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il05k\Dropbox\anu\1_Reflectance16\5_CA_CB_Mex\CB_Mex\1_Licor\CB_Mex_LICORdata\"/>
    </mc:Choice>
  </mc:AlternateContent>
  <bookViews>
    <workbookView xWindow="120" yWindow="192" windowWidth="24912" windowHeight="11700" firstSheet="4" activeTab="4"/>
  </bookViews>
  <sheets>
    <sheet name="TEMPKIN_NP_MexFit (2)" sheetId="12" r:id="rId1"/>
    <sheet name=" CB_Mex_licor_gm2_NP" sheetId="13" r:id="rId2"/>
    <sheet name="TEMPKIN_NP (3)" sheetId="11" r:id="rId3"/>
    <sheet name="CB_Lcr (2)" sheetId="10" r:id="rId4"/>
    <sheet name="In_CB_Lcr_RC" sheetId="8" r:id="rId5"/>
    <sheet name="CB_Lcr" sheetId="5" r:id="rId6"/>
    <sheet name="ListCodeMtrx" sheetId="4" r:id="rId7"/>
  </sheets>
  <externalReferences>
    <externalReference r:id="rId8"/>
  </externalReferences>
  <definedNames>
    <definedName name="_Fill" localSheetId="3" hidden="1">#REF!</definedName>
    <definedName name="_Fill" localSheetId="4" hidden="1">#REF!</definedName>
    <definedName name="_Fill" localSheetId="2" hidden="1">#REF!</definedName>
    <definedName name="_Fill" hidden="1">#REF!</definedName>
    <definedName name="_xlnm._FilterDatabase" localSheetId="1" hidden="1">' CB_Mex_licor_gm2_NP'!$A$1:$DB$1</definedName>
    <definedName name="_xlnm._FilterDatabase" localSheetId="5" hidden="1">CB_Lcr!$A$1:$CV$565</definedName>
    <definedName name="_xlnm._FilterDatabase" localSheetId="3" hidden="1">'CB_Lcr (2)'!$A$1:$CV$565</definedName>
    <definedName name="_xlnm._FilterDatabase" localSheetId="4" hidden="1">In_CB_Lcr_RC!$A$1:$CR$361</definedName>
    <definedName name="_Regression_Out" localSheetId="2" hidden="1">[1]RILS!$L$1:$L$1</definedName>
    <definedName name="_Regression_Out" hidden="1">[1]RILS!$L$1:$L$1</definedName>
    <definedName name="_Regression_X" localSheetId="2" hidden="1">[1]RILS!$B$34:$B$87</definedName>
    <definedName name="_Regression_X" hidden="1">[1]RILS!$B$34:$B$87</definedName>
    <definedName name="_Regression_Y" localSheetId="2" hidden="1">[1]RILS!$C$34:$C$87</definedName>
    <definedName name="_Regression_Y" hidden="1">[1]RILS!$C$34:$C$87</definedName>
    <definedName name="ass" localSheetId="2" hidden="1">[1]RILS!$C$34:$C$87</definedName>
    <definedName name="ass" hidden="1">[1]RILS!$C$34:$C$87</definedName>
    <definedName name="o" localSheetId="2" hidden="1">[1]RILS!$C$34:$C$87</definedName>
    <definedName name="o" hidden="1">[1]RILS!$C$34:$C$87</definedName>
    <definedName name="poo" localSheetId="2" hidden="1">[1]RILS!$C$34:$C$87</definedName>
    <definedName name="poo" hidden="1">[1]RILS!$C$34:$C$87</definedName>
    <definedName name="solver_adj" localSheetId="2" hidden="1">'TEMPKIN_NP (3)'!$C$31:$C$33</definedName>
    <definedName name="solver_adj" localSheetId="0" hidden="1">'TEMPKIN_NP_MexFit (2)'!$C$37:$C$39</definedName>
    <definedName name="solver_cvg" localSheetId="2" hidden="1">0.001</definedName>
    <definedName name="solver_cvg" localSheetId="0" hidden="1">0.001</definedName>
    <definedName name="solver_drv" localSheetId="2" hidden="1">1</definedName>
    <definedName name="solver_drv" localSheetId="0" hidden="1">1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est" localSheetId="0" hidden="1">1</definedName>
    <definedName name="solver_itr" localSheetId="2" hidden="1">9000</definedName>
    <definedName name="solver_itr" localSheetId="0" hidden="1">9000</definedName>
    <definedName name="solver_lin" localSheetId="2" hidden="1">2</definedName>
    <definedName name="solver_lin" localSheetId="0" hidden="1">2</definedName>
    <definedName name="solver_mip" localSheetId="2" hidden="1">2147483647</definedName>
    <definedName name="solver_mip" localSheetId="0" hidden="1">2147483647</definedName>
    <definedName name="solver_mni" localSheetId="2" hidden="1">30</definedName>
    <definedName name="solver_mni" localSheetId="0" hidden="1">30</definedName>
    <definedName name="solver_mrt" localSheetId="2" hidden="1">0.075</definedName>
    <definedName name="solver_mrt" localSheetId="0" hidden="1">0.075</definedName>
    <definedName name="solver_msl" localSheetId="2" hidden="1">2</definedName>
    <definedName name="solver_msl" localSheetId="0" hidden="1">2</definedName>
    <definedName name="solver_neg" localSheetId="2" hidden="1">2</definedName>
    <definedName name="solver_neg" localSheetId="0" hidden="1">2</definedName>
    <definedName name="solver_nod" localSheetId="2" hidden="1">2147483647</definedName>
    <definedName name="solver_nod" localSheetId="0" hidden="1">2147483647</definedName>
    <definedName name="solver_num" localSheetId="2" hidden="1">0</definedName>
    <definedName name="solver_num" localSheetId="0" hidden="1">0</definedName>
    <definedName name="solver_nwt" localSheetId="2" hidden="1">1</definedName>
    <definedName name="solver_nwt" localSheetId="0" hidden="1">1</definedName>
    <definedName name="solver_opt" localSheetId="2" hidden="1">'TEMPKIN_NP (3)'!$I$27</definedName>
    <definedName name="solver_opt" localSheetId="0" hidden="1">'TEMPKIN_NP_MexFit (2)'!$I$33</definedName>
    <definedName name="solver_pre" localSheetId="2" hidden="1">0.000001</definedName>
    <definedName name="solver_pre" localSheetId="0" hidden="1">0.000001</definedName>
    <definedName name="solver_rbv" localSheetId="2" hidden="1">1</definedName>
    <definedName name="solver_rbv" localSheetId="0" hidden="1">1</definedName>
    <definedName name="solver_rlx" localSheetId="2" hidden="1">1</definedName>
    <definedName name="solver_rlx" localSheetId="0" hidden="1">1</definedName>
    <definedName name="solver_rsd" localSheetId="2" hidden="1">0</definedName>
    <definedName name="solver_rsd" localSheetId="0" hidden="1">0</definedName>
    <definedName name="solver_scl" localSheetId="2" hidden="1">2</definedName>
    <definedName name="solver_scl" localSheetId="0" hidden="1">2</definedName>
    <definedName name="solver_sho" localSheetId="2" hidden="1">2</definedName>
    <definedName name="solver_sho" localSheetId="0" hidden="1">2</definedName>
    <definedName name="solver_ssz" localSheetId="2" hidden="1">100</definedName>
    <definedName name="solver_ssz" localSheetId="0" hidden="1">100</definedName>
    <definedName name="solver_tim" localSheetId="2" hidden="1">100</definedName>
    <definedName name="solver_tim" localSheetId="0" hidden="1">100</definedName>
    <definedName name="solver_tol" localSheetId="2" hidden="1">0.05</definedName>
    <definedName name="solver_tol" localSheetId="0" hidden="1">0.05</definedName>
    <definedName name="solver_typ" localSheetId="2" hidden="1">2</definedName>
    <definedName name="solver_typ" localSheetId="0" hidden="1">2</definedName>
    <definedName name="solver_val" localSheetId="2" hidden="1">14.3</definedName>
    <definedName name="solver_val" localSheetId="0" hidden="1">14.3</definedName>
    <definedName name="solver_ver" localSheetId="2" hidden="1">3</definedName>
    <definedName name="solver_ver" localSheetId="0" hidden="1">3</definedName>
    <definedName name="WORK_SHEET_MODULE_PATH" hidden="1">"C:\KC4 3.4 Rev 16\OFFICE\WSMODULE.TXT"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6" i="12" l="1"/>
  <c r="E17" i="12"/>
  <c r="E18" i="12"/>
  <c r="F14" i="12"/>
  <c r="T41" i="12"/>
  <c r="B40" i="12"/>
  <c r="J32" i="12"/>
  <c r="I32" i="12"/>
  <c r="J31" i="12"/>
  <c r="I31" i="12"/>
  <c r="J30" i="12"/>
  <c r="I30" i="12"/>
  <c r="J29" i="12"/>
  <c r="I29" i="12"/>
  <c r="J28" i="12"/>
  <c r="I28" i="12"/>
  <c r="I27" i="12"/>
  <c r="I26" i="12"/>
  <c r="J25" i="12"/>
  <c r="J24" i="12"/>
  <c r="J23" i="12"/>
  <c r="H14" i="12"/>
  <c r="O11" i="12"/>
  <c r="S13" i="12"/>
  <c r="P13" i="12"/>
  <c r="O2" i="12"/>
  <c r="O8" i="12"/>
  <c r="T13" i="12"/>
  <c r="C8" i="12"/>
  <c r="F8" i="12"/>
  <c r="F7" i="12"/>
  <c r="E38" i="12"/>
  <c r="C40" i="12"/>
  <c r="F5" i="12"/>
  <c r="F4" i="12"/>
  <c r="O4" i="12"/>
  <c r="F2" i="12"/>
  <c r="F11" i="12"/>
  <c r="F12" i="12"/>
  <c r="D2" i="12"/>
  <c r="F9" i="12"/>
  <c r="F6" i="12"/>
  <c r="D44" i="12"/>
  <c r="D46" i="12"/>
  <c r="D48" i="12"/>
  <c r="D50" i="12"/>
  <c r="D52" i="12"/>
  <c r="D54" i="12"/>
  <c r="D56" i="12"/>
  <c r="D58" i="12"/>
  <c r="D60" i="12"/>
  <c r="D62" i="12"/>
  <c r="D64" i="12"/>
  <c r="D66" i="12"/>
  <c r="O7" i="12"/>
  <c r="R13" i="12"/>
  <c r="C43" i="12"/>
  <c r="C51" i="12"/>
  <c r="C59" i="12"/>
  <c r="C67" i="12"/>
  <c r="D43" i="12"/>
  <c r="D45" i="12"/>
  <c r="D47" i="12"/>
  <c r="D49" i="12"/>
  <c r="D51" i="12"/>
  <c r="D53" i="12"/>
  <c r="D55" i="12"/>
  <c r="D57" i="12"/>
  <c r="D59" i="12"/>
  <c r="D61" i="12"/>
  <c r="D63" i="12"/>
  <c r="D65" i="12"/>
  <c r="D67" i="12"/>
  <c r="O5" i="12"/>
  <c r="O6" i="12"/>
  <c r="Q13" i="12"/>
  <c r="D42" i="12"/>
  <c r="C50" i="12"/>
  <c r="C58" i="12"/>
  <c r="C66" i="12"/>
  <c r="F14" i="11"/>
  <c r="F17" i="11"/>
  <c r="D2" i="11"/>
  <c r="F9" i="11"/>
  <c r="H17" i="11"/>
  <c r="F4" i="11"/>
  <c r="F5" i="11"/>
  <c r="F6" i="11"/>
  <c r="G17" i="11"/>
  <c r="I17" i="11"/>
  <c r="J17" i="11"/>
  <c r="F18" i="11"/>
  <c r="G18" i="11"/>
  <c r="I18" i="11"/>
  <c r="J18" i="11"/>
  <c r="I19" i="11"/>
  <c r="J19" i="11"/>
  <c r="I20" i="11"/>
  <c r="F20" i="11"/>
  <c r="H20" i="11"/>
  <c r="J20" i="11"/>
  <c r="I27" i="11"/>
  <c r="D46" i="11"/>
  <c r="D37" i="11"/>
  <c r="D36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C37" i="11"/>
  <c r="C36" i="11"/>
  <c r="F7" i="11"/>
  <c r="E32" i="11"/>
  <c r="C34" i="11"/>
  <c r="B34" i="11"/>
  <c r="G29" i="11"/>
  <c r="F29" i="11"/>
  <c r="E27" i="11"/>
  <c r="V21" i="11"/>
  <c r="Y21" i="11"/>
  <c r="J21" i="11"/>
  <c r="I21" i="11"/>
  <c r="G20" i="11"/>
  <c r="F19" i="11"/>
  <c r="H19" i="11"/>
  <c r="G19" i="11"/>
  <c r="H18" i="11"/>
  <c r="O2" i="11"/>
  <c r="O8" i="11"/>
  <c r="T13" i="11"/>
  <c r="O11" i="11"/>
  <c r="S13" i="11"/>
  <c r="O7" i="11"/>
  <c r="R13" i="11"/>
  <c r="O4" i="11"/>
  <c r="O5" i="11"/>
  <c r="O6" i="11"/>
  <c r="Q13" i="11"/>
  <c r="P13" i="11"/>
  <c r="F2" i="11"/>
  <c r="F11" i="11"/>
  <c r="F12" i="11"/>
  <c r="CV565" i="10"/>
  <c r="CU565" i="10"/>
  <c r="CT565" i="10"/>
  <c r="AM565" i="10"/>
  <c r="CS565" i="10"/>
  <c r="CR565" i="10"/>
  <c r="BX565" i="10"/>
  <c r="U565" i="10"/>
  <c r="BY565" i="10"/>
  <c r="CB565" i="10"/>
  <c r="CA565" i="10"/>
  <c r="BZ565" i="10"/>
  <c r="AY565" i="10"/>
  <c r="CC565" i="10"/>
  <c r="AW565" i="10"/>
  <c r="CD565" i="10"/>
  <c r="CE565" i="10"/>
  <c r="CF565" i="10"/>
  <c r="CI565" i="10"/>
  <c r="BA565" i="10"/>
  <c r="V565" i="10"/>
  <c r="CO565" i="10"/>
  <c r="CP565" i="10"/>
  <c r="CQ565" i="10"/>
  <c r="CL565" i="10"/>
  <c r="W565" i="10"/>
  <c r="CN565" i="10"/>
  <c r="CM565" i="10"/>
  <c r="CG565" i="10"/>
  <c r="CH565" i="10"/>
  <c r="CJ565" i="10"/>
  <c r="CK565" i="10"/>
  <c r="AV565" i="10"/>
  <c r="AU565" i="10"/>
  <c r="AH565" i="10"/>
  <c r="AT565" i="10"/>
  <c r="AQ565" i="10"/>
  <c r="AP565" i="10"/>
  <c r="AO565" i="10"/>
  <c r="AN565" i="10"/>
  <c r="AG565" i="10"/>
  <c r="AF565" i="10"/>
  <c r="Q565" i="10"/>
  <c r="A565" i="10"/>
  <c r="CV564" i="10"/>
  <c r="CU564" i="10"/>
  <c r="CT564" i="10"/>
  <c r="AM564" i="10"/>
  <c r="CS564" i="10"/>
  <c r="CR564" i="10"/>
  <c r="BX564" i="10"/>
  <c r="U564" i="10"/>
  <c r="BY564" i="10"/>
  <c r="CB564" i="10"/>
  <c r="CA564" i="10"/>
  <c r="BZ564" i="10"/>
  <c r="AY564" i="10"/>
  <c r="CC564" i="10"/>
  <c r="AW564" i="10"/>
  <c r="CD564" i="10"/>
  <c r="CE564" i="10"/>
  <c r="CF564" i="10"/>
  <c r="CI564" i="10"/>
  <c r="BA564" i="10"/>
  <c r="V564" i="10"/>
  <c r="CO564" i="10"/>
  <c r="CP564" i="10"/>
  <c r="CQ564" i="10"/>
  <c r="CL564" i="10"/>
  <c r="W564" i="10"/>
  <c r="CN564" i="10"/>
  <c r="CM564" i="10"/>
  <c r="CG564" i="10"/>
  <c r="CH564" i="10"/>
  <c r="CJ564" i="10"/>
  <c r="CK564" i="10"/>
  <c r="AV564" i="10"/>
  <c r="AU564" i="10"/>
  <c r="AH564" i="10"/>
  <c r="AT564" i="10"/>
  <c r="AQ564" i="10"/>
  <c r="AP564" i="10"/>
  <c r="AO564" i="10"/>
  <c r="AN564" i="10"/>
  <c r="AG564" i="10"/>
  <c r="AF564" i="10"/>
  <c r="Q564" i="10"/>
  <c r="A564" i="10"/>
  <c r="CV563" i="10"/>
  <c r="CU563" i="10"/>
  <c r="CT563" i="10"/>
  <c r="AM563" i="10"/>
  <c r="CS563" i="10"/>
  <c r="CR563" i="10"/>
  <c r="BX563" i="10"/>
  <c r="U563" i="10"/>
  <c r="BY563" i="10"/>
  <c r="CB563" i="10"/>
  <c r="CA563" i="10"/>
  <c r="BZ563" i="10"/>
  <c r="AY563" i="10"/>
  <c r="CC563" i="10"/>
  <c r="AW563" i="10"/>
  <c r="CD563" i="10"/>
  <c r="CE563" i="10"/>
  <c r="CF563" i="10"/>
  <c r="CI563" i="10"/>
  <c r="BA563" i="10"/>
  <c r="V563" i="10"/>
  <c r="CO563" i="10"/>
  <c r="CP563" i="10"/>
  <c r="CQ563" i="10"/>
  <c r="CL563" i="10"/>
  <c r="W563" i="10"/>
  <c r="CN563" i="10"/>
  <c r="CM563" i="10"/>
  <c r="CG563" i="10"/>
  <c r="CH563" i="10"/>
  <c r="CJ563" i="10"/>
  <c r="CK563" i="10"/>
  <c r="AV563" i="10"/>
  <c r="AU563" i="10"/>
  <c r="AH563" i="10"/>
  <c r="AT563" i="10"/>
  <c r="AQ563" i="10"/>
  <c r="AP563" i="10"/>
  <c r="AO563" i="10"/>
  <c r="AN563" i="10"/>
  <c r="AG563" i="10"/>
  <c r="AF563" i="10"/>
  <c r="Q563" i="10"/>
  <c r="A563" i="10"/>
  <c r="CV562" i="10"/>
  <c r="CU562" i="10"/>
  <c r="CT562" i="10"/>
  <c r="AM562" i="10"/>
  <c r="CS562" i="10"/>
  <c r="CR562" i="10"/>
  <c r="BX562" i="10"/>
  <c r="U562" i="10"/>
  <c r="BY562" i="10"/>
  <c r="CB562" i="10"/>
  <c r="CA562" i="10"/>
  <c r="BZ562" i="10"/>
  <c r="AY562" i="10"/>
  <c r="CC562" i="10"/>
  <c r="AW562" i="10"/>
  <c r="CD562" i="10"/>
  <c r="CE562" i="10"/>
  <c r="CF562" i="10"/>
  <c r="CI562" i="10"/>
  <c r="BA562" i="10"/>
  <c r="V562" i="10"/>
  <c r="CO562" i="10"/>
  <c r="CP562" i="10"/>
  <c r="CQ562" i="10"/>
  <c r="CL562" i="10"/>
  <c r="W562" i="10"/>
  <c r="CN562" i="10"/>
  <c r="CM562" i="10"/>
  <c r="CG562" i="10"/>
  <c r="CH562" i="10"/>
  <c r="CJ562" i="10"/>
  <c r="CK562" i="10"/>
  <c r="AV562" i="10"/>
  <c r="AU562" i="10"/>
  <c r="AH562" i="10"/>
  <c r="AT562" i="10"/>
  <c r="AQ562" i="10"/>
  <c r="AP562" i="10"/>
  <c r="AO562" i="10"/>
  <c r="AN562" i="10"/>
  <c r="AG562" i="10"/>
  <c r="AF562" i="10"/>
  <c r="Q562" i="10"/>
  <c r="A562" i="10"/>
  <c r="CV561" i="10"/>
  <c r="CU561" i="10"/>
  <c r="CT561" i="10"/>
  <c r="AM561" i="10"/>
  <c r="CS561" i="10"/>
  <c r="CR561" i="10"/>
  <c r="BX561" i="10"/>
  <c r="U561" i="10"/>
  <c r="BY561" i="10"/>
  <c r="CB561" i="10"/>
  <c r="CA561" i="10"/>
  <c r="BZ561" i="10"/>
  <c r="AY561" i="10"/>
  <c r="CC561" i="10"/>
  <c r="AW561" i="10"/>
  <c r="CD561" i="10"/>
  <c r="CE561" i="10"/>
  <c r="CF561" i="10"/>
  <c r="CI561" i="10"/>
  <c r="BA561" i="10"/>
  <c r="V561" i="10"/>
  <c r="CO561" i="10"/>
  <c r="CP561" i="10"/>
  <c r="CQ561" i="10"/>
  <c r="CL561" i="10"/>
  <c r="W561" i="10"/>
  <c r="CN561" i="10"/>
  <c r="CM561" i="10"/>
  <c r="CG561" i="10"/>
  <c r="CH561" i="10"/>
  <c r="CJ561" i="10"/>
  <c r="CK561" i="10"/>
  <c r="AV561" i="10"/>
  <c r="AU561" i="10"/>
  <c r="AH561" i="10"/>
  <c r="AT561" i="10"/>
  <c r="AQ561" i="10"/>
  <c r="AP561" i="10"/>
  <c r="AO561" i="10"/>
  <c r="AN561" i="10"/>
  <c r="AG561" i="10"/>
  <c r="AF561" i="10"/>
  <c r="Q561" i="10"/>
  <c r="A561" i="10"/>
  <c r="CV560" i="10"/>
  <c r="CU560" i="10"/>
  <c r="CT560" i="10"/>
  <c r="AM560" i="10"/>
  <c r="CS560" i="10"/>
  <c r="CR560" i="10"/>
  <c r="BX560" i="10"/>
  <c r="U560" i="10"/>
  <c r="BY560" i="10"/>
  <c r="CB560" i="10"/>
  <c r="CA560" i="10"/>
  <c r="BZ560" i="10"/>
  <c r="AY560" i="10"/>
  <c r="CC560" i="10"/>
  <c r="AW560" i="10"/>
  <c r="CD560" i="10"/>
  <c r="CE560" i="10"/>
  <c r="CF560" i="10"/>
  <c r="CI560" i="10"/>
  <c r="BA560" i="10"/>
  <c r="V560" i="10"/>
  <c r="CO560" i="10"/>
  <c r="CP560" i="10"/>
  <c r="CQ560" i="10"/>
  <c r="CL560" i="10"/>
  <c r="W560" i="10"/>
  <c r="CN560" i="10"/>
  <c r="CM560" i="10"/>
  <c r="CG560" i="10"/>
  <c r="CH560" i="10"/>
  <c r="CJ560" i="10"/>
  <c r="CK560" i="10"/>
  <c r="AV560" i="10"/>
  <c r="AU560" i="10"/>
  <c r="AH560" i="10"/>
  <c r="AT560" i="10"/>
  <c r="AQ560" i="10"/>
  <c r="AP560" i="10"/>
  <c r="AO560" i="10"/>
  <c r="AN560" i="10"/>
  <c r="AG560" i="10"/>
  <c r="AF560" i="10"/>
  <c r="Q560" i="10"/>
  <c r="A560" i="10"/>
  <c r="CV559" i="10"/>
  <c r="CU559" i="10"/>
  <c r="CT559" i="10"/>
  <c r="AM559" i="10"/>
  <c r="CS559" i="10"/>
  <c r="CR559" i="10"/>
  <c r="BX559" i="10"/>
  <c r="U559" i="10"/>
  <c r="BY559" i="10"/>
  <c r="CB559" i="10"/>
  <c r="CA559" i="10"/>
  <c r="BZ559" i="10"/>
  <c r="AY559" i="10"/>
  <c r="CC559" i="10"/>
  <c r="AW559" i="10"/>
  <c r="CD559" i="10"/>
  <c r="CE559" i="10"/>
  <c r="CF559" i="10"/>
  <c r="CI559" i="10"/>
  <c r="BA559" i="10"/>
  <c r="V559" i="10"/>
  <c r="CO559" i="10"/>
  <c r="CP559" i="10"/>
  <c r="CQ559" i="10"/>
  <c r="CL559" i="10"/>
  <c r="W559" i="10"/>
  <c r="CN559" i="10"/>
  <c r="CM559" i="10"/>
  <c r="CG559" i="10"/>
  <c r="CH559" i="10"/>
  <c r="CJ559" i="10"/>
  <c r="CK559" i="10"/>
  <c r="AV559" i="10"/>
  <c r="AU559" i="10"/>
  <c r="AH559" i="10"/>
  <c r="AT559" i="10"/>
  <c r="AQ559" i="10"/>
  <c r="AP559" i="10"/>
  <c r="AO559" i="10"/>
  <c r="AN559" i="10"/>
  <c r="AG559" i="10"/>
  <c r="AF559" i="10"/>
  <c r="Q559" i="10"/>
  <c r="A559" i="10"/>
  <c r="CV558" i="10"/>
  <c r="CU558" i="10"/>
  <c r="CT558" i="10"/>
  <c r="AM558" i="10"/>
  <c r="CS558" i="10"/>
  <c r="CR558" i="10"/>
  <c r="BX558" i="10"/>
  <c r="U558" i="10"/>
  <c r="BY558" i="10"/>
  <c r="CB558" i="10"/>
  <c r="CA558" i="10"/>
  <c r="BZ558" i="10"/>
  <c r="AY558" i="10"/>
  <c r="CC558" i="10"/>
  <c r="AW558" i="10"/>
  <c r="CD558" i="10"/>
  <c r="CE558" i="10"/>
  <c r="CF558" i="10"/>
  <c r="CI558" i="10"/>
  <c r="BA558" i="10"/>
  <c r="V558" i="10"/>
  <c r="CO558" i="10"/>
  <c r="CP558" i="10"/>
  <c r="CQ558" i="10"/>
  <c r="CL558" i="10"/>
  <c r="W558" i="10"/>
  <c r="CN558" i="10"/>
  <c r="CM558" i="10"/>
  <c r="CG558" i="10"/>
  <c r="CH558" i="10"/>
  <c r="CJ558" i="10"/>
  <c r="CK558" i="10"/>
  <c r="AV558" i="10"/>
  <c r="AU558" i="10"/>
  <c r="AH558" i="10"/>
  <c r="AT558" i="10"/>
  <c r="AQ558" i="10"/>
  <c r="AP558" i="10"/>
  <c r="AO558" i="10"/>
  <c r="AN558" i="10"/>
  <c r="AG558" i="10"/>
  <c r="AF558" i="10"/>
  <c r="Q558" i="10"/>
  <c r="A558" i="10"/>
  <c r="CV557" i="10"/>
  <c r="CU557" i="10"/>
  <c r="CT557" i="10"/>
  <c r="AM557" i="10"/>
  <c r="CS557" i="10"/>
  <c r="CR557" i="10"/>
  <c r="BX557" i="10"/>
  <c r="U557" i="10"/>
  <c r="BY557" i="10"/>
  <c r="CB557" i="10"/>
  <c r="CA557" i="10"/>
  <c r="BZ557" i="10"/>
  <c r="AY557" i="10"/>
  <c r="CC557" i="10"/>
  <c r="AW557" i="10"/>
  <c r="CD557" i="10"/>
  <c r="CE557" i="10"/>
  <c r="CF557" i="10"/>
  <c r="CI557" i="10"/>
  <c r="BA557" i="10"/>
  <c r="V557" i="10"/>
  <c r="CO557" i="10"/>
  <c r="CP557" i="10"/>
  <c r="CQ557" i="10"/>
  <c r="CL557" i="10"/>
  <c r="W557" i="10"/>
  <c r="CN557" i="10"/>
  <c r="CM557" i="10"/>
  <c r="CG557" i="10"/>
  <c r="CH557" i="10"/>
  <c r="CJ557" i="10"/>
  <c r="CK557" i="10"/>
  <c r="AV557" i="10"/>
  <c r="AU557" i="10"/>
  <c r="AH557" i="10"/>
  <c r="AT557" i="10"/>
  <c r="AQ557" i="10"/>
  <c r="AP557" i="10"/>
  <c r="AO557" i="10"/>
  <c r="AN557" i="10"/>
  <c r="AG557" i="10"/>
  <c r="AF557" i="10"/>
  <c r="Q557" i="10"/>
  <c r="A557" i="10"/>
  <c r="CV556" i="10"/>
  <c r="CU556" i="10"/>
  <c r="CT556" i="10"/>
  <c r="AM556" i="10"/>
  <c r="CS556" i="10"/>
  <c r="CR556" i="10"/>
  <c r="BX556" i="10"/>
  <c r="U556" i="10"/>
  <c r="BY556" i="10"/>
  <c r="CB556" i="10"/>
  <c r="CA556" i="10"/>
  <c r="BZ556" i="10"/>
  <c r="AY556" i="10"/>
  <c r="CC556" i="10"/>
  <c r="AW556" i="10"/>
  <c r="CD556" i="10"/>
  <c r="CE556" i="10"/>
  <c r="CF556" i="10"/>
  <c r="CI556" i="10"/>
  <c r="BA556" i="10"/>
  <c r="V556" i="10"/>
  <c r="CO556" i="10"/>
  <c r="CP556" i="10"/>
  <c r="CQ556" i="10"/>
  <c r="CL556" i="10"/>
  <c r="W556" i="10"/>
  <c r="CN556" i="10"/>
  <c r="CM556" i="10"/>
  <c r="CG556" i="10"/>
  <c r="CH556" i="10"/>
  <c r="CJ556" i="10"/>
  <c r="CK556" i="10"/>
  <c r="AV556" i="10"/>
  <c r="AU556" i="10"/>
  <c r="AH556" i="10"/>
  <c r="AT556" i="10"/>
  <c r="AQ556" i="10"/>
  <c r="AP556" i="10"/>
  <c r="AO556" i="10"/>
  <c r="AN556" i="10"/>
  <c r="AG556" i="10"/>
  <c r="AF556" i="10"/>
  <c r="Q556" i="10"/>
  <c r="A556" i="10"/>
  <c r="CV555" i="10"/>
  <c r="CU555" i="10"/>
  <c r="CT555" i="10"/>
  <c r="AM555" i="10"/>
  <c r="CS555" i="10"/>
  <c r="CR555" i="10"/>
  <c r="BX555" i="10"/>
  <c r="U555" i="10"/>
  <c r="BY555" i="10"/>
  <c r="CB555" i="10"/>
  <c r="CA555" i="10"/>
  <c r="BZ555" i="10"/>
  <c r="AY555" i="10"/>
  <c r="CC555" i="10"/>
  <c r="AW555" i="10"/>
  <c r="CD555" i="10"/>
  <c r="CE555" i="10"/>
  <c r="CF555" i="10"/>
  <c r="CI555" i="10"/>
  <c r="BA555" i="10"/>
  <c r="V555" i="10"/>
  <c r="CO555" i="10"/>
  <c r="CP555" i="10"/>
  <c r="CQ555" i="10"/>
  <c r="CL555" i="10"/>
  <c r="W555" i="10"/>
  <c r="CN555" i="10"/>
  <c r="CM555" i="10"/>
  <c r="CG555" i="10"/>
  <c r="CH555" i="10"/>
  <c r="CJ555" i="10"/>
  <c r="CK555" i="10"/>
  <c r="AV555" i="10"/>
  <c r="AU555" i="10"/>
  <c r="AH555" i="10"/>
  <c r="AT555" i="10"/>
  <c r="AQ555" i="10"/>
  <c r="AP555" i="10"/>
  <c r="AO555" i="10"/>
  <c r="AN555" i="10"/>
  <c r="AG555" i="10"/>
  <c r="AF555" i="10"/>
  <c r="Q555" i="10"/>
  <c r="A555" i="10"/>
  <c r="CV554" i="10"/>
  <c r="CU554" i="10"/>
  <c r="CT554" i="10"/>
  <c r="AM554" i="10"/>
  <c r="CS554" i="10"/>
  <c r="CR554" i="10"/>
  <c r="BX554" i="10"/>
  <c r="U554" i="10"/>
  <c r="BY554" i="10"/>
  <c r="CB554" i="10"/>
  <c r="CA554" i="10"/>
  <c r="BZ554" i="10"/>
  <c r="AY554" i="10"/>
  <c r="CC554" i="10"/>
  <c r="AW554" i="10"/>
  <c r="CD554" i="10"/>
  <c r="CE554" i="10"/>
  <c r="CF554" i="10"/>
  <c r="CI554" i="10"/>
  <c r="BA554" i="10"/>
  <c r="V554" i="10"/>
  <c r="CO554" i="10"/>
  <c r="CP554" i="10"/>
  <c r="CQ554" i="10"/>
  <c r="CL554" i="10"/>
  <c r="W554" i="10"/>
  <c r="CN554" i="10"/>
  <c r="CM554" i="10"/>
  <c r="CG554" i="10"/>
  <c r="CH554" i="10"/>
  <c r="CJ554" i="10"/>
  <c r="CK554" i="10"/>
  <c r="AV554" i="10"/>
  <c r="AU554" i="10"/>
  <c r="AH554" i="10"/>
  <c r="AT554" i="10"/>
  <c r="AQ554" i="10"/>
  <c r="AP554" i="10"/>
  <c r="AO554" i="10"/>
  <c r="AN554" i="10"/>
  <c r="AG554" i="10"/>
  <c r="AF554" i="10"/>
  <c r="Q554" i="10"/>
  <c r="A554" i="10"/>
  <c r="CV553" i="10"/>
  <c r="CU553" i="10"/>
  <c r="CT553" i="10"/>
  <c r="AM553" i="10"/>
  <c r="CS553" i="10"/>
  <c r="CR553" i="10"/>
  <c r="BX553" i="10"/>
  <c r="U553" i="10"/>
  <c r="BY553" i="10"/>
  <c r="CB553" i="10"/>
  <c r="CA553" i="10"/>
  <c r="BZ553" i="10"/>
  <c r="AY553" i="10"/>
  <c r="CC553" i="10"/>
  <c r="AW553" i="10"/>
  <c r="CD553" i="10"/>
  <c r="CE553" i="10"/>
  <c r="CF553" i="10"/>
  <c r="CI553" i="10"/>
  <c r="BA553" i="10"/>
  <c r="V553" i="10"/>
  <c r="CO553" i="10"/>
  <c r="CP553" i="10"/>
  <c r="CQ553" i="10"/>
  <c r="CL553" i="10"/>
  <c r="W553" i="10"/>
  <c r="CN553" i="10"/>
  <c r="CM553" i="10"/>
  <c r="CG553" i="10"/>
  <c r="CH553" i="10"/>
  <c r="CJ553" i="10"/>
  <c r="CK553" i="10"/>
  <c r="AV553" i="10"/>
  <c r="AU553" i="10"/>
  <c r="AH553" i="10"/>
  <c r="AT553" i="10"/>
  <c r="AQ553" i="10"/>
  <c r="AP553" i="10"/>
  <c r="AO553" i="10"/>
  <c r="AN553" i="10"/>
  <c r="AG553" i="10"/>
  <c r="AF553" i="10"/>
  <c r="Q553" i="10"/>
  <c r="A553" i="10"/>
  <c r="CV552" i="10"/>
  <c r="CU552" i="10"/>
  <c r="CT552" i="10"/>
  <c r="AM552" i="10"/>
  <c r="CS552" i="10"/>
  <c r="CR552" i="10"/>
  <c r="BX552" i="10"/>
  <c r="U552" i="10"/>
  <c r="BY552" i="10"/>
  <c r="CB552" i="10"/>
  <c r="CA552" i="10"/>
  <c r="BZ552" i="10"/>
  <c r="AY552" i="10"/>
  <c r="CC552" i="10"/>
  <c r="AW552" i="10"/>
  <c r="CD552" i="10"/>
  <c r="CE552" i="10"/>
  <c r="CF552" i="10"/>
  <c r="CI552" i="10"/>
  <c r="BA552" i="10"/>
  <c r="V552" i="10"/>
  <c r="CO552" i="10"/>
  <c r="CP552" i="10"/>
  <c r="CQ552" i="10"/>
  <c r="CL552" i="10"/>
  <c r="W552" i="10"/>
  <c r="CN552" i="10"/>
  <c r="CM552" i="10"/>
  <c r="CG552" i="10"/>
  <c r="CH552" i="10"/>
  <c r="CJ552" i="10"/>
  <c r="CK552" i="10"/>
  <c r="AV552" i="10"/>
  <c r="AU552" i="10"/>
  <c r="AH552" i="10"/>
  <c r="AT552" i="10"/>
  <c r="AQ552" i="10"/>
  <c r="AP552" i="10"/>
  <c r="AO552" i="10"/>
  <c r="AN552" i="10"/>
  <c r="AG552" i="10"/>
  <c r="AF552" i="10"/>
  <c r="Q552" i="10"/>
  <c r="A552" i="10"/>
  <c r="CV551" i="10"/>
  <c r="CU551" i="10"/>
  <c r="CT551" i="10"/>
  <c r="AM551" i="10"/>
  <c r="CS551" i="10"/>
  <c r="CR551" i="10"/>
  <c r="BX551" i="10"/>
  <c r="U551" i="10"/>
  <c r="BY551" i="10"/>
  <c r="CB551" i="10"/>
  <c r="CA551" i="10"/>
  <c r="BZ551" i="10"/>
  <c r="AY551" i="10"/>
  <c r="CC551" i="10"/>
  <c r="AW551" i="10"/>
  <c r="CD551" i="10"/>
  <c r="CE551" i="10"/>
  <c r="CF551" i="10"/>
  <c r="CI551" i="10"/>
  <c r="BA551" i="10"/>
  <c r="V551" i="10"/>
  <c r="CO551" i="10"/>
  <c r="CP551" i="10"/>
  <c r="CQ551" i="10"/>
  <c r="CL551" i="10"/>
  <c r="W551" i="10"/>
  <c r="CN551" i="10"/>
  <c r="CM551" i="10"/>
  <c r="CG551" i="10"/>
  <c r="CH551" i="10"/>
  <c r="CJ551" i="10"/>
  <c r="CK551" i="10"/>
  <c r="AV551" i="10"/>
  <c r="AU551" i="10"/>
  <c r="AH551" i="10"/>
  <c r="AT551" i="10"/>
  <c r="AQ551" i="10"/>
  <c r="AP551" i="10"/>
  <c r="AO551" i="10"/>
  <c r="AN551" i="10"/>
  <c r="AG551" i="10"/>
  <c r="AF551" i="10"/>
  <c r="Q551" i="10"/>
  <c r="A551" i="10"/>
  <c r="CV550" i="10"/>
  <c r="CU550" i="10"/>
  <c r="CT550" i="10"/>
  <c r="AM550" i="10"/>
  <c r="CS550" i="10"/>
  <c r="CR550" i="10"/>
  <c r="BX550" i="10"/>
  <c r="U550" i="10"/>
  <c r="BY550" i="10"/>
  <c r="CB550" i="10"/>
  <c r="CA550" i="10"/>
  <c r="BZ550" i="10"/>
  <c r="AY550" i="10"/>
  <c r="CC550" i="10"/>
  <c r="AW550" i="10"/>
  <c r="CD550" i="10"/>
  <c r="CE550" i="10"/>
  <c r="CF550" i="10"/>
  <c r="CI550" i="10"/>
  <c r="BA550" i="10"/>
  <c r="V550" i="10"/>
  <c r="CO550" i="10"/>
  <c r="CP550" i="10"/>
  <c r="CQ550" i="10"/>
  <c r="CL550" i="10"/>
  <c r="W550" i="10"/>
  <c r="CN550" i="10"/>
  <c r="CM550" i="10"/>
  <c r="CG550" i="10"/>
  <c r="CH550" i="10"/>
  <c r="CJ550" i="10"/>
  <c r="CK550" i="10"/>
  <c r="AV550" i="10"/>
  <c r="AU550" i="10"/>
  <c r="AH550" i="10"/>
  <c r="AT550" i="10"/>
  <c r="AQ550" i="10"/>
  <c r="AP550" i="10"/>
  <c r="AO550" i="10"/>
  <c r="AN550" i="10"/>
  <c r="AG550" i="10"/>
  <c r="AF550" i="10"/>
  <c r="Q550" i="10"/>
  <c r="A550" i="10"/>
  <c r="CV549" i="10"/>
  <c r="CU549" i="10"/>
  <c r="CT549" i="10"/>
  <c r="AM549" i="10"/>
  <c r="CS549" i="10"/>
  <c r="CR549" i="10"/>
  <c r="BX549" i="10"/>
  <c r="U549" i="10"/>
  <c r="BY549" i="10"/>
  <c r="CB549" i="10"/>
  <c r="CA549" i="10"/>
  <c r="BZ549" i="10"/>
  <c r="AY549" i="10"/>
  <c r="CC549" i="10"/>
  <c r="AW549" i="10"/>
  <c r="CD549" i="10"/>
  <c r="CE549" i="10"/>
  <c r="CF549" i="10"/>
  <c r="CI549" i="10"/>
  <c r="BA549" i="10"/>
  <c r="V549" i="10"/>
  <c r="CO549" i="10"/>
  <c r="CP549" i="10"/>
  <c r="CQ549" i="10"/>
  <c r="CL549" i="10"/>
  <c r="W549" i="10"/>
  <c r="CN549" i="10"/>
  <c r="CM549" i="10"/>
  <c r="CG549" i="10"/>
  <c r="CH549" i="10"/>
  <c r="CJ549" i="10"/>
  <c r="CK549" i="10"/>
  <c r="AV549" i="10"/>
  <c r="AU549" i="10"/>
  <c r="AH549" i="10"/>
  <c r="AT549" i="10"/>
  <c r="AQ549" i="10"/>
  <c r="AP549" i="10"/>
  <c r="AO549" i="10"/>
  <c r="AN549" i="10"/>
  <c r="AG549" i="10"/>
  <c r="AF549" i="10"/>
  <c r="Q549" i="10"/>
  <c r="A549" i="10"/>
  <c r="CV548" i="10"/>
  <c r="CU548" i="10"/>
  <c r="CT548" i="10"/>
  <c r="AM548" i="10"/>
  <c r="CS548" i="10"/>
  <c r="CR548" i="10"/>
  <c r="BX548" i="10"/>
  <c r="U548" i="10"/>
  <c r="BY548" i="10"/>
  <c r="CB548" i="10"/>
  <c r="CA548" i="10"/>
  <c r="BZ548" i="10"/>
  <c r="AY548" i="10"/>
  <c r="CC548" i="10"/>
  <c r="AW548" i="10"/>
  <c r="CD548" i="10"/>
  <c r="CE548" i="10"/>
  <c r="CF548" i="10"/>
  <c r="CI548" i="10"/>
  <c r="BA548" i="10"/>
  <c r="V548" i="10"/>
  <c r="CO548" i="10"/>
  <c r="CP548" i="10"/>
  <c r="CQ548" i="10"/>
  <c r="CL548" i="10"/>
  <c r="W548" i="10"/>
  <c r="CN548" i="10"/>
  <c r="CM548" i="10"/>
  <c r="CG548" i="10"/>
  <c r="CH548" i="10"/>
  <c r="CJ548" i="10"/>
  <c r="CK548" i="10"/>
  <c r="AV548" i="10"/>
  <c r="AU548" i="10"/>
  <c r="AH548" i="10"/>
  <c r="AT548" i="10"/>
  <c r="AQ548" i="10"/>
  <c r="AP548" i="10"/>
  <c r="AO548" i="10"/>
  <c r="AN548" i="10"/>
  <c r="AG548" i="10"/>
  <c r="AF548" i="10"/>
  <c r="Q548" i="10"/>
  <c r="A548" i="10"/>
  <c r="CV547" i="10"/>
  <c r="CU547" i="10"/>
  <c r="CT547" i="10"/>
  <c r="AM547" i="10"/>
  <c r="CS547" i="10"/>
  <c r="CR547" i="10"/>
  <c r="BX547" i="10"/>
  <c r="U547" i="10"/>
  <c r="BY547" i="10"/>
  <c r="CB547" i="10"/>
  <c r="CA547" i="10"/>
  <c r="BZ547" i="10"/>
  <c r="AY547" i="10"/>
  <c r="CC547" i="10"/>
  <c r="AW547" i="10"/>
  <c r="CD547" i="10"/>
  <c r="CE547" i="10"/>
  <c r="CF547" i="10"/>
  <c r="CI547" i="10"/>
  <c r="BA547" i="10"/>
  <c r="V547" i="10"/>
  <c r="CO547" i="10"/>
  <c r="CP547" i="10"/>
  <c r="CQ547" i="10"/>
  <c r="CL547" i="10"/>
  <c r="W547" i="10"/>
  <c r="CN547" i="10"/>
  <c r="CM547" i="10"/>
  <c r="CG547" i="10"/>
  <c r="CH547" i="10"/>
  <c r="CJ547" i="10"/>
  <c r="CK547" i="10"/>
  <c r="AV547" i="10"/>
  <c r="AU547" i="10"/>
  <c r="AH547" i="10"/>
  <c r="AT547" i="10"/>
  <c r="AQ547" i="10"/>
  <c r="AP547" i="10"/>
  <c r="AO547" i="10"/>
  <c r="AN547" i="10"/>
  <c r="AG547" i="10"/>
  <c r="AF547" i="10"/>
  <c r="Q547" i="10"/>
  <c r="A547" i="10"/>
  <c r="CV546" i="10"/>
  <c r="CU546" i="10"/>
  <c r="CT546" i="10"/>
  <c r="AM546" i="10"/>
  <c r="CS546" i="10"/>
  <c r="CR546" i="10"/>
  <c r="BX546" i="10"/>
  <c r="U546" i="10"/>
  <c r="BY546" i="10"/>
  <c r="CB546" i="10"/>
  <c r="CA546" i="10"/>
  <c r="BZ546" i="10"/>
  <c r="AY546" i="10"/>
  <c r="CC546" i="10"/>
  <c r="AW546" i="10"/>
  <c r="CD546" i="10"/>
  <c r="CE546" i="10"/>
  <c r="CF546" i="10"/>
  <c r="CI546" i="10"/>
  <c r="BA546" i="10"/>
  <c r="V546" i="10"/>
  <c r="CO546" i="10"/>
  <c r="CP546" i="10"/>
  <c r="CQ546" i="10"/>
  <c r="CL546" i="10"/>
  <c r="W546" i="10"/>
  <c r="CN546" i="10"/>
  <c r="CM546" i="10"/>
  <c r="CG546" i="10"/>
  <c r="CH546" i="10"/>
  <c r="CJ546" i="10"/>
  <c r="CK546" i="10"/>
  <c r="AV546" i="10"/>
  <c r="AU546" i="10"/>
  <c r="AH546" i="10"/>
  <c r="AT546" i="10"/>
  <c r="AQ546" i="10"/>
  <c r="AP546" i="10"/>
  <c r="AO546" i="10"/>
  <c r="AN546" i="10"/>
  <c r="AG546" i="10"/>
  <c r="AF546" i="10"/>
  <c r="Q546" i="10"/>
  <c r="A546" i="10"/>
  <c r="CV545" i="10"/>
  <c r="CU545" i="10"/>
  <c r="CT545" i="10"/>
  <c r="AM545" i="10"/>
  <c r="CS545" i="10"/>
  <c r="CR545" i="10"/>
  <c r="BX545" i="10"/>
  <c r="U545" i="10"/>
  <c r="BY545" i="10"/>
  <c r="CB545" i="10"/>
  <c r="CA545" i="10"/>
  <c r="BZ545" i="10"/>
  <c r="AY545" i="10"/>
  <c r="CC545" i="10"/>
  <c r="AW545" i="10"/>
  <c r="CD545" i="10"/>
  <c r="CE545" i="10"/>
  <c r="CF545" i="10"/>
  <c r="CI545" i="10"/>
  <c r="BA545" i="10"/>
  <c r="V545" i="10"/>
  <c r="CO545" i="10"/>
  <c r="CP545" i="10"/>
  <c r="CQ545" i="10"/>
  <c r="CL545" i="10"/>
  <c r="W545" i="10"/>
  <c r="CN545" i="10"/>
  <c r="CM545" i="10"/>
  <c r="CG545" i="10"/>
  <c r="CH545" i="10"/>
  <c r="CJ545" i="10"/>
  <c r="CK545" i="10"/>
  <c r="AV545" i="10"/>
  <c r="AU545" i="10"/>
  <c r="AH545" i="10"/>
  <c r="AT545" i="10"/>
  <c r="AQ545" i="10"/>
  <c r="AP545" i="10"/>
  <c r="AO545" i="10"/>
  <c r="AN545" i="10"/>
  <c r="AG545" i="10"/>
  <c r="AF545" i="10"/>
  <c r="Q545" i="10"/>
  <c r="A545" i="10"/>
  <c r="CV544" i="10"/>
  <c r="CU544" i="10"/>
  <c r="CT544" i="10"/>
  <c r="AM544" i="10"/>
  <c r="CS544" i="10"/>
  <c r="CR544" i="10"/>
  <c r="BX544" i="10"/>
  <c r="U544" i="10"/>
  <c r="BY544" i="10"/>
  <c r="CB544" i="10"/>
  <c r="CA544" i="10"/>
  <c r="BZ544" i="10"/>
  <c r="AY544" i="10"/>
  <c r="CC544" i="10"/>
  <c r="AW544" i="10"/>
  <c r="CD544" i="10"/>
  <c r="CE544" i="10"/>
  <c r="CF544" i="10"/>
  <c r="CI544" i="10"/>
  <c r="BA544" i="10"/>
  <c r="V544" i="10"/>
  <c r="CO544" i="10"/>
  <c r="CP544" i="10"/>
  <c r="CQ544" i="10"/>
  <c r="CL544" i="10"/>
  <c r="W544" i="10"/>
  <c r="CN544" i="10"/>
  <c r="CM544" i="10"/>
  <c r="CG544" i="10"/>
  <c r="CH544" i="10"/>
  <c r="CJ544" i="10"/>
  <c r="CK544" i="10"/>
  <c r="AV544" i="10"/>
  <c r="AU544" i="10"/>
  <c r="AH544" i="10"/>
  <c r="AT544" i="10"/>
  <c r="AQ544" i="10"/>
  <c r="AP544" i="10"/>
  <c r="AO544" i="10"/>
  <c r="AN544" i="10"/>
  <c r="AG544" i="10"/>
  <c r="AF544" i="10"/>
  <c r="Q544" i="10"/>
  <c r="A544" i="10"/>
  <c r="CV543" i="10"/>
  <c r="CU543" i="10"/>
  <c r="CT543" i="10"/>
  <c r="AM543" i="10"/>
  <c r="CS543" i="10"/>
  <c r="CR543" i="10"/>
  <c r="BX543" i="10"/>
  <c r="U543" i="10"/>
  <c r="BY543" i="10"/>
  <c r="CB543" i="10"/>
  <c r="CA543" i="10"/>
  <c r="BZ543" i="10"/>
  <c r="AY543" i="10"/>
  <c r="CC543" i="10"/>
  <c r="AW543" i="10"/>
  <c r="CD543" i="10"/>
  <c r="CE543" i="10"/>
  <c r="CF543" i="10"/>
  <c r="CI543" i="10"/>
  <c r="BA543" i="10"/>
  <c r="V543" i="10"/>
  <c r="CO543" i="10"/>
  <c r="CP543" i="10"/>
  <c r="CQ543" i="10"/>
  <c r="CL543" i="10"/>
  <c r="W543" i="10"/>
  <c r="CN543" i="10"/>
  <c r="CM543" i="10"/>
  <c r="CG543" i="10"/>
  <c r="CH543" i="10"/>
  <c r="CJ543" i="10"/>
  <c r="CK543" i="10"/>
  <c r="AV543" i="10"/>
  <c r="AU543" i="10"/>
  <c r="AH543" i="10"/>
  <c r="AT543" i="10"/>
  <c r="AQ543" i="10"/>
  <c r="AP543" i="10"/>
  <c r="AO543" i="10"/>
  <c r="AN543" i="10"/>
  <c r="AG543" i="10"/>
  <c r="AF543" i="10"/>
  <c r="Q543" i="10"/>
  <c r="A543" i="10"/>
  <c r="CV542" i="10"/>
  <c r="CU542" i="10"/>
  <c r="CT542" i="10"/>
  <c r="AM542" i="10"/>
  <c r="CS542" i="10"/>
  <c r="CR542" i="10"/>
  <c r="BX542" i="10"/>
  <c r="U542" i="10"/>
  <c r="BY542" i="10"/>
  <c r="CB542" i="10"/>
  <c r="CA542" i="10"/>
  <c r="BZ542" i="10"/>
  <c r="AY542" i="10"/>
  <c r="CC542" i="10"/>
  <c r="AW542" i="10"/>
  <c r="CD542" i="10"/>
  <c r="CE542" i="10"/>
  <c r="CF542" i="10"/>
  <c r="CI542" i="10"/>
  <c r="BA542" i="10"/>
  <c r="V542" i="10"/>
  <c r="CO542" i="10"/>
  <c r="CP542" i="10"/>
  <c r="CQ542" i="10"/>
  <c r="CL542" i="10"/>
  <c r="W542" i="10"/>
  <c r="CN542" i="10"/>
  <c r="CM542" i="10"/>
  <c r="CG542" i="10"/>
  <c r="CH542" i="10"/>
  <c r="CJ542" i="10"/>
  <c r="CK542" i="10"/>
  <c r="AV542" i="10"/>
  <c r="AU542" i="10"/>
  <c r="AH542" i="10"/>
  <c r="AT542" i="10"/>
  <c r="AQ542" i="10"/>
  <c r="AP542" i="10"/>
  <c r="AO542" i="10"/>
  <c r="AN542" i="10"/>
  <c r="AG542" i="10"/>
  <c r="AF542" i="10"/>
  <c r="Q542" i="10"/>
  <c r="A542" i="10"/>
  <c r="CV541" i="10"/>
  <c r="CU541" i="10"/>
  <c r="CT541" i="10"/>
  <c r="AM541" i="10"/>
  <c r="CS541" i="10"/>
  <c r="CR541" i="10"/>
  <c r="BX541" i="10"/>
  <c r="U541" i="10"/>
  <c r="BY541" i="10"/>
  <c r="CB541" i="10"/>
  <c r="CA541" i="10"/>
  <c r="BZ541" i="10"/>
  <c r="AY541" i="10"/>
  <c r="CC541" i="10"/>
  <c r="AW541" i="10"/>
  <c r="CD541" i="10"/>
  <c r="CE541" i="10"/>
  <c r="CF541" i="10"/>
  <c r="CI541" i="10"/>
  <c r="BA541" i="10"/>
  <c r="V541" i="10"/>
  <c r="CO541" i="10"/>
  <c r="CP541" i="10"/>
  <c r="CQ541" i="10"/>
  <c r="CL541" i="10"/>
  <c r="W541" i="10"/>
  <c r="CN541" i="10"/>
  <c r="CM541" i="10"/>
  <c r="CG541" i="10"/>
  <c r="CH541" i="10"/>
  <c r="CJ541" i="10"/>
  <c r="CK541" i="10"/>
  <c r="AV541" i="10"/>
  <c r="AU541" i="10"/>
  <c r="AH541" i="10"/>
  <c r="AT541" i="10"/>
  <c r="AQ541" i="10"/>
  <c r="AP541" i="10"/>
  <c r="AO541" i="10"/>
  <c r="AN541" i="10"/>
  <c r="AG541" i="10"/>
  <c r="AF541" i="10"/>
  <c r="Q541" i="10"/>
  <c r="A541" i="10"/>
  <c r="CV540" i="10"/>
  <c r="CU540" i="10"/>
  <c r="CT540" i="10"/>
  <c r="AM540" i="10"/>
  <c r="CS540" i="10"/>
  <c r="CR540" i="10"/>
  <c r="BX540" i="10"/>
  <c r="U540" i="10"/>
  <c r="BY540" i="10"/>
  <c r="CB540" i="10"/>
  <c r="CA540" i="10"/>
  <c r="BZ540" i="10"/>
  <c r="AY540" i="10"/>
  <c r="CC540" i="10"/>
  <c r="AW540" i="10"/>
  <c r="CD540" i="10"/>
  <c r="CE540" i="10"/>
  <c r="CF540" i="10"/>
  <c r="CI540" i="10"/>
  <c r="BA540" i="10"/>
  <c r="V540" i="10"/>
  <c r="CO540" i="10"/>
  <c r="CP540" i="10"/>
  <c r="CQ540" i="10"/>
  <c r="CL540" i="10"/>
  <c r="W540" i="10"/>
  <c r="CN540" i="10"/>
  <c r="CM540" i="10"/>
  <c r="CG540" i="10"/>
  <c r="CH540" i="10"/>
  <c r="CJ540" i="10"/>
  <c r="CK540" i="10"/>
  <c r="AV540" i="10"/>
  <c r="AU540" i="10"/>
  <c r="AH540" i="10"/>
  <c r="AT540" i="10"/>
  <c r="AQ540" i="10"/>
  <c r="AP540" i="10"/>
  <c r="AO540" i="10"/>
  <c r="AN540" i="10"/>
  <c r="AG540" i="10"/>
  <c r="AF540" i="10"/>
  <c r="Q540" i="10"/>
  <c r="A540" i="10"/>
  <c r="CV539" i="10"/>
  <c r="CU539" i="10"/>
  <c r="CT539" i="10"/>
  <c r="AM539" i="10"/>
  <c r="CS539" i="10"/>
  <c r="CR539" i="10"/>
  <c r="BX539" i="10"/>
  <c r="U539" i="10"/>
  <c r="BY539" i="10"/>
  <c r="CB539" i="10"/>
  <c r="CA539" i="10"/>
  <c r="BZ539" i="10"/>
  <c r="AY539" i="10"/>
  <c r="CC539" i="10"/>
  <c r="AW539" i="10"/>
  <c r="CD539" i="10"/>
  <c r="CE539" i="10"/>
  <c r="CF539" i="10"/>
  <c r="CI539" i="10"/>
  <c r="BA539" i="10"/>
  <c r="V539" i="10"/>
  <c r="CO539" i="10"/>
  <c r="CP539" i="10"/>
  <c r="CQ539" i="10"/>
  <c r="CL539" i="10"/>
  <c r="W539" i="10"/>
  <c r="CN539" i="10"/>
  <c r="CM539" i="10"/>
  <c r="CG539" i="10"/>
  <c r="CH539" i="10"/>
  <c r="CJ539" i="10"/>
  <c r="CK539" i="10"/>
  <c r="AV539" i="10"/>
  <c r="AU539" i="10"/>
  <c r="AH539" i="10"/>
  <c r="AT539" i="10"/>
  <c r="AQ539" i="10"/>
  <c r="AP539" i="10"/>
  <c r="AO539" i="10"/>
  <c r="AN539" i="10"/>
  <c r="AG539" i="10"/>
  <c r="AF539" i="10"/>
  <c r="T539" i="10"/>
  <c r="Q539" i="10"/>
  <c r="A539" i="10"/>
  <c r="CV538" i="10"/>
  <c r="CU538" i="10"/>
  <c r="CT538" i="10"/>
  <c r="AM538" i="10"/>
  <c r="CS538" i="10"/>
  <c r="CR538" i="10"/>
  <c r="BX538" i="10"/>
  <c r="U538" i="10"/>
  <c r="BY538" i="10"/>
  <c r="CB538" i="10"/>
  <c r="CA538" i="10"/>
  <c r="BZ538" i="10"/>
  <c r="AY538" i="10"/>
  <c r="CC538" i="10"/>
  <c r="AW538" i="10"/>
  <c r="CD538" i="10"/>
  <c r="CE538" i="10"/>
  <c r="CF538" i="10"/>
  <c r="CI538" i="10"/>
  <c r="BA538" i="10"/>
  <c r="V538" i="10"/>
  <c r="CO538" i="10"/>
  <c r="CP538" i="10"/>
  <c r="CQ538" i="10"/>
  <c r="CL538" i="10"/>
  <c r="W538" i="10"/>
  <c r="CN538" i="10"/>
  <c r="CM538" i="10"/>
  <c r="CG538" i="10"/>
  <c r="CH538" i="10"/>
  <c r="CJ538" i="10"/>
  <c r="CK538" i="10"/>
  <c r="AV538" i="10"/>
  <c r="AU538" i="10"/>
  <c r="AH538" i="10"/>
  <c r="AT538" i="10"/>
  <c r="AQ538" i="10"/>
  <c r="AP538" i="10"/>
  <c r="AO538" i="10"/>
  <c r="AN538" i="10"/>
  <c r="AG538" i="10"/>
  <c r="AF538" i="10"/>
  <c r="Q538" i="10"/>
  <c r="A538" i="10"/>
  <c r="CV537" i="10"/>
  <c r="CU537" i="10"/>
  <c r="CT537" i="10"/>
  <c r="AM537" i="10"/>
  <c r="CS537" i="10"/>
  <c r="CR537" i="10"/>
  <c r="BX537" i="10"/>
  <c r="U537" i="10"/>
  <c r="BY537" i="10"/>
  <c r="CB537" i="10"/>
  <c r="CA537" i="10"/>
  <c r="BZ537" i="10"/>
  <c r="AY537" i="10"/>
  <c r="CC537" i="10"/>
  <c r="AW537" i="10"/>
  <c r="CD537" i="10"/>
  <c r="CE537" i="10"/>
  <c r="CF537" i="10"/>
  <c r="CI537" i="10"/>
  <c r="BA537" i="10"/>
  <c r="V537" i="10"/>
  <c r="CO537" i="10"/>
  <c r="CP537" i="10"/>
  <c r="CQ537" i="10"/>
  <c r="CL537" i="10"/>
  <c r="W537" i="10"/>
  <c r="CN537" i="10"/>
  <c r="CM537" i="10"/>
  <c r="CG537" i="10"/>
  <c r="CH537" i="10"/>
  <c r="CJ537" i="10"/>
  <c r="CK537" i="10"/>
  <c r="AV537" i="10"/>
  <c r="AU537" i="10"/>
  <c r="AH537" i="10"/>
  <c r="AT537" i="10"/>
  <c r="AQ537" i="10"/>
  <c r="AP537" i="10"/>
  <c r="AO537" i="10"/>
  <c r="AN537" i="10"/>
  <c r="AG537" i="10"/>
  <c r="AF537" i="10"/>
  <c r="Q537" i="10"/>
  <c r="A537" i="10"/>
  <c r="CV536" i="10"/>
  <c r="CU536" i="10"/>
  <c r="CT536" i="10"/>
  <c r="AM536" i="10"/>
  <c r="CS536" i="10"/>
  <c r="CR536" i="10"/>
  <c r="BX536" i="10"/>
  <c r="U536" i="10"/>
  <c r="BY536" i="10"/>
  <c r="CB536" i="10"/>
  <c r="CA536" i="10"/>
  <c r="BZ536" i="10"/>
  <c r="AY536" i="10"/>
  <c r="CC536" i="10"/>
  <c r="AW536" i="10"/>
  <c r="CD536" i="10"/>
  <c r="CE536" i="10"/>
  <c r="CF536" i="10"/>
  <c r="CI536" i="10"/>
  <c r="BA536" i="10"/>
  <c r="V536" i="10"/>
  <c r="CO536" i="10"/>
  <c r="CP536" i="10"/>
  <c r="CQ536" i="10"/>
  <c r="CL536" i="10"/>
  <c r="W536" i="10"/>
  <c r="CN536" i="10"/>
  <c r="CM536" i="10"/>
  <c r="CG536" i="10"/>
  <c r="CH536" i="10"/>
  <c r="CJ536" i="10"/>
  <c r="CK536" i="10"/>
  <c r="AV536" i="10"/>
  <c r="AU536" i="10"/>
  <c r="AH536" i="10"/>
  <c r="AT536" i="10"/>
  <c r="AQ536" i="10"/>
  <c r="AP536" i="10"/>
  <c r="AO536" i="10"/>
  <c r="AN536" i="10"/>
  <c r="AG536" i="10"/>
  <c r="AF536" i="10"/>
  <c r="Q536" i="10"/>
  <c r="A536" i="10"/>
  <c r="CV535" i="10"/>
  <c r="CU535" i="10"/>
  <c r="CT535" i="10"/>
  <c r="AM535" i="10"/>
  <c r="CS535" i="10"/>
  <c r="CR535" i="10"/>
  <c r="BX535" i="10"/>
  <c r="U535" i="10"/>
  <c r="BY535" i="10"/>
  <c r="CB535" i="10"/>
  <c r="CA535" i="10"/>
  <c r="BZ535" i="10"/>
  <c r="AY535" i="10"/>
  <c r="CC535" i="10"/>
  <c r="AW535" i="10"/>
  <c r="CD535" i="10"/>
  <c r="CE535" i="10"/>
  <c r="CF535" i="10"/>
  <c r="CI535" i="10"/>
  <c r="BA535" i="10"/>
  <c r="V535" i="10"/>
  <c r="CO535" i="10"/>
  <c r="CP535" i="10"/>
  <c r="CQ535" i="10"/>
  <c r="CL535" i="10"/>
  <c r="W535" i="10"/>
  <c r="CN535" i="10"/>
  <c r="CM535" i="10"/>
  <c r="CG535" i="10"/>
  <c r="CH535" i="10"/>
  <c r="CJ535" i="10"/>
  <c r="CK535" i="10"/>
  <c r="AV535" i="10"/>
  <c r="AU535" i="10"/>
  <c r="AH535" i="10"/>
  <c r="AT535" i="10"/>
  <c r="AQ535" i="10"/>
  <c r="AP535" i="10"/>
  <c r="AO535" i="10"/>
  <c r="AN535" i="10"/>
  <c r="AG535" i="10"/>
  <c r="AF535" i="10"/>
  <c r="Q535" i="10"/>
  <c r="A535" i="10"/>
  <c r="CV534" i="10"/>
  <c r="CU534" i="10"/>
  <c r="CT534" i="10"/>
  <c r="AM534" i="10"/>
  <c r="CS534" i="10"/>
  <c r="CR534" i="10"/>
  <c r="BX534" i="10"/>
  <c r="U534" i="10"/>
  <c r="BY534" i="10"/>
  <c r="CB534" i="10"/>
  <c r="CA534" i="10"/>
  <c r="BZ534" i="10"/>
  <c r="AY534" i="10"/>
  <c r="CC534" i="10"/>
  <c r="AW534" i="10"/>
  <c r="CD534" i="10"/>
  <c r="CE534" i="10"/>
  <c r="CF534" i="10"/>
  <c r="CI534" i="10"/>
  <c r="BA534" i="10"/>
  <c r="V534" i="10"/>
  <c r="CO534" i="10"/>
  <c r="CP534" i="10"/>
  <c r="CQ534" i="10"/>
  <c r="CL534" i="10"/>
  <c r="W534" i="10"/>
  <c r="CN534" i="10"/>
  <c r="CM534" i="10"/>
  <c r="CG534" i="10"/>
  <c r="CH534" i="10"/>
  <c r="CJ534" i="10"/>
  <c r="CK534" i="10"/>
  <c r="AV534" i="10"/>
  <c r="AU534" i="10"/>
  <c r="AH534" i="10"/>
  <c r="AT534" i="10"/>
  <c r="AQ534" i="10"/>
  <c r="AP534" i="10"/>
  <c r="AO534" i="10"/>
  <c r="AN534" i="10"/>
  <c r="AG534" i="10"/>
  <c r="AF534" i="10"/>
  <c r="Q534" i="10"/>
  <c r="A534" i="10"/>
  <c r="CV533" i="10"/>
  <c r="CU533" i="10"/>
  <c r="CT533" i="10"/>
  <c r="AM533" i="10"/>
  <c r="CS533" i="10"/>
  <c r="CR533" i="10"/>
  <c r="BX533" i="10"/>
  <c r="U533" i="10"/>
  <c r="BY533" i="10"/>
  <c r="CB533" i="10"/>
  <c r="CA533" i="10"/>
  <c r="BZ533" i="10"/>
  <c r="AY533" i="10"/>
  <c r="CC533" i="10"/>
  <c r="AW533" i="10"/>
  <c r="CD533" i="10"/>
  <c r="CE533" i="10"/>
  <c r="CF533" i="10"/>
  <c r="CI533" i="10"/>
  <c r="BA533" i="10"/>
  <c r="V533" i="10"/>
  <c r="CO533" i="10"/>
  <c r="CP533" i="10"/>
  <c r="CQ533" i="10"/>
  <c r="CL533" i="10"/>
  <c r="W533" i="10"/>
  <c r="CN533" i="10"/>
  <c r="CM533" i="10"/>
  <c r="CG533" i="10"/>
  <c r="CH533" i="10"/>
  <c r="CJ533" i="10"/>
  <c r="CK533" i="10"/>
  <c r="AV533" i="10"/>
  <c r="AU533" i="10"/>
  <c r="AH533" i="10"/>
  <c r="AT533" i="10"/>
  <c r="AQ533" i="10"/>
  <c r="AP533" i="10"/>
  <c r="AO533" i="10"/>
  <c r="AN533" i="10"/>
  <c r="AG533" i="10"/>
  <c r="AF533" i="10"/>
  <c r="Q533" i="10"/>
  <c r="A533" i="10"/>
  <c r="CV532" i="10"/>
  <c r="CU532" i="10"/>
  <c r="CT532" i="10"/>
  <c r="AM532" i="10"/>
  <c r="CS532" i="10"/>
  <c r="CR532" i="10"/>
  <c r="BX532" i="10"/>
  <c r="U532" i="10"/>
  <c r="BY532" i="10"/>
  <c r="CB532" i="10"/>
  <c r="CA532" i="10"/>
  <c r="BZ532" i="10"/>
  <c r="AY532" i="10"/>
  <c r="CC532" i="10"/>
  <c r="AW532" i="10"/>
  <c r="CD532" i="10"/>
  <c r="CE532" i="10"/>
  <c r="CF532" i="10"/>
  <c r="CI532" i="10"/>
  <c r="BA532" i="10"/>
  <c r="V532" i="10"/>
  <c r="CO532" i="10"/>
  <c r="CP532" i="10"/>
  <c r="CQ532" i="10"/>
  <c r="CL532" i="10"/>
  <c r="W532" i="10"/>
  <c r="CN532" i="10"/>
  <c r="CM532" i="10"/>
  <c r="CG532" i="10"/>
  <c r="CH532" i="10"/>
  <c r="CJ532" i="10"/>
  <c r="CK532" i="10"/>
  <c r="AV532" i="10"/>
  <c r="AU532" i="10"/>
  <c r="AH532" i="10"/>
  <c r="AT532" i="10"/>
  <c r="AQ532" i="10"/>
  <c r="AP532" i="10"/>
  <c r="AO532" i="10"/>
  <c r="AN532" i="10"/>
  <c r="AG532" i="10"/>
  <c r="AF532" i="10"/>
  <c r="Q532" i="10"/>
  <c r="A532" i="10"/>
  <c r="CV531" i="10"/>
  <c r="CU531" i="10"/>
  <c r="CT531" i="10"/>
  <c r="AM531" i="10"/>
  <c r="CS531" i="10"/>
  <c r="CR531" i="10"/>
  <c r="BX531" i="10"/>
  <c r="U531" i="10"/>
  <c r="BY531" i="10"/>
  <c r="CB531" i="10"/>
  <c r="CA531" i="10"/>
  <c r="BZ531" i="10"/>
  <c r="AY531" i="10"/>
  <c r="CC531" i="10"/>
  <c r="AW531" i="10"/>
  <c r="CD531" i="10"/>
  <c r="CE531" i="10"/>
  <c r="CF531" i="10"/>
  <c r="CI531" i="10"/>
  <c r="BA531" i="10"/>
  <c r="V531" i="10"/>
  <c r="CO531" i="10"/>
  <c r="CP531" i="10"/>
  <c r="CQ531" i="10"/>
  <c r="CL531" i="10"/>
  <c r="W531" i="10"/>
  <c r="CN531" i="10"/>
  <c r="CM531" i="10"/>
  <c r="CG531" i="10"/>
  <c r="CH531" i="10"/>
  <c r="CJ531" i="10"/>
  <c r="CK531" i="10"/>
  <c r="AV531" i="10"/>
  <c r="AU531" i="10"/>
  <c r="AH531" i="10"/>
  <c r="AT531" i="10"/>
  <c r="AQ531" i="10"/>
  <c r="AP531" i="10"/>
  <c r="AO531" i="10"/>
  <c r="AN531" i="10"/>
  <c r="AG531" i="10"/>
  <c r="AF531" i="10"/>
  <c r="Q531" i="10"/>
  <c r="A531" i="10"/>
  <c r="CV530" i="10"/>
  <c r="CU530" i="10"/>
  <c r="CT530" i="10"/>
  <c r="AM530" i="10"/>
  <c r="CS530" i="10"/>
  <c r="CR530" i="10"/>
  <c r="BX530" i="10"/>
  <c r="U530" i="10"/>
  <c r="BY530" i="10"/>
  <c r="CB530" i="10"/>
  <c r="CA530" i="10"/>
  <c r="BZ530" i="10"/>
  <c r="AY530" i="10"/>
  <c r="CC530" i="10"/>
  <c r="AW530" i="10"/>
  <c r="CD530" i="10"/>
  <c r="CE530" i="10"/>
  <c r="CF530" i="10"/>
  <c r="CI530" i="10"/>
  <c r="BA530" i="10"/>
  <c r="V530" i="10"/>
  <c r="CO530" i="10"/>
  <c r="CP530" i="10"/>
  <c r="CQ530" i="10"/>
  <c r="CL530" i="10"/>
  <c r="W530" i="10"/>
  <c r="CN530" i="10"/>
  <c r="CM530" i="10"/>
  <c r="CG530" i="10"/>
  <c r="CH530" i="10"/>
  <c r="CJ530" i="10"/>
  <c r="CK530" i="10"/>
  <c r="AV530" i="10"/>
  <c r="AU530" i="10"/>
  <c r="AH530" i="10"/>
  <c r="AT530" i="10"/>
  <c r="AQ530" i="10"/>
  <c r="AP530" i="10"/>
  <c r="AO530" i="10"/>
  <c r="AN530" i="10"/>
  <c r="AG530" i="10"/>
  <c r="AF530" i="10"/>
  <c r="Q530" i="10"/>
  <c r="A530" i="10"/>
  <c r="CV529" i="10"/>
  <c r="CU529" i="10"/>
  <c r="CT529" i="10"/>
  <c r="AM529" i="10"/>
  <c r="CS529" i="10"/>
  <c r="CR529" i="10"/>
  <c r="BX529" i="10"/>
  <c r="U529" i="10"/>
  <c r="BY529" i="10"/>
  <c r="CB529" i="10"/>
  <c r="CA529" i="10"/>
  <c r="BZ529" i="10"/>
  <c r="AY529" i="10"/>
  <c r="CC529" i="10"/>
  <c r="AW529" i="10"/>
  <c r="CD529" i="10"/>
  <c r="CE529" i="10"/>
  <c r="CF529" i="10"/>
  <c r="CI529" i="10"/>
  <c r="BA529" i="10"/>
  <c r="V529" i="10"/>
  <c r="CO529" i="10"/>
  <c r="CP529" i="10"/>
  <c r="CQ529" i="10"/>
  <c r="CL529" i="10"/>
  <c r="W529" i="10"/>
  <c r="CN529" i="10"/>
  <c r="CM529" i="10"/>
  <c r="CG529" i="10"/>
  <c r="CH529" i="10"/>
  <c r="CJ529" i="10"/>
  <c r="CK529" i="10"/>
  <c r="AV529" i="10"/>
  <c r="AU529" i="10"/>
  <c r="AH529" i="10"/>
  <c r="AT529" i="10"/>
  <c r="AQ529" i="10"/>
  <c r="AP529" i="10"/>
  <c r="AO529" i="10"/>
  <c r="AN529" i="10"/>
  <c r="AG529" i="10"/>
  <c r="AF529" i="10"/>
  <c r="Q529" i="10"/>
  <c r="A529" i="10"/>
  <c r="CV528" i="10"/>
  <c r="CU528" i="10"/>
  <c r="CT528" i="10"/>
  <c r="AM528" i="10"/>
  <c r="CS528" i="10"/>
  <c r="CR528" i="10"/>
  <c r="BX528" i="10"/>
  <c r="U528" i="10"/>
  <c r="BY528" i="10"/>
  <c r="CB528" i="10"/>
  <c r="CA528" i="10"/>
  <c r="BZ528" i="10"/>
  <c r="AY528" i="10"/>
  <c r="CC528" i="10"/>
  <c r="AW528" i="10"/>
  <c r="CD528" i="10"/>
  <c r="CE528" i="10"/>
  <c r="CF528" i="10"/>
  <c r="CI528" i="10"/>
  <c r="BA528" i="10"/>
  <c r="V528" i="10"/>
  <c r="CO528" i="10"/>
  <c r="CP528" i="10"/>
  <c r="CQ528" i="10"/>
  <c r="CL528" i="10"/>
  <c r="W528" i="10"/>
  <c r="CN528" i="10"/>
  <c r="CM528" i="10"/>
  <c r="CG528" i="10"/>
  <c r="CH528" i="10"/>
  <c r="CJ528" i="10"/>
  <c r="CK528" i="10"/>
  <c r="AV528" i="10"/>
  <c r="AU528" i="10"/>
  <c r="AH528" i="10"/>
  <c r="AT528" i="10"/>
  <c r="AQ528" i="10"/>
  <c r="AP528" i="10"/>
  <c r="AO528" i="10"/>
  <c r="AN528" i="10"/>
  <c r="AG528" i="10"/>
  <c r="AF528" i="10"/>
  <c r="Q528" i="10"/>
  <c r="A528" i="10"/>
  <c r="CV527" i="10"/>
  <c r="CU527" i="10"/>
  <c r="CT527" i="10"/>
  <c r="AM527" i="10"/>
  <c r="CS527" i="10"/>
  <c r="CR527" i="10"/>
  <c r="BX527" i="10"/>
  <c r="U527" i="10"/>
  <c r="BY527" i="10"/>
  <c r="CB527" i="10"/>
  <c r="CA527" i="10"/>
  <c r="BZ527" i="10"/>
  <c r="AY527" i="10"/>
  <c r="CC527" i="10"/>
  <c r="AW527" i="10"/>
  <c r="CD527" i="10"/>
  <c r="CE527" i="10"/>
  <c r="CF527" i="10"/>
  <c r="CI527" i="10"/>
  <c r="BA527" i="10"/>
  <c r="V527" i="10"/>
  <c r="CO527" i="10"/>
  <c r="CP527" i="10"/>
  <c r="CQ527" i="10"/>
  <c r="CL527" i="10"/>
  <c r="W527" i="10"/>
  <c r="CN527" i="10"/>
  <c r="CM527" i="10"/>
  <c r="CG527" i="10"/>
  <c r="CH527" i="10"/>
  <c r="CJ527" i="10"/>
  <c r="CK527" i="10"/>
  <c r="AV527" i="10"/>
  <c r="AU527" i="10"/>
  <c r="AH527" i="10"/>
  <c r="AT527" i="10"/>
  <c r="AQ527" i="10"/>
  <c r="AP527" i="10"/>
  <c r="AO527" i="10"/>
  <c r="AN527" i="10"/>
  <c r="AG527" i="10"/>
  <c r="AF527" i="10"/>
  <c r="Q527" i="10"/>
  <c r="A527" i="10"/>
  <c r="CV526" i="10"/>
  <c r="CU526" i="10"/>
  <c r="CT526" i="10"/>
  <c r="AM526" i="10"/>
  <c r="CS526" i="10"/>
  <c r="CR526" i="10"/>
  <c r="BX526" i="10"/>
  <c r="U526" i="10"/>
  <c r="BY526" i="10"/>
  <c r="CB526" i="10"/>
  <c r="CA526" i="10"/>
  <c r="BZ526" i="10"/>
  <c r="AY526" i="10"/>
  <c r="CC526" i="10"/>
  <c r="AW526" i="10"/>
  <c r="CD526" i="10"/>
  <c r="CE526" i="10"/>
  <c r="CF526" i="10"/>
  <c r="CI526" i="10"/>
  <c r="BA526" i="10"/>
  <c r="V526" i="10"/>
  <c r="CO526" i="10"/>
  <c r="CP526" i="10"/>
  <c r="CQ526" i="10"/>
  <c r="CL526" i="10"/>
  <c r="W526" i="10"/>
  <c r="CN526" i="10"/>
  <c r="CM526" i="10"/>
  <c r="CG526" i="10"/>
  <c r="CH526" i="10"/>
  <c r="CJ526" i="10"/>
  <c r="CK526" i="10"/>
  <c r="AV526" i="10"/>
  <c r="AU526" i="10"/>
  <c r="AH526" i="10"/>
  <c r="AT526" i="10"/>
  <c r="AQ526" i="10"/>
  <c r="AP526" i="10"/>
  <c r="AO526" i="10"/>
  <c r="AN526" i="10"/>
  <c r="AG526" i="10"/>
  <c r="AF526" i="10"/>
  <c r="Q526" i="10"/>
  <c r="A526" i="10"/>
  <c r="CV525" i="10"/>
  <c r="CU525" i="10"/>
  <c r="CT525" i="10"/>
  <c r="AM525" i="10"/>
  <c r="CS525" i="10"/>
  <c r="CR525" i="10"/>
  <c r="BX525" i="10"/>
  <c r="U525" i="10"/>
  <c r="BY525" i="10"/>
  <c r="CB525" i="10"/>
  <c r="CA525" i="10"/>
  <c r="BZ525" i="10"/>
  <c r="AY525" i="10"/>
  <c r="CC525" i="10"/>
  <c r="AW525" i="10"/>
  <c r="CD525" i="10"/>
  <c r="CE525" i="10"/>
  <c r="CF525" i="10"/>
  <c r="CI525" i="10"/>
  <c r="BA525" i="10"/>
  <c r="V525" i="10"/>
  <c r="CO525" i="10"/>
  <c r="CP525" i="10"/>
  <c r="CQ525" i="10"/>
  <c r="CL525" i="10"/>
  <c r="W525" i="10"/>
  <c r="CN525" i="10"/>
  <c r="CM525" i="10"/>
  <c r="CG525" i="10"/>
  <c r="CH525" i="10"/>
  <c r="CJ525" i="10"/>
  <c r="CK525" i="10"/>
  <c r="AV525" i="10"/>
  <c r="AU525" i="10"/>
  <c r="AH525" i="10"/>
  <c r="AT525" i="10"/>
  <c r="AQ525" i="10"/>
  <c r="AP525" i="10"/>
  <c r="AO525" i="10"/>
  <c r="AN525" i="10"/>
  <c r="AG525" i="10"/>
  <c r="AF525" i="10"/>
  <c r="Q525" i="10"/>
  <c r="A525" i="10"/>
  <c r="CV524" i="10"/>
  <c r="CU524" i="10"/>
  <c r="CT524" i="10"/>
  <c r="AM524" i="10"/>
  <c r="CS524" i="10"/>
  <c r="CR524" i="10"/>
  <c r="BX524" i="10"/>
  <c r="U524" i="10"/>
  <c r="BY524" i="10"/>
  <c r="CB524" i="10"/>
  <c r="CA524" i="10"/>
  <c r="BZ524" i="10"/>
  <c r="AY524" i="10"/>
  <c r="CC524" i="10"/>
  <c r="AW524" i="10"/>
  <c r="CD524" i="10"/>
  <c r="CE524" i="10"/>
  <c r="CF524" i="10"/>
  <c r="CI524" i="10"/>
  <c r="BA524" i="10"/>
  <c r="V524" i="10"/>
  <c r="CO524" i="10"/>
  <c r="CP524" i="10"/>
  <c r="CQ524" i="10"/>
  <c r="CL524" i="10"/>
  <c r="W524" i="10"/>
  <c r="CN524" i="10"/>
  <c r="CM524" i="10"/>
  <c r="CG524" i="10"/>
  <c r="CH524" i="10"/>
  <c r="CJ524" i="10"/>
  <c r="CK524" i="10"/>
  <c r="AV524" i="10"/>
  <c r="AU524" i="10"/>
  <c r="AH524" i="10"/>
  <c r="AT524" i="10"/>
  <c r="AQ524" i="10"/>
  <c r="AP524" i="10"/>
  <c r="AO524" i="10"/>
  <c r="AN524" i="10"/>
  <c r="AG524" i="10"/>
  <c r="AF524" i="10"/>
  <c r="Q524" i="10"/>
  <c r="A524" i="10"/>
  <c r="CV523" i="10"/>
  <c r="CU523" i="10"/>
  <c r="CT523" i="10"/>
  <c r="AM523" i="10"/>
  <c r="CS523" i="10"/>
  <c r="CR523" i="10"/>
  <c r="BX523" i="10"/>
  <c r="U523" i="10"/>
  <c r="BY523" i="10"/>
  <c r="CB523" i="10"/>
  <c r="CA523" i="10"/>
  <c r="BZ523" i="10"/>
  <c r="AY523" i="10"/>
  <c r="CC523" i="10"/>
  <c r="AW523" i="10"/>
  <c r="CD523" i="10"/>
  <c r="CE523" i="10"/>
  <c r="CF523" i="10"/>
  <c r="CI523" i="10"/>
  <c r="BA523" i="10"/>
  <c r="V523" i="10"/>
  <c r="CO523" i="10"/>
  <c r="CP523" i="10"/>
  <c r="CQ523" i="10"/>
  <c r="CL523" i="10"/>
  <c r="W523" i="10"/>
  <c r="CN523" i="10"/>
  <c r="CM523" i="10"/>
  <c r="CG523" i="10"/>
  <c r="CH523" i="10"/>
  <c r="CJ523" i="10"/>
  <c r="CK523" i="10"/>
  <c r="AV523" i="10"/>
  <c r="AU523" i="10"/>
  <c r="AH523" i="10"/>
  <c r="AT523" i="10"/>
  <c r="AQ523" i="10"/>
  <c r="AP523" i="10"/>
  <c r="AO523" i="10"/>
  <c r="AN523" i="10"/>
  <c r="AG523" i="10"/>
  <c r="AF523" i="10"/>
  <c r="Q523" i="10"/>
  <c r="A523" i="10"/>
  <c r="CV522" i="10"/>
  <c r="CU522" i="10"/>
  <c r="CT522" i="10"/>
  <c r="AM522" i="10"/>
  <c r="CS522" i="10"/>
  <c r="CR522" i="10"/>
  <c r="BX522" i="10"/>
  <c r="U522" i="10"/>
  <c r="BY522" i="10"/>
  <c r="CB522" i="10"/>
  <c r="CA522" i="10"/>
  <c r="BZ522" i="10"/>
  <c r="AY522" i="10"/>
  <c r="CC522" i="10"/>
  <c r="AW522" i="10"/>
  <c r="CD522" i="10"/>
  <c r="CE522" i="10"/>
  <c r="CF522" i="10"/>
  <c r="CI522" i="10"/>
  <c r="BA522" i="10"/>
  <c r="V522" i="10"/>
  <c r="CO522" i="10"/>
  <c r="CP522" i="10"/>
  <c r="CQ522" i="10"/>
  <c r="CL522" i="10"/>
  <c r="W522" i="10"/>
  <c r="CN522" i="10"/>
  <c r="CM522" i="10"/>
  <c r="CG522" i="10"/>
  <c r="CH522" i="10"/>
  <c r="CJ522" i="10"/>
  <c r="CK522" i="10"/>
  <c r="AV522" i="10"/>
  <c r="AU522" i="10"/>
  <c r="AH522" i="10"/>
  <c r="AT522" i="10"/>
  <c r="AQ522" i="10"/>
  <c r="AP522" i="10"/>
  <c r="AO522" i="10"/>
  <c r="AN522" i="10"/>
  <c r="AG522" i="10"/>
  <c r="AF522" i="10"/>
  <c r="Q522" i="10"/>
  <c r="A522" i="10"/>
  <c r="CV521" i="10"/>
  <c r="CU521" i="10"/>
  <c r="CT521" i="10"/>
  <c r="AM521" i="10"/>
  <c r="CS521" i="10"/>
  <c r="CR521" i="10"/>
  <c r="BX521" i="10"/>
  <c r="U521" i="10"/>
  <c r="BY521" i="10"/>
  <c r="CB521" i="10"/>
  <c r="CA521" i="10"/>
  <c r="BZ521" i="10"/>
  <c r="AY521" i="10"/>
  <c r="CC521" i="10"/>
  <c r="AW521" i="10"/>
  <c r="CD521" i="10"/>
  <c r="CE521" i="10"/>
  <c r="CF521" i="10"/>
  <c r="CI521" i="10"/>
  <c r="BA521" i="10"/>
  <c r="V521" i="10"/>
  <c r="CO521" i="10"/>
  <c r="CP521" i="10"/>
  <c r="CQ521" i="10"/>
  <c r="CL521" i="10"/>
  <c r="W521" i="10"/>
  <c r="CN521" i="10"/>
  <c r="CM521" i="10"/>
  <c r="CG521" i="10"/>
  <c r="CH521" i="10"/>
  <c r="CJ521" i="10"/>
  <c r="CK521" i="10"/>
  <c r="AV521" i="10"/>
  <c r="AU521" i="10"/>
  <c r="AH521" i="10"/>
  <c r="AT521" i="10"/>
  <c r="AQ521" i="10"/>
  <c r="AP521" i="10"/>
  <c r="AO521" i="10"/>
  <c r="AN521" i="10"/>
  <c r="AG521" i="10"/>
  <c r="AF521" i="10"/>
  <c r="Q521" i="10"/>
  <c r="A521" i="10"/>
  <c r="CV520" i="10"/>
  <c r="CU520" i="10"/>
  <c r="CT520" i="10"/>
  <c r="AM520" i="10"/>
  <c r="CS520" i="10"/>
  <c r="CR520" i="10"/>
  <c r="BX520" i="10"/>
  <c r="U520" i="10"/>
  <c r="BY520" i="10"/>
  <c r="CB520" i="10"/>
  <c r="CA520" i="10"/>
  <c r="BZ520" i="10"/>
  <c r="AY520" i="10"/>
  <c r="CC520" i="10"/>
  <c r="AW520" i="10"/>
  <c r="CD520" i="10"/>
  <c r="CE520" i="10"/>
  <c r="CF520" i="10"/>
  <c r="CI520" i="10"/>
  <c r="BA520" i="10"/>
  <c r="V520" i="10"/>
  <c r="CO520" i="10"/>
  <c r="CP520" i="10"/>
  <c r="CQ520" i="10"/>
  <c r="CL520" i="10"/>
  <c r="W520" i="10"/>
  <c r="CN520" i="10"/>
  <c r="CM520" i="10"/>
  <c r="CG520" i="10"/>
  <c r="CH520" i="10"/>
  <c r="CJ520" i="10"/>
  <c r="CK520" i="10"/>
  <c r="AV520" i="10"/>
  <c r="AU520" i="10"/>
  <c r="AH520" i="10"/>
  <c r="AT520" i="10"/>
  <c r="AQ520" i="10"/>
  <c r="AP520" i="10"/>
  <c r="AO520" i="10"/>
  <c r="AN520" i="10"/>
  <c r="AG520" i="10"/>
  <c r="AF520" i="10"/>
  <c r="Q520" i="10"/>
  <c r="A520" i="10"/>
  <c r="CV519" i="10"/>
  <c r="CU519" i="10"/>
  <c r="CT519" i="10"/>
  <c r="AM519" i="10"/>
  <c r="CS519" i="10"/>
  <c r="CR519" i="10"/>
  <c r="BX519" i="10"/>
  <c r="U519" i="10"/>
  <c r="BY519" i="10"/>
  <c r="CB519" i="10"/>
  <c r="CA519" i="10"/>
  <c r="BZ519" i="10"/>
  <c r="AY519" i="10"/>
  <c r="CC519" i="10"/>
  <c r="AW519" i="10"/>
  <c r="CD519" i="10"/>
  <c r="CE519" i="10"/>
  <c r="CF519" i="10"/>
  <c r="CI519" i="10"/>
  <c r="BA519" i="10"/>
  <c r="V519" i="10"/>
  <c r="CO519" i="10"/>
  <c r="CP519" i="10"/>
  <c r="CQ519" i="10"/>
  <c r="CL519" i="10"/>
  <c r="W519" i="10"/>
  <c r="CN519" i="10"/>
  <c r="CM519" i="10"/>
  <c r="CG519" i="10"/>
  <c r="CH519" i="10"/>
  <c r="CJ519" i="10"/>
  <c r="CK519" i="10"/>
  <c r="AV519" i="10"/>
  <c r="AU519" i="10"/>
  <c r="AH519" i="10"/>
  <c r="AT519" i="10"/>
  <c r="AQ519" i="10"/>
  <c r="AP519" i="10"/>
  <c r="AO519" i="10"/>
  <c r="AN519" i="10"/>
  <c r="AG519" i="10"/>
  <c r="AF519" i="10"/>
  <c r="Q519" i="10"/>
  <c r="A519" i="10"/>
  <c r="CV518" i="10"/>
  <c r="CU518" i="10"/>
  <c r="CT518" i="10"/>
  <c r="AM518" i="10"/>
  <c r="CS518" i="10"/>
  <c r="CR518" i="10"/>
  <c r="BX518" i="10"/>
  <c r="U518" i="10"/>
  <c r="BY518" i="10"/>
  <c r="CB518" i="10"/>
  <c r="CA518" i="10"/>
  <c r="BZ518" i="10"/>
  <c r="AY518" i="10"/>
  <c r="CC518" i="10"/>
  <c r="AW518" i="10"/>
  <c r="CD518" i="10"/>
  <c r="CE518" i="10"/>
  <c r="CF518" i="10"/>
  <c r="CI518" i="10"/>
  <c r="BA518" i="10"/>
  <c r="V518" i="10"/>
  <c r="CO518" i="10"/>
  <c r="CP518" i="10"/>
  <c r="CQ518" i="10"/>
  <c r="CL518" i="10"/>
  <c r="W518" i="10"/>
  <c r="CN518" i="10"/>
  <c r="CM518" i="10"/>
  <c r="CG518" i="10"/>
  <c r="CH518" i="10"/>
  <c r="CJ518" i="10"/>
  <c r="CK518" i="10"/>
  <c r="AV518" i="10"/>
  <c r="AU518" i="10"/>
  <c r="AH518" i="10"/>
  <c r="AT518" i="10"/>
  <c r="AQ518" i="10"/>
  <c r="AP518" i="10"/>
  <c r="AO518" i="10"/>
  <c r="AN518" i="10"/>
  <c r="AG518" i="10"/>
  <c r="AF518" i="10"/>
  <c r="Q518" i="10"/>
  <c r="A518" i="10"/>
  <c r="CV517" i="10"/>
  <c r="CU517" i="10"/>
  <c r="CT517" i="10"/>
  <c r="AM517" i="10"/>
  <c r="CS517" i="10"/>
  <c r="CR517" i="10"/>
  <c r="BX517" i="10"/>
  <c r="U517" i="10"/>
  <c r="BY517" i="10"/>
  <c r="CB517" i="10"/>
  <c r="CA517" i="10"/>
  <c r="BZ517" i="10"/>
  <c r="AY517" i="10"/>
  <c r="CC517" i="10"/>
  <c r="AW517" i="10"/>
  <c r="CD517" i="10"/>
  <c r="CE517" i="10"/>
  <c r="CF517" i="10"/>
  <c r="CI517" i="10"/>
  <c r="BA517" i="10"/>
  <c r="V517" i="10"/>
  <c r="CO517" i="10"/>
  <c r="CP517" i="10"/>
  <c r="CQ517" i="10"/>
  <c r="CL517" i="10"/>
  <c r="W517" i="10"/>
  <c r="CN517" i="10"/>
  <c r="CM517" i="10"/>
  <c r="CG517" i="10"/>
  <c r="CH517" i="10"/>
  <c r="CJ517" i="10"/>
  <c r="CK517" i="10"/>
  <c r="AV517" i="10"/>
  <c r="AU517" i="10"/>
  <c r="AH517" i="10"/>
  <c r="AT517" i="10"/>
  <c r="AQ517" i="10"/>
  <c r="AP517" i="10"/>
  <c r="AO517" i="10"/>
  <c r="AN517" i="10"/>
  <c r="AG517" i="10"/>
  <c r="AF517" i="10"/>
  <c r="Q517" i="10"/>
  <c r="A517" i="10"/>
  <c r="CV516" i="10"/>
  <c r="CU516" i="10"/>
  <c r="CT516" i="10"/>
  <c r="AM516" i="10"/>
  <c r="CS516" i="10"/>
  <c r="CR516" i="10"/>
  <c r="BX516" i="10"/>
  <c r="U516" i="10"/>
  <c r="BY516" i="10"/>
  <c r="CB516" i="10"/>
  <c r="CA516" i="10"/>
  <c r="BZ516" i="10"/>
  <c r="AY516" i="10"/>
  <c r="CC516" i="10"/>
  <c r="AW516" i="10"/>
  <c r="CD516" i="10"/>
  <c r="CE516" i="10"/>
  <c r="CF516" i="10"/>
  <c r="CI516" i="10"/>
  <c r="BA516" i="10"/>
  <c r="V516" i="10"/>
  <c r="CO516" i="10"/>
  <c r="CP516" i="10"/>
  <c r="CQ516" i="10"/>
  <c r="CL516" i="10"/>
  <c r="W516" i="10"/>
  <c r="CN516" i="10"/>
  <c r="CM516" i="10"/>
  <c r="CG516" i="10"/>
  <c r="CH516" i="10"/>
  <c r="CJ516" i="10"/>
  <c r="CK516" i="10"/>
  <c r="AV516" i="10"/>
  <c r="AU516" i="10"/>
  <c r="AH516" i="10"/>
  <c r="AT516" i="10"/>
  <c r="AQ516" i="10"/>
  <c r="AP516" i="10"/>
  <c r="AO516" i="10"/>
  <c r="AN516" i="10"/>
  <c r="AG516" i="10"/>
  <c r="AF516" i="10"/>
  <c r="Q516" i="10"/>
  <c r="A516" i="10"/>
  <c r="CV515" i="10"/>
  <c r="CU515" i="10"/>
  <c r="CT515" i="10"/>
  <c r="AM515" i="10"/>
  <c r="CS515" i="10"/>
  <c r="CR515" i="10"/>
  <c r="BX515" i="10"/>
  <c r="U515" i="10"/>
  <c r="BY515" i="10"/>
  <c r="CB515" i="10"/>
  <c r="CA515" i="10"/>
  <c r="BZ515" i="10"/>
  <c r="AY515" i="10"/>
  <c r="CC515" i="10"/>
  <c r="AW515" i="10"/>
  <c r="CD515" i="10"/>
  <c r="CE515" i="10"/>
  <c r="CF515" i="10"/>
  <c r="CI515" i="10"/>
  <c r="BA515" i="10"/>
  <c r="V515" i="10"/>
  <c r="CO515" i="10"/>
  <c r="CP515" i="10"/>
  <c r="CQ515" i="10"/>
  <c r="CL515" i="10"/>
  <c r="W515" i="10"/>
  <c r="CN515" i="10"/>
  <c r="CM515" i="10"/>
  <c r="CG515" i="10"/>
  <c r="CH515" i="10"/>
  <c r="CJ515" i="10"/>
  <c r="CK515" i="10"/>
  <c r="AV515" i="10"/>
  <c r="AU515" i="10"/>
  <c r="AH515" i="10"/>
  <c r="AT515" i="10"/>
  <c r="AQ515" i="10"/>
  <c r="AP515" i="10"/>
  <c r="AO515" i="10"/>
  <c r="AN515" i="10"/>
  <c r="AG515" i="10"/>
  <c r="AF515" i="10"/>
  <c r="Q515" i="10"/>
  <c r="A515" i="10"/>
  <c r="CV514" i="10"/>
  <c r="CU514" i="10"/>
  <c r="CT514" i="10"/>
  <c r="AM514" i="10"/>
  <c r="CS514" i="10"/>
  <c r="CR514" i="10"/>
  <c r="BX514" i="10"/>
  <c r="U514" i="10"/>
  <c r="BY514" i="10"/>
  <c r="CB514" i="10"/>
  <c r="CA514" i="10"/>
  <c r="BZ514" i="10"/>
  <c r="AY514" i="10"/>
  <c r="CC514" i="10"/>
  <c r="AW514" i="10"/>
  <c r="CD514" i="10"/>
  <c r="CE514" i="10"/>
  <c r="CF514" i="10"/>
  <c r="CI514" i="10"/>
  <c r="BA514" i="10"/>
  <c r="V514" i="10"/>
  <c r="CO514" i="10"/>
  <c r="CP514" i="10"/>
  <c r="CQ514" i="10"/>
  <c r="CL514" i="10"/>
  <c r="W514" i="10"/>
  <c r="CN514" i="10"/>
  <c r="CM514" i="10"/>
  <c r="CG514" i="10"/>
  <c r="CH514" i="10"/>
  <c r="CJ514" i="10"/>
  <c r="CK514" i="10"/>
  <c r="AV514" i="10"/>
  <c r="AU514" i="10"/>
  <c r="AH514" i="10"/>
  <c r="AT514" i="10"/>
  <c r="AQ514" i="10"/>
  <c r="AP514" i="10"/>
  <c r="AO514" i="10"/>
  <c r="AN514" i="10"/>
  <c r="AG514" i="10"/>
  <c r="AF514" i="10"/>
  <c r="Q514" i="10"/>
  <c r="A514" i="10"/>
  <c r="CV513" i="10"/>
  <c r="CU513" i="10"/>
  <c r="CT513" i="10"/>
  <c r="AM513" i="10"/>
  <c r="CS513" i="10"/>
  <c r="CR513" i="10"/>
  <c r="BX513" i="10"/>
  <c r="U513" i="10"/>
  <c r="BY513" i="10"/>
  <c r="CB513" i="10"/>
  <c r="CA513" i="10"/>
  <c r="BZ513" i="10"/>
  <c r="AY513" i="10"/>
  <c r="CC513" i="10"/>
  <c r="AW513" i="10"/>
  <c r="CD513" i="10"/>
  <c r="CE513" i="10"/>
  <c r="CF513" i="10"/>
  <c r="CI513" i="10"/>
  <c r="BA513" i="10"/>
  <c r="V513" i="10"/>
  <c r="CO513" i="10"/>
  <c r="CP513" i="10"/>
  <c r="CQ513" i="10"/>
  <c r="CL513" i="10"/>
  <c r="W513" i="10"/>
  <c r="CN513" i="10"/>
  <c r="CM513" i="10"/>
  <c r="CG513" i="10"/>
  <c r="CH513" i="10"/>
  <c r="CJ513" i="10"/>
  <c r="CK513" i="10"/>
  <c r="AV513" i="10"/>
  <c r="AU513" i="10"/>
  <c r="AH513" i="10"/>
  <c r="AT513" i="10"/>
  <c r="AQ513" i="10"/>
  <c r="AP513" i="10"/>
  <c r="AO513" i="10"/>
  <c r="AN513" i="10"/>
  <c r="AG513" i="10"/>
  <c r="AF513" i="10"/>
  <c r="Q513" i="10"/>
  <c r="A513" i="10"/>
  <c r="CV512" i="10"/>
  <c r="CU512" i="10"/>
  <c r="CT512" i="10"/>
  <c r="AM512" i="10"/>
  <c r="CS512" i="10"/>
  <c r="CR512" i="10"/>
  <c r="BX512" i="10"/>
  <c r="U512" i="10"/>
  <c r="BY512" i="10"/>
  <c r="CB512" i="10"/>
  <c r="CA512" i="10"/>
  <c r="BZ512" i="10"/>
  <c r="AY512" i="10"/>
  <c r="CC512" i="10"/>
  <c r="AW512" i="10"/>
  <c r="CD512" i="10"/>
  <c r="CE512" i="10"/>
  <c r="CF512" i="10"/>
  <c r="CI512" i="10"/>
  <c r="BA512" i="10"/>
  <c r="V512" i="10"/>
  <c r="CO512" i="10"/>
  <c r="CP512" i="10"/>
  <c r="CQ512" i="10"/>
  <c r="CL512" i="10"/>
  <c r="W512" i="10"/>
  <c r="CN512" i="10"/>
  <c r="CM512" i="10"/>
  <c r="CG512" i="10"/>
  <c r="CH512" i="10"/>
  <c r="CJ512" i="10"/>
  <c r="CK512" i="10"/>
  <c r="AV512" i="10"/>
  <c r="AU512" i="10"/>
  <c r="AH512" i="10"/>
  <c r="AT512" i="10"/>
  <c r="AQ512" i="10"/>
  <c r="AP512" i="10"/>
  <c r="AO512" i="10"/>
  <c r="AN512" i="10"/>
  <c r="AG512" i="10"/>
  <c r="AF512" i="10"/>
  <c r="Q512" i="10"/>
  <c r="A512" i="10"/>
  <c r="CV511" i="10"/>
  <c r="CU511" i="10"/>
  <c r="CT511" i="10"/>
  <c r="AM511" i="10"/>
  <c r="CS511" i="10"/>
  <c r="CR511" i="10"/>
  <c r="BX511" i="10"/>
  <c r="U511" i="10"/>
  <c r="BY511" i="10"/>
  <c r="CB511" i="10"/>
  <c r="CA511" i="10"/>
  <c r="BZ511" i="10"/>
  <c r="AY511" i="10"/>
  <c r="CC511" i="10"/>
  <c r="AW511" i="10"/>
  <c r="CD511" i="10"/>
  <c r="CE511" i="10"/>
  <c r="CF511" i="10"/>
  <c r="CI511" i="10"/>
  <c r="BA511" i="10"/>
  <c r="V511" i="10"/>
  <c r="CO511" i="10"/>
  <c r="CP511" i="10"/>
  <c r="CQ511" i="10"/>
  <c r="CL511" i="10"/>
  <c r="W511" i="10"/>
  <c r="CN511" i="10"/>
  <c r="CM511" i="10"/>
  <c r="CG511" i="10"/>
  <c r="CH511" i="10"/>
  <c r="CJ511" i="10"/>
  <c r="CK511" i="10"/>
  <c r="AV511" i="10"/>
  <c r="AU511" i="10"/>
  <c r="AH511" i="10"/>
  <c r="AT511" i="10"/>
  <c r="AQ511" i="10"/>
  <c r="AP511" i="10"/>
  <c r="AO511" i="10"/>
  <c r="AN511" i="10"/>
  <c r="AG511" i="10"/>
  <c r="AF511" i="10"/>
  <c r="Q511" i="10"/>
  <c r="A511" i="10"/>
  <c r="CV510" i="10"/>
  <c r="CU510" i="10"/>
  <c r="CT510" i="10"/>
  <c r="AM510" i="10"/>
  <c r="CS510" i="10"/>
  <c r="CR510" i="10"/>
  <c r="BX510" i="10"/>
  <c r="U510" i="10"/>
  <c r="BY510" i="10"/>
  <c r="CB510" i="10"/>
  <c r="CA510" i="10"/>
  <c r="BZ510" i="10"/>
  <c r="AY510" i="10"/>
  <c r="CC510" i="10"/>
  <c r="AW510" i="10"/>
  <c r="CD510" i="10"/>
  <c r="CE510" i="10"/>
  <c r="CF510" i="10"/>
  <c r="CI510" i="10"/>
  <c r="BA510" i="10"/>
  <c r="V510" i="10"/>
  <c r="CO510" i="10"/>
  <c r="CP510" i="10"/>
  <c r="CQ510" i="10"/>
  <c r="CL510" i="10"/>
  <c r="W510" i="10"/>
  <c r="CN510" i="10"/>
  <c r="CM510" i="10"/>
  <c r="CG510" i="10"/>
  <c r="CH510" i="10"/>
  <c r="CJ510" i="10"/>
  <c r="CK510" i="10"/>
  <c r="AV510" i="10"/>
  <c r="AU510" i="10"/>
  <c r="AH510" i="10"/>
  <c r="AT510" i="10"/>
  <c r="AQ510" i="10"/>
  <c r="AP510" i="10"/>
  <c r="AO510" i="10"/>
  <c r="AN510" i="10"/>
  <c r="AG510" i="10"/>
  <c r="AF510" i="10"/>
  <c r="Q510" i="10"/>
  <c r="A510" i="10"/>
  <c r="CV509" i="10"/>
  <c r="CU509" i="10"/>
  <c r="CT509" i="10"/>
  <c r="AM509" i="10"/>
  <c r="CS509" i="10"/>
  <c r="CR509" i="10"/>
  <c r="BX509" i="10"/>
  <c r="U509" i="10"/>
  <c r="BY509" i="10"/>
  <c r="CB509" i="10"/>
  <c r="CA509" i="10"/>
  <c r="BZ509" i="10"/>
  <c r="AY509" i="10"/>
  <c r="CC509" i="10"/>
  <c r="AW509" i="10"/>
  <c r="CD509" i="10"/>
  <c r="CE509" i="10"/>
  <c r="CF509" i="10"/>
  <c r="CI509" i="10"/>
  <c r="BA509" i="10"/>
  <c r="V509" i="10"/>
  <c r="CO509" i="10"/>
  <c r="CP509" i="10"/>
  <c r="CQ509" i="10"/>
  <c r="CL509" i="10"/>
  <c r="W509" i="10"/>
  <c r="CN509" i="10"/>
  <c r="CM509" i="10"/>
  <c r="CG509" i="10"/>
  <c r="CH509" i="10"/>
  <c r="CJ509" i="10"/>
  <c r="CK509" i="10"/>
  <c r="AV509" i="10"/>
  <c r="AU509" i="10"/>
  <c r="AH509" i="10"/>
  <c r="AT509" i="10"/>
  <c r="AQ509" i="10"/>
  <c r="AP509" i="10"/>
  <c r="AO509" i="10"/>
  <c r="AN509" i="10"/>
  <c r="AG509" i="10"/>
  <c r="AF509" i="10"/>
  <c r="Q509" i="10"/>
  <c r="A509" i="10"/>
  <c r="CV508" i="10"/>
  <c r="CU508" i="10"/>
  <c r="CT508" i="10"/>
  <c r="AM508" i="10"/>
  <c r="CS508" i="10"/>
  <c r="CR508" i="10"/>
  <c r="BX508" i="10"/>
  <c r="U508" i="10"/>
  <c r="BY508" i="10"/>
  <c r="CB508" i="10"/>
  <c r="CA508" i="10"/>
  <c r="BZ508" i="10"/>
  <c r="AY508" i="10"/>
  <c r="CC508" i="10"/>
  <c r="AW508" i="10"/>
  <c r="CD508" i="10"/>
  <c r="CE508" i="10"/>
  <c r="CF508" i="10"/>
  <c r="CI508" i="10"/>
  <c r="BA508" i="10"/>
  <c r="V508" i="10"/>
  <c r="CO508" i="10"/>
  <c r="CP508" i="10"/>
  <c r="CQ508" i="10"/>
  <c r="CL508" i="10"/>
  <c r="W508" i="10"/>
  <c r="CN508" i="10"/>
  <c r="CM508" i="10"/>
  <c r="CG508" i="10"/>
  <c r="CH508" i="10"/>
  <c r="CJ508" i="10"/>
  <c r="CK508" i="10"/>
  <c r="AV508" i="10"/>
  <c r="AU508" i="10"/>
  <c r="AH508" i="10"/>
  <c r="AT508" i="10"/>
  <c r="AQ508" i="10"/>
  <c r="AP508" i="10"/>
  <c r="AO508" i="10"/>
  <c r="AN508" i="10"/>
  <c r="AG508" i="10"/>
  <c r="AF508" i="10"/>
  <c r="Q508" i="10"/>
  <c r="A508" i="10"/>
  <c r="CV507" i="10"/>
  <c r="CU507" i="10"/>
  <c r="CT507" i="10"/>
  <c r="AM507" i="10"/>
  <c r="CS507" i="10"/>
  <c r="CR507" i="10"/>
  <c r="BX507" i="10"/>
  <c r="U507" i="10"/>
  <c r="BY507" i="10"/>
  <c r="CB507" i="10"/>
  <c r="CA507" i="10"/>
  <c r="BZ507" i="10"/>
  <c r="AY507" i="10"/>
  <c r="CC507" i="10"/>
  <c r="AW507" i="10"/>
  <c r="CD507" i="10"/>
  <c r="CE507" i="10"/>
  <c r="CF507" i="10"/>
  <c r="CI507" i="10"/>
  <c r="BA507" i="10"/>
  <c r="V507" i="10"/>
  <c r="CO507" i="10"/>
  <c r="CP507" i="10"/>
  <c r="CQ507" i="10"/>
  <c r="CL507" i="10"/>
  <c r="W507" i="10"/>
  <c r="CN507" i="10"/>
  <c r="CM507" i="10"/>
  <c r="CG507" i="10"/>
  <c r="CH507" i="10"/>
  <c r="CJ507" i="10"/>
  <c r="CK507" i="10"/>
  <c r="AV507" i="10"/>
  <c r="AU507" i="10"/>
  <c r="AH507" i="10"/>
  <c r="AT507" i="10"/>
  <c r="AQ507" i="10"/>
  <c r="AP507" i="10"/>
  <c r="AO507" i="10"/>
  <c r="AN507" i="10"/>
  <c r="AG507" i="10"/>
  <c r="AF507" i="10"/>
  <c r="T507" i="10"/>
  <c r="Q507" i="10"/>
  <c r="A507" i="10"/>
  <c r="CV506" i="10"/>
  <c r="CU506" i="10"/>
  <c r="CT506" i="10"/>
  <c r="AM506" i="10"/>
  <c r="CS506" i="10"/>
  <c r="CR506" i="10"/>
  <c r="BX506" i="10"/>
  <c r="U506" i="10"/>
  <c r="BY506" i="10"/>
  <c r="CB506" i="10"/>
  <c r="CA506" i="10"/>
  <c r="BZ506" i="10"/>
  <c r="AY506" i="10"/>
  <c r="CC506" i="10"/>
  <c r="AW506" i="10"/>
  <c r="CD506" i="10"/>
  <c r="CE506" i="10"/>
  <c r="CF506" i="10"/>
  <c r="CI506" i="10"/>
  <c r="BA506" i="10"/>
  <c r="V506" i="10"/>
  <c r="CO506" i="10"/>
  <c r="CP506" i="10"/>
  <c r="CQ506" i="10"/>
  <c r="CL506" i="10"/>
  <c r="W506" i="10"/>
  <c r="CN506" i="10"/>
  <c r="CM506" i="10"/>
  <c r="CG506" i="10"/>
  <c r="CH506" i="10"/>
  <c r="CJ506" i="10"/>
  <c r="CK506" i="10"/>
  <c r="AV506" i="10"/>
  <c r="AU506" i="10"/>
  <c r="AH506" i="10"/>
  <c r="AT506" i="10"/>
  <c r="AQ506" i="10"/>
  <c r="AP506" i="10"/>
  <c r="AO506" i="10"/>
  <c r="AN506" i="10"/>
  <c r="AG506" i="10"/>
  <c r="AF506" i="10"/>
  <c r="Q506" i="10"/>
  <c r="A506" i="10"/>
  <c r="CV505" i="10"/>
  <c r="CU505" i="10"/>
  <c r="CT505" i="10"/>
  <c r="AM505" i="10"/>
  <c r="CS505" i="10"/>
  <c r="CR505" i="10"/>
  <c r="BX505" i="10"/>
  <c r="U505" i="10"/>
  <c r="BY505" i="10"/>
  <c r="CB505" i="10"/>
  <c r="CA505" i="10"/>
  <c r="BZ505" i="10"/>
  <c r="AY505" i="10"/>
  <c r="CC505" i="10"/>
  <c r="AW505" i="10"/>
  <c r="CD505" i="10"/>
  <c r="CE505" i="10"/>
  <c r="CF505" i="10"/>
  <c r="CI505" i="10"/>
  <c r="BA505" i="10"/>
  <c r="V505" i="10"/>
  <c r="CO505" i="10"/>
  <c r="CP505" i="10"/>
  <c r="CQ505" i="10"/>
  <c r="CL505" i="10"/>
  <c r="W505" i="10"/>
  <c r="CN505" i="10"/>
  <c r="CM505" i="10"/>
  <c r="CG505" i="10"/>
  <c r="CH505" i="10"/>
  <c r="CJ505" i="10"/>
  <c r="CK505" i="10"/>
  <c r="AV505" i="10"/>
  <c r="AU505" i="10"/>
  <c r="AH505" i="10"/>
  <c r="AT505" i="10"/>
  <c r="AQ505" i="10"/>
  <c r="AP505" i="10"/>
  <c r="AO505" i="10"/>
  <c r="AN505" i="10"/>
  <c r="AG505" i="10"/>
  <c r="AF505" i="10"/>
  <c r="Q505" i="10"/>
  <c r="A505" i="10"/>
  <c r="CV504" i="10"/>
  <c r="CU504" i="10"/>
  <c r="CT504" i="10"/>
  <c r="AM504" i="10"/>
  <c r="CS504" i="10"/>
  <c r="CR504" i="10"/>
  <c r="BX504" i="10"/>
  <c r="U504" i="10"/>
  <c r="BY504" i="10"/>
  <c r="CB504" i="10"/>
  <c r="CA504" i="10"/>
  <c r="BZ504" i="10"/>
  <c r="AY504" i="10"/>
  <c r="CC504" i="10"/>
  <c r="AW504" i="10"/>
  <c r="CD504" i="10"/>
  <c r="CE504" i="10"/>
  <c r="CF504" i="10"/>
  <c r="CI504" i="10"/>
  <c r="BA504" i="10"/>
  <c r="V504" i="10"/>
  <c r="CO504" i="10"/>
  <c r="CP504" i="10"/>
  <c r="CQ504" i="10"/>
  <c r="CL504" i="10"/>
  <c r="W504" i="10"/>
  <c r="CN504" i="10"/>
  <c r="CM504" i="10"/>
  <c r="CG504" i="10"/>
  <c r="CH504" i="10"/>
  <c r="CJ504" i="10"/>
  <c r="CK504" i="10"/>
  <c r="AV504" i="10"/>
  <c r="AU504" i="10"/>
  <c r="AH504" i="10"/>
  <c r="AT504" i="10"/>
  <c r="AQ504" i="10"/>
  <c r="AP504" i="10"/>
  <c r="AO504" i="10"/>
  <c r="AN504" i="10"/>
  <c r="AG504" i="10"/>
  <c r="AF504" i="10"/>
  <c r="Q504" i="10"/>
  <c r="A504" i="10"/>
  <c r="CV503" i="10"/>
  <c r="CU503" i="10"/>
  <c r="CT503" i="10"/>
  <c r="AM503" i="10"/>
  <c r="CS503" i="10"/>
  <c r="CR503" i="10"/>
  <c r="BX503" i="10"/>
  <c r="U503" i="10"/>
  <c r="BY503" i="10"/>
  <c r="CB503" i="10"/>
  <c r="CA503" i="10"/>
  <c r="BZ503" i="10"/>
  <c r="AY503" i="10"/>
  <c r="CC503" i="10"/>
  <c r="AW503" i="10"/>
  <c r="CD503" i="10"/>
  <c r="CE503" i="10"/>
  <c r="CF503" i="10"/>
  <c r="CI503" i="10"/>
  <c r="BA503" i="10"/>
  <c r="V503" i="10"/>
  <c r="CO503" i="10"/>
  <c r="CP503" i="10"/>
  <c r="CQ503" i="10"/>
  <c r="CL503" i="10"/>
  <c r="W503" i="10"/>
  <c r="CN503" i="10"/>
  <c r="CM503" i="10"/>
  <c r="CG503" i="10"/>
  <c r="CH503" i="10"/>
  <c r="CJ503" i="10"/>
  <c r="CK503" i="10"/>
  <c r="AV503" i="10"/>
  <c r="AU503" i="10"/>
  <c r="AH503" i="10"/>
  <c r="AT503" i="10"/>
  <c r="AQ503" i="10"/>
  <c r="AP503" i="10"/>
  <c r="AO503" i="10"/>
  <c r="AN503" i="10"/>
  <c r="AG503" i="10"/>
  <c r="AF503" i="10"/>
  <c r="Q503" i="10"/>
  <c r="A503" i="10"/>
  <c r="CV502" i="10"/>
  <c r="CU502" i="10"/>
  <c r="CT502" i="10"/>
  <c r="AM502" i="10"/>
  <c r="CS502" i="10"/>
  <c r="CR502" i="10"/>
  <c r="BX502" i="10"/>
  <c r="U502" i="10"/>
  <c r="BY502" i="10"/>
  <c r="CB502" i="10"/>
  <c r="CA502" i="10"/>
  <c r="BZ502" i="10"/>
  <c r="AY502" i="10"/>
  <c r="CC502" i="10"/>
  <c r="AW502" i="10"/>
  <c r="CD502" i="10"/>
  <c r="CE502" i="10"/>
  <c r="CF502" i="10"/>
  <c r="CI502" i="10"/>
  <c r="BA502" i="10"/>
  <c r="V502" i="10"/>
  <c r="CO502" i="10"/>
  <c r="CP502" i="10"/>
  <c r="CQ502" i="10"/>
  <c r="CL502" i="10"/>
  <c r="W502" i="10"/>
  <c r="CN502" i="10"/>
  <c r="CM502" i="10"/>
  <c r="CG502" i="10"/>
  <c r="CH502" i="10"/>
  <c r="CJ502" i="10"/>
  <c r="CK502" i="10"/>
  <c r="AV502" i="10"/>
  <c r="AU502" i="10"/>
  <c r="AH502" i="10"/>
  <c r="AT502" i="10"/>
  <c r="AQ502" i="10"/>
  <c r="AP502" i="10"/>
  <c r="AO502" i="10"/>
  <c r="AN502" i="10"/>
  <c r="AG502" i="10"/>
  <c r="AF502" i="10"/>
  <c r="Q502" i="10"/>
  <c r="A502" i="10"/>
  <c r="CV501" i="10"/>
  <c r="CU501" i="10"/>
  <c r="CT501" i="10"/>
  <c r="AM501" i="10"/>
  <c r="CS501" i="10"/>
  <c r="CR501" i="10"/>
  <c r="BX501" i="10"/>
  <c r="U501" i="10"/>
  <c r="BY501" i="10"/>
  <c r="CB501" i="10"/>
  <c r="CA501" i="10"/>
  <c r="BZ501" i="10"/>
  <c r="AY501" i="10"/>
  <c r="CC501" i="10"/>
  <c r="AW501" i="10"/>
  <c r="CD501" i="10"/>
  <c r="CE501" i="10"/>
  <c r="CF501" i="10"/>
  <c r="CI501" i="10"/>
  <c r="BA501" i="10"/>
  <c r="V501" i="10"/>
  <c r="CO501" i="10"/>
  <c r="CP501" i="10"/>
  <c r="CQ501" i="10"/>
  <c r="CL501" i="10"/>
  <c r="W501" i="10"/>
  <c r="CN501" i="10"/>
  <c r="CM501" i="10"/>
  <c r="CG501" i="10"/>
  <c r="CH501" i="10"/>
  <c r="CJ501" i="10"/>
  <c r="CK501" i="10"/>
  <c r="AV501" i="10"/>
  <c r="AU501" i="10"/>
  <c r="AH501" i="10"/>
  <c r="AT501" i="10"/>
  <c r="AQ501" i="10"/>
  <c r="AP501" i="10"/>
  <c r="AO501" i="10"/>
  <c r="AN501" i="10"/>
  <c r="AG501" i="10"/>
  <c r="AF501" i="10"/>
  <c r="Q501" i="10"/>
  <c r="A501" i="10"/>
  <c r="CV500" i="10"/>
  <c r="CU500" i="10"/>
  <c r="CT500" i="10"/>
  <c r="AM500" i="10"/>
  <c r="CS500" i="10"/>
  <c r="CR500" i="10"/>
  <c r="BX500" i="10"/>
  <c r="U500" i="10"/>
  <c r="BY500" i="10"/>
  <c r="CB500" i="10"/>
  <c r="CA500" i="10"/>
  <c r="BZ500" i="10"/>
  <c r="AY500" i="10"/>
  <c r="CC500" i="10"/>
  <c r="AW500" i="10"/>
  <c r="CD500" i="10"/>
  <c r="CE500" i="10"/>
  <c r="CF500" i="10"/>
  <c r="CI500" i="10"/>
  <c r="BA500" i="10"/>
  <c r="V500" i="10"/>
  <c r="CO500" i="10"/>
  <c r="CP500" i="10"/>
  <c r="CQ500" i="10"/>
  <c r="CL500" i="10"/>
  <c r="W500" i="10"/>
  <c r="CN500" i="10"/>
  <c r="CM500" i="10"/>
  <c r="CG500" i="10"/>
  <c r="CH500" i="10"/>
  <c r="CJ500" i="10"/>
  <c r="CK500" i="10"/>
  <c r="AV500" i="10"/>
  <c r="AU500" i="10"/>
  <c r="AH500" i="10"/>
  <c r="AT500" i="10"/>
  <c r="AQ500" i="10"/>
  <c r="AP500" i="10"/>
  <c r="AO500" i="10"/>
  <c r="AN500" i="10"/>
  <c r="AG500" i="10"/>
  <c r="AF500" i="10"/>
  <c r="Q500" i="10"/>
  <c r="A500" i="10"/>
  <c r="CV499" i="10"/>
  <c r="CU499" i="10"/>
  <c r="CT499" i="10"/>
  <c r="AM499" i="10"/>
  <c r="CS499" i="10"/>
  <c r="CR499" i="10"/>
  <c r="BX499" i="10"/>
  <c r="U499" i="10"/>
  <c r="BY499" i="10"/>
  <c r="CB499" i="10"/>
  <c r="CA499" i="10"/>
  <c r="BZ499" i="10"/>
  <c r="AY499" i="10"/>
  <c r="CC499" i="10"/>
  <c r="AW499" i="10"/>
  <c r="CD499" i="10"/>
  <c r="CE499" i="10"/>
  <c r="CF499" i="10"/>
  <c r="CI499" i="10"/>
  <c r="BA499" i="10"/>
  <c r="V499" i="10"/>
  <c r="CO499" i="10"/>
  <c r="CP499" i="10"/>
  <c r="CQ499" i="10"/>
  <c r="CL499" i="10"/>
  <c r="W499" i="10"/>
  <c r="CN499" i="10"/>
  <c r="CM499" i="10"/>
  <c r="CG499" i="10"/>
  <c r="CH499" i="10"/>
  <c r="CJ499" i="10"/>
  <c r="CK499" i="10"/>
  <c r="AV499" i="10"/>
  <c r="AU499" i="10"/>
  <c r="AH499" i="10"/>
  <c r="AT499" i="10"/>
  <c r="AQ499" i="10"/>
  <c r="AP499" i="10"/>
  <c r="AO499" i="10"/>
  <c r="AN499" i="10"/>
  <c r="AG499" i="10"/>
  <c r="AF499" i="10"/>
  <c r="Q499" i="10"/>
  <c r="A499" i="10"/>
  <c r="CV498" i="10"/>
  <c r="CU498" i="10"/>
  <c r="CT498" i="10"/>
  <c r="AM498" i="10"/>
  <c r="CS498" i="10"/>
  <c r="CR498" i="10"/>
  <c r="BX498" i="10"/>
  <c r="U498" i="10"/>
  <c r="BY498" i="10"/>
  <c r="CB498" i="10"/>
  <c r="CA498" i="10"/>
  <c r="BZ498" i="10"/>
  <c r="AY498" i="10"/>
  <c r="CC498" i="10"/>
  <c r="AW498" i="10"/>
  <c r="CD498" i="10"/>
  <c r="CE498" i="10"/>
  <c r="CF498" i="10"/>
  <c r="CI498" i="10"/>
  <c r="BA498" i="10"/>
  <c r="V498" i="10"/>
  <c r="CO498" i="10"/>
  <c r="CP498" i="10"/>
  <c r="CQ498" i="10"/>
  <c r="CL498" i="10"/>
  <c r="W498" i="10"/>
  <c r="CN498" i="10"/>
  <c r="CM498" i="10"/>
  <c r="CG498" i="10"/>
  <c r="CH498" i="10"/>
  <c r="CJ498" i="10"/>
  <c r="CK498" i="10"/>
  <c r="AV498" i="10"/>
  <c r="AU498" i="10"/>
  <c r="AH498" i="10"/>
  <c r="AT498" i="10"/>
  <c r="AQ498" i="10"/>
  <c r="AP498" i="10"/>
  <c r="AO498" i="10"/>
  <c r="AN498" i="10"/>
  <c r="AG498" i="10"/>
  <c r="AF498" i="10"/>
  <c r="Q498" i="10"/>
  <c r="A498" i="10"/>
  <c r="CV497" i="10"/>
  <c r="CU497" i="10"/>
  <c r="CT497" i="10"/>
  <c r="AM497" i="10"/>
  <c r="CS497" i="10"/>
  <c r="CR497" i="10"/>
  <c r="BX497" i="10"/>
  <c r="U497" i="10"/>
  <c r="BY497" i="10"/>
  <c r="CB497" i="10"/>
  <c r="CA497" i="10"/>
  <c r="BZ497" i="10"/>
  <c r="AY497" i="10"/>
  <c r="CC497" i="10"/>
  <c r="AW497" i="10"/>
  <c r="CD497" i="10"/>
  <c r="CE497" i="10"/>
  <c r="CF497" i="10"/>
  <c r="CI497" i="10"/>
  <c r="BA497" i="10"/>
  <c r="V497" i="10"/>
  <c r="CO497" i="10"/>
  <c r="CP497" i="10"/>
  <c r="CQ497" i="10"/>
  <c r="CL497" i="10"/>
  <c r="W497" i="10"/>
  <c r="CN497" i="10"/>
  <c r="CM497" i="10"/>
  <c r="CG497" i="10"/>
  <c r="CH497" i="10"/>
  <c r="CJ497" i="10"/>
  <c r="CK497" i="10"/>
  <c r="AV497" i="10"/>
  <c r="AU497" i="10"/>
  <c r="AH497" i="10"/>
  <c r="AT497" i="10"/>
  <c r="AQ497" i="10"/>
  <c r="AP497" i="10"/>
  <c r="AO497" i="10"/>
  <c r="AN497" i="10"/>
  <c r="AG497" i="10"/>
  <c r="AF497" i="10"/>
  <c r="Q497" i="10"/>
  <c r="A497" i="10"/>
  <c r="CV496" i="10"/>
  <c r="CU496" i="10"/>
  <c r="CT496" i="10"/>
  <c r="AM496" i="10"/>
  <c r="CS496" i="10"/>
  <c r="CR496" i="10"/>
  <c r="BX496" i="10"/>
  <c r="U496" i="10"/>
  <c r="BY496" i="10"/>
  <c r="CB496" i="10"/>
  <c r="CA496" i="10"/>
  <c r="BZ496" i="10"/>
  <c r="AY496" i="10"/>
  <c r="CC496" i="10"/>
  <c r="AW496" i="10"/>
  <c r="CD496" i="10"/>
  <c r="CE496" i="10"/>
  <c r="CF496" i="10"/>
  <c r="CI496" i="10"/>
  <c r="BA496" i="10"/>
  <c r="V496" i="10"/>
  <c r="CO496" i="10"/>
  <c r="CP496" i="10"/>
  <c r="CQ496" i="10"/>
  <c r="CL496" i="10"/>
  <c r="W496" i="10"/>
  <c r="CN496" i="10"/>
  <c r="CM496" i="10"/>
  <c r="CG496" i="10"/>
  <c r="CH496" i="10"/>
  <c r="CJ496" i="10"/>
  <c r="CK496" i="10"/>
  <c r="AV496" i="10"/>
  <c r="AU496" i="10"/>
  <c r="AH496" i="10"/>
  <c r="AT496" i="10"/>
  <c r="AQ496" i="10"/>
  <c r="AP496" i="10"/>
  <c r="AO496" i="10"/>
  <c r="AN496" i="10"/>
  <c r="AG496" i="10"/>
  <c r="AF496" i="10"/>
  <c r="Q496" i="10"/>
  <c r="A496" i="10"/>
  <c r="CV495" i="10"/>
  <c r="CU495" i="10"/>
  <c r="CT495" i="10"/>
  <c r="AM495" i="10"/>
  <c r="CS495" i="10"/>
  <c r="CR495" i="10"/>
  <c r="BX495" i="10"/>
  <c r="U495" i="10"/>
  <c r="BY495" i="10"/>
  <c r="CB495" i="10"/>
  <c r="CA495" i="10"/>
  <c r="BZ495" i="10"/>
  <c r="AY495" i="10"/>
  <c r="CC495" i="10"/>
  <c r="AW495" i="10"/>
  <c r="CD495" i="10"/>
  <c r="CE495" i="10"/>
  <c r="CF495" i="10"/>
  <c r="CI495" i="10"/>
  <c r="BA495" i="10"/>
  <c r="V495" i="10"/>
  <c r="CO495" i="10"/>
  <c r="CP495" i="10"/>
  <c r="CQ495" i="10"/>
  <c r="CL495" i="10"/>
  <c r="W495" i="10"/>
  <c r="CN495" i="10"/>
  <c r="CM495" i="10"/>
  <c r="CG495" i="10"/>
  <c r="CH495" i="10"/>
  <c r="CJ495" i="10"/>
  <c r="CK495" i="10"/>
  <c r="AV495" i="10"/>
  <c r="AU495" i="10"/>
  <c r="AH495" i="10"/>
  <c r="AT495" i="10"/>
  <c r="AQ495" i="10"/>
  <c r="AP495" i="10"/>
  <c r="AO495" i="10"/>
  <c r="AN495" i="10"/>
  <c r="AG495" i="10"/>
  <c r="AF495" i="10"/>
  <c r="Q495" i="10"/>
  <c r="A495" i="10"/>
  <c r="CV494" i="10"/>
  <c r="CU494" i="10"/>
  <c r="CT494" i="10"/>
  <c r="AM494" i="10"/>
  <c r="CS494" i="10"/>
  <c r="CR494" i="10"/>
  <c r="BX494" i="10"/>
  <c r="U494" i="10"/>
  <c r="BY494" i="10"/>
  <c r="CB494" i="10"/>
  <c r="CA494" i="10"/>
  <c r="BZ494" i="10"/>
  <c r="AY494" i="10"/>
  <c r="CC494" i="10"/>
  <c r="AW494" i="10"/>
  <c r="CD494" i="10"/>
  <c r="CE494" i="10"/>
  <c r="CF494" i="10"/>
  <c r="CI494" i="10"/>
  <c r="BA494" i="10"/>
  <c r="V494" i="10"/>
  <c r="CO494" i="10"/>
  <c r="CP494" i="10"/>
  <c r="CQ494" i="10"/>
  <c r="CL494" i="10"/>
  <c r="W494" i="10"/>
  <c r="CN494" i="10"/>
  <c r="CM494" i="10"/>
  <c r="CG494" i="10"/>
  <c r="CH494" i="10"/>
  <c r="CJ494" i="10"/>
  <c r="CK494" i="10"/>
  <c r="AV494" i="10"/>
  <c r="AU494" i="10"/>
  <c r="AH494" i="10"/>
  <c r="AT494" i="10"/>
  <c r="AQ494" i="10"/>
  <c r="AP494" i="10"/>
  <c r="AO494" i="10"/>
  <c r="AN494" i="10"/>
  <c r="AG494" i="10"/>
  <c r="AF494" i="10"/>
  <c r="Q494" i="10"/>
  <c r="A494" i="10"/>
  <c r="CV493" i="10"/>
  <c r="CU493" i="10"/>
  <c r="CT493" i="10"/>
  <c r="AM493" i="10"/>
  <c r="CS493" i="10"/>
  <c r="CR493" i="10"/>
  <c r="BX493" i="10"/>
  <c r="U493" i="10"/>
  <c r="BY493" i="10"/>
  <c r="CB493" i="10"/>
  <c r="CA493" i="10"/>
  <c r="BZ493" i="10"/>
  <c r="AY493" i="10"/>
  <c r="CC493" i="10"/>
  <c r="AW493" i="10"/>
  <c r="CD493" i="10"/>
  <c r="CE493" i="10"/>
  <c r="CF493" i="10"/>
  <c r="CI493" i="10"/>
  <c r="BA493" i="10"/>
  <c r="V493" i="10"/>
  <c r="CO493" i="10"/>
  <c r="CP493" i="10"/>
  <c r="CQ493" i="10"/>
  <c r="CL493" i="10"/>
  <c r="W493" i="10"/>
  <c r="CN493" i="10"/>
  <c r="CM493" i="10"/>
  <c r="CG493" i="10"/>
  <c r="CH493" i="10"/>
  <c r="CJ493" i="10"/>
  <c r="CK493" i="10"/>
  <c r="AV493" i="10"/>
  <c r="AU493" i="10"/>
  <c r="AH493" i="10"/>
  <c r="AT493" i="10"/>
  <c r="AQ493" i="10"/>
  <c r="AP493" i="10"/>
  <c r="AO493" i="10"/>
  <c r="AN493" i="10"/>
  <c r="AG493" i="10"/>
  <c r="AF493" i="10"/>
  <c r="Q493" i="10"/>
  <c r="A493" i="10"/>
  <c r="CV492" i="10"/>
  <c r="CU492" i="10"/>
  <c r="CT492" i="10"/>
  <c r="AM492" i="10"/>
  <c r="CS492" i="10"/>
  <c r="CR492" i="10"/>
  <c r="BX492" i="10"/>
  <c r="U492" i="10"/>
  <c r="BY492" i="10"/>
  <c r="CB492" i="10"/>
  <c r="CA492" i="10"/>
  <c r="BZ492" i="10"/>
  <c r="AY492" i="10"/>
  <c r="CC492" i="10"/>
  <c r="AW492" i="10"/>
  <c r="CD492" i="10"/>
  <c r="CE492" i="10"/>
  <c r="CF492" i="10"/>
  <c r="CI492" i="10"/>
  <c r="BA492" i="10"/>
  <c r="V492" i="10"/>
  <c r="CO492" i="10"/>
  <c r="CP492" i="10"/>
  <c r="CQ492" i="10"/>
  <c r="CL492" i="10"/>
  <c r="W492" i="10"/>
  <c r="CN492" i="10"/>
  <c r="CM492" i="10"/>
  <c r="CG492" i="10"/>
  <c r="CH492" i="10"/>
  <c r="CJ492" i="10"/>
  <c r="CK492" i="10"/>
  <c r="AV492" i="10"/>
  <c r="AU492" i="10"/>
  <c r="AH492" i="10"/>
  <c r="AT492" i="10"/>
  <c r="AQ492" i="10"/>
  <c r="AP492" i="10"/>
  <c r="AO492" i="10"/>
  <c r="AN492" i="10"/>
  <c r="AG492" i="10"/>
  <c r="AF492" i="10"/>
  <c r="Q492" i="10"/>
  <c r="A492" i="10"/>
  <c r="CV491" i="10"/>
  <c r="CU491" i="10"/>
  <c r="CT491" i="10"/>
  <c r="AM491" i="10"/>
  <c r="CS491" i="10"/>
  <c r="CR491" i="10"/>
  <c r="BX491" i="10"/>
  <c r="U491" i="10"/>
  <c r="BY491" i="10"/>
  <c r="CB491" i="10"/>
  <c r="CA491" i="10"/>
  <c r="BZ491" i="10"/>
  <c r="AY491" i="10"/>
  <c r="CC491" i="10"/>
  <c r="AW491" i="10"/>
  <c r="CD491" i="10"/>
  <c r="CE491" i="10"/>
  <c r="CF491" i="10"/>
  <c r="CI491" i="10"/>
  <c r="BA491" i="10"/>
  <c r="V491" i="10"/>
  <c r="CO491" i="10"/>
  <c r="CP491" i="10"/>
  <c r="CQ491" i="10"/>
  <c r="CL491" i="10"/>
  <c r="W491" i="10"/>
  <c r="CN491" i="10"/>
  <c r="CM491" i="10"/>
  <c r="CG491" i="10"/>
  <c r="CH491" i="10"/>
  <c r="CJ491" i="10"/>
  <c r="CK491" i="10"/>
  <c r="AV491" i="10"/>
  <c r="AU491" i="10"/>
  <c r="AH491" i="10"/>
  <c r="AT491" i="10"/>
  <c r="AQ491" i="10"/>
  <c r="AP491" i="10"/>
  <c r="AO491" i="10"/>
  <c r="AN491" i="10"/>
  <c r="AG491" i="10"/>
  <c r="AF491" i="10"/>
  <c r="Q491" i="10"/>
  <c r="A491" i="10"/>
  <c r="CV490" i="10"/>
  <c r="CU490" i="10"/>
  <c r="CT490" i="10"/>
  <c r="AM490" i="10"/>
  <c r="CS490" i="10"/>
  <c r="CR490" i="10"/>
  <c r="BX490" i="10"/>
  <c r="U490" i="10"/>
  <c r="BY490" i="10"/>
  <c r="CB490" i="10"/>
  <c r="CA490" i="10"/>
  <c r="BZ490" i="10"/>
  <c r="AY490" i="10"/>
  <c r="CC490" i="10"/>
  <c r="AW490" i="10"/>
  <c r="CD490" i="10"/>
  <c r="CE490" i="10"/>
  <c r="CF490" i="10"/>
  <c r="CI490" i="10"/>
  <c r="BA490" i="10"/>
  <c r="V490" i="10"/>
  <c r="CO490" i="10"/>
  <c r="CP490" i="10"/>
  <c r="CQ490" i="10"/>
  <c r="CL490" i="10"/>
  <c r="W490" i="10"/>
  <c r="CN490" i="10"/>
  <c r="CM490" i="10"/>
  <c r="CG490" i="10"/>
  <c r="CH490" i="10"/>
  <c r="CJ490" i="10"/>
  <c r="CK490" i="10"/>
  <c r="AV490" i="10"/>
  <c r="AU490" i="10"/>
  <c r="AH490" i="10"/>
  <c r="AT490" i="10"/>
  <c r="AQ490" i="10"/>
  <c r="AP490" i="10"/>
  <c r="AO490" i="10"/>
  <c r="AN490" i="10"/>
  <c r="AG490" i="10"/>
  <c r="AF490" i="10"/>
  <c r="Q490" i="10"/>
  <c r="A490" i="10"/>
  <c r="CV489" i="10"/>
  <c r="CU489" i="10"/>
  <c r="CT489" i="10"/>
  <c r="AM489" i="10"/>
  <c r="CS489" i="10"/>
  <c r="CR489" i="10"/>
  <c r="BX489" i="10"/>
  <c r="U489" i="10"/>
  <c r="BY489" i="10"/>
  <c r="CB489" i="10"/>
  <c r="CA489" i="10"/>
  <c r="BZ489" i="10"/>
  <c r="AY489" i="10"/>
  <c r="CC489" i="10"/>
  <c r="AW489" i="10"/>
  <c r="CD489" i="10"/>
  <c r="CE489" i="10"/>
  <c r="CF489" i="10"/>
  <c r="CI489" i="10"/>
  <c r="BA489" i="10"/>
  <c r="V489" i="10"/>
  <c r="CO489" i="10"/>
  <c r="CP489" i="10"/>
  <c r="CQ489" i="10"/>
  <c r="CL489" i="10"/>
  <c r="W489" i="10"/>
  <c r="CN489" i="10"/>
  <c r="CM489" i="10"/>
  <c r="CG489" i="10"/>
  <c r="CH489" i="10"/>
  <c r="CJ489" i="10"/>
  <c r="CK489" i="10"/>
  <c r="AV489" i="10"/>
  <c r="AU489" i="10"/>
  <c r="AH489" i="10"/>
  <c r="AT489" i="10"/>
  <c r="AQ489" i="10"/>
  <c r="AP489" i="10"/>
  <c r="AO489" i="10"/>
  <c r="AN489" i="10"/>
  <c r="AG489" i="10"/>
  <c r="AF489" i="10"/>
  <c r="Q489" i="10"/>
  <c r="A489" i="10"/>
  <c r="CV488" i="10"/>
  <c r="CU488" i="10"/>
  <c r="CT488" i="10"/>
  <c r="AM488" i="10"/>
  <c r="CS488" i="10"/>
  <c r="CR488" i="10"/>
  <c r="BX488" i="10"/>
  <c r="U488" i="10"/>
  <c r="BY488" i="10"/>
  <c r="CB488" i="10"/>
  <c r="CA488" i="10"/>
  <c r="BZ488" i="10"/>
  <c r="AY488" i="10"/>
  <c r="CC488" i="10"/>
  <c r="AW488" i="10"/>
  <c r="CD488" i="10"/>
  <c r="CE488" i="10"/>
  <c r="CF488" i="10"/>
  <c r="CI488" i="10"/>
  <c r="BA488" i="10"/>
  <c r="V488" i="10"/>
  <c r="CO488" i="10"/>
  <c r="CP488" i="10"/>
  <c r="CQ488" i="10"/>
  <c r="CL488" i="10"/>
  <c r="W488" i="10"/>
  <c r="CN488" i="10"/>
  <c r="CM488" i="10"/>
  <c r="CG488" i="10"/>
  <c r="CH488" i="10"/>
  <c r="CJ488" i="10"/>
  <c r="CK488" i="10"/>
  <c r="AV488" i="10"/>
  <c r="AU488" i="10"/>
  <c r="AH488" i="10"/>
  <c r="AT488" i="10"/>
  <c r="AQ488" i="10"/>
  <c r="AP488" i="10"/>
  <c r="AO488" i="10"/>
  <c r="AN488" i="10"/>
  <c r="AG488" i="10"/>
  <c r="AF488" i="10"/>
  <c r="Q488" i="10"/>
  <c r="A488" i="10"/>
  <c r="CV487" i="10"/>
  <c r="CU487" i="10"/>
  <c r="CT487" i="10"/>
  <c r="AM487" i="10"/>
  <c r="CS487" i="10"/>
  <c r="CR487" i="10"/>
  <c r="BX487" i="10"/>
  <c r="U487" i="10"/>
  <c r="BY487" i="10"/>
  <c r="CB487" i="10"/>
  <c r="CA487" i="10"/>
  <c r="BZ487" i="10"/>
  <c r="AY487" i="10"/>
  <c r="CC487" i="10"/>
  <c r="AW487" i="10"/>
  <c r="CD487" i="10"/>
  <c r="CE487" i="10"/>
  <c r="CF487" i="10"/>
  <c r="CI487" i="10"/>
  <c r="BA487" i="10"/>
  <c r="V487" i="10"/>
  <c r="CO487" i="10"/>
  <c r="CP487" i="10"/>
  <c r="CQ487" i="10"/>
  <c r="CL487" i="10"/>
  <c r="W487" i="10"/>
  <c r="CN487" i="10"/>
  <c r="CM487" i="10"/>
  <c r="CG487" i="10"/>
  <c r="CH487" i="10"/>
  <c r="CJ487" i="10"/>
  <c r="CK487" i="10"/>
  <c r="AV487" i="10"/>
  <c r="AU487" i="10"/>
  <c r="AH487" i="10"/>
  <c r="AT487" i="10"/>
  <c r="AQ487" i="10"/>
  <c r="AP487" i="10"/>
  <c r="AO487" i="10"/>
  <c r="AN487" i="10"/>
  <c r="AG487" i="10"/>
  <c r="AF487" i="10"/>
  <c r="Q487" i="10"/>
  <c r="A487" i="10"/>
  <c r="CV486" i="10"/>
  <c r="CU486" i="10"/>
  <c r="CT486" i="10"/>
  <c r="AM486" i="10"/>
  <c r="CS486" i="10"/>
  <c r="CR486" i="10"/>
  <c r="BX486" i="10"/>
  <c r="U486" i="10"/>
  <c r="BY486" i="10"/>
  <c r="CB486" i="10"/>
  <c r="CA486" i="10"/>
  <c r="BZ486" i="10"/>
  <c r="AY486" i="10"/>
  <c r="CC486" i="10"/>
  <c r="AW486" i="10"/>
  <c r="CD486" i="10"/>
  <c r="CE486" i="10"/>
  <c r="CF486" i="10"/>
  <c r="CI486" i="10"/>
  <c r="BA486" i="10"/>
  <c r="V486" i="10"/>
  <c r="CO486" i="10"/>
  <c r="CP486" i="10"/>
  <c r="CQ486" i="10"/>
  <c r="CL486" i="10"/>
  <c r="W486" i="10"/>
  <c r="CN486" i="10"/>
  <c r="CM486" i="10"/>
  <c r="CG486" i="10"/>
  <c r="CH486" i="10"/>
  <c r="CJ486" i="10"/>
  <c r="CK486" i="10"/>
  <c r="AV486" i="10"/>
  <c r="AU486" i="10"/>
  <c r="AH486" i="10"/>
  <c r="AT486" i="10"/>
  <c r="AQ486" i="10"/>
  <c r="AP486" i="10"/>
  <c r="AO486" i="10"/>
  <c r="AN486" i="10"/>
  <c r="AG486" i="10"/>
  <c r="AF486" i="10"/>
  <c r="Q486" i="10"/>
  <c r="A486" i="10"/>
  <c r="CV485" i="10"/>
  <c r="CU485" i="10"/>
  <c r="CT485" i="10"/>
  <c r="AM485" i="10"/>
  <c r="CS485" i="10"/>
  <c r="CR485" i="10"/>
  <c r="BX485" i="10"/>
  <c r="U485" i="10"/>
  <c r="BY485" i="10"/>
  <c r="CB485" i="10"/>
  <c r="CA485" i="10"/>
  <c r="BZ485" i="10"/>
  <c r="AY485" i="10"/>
  <c r="CC485" i="10"/>
  <c r="AW485" i="10"/>
  <c r="CD485" i="10"/>
  <c r="CE485" i="10"/>
  <c r="CF485" i="10"/>
  <c r="CI485" i="10"/>
  <c r="BA485" i="10"/>
  <c r="V485" i="10"/>
  <c r="CO485" i="10"/>
  <c r="CP485" i="10"/>
  <c r="CQ485" i="10"/>
  <c r="CL485" i="10"/>
  <c r="W485" i="10"/>
  <c r="CN485" i="10"/>
  <c r="CM485" i="10"/>
  <c r="CG485" i="10"/>
  <c r="CH485" i="10"/>
  <c r="CJ485" i="10"/>
  <c r="CK485" i="10"/>
  <c r="AV485" i="10"/>
  <c r="AU485" i="10"/>
  <c r="AH485" i="10"/>
  <c r="AT485" i="10"/>
  <c r="AQ485" i="10"/>
  <c r="AP485" i="10"/>
  <c r="AO485" i="10"/>
  <c r="AN485" i="10"/>
  <c r="AG485" i="10"/>
  <c r="AF485" i="10"/>
  <c r="Q485" i="10"/>
  <c r="A485" i="10"/>
  <c r="CV484" i="10"/>
  <c r="CU484" i="10"/>
  <c r="CT484" i="10"/>
  <c r="AM484" i="10"/>
  <c r="CS484" i="10"/>
  <c r="CR484" i="10"/>
  <c r="BX484" i="10"/>
  <c r="U484" i="10"/>
  <c r="BY484" i="10"/>
  <c r="CB484" i="10"/>
  <c r="CA484" i="10"/>
  <c r="BZ484" i="10"/>
  <c r="AY484" i="10"/>
  <c r="CC484" i="10"/>
  <c r="AW484" i="10"/>
  <c r="CD484" i="10"/>
  <c r="CE484" i="10"/>
  <c r="CF484" i="10"/>
  <c r="CI484" i="10"/>
  <c r="BA484" i="10"/>
  <c r="V484" i="10"/>
  <c r="CO484" i="10"/>
  <c r="CP484" i="10"/>
  <c r="CQ484" i="10"/>
  <c r="CL484" i="10"/>
  <c r="W484" i="10"/>
  <c r="CN484" i="10"/>
  <c r="CM484" i="10"/>
  <c r="CG484" i="10"/>
  <c r="CH484" i="10"/>
  <c r="CJ484" i="10"/>
  <c r="CK484" i="10"/>
  <c r="AV484" i="10"/>
  <c r="AU484" i="10"/>
  <c r="AH484" i="10"/>
  <c r="AT484" i="10"/>
  <c r="AQ484" i="10"/>
  <c r="AP484" i="10"/>
  <c r="AO484" i="10"/>
  <c r="AN484" i="10"/>
  <c r="AG484" i="10"/>
  <c r="AF484" i="10"/>
  <c r="Q484" i="10"/>
  <c r="A484" i="10"/>
  <c r="CV483" i="10"/>
  <c r="CU483" i="10"/>
  <c r="CT483" i="10"/>
  <c r="AM483" i="10"/>
  <c r="CS483" i="10"/>
  <c r="CR483" i="10"/>
  <c r="BX483" i="10"/>
  <c r="U483" i="10"/>
  <c r="BY483" i="10"/>
  <c r="CB483" i="10"/>
  <c r="CA483" i="10"/>
  <c r="BZ483" i="10"/>
  <c r="AY483" i="10"/>
  <c r="CC483" i="10"/>
  <c r="AW483" i="10"/>
  <c r="CD483" i="10"/>
  <c r="CE483" i="10"/>
  <c r="CF483" i="10"/>
  <c r="CI483" i="10"/>
  <c r="BA483" i="10"/>
  <c r="V483" i="10"/>
  <c r="CO483" i="10"/>
  <c r="CP483" i="10"/>
  <c r="CQ483" i="10"/>
  <c r="CL483" i="10"/>
  <c r="W483" i="10"/>
  <c r="CN483" i="10"/>
  <c r="CM483" i="10"/>
  <c r="CG483" i="10"/>
  <c r="CH483" i="10"/>
  <c r="CJ483" i="10"/>
  <c r="CK483" i="10"/>
  <c r="AV483" i="10"/>
  <c r="AU483" i="10"/>
  <c r="AH483" i="10"/>
  <c r="AT483" i="10"/>
  <c r="AQ483" i="10"/>
  <c r="AP483" i="10"/>
  <c r="AO483" i="10"/>
  <c r="AN483" i="10"/>
  <c r="AG483" i="10"/>
  <c r="AF483" i="10"/>
  <c r="Q483" i="10"/>
  <c r="A483" i="10"/>
  <c r="CV482" i="10"/>
  <c r="CU482" i="10"/>
  <c r="CT482" i="10"/>
  <c r="AM482" i="10"/>
  <c r="CS482" i="10"/>
  <c r="CR482" i="10"/>
  <c r="BX482" i="10"/>
  <c r="U482" i="10"/>
  <c r="BY482" i="10"/>
  <c r="CB482" i="10"/>
  <c r="CA482" i="10"/>
  <c r="BZ482" i="10"/>
  <c r="AY482" i="10"/>
  <c r="CC482" i="10"/>
  <c r="AW482" i="10"/>
  <c r="CD482" i="10"/>
  <c r="CE482" i="10"/>
  <c r="CF482" i="10"/>
  <c r="CI482" i="10"/>
  <c r="BA482" i="10"/>
  <c r="V482" i="10"/>
  <c r="CO482" i="10"/>
  <c r="CP482" i="10"/>
  <c r="CQ482" i="10"/>
  <c r="CL482" i="10"/>
  <c r="W482" i="10"/>
  <c r="CN482" i="10"/>
  <c r="CM482" i="10"/>
  <c r="CG482" i="10"/>
  <c r="CH482" i="10"/>
  <c r="CJ482" i="10"/>
  <c r="CK482" i="10"/>
  <c r="AV482" i="10"/>
  <c r="AU482" i="10"/>
  <c r="AH482" i="10"/>
  <c r="AT482" i="10"/>
  <c r="AQ482" i="10"/>
  <c r="AP482" i="10"/>
  <c r="AO482" i="10"/>
  <c r="AN482" i="10"/>
  <c r="AG482" i="10"/>
  <c r="AF482" i="10"/>
  <c r="Q482" i="10"/>
  <c r="A482" i="10"/>
  <c r="CV481" i="10"/>
  <c r="CU481" i="10"/>
  <c r="CT481" i="10"/>
  <c r="AM481" i="10"/>
  <c r="CS481" i="10"/>
  <c r="CR481" i="10"/>
  <c r="BX481" i="10"/>
  <c r="U481" i="10"/>
  <c r="BY481" i="10"/>
  <c r="CB481" i="10"/>
  <c r="CA481" i="10"/>
  <c r="BZ481" i="10"/>
  <c r="AY481" i="10"/>
  <c r="CC481" i="10"/>
  <c r="AW481" i="10"/>
  <c r="CD481" i="10"/>
  <c r="CE481" i="10"/>
  <c r="CF481" i="10"/>
  <c r="CI481" i="10"/>
  <c r="BA481" i="10"/>
  <c r="V481" i="10"/>
  <c r="CO481" i="10"/>
  <c r="CP481" i="10"/>
  <c r="CQ481" i="10"/>
  <c r="CL481" i="10"/>
  <c r="W481" i="10"/>
  <c r="CN481" i="10"/>
  <c r="CM481" i="10"/>
  <c r="CG481" i="10"/>
  <c r="CH481" i="10"/>
  <c r="CJ481" i="10"/>
  <c r="CK481" i="10"/>
  <c r="AV481" i="10"/>
  <c r="AU481" i="10"/>
  <c r="AH481" i="10"/>
  <c r="AT481" i="10"/>
  <c r="AQ481" i="10"/>
  <c r="AP481" i="10"/>
  <c r="AO481" i="10"/>
  <c r="AN481" i="10"/>
  <c r="AG481" i="10"/>
  <c r="AF481" i="10"/>
  <c r="Q481" i="10"/>
  <c r="A481" i="10"/>
  <c r="CV480" i="10"/>
  <c r="CU480" i="10"/>
  <c r="CT480" i="10"/>
  <c r="AM480" i="10"/>
  <c r="CS480" i="10"/>
  <c r="CR480" i="10"/>
  <c r="BX480" i="10"/>
  <c r="U480" i="10"/>
  <c r="BY480" i="10"/>
  <c r="CB480" i="10"/>
  <c r="CA480" i="10"/>
  <c r="BZ480" i="10"/>
  <c r="AY480" i="10"/>
  <c r="CC480" i="10"/>
  <c r="AW480" i="10"/>
  <c r="CD480" i="10"/>
  <c r="CE480" i="10"/>
  <c r="CF480" i="10"/>
  <c r="CI480" i="10"/>
  <c r="BA480" i="10"/>
  <c r="V480" i="10"/>
  <c r="CO480" i="10"/>
  <c r="CP480" i="10"/>
  <c r="CQ480" i="10"/>
  <c r="CL480" i="10"/>
  <c r="W480" i="10"/>
  <c r="CN480" i="10"/>
  <c r="CM480" i="10"/>
  <c r="CG480" i="10"/>
  <c r="CH480" i="10"/>
  <c r="CJ480" i="10"/>
  <c r="CK480" i="10"/>
  <c r="AV480" i="10"/>
  <c r="AU480" i="10"/>
  <c r="AH480" i="10"/>
  <c r="AT480" i="10"/>
  <c r="AQ480" i="10"/>
  <c r="AP480" i="10"/>
  <c r="AO480" i="10"/>
  <c r="AN480" i="10"/>
  <c r="AG480" i="10"/>
  <c r="AF480" i="10"/>
  <c r="Q480" i="10"/>
  <c r="A480" i="10"/>
  <c r="CV479" i="10"/>
  <c r="CU479" i="10"/>
  <c r="CT479" i="10"/>
  <c r="AM479" i="10"/>
  <c r="CS479" i="10"/>
  <c r="CR479" i="10"/>
  <c r="BX479" i="10"/>
  <c r="U479" i="10"/>
  <c r="BY479" i="10"/>
  <c r="CB479" i="10"/>
  <c r="CA479" i="10"/>
  <c r="BZ479" i="10"/>
  <c r="AY479" i="10"/>
  <c r="CC479" i="10"/>
  <c r="AW479" i="10"/>
  <c r="CD479" i="10"/>
  <c r="CE479" i="10"/>
  <c r="CF479" i="10"/>
  <c r="CI479" i="10"/>
  <c r="BA479" i="10"/>
  <c r="V479" i="10"/>
  <c r="CO479" i="10"/>
  <c r="CP479" i="10"/>
  <c r="CQ479" i="10"/>
  <c r="CL479" i="10"/>
  <c r="W479" i="10"/>
  <c r="CN479" i="10"/>
  <c r="CM479" i="10"/>
  <c r="CG479" i="10"/>
  <c r="CH479" i="10"/>
  <c r="CJ479" i="10"/>
  <c r="CK479" i="10"/>
  <c r="AV479" i="10"/>
  <c r="AU479" i="10"/>
  <c r="AH479" i="10"/>
  <c r="AT479" i="10"/>
  <c r="AQ479" i="10"/>
  <c r="AP479" i="10"/>
  <c r="AO479" i="10"/>
  <c r="AN479" i="10"/>
  <c r="AG479" i="10"/>
  <c r="AF479" i="10"/>
  <c r="Q479" i="10"/>
  <c r="A479" i="10"/>
  <c r="CV478" i="10"/>
  <c r="CU478" i="10"/>
  <c r="CT478" i="10"/>
  <c r="AM478" i="10"/>
  <c r="CS478" i="10"/>
  <c r="CR478" i="10"/>
  <c r="BX478" i="10"/>
  <c r="U478" i="10"/>
  <c r="BY478" i="10"/>
  <c r="CB478" i="10"/>
  <c r="CA478" i="10"/>
  <c r="BZ478" i="10"/>
  <c r="AY478" i="10"/>
  <c r="CC478" i="10"/>
  <c r="AW478" i="10"/>
  <c r="CD478" i="10"/>
  <c r="CE478" i="10"/>
  <c r="CF478" i="10"/>
  <c r="CI478" i="10"/>
  <c r="BA478" i="10"/>
  <c r="V478" i="10"/>
  <c r="CO478" i="10"/>
  <c r="CP478" i="10"/>
  <c r="CQ478" i="10"/>
  <c r="CL478" i="10"/>
  <c r="W478" i="10"/>
  <c r="CN478" i="10"/>
  <c r="CM478" i="10"/>
  <c r="CG478" i="10"/>
  <c r="CH478" i="10"/>
  <c r="CJ478" i="10"/>
  <c r="CK478" i="10"/>
  <c r="AV478" i="10"/>
  <c r="AU478" i="10"/>
  <c r="AH478" i="10"/>
  <c r="AT478" i="10"/>
  <c r="AQ478" i="10"/>
  <c r="AP478" i="10"/>
  <c r="AO478" i="10"/>
  <c r="AN478" i="10"/>
  <c r="AG478" i="10"/>
  <c r="AF478" i="10"/>
  <c r="Q478" i="10"/>
  <c r="A478" i="10"/>
  <c r="CV477" i="10"/>
  <c r="CU477" i="10"/>
  <c r="CT477" i="10"/>
  <c r="AM477" i="10"/>
  <c r="CS477" i="10"/>
  <c r="CR477" i="10"/>
  <c r="BX477" i="10"/>
  <c r="U477" i="10"/>
  <c r="BY477" i="10"/>
  <c r="CB477" i="10"/>
  <c r="CA477" i="10"/>
  <c r="BZ477" i="10"/>
  <c r="AY477" i="10"/>
  <c r="CC477" i="10"/>
  <c r="AW477" i="10"/>
  <c r="CD477" i="10"/>
  <c r="CE477" i="10"/>
  <c r="CF477" i="10"/>
  <c r="CI477" i="10"/>
  <c r="BA477" i="10"/>
  <c r="V477" i="10"/>
  <c r="CO477" i="10"/>
  <c r="CP477" i="10"/>
  <c r="CQ477" i="10"/>
  <c r="CL477" i="10"/>
  <c r="W477" i="10"/>
  <c r="CN477" i="10"/>
  <c r="CM477" i="10"/>
  <c r="CG477" i="10"/>
  <c r="CH477" i="10"/>
  <c r="CJ477" i="10"/>
  <c r="CK477" i="10"/>
  <c r="AV477" i="10"/>
  <c r="AU477" i="10"/>
  <c r="AH477" i="10"/>
  <c r="AT477" i="10"/>
  <c r="AQ477" i="10"/>
  <c r="AP477" i="10"/>
  <c r="AO477" i="10"/>
  <c r="AN477" i="10"/>
  <c r="AG477" i="10"/>
  <c r="AF477" i="10"/>
  <c r="Q477" i="10"/>
  <c r="A477" i="10"/>
  <c r="CV476" i="10"/>
  <c r="CU476" i="10"/>
  <c r="CT476" i="10"/>
  <c r="AM476" i="10"/>
  <c r="CS476" i="10"/>
  <c r="CR476" i="10"/>
  <c r="BX476" i="10"/>
  <c r="U476" i="10"/>
  <c r="BY476" i="10"/>
  <c r="CB476" i="10"/>
  <c r="CA476" i="10"/>
  <c r="BZ476" i="10"/>
  <c r="AY476" i="10"/>
  <c r="CC476" i="10"/>
  <c r="AW476" i="10"/>
  <c r="CD476" i="10"/>
  <c r="CE476" i="10"/>
  <c r="CF476" i="10"/>
  <c r="CI476" i="10"/>
  <c r="BA476" i="10"/>
  <c r="V476" i="10"/>
  <c r="CO476" i="10"/>
  <c r="CP476" i="10"/>
  <c r="CQ476" i="10"/>
  <c r="CL476" i="10"/>
  <c r="W476" i="10"/>
  <c r="CN476" i="10"/>
  <c r="CM476" i="10"/>
  <c r="CG476" i="10"/>
  <c r="CH476" i="10"/>
  <c r="CJ476" i="10"/>
  <c r="CK476" i="10"/>
  <c r="AV476" i="10"/>
  <c r="AU476" i="10"/>
  <c r="AH476" i="10"/>
  <c r="AT476" i="10"/>
  <c r="AQ476" i="10"/>
  <c r="AP476" i="10"/>
  <c r="AO476" i="10"/>
  <c r="AN476" i="10"/>
  <c r="AG476" i="10"/>
  <c r="AF476" i="10"/>
  <c r="Q476" i="10"/>
  <c r="A476" i="10"/>
  <c r="CV475" i="10"/>
  <c r="CU475" i="10"/>
  <c r="CT475" i="10"/>
  <c r="AM475" i="10"/>
  <c r="CS475" i="10"/>
  <c r="CR475" i="10"/>
  <c r="BX475" i="10"/>
  <c r="U475" i="10"/>
  <c r="BY475" i="10"/>
  <c r="CB475" i="10"/>
  <c r="CA475" i="10"/>
  <c r="BZ475" i="10"/>
  <c r="AY475" i="10"/>
  <c r="CC475" i="10"/>
  <c r="AW475" i="10"/>
  <c r="CD475" i="10"/>
  <c r="CE475" i="10"/>
  <c r="CF475" i="10"/>
  <c r="CI475" i="10"/>
  <c r="BA475" i="10"/>
  <c r="V475" i="10"/>
  <c r="CO475" i="10"/>
  <c r="CP475" i="10"/>
  <c r="CQ475" i="10"/>
  <c r="CL475" i="10"/>
  <c r="W475" i="10"/>
  <c r="CN475" i="10"/>
  <c r="CM475" i="10"/>
  <c r="CG475" i="10"/>
  <c r="CH475" i="10"/>
  <c r="CJ475" i="10"/>
  <c r="CK475" i="10"/>
  <c r="AV475" i="10"/>
  <c r="AU475" i="10"/>
  <c r="AH475" i="10"/>
  <c r="AT475" i="10"/>
  <c r="AQ475" i="10"/>
  <c r="AP475" i="10"/>
  <c r="AO475" i="10"/>
  <c r="AN475" i="10"/>
  <c r="AG475" i="10"/>
  <c r="AF475" i="10"/>
  <c r="Q475" i="10"/>
  <c r="A475" i="10"/>
  <c r="CV474" i="10"/>
  <c r="CU474" i="10"/>
  <c r="CT474" i="10"/>
  <c r="AM474" i="10"/>
  <c r="CS474" i="10"/>
  <c r="CR474" i="10"/>
  <c r="BX474" i="10"/>
  <c r="U474" i="10"/>
  <c r="BY474" i="10"/>
  <c r="CB474" i="10"/>
  <c r="CA474" i="10"/>
  <c r="BZ474" i="10"/>
  <c r="AY474" i="10"/>
  <c r="CC474" i="10"/>
  <c r="AW474" i="10"/>
  <c r="CD474" i="10"/>
  <c r="CE474" i="10"/>
  <c r="CF474" i="10"/>
  <c r="CI474" i="10"/>
  <c r="BA474" i="10"/>
  <c r="V474" i="10"/>
  <c r="CO474" i="10"/>
  <c r="CP474" i="10"/>
  <c r="CQ474" i="10"/>
  <c r="CL474" i="10"/>
  <c r="W474" i="10"/>
  <c r="CN474" i="10"/>
  <c r="CM474" i="10"/>
  <c r="CG474" i="10"/>
  <c r="CH474" i="10"/>
  <c r="CJ474" i="10"/>
  <c r="CK474" i="10"/>
  <c r="AV474" i="10"/>
  <c r="AU474" i="10"/>
  <c r="AH474" i="10"/>
  <c r="AT474" i="10"/>
  <c r="AQ474" i="10"/>
  <c r="AP474" i="10"/>
  <c r="AO474" i="10"/>
  <c r="AN474" i="10"/>
  <c r="AG474" i="10"/>
  <c r="AF474" i="10"/>
  <c r="Q474" i="10"/>
  <c r="A474" i="10"/>
  <c r="CV473" i="10"/>
  <c r="CU473" i="10"/>
  <c r="CT473" i="10"/>
  <c r="AM473" i="10"/>
  <c r="CS473" i="10"/>
  <c r="CR473" i="10"/>
  <c r="BX473" i="10"/>
  <c r="U473" i="10"/>
  <c r="BY473" i="10"/>
  <c r="CB473" i="10"/>
  <c r="CA473" i="10"/>
  <c r="BZ473" i="10"/>
  <c r="AY473" i="10"/>
  <c r="CC473" i="10"/>
  <c r="AW473" i="10"/>
  <c r="CD473" i="10"/>
  <c r="CE473" i="10"/>
  <c r="CF473" i="10"/>
  <c r="CI473" i="10"/>
  <c r="BA473" i="10"/>
  <c r="V473" i="10"/>
  <c r="CO473" i="10"/>
  <c r="CP473" i="10"/>
  <c r="CQ473" i="10"/>
  <c r="CL473" i="10"/>
  <c r="W473" i="10"/>
  <c r="CN473" i="10"/>
  <c r="CM473" i="10"/>
  <c r="CG473" i="10"/>
  <c r="CH473" i="10"/>
  <c r="CJ473" i="10"/>
  <c r="CK473" i="10"/>
  <c r="AV473" i="10"/>
  <c r="AU473" i="10"/>
  <c r="AH473" i="10"/>
  <c r="AT473" i="10"/>
  <c r="AQ473" i="10"/>
  <c r="AP473" i="10"/>
  <c r="AO473" i="10"/>
  <c r="AN473" i="10"/>
  <c r="AG473" i="10"/>
  <c r="AF473" i="10"/>
  <c r="Q473" i="10"/>
  <c r="A473" i="10"/>
  <c r="CV472" i="10"/>
  <c r="CU472" i="10"/>
  <c r="CT472" i="10"/>
  <c r="AM472" i="10"/>
  <c r="CS472" i="10"/>
  <c r="CR472" i="10"/>
  <c r="BX472" i="10"/>
  <c r="U472" i="10"/>
  <c r="BY472" i="10"/>
  <c r="CB472" i="10"/>
  <c r="CA472" i="10"/>
  <c r="BZ472" i="10"/>
  <c r="AY472" i="10"/>
  <c r="CC472" i="10"/>
  <c r="AW472" i="10"/>
  <c r="CD472" i="10"/>
  <c r="CE472" i="10"/>
  <c r="CF472" i="10"/>
  <c r="CI472" i="10"/>
  <c r="BA472" i="10"/>
  <c r="V472" i="10"/>
  <c r="CO472" i="10"/>
  <c r="CP472" i="10"/>
  <c r="CQ472" i="10"/>
  <c r="CL472" i="10"/>
  <c r="W472" i="10"/>
  <c r="CN472" i="10"/>
  <c r="CM472" i="10"/>
  <c r="CG472" i="10"/>
  <c r="CH472" i="10"/>
  <c r="CJ472" i="10"/>
  <c r="CK472" i="10"/>
  <c r="AV472" i="10"/>
  <c r="AU472" i="10"/>
  <c r="AH472" i="10"/>
  <c r="AT472" i="10"/>
  <c r="AQ472" i="10"/>
  <c r="AP472" i="10"/>
  <c r="AO472" i="10"/>
  <c r="AN472" i="10"/>
  <c r="AG472" i="10"/>
  <c r="AF472" i="10"/>
  <c r="Q472" i="10"/>
  <c r="A472" i="10"/>
  <c r="CV471" i="10"/>
  <c r="CU471" i="10"/>
  <c r="CT471" i="10"/>
  <c r="AM471" i="10"/>
  <c r="CS471" i="10"/>
  <c r="CR471" i="10"/>
  <c r="BX471" i="10"/>
  <c r="U471" i="10"/>
  <c r="BY471" i="10"/>
  <c r="CB471" i="10"/>
  <c r="CA471" i="10"/>
  <c r="BZ471" i="10"/>
  <c r="AY471" i="10"/>
  <c r="CC471" i="10"/>
  <c r="AW471" i="10"/>
  <c r="CD471" i="10"/>
  <c r="CE471" i="10"/>
  <c r="CF471" i="10"/>
  <c r="CI471" i="10"/>
  <c r="BA471" i="10"/>
  <c r="V471" i="10"/>
  <c r="CO471" i="10"/>
  <c r="CP471" i="10"/>
  <c r="CQ471" i="10"/>
  <c r="CL471" i="10"/>
  <c r="W471" i="10"/>
  <c r="CN471" i="10"/>
  <c r="CM471" i="10"/>
  <c r="CG471" i="10"/>
  <c r="CH471" i="10"/>
  <c r="CJ471" i="10"/>
  <c r="CK471" i="10"/>
  <c r="AV471" i="10"/>
  <c r="AU471" i="10"/>
  <c r="AH471" i="10"/>
  <c r="AT471" i="10"/>
  <c r="AQ471" i="10"/>
  <c r="AP471" i="10"/>
  <c r="AO471" i="10"/>
  <c r="AN471" i="10"/>
  <c r="AG471" i="10"/>
  <c r="AF471" i="10"/>
  <c r="Q471" i="10"/>
  <c r="A471" i="10"/>
  <c r="CV470" i="10"/>
  <c r="CU470" i="10"/>
  <c r="CT470" i="10"/>
  <c r="AM470" i="10"/>
  <c r="CS470" i="10"/>
  <c r="CR470" i="10"/>
  <c r="BX470" i="10"/>
  <c r="U470" i="10"/>
  <c r="BY470" i="10"/>
  <c r="CB470" i="10"/>
  <c r="CA470" i="10"/>
  <c r="BZ470" i="10"/>
  <c r="AY470" i="10"/>
  <c r="CC470" i="10"/>
  <c r="AW470" i="10"/>
  <c r="CD470" i="10"/>
  <c r="CE470" i="10"/>
  <c r="CF470" i="10"/>
  <c r="CI470" i="10"/>
  <c r="BA470" i="10"/>
  <c r="V470" i="10"/>
  <c r="CO470" i="10"/>
  <c r="CP470" i="10"/>
  <c r="CQ470" i="10"/>
  <c r="CL470" i="10"/>
  <c r="W470" i="10"/>
  <c r="CN470" i="10"/>
  <c r="CM470" i="10"/>
  <c r="CG470" i="10"/>
  <c r="CH470" i="10"/>
  <c r="CJ470" i="10"/>
  <c r="CK470" i="10"/>
  <c r="AV470" i="10"/>
  <c r="AU470" i="10"/>
  <c r="AH470" i="10"/>
  <c r="AT470" i="10"/>
  <c r="AQ470" i="10"/>
  <c r="AP470" i="10"/>
  <c r="AO470" i="10"/>
  <c r="AN470" i="10"/>
  <c r="AG470" i="10"/>
  <c r="AF470" i="10"/>
  <c r="Q470" i="10"/>
  <c r="A470" i="10"/>
  <c r="CV469" i="10"/>
  <c r="CU469" i="10"/>
  <c r="CT469" i="10"/>
  <c r="AM469" i="10"/>
  <c r="CS469" i="10"/>
  <c r="CR469" i="10"/>
  <c r="BX469" i="10"/>
  <c r="U469" i="10"/>
  <c r="BY469" i="10"/>
  <c r="CB469" i="10"/>
  <c r="CA469" i="10"/>
  <c r="BZ469" i="10"/>
  <c r="AY469" i="10"/>
  <c r="CC469" i="10"/>
  <c r="AW469" i="10"/>
  <c r="CD469" i="10"/>
  <c r="CE469" i="10"/>
  <c r="CF469" i="10"/>
  <c r="CI469" i="10"/>
  <c r="BA469" i="10"/>
  <c r="V469" i="10"/>
  <c r="CO469" i="10"/>
  <c r="CP469" i="10"/>
  <c r="CQ469" i="10"/>
  <c r="CL469" i="10"/>
  <c r="W469" i="10"/>
  <c r="CN469" i="10"/>
  <c r="CM469" i="10"/>
  <c r="CG469" i="10"/>
  <c r="CH469" i="10"/>
  <c r="CJ469" i="10"/>
  <c r="CK469" i="10"/>
  <c r="AV469" i="10"/>
  <c r="AU469" i="10"/>
  <c r="AH469" i="10"/>
  <c r="AT469" i="10"/>
  <c r="AQ469" i="10"/>
  <c r="AP469" i="10"/>
  <c r="AO469" i="10"/>
  <c r="AN469" i="10"/>
  <c r="AG469" i="10"/>
  <c r="AF469" i="10"/>
  <c r="Q469" i="10"/>
  <c r="A469" i="10"/>
  <c r="CV468" i="10"/>
  <c r="CU468" i="10"/>
  <c r="CT468" i="10"/>
  <c r="AM468" i="10"/>
  <c r="CS468" i="10"/>
  <c r="CR468" i="10"/>
  <c r="BX468" i="10"/>
  <c r="U468" i="10"/>
  <c r="BY468" i="10"/>
  <c r="CB468" i="10"/>
  <c r="CA468" i="10"/>
  <c r="BZ468" i="10"/>
  <c r="AY468" i="10"/>
  <c r="CC468" i="10"/>
  <c r="AW468" i="10"/>
  <c r="CD468" i="10"/>
  <c r="CE468" i="10"/>
  <c r="CF468" i="10"/>
  <c r="CI468" i="10"/>
  <c r="BA468" i="10"/>
  <c r="V468" i="10"/>
  <c r="CO468" i="10"/>
  <c r="CP468" i="10"/>
  <c r="CQ468" i="10"/>
  <c r="CL468" i="10"/>
  <c r="W468" i="10"/>
  <c r="CN468" i="10"/>
  <c r="CM468" i="10"/>
  <c r="CG468" i="10"/>
  <c r="CH468" i="10"/>
  <c r="CJ468" i="10"/>
  <c r="CK468" i="10"/>
  <c r="AV468" i="10"/>
  <c r="AU468" i="10"/>
  <c r="AH468" i="10"/>
  <c r="AT468" i="10"/>
  <c r="AQ468" i="10"/>
  <c r="AP468" i="10"/>
  <c r="AO468" i="10"/>
  <c r="AN468" i="10"/>
  <c r="AG468" i="10"/>
  <c r="AF468" i="10"/>
  <c r="Q468" i="10"/>
  <c r="A468" i="10"/>
  <c r="CV467" i="10"/>
  <c r="CU467" i="10"/>
  <c r="CT467" i="10"/>
  <c r="AM467" i="10"/>
  <c r="CS467" i="10"/>
  <c r="CR467" i="10"/>
  <c r="BX467" i="10"/>
  <c r="U467" i="10"/>
  <c r="BY467" i="10"/>
  <c r="CB467" i="10"/>
  <c r="CA467" i="10"/>
  <c r="BZ467" i="10"/>
  <c r="AY467" i="10"/>
  <c r="CC467" i="10"/>
  <c r="AW467" i="10"/>
  <c r="CD467" i="10"/>
  <c r="CE467" i="10"/>
  <c r="CF467" i="10"/>
  <c r="CI467" i="10"/>
  <c r="BA467" i="10"/>
  <c r="V467" i="10"/>
  <c r="CO467" i="10"/>
  <c r="CP467" i="10"/>
  <c r="CQ467" i="10"/>
  <c r="CL467" i="10"/>
  <c r="W467" i="10"/>
  <c r="CN467" i="10"/>
  <c r="CM467" i="10"/>
  <c r="CG467" i="10"/>
  <c r="CH467" i="10"/>
  <c r="CJ467" i="10"/>
  <c r="CK467" i="10"/>
  <c r="AV467" i="10"/>
  <c r="AU467" i="10"/>
  <c r="AH467" i="10"/>
  <c r="AT467" i="10"/>
  <c r="AQ467" i="10"/>
  <c r="AP467" i="10"/>
  <c r="AO467" i="10"/>
  <c r="AN467" i="10"/>
  <c r="AG467" i="10"/>
  <c r="AF467" i="10"/>
  <c r="Q467" i="10"/>
  <c r="A467" i="10"/>
  <c r="CV466" i="10"/>
  <c r="CU466" i="10"/>
  <c r="CT466" i="10"/>
  <c r="AM466" i="10"/>
  <c r="CS466" i="10"/>
  <c r="CR466" i="10"/>
  <c r="BX466" i="10"/>
  <c r="U466" i="10"/>
  <c r="BY466" i="10"/>
  <c r="CB466" i="10"/>
  <c r="CA466" i="10"/>
  <c r="BZ466" i="10"/>
  <c r="AY466" i="10"/>
  <c r="CC466" i="10"/>
  <c r="AW466" i="10"/>
  <c r="CD466" i="10"/>
  <c r="CE466" i="10"/>
  <c r="CF466" i="10"/>
  <c r="CI466" i="10"/>
  <c r="BA466" i="10"/>
  <c r="V466" i="10"/>
  <c r="CO466" i="10"/>
  <c r="CP466" i="10"/>
  <c r="CQ466" i="10"/>
  <c r="CL466" i="10"/>
  <c r="W466" i="10"/>
  <c r="CN466" i="10"/>
  <c r="CM466" i="10"/>
  <c r="CG466" i="10"/>
  <c r="CH466" i="10"/>
  <c r="CJ466" i="10"/>
  <c r="CK466" i="10"/>
  <c r="AV466" i="10"/>
  <c r="AU466" i="10"/>
  <c r="AH466" i="10"/>
  <c r="AT466" i="10"/>
  <c r="AQ466" i="10"/>
  <c r="AP466" i="10"/>
  <c r="AO466" i="10"/>
  <c r="AN466" i="10"/>
  <c r="AG466" i="10"/>
  <c r="AF466" i="10"/>
  <c r="Q466" i="10"/>
  <c r="A466" i="10"/>
  <c r="CV465" i="10"/>
  <c r="CU465" i="10"/>
  <c r="CT465" i="10"/>
  <c r="AM465" i="10"/>
  <c r="CS465" i="10"/>
  <c r="CR465" i="10"/>
  <c r="BX465" i="10"/>
  <c r="U465" i="10"/>
  <c r="BY465" i="10"/>
  <c r="CB465" i="10"/>
  <c r="CA465" i="10"/>
  <c r="BZ465" i="10"/>
  <c r="AY465" i="10"/>
  <c r="CC465" i="10"/>
  <c r="AW465" i="10"/>
  <c r="CD465" i="10"/>
  <c r="CE465" i="10"/>
  <c r="CF465" i="10"/>
  <c r="CI465" i="10"/>
  <c r="BA465" i="10"/>
  <c r="V465" i="10"/>
  <c r="CO465" i="10"/>
  <c r="CP465" i="10"/>
  <c r="CQ465" i="10"/>
  <c r="CL465" i="10"/>
  <c r="W465" i="10"/>
  <c r="CN465" i="10"/>
  <c r="CM465" i="10"/>
  <c r="CG465" i="10"/>
  <c r="CH465" i="10"/>
  <c r="CJ465" i="10"/>
  <c r="CK465" i="10"/>
  <c r="AV465" i="10"/>
  <c r="AU465" i="10"/>
  <c r="AH465" i="10"/>
  <c r="AT465" i="10"/>
  <c r="AQ465" i="10"/>
  <c r="AP465" i="10"/>
  <c r="AO465" i="10"/>
  <c r="AN465" i="10"/>
  <c r="AG465" i="10"/>
  <c r="AF465" i="10"/>
  <c r="Q465" i="10"/>
  <c r="A465" i="10"/>
  <c r="CV464" i="10"/>
  <c r="CU464" i="10"/>
  <c r="CT464" i="10"/>
  <c r="AM464" i="10"/>
  <c r="CS464" i="10"/>
  <c r="CR464" i="10"/>
  <c r="BX464" i="10"/>
  <c r="U464" i="10"/>
  <c r="BY464" i="10"/>
  <c r="CB464" i="10"/>
  <c r="CA464" i="10"/>
  <c r="BZ464" i="10"/>
  <c r="AY464" i="10"/>
  <c r="CC464" i="10"/>
  <c r="AW464" i="10"/>
  <c r="CD464" i="10"/>
  <c r="CE464" i="10"/>
  <c r="CF464" i="10"/>
  <c r="CI464" i="10"/>
  <c r="BA464" i="10"/>
  <c r="V464" i="10"/>
  <c r="CO464" i="10"/>
  <c r="CP464" i="10"/>
  <c r="CQ464" i="10"/>
  <c r="CL464" i="10"/>
  <c r="W464" i="10"/>
  <c r="CN464" i="10"/>
  <c r="CM464" i="10"/>
  <c r="CG464" i="10"/>
  <c r="CH464" i="10"/>
  <c r="CJ464" i="10"/>
  <c r="CK464" i="10"/>
  <c r="AV464" i="10"/>
  <c r="AU464" i="10"/>
  <c r="AH464" i="10"/>
  <c r="AT464" i="10"/>
  <c r="AQ464" i="10"/>
  <c r="AP464" i="10"/>
  <c r="AO464" i="10"/>
  <c r="AN464" i="10"/>
  <c r="AG464" i="10"/>
  <c r="AF464" i="10"/>
  <c r="Q464" i="10"/>
  <c r="A464" i="10"/>
  <c r="CV463" i="10"/>
  <c r="CU463" i="10"/>
  <c r="CT463" i="10"/>
  <c r="AM463" i="10"/>
  <c r="CS463" i="10"/>
  <c r="CR463" i="10"/>
  <c r="BX463" i="10"/>
  <c r="U463" i="10"/>
  <c r="BY463" i="10"/>
  <c r="CB463" i="10"/>
  <c r="CA463" i="10"/>
  <c r="BZ463" i="10"/>
  <c r="AY463" i="10"/>
  <c r="CC463" i="10"/>
  <c r="AW463" i="10"/>
  <c r="CD463" i="10"/>
  <c r="CE463" i="10"/>
  <c r="CF463" i="10"/>
  <c r="CI463" i="10"/>
  <c r="BA463" i="10"/>
  <c r="V463" i="10"/>
  <c r="CO463" i="10"/>
  <c r="CP463" i="10"/>
  <c r="CQ463" i="10"/>
  <c r="CL463" i="10"/>
  <c r="W463" i="10"/>
  <c r="CN463" i="10"/>
  <c r="CM463" i="10"/>
  <c r="CG463" i="10"/>
  <c r="CH463" i="10"/>
  <c r="CJ463" i="10"/>
  <c r="CK463" i="10"/>
  <c r="AV463" i="10"/>
  <c r="AU463" i="10"/>
  <c r="AH463" i="10"/>
  <c r="AT463" i="10"/>
  <c r="AQ463" i="10"/>
  <c r="AP463" i="10"/>
  <c r="AO463" i="10"/>
  <c r="AN463" i="10"/>
  <c r="AG463" i="10"/>
  <c r="AF463" i="10"/>
  <c r="Q463" i="10"/>
  <c r="A463" i="10"/>
  <c r="CV462" i="10"/>
  <c r="CU462" i="10"/>
  <c r="CT462" i="10"/>
  <c r="AM462" i="10"/>
  <c r="CS462" i="10"/>
  <c r="CR462" i="10"/>
  <c r="BX462" i="10"/>
  <c r="U462" i="10"/>
  <c r="BY462" i="10"/>
  <c r="CB462" i="10"/>
  <c r="CA462" i="10"/>
  <c r="BZ462" i="10"/>
  <c r="AY462" i="10"/>
  <c r="CC462" i="10"/>
  <c r="AW462" i="10"/>
  <c r="CD462" i="10"/>
  <c r="CE462" i="10"/>
  <c r="CF462" i="10"/>
  <c r="CI462" i="10"/>
  <c r="BA462" i="10"/>
  <c r="V462" i="10"/>
  <c r="CO462" i="10"/>
  <c r="CP462" i="10"/>
  <c r="CQ462" i="10"/>
  <c r="CL462" i="10"/>
  <c r="W462" i="10"/>
  <c r="CN462" i="10"/>
  <c r="CM462" i="10"/>
  <c r="CG462" i="10"/>
  <c r="CH462" i="10"/>
  <c r="CJ462" i="10"/>
  <c r="CK462" i="10"/>
  <c r="AV462" i="10"/>
  <c r="AU462" i="10"/>
  <c r="AH462" i="10"/>
  <c r="AT462" i="10"/>
  <c r="AQ462" i="10"/>
  <c r="AP462" i="10"/>
  <c r="AO462" i="10"/>
  <c r="AN462" i="10"/>
  <c r="AG462" i="10"/>
  <c r="AF462" i="10"/>
  <c r="Q462" i="10"/>
  <c r="A462" i="10"/>
  <c r="CV461" i="10"/>
  <c r="CU461" i="10"/>
  <c r="CT461" i="10"/>
  <c r="AM461" i="10"/>
  <c r="CS461" i="10"/>
  <c r="CR461" i="10"/>
  <c r="BX461" i="10"/>
  <c r="U461" i="10"/>
  <c r="BY461" i="10"/>
  <c r="CB461" i="10"/>
  <c r="CA461" i="10"/>
  <c r="BZ461" i="10"/>
  <c r="AY461" i="10"/>
  <c r="CC461" i="10"/>
  <c r="AW461" i="10"/>
  <c r="CD461" i="10"/>
  <c r="CE461" i="10"/>
  <c r="CF461" i="10"/>
  <c r="CI461" i="10"/>
  <c r="BA461" i="10"/>
  <c r="V461" i="10"/>
  <c r="CO461" i="10"/>
  <c r="CP461" i="10"/>
  <c r="CQ461" i="10"/>
  <c r="CL461" i="10"/>
  <c r="W461" i="10"/>
  <c r="CN461" i="10"/>
  <c r="CM461" i="10"/>
  <c r="CG461" i="10"/>
  <c r="CH461" i="10"/>
  <c r="CJ461" i="10"/>
  <c r="CK461" i="10"/>
  <c r="AV461" i="10"/>
  <c r="AU461" i="10"/>
  <c r="AH461" i="10"/>
  <c r="AT461" i="10"/>
  <c r="AQ461" i="10"/>
  <c r="AP461" i="10"/>
  <c r="AO461" i="10"/>
  <c r="AN461" i="10"/>
  <c r="AG461" i="10"/>
  <c r="AF461" i="10"/>
  <c r="Q461" i="10"/>
  <c r="A461" i="10"/>
  <c r="CV460" i="10"/>
  <c r="CU460" i="10"/>
  <c r="CT460" i="10"/>
  <c r="AM460" i="10"/>
  <c r="CS460" i="10"/>
  <c r="CR460" i="10"/>
  <c r="BX460" i="10"/>
  <c r="U460" i="10"/>
  <c r="BY460" i="10"/>
  <c r="CB460" i="10"/>
  <c r="CA460" i="10"/>
  <c r="BZ460" i="10"/>
  <c r="AY460" i="10"/>
  <c r="CC460" i="10"/>
  <c r="AW460" i="10"/>
  <c r="CD460" i="10"/>
  <c r="CE460" i="10"/>
  <c r="CF460" i="10"/>
  <c r="CI460" i="10"/>
  <c r="BA460" i="10"/>
  <c r="V460" i="10"/>
  <c r="CO460" i="10"/>
  <c r="CP460" i="10"/>
  <c r="CQ460" i="10"/>
  <c r="CL460" i="10"/>
  <c r="W460" i="10"/>
  <c r="CN460" i="10"/>
  <c r="CM460" i="10"/>
  <c r="CG460" i="10"/>
  <c r="CH460" i="10"/>
  <c r="CJ460" i="10"/>
  <c r="CK460" i="10"/>
  <c r="AV460" i="10"/>
  <c r="AU460" i="10"/>
  <c r="AH460" i="10"/>
  <c r="AT460" i="10"/>
  <c r="AQ460" i="10"/>
  <c r="AP460" i="10"/>
  <c r="AO460" i="10"/>
  <c r="AN460" i="10"/>
  <c r="AG460" i="10"/>
  <c r="AF460" i="10"/>
  <c r="Q460" i="10"/>
  <c r="A460" i="10"/>
  <c r="CV459" i="10"/>
  <c r="CU459" i="10"/>
  <c r="CT459" i="10"/>
  <c r="AM459" i="10"/>
  <c r="CS459" i="10"/>
  <c r="CR459" i="10"/>
  <c r="BX459" i="10"/>
  <c r="U459" i="10"/>
  <c r="BY459" i="10"/>
  <c r="CB459" i="10"/>
  <c r="CA459" i="10"/>
  <c r="BZ459" i="10"/>
  <c r="AY459" i="10"/>
  <c r="CC459" i="10"/>
  <c r="AW459" i="10"/>
  <c r="CD459" i="10"/>
  <c r="CE459" i="10"/>
  <c r="CF459" i="10"/>
  <c r="CI459" i="10"/>
  <c r="BA459" i="10"/>
  <c r="V459" i="10"/>
  <c r="CO459" i="10"/>
  <c r="CP459" i="10"/>
  <c r="CQ459" i="10"/>
  <c r="CL459" i="10"/>
  <c r="W459" i="10"/>
  <c r="CN459" i="10"/>
  <c r="CM459" i="10"/>
  <c r="CG459" i="10"/>
  <c r="CH459" i="10"/>
  <c r="CJ459" i="10"/>
  <c r="CK459" i="10"/>
  <c r="AV459" i="10"/>
  <c r="AU459" i="10"/>
  <c r="AH459" i="10"/>
  <c r="AT459" i="10"/>
  <c r="AQ459" i="10"/>
  <c r="AP459" i="10"/>
  <c r="AO459" i="10"/>
  <c r="AN459" i="10"/>
  <c r="AG459" i="10"/>
  <c r="AF459" i="10"/>
  <c r="Q459" i="10"/>
  <c r="A459" i="10"/>
  <c r="CV458" i="10"/>
  <c r="CU458" i="10"/>
  <c r="CT458" i="10"/>
  <c r="AM458" i="10"/>
  <c r="CS458" i="10"/>
  <c r="CR458" i="10"/>
  <c r="BX458" i="10"/>
  <c r="U458" i="10"/>
  <c r="BY458" i="10"/>
  <c r="CB458" i="10"/>
  <c r="CA458" i="10"/>
  <c r="BZ458" i="10"/>
  <c r="AY458" i="10"/>
  <c r="CC458" i="10"/>
  <c r="AW458" i="10"/>
  <c r="CD458" i="10"/>
  <c r="CE458" i="10"/>
  <c r="CF458" i="10"/>
  <c r="CI458" i="10"/>
  <c r="BA458" i="10"/>
  <c r="V458" i="10"/>
  <c r="CO458" i="10"/>
  <c r="CP458" i="10"/>
  <c r="CQ458" i="10"/>
  <c r="CL458" i="10"/>
  <c r="W458" i="10"/>
  <c r="CN458" i="10"/>
  <c r="CM458" i="10"/>
  <c r="CG458" i="10"/>
  <c r="CH458" i="10"/>
  <c r="CJ458" i="10"/>
  <c r="CK458" i="10"/>
  <c r="AV458" i="10"/>
  <c r="AU458" i="10"/>
  <c r="AH458" i="10"/>
  <c r="AT458" i="10"/>
  <c r="AQ458" i="10"/>
  <c r="AP458" i="10"/>
  <c r="AO458" i="10"/>
  <c r="AN458" i="10"/>
  <c r="AG458" i="10"/>
  <c r="AF458" i="10"/>
  <c r="Q458" i="10"/>
  <c r="A458" i="10"/>
  <c r="CV457" i="10"/>
  <c r="CU457" i="10"/>
  <c r="CT457" i="10"/>
  <c r="AM457" i="10"/>
  <c r="CS457" i="10"/>
  <c r="CR457" i="10"/>
  <c r="BX457" i="10"/>
  <c r="U457" i="10"/>
  <c r="BY457" i="10"/>
  <c r="CB457" i="10"/>
  <c r="CA457" i="10"/>
  <c r="BZ457" i="10"/>
  <c r="AY457" i="10"/>
  <c r="CC457" i="10"/>
  <c r="AW457" i="10"/>
  <c r="CD457" i="10"/>
  <c r="CE457" i="10"/>
  <c r="CF457" i="10"/>
  <c r="CI457" i="10"/>
  <c r="BA457" i="10"/>
  <c r="V457" i="10"/>
  <c r="CO457" i="10"/>
  <c r="CP457" i="10"/>
  <c r="CQ457" i="10"/>
  <c r="CL457" i="10"/>
  <c r="W457" i="10"/>
  <c r="CN457" i="10"/>
  <c r="CM457" i="10"/>
  <c r="CG457" i="10"/>
  <c r="CH457" i="10"/>
  <c r="CJ457" i="10"/>
  <c r="CK457" i="10"/>
  <c r="AV457" i="10"/>
  <c r="AU457" i="10"/>
  <c r="AH457" i="10"/>
  <c r="AT457" i="10"/>
  <c r="AQ457" i="10"/>
  <c r="AP457" i="10"/>
  <c r="AO457" i="10"/>
  <c r="AN457" i="10"/>
  <c r="AG457" i="10"/>
  <c r="AF457" i="10"/>
  <c r="Q457" i="10"/>
  <c r="A457" i="10"/>
  <c r="CV456" i="10"/>
  <c r="CU456" i="10"/>
  <c r="CT456" i="10"/>
  <c r="AM456" i="10"/>
  <c r="CS456" i="10"/>
  <c r="CR456" i="10"/>
  <c r="BX456" i="10"/>
  <c r="U456" i="10"/>
  <c r="BY456" i="10"/>
  <c r="CB456" i="10"/>
  <c r="CA456" i="10"/>
  <c r="BZ456" i="10"/>
  <c r="AY456" i="10"/>
  <c r="CC456" i="10"/>
  <c r="AW456" i="10"/>
  <c r="CD456" i="10"/>
  <c r="CE456" i="10"/>
  <c r="CF456" i="10"/>
  <c r="CI456" i="10"/>
  <c r="BA456" i="10"/>
  <c r="V456" i="10"/>
  <c r="CO456" i="10"/>
  <c r="CP456" i="10"/>
  <c r="CQ456" i="10"/>
  <c r="CL456" i="10"/>
  <c r="W456" i="10"/>
  <c r="CN456" i="10"/>
  <c r="CM456" i="10"/>
  <c r="CG456" i="10"/>
  <c r="CH456" i="10"/>
  <c r="CJ456" i="10"/>
  <c r="CK456" i="10"/>
  <c r="AV456" i="10"/>
  <c r="AU456" i="10"/>
  <c r="AH456" i="10"/>
  <c r="AT456" i="10"/>
  <c r="AQ456" i="10"/>
  <c r="AP456" i="10"/>
  <c r="AO456" i="10"/>
  <c r="AN456" i="10"/>
  <c r="AG456" i="10"/>
  <c r="AF456" i="10"/>
  <c r="Q456" i="10"/>
  <c r="A456" i="10"/>
  <c r="CV455" i="10"/>
  <c r="CU455" i="10"/>
  <c r="CT455" i="10"/>
  <c r="AM455" i="10"/>
  <c r="CS455" i="10"/>
  <c r="CR455" i="10"/>
  <c r="BX455" i="10"/>
  <c r="U455" i="10"/>
  <c r="BY455" i="10"/>
  <c r="CB455" i="10"/>
  <c r="CA455" i="10"/>
  <c r="BZ455" i="10"/>
  <c r="AY455" i="10"/>
  <c r="CC455" i="10"/>
  <c r="AW455" i="10"/>
  <c r="CD455" i="10"/>
  <c r="CE455" i="10"/>
  <c r="CF455" i="10"/>
  <c r="CI455" i="10"/>
  <c r="BA455" i="10"/>
  <c r="V455" i="10"/>
  <c r="CO455" i="10"/>
  <c r="CP455" i="10"/>
  <c r="CQ455" i="10"/>
  <c r="CL455" i="10"/>
  <c r="W455" i="10"/>
  <c r="CN455" i="10"/>
  <c r="CM455" i="10"/>
  <c r="CG455" i="10"/>
  <c r="CH455" i="10"/>
  <c r="CJ455" i="10"/>
  <c r="CK455" i="10"/>
  <c r="AV455" i="10"/>
  <c r="AU455" i="10"/>
  <c r="AH455" i="10"/>
  <c r="AT455" i="10"/>
  <c r="AQ455" i="10"/>
  <c r="AP455" i="10"/>
  <c r="AO455" i="10"/>
  <c r="AN455" i="10"/>
  <c r="AG455" i="10"/>
  <c r="AF455" i="10"/>
  <c r="Q455" i="10"/>
  <c r="A455" i="10"/>
  <c r="CV454" i="10"/>
  <c r="CU454" i="10"/>
  <c r="CT454" i="10"/>
  <c r="AM454" i="10"/>
  <c r="CS454" i="10"/>
  <c r="CR454" i="10"/>
  <c r="BX454" i="10"/>
  <c r="U454" i="10"/>
  <c r="BY454" i="10"/>
  <c r="CB454" i="10"/>
  <c r="CA454" i="10"/>
  <c r="BZ454" i="10"/>
  <c r="AY454" i="10"/>
  <c r="CC454" i="10"/>
  <c r="AW454" i="10"/>
  <c r="CD454" i="10"/>
  <c r="CE454" i="10"/>
  <c r="CF454" i="10"/>
  <c r="CI454" i="10"/>
  <c r="BA454" i="10"/>
  <c r="V454" i="10"/>
  <c r="CO454" i="10"/>
  <c r="CP454" i="10"/>
  <c r="CQ454" i="10"/>
  <c r="CL454" i="10"/>
  <c r="W454" i="10"/>
  <c r="CN454" i="10"/>
  <c r="CM454" i="10"/>
  <c r="CG454" i="10"/>
  <c r="CH454" i="10"/>
  <c r="CJ454" i="10"/>
  <c r="CK454" i="10"/>
  <c r="AV454" i="10"/>
  <c r="AU454" i="10"/>
  <c r="AH454" i="10"/>
  <c r="AT454" i="10"/>
  <c r="AQ454" i="10"/>
  <c r="AP454" i="10"/>
  <c r="AO454" i="10"/>
  <c r="AN454" i="10"/>
  <c r="AG454" i="10"/>
  <c r="AF454" i="10"/>
  <c r="Q454" i="10"/>
  <c r="A454" i="10"/>
  <c r="CV453" i="10"/>
  <c r="CU453" i="10"/>
  <c r="CT453" i="10"/>
  <c r="AM453" i="10"/>
  <c r="CS453" i="10"/>
  <c r="CR453" i="10"/>
  <c r="BX453" i="10"/>
  <c r="U453" i="10"/>
  <c r="BY453" i="10"/>
  <c r="CB453" i="10"/>
  <c r="CA453" i="10"/>
  <c r="BZ453" i="10"/>
  <c r="AY453" i="10"/>
  <c r="CC453" i="10"/>
  <c r="AW453" i="10"/>
  <c r="CD453" i="10"/>
  <c r="CE453" i="10"/>
  <c r="CF453" i="10"/>
  <c r="CI453" i="10"/>
  <c r="BA453" i="10"/>
  <c r="V453" i="10"/>
  <c r="CO453" i="10"/>
  <c r="CP453" i="10"/>
  <c r="CQ453" i="10"/>
  <c r="CL453" i="10"/>
  <c r="W453" i="10"/>
  <c r="CN453" i="10"/>
  <c r="CM453" i="10"/>
  <c r="CG453" i="10"/>
  <c r="CH453" i="10"/>
  <c r="CJ453" i="10"/>
  <c r="CK453" i="10"/>
  <c r="AV453" i="10"/>
  <c r="AU453" i="10"/>
  <c r="AH453" i="10"/>
  <c r="AT453" i="10"/>
  <c r="AQ453" i="10"/>
  <c r="AP453" i="10"/>
  <c r="AO453" i="10"/>
  <c r="AN453" i="10"/>
  <c r="AG453" i="10"/>
  <c r="AF453" i="10"/>
  <c r="Q453" i="10"/>
  <c r="A453" i="10"/>
  <c r="CV452" i="10"/>
  <c r="CU452" i="10"/>
  <c r="CT452" i="10"/>
  <c r="AM452" i="10"/>
  <c r="CS452" i="10"/>
  <c r="CR452" i="10"/>
  <c r="BX452" i="10"/>
  <c r="U452" i="10"/>
  <c r="BY452" i="10"/>
  <c r="CB452" i="10"/>
  <c r="CA452" i="10"/>
  <c r="BZ452" i="10"/>
  <c r="AY452" i="10"/>
  <c r="CC452" i="10"/>
  <c r="AW452" i="10"/>
  <c r="CD452" i="10"/>
  <c r="CE452" i="10"/>
  <c r="CF452" i="10"/>
  <c r="CI452" i="10"/>
  <c r="BA452" i="10"/>
  <c r="V452" i="10"/>
  <c r="CO452" i="10"/>
  <c r="CP452" i="10"/>
  <c r="CQ452" i="10"/>
  <c r="CL452" i="10"/>
  <c r="W452" i="10"/>
  <c r="CN452" i="10"/>
  <c r="CM452" i="10"/>
  <c r="CG452" i="10"/>
  <c r="CH452" i="10"/>
  <c r="CJ452" i="10"/>
  <c r="CK452" i="10"/>
  <c r="AV452" i="10"/>
  <c r="AU452" i="10"/>
  <c r="AH452" i="10"/>
  <c r="AT452" i="10"/>
  <c r="AQ452" i="10"/>
  <c r="AP452" i="10"/>
  <c r="AO452" i="10"/>
  <c r="AN452" i="10"/>
  <c r="AG452" i="10"/>
  <c r="AF452" i="10"/>
  <c r="Q452" i="10"/>
  <c r="A452" i="10"/>
  <c r="CV451" i="10"/>
  <c r="CU451" i="10"/>
  <c r="CT451" i="10"/>
  <c r="AM451" i="10"/>
  <c r="CS451" i="10"/>
  <c r="CR451" i="10"/>
  <c r="BX451" i="10"/>
  <c r="U451" i="10"/>
  <c r="BY451" i="10"/>
  <c r="CB451" i="10"/>
  <c r="CA451" i="10"/>
  <c r="BZ451" i="10"/>
  <c r="AY451" i="10"/>
  <c r="CC451" i="10"/>
  <c r="AW451" i="10"/>
  <c r="CD451" i="10"/>
  <c r="CE451" i="10"/>
  <c r="CF451" i="10"/>
  <c r="CI451" i="10"/>
  <c r="BA451" i="10"/>
  <c r="V451" i="10"/>
  <c r="CO451" i="10"/>
  <c r="CP451" i="10"/>
  <c r="CQ451" i="10"/>
  <c r="CL451" i="10"/>
  <c r="W451" i="10"/>
  <c r="CN451" i="10"/>
  <c r="CM451" i="10"/>
  <c r="CG451" i="10"/>
  <c r="CH451" i="10"/>
  <c r="CJ451" i="10"/>
  <c r="CK451" i="10"/>
  <c r="AV451" i="10"/>
  <c r="AU451" i="10"/>
  <c r="AH451" i="10"/>
  <c r="AT451" i="10"/>
  <c r="AQ451" i="10"/>
  <c r="AP451" i="10"/>
  <c r="AO451" i="10"/>
  <c r="AN451" i="10"/>
  <c r="AG451" i="10"/>
  <c r="AF451" i="10"/>
  <c r="Q451" i="10"/>
  <c r="A451" i="10"/>
  <c r="CV450" i="10"/>
  <c r="CU450" i="10"/>
  <c r="CT450" i="10"/>
  <c r="AM450" i="10"/>
  <c r="CS450" i="10"/>
  <c r="CR450" i="10"/>
  <c r="BX450" i="10"/>
  <c r="U450" i="10"/>
  <c r="BY450" i="10"/>
  <c r="CB450" i="10"/>
  <c r="CA450" i="10"/>
  <c r="BZ450" i="10"/>
  <c r="AY450" i="10"/>
  <c r="CC450" i="10"/>
  <c r="AW450" i="10"/>
  <c r="CD450" i="10"/>
  <c r="CE450" i="10"/>
  <c r="CF450" i="10"/>
  <c r="CI450" i="10"/>
  <c r="BA450" i="10"/>
  <c r="V450" i="10"/>
  <c r="CO450" i="10"/>
  <c r="CP450" i="10"/>
  <c r="CQ450" i="10"/>
  <c r="CL450" i="10"/>
  <c r="W450" i="10"/>
  <c r="CN450" i="10"/>
  <c r="CM450" i="10"/>
  <c r="CG450" i="10"/>
  <c r="CH450" i="10"/>
  <c r="CJ450" i="10"/>
  <c r="CK450" i="10"/>
  <c r="AV450" i="10"/>
  <c r="AU450" i="10"/>
  <c r="AH450" i="10"/>
  <c r="AT450" i="10"/>
  <c r="AQ450" i="10"/>
  <c r="AP450" i="10"/>
  <c r="AO450" i="10"/>
  <c r="AN450" i="10"/>
  <c r="AG450" i="10"/>
  <c r="AF450" i="10"/>
  <c r="Q450" i="10"/>
  <c r="A450" i="10"/>
  <c r="CV449" i="10"/>
  <c r="CU449" i="10"/>
  <c r="CT449" i="10"/>
  <c r="AM449" i="10"/>
  <c r="CS449" i="10"/>
  <c r="CR449" i="10"/>
  <c r="BX449" i="10"/>
  <c r="U449" i="10"/>
  <c r="BY449" i="10"/>
  <c r="CB449" i="10"/>
  <c r="CA449" i="10"/>
  <c r="BZ449" i="10"/>
  <c r="AY449" i="10"/>
  <c r="CC449" i="10"/>
  <c r="AW449" i="10"/>
  <c r="CD449" i="10"/>
  <c r="CE449" i="10"/>
  <c r="CF449" i="10"/>
  <c r="CI449" i="10"/>
  <c r="BA449" i="10"/>
  <c r="V449" i="10"/>
  <c r="CO449" i="10"/>
  <c r="CP449" i="10"/>
  <c r="CQ449" i="10"/>
  <c r="CL449" i="10"/>
  <c r="W449" i="10"/>
  <c r="CN449" i="10"/>
  <c r="CM449" i="10"/>
  <c r="CG449" i="10"/>
  <c r="CH449" i="10"/>
  <c r="CJ449" i="10"/>
  <c r="CK449" i="10"/>
  <c r="AV449" i="10"/>
  <c r="AU449" i="10"/>
  <c r="AH449" i="10"/>
  <c r="AT449" i="10"/>
  <c r="AQ449" i="10"/>
  <c r="AP449" i="10"/>
  <c r="AO449" i="10"/>
  <c r="AN449" i="10"/>
  <c r="AG449" i="10"/>
  <c r="AF449" i="10"/>
  <c r="Q449" i="10"/>
  <c r="A449" i="10"/>
  <c r="CV448" i="10"/>
  <c r="CU448" i="10"/>
  <c r="CT448" i="10"/>
  <c r="AM448" i="10"/>
  <c r="CS448" i="10"/>
  <c r="CR448" i="10"/>
  <c r="BX448" i="10"/>
  <c r="U448" i="10"/>
  <c r="BY448" i="10"/>
  <c r="CB448" i="10"/>
  <c r="CA448" i="10"/>
  <c r="BZ448" i="10"/>
  <c r="AY448" i="10"/>
  <c r="CC448" i="10"/>
  <c r="AW448" i="10"/>
  <c r="CD448" i="10"/>
  <c r="CE448" i="10"/>
  <c r="CF448" i="10"/>
  <c r="CI448" i="10"/>
  <c r="BA448" i="10"/>
  <c r="V448" i="10"/>
  <c r="CO448" i="10"/>
  <c r="CP448" i="10"/>
  <c r="CQ448" i="10"/>
  <c r="CL448" i="10"/>
  <c r="W448" i="10"/>
  <c r="CN448" i="10"/>
  <c r="CM448" i="10"/>
  <c r="CG448" i="10"/>
  <c r="CH448" i="10"/>
  <c r="CJ448" i="10"/>
  <c r="CK448" i="10"/>
  <c r="AV448" i="10"/>
  <c r="AU448" i="10"/>
  <c r="AH448" i="10"/>
  <c r="AT448" i="10"/>
  <c r="AQ448" i="10"/>
  <c r="AP448" i="10"/>
  <c r="AO448" i="10"/>
  <c r="AN448" i="10"/>
  <c r="AG448" i="10"/>
  <c r="AF448" i="10"/>
  <c r="Q448" i="10"/>
  <c r="A448" i="10"/>
  <c r="CV447" i="10"/>
  <c r="CU447" i="10"/>
  <c r="CT447" i="10"/>
  <c r="AM447" i="10"/>
  <c r="CS447" i="10"/>
  <c r="CR447" i="10"/>
  <c r="BX447" i="10"/>
  <c r="U447" i="10"/>
  <c r="BY447" i="10"/>
  <c r="CB447" i="10"/>
  <c r="CA447" i="10"/>
  <c r="BZ447" i="10"/>
  <c r="AY447" i="10"/>
  <c r="CC447" i="10"/>
  <c r="AW447" i="10"/>
  <c r="CD447" i="10"/>
  <c r="CE447" i="10"/>
  <c r="CF447" i="10"/>
  <c r="CI447" i="10"/>
  <c r="BA447" i="10"/>
  <c r="V447" i="10"/>
  <c r="CO447" i="10"/>
  <c r="CP447" i="10"/>
  <c r="CQ447" i="10"/>
  <c r="CL447" i="10"/>
  <c r="W447" i="10"/>
  <c r="CN447" i="10"/>
  <c r="CM447" i="10"/>
  <c r="CG447" i="10"/>
  <c r="CH447" i="10"/>
  <c r="CJ447" i="10"/>
  <c r="CK447" i="10"/>
  <c r="AV447" i="10"/>
  <c r="AU447" i="10"/>
  <c r="AH447" i="10"/>
  <c r="AT447" i="10"/>
  <c r="AQ447" i="10"/>
  <c r="AP447" i="10"/>
  <c r="AO447" i="10"/>
  <c r="AN447" i="10"/>
  <c r="AG447" i="10"/>
  <c r="AF447" i="10"/>
  <c r="Q447" i="10"/>
  <c r="A447" i="10"/>
  <c r="CV446" i="10"/>
  <c r="CU446" i="10"/>
  <c r="CT446" i="10"/>
  <c r="AM446" i="10"/>
  <c r="CS446" i="10"/>
  <c r="CR446" i="10"/>
  <c r="BX446" i="10"/>
  <c r="U446" i="10"/>
  <c r="BY446" i="10"/>
  <c r="CB446" i="10"/>
  <c r="CA446" i="10"/>
  <c r="BZ446" i="10"/>
  <c r="AY446" i="10"/>
  <c r="CC446" i="10"/>
  <c r="AW446" i="10"/>
  <c r="CD446" i="10"/>
  <c r="CE446" i="10"/>
  <c r="CF446" i="10"/>
  <c r="CI446" i="10"/>
  <c r="BA446" i="10"/>
  <c r="V446" i="10"/>
  <c r="CO446" i="10"/>
  <c r="CP446" i="10"/>
  <c r="CQ446" i="10"/>
  <c r="CL446" i="10"/>
  <c r="W446" i="10"/>
  <c r="CN446" i="10"/>
  <c r="CM446" i="10"/>
  <c r="CG446" i="10"/>
  <c r="CH446" i="10"/>
  <c r="CJ446" i="10"/>
  <c r="CK446" i="10"/>
  <c r="AV446" i="10"/>
  <c r="AU446" i="10"/>
  <c r="AH446" i="10"/>
  <c r="AT446" i="10"/>
  <c r="AQ446" i="10"/>
  <c r="AP446" i="10"/>
  <c r="AO446" i="10"/>
  <c r="AN446" i="10"/>
  <c r="AG446" i="10"/>
  <c r="AF446" i="10"/>
  <c r="Q446" i="10"/>
  <c r="A446" i="10"/>
  <c r="CV445" i="10"/>
  <c r="CU445" i="10"/>
  <c r="CT445" i="10"/>
  <c r="AM445" i="10"/>
  <c r="CS445" i="10"/>
  <c r="CR445" i="10"/>
  <c r="BX445" i="10"/>
  <c r="U445" i="10"/>
  <c r="BY445" i="10"/>
  <c r="CB445" i="10"/>
  <c r="CA445" i="10"/>
  <c r="BZ445" i="10"/>
  <c r="AY445" i="10"/>
  <c r="CC445" i="10"/>
  <c r="AW445" i="10"/>
  <c r="CD445" i="10"/>
  <c r="CE445" i="10"/>
  <c r="CF445" i="10"/>
  <c r="CI445" i="10"/>
  <c r="BA445" i="10"/>
  <c r="V445" i="10"/>
  <c r="CO445" i="10"/>
  <c r="CP445" i="10"/>
  <c r="CQ445" i="10"/>
  <c r="CL445" i="10"/>
  <c r="W445" i="10"/>
  <c r="CN445" i="10"/>
  <c r="CM445" i="10"/>
  <c r="CG445" i="10"/>
  <c r="CH445" i="10"/>
  <c r="CJ445" i="10"/>
  <c r="CK445" i="10"/>
  <c r="AV445" i="10"/>
  <c r="AU445" i="10"/>
  <c r="AH445" i="10"/>
  <c r="AT445" i="10"/>
  <c r="AQ445" i="10"/>
  <c r="AP445" i="10"/>
  <c r="AO445" i="10"/>
  <c r="AN445" i="10"/>
  <c r="AG445" i="10"/>
  <c r="AF445" i="10"/>
  <c r="Q445" i="10"/>
  <c r="A445" i="10"/>
  <c r="CV444" i="10"/>
  <c r="CU444" i="10"/>
  <c r="CT444" i="10"/>
  <c r="AM444" i="10"/>
  <c r="CS444" i="10"/>
  <c r="CR444" i="10"/>
  <c r="BX444" i="10"/>
  <c r="U444" i="10"/>
  <c r="BY444" i="10"/>
  <c r="CB444" i="10"/>
  <c r="CA444" i="10"/>
  <c r="BZ444" i="10"/>
  <c r="AY444" i="10"/>
  <c r="CC444" i="10"/>
  <c r="AW444" i="10"/>
  <c r="CD444" i="10"/>
  <c r="CE444" i="10"/>
  <c r="CF444" i="10"/>
  <c r="CI444" i="10"/>
  <c r="BA444" i="10"/>
  <c r="V444" i="10"/>
  <c r="CO444" i="10"/>
  <c r="CP444" i="10"/>
  <c r="CQ444" i="10"/>
  <c r="CL444" i="10"/>
  <c r="W444" i="10"/>
  <c r="CN444" i="10"/>
  <c r="CM444" i="10"/>
  <c r="CG444" i="10"/>
  <c r="CH444" i="10"/>
  <c r="CJ444" i="10"/>
  <c r="CK444" i="10"/>
  <c r="AV444" i="10"/>
  <c r="AU444" i="10"/>
  <c r="AH444" i="10"/>
  <c r="AT444" i="10"/>
  <c r="AQ444" i="10"/>
  <c r="AP444" i="10"/>
  <c r="AO444" i="10"/>
  <c r="AN444" i="10"/>
  <c r="AG444" i="10"/>
  <c r="AF444" i="10"/>
  <c r="Q444" i="10"/>
  <c r="A444" i="10"/>
  <c r="CV443" i="10"/>
  <c r="CU443" i="10"/>
  <c r="CT443" i="10"/>
  <c r="AM443" i="10"/>
  <c r="CS443" i="10"/>
  <c r="CR443" i="10"/>
  <c r="BX443" i="10"/>
  <c r="U443" i="10"/>
  <c r="BY443" i="10"/>
  <c r="CB443" i="10"/>
  <c r="CA443" i="10"/>
  <c r="BZ443" i="10"/>
  <c r="AY443" i="10"/>
  <c r="CC443" i="10"/>
  <c r="AW443" i="10"/>
  <c r="CD443" i="10"/>
  <c r="CE443" i="10"/>
  <c r="CF443" i="10"/>
  <c r="CI443" i="10"/>
  <c r="BA443" i="10"/>
  <c r="V443" i="10"/>
  <c r="CO443" i="10"/>
  <c r="CP443" i="10"/>
  <c r="CQ443" i="10"/>
  <c r="CL443" i="10"/>
  <c r="W443" i="10"/>
  <c r="CN443" i="10"/>
  <c r="CM443" i="10"/>
  <c r="CG443" i="10"/>
  <c r="CH443" i="10"/>
  <c r="CJ443" i="10"/>
  <c r="CK443" i="10"/>
  <c r="AV443" i="10"/>
  <c r="AU443" i="10"/>
  <c r="AH443" i="10"/>
  <c r="AT443" i="10"/>
  <c r="AQ443" i="10"/>
  <c r="AP443" i="10"/>
  <c r="AO443" i="10"/>
  <c r="AN443" i="10"/>
  <c r="AG443" i="10"/>
  <c r="AF443" i="10"/>
  <c r="Q443" i="10"/>
  <c r="A443" i="10"/>
  <c r="CV442" i="10"/>
  <c r="CU442" i="10"/>
  <c r="CT442" i="10"/>
  <c r="AM442" i="10"/>
  <c r="CS442" i="10"/>
  <c r="CR442" i="10"/>
  <c r="BX442" i="10"/>
  <c r="U442" i="10"/>
  <c r="BY442" i="10"/>
  <c r="CB442" i="10"/>
  <c r="CA442" i="10"/>
  <c r="BZ442" i="10"/>
  <c r="AY442" i="10"/>
  <c r="CC442" i="10"/>
  <c r="AW442" i="10"/>
  <c r="CD442" i="10"/>
  <c r="CE442" i="10"/>
  <c r="CF442" i="10"/>
  <c r="CI442" i="10"/>
  <c r="BA442" i="10"/>
  <c r="V442" i="10"/>
  <c r="CO442" i="10"/>
  <c r="CP442" i="10"/>
  <c r="CQ442" i="10"/>
  <c r="CL442" i="10"/>
  <c r="W442" i="10"/>
  <c r="CN442" i="10"/>
  <c r="CM442" i="10"/>
  <c r="CG442" i="10"/>
  <c r="CH442" i="10"/>
  <c r="CJ442" i="10"/>
  <c r="CK442" i="10"/>
  <c r="AV442" i="10"/>
  <c r="AU442" i="10"/>
  <c r="AH442" i="10"/>
  <c r="AT442" i="10"/>
  <c r="AQ442" i="10"/>
  <c r="AP442" i="10"/>
  <c r="AO442" i="10"/>
  <c r="AN442" i="10"/>
  <c r="AG442" i="10"/>
  <c r="AF442" i="10"/>
  <c r="Q442" i="10"/>
  <c r="A442" i="10"/>
  <c r="CV441" i="10"/>
  <c r="CU441" i="10"/>
  <c r="CT441" i="10"/>
  <c r="AM441" i="10"/>
  <c r="CS441" i="10"/>
  <c r="CR441" i="10"/>
  <c r="BX441" i="10"/>
  <c r="U441" i="10"/>
  <c r="BY441" i="10"/>
  <c r="CB441" i="10"/>
  <c r="CA441" i="10"/>
  <c r="BZ441" i="10"/>
  <c r="AY441" i="10"/>
  <c r="CC441" i="10"/>
  <c r="AW441" i="10"/>
  <c r="CD441" i="10"/>
  <c r="CE441" i="10"/>
  <c r="CF441" i="10"/>
  <c r="CI441" i="10"/>
  <c r="BA441" i="10"/>
  <c r="V441" i="10"/>
  <c r="CO441" i="10"/>
  <c r="CP441" i="10"/>
  <c r="CQ441" i="10"/>
  <c r="CL441" i="10"/>
  <c r="W441" i="10"/>
  <c r="CN441" i="10"/>
  <c r="CM441" i="10"/>
  <c r="CG441" i="10"/>
  <c r="CH441" i="10"/>
  <c r="CJ441" i="10"/>
  <c r="CK441" i="10"/>
  <c r="AV441" i="10"/>
  <c r="AU441" i="10"/>
  <c r="AH441" i="10"/>
  <c r="AT441" i="10"/>
  <c r="AQ441" i="10"/>
  <c r="AP441" i="10"/>
  <c r="AO441" i="10"/>
  <c r="AN441" i="10"/>
  <c r="AG441" i="10"/>
  <c r="AF441" i="10"/>
  <c r="Q441" i="10"/>
  <c r="A441" i="10"/>
  <c r="CV440" i="10"/>
  <c r="CU440" i="10"/>
  <c r="CT440" i="10"/>
  <c r="AM440" i="10"/>
  <c r="CS440" i="10"/>
  <c r="CR440" i="10"/>
  <c r="BX440" i="10"/>
  <c r="U440" i="10"/>
  <c r="BY440" i="10"/>
  <c r="CB440" i="10"/>
  <c r="CA440" i="10"/>
  <c r="BZ440" i="10"/>
  <c r="AY440" i="10"/>
  <c r="CC440" i="10"/>
  <c r="AW440" i="10"/>
  <c r="CD440" i="10"/>
  <c r="CE440" i="10"/>
  <c r="CF440" i="10"/>
  <c r="CI440" i="10"/>
  <c r="BA440" i="10"/>
  <c r="V440" i="10"/>
  <c r="CO440" i="10"/>
  <c r="CP440" i="10"/>
  <c r="CQ440" i="10"/>
  <c r="CL440" i="10"/>
  <c r="W440" i="10"/>
  <c r="CN440" i="10"/>
  <c r="CM440" i="10"/>
  <c r="CG440" i="10"/>
  <c r="CH440" i="10"/>
  <c r="CJ440" i="10"/>
  <c r="CK440" i="10"/>
  <c r="AV440" i="10"/>
  <c r="AU440" i="10"/>
  <c r="AH440" i="10"/>
  <c r="AT440" i="10"/>
  <c r="AQ440" i="10"/>
  <c r="AP440" i="10"/>
  <c r="AO440" i="10"/>
  <c r="AN440" i="10"/>
  <c r="AG440" i="10"/>
  <c r="AF440" i="10"/>
  <c r="Q440" i="10"/>
  <c r="A440" i="10"/>
  <c r="CV439" i="10"/>
  <c r="CU439" i="10"/>
  <c r="CT439" i="10"/>
  <c r="AM439" i="10"/>
  <c r="CS439" i="10"/>
  <c r="CR439" i="10"/>
  <c r="BX439" i="10"/>
  <c r="U439" i="10"/>
  <c r="BY439" i="10"/>
  <c r="CB439" i="10"/>
  <c r="CA439" i="10"/>
  <c r="BZ439" i="10"/>
  <c r="AY439" i="10"/>
  <c r="CC439" i="10"/>
  <c r="AW439" i="10"/>
  <c r="CD439" i="10"/>
  <c r="CE439" i="10"/>
  <c r="CF439" i="10"/>
  <c r="CI439" i="10"/>
  <c r="BA439" i="10"/>
  <c r="V439" i="10"/>
  <c r="CO439" i="10"/>
  <c r="CP439" i="10"/>
  <c r="CQ439" i="10"/>
  <c r="CL439" i="10"/>
  <c r="W439" i="10"/>
  <c r="CN439" i="10"/>
  <c r="CM439" i="10"/>
  <c r="CG439" i="10"/>
  <c r="CH439" i="10"/>
  <c r="CJ439" i="10"/>
  <c r="CK439" i="10"/>
  <c r="AV439" i="10"/>
  <c r="AU439" i="10"/>
  <c r="AH439" i="10"/>
  <c r="AT439" i="10"/>
  <c r="AQ439" i="10"/>
  <c r="AP439" i="10"/>
  <c r="AO439" i="10"/>
  <c r="AN439" i="10"/>
  <c r="AG439" i="10"/>
  <c r="AF439" i="10"/>
  <c r="Q439" i="10"/>
  <c r="A439" i="10"/>
  <c r="CV438" i="10"/>
  <c r="CU438" i="10"/>
  <c r="CT438" i="10"/>
  <c r="AM438" i="10"/>
  <c r="CS438" i="10"/>
  <c r="CR438" i="10"/>
  <c r="BX438" i="10"/>
  <c r="U438" i="10"/>
  <c r="BY438" i="10"/>
  <c r="CB438" i="10"/>
  <c r="CA438" i="10"/>
  <c r="BZ438" i="10"/>
  <c r="AY438" i="10"/>
  <c r="CC438" i="10"/>
  <c r="AW438" i="10"/>
  <c r="CD438" i="10"/>
  <c r="CE438" i="10"/>
  <c r="CF438" i="10"/>
  <c r="CI438" i="10"/>
  <c r="BA438" i="10"/>
  <c r="V438" i="10"/>
  <c r="CO438" i="10"/>
  <c r="CP438" i="10"/>
  <c r="CQ438" i="10"/>
  <c r="CL438" i="10"/>
  <c r="W438" i="10"/>
  <c r="CN438" i="10"/>
  <c r="CM438" i="10"/>
  <c r="CG438" i="10"/>
  <c r="CH438" i="10"/>
  <c r="CJ438" i="10"/>
  <c r="CK438" i="10"/>
  <c r="AV438" i="10"/>
  <c r="AU438" i="10"/>
  <c r="AH438" i="10"/>
  <c r="AT438" i="10"/>
  <c r="AQ438" i="10"/>
  <c r="AP438" i="10"/>
  <c r="AO438" i="10"/>
  <c r="AN438" i="10"/>
  <c r="AG438" i="10"/>
  <c r="AF438" i="10"/>
  <c r="Q438" i="10"/>
  <c r="A438" i="10"/>
  <c r="CV437" i="10"/>
  <c r="CU437" i="10"/>
  <c r="CT437" i="10"/>
  <c r="AM437" i="10"/>
  <c r="CS437" i="10"/>
  <c r="CR437" i="10"/>
  <c r="BX437" i="10"/>
  <c r="U437" i="10"/>
  <c r="BY437" i="10"/>
  <c r="CB437" i="10"/>
  <c r="CA437" i="10"/>
  <c r="BZ437" i="10"/>
  <c r="AY437" i="10"/>
  <c r="CC437" i="10"/>
  <c r="AW437" i="10"/>
  <c r="CD437" i="10"/>
  <c r="CE437" i="10"/>
  <c r="CF437" i="10"/>
  <c r="CI437" i="10"/>
  <c r="BA437" i="10"/>
  <c r="V437" i="10"/>
  <c r="CO437" i="10"/>
  <c r="CP437" i="10"/>
  <c r="CQ437" i="10"/>
  <c r="CL437" i="10"/>
  <c r="W437" i="10"/>
  <c r="CN437" i="10"/>
  <c r="CM437" i="10"/>
  <c r="CG437" i="10"/>
  <c r="CH437" i="10"/>
  <c r="CJ437" i="10"/>
  <c r="CK437" i="10"/>
  <c r="AV437" i="10"/>
  <c r="AU437" i="10"/>
  <c r="AH437" i="10"/>
  <c r="AT437" i="10"/>
  <c r="AQ437" i="10"/>
  <c r="AP437" i="10"/>
  <c r="AO437" i="10"/>
  <c r="AN437" i="10"/>
  <c r="AG437" i="10"/>
  <c r="AF437" i="10"/>
  <c r="Q437" i="10"/>
  <c r="A437" i="10"/>
  <c r="CV436" i="10"/>
  <c r="CU436" i="10"/>
  <c r="CT436" i="10"/>
  <c r="AM436" i="10"/>
  <c r="CS436" i="10"/>
  <c r="CR436" i="10"/>
  <c r="BX436" i="10"/>
  <c r="U436" i="10"/>
  <c r="BY436" i="10"/>
  <c r="CB436" i="10"/>
  <c r="CA436" i="10"/>
  <c r="BZ436" i="10"/>
  <c r="AY436" i="10"/>
  <c r="CC436" i="10"/>
  <c r="AW436" i="10"/>
  <c r="CD436" i="10"/>
  <c r="CE436" i="10"/>
  <c r="CF436" i="10"/>
  <c r="CI436" i="10"/>
  <c r="BA436" i="10"/>
  <c r="V436" i="10"/>
  <c r="CO436" i="10"/>
  <c r="CP436" i="10"/>
  <c r="CQ436" i="10"/>
  <c r="CL436" i="10"/>
  <c r="W436" i="10"/>
  <c r="CN436" i="10"/>
  <c r="CM436" i="10"/>
  <c r="CG436" i="10"/>
  <c r="CH436" i="10"/>
  <c r="CJ436" i="10"/>
  <c r="CK436" i="10"/>
  <c r="AV436" i="10"/>
  <c r="AU436" i="10"/>
  <c r="AH436" i="10"/>
  <c r="AT436" i="10"/>
  <c r="AQ436" i="10"/>
  <c r="AP436" i="10"/>
  <c r="AO436" i="10"/>
  <c r="AN436" i="10"/>
  <c r="AG436" i="10"/>
  <c r="AF436" i="10"/>
  <c r="Q436" i="10"/>
  <c r="A436" i="10"/>
  <c r="CV435" i="10"/>
  <c r="CU435" i="10"/>
  <c r="CT435" i="10"/>
  <c r="AM435" i="10"/>
  <c r="CS435" i="10"/>
  <c r="CR435" i="10"/>
  <c r="BX435" i="10"/>
  <c r="U435" i="10"/>
  <c r="BY435" i="10"/>
  <c r="CB435" i="10"/>
  <c r="CA435" i="10"/>
  <c r="BZ435" i="10"/>
  <c r="AY435" i="10"/>
  <c r="CC435" i="10"/>
  <c r="AW435" i="10"/>
  <c r="CD435" i="10"/>
  <c r="CE435" i="10"/>
  <c r="CF435" i="10"/>
  <c r="CI435" i="10"/>
  <c r="BA435" i="10"/>
  <c r="V435" i="10"/>
  <c r="CO435" i="10"/>
  <c r="CP435" i="10"/>
  <c r="CQ435" i="10"/>
  <c r="CL435" i="10"/>
  <c r="W435" i="10"/>
  <c r="CN435" i="10"/>
  <c r="CM435" i="10"/>
  <c r="CG435" i="10"/>
  <c r="CH435" i="10"/>
  <c r="CJ435" i="10"/>
  <c r="CK435" i="10"/>
  <c r="AV435" i="10"/>
  <c r="AU435" i="10"/>
  <c r="AH435" i="10"/>
  <c r="AT435" i="10"/>
  <c r="AQ435" i="10"/>
  <c r="AP435" i="10"/>
  <c r="AO435" i="10"/>
  <c r="AN435" i="10"/>
  <c r="AG435" i="10"/>
  <c r="AF435" i="10"/>
  <c r="Q435" i="10"/>
  <c r="A435" i="10"/>
  <c r="CV434" i="10"/>
  <c r="CU434" i="10"/>
  <c r="CT434" i="10"/>
  <c r="AM434" i="10"/>
  <c r="CS434" i="10"/>
  <c r="CR434" i="10"/>
  <c r="BX434" i="10"/>
  <c r="U434" i="10"/>
  <c r="BY434" i="10"/>
  <c r="CB434" i="10"/>
  <c r="CA434" i="10"/>
  <c r="BZ434" i="10"/>
  <c r="AY434" i="10"/>
  <c r="CC434" i="10"/>
  <c r="AW434" i="10"/>
  <c r="CD434" i="10"/>
  <c r="CE434" i="10"/>
  <c r="CF434" i="10"/>
  <c r="CI434" i="10"/>
  <c r="BA434" i="10"/>
  <c r="V434" i="10"/>
  <c r="CO434" i="10"/>
  <c r="CP434" i="10"/>
  <c r="CQ434" i="10"/>
  <c r="CL434" i="10"/>
  <c r="W434" i="10"/>
  <c r="CN434" i="10"/>
  <c r="CM434" i="10"/>
  <c r="CG434" i="10"/>
  <c r="CH434" i="10"/>
  <c r="CJ434" i="10"/>
  <c r="CK434" i="10"/>
  <c r="AV434" i="10"/>
  <c r="AU434" i="10"/>
  <c r="AH434" i="10"/>
  <c r="AT434" i="10"/>
  <c r="AQ434" i="10"/>
  <c r="AP434" i="10"/>
  <c r="AO434" i="10"/>
  <c r="AN434" i="10"/>
  <c r="AG434" i="10"/>
  <c r="AF434" i="10"/>
  <c r="Q434" i="10"/>
  <c r="A434" i="10"/>
  <c r="CV433" i="10"/>
  <c r="CU433" i="10"/>
  <c r="CT433" i="10"/>
  <c r="AM433" i="10"/>
  <c r="CS433" i="10"/>
  <c r="CR433" i="10"/>
  <c r="BX433" i="10"/>
  <c r="U433" i="10"/>
  <c r="BY433" i="10"/>
  <c r="CB433" i="10"/>
  <c r="CA433" i="10"/>
  <c r="BZ433" i="10"/>
  <c r="AY433" i="10"/>
  <c r="CC433" i="10"/>
  <c r="AW433" i="10"/>
  <c r="CD433" i="10"/>
  <c r="CE433" i="10"/>
  <c r="CF433" i="10"/>
  <c r="CI433" i="10"/>
  <c r="BA433" i="10"/>
  <c r="V433" i="10"/>
  <c r="CO433" i="10"/>
  <c r="CP433" i="10"/>
  <c r="CQ433" i="10"/>
  <c r="CL433" i="10"/>
  <c r="W433" i="10"/>
  <c r="CN433" i="10"/>
  <c r="CM433" i="10"/>
  <c r="CG433" i="10"/>
  <c r="CH433" i="10"/>
  <c r="CJ433" i="10"/>
  <c r="CK433" i="10"/>
  <c r="AV433" i="10"/>
  <c r="AU433" i="10"/>
  <c r="AH433" i="10"/>
  <c r="AT433" i="10"/>
  <c r="AQ433" i="10"/>
  <c r="AP433" i="10"/>
  <c r="AO433" i="10"/>
  <c r="AN433" i="10"/>
  <c r="AG433" i="10"/>
  <c r="AF433" i="10"/>
  <c r="Q433" i="10"/>
  <c r="A433" i="10"/>
  <c r="CV432" i="10"/>
  <c r="CU432" i="10"/>
  <c r="CT432" i="10"/>
  <c r="AM432" i="10"/>
  <c r="CS432" i="10"/>
  <c r="CR432" i="10"/>
  <c r="BX432" i="10"/>
  <c r="U432" i="10"/>
  <c r="BY432" i="10"/>
  <c r="CB432" i="10"/>
  <c r="CA432" i="10"/>
  <c r="BZ432" i="10"/>
  <c r="AY432" i="10"/>
  <c r="CC432" i="10"/>
  <c r="AW432" i="10"/>
  <c r="CD432" i="10"/>
  <c r="CE432" i="10"/>
  <c r="CF432" i="10"/>
  <c r="CI432" i="10"/>
  <c r="BA432" i="10"/>
  <c r="V432" i="10"/>
  <c r="CO432" i="10"/>
  <c r="CP432" i="10"/>
  <c r="CQ432" i="10"/>
  <c r="CL432" i="10"/>
  <c r="W432" i="10"/>
  <c r="CN432" i="10"/>
  <c r="CM432" i="10"/>
  <c r="CG432" i="10"/>
  <c r="CH432" i="10"/>
  <c r="CJ432" i="10"/>
  <c r="CK432" i="10"/>
  <c r="AV432" i="10"/>
  <c r="AU432" i="10"/>
  <c r="AH432" i="10"/>
  <c r="AT432" i="10"/>
  <c r="AQ432" i="10"/>
  <c r="AP432" i="10"/>
  <c r="AO432" i="10"/>
  <c r="AN432" i="10"/>
  <c r="AG432" i="10"/>
  <c r="AF432" i="10"/>
  <c r="Q432" i="10"/>
  <c r="A432" i="10"/>
  <c r="CV431" i="10"/>
  <c r="CU431" i="10"/>
  <c r="CT431" i="10"/>
  <c r="AM431" i="10"/>
  <c r="CS431" i="10"/>
  <c r="CR431" i="10"/>
  <c r="BX431" i="10"/>
  <c r="U431" i="10"/>
  <c r="BY431" i="10"/>
  <c r="CB431" i="10"/>
  <c r="CA431" i="10"/>
  <c r="BZ431" i="10"/>
  <c r="AY431" i="10"/>
  <c r="CC431" i="10"/>
  <c r="AW431" i="10"/>
  <c r="CD431" i="10"/>
  <c r="CE431" i="10"/>
  <c r="CF431" i="10"/>
  <c r="CI431" i="10"/>
  <c r="BA431" i="10"/>
  <c r="V431" i="10"/>
  <c r="CO431" i="10"/>
  <c r="CP431" i="10"/>
  <c r="CQ431" i="10"/>
  <c r="CL431" i="10"/>
  <c r="W431" i="10"/>
  <c r="CN431" i="10"/>
  <c r="CM431" i="10"/>
  <c r="CG431" i="10"/>
  <c r="CH431" i="10"/>
  <c r="CJ431" i="10"/>
  <c r="CK431" i="10"/>
  <c r="AV431" i="10"/>
  <c r="AU431" i="10"/>
  <c r="AH431" i="10"/>
  <c r="AT431" i="10"/>
  <c r="AQ431" i="10"/>
  <c r="AP431" i="10"/>
  <c r="AO431" i="10"/>
  <c r="AN431" i="10"/>
  <c r="AG431" i="10"/>
  <c r="AF431" i="10"/>
  <c r="Q431" i="10"/>
  <c r="A431" i="10"/>
  <c r="CV430" i="10"/>
  <c r="CU430" i="10"/>
  <c r="CT430" i="10"/>
  <c r="AM430" i="10"/>
  <c r="CS430" i="10"/>
  <c r="CR430" i="10"/>
  <c r="BX430" i="10"/>
  <c r="U430" i="10"/>
  <c r="BY430" i="10"/>
  <c r="CB430" i="10"/>
  <c r="CA430" i="10"/>
  <c r="BZ430" i="10"/>
  <c r="AY430" i="10"/>
  <c r="CC430" i="10"/>
  <c r="AW430" i="10"/>
  <c r="CD430" i="10"/>
  <c r="CE430" i="10"/>
  <c r="CF430" i="10"/>
  <c r="CI430" i="10"/>
  <c r="BA430" i="10"/>
  <c r="V430" i="10"/>
  <c r="CO430" i="10"/>
  <c r="CP430" i="10"/>
  <c r="CQ430" i="10"/>
  <c r="CL430" i="10"/>
  <c r="W430" i="10"/>
  <c r="CN430" i="10"/>
  <c r="CM430" i="10"/>
  <c r="CG430" i="10"/>
  <c r="CH430" i="10"/>
  <c r="CJ430" i="10"/>
  <c r="CK430" i="10"/>
  <c r="AV430" i="10"/>
  <c r="AU430" i="10"/>
  <c r="AH430" i="10"/>
  <c r="AT430" i="10"/>
  <c r="AQ430" i="10"/>
  <c r="AP430" i="10"/>
  <c r="AO430" i="10"/>
  <c r="AN430" i="10"/>
  <c r="AG430" i="10"/>
  <c r="AF430" i="10"/>
  <c r="Q430" i="10"/>
  <c r="A430" i="10"/>
  <c r="CV429" i="10"/>
  <c r="CU429" i="10"/>
  <c r="CT429" i="10"/>
  <c r="AM429" i="10"/>
  <c r="CS429" i="10"/>
  <c r="CR429" i="10"/>
  <c r="BX429" i="10"/>
  <c r="U429" i="10"/>
  <c r="BY429" i="10"/>
  <c r="CB429" i="10"/>
  <c r="CA429" i="10"/>
  <c r="BZ429" i="10"/>
  <c r="AY429" i="10"/>
  <c r="CC429" i="10"/>
  <c r="AW429" i="10"/>
  <c r="CD429" i="10"/>
  <c r="CE429" i="10"/>
  <c r="CF429" i="10"/>
  <c r="CI429" i="10"/>
  <c r="BA429" i="10"/>
  <c r="V429" i="10"/>
  <c r="CO429" i="10"/>
  <c r="CP429" i="10"/>
  <c r="CQ429" i="10"/>
  <c r="CL429" i="10"/>
  <c r="W429" i="10"/>
  <c r="CN429" i="10"/>
  <c r="CM429" i="10"/>
  <c r="CG429" i="10"/>
  <c r="CH429" i="10"/>
  <c r="CJ429" i="10"/>
  <c r="CK429" i="10"/>
  <c r="AV429" i="10"/>
  <c r="AU429" i="10"/>
  <c r="AH429" i="10"/>
  <c r="AT429" i="10"/>
  <c r="AQ429" i="10"/>
  <c r="AP429" i="10"/>
  <c r="AO429" i="10"/>
  <c r="AN429" i="10"/>
  <c r="AG429" i="10"/>
  <c r="AF429" i="10"/>
  <c r="Q429" i="10"/>
  <c r="A429" i="10"/>
  <c r="CV428" i="10"/>
  <c r="CU428" i="10"/>
  <c r="CT428" i="10"/>
  <c r="AM428" i="10"/>
  <c r="CS428" i="10"/>
  <c r="CR428" i="10"/>
  <c r="BX428" i="10"/>
  <c r="U428" i="10"/>
  <c r="BY428" i="10"/>
  <c r="CB428" i="10"/>
  <c r="CA428" i="10"/>
  <c r="BZ428" i="10"/>
  <c r="AY428" i="10"/>
  <c r="CC428" i="10"/>
  <c r="AW428" i="10"/>
  <c r="CD428" i="10"/>
  <c r="CE428" i="10"/>
  <c r="CF428" i="10"/>
  <c r="CI428" i="10"/>
  <c r="BA428" i="10"/>
  <c r="V428" i="10"/>
  <c r="CO428" i="10"/>
  <c r="CP428" i="10"/>
  <c r="CQ428" i="10"/>
  <c r="CL428" i="10"/>
  <c r="W428" i="10"/>
  <c r="CN428" i="10"/>
  <c r="CM428" i="10"/>
  <c r="CG428" i="10"/>
  <c r="CH428" i="10"/>
  <c r="CJ428" i="10"/>
  <c r="CK428" i="10"/>
  <c r="AV428" i="10"/>
  <c r="AU428" i="10"/>
  <c r="AH428" i="10"/>
  <c r="AT428" i="10"/>
  <c r="AQ428" i="10"/>
  <c r="AP428" i="10"/>
  <c r="AO428" i="10"/>
  <c r="AN428" i="10"/>
  <c r="AG428" i="10"/>
  <c r="AF428" i="10"/>
  <c r="Q428" i="10"/>
  <c r="A428" i="10"/>
  <c r="CV427" i="10"/>
  <c r="CU427" i="10"/>
  <c r="CT427" i="10"/>
  <c r="AM427" i="10"/>
  <c r="CS427" i="10"/>
  <c r="CR427" i="10"/>
  <c r="BX427" i="10"/>
  <c r="U427" i="10"/>
  <c r="BY427" i="10"/>
  <c r="CB427" i="10"/>
  <c r="CA427" i="10"/>
  <c r="BZ427" i="10"/>
  <c r="AY427" i="10"/>
  <c r="CC427" i="10"/>
  <c r="AW427" i="10"/>
  <c r="CD427" i="10"/>
  <c r="CE427" i="10"/>
  <c r="CF427" i="10"/>
  <c r="CI427" i="10"/>
  <c r="BA427" i="10"/>
  <c r="V427" i="10"/>
  <c r="CO427" i="10"/>
  <c r="CP427" i="10"/>
  <c r="CQ427" i="10"/>
  <c r="CL427" i="10"/>
  <c r="W427" i="10"/>
  <c r="CN427" i="10"/>
  <c r="CM427" i="10"/>
  <c r="CG427" i="10"/>
  <c r="CH427" i="10"/>
  <c r="CJ427" i="10"/>
  <c r="CK427" i="10"/>
  <c r="AV427" i="10"/>
  <c r="AU427" i="10"/>
  <c r="AH427" i="10"/>
  <c r="AT427" i="10"/>
  <c r="AQ427" i="10"/>
  <c r="AP427" i="10"/>
  <c r="AO427" i="10"/>
  <c r="AN427" i="10"/>
  <c r="AG427" i="10"/>
  <c r="AF427" i="10"/>
  <c r="Q427" i="10"/>
  <c r="A427" i="10"/>
  <c r="CV426" i="10"/>
  <c r="CU426" i="10"/>
  <c r="CT426" i="10"/>
  <c r="AM426" i="10"/>
  <c r="CS426" i="10"/>
  <c r="CR426" i="10"/>
  <c r="BX426" i="10"/>
  <c r="U426" i="10"/>
  <c r="BY426" i="10"/>
  <c r="CB426" i="10"/>
  <c r="CA426" i="10"/>
  <c r="BZ426" i="10"/>
  <c r="AY426" i="10"/>
  <c r="CC426" i="10"/>
  <c r="AW426" i="10"/>
  <c r="CD426" i="10"/>
  <c r="CE426" i="10"/>
  <c r="CF426" i="10"/>
  <c r="CI426" i="10"/>
  <c r="BA426" i="10"/>
  <c r="V426" i="10"/>
  <c r="CO426" i="10"/>
  <c r="CP426" i="10"/>
  <c r="CQ426" i="10"/>
  <c r="CL426" i="10"/>
  <c r="W426" i="10"/>
  <c r="CN426" i="10"/>
  <c r="CM426" i="10"/>
  <c r="CG426" i="10"/>
  <c r="CH426" i="10"/>
  <c r="CJ426" i="10"/>
  <c r="CK426" i="10"/>
  <c r="AV426" i="10"/>
  <c r="AU426" i="10"/>
  <c r="AH426" i="10"/>
  <c r="AT426" i="10"/>
  <c r="AQ426" i="10"/>
  <c r="AP426" i="10"/>
  <c r="AO426" i="10"/>
  <c r="AN426" i="10"/>
  <c r="AG426" i="10"/>
  <c r="AF426" i="10"/>
  <c r="Q426" i="10"/>
  <c r="A426" i="10"/>
  <c r="CV425" i="10"/>
  <c r="CU425" i="10"/>
  <c r="CT425" i="10"/>
  <c r="AM425" i="10"/>
  <c r="CS425" i="10"/>
  <c r="CR425" i="10"/>
  <c r="BX425" i="10"/>
  <c r="U425" i="10"/>
  <c r="BY425" i="10"/>
  <c r="CB425" i="10"/>
  <c r="CA425" i="10"/>
  <c r="BZ425" i="10"/>
  <c r="AY425" i="10"/>
  <c r="CC425" i="10"/>
  <c r="AW425" i="10"/>
  <c r="CD425" i="10"/>
  <c r="CE425" i="10"/>
  <c r="CF425" i="10"/>
  <c r="CI425" i="10"/>
  <c r="BA425" i="10"/>
  <c r="V425" i="10"/>
  <c r="CO425" i="10"/>
  <c r="CP425" i="10"/>
  <c r="CQ425" i="10"/>
  <c r="CL425" i="10"/>
  <c r="W425" i="10"/>
  <c r="CN425" i="10"/>
  <c r="CM425" i="10"/>
  <c r="CG425" i="10"/>
  <c r="CH425" i="10"/>
  <c r="CJ425" i="10"/>
  <c r="CK425" i="10"/>
  <c r="AV425" i="10"/>
  <c r="AU425" i="10"/>
  <c r="AH425" i="10"/>
  <c r="AT425" i="10"/>
  <c r="AQ425" i="10"/>
  <c r="AP425" i="10"/>
  <c r="AO425" i="10"/>
  <c r="AN425" i="10"/>
  <c r="AG425" i="10"/>
  <c r="AF425" i="10"/>
  <c r="Q425" i="10"/>
  <c r="A425" i="10"/>
  <c r="CV424" i="10"/>
  <c r="CU424" i="10"/>
  <c r="CT424" i="10"/>
  <c r="AM424" i="10"/>
  <c r="CS424" i="10"/>
  <c r="CR424" i="10"/>
  <c r="BX424" i="10"/>
  <c r="U424" i="10"/>
  <c r="BY424" i="10"/>
  <c r="CB424" i="10"/>
  <c r="CA424" i="10"/>
  <c r="BZ424" i="10"/>
  <c r="AY424" i="10"/>
  <c r="CC424" i="10"/>
  <c r="AW424" i="10"/>
  <c r="CD424" i="10"/>
  <c r="CE424" i="10"/>
  <c r="CF424" i="10"/>
  <c r="CI424" i="10"/>
  <c r="BA424" i="10"/>
  <c r="V424" i="10"/>
  <c r="CO424" i="10"/>
  <c r="CP424" i="10"/>
  <c r="CQ424" i="10"/>
  <c r="CL424" i="10"/>
  <c r="W424" i="10"/>
  <c r="CN424" i="10"/>
  <c r="CM424" i="10"/>
  <c r="CG424" i="10"/>
  <c r="CH424" i="10"/>
  <c r="CJ424" i="10"/>
  <c r="CK424" i="10"/>
  <c r="AV424" i="10"/>
  <c r="AU424" i="10"/>
  <c r="AH424" i="10"/>
  <c r="AT424" i="10"/>
  <c r="AQ424" i="10"/>
  <c r="AP424" i="10"/>
  <c r="AO424" i="10"/>
  <c r="AN424" i="10"/>
  <c r="AG424" i="10"/>
  <c r="AF424" i="10"/>
  <c r="Q424" i="10"/>
  <c r="A424" i="10"/>
  <c r="CV423" i="10"/>
  <c r="CU423" i="10"/>
  <c r="CT423" i="10"/>
  <c r="AM423" i="10"/>
  <c r="CS423" i="10"/>
  <c r="CR423" i="10"/>
  <c r="BX423" i="10"/>
  <c r="U423" i="10"/>
  <c r="BY423" i="10"/>
  <c r="CB423" i="10"/>
  <c r="CA423" i="10"/>
  <c r="BZ423" i="10"/>
  <c r="AY423" i="10"/>
  <c r="CC423" i="10"/>
  <c r="AW423" i="10"/>
  <c r="CD423" i="10"/>
  <c r="CE423" i="10"/>
  <c r="CF423" i="10"/>
  <c r="CI423" i="10"/>
  <c r="BA423" i="10"/>
  <c r="V423" i="10"/>
  <c r="CO423" i="10"/>
  <c r="CP423" i="10"/>
  <c r="CQ423" i="10"/>
  <c r="CL423" i="10"/>
  <c r="W423" i="10"/>
  <c r="CN423" i="10"/>
  <c r="CM423" i="10"/>
  <c r="CG423" i="10"/>
  <c r="CH423" i="10"/>
  <c r="CJ423" i="10"/>
  <c r="CK423" i="10"/>
  <c r="AV423" i="10"/>
  <c r="AU423" i="10"/>
  <c r="AH423" i="10"/>
  <c r="AT423" i="10"/>
  <c r="AQ423" i="10"/>
  <c r="AP423" i="10"/>
  <c r="AO423" i="10"/>
  <c r="AN423" i="10"/>
  <c r="AG423" i="10"/>
  <c r="AF423" i="10"/>
  <c r="Q423" i="10"/>
  <c r="A423" i="10"/>
  <c r="CV422" i="10"/>
  <c r="CU422" i="10"/>
  <c r="CT422" i="10"/>
  <c r="AM422" i="10"/>
  <c r="CS422" i="10"/>
  <c r="CR422" i="10"/>
  <c r="BX422" i="10"/>
  <c r="U422" i="10"/>
  <c r="BY422" i="10"/>
  <c r="CB422" i="10"/>
  <c r="CA422" i="10"/>
  <c r="BZ422" i="10"/>
  <c r="AY422" i="10"/>
  <c r="CC422" i="10"/>
  <c r="AW422" i="10"/>
  <c r="CD422" i="10"/>
  <c r="CE422" i="10"/>
  <c r="CF422" i="10"/>
  <c r="CI422" i="10"/>
  <c r="BA422" i="10"/>
  <c r="V422" i="10"/>
  <c r="CO422" i="10"/>
  <c r="CP422" i="10"/>
  <c r="CQ422" i="10"/>
  <c r="CL422" i="10"/>
  <c r="W422" i="10"/>
  <c r="CN422" i="10"/>
  <c r="CM422" i="10"/>
  <c r="CG422" i="10"/>
  <c r="CH422" i="10"/>
  <c r="CJ422" i="10"/>
  <c r="CK422" i="10"/>
  <c r="AV422" i="10"/>
  <c r="AU422" i="10"/>
  <c r="AH422" i="10"/>
  <c r="AT422" i="10"/>
  <c r="AQ422" i="10"/>
  <c r="AP422" i="10"/>
  <c r="AO422" i="10"/>
  <c r="AN422" i="10"/>
  <c r="AG422" i="10"/>
  <c r="AF422" i="10"/>
  <c r="Q422" i="10"/>
  <c r="A422" i="10"/>
  <c r="CV421" i="10"/>
  <c r="CU421" i="10"/>
  <c r="CT421" i="10"/>
  <c r="AM421" i="10"/>
  <c r="CS421" i="10"/>
  <c r="CR421" i="10"/>
  <c r="BX421" i="10"/>
  <c r="U421" i="10"/>
  <c r="BY421" i="10"/>
  <c r="CB421" i="10"/>
  <c r="CA421" i="10"/>
  <c r="BZ421" i="10"/>
  <c r="AY421" i="10"/>
  <c r="CC421" i="10"/>
  <c r="AW421" i="10"/>
  <c r="CD421" i="10"/>
  <c r="CE421" i="10"/>
  <c r="CF421" i="10"/>
  <c r="CI421" i="10"/>
  <c r="BA421" i="10"/>
  <c r="V421" i="10"/>
  <c r="CO421" i="10"/>
  <c r="CP421" i="10"/>
  <c r="CQ421" i="10"/>
  <c r="CL421" i="10"/>
  <c r="W421" i="10"/>
  <c r="CN421" i="10"/>
  <c r="CM421" i="10"/>
  <c r="CG421" i="10"/>
  <c r="CH421" i="10"/>
  <c r="CJ421" i="10"/>
  <c r="CK421" i="10"/>
  <c r="AV421" i="10"/>
  <c r="AU421" i="10"/>
  <c r="AH421" i="10"/>
  <c r="AT421" i="10"/>
  <c r="AQ421" i="10"/>
  <c r="AP421" i="10"/>
  <c r="AO421" i="10"/>
  <c r="AN421" i="10"/>
  <c r="AG421" i="10"/>
  <c r="AF421" i="10"/>
  <c r="Q421" i="10"/>
  <c r="A421" i="10"/>
  <c r="CV420" i="10"/>
  <c r="CU420" i="10"/>
  <c r="CT420" i="10"/>
  <c r="AM420" i="10"/>
  <c r="CS420" i="10"/>
  <c r="CR420" i="10"/>
  <c r="BX420" i="10"/>
  <c r="U420" i="10"/>
  <c r="BY420" i="10"/>
  <c r="CB420" i="10"/>
  <c r="CA420" i="10"/>
  <c r="BZ420" i="10"/>
  <c r="AY420" i="10"/>
  <c r="CC420" i="10"/>
  <c r="AW420" i="10"/>
  <c r="CD420" i="10"/>
  <c r="CE420" i="10"/>
  <c r="CF420" i="10"/>
  <c r="CI420" i="10"/>
  <c r="BA420" i="10"/>
  <c r="V420" i="10"/>
  <c r="CO420" i="10"/>
  <c r="CP420" i="10"/>
  <c r="CQ420" i="10"/>
  <c r="CL420" i="10"/>
  <c r="W420" i="10"/>
  <c r="CN420" i="10"/>
  <c r="CM420" i="10"/>
  <c r="CG420" i="10"/>
  <c r="CH420" i="10"/>
  <c r="CJ420" i="10"/>
  <c r="CK420" i="10"/>
  <c r="AV420" i="10"/>
  <c r="AU420" i="10"/>
  <c r="AH420" i="10"/>
  <c r="AT420" i="10"/>
  <c r="AQ420" i="10"/>
  <c r="AP420" i="10"/>
  <c r="AO420" i="10"/>
  <c r="AN420" i="10"/>
  <c r="AG420" i="10"/>
  <c r="AF420" i="10"/>
  <c r="Q420" i="10"/>
  <c r="A420" i="10"/>
  <c r="CV419" i="10"/>
  <c r="CU419" i="10"/>
  <c r="CT419" i="10"/>
  <c r="AM419" i="10"/>
  <c r="CS419" i="10"/>
  <c r="CR419" i="10"/>
  <c r="BX419" i="10"/>
  <c r="U419" i="10"/>
  <c r="BY419" i="10"/>
  <c r="CB419" i="10"/>
  <c r="CA419" i="10"/>
  <c r="BZ419" i="10"/>
  <c r="AY419" i="10"/>
  <c r="CC419" i="10"/>
  <c r="AW419" i="10"/>
  <c r="CD419" i="10"/>
  <c r="CE419" i="10"/>
  <c r="CF419" i="10"/>
  <c r="CI419" i="10"/>
  <c r="BA419" i="10"/>
  <c r="V419" i="10"/>
  <c r="CO419" i="10"/>
  <c r="CP419" i="10"/>
  <c r="CQ419" i="10"/>
  <c r="CL419" i="10"/>
  <c r="W419" i="10"/>
  <c r="CN419" i="10"/>
  <c r="CM419" i="10"/>
  <c r="CG419" i="10"/>
  <c r="CH419" i="10"/>
  <c r="CJ419" i="10"/>
  <c r="CK419" i="10"/>
  <c r="AV419" i="10"/>
  <c r="AU419" i="10"/>
  <c r="AH419" i="10"/>
  <c r="AT419" i="10"/>
  <c r="AQ419" i="10"/>
  <c r="AP419" i="10"/>
  <c r="AO419" i="10"/>
  <c r="AN419" i="10"/>
  <c r="AG419" i="10"/>
  <c r="AF419" i="10"/>
  <c r="Q419" i="10"/>
  <c r="A419" i="10"/>
  <c r="CV418" i="10"/>
  <c r="CU418" i="10"/>
  <c r="CT418" i="10"/>
  <c r="AM418" i="10"/>
  <c r="CS418" i="10"/>
  <c r="CR418" i="10"/>
  <c r="BX418" i="10"/>
  <c r="U418" i="10"/>
  <c r="BY418" i="10"/>
  <c r="CB418" i="10"/>
  <c r="CA418" i="10"/>
  <c r="BZ418" i="10"/>
  <c r="AY418" i="10"/>
  <c r="CC418" i="10"/>
  <c r="AW418" i="10"/>
  <c r="CD418" i="10"/>
  <c r="CE418" i="10"/>
  <c r="CF418" i="10"/>
  <c r="CI418" i="10"/>
  <c r="BA418" i="10"/>
  <c r="V418" i="10"/>
  <c r="CO418" i="10"/>
  <c r="CP418" i="10"/>
  <c r="CQ418" i="10"/>
  <c r="CL418" i="10"/>
  <c r="W418" i="10"/>
  <c r="CN418" i="10"/>
  <c r="CM418" i="10"/>
  <c r="CG418" i="10"/>
  <c r="CH418" i="10"/>
  <c r="CJ418" i="10"/>
  <c r="CK418" i="10"/>
  <c r="AV418" i="10"/>
  <c r="AU418" i="10"/>
  <c r="AH418" i="10"/>
  <c r="AT418" i="10"/>
  <c r="AQ418" i="10"/>
  <c r="AP418" i="10"/>
  <c r="AO418" i="10"/>
  <c r="AN418" i="10"/>
  <c r="AG418" i="10"/>
  <c r="AF418" i="10"/>
  <c r="Q418" i="10"/>
  <c r="A418" i="10"/>
  <c r="CV417" i="10"/>
  <c r="CU417" i="10"/>
  <c r="CT417" i="10"/>
  <c r="AM417" i="10"/>
  <c r="CS417" i="10"/>
  <c r="CR417" i="10"/>
  <c r="BX417" i="10"/>
  <c r="U417" i="10"/>
  <c r="BY417" i="10"/>
  <c r="CB417" i="10"/>
  <c r="CA417" i="10"/>
  <c r="BZ417" i="10"/>
  <c r="AY417" i="10"/>
  <c r="CC417" i="10"/>
  <c r="AW417" i="10"/>
  <c r="CD417" i="10"/>
  <c r="CE417" i="10"/>
  <c r="CF417" i="10"/>
  <c r="CI417" i="10"/>
  <c r="BA417" i="10"/>
  <c r="V417" i="10"/>
  <c r="CO417" i="10"/>
  <c r="CP417" i="10"/>
  <c r="CQ417" i="10"/>
  <c r="CL417" i="10"/>
  <c r="W417" i="10"/>
  <c r="CN417" i="10"/>
  <c r="CM417" i="10"/>
  <c r="CG417" i="10"/>
  <c r="CH417" i="10"/>
  <c r="CJ417" i="10"/>
  <c r="CK417" i="10"/>
  <c r="AV417" i="10"/>
  <c r="AU417" i="10"/>
  <c r="AH417" i="10"/>
  <c r="AT417" i="10"/>
  <c r="AQ417" i="10"/>
  <c r="AP417" i="10"/>
  <c r="AO417" i="10"/>
  <c r="AN417" i="10"/>
  <c r="AG417" i="10"/>
  <c r="AF417" i="10"/>
  <c r="Q417" i="10"/>
  <c r="A417" i="10"/>
  <c r="CV416" i="10"/>
  <c r="CU416" i="10"/>
  <c r="CT416" i="10"/>
  <c r="AM416" i="10"/>
  <c r="CS416" i="10"/>
  <c r="CR416" i="10"/>
  <c r="BX416" i="10"/>
  <c r="U416" i="10"/>
  <c r="BY416" i="10"/>
  <c r="CB416" i="10"/>
  <c r="CA416" i="10"/>
  <c r="BZ416" i="10"/>
  <c r="AY416" i="10"/>
  <c r="CC416" i="10"/>
  <c r="AW416" i="10"/>
  <c r="CD416" i="10"/>
  <c r="CE416" i="10"/>
  <c r="CF416" i="10"/>
  <c r="CI416" i="10"/>
  <c r="BA416" i="10"/>
  <c r="V416" i="10"/>
  <c r="CO416" i="10"/>
  <c r="CP416" i="10"/>
  <c r="CQ416" i="10"/>
  <c r="CL416" i="10"/>
  <c r="W416" i="10"/>
  <c r="CN416" i="10"/>
  <c r="CM416" i="10"/>
  <c r="CG416" i="10"/>
  <c r="CH416" i="10"/>
  <c r="CJ416" i="10"/>
  <c r="CK416" i="10"/>
  <c r="AV416" i="10"/>
  <c r="AU416" i="10"/>
  <c r="AH416" i="10"/>
  <c r="AT416" i="10"/>
  <c r="AQ416" i="10"/>
  <c r="AP416" i="10"/>
  <c r="AO416" i="10"/>
  <c r="AN416" i="10"/>
  <c r="AG416" i="10"/>
  <c r="AF416" i="10"/>
  <c r="Q416" i="10"/>
  <c r="A416" i="10"/>
  <c r="CV415" i="10"/>
  <c r="CU415" i="10"/>
  <c r="CT415" i="10"/>
  <c r="AM415" i="10"/>
  <c r="CS415" i="10"/>
  <c r="CR415" i="10"/>
  <c r="BX415" i="10"/>
  <c r="U415" i="10"/>
  <c r="BY415" i="10"/>
  <c r="CB415" i="10"/>
  <c r="CA415" i="10"/>
  <c r="BZ415" i="10"/>
  <c r="AY415" i="10"/>
  <c r="CC415" i="10"/>
  <c r="AW415" i="10"/>
  <c r="CD415" i="10"/>
  <c r="CE415" i="10"/>
  <c r="CF415" i="10"/>
  <c r="CI415" i="10"/>
  <c r="BA415" i="10"/>
  <c r="V415" i="10"/>
  <c r="CO415" i="10"/>
  <c r="CP415" i="10"/>
  <c r="CQ415" i="10"/>
  <c r="CL415" i="10"/>
  <c r="W415" i="10"/>
  <c r="CN415" i="10"/>
  <c r="CM415" i="10"/>
  <c r="CG415" i="10"/>
  <c r="CH415" i="10"/>
  <c r="CJ415" i="10"/>
  <c r="CK415" i="10"/>
  <c r="AV415" i="10"/>
  <c r="AU415" i="10"/>
  <c r="AH415" i="10"/>
  <c r="AT415" i="10"/>
  <c r="AQ415" i="10"/>
  <c r="AP415" i="10"/>
  <c r="AO415" i="10"/>
  <c r="AN415" i="10"/>
  <c r="AG415" i="10"/>
  <c r="AF415" i="10"/>
  <c r="Q415" i="10"/>
  <c r="A415" i="10"/>
  <c r="CV414" i="10"/>
  <c r="CU414" i="10"/>
  <c r="CT414" i="10"/>
  <c r="AM414" i="10"/>
  <c r="CS414" i="10"/>
  <c r="CR414" i="10"/>
  <c r="BX414" i="10"/>
  <c r="U414" i="10"/>
  <c r="BY414" i="10"/>
  <c r="CB414" i="10"/>
  <c r="CA414" i="10"/>
  <c r="BZ414" i="10"/>
  <c r="AY414" i="10"/>
  <c r="CC414" i="10"/>
  <c r="AW414" i="10"/>
  <c r="CD414" i="10"/>
  <c r="CE414" i="10"/>
  <c r="CF414" i="10"/>
  <c r="CI414" i="10"/>
  <c r="BA414" i="10"/>
  <c r="V414" i="10"/>
  <c r="CO414" i="10"/>
  <c r="CP414" i="10"/>
  <c r="CQ414" i="10"/>
  <c r="CL414" i="10"/>
  <c r="W414" i="10"/>
  <c r="CN414" i="10"/>
  <c r="CM414" i="10"/>
  <c r="CG414" i="10"/>
  <c r="CH414" i="10"/>
  <c r="CJ414" i="10"/>
  <c r="CK414" i="10"/>
  <c r="AV414" i="10"/>
  <c r="AU414" i="10"/>
  <c r="AH414" i="10"/>
  <c r="AT414" i="10"/>
  <c r="AQ414" i="10"/>
  <c r="AP414" i="10"/>
  <c r="AO414" i="10"/>
  <c r="AN414" i="10"/>
  <c r="AG414" i="10"/>
  <c r="AF414" i="10"/>
  <c r="Q414" i="10"/>
  <c r="A414" i="10"/>
  <c r="CV413" i="10"/>
  <c r="CU413" i="10"/>
  <c r="CT413" i="10"/>
  <c r="AM413" i="10"/>
  <c r="CS413" i="10"/>
  <c r="CR413" i="10"/>
  <c r="BX413" i="10"/>
  <c r="U413" i="10"/>
  <c r="BY413" i="10"/>
  <c r="CB413" i="10"/>
  <c r="CA413" i="10"/>
  <c r="BZ413" i="10"/>
  <c r="AY413" i="10"/>
  <c r="CC413" i="10"/>
  <c r="AW413" i="10"/>
  <c r="CD413" i="10"/>
  <c r="CE413" i="10"/>
  <c r="CF413" i="10"/>
  <c r="CI413" i="10"/>
  <c r="BA413" i="10"/>
  <c r="V413" i="10"/>
  <c r="CO413" i="10"/>
  <c r="CP413" i="10"/>
  <c r="CQ413" i="10"/>
  <c r="CL413" i="10"/>
  <c r="W413" i="10"/>
  <c r="CN413" i="10"/>
  <c r="CM413" i="10"/>
  <c r="CG413" i="10"/>
  <c r="CH413" i="10"/>
  <c r="CJ413" i="10"/>
  <c r="CK413" i="10"/>
  <c r="AV413" i="10"/>
  <c r="AU413" i="10"/>
  <c r="AH413" i="10"/>
  <c r="AT413" i="10"/>
  <c r="AQ413" i="10"/>
  <c r="AP413" i="10"/>
  <c r="AO413" i="10"/>
  <c r="AN413" i="10"/>
  <c r="AG413" i="10"/>
  <c r="AF413" i="10"/>
  <c r="Q413" i="10"/>
  <c r="A413" i="10"/>
  <c r="CV412" i="10"/>
  <c r="CU412" i="10"/>
  <c r="CT412" i="10"/>
  <c r="AM412" i="10"/>
  <c r="CS412" i="10"/>
  <c r="CR412" i="10"/>
  <c r="BX412" i="10"/>
  <c r="U412" i="10"/>
  <c r="BY412" i="10"/>
  <c r="CB412" i="10"/>
  <c r="CA412" i="10"/>
  <c r="BZ412" i="10"/>
  <c r="AY412" i="10"/>
  <c r="CC412" i="10"/>
  <c r="AW412" i="10"/>
  <c r="CD412" i="10"/>
  <c r="CE412" i="10"/>
  <c r="CF412" i="10"/>
  <c r="CI412" i="10"/>
  <c r="BA412" i="10"/>
  <c r="V412" i="10"/>
  <c r="CO412" i="10"/>
  <c r="CP412" i="10"/>
  <c r="CQ412" i="10"/>
  <c r="CL412" i="10"/>
  <c r="W412" i="10"/>
  <c r="CN412" i="10"/>
  <c r="CM412" i="10"/>
  <c r="CG412" i="10"/>
  <c r="CH412" i="10"/>
  <c r="CJ412" i="10"/>
  <c r="CK412" i="10"/>
  <c r="AV412" i="10"/>
  <c r="AU412" i="10"/>
  <c r="AH412" i="10"/>
  <c r="AT412" i="10"/>
  <c r="AQ412" i="10"/>
  <c r="AP412" i="10"/>
  <c r="AO412" i="10"/>
  <c r="AN412" i="10"/>
  <c r="AG412" i="10"/>
  <c r="AF412" i="10"/>
  <c r="Q412" i="10"/>
  <c r="A412" i="10"/>
  <c r="CV411" i="10"/>
  <c r="CU411" i="10"/>
  <c r="CT411" i="10"/>
  <c r="AM411" i="10"/>
  <c r="CS411" i="10"/>
  <c r="CR411" i="10"/>
  <c r="BX411" i="10"/>
  <c r="U411" i="10"/>
  <c r="BY411" i="10"/>
  <c r="CB411" i="10"/>
  <c r="CA411" i="10"/>
  <c r="BZ411" i="10"/>
  <c r="AY411" i="10"/>
  <c r="CC411" i="10"/>
  <c r="AW411" i="10"/>
  <c r="CD411" i="10"/>
  <c r="CE411" i="10"/>
  <c r="CF411" i="10"/>
  <c r="CI411" i="10"/>
  <c r="BA411" i="10"/>
  <c r="V411" i="10"/>
  <c r="CO411" i="10"/>
  <c r="CP411" i="10"/>
  <c r="CQ411" i="10"/>
  <c r="CL411" i="10"/>
  <c r="W411" i="10"/>
  <c r="CN411" i="10"/>
  <c r="CM411" i="10"/>
  <c r="CG411" i="10"/>
  <c r="CH411" i="10"/>
  <c r="CJ411" i="10"/>
  <c r="CK411" i="10"/>
  <c r="AV411" i="10"/>
  <c r="AU411" i="10"/>
  <c r="AH411" i="10"/>
  <c r="AT411" i="10"/>
  <c r="AQ411" i="10"/>
  <c r="AP411" i="10"/>
  <c r="AO411" i="10"/>
  <c r="AN411" i="10"/>
  <c r="AG411" i="10"/>
  <c r="AF411" i="10"/>
  <c r="Q411" i="10"/>
  <c r="A411" i="10"/>
  <c r="CV410" i="10"/>
  <c r="CU410" i="10"/>
  <c r="CT410" i="10"/>
  <c r="AM410" i="10"/>
  <c r="CS410" i="10"/>
  <c r="CR410" i="10"/>
  <c r="BX410" i="10"/>
  <c r="U410" i="10"/>
  <c r="BY410" i="10"/>
  <c r="CB410" i="10"/>
  <c r="CA410" i="10"/>
  <c r="BZ410" i="10"/>
  <c r="AY410" i="10"/>
  <c r="CC410" i="10"/>
  <c r="AW410" i="10"/>
  <c r="CD410" i="10"/>
  <c r="CE410" i="10"/>
  <c r="CF410" i="10"/>
  <c r="CI410" i="10"/>
  <c r="BA410" i="10"/>
  <c r="V410" i="10"/>
  <c r="CO410" i="10"/>
  <c r="CP410" i="10"/>
  <c r="CQ410" i="10"/>
  <c r="CL410" i="10"/>
  <c r="W410" i="10"/>
  <c r="CN410" i="10"/>
  <c r="CM410" i="10"/>
  <c r="CG410" i="10"/>
  <c r="CH410" i="10"/>
  <c r="CJ410" i="10"/>
  <c r="CK410" i="10"/>
  <c r="AV410" i="10"/>
  <c r="AU410" i="10"/>
  <c r="AH410" i="10"/>
  <c r="AT410" i="10"/>
  <c r="AQ410" i="10"/>
  <c r="AP410" i="10"/>
  <c r="AO410" i="10"/>
  <c r="AN410" i="10"/>
  <c r="AG410" i="10"/>
  <c r="AF410" i="10"/>
  <c r="Q410" i="10"/>
  <c r="A410" i="10"/>
  <c r="CV409" i="10"/>
  <c r="CU409" i="10"/>
  <c r="CT409" i="10"/>
  <c r="AM409" i="10"/>
  <c r="CS409" i="10"/>
  <c r="CR409" i="10"/>
  <c r="BX409" i="10"/>
  <c r="U409" i="10"/>
  <c r="BY409" i="10"/>
  <c r="CB409" i="10"/>
  <c r="CA409" i="10"/>
  <c r="BZ409" i="10"/>
  <c r="AY409" i="10"/>
  <c r="CC409" i="10"/>
  <c r="AW409" i="10"/>
  <c r="CD409" i="10"/>
  <c r="CE409" i="10"/>
  <c r="CF409" i="10"/>
  <c r="CI409" i="10"/>
  <c r="BA409" i="10"/>
  <c r="V409" i="10"/>
  <c r="CO409" i="10"/>
  <c r="CP409" i="10"/>
  <c r="CQ409" i="10"/>
  <c r="CL409" i="10"/>
  <c r="W409" i="10"/>
  <c r="CN409" i="10"/>
  <c r="CM409" i="10"/>
  <c r="CG409" i="10"/>
  <c r="CH409" i="10"/>
  <c r="CJ409" i="10"/>
  <c r="CK409" i="10"/>
  <c r="AV409" i="10"/>
  <c r="AU409" i="10"/>
  <c r="AH409" i="10"/>
  <c r="AT409" i="10"/>
  <c r="AQ409" i="10"/>
  <c r="AP409" i="10"/>
  <c r="AO409" i="10"/>
  <c r="AN409" i="10"/>
  <c r="AG409" i="10"/>
  <c r="AF409" i="10"/>
  <c r="Q409" i="10"/>
  <c r="A409" i="10"/>
  <c r="CV408" i="10"/>
  <c r="CU408" i="10"/>
  <c r="CT408" i="10"/>
  <c r="AM408" i="10"/>
  <c r="CS408" i="10"/>
  <c r="CR408" i="10"/>
  <c r="BX408" i="10"/>
  <c r="U408" i="10"/>
  <c r="BY408" i="10"/>
  <c r="CB408" i="10"/>
  <c r="CA408" i="10"/>
  <c r="BZ408" i="10"/>
  <c r="AY408" i="10"/>
  <c r="CC408" i="10"/>
  <c r="AW408" i="10"/>
  <c r="CD408" i="10"/>
  <c r="CE408" i="10"/>
  <c r="CF408" i="10"/>
  <c r="CI408" i="10"/>
  <c r="BA408" i="10"/>
  <c r="V408" i="10"/>
  <c r="CO408" i="10"/>
  <c r="CP408" i="10"/>
  <c r="CQ408" i="10"/>
  <c r="CL408" i="10"/>
  <c r="W408" i="10"/>
  <c r="CN408" i="10"/>
  <c r="CM408" i="10"/>
  <c r="CG408" i="10"/>
  <c r="CH408" i="10"/>
  <c r="CJ408" i="10"/>
  <c r="CK408" i="10"/>
  <c r="AV408" i="10"/>
  <c r="AU408" i="10"/>
  <c r="AH408" i="10"/>
  <c r="AT408" i="10"/>
  <c r="AQ408" i="10"/>
  <c r="AP408" i="10"/>
  <c r="AO408" i="10"/>
  <c r="AN408" i="10"/>
  <c r="AG408" i="10"/>
  <c r="AF408" i="10"/>
  <c r="Q408" i="10"/>
  <c r="A408" i="10"/>
  <c r="CV407" i="10"/>
  <c r="CU407" i="10"/>
  <c r="CT407" i="10"/>
  <c r="AM407" i="10"/>
  <c r="CS407" i="10"/>
  <c r="CR407" i="10"/>
  <c r="BX407" i="10"/>
  <c r="U407" i="10"/>
  <c r="BY407" i="10"/>
  <c r="CB407" i="10"/>
  <c r="CA407" i="10"/>
  <c r="BZ407" i="10"/>
  <c r="AY407" i="10"/>
  <c r="CC407" i="10"/>
  <c r="AW407" i="10"/>
  <c r="CD407" i="10"/>
  <c r="CE407" i="10"/>
  <c r="CF407" i="10"/>
  <c r="CI407" i="10"/>
  <c r="BA407" i="10"/>
  <c r="V407" i="10"/>
  <c r="CO407" i="10"/>
  <c r="CP407" i="10"/>
  <c r="CQ407" i="10"/>
  <c r="CL407" i="10"/>
  <c r="W407" i="10"/>
  <c r="CN407" i="10"/>
  <c r="CM407" i="10"/>
  <c r="CG407" i="10"/>
  <c r="CH407" i="10"/>
  <c r="CJ407" i="10"/>
  <c r="CK407" i="10"/>
  <c r="AV407" i="10"/>
  <c r="AU407" i="10"/>
  <c r="AH407" i="10"/>
  <c r="AT407" i="10"/>
  <c r="AQ407" i="10"/>
  <c r="AP407" i="10"/>
  <c r="AO407" i="10"/>
  <c r="AN407" i="10"/>
  <c r="AG407" i="10"/>
  <c r="AF407" i="10"/>
  <c r="Q407" i="10"/>
  <c r="A407" i="10"/>
  <c r="CV406" i="10"/>
  <c r="CU406" i="10"/>
  <c r="CT406" i="10"/>
  <c r="AM406" i="10"/>
  <c r="CS406" i="10"/>
  <c r="CR406" i="10"/>
  <c r="BX406" i="10"/>
  <c r="U406" i="10"/>
  <c r="BY406" i="10"/>
  <c r="CB406" i="10"/>
  <c r="CA406" i="10"/>
  <c r="BZ406" i="10"/>
  <c r="AY406" i="10"/>
  <c r="CC406" i="10"/>
  <c r="AW406" i="10"/>
  <c r="CD406" i="10"/>
  <c r="CE406" i="10"/>
  <c r="CF406" i="10"/>
  <c r="CI406" i="10"/>
  <c r="BA406" i="10"/>
  <c r="V406" i="10"/>
  <c r="CO406" i="10"/>
  <c r="CP406" i="10"/>
  <c r="CQ406" i="10"/>
  <c r="CL406" i="10"/>
  <c r="W406" i="10"/>
  <c r="CN406" i="10"/>
  <c r="CM406" i="10"/>
  <c r="CG406" i="10"/>
  <c r="CH406" i="10"/>
  <c r="CJ406" i="10"/>
  <c r="CK406" i="10"/>
  <c r="AV406" i="10"/>
  <c r="AU406" i="10"/>
  <c r="AH406" i="10"/>
  <c r="AT406" i="10"/>
  <c r="AQ406" i="10"/>
  <c r="AP406" i="10"/>
  <c r="AO406" i="10"/>
  <c r="AN406" i="10"/>
  <c r="AG406" i="10"/>
  <c r="AF406" i="10"/>
  <c r="Q406" i="10"/>
  <c r="A406" i="10"/>
  <c r="CV405" i="10"/>
  <c r="CU405" i="10"/>
  <c r="CT405" i="10"/>
  <c r="AM405" i="10"/>
  <c r="CS405" i="10"/>
  <c r="CR405" i="10"/>
  <c r="BX405" i="10"/>
  <c r="U405" i="10"/>
  <c r="BY405" i="10"/>
  <c r="CB405" i="10"/>
  <c r="CA405" i="10"/>
  <c r="BZ405" i="10"/>
  <c r="AY405" i="10"/>
  <c r="CC405" i="10"/>
  <c r="AW405" i="10"/>
  <c r="CD405" i="10"/>
  <c r="CE405" i="10"/>
  <c r="CF405" i="10"/>
  <c r="CI405" i="10"/>
  <c r="BA405" i="10"/>
  <c r="V405" i="10"/>
  <c r="CO405" i="10"/>
  <c r="CP405" i="10"/>
  <c r="CQ405" i="10"/>
  <c r="CL405" i="10"/>
  <c r="W405" i="10"/>
  <c r="CN405" i="10"/>
  <c r="CM405" i="10"/>
  <c r="CG405" i="10"/>
  <c r="CH405" i="10"/>
  <c r="CJ405" i="10"/>
  <c r="CK405" i="10"/>
  <c r="AV405" i="10"/>
  <c r="AU405" i="10"/>
  <c r="AH405" i="10"/>
  <c r="AT405" i="10"/>
  <c r="AQ405" i="10"/>
  <c r="AP405" i="10"/>
  <c r="AO405" i="10"/>
  <c r="AN405" i="10"/>
  <c r="AG405" i="10"/>
  <c r="AF405" i="10"/>
  <c r="Q405" i="10"/>
  <c r="A405" i="10"/>
  <c r="CV404" i="10"/>
  <c r="CU404" i="10"/>
  <c r="CT404" i="10"/>
  <c r="AM404" i="10"/>
  <c r="CS404" i="10"/>
  <c r="CR404" i="10"/>
  <c r="BX404" i="10"/>
  <c r="U404" i="10"/>
  <c r="BY404" i="10"/>
  <c r="CB404" i="10"/>
  <c r="CA404" i="10"/>
  <c r="BZ404" i="10"/>
  <c r="AY404" i="10"/>
  <c r="CC404" i="10"/>
  <c r="AW404" i="10"/>
  <c r="CD404" i="10"/>
  <c r="CE404" i="10"/>
  <c r="CF404" i="10"/>
  <c r="CI404" i="10"/>
  <c r="BA404" i="10"/>
  <c r="V404" i="10"/>
  <c r="CO404" i="10"/>
  <c r="CP404" i="10"/>
  <c r="CQ404" i="10"/>
  <c r="CL404" i="10"/>
  <c r="W404" i="10"/>
  <c r="CN404" i="10"/>
  <c r="CM404" i="10"/>
  <c r="CG404" i="10"/>
  <c r="CH404" i="10"/>
  <c r="CJ404" i="10"/>
  <c r="CK404" i="10"/>
  <c r="AV404" i="10"/>
  <c r="AU404" i="10"/>
  <c r="AH404" i="10"/>
  <c r="AT404" i="10"/>
  <c r="AQ404" i="10"/>
  <c r="AP404" i="10"/>
  <c r="AO404" i="10"/>
  <c r="AN404" i="10"/>
  <c r="AG404" i="10"/>
  <c r="AF404" i="10"/>
  <c r="Q404" i="10"/>
  <c r="A404" i="10"/>
  <c r="CV403" i="10"/>
  <c r="CU403" i="10"/>
  <c r="CT403" i="10"/>
  <c r="AM403" i="10"/>
  <c r="CS403" i="10"/>
  <c r="CR403" i="10"/>
  <c r="BX403" i="10"/>
  <c r="U403" i="10"/>
  <c r="BY403" i="10"/>
  <c r="CB403" i="10"/>
  <c r="CA403" i="10"/>
  <c r="BZ403" i="10"/>
  <c r="AY403" i="10"/>
  <c r="CC403" i="10"/>
  <c r="AW403" i="10"/>
  <c r="CD403" i="10"/>
  <c r="CE403" i="10"/>
  <c r="CF403" i="10"/>
  <c r="CI403" i="10"/>
  <c r="BA403" i="10"/>
  <c r="V403" i="10"/>
  <c r="CO403" i="10"/>
  <c r="CP403" i="10"/>
  <c r="CQ403" i="10"/>
  <c r="CL403" i="10"/>
  <c r="W403" i="10"/>
  <c r="CN403" i="10"/>
  <c r="CM403" i="10"/>
  <c r="CG403" i="10"/>
  <c r="CH403" i="10"/>
  <c r="CJ403" i="10"/>
  <c r="CK403" i="10"/>
  <c r="AV403" i="10"/>
  <c r="AU403" i="10"/>
  <c r="AH403" i="10"/>
  <c r="AT403" i="10"/>
  <c r="AQ403" i="10"/>
  <c r="AP403" i="10"/>
  <c r="AO403" i="10"/>
  <c r="AN403" i="10"/>
  <c r="AG403" i="10"/>
  <c r="AF403" i="10"/>
  <c r="Q403" i="10"/>
  <c r="A403" i="10"/>
  <c r="CV402" i="10"/>
  <c r="CU402" i="10"/>
  <c r="CT402" i="10"/>
  <c r="AM402" i="10"/>
  <c r="CS402" i="10"/>
  <c r="CR402" i="10"/>
  <c r="BX402" i="10"/>
  <c r="U402" i="10"/>
  <c r="BY402" i="10"/>
  <c r="CB402" i="10"/>
  <c r="CA402" i="10"/>
  <c r="BZ402" i="10"/>
  <c r="AY402" i="10"/>
  <c r="CC402" i="10"/>
  <c r="AW402" i="10"/>
  <c r="CD402" i="10"/>
  <c r="CE402" i="10"/>
  <c r="CF402" i="10"/>
  <c r="CI402" i="10"/>
  <c r="BA402" i="10"/>
  <c r="V402" i="10"/>
  <c r="CO402" i="10"/>
  <c r="CP402" i="10"/>
  <c r="CQ402" i="10"/>
  <c r="CL402" i="10"/>
  <c r="W402" i="10"/>
  <c r="CN402" i="10"/>
  <c r="CM402" i="10"/>
  <c r="CG402" i="10"/>
  <c r="CH402" i="10"/>
  <c r="CJ402" i="10"/>
  <c r="CK402" i="10"/>
  <c r="AV402" i="10"/>
  <c r="AU402" i="10"/>
  <c r="AH402" i="10"/>
  <c r="AT402" i="10"/>
  <c r="AQ402" i="10"/>
  <c r="AP402" i="10"/>
  <c r="AO402" i="10"/>
  <c r="AN402" i="10"/>
  <c r="AG402" i="10"/>
  <c r="AF402" i="10"/>
  <c r="Q402" i="10"/>
  <c r="A402" i="10"/>
  <c r="CV401" i="10"/>
  <c r="CU401" i="10"/>
  <c r="CT401" i="10"/>
  <c r="AM401" i="10"/>
  <c r="CS401" i="10"/>
  <c r="CR401" i="10"/>
  <c r="BX401" i="10"/>
  <c r="U401" i="10"/>
  <c r="BY401" i="10"/>
  <c r="CB401" i="10"/>
  <c r="CA401" i="10"/>
  <c r="BZ401" i="10"/>
  <c r="AY401" i="10"/>
  <c r="CC401" i="10"/>
  <c r="AW401" i="10"/>
  <c r="CD401" i="10"/>
  <c r="CE401" i="10"/>
  <c r="CF401" i="10"/>
  <c r="CI401" i="10"/>
  <c r="BA401" i="10"/>
  <c r="V401" i="10"/>
  <c r="CO401" i="10"/>
  <c r="CP401" i="10"/>
  <c r="CQ401" i="10"/>
  <c r="CL401" i="10"/>
  <c r="W401" i="10"/>
  <c r="CN401" i="10"/>
  <c r="CM401" i="10"/>
  <c r="CG401" i="10"/>
  <c r="CH401" i="10"/>
  <c r="CJ401" i="10"/>
  <c r="CK401" i="10"/>
  <c r="AV401" i="10"/>
  <c r="AU401" i="10"/>
  <c r="AH401" i="10"/>
  <c r="AT401" i="10"/>
  <c r="AQ401" i="10"/>
  <c r="AP401" i="10"/>
  <c r="AO401" i="10"/>
  <c r="AN401" i="10"/>
  <c r="AG401" i="10"/>
  <c r="AF401" i="10"/>
  <c r="Q401" i="10"/>
  <c r="A401" i="10"/>
  <c r="CV400" i="10"/>
  <c r="CU400" i="10"/>
  <c r="CT400" i="10"/>
  <c r="AM400" i="10"/>
  <c r="CS400" i="10"/>
  <c r="CR400" i="10"/>
  <c r="BX400" i="10"/>
  <c r="U400" i="10"/>
  <c r="BY400" i="10"/>
  <c r="CB400" i="10"/>
  <c r="CA400" i="10"/>
  <c r="BZ400" i="10"/>
  <c r="AY400" i="10"/>
  <c r="CC400" i="10"/>
  <c r="AW400" i="10"/>
  <c r="CD400" i="10"/>
  <c r="CE400" i="10"/>
  <c r="CF400" i="10"/>
  <c r="CI400" i="10"/>
  <c r="BA400" i="10"/>
  <c r="V400" i="10"/>
  <c r="CO400" i="10"/>
  <c r="CP400" i="10"/>
  <c r="CQ400" i="10"/>
  <c r="CL400" i="10"/>
  <c r="W400" i="10"/>
  <c r="CN400" i="10"/>
  <c r="CM400" i="10"/>
  <c r="CG400" i="10"/>
  <c r="CH400" i="10"/>
  <c r="CJ400" i="10"/>
  <c r="CK400" i="10"/>
  <c r="AV400" i="10"/>
  <c r="AU400" i="10"/>
  <c r="AH400" i="10"/>
  <c r="AT400" i="10"/>
  <c r="AQ400" i="10"/>
  <c r="AP400" i="10"/>
  <c r="AO400" i="10"/>
  <c r="AN400" i="10"/>
  <c r="AG400" i="10"/>
  <c r="AF400" i="10"/>
  <c r="Q400" i="10"/>
  <c r="A400" i="10"/>
  <c r="CV399" i="10"/>
  <c r="CU399" i="10"/>
  <c r="CT399" i="10"/>
  <c r="AM399" i="10"/>
  <c r="CS399" i="10"/>
  <c r="CR399" i="10"/>
  <c r="BX399" i="10"/>
  <c r="U399" i="10"/>
  <c r="BY399" i="10"/>
  <c r="CB399" i="10"/>
  <c r="CA399" i="10"/>
  <c r="BZ399" i="10"/>
  <c r="AY399" i="10"/>
  <c r="CC399" i="10"/>
  <c r="AW399" i="10"/>
  <c r="CD399" i="10"/>
  <c r="CE399" i="10"/>
  <c r="CF399" i="10"/>
  <c r="CI399" i="10"/>
  <c r="BA399" i="10"/>
  <c r="V399" i="10"/>
  <c r="CO399" i="10"/>
  <c r="CP399" i="10"/>
  <c r="CQ399" i="10"/>
  <c r="CL399" i="10"/>
  <c r="W399" i="10"/>
  <c r="CN399" i="10"/>
  <c r="CM399" i="10"/>
  <c r="CG399" i="10"/>
  <c r="CH399" i="10"/>
  <c r="CJ399" i="10"/>
  <c r="CK399" i="10"/>
  <c r="AV399" i="10"/>
  <c r="AU399" i="10"/>
  <c r="AH399" i="10"/>
  <c r="AT399" i="10"/>
  <c r="AQ399" i="10"/>
  <c r="AP399" i="10"/>
  <c r="AO399" i="10"/>
  <c r="AN399" i="10"/>
  <c r="AG399" i="10"/>
  <c r="AF399" i="10"/>
  <c r="Q399" i="10"/>
  <c r="A399" i="10"/>
  <c r="CV398" i="10"/>
  <c r="CU398" i="10"/>
  <c r="CT398" i="10"/>
  <c r="AM398" i="10"/>
  <c r="CS398" i="10"/>
  <c r="CR398" i="10"/>
  <c r="BX398" i="10"/>
  <c r="U398" i="10"/>
  <c r="BY398" i="10"/>
  <c r="CB398" i="10"/>
  <c r="CA398" i="10"/>
  <c r="BZ398" i="10"/>
  <c r="AY398" i="10"/>
  <c r="CC398" i="10"/>
  <c r="AW398" i="10"/>
  <c r="CD398" i="10"/>
  <c r="CE398" i="10"/>
  <c r="CF398" i="10"/>
  <c r="CI398" i="10"/>
  <c r="BA398" i="10"/>
  <c r="V398" i="10"/>
  <c r="CO398" i="10"/>
  <c r="CP398" i="10"/>
  <c r="CQ398" i="10"/>
  <c r="CL398" i="10"/>
  <c r="W398" i="10"/>
  <c r="CN398" i="10"/>
  <c r="CM398" i="10"/>
  <c r="CG398" i="10"/>
  <c r="CH398" i="10"/>
  <c r="CJ398" i="10"/>
  <c r="CK398" i="10"/>
  <c r="AV398" i="10"/>
  <c r="AU398" i="10"/>
  <c r="AH398" i="10"/>
  <c r="AT398" i="10"/>
  <c r="AQ398" i="10"/>
  <c r="AP398" i="10"/>
  <c r="AO398" i="10"/>
  <c r="AN398" i="10"/>
  <c r="AG398" i="10"/>
  <c r="AF398" i="10"/>
  <c r="Q398" i="10"/>
  <c r="A398" i="10"/>
  <c r="CV397" i="10"/>
  <c r="CU397" i="10"/>
  <c r="CT397" i="10"/>
  <c r="AM397" i="10"/>
  <c r="CS397" i="10"/>
  <c r="CR397" i="10"/>
  <c r="BX397" i="10"/>
  <c r="U397" i="10"/>
  <c r="BY397" i="10"/>
  <c r="CB397" i="10"/>
  <c r="CA397" i="10"/>
  <c r="BZ397" i="10"/>
  <c r="AY397" i="10"/>
  <c r="CC397" i="10"/>
  <c r="AW397" i="10"/>
  <c r="CD397" i="10"/>
  <c r="CE397" i="10"/>
  <c r="CF397" i="10"/>
  <c r="CI397" i="10"/>
  <c r="BA397" i="10"/>
  <c r="V397" i="10"/>
  <c r="CO397" i="10"/>
  <c r="CP397" i="10"/>
  <c r="CQ397" i="10"/>
  <c r="CL397" i="10"/>
  <c r="W397" i="10"/>
  <c r="CN397" i="10"/>
  <c r="CM397" i="10"/>
  <c r="CG397" i="10"/>
  <c r="CH397" i="10"/>
  <c r="CJ397" i="10"/>
  <c r="CK397" i="10"/>
  <c r="AV397" i="10"/>
  <c r="AU397" i="10"/>
  <c r="AH397" i="10"/>
  <c r="AT397" i="10"/>
  <c r="AQ397" i="10"/>
  <c r="AP397" i="10"/>
  <c r="AO397" i="10"/>
  <c r="AN397" i="10"/>
  <c r="AG397" i="10"/>
  <c r="AF397" i="10"/>
  <c r="Q397" i="10"/>
  <c r="A397" i="10"/>
  <c r="CV396" i="10"/>
  <c r="CU396" i="10"/>
  <c r="CT396" i="10"/>
  <c r="AM396" i="10"/>
  <c r="CS396" i="10"/>
  <c r="CR396" i="10"/>
  <c r="BX396" i="10"/>
  <c r="U396" i="10"/>
  <c r="BY396" i="10"/>
  <c r="CB396" i="10"/>
  <c r="CA396" i="10"/>
  <c r="BZ396" i="10"/>
  <c r="AY396" i="10"/>
  <c r="CC396" i="10"/>
  <c r="AW396" i="10"/>
  <c r="CD396" i="10"/>
  <c r="CE396" i="10"/>
  <c r="CF396" i="10"/>
  <c r="CI396" i="10"/>
  <c r="BA396" i="10"/>
  <c r="V396" i="10"/>
  <c r="CO396" i="10"/>
  <c r="CP396" i="10"/>
  <c r="CQ396" i="10"/>
  <c r="CL396" i="10"/>
  <c r="W396" i="10"/>
  <c r="CN396" i="10"/>
  <c r="CM396" i="10"/>
  <c r="CG396" i="10"/>
  <c r="CH396" i="10"/>
  <c r="CJ396" i="10"/>
  <c r="CK396" i="10"/>
  <c r="AV396" i="10"/>
  <c r="AU396" i="10"/>
  <c r="AH396" i="10"/>
  <c r="AT396" i="10"/>
  <c r="AQ396" i="10"/>
  <c r="AP396" i="10"/>
  <c r="AO396" i="10"/>
  <c r="AN396" i="10"/>
  <c r="AG396" i="10"/>
  <c r="AF396" i="10"/>
  <c r="Q396" i="10"/>
  <c r="A396" i="10"/>
  <c r="CV395" i="10"/>
  <c r="CU395" i="10"/>
  <c r="CT395" i="10"/>
  <c r="AM395" i="10"/>
  <c r="CS395" i="10"/>
  <c r="CR395" i="10"/>
  <c r="BX395" i="10"/>
  <c r="U395" i="10"/>
  <c r="BY395" i="10"/>
  <c r="CB395" i="10"/>
  <c r="CA395" i="10"/>
  <c r="BZ395" i="10"/>
  <c r="AY395" i="10"/>
  <c r="CC395" i="10"/>
  <c r="AW395" i="10"/>
  <c r="CD395" i="10"/>
  <c r="CE395" i="10"/>
  <c r="CF395" i="10"/>
  <c r="CI395" i="10"/>
  <c r="BA395" i="10"/>
  <c r="V395" i="10"/>
  <c r="CO395" i="10"/>
  <c r="CP395" i="10"/>
  <c r="CQ395" i="10"/>
  <c r="CL395" i="10"/>
  <c r="W395" i="10"/>
  <c r="CN395" i="10"/>
  <c r="CM395" i="10"/>
  <c r="CG395" i="10"/>
  <c r="CH395" i="10"/>
  <c r="CJ395" i="10"/>
  <c r="CK395" i="10"/>
  <c r="AV395" i="10"/>
  <c r="AU395" i="10"/>
  <c r="AH395" i="10"/>
  <c r="AT395" i="10"/>
  <c r="AQ395" i="10"/>
  <c r="AP395" i="10"/>
  <c r="AO395" i="10"/>
  <c r="AN395" i="10"/>
  <c r="AG395" i="10"/>
  <c r="AF395" i="10"/>
  <c r="Q395" i="10"/>
  <c r="A395" i="10"/>
  <c r="CV394" i="10"/>
  <c r="CU394" i="10"/>
  <c r="CT394" i="10"/>
  <c r="AM394" i="10"/>
  <c r="CS394" i="10"/>
  <c r="CR394" i="10"/>
  <c r="BX394" i="10"/>
  <c r="U394" i="10"/>
  <c r="BY394" i="10"/>
  <c r="CB394" i="10"/>
  <c r="CA394" i="10"/>
  <c r="BZ394" i="10"/>
  <c r="AY394" i="10"/>
  <c r="CC394" i="10"/>
  <c r="AW394" i="10"/>
  <c r="CD394" i="10"/>
  <c r="CE394" i="10"/>
  <c r="CF394" i="10"/>
  <c r="CI394" i="10"/>
  <c r="BA394" i="10"/>
  <c r="V394" i="10"/>
  <c r="CO394" i="10"/>
  <c r="CP394" i="10"/>
  <c r="CQ394" i="10"/>
  <c r="CL394" i="10"/>
  <c r="W394" i="10"/>
  <c r="CN394" i="10"/>
  <c r="CM394" i="10"/>
  <c r="CG394" i="10"/>
  <c r="CH394" i="10"/>
  <c r="CJ394" i="10"/>
  <c r="CK394" i="10"/>
  <c r="AV394" i="10"/>
  <c r="AU394" i="10"/>
  <c r="AH394" i="10"/>
  <c r="AT394" i="10"/>
  <c r="AQ394" i="10"/>
  <c r="AP394" i="10"/>
  <c r="AO394" i="10"/>
  <c r="AN394" i="10"/>
  <c r="AG394" i="10"/>
  <c r="AF394" i="10"/>
  <c r="Q394" i="10"/>
  <c r="A394" i="10"/>
  <c r="CV393" i="10"/>
  <c r="CU393" i="10"/>
  <c r="CT393" i="10"/>
  <c r="AM393" i="10"/>
  <c r="CS393" i="10"/>
  <c r="CR393" i="10"/>
  <c r="BX393" i="10"/>
  <c r="U393" i="10"/>
  <c r="BY393" i="10"/>
  <c r="CB393" i="10"/>
  <c r="CA393" i="10"/>
  <c r="BZ393" i="10"/>
  <c r="AY393" i="10"/>
  <c r="CC393" i="10"/>
  <c r="AW393" i="10"/>
  <c r="CD393" i="10"/>
  <c r="CE393" i="10"/>
  <c r="CF393" i="10"/>
  <c r="CI393" i="10"/>
  <c r="BA393" i="10"/>
  <c r="V393" i="10"/>
  <c r="CO393" i="10"/>
  <c r="CP393" i="10"/>
  <c r="CQ393" i="10"/>
  <c r="CL393" i="10"/>
  <c r="W393" i="10"/>
  <c r="CN393" i="10"/>
  <c r="CM393" i="10"/>
  <c r="CG393" i="10"/>
  <c r="CH393" i="10"/>
  <c r="CJ393" i="10"/>
  <c r="CK393" i="10"/>
  <c r="AV393" i="10"/>
  <c r="AU393" i="10"/>
  <c r="AH393" i="10"/>
  <c r="AT393" i="10"/>
  <c r="AQ393" i="10"/>
  <c r="AP393" i="10"/>
  <c r="AO393" i="10"/>
  <c r="AN393" i="10"/>
  <c r="AG393" i="10"/>
  <c r="AF393" i="10"/>
  <c r="Q393" i="10"/>
  <c r="A393" i="10"/>
  <c r="CV392" i="10"/>
  <c r="CU392" i="10"/>
  <c r="CT392" i="10"/>
  <c r="AM392" i="10"/>
  <c r="CS392" i="10"/>
  <c r="CR392" i="10"/>
  <c r="BX392" i="10"/>
  <c r="U392" i="10"/>
  <c r="BY392" i="10"/>
  <c r="CB392" i="10"/>
  <c r="CA392" i="10"/>
  <c r="BZ392" i="10"/>
  <c r="AY392" i="10"/>
  <c r="CC392" i="10"/>
  <c r="AW392" i="10"/>
  <c r="CD392" i="10"/>
  <c r="CE392" i="10"/>
  <c r="CF392" i="10"/>
  <c r="CI392" i="10"/>
  <c r="BA392" i="10"/>
  <c r="V392" i="10"/>
  <c r="CO392" i="10"/>
  <c r="CP392" i="10"/>
  <c r="CQ392" i="10"/>
  <c r="CL392" i="10"/>
  <c r="W392" i="10"/>
  <c r="CN392" i="10"/>
  <c r="CM392" i="10"/>
  <c r="CG392" i="10"/>
  <c r="CH392" i="10"/>
  <c r="CJ392" i="10"/>
  <c r="CK392" i="10"/>
  <c r="AV392" i="10"/>
  <c r="AU392" i="10"/>
  <c r="AH392" i="10"/>
  <c r="AT392" i="10"/>
  <c r="AQ392" i="10"/>
  <c r="AP392" i="10"/>
  <c r="AO392" i="10"/>
  <c r="AN392" i="10"/>
  <c r="AG392" i="10"/>
  <c r="AF392" i="10"/>
  <c r="Q392" i="10"/>
  <c r="A392" i="10"/>
  <c r="CV391" i="10"/>
  <c r="CU391" i="10"/>
  <c r="CT391" i="10"/>
  <c r="AM391" i="10"/>
  <c r="CS391" i="10"/>
  <c r="CR391" i="10"/>
  <c r="BX391" i="10"/>
  <c r="U391" i="10"/>
  <c r="BY391" i="10"/>
  <c r="CB391" i="10"/>
  <c r="CA391" i="10"/>
  <c r="BZ391" i="10"/>
  <c r="AY391" i="10"/>
  <c r="CC391" i="10"/>
  <c r="AW391" i="10"/>
  <c r="CD391" i="10"/>
  <c r="CE391" i="10"/>
  <c r="CF391" i="10"/>
  <c r="CI391" i="10"/>
  <c r="BA391" i="10"/>
  <c r="V391" i="10"/>
  <c r="CO391" i="10"/>
  <c r="CP391" i="10"/>
  <c r="CQ391" i="10"/>
  <c r="CL391" i="10"/>
  <c r="W391" i="10"/>
  <c r="CN391" i="10"/>
  <c r="CM391" i="10"/>
  <c r="CG391" i="10"/>
  <c r="CH391" i="10"/>
  <c r="CJ391" i="10"/>
  <c r="CK391" i="10"/>
  <c r="AV391" i="10"/>
  <c r="AU391" i="10"/>
  <c r="AH391" i="10"/>
  <c r="AT391" i="10"/>
  <c r="AQ391" i="10"/>
  <c r="AP391" i="10"/>
  <c r="AO391" i="10"/>
  <c r="AN391" i="10"/>
  <c r="AG391" i="10"/>
  <c r="AF391" i="10"/>
  <c r="Q391" i="10"/>
  <c r="A391" i="10"/>
  <c r="CV390" i="10"/>
  <c r="CU390" i="10"/>
  <c r="CT390" i="10"/>
  <c r="AM390" i="10"/>
  <c r="CS390" i="10"/>
  <c r="CR390" i="10"/>
  <c r="BX390" i="10"/>
  <c r="U390" i="10"/>
  <c r="BY390" i="10"/>
  <c r="CB390" i="10"/>
  <c r="CA390" i="10"/>
  <c r="BZ390" i="10"/>
  <c r="AY390" i="10"/>
  <c r="CC390" i="10"/>
  <c r="AW390" i="10"/>
  <c r="CD390" i="10"/>
  <c r="CE390" i="10"/>
  <c r="CF390" i="10"/>
  <c r="CI390" i="10"/>
  <c r="BA390" i="10"/>
  <c r="V390" i="10"/>
  <c r="CO390" i="10"/>
  <c r="CP390" i="10"/>
  <c r="CQ390" i="10"/>
  <c r="CL390" i="10"/>
  <c r="W390" i="10"/>
  <c r="CN390" i="10"/>
  <c r="CM390" i="10"/>
  <c r="CG390" i="10"/>
  <c r="CH390" i="10"/>
  <c r="CJ390" i="10"/>
  <c r="CK390" i="10"/>
  <c r="AV390" i="10"/>
  <c r="AU390" i="10"/>
  <c r="AH390" i="10"/>
  <c r="AT390" i="10"/>
  <c r="AQ390" i="10"/>
  <c r="AP390" i="10"/>
  <c r="AO390" i="10"/>
  <c r="AN390" i="10"/>
  <c r="AG390" i="10"/>
  <c r="AF390" i="10"/>
  <c r="Q390" i="10"/>
  <c r="A390" i="10"/>
  <c r="CV389" i="10"/>
  <c r="CU389" i="10"/>
  <c r="CT389" i="10"/>
  <c r="AM389" i="10"/>
  <c r="CS389" i="10"/>
  <c r="CR389" i="10"/>
  <c r="BX389" i="10"/>
  <c r="U389" i="10"/>
  <c r="BY389" i="10"/>
  <c r="CB389" i="10"/>
  <c r="CA389" i="10"/>
  <c r="BZ389" i="10"/>
  <c r="AY389" i="10"/>
  <c r="CC389" i="10"/>
  <c r="AW389" i="10"/>
  <c r="CD389" i="10"/>
  <c r="CE389" i="10"/>
  <c r="CF389" i="10"/>
  <c r="CI389" i="10"/>
  <c r="BA389" i="10"/>
  <c r="V389" i="10"/>
  <c r="CO389" i="10"/>
  <c r="CP389" i="10"/>
  <c r="CQ389" i="10"/>
  <c r="CL389" i="10"/>
  <c r="W389" i="10"/>
  <c r="CN389" i="10"/>
  <c r="CM389" i="10"/>
  <c r="CG389" i="10"/>
  <c r="CH389" i="10"/>
  <c r="CJ389" i="10"/>
  <c r="CK389" i="10"/>
  <c r="AV389" i="10"/>
  <c r="AU389" i="10"/>
  <c r="AH389" i="10"/>
  <c r="AT389" i="10"/>
  <c r="AQ389" i="10"/>
  <c r="AP389" i="10"/>
  <c r="AO389" i="10"/>
  <c r="AN389" i="10"/>
  <c r="AG389" i="10"/>
  <c r="AF389" i="10"/>
  <c r="Q389" i="10"/>
  <c r="A389" i="10"/>
  <c r="CV388" i="10"/>
  <c r="CU388" i="10"/>
  <c r="CT388" i="10"/>
  <c r="AM388" i="10"/>
  <c r="CS388" i="10"/>
  <c r="CR388" i="10"/>
  <c r="BX388" i="10"/>
  <c r="U388" i="10"/>
  <c r="BY388" i="10"/>
  <c r="CB388" i="10"/>
  <c r="CA388" i="10"/>
  <c r="BZ388" i="10"/>
  <c r="AY388" i="10"/>
  <c r="CC388" i="10"/>
  <c r="AW388" i="10"/>
  <c r="CD388" i="10"/>
  <c r="CE388" i="10"/>
  <c r="CF388" i="10"/>
  <c r="CI388" i="10"/>
  <c r="BA388" i="10"/>
  <c r="V388" i="10"/>
  <c r="CO388" i="10"/>
  <c r="CP388" i="10"/>
  <c r="CQ388" i="10"/>
  <c r="CL388" i="10"/>
  <c r="W388" i="10"/>
  <c r="CN388" i="10"/>
  <c r="CM388" i="10"/>
  <c r="CG388" i="10"/>
  <c r="CH388" i="10"/>
  <c r="CJ388" i="10"/>
  <c r="CK388" i="10"/>
  <c r="AV388" i="10"/>
  <c r="AU388" i="10"/>
  <c r="AH388" i="10"/>
  <c r="AT388" i="10"/>
  <c r="AQ388" i="10"/>
  <c r="AP388" i="10"/>
  <c r="AO388" i="10"/>
  <c r="AN388" i="10"/>
  <c r="AG388" i="10"/>
  <c r="AF388" i="10"/>
  <c r="Q388" i="10"/>
  <c r="A388" i="10"/>
  <c r="CV387" i="10"/>
  <c r="CU387" i="10"/>
  <c r="CT387" i="10"/>
  <c r="AM387" i="10"/>
  <c r="CS387" i="10"/>
  <c r="CR387" i="10"/>
  <c r="BX387" i="10"/>
  <c r="U387" i="10"/>
  <c r="BY387" i="10"/>
  <c r="CB387" i="10"/>
  <c r="CA387" i="10"/>
  <c r="BZ387" i="10"/>
  <c r="AY387" i="10"/>
  <c r="CC387" i="10"/>
  <c r="AW387" i="10"/>
  <c r="CD387" i="10"/>
  <c r="CE387" i="10"/>
  <c r="CF387" i="10"/>
  <c r="CI387" i="10"/>
  <c r="BA387" i="10"/>
  <c r="V387" i="10"/>
  <c r="CO387" i="10"/>
  <c r="CP387" i="10"/>
  <c r="CQ387" i="10"/>
  <c r="CL387" i="10"/>
  <c r="W387" i="10"/>
  <c r="CN387" i="10"/>
  <c r="CM387" i="10"/>
  <c r="CG387" i="10"/>
  <c r="CH387" i="10"/>
  <c r="CJ387" i="10"/>
  <c r="CK387" i="10"/>
  <c r="AV387" i="10"/>
  <c r="AU387" i="10"/>
  <c r="AH387" i="10"/>
  <c r="AT387" i="10"/>
  <c r="AQ387" i="10"/>
  <c r="AP387" i="10"/>
  <c r="AO387" i="10"/>
  <c r="AN387" i="10"/>
  <c r="AG387" i="10"/>
  <c r="AF387" i="10"/>
  <c r="Q387" i="10"/>
  <c r="A387" i="10"/>
  <c r="CV386" i="10"/>
  <c r="CU386" i="10"/>
  <c r="CT386" i="10"/>
  <c r="AM386" i="10"/>
  <c r="CS386" i="10"/>
  <c r="CR386" i="10"/>
  <c r="BX386" i="10"/>
  <c r="U386" i="10"/>
  <c r="BY386" i="10"/>
  <c r="CB386" i="10"/>
  <c r="CA386" i="10"/>
  <c r="BZ386" i="10"/>
  <c r="AY386" i="10"/>
  <c r="CC386" i="10"/>
  <c r="AW386" i="10"/>
  <c r="CD386" i="10"/>
  <c r="CE386" i="10"/>
  <c r="CF386" i="10"/>
  <c r="CI386" i="10"/>
  <c r="BA386" i="10"/>
  <c r="V386" i="10"/>
  <c r="CO386" i="10"/>
  <c r="CP386" i="10"/>
  <c r="CQ386" i="10"/>
  <c r="CL386" i="10"/>
  <c r="W386" i="10"/>
  <c r="CN386" i="10"/>
  <c r="CM386" i="10"/>
  <c r="CG386" i="10"/>
  <c r="CH386" i="10"/>
  <c r="CJ386" i="10"/>
  <c r="CK386" i="10"/>
  <c r="AV386" i="10"/>
  <c r="AU386" i="10"/>
  <c r="AH386" i="10"/>
  <c r="AT386" i="10"/>
  <c r="AQ386" i="10"/>
  <c r="AP386" i="10"/>
  <c r="AO386" i="10"/>
  <c r="AN386" i="10"/>
  <c r="AG386" i="10"/>
  <c r="AF386" i="10"/>
  <c r="Q386" i="10"/>
  <c r="A386" i="10"/>
  <c r="CV385" i="10"/>
  <c r="CU385" i="10"/>
  <c r="CT385" i="10"/>
  <c r="AM385" i="10"/>
  <c r="CS385" i="10"/>
  <c r="CR385" i="10"/>
  <c r="BX385" i="10"/>
  <c r="U385" i="10"/>
  <c r="BY385" i="10"/>
  <c r="CB385" i="10"/>
  <c r="CA385" i="10"/>
  <c r="BZ385" i="10"/>
  <c r="AY385" i="10"/>
  <c r="CC385" i="10"/>
  <c r="AW385" i="10"/>
  <c r="CD385" i="10"/>
  <c r="CE385" i="10"/>
  <c r="CF385" i="10"/>
  <c r="CI385" i="10"/>
  <c r="BA385" i="10"/>
  <c r="V385" i="10"/>
  <c r="CO385" i="10"/>
  <c r="CP385" i="10"/>
  <c r="CQ385" i="10"/>
  <c r="CL385" i="10"/>
  <c r="W385" i="10"/>
  <c r="CN385" i="10"/>
  <c r="CM385" i="10"/>
  <c r="CG385" i="10"/>
  <c r="CH385" i="10"/>
  <c r="CJ385" i="10"/>
  <c r="CK385" i="10"/>
  <c r="AV385" i="10"/>
  <c r="AU385" i="10"/>
  <c r="AH385" i="10"/>
  <c r="AT385" i="10"/>
  <c r="AQ385" i="10"/>
  <c r="AP385" i="10"/>
  <c r="AO385" i="10"/>
  <c r="AN385" i="10"/>
  <c r="AG385" i="10"/>
  <c r="AF385" i="10"/>
  <c r="Q385" i="10"/>
  <c r="A385" i="10"/>
  <c r="CV384" i="10"/>
  <c r="CU384" i="10"/>
  <c r="CT384" i="10"/>
  <c r="AM384" i="10"/>
  <c r="CS384" i="10"/>
  <c r="CR384" i="10"/>
  <c r="BX384" i="10"/>
  <c r="U384" i="10"/>
  <c r="BY384" i="10"/>
  <c r="CB384" i="10"/>
  <c r="CA384" i="10"/>
  <c r="BZ384" i="10"/>
  <c r="AY384" i="10"/>
  <c r="CC384" i="10"/>
  <c r="AW384" i="10"/>
  <c r="CD384" i="10"/>
  <c r="CE384" i="10"/>
  <c r="CF384" i="10"/>
  <c r="CI384" i="10"/>
  <c r="BA384" i="10"/>
  <c r="V384" i="10"/>
  <c r="CO384" i="10"/>
  <c r="CP384" i="10"/>
  <c r="CQ384" i="10"/>
  <c r="CL384" i="10"/>
  <c r="W384" i="10"/>
  <c r="CN384" i="10"/>
  <c r="CM384" i="10"/>
  <c r="CG384" i="10"/>
  <c r="CH384" i="10"/>
  <c r="CJ384" i="10"/>
  <c r="CK384" i="10"/>
  <c r="AV384" i="10"/>
  <c r="AU384" i="10"/>
  <c r="AH384" i="10"/>
  <c r="AT384" i="10"/>
  <c r="AQ384" i="10"/>
  <c r="AP384" i="10"/>
  <c r="AO384" i="10"/>
  <c r="AN384" i="10"/>
  <c r="AG384" i="10"/>
  <c r="AF384" i="10"/>
  <c r="Q384" i="10"/>
  <c r="A384" i="10"/>
  <c r="CV383" i="10"/>
  <c r="CU383" i="10"/>
  <c r="CT383" i="10"/>
  <c r="AM383" i="10"/>
  <c r="CS383" i="10"/>
  <c r="CR383" i="10"/>
  <c r="BX383" i="10"/>
  <c r="U383" i="10"/>
  <c r="BY383" i="10"/>
  <c r="CB383" i="10"/>
  <c r="CA383" i="10"/>
  <c r="BZ383" i="10"/>
  <c r="AY383" i="10"/>
  <c r="CC383" i="10"/>
  <c r="AW383" i="10"/>
  <c r="CD383" i="10"/>
  <c r="CE383" i="10"/>
  <c r="CF383" i="10"/>
  <c r="CI383" i="10"/>
  <c r="BA383" i="10"/>
  <c r="V383" i="10"/>
  <c r="CO383" i="10"/>
  <c r="CP383" i="10"/>
  <c r="CQ383" i="10"/>
  <c r="CL383" i="10"/>
  <c r="W383" i="10"/>
  <c r="CN383" i="10"/>
  <c r="CM383" i="10"/>
  <c r="CG383" i="10"/>
  <c r="CH383" i="10"/>
  <c r="CJ383" i="10"/>
  <c r="CK383" i="10"/>
  <c r="AV383" i="10"/>
  <c r="AU383" i="10"/>
  <c r="AH383" i="10"/>
  <c r="AT383" i="10"/>
  <c r="AQ383" i="10"/>
  <c r="AP383" i="10"/>
  <c r="AO383" i="10"/>
  <c r="AN383" i="10"/>
  <c r="AG383" i="10"/>
  <c r="AF383" i="10"/>
  <c r="Q383" i="10"/>
  <c r="A383" i="10"/>
  <c r="CV382" i="10"/>
  <c r="CU382" i="10"/>
  <c r="CT382" i="10"/>
  <c r="AM382" i="10"/>
  <c r="CS382" i="10"/>
  <c r="CR382" i="10"/>
  <c r="BX382" i="10"/>
  <c r="U382" i="10"/>
  <c r="BY382" i="10"/>
  <c r="CB382" i="10"/>
  <c r="CA382" i="10"/>
  <c r="BZ382" i="10"/>
  <c r="AY382" i="10"/>
  <c r="CC382" i="10"/>
  <c r="AW382" i="10"/>
  <c r="CD382" i="10"/>
  <c r="CE382" i="10"/>
  <c r="CF382" i="10"/>
  <c r="CI382" i="10"/>
  <c r="BA382" i="10"/>
  <c r="V382" i="10"/>
  <c r="CO382" i="10"/>
  <c r="CP382" i="10"/>
  <c r="CQ382" i="10"/>
  <c r="CL382" i="10"/>
  <c r="W382" i="10"/>
  <c r="CN382" i="10"/>
  <c r="CM382" i="10"/>
  <c r="CG382" i="10"/>
  <c r="CH382" i="10"/>
  <c r="CJ382" i="10"/>
  <c r="CK382" i="10"/>
  <c r="AV382" i="10"/>
  <c r="AU382" i="10"/>
  <c r="AH382" i="10"/>
  <c r="AT382" i="10"/>
  <c r="AQ382" i="10"/>
  <c r="AP382" i="10"/>
  <c r="AO382" i="10"/>
  <c r="AN382" i="10"/>
  <c r="AG382" i="10"/>
  <c r="AF382" i="10"/>
  <c r="Q382" i="10"/>
  <c r="A382" i="10"/>
  <c r="CV381" i="10"/>
  <c r="CU381" i="10"/>
  <c r="CT381" i="10"/>
  <c r="AM381" i="10"/>
  <c r="CS381" i="10"/>
  <c r="CR381" i="10"/>
  <c r="BX381" i="10"/>
  <c r="U381" i="10"/>
  <c r="BY381" i="10"/>
  <c r="CB381" i="10"/>
  <c r="CA381" i="10"/>
  <c r="BZ381" i="10"/>
  <c r="AY381" i="10"/>
  <c r="CC381" i="10"/>
  <c r="AW381" i="10"/>
  <c r="CD381" i="10"/>
  <c r="CE381" i="10"/>
  <c r="CF381" i="10"/>
  <c r="CI381" i="10"/>
  <c r="BA381" i="10"/>
  <c r="V381" i="10"/>
  <c r="CO381" i="10"/>
  <c r="CP381" i="10"/>
  <c r="CQ381" i="10"/>
  <c r="CL381" i="10"/>
  <c r="W381" i="10"/>
  <c r="CN381" i="10"/>
  <c r="CM381" i="10"/>
  <c r="CG381" i="10"/>
  <c r="CH381" i="10"/>
  <c r="CJ381" i="10"/>
  <c r="CK381" i="10"/>
  <c r="AV381" i="10"/>
  <c r="AU381" i="10"/>
  <c r="AH381" i="10"/>
  <c r="AT381" i="10"/>
  <c r="AQ381" i="10"/>
  <c r="AP381" i="10"/>
  <c r="AO381" i="10"/>
  <c r="AN381" i="10"/>
  <c r="AG381" i="10"/>
  <c r="AF381" i="10"/>
  <c r="Q381" i="10"/>
  <c r="A381" i="10"/>
  <c r="CV380" i="10"/>
  <c r="CU380" i="10"/>
  <c r="CT380" i="10"/>
  <c r="AM380" i="10"/>
  <c r="CS380" i="10"/>
  <c r="CR380" i="10"/>
  <c r="BX380" i="10"/>
  <c r="U380" i="10"/>
  <c r="BY380" i="10"/>
  <c r="CB380" i="10"/>
  <c r="CA380" i="10"/>
  <c r="BZ380" i="10"/>
  <c r="AY380" i="10"/>
  <c r="CC380" i="10"/>
  <c r="AW380" i="10"/>
  <c r="CD380" i="10"/>
  <c r="CE380" i="10"/>
  <c r="CF380" i="10"/>
  <c r="CI380" i="10"/>
  <c r="BA380" i="10"/>
  <c r="V380" i="10"/>
  <c r="CO380" i="10"/>
  <c r="CP380" i="10"/>
  <c r="CQ380" i="10"/>
  <c r="CL380" i="10"/>
  <c r="W380" i="10"/>
  <c r="CN380" i="10"/>
  <c r="CM380" i="10"/>
  <c r="CG380" i="10"/>
  <c r="CH380" i="10"/>
  <c r="CJ380" i="10"/>
  <c r="CK380" i="10"/>
  <c r="AV380" i="10"/>
  <c r="AU380" i="10"/>
  <c r="AH380" i="10"/>
  <c r="AT380" i="10"/>
  <c r="AQ380" i="10"/>
  <c r="AP380" i="10"/>
  <c r="AO380" i="10"/>
  <c r="AN380" i="10"/>
  <c r="AG380" i="10"/>
  <c r="AF380" i="10"/>
  <c r="Q380" i="10"/>
  <c r="A380" i="10"/>
  <c r="CV379" i="10"/>
  <c r="CU379" i="10"/>
  <c r="CT379" i="10"/>
  <c r="AM379" i="10"/>
  <c r="CS379" i="10"/>
  <c r="CR379" i="10"/>
  <c r="BX379" i="10"/>
  <c r="U379" i="10"/>
  <c r="BY379" i="10"/>
  <c r="CB379" i="10"/>
  <c r="CA379" i="10"/>
  <c r="BZ379" i="10"/>
  <c r="AY379" i="10"/>
  <c r="CC379" i="10"/>
  <c r="AW379" i="10"/>
  <c r="CD379" i="10"/>
  <c r="CE379" i="10"/>
  <c r="CF379" i="10"/>
  <c r="CI379" i="10"/>
  <c r="BA379" i="10"/>
  <c r="V379" i="10"/>
  <c r="CO379" i="10"/>
  <c r="CP379" i="10"/>
  <c r="CQ379" i="10"/>
  <c r="CL379" i="10"/>
  <c r="W379" i="10"/>
  <c r="CN379" i="10"/>
  <c r="CM379" i="10"/>
  <c r="CG379" i="10"/>
  <c r="CH379" i="10"/>
  <c r="CJ379" i="10"/>
  <c r="CK379" i="10"/>
  <c r="AV379" i="10"/>
  <c r="AU379" i="10"/>
  <c r="AH379" i="10"/>
  <c r="AT379" i="10"/>
  <c r="AQ379" i="10"/>
  <c r="AP379" i="10"/>
  <c r="AO379" i="10"/>
  <c r="AN379" i="10"/>
  <c r="AG379" i="10"/>
  <c r="AF379" i="10"/>
  <c r="Q379" i="10"/>
  <c r="A379" i="10"/>
  <c r="CV378" i="10"/>
  <c r="CU378" i="10"/>
  <c r="CT378" i="10"/>
  <c r="AM378" i="10"/>
  <c r="CS378" i="10"/>
  <c r="CR378" i="10"/>
  <c r="BX378" i="10"/>
  <c r="U378" i="10"/>
  <c r="BY378" i="10"/>
  <c r="CB378" i="10"/>
  <c r="CA378" i="10"/>
  <c r="BZ378" i="10"/>
  <c r="AY378" i="10"/>
  <c r="CC378" i="10"/>
  <c r="AW378" i="10"/>
  <c r="CD378" i="10"/>
  <c r="CE378" i="10"/>
  <c r="CF378" i="10"/>
  <c r="CI378" i="10"/>
  <c r="BA378" i="10"/>
  <c r="V378" i="10"/>
  <c r="CO378" i="10"/>
  <c r="CP378" i="10"/>
  <c r="CQ378" i="10"/>
  <c r="CL378" i="10"/>
  <c r="W378" i="10"/>
  <c r="CN378" i="10"/>
  <c r="CM378" i="10"/>
  <c r="CG378" i="10"/>
  <c r="CH378" i="10"/>
  <c r="CJ378" i="10"/>
  <c r="CK378" i="10"/>
  <c r="AV378" i="10"/>
  <c r="AU378" i="10"/>
  <c r="AH378" i="10"/>
  <c r="AT378" i="10"/>
  <c r="AQ378" i="10"/>
  <c r="AP378" i="10"/>
  <c r="AO378" i="10"/>
  <c r="AN378" i="10"/>
  <c r="AG378" i="10"/>
  <c r="AF378" i="10"/>
  <c r="Q378" i="10"/>
  <c r="A378" i="10"/>
  <c r="CV377" i="10"/>
  <c r="CU377" i="10"/>
  <c r="CT377" i="10"/>
  <c r="AM377" i="10"/>
  <c r="CS377" i="10"/>
  <c r="CR377" i="10"/>
  <c r="BX377" i="10"/>
  <c r="U377" i="10"/>
  <c r="BY377" i="10"/>
  <c r="CB377" i="10"/>
  <c r="CA377" i="10"/>
  <c r="BZ377" i="10"/>
  <c r="AY377" i="10"/>
  <c r="CC377" i="10"/>
  <c r="AW377" i="10"/>
  <c r="CD377" i="10"/>
  <c r="CE377" i="10"/>
  <c r="CF377" i="10"/>
  <c r="CI377" i="10"/>
  <c r="BA377" i="10"/>
  <c r="V377" i="10"/>
  <c r="CO377" i="10"/>
  <c r="CP377" i="10"/>
  <c r="CQ377" i="10"/>
  <c r="CL377" i="10"/>
  <c r="W377" i="10"/>
  <c r="CN377" i="10"/>
  <c r="CM377" i="10"/>
  <c r="CG377" i="10"/>
  <c r="CH377" i="10"/>
  <c r="CJ377" i="10"/>
  <c r="CK377" i="10"/>
  <c r="AV377" i="10"/>
  <c r="AU377" i="10"/>
  <c r="AH377" i="10"/>
  <c r="AT377" i="10"/>
  <c r="AQ377" i="10"/>
  <c r="AP377" i="10"/>
  <c r="AO377" i="10"/>
  <c r="AN377" i="10"/>
  <c r="AG377" i="10"/>
  <c r="AF377" i="10"/>
  <c r="Q377" i="10"/>
  <c r="A377" i="10"/>
  <c r="CV376" i="10"/>
  <c r="CU376" i="10"/>
  <c r="CT376" i="10"/>
  <c r="AM376" i="10"/>
  <c r="CS376" i="10"/>
  <c r="CR376" i="10"/>
  <c r="BX376" i="10"/>
  <c r="U376" i="10"/>
  <c r="BY376" i="10"/>
  <c r="CB376" i="10"/>
  <c r="CA376" i="10"/>
  <c r="BZ376" i="10"/>
  <c r="AY376" i="10"/>
  <c r="CC376" i="10"/>
  <c r="AW376" i="10"/>
  <c r="CD376" i="10"/>
  <c r="CE376" i="10"/>
  <c r="CF376" i="10"/>
  <c r="CI376" i="10"/>
  <c r="BA376" i="10"/>
  <c r="V376" i="10"/>
  <c r="CO376" i="10"/>
  <c r="CP376" i="10"/>
  <c r="CQ376" i="10"/>
  <c r="CL376" i="10"/>
  <c r="W376" i="10"/>
  <c r="CN376" i="10"/>
  <c r="CM376" i="10"/>
  <c r="CG376" i="10"/>
  <c r="CH376" i="10"/>
  <c r="CJ376" i="10"/>
  <c r="CK376" i="10"/>
  <c r="AV376" i="10"/>
  <c r="AU376" i="10"/>
  <c r="AH376" i="10"/>
  <c r="AT376" i="10"/>
  <c r="AQ376" i="10"/>
  <c r="AP376" i="10"/>
  <c r="AO376" i="10"/>
  <c r="AN376" i="10"/>
  <c r="AG376" i="10"/>
  <c r="AF376" i="10"/>
  <c r="Q376" i="10"/>
  <c r="A376" i="10"/>
  <c r="CV375" i="10"/>
  <c r="CU375" i="10"/>
  <c r="CT375" i="10"/>
  <c r="AM375" i="10"/>
  <c r="CS375" i="10"/>
  <c r="CR375" i="10"/>
  <c r="BX375" i="10"/>
  <c r="U375" i="10"/>
  <c r="BY375" i="10"/>
  <c r="CB375" i="10"/>
  <c r="CA375" i="10"/>
  <c r="BZ375" i="10"/>
  <c r="AY375" i="10"/>
  <c r="CC375" i="10"/>
  <c r="AW375" i="10"/>
  <c r="CD375" i="10"/>
  <c r="CE375" i="10"/>
  <c r="CF375" i="10"/>
  <c r="CI375" i="10"/>
  <c r="BA375" i="10"/>
  <c r="V375" i="10"/>
  <c r="CO375" i="10"/>
  <c r="CP375" i="10"/>
  <c r="CQ375" i="10"/>
  <c r="CL375" i="10"/>
  <c r="W375" i="10"/>
  <c r="CN375" i="10"/>
  <c r="CM375" i="10"/>
  <c r="CG375" i="10"/>
  <c r="CH375" i="10"/>
  <c r="CJ375" i="10"/>
  <c r="CK375" i="10"/>
  <c r="AV375" i="10"/>
  <c r="AU375" i="10"/>
  <c r="AH375" i="10"/>
  <c r="AT375" i="10"/>
  <c r="AQ375" i="10"/>
  <c r="AP375" i="10"/>
  <c r="AO375" i="10"/>
  <c r="AN375" i="10"/>
  <c r="AG375" i="10"/>
  <c r="AF375" i="10"/>
  <c r="Q375" i="10"/>
  <c r="A375" i="10"/>
  <c r="CV374" i="10"/>
  <c r="CU374" i="10"/>
  <c r="CT374" i="10"/>
  <c r="AM374" i="10"/>
  <c r="CS374" i="10"/>
  <c r="CR374" i="10"/>
  <c r="BX374" i="10"/>
  <c r="U374" i="10"/>
  <c r="BY374" i="10"/>
  <c r="CB374" i="10"/>
  <c r="CA374" i="10"/>
  <c r="BZ374" i="10"/>
  <c r="AY374" i="10"/>
  <c r="CC374" i="10"/>
  <c r="AW374" i="10"/>
  <c r="CD374" i="10"/>
  <c r="CE374" i="10"/>
  <c r="CF374" i="10"/>
  <c r="CI374" i="10"/>
  <c r="BA374" i="10"/>
  <c r="V374" i="10"/>
  <c r="CO374" i="10"/>
  <c r="CP374" i="10"/>
  <c r="CQ374" i="10"/>
  <c r="CL374" i="10"/>
  <c r="W374" i="10"/>
  <c r="CN374" i="10"/>
  <c r="CM374" i="10"/>
  <c r="CG374" i="10"/>
  <c r="CH374" i="10"/>
  <c r="CJ374" i="10"/>
  <c r="CK374" i="10"/>
  <c r="AV374" i="10"/>
  <c r="AU374" i="10"/>
  <c r="AH374" i="10"/>
  <c r="AT374" i="10"/>
  <c r="AQ374" i="10"/>
  <c r="AP374" i="10"/>
  <c r="AO374" i="10"/>
  <c r="AN374" i="10"/>
  <c r="AG374" i="10"/>
  <c r="AF374" i="10"/>
  <c r="Q374" i="10"/>
  <c r="A374" i="10"/>
  <c r="CV373" i="10"/>
  <c r="CU373" i="10"/>
  <c r="CT373" i="10"/>
  <c r="AM373" i="10"/>
  <c r="CS373" i="10"/>
  <c r="CR373" i="10"/>
  <c r="BX373" i="10"/>
  <c r="U373" i="10"/>
  <c r="BY373" i="10"/>
  <c r="CB373" i="10"/>
  <c r="CA373" i="10"/>
  <c r="BZ373" i="10"/>
  <c r="AY373" i="10"/>
  <c r="CC373" i="10"/>
  <c r="AW373" i="10"/>
  <c r="CD373" i="10"/>
  <c r="CE373" i="10"/>
  <c r="CF373" i="10"/>
  <c r="CI373" i="10"/>
  <c r="BA373" i="10"/>
  <c r="V373" i="10"/>
  <c r="CO373" i="10"/>
  <c r="CP373" i="10"/>
  <c r="CQ373" i="10"/>
  <c r="CL373" i="10"/>
  <c r="W373" i="10"/>
  <c r="CN373" i="10"/>
  <c r="CM373" i="10"/>
  <c r="CG373" i="10"/>
  <c r="CH373" i="10"/>
  <c r="CJ373" i="10"/>
  <c r="CK373" i="10"/>
  <c r="AV373" i="10"/>
  <c r="AU373" i="10"/>
  <c r="AH373" i="10"/>
  <c r="AT373" i="10"/>
  <c r="AQ373" i="10"/>
  <c r="AP373" i="10"/>
  <c r="AO373" i="10"/>
  <c r="AN373" i="10"/>
  <c r="AG373" i="10"/>
  <c r="AF373" i="10"/>
  <c r="Q373" i="10"/>
  <c r="A373" i="10"/>
  <c r="CV372" i="10"/>
  <c r="CU372" i="10"/>
  <c r="CT372" i="10"/>
  <c r="AM372" i="10"/>
  <c r="CS372" i="10"/>
  <c r="CR372" i="10"/>
  <c r="BX372" i="10"/>
  <c r="U372" i="10"/>
  <c r="BY372" i="10"/>
  <c r="CB372" i="10"/>
  <c r="CA372" i="10"/>
  <c r="BZ372" i="10"/>
  <c r="AY372" i="10"/>
  <c r="CC372" i="10"/>
  <c r="AW372" i="10"/>
  <c r="CD372" i="10"/>
  <c r="CE372" i="10"/>
  <c r="CF372" i="10"/>
  <c r="CI372" i="10"/>
  <c r="BA372" i="10"/>
  <c r="V372" i="10"/>
  <c r="CO372" i="10"/>
  <c r="CP372" i="10"/>
  <c r="CQ372" i="10"/>
  <c r="CL372" i="10"/>
  <c r="W372" i="10"/>
  <c r="CN372" i="10"/>
  <c r="CM372" i="10"/>
  <c r="CG372" i="10"/>
  <c r="CH372" i="10"/>
  <c r="CJ372" i="10"/>
  <c r="CK372" i="10"/>
  <c r="AV372" i="10"/>
  <c r="AU372" i="10"/>
  <c r="AH372" i="10"/>
  <c r="AT372" i="10"/>
  <c r="AQ372" i="10"/>
  <c r="AP372" i="10"/>
  <c r="AO372" i="10"/>
  <c r="AN372" i="10"/>
  <c r="AG372" i="10"/>
  <c r="AF372" i="10"/>
  <c r="Q372" i="10"/>
  <c r="A372" i="10"/>
  <c r="CV371" i="10"/>
  <c r="CU371" i="10"/>
  <c r="CT371" i="10"/>
  <c r="AM371" i="10"/>
  <c r="CS371" i="10"/>
  <c r="CR371" i="10"/>
  <c r="BX371" i="10"/>
  <c r="U371" i="10"/>
  <c r="BY371" i="10"/>
  <c r="CB371" i="10"/>
  <c r="CA371" i="10"/>
  <c r="BZ371" i="10"/>
  <c r="AY371" i="10"/>
  <c r="CC371" i="10"/>
  <c r="AW371" i="10"/>
  <c r="CD371" i="10"/>
  <c r="CE371" i="10"/>
  <c r="CF371" i="10"/>
  <c r="CI371" i="10"/>
  <c r="BA371" i="10"/>
  <c r="V371" i="10"/>
  <c r="CO371" i="10"/>
  <c r="CP371" i="10"/>
  <c r="CQ371" i="10"/>
  <c r="CL371" i="10"/>
  <c r="W371" i="10"/>
  <c r="CN371" i="10"/>
  <c r="CM371" i="10"/>
  <c r="CG371" i="10"/>
  <c r="CH371" i="10"/>
  <c r="CJ371" i="10"/>
  <c r="CK371" i="10"/>
  <c r="AV371" i="10"/>
  <c r="AU371" i="10"/>
  <c r="AH371" i="10"/>
  <c r="AT371" i="10"/>
  <c r="AQ371" i="10"/>
  <c r="AP371" i="10"/>
  <c r="AO371" i="10"/>
  <c r="AN371" i="10"/>
  <c r="AG371" i="10"/>
  <c r="AF371" i="10"/>
  <c r="Q371" i="10"/>
  <c r="A371" i="10"/>
  <c r="CV370" i="10"/>
  <c r="CU370" i="10"/>
  <c r="CT370" i="10"/>
  <c r="AM370" i="10"/>
  <c r="CS370" i="10"/>
  <c r="CR370" i="10"/>
  <c r="BX370" i="10"/>
  <c r="U370" i="10"/>
  <c r="BY370" i="10"/>
  <c r="CB370" i="10"/>
  <c r="CA370" i="10"/>
  <c r="BZ370" i="10"/>
  <c r="AY370" i="10"/>
  <c r="CC370" i="10"/>
  <c r="AW370" i="10"/>
  <c r="CD370" i="10"/>
  <c r="CE370" i="10"/>
  <c r="CF370" i="10"/>
  <c r="CI370" i="10"/>
  <c r="BA370" i="10"/>
  <c r="V370" i="10"/>
  <c r="CO370" i="10"/>
  <c r="CP370" i="10"/>
  <c r="CQ370" i="10"/>
  <c r="CL370" i="10"/>
  <c r="W370" i="10"/>
  <c r="CN370" i="10"/>
  <c r="CM370" i="10"/>
  <c r="CG370" i="10"/>
  <c r="CH370" i="10"/>
  <c r="CJ370" i="10"/>
  <c r="CK370" i="10"/>
  <c r="AV370" i="10"/>
  <c r="AU370" i="10"/>
  <c r="AH370" i="10"/>
  <c r="AT370" i="10"/>
  <c r="AQ370" i="10"/>
  <c r="AP370" i="10"/>
  <c r="AO370" i="10"/>
  <c r="AN370" i="10"/>
  <c r="AG370" i="10"/>
  <c r="AF370" i="10"/>
  <c r="Q370" i="10"/>
  <c r="A370" i="10"/>
  <c r="CV369" i="10"/>
  <c r="CU369" i="10"/>
  <c r="CT369" i="10"/>
  <c r="AM369" i="10"/>
  <c r="CS369" i="10"/>
  <c r="CR369" i="10"/>
  <c r="BX369" i="10"/>
  <c r="U369" i="10"/>
  <c r="BY369" i="10"/>
  <c r="CB369" i="10"/>
  <c r="CA369" i="10"/>
  <c r="BZ369" i="10"/>
  <c r="AY369" i="10"/>
  <c r="CC369" i="10"/>
  <c r="AW369" i="10"/>
  <c r="CD369" i="10"/>
  <c r="CE369" i="10"/>
  <c r="CF369" i="10"/>
  <c r="CI369" i="10"/>
  <c r="BA369" i="10"/>
  <c r="V369" i="10"/>
  <c r="CO369" i="10"/>
  <c r="CP369" i="10"/>
  <c r="CQ369" i="10"/>
  <c r="CL369" i="10"/>
  <c r="W369" i="10"/>
  <c r="CN369" i="10"/>
  <c r="CM369" i="10"/>
  <c r="CG369" i="10"/>
  <c r="CH369" i="10"/>
  <c r="CJ369" i="10"/>
  <c r="CK369" i="10"/>
  <c r="AV369" i="10"/>
  <c r="AU369" i="10"/>
  <c r="AH369" i="10"/>
  <c r="AT369" i="10"/>
  <c r="AQ369" i="10"/>
  <c r="AP369" i="10"/>
  <c r="AO369" i="10"/>
  <c r="AN369" i="10"/>
  <c r="AG369" i="10"/>
  <c r="AF369" i="10"/>
  <c r="Q369" i="10"/>
  <c r="A369" i="10"/>
  <c r="CV368" i="10"/>
  <c r="CU368" i="10"/>
  <c r="CT368" i="10"/>
  <c r="AM368" i="10"/>
  <c r="CS368" i="10"/>
  <c r="CR368" i="10"/>
  <c r="BX368" i="10"/>
  <c r="U368" i="10"/>
  <c r="BY368" i="10"/>
  <c r="CB368" i="10"/>
  <c r="CA368" i="10"/>
  <c r="BZ368" i="10"/>
  <c r="AY368" i="10"/>
  <c r="CC368" i="10"/>
  <c r="AW368" i="10"/>
  <c r="CD368" i="10"/>
  <c r="CE368" i="10"/>
  <c r="CF368" i="10"/>
  <c r="CI368" i="10"/>
  <c r="BA368" i="10"/>
  <c r="V368" i="10"/>
  <c r="CO368" i="10"/>
  <c r="CP368" i="10"/>
  <c r="CQ368" i="10"/>
  <c r="CL368" i="10"/>
  <c r="W368" i="10"/>
  <c r="CN368" i="10"/>
  <c r="CM368" i="10"/>
  <c r="CG368" i="10"/>
  <c r="CH368" i="10"/>
  <c r="CJ368" i="10"/>
  <c r="CK368" i="10"/>
  <c r="AV368" i="10"/>
  <c r="AU368" i="10"/>
  <c r="AH368" i="10"/>
  <c r="AT368" i="10"/>
  <c r="AQ368" i="10"/>
  <c r="AP368" i="10"/>
  <c r="AO368" i="10"/>
  <c r="AN368" i="10"/>
  <c r="AG368" i="10"/>
  <c r="AF368" i="10"/>
  <c r="Q368" i="10"/>
  <c r="A368" i="10"/>
  <c r="CV367" i="10"/>
  <c r="CU367" i="10"/>
  <c r="CT367" i="10"/>
  <c r="AM367" i="10"/>
  <c r="CS367" i="10"/>
  <c r="CR367" i="10"/>
  <c r="BX367" i="10"/>
  <c r="U367" i="10"/>
  <c r="BY367" i="10"/>
  <c r="CB367" i="10"/>
  <c r="CA367" i="10"/>
  <c r="BZ367" i="10"/>
  <c r="AY367" i="10"/>
  <c r="CC367" i="10"/>
  <c r="AW367" i="10"/>
  <c r="CD367" i="10"/>
  <c r="CE367" i="10"/>
  <c r="CF367" i="10"/>
  <c r="CI367" i="10"/>
  <c r="BA367" i="10"/>
  <c r="V367" i="10"/>
  <c r="CO367" i="10"/>
  <c r="CP367" i="10"/>
  <c r="CQ367" i="10"/>
  <c r="CL367" i="10"/>
  <c r="W367" i="10"/>
  <c r="CN367" i="10"/>
  <c r="CM367" i="10"/>
  <c r="CG367" i="10"/>
  <c r="CH367" i="10"/>
  <c r="CJ367" i="10"/>
  <c r="CK367" i="10"/>
  <c r="AV367" i="10"/>
  <c r="AU367" i="10"/>
  <c r="AH367" i="10"/>
  <c r="AT367" i="10"/>
  <c r="AQ367" i="10"/>
  <c r="AP367" i="10"/>
  <c r="AO367" i="10"/>
  <c r="AN367" i="10"/>
  <c r="AG367" i="10"/>
  <c r="AF367" i="10"/>
  <c r="Q367" i="10"/>
  <c r="A367" i="10"/>
  <c r="CV366" i="10"/>
  <c r="CU366" i="10"/>
  <c r="CT366" i="10"/>
  <c r="AM366" i="10"/>
  <c r="CS366" i="10"/>
  <c r="CR366" i="10"/>
  <c r="BX366" i="10"/>
  <c r="U366" i="10"/>
  <c r="BY366" i="10"/>
  <c r="CB366" i="10"/>
  <c r="CA366" i="10"/>
  <c r="BZ366" i="10"/>
  <c r="AY366" i="10"/>
  <c r="CC366" i="10"/>
  <c r="AW366" i="10"/>
  <c r="CD366" i="10"/>
  <c r="CE366" i="10"/>
  <c r="CF366" i="10"/>
  <c r="CI366" i="10"/>
  <c r="BA366" i="10"/>
  <c r="V366" i="10"/>
  <c r="CO366" i="10"/>
  <c r="CP366" i="10"/>
  <c r="CQ366" i="10"/>
  <c r="CL366" i="10"/>
  <c r="W366" i="10"/>
  <c r="CN366" i="10"/>
  <c r="CM366" i="10"/>
  <c r="CG366" i="10"/>
  <c r="CH366" i="10"/>
  <c r="CJ366" i="10"/>
  <c r="CK366" i="10"/>
  <c r="AV366" i="10"/>
  <c r="AU366" i="10"/>
  <c r="AH366" i="10"/>
  <c r="AT366" i="10"/>
  <c r="AQ366" i="10"/>
  <c r="AP366" i="10"/>
  <c r="AO366" i="10"/>
  <c r="AN366" i="10"/>
  <c r="AG366" i="10"/>
  <c r="AF366" i="10"/>
  <c r="Q366" i="10"/>
  <c r="A366" i="10"/>
  <c r="CV365" i="10"/>
  <c r="CU365" i="10"/>
  <c r="CT365" i="10"/>
  <c r="AM365" i="10"/>
  <c r="CS365" i="10"/>
  <c r="CR365" i="10"/>
  <c r="BX365" i="10"/>
  <c r="U365" i="10"/>
  <c r="BY365" i="10"/>
  <c r="CB365" i="10"/>
  <c r="CA365" i="10"/>
  <c r="BZ365" i="10"/>
  <c r="AY365" i="10"/>
  <c r="CC365" i="10"/>
  <c r="AW365" i="10"/>
  <c r="CD365" i="10"/>
  <c r="CE365" i="10"/>
  <c r="CF365" i="10"/>
  <c r="CI365" i="10"/>
  <c r="BA365" i="10"/>
  <c r="V365" i="10"/>
  <c r="CO365" i="10"/>
  <c r="CP365" i="10"/>
  <c r="CQ365" i="10"/>
  <c r="CL365" i="10"/>
  <c r="W365" i="10"/>
  <c r="CN365" i="10"/>
  <c r="CM365" i="10"/>
  <c r="CG365" i="10"/>
  <c r="CH365" i="10"/>
  <c r="CJ365" i="10"/>
  <c r="CK365" i="10"/>
  <c r="AV365" i="10"/>
  <c r="AU365" i="10"/>
  <c r="AH365" i="10"/>
  <c r="AT365" i="10"/>
  <c r="AQ365" i="10"/>
  <c r="AP365" i="10"/>
  <c r="AO365" i="10"/>
  <c r="AN365" i="10"/>
  <c r="AG365" i="10"/>
  <c r="AF365" i="10"/>
  <c r="Q365" i="10"/>
  <c r="A365" i="10"/>
  <c r="CV364" i="10"/>
  <c r="CU364" i="10"/>
  <c r="CT364" i="10"/>
  <c r="AM364" i="10"/>
  <c r="CS364" i="10"/>
  <c r="CR364" i="10"/>
  <c r="BX364" i="10"/>
  <c r="U364" i="10"/>
  <c r="BY364" i="10"/>
  <c r="CB364" i="10"/>
  <c r="CA364" i="10"/>
  <c r="BZ364" i="10"/>
  <c r="AY364" i="10"/>
  <c r="CC364" i="10"/>
  <c r="AW364" i="10"/>
  <c r="CD364" i="10"/>
  <c r="CE364" i="10"/>
  <c r="CF364" i="10"/>
  <c r="CI364" i="10"/>
  <c r="BA364" i="10"/>
  <c r="V364" i="10"/>
  <c r="CO364" i="10"/>
  <c r="CP364" i="10"/>
  <c r="CQ364" i="10"/>
  <c r="CL364" i="10"/>
  <c r="W364" i="10"/>
  <c r="CN364" i="10"/>
  <c r="CM364" i="10"/>
  <c r="CG364" i="10"/>
  <c r="CH364" i="10"/>
  <c r="CJ364" i="10"/>
  <c r="CK364" i="10"/>
  <c r="AV364" i="10"/>
  <c r="AU364" i="10"/>
  <c r="AH364" i="10"/>
  <c r="AT364" i="10"/>
  <c r="AQ364" i="10"/>
  <c r="AP364" i="10"/>
  <c r="AO364" i="10"/>
  <c r="AN364" i="10"/>
  <c r="AG364" i="10"/>
  <c r="AF364" i="10"/>
  <c r="Q364" i="10"/>
  <c r="A364" i="10"/>
  <c r="CV363" i="10"/>
  <c r="CU363" i="10"/>
  <c r="CT363" i="10"/>
  <c r="AM363" i="10"/>
  <c r="CS363" i="10"/>
  <c r="CR363" i="10"/>
  <c r="BX363" i="10"/>
  <c r="U363" i="10"/>
  <c r="BY363" i="10"/>
  <c r="CB363" i="10"/>
  <c r="CA363" i="10"/>
  <c r="BZ363" i="10"/>
  <c r="AY363" i="10"/>
  <c r="CC363" i="10"/>
  <c r="AW363" i="10"/>
  <c r="CD363" i="10"/>
  <c r="CE363" i="10"/>
  <c r="CF363" i="10"/>
  <c r="CI363" i="10"/>
  <c r="BA363" i="10"/>
  <c r="V363" i="10"/>
  <c r="CO363" i="10"/>
  <c r="CP363" i="10"/>
  <c r="CQ363" i="10"/>
  <c r="CL363" i="10"/>
  <c r="W363" i="10"/>
  <c r="CN363" i="10"/>
  <c r="CM363" i="10"/>
  <c r="CG363" i="10"/>
  <c r="CH363" i="10"/>
  <c r="CJ363" i="10"/>
  <c r="CK363" i="10"/>
  <c r="AV363" i="10"/>
  <c r="AU363" i="10"/>
  <c r="AH363" i="10"/>
  <c r="AT363" i="10"/>
  <c r="AQ363" i="10"/>
  <c r="AP363" i="10"/>
  <c r="AO363" i="10"/>
  <c r="AN363" i="10"/>
  <c r="AG363" i="10"/>
  <c r="AF363" i="10"/>
  <c r="Q363" i="10"/>
  <c r="A363" i="10"/>
  <c r="CV362" i="10"/>
  <c r="CU362" i="10"/>
  <c r="CT362" i="10"/>
  <c r="AM362" i="10"/>
  <c r="CS362" i="10"/>
  <c r="CR362" i="10"/>
  <c r="BX362" i="10"/>
  <c r="U362" i="10"/>
  <c r="BY362" i="10"/>
  <c r="CB362" i="10"/>
  <c r="CA362" i="10"/>
  <c r="BZ362" i="10"/>
  <c r="AY362" i="10"/>
  <c r="CC362" i="10"/>
  <c r="AW362" i="10"/>
  <c r="CD362" i="10"/>
  <c r="CE362" i="10"/>
  <c r="CF362" i="10"/>
  <c r="CI362" i="10"/>
  <c r="BA362" i="10"/>
  <c r="V362" i="10"/>
  <c r="CO362" i="10"/>
  <c r="CP362" i="10"/>
  <c r="CQ362" i="10"/>
  <c r="CL362" i="10"/>
  <c r="W362" i="10"/>
  <c r="CN362" i="10"/>
  <c r="CM362" i="10"/>
  <c r="CG362" i="10"/>
  <c r="CH362" i="10"/>
  <c r="CJ362" i="10"/>
  <c r="CK362" i="10"/>
  <c r="AV362" i="10"/>
  <c r="AU362" i="10"/>
  <c r="AH362" i="10"/>
  <c r="AT362" i="10"/>
  <c r="AQ362" i="10"/>
  <c r="AP362" i="10"/>
  <c r="AO362" i="10"/>
  <c r="AN362" i="10"/>
  <c r="AG362" i="10"/>
  <c r="AF362" i="10"/>
  <c r="Q362" i="10"/>
  <c r="A362" i="10"/>
  <c r="CV361" i="10"/>
  <c r="CU361" i="10"/>
  <c r="CT361" i="10"/>
  <c r="AM361" i="10"/>
  <c r="CS361" i="10"/>
  <c r="CR361" i="10"/>
  <c r="BX361" i="10"/>
  <c r="U361" i="10"/>
  <c r="BY361" i="10"/>
  <c r="CB361" i="10"/>
  <c r="CA361" i="10"/>
  <c r="BZ361" i="10"/>
  <c r="AY361" i="10"/>
  <c r="CC361" i="10"/>
  <c r="AW361" i="10"/>
  <c r="CD361" i="10"/>
  <c r="CE361" i="10"/>
  <c r="CF361" i="10"/>
  <c r="CI361" i="10"/>
  <c r="BA361" i="10"/>
  <c r="V361" i="10"/>
  <c r="CO361" i="10"/>
  <c r="CP361" i="10"/>
  <c r="CQ361" i="10"/>
  <c r="CL361" i="10"/>
  <c r="W361" i="10"/>
  <c r="CN361" i="10"/>
  <c r="CM361" i="10"/>
  <c r="CG361" i="10"/>
  <c r="CH361" i="10"/>
  <c r="CJ361" i="10"/>
  <c r="CK361" i="10"/>
  <c r="AV361" i="10"/>
  <c r="AU361" i="10"/>
  <c r="AH361" i="10"/>
  <c r="AT361" i="10"/>
  <c r="AQ361" i="10"/>
  <c r="AP361" i="10"/>
  <c r="AO361" i="10"/>
  <c r="AN361" i="10"/>
  <c r="AG361" i="10"/>
  <c r="AF361" i="10"/>
  <c r="Q361" i="10"/>
  <c r="A361" i="10"/>
  <c r="CV360" i="10"/>
  <c r="CU360" i="10"/>
  <c r="CT360" i="10"/>
  <c r="AM360" i="10"/>
  <c r="CS360" i="10"/>
  <c r="CR360" i="10"/>
  <c r="BX360" i="10"/>
  <c r="U360" i="10"/>
  <c r="BY360" i="10"/>
  <c r="CB360" i="10"/>
  <c r="CA360" i="10"/>
  <c r="BZ360" i="10"/>
  <c r="AY360" i="10"/>
  <c r="CC360" i="10"/>
  <c r="AW360" i="10"/>
  <c r="CD360" i="10"/>
  <c r="CE360" i="10"/>
  <c r="CF360" i="10"/>
  <c r="CI360" i="10"/>
  <c r="BA360" i="10"/>
  <c r="V360" i="10"/>
  <c r="CO360" i="10"/>
  <c r="CP360" i="10"/>
  <c r="CQ360" i="10"/>
  <c r="CL360" i="10"/>
  <c r="W360" i="10"/>
  <c r="CN360" i="10"/>
  <c r="CM360" i="10"/>
  <c r="CG360" i="10"/>
  <c r="CH360" i="10"/>
  <c r="CJ360" i="10"/>
  <c r="CK360" i="10"/>
  <c r="AV360" i="10"/>
  <c r="AU360" i="10"/>
  <c r="AH360" i="10"/>
  <c r="AT360" i="10"/>
  <c r="AQ360" i="10"/>
  <c r="AP360" i="10"/>
  <c r="AO360" i="10"/>
  <c r="AN360" i="10"/>
  <c r="AG360" i="10"/>
  <c r="AF360" i="10"/>
  <c r="Q360" i="10"/>
  <c r="A360" i="10"/>
  <c r="CV359" i="10"/>
  <c r="CU359" i="10"/>
  <c r="CT359" i="10"/>
  <c r="AM359" i="10"/>
  <c r="CS359" i="10"/>
  <c r="CR359" i="10"/>
  <c r="BX359" i="10"/>
  <c r="U359" i="10"/>
  <c r="BY359" i="10"/>
  <c r="CB359" i="10"/>
  <c r="CA359" i="10"/>
  <c r="BZ359" i="10"/>
  <c r="AY359" i="10"/>
  <c r="CC359" i="10"/>
  <c r="AW359" i="10"/>
  <c r="CD359" i="10"/>
  <c r="CE359" i="10"/>
  <c r="CF359" i="10"/>
  <c r="CI359" i="10"/>
  <c r="BA359" i="10"/>
  <c r="V359" i="10"/>
  <c r="CO359" i="10"/>
  <c r="CP359" i="10"/>
  <c r="CQ359" i="10"/>
  <c r="CL359" i="10"/>
  <c r="W359" i="10"/>
  <c r="CN359" i="10"/>
  <c r="CM359" i="10"/>
  <c r="CG359" i="10"/>
  <c r="CH359" i="10"/>
  <c r="CJ359" i="10"/>
  <c r="CK359" i="10"/>
  <c r="AV359" i="10"/>
  <c r="AU359" i="10"/>
  <c r="AH359" i="10"/>
  <c r="AT359" i="10"/>
  <c r="AQ359" i="10"/>
  <c r="AP359" i="10"/>
  <c r="AO359" i="10"/>
  <c r="AN359" i="10"/>
  <c r="AG359" i="10"/>
  <c r="AF359" i="10"/>
  <c r="Q359" i="10"/>
  <c r="A359" i="10"/>
  <c r="CV358" i="10"/>
  <c r="CU358" i="10"/>
  <c r="CT358" i="10"/>
  <c r="AM358" i="10"/>
  <c r="CS358" i="10"/>
  <c r="CR358" i="10"/>
  <c r="BX358" i="10"/>
  <c r="U358" i="10"/>
  <c r="BY358" i="10"/>
  <c r="CB358" i="10"/>
  <c r="CA358" i="10"/>
  <c r="BZ358" i="10"/>
  <c r="AY358" i="10"/>
  <c r="CC358" i="10"/>
  <c r="AW358" i="10"/>
  <c r="CD358" i="10"/>
  <c r="CE358" i="10"/>
  <c r="CF358" i="10"/>
  <c r="CI358" i="10"/>
  <c r="BA358" i="10"/>
  <c r="V358" i="10"/>
  <c r="CO358" i="10"/>
  <c r="CP358" i="10"/>
  <c r="CQ358" i="10"/>
  <c r="CL358" i="10"/>
  <c r="W358" i="10"/>
  <c r="CN358" i="10"/>
  <c r="CM358" i="10"/>
  <c r="CG358" i="10"/>
  <c r="CH358" i="10"/>
  <c r="CJ358" i="10"/>
  <c r="CK358" i="10"/>
  <c r="AV358" i="10"/>
  <c r="AU358" i="10"/>
  <c r="AH358" i="10"/>
  <c r="AT358" i="10"/>
  <c r="AQ358" i="10"/>
  <c r="AP358" i="10"/>
  <c r="AO358" i="10"/>
  <c r="AN358" i="10"/>
  <c r="AG358" i="10"/>
  <c r="AF358" i="10"/>
  <c r="Q358" i="10"/>
  <c r="A358" i="10"/>
  <c r="CV357" i="10"/>
  <c r="CU357" i="10"/>
  <c r="CT357" i="10"/>
  <c r="AM357" i="10"/>
  <c r="CS357" i="10"/>
  <c r="CR357" i="10"/>
  <c r="BX357" i="10"/>
  <c r="U357" i="10"/>
  <c r="BY357" i="10"/>
  <c r="CB357" i="10"/>
  <c r="CA357" i="10"/>
  <c r="BZ357" i="10"/>
  <c r="AY357" i="10"/>
  <c r="CC357" i="10"/>
  <c r="AW357" i="10"/>
  <c r="CD357" i="10"/>
  <c r="CE357" i="10"/>
  <c r="CF357" i="10"/>
  <c r="CI357" i="10"/>
  <c r="BA357" i="10"/>
  <c r="V357" i="10"/>
  <c r="CO357" i="10"/>
  <c r="CP357" i="10"/>
  <c r="CQ357" i="10"/>
  <c r="CL357" i="10"/>
  <c r="W357" i="10"/>
  <c r="CN357" i="10"/>
  <c r="CM357" i="10"/>
  <c r="CG357" i="10"/>
  <c r="CH357" i="10"/>
  <c r="CJ357" i="10"/>
  <c r="CK357" i="10"/>
  <c r="AV357" i="10"/>
  <c r="AU357" i="10"/>
  <c r="AH357" i="10"/>
  <c r="AT357" i="10"/>
  <c r="AQ357" i="10"/>
  <c r="AP357" i="10"/>
  <c r="AO357" i="10"/>
  <c r="AN357" i="10"/>
  <c r="AG357" i="10"/>
  <c r="AF357" i="10"/>
  <c r="Q357" i="10"/>
  <c r="A357" i="10"/>
  <c r="CV356" i="10"/>
  <c r="CU356" i="10"/>
  <c r="CT356" i="10"/>
  <c r="AM356" i="10"/>
  <c r="CS356" i="10"/>
  <c r="CR356" i="10"/>
  <c r="BX356" i="10"/>
  <c r="U356" i="10"/>
  <c r="BY356" i="10"/>
  <c r="CB356" i="10"/>
  <c r="CA356" i="10"/>
  <c r="BZ356" i="10"/>
  <c r="AY356" i="10"/>
  <c r="CC356" i="10"/>
  <c r="AW356" i="10"/>
  <c r="CD356" i="10"/>
  <c r="CE356" i="10"/>
  <c r="CF356" i="10"/>
  <c r="CI356" i="10"/>
  <c r="BA356" i="10"/>
  <c r="V356" i="10"/>
  <c r="CO356" i="10"/>
  <c r="CP356" i="10"/>
  <c r="CQ356" i="10"/>
  <c r="CL356" i="10"/>
  <c r="W356" i="10"/>
  <c r="CN356" i="10"/>
  <c r="CM356" i="10"/>
  <c r="CG356" i="10"/>
  <c r="CH356" i="10"/>
  <c r="CJ356" i="10"/>
  <c r="CK356" i="10"/>
  <c r="AV356" i="10"/>
  <c r="AU356" i="10"/>
  <c r="AH356" i="10"/>
  <c r="AT356" i="10"/>
  <c r="AQ356" i="10"/>
  <c r="AP356" i="10"/>
  <c r="AO356" i="10"/>
  <c r="AN356" i="10"/>
  <c r="AG356" i="10"/>
  <c r="AF356" i="10"/>
  <c r="Q356" i="10"/>
  <c r="A356" i="10"/>
  <c r="CV355" i="10"/>
  <c r="CU355" i="10"/>
  <c r="CT355" i="10"/>
  <c r="AM355" i="10"/>
  <c r="CS355" i="10"/>
  <c r="CR355" i="10"/>
  <c r="BX355" i="10"/>
  <c r="U355" i="10"/>
  <c r="BY355" i="10"/>
  <c r="CB355" i="10"/>
  <c r="CA355" i="10"/>
  <c r="BZ355" i="10"/>
  <c r="AY355" i="10"/>
  <c r="CC355" i="10"/>
  <c r="AW355" i="10"/>
  <c r="CD355" i="10"/>
  <c r="CE355" i="10"/>
  <c r="CF355" i="10"/>
  <c r="CI355" i="10"/>
  <c r="BA355" i="10"/>
  <c r="V355" i="10"/>
  <c r="CO355" i="10"/>
  <c r="CP355" i="10"/>
  <c r="CQ355" i="10"/>
  <c r="CL355" i="10"/>
  <c r="W355" i="10"/>
  <c r="CN355" i="10"/>
  <c r="CM355" i="10"/>
  <c r="CG355" i="10"/>
  <c r="CH355" i="10"/>
  <c r="CJ355" i="10"/>
  <c r="CK355" i="10"/>
  <c r="AV355" i="10"/>
  <c r="AU355" i="10"/>
  <c r="AH355" i="10"/>
  <c r="AT355" i="10"/>
  <c r="AQ355" i="10"/>
  <c r="AP355" i="10"/>
  <c r="AO355" i="10"/>
  <c r="AN355" i="10"/>
  <c r="AG355" i="10"/>
  <c r="AF355" i="10"/>
  <c r="Q355" i="10"/>
  <c r="A355" i="10"/>
  <c r="CV354" i="10"/>
  <c r="CU354" i="10"/>
  <c r="CT354" i="10"/>
  <c r="AM354" i="10"/>
  <c r="CS354" i="10"/>
  <c r="CR354" i="10"/>
  <c r="BX354" i="10"/>
  <c r="U354" i="10"/>
  <c r="BY354" i="10"/>
  <c r="CB354" i="10"/>
  <c r="CA354" i="10"/>
  <c r="BZ354" i="10"/>
  <c r="AY354" i="10"/>
  <c r="CC354" i="10"/>
  <c r="AW354" i="10"/>
  <c r="CD354" i="10"/>
  <c r="CE354" i="10"/>
  <c r="CF354" i="10"/>
  <c r="CI354" i="10"/>
  <c r="BA354" i="10"/>
  <c r="V354" i="10"/>
  <c r="CO354" i="10"/>
  <c r="CP354" i="10"/>
  <c r="CQ354" i="10"/>
  <c r="CL354" i="10"/>
  <c r="W354" i="10"/>
  <c r="CN354" i="10"/>
  <c r="CM354" i="10"/>
  <c r="CG354" i="10"/>
  <c r="CH354" i="10"/>
  <c r="CJ354" i="10"/>
  <c r="CK354" i="10"/>
  <c r="AV354" i="10"/>
  <c r="AU354" i="10"/>
  <c r="AH354" i="10"/>
  <c r="AT354" i="10"/>
  <c r="AQ354" i="10"/>
  <c r="AP354" i="10"/>
  <c r="AO354" i="10"/>
  <c r="AN354" i="10"/>
  <c r="AG354" i="10"/>
  <c r="AF354" i="10"/>
  <c r="Q354" i="10"/>
  <c r="A354" i="10"/>
  <c r="CV353" i="10"/>
  <c r="CU353" i="10"/>
  <c r="CT353" i="10"/>
  <c r="AM353" i="10"/>
  <c r="CS353" i="10"/>
  <c r="CR353" i="10"/>
  <c r="BX353" i="10"/>
  <c r="U353" i="10"/>
  <c r="BY353" i="10"/>
  <c r="CB353" i="10"/>
  <c r="CA353" i="10"/>
  <c r="BZ353" i="10"/>
  <c r="AY353" i="10"/>
  <c r="CC353" i="10"/>
  <c r="AW353" i="10"/>
  <c r="CD353" i="10"/>
  <c r="CE353" i="10"/>
  <c r="CF353" i="10"/>
  <c r="CI353" i="10"/>
  <c r="BA353" i="10"/>
  <c r="V353" i="10"/>
  <c r="CO353" i="10"/>
  <c r="CP353" i="10"/>
  <c r="CQ353" i="10"/>
  <c r="CL353" i="10"/>
  <c r="W353" i="10"/>
  <c r="CN353" i="10"/>
  <c r="CM353" i="10"/>
  <c r="CG353" i="10"/>
  <c r="CH353" i="10"/>
  <c r="CJ353" i="10"/>
  <c r="CK353" i="10"/>
  <c r="AV353" i="10"/>
  <c r="AU353" i="10"/>
  <c r="AH353" i="10"/>
  <c r="AT353" i="10"/>
  <c r="AQ353" i="10"/>
  <c r="AP353" i="10"/>
  <c r="AO353" i="10"/>
  <c r="AN353" i="10"/>
  <c r="AG353" i="10"/>
  <c r="AF353" i="10"/>
  <c r="Q353" i="10"/>
  <c r="A353" i="10"/>
  <c r="CV352" i="10"/>
  <c r="CU352" i="10"/>
  <c r="CT352" i="10"/>
  <c r="AM352" i="10"/>
  <c r="CS352" i="10"/>
  <c r="CR352" i="10"/>
  <c r="BX352" i="10"/>
  <c r="U352" i="10"/>
  <c r="BY352" i="10"/>
  <c r="CB352" i="10"/>
  <c r="CA352" i="10"/>
  <c r="BZ352" i="10"/>
  <c r="AY352" i="10"/>
  <c r="CC352" i="10"/>
  <c r="AW352" i="10"/>
  <c r="CD352" i="10"/>
  <c r="CE352" i="10"/>
  <c r="CF352" i="10"/>
  <c r="CI352" i="10"/>
  <c r="BA352" i="10"/>
  <c r="V352" i="10"/>
  <c r="CO352" i="10"/>
  <c r="CP352" i="10"/>
  <c r="CQ352" i="10"/>
  <c r="CL352" i="10"/>
  <c r="W352" i="10"/>
  <c r="CN352" i="10"/>
  <c r="CM352" i="10"/>
  <c r="CG352" i="10"/>
  <c r="CH352" i="10"/>
  <c r="CJ352" i="10"/>
  <c r="CK352" i="10"/>
  <c r="AV352" i="10"/>
  <c r="AU352" i="10"/>
  <c r="AH352" i="10"/>
  <c r="AT352" i="10"/>
  <c r="AQ352" i="10"/>
  <c r="AP352" i="10"/>
  <c r="AO352" i="10"/>
  <c r="AN352" i="10"/>
  <c r="AG352" i="10"/>
  <c r="AF352" i="10"/>
  <c r="Q352" i="10"/>
  <c r="A352" i="10"/>
  <c r="CV351" i="10"/>
  <c r="CU351" i="10"/>
  <c r="CT351" i="10"/>
  <c r="AM351" i="10"/>
  <c r="CS351" i="10"/>
  <c r="CR351" i="10"/>
  <c r="BX351" i="10"/>
  <c r="U351" i="10"/>
  <c r="BY351" i="10"/>
  <c r="CB351" i="10"/>
  <c r="CA351" i="10"/>
  <c r="BZ351" i="10"/>
  <c r="AY351" i="10"/>
  <c r="CC351" i="10"/>
  <c r="AW351" i="10"/>
  <c r="CD351" i="10"/>
  <c r="CE351" i="10"/>
  <c r="CF351" i="10"/>
  <c r="CI351" i="10"/>
  <c r="BA351" i="10"/>
  <c r="V351" i="10"/>
  <c r="CO351" i="10"/>
  <c r="CP351" i="10"/>
  <c r="CQ351" i="10"/>
  <c r="CL351" i="10"/>
  <c r="W351" i="10"/>
  <c r="CN351" i="10"/>
  <c r="CM351" i="10"/>
  <c r="CG351" i="10"/>
  <c r="CH351" i="10"/>
  <c r="CJ351" i="10"/>
  <c r="CK351" i="10"/>
  <c r="AV351" i="10"/>
  <c r="AU351" i="10"/>
  <c r="AH351" i="10"/>
  <c r="AT351" i="10"/>
  <c r="AQ351" i="10"/>
  <c r="AP351" i="10"/>
  <c r="AO351" i="10"/>
  <c r="AN351" i="10"/>
  <c r="AG351" i="10"/>
  <c r="AF351" i="10"/>
  <c r="Q351" i="10"/>
  <c r="A351" i="10"/>
  <c r="CV350" i="10"/>
  <c r="CU350" i="10"/>
  <c r="CT350" i="10"/>
  <c r="AM350" i="10"/>
  <c r="CS350" i="10"/>
  <c r="CR350" i="10"/>
  <c r="BX350" i="10"/>
  <c r="U350" i="10"/>
  <c r="BY350" i="10"/>
  <c r="CB350" i="10"/>
  <c r="CA350" i="10"/>
  <c r="BZ350" i="10"/>
  <c r="AY350" i="10"/>
  <c r="CC350" i="10"/>
  <c r="AW350" i="10"/>
  <c r="CD350" i="10"/>
  <c r="CE350" i="10"/>
  <c r="CF350" i="10"/>
  <c r="CI350" i="10"/>
  <c r="BA350" i="10"/>
  <c r="V350" i="10"/>
  <c r="CO350" i="10"/>
  <c r="CP350" i="10"/>
  <c r="CQ350" i="10"/>
  <c r="CL350" i="10"/>
  <c r="W350" i="10"/>
  <c r="CN350" i="10"/>
  <c r="CM350" i="10"/>
  <c r="CG350" i="10"/>
  <c r="CH350" i="10"/>
  <c r="CJ350" i="10"/>
  <c r="CK350" i="10"/>
  <c r="AV350" i="10"/>
  <c r="AU350" i="10"/>
  <c r="AH350" i="10"/>
  <c r="AT350" i="10"/>
  <c r="AQ350" i="10"/>
  <c r="AP350" i="10"/>
  <c r="AO350" i="10"/>
  <c r="AN350" i="10"/>
  <c r="AG350" i="10"/>
  <c r="AF350" i="10"/>
  <c r="Q350" i="10"/>
  <c r="A350" i="10"/>
  <c r="CV349" i="10"/>
  <c r="CU349" i="10"/>
  <c r="CT349" i="10"/>
  <c r="AM349" i="10"/>
  <c r="CS349" i="10"/>
  <c r="CR349" i="10"/>
  <c r="BX349" i="10"/>
  <c r="U349" i="10"/>
  <c r="BY349" i="10"/>
  <c r="CB349" i="10"/>
  <c r="CA349" i="10"/>
  <c r="BZ349" i="10"/>
  <c r="AY349" i="10"/>
  <c r="CC349" i="10"/>
  <c r="AW349" i="10"/>
  <c r="CD349" i="10"/>
  <c r="CE349" i="10"/>
  <c r="CF349" i="10"/>
  <c r="CI349" i="10"/>
  <c r="BA349" i="10"/>
  <c r="V349" i="10"/>
  <c r="CO349" i="10"/>
  <c r="CP349" i="10"/>
  <c r="CQ349" i="10"/>
  <c r="CL349" i="10"/>
  <c r="W349" i="10"/>
  <c r="CN349" i="10"/>
  <c r="CM349" i="10"/>
  <c r="CG349" i="10"/>
  <c r="CH349" i="10"/>
  <c r="CJ349" i="10"/>
  <c r="CK349" i="10"/>
  <c r="AV349" i="10"/>
  <c r="AU349" i="10"/>
  <c r="AH349" i="10"/>
  <c r="AT349" i="10"/>
  <c r="AQ349" i="10"/>
  <c r="AP349" i="10"/>
  <c r="AO349" i="10"/>
  <c r="AN349" i="10"/>
  <c r="AG349" i="10"/>
  <c r="AF349" i="10"/>
  <c r="Q349" i="10"/>
  <c r="A349" i="10"/>
  <c r="CV348" i="10"/>
  <c r="CU348" i="10"/>
  <c r="CT348" i="10"/>
  <c r="AM348" i="10"/>
  <c r="CS348" i="10"/>
  <c r="CR348" i="10"/>
  <c r="BX348" i="10"/>
  <c r="U348" i="10"/>
  <c r="BY348" i="10"/>
  <c r="CB348" i="10"/>
  <c r="CA348" i="10"/>
  <c r="BZ348" i="10"/>
  <c r="AY348" i="10"/>
  <c r="CC348" i="10"/>
  <c r="AW348" i="10"/>
  <c r="CD348" i="10"/>
  <c r="CE348" i="10"/>
  <c r="CF348" i="10"/>
  <c r="CI348" i="10"/>
  <c r="BA348" i="10"/>
  <c r="V348" i="10"/>
  <c r="CO348" i="10"/>
  <c r="CP348" i="10"/>
  <c r="CQ348" i="10"/>
  <c r="CL348" i="10"/>
  <c r="W348" i="10"/>
  <c r="CN348" i="10"/>
  <c r="CM348" i="10"/>
  <c r="CG348" i="10"/>
  <c r="CH348" i="10"/>
  <c r="CJ348" i="10"/>
  <c r="CK348" i="10"/>
  <c r="AV348" i="10"/>
  <c r="AU348" i="10"/>
  <c r="AH348" i="10"/>
  <c r="AT348" i="10"/>
  <c r="AQ348" i="10"/>
  <c r="AP348" i="10"/>
  <c r="AO348" i="10"/>
  <c r="AN348" i="10"/>
  <c r="AG348" i="10"/>
  <c r="AF348" i="10"/>
  <c r="Q348" i="10"/>
  <c r="A348" i="10"/>
  <c r="CV347" i="10"/>
  <c r="CU347" i="10"/>
  <c r="CT347" i="10"/>
  <c r="AM347" i="10"/>
  <c r="CS347" i="10"/>
  <c r="CR347" i="10"/>
  <c r="BX347" i="10"/>
  <c r="U347" i="10"/>
  <c r="BY347" i="10"/>
  <c r="CB347" i="10"/>
  <c r="CA347" i="10"/>
  <c r="BZ347" i="10"/>
  <c r="AY347" i="10"/>
  <c r="CC347" i="10"/>
  <c r="AW347" i="10"/>
  <c r="CD347" i="10"/>
  <c r="CE347" i="10"/>
  <c r="CF347" i="10"/>
  <c r="CI347" i="10"/>
  <c r="BA347" i="10"/>
  <c r="V347" i="10"/>
  <c r="CO347" i="10"/>
  <c r="CP347" i="10"/>
  <c r="CQ347" i="10"/>
  <c r="CL347" i="10"/>
  <c r="W347" i="10"/>
  <c r="CN347" i="10"/>
  <c r="CM347" i="10"/>
  <c r="CG347" i="10"/>
  <c r="CH347" i="10"/>
  <c r="CJ347" i="10"/>
  <c r="CK347" i="10"/>
  <c r="AV347" i="10"/>
  <c r="AU347" i="10"/>
  <c r="AH347" i="10"/>
  <c r="AT347" i="10"/>
  <c r="AQ347" i="10"/>
  <c r="AP347" i="10"/>
  <c r="AO347" i="10"/>
  <c r="AN347" i="10"/>
  <c r="AG347" i="10"/>
  <c r="AF347" i="10"/>
  <c r="Q347" i="10"/>
  <c r="A347" i="10"/>
  <c r="CV346" i="10"/>
  <c r="CU346" i="10"/>
  <c r="CT346" i="10"/>
  <c r="AM346" i="10"/>
  <c r="CS346" i="10"/>
  <c r="CR346" i="10"/>
  <c r="BX346" i="10"/>
  <c r="U346" i="10"/>
  <c r="BY346" i="10"/>
  <c r="CB346" i="10"/>
  <c r="CA346" i="10"/>
  <c r="BZ346" i="10"/>
  <c r="AY346" i="10"/>
  <c r="CC346" i="10"/>
  <c r="AW346" i="10"/>
  <c r="CD346" i="10"/>
  <c r="CE346" i="10"/>
  <c r="CF346" i="10"/>
  <c r="CI346" i="10"/>
  <c r="BA346" i="10"/>
  <c r="V346" i="10"/>
  <c r="CO346" i="10"/>
  <c r="CP346" i="10"/>
  <c r="CQ346" i="10"/>
  <c r="CL346" i="10"/>
  <c r="W346" i="10"/>
  <c r="CN346" i="10"/>
  <c r="CM346" i="10"/>
  <c r="CG346" i="10"/>
  <c r="CH346" i="10"/>
  <c r="CJ346" i="10"/>
  <c r="CK346" i="10"/>
  <c r="AV346" i="10"/>
  <c r="AU346" i="10"/>
  <c r="AH346" i="10"/>
  <c r="AT346" i="10"/>
  <c r="AQ346" i="10"/>
  <c r="AP346" i="10"/>
  <c r="AO346" i="10"/>
  <c r="AN346" i="10"/>
  <c r="AG346" i="10"/>
  <c r="AF346" i="10"/>
  <c r="Q346" i="10"/>
  <c r="A346" i="10"/>
  <c r="CV345" i="10"/>
  <c r="CU345" i="10"/>
  <c r="CT345" i="10"/>
  <c r="AM345" i="10"/>
  <c r="CS345" i="10"/>
  <c r="CR345" i="10"/>
  <c r="BX345" i="10"/>
  <c r="U345" i="10"/>
  <c r="BY345" i="10"/>
  <c r="CB345" i="10"/>
  <c r="CA345" i="10"/>
  <c r="BZ345" i="10"/>
  <c r="AY345" i="10"/>
  <c r="CC345" i="10"/>
  <c r="AW345" i="10"/>
  <c r="CD345" i="10"/>
  <c r="CE345" i="10"/>
  <c r="CF345" i="10"/>
  <c r="CI345" i="10"/>
  <c r="BA345" i="10"/>
  <c r="V345" i="10"/>
  <c r="CO345" i="10"/>
  <c r="CP345" i="10"/>
  <c r="CQ345" i="10"/>
  <c r="CL345" i="10"/>
  <c r="W345" i="10"/>
  <c r="CN345" i="10"/>
  <c r="CM345" i="10"/>
  <c r="CG345" i="10"/>
  <c r="CH345" i="10"/>
  <c r="CJ345" i="10"/>
  <c r="CK345" i="10"/>
  <c r="AV345" i="10"/>
  <c r="AU345" i="10"/>
  <c r="AH345" i="10"/>
  <c r="AT345" i="10"/>
  <c r="AQ345" i="10"/>
  <c r="AP345" i="10"/>
  <c r="AO345" i="10"/>
  <c r="AN345" i="10"/>
  <c r="AG345" i="10"/>
  <c r="AF345" i="10"/>
  <c r="Q345" i="10"/>
  <c r="A345" i="10"/>
  <c r="CV344" i="10"/>
  <c r="CU344" i="10"/>
  <c r="CT344" i="10"/>
  <c r="AM344" i="10"/>
  <c r="CS344" i="10"/>
  <c r="CR344" i="10"/>
  <c r="BX344" i="10"/>
  <c r="U344" i="10"/>
  <c r="BY344" i="10"/>
  <c r="CB344" i="10"/>
  <c r="CA344" i="10"/>
  <c r="BZ344" i="10"/>
  <c r="AY344" i="10"/>
  <c r="CC344" i="10"/>
  <c r="AW344" i="10"/>
  <c r="CD344" i="10"/>
  <c r="CE344" i="10"/>
  <c r="CF344" i="10"/>
  <c r="CI344" i="10"/>
  <c r="BA344" i="10"/>
  <c r="V344" i="10"/>
  <c r="CO344" i="10"/>
  <c r="CP344" i="10"/>
  <c r="CQ344" i="10"/>
  <c r="CL344" i="10"/>
  <c r="W344" i="10"/>
  <c r="CN344" i="10"/>
  <c r="CM344" i="10"/>
  <c r="CG344" i="10"/>
  <c r="CH344" i="10"/>
  <c r="CJ344" i="10"/>
  <c r="CK344" i="10"/>
  <c r="AV344" i="10"/>
  <c r="AU344" i="10"/>
  <c r="AH344" i="10"/>
  <c r="AT344" i="10"/>
  <c r="AQ344" i="10"/>
  <c r="AP344" i="10"/>
  <c r="AO344" i="10"/>
  <c r="AN344" i="10"/>
  <c r="AG344" i="10"/>
  <c r="AF344" i="10"/>
  <c r="Q344" i="10"/>
  <c r="A344" i="10"/>
  <c r="CV343" i="10"/>
  <c r="CU343" i="10"/>
  <c r="CT343" i="10"/>
  <c r="AM343" i="10"/>
  <c r="CS343" i="10"/>
  <c r="CR343" i="10"/>
  <c r="BX343" i="10"/>
  <c r="U343" i="10"/>
  <c r="BY343" i="10"/>
  <c r="CB343" i="10"/>
  <c r="CA343" i="10"/>
  <c r="BZ343" i="10"/>
  <c r="AY343" i="10"/>
  <c r="CC343" i="10"/>
  <c r="AW343" i="10"/>
  <c r="CD343" i="10"/>
  <c r="CE343" i="10"/>
  <c r="CF343" i="10"/>
  <c r="CI343" i="10"/>
  <c r="BA343" i="10"/>
  <c r="V343" i="10"/>
  <c r="CO343" i="10"/>
  <c r="CP343" i="10"/>
  <c r="CQ343" i="10"/>
  <c r="CL343" i="10"/>
  <c r="W343" i="10"/>
  <c r="CN343" i="10"/>
  <c r="CM343" i="10"/>
  <c r="CG343" i="10"/>
  <c r="CH343" i="10"/>
  <c r="CJ343" i="10"/>
  <c r="CK343" i="10"/>
  <c r="AV343" i="10"/>
  <c r="AU343" i="10"/>
  <c r="AH343" i="10"/>
  <c r="AT343" i="10"/>
  <c r="AQ343" i="10"/>
  <c r="AP343" i="10"/>
  <c r="AO343" i="10"/>
  <c r="AN343" i="10"/>
  <c r="AG343" i="10"/>
  <c r="AF343" i="10"/>
  <c r="Q343" i="10"/>
  <c r="A343" i="10"/>
  <c r="CV342" i="10"/>
  <c r="CU342" i="10"/>
  <c r="CT342" i="10"/>
  <c r="AM342" i="10"/>
  <c r="CS342" i="10"/>
  <c r="CR342" i="10"/>
  <c r="BX342" i="10"/>
  <c r="U342" i="10"/>
  <c r="BY342" i="10"/>
  <c r="CB342" i="10"/>
  <c r="CA342" i="10"/>
  <c r="BZ342" i="10"/>
  <c r="AY342" i="10"/>
  <c r="CC342" i="10"/>
  <c r="AW342" i="10"/>
  <c r="CD342" i="10"/>
  <c r="CE342" i="10"/>
  <c r="CF342" i="10"/>
  <c r="CI342" i="10"/>
  <c r="BA342" i="10"/>
  <c r="V342" i="10"/>
  <c r="CO342" i="10"/>
  <c r="CP342" i="10"/>
  <c r="CQ342" i="10"/>
  <c r="CL342" i="10"/>
  <c r="W342" i="10"/>
  <c r="CN342" i="10"/>
  <c r="CM342" i="10"/>
  <c r="CG342" i="10"/>
  <c r="CH342" i="10"/>
  <c r="CJ342" i="10"/>
  <c r="CK342" i="10"/>
  <c r="AV342" i="10"/>
  <c r="AU342" i="10"/>
  <c r="AH342" i="10"/>
  <c r="AT342" i="10"/>
  <c r="AQ342" i="10"/>
  <c r="AP342" i="10"/>
  <c r="AO342" i="10"/>
  <c r="AN342" i="10"/>
  <c r="AG342" i="10"/>
  <c r="AF342" i="10"/>
  <c r="Q342" i="10"/>
  <c r="A342" i="10"/>
  <c r="CV341" i="10"/>
  <c r="CU341" i="10"/>
  <c r="CT341" i="10"/>
  <c r="AM341" i="10"/>
  <c r="CS341" i="10"/>
  <c r="CR341" i="10"/>
  <c r="BX341" i="10"/>
  <c r="U341" i="10"/>
  <c r="BY341" i="10"/>
  <c r="CB341" i="10"/>
  <c r="CA341" i="10"/>
  <c r="BZ341" i="10"/>
  <c r="AY341" i="10"/>
  <c r="CC341" i="10"/>
  <c r="AW341" i="10"/>
  <c r="CD341" i="10"/>
  <c r="CE341" i="10"/>
  <c r="CF341" i="10"/>
  <c r="CI341" i="10"/>
  <c r="BA341" i="10"/>
  <c r="V341" i="10"/>
  <c r="CO341" i="10"/>
  <c r="CP341" i="10"/>
  <c r="CQ341" i="10"/>
  <c r="CL341" i="10"/>
  <c r="W341" i="10"/>
  <c r="CN341" i="10"/>
  <c r="CM341" i="10"/>
  <c r="CG341" i="10"/>
  <c r="CH341" i="10"/>
  <c r="CJ341" i="10"/>
  <c r="CK341" i="10"/>
  <c r="AV341" i="10"/>
  <c r="AU341" i="10"/>
  <c r="AH341" i="10"/>
  <c r="AT341" i="10"/>
  <c r="AQ341" i="10"/>
  <c r="AP341" i="10"/>
  <c r="AO341" i="10"/>
  <c r="AN341" i="10"/>
  <c r="AG341" i="10"/>
  <c r="AF341" i="10"/>
  <c r="Q341" i="10"/>
  <c r="A341" i="10"/>
  <c r="CV340" i="10"/>
  <c r="CU340" i="10"/>
  <c r="CT340" i="10"/>
  <c r="AM340" i="10"/>
  <c r="CS340" i="10"/>
  <c r="CR340" i="10"/>
  <c r="BX340" i="10"/>
  <c r="U340" i="10"/>
  <c r="BY340" i="10"/>
  <c r="CB340" i="10"/>
  <c r="CA340" i="10"/>
  <c r="BZ340" i="10"/>
  <c r="AY340" i="10"/>
  <c r="CC340" i="10"/>
  <c r="AW340" i="10"/>
  <c r="CD340" i="10"/>
  <c r="CE340" i="10"/>
  <c r="CF340" i="10"/>
  <c r="CI340" i="10"/>
  <c r="BA340" i="10"/>
  <c r="V340" i="10"/>
  <c r="CO340" i="10"/>
  <c r="CP340" i="10"/>
  <c r="CQ340" i="10"/>
  <c r="CL340" i="10"/>
  <c r="W340" i="10"/>
  <c r="CN340" i="10"/>
  <c r="CM340" i="10"/>
  <c r="CG340" i="10"/>
  <c r="CH340" i="10"/>
  <c r="CJ340" i="10"/>
  <c r="CK340" i="10"/>
  <c r="AV340" i="10"/>
  <c r="AU340" i="10"/>
  <c r="AH340" i="10"/>
  <c r="AT340" i="10"/>
  <c r="AQ340" i="10"/>
  <c r="AP340" i="10"/>
  <c r="AO340" i="10"/>
  <c r="AN340" i="10"/>
  <c r="AG340" i="10"/>
  <c r="AF340" i="10"/>
  <c r="Q340" i="10"/>
  <c r="A340" i="10"/>
  <c r="CV339" i="10"/>
  <c r="CU339" i="10"/>
  <c r="CT339" i="10"/>
  <c r="AM339" i="10"/>
  <c r="CS339" i="10"/>
  <c r="CR339" i="10"/>
  <c r="BX339" i="10"/>
  <c r="U339" i="10"/>
  <c r="BY339" i="10"/>
  <c r="CB339" i="10"/>
  <c r="CA339" i="10"/>
  <c r="BZ339" i="10"/>
  <c r="AY339" i="10"/>
  <c r="CC339" i="10"/>
  <c r="AW339" i="10"/>
  <c r="CD339" i="10"/>
  <c r="CE339" i="10"/>
  <c r="CF339" i="10"/>
  <c r="CI339" i="10"/>
  <c r="BA339" i="10"/>
  <c r="V339" i="10"/>
  <c r="CO339" i="10"/>
  <c r="CP339" i="10"/>
  <c r="CQ339" i="10"/>
  <c r="CL339" i="10"/>
  <c r="W339" i="10"/>
  <c r="CN339" i="10"/>
  <c r="CM339" i="10"/>
  <c r="CG339" i="10"/>
  <c r="CH339" i="10"/>
  <c r="CJ339" i="10"/>
  <c r="CK339" i="10"/>
  <c r="AV339" i="10"/>
  <c r="AU339" i="10"/>
  <c r="AH339" i="10"/>
  <c r="AT339" i="10"/>
  <c r="AQ339" i="10"/>
  <c r="AP339" i="10"/>
  <c r="AO339" i="10"/>
  <c r="AN339" i="10"/>
  <c r="AG339" i="10"/>
  <c r="AF339" i="10"/>
  <c r="Q339" i="10"/>
  <c r="A339" i="10"/>
  <c r="CV338" i="10"/>
  <c r="CU338" i="10"/>
  <c r="CT338" i="10"/>
  <c r="AM338" i="10"/>
  <c r="CS338" i="10"/>
  <c r="CR338" i="10"/>
  <c r="BX338" i="10"/>
  <c r="U338" i="10"/>
  <c r="BY338" i="10"/>
  <c r="CB338" i="10"/>
  <c r="CA338" i="10"/>
  <c r="BZ338" i="10"/>
  <c r="AY338" i="10"/>
  <c r="CC338" i="10"/>
  <c r="AW338" i="10"/>
  <c r="CD338" i="10"/>
  <c r="CE338" i="10"/>
  <c r="CF338" i="10"/>
  <c r="CI338" i="10"/>
  <c r="BA338" i="10"/>
  <c r="V338" i="10"/>
  <c r="CO338" i="10"/>
  <c r="CP338" i="10"/>
  <c r="CQ338" i="10"/>
  <c r="CL338" i="10"/>
  <c r="W338" i="10"/>
  <c r="CN338" i="10"/>
  <c r="CM338" i="10"/>
  <c r="CG338" i="10"/>
  <c r="CH338" i="10"/>
  <c r="CJ338" i="10"/>
  <c r="CK338" i="10"/>
  <c r="AV338" i="10"/>
  <c r="AU338" i="10"/>
  <c r="AH338" i="10"/>
  <c r="AT338" i="10"/>
  <c r="AQ338" i="10"/>
  <c r="AP338" i="10"/>
  <c r="AO338" i="10"/>
  <c r="AN338" i="10"/>
  <c r="AG338" i="10"/>
  <c r="AF338" i="10"/>
  <c r="Q338" i="10"/>
  <c r="A338" i="10"/>
  <c r="CV337" i="10"/>
  <c r="CU337" i="10"/>
  <c r="CT337" i="10"/>
  <c r="AM337" i="10"/>
  <c r="CS337" i="10"/>
  <c r="CR337" i="10"/>
  <c r="BX337" i="10"/>
  <c r="U337" i="10"/>
  <c r="BY337" i="10"/>
  <c r="CB337" i="10"/>
  <c r="CA337" i="10"/>
  <c r="BZ337" i="10"/>
  <c r="AY337" i="10"/>
  <c r="CC337" i="10"/>
  <c r="AW337" i="10"/>
  <c r="CD337" i="10"/>
  <c r="CE337" i="10"/>
  <c r="CF337" i="10"/>
  <c r="CI337" i="10"/>
  <c r="BA337" i="10"/>
  <c r="V337" i="10"/>
  <c r="CO337" i="10"/>
  <c r="CP337" i="10"/>
  <c r="CQ337" i="10"/>
  <c r="CL337" i="10"/>
  <c r="W337" i="10"/>
  <c r="CN337" i="10"/>
  <c r="CM337" i="10"/>
  <c r="CG337" i="10"/>
  <c r="CH337" i="10"/>
  <c r="CJ337" i="10"/>
  <c r="CK337" i="10"/>
  <c r="AV337" i="10"/>
  <c r="AU337" i="10"/>
  <c r="AH337" i="10"/>
  <c r="AT337" i="10"/>
  <c r="AQ337" i="10"/>
  <c r="AP337" i="10"/>
  <c r="AO337" i="10"/>
  <c r="AN337" i="10"/>
  <c r="AG337" i="10"/>
  <c r="AF337" i="10"/>
  <c r="Q337" i="10"/>
  <c r="A337" i="10"/>
  <c r="CV336" i="10"/>
  <c r="CU336" i="10"/>
  <c r="CT336" i="10"/>
  <c r="AM336" i="10"/>
  <c r="CS336" i="10"/>
  <c r="CR336" i="10"/>
  <c r="BX336" i="10"/>
  <c r="U336" i="10"/>
  <c r="BY336" i="10"/>
  <c r="CB336" i="10"/>
  <c r="CA336" i="10"/>
  <c r="BZ336" i="10"/>
  <c r="AY336" i="10"/>
  <c r="CC336" i="10"/>
  <c r="AW336" i="10"/>
  <c r="CD336" i="10"/>
  <c r="CE336" i="10"/>
  <c r="CF336" i="10"/>
  <c r="CI336" i="10"/>
  <c r="BA336" i="10"/>
  <c r="V336" i="10"/>
  <c r="CO336" i="10"/>
  <c r="CP336" i="10"/>
  <c r="CQ336" i="10"/>
  <c r="CL336" i="10"/>
  <c r="W336" i="10"/>
  <c r="CN336" i="10"/>
  <c r="CM336" i="10"/>
  <c r="CG336" i="10"/>
  <c r="CH336" i="10"/>
  <c r="CJ336" i="10"/>
  <c r="CK336" i="10"/>
  <c r="AV336" i="10"/>
  <c r="AU336" i="10"/>
  <c r="AH336" i="10"/>
  <c r="AT336" i="10"/>
  <c r="AQ336" i="10"/>
  <c r="AP336" i="10"/>
  <c r="AO336" i="10"/>
  <c r="AN336" i="10"/>
  <c r="AG336" i="10"/>
  <c r="AF336" i="10"/>
  <c r="Q336" i="10"/>
  <c r="A336" i="10"/>
  <c r="CV335" i="10"/>
  <c r="CU335" i="10"/>
  <c r="CT335" i="10"/>
  <c r="AM335" i="10"/>
  <c r="CS335" i="10"/>
  <c r="CR335" i="10"/>
  <c r="BX335" i="10"/>
  <c r="U335" i="10"/>
  <c r="BY335" i="10"/>
  <c r="CB335" i="10"/>
  <c r="CA335" i="10"/>
  <c r="BZ335" i="10"/>
  <c r="AY335" i="10"/>
  <c r="CC335" i="10"/>
  <c r="AW335" i="10"/>
  <c r="CD335" i="10"/>
  <c r="CE335" i="10"/>
  <c r="CF335" i="10"/>
  <c r="CI335" i="10"/>
  <c r="BA335" i="10"/>
  <c r="V335" i="10"/>
  <c r="CO335" i="10"/>
  <c r="CP335" i="10"/>
  <c r="CQ335" i="10"/>
  <c r="CL335" i="10"/>
  <c r="W335" i="10"/>
  <c r="CN335" i="10"/>
  <c r="CM335" i="10"/>
  <c r="CG335" i="10"/>
  <c r="CH335" i="10"/>
  <c r="CJ335" i="10"/>
  <c r="CK335" i="10"/>
  <c r="AV335" i="10"/>
  <c r="AU335" i="10"/>
  <c r="AH335" i="10"/>
  <c r="AT335" i="10"/>
  <c r="AQ335" i="10"/>
  <c r="AP335" i="10"/>
  <c r="AO335" i="10"/>
  <c r="AN335" i="10"/>
  <c r="AG335" i="10"/>
  <c r="AF335" i="10"/>
  <c r="Q335" i="10"/>
  <c r="A335" i="10"/>
  <c r="CV334" i="10"/>
  <c r="CU334" i="10"/>
  <c r="CT334" i="10"/>
  <c r="AM334" i="10"/>
  <c r="CS334" i="10"/>
  <c r="CR334" i="10"/>
  <c r="BX334" i="10"/>
  <c r="U334" i="10"/>
  <c r="BY334" i="10"/>
  <c r="CB334" i="10"/>
  <c r="CA334" i="10"/>
  <c r="BZ334" i="10"/>
  <c r="AY334" i="10"/>
  <c r="CC334" i="10"/>
  <c r="AW334" i="10"/>
  <c r="CD334" i="10"/>
  <c r="CE334" i="10"/>
  <c r="CF334" i="10"/>
  <c r="CI334" i="10"/>
  <c r="BA334" i="10"/>
  <c r="V334" i="10"/>
  <c r="CO334" i="10"/>
  <c r="CP334" i="10"/>
  <c r="CQ334" i="10"/>
  <c r="CL334" i="10"/>
  <c r="W334" i="10"/>
  <c r="CN334" i="10"/>
  <c r="CM334" i="10"/>
  <c r="CG334" i="10"/>
  <c r="CH334" i="10"/>
  <c r="CJ334" i="10"/>
  <c r="CK334" i="10"/>
  <c r="AV334" i="10"/>
  <c r="AU334" i="10"/>
  <c r="AH334" i="10"/>
  <c r="AT334" i="10"/>
  <c r="AQ334" i="10"/>
  <c r="AP334" i="10"/>
  <c r="AO334" i="10"/>
  <c r="AN334" i="10"/>
  <c r="AG334" i="10"/>
  <c r="AF334" i="10"/>
  <c r="Q334" i="10"/>
  <c r="A334" i="10"/>
  <c r="CV333" i="10"/>
  <c r="CU333" i="10"/>
  <c r="CT333" i="10"/>
  <c r="AM333" i="10"/>
  <c r="CS333" i="10"/>
  <c r="CR333" i="10"/>
  <c r="BX333" i="10"/>
  <c r="U333" i="10"/>
  <c r="BY333" i="10"/>
  <c r="CB333" i="10"/>
  <c r="CA333" i="10"/>
  <c r="BZ333" i="10"/>
  <c r="AY333" i="10"/>
  <c r="CC333" i="10"/>
  <c r="AW333" i="10"/>
  <c r="CD333" i="10"/>
  <c r="CE333" i="10"/>
  <c r="CF333" i="10"/>
  <c r="CI333" i="10"/>
  <c r="BA333" i="10"/>
  <c r="V333" i="10"/>
  <c r="CO333" i="10"/>
  <c r="CP333" i="10"/>
  <c r="CQ333" i="10"/>
  <c r="CL333" i="10"/>
  <c r="W333" i="10"/>
  <c r="CN333" i="10"/>
  <c r="CM333" i="10"/>
  <c r="CG333" i="10"/>
  <c r="CH333" i="10"/>
  <c r="CJ333" i="10"/>
  <c r="CK333" i="10"/>
  <c r="AV333" i="10"/>
  <c r="AU333" i="10"/>
  <c r="AH333" i="10"/>
  <c r="AT333" i="10"/>
  <c r="AQ333" i="10"/>
  <c r="AP333" i="10"/>
  <c r="AO333" i="10"/>
  <c r="AN333" i="10"/>
  <c r="AG333" i="10"/>
  <c r="AF333" i="10"/>
  <c r="Q333" i="10"/>
  <c r="A333" i="10"/>
  <c r="CV332" i="10"/>
  <c r="CU332" i="10"/>
  <c r="CT332" i="10"/>
  <c r="AM332" i="10"/>
  <c r="CS332" i="10"/>
  <c r="CR332" i="10"/>
  <c r="BX332" i="10"/>
  <c r="U332" i="10"/>
  <c r="BY332" i="10"/>
  <c r="CB332" i="10"/>
  <c r="CA332" i="10"/>
  <c r="BZ332" i="10"/>
  <c r="AY332" i="10"/>
  <c r="CC332" i="10"/>
  <c r="AW332" i="10"/>
  <c r="CD332" i="10"/>
  <c r="CE332" i="10"/>
  <c r="CF332" i="10"/>
  <c r="CI332" i="10"/>
  <c r="BA332" i="10"/>
  <c r="V332" i="10"/>
  <c r="CO332" i="10"/>
  <c r="CP332" i="10"/>
  <c r="CQ332" i="10"/>
  <c r="CL332" i="10"/>
  <c r="W332" i="10"/>
  <c r="CN332" i="10"/>
  <c r="CM332" i="10"/>
  <c r="CG332" i="10"/>
  <c r="CH332" i="10"/>
  <c r="CJ332" i="10"/>
  <c r="CK332" i="10"/>
  <c r="AV332" i="10"/>
  <c r="AU332" i="10"/>
  <c r="AH332" i="10"/>
  <c r="AT332" i="10"/>
  <c r="AQ332" i="10"/>
  <c r="AP332" i="10"/>
  <c r="AO332" i="10"/>
  <c r="AN332" i="10"/>
  <c r="AG332" i="10"/>
  <c r="AF332" i="10"/>
  <c r="Q332" i="10"/>
  <c r="A332" i="10"/>
  <c r="CV331" i="10"/>
  <c r="CU331" i="10"/>
  <c r="CT331" i="10"/>
  <c r="AM331" i="10"/>
  <c r="CS331" i="10"/>
  <c r="CR331" i="10"/>
  <c r="BX331" i="10"/>
  <c r="U331" i="10"/>
  <c r="BY331" i="10"/>
  <c r="CB331" i="10"/>
  <c r="CA331" i="10"/>
  <c r="BZ331" i="10"/>
  <c r="AY331" i="10"/>
  <c r="CC331" i="10"/>
  <c r="AW331" i="10"/>
  <c r="CD331" i="10"/>
  <c r="CE331" i="10"/>
  <c r="CF331" i="10"/>
  <c r="CI331" i="10"/>
  <c r="BA331" i="10"/>
  <c r="V331" i="10"/>
  <c r="CO331" i="10"/>
  <c r="CP331" i="10"/>
  <c r="CQ331" i="10"/>
  <c r="CL331" i="10"/>
  <c r="W331" i="10"/>
  <c r="CN331" i="10"/>
  <c r="CM331" i="10"/>
  <c r="CG331" i="10"/>
  <c r="CH331" i="10"/>
  <c r="CJ331" i="10"/>
  <c r="CK331" i="10"/>
  <c r="AV331" i="10"/>
  <c r="AU331" i="10"/>
  <c r="AH331" i="10"/>
  <c r="AT331" i="10"/>
  <c r="AQ331" i="10"/>
  <c r="AP331" i="10"/>
  <c r="AO331" i="10"/>
  <c r="AN331" i="10"/>
  <c r="AG331" i="10"/>
  <c r="AF331" i="10"/>
  <c r="Q331" i="10"/>
  <c r="A331" i="10"/>
  <c r="CV330" i="10"/>
  <c r="CU330" i="10"/>
  <c r="CT330" i="10"/>
  <c r="AM330" i="10"/>
  <c r="CS330" i="10"/>
  <c r="CR330" i="10"/>
  <c r="BX330" i="10"/>
  <c r="U330" i="10"/>
  <c r="BY330" i="10"/>
  <c r="CB330" i="10"/>
  <c r="CA330" i="10"/>
  <c r="BZ330" i="10"/>
  <c r="AY330" i="10"/>
  <c r="CC330" i="10"/>
  <c r="AW330" i="10"/>
  <c r="CD330" i="10"/>
  <c r="CE330" i="10"/>
  <c r="CF330" i="10"/>
  <c r="CI330" i="10"/>
  <c r="BA330" i="10"/>
  <c r="V330" i="10"/>
  <c r="CO330" i="10"/>
  <c r="CP330" i="10"/>
  <c r="CQ330" i="10"/>
  <c r="CL330" i="10"/>
  <c r="W330" i="10"/>
  <c r="CN330" i="10"/>
  <c r="CM330" i="10"/>
  <c r="CG330" i="10"/>
  <c r="CH330" i="10"/>
  <c r="CJ330" i="10"/>
  <c r="CK330" i="10"/>
  <c r="AV330" i="10"/>
  <c r="AU330" i="10"/>
  <c r="AH330" i="10"/>
  <c r="AT330" i="10"/>
  <c r="AQ330" i="10"/>
  <c r="AP330" i="10"/>
  <c r="AO330" i="10"/>
  <c r="AN330" i="10"/>
  <c r="AG330" i="10"/>
  <c r="AF330" i="10"/>
  <c r="Q330" i="10"/>
  <c r="A330" i="10"/>
  <c r="CV329" i="10"/>
  <c r="CU329" i="10"/>
  <c r="CT329" i="10"/>
  <c r="AM329" i="10"/>
  <c r="CS329" i="10"/>
  <c r="CR329" i="10"/>
  <c r="BX329" i="10"/>
  <c r="U329" i="10"/>
  <c r="BY329" i="10"/>
  <c r="CB329" i="10"/>
  <c r="CA329" i="10"/>
  <c r="BZ329" i="10"/>
  <c r="AY329" i="10"/>
  <c r="CC329" i="10"/>
  <c r="AW329" i="10"/>
  <c r="CD329" i="10"/>
  <c r="CE329" i="10"/>
  <c r="CF329" i="10"/>
  <c r="CI329" i="10"/>
  <c r="BA329" i="10"/>
  <c r="V329" i="10"/>
  <c r="CO329" i="10"/>
  <c r="CP329" i="10"/>
  <c r="CQ329" i="10"/>
  <c r="CL329" i="10"/>
  <c r="W329" i="10"/>
  <c r="CN329" i="10"/>
  <c r="CM329" i="10"/>
  <c r="CG329" i="10"/>
  <c r="CH329" i="10"/>
  <c r="CJ329" i="10"/>
  <c r="CK329" i="10"/>
  <c r="AV329" i="10"/>
  <c r="AU329" i="10"/>
  <c r="AH329" i="10"/>
  <c r="AT329" i="10"/>
  <c r="AQ329" i="10"/>
  <c r="AP329" i="10"/>
  <c r="AO329" i="10"/>
  <c r="AN329" i="10"/>
  <c r="AG329" i="10"/>
  <c r="AF329" i="10"/>
  <c r="Q329" i="10"/>
  <c r="A329" i="10"/>
  <c r="CV328" i="10"/>
  <c r="CU328" i="10"/>
  <c r="CT328" i="10"/>
  <c r="AM328" i="10"/>
  <c r="CS328" i="10"/>
  <c r="CR328" i="10"/>
  <c r="BX328" i="10"/>
  <c r="U328" i="10"/>
  <c r="BY328" i="10"/>
  <c r="CB328" i="10"/>
  <c r="CA328" i="10"/>
  <c r="BZ328" i="10"/>
  <c r="AY328" i="10"/>
  <c r="CC328" i="10"/>
  <c r="AW328" i="10"/>
  <c r="CD328" i="10"/>
  <c r="CE328" i="10"/>
  <c r="CF328" i="10"/>
  <c r="CI328" i="10"/>
  <c r="BA328" i="10"/>
  <c r="V328" i="10"/>
  <c r="CO328" i="10"/>
  <c r="CP328" i="10"/>
  <c r="CQ328" i="10"/>
  <c r="CL328" i="10"/>
  <c r="W328" i="10"/>
  <c r="CN328" i="10"/>
  <c r="CM328" i="10"/>
  <c r="CG328" i="10"/>
  <c r="CH328" i="10"/>
  <c r="CJ328" i="10"/>
  <c r="CK328" i="10"/>
  <c r="AV328" i="10"/>
  <c r="AU328" i="10"/>
  <c r="AH328" i="10"/>
  <c r="AT328" i="10"/>
  <c r="AQ328" i="10"/>
  <c r="AP328" i="10"/>
  <c r="AO328" i="10"/>
  <c r="AN328" i="10"/>
  <c r="AG328" i="10"/>
  <c r="AF328" i="10"/>
  <c r="Q328" i="10"/>
  <c r="A328" i="10"/>
  <c r="CV327" i="10"/>
  <c r="CU327" i="10"/>
  <c r="CT327" i="10"/>
  <c r="AM327" i="10"/>
  <c r="CS327" i="10"/>
  <c r="CR327" i="10"/>
  <c r="BX327" i="10"/>
  <c r="U327" i="10"/>
  <c r="BY327" i="10"/>
  <c r="CB327" i="10"/>
  <c r="CA327" i="10"/>
  <c r="BZ327" i="10"/>
  <c r="AY327" i="10"/>
  <c r="CC327" i="10"/>
  <c r="AW327" i="10"/>
  <c r="CD327" i="10"/>
  <c r="CE327" i="10"/>
  <c r="CF327" i="10"/>
  <c r="CI327" i="10"/>
  <c r="BA327" i="10"/>
  <c r="V327" i="10"/>
  <c r="CO327" i="10"/>
  <c r="CP327" i="10"/>
  <c r="CQ327" i="10"/>
  <c r="CL327" i="10"/>
  <c r="W327" i="10"/>
  <c r="CN327" i="10"/>
  <c r="CM327" i="10"/>
  <c r="CG327" i="10"/>
  <c r="CH327" i="10"/>
  <c r="CJ327" i="10"/>
  <c r="CK327" i="10"/>
  <c r="AV327" i="10"/>
  <c r="AU327" i="10"/>
  <c r="AH327" i="10"/>
  <c r="AT327" i="10"/>
  <c r="AQ327" i="10"/>
  <c r="AP327" i="10"/>
  <c r="AO327" i="10"/>
  <c r="AN327" i="10"/>
  <c r="AG327" i="10"/>
  <c r="AF327" i="10"/>
  <c r="Q327" i="10"/>
  <c r="A327" i="10"/>
  <c r="CV326" i="10"/>
  <c r="CU326" i="10"/>
  <c r="CT326" i="10"/>
  <c r="AM326" i="10"/>
  <c r="CS326" i="10"/>
  <c r="CR326" i="10"/>
  <c r="BX326" i="10"/>
  <c r="U326" i="10"/>
  <c r="BY326" i="10"/>
  <c r="CB326" i="10"/>
  <c r="CA326" i="10"/>
  <c r="BZ326" i="10"/>
  <c r="AY326" i="10"/>
  <c r="CC326" i="10"/>
  <c r="AW326" i="10"/>
  <c r="CD326" i="10"/>
  <c r="CE326" i="10"/>
  <c r="CF326" i="10"/>
  <c r="CI326" i="10"/>
  <c r="BA326" i="10"/>
  <c r="V326" i="10"/>
  <c r="CO326" i="10"/>
  <c r="CP326" i="10"/>
  <c r="CQ326" i="10"/>
  <c r="CL326" i="10"/>
  <c r="W326" i="10"/>
  <c r="CN326" i="10"/>
  <c r="CM326" i="10"/>
  <c r="CG326" i="10"/>
  <c r="CH326" i="10"/>
  <c r="CJ326" i="10"/>
  <c r="CK326" i="10"/>
  <c r="AV326" i="10"/>
  <c r="AU326" i="10"/>
  <c r="AH326" i="10"/>
  <c r="AT326" i="10"/>
  <c r="AQ326" i="10"/>
  <c r="AP326" i="10"/>
  <c r="AO326" i="10"/>
  <c r="AN326" i="10"/>
  <c r="AG326" i="10"/>
  <c r="AF326" i="10"/>
  <c r="Q326" i="10"/>
  <c r="A326" i="10"/>
  <c r="CV325" i="10"/>
  <c r="CU325" i="10"/>
  <c r="CT325" i="10"/>
  <c r="AM325" i="10"/>
  <c r="CS325" i="10"/>
  <c r="CR325" i="10"/>
  <c r="BX325" i="10"/>
  <c r="U325" i="10"/>
  <c r="BY325" i="10"/>
  <c r="CB325" i="10"/>
  <c r="CA325" i="10"/>
  <c r="BZ325" i="10"/>
  <c r="AY325" i="10"/>
  <c r="CC325" i="10"/>
  <c r="AW325" i="10"/>
  <c r="CD325" i="10"/>
  <c r="CE325" i="10"/>
  <c r="CF325" i="10"/>
  <c r="CI325" i="10"/>
  <c r="BA325" i="10"/>
  <c r="V325" i="10"/>
  <c r="CO325" i="10"/>
  <c r="CP325" i="10"/>
  <c r="CQ325" i="10"/>
  <c r="CL325" i="10"/>
  <c r="W325" i="10"/>
  <c r="CN325" i="10"/>
  <c r="CM325" i="10"/>
  <c r="CG325" i="10"/>
  <c r="CH325" i="10"/>
  <c r="CJ325" i="10"/>
  <c r="CK325" i="10"/>
  <c r="AV325" i="10"/>
  <c r="AU325" i="10"/>
  <c r="AH325" i="10"/>
  <c r="AT325" i="10"/>
  <c r="AQ325" i="10"/>
  <c r="AP325" i="10"/>
  <c r="AO325" i="10"/>
  <c r="AN325" i="10"/>
  <c r="AG325" i="10"/>
  <c r="AF325" i="10"/>
  <c r="Q325" i="10"/>
  <c r="A325" i="10"/>
  <c r="CV324" i="10"/>
  <c r="CU324" i="10"/>
  <c r="CT324" i="10"/>
  <c r="AM324" i="10"/>
  <c r="CS324" i="10"/>
  <c r="CR324" i="10"/>
  <c r="BX324" i="10"/>
  <c r="U324" i="10"/>
  <c r="BY324" i="10"/>
  <c r="CB324" i="10"/>
  <c r="CA324" i="10"/>
  <c r="BZ324" i="10"/>
  <c r="AY324" i="10"/>
  <c r="CC324" i="10"/>
  <c r="AW324" i="10"/>
  <c r="CD324" i="10"/>
  <c r="CE324" i="10"/>
  <c r="CF324" i="10"/>
  <c r="CI324" i="10"/>
  <c r="BA324" i="10"/>
  <c r="V324" i="10"/>
  <c r="CO324" i="10"/>
  <c r="CP324" i="10"/>
  <c r="CQ324" i="10"/>
  <c r="CL324" i="10"/>
  <c r="W324" i="10"/>
  <c r="CN324" i="10"/>
  <c r="CM324" i="10"/>
  <c r="CG324" i="10"/>
  <c r="CH324" i="10"/>
  <c r="CJ324" i="10"/>
  <c r="CK324" i="10"/>
  <c r="AV324" i="10"/>
  <c r="AU324" i="10"/>
  <c r="AH324" i="10"/>
  <c r="AT324" i="10"/>
  <c r="AQ324" i="10"/>
  <c r="AP324" i="10"/>
  <c r="AO324" i="10"/>
  <c r="AN324" i="10"/>
  <c r="AG324" i="10"/>
  <c r="AF324" i="10"/>
  <c r="Q324" i="10"/>
  <c r="A324" i="10"/>
  <c r="CV323" i="10"/>
  <c r="CU323" i="10"/>
  <c r="CT323" i="10"/>
  <c r="AM323" i="10"/>
  <c r="CS323" i="10"/>
  <c r="CR323" i="10"/>
  <c r="BX323" i="10"/>
  <c r="U323" i="10"/>
  <c r="BY323" i="10"/>
  <c r="CB323" i="10"/>
  <c r="CA323" i="10"/>
  <c r="BZ323" i="10"/>
  <c r="AY323" i="10"/>
  <c r="CC323" i="10"/>
  <c r="AW323" i="10"/>
  <c r="CD323" i="10"/>
  <c r="CE323" i="10"/>
  <c r="CF323" i="10"/>
  <c r="CI323" i="10"/>
  <c r="BA323" i="10"/>
  <c r="V323" i="10"/>
  <c r="CO323" i="10"/>
  <c r="CP323" i="10"/>
  <c r="CQ323" i="10"/>
  <c r="CL323" i="10"/>
  <c r="W323" i="10"/>
  <c r="CN323" i="10"/>
  <c r="CM323" i="10"/>
  <c r="CG323" i="10"/>
  <c r="CH323" i="10"/>
  <c r="CJ323" i="10"/>
  <c r="CK323" i="10"/>
  <c r="AV323" i="10"/>
  <c r="AU323" i="10"/>
  <c r="AH323" i="10"/>
  <c r="AT323" i="10"/>
  <c r="AQ323" i="10"/>
  <c r="AP323" i="10"/>
  <c r="AO323" i="10"/>
  <c r="AN323" i="10"/>
  <c r="AG323" i="10"/>
  <c r="AF323" i="10"/>
  <c r="Q323" i="10"/>
  <c r="A323" i="10"/>
  <c r="CV322" i="10"/>
  <c r="CU322" i="10"/>
  <c r="CT322" i="10"/>
  <c r="AM322" i="10"/>
  <c r="CS322" i="10"/>
  <c r="CR322" i="10"/>
  <c r="BX322" i="10"/>
  <c r="U322" i="10"/>
  <c r="BY322" i="10"/>
  <c r="CB322" i="10"/>
  <c r="CA322" i="10"/>
  <c r="BZ322" i="10"/>
  <c r="AY322" i="10"/>
  <c r="CC322" i="10"/>
  <c r="AW322" i="10"/>
  <c r="CD322" i="10"/>
  <c r="CE322" i="10"/>
  <c r="CF322" i="10"/>
  <c r="CI322" i="10"/>
  <c r="BA322" i="10"/>
  <c r="V322" i="10"/>
  <c r="CO322" i="10"/>
  <c r="CP322" i="10"/>
  <c r="CQ322" i="10"/>
  <c r="CL322" i="10"/>
  <c r="W322" i="10"/>
  <c r="CN322" i="10"/>
  <c r="CM322" i="10"/>
  <c r="CG322" i="10"/>
  <c r="CH322" i="10"/>
  <c r="CJ322" i="10"/>
  <c r="CK322" i="10"/>
  <c r="AV322" i="10"/>
  <c r="AU322" i="10"/>
  <c r="AH322" i="10"/>
  <c r="AT322" i="10"/>
  <c r="AQ322" i="10"/>
  <c r="AP322" i="10"/>
  <c r="AO322" i="10"/>
  <c r="AN322" i="10"/>
  <c r="AG322" i="10"/>
  <c r="AF322" i="10"/>
  <c r="Q322" i="10"/>
  <c r="A322" i="10"/>
  <c r="CV321" i="10"/>
  <c r="CU321" i="10"/>
  <c r="CT321" i="10"/>
  <c r="AM321" i="10"/>
  <c r="CS321" i="10"/>
  <c r="CR321" i="10"/>
  <c r="BX321" i="10"/>
  <c r="U321" i="10"/>
  <c r="BY321" i="10"/>
  <c r="CB321" i="10"/>
  <c r="CA321" i="10"/>
  <c r="BZ321" i="10"/>
  <c r="AY321" i="10"/>
  <c r="CC321" i="10"/>
  <c r="AW321" i="10"/>
  <c r="CD321" i="10"/>
  <c r="CE321" i="10"/>
  <c r="CF321" i="10"/>
  <c r="CI321" i="10"/>
  <c r="BA321" i="10"/>
  <c r="V321" i="10"/>
  <c r="CO321" i="10"/>
  <c r="CP321" i="10"/>
  <c r="CQ321" i="10"/>
  <c r="CL321" i="10"/>
  <c r="W321" i="10"/>
  <c r="CN321" i="10"/>
  <c r="CM321" i="10"/>
  <c r="CG321" i="10"/>
  <c r="CH321" i="10"/>
  <c r="CJ321" i="10"/>
  <c r="CK321" i="10"/>
  <c r="AV321" i="10"/>
  <c r="AU321" i="10"/>
  <c r="AH321" i="10"/>
  <c r="AT321" i="10"/>
  <c r="AQ321" i="10"/>
  <c r="AP321" i="10"/>
  <c r="AO321" i="10"/>
  <c r="AN321" i="10"/>
  <c r="AG321" i="10"/>
  <c r="AF321" i="10"/>
  <c r="Q321" i="10"/>
  <c r="A321" i="10"/>
  <c r="CV320" i="10"/>
  <c r="CU320" i="10"/>
  <c r="CT320" i="10"/>
  <c r="AM320" i="10"/>
  <c r="CS320" i="10"/>
  <c r="CR320" i="10"/>
  <c r="BX320" i="10"/>
  <c r="U320" i="10"/>
  <c r="BY320" i="10"/>
  <c r="CB320" i="10"/>
  <c r="CA320" i="10"/>
  <c r="BZ320" i="10"/>
  <c r="AY320" i="10"/>
  <c r="CC320" i="10"/>
  <c r="AW320" i="10"/>
  <c r="CD320" i="10"/>
  <c r="CE320" i="10"/>
  <c r="CF320" i="10"/>
  <c r="CI320" i="10"/>
  <c r="BA320" i="10"/>
  <c r="V320" i="10"/>
  <c r="CO320" i="10"/>
  <c r="CP320" i="10"/>
  <c r="CQ320" i="10"/>
  <c r="CL320" i="10"/>
  <c r="W320" i="10"/>
  <c r="CN320" i="10"/>
  <c r="CM320" i="10"/>
  <c r="CG320" i="10"/>
  <c r="CH320" i="10"/>
  <c r="CJ320" i="10"/>
  <c r="CK320" i="10"/>
  <c r="AV320" i="10"/>
  <c r="AU320" i="10"/>
  <c r="AH320" i="10"/>
  <c r="AT320" i="10"/>
  <c r="AQ320" i="10"/>
  <c r="AP320" i="10"/>
  <c r="AO320" i="10"/>
  <c r="AN320" i="10"/>
  <c r="AG320" i="10"/>
  <c r="AF320" i="10"/>
  <c r="Q320" i="10"/>
  <c r="A320" i="10"/>
  <c r="CV319" i="10"/>
  <c r="CU319" i="10"/>
  <c r="CT319" i="10"/>
  <c r="AM319" i="10"/>
  <c r="CS319" i="10"/>
  <c r="CR319" i="10"/>
  <c r="BX319" i="10"/>
  <c r="U319" i="10"/>
  <c r="BY319" i="10"/>
  <c r="CB319" i="10"/>
  <c r="CA319" i="10"/>
  <c r="BZ319" i="10"/>
  <c r="AY319" i="10"/>
  <c r="CC319" i="10"/>
  <c r="AW319" i="10"/>
  <c r="CD319" i="10"/>
  <c r="CE319" i="10"/>
  <c r="CF319" i="10"/>
  <c r="CI319" i="10"/>
  <c r="BA319" i="10"/>
  <c r="V319" i="10"/>
  <c r="CO319" i="10"/>
  <c r="CP319" i="10"/>
  <c r="CQ319" i="10"/>
  <c r="CL319" i="10"/>
  <c r="W319" i="10"/>
  <c r="CN319" i="10"/>
  <c r="CM319" i="10"/>
  <c r="CG319" i="10"/>
  <c r="CH319" i="10"/>
  <c r="CJ319" i="10"/>
  <c r="CK319" i="10"/>
  <c r="AV319" i="10"/>
  <c r="AU319" i="10"/>
  <c r="AH319" i="10"/>
  <c r="AT319" i="10"/>
  <c r="AQ319" i="10"/>
  <c r="AP319" i="10"/>
  <c r="AO319" i="10"/>
  <c r="AN319" i="10"/>
  <c r="AG319" i="10"/>
  <c r="AF319" i="10"/>
  <c r="Q319" i="10"/>
  <c r="A319" i="10"/>
  <c r="CV318" i="10"/>
  <c r="CU318" i="10"/>
  <c r="CT318" i="10"/>
  <c r="AM318" i="10"/>
  <c r="CS318" i="10"/>
  <c r="CR318" i="10"/>
  <c r="BX318" i="10"/>
  <c r="U318" i="10"/>
  <c r="BY318" i="10"/>
  <c r="CB318" i="10"/>
  <c r="CA318" i="10"/>
  <c r="BZ318" i="10"/>
  <c r="AY318" i="10"/>
  <c r="CC318" i="10"/>
  <c r="AW318" i="10"/>
  <c r="CD318" i="10"/>
  <c r="CE318" i="10"/>
  <c r="CF318" i="10"/>
  <c r="CI318" i="10"/>
  <c r="BA318" i="10"/>
  <c r="V318" i="10"/>
  <c r="CO318" i="10"/>
  <c r="CP318" i="10"/>
  <c r="CQ318" i="10"/>
  <c r="CL318" i="10"/>
  <c r="W318" i="10"/>
  <c r="CN318" i="10"/>
  <c r="CM318" i="10"/>
  <c r="CG318" i="10"/>
  <c r="CH318" i="10"/>
  <c r="CJ318" i="10"/>
  <c r="CK318" i="10"/>
  <c r="AV318" i="10"/>
  <c r="AU318" i="10"/>
  <c r="AH318" i="10"/>
  <c r="AT318" i="10"/>
  <c r="AQ318" i="10"/>
  <c r="AP318" i="10"/>
  <c r="AO318" i="10"/>
  <c r="AN318" i="10"/>
  <c r="AG318" i="10"/>
  <c r="AF318" i="10"/>
  <c r="Q318" i="10"/>
  <c r="A318" i="10"/>
  <c r="CV317" i="10"/>
  <c r="CU317" i="10"/>
  <c r="CT317" i="10"/>
  <c r="AM317" i="10"/>
  <c r="CS317" i="10"/>
  <c r="CR317" i="10"/>
  <c r="BX317" i="10"/>
  <c r="U317" i="10"/>
  <c r="BY317" i="10"/>
  <c r="CB317" i="10"/>
  <c r="CA317" i="10"/>
  <c r="BZ317" i="10"/>
  <c r="AY317" i="10"/>
  <c r="CC317" i="10"/>
  <c r="AW317" i="10"/>
  <c r="CD317" i="10"/>
  <c r="CE317" i="10"/>
  <c r="CF317" i="10"/>
  <c r="CI317" i="10"/>
  <c r="BA317" i="10"/>
  <c r="V317" i="10"/>
  <c r="CO317" i="10"/>
  <c r="CP317" i="10"/>
  <c r="CQ317" i="10"/>
  <c r="CL317" i="10"/>
  <c r="W317" i="10"/>
  <c r="CN317" i="10"/>
  <c r="CM317" i="10"/>
  <c r="CG317" i="10"/>
  <c r="CH317" i="10"/>
  <c r="CJ317" i="10"/>
  <c r="CK317" i="10"/>
  <c r="AV317" i="10"/>
  <c r="AU317" i="10"/>
  <c r="AH317" i="10"/>
  <c r="AT317" i="10"/>
  <c r="AQ317" i="10"/>
  <c r="AP317" i="10"/>
  <c r="AO317" i="10"/>
  <c r="AN317" i="10"/>
  <c r="AG317" i="10"/>
  <c r="AF317" i="10"/>
  <c r="Q317" i="10"/>
  <c r="A317" i="10"/>
  <c r="CV316" i="10"/>
  <c r="CU316" i="10"/>
  <c r="CT316" i="10"/>
  <c r="AM316" i="10"/>
  <c r="CS316" i="10"/>
  <c r="CR316" i="10"/>
  <c r="BX316" i="10"/>
  <c r="U316" i="10"/>
  <c r="BY316" i="10"/>
  <c r="CB316" i="10"/>
  <c r="CA316" i="10"/>
  <c r="BZ316" i="10"/>
  <c r="AY316" i="10"/>
  <c r="CC316" i="10"/>
  <c r="AW316" i="10"/>
  <c r="CD316" i="10"/>
  <c r="CE316" i="10"/>
  <c r="CF316" i="10"/>
  <c r="CI316" i="10"/>
  <c r="BA316" i="10"/>
  <c r="V316" i="10"/>
  <c r="CO316" i="10"/>
  <c r="CP316" i="10"/>
  <c r="CQ316" i="10"/>
  <c r="CL316" i="10"/>
  <c r="W316" i="10"/>
  <c r="CN316" i="10"/>
  <c r="CM316" i="10"/>
  <c r="CG316" i="10"/>
  <c r="CH316" i="10"/>
  <c r="CJ316" i="10"/>
  <c r="CK316" i="10"/>
  <c r="AV316" i="10"/>
  <c r="AU316" i="10"/>
  <c r="AH316" i="10"/>
  <c r="AT316" i="10"/>
  <c r="AQ316" i="10"/>
  <c r="AP316" i="10"/>
  <c r="AO316" i="10"/>
  <c r="AN316" i="10"/>
  <c r="AG316" i="10"/>
  <c r="AF316" i="10"/>
  <c r="Q316" i="10"/>
  <c r="A316" i="10"/>
  <c r="CV315" i="10"/>
  <c r="CU315" i="10"/>
  <c r="CT315" i="10"/>
  <c r="AM315" i="10"/>
  <c r="CS315" i="10"/>
  <c r="CR315" i="10"/>
  <c r="BX315" i="10"/>
  <c r="U315" i="10"/>
  <c r="BY315" i="10"/>
  <c r="CB315" i="10"/>
  <c r="CA315" i="10"/>
  <c r="BZ315" i="10"/>
  <c r="AY315" i="10"/>
  <c r="CC315" i="10"/>
  <c r="AW315" i="10"/>
  <c r="CD315" i="10"/>
  <c r="CE315" i="10"/>
  <c r="CF315" i="10"/>
  <c r="CI315" i="10"/>
  <c r="BA315" i="10"/>
  <c r="V315" i="10"/>
  <c r="CO315" i="10"/>
  <c r="CP315" i="10"/>
  <c r="CQ315" i="10"/>
  <c r="CL315" i="10"/>
  <c r="W315" i="10"/>
  <c r="CN315" i="10"/>
  <c r="CM315" i="10"/>
  <c r="CG315" i="10"/>
  <c r="CH315" i="10"/>
  <c r="CJ315" i="10"/>
  <c r="CK315" i="10"/>
  <c r="AV315" i="10"/>
  <c r="AU315" i="10"/>
  <c r="AH315" i="10"/>
  <c r="AT315" i="10"/>
  <c r="AQ315" i="10"/>
  <c r="AP315" i="10"/>
  <c r="AO315" i="10"/>
  <c r="AN315" i="10"/>
  <c r="AG315" i="10"/>
  <c r="AF315" i="10"/>
  <c r="Q315" i="10"/>
  <c r="A315" i="10"/>
  <c r="CV314" i="10"/>
  <c r="CU314" i="10"/>
  <c r="CT314" i="10"/>
  <c r="AM314" i="10"/>
  <c r="CS314" i="10"/>
  <c r="CR314" i="10"/>
  <c r="BX314" i="10"/>
  <c r="U314" i="10"/>
  <c r="BY314" i="10"/>
  <c r="CB314" i="10"/>
  <c r="CA314" i="10"/>
  <c r="BZ314" i="10"/>
  <c r="AY314" i="10"/>
  <c r="CC314" i="10"/>
  <c r="AW314" i="10"/>
  <c r="CD314" i="10"/>
  <c r="CE314" i="10"/>
  <c r="CF314" i="10"/>
  <c r="CI314" i="10"/>
  <c r="BA314" i="10"/>
  <c r="V314" i="10"/>
  <c r="CO314" i="10"/>
  <c r="CP314" i="10"/>
  <c r="CQ314" i="10"/>
  <c r="CL314" i="10"/>
  <c r="W314" i="10"/>
  <c r="CN314" i="10"/>
  <c r="CM314" i="10"/>
  <c r="CG314" i="10"/>
  <c r="CH314" i="10"/>
  <c r="CJ314" i="10"/>
  <c r="CK314" i="10"/>
  <c r="AV314" i="10"/>
  <c r="AU314" i="10"/>
  <c r="AH314" i="10"/>
  <c r="AT314" i="10"/>
  <c r="AQ314" i="10"/>
  <c r="AP314" i="10"/>
  <c r="AO314" i="10"/>
  <c r="AN314" i="10"/>
  <c r="AG314" i="10"/>
  <c r="AF314" i="10"/>
  <c r="Q314" i="10"/>
  <c r="A314" i="10"/>
  <c r="CV313" i="10"/>
  <c r="CU313" i="10"/>
  <c r="CT313" i="10"/>
  <c r="AM313" i="10"/>
  <c r="CS313" i="10"/>
  <c r="CR313" i="10"/>
  <c r="BX313" i="10"/>
  <c r="U313" i="10"/>
  <c r="BY313" i="10"/>
  <c r="CB313" i="10"/>
  <c r="CA313" i="10"/>
  <c r="BZ313" i="10"/>
  <c r="AY313" i="10"/>
  <c r="CC313" i="10"/>
  <c r="AW313" i="10"/>
  <c r="CD313" i="10"/>
  <c r="CE313" i="10"/>
  <c r="CF313" i="10"/>
  <c r="CI313" i="10"/>
  <c r="BA313" i="10"/>
  <c r="V313" i="10"/>
  <c r="CO313" i="10"/>
  <c r="CP313" i="10"/>
  <c r="CQ313" i="10"/>
  <c r="CL313" i="10"/>
  <c r="W313" i="10"/>
  <c r="CN313" i="10"/>
  <c r="CM313" i="10"/>
  <c r="CG313" i="10"/>
  <c r="CH313" i="10"/>
  <c r="CJ313" i="10"/>
  <c r="CK313" i="10"/>
  <c r="AV313" i="10"/>
  <c r="AU313" i="10"/>
  <c r="AH313" i="10"/>
  <c r="AT313" i="10"/>
  <c r="AQ313" i="10"/>
  <c r="AP313" i="10"/>
  <c r="AO313" i="10"/>
  <c r="AN313" i="10"/>
  <c r="AG313" i="10"/>
  <c r="AF313" i="10"/>
  <c r="Q313" i="10"/>
  <c r="A313" i="10"/>
  <c r="CV312" i="10"/>
  <c r="CU312" i="10"/>
  <c r="CT312" i="10"/>
  <c r="AM312" i="10"/>
  <c r="CS312" i="10"/>
  <c r="CR312" i="10"/>
  <c r="BX312" i="10"/>
  <c r="U312" i="10"/>
  <c r="BY312" i="10"/>
  <c r="CB312" i="10"/>
  <c r="CA312" i="10"/>
  <c r="BZ312" i="10"/>
  <c r="AY312" i="10"/>
  <c r="CC312" i="10"/>
  <c r="AW312" i="10"/>
  <c r="CD312" i="10"/>
  <c r="CE312" i="10"/>
  <c r="CF312" i="10"/>
  <c r="CI312" i="10"/>
  <c r="BA312" i="10"/>
  <c r="V312" i="10"/>
  <c r="CO312" i="10"/>
  <c r="CP312" i="10"/>
  <c r="CQ312" i="10"/>
  <c r="CL312" i="10"/>
  <c r="W312" i="10"/>
  <c r="CN312" i="10"/>
  <c r="CM312" i="10"/>
  <c r="CG312" i="10"/>
  <c r="CH312" i="10"/>
  <c r="CJ312" i="10"/>
  <c r="CK312" i="10"/>
  <c r="AV312" i="10"/>
  <c r="AU312" i="10"/>
  <c r="AH312" i="10"/>
  <c r="AT312" i="10"/>
  <c r="AQ312" i="10"/>
  <c r="AP312" i="10"/>
  <c r="AO312" i="10"/>
  <c r="AN312" i="10"/>
  <c r="AG312" i="10"/>
  <c r="AF312" i="10"/>
  <c r="Q312" i="10"/>
  <c r="A312" i="10"/>
  <c r="CV311" i="10"/>
  <c r="CU311" i="10"/>
  <c r="CT311" i="10"/>
  <c r="AM311" i="10"/>
  <c r="CS311" i="10"/>
  <c r="CR311" i="10"/>
  <c r="BX311" i="10"/>
  <c r="U311" i="10"/>
  <c r="BY311" i="10"/>
  <c r="CB311" i="10"/>
  <c r="CA311" i="10"/>
  <c r="BZ311" i="10"/>
  <c r="AY311" i="10"/>
  <c r="CC311" i="10"/>
  <c r="AW311" i="10"/>
  <c r="CD311" i="10"/>
  <c r="CE311" i="10"/>
  <c r="CF311" i="10"/>
  <c r="CI311" i="10"/>
  <c r="BA311" i="10"/>
  <c r="V311" i="10"/>
  <c r="CO311" i="10"/>
  <c r="CP311" i="10"/>
  <c r="CQ311" i="10"/>
  <c r="CL311" i="10"/>
  <c r="W311" i="10"/>
  <c r="CN311" i="10"/>
  <c r="CM311" i="10"/>
  <c r="CG311" i="10"/>
  <c r="CH311" i="10"/>
  <c r="CJ311" i="10"/>
  <c r="CK311" i="10"/>
  <c r="AV311" i="10"/>
  <c r="AU311" i="10"/>
  <c r="AH311" i="10"/>
  <c r="AT311" i="10"/>
  <c r="AQ311" i="10"/>
  <c r="AP311" i="10"/>
  <c r="AO311" i="10"/>
  <c r="AN311" i="10"/>
  <c r="AG311" i="10"/>
  <c r="AF311" i="10"/>
  <c r="Q311" i="10"/>
  <c r="A311" i="10"/>
  <c r="CV310" i="10"/>
  <c r="CU310" i="10"/>
  <c r="CT310" i="10"/>
  <c r="AM310" i="10"/>
  <c r="CS310" i="10"/>
  <c r="CR310" i="10"/>
  <c r="BX310" i="10"/>
  <c r="U310" i="10"/>
  <c r="BY310" i="10"/>
  <c r="CB310" i="10"/>
  <c r="CA310" i="10"/>
  <c r="BZ310" i="10"/>
  <c r="AY310" i="10"/>
  <c r="CC310" i="10"/>
  <c r="AW310" i="10"/>
  <c r="CD310" i="10"/>
  <c r="CE310" i="10"/>
  <c r="CF310" i="10"/>
  <c r="CI310" i="10"/>
  <c r="BA310" i="10"/>
  <c r="V310" i="10"/>
  <c r="CO310" i="10"/>
  <c r="CP310" i="10"/>
  <c r="CQ310" i="10"/>
  <c r="CL310" i="10"/>
  <c r="W310" i="10"/>
  <c r="CN310" i="10"/>
  <c r="CM310" i="10"/>
  <c r="CG310" i="10"/>
  <c r="CH310" i="10"/>
  <c r="CJ310" i="10"/>
  <c r="CK310" i="10"/>
  <c r="AV310" i="10"/>
  <c r="AU310" i="10"/>
  <c r="AH310" i="10"/>
  <c r="AT310" i="10"/>
  <c r="AQ310" i="10"/>
  <c r="AP310" i="10"/>
  <c r="AO310" i="10"/>
  <c r="AN310" i="10"/>
  <c r="AG310" i="10"/>
  <c r="AF310" i="10"/>
  <c r="Q310" i="10"/>
  <c r="A310" i="10"/>
  <c r="CV309" i="10"/>
  <c r="CU309" i="10"/>
  <c r="CT309" i="10"/>
  <c r="AM309" i="10"/>
  <c r="CS309" i="10"/>
  <c r="CR309" i="10"/>
  <c r="BX309" i="10"/>
  <c r="U309" i="10"/>
  <c r="BY309" i="10"/>
  <c r="CB309" i="10"/>
  <c r="CA309" i="10"/>
  <c r="BZ309" i="10"/>
  <c r="AY309" i="10"/>
  <c r="CC309" i="10"/>
  <c r="AW309" i="10"/>
  <c r="CD309" i="10"/>
  <c r="CE309" i="10"/>
  <c r="CF309" i="10"/>
  <c r="CI309" i="10"/>
  <c r="BA309" i="10"/>
  <c r="V309" i="10"/>
  <c r="CO309" i="10"/>
  <c r="CP309" i="10"/>
  <c r="CQ309" i="10"/>
  <c r="CL309" i="10"/>
  <c r="W309" i="10"/>
  <c r="CN309" i="10"/>
  <c r="CM309" i="10"/>
  <c r="CG309" i="10"/>
  <c r="CH309" i="10"/>
  <c r="CJ309" i="10"/>
  <c r="CK309" i="10"/>
  <c r="AV309" i="10"/>
  <c r="AU309" i="10"/>
  <c r="AH309" i="10"/>
  <c r="AT309" i="10"/>
  <c r="AQ309" i="10"/>
  <c r="AP309" i="10"/>
  <c r="AO309" i="10"/>
  <c r="AN309" i="10"/>
  <c r="AG309" i="10"/>
  <c r="AF309" i="10"/>
  <c r="Q309" i="10"/>
  <c r="A309" i="10"/>
  <c r="CV308" i="10"/>
  <c r="CU308" i="10"/>
  <c r="CT308" i="10"/>
  <c r="AM308" i="10"/>
  <c r="CS308" i="10"/>
  <c r="CR308" i="10"/>
  <c r="BX308" i="10"/>
  <c r="U308" i="10"/>
  <c r="BY308" i="10"/>
  <c r="CB308" i="10"/>
  <c r="CA308" i="10"/>
  <c r="BZ308" i="10"/>
  <c r="AY308" i="10"/>
  <c r="CC308" i="10"/>
  <c r="AW308" i="10"/>
  <c r="CD308" i="10"/>
  <c r="CE308" i="10"/>
  <c r="CF308" i="10"/>
  <c r="CI308" i="10"/>
  <c r="BA308" i="10"/>
  <c r="V308" i="10"/>
  <c r="CO308" i="10"/>
  <c r="CP308" i="10"/>
  <c r="CQ308" i="10"/>
  <c r="CL308" i="10"/>
  <c r="W308" i="10"/>
  <c r="CN308" i="10"/>
  <c r="CM308" i="10"/>
  <c r="CG308" i="10"/>
  <c r="CH308" i="10"/>
  <c r="CJ308" i="10"/>
  <c r="CK308" i="10"/>
  <c r="AV308" i="10"/>
  <c r="AU308" i="10"/>
  <c r="AH308" i="10"/>
  <c r="AT308" i="10"/>
  <c r="AQ308" i="10"/>
  <c r="AP308" i="10"/>
  <c r="AO308" i="10"/>
  <c r="AN308" i="10"/>
  <c r="AG308" i="10"/>
  <c r="AF308" i="10"/>
  <c r="Q308" i="10"/>
  <c r="A308" i="10"/>
  <c r="CV307" i="10"/>
  <c r="CU307" i="10"/>
  <c r="CT307" i="10"/>
  <c r="AM307" i="10"/>
  <c r="CS307" i="10"/>
  <c r="CR307" i="10"/>
  <c r="BX307" i="10"/>
  <c r="U307" i="10"/>
  <c r="BY307" i="10"/>
  <c r="CB307" i="10"/>
  <c r="CA307" i="10"/>
  <c r="BZ307" i="10"/>
  <c r="AY307" i="10"/>
  <c r="CC307" i="10"/>
  <c r="AW307" i="10"/>
  <c r="CD307" i="10"/>
  <c r="CE307" i="10"/>
  <c r="CF307" i="10"/>
  <c r="CI307" i="10"/>
  <c r="BA307" i="10"/>
  <c r="V307" i="10"/>
  <c r="CO307" i="10"/>
  <c r="CP307" i="10"/>
  <c r="CQ307" i="10"/>
  <c r="CL307" i="10"/>
  <c r="W307" i="10"/>
  <c r="CN307" i="10"/>
  <c r="CM307" i="10"/>
  <c r="CG307" i="10"/>
  <c r="CH307" i="10"/>
  <c r="CJ307" i="10"/>
  <c r="CK307" i="10"/>
  <c r="AV307" i="10"/>
  <c r="AU307" i="10"/>
  <c r="AH307" i="10"/>
  <c r="AT307" i="10"/>
  <c r="AQ307" i="10"/>
  <c r="AP307" i="10"/>
  <c r="AO307" i="10"/>
  <c r="AN307" i="10"/>
  <c r="AG307" i="10"/>
  <c r="AF307" i="10"/>
  <c r="Q307" i="10"/>
  <c r="A307" i="10"/>
  <c r="CV306" i="10"/>
  <c r="CU306" i="10"/>
  <c r="CT306" i="10"/>
  <c r="AM306" i="10"/>
  <c r="CS306" i="10"/>
  <c r="CR306" i="10"/>
  <c r="BX306" i="10"/>
  <c r="U306" i="10"/>
  <c r="BY306" i="10"/>
  <c r="CB306" i="10"/>
  <c r="CA306" i="10"/>
  <c r="BZ306" i="10"/>
  <c r="AY306" i="10"/>
  <c r="CC306" i="10"/>
  <c r="AW306" i="10"/>
  <c r="CD306" i="10"/>
  <c r="CE306" i="10"/>
  <c r="CF306" i="10"/>
  <c r="CI306" i="10"/>
  <c r="BA306" i="10"/>
  <c r="V306" i="10"/>
  <c r="CO306" i="10"/>
  <c r="CP306" i="10"/>
  <c r="CQ306" i="10"/>
  <c r="CL306" i="10"/>
  <c r="W306" i="10"/>
  <c r="CN306" i="10"/>
  <c r="CM306" i="10"/>
  <c r="CG306" i="10"/>
  <c r="CH306" i="10"/>
  <c r="CJ306" i="10"/>
  <c r="CK306" i="10"/>
  <c r="AV306" i="10"/>
  <c r="AU306" i="10"/>
  <c r="AH306" i="10"/>
  <c r="AT306" i="10"/>
  <c r="AQ306" i="10"/>
  <c r="AP306" i="10"/>
  <c r="AO306" i="10"/>
  <c r="AN306" i="10"/>
  <c r="AG306" i="10"/>
  <c r="AF306" i="10"/>
  <c r="Q306" i="10"/>
  <c r="A306" i="10"/>
  <c r="CV305" i="10"/>
  <c r="CU305" i="10"/>
  <c r="CT305" i="10"/>
  <c r="AM305" i="10"/>
  <c r="CS305" i="10"/>
  <c r="CR305" i="10"/>
  <c r="BX305" i="10"/>
  <c r="U305" i="10"/>
  <c r="BY305" i="10"/>
  <c r="CB305" i="10"/>
  <c r="CA305" i="10"/>
  <c r="BZ305" i="10"/>
  <c r="AY305" i="10"/>
  <c r="CC305" i="10"/>
  <c r="AW305" i="10"/>
  <c r="CD305" i="10"/>
  <c r="CE305" i="10"/>
  <c r="CF305" i="10"/>
  <c r="CI305" i="10"/>
  <c r="BA305" i="10"/>
  <c r="V305" i="10"/>
  <c r="CO305" i="10"/>
  <c r="CP305" i="10"/>
  <c r="CQ305" i="10"/>
  <c r="CL305" i="10"/>
  <c r="W305" i="10"/>
  <c r="CN305" i="10"/>
  <c r="CM305" i="10"/>
  <c r="CG305" i="10"/>
  <c r="CH305" i="10"/>
  <c r="CJ305" i="10"/>
  <c r="CK305" i="10"/>
  <c r="AV305" i="10"/>
  <c r="AU305" i="10"/>
  <c r="AH305" i="10"/>
  <c r="AT305" i="10"/>
  <c r="AQ305" i="10"/>
  <c r="AP305" i="10"/>
  <c r="AO305" i="10"/>
  <c r="AN305" i="10"/>
  <c r="AG305" i="10"/>
  <c r="AF305" i="10"/>
  <c r="Q305" i="10"/>
  <c r="A305" i="10"/>
  <c r="CV304" i="10"/>
  <c r="CU304" i="10"/>
  <c r="CT304" i="10"/>
  <c r="AM304" i="10"/>
  <c r="CS304" i="10"/>
  <c r="CR304" i="10"/>
  <c r="BX304" i="10"/>
  <c r="U304" i="10"/>
  <c r="BY304" i="10"/>
  <c r="CB304" i="10"/>
  <c r="CA304" i="10"/>
  <c r="BZ304" i="10"/>
  <c r="AY304" i="10"/>
  <c r="CC304" i="10"/>
  <c r="AW304" i="10"/>
  <c r="CD304" i="10"/>
  <c r="CE304" i="10"/>
  <c r="CF304" i="10"/>
  <c r="CI304" i="10"/>
  <c r="BA304" i="10"/>
  <c r="V304" i="10"/>
  <c r="CO304" i="10"/>
  <c r="CP304" i="10"/>
  <c r="CQ304" i="10"/>
  <c r="CL304" i="10"/>
  <c r="W304" i="10"/>
  <c r="CN304" i="10"/>
  <c r="CM304" i="10"/>
  <c r="CG304" i="10"/>
  <c r="CH304" i="10"/>
  <c r="CJ304" i="10"/>
  <c r="CK304" i="10"/>
  <c r="AV304" i="10"/>
  <c r="AU304" i="10"/>
  <c r="AH304" i="10"/>
  <c r="AT304" i="10"/>
  <c r="AQ304" i="10"/>
  <c r="AP304" i="10"/>
  <c r="AO304" i="10"/>
  <c r="AN304" i="10"/>
  <c r="AG304" i="10"/>
  <c r="AF304" i="10"/>
  <c r="Q304" i="10"/>
  <c r="A304" i="10"/>
  <c r="CV303" i="10"/>
  <c r="CU303" i="10"/>
  <c r="CT303" i="10"/>
  <c r="AM303" i="10"/>
  <c r="CS303" i="10"/>
  <c r="CR303" i="10"/>
  <c r="BX303" i="10"/>
  <c r="U303" i="10"/>
  <c r="BY303" i="10"/>
  <c r="CB303" i="10"/>
  <c r="CA303" i="10"/>
  <c r="BZ303" i="10"/>
  <c r="AY303" i="10"/>
  <c r="CC303" i="10"/>
  <c r="AW303" i="10"/>
  <c r="CD303" i="10"/>
  <c r="CE303" i="10"/>
  <c r="CF303" i="10"/>
  <c r="CI303" i="10"/>
  <c r="BA303" i="10"/>
  <c r="V303" i="10"/>
  <c r="CO303" i="10"/>
  <c r="CP303" i="10"/>
  <c r="CQ303" i="10"/>
  <c r="CL303" i="10"/>
  <c r="W303" i="10"/>
  <c r="CN303" i="10"/>
  <c r="CM303" i="10"/>
  <c r="CG303" i="10"/>
  <c r="CH303" i="10"/>
  <c r="CJ303" i="10"/>
  <c r="CK303" i="10"/>
  <c r="AV303" i="10"/>
  <c r="AU303" i="10"/>
  <c r="AH303" i="10"/>
  <c r="AT303" i="10"/>
  <c r="AQ303" i="10"/>
  <c r="AP303" i="10"/>
  <c r="AO303" i="10"/>
  <c r="AN303" i="10"/>
  <c r="AG303" i="10"/>
  <c r="AF303" i="10"/>
  <c r="Q303" i="10"/>
  <c r="A303" i="10"/>
  <c r="CV302" i="10"/>
  <c r="CU302" i="10"/>
  <c r="CT302" i="10"/>
  <c r="AM302" i="10"/>
  <c r="CS302" i="10"/>
  <c r="CR302" i="10"/>
  <c r="BX302" i="10"/>
  <c r="U302" i="10"/>
  <c r="BY302" i="10"/>
  <c r="CB302" i="10"/>
  <c r="CA302" i="10"/>
  <c r="BZ302" i="10"/>
  <c r="AY302" i="10"/>
  <c r="CC302" i="10"/>
  <c r="AW302" i="10"/>
  <c r="CD302" i="10"/>
  <c r="CE302" i="10"/>
  <c r="CF302" i="10"/>
  <c r="CI302" i="10"/>
  <c r="BA302" i="10"/>
  <c r="V302" i="10"/>
  <c r="CO302" i="10"/>
  <c r="CP302" i="10"/>
  <c r="CQ302" i="10"/>
  <c r="CL302" i="10"/>
  <c r="W302" i="10"/>
  <c r="CN302" i="10"/>
  <c r="CM302" i="10"/>
  <c r="CG302" i="10"/>
  <c r="CH302" i="10"/>
  <c r="CJ302" i="10"/>
  <c r="CK302" i="10"/>
  <c r="AV302" i="10"/>
  <c r="AU302" i="10"/>
  <c r="AH302" i="10"/>
  <c r="AT302" i="10"/>
  <c r="AQ302" i="10"/>
  <c r="AP302" i="10"/>
  <c r="AO302" i="10"/>
  <c r="AN302" i="10"/>
  <c r="AG302" i="10"/>
  <c r="AF302" i="10"/>
  <c r="Q302" i="10"/>
  <c r="A302" i="10"/>
  <c r="CV301" i="10"/>
  <c r="CU301" i="10"/>
  <c r="CT301" i="10"/>
  <c r="AM301" i="10"/>
  <c r="CS301" i="10"/>
  <c r="CR301" i="10"/>
  <c r="BX301" i="10"/>
  <c r="U301" i="10"/>
  <c r="BY301" i="10"/>
  <c r="CB301" i="10"/>
  <c r="CA301" i="10"/>
  <c r="BZ301" i="10"/>
  <c r="AY301" i="10"/>
  <c r="CC301" i="10"/>
  <c r="AW301" i="10"/>
  <c r="CD301" i="10"/>
  <c r="CE301" i="10"/>
  <c r="CF301" i="10"/>
  <c r="CI301" i="10"/>
  <c r="BA301" i="10"/>
  <c r="V301" i="10"/>
  <c r="CO301" i="10"/>
  <c r="CP301" i="10"/>
  <c r="CQ301" i="10"/>
  <c r="CL301" i="10"/>
  <c r="W301" i="10"/>
  <c r="CN301" i="10"/>
  <c r="CM301" i="10"/>
  <c r="CG301" i="10"/>
  <c r="CH301" i="10"/>
  <c r="CJ301" i="10"/>
  <c r="CK301" i="10"/>
  <c r="AV301" i="10"/>
  <c r="AU301" i="10"/>
  <c r="AH301" i="10"/>
  <c r="AT301" i="10"/>
  <c r="AQ301" i="10"/>
  <c r="AP301" i="10"/>
  <c r="AO301" i="10"/>
  <c r="AN301" i="10"/>
  <c r="AG301" i="10"/>
  <c r="AF301" i="10"/>
  <c r="Q301" i="10"/>
  <c r="A301" i="10"/>
  <c r="CV300" i="10"/>
  <c r="CU300" i="10"/>
  <c r="CT300" i="10"/>
  <c r="AM300" i="10"/>
  <c r="CS300" i="10"/>
  <c r="CR300" i="10"/>
  <c r="BX300" i="10"/>
  <c r="U300" i="10"/>
  <c r="BY300" i="10"/>
  <c r="CB300" i="10"/>
  <c r="CA300" i="10"/>
  <c r="BZ300" i="10"/>
  <c r="AY300" i="10"/>
  <c r="CC300" i="10"/>
  <c r="AW300" i="10"/>
  <c r="CD300" i="10"/>
  <c r="CE300" i="10"/>
  <c r="CF300" i="10"/>
  <c r="CI300" i="10"/>
  <c r="BA300" i="10"/>
  <c r="V300" i="10"/>
  <c r="CO300" i="10"/>
  <c r="CP300" i="10"/>
  <c r="CQ300" i="10"/>
  <c r="CL300" i="10"/>
  <c r="W300" i="10"/>
  <c r="CN300" i="10"/>
  <c r="CM300" i="10"/>
  <c r="CG300" i="10"/>
  <c r="CH300" i="10"/>
  <c r="CJ300" i="10"/>
  <c r="CK300" i="10"/>
  <c r="AV300" i="10"/>
  <c r="AU300" i="10"/>
  <c r="AH300" i="10"/>
  <c r="AT300" i="10"/>
  <c r="AQ300" i="10"/>
  <c r="AP300" i="10"/>
  <c r="AO300" i="10"/>
  <c r="AN300" i="10"/>
  <c r="AG300" i="10"/>
  <c r="AF300" i="10"/>
  <c r="Q300" i="10"/>
  <c r="A300" i="10"/>
  <c r="CV299" i="10"/>
  <c r="CU299" i="10"/>
  <c r="CT299" i="10"/>
  <c r="AM299" i="10"/>
  <c r="CS299" i="10"/>
  <c r="CR299" i="10"/>
  <c r="BX299" i="10"/>
  <c r="U299" i="10"/>
  <c r="BY299" i="10"/>
  <c r="CB299" i="10"/>
  <c r="CA299" i="10"/>
  <c r="BZ299" i="10"/>
  <c r="AY299" i="10"/>
  <c r="CC299" i="10"/>
  <c r="AW299" i="10"/>
  <c r="CD299" i="10"/>
  <c r="CE299" i="10"/>
  <c r="CF299" i="10"/>
  <c r="CI299" i="10"/>
  <c r="BA299" i="10"/>
  <c r="V299" i="10"/>
  <c r="CO299" i="10"/>
  <c r="CP299" i="10"/>
  <c r="CQ299" i="10"/>
  <c r="CL299" i="10"/>
  <c r="W299" i="10"/>
  <c r="CN299" i="10"/>
  <c r="CM299" i="10"/>
  <c r="CG299" i="10"/>
  <c r="CH299" i="10"/>
  <c r="CJ299" i="10"/>
  <c r="CK299" i="10"/>
  <c r="AV299" i="10"/>
  <c r="AU299" i="10"/>
  <c r="AH299" i="10"/>
  <c r="AT299" i="10"/>
  <c r="AQ299" i="10"/>
  <c r="AP299" i="10"/>
  <c r="AO299" i="10"/>
  <c r="AN299" i="10"/>
  <c r="AG299" i="10"/>
  <c r="AF299" i="10"/>
  <c r="Q299" i="10"/>
  <c r="A299" i="10"/>
  <c r="CV298" i="10"/>
  <c r="CU298" i="10"/>
  <c r="CT298" i="10"/>
  <c r="AM298" i="10"/>
  <c r="CS298" i="10"/>
  <c r="CR298" i="10"/>
  <c r="BX298" i="10"/>
  <c r="U298" i="10"/>
  <c r="BY298" i="10"/>
  <c r="CB298" i="10"/>
  <c r="CA298" i="10"/>
  <c r="BZ298" i="10"/>
  <c r="AY298" i="10"/>
  <c r="CC298" i="10"/>
  <c r="AW298" i="10"/>
  <c r="CD298" i="10"/>
  <c r="CE298" i="10"/>
  <c r="CF298" i="10"/>
  <c r="CI298" i="10"/>
  <c r="BA298" i="10"/>
  <c r="V298" i="10"/>
  <c r="CO298" i="10"/>
  <c r="CP298" i="10"/>
  <c r="CQ298" i="10"/>
  <c r="CL298" i="10"/>
  <c r="W298" i="10"/>
  <c r="CN298" i="10"/>
  <c r="CM298" i="10"/>
  <c r="CG298" i="10"/>
  <c r="CH298" i="10"/>
  <c r="CJ298" i="10"/>
  <c r="CK298" i="10"/>
  <c r="AV298" i="10"/>
  <c r="AU298" i="10"/>
  <c r="AH298" i="10"/>
  <c r="AT298" i="10"/>
  <c r="AQ298" i="10"/>
  <c r="AP298" i="10"/>
  <c r="AO298" i="10"/>
  <c r="AN298" i="10"/>
  <c r="AG298" i="10"/>
  <c r="AF298" i="10"/>
  <c r="Q298" i="10"/>
  <c r="A298" i="10"/>
  <c r="CV297" i="10"/>
  <c r="CU297" i="10"/>
  <c r="CT297" i="10"/>
  <c r="AM297" i="10"/>
  <c r="CS297" i="10"/>
  <c r="CR297" i="10"/>
  <c r="BX297" i="10"/>
  <c r="U297" i="10"/>
  <c r="BY297" i="10"/>
  <c r="CB297" i="10"/>
  <c r="CA297" i="10"/>
  <c r="BZ297" i="10"/>
  <c r="AY297" i="10"/>
  <c r="CC297" i="10"/>
  <c r="AW297" i="10"/>
  <c r="CD297" i="10"/>
  <c r="CE297" i="10"/>
  <c r="CF297" i="10"/>
  <c r="CI297" i="10"/>
  <c r="BA297" i="10"/>
  <c r="V297" i="10"/>
  <c r="CO297" i="10"/>
  <c r="CP297" i="10"/>
  <c r="CQ297" i="10"/>
  <c r="CL297" i="10"/>
  <c r="W297" i="10"/>
  <c r="CN297" i="10"/>
  <c r="CM297" i="10"/>
  <c r="CG297" i="10"/>
  <c r="CH297" i="10"/>
  <c r="CJ297" i="10"/>
  <c r="CK297" i="10"/>
  <c r="AV297" i="10"/>
  <c r="AU297" i="10"/>
  <c r="AH297" i="10"/>
  <c r="AT297" i="10"/>
  <c r="AQ297" i="10"/>
  <c r="AP297" i="10"/>
  <c r="AO297" i="10"/>
  <c r="AN297" i="10"/>
  <c r="AG297" i="10"/>
  <c r="AF297" i="10"/>
  <c r="Q297" i="10"/>
  <c r="A297" i="10"/>
  <c r="CV296" i="10"/>
  <c r="CU296" i="10"/>
  <c r="CT296" i="10"/>
  <c r="AM296" i="10"/>
  <c r="CS296" i="10"/>
  <c r="CR296" i="10"/>
  <c r="BX296" i="10"/>
  <c r="U296" i="10"/>
  <c r="BY296" i="10"/>
  <c r="CB296" i="10"/>
  <c r="CA296" i="10"/>
  <c r="BZ296" i="10"/>
  <c r="AY296" i="10"/>
  <c r="CC296" i="10"/>
  <c r="AW296" i="10"/>
  <c r="CD296" i="10"/>
  <c r="CE296" i="10"/>
  <c r="CF296" i="10"/>
  <c r="CI296" i="10"/>
  <c r="BA296" i="10"/>
  <c r="V296" i="10"/>
  <c r="CO296" i="10"/>
  <c r="CP296" i="10"/>
  <c r="CQ296" i="10"/>
  <c r="CL296" i="10"/>
  <c r="W296" i="10"/>
  <c r="CN296" i="10"/>
  <c r="CM296" i="10"/>
  <c r="CG296" i="10"/>
  <c r="CH296" i="10"/>
  <c r="CJ296" i="10"/>
  <c r="CK296" i="10"/>
  <c r="AV296" i="10"/>
  <c r="AU296" i="10"/>
  <c r="AH296" i="10"/>
  <c r="AT296" i="10"/>
  <c r="AQ296" i="10"/>
  <c r="AP296" i="10"/>
  <c r="AO296" i="10"/>
  <c r="AN296" i="10"/>
  <c r="AG296" i="10"/>
  <c r="AF296" i="10"/>
  <c r="Q296" i="10"/>
  <c r="A296" i="10"/>
  <c r="CV295" i="10"/>
  <c r="CU295" i="10"/>
  <c r="CT295" i="10"/>
  <c r="AM295" i="10"/>
  <c r="CS295" i="10"/>
  <c r="CR295" i="10"/>
  <c r="BX295" i="10"/>
  <c r="U295" i="10"/>
  <c r="BY295" i="10"/>
  <c r="CB295" i="10"/>
  <c r="CA295" i="10"/>
  <c r="BZ295" i="10"/>
  <c r="AY295" i="10"/>
  <c r="CC295" i="10"/>
  <c r="AW295" i="10"/>
  <c r="CD295" i="10"/>
  <c r="CE295" i="10"/>
  <c r="CF295" i="10"/>
  <c r="CI295" i="10"/>
  <c r="BA295" i="10"/>
  <c r="V295" i="10"/>
  <c r="CO295" i="10"/>
  <c r="CP295" i="10"/>
  <c r="CQ295" i="10"/>
  <c r="CL295" i="10"/>
  <c r="W295" i="10"/>
  <c r="CN295" i="10"/>
  <c r="CM295" i="10"/>
  <c r="CG295" i="10"/>
  <c r="CH295" i="10"/>
  <c r="CJ295" i="10"/>
  <c r="CK295" i="10"/>
  <c r="AV295" i="10"/>
  <c r="AU295" i="10"/>
  <c r="AH295" i="10"/>
  <c r="AT295" i="10"/>
  <c r="AQ295" i="10"/>
  <c r="AP295" i="10"/>
  <c r="AO295" i="10"/>
  <c r="AN295" i="10"/>
  <c r="AG295" i="10"/>
  <c r="AF295" i="10"/>
  <c r="Q295" i="10"/>
  <c r="A295" i="10"/>
  <c r="CV294" i="10"/>
  <c r="CU294" i="10"/>
  <c r="CT294" i="10"/>
  <c r="AM294" i="10"/>
  <c r="CS294" i="10"/>
  <c r="CR294" i="10"/>
  <c r="BX294" i="10"/>
  <c r="U294" i="10"/>
  <c r="BY294" i="10"/>
  <c r="CB294" i="10"/>
  <c r="CA294" i="10"/>
  <c r="BZ294" i="10"/>
  <c r="AY294" i="10"/>
  <c r="CC294" i="10"/>
  <c r="AW294" i="10"/>
  <c r="CD294" i="10"/>
  <c r="CE294" i="10"/>
  <c r="CF294" i="10"/>
  <c r="CI294" i="10"/>
  <c r="BA294" i="10"/>
  <c r="V294" i="10"/>
  <c r="CO294" i="10"/>
  <c r="CP294" i="10"/>
  <c r="CQ294" i="10"/>
  <c r="CL294" i="10"/>
  <c r="W294" i="10"/>
  <c r="CN294" i="10"/>
  <c r="CM294" i="10"/>
  <c r="CG294" i="10"/>
  <c r="CH294" i="10"/>
  <c r="CJ294" i="10"/>
  <c r="CK294" i="10"/>
  <c r="AV294" i="10"/>
  <c r="AU294" i="10"/>
  <c r="AH294" i="10"/>
  <c r="AT294" i="10"/>
  <c r="AQ294" i="10"/>
  <c r="AP294" i="10"/>
  <c r="AO294" i="10"/>
  <c r="AN294" i="10"/>
  <c r="AG294" i="10"/>
  <c r="AF294" i="10"/>
  <c r="Q294" i="10"/>
  <c r="A294" i="10"/>
  <c r="CV293" i="10"/>
  <c r="CU293" i="10"/>
  <c r="CT293" i="10"/>
  <c r="AM293" i="10"/>
  <c r="CS293" i="10"/>
  <c r="CR293" i="10"/>
  <c r="BX293" i="10"/>
  <c r="U293" i="10"/>
  <c r="BY293" i="10"/>
  <c r="CB293" i="10"/>
  <c r="CA293" i="10"/>
  <c r="BZ293" i="10"/>
  <c r="AY293" i="10"/>
  <c r="CC293" i="10"/>
  <c r="AW293" i="10"/>
  <c r="CD293" i="10"/>
  <c r="CE293" i="10"/>
  <c r="CF293" i="10"/>
  <c r="CI293" i="10"/>
  <c r="BA293" i="10"/>
  <c r="V293" i="10"/>
  <c r="CO293" i="10"/>
  <c r="CP293" i="10"/>
  <c r="CQ293" i="10"/>
  <c r="CL293" i="10"/>
  <c r="W293" i="10"/>
  <c r="CN293" i="10"/>
  <c r="CM293" i="10"/>
  <c r="CG293" i="10"/>
  <c r="CH293" i="10"/>
  <c r="CJ293" i="10"/>
  <c r="CK293" i="10"/>
  <c r="AV293" i="10"/>
  <c r="AU293" i="10"/>
  <c r="AH293" i="10"/>
  <c r="AT293" i="10"/>
  <c r="AQ293" i="10"/>
  <c r="AP293" i="10"/>
  <c r="AO293" i="10"/>
  <c r="AN293" i="10"/>
  <c r="AG293" i="10"/>
  <c r="AF293" i="10"/>
  <c r="Q293" i="10"/>
  <c r="A293" i="10"/>
  <c r="CV292" i="10"/>
  <c r="CU292" i="10"/>
  <c r="CT292" i="10"/>
  <c r="AM292" i="10"/>
  <c r="CS292" i="10"/>
  <c r="CR292" i="10"/>
  <c r="BX292" i="10"/>
  <c r="U292" i="10"/>
  <c r="BY292" i="10"/>
  <c r="CB292" i="10"/>
  <c r="CA292" i="10"/>
  <c r="BZ292" i="10"/>
  <c r="AY292" i="10"/>
  <c r="CC292" i="10"/>
  <c r="AW292" i="10"/>
  <c r="CD292" i="10"/>
  <c r="CE292" i="10"/>
  <c r="CF292" i="10"/>
  <c r="CI292" i="10"/>
  <c r="BA292" i="10"/>
  <c r="V292" i="10"/>
  <c r="CO292" i="10"/>
  <c r="CP292" i="10"/>
  <c r="CQ292" i="10"/>
  <c r="CL292" i="10"/>
  <c r="W292" i="10"/>
  <c r="CN292" i="10"/>
  <c r="CM292" i="10"/>
  <c r="CG292" i="10"/>
  <c r="CH292" i="10"/>
  <c r="CJ292" i="10"/>
  <c r="CK292" i="10"/>
  <c r="AV292" i="10"/>
  <c r="AU292" i="10"/>
  <c r="AH292" i="10"/>
  <c r="AT292" i="10"/>
  <c r="AQ292" i="10"/>
  <c r="AP292" i="10"/>
  <c r="AO292" i="10"/>
  <c r="AN292" i="10"/>
  <c r="AG292" i="10"/>
  <c r="AF292" i="10"/>
  <c r="Q292" i="10"/>
  <c r="A292" i="10"/>
  <c r="CV291" i="10"/>
  <c r="CU291" i="10"/>
  <c r="CT291" i="10"/>
  <c r="AM291" i="10"/>
  <c r="CS291" i="10"/>
  <c r="CR291" i="10"/>
  <c r="BX291" i="10"/>
  <c r="U291" i="10"/>
  <c r="BY291" i="10"/>
  <c r="CB291" i="10"/>
  <c r="CA291" i="10"/>
  <c r="BZ291" i="10"/>
  <c r="AY291" i="10"/>
  <c r="CC291" i="10"/>
  <c r="AW291" i="10"/>
  <c r="CD291" i="10"/>
  <c r="CE291" i="10"/>
  <c r="CF291" i="10"/>
  <c r="CI291" i="10"/>
  <c r="BA291" i="10"/>
  <c r="V291" i="10"/>
  <c r="CO291" i="10"/>
  <c r="CP291" i="10"/>
  <c r="CQ291" i="10"/>
  <c r="CL291" i="10"/>
  <c r="W291" i="10"/>
  <c r="CN291" i="10"/>
  <c r="CM291" i="10"/>
  <c r="CG291" i="10"/>
  <c r="CH291" i="10"/>
  <c r="CJ291" i="10"/>
  <c r="CK291" i="10"/>
  <c r="AV291" i="10"/>
  <c r="AU291" i="10"/>
  <c r="AH291" i="10"/>
  <c r="AT291" i="10"/>
  <c r="AQ291" i="10"/>
  <c r="AP291" i="10"/>
  <c r="AO291" i="10"/>
  <c r="AN291" i="10"/>
  <c r="AG291" i="10"/>
  <c r="AF291" i="10"/>
  <c r="Q291" i="10"/>
  <c r="A291" i="10"/>
  <c r="CV290" i="10"/>
  <c r="CU290" i="10"/>
  <c r="CT290" i="10"/>
  <c r="AM290" i="10"/>
  <c r="CS290" i="10"/>
  <c r="CR290" i="10"/>
  <c r="BX290" i="10"/>
  <c r="U290" i="10"/>
  <c r="BY290" i="10"/>
  <c r="CB290" i="10"/>
  <c r="CA290" i="10"/>
  <c r="BZ290" i="10"/>
  <c r="AY290" i="10"/>
  <c r="CC290" i="10"/>
  <c r="AW290" i="10"/>
  <c r="CD290" i="10"/>
  <c r="CE290" i="10"/>
  <c r="CF290" i="10"/>
  <c r="CI290" i="10"/>
  <c r="BA290" i="10"/>
  <c r="V290" i="10"/>
  <c r="CO290" i="10"/>
  <c r="CP290" i="10"/>
  <c r="CQ290" i="10"/>
  <c r="CL290" i="10"/>
  <c r="W290" i="10"/>
  <c r="CN290" i="10"/>
  <c r="CM290" i="10"/>
  <c r="CG290" i="10"/>
  <c r="CH290" i="10"/>
  <c r="CJ290" i="10"/>
  <c r="CK290" i="10"/>
  <c r="AV290" i="10"/>
  <c r="AU290" i="10"/>
  <c r="AH290" i="10"/>
  <c r="AT290" i="10"/>
  <c r="AQ290" i="10"/>
  <c r="AP290" i="10"/>
  <c r="AO290" i="10"/>
  <c r="AN290" i="10"/>
  <c r="AG290" i="10"/>
  <c r="AF290" i="10"/>
  <c r="Q290" i="10"/>
  <c r="A290" i="10"/>
  <c r="CV289" i="10"/>
  <c r="CU289" i="10"/>
  <c r="CT289" i="10"/>
  <c r="AM289" i="10"/>
  <c r="CS289" i="10"/>
  <c r="CR289" i="10"/>
  <c r="BX289" i="10"/>
  <c r="U289" i="10"/>
  <c r="BY289" i="10"/>
  <c r="CB289" i="10"/>
  <c r="CA289" i="10"/>
  <c r="BZ289" i="10"/>
  <c r="AY289" i="10"/>
  <c r="CC289" i="10"/>
  <c r="AW289" i="10"/>
  <c r="CD289" i="10"/>
  <c r="CE289" i="10"/>
  <c r="CF289" i="10"/>
  <c r="CI289" i="10"/>
  <c r="BA289" i="10"/>
  <c r="V289" i="10"/>
  <c r="CO289" i="10"/>
  <c r="CP289" i="10"/>
  <c r="CQ289" i="10"/>
  <c r="CL289" i="10"/>
  <c r="W289" i="10"/>
  <c r="CN289" i="10"/>
  <c r="CM289" i="10"/>
  <c r="CG289" i="10"/>
  <c r="CH289" i="10"/>
  <c r="CJ289" i="10"/>
  <c r="CK289" i="10"/>
  <c r="AV289" i="10"/>
  <c r="AU289" i="10"/>
  <c r="AH289" i="10"/>
  <c r="AT289" i="10"/>
  <c r="AQ289" i="10"/>
  <c r="AP289" i="10"/>
  <c r="AO289" i="10"/>
  <c r="AN289" i="10"/>
  <c r="AG289" i="10"/>
  <c r="AF289" i="10"/>
  <c r="Q289" i="10"/>
  <c r="A289" i="10"/>
  <c r="CV288" i="10"/>
  <c r="CU288" i="10"/>
  <c r="CT288" i="10"/>
  <c r="AM288" i="10"/>
  <c r="CS288" i="10"/>
  <c r="CR288" i="10"/>
  <c r="BX288" i="10"/>
  <c r="U288" i="10"/>
  <c r="BY288" i="10"/>
  <c r="CB288" i="10"/>
  <c r="CA288" i="10"/>
  <c r="BZ288" i="10"/>
  <c r="AY288" i="10"/>
  <c r="CC288" i="10"/>
  <c r="AW288" i="10"/>
  <c r="CD288" i="10"/>
  <c r="CE288" i="10"/>
  <c r="CF288" i="10"/>
  <c r="CI288" i="10"/>
  <c r="BA288" i="10"/>
  <c r="V288" i="10"/>
  <c r="CO288" i="10"/>
  <c r="CP288" i="10"/>
  <c r="CQ288" i="10"/>
  <c r="CL288" i="10"/>
  <c r="W288" i="10"/>
  <c r="CN288" i="10"/>
  <c r="CM288" i="10"/>
  <c r="CG288" i="10"/>
  <c r="CH288" i="10"/>
  <c r="CJ288" i="10"/>
  <c r="CK288" i="10"/>
  <c r="AV288" i="10"/>
  <c r="AU288" i="10"/>
  <c r="AH288" i="10"/>
  <c r="AT288" i="10"/>
  <c r="AQ288" i="10"/>
  <c r="AP288" i="10"/>
  <c r="AO288" i="10"/>
  <c r="AN288" i="10"/>
  <c r="AG288" i="10"/>
  <c r="AF288" i="10"/>
  <c r="Q288" i="10"/>
  <c r="A288" i="10"/>
  <c r="CV287" i="10"/>
  <c r="CU287" i="10"/>
  <c r="CT287" i="10"/>
  <c r="AM287" i="10"/>
  <c r="CS287" i="10"/>
  <c r="CR287" i="10"/>
  <c r="BX287" i="10"/>
  <c r="U287" i="10"/>
  <c r="BY287" i="10"/>
  <c r="CB287" i="10"/>
  <c r="CA287" i="10"/>
  <c r="BZ287" i="10"/>
  <c r="AY287" i="10"/>
  <c r="CC287" i="10"/>
  <c r="AW287" i="10"/>
  <c r="CD287" i="10"/>
  <c r="CE287" i="10"/>
  <c r="CF287" i="10"/>
  <c r="CI287" i="10"/>
  <c r="BA287" i="10"/>
  <c r="V287" i="10"/>
  <c r="CO287" i="10"/>
  <c r="CP287" i="10"/>
  <c r="CQ287" i="10"/>
  <c r="CL287" i="10"/>
  <c r="W287" i="10"/>
  <c r="CN287" i="10"/>
  <c r="CM287" i="10"/>
  <c r="CG287" i="10"/>
  <c r="CH287" i="10"/>
  <c r="CJ287" i="10"/>
  <c r="CK287" i="10"/>
  <c r="AV287" i="10"/>
  <c r="AU287" i="10"/>
  <c r="AH287" i="10"/>
  <c r="AT287" i="10"/>
  <c r="AQ287" i="10"/>
  <c r="AP287" i="10"/>
  <c r="AO287" i="10"/>
  <c r="AN287" i="10"/>
  <c r="AG287" i="10"/>
  <c r="AF287" i="10"/>
  <c r="Q287" i="10"/>
  <c r="A287" i="10"/>
  <c r="CV286" i="10"/>
  <c r="CU286" i="10"/>
  <c r="CT286" i="10"/>
  <c r="AM286" i="10"/>
  <c r="CS286" i="10"/>
  <c r="CR286" i="10"/>
  <c r="BX286" i="10"/>
  <c r="U286" i="10"/>
  <c r="BY286" i="10"/>
  <c r="CB286" i="10"/>
  <c r="CA286" i="10"/>
  <c r="BZ286" i="10"/>
  <c r="AY286" i="10"/>
  <c r="CC286" i="10"/>
  <c r="AW286" i="10"/>
  <c r="CD286" i="10"/>
  <c r="CE286" i="10"/>
  <c r="CF286" i="10"/>
  <c r="CI286" i="10"/>
  <c r="BA286" i="10"/>
  <c r="V286" i="10"/>
  <c r="CO286" i="10"/>
  <c r="CP286" i="10"/>
  <c r="CQ286" i="10"/>
  <c r="CL286" i="10"/>
  <c r="W286" i="10"/>
  <c r="CN286" i="10"/>
  <c r="CM286" i="10"/>
  <c r="CG286" i="10"/>
  <c r="CH286" i="10"/>
  <c r="CJ286" i="10"/>
  <c r="CK286" i="10"/>
  <c r="AV286" i="10"/>
  <c r="AU286" i="10"/>
  <c r="AH286" i="10"/>
  <c r="AT286" i="10"/>
  <c r="AQ286" i="10"/>
  <c r="AP286" i="10"/>
  <c r="AO286" i="10"/>
  <c r="AN286" i="10"/>
  <c r="AG286" i="10"/>
  <c r="AF286" i="10"/>
  <c r="Q286" i="10"/>
  <c r="A286" i="10"/>
  <c r="CV285" i="10"/>
  <c r="CU285" i="10"/>
  <c r="CT285" i="10"/>
  <c r="AM285" i="10"/>
  <c r="CS285" i="10"/>
  <c r="CR285" i="10"/>
  <c r="BX285" i="10"/>
  <c r="U285" i="10"/>
  <c r="BY285" i="10"/>
  <c r="CB285" i="10"/>
  <c r="CA285" i="10"/>
  <c r="BZ285" i="10"/>
  <c r="AY285" i="10"/>
  <c r="CC285" i="10"/>
  <c r="AW285" i="10"/>
  <c r="CD285" i="10"/>
  <c r="CE285" i="10"/>
  <c r="CF285" i="10"/>
  <c r="CI285" i="10"/>
  <c r="BA285" i="10"/>
  <c r="V285" i="10"/>
  <c r="CO285" i="10"/>
  <c r="CP285" i="10"/>
  <c r="CQ285" i="10"/>
  <c r="CL285" i="10"/>
  <c r="W285" i="10"/>
  <c r="CN285" i="10"/>
  <c r="CM285" i="10"/>
  <c r="CG285" i="10"/>
  <c r="CH285" i="10"/>
  <c r="CJ285" i="10"/>
  <c r="CK285" i="10"/>
  <c r="AV285" i="10"/>
  <c r="AU285" i="10"/>
  <c r="AH285" i="10"/>
  <c r="AT285" i="10"/>
  <c r="AQ285" i="10"/>
  <c r="AP285" i="10"/>
  <c r="AO285" i="10"/>
  <c r="AN285" i="10"/>
  <c r="AG285" i="10"/>
  <c r="AF285" i="10"/>
  <c r="Q285" i="10"/>
  <c r="A285" i="10"/>
  <c r="CV284" i="10"/>
  <c r="CU284" i="10"/>
  <c r="CT284" i="10"/>
  <c r="AM284" i="10"/>
  <c r="CS284" i="10"/>
  <c r="CR284" i="10"/>
  <c r="BX284" i="10"/>
  <c r="U284" i="10"/>
  <c r="BY284" i="10"/>
  <c r="CB284" i="10"/>
  <c r="CA284" i="10"/>
  <c r="BZ284" i="10"/>
  <c r="AY284" i="10"/>
  <c r="CC284" i="10"/>
  <c r="AW284" i="10"/>
  <c r="CD284" i="10"/>
  <c r="CE284" i="10"/>
  <c r="CF284" i="10"/>
  <c r="CI284" i="10"/>
  <c r="BA284" i="10"/>
  <c r="V284" i="10"/>
  <c r="CO284" i="10"/>
  <c r="CP284" i="10"/>
  <c r="CQ284" i="10"/>
  <c r="CL284" i="10"/>
  <c r="W284" i="10"/>
  <c r="CN284" i="10"/>
  <c r="CM284" i="10"/>
  <c r="CG284" i="10"/>
  <c r="CH284" i="10"/>
  <c r="CJ284" i="10"/>
  <c r="CK284" i="10"/>
  <c r="AV284" i="10"/>
  <c r="AU284" i="10"/>
  <c r="AH284" i="10"/>
  <c r="AT284" i="10"/>
  <c r="AQ284" i="10"/>
  <c r="AP284" i="10"/>
  <c r="AO284" i="10"/>
  <c r="AN284" i="10"/>
  <c r="AG284" i="10"/>
  <c r="AF284" i="10"/>
  <c r="Q284" i="10"/>
  <c r="A284" i="10"/>
  <c r="CV283" i="10"/>
  <c r="CU283" i="10"/>
  <c r="CT283" i="10"/>
  <c r="AM283" i="10"/>
  <c r="CS283" i="10"/>
  <c r="CR283" i="10"/>
  <c r="BX283" i="10"/>
  <c r="U283" i="10"/>
  <c r="BY283" i="10"/>
  <c r="CB283" i="10"/>
  <c r="CA283" i="10"/>
  <c r="BZ283" i="10"/>
  <c r="AY283" i="10"/>
  <c r="CC283" i="10"/>
  <c r="AW283" i="10"/>
  <c r="CD283" i="10"/>
  <c r="CE283" i="10"/>
  <c r="CF283" i="10"/>
  <c r="CI283" i="10"/>
  <c r="BA283" i="10"/>
  <c r="V283" i="10"/>
  <c r="CO283" i="10"/>
  <c r="CP283" i="10"/>
  <c r="CQ283" i="10"/>
  <c r="CL283" i="10"/>
  <c r="W283" i="10"/>
  <c r="CN283" i="10"/>
  <c r="CM283" i="10"/>
  <c r="CG283" i="10"/>
  <c r="CH283" i="10"/>
  <c r="CJ283" i="10"/>
  <c r="CK283" i="10"/>
  <c r="AV283" i="10"/>
  <c r="AU283" i="10"/>
  <c r="AH283" i="10"/>
  <c r="AT283" i="10"/>
  <c r="AQ283" i="10"/>
  <c r="AP283" i="10"/>
  <c r="AO283" i="10"/>
  <c r="AN283" i="10"/>
  <c r="AG283" i="10"/>
  <c r="AF283" i="10"/>
  <c r="Q283" i="10"/>
  <c r="A283" i="10"/>
  <c r="CV282" i="10"/>
  <c r="CU282" i="10"/>
  <c r="CT282" i="10"/>
  <c r="AM282" i="10"/>
  <c r="CS282" i="10"/>
  <c r="CR282" i="10"/>
  <c r="BX282" i="10"/>
  <c r="U282" i="10"/>
  <c r="BY282" i="10"/>
  <c r="CB282" i="10"/>
  <c r="CA282" i="10"/>
  <c r="BZ282" i="10"/>
  <c r="AY282" i="10"/>
  <c r="CC282" i="10"/>
  <c r="AW282" i="10"/>
  <c r="CD282" i="10"/>
  <c r="CE282" i="10"/>
  <c r="CF282" i="10"/>
  <c r="CI282" i="10"/>
  <c r="BA282" i="10"/>
  <c r="V282" i="10"/>
  <c r="CO282" i="10"/>
  <c r="CP282" i="10"/>
  <c r="CQ282" i="10"/>
  <c r="CL282" i="10"/>
  <c r="W282" i="10"/>
  <c r="CN282" i="10"/>
  <c r="CM282" i="10"/>
  <c r="CG282" i="10"/>
  <c r="CH282" i="10"/>
  <c r="CJ282" i="10"/>
  <c r="CK282" i="10"/>
  <c r="AV282" i="10"/>
  <c r="AU282" i="10"/>
  <c r="AH282" i="10"/>
  <c r="AT282" i="10"/>
  <c r="AQ282" i="10"/>
  <c r="AP282" i="10"/>
  <c r="AO282" i="10"/>
  <c r="AN282" i="10"/>
  <c r="AG282" i="10"/>
  <c r="AF282" i="10"/>
  <c r="Q282" i="10"/>
  <c r="A282" i="10"/>
  <c r="CV281" i="10"/>
  <c r="CU281" i="10"/>
  <c r="CT281" i="10"/>
  <c r="AM281" i="10"/>
  <c r="CS281" i="10"/>
  <c r="CR281" i="10"/>
  <c r="BX281" i="10"/>
  <c r="U281" i="10"/>
  <c r="BY281" i="10"/>
  <c r="CB281" i="10"/>
  <c r="CA281" i="10"/>
  <c r="BZ281" i="10"/>
  <c r="AY281" i="10"/>
  <c r="CC281" i="10"/>
  <c r="AW281" i="10"/>
  <c r="CD281" i="10"/>
  <c r="CE281" i="10"/>
  <c r="CF281" i="10"/>
  <c r="CI281" i="10"/>
  <c r="BA281" i="10"/>
  <c r="V281" i="10"/>
  <c r="CO281" i="10"/>
  <c r="CP281" i="10"/>
  <c r="CQ281" i="10"/>
  <c r="CL281" i="10"/>
  <c r="W281" i="10"/>
  <c r="CN281" i="10"/>
  <c r="CM281" i="10"/>
  <c r="CG281" i="10"/>
  <c r="CH281" i="10"/>
  <c r="CJ281" i="10"/>
  <c r="CK281" i="10"/>
  <c r="AV281" i="10"/>
  <c r="AU281" i="10"/>
  <c r="AH281" i="10"/>
  <c r="AT281" i="10"/>
  <c r="AQ281" i="10"/>
  <c r="AP281" i="10"/>
  <c r="AO281" i="10"/>
  <c r="AN281" i="10"/>
  <c r="AG281" i="10"/>
  <c r="AF281" i="10"/>
  <c r="Q281" i="10"/>
  <c r="A281" i="10"/>
  <c r="CV280" i="10"/>
  <c r="CU280" i="10"/>
  <c r="CT280" i="10"/>
  <c r="AM280" i="10"/>
  <c r="CS280" i="10"/>
  <c r="CR280" i="10"/>
  <c r="BX280" i="10"/>
  <c r="U280" i="10"/>
  <c r="BY280" i="10"/>
  <c r="CB280" i="10"/>
  <c r="CA280" i="10"/>
  <c r="BZ280" i="10"/>
  <c r="AY280" i="10"/>
  <c r="CC280" i="10"/>
  <c r="AW280" i="10"/>
  <c r="CD280" i="10"/>
  <c r="CE280" i="10"/>
  <c r="CF280" i="10"/>
  <c r="CI280" i="10"/>
  <c r="BA280" i="10"/>
  <c r="V280" i="10"/>
  <c r="CO280" i="10"/>
  <c r="CP280" i="10"/>
  <c r="CQ280" i="10"/>
  <c r="CL280" i="10"/>
  <c r="W280" i="10"/>
  <c r="CN280" i="10"/>
  <c r="CM280" i="10"/>
  <c r="CG280" i="10"/>
  <c r="CH280" i="10"/>
  <c r="CJ280" i="10"/>
  <c r="CK280" i="10"/>
  <c r="AV280" i="10"/>
  <c r="AU280" i="10"/>
  <c r="AH280" i="10"/>
  <c r="AT280" i="10"/>
  <c r="AQ280" i="10"/>
  <c r="AP280" i="10"/>
  <c r="AO280" i="10"/>
  <c r="AN280" i="10"/>
  <c r="AG280" i="10"/>
  <c r="AF280" i="10"/>
  <c r="Q280" i="10"/>
  <c r="A280" i="10"/>
  <c r="CV279" i="10"/>
  <c r="CU279" i="10"/>
  <c r="CT279" i="10"/>
  <c r="AM279" i="10"/>
  <c r="CS279" i="10"/>
  <c r="CR279" i="10"/>
  <c r="BX279" i="10"/>
  <c r="U279" i="10"/>
  <c r="BY279" i="10"/>
  <c r="CB279" i="10"/>
  <c r="CA279" i="10"/>
  <c r="BZ279" i="10"/>
  <c r="AY279" i="10"/>
  <c r="CC279" i="10"/>
  <c r="AW279" i="10"/>
  <c r="CD279" i="10"/>
  <c r="CE279" i="10"/>
  <c r="CF279" i="10"/>
  <c r="CI279" i="10"/>
  <c r="BA279" i="10"/>
  <c r="V279" i="10"/>
  <c r="CO279" i="10"/>
  <c r="CP279" i="10"/>
  <c r="CQ279" i="10"/>
  <c r="CL279" i="10"/>
  <c r="W279" i="10"/>
  <c r="CN279" i="10"/>
  <c r="CM279" i="10"/>
  <c r="CG279" i="10"/>
  <c r="CH279" i="10"/>
  <c r="CJ279" i="10"/>
  <c r="CK279" i="10"/>
  <c r="AV279" i="10"/>
  <c r="AU279" i="10"/>
  <c r="AH279" i="10"/>
  <c r="AT279" i="10"/>
  <c r="AQ279" i="10"/>
  <c r="AP279" i="10"/>
  <c r="AO279" i="10"/>
  <c r="AN279" i="10"/>
  <c r="AG279" i="10"/>
  <c r="AF279" i="10"/>
  <c r="Q279" i="10"/>
  <c r="A279" i="10"/>
  <c r="CV278" i="10"/>
  <c r="CU278" i="10"/>
  <c r="CT278" i="10"/>
  <c r="AM278" i="10"/>
  <c r="CS278" i="10"/>
  <c r="CR278" i="10"/>
  <c r="BX278" i="10"/>
  <c r="U278" i="10"/>
  <c r="BY278" i="10"/>
  <c r="CB278" i="10"/>
  <c r="CA278" i="10"/>
  <c r="BZ278" i="10"/>
  <c r="AY278" i="10"/>
  <c r="CC278" i="10"/>
  <c r="AW278" i="10"/>
  <c r="CD278" i="10"/>
  <c r="CE278" i="10"/>
  <c r="CF278" i="10"/>
  <c r="CI278" i="10"/>
  <c r="BA278" i="10"/>
  <c r="V278" i="10"/>
  <c r="CO278" i="10"/>
  <c r="CP278" i="10"/>
  <c r="CQ278" i="10"/>
  <c r="CL278" i="10"/>
  <c r="W278" i="10"/>
  <c r="CN278" i="10"/>
  <c r="CM278" i="10"/>
  <c r="CG278" i="10"/>
  <c r="CH278" i="10"/>
  <c r="CJ278" i="10"/>
  <c r="CK278" i="10"/>
  <c r="AV278" i="10"/>
  <c r="AU278" i="10"/>
  <c r="AH278" i="10"/>
  <c r="AT278" i="10"/>
  <c r="AQ278" i="10"/>
  <c r="AP278" i="10"/>
  <c r="AO278" i="10"/>
  <c r="AN278" i="10"/>
  <c r="AG278" i="10"/>
  <c r="AF278" i="10"/>
  <c r="Q278" i="10"/>
  <c r="A278" i="10"/>
  <c r="CV277" i="10"/>
  <c r="CU277" i="10"/>
  <c r="CT277" i="10"/>
  <c r="AM277" i="10"/>
  <c r="CS277" i="10"/>
  <c r="CR277" i="10"/>
  <c r="BX277" i="10"/>
  <c r="U277" i="10"/>
  <c r="BY277" i="10"/>
  <c r="CB277" i="10"/>
  <c r="CA277" i="10"/>
  <c r="BZ277" i="10"/>
  <c r="AY277" i="10"/>
  <c r="CC277" i="10"/>
  <c r="AW277" i="10"/>
  <c r="CD277" i="10"/>
  <c r="CE277" i="10"/>
  <c r="CF277" i="10"/>
  <c r="CI277" i="10"/>
  <c r="BA277" i="10"/>
  <c r="V277" i="10"/>
  <c r="CO277" i="10"/>
  <c r="CP277" i="10"/>
  <c r="CQ277" i="10"/>
  <c r="CL277" i="10"/>
  <c r="W277" i="10"/>
  <c r="CN277" i="10"/>
  <c r="CM277" i="10"/>
  <c r="CG277" i="10"/>
  <c r="CH277" i="10"/>
  <c r="CJ277" i="10"/>
  <c r="CK277" i="10"/>
  <c r="AV277" i="10"/>
  <c r="AU277" i="10"/>
  <c r="AH277" i="10"/>
  <c r="AT277" i="10"/>
  <c r="AQ277" i="10"/>
  <c r="AP277" i="10"/>
  <c r="AO277" i="10"/>
  <c r="AN277" i="10"/>
  <c r="AG277" i="10"/>
  <c r="AF277" i="10"/>
  <c r="Q277" i="10"/>
  <c r="A277" i="10"/>
  <c r="CV276" i="10"/>
  <c r="CU276" i="10"/>
  <c r="CT276" i="10"/>
  <c r="AM276" i="10"/>
  <c r="CS276" i="10"/>
  <c r="CR276" i="10"/>
  <c r="BX276" i="10"/>
  <c r="U276" i="10"/>
  <c r="BY276" i="10"/>
  <c r="CB276" i="10"/>
  <c r="CA276" i="10"/>
  <c r="BZ276" i="10"/>
  <c r="AY276" i="10"/>
  <c r="CC276" i="10"/>
  <c r="AW276" i="10"/>
  <c r="CD276" i="10"/>
  <c r="CE276" i="10"/>
  <c r="CF276" i="10"/>
  <c r="CI276" i="10"/>
  <c r="BA276" i="10"/>
  <c r="V276" i="10"/>
  <c r="CO276" i="10"/>
  <c r="CP276" i="10"/>
  <c r="CQ276" i="10"/>
  <c r="CL276" i="10"/>
  <c r="W276" i="10"/>
  <c r="CN276" i="10"/>
  <c r="CM276" i="10"/>
  <c r="CG276" i="10"/>
  <c r="CH276" i="10"/>
  <c r="CJ276" i="10"/>
  <c r="CK276" i="10"/>
  <c r="AV276" i="10"/>
  <c r="AU276" i="10"/>
  <c r="AH276" i="10"/>
  <c r="AT276" i="10"/>
  <c r="AQ276" i="10"/>
  <c r="AP276" i="10"/>
  <c r="AO276" i="10"/>
  <c r="AN276" i="10"/>
  <c r="AG276" i="10"/>
  <c r="AF276" i="10"/>
  <c r="Q276" i="10"/>
  <c r="A276" i="10"/>
  <c r="CV275" i="10"/>
  <c r="CU275" i="10"/>
  <c r="CT275" i="10"/>
  <c r="AM275" i="10"/>
  <c r="CS275" i="10"/>
  <c r="CR275" i="10"/>
  <c r="BX275" i="10"/>
  <c r="U275" i="10"/>
  <c r="BY275" i="10"/>
  <c r="CB275" i="10"/>
  <c r="CA275" i="10"/>
  <c r="BZ275" i="10"/>
  <c r="AY275" i="10"/>
  <c r="CC275" i="10"/>
  <c r="AW275" i="10"/>
  <c r="CD275" i="10"/>
  <c r="CE275" i="10"/>
  <c r="CF275" i="10"/>
  <c r="CI275" i="10"/>
  <c r="BA275" i="10"/>
  <c r="V275" i="10"/>
  <c r="CO275" i="10"/>
  <c r="CP275" i="10"/>
  <c r="CQ275" i="10"/>
  <c r="CL275" i="10"/>
  <c r="W275" i="10"/>
  <c r="CN275" i="10"/>
  <c r="CM275" i="10"/>
  <c r="CG275" i="10"/>
  <c r="CH275" i="10"/>
  <c r="CJ275" i="10"/>
  <c r="CK275" i="10"/>
  <c r="AV275" i="10"/>
  <c r="AU275" i="10"/>
  <c r="AH275" i="10"/>
  <c r="AT275" i="10"/>
  <c r="AQ275" i="10"/>
  <c r="AP275" i="10"/>
  <c r="AO275" i="10"/>
  <c r="AN275" i="10"/>
  <c r="AG275" i="10"/>
  <c r="AF275" i="10"/>
  <c r="Q275" i="10"/>
  <c r="A275" i="10"/>
  <c r="CV274" i="10"/>
  <c r="CU274" i="10"/>
  <c r="CT274" i="10"/>
  <c r="AM274" i="10"/>
  <c r="CS274" i="10"/>
  <c r="CR274" i="10"/>
  <c r="BX274" i="10"/>
  <c r="U274" i="10"/>
  <c r="BY274" i="10"/>
  <c r="CB274" i="10"/>
  <c r="CA274" i="10"/>
  <c r="BZ274" i="10"/>
  <c r="AY274" i="10"/>
  <c r="CC274" i="10"/>
  <c r="AW274" i="10"/>
  <c r="CD274" i="10"/>
  <c r="CE274" i="10"/>
  <c r="CF274" i="10"/>
  <c r="CI274" i="10"/>
  <c r="BA274" i="10"/>
  <c r="V274" i="10"/>
  <c r="CO274" i="10"/>
  <c r="CP274" i="10"/>
  <c r="CQ274" i="10"/>
  <c r="CL274" i="10"/>
  <c r="W274" i="10"/>
  <c r="CN274" i="10"/>
  <c r="CM274" i="10"/>
  <c r="CG274" i="10"/>
  <c r="CH274" i="10"/>
  <c r="CJ274" i="10"/>
  <c r="CK274" i="10"/>
  <c r="AV274" i="10"/>
  <c r="AU274" i="10"/>
  <c r="AH274" i="10"/>
  <c r="AT274" i="10"/>
  <c r="AQ274" i="10"/>
  <c r="AP274" i="10"/>
  <c r="AO274" i="10"/>
  <c r="AN274" i="10"/>
  <c r="AG274" i="10"/>
  <c r="AF274" i="10"/>
  <c r="Q274" i="10"/>
  <c r="A274" i="10"/>
  <c r="CV273" i="10"/>
  <c r="CU273" i="10"/>
  <c r="CT273" i="10"/>
  <c r="AM273" i="10"/>
  <c r="CS273" i="10"/>
  <c r="CR273" i="10"/>
  <c r="BX273" i="10"/>
  <c r="U273" i="10"/>
  <c r="BY273" i="10"/>
  <c r="CB273" i="10"/>
  <c r="CA273" i="10"/>
  <c r="BZ273" i="10"/>
  <c r="AY273" i="10"/>
  <c r="CC273" i="10"/>
  <c r="AW273" i="10"/>
  <c r="CD273" i="10"/>
  <c r="CE273" i="10"/>
  <c r="CF273" i="10"/>
  <c r="CI273" i="10"/>
  <c r="BA273" i="10"/>
  <c r="V273" i="10"/>
  <c r="CO273" i="10"/>
  <c r="CP273" i="10"/>
  <c r="CQ273" i="10"/>
  <c r="CL273" i="10"/>
  <c r="W273" i="10"/>
  <c r="CN273" i="10"/>
  <c r="CM273" i="10"/>
  <c r="CG273" i="10"/>
  <c r="CH273" i="10"/>
  <c r="CJ273" i="10"/>
  <c r="CK273" i="10"/>
  <c r="AV273" i="10"/>
  <c r="AU273" i="10"/>
  <c r="AH273" i="10"/>
  <c r="AT273" i="10"/>
  <c r="AQ273" i="10"/>
  <c r="AP273" i="10"/>
  <c r="AO273" i="10"/>
  <c r="AN273" i="10"/>
  <c r="AG273" i="10"/>
  <c r="AF273" i="10"/>
  <c r="Q273" i="10"/>
  <c r="A273" i="10"/>
  <c r="CV272" i="10"/>
  <c r="CU272" i="10"/>
  <c r="CT272" i="10"/>
  <c r="AM272" i="10"/>
  <c r="CS272" i="10"/>
  <c r="CR272" i="10"/>
  <c r="BX272" i="10"/>
  <c r="U272" i="10"/>
  <c r="BY272" i="10"/>
  <c r="CB272" i="10"/>
  <c r="CA272" i="10"/>
  <c r="BZ272" i="10"/>
  <c r="AY272" i="10"/>
  <c r="CC272" i="10"/>
  <c r="AW272" i="10"/>
  <c r="CD272" i="10"/>
  <c r="CE272" i="10"/>
  <c r="CF272" i="10"/>
  <c r="CI272" i="10"/>
  <c r="BA272" i="10"/>
  <c r="V272" i="10"/>
  <c r="CO272" i="10"/>
  <c r="CP272" i="10"/>
  <c r="CQ272" i="10"/>
  <c r="CL272" i="10"/>
  <c r="W272" i="10"/>
  <c r="CN272" i="10"/>
  <c r="CM272" i="10"/>
  <c r="CG272" i="10"/>
  <c r="CH272" i="10"/>
  <c r="CJ272" i="10"/>
  <c r="CK272" i="10"/>
  <c r="AV272" i="10"/>
  <c r="AU272" i="10"/>
  <c r="AH272" i="10"/>
  <c r="AT272" i="10"/>
  <c r="AQ272" i="10"/>
  <c r="AP272" i="10"/>
  <c r="AO272" i="10"/>
  <c r="AN272" i="10"/>
  <c r="AG272" i="10"/>
  <c r="AF272" i="10"/>
  <c r="Q272" i="10"/>
  <c r="A272" i="10"/>
  <c r="CV271" i="10"/>
  <c r="CU271" i="10"/>
  <c r="CT271" i="10"/>
  <c r="AM271" i="10"/>
  <c r="CS271" i="10"/>
  <c r="CR271" i="10"/>
  <c r="BX271" i="10"/>
  <c r="U271" i="10"/>
  <c r="BY271" i="10"/>
  <c r="CB271" i="10"/>
  <c r="CA271" i="10"/>
  <c r="BZ271" i="10"/>
  <c r="AY271" i="10"/>
  <c r="CC271" i="10"/>
  <c r="AW271" i="10"/>
  <c r="CD271" i="10"/>
  <c r="CE271" i="10"/>
  <c r="CF271" i="10"/>
  <c r="CI271" i="10"/>
  <c r="BA271" i="10"/>
  <c r="V271" i="10"/>
  <c r="CO271" i="10"/>
  <c r="CP271" i="10"/>
  <c r="CQ271" i="10"/>
  <c r="CL271" i="10"/>
  <c r="W271" i="10"/>
  <c r="CN271" i="10"/>
  <c r="CM271" i="10"/>
  <c r="CG271" i="10"/>
  <c r="CH271" i="10"/>
  <c r="CJ271" i="10"/>
  <c r="CK271" i="10"/>
  <c r="AV271" i="10"/>
  <c r="AU271" i="10"/>
  <c r="AH271" i="10"/>
  <c r="AT271" i="10"/>
  <c r="AQ271" i="10"/>
  <c r="AP271" i="10"/>
  <c r="AO271" i="10"/>
  <c r="AN271" i="10"/>
  <c r="AG271" i="10"/>
  <c r="AF271" i="10"/>
  <c r="Q271" i="10"/>
  <c r="A271" i="10"/>
  <c r="CV270" i="10"/>
  <c r="CU270" i="10"/>
  <c r="CT270" i="10"/>
  <c r="AM270" i="10"/>
  <c r="CS270" i="10"/>
  <c r="CR270" i="10"/>
  <c r="BX270" i="10"/>
  <c r="U270" i="10"/>
  <c r="BY270" i="10"/>
  <c r="CB270" i="10"/>
  <c r="CA270" i="10"/>
  <c r="BZ270" i="10"/>
  <c r="AY270" i="10"/>
  <c r="CC270" i="10"/>
  <c r="AW270" i="10"/>
  <c r="CD270" i="10"/>
  <c r="CE270" i="10"/>
  <c r="CF270" i="10"/>
  <c r="CI270" i="10"/>
  <c r="BA270" i="10"/>
  <c r="V270" i="10"/>
  <c r="CO270" i="10"/>
  <c r="CP270" i="10"/>
  <c r="CQ270" i="10"/>
  <c r="CL270" i="10"/>
  <c r="W270" i="10"/>
  <c r="CN270" i="10"/>
  <c r="CM270" i="10"/>
  <c r="CG270" i="10"/>
  <c r="CH270" i="10"/>
  <c r="CJ270" i="10"/>
  <c r="CK270" i="10"/>
  <c r="AV270" i="10"/>
  <c r="AU270" i="10"/>
  <c r="AH270" i="10"/>
  <c r="AT270" i="10"/>
  <c r="AQ270" i="10"/>
  <c r="AP270" i="10"/>
  <c r="AO270" i="10"/>
  <c r="AN270" i="10"/>
  <c r="AG270" i="10"/>
  <c r="AF270" i="10"/>
  <c r="Q270" i="10"/>
  <c r="A270" i="10"/>
  <c r="CV269" i="10"/>
  <c r="CU269" i="10"/>
  <c r="CT269" i="10"/>
  <c r="AM269" i="10"/>
  <c r="CS269" i="10"/>
  <c r="CR269" i="10"/>
  <c r="BX269" i="10"/>
  <c r="U269" i="10"/>
  <c r="BY269" i="10"/>
  <c r="CB269" i="10"/>
  <c r="CA269" i="10"/>
  <c r="BZ269" i="10"/>
  <c r="AY269" i="10"/>
  <c r="CC269" i="10"/>
  <c r="AW269" i="10"/>
  <c r="CD269" i="10"/>
  <c r="CE269" i="10"/>
  <c r="CF269" i="10"/>
  <c r="CI269" i="10"/>
  <c r="BA269" i="10"/>
  <c r="V269" i="10"/>
  <c r="CO269" i="10"/>
  <c r="CP269" i="10"/>
  <c r="CQ269" i="10"/>
  <c r="CL269" i="10"/>
  <c r="W269" i="10"/>
  <c r="CN269" i="10"/>
  <c r="CM269" i="10"/>
  <c r="CG269" i="10"/>
  <c r="CH269" i="10"/>
  <c r="CJ269" i="10"/>
  <c r="CK269" i="10"/>
  <c r="AV269" i="10"/>
  <c r="AU269" i="10"/>
  <c r="AH269" i="10"/>
  <c r="AT269" i="10"/>
  <c r="AQ269" i="10"/>
  <c r="AP269" i="10"/>
  <c r="AO269" i="10"/>
  <c r="AN269" i="10"/>
  <c r="AG269" i="10"/>
  <c r="AF269" i="10"/>
  <c r="Q269" i="10"/>
  <c r="A269" i="10"/>
  <c r="CV268" i="10"/>
  <c r="CU268" i="10"/>
  <c r="CT268" i="10"/>
  <c r="AM268" i="10"/>
  <c r="CS268" i="10"/>
  <c r="CR268" i="10"/>
  <c r="BX268" i="10"/>
  <c r="U268" i="10"/>
  <c r="BY268" i="10"/>
  <c r="CB268" i="10"/>
  <c r="CA268" i="10"/>
  <c r="BZ268" i="10"/>
  <c r="AY268" i="10"/>
  <c r="CC268" i="10"/>
  <c r="AW268" i="10"/>
  <c r="CD268" i="10"/>
  <c r="CE268" i="10"/>
  <c r="CF268" i="10"/>
  <c r="CI268" i="10"/>
  <c r="BA268" i="10"/>
  <c r="V268" i="10"/>
  <c r="CO268" i="10"/>
  <c r="CP268" i="10"/>
  <c r="CQ268" i="10"/>
  <c r="CL268" i="10"/>
  <c r="W268" i="10"/>
  <c r="CN268" i="10"/>
  <c r="CM268" i="10"/>
  <c r="CG268" i="10"/>
  <c r="CH268" i="10"/>
  <c r="CJ268" i="10"/>
  <c r="CK268" i="10"/>
  <c r="AV268" i="10"/>
  <c r="AU268" i="10"/>
  <c r="AH268" i="10"/>
  <c r="AT268" i="10"/>
  <c r="AQ268" i="10"/>
  <c r="AP268" i="10"/>
  <c r="AO268" i="10"/>
  <c r="AN268" i="10"/>
  <c r="AG268" i="10"/>
  <c r="AF268" i="10"/>
  <c r="Q268" i="10"/>
  <c r="A268" i="10"/>
  <c r="CV267" i="10"/>
  <c r="CU267" i="10"/>
  <c r="CT267" i="10"/>
  <c r="AM267" i="10"/>
  <c r="CS267" i="10"/>
  <c r="CR267" i="10"/>
  <c r="BX267" i="10"/>
  <c r="U267" i="10"/>
  <c r="BY267" i="10"/>
  <c r="CB267" i="10"/>
  <c r="CA267" i="10"/>
  <c r="BZ267" i="10"/>
  <c r="AY267" i="10"/>
  <c r="CC267" i="10"/>
  <c r="AW267" i="10"/>
  <c r="CD267" i="10"/>
  <c r="CE267" i="10"/>
  <c r="CF267" i="10"/>
  <c r="CI267" i="10"/>
  <c r="BA267" i="10"/>
  <c r="V267" i="10"/>
  <c r="CO267" i="10"/>
  <c r="CP267" i="10"/>
  <c r="CQ267" i="10"/>
  <c r="CL267" i="10"/>
  <c r="W267" i="10"/>
  <c r="CN267" i="10"/>
  <c r="CM267" i="10"/>
  <c r="CG267" i="10"/>
  <c r="CH267" i="10"/>
  <c r="CJ267" i="10"/>
  <c r="CK267" i="10"/>
  <c r="AV267" i="10"/>
  <c r="AU267" i="10"/>
  <c r="AH267" i="10"/>
  <c r="AT267" i="10"/>
  <c r="AQ267" i="10"/>
  <c r="AP267" i="10"/>
  <c r="AO267" i="10"/>
  <c r="AN267" i="10"/>
  <c r="AG267" i="10"/>
  <c r="AF267" i="10"/>
  <c r="Q267" i="10"/>
  <c r="A267" i="10"/>
  <c r="CV266" i="10"/>
  <c r="CU266" i="10"/>
  <c r="CT266" i="10"/>
  <c r="AM266" i="10"/>
  <c r="CS266" i="10"/>
  <c r="CR266" i="10"/>
  <c r="BX266" i="10"/>
  <c r="U266" i="10"/>
  <c r="BY266" i="10"/>
  <c r="CB266" i="10"/>
  <c r="CA266" i="10"/>
  <c r="BZ266" i="10"/>
  <c r="AY266" i="10"/>
  <c r="CC266" i="10"/>
  <c r="AW266" i="10"/>
  <c r="CD266" i="10"/>
  <c r="CE266" i="10"/>
  <c r="CF266" i="10"/>
  <c r="CI266" i="10"/>
  <c r="BA266" i="10"/>
  <c r="V266" i="10"/>
  <c r="CO266" i="10"/>
  <c r="CP266" i="10"/>
  <c r="CQ266" i="10"/>
  <c r="CL266" i="10"/>
  <c r="W266" i="10"/>
  <c r="CN266" i="10"/>
  <c r="CM266" i="10"/>
  <c r="CG266" i="10"/>
  <c r="CH266" i="10"/>
  <c r="CJ266" i="10"/>
  <c r="CK266" i="10"/>
  <c r="AV266" i="10"/>
  <c r="AU266" i="10"/>
  <c r="AH266" i="10"/>
  <c r="AT266" i="10"/>
  <c r="AQ266" i="10"/>
  <c r="AP266" i="10"/>
  <c r="AO266" i="10"/>
  <c r="AN266" i="10"/>
  <c r="AG266" i="10"/>
  <c r="AF266" i="10"/>
  <c r="Q266" i="10"/>
  <c r="A266" i="10"/>
  <c r="CV265" i="10"/>
  <c r="CU265" i="10"/>
  <c r="CT265" i="10"/>
  <c r="AM265" i="10"/>
  <c r="CS265" i="10"/>
  <c r="CR265" i="10"/>
  <c r="BX265" i="10"/>
  <c r="U265" i="10"/>
  <c r="BY265" i="10"/>
  <c r="CB265" i="10"/>
  <c r="CA265" i="10"/>
  <c r="BZ265" i="10"/>
  <c r="AY265" i="10"/>
  <c r="CC265" i="10"/>
  <c r="AW265" i="10"/>
  <c r="CD265" i="10"/>
  <c r="CE265" i="10"/>
  <c r="CF265" i="10"/>
  <c r="CI265" i="10"/>
  <c r="BA265" i="10"/>
  <c r="V265" i="10"/>
  <c r="CO265" i="10"/>
  <c r="CP265" i="10"/>
  <c r="CQ265" i="10"/>
  <c r="CL265" i="10"/>
  <c r="W265" i="10"/>
  <c r="CN265" i="10"/>
  <c r="CM265" i="10"/>
  <c r="CG265" i="10"/>
  <c r="CH265" i="10"/>
  <c r="CJ265" i="10"/>
  <c r="CK265" i="10"/>
  <c r="AV265" i="10"/>
  <c r="AU265" i="10"/>
  <c r="AH265" i="10"/>
  <c r="AT265" i="10"/>
  <c r="AQ265" i="10"/>
  <c r="AP265" i="10"/>
  <c r="AO265" i="10"/>
  <c r="AN265" i="10"/>
  <c r="AG265" i="10"/>
  <c r="AF265" i="10"/>
  <c r="Q265" i="10"/>
  <c r="A265" i="10"/>
  <c r="CV264" i="10"/>
  <c r="CU264" i="10"/>
  <c r="CT264" i="10"/>
  <c r="AM264" i="10"/>
  <c r="CS264" i="10"/>
  <c r="CR264" i="10"/>
  <c r="BX264" i="10"/>
  <c r="U264" i="10"/>
  <c r="BY264" i="10"/>
  <c r="CB264" i="10"/>
  <c r="CA264" i="10"/>
  <c r="BZ264" i="10"/>
  <c r="AY264" i="10"/>
  <c r="CC264" i="10"/>
  <c r="AW264" i="10"/>
  <c r="CD264" i="10"/>
  <c r="CE264" i="10"/>
  <c r="CF264" i="10"/>
  <c r="CI264" i="10"/>
  <c r="BA264" i="10"/>
  <c r="V264" i="10"/>
  <c r="CO264" i="10"/>
  <c r="CP264" i="10"/>
  <c r="CQ264" i="10"/>
  <c r="CL264" i="10"/>
  <c r="W264" i="10"/>
  <c r="CN264" i="10"/>
  <c r="CM264" i="10"/>
  <c r="CG264" i="10"/>
  <c r="CH264" i="10"/>
  <c r="CJ264" i="10"/>
  <c r="CK264" i="10"/>
  <c r="AV264" i="10"/>
  <c r="AU264" i="10"/>
  <c r="AH264" i="10"/>
  <c r="AT264" i="10"/>
  <c r="AQ264" i="10"/>
  <c r="AP264" i="10"/>
  <c r="AO264" i="10"/>
  <c r="AN264" i="10"/>
  <c r="AG264" i="10"/>
  <c r="AF264" i="10"/>
  <c r="Q264" i="10"/>
  <c r="A264" i="10"/>
  <c r="CV263" i="10"/>
  <c r="CU263" i="10"/>
  <c r="CT263" i="10"/>
  <c r="AM263" i="10"/>
  <c r="CS263" i="10"/>
  <c r="CR263" i="10"/>
  <c r="BX263" i="10"/>
  <c r="U263" i="10"/>
  <c r="BY263" i="10"/>
  <c r="CB263" i="10"/>
  <c r="CA263" i="10"/>
  <c r="BZ263" i="10"/>
  <c r="AY263" i="10"/>
  <c r="CC263" i="10"/>
  <c r="AW263" i="10"/>
  <c r="CD263" i="10"/>
  <c r="CE263" i="10"/>
  <c r="CF263" i="10"/>
  <c r="CI263" i="10"/>
  <c r="BA263" i="10"/>
  <c r="V263" i="10"/>
  <c r="CO263" i="10"/>
  <c r="CP263" i="10"/>
  <c r="CQ263" i="10"/>
  <c r="CL263" i="10"/>
  <c r="W263" i="10"/>
  <c r="CN263" i="10"/>
  <c r="CM263" i="10"/>
  <c r="CG263" i="10"/>
  <c r="CH263" i="10"/>
  <c r="CJ263" i="10"/>
  <c r="CK263" i="10"/>
  <c r="AV263" i="10"/>
  <c r="AU263" i="10"/>
  <c r="AH263" i="10"/>
  <c r="AT263" i="10"/>
  <c r="AQ263" i="10"/>
  <c r="AP263" i="10"/>
  <c r="AO263" i="10"/>
  <c r="AN263" i="10"/>
  <c r="AG263" i="10"/>
  <c r="AF263" i="10"/>
  <c r="Q263" i="10"/>
  <c r="A263" i="10"/>
  <c r="CV262" i="10"/>
  <c r="CU262" i="10"/>
  <c r="CT262" i="10"/>
  <c r="AM262" i="10"/>
  <c r="CS262" i="10"/>
  <c r="CR262" i="10"/>
  <c r="BX262" i="10"/>
  <c r="U262" i="10"/>
  <c r="BY262" i="10"/>
  <c r="CB262" i="10"/>
  <c r="CA262" i="10"/>
  <c r="BZ262" i="10"/>
  <c r="AY262" i="10"/>
  <c r="CC262" i="10"/>
  <c r="AW262" i="10"/>
  <c r="CD262" i="10"/>
  <c r="CE262" i="10"/>
  <c r="CF262" i="10"/>
  <c r="CI262" i="10"/>
  <c r="BA262" i="10"/>
  <c r="V262" i="10"/>
  <c r="CO262" i="10"/>
  <c r="CP262" i="10"/>
  <c r="CQ262" i="10"/>
  <c r="CL262" i="10"/>
  <c r="W262" i="10"/>
  <c r="CN262" i="10"/>
  <c r="CM262" i="10"/>
  <c r="CG262" i="10"/>
  <c r="CH262" i="10"/>
  <c r="CJ262" i="10"/>
  <c r="CK262" i="10"/>
  <c r="AV262" i="10"/>
  <c r="AU262" i="10"/>
  <c r="AH262" i="10"/>
  <c r="AT262" i="10"/>
  <c r="AQ262" i="10"/>
  <c r="AP262" i="10"/>
  <c r="AO262" i="10"/>
  <c r="AN262" i="10"/>
  <c r="AG262" i="10"/>
  <c r="AF262" i="10"/>
  <c r="Q262" i="10"/>
  <c r="A262" i="10"/>
  <c r="CV261" i="10"/>
  <c r="CU261" i="10"/>
  <c r="CT261" i="10"/>
  <c r="AM261" i="10"/>
  <c r="CS261" i="10"/>
  <c r="CR261" i="10"/>
  <c r="BX261" i="10"/>
  <c r="U261" i="10"/>
  <c r="BY261" i="10"/>
  <c r="CB261" i="10"/>
  <c r="CA261" i="10"/>
  <c r="BZ261" i="10"/>
  <c r="AY261" i="10"/>
  <c r="CC261" i="10"/>
  <c r="AW261" i="10"/>
  <c r="CD261" i="10"/>
  <c r="CE261" i="10"/>
  <c r="CF261" i="10"/>
  <c r="CI261" i="10"/>
  <c r="BA261" i="10"/>
  <c r="V261" i="10"/>
  <c r="CO261" i="10"/>
  <c r="CP261" i="10"/>
  <c r="CQ261" i="10"/>
  <c r="CL261" i="10"/>
  <c r="W261" i="10"/>
  <c r="CN261" i="10"/>
  <c r="CM261" i="10"/>
  <c r="CG261" i="10"/>
  <c r="CH261" i="10"/>
  <c r="CJ261" i="10"/>
  <c r="CK261" i="10"/>
  <c r="AV261" i="10"/>
  <c r="AU261" i="10"/>
  <c r="AH261" i="10"/>
  <c r="AT261" i="10"/>
  <c r="AQ261" i="10"/>
  <c r="AP261" i="10"/>
  <c r="AO261" i="10"/>
  <c r="AN261" i="10"/>
  <c r="AG261" i="10"/>
  <c r="AF261" i="10"/>
  <c r="Q261" i="10"/>
  <c r="A261" i="10"/>
  <c r="CV260" i="10"/>
  <c r="CU260" i="10"/>
  <c r="CT260" i="10"/>
  <c r="AM260" i="10"/>
  <c r="CS260" i="10"/>
  <c r="CR260" i="10"/>
  <c r="BX260" i="10"/>
  <c r="U260" i="10"/>
  <c r="BY260" i="10"/>
  <c r="CB260" i="10"/>
  <c r="CA260" i="10"/>
  <c r="BZ260" i="10"/>
  <c r="AY260" i="10"/>
  <c r="CC260" i="10"/>
  <c r="AW260" i="10"/>
  <c r="CD260" i="10"/>
  <c r="CE260" i="10"/>
  <c r="CF260" i="10"/>
  <c r="CI260" i="10"/>
  <c r="BA260" i="10"/>
  <c r="V260" i="10"/>
  <c r="CO260" i="10"/>
  <c r="CP260" i="10"/>
  <c r="CQ260" i="10"/>
  <c r="CL260" i="10"/>
  <c r="W260" i="10"/>
  <c r="CN260" i="10"/>
  <c r="CM260" i="10"/>
  <c r="CG260" i="10"/>
  <c r="CH260" i="10"/>
  <c r="CJ260" i="10"/>
  <c r="CK260" i="10"/>
  <c r="AV260" i="10"/>
  <c r="AU260" i="10"/>
  <c r="AH260" i="10"/>
  <c r="AT260" i="10"/>
  <c r="AQ260" i="10"/>
  <c r="AP260" i="10"/>
  <c r="AO260" i="10"/>
  <c r="AN260" i="10"/>
  <c r="AG260" i="10"/>
  <c r="AF260" i="10"/>
  <c r="Q260" i="10"/>
  <c r="A260" i="10"/>
  <c r="CV259" i="10"/>
  <c r="CU259" i="10"/>
  <c r="CT259" i="10"/>
  <c r="AM259" i="10"/>
  <c r="CS259" i="10"/>
  <c r="CR259" i="10"/>
  <c r="BX259" i="10"/>
  <c r="U259" i="10"/>
  <c r="BY259" i="10"/>
  <c r="CB259" i="10"/>
  <c r="CA259" i="10"/>
  <c r="BZ259" i="10"/>
  <c r="AY259" i="10"/>
  <c r="CC259" i="10"/>
  <c r="AW259" i="10"/>
  <c r="CD259" i="10"/>
  <c r="CE259" i="10"/>
  <c r="CF259" i="10"/>
  <c r="CI259" i="10"/>
  <c r="BA259" i="10"/>
  <c r="V259" i="10"/>
  <c r="CO259" i="10"/>
  <c r="CP259" i="10"/>
  <c r="CQ259" i="10"/>
  <c r="CL259" i="10"/>
  <c r="W259" i="10"/>
  <c r="CN259" i="10"/>
  <c r="CM259" i="10"/>
  <c r="CG259" i="10"/>
  <c r="CH259" i="10"/>
  <c r="CJ259" i="10"/>
  <c r="CK259" i="10"/>
  <c r="AV259" i="10"/>
  <c r="AU259" i="10"/>
  <c r="AH259" i="10"/>
  <c r="AT259" i="10"/>
  <c r="AQ259" i="10"/>
  <c r="AP259" i="10"/>
  <c r="AO259" i="10"/>
  <c r="AN259" i="10"/>
  <c r="AG259" i="10"/>
  <c r="AF259" i="10"/>
  <c r="Q259" i="10"/>
  <c r="A259" i="10"/>
  <c r="CV258" i="10"/>
  <c r="CU258" i="10"/>
  <c r="CT258" i="10"/>
  <c r="AM258" i="10"/>
  <c r="CS258" i="10"/>
  <c r="CR258" i="10"/>
  <c r="BX258" i="10"/>
  <c r="U258" i="10"/>
  <c r="BY258" i="10"/>
  <c r="CB258" i="10"/>
  <c r="CA258" i="10"/>
  <c r="BZ258" i="10"/>
  <c r="AY258" i="10"/>
  <c r="CC258" i="10"/>
  <c r="AW258" i="10"/>
  <c r="CD258" i="10"/>
  <c r="CE258" i="10"/>
  <c r="CF258" i="10"/>
  <c r="CI258" i="10"/>
  <c r="BA258" i="10"/>
  <c r="V258" i="10"/>
  <c r="CO258" i="10"/>
  <c r="CP258" i="10"/>
  <c r="CQ258" i="10"/>
  <c r="CL258" i="10"/>
  <c r="W258" i="10"/>
  <c r="CN258" i="10"/>
  <c r="CM258" i="10"/>
  <c r="CG258" i="10"/>
  <c r="CH258" i="10"/>
  <c r="CJ258" i="10"/>
  <c r="CK258" i="10"/>
  <c r="AV258" i="10"/>
  <c r="AU258" i="10"/>
  <c r="AH258" i="10"/>
  <c r="AT258" i="10"/>
  <c r="AQ258" i="10"/>
  <c r="AP258" i="10"/>
  <c r="AO258" i="10"/>
  <c r="AN258" i="10"/>
  <c r="AG258" i="10"/>
  <c r="AF258" i="10"/>
  <c r="Q258" i="10"/>
  <c r="A258" i="10"/>
  <c r="CV257" i="10"/>
  <c r="CU257" i="10"/>
  <c r="CT257" i="10"/>
  <c r="AM257" i="10"/>
  <c r="CS257" i="10"/>
  <c r="CR257" i="10"/>
  <c r="BX257" i="10"/>
  <c r="U257" i="10"/>
  <c r="BY257" i="10"/>
  <c r="CB257" i="10"/>
  <c r="CA257" i="10"/>
  <c r="BZ257" i="10"/>
  <c r="AY257" i="10"/>
  <c r="CC257" i="10"/>
  <c r="AW257" i="10"/>
  <c r="CD257" i="10"/>
  <c r="CE257" i="10"/>
  <c r="CF257" i="10"/>
  <c r="CI257" i="10"/>
  <c r="BA257" i="10"/>
  <c r="V257" i="10"/>
  <c r="CO257" i="10"/>
  <c r="CP257" i="10"/>
  <c r="CQ257" i="10"/>
  <c r="CL257" i="10"/>
  <c r="W257" i="10"/>
  <c r="CN257" i="10"/>
  <c r="CM257" i="10"/>
  <c r="CG257" i="10"/>
  <c r="CH257" i="10"/>
  <c r="CJ257" i="10"/>
  <c r="CK257" i="10"/>
  <c r="AV257" i="10"/>
  <c r="AU257" i="10"/>
  <c r="AH257" i="10"/>
  <c r="AT257" i="10"/>
  <c r="AQ257" i="10"/>
  <c r="AP257" i="10"/>
  <c r="AO257" i="10"/>
  <c r="AN257" i="10"/>
  <c r="AG257" i="10"/>
  <c r="AF257" i="10"/>
  <c r="Q257" i="10"/>
  <c r="A257" i="10"/>
  <c r="Q256" i="10"/>
  <c r="A256" i="10"/>
  <c r="Q255" i="10"/>
  <c r="A255" i="10"/>
  <c r="Q254" i="10"/>
  <c r="A254" i="10"/>
  <c r="Q253" i="10"/>
  <c r="A253" i="10"/>
  <c r="Q252" i="10"/>
  <c r="A252" i="10"/>
  <c r="Q251" i="10"/>
  <c r="A251" i="10"/>
  <c r="Q250" i="10"/>
  <c r="A250" i="10"/>
  <c r="Q249" i="10"/>
  <c r="A249" i="10"/>
  <c r="Q248" i="10"/>
  <c r="A248" i="10"/>
  <c r="Q247" i="10"/>
  <c r="A247" i="10"/>
  <c r="Q246" i="10"/>
  <c r="A246" i="10"/>
  <c r="Q245" i="10"/>
  <c r="A245" i="10"/>
  <c r="Q244" i="10"/>
  <c r="A244" i="10"/>
  <c r="Q243" i="10"/>
  <c r="A243" i="10"/>
  <c r="Q242" i="10"/>
  <c r="A242" i="10"/>
  <c r="Q241" i="10"/>
  <c r="A241" i="10"/>
  <c r="Q240" i="10"/>
  <c r="A240" i="10"/>
  <c r="Q239" i="10"/>
  <c r="A239" i="10"/>
  <c r="Q238" i="10"/>
  <c r="A238" i="10"/>
  <c r="T237" i="10"/>
  <c r="Q237" i="10"/>
  <c r="A237" i="10"/>
  <c r="Q236" i="10"/>
  <c r="A236" i="10"/>
  <c r="Q235" i="10"/>
  <c r="A235" i="10"/>
  <c r="Q234" i="10"/>
  <c r="A234" i="10"/>
  <c r="Q233" i="10"/>
  <c r="A233" i="10"/>
  <c r="Q232" i="10"/>
  <c r="A232" i="10"/>
  <c r="Q231" i="10"/>
  <c r="A231" i="10"/>
  <c r="Q230" i="10"/>
  <c r="A230" i="10"/>
  <c r="Q229" i="10"/>
  <c r="A229" i="10"/>
  <c r="Q228" i="10"/>
  <c r="A228" i="10"/>
  <c r="Q227" i="10"/>
  <c r="A227" i="10"/>
  <c r="Q226" i="10"/>
  <c r="A226" i="10"/>
  <c r="Q225" i="10"/>
  <c r="A225" i="10"/>
  <c r="Q224" i="10"/>
  <c r="A224" i="10"/>
  <c r="Q223" i="10"/>
  <c r="A223" i="10"/>
  <c r="Q222" i="10"/>
  <c r="A222" i="10"/>
  <c r="Q221" i="10"/>
  <c r="A221" i="10"/>
  <c r="Q220" i="10"/>
  <c r="A220" i="10"/>
  <c r="Q219" i="10"/>
  <c r="A219" i="10"/>
  <c r="Q218" i="10"/>
  <c r="A218" i="10"/>
  <c r="Q217" i="10"/>
  <c r="A217" i="10"/>
  <c r="Q216" i="10"/>
  <c r="A216" i="10"/>
  <c r="Q215" i="10"/>
  <c r="A215" i="10"/>
  <c r="Q214" i="10"/>
  <c r="A214" i="10"/>
  <c r="Q213" i="10"/>
  <c r="A213" i="10"/>
  <c r="Q212" i="10"/>
  <c r="A212" i="10"/>
  <c r="Q211" i="10"/>
  <c r="A211" i="10"/>
  <c r="Q210" i="10"/>
  <c r="A210" i="10"/>
  <c r="Q209" i="10"/>
  <c r="A209" i="10"/>
  <c r="Q208" i="10"/>
  <c r="A208" i="10"/>
  <c r="Q207" i="10"/>
  <c r="A207" i="10"/>
  <c r="Q206" i="10"/>
  <c r="A206" i="10"/>
  <c r="Q205" i="10"/>
  <c r="A205" i="10"/>
  <c r="Q204" i="10"/>
  <c r="A204" i="10"/>
  <c r="Q203" i="10"/>
  <c r="A203" i="10"/>
  <c r="Q202" i="10"/>
  <c r="A202" i="10"/>
  <c r="Q201" i="10"/>
  <c r="A201" i="10"/>
  <c r="Q200" i="10"/>
  <c r="A200" i="10"/>
  <c r="Q199" i="10"/>
  <c r="A199" i="10"/>
  <c r="Q198" i="10"/>
  <c r="A198" i="10"/>
  <c r="Q197" i="10"/>
  <c r="A197" i="10"/>
  <c r="Q196" i="10"/>
  <c r="A196" i="10"/>
  <c r="Q195" i="10"/>
  <c r="A195" i="10"/>
  <c r="Q194" i="10"/>
  <c r="A194" i="10"/>
  <c r="Q193" i="10"/>
  <c r="A193" i="10"/>
  <c r="Q192" i="10"/>
  <c r="A192" i="10"/>
  <c r="Q191" i="10"/>
  <c r="A191" i="10"/>
  <c r="Q190" i="10"/>
  <c r="A190" i="10"/>
  <c r="Q189" i="10"/>
  <c r="A189" i="10"/>
  <c r="Q188" i="10"/>
  <c r="A188" i="10"/>
  <c r="Q187" i="10"/>
  <c r="A187" i="10"/>
  <c r="CV186" i="10"/>
  <c r="CU186" i="10"/>
  <c r="CT186" i="10"/>
  <c r="AM186" i="10"/>
  <c r="CS186" i="10"/>
  <c r="CR186" i="10"/>
  <c r="BX186" i="10"/>
  <c r="U186" i="10"/>
  <c r="BY186" i="10"/>
  <c r="CB186" i="10"/>
  <c r="CA186" i="10"/>
  <c r="BZ186" i="10"/>
  <c r="AY186" i="10"/>
  <c r="CC186" i="10"/>
  <c r="AW186" i="10"/>
  <c r="CD186" i="10"/>
  <c r="CE186" i="10"/>
  <c r="CF186" i="10"/>
  <c r="CI186" i="10"/>
  <c r="BA186" i="10"/>
  <c r="V186" i="10"/>
  <c r="CO186" i="10"/>
  <c r="CP186" i="10"/>
  <c r="CQ186" i="10"/>
  <c r="CL186" i="10"/>
  <c r="W186" i="10"/>
  <c r="CN186" i="10"/>
  <c r="CM186" i="10"/>
  <c r="CG186" i="10"/>
  <c r="CH186" i="10"/>
  <c r="CJ186" i="10"/>
  <c r="CK186" i="10"/>
  <c r="AV186" i="10"/>
  <c r="AU186" i="10"/>
  <c r="AH186" i="10"/>
  <c r="AT186" i="10"/>
  <c r="AQ186" i="10"/>
  <c r="AP186" i="10"/>
  <c r="AO186" i="10"/>
  <c r="AN186" i="10"/>
  <c r="AG186" i="10"/>
  <c r="AF186" i="10"/>
  <c r="Q186" i="10"/>
  <c r="A186" i="10"/>
  <c r="CV185" i="10"/>
  <c r="CU185" i="10"/>
  <c r="CT185" i="10"/>
  <c r="AM185" i="10"/>
  <c r="CS185" i="10"/>
  <c r="CR185" i="10"/>
  <c r="BX185" i="10"/>
  <c r="U185" i="10"/>
  <c r="BY185" i="10"/>
  <c r="CB185" i="10"/>
  <c r="CA185" i="10"/>
  <c r="BZ185" i="10"/>
  <c r="AY185" i="10"/>
  <c r="CC185" i="10"/>
  <c r="AW185" i="10"/>
  <c r="CD185" i="10"/>
  <c r="CE185" i="10"/>
  <c r="CF185" i="10"/>
  <c r="CI185" i="10"/>
  <c r="BA185" i="10"/>
  <c r="V185" i="10"/>
  <c r="CO185" i="10"/>
  <c r="CP185" i="10"/>
  <c r="CQ185" i="10"/>
  <c r="CL185" i="10"/>
  <c r="W185" i="10"/>
  <c r="CN185" i="10"/>
  <c r="CM185" i="10"/>
  <c r="CG185" i="10"/>
  <c r="CH185" i="10"/>
  <c r="CJ185" i="10"/>
  <c r="CK185" i="10"/>
  <c r="AV185" i="10"/>
  <c r="AU185" i="10"/>
  <c r="AH185" i="10"/>
  <c r="AT185" i="10"/>
  <c r="AQ185" i="10"/>
  <c r="AP185" i="10"/>
  <c r="AO185" i="10"/>
  <c r="AN185" i="10"/>
  <c r="AG185" i="10"/>
  <c r="AF185" i="10"/>
  <c r="Q185" i="10"/>
  <c r="A185" i="10"/>
  <c r="CV184" i="10"/>
  <c r="CU184" i="10"/>
  <c r="CT184" i="10"/>
  <c r="AM184" i="10"/>
  <c r="CS184" i="10"/>
  <c r="CR184" i="10"/>
  <c r="BX184" i="10"/>
  <c r="U184" i="10"/>
  <c r="BY184" i="10"/>
  <c r="CB184" i="10"/>
  <c r="CA184" i="10"/>
  <c r="BZ184" i="10"/>
  <c r="AY184" i="10"/>
  <c r="CC184" i="10"/>
  <c r="AW184" i="10"/>
  <c r="CD184" i="10"/>
  <c r="CE184" i="10"/>
  <c r="CF184" i="10"/>
  <c r="CI184" i="10"/>
  <c r="BA184" i="10"/>
  <c r="V184" i="10"/>
  <c r="CO184" i="10"/>
  <c r="CP184" i="10"/>
  <c r="CQ184" i="10"/>
  <c r="CL184" i="10"/>
  <c r="W184" i="10"/>
  <c r="CN184" i="10"/>
  <c r="CM184" i="10"/>
  <c r="CG184" i="10"/>
  <c r="CH184" i="10"/>
  <c r="CJ184" i="10"/>
  <c r="CK184" i="10"/>
  <c r="AV184" i="10"/>
  <c r="AU184" i="10"/>
  <c r="AH184" i="10"/>
  <c r="AT184" i="10"/>
  <c r="AQ184" i="10"/>
  <c r="AP184" i="10"/>
  <c r="AO184" i="10"/>
  <c r="AN184" i="10"/>
  <c r="AG184" i="10"/>
  <c r="AF184" i="10"/>
  <c r="Q184" i="10"/>
  <c r="A184" i="10"/>
  <c r="CV183" i="10"/>
  <c r="CU183" i="10"/>
  <c r="CT183" i="10"/>
  <c r="AM183" i="10"/>
  <c r="CS183" i="10"/>
  <c r="CR183" i="10"/>
  <c r="BX183" i="10"/>
  <c r="U183" i="10"/>
  <c r="BY183" i="10"/>
  <c r="CB183" i="10"/>
  <c r="CA183" i="10"/>
  <c r="BZ183" i="10"/>
  <c r="AY183" i="10"/>
  <c r="CC183" i="10"/>
  <c r="AW183" i="10"/>
  <c r="CD183" i="10"/>
  <c r="CE183" i="10"/>
  <c r="CF183" i="10"/>
  <c r="CI183" i="10"/>
  <c r="BA183" i="10"/>
  <c r="V183" i="10"/>
  <c r="CO183" i="10"/>
  <c r="CP183" i="10"/>
  <c r="CQ183" i="10"/>
  <c r="CL183" i="10"/>
  <c r="W183" i="10"/>
  <c r="CN183" i="10"/>
  <c r="CM183" i="10"/>
  <c r="CG183" i="10"/>
  <c r="CH183" i="10"/>
  <c r="CJ183" i="10"/>
  <c r="CK183" i="10"/>
  <c r="AV183" i="10"/>
  <c r="AU183" i="10"/>
  <c r="AH183" i="10"/>
  <c r="AT183" i="10"/>
  <c r="AQ183" i="10"/>
  <c r="AP183" i="10"/>
  <c r="AO183" i="10"/>
  <c r="AN183" i="10"/>
  <c r="AG183" i="10"/>
  <c r="AF183" i="10"/>
  <c r="Q183" i="10"/>
  <c r="A183" i="10"/>
  <c r="CV182" i="10"/>
  <c r="CU182" i="10"/>
  <c r="CT182" i="10"/>
  <c r="AM182" i="10"/>
  <c r="CS182" i="10"/>
  <c r="CR182" i="10"/>
  <c r="BX182" i="10"/>
  <c r="U182" i="10"/>
  <c r="BY182" i="10"/>
  <c r="CB182" i="10"/>
  <c r="CA182" i="10"/>
  <c r="BZ182" i="10"/>
  <c r="AY182" i="10"/>
  <c r="CC182" i="10"/>
  <c r="AW182" i="10"/>
  <c r="CD182" i="10"/>
  <c r="CE182" i="10"/>
  <c r="CF182" i="10"/>
  <c r="CI182" i="10"/>
  <c r="BA182" i="10"/>
  <c r="V182" i="10"/>
  <c r="CO182" i="10"/>
  <c r="CP182" i="10"/>
  <c r="CQ182" i="10"/>
  <c r="CL182" i="10"/>
  <c r="W182" i="10"/>
  <c r="CN182" i="10"/>
  <c r="CM182" i="10"/>
  <c r="CG182" i="10"/>
  <c r="CH182" i="10"/>
  <c r="CJ182" i="10"/>
  <c r="CK182" i="10"/>
  <c r="AV182" i="10"/>
  <c r="AU182" i="10"/>
  <c r="AH182" i="10"/>
  <c r="AT182" i="10"/>
  <c r="AQ182" i="10"/>
  <c r="AP182" i="10"/>
  <c r="AO182" i="10"/>
  <c r="AN182" i="10"/>
  <c r="AG182" i="10"/>
  <c r="AF182" i="10"/>
  <c r="Q182" i="10"/>
  <c r="A182" i="10"/>
  <c r="CV181" i="10"/>
  <c r="CU181" i="10"/>
  <c r="CT181" i="10"/>
  <c r="AM181" i="10"/>
  <c r="CS181" i="10"/>
  <c r="CR181" i="10"/>
  <c r="BX181" i="10"/>
  <c r="U181" i="10"/>
  <c r="BY181" i="10"/>
  <c r="CB181" i="10"/>
  <c r="CA181" i="10"/>
  <c r="BZ181" i="10"/>
  <c r="AY181" i="10"/>
  <c r="CC181" i="10"/>
  <c r="AW181" i="10"/>
  <c r="CD181" i="10"/>
  <c r="CE181" i="10"/>
  <c r="CF181" i="10"/>
  <c r="CI181" i="10"/>
  <c r="BA181" i="10"/>
  <c r="V181" i="10"/>
  <c r="CO181" i="10"/>
  <c r="CP181" i="10"/>
  <c r="CQ181" i="10"/>
  <c r="CL181" i="10"/>
  <c r="W181" i="10"/>
  <c r="CN181" i="10"/>
  <c r="CM181" i="10"/>
  <c r="CG181" i="10"/>
  <c r="CH181" i="10"/>
  <c r="CJ181" i="10"/>
  <c r="CK181" i="10"/>
  <c r="AV181" i="10"/>
  <c r="AU181" i="10"/>
  <c r="AH181" i="10"/>
  <c r="AT181" i="10"/>
  <c r="AQ181" i="10"/>
  <c r="AP181" i="10"/>
  <c r="AO181" i="10"/>
  <c r="AN181" i="10"/>
  <c r="AG181" i="10"/>
  <c r="AF181" i="10"/>
  <c r="Q181" i="10"/>
  <c r="A181" i="10"/>
  <c r="CV180" i="10"/>
  <c r="CU180" i="10"/>
  <c r="CT180" i="10"/>
  <c r="AM180" i="10"/>
  <c r="CS180" i="10"/>
  <c r="CR180" i="10"/>
  <c r="BX180" i="10"/>
  <c r="U180" i="10"/>
  <c r="BY180" i="10"/>
  <c r="CB180" i="10"/>
  <c r="CA180" i="10"/>
  <c r="BZ180" i="10"/>
  <c r="AY180" i="10"/>
  <c r="CC180" i="10"/>
  <c r="AW180" i="10"/>
  <c r="CD180" i="10"/>
  <c r="CE180" i="10"/>
  <c r="CF180" i="10"/>
  <c r="CI180" i="10"/>
  <c r="BA180" i="10"/>
  <c r="V180" i="10"/>
  <c r="CO180" i="10"/>
  <c r="CP180" i="10"/>
  <c r="CQ180" i="10"/>
  <c r="CL180" i="10"/>
  <c r="W180" i="10"/>
  <c r="CN180" i="10"/>
  <c r="CM180" i="10"/>
  <c r="CG180" i="10"/>
  <c r="CH180" i="10"/>
  <c r="CJ180" i="10"/>
  <c r="CK180" i="10"/>
  <c r="AV180" i="10"/>
  <c r="AU180" i="10"/>
  <c r="AH180" i="10"/>
  <c r="AT180" i="10"/>
  <c r="AQ180" i="10"/>
  <c r="AP180" i="10"/>
  <c r="AO180" i="10"/>
  <c r="AN180" i="10"/>
  <c r="AG180" i="10"/>
  <c r="AF180" i="10"/>
  <c r="Q180" i="10"/>
  <c r="A180" i="10"/>
  <c r="CV179" i="10"/>
  <c r="CU179" i="10"/>
  <c r="CT179" i="10"/>
  <c r="AM179" i="10"/>
  <c r="CS179" i="10"/>
  <c r="CR179" i="10"/>
  <c r="BX179" i="10"/>
  <c r="U179" i="10"/>
  <c r="BY179" i="10"/>
  <c r="CB179" i="10"/>
  <c r="CA179" i="10"/>
  <c r="BZ179" i="10"/>
  <c r="AY179" i="10"/>
  <c r="CC179" i="10"/>
  <c r="AW179" i="10"/>
  <c r="CD179" i="10"/>
  <c r="CE179" i="10"/>
  <c r="CF179" i="10"/>
  <c r="CI179" i="10"/>
  <c r="BA179" i="10"/>
  <c r="V179" i="10"/>
  <c r="CO179" i="10"/>
  <c r="CP179" i="10"/>
  <c r="CQ179" i="10"/>
  <c r="CL179" i="10"/>
  <c r="W179" i="10"/>
  <c r="CN179" i="10"/>
  <c r="CM179" i="10"/>
  <c r="CG179" i="10"/>
  <c r="CH179" i="10"/>
  <c r="CJ179" i="10"/>
  <c r="CK179" i="10"/>
  <c r="AV179" i="10"/>
  <c r="AU179" i="10"/>
  <c r="AH179" i="10"/>
  <c r="AT179" i="10"/>
  <c r="AQ179" i="10"/>
  <c r="AP179" i="10"/>
  <c r="AO179" i="10"/>
  <c r="AN179" i="10"/>
  <c r="AG179" i="10"/>
  <c r="AF179" i="10"/>
  <c r="Q179" i="10"/>
  <c r="A179" i="10"/>
  <c r="CV178" i="10"/>
  <c r="CU178" i="10"/>
  <c r="CT178" i="10"/>
  <c r="AM178" i="10"/>
  <c r="CS178" i="10"/>
  <c r="CR178" i="10"/>
  <c r="BX178" i="10"/>
  <c r="U178" i="10"/>
  <c r="BY178" i="10"/>
  <c r="CB178" i="10"/>
  <c r="CA178" i="10"/>
  <c r="BZ178" i="10"/>
  <c r="AY178" i="10"/>
  <c r="CC178" i="10"/>
  <c r="AW178" i="10"/>
  <c r="CD178" i="10"/>
  <c r="CE178" i="10"/>
  <c r="CF178" i="10"/>
  <c r="CI178" i="10"/>
  <c r="BA178" i="10"/>
  <c r="V178" i="10"/>
  <c r="CO178" i="10"/>
  <c r="CP178" i="10"/>
  <c r="CQ178" i="10"/>
  <c r="CL178" i="10"/>
  <c r="W178" i="10"/>
  <c r="CN178" i="10"/>
  <c r="CM178" i="10"/>
  <c r="CG178" i="10"/>
  <c r="CH178" i="10"/>
  <c r="CJ178" i="10"/>
  <c r="CK178" i="10"/>
  <c r="AV178" i="10"/>
  <c r="AU178" i="10"/>
  <c r="AH178" i="10"/>
  <c r="AT178" i="10"/>
  <c r="AQ178" i="10"/>
  <c r="AP178" i="10"/>
  <c r="AO178" i="10"/>
  <c r="AN178" i="10"/>
  <c r="AG178" i="10"/>
  <c r="AF178" i="10"/>
  <c r="Q178" i="10"/>
  <c r="A178" i="10"/>
  <c r="CV177" i="10"/>
  <c r="CU177" i="10"/>
  <c r="CT177" i="10"/>
  <c r="AM177" i="10"/>
  <c r="CS177" i="10"/>
  <c r="CR177" i="10"/>
  <c r="BX177" i="10"/>
  <c r="U177" i="10"/>
  <c r="BY177" i="10"/>
  <c r="CB177" i="10"/>
  <c r="CA177" i="10"/>
  <c r="BZ177" i="10"/>
  <c r="AY177" i="10"/>
  <c r="CC177" i="10"/>
  <c r="AW177" i="10"/>
  <c r="CD177" i="10"/>
  <c r="CE177" i="10"/>
  <c r="CF177" i="10"/>
  <c r="CI177" i="10"/>
  <c r="BA177" i="10"/>
  <c r="V177" i="10"/>
  <c r="CO177" i="10"/>
  <c r="CP177" i="10"/>
  <c r="CQ177" i="10"/>
  <c r="CL177" i="10"/>
  <c r="W177" i="10"/>
  <c r="CN177" i="10"/>
  <c r="CM177" i="10"/>
  <c r="CG177" i="10"/>
  <c r="CH177" i="10"/>
  <c r="CJ177" i="10"/>
  <c r="CK177" i="10"/>
  <c r="AV177" i="10"/>
  <c r="AU177" i="10"/>
  <c r="AH177" i="10"/>
  <c r="AT177" i="10"/>
  <c r="AQ177" i="10"/>
  <c r="AP177" i="10"/>
  <c r="AO177" i="10"/>
  <c r="AN177" i="10"/>
  <c r="AG177" i="10"/>
  <c r="AF177" i="10"/>
  <c r="Q177" i="10"/>
  <c r="A177" i="10"/>
  <c r="CV176" i="10"/>
  <c r="CU176" i="10"/>
  <c r="CT176" i="10"/>
  <c r="AM176" i="10"/>
  <c r="CS176" i="10"/>
  <c r="CR176" i="10"/>
  <c r="BX176" i="10"/>
  <c r="U176" i="10"/>
  <c r="BY176" i="10"/>
  <c r="CB176" i="10"/>
  <c r="CA176" i="10"/>
  <c r="BZ176" i="10"/>
  <c r="AY176" i="10"/>
  <c r="CC176" i="10"/>
  <c r="AW176" i="10"/>
  <c r="CD176" i="10"/>
  <c r="CE176" i="10"/>
  <c r="CF176" i="10"/>
  <c r="CI176" i="10"/>
  <c r="BA176" i="10"/>
  <c r="V176" i="10"/>
  <c r="CO176" i="10"/>
  <c r="CP176" i="10"/>
  <c r="CQ176" i="10"/>
  <c r="CL176" i="10"/>
  <c r="W176" i="10"/>
  <c r="CN176" i="10"/>
  <c r="CM176" i="10"/>
  <c r="CG176" i="10"/>
  <c r="CH176" i="10"/>
  <c r="CJ176" i="10"/>
  <c r="CK176" i="10"/>
  <c r="AV176" i="10"/>
  <c r="AU176" i="10"/>
  <c r="AH176" i="10"/>
  <c r="AT176" i="10"/>
  <c r="AQ176" i="10"/>
  <c r="AP176" i="10"/>
  <c r="AO176" i="10"/>
  <c r="AN176" i="10"/>
  <c r="AG176" i="10"/>
  <c r="AF176" i="10"/>
  <c r="Q176" i="10"/>
  <c r="A176" i="10"/>
  <c r="CV175" i="10"/>
  <c r="CU175" i="10"/>
  <c r="CT175" i="10"/>
  <c r="AM175" i="10"/>
  <c r="CS175" i="10"/>
  <c r="CR175" i="10"/>
  <c r="BX175" i="10"/>
  <c r="U175" i="10"/>
  <c r="BY175" i="10"/>
  <c r="CB175" i="10"/>
  <c r="CA175" i="10"/>
  <c r="BZ175" i="10"/>
  <c r="AY175" i="10"/>
  <c r="CC175" i="10"/>
  <c r="AW175" i="10"/>
  <c r="CD175" i="10"/>
  <c r="CE175" i="10"/>
  <c r="CF175" i="10"/>
  <c r="CI175" i="10"/>
  <c r="BA175" i="10"/>
  <c r="V175" i="10"/>
  <c r="CO175" i="10"/>
  <c r="CP175" i="10"/>
  <c r="CQ175" i="10"/>
  <c r="CL175" i="10"/>
  <c r="W175" i="10"/>
  <c r="CN175" i="10"/>
  <c r="CM175" i="10"/>
  <c r="CG175" i="10"/>
  <c r="CH175" i="10"/>
  <c r="CJ175" i="10"/>
  <c r="CK175" i="10"/>
  <c r="AV175" i="10"/>
  <c r="AU175" i="10"/>
  <c r="AH175" i="10"/>
  <c r="AT175" i="10"/>
  <c r="AQ175" i="10"/>
  <c r="AP175" i="10"/>
  <c r="AO175" i="10"/>
  <c r="AN175" i="10"/>
  <c r="AG175" i="10"/>
  <c r="AF175" i="10"/>
  <c r="Q175" i="10"/>
  <c r="A175" i="10"/>
  <c r="CV174" i="10"/>
  <c r="CU174" i="10"/>
  <c r="CT174" i="10"/>
  <c r="AM174" i="10"/>
  <c r="CS174" i="10"/>
  <c r="CR174" i="10"/>
  <c r="BX174" i="10"/>
  <c r="U174" i="10"/>
  <c r="BY174" i="10"/>
  <c r="CB174" i="10"/>
  <c r="CA174" i="10"/>
  <c r="BZ174" i="10"/>
  <c r="AY174" i="10"/>
  <c r="CC174" i="10"/>
  <c r="AW174" i="10"/>
  <c r="CD174" i="10"/>
  <c r="CE174" i="10"/>
  <c r="CF174" i="10"/>
  <c r="CI174" i="10"/>
  <c r="BA174" i="10"/>
  <c r="V174" i="10"/>
  <c r="CO174" i="10"/>
  <c r="CP174" i="10"/>
  <c r="CQ174" i="10"/>
  <c r="CL174" i="10"/>
  <c r="W174" i="10"/>
  <c r="CN174" i="10"/>
  <c r="CM174" i="10"/>
  <c r="CG174" i="10"/>
  <c r="CH174" i="10"/>
  <c r="CJ174" i="10"/>
  <c r="CK174" i="10"/>
  <c r="AV174" i="10"/>
  <c r="AU174" i="10"/>
  <c r="AH174" i="10"/>
  <c r="AT174" i="10"/>
  <c r="AQ174" i="10"/>
  <c r="AP174" i="10"/>
  <c r="AO174" i="10"/>
  <c r="AN174" i="10"/>
  <c r="AG174" i="10"/>
  <c r="AF174" i="10"/>
  <c r="Q174" i="10"/>
  <c r="A174" i="10"/>
  <c r="CV173" i="10"/>
  <c r="CU173" i="10"/>
  <c r="CT173" i="10"/>
  <c r="AM173" i="10"/>
  <c r="CS173" i="10"/>
  <c r="CR173" i="10"/>
  <c r="BX173" i="10"/>
  <c r="U173" i="10"/>
  <c r="BY173" i="10"/>
  <c r="CB173" i="10"/>
  <c r="CA173" i="10"/>
  <c r="BZ173" i="10"/>
  <c r="AY173" i="10"/>
  <c r="CC173" i="10"/>
  <c r="AW173" i="10"/>
  <c r="CD173" i="10"/>
  <c r="CE173" i="10"/>
  <c r="CF173" i="10"/>
  <c r="CI173" i="10"/>
  <c r="BA173" i="10"/>
  <c r="V173" i="10"/>
  <c r="CO173" i="10"/>
  <c r="CP173" i="10"/>
  <c r="CQ173" i="10"/>
  <c r="CL173" i="10"/>
  <c r="W173" i="10"/>
  <c r="CN173" i="10"/>
  <c r="CM173" i="10"/>
  <c r="CG173" i="10"/>
  <c r="CH173" i="10"/>
  <c r="CJ173" i="10"/>
  <c r="CK173" i="10"/>
  <c r="AV173" i="10"/>
  <c r="AU173" i="10"/>
  <c r="AH173" i="10"/>
  <c r="AT173" i="10"/>
  <c r="AQ173" i="10"/>
  <c r="AP173" i="10"/>
  <c r="AO173" i="10"/>
  <c r="AN173" i="10"/>
  <c r="AG173" i="10"/>
  <c r="AF173" i="10"/>
  <c r="Q173" i="10"/>
  <c r="A173" i="10"/>
  <c r="CV172" i="10"/>
  <c r="CU172" i="10"/>
  <c r="CT172" i="10"/>
  <c r="AM172" i="10"/>
  <c r="CS172" i="10"/>
  <c r="CR172" i="10"/>
  <c r="BX172" i="10"/>
  <c r="U172" i="10"/>
  <c r="BY172" i="10"/>
  <c r="CB172" i="10"/>
  <c r="CA172" i="10"/>
  <c r="BZ172" i="10"/>
  <c r="AY172" i="10"/>
  <c r="CC172" i="10"/>
  <c r="AW172" i="10"/>
  <c r="CD172" i="10"/>
  <c r="CE172" i="10"/>
  <c r="CF172" i="10"/>
  <c r="CI172" i="10"/>
  <c r="BA172" i="10"/>
  <c r="V172" i="10"/>
  <c r="CO172" i="10"/>
  <c r="CP172" i="10"/>
  <c r="CQ172" i="10"/>
  <c r="CL172" i="10"/>
  <c r="W172" i="10"/>
  <c r="CN172" i="10"/>
  <c r="CM172" i="10"/>
  <c r="CG172" i="10"/>
  <c r="CH172" i="10"/>
  <c r="CJ172" i="10"/>
  <c r="CK172" i="10"/>
  <c r="AV172" i="10"/>
  <c r="AU172" i="10"/>
  <c r="AH172" i="10"/>
  <c r="AT172" i="10"/>
  <c r="AQ172" i="10"/>
  <c r="AP172" i="10"/>
  <c r="AO172" i="10"/>
  <c r="AN172" i="10"/>
  <c r="AG172" i="10"/>
  <c r="AF172" i="10"/>
  <c r="Q172" i="10"/>
  <c r="A172" i="10"/>
  <c r="CV171" i="10"/>
  <c r="CU171" i="10"/>
  <c r="CT171" i="10"/>
  <c r="AM171" i="10"/>
  <c r="CS171" i="10"/>
  <c r="CR171" i="10"/>
  <c r="BX171" i="10"/>
  <c r="U171" i="10"/>
  <c r="BY171" i="10"/>
  <c r="CB171" i="10"/>
  <c r="CA171" i="10"/>
  <c r="BZ171" i="10"/>
  <c r="AY171" i="10"/>
  <c r="CC171" i="10"/>
  <c r="AW171" i="10"/>
  <c r="CD171" i="10"/>
  <c r="CE171" i="10"/>
  <c r="CF171" i="10"/>
  <c r="CI171" i="10"/>
  <c r="BA171" i="10"/>
  <c r="V171" i="10"/>
  <c r="CO171" i="10"/>
  <c r="CP171" i="10"/>
  <c r="CQ171" i="10"/>
  <c r="CL171" i="10"/>
  <c r="W171" i="10"/>
  <c r="CN171" i="10"/>
  <c r="CM171" i="10"/>
  <c r="CG171" i="10"/>
  <c r="CH171" i="10"/>
  <c r="CJ171" i="10"/>
  <c r="CK171" i="10"/>
  <c r="AV171" i="10"/>
  <c r="AU171" i="10"/>
  <c r="AH171" i="10"/>
  <c r="AT171" i="10"/>
  <c r="AQ171" i="10"/>
  <c r="AP171" i="10"/>
  <c r="AO171" i="10"/>
  <c r="AN171" i="10"/>
  <c r="AG171" i="10"/>
  <c r="AF171" i="10"/>
  <c r="Q171" i="10"/>
  <c r="A171" i="10"/>
  <c r="CV170" i="10"/>
  <c r="CU170" i="10"/>
  <c r="CT170" i="10"/>
  <c r="AM170" i="10"/>
  <c r="CS170" i="10"/>
  <c r="CR170" i="10"/>
  <c r="BX170" i="10"/>
  <c r="U170" i="10"/>
  <c r="BY170" i="10"/>
  <c r="CB170" i="10"/>
  <c r="CA170" i="10"/>
  <c r="BZ170" i="10"/>
  <c r="AY170" i="10"/>
  <c r="CC170" i="10"/>
  <c r="AW170" i="10"/>
  <c r="CD170" i="10"/>
  <c r="CE170" i="10"/>
  <c r="CF170" i="10"/>
  <c r="CI170" i="10"/>
  <c r="BA170" i="10"/>
  <c r="V170" i="10"/>
  <c r="CO170" i="10"/>
  <c r="CP170" i="10"/>
  <c r="CQ170" i="10"/>
  <c r="CL170" i="10"/>
  <c r="W170" i="10"/>
  <c r="CN170" i="10"/>
  <c r="CM170" i="10"/>
  <c r="CG170" i="10"/>
  <c r="CH170" i="10"/>
  <c r="CJ170" i="10"/>
  <c r="CK170" i="10"/>
  <c r="AV170" i="10"/>
  <c r="AU170" i="10"/>
  <c r="AH170" i="10"/>
  <c r="AT170" i="10"/>
  <c r="AQ170" i="10"/>
  <c r="AP170" i="10"/>
  <c r="AO170" i="10"/>
  <c r="AN170" i="10"/>
  <c r="AG170" i="10"/>
  <c r="AF170" i="10"/>
  <c r="Q170" i="10"/>
  <c r="A170" i="10"/>
  <c r="CV169" i="10"/>
  <c r="CU169" i="10"/>
  <c r="CT169" i="10"/>
  <c r="AM169" i="10"/>
  <c r="CS169" i="10"/>
  <c r="CR169" i="10"/>
  <c r="BX169" i="10"/>
  <c r="U169" i="10"/>
  <c r="BY169" i="10"/>
  <c r="CB169" i="10"/>
  <c r="CA169" i="10"/>
  <c r="BZ169" i="10"/>
  <c r="AY169" i="10"/>
  <c r="CC169" i="10"/>
  <c r="AW169" i="10"/>
  <c r="CD169" i="10"/>
  <c r="CE169" i="10"/>
  <c r="CF169" i="10"/>
  <c r="CI169" i="10"/>
  <c r="BA169" i="10"/>
  <c r="V169" i="10"/>
  <c r="CO169" i="10"/>
  <c r="CP169" i="10"/>
  <c r="CQ169" i="10"/>
  <c r="CL169" i="10"/>
  <c r="W169" i="10"/>
  <c r="CN169" i="10"/>
  <c r="CM169" i="10"/>
  <c r="CG169" i="10"/>
  <c r="CH169" i="10"/>
  <c r="CJ169" i="10"/>
  <c r="CK169" i="10"/>
  <c r="AV169" i="10"/>
  <c r="AU169" i="10"/>
  <c r="AH169" i="10"/>
  <c r="AT169" i="10"/>
  <c r="AQ169" i="10"/>
  <c r="AP169" i="10"/>
  <c r="AO169" i="10"/>
  <c r="AN169" i="10"/>
  <c r="AG169" i="10"/>
  <c r="AF169" i="10"/>
  <c r="Q169" i="10"/>
  <c r="A169" i="10"/>
  <c r="CV168" i="10"/>
  <c r="CU168" i="10"/>
  <c r="CT168" i="10"/>
  <c r="AM168" i="10"/>
  <c r="CS168" i="10"/>
  <c r="CR168" i="10"/>
  <c r="BX168" i="10"/>
  <c r="U168" i="10"/>
  <c r="BY168" i="10"/>
  <c r="CB168" i="10"/>
  <c r="CA168" i="10"/>
  <c r="BZ168" i="10"/>
  <c r="AY168" i="10"/>
  <c r="CC168" i="10"/>
  <c r="AW168" i="10"/>
  <c r="CD168" i="10"/>
  <c r="CE168" i="10"/>
  <c r="CF168" i="10"/>
  <c r="CI168" i="10"/>
  <c r="BA168" i="10"/>
  <c r="V168" i="10"/>
  <c r="CO168" i="10"/>
  <c r="CP168" i="10"/>
  <c r="CQ168" i="10"/>
  <c r="CL168" i="10"/>
  <c r="W168" i="10"/>
  <c r="CN168" i="10"/>
  <c r="CM168" i="10"/>
  <c r="CG168" i="10"/>
  <c r="CH168" i="10"/>
  <c r="CJ168" i="10"/>
  <c r="CK168" i="10"/>
  <c r="AV168" i="10"/>
  <c r="AU168" i="10"/>
  <c r="AH168" i="10"/>
  <c r="AT168" i="10"/>
  <c r="AQ168" i="10"/>
  <c r="AP168" i="10"/>
  <c r="AO168" i="10"/>
  <c r="AN168" i="10"/>
  <c r="AG168" i="10"/>
  <c r="AF168" i="10"/>
  <c r="Q168" i="10"/>
  <c r="A168" i="10"/>
  <c r="CV167" i="10"/>
  <c r="CU167" i="10"/>
  <c r="CT167" i="10"/>
  <c r="AM167" i="10"/>
  <c r="CS167" i="10"/>
  <c r="CR167" i="10"/>
  <c r="BX167" i="10"/>
  <c r="U167" i="10"/>
  <c r="BY167" i="10"/>
  <c r="CB167" i="10"/>
  <c r="CA167" i="10"/>
  <c r="BZ167" i="10"/>
  <c r="AY167" i="10"/>
  <c r="CC167" i="10"/>
  <c r="AW167" i="10"/>
  <c r="CD167" i="10"/>
  <c r="CE167" i="10"/>
  <c r="CF167" i="10"/>
  <c r="CI167" i="10"/>
  <c r="BA167" i="10"/>
  <c r="V167" i="10"/>
  <c r="CO167" i="10"/>
  <c r="CP167" i="10"/>
  <c r="CQ167" i="10"/>
  <c r="CL167" i="10"/>
  <c r="W167" i="10"/>
  <c r="CN167" i="10"/>
  <c r="CM167" i="10"/>
  <c r="CG167" i="10"/>
  <c r="CH167" i="10"/>
  <c r="CJ167" i="10"/>
  <c r="CK167" i="10"/>
  <c r="AV167" i="10"/>
  <c r="AU167" i="10"/>
  <c r="AH167" i="10"/>
  <c r="AT167" i="10"/>
  <c r="AQ167" i="10"/>
  <c r="AP167" i="10"/>
  <c r="AO167" i="10"/>
  <c r="AN167" i="10"/>
  <c r="AG167" i="10"/>
  <c r="AF167" i="10"/>
  <c r="Q167" i="10"/>
  <c r="A167" i="10"/>
  <c r="CV166" i="10"/>
  <c r="CU166" i="10"/>
  <c r="CT166" i="10"/>
  <c r="AM166" i="10"/>
  <c r="CS166" i="10"/>
  <c r="CR166" i="10"/>
  <c r="BX166" i="10"/>
  <c r="U166" i="10"/>
  <c r="BY166" i="10"/>
  <c r="CB166" i="10"/>
  <c r="CA166" i="10"/>
  <c r="BZ166" i="10"/>
  <c r="AY166" i="10"/>
  <c r="CC166" i="10"/>
  <c r="AW166" i="10"/>
  <c r="CD166" i="10"/>
  <c r="CE166" i="10"/>
  <c r="CF166" i="10"/>
  <c r="CI166" i="10"/>
  <c r="BA166" i="10"/>
  <c r="V166" i="10"/>
  <c r="CO166" i="10"/>
  <c r="CP166" i="10"/>
  <c r="CQ166" i="10"/>
  <c r="CL166" i="10"/>
  <c r="W166" i="10"/>
  <c r="CN166" i="10"/>
  <c r="CM166" i="10"/>
  <c r="CG166" i="10"/>
  <c r="CH166" i="10"/>
  <c r="CJ166" i="10"/>
  <c r="CK166" i="10"/>
  <c r="AV166" i="10"/>
  <c r="AU166" i="10"/>
  <c r="AH166" i="10"/>
  <c r="AT166" i="10"/>
  <c r="AQ166" i="10"/>
  <c r="AP166" i="10"/>
  <c r="AO166" i="10"/>
  <c r="AN166" i="10"/>
  <c r="AG166" i="10"/>
  <c r="AF166" i="10"/>
  <c r="Q166" i="10"/>
  <c r="A166" i="10"/>
  <c r="CV165" i="10"/>
  <c r="CU165" i="10"/>
  <c r="CT165" i="10"/>
  <c r="AM165" i="10"/>
  <c r="CS165" i="10"/>
  <c r="CR165" i="10"/>
  <c r="BX165" i="10"/>
  <c r="U165" i="10"/>
  <c r="BY165" i="10"/>
  <c r="CB165" i="10"/>
  <c r="CA165" i="10"/>
  <c r="BZ165" i="10"/>
  <c r="AY165" i="10"/>
  <c r="CC165" i="10"/>
  <c r="AW165" i="10"/>
  <c r="CD165" i="10"/>
  <c r="CE165" i="10"/>
  <c r="CF165" i="10"/>
  <c r="CI165" i="10"/>
  <c r="BA165" i="10"/>
  <c r="V165" i="10"/>
  <c r="CO165" i="10"/>
  <c r="CP165" i="10"/>
  <c r="CQ165" i="10"/>
  <c r="CL165" i="10"/>
  <c r="W165" i="10"/>
  <c r="CN165" i="10"/>
  <c r="CM165" i="10"/>
  <c r="CG165" i="10"/>
  <c r="CH165" i="10"/>
  <c r="CJ165" i="10"/>
  <c r="CK165" i="10"/>
  <c r="AV165" i="10"/>
  <c r="AU165" i="10"/>
  <c r="AH165" i="10"/>
  <c r="AT165" i="10"/>
  <c r="AQ165" i="10"/>
  <c r="AP165" i="10"/>
  <c r="AO165" i="10"/>
  <c r="AN165" i="10"/>
  <c r="AG165" i="10"/>
  <c r="AF165" i="10"/>
  <c r="Q165" i="10"/>
  <c r="A165" i="10"/>
  <c r="CV164" i="10"/>
  <c r="CU164" i="10"/>
  <c r="CT164" i="10"/>
  <c r="AM164" i="10"/>
  <c r="CS164" i="10"/>
  <c r="CR164" i="10"/>
  <c r="BX164" i="10"/>
  <c r="U164" i="10"/>
  <c r="BY164" i="10"/>
  <c r="CB164" i="10"/>
  <c r="CA164" i="10"/>
  <c r="BZ164" i="10"/>
  <c r="AY164" i="10"/>
  <c r="CC164" i="10"/>
  <c r="AW164" i="10"/>
  <c r="CD164" i="10"/>
  <c r="CE164" i="10"/>
  <c r="CF164" i="10"/>
  <c r="CI164" i="10"/>
  <c r="BA164" i="10"/>
  <c r="V164" i="10"/>
  <c r="CO164" i="10"/>
  <c r="CP164" i="10"/>
  <c r="CQ164" i="10"/>
  <c r="CL164" i="10"/>
  <c r="W164" i="10"/>
  <c r="CN164" i="10"/>
  <c r="CM164" i="10"/>
  <c r="CG164" i="10"/>
  <c r="CH164" i="10"/>
  <c r="CJ164" i="10"/>
  <c r="CK164" i="10"/>
  <c r="AV164" i="10"/>
  <c r="AU164" i="10"/>
  <c r="AH164" i="10"/>
  <c r="AT164" i="10"/>
  <c r="AQ164" i="10"/>
  <c r="AP164" i="10"/>
  <c r="AO164" i="10"/>
  <c r="AN164" i="10"/>
  <c r="AG164" i="10"/>
  <c r="AF164" i="10"/>
  <c r="Q164" i="10"/>
  <c r="A164" i="10"/>
  <c r="CV163" i="10"/>
  <c r="CU163" i="10"/>
  <c r="CT163" i="10"/>
  <c r="AM163" i="10"/>
  <c r="CS163" i="10"/>
  <c r="CR163" i="10"/>
  <c r="BX163" i="10"/>
  <c r="U163" i="10"/>
  <c r="BY163" i="10"/>
  <c r="CB163" i="10"/>
  <c r="CA163" i="10"/>
  <c r="BZ163" i="10"/>
  <c r="AY163" i="10"/>
  <c r="CC163" i="10"/>
  <c r="AW163" i="10"/>
  <c r="CD163" i="10"/>
  <c r="CE163" i="10"/>
  <c r="CF163" i="10"/>
  <c r="CI163" i="10"/>
  <c r="BA163" i="10"/>
  <c r="V163" i="10"/>
  <c r="CO163" i="10"/>
  <c r="CP163" i="10"/>
  <c r="CQ163" i="10"/>
  <c r="CL163" i="10"/>
  <c r="W163" i="10"/>
  <c r="CN163" i="10"/>
  <c r="CM163" i="10"/>
  <c r="CG163" i="10"/>
  <c r="CH163" i="10"/>
  <c r="CJ163" i="10"/>
  <c r="CK163" i="10"/>
  <c r="AV163" i="10"/>
  <c r="AU163" i="10"/>
  <c r="AH163" i="10"/>
  <c r="AT163" i="10"/>
  <c r="AQ163" i="10"/>
  <c r="AP163" i="10"/>
  <c r="AO163" i="10"/>
  <c r="AN163" i="10"/>
  <c r="AG163" i="10"/>
  <c r="AF163" i="10"/>
  <c r="Q163" i="10"/>
  <c r="A163" i="10"/>
  <c r="CV162" i="10"/>
  <c r="CU162" i="10"/>
  <c r="CT162" i="10"/>
  <c r="AM162" i="10"/>
  <c r="CS162" i="10"/>
  <c r="CR162" i="10"/>
  <c r="BX162" i="10"/>
  <c r="U162" i="10"/>
  <c r="BY162" i="10"/>
  <c r="CB162" i="10"/>
  <c r="CA162" i="10"/>
  <c r="BZ162" i="10"/>
  <c r="AY162" i="10"/>
  <c r="CC162" i="10"/>
  <c r="AW162" i="10"/>
  <c r="CD162" i="10"/>
  <c r="CE162" i="10"/>
  <c r="CF162" i="10"/>
  <c r="CI162" i="10"/>
  <c r="BA162" i="10"/>
  <c r="V162" i="10"/>
  <c r="CO162" i="10"/>
  <c r="CP162" i="10"/>
  <c r="CQ162" i="10"/>
  <c r="CL162" i="10"/>
  <c r="W162" i="10"/>
  <c r="CN162" i="10"/>
  <c r="CM162" i="10"/>
  <c r="CG162" i="10"/>
  <c r="CH162" i="10"/>
  <c r="CJ162" i="10"/>
  <c r="CK162" i="10"/>
  <c r="AV162" i="10"/>
  <c r="AU162" i="10"/>
  <c r="AH162" i="10"/>
  <c r="AT162" i="10"/>
  <c r="AQ162" i="10"/>
  <c r="AP162" i="10"/>
  <c r="AO162" i="10"/>
  <c r="AN162" i="10"/>
  <c r="AG162" i="10"/>
  <c r="AF162" i="10"/>
  <c r="Q162" i="10"/>
  <c r="A162" i="10"/>
  <c r="CV161" i="10"/>
  <c r="CU161" i="10"/>
  <c r="CT161" i="10"/>
  <c r="AM161" i="10"/>
  <c r="CS161" i="10"/>
  <c r="CR161" i="10"/>
  <c r="BX161" i="10"/>
  <c r="U161" i="10"/>
  <c r="BY161" i="10"/>
  <c r="CB161" i="10"/>
  <c r="CA161" i="10"/>
  <c r="BZ161" i="10"/>
  <c r="AY161" i="10"/>
  <c r="CC161" i="10"/>
  <c r="AW161" i="10"/>
  <c r="CD161" i="10"/>
  <c r="CE161" i="10"/>
  <c r="CF161" i="10"/>
  <c r="CI161" i="10"/>
  <c r="BA161" i="10"/>
  <c r="V161" i="10"/>
  <c r="CO161" i="10"/>
  <c r="CP161" i="10"/>
  <c r="CQ161" i="10"/>
  <c r="CL161" i="10"/>
  <c r="W161" i="10"/>
  <c r="CN161" i="10"/>
  <c r="CM161" i="10"/>
  <c r="CG161" i="10"/>
  <c r="CH161" i="10"/>
  <c r="CJ161" i="10"/>
  <c r="CK161" i="10"/>
  <c r="AV161" i="10"/>
  <c r="AU161" i="10"/>
  <c r="AH161" i="10"/>
  <c r="AT161" i="10"/>
  <c r="AQ161" i="10"/>
  <c r="AP161" i="10"/>
  <c r="AO161" i="10"/>
  <c r="AN161" i="10"/>
  <c r="AG161" i="10"/>
  <c r="AF161" i="10"/>
  <c r="Q161" i="10"/>
  <c r="A161" i="10"/>
  <c r="CV160" i="10"/>
  <c r="CU160" i="10"/>
  <c r="CT160" i="10"/>
  <c r="AM160" i="10"/>
  <c r="CS160" i="10"/>
  <c r="CR160" i="10"/>
  <c r="BX160" i="10"/>
  <c r="U160" i="10"/>
  <c r="BY160" i="10"/>
  <c r="CB160" i="10"/>
  <c r="CA160" i="10"/>
  <c r="BZ160" i="10"/>
  <c r="AY160" i="10"/>
  <c r="CC160" i="10"/>
  <c r="AW160" i="10"/>
  <c r="CD160" i="10"/>
  <c r="CE160" i="10"/>
  <c r="CF160" i="10"/>
  <c r="CI160" i="10"/>
  <c r="BA160" i="10"/>
  <c r="V160" i="10"/>
  <c r="CO160" i="10"/>
  <c r="CP160" i="10"/>
  <c r="CQ160" i="10"/>
  <c r="CL160" i="10"/>
  <c r="W160" i="10"/>
  <c r="CN160" i="10"/>
  <c r="CM160" i="10"/>
  <c r="CG160" i="10"/>
  <c r="CH160" i="10"/>
  <c r="CJ160" i="10"/>
  <c r="CK160" i="10"/>
  <c r="AV160" i="10"/>
  <c r="AU160" i="10"/>
  <c r="AH160" i="10"/>
  <c r="AT160" i="10"/>
  <c r="AQ160" i="10"/>
  <c r="AP160" i="10"/>
  <c r="AO160" i="10"/>
  <c r="AN160" i="10"/>
  <c r="AG160" i="10"/>
  <c r="AF160" i="10"/>
  <c r="Q160" i="10"/>
  <c r="A160" i="10"/>
  <c r="CV159" i="10"/>
  <c r="CU159" i="10"/>
  <c r="CT159" i="10"/>
  <c r="AM159" i="10"/>
  <c r="CS159" i="10"/>
  <c r="CR159" i="10"/>
  <c r="BX159" i="10"/>
  <c r="U159" i="10"/>
  <c r="BY159" i="10"/>
  <c r="CB159" i="10"/>
  <c r="CA159" i="10"/>
  <c r="BZ159" i="10"/>
  <c r="AY159" i="10"/>
  <c r="CC159" i="10"/>
  <c r="AW159" i="10"/>
  <c r="CD159" i="10"/>
  <c r="CE159" i="10"/>
  <c r="CF159" i="10"/>
  <c r="CI159" i="10"/>
  <c r="BA159" i="10"/>
  <c r="V159" i="10"/>
  <c r="CO159" i="10"/>
  <c r="CP159" i="10"/>
  <c r="CQ159" i="10"/>
  <c r="CL159" i="10"/>
  <c r="W159" i="10"/>
  <c r="CN159" i="10"/>
  <c r="CM159" i="10"/>
  <c r="CG159" i="10"/>
  <c r="CH159" i="10"/>
  <c r="CJ159" i="10"/>
  <c r="CK159" i="10"/>
  <c r="AV159" i="10"/>
  <c r="AU159" i="10"/>
  <c r="AH159" i="10"/>
  <c r="AT159" i="10"/>
  <c r="AQ159" i="10"/>
  <c r="AP159" i="10"/>
  <c r="AO159" i="10"/>
  <c r="AN159" i="10"/>
  <c r="AG159" i="10"/>
  <c r="AF159" i="10"/>
  <c r="Q159" i="10"/>
  <c r="A159" i="10"/>
  <c r="CV158" i="10"/>
  <c r="CU158" i="10"/>
  <c r="CT158" i="10"/>
  <c r="AM158" i="10"/>
  <c r="CS158" i="10"/>
  <c r="CR158" i="10"/>
  <c r="BX158" i="10"/>
  <c r="U158" i="10"/>
  <c r="BY158" i="10"/>
  <c r="CB158" i="10"/>
  <c r="CA158" i="10"/>
  <c r="BZ158" i="10"/>
  <c r="AY158" i="10"/>
  <c r="CC158" i="10"/>
  <c r="AW158" i="10"/>
  <c r="CD158" i="10"/>
  <c r="CE158" i="10"/>
  <c r="CF158" i="10"/>
  <c r="CI158" i="10"/>
  <c r="BA158" i="10"/>
  <c r="V158" i="10"/>
  <c r="CO158" i="10"/>
  <c r="CP158" i="10"/>
  <c r="CQ158" i="10"/>
  <c r="CL158" i="10"/>
  <c r="W158" i="10"/>
  <c r="CN158" i="10"/>
  <c r="CM158" i="10"/>
  <c r="CG158" i="10"/>
  <c r="CH158" i="10"/>
  <c r="CJ158" i="10"/>
  <c r="CK158" i="10"/>
  <c r="AV158" i="10"/>
  <c r="AU158" i="10"/>
  <c r="AH158" i="10"/>
  <c r="AT158" i="10"/>
  <c r="AQ158" i="10"/>
  <c r="AP158" i="10"/>
  <c r="AO158" i="10"/>
  <c r="AN158" i="10"/>
  <c r="AG158" i="10"/>
  <c r="AF158" i="10"/>
  <c r="Q158" i="10"/>
  <c r="A158" i="10"/>
  <c r="CV157" i="10"/>
  <c r="CU157" i="10"/>
  <c r="CT157" i="10"/>
  <c r="AM157" i="10"/>
  <c r="CS157" i="10"/>
  <c r="CR157" i="10"/>
  <c r="BX157" i="10"/>
  <c r="U157" i="10"/>
  <c r="BY157" i="10"/>
  <c r="CB157" i="10"/>
  <c r="CA157" i="10"/>
  <c r="BZ157" i="10"/>
  <c r="AY157" i="10"/>
  <c r="CC157" i="10"/>
  <c r="AW157" i="10"/>
  <c r="CD157" i="10"/>
  <c r="CE157" i="10"/>
  <c r="CF157" i="10"/>
  <c r="CI157" i="10"/>
  <c r="BA157" i="10"/>
  <c r="V157" i="10"/>
  <c r="CO157" i="10"/>
  <c r="CP157" i="10"/>
  <c r="CQ157" i="10"/>
  <c r="CL157" i="10"/>
  <c r="W157" i="10"/>
  <c r="CN157" i="10"/>
  <c r="CM157" i="10"/>
  <c r="CG157" i="10"/>
  <c r="CH157" i="10"/>
  <c r="CJ157" i="10"/>
  <c r="CK157" i="10"/>
  <c r="AV157" i="10"/>
  <c r="AU157" i="10"/>
  <c r="AH157" i="10"/>
  <c r="AT157" i="10"/>
  <c r="AQ157" i="10"/>
  <c r="AP157" i="10"/>
  <c r="AO157" i="10"/>
  <c r="AN157" i="10"/>
  <c r="AG157" i="10"/>
  <c r="AF157" i="10"/>
  <c r="Q157" i="10"/>
  <c r="A157" i="10"/>
  <c r="CV156" i="10"/>
  <c r="CU156" i="10"/>
  <c r="CT156" i="10"/>
  <c r="AM156" i="10"/>
  <c r="CS156" i="10"/>
  <c r="CR156" i="10"/>
  <c r="BX156" i="10"/>
  <c r="U156" i="10"/>
  <c r="BY156" i="10"/>
  <c r="CB156" i="10"/>
  <c r="CA156" i="10"/>
  <c r="BZ156" i="10"/>
  <c r="AY156" i="10"/>
  <c r="CC156" i="10"/>
  <c r="AW156" i="10"/>
  <c r="CD156" i="10"/>
  <c r="CE156" i="10"/>
  <c r="CF156" i="10"/>
  <c r="CI156" i="10"/>
  <c r="BA156" i="10"/>
  <c r="V156" i="10"/>
  <c r="CO156" i="10"/>
  <c r="CP156" i="10"/>
  <c r="CQ156" i="10"/>
  <c r="CL156" i="10"/>
  <c r="W156" i="10"/>
  <c r="CN156" i="10"/>
  <c r="CM156" i="10"/>
  <c r="CG156" i="10"/>
  <c r="CH156" i="10"/>
  <c r="CJ156" i="10"/>
  <c r="CK156" i="10"/>
  <c r="AV156" i="10"/>
  <c r="AU156" i="10"/>
  <c r="AH156" i="10"/>
  <c r="AT156" i="10"/>
  <c r="AQ156" i="10"/>
  <c r="AP156" i="10"/>
  <c r="AO156" i="10"/>
  <c r="AN156" i="10"/>
  <c r="AG156" i="10"/>
  <c r="AF156" i="10"/>
  <c r="Q156" i="10"/>
  <c r="A156" i="10"/>
  <c r="CV155" i="10"/>
  <c r="CU155" i="10"/>
  <c r="CT155" i="10"/>
  <c r="AM155" i="10"/>
  <c r="CS155" i="10"/>
  <c r="CR155" i="10"/>
  <c r="BX155" i="10"/>
  <c r="U155" i="10"/>
  <c r="BY155" i="10"/>
  <c r="CB155" i="10"/>
  <c r="CA155" i="10"/>
  <c r="BZ155" i="10"/>
  <c r="AY155" i="10"/>
  <c r="CC155" i="10"/>
  <c r="AW155" i="10"/>
  <c r="CD155" i="10"/>
  <c r="CE155" i="10"/>
  <c r="CF155" i="10"/>
  <c r="CI155" i="10"/>
  <c r="BA155" i="10"/>
  <c r="V155" i="10"/>
  <c r="CO155" i="10"/>
  <c r="CP155" i="10"/>
  <c r="CQ155" i="10"/>
  <c r="CL155" i="10"/>
  <c r="W155" i="10"/>
  <c r="CN155" i="10"/>
  <c r="CM155" i="10"/>
  <c r="CG155" i="10"/>
  <c r="CH155" i="10"/>
  <c r="CJ155" i="10"/>
  <c r="CK155" i="10"/>
  <c r="AV155" i="10"/>
  <c r="AU155" i="10"/>
  <c r="AH155" i="10"/>
  <c r="AT155" i="10"/>
  <c r="AQ155" i="10"/>
  <c r="AP155" i="10"/>
  <c r="AO155" i="10"/>
  <c r="AN155" i="10"/>
  <c r="AG155" i="10"/>
  <c r="AF155" i="10"/>
  <c r="Q155" i="10"/>
  <c r="A155" i="10"/>
  <c r="CV154" i="10"/>
  <c r="CU154" i="10"/>
  <c r="CT154" i="10"/>
  <c r="AM154" i="10"/>
  <c r="CS154" i="10"/>
  <c r="CR154" i="10"/>
  <c r="BX154" i="10"/>
  <c r="U154" i="10"/>
  <c r="BY154" i="10"/>
  <c r="CB154" i="10"/>
  <c r="CA154" i="10"/>
  <c r="BZ154" i="10"/>
  <c r="AY154" i="10"/>
  <c r="CC154" i="10"/>
  <c r="AW154" i="10"/>
  <c r="CD154" i="10"/>
  <c r="CE154" i="10"/>
  <c r="CF154" i="10"/>
  <c r="CI154" i="10"/>
  <c r="BA154" i="10"/>
  <c r="V154" i="10"/>
  <c r="CO154" i="10"/>
  <c r="CP154" i="10"/>
  <c r="CQ154" i="10"/>
  <c r="CL154" i="10"/>
  <c r="W154" i="10"/>
  <c r="CN154" i="10"/>
  <c r="CM154" i="10"/>
  <c r="CG154" i="10"/>
  <c r="CH154" i="10"/>
  <c r="CJ154" i="10"/>
  <c r="CK154" i="10"/>
  <c r="AV154" i="10"/>
  <c r="AU154" i="10"/>
  <c r="AH154" i="10"/>
  <c r="AT154" i="10"/>
  <c r="AQ154" i="10"/>
  <c r="AP154" i="10"/>
  <c r="AO154" i="10"/>
  <c r="AN154" i="10"/>
  <c r="AG154" i="10"/>
  <c r="AF154" i="10"/>
  <c r="Q154" i="10"/>
  <c r="A154" i="10"/>
  <c r="CV153" i="10"/>
  <c r="CU153" i="10"/>
  <c r="CT153" i="10"/>
  <c r="AM153" i="10"/>
  <c r="CS153" i="10"/>
  <c r="CR153" i="10"/>
  <c r="BX153" i="10"/>
  <c r="U153" i="10"/>
  <c r="BY153" i="10"/>
  <c r="CB153" i="10"/>
  <c r="CA153" i="10"/>
  <c r="BZ153" i="10"/>
  <c r="AY153" i="10"/>
  <c r="CC153" i="10"/>
  <c r="AW153" i="10"/>
  <c r="CD153" i="10"/>
  <c r="CE153" i="10"/>
  <c r="CF153" i="10"/>
  <c r="CI153" i="10"/>
  <c r="BA153" i="10"/>
  <c r="V153" i="10"/>
  <c r="CO153" i="10"/>
  <c r="CP153" i="10"/>
  <c r="CQ153" i="10"/>
  <c r="CL153" i="10"/>
  <c r="W153" i="10"/>
  <c r="CN153" i="10"/>
  <c r="CM153" i="10"/>
  <c r="CG153" i="10"/>
  <c r="CH153" i="10"/>
  <c r="CJ153" i="10"/>
  <c r="CK153" i="10"/>
  <c r="AV153" i="10"/>
  <c r="AU153" i="10"/>
  <c r="AH153" i="10"/>
  <c r="AT153" i="10"/>
  <c r="AQ153" i="10"/>
  <c r="AP153" i="10"/>
  <c r="AO153" i="10"/>
  <c r="AN153" i="10"/>
  <c r="AG153" i="10"/>
  <c r="AF153" i="10"/>
  <c r="Q153" i="10"/>
  <c r="A153" i="10"/>
  <c r="CV152" i="10"/>
  <c r="CU152" i="10"/>
  <c r="CT152" i="10"/>
  <c r="AM152" i="10"/>
  <c r="CS152" i="10"/>
  <c r="CR152" i="10"/>
  <c r="BX152" i="10"/>
  <c r="U152" i="10"/>
  <c r="BY152" i="10"/>
  <c r="CB152" i="10"/>
  <c r="CA152" i="10"/>
  <c r="BZ152" i="10"/>
  <c r="AY152" i="10"/>
  <c r="CC152" i="10"/>
  <c r="AW152" i="10"/>
  <c r="CD152" i="10"/>
  <c r="CE152" i="10"/>
  <c r="CF152" i="10"/>
  <c r="CI152" i="10"/>
  <c r="BA152" i="10"/>
  <c r="V152" i="10"/>
  <c r="CO152" i="10"/>
  <c r="CP152" i="10"/>
  <c r="CQ152" i="10"/>
  <c r="CL152" i="10"/>
  <c r="W152" i="10"/>
  <c r="CN152" i="10"/>
  <c r="CM152" i="10"/>
  <c r="CG152" i="10"/>
  <c r="CH152" i="10"/>
  <c r="CJ152" i="10"/>
  <c r="CK152" i="10"/>
  <c r="AV152" i="10"/>
  <c r="AU152" i="10"/>
  <c r="AH152" i="10"/>
  <c r="AT152" i="10"/>
  <c r="AQ152" i="10"/>
  <c r="AP152" i="10"/>
  <c r="AO152" i="10"/>
  <c r="AN152" i="10"/>
  <c r="AG152" i="10"/>
  <c r="AF152" i="10"/>
  <c r="Q152" i="10"/>
  <c r="A152" i="10"/>
  <c r="CV151" i="10"/>
  <c r="CU151" i="10"/>
  <c r="CT151" i="10"/>
  <c r="AM151" i="10"/>
  <c r="CS151" i="10"/>
  <c r="CR151" i="10"/>
  <c r="BX151" i="10"/>
  <c r="U151" i="10"/>
  <c r="BY151" i="10"/>
  <c r="CB151" i="10"/>
  <c r="CA151" i="10"/>
  <c r="BZ151" i="10"/>
  <c r="AY151" i="10"/>
  <c r="CC151" i="10"/>
  <c r="AW151" i="10"/>
  <c r="CD151" i="10"/>
  <c r="CE151" i="10"/>
  <c r="CF151" i="10"/>
  <c r="CI151" i="10"/>
  <c r="BA151" i="10"/>
  <c r="V151" i="10"/>
  <c r="CO151" i="10"/>
  <c r="CP151" i="10"/>
  <c r="CQ151" i="10"/>
  <c r="CL151" i="10"/>
  <c r="W151" i="10"/>
  <c r="CN151" i="10"/>
  <c r="CM151" i="10"/>
  <c r="CG151" i="10"/>
  <c r="CH151" i="10"/>
  <c r="CJ151" i="10"/>
  <c r="CK151" i="10"/>
  <c r="AV151" i="10"/>
  <c r="AU151" i="10"/>
  <c r="AH151" i="10"/>
  <c r="AT151" i="10"/>
  <c r="AQ151" i="10"/>
  <c r="AP151" i="10"/>
  <c r="AO151" i="10"/>
  <c r="AN151" i="10"/>
  <c r="AG151" i="10"/>
  <c r="AF151" i="10"/>
  <c r="Q151" i="10"/>
  <c r="A151" i="10"/>
  <c r="CV150" i="10"/>
  <c r="CU150" i="10"/>
  <c r="CT150" i="10"/>
  <c r="AM150" i="10"/>
  <c r="CS150" i="10"/>
  <c r="CR150" i="10"/>
  <c r="BX150" i="10"/>
  <c r="U150" i="10"/>
  <c r="BY150" i="10"/>
  <c r="CB150" i="10"/>
  <c r="CA150" i="10"/>
  <c r="BZ150" i="10"/>
  <c r="AY150" i="10"/>
  <c r="CC150" i="10"/>
  <c r="AW150" i="10"/>
  <c r="CD150" i="10"/>
  <c r="CE150" i="10"/>
  <c r="CF150" i="10"/>
  <c r="CI150" i="10"/>
  <c r="BA150" i="10"/>
  <c r="V150" i="10"/>
  <c r="CO150" i="10"/>
  <c r="CP150" i="10"/>
  <c r="CQ150" i="10"/>
  <c r="CL150" i="10"/>
  <c r="W150" i="10"/>
  <c r="CN150" i="10"/>
  <c r="CM150" i="10"/>
  <c r="CG150" i="10"/>
  <c r="CH150" i="10"/>
  <c r="CJ150" i="10"/>
  <c r="CK150" i="10"/>
  <c r="AV150" i="10"/>
  <c r="AU150" i="10"/>
  <c r="AH150" i="10"/>
  <c r="AT150" i="10"/>
  <c r="AQ150" i="10"/>
  <c r="AP150" i="10"/>
  <c r="AO150" i="10"/>
  <c r="AN150" i="10"/>
  <c r="AG150" i="10"/>
  <c r="AF150" i="10"/>
  <c r="Q150" i="10"/>
  <c r="A150" i="10"/>
  <c r="CV149" i="10"/>
  <c r="CU149" i="10"/>
  <c r="CT149" i="10"/>
  <c r="AM149" i="10"/>
  <c r="CS149" i="10"/>
  <c r="CR149" i="10"/>
  <c r="BX149" i="10"/>
  <c r="U149" i="10"/>
  <c r="BY149" i="10"/>
  <c r="CB149" i="10"/>
  <c r="CA149" i="10"/>
  <c r="BZ149" i="10"/>
  <c r="AY149" i="10"/>
  <c r="CC149" i="10"/>
  <c r="AW149" i="10"/>
  <c r="CD149" i="10"/>
  <c r="CE149" i="10"/>
  <c r="CF149" i="10"/>
  <c r="CI149" i="10"/>
  <c r="BA149" i="10"/>
  <c r="V149" i="10"/>
  <c r="CO149" i="10"/>
  <c r="CP149" i="10"/>
  <c r="CQ149" i="10"/>
  <c r="CL149" i="10"/>
  <c r="W149" i="10"/>
  <c r="CN149" i="10"/>
  <c r="CM149" i="10"/>
  <c r="CG149" i="10"/>
  <c r="CH149" i="10"/>
  <c r="CJ149" i="10"/>
  <c r="CK149" i="10"/>
  <c r="AV149" i="10"/>
  <c r="AU149" i="10"/>
  <c r="AH149" i="10"/>
  <c r="AT149" i="10"/>
  <c r="AQ149" i="10"/>
  <c r="AP149" i="10"/>
  <c r="AO149" i="10"/>
  <c r="AN149" i="10"/>
  <c r="AG149" i="10"/>
  <c r="AF149" i="10"/>
  <c r="Q149" i="10"/>
  <c r="A149" i="10"/>
  <c r="CV148" i="10"/>
  <c r="CU148" i="10"/>
  <c r="CT148" i="10"/>
  <c r="AM148" i="10"/>
  <c r="CS148" i="10"/>
  <c r="CR148" i="10"/>
  <c r="BX148" i="10"/>
  <c r="U148" i="10"/>
  <c r="BY148" i="10"/>
  <c r="CB148" i="10"/>
  <c r="CA148" i="10"/>
  <c r="BZ148" i="10"/>
  <c r="AY148" i="10"/>
  <c r="CC148" i="10"/>
  <c r="AW148" i="10"/>
  <c r="CD148" i="10"/>
  <c r="CE148" i="10"/>
  <c r="CF148" i="10"/>
  <c r="CI148" i="10"/>
  <c r="BA148" i="10"/>
  <c r="V148" i="10"/>
  <c r="CO148" i="10"/>
  <c r="CP148" i="10"/>
  <c r="CQ148" i="10"/>
  <c r="CL148" i="10"/>
  <c r="W148" i="10"/>
  <c r="CN148" i="10"/>
  <c r="CM148" i="10"/>
  <c r="CG148" i="10"/>
  <c r="CH148" i="10"/>
  <c r="CJ148" i="10"/>
  <c r="CK148" i="10"/>
  <c r="AV148" i="10"/>
  <c r="AU148" i="10"/>
  <c r="AH148" i="10"/>
  <c r="AT148" i="10"/>
  <c r="AQ148" i="10"/>
  <c r="AP148" i="10"/>
  <c r="AO148" i="10"/>
  <c r="AN148" i="10"/>
  <c r="AG148" i="10"/>
  <c r="AF148" i="10"/>
  <c r="Q148" i="10"/>
  <c r="A148" i="10"/>
  <c r="CV147" i="10"/>
  <c r="CU147" i="10"/>
  <c r="CT147" i="10"/>
  <c r="AM147" i="10"/>
  <c r="CS147" i="10"/>
  <c r="CR147" i="10"/>
  <c r="BX147" i="10"/>
  <c r="U147" i="10"/>
  <c r="BY147" i="10"/>
  <c r="CB147" i="10"/>
  <c r="CA147" i="10"/>
  <c r="BZ147" i="10"/>
  <c r="AY147" i="10"/>
  <c r="CC147" i="10"/>
  <c r="AW147" i="10"/>
  <c r="CD147" i="10"/>
  <c r="CE147" i="10"/>
  <c r="CF147" i="10"/>
  <c r="CI147" i="10"/>
  <c r="BA147" i="10"/>
  <c r="V147" i="10"/>
  <c r="CO147" i="10"/>
  <c r="CP147" i="10"/>
  <c r="CQ147" i="10"/>
  <c r="CL147" i="10"/>
  <c r="W147" i="10"/>
  <c r="CN147" i="10"/>
  <c r="CM147" i="10"/>
  <c r="CG147" i="10"/>
  <c r="CH147" i="10"/>
  <c r="CJ147" i="10"/>
  <c r="CK147" i="10"/>
  <c r="AV147" i="10"/>
  <c r="AU147" i="10"/>
  <c r="AH147" i="10"/>
  <c r="AT147" i="10"/>
  <c r="AQ147" i="10"/>
  <c r="AP147" i="10"/>
  <c r="AO147" i="10"/>
  <c r="AN147" i="10"/>
  <c r="AG147" i="10"/>
  <c r="AF147" i="10"/>
  <c r="Q147" i="10"/>
  <c r="A147" i="10"/>
  <c r="CV146" i="10"/>
  <c r="CU146" i="10"/>
  <c r="CT146" i="10"/>
  <c r="AM146" i="10"/>
  <c r="CS146" i="10"/>
  <c r="CR146" i="10"/>
  <c r="BX146" i="10"/>
  <c r="U146" i="10"/>
  <c r="BY146" i="10"/>
  <c r="CB146" i="10"/>
  <c r="CA146" i="10"/>
  <c r="BZ146" i="10"/>
  <c r="AY146" i="10"/>
  <c r="CC146" i="10"/>
  <c r="AW146" i="10"/>
  <c r="CD146" i="10"/>
  <c r="CE146" i="10"/>
  <c r="CF146" i="10"/>
  <c r="CI146" i="10"/>
  <c r="BA146" i="10"/>
  <c r="V146" i="10"/>
  <c r="CO146" i="10"/>
  <c r="CP146" i="10"/>
  <c r="CQ146" i="10"/>
  <c r="CL146" i="10"/>
  <c r="W146" i="10"/>
  <c r="CN146" i="10"/>
  <c r="CM146" i="10"/>
  <c r="CG146" i="10"/>
  <c r="CH146" i="10"/>
  <c r="CJ146" i="10"/>
  <c r="CK146" i="10"/>
  <c r="AV146" i="10"/>
  <c r="AU146" i="10"/>
  <c r="AH146" i="10"/>
  <c r="AT146" i="10"/>
  <c r="AQ146" i="10"/>
  <c r="AP146" i="10"/>
  <c r="AO146" i="10"/>
  <c r="AN146" i="10"/>
  <c r="AG146" i="10"/>
  <c r="AF146" i="10"/>
  <c r="Q146" i="10"/>
  <c r="A146" i="10"/>
  <c r="CV145" i="10"/>
  <c r="CU145" i="10"/>
  <c r="CT145" i="10"/>
  <c r="AM145" i="10"/>
  <c r="CS145" i="10"/>
  <c r="CR145" i="10"/>
  <c r="BX145" i="10"/>
  <c r="U145" i="10"/>
  <c r="BY145" i="10"/>
  <c r="CB145" i="10"/>
  <c r="CA145" i="10"/>
  <c r="BZ145" i="10"/>
  <c r="AY145" i="10"/>
  <c r="CC145" i="10"/>
  <c r="AW145" i="10"/>
  <c r="CD145" i="10"/>
  <c r="CE145" i="10"/>
  <c r="CF145" i="10"/>
  <c r="CI145" i="10"/>
  <c r="BA145" i="10"/>
  <c r="V145" i="10"/>
  <c r="CO145" i="10"/>
  <c r="CP145" i="10"/>
  <c r="CQ145" i="10"/>
  <c r="CL145" i="10"/>
  <c r="W145" i="10"/>
  <c r="CN145" i="10"/>
  <c r="CM145" i="10"/>
  <c r="CG145" i="10"/>
  <c r="CH145" i="10"/>
  <c r="CJ145" i="10"/>
  <c r="CK145" i="10"/>
  <c r="AV145" i="10"/>
  <c r="AU145" i="10"/>
  <c r="AH145" i="10"/>
  <c r="AT145" i="10"/>
  <c r="AQ145" i="10"/>
  <c r="AP145" i="10"/>
  <c r="AO145" i="10"/>
  <c r="AN145" i="10"/>
  <c r="AG145" i="10"/>
  <c r="AF145" i="10"/>
  <c r="Q145" i="10"/>
  <c r="A145" i="10"/>
  <c r="CV144" i="10"/>
  <c r="CU144" i="10"/>
  <c r="CT144" i="10"/>
  <c r="AM144" i="10"/>
  <c r="CS144" i="10"/>
  <c r="CR144" i="10"/>
  <c r="BX144" i="10"/>
  <c r="U144" i="10"/>
  <c r="BY144" i="10"/>
  <c r="CB144" i="10"/>
  <c r="CA144" i="10"/>
  <c r="BZ144" i="10"/>
  <c r="AY144" i="10"/>
  <c r="CC144" i="10"/>
  <c r="AW144" i="10"/>
  <c r="CD144" i="10"/>
  <c r="CE144" i="10"/>
  <c r="CF144" i="10"/>
  <c r="CI144" i="10"/>
  <c r="BA144" i="10"/>
  <c r="V144" i="10"/>
  <c r="CO144" i="10"/>
  <c r="CP144" i="10"/>
  <c r="CQ144" i="10"/>
  <c r="CL144" i="10"/>
  <c r="W144" i="10"/>
  <c r="CN144" i="10"/>
  <c r="CM144" i="10"/>
  <c r="CG144" i="10"/>
  <c r="CH144" i="10"/>
  <c r="CJ144" i="10"/>
  <c r="CK144" i="10"/>
  <c r="AV144" i="10"/>
  <c r="AU144" i="10"/>
  <c r="AH144" i="10"/>
  <c r="AT144" i="10"/>
  <c r="AQ144" i="10"/>
  <c r="AP144" i="10"/>
  <c r="AO144" i="10"/>
  <c r="AN144" i="10"/>
  <c r="AG144" i="10"/>
  <c r="AF144" i="10"/>
  <c r="Q144" i="10"/>
  <c r="A144" i="10"/>
  <c r="CV143" i="10"/>
  <c r="CU143" i="10"/>
  <c r="CT143" i="10"/>
  <c r="AM143" i="10"/>
  <c r="CS143" i="10"/>
  <c r="CR143" i="10"/>
  <c r="BX143" i="10"/>
  <c r="U143" i="10"/>
  <c r="BY143" i="10"/>
  <c r="CB143" i="10"/>
  <c r="CA143" i="10"/>
  <c r="BZ143" i="10"/>
  <c r="AY143" i="10"/>
  <c r="CC143" i="10"/>
  <c r="AW143" i="10"/>
  <c r="CD143" i="10"/>
  <c r="CE143" i="10"/>
  <c r="CF143" i="10"/>
  <c r="CI143" i="10"/>
  <c r="BA143" i="10"/>
  <c r="V143" i="10"/>
  <c r="CO143" i="10"/>
  <c r="CP143" i="10"/>
  <c r="CQ143" i="10"/>
  <c r="CL143" i="10"/>
  <c r="W143" i="10"/>
  <c r="CN143" i="10"/>
  <c r="CM143" i="10"/>
  <c r="CG143" i="10"/>
  <c r="CH143" i="10"/>
  <c r="CJ143" i="10"/>
  <c r="CK143" i="10"/>
  <c r="AV143" i="10"/>
  <c r="AU143" i="10"/>
  <c r="AH143" i="10"/>
  <c r="AT143" i="10"/>
  <c r="AQ143" i="10"/>
  <c r="AP143" i="10"/>
  <c r="AO143" i="10"/>
  <c r="AN143" i="10"/>
  <c r="AG143" i="10"/>
  <c r="AF143" i="10"/>
  <c r="Q143" i="10"/>
  <c r="A143" i="10"/>
  <c r="CV142" i="10"/>
  <c r="CU142" i="10"/>
  <c r="CT142" i="10"/>
  <c r="AM142" i="10"/>
  <c r="CS142" i="10"/>
  <c r="CR142" i="10"/>
  <c r="BX142" i="10"/>
  <c r="U142" i="10"/>
  <c r="BY142" i="10"/>
  <c r="CB142" i="10"/>
  <c r="CA142" i="10"/>
  <c r="BZ142" i="10"/>
  <c r="AY142" i="10"/>
  <c r="CC142" i="10"/>
  <c r="AW142" i="10"/>
  <c r="CD142" i="10"/>
  <c r="CE142" i="10"/>
  <c r="CF142" i="10"/>
  <c r="CI142" i="10"/>
  <c r="BA142" i="10"/>
  <c r="V142" i="10"/>
  <c r="CO142" i="10"/>
  <c r="CP142" i="10"/>
  <c r="CQ142" i="10"/>
  <c r="CL142" i="10"/>
  <c r="W142" i="10"/>
  <c r="CN142" i="10"/>
  <c r="CM142" i="10"/>
  <c r="CG142" i="10"/>
  <c r="CH142" i="10"/>
  <c r="CJ142" i="10"/>
  <c r="CK142" i="10"/>
  <c r="AV142" i="10"/>
  <c r="AU142" i="10"/>
  <c r="AH142" i="10"/>
  <c r="AT142" i="10"/>
  <c r="AQ142" i="10"/>
  <c r="AP142" i="10"/>
  <c r="AO142" i="10"/>
  <c r="AN142" i="10"/>
  <c r="AG142" i="10"/>
  <c r="AF142" i="10"/>
  <c r="Q142" i="10"/>
  <c r="A142" i="10"/>
  <c r="CV141" i="10"/>
  <c r="CU141" i="10"/>
  <c r="CT141" i="10"/>
  <c r="AM141" i="10"/>
  <c r="CS141" i="10"/>
  <c r="CR141" i="10"/>
  <c r="BX141" i="10"/>
  <c r="U141" i="10"/>
  <c r="BY141" i="10"/>
  <c r="CB141" i="10"/>
  <c r="CA141" i="10"/>
  <c r="BZ141" i="10"/>
  <c r="AY141" i="10"/>
  <c r="CC141" i="10"/>
  <c r="AW141" i="10"/>
  <c r="CD141" i="10"/>
  <c r="CE141" i="10"/>
  <c r="CF141" i="10"/>
  <c r="CI141" i="10"/>
  <c r="BA141" i="10"/>
  <c r="V141" i="10"/>
  <c r="CO141" i="10"/>
  <c r="CP141" i="10"/>
  <c r="CQ141" i="10"/>
  <c r="CL141" i="10"/>
  <c r="W141" i="10"/>
  <c r="CN141" i="10"/>
  <c r="CM141" i="10"/>
  <c r="CG141" i="10"/>
  <c r="CH141" i="10"/>
  <c r="CJ141" i="10"/>
  <c r="CK141" i="10"/>
  <c r="AV141" i="10"/>
  <c r="AU141" i="10"/>
  <c r="AH141" i="10"/>
  <c r="AT141" i="10"/>
  <c r="AQ141" i="10"/>
  <c r="AP141" i="10"/>
  <c r="AO141" i="10"/>
  <c r="AN141" i="10"/>
  <c r="AG141" i="10"/>
  <c r="AF141" i="10"/>
  <c r="Q141" i="10"/>
  <c r="A141" i="10"/>
  <c r="CV140" i="10"/>
  <c r="CU140" i="10"/>
  <c r="CT140" i="10"/>
  <c r="AM140" i="10"/>
  <c r="CS140" i="10"/>
  <c r="CR140" i="10"/>
  <c r="BX140" i="10"/>
  <c r="U140" i="10"/>
  <c r="BY140" i="10"/>
  <c r="CB140" i="10"/>
  <c r="CA140" i="10"/>
  <c r="BZ140" i="10"/>
  <c r="AY140" i="10"/>
  <c r="CC140" i="10"/>
  <c r="AW140" i="10"/>
  <c r="CD140" i="10"/>
  <c r="CE140" i="10"/>
  <c r="CF140" i="10"/>
  <c r="CI140" i="10"/>
  <c r="BA140" i="10"/>
  <c r="V140" i="10"/>
  <c r="CO140" i="10"/>
  <c r="CP140" i="10"/>
  <c r="CQ140" i="10"/>
  <c r="CL140" i="10"/>
  <c r="W140" i="10"/>
  <c r="CN140" i="10"/>
  <c r="CM140" i="10"/>
  <c r="CG140" i="10"/>
  <c r="CH140" i="10"/>
  <c r="CJ140" i="10"/>
  <c r="CK140" i="10"/>
  <c r="AV140" i="10"/>
  <c r="AU140" i="10"/>
  <c r="AH140" i="10"/>
  <c r="AT140" i="10"/>
  <c r="AQ140" i="10"/>
  <c r="AP140" i="10"/>
  <c r="AO140" i="10"/>
  <c r="AN140" i="10"/>
  <c r="AG140" i="10"/>
  <c r="AF140" i="10"/>
  <c r="Q140" i="10"/>
  <c r="A140" i="10"/>
  <c r="CV139" i="10"/>
  <c r="CU139" i="10"/>
  <c r="CT139" i="10"/>
  <c r="AM139" i="10"/>
  <c r="CS139" i="10"/>
  <c r="CR139" i="10"/>
  <c r="BX139" i="10"/>
  <c r="U139" i="10"/>
  <c r="BY139" i="10"/>
  <c r="CB139" i="10"/>
  <c r="CA139" i="10"/>
  <c r="BZ139" i="10"/>
  <c r="AY139" i="10"/>
  <c r="CC139" i="10"/>
  <c r="AW139" i="10"/>
  <c r="CD139" i="10"/>
  <c r="CE139" i="10"/>
  <c r="CF139" i="10"/>
  <c r="CI139" i="10"/>
  <c r="BA139" i="10"/>
  <c r="V139" i="10"/>
  <c r="CO139" i="10"/>
  <c r="CP139" i="10"/>
  <c r="CQ139" i="10"/>
  <c r="CL139" i="10"/>
  <c r="W139" i="10"/>
  <c r="CN139" i="10"/>
  <c r="CM139" i="10"/>
  <c r="CG139" i="10"/>
  <c r="CH139" i="10"/>
  <c r="CJ139" i="10"/>
  <c r="CK139" i="10"/>
  <c r="AV139" i="10"/>
  <c r="AU139" i="10"/>
  <c r="AH139" i="10"/>
  <c r="AT139" i="10"/>
  <c r="AQ139" i="10"/>
  <c r="AP139" i="10"/>
  <c r="AO139" i="10"/>
  <c r="AN139" i="10"/>
  <c r="AG139" i="10"/>
  <c r="AF139" i="10"/>
  <c r="Q139" i="10"/>
  <c r="A139" i="10"/>
  <c r="CV138" i="10"/>
  <c r="CU138" i="10"/>
  <c r="CT138" i="10"/>
  <c r="AM138" i="10"/>
  <c r="CS138" i="10"/>
  <c r="CR138" i="10"/>
  <c r="BX138" i="10"/>
  <c r="U138" i="10"/>
  <c r="BY138" i="10"/>
  <c r="CB138" i="10"/>
  <c r="CA138" i="10"/>
  <c r="BZ138" i="10"/>
  <c r="AY138" i="10"/>
  <c r="CC138" i="10"/>
  <c r="AW138" i="10"/>
  <c r="CD138" i="10"/>
  <c r="CE138" i="10"/>
  <c r="CF138" i="10"/>
  <c r="CI138" i="10"/>
  <c r="BA138" i="10"/>
  <c r="V138" i="10"/>
  <c r="CO138" i="10"/>
  <c r="CP138" i="10"/>
  <c r="CQ138" i="10"/>
  <c r="CL138" i="10"/>
  <c r="W138" i="10"/>
  <c r="CN138" i="10"/>
  <c r="CM138" i="10"/>
  <c r="CG138" i="10"/>
  <c r="CH138" i="10"/>
  <c r="CJ138" i="10"/>
  <c r="CK138" i="10"/>
  <c r="AV138" i="10"/>
  <c r="AU138" i="10"/>
  <c r="AH138" i="10"/>
  <c r="AT138" i="10"/>
  <c r="AQ138" i="10"/>
  <c r="AP138" i="10"/>
  <c r="AO138" i="10"/>
  <c r="AN138" i="10"/>
  <c r="AG138" i="10"/>
  <c r="AF138" i="10"/>
  <c r="Q138" i="10"/>
  <c r="A138" i="10"/>
  <c r="CV137" i="10"/>
  <c r="CU137" i="10"/>
  <c r="CT137" i="10"/>
  <c r="AM137" i="10"/>
  <c r="CS137" i="10"/>
  <c r="CR137" i="10"/>
  <c r="BX137" i="10"/>
  <c r="U137" i="10"/>
  <c r="BY137" i="10"/>
  <c r="CB137" i="10"/>
  <c r="CA137" i="10"/>
  <c r="BZ137" i="10"/>
  <c r="AY137" i="10"/>
  <c r="CC137" i="10"/>
  <c r="AW137" i="10"/>
  <c r="CD137" i="10"/>
  <c r="CE137" i="10"/>
  <c r="CF137" i="10"/>
  <c r="CI137" i="10"/>
  <c r="BA137" i="10"/>
  <c r="V137" i="10"/>
  <c r="CO137" i="10"/>
  <c r="CP137" i="10"/>
  <c r="CQ137" i="10"/>
  <c r="CL137" i="10"/>
  <c r="W137" i="10"/>
  <c r="CN137" i="10"/>
  <c r="CM137" i="10"/>
  <c r="CG137" i="10"/>
  <c r="CH137" i="10"/>
  <c r="CJ137" i="10"/>
  <c r="CK137" i="10"/>
  <c r="AV137" i="10"/>
  <c r="AU137" i="10"/>
  <c r="AH137" i="10"/>
  <c r="AT137" i="10"/>
  <c r="AQ137" i="10"/>
  <c r="AP137" i="10"/>
  <c r="AO137" i="10"/>
  <c r="AN137" i="10"/>
  <c r="AG137" i="10"/>
  <c r="AF137" i="10"/>
  <c r="Q137" i="10"/>
  <c r="A137" i="10"/>
  <c r="CV136" i="10"/>
  <c r="CU136" i="10"/>
  <c r="CT136" i="10"/>
  <c r="AM136" i="10"/>
  <c r="CS136" i="10"/>
  <c r="CR136" i="10"/>
  <c r="BX136" i="10"/>
  <c r="U136" i="10"/>
  <c r="BY136" i="10"/>
  <c r="CB136" i="10"/>
  <c r="CA136" i="10"/>
  <c r="BZ136" i="10"/>
  <c r="AY136" i="10"/>
  <c r="CC136" i="10"/>
  <c r="AW136" i="10"/>
  <c r="CD136" i="10"/>
  <c r="CE136" i="10"/>
  <c r="CF136" i="10"/>
  <c r="CI136" i="10"/>
  <c r="BA136" i="10"/>
  <c r="V136" i="10"/>
  <c r="CO136" i="10"/>
  <c r="CP136" i="10"/>
  <c r="CQ136" i="10"/>
  <c r="CL136" i="10"/>
  <c r="W136" i="10"/>
  <c r="CN136" i="10"/>
  <c r="CM136" i="10"/>
  <c r="CG136" i="10"/>
  <c r="CH136" i="10"/>
  <c r="CJ136" i="10"/>
  <c r="CK136" i="10"/>
  <c r="AV136" i="10"/>
  <c r="AU136" i="10"/>
  <c r="AH136" i="10"/>
  <c r="AT136" i="10"/>
  <c r="AQ136" i="10"/>
  <c r="AP136" i="10"/>
  <c r="AO136" i="10"/>
  <c r="AN136" i="10"/>
  <c r="AG136" i="10"/>
  <c r="AF136" i="10"/>
  <c r="Q136" i="10"/>
  <c r="A136" i="10"/>
  <c r="CV135" i="10"/>
  <c r="CU135" i="10"/>
  <c r="CT135" i="10"/>
  <c r="AM135" i="10"/>
  <c r="CS135" i="10"/>
  <c r="CR135" i="10"/>
  <c r="BX135" i="10"/>
  <c r="U135" i="10"/>
  <c r="BY135" i="10"/>
  <c r="CB135" i="10"/>
  <c r="CA135" i="10"/>
  <c r="BZ135" i="10"/>
  <c r="AY135" i="10"/>
  <c r="CC135" i="10"/>
  <c r="AW135" i="10"/>
  <c r="CD135" i="10"/>
  <c r="CE135" i="10"/>
  <c r="CF135" i="10"/>
  <c r="CI135" i="10"/>
  <c r="BA135" i="10"/>
  <c r="V135" i="10"/>
  <c r="CO135" i="10"/>
  <c r="CP135" i="10"/>
  <c r="CQ135" i="10"/>
  <c r="CL135" i="10"/>
  <c r="W135" i="10"/>
  <c r="CN135" i="10"/>
  <c r="CM135" i="10"/>
  <c r="CG135" i="10"/>
  <c r="CH135" i="10"/>
  <c r="CJ135" i="10"/>
  <c r="CK135" i="10"/>
  <c r="AV135" i="10"/>
  <c r="AU135" i="10"/>
  <c r="AH135" i="10"/>
  <c r="AT135" i="10"/>
  <c r="AQ135" i="10"/>
  <c r="AP135" i="10"/>
  <c r="AO135" i="10"/>
  <c r="AN135" i="10"/>
  <c r="AG135" i="10"/>
  <c r="AF135" i="10"/>
  <c r="Q135" i="10"/>
  <c r="A135" i="10"/>
  <c r="CV134" i="10"/>
  <c r="CU134" i="10"/>
  <c r="CT134" i="10"/>
  <c r="AM134" i="10"/>
  <c r="CS134" i="10"/>
  <c r="CR134" i="10"/>
  <c r="BX134" i="10"/>
  <c r="U134" i="10"/>
  <c r="BY134" i="10"/>
  <c r="CB134" i="10"/>
  <c r="CA134" i="10"/>
  <c r="BZ134" i="10"/>
  <c r="AY134" i="10"/>
  <c r="CC134" i="10"/>
  <c r="AW134" i="10"/>
  <c r="CD134" i="10"/>
  <c r="CE134" i="10"/>
  <c r="CF134" i="10"/>
  <c r="CI134" i="10"/>
  <c r="BA134" i="10"/>
  <c r="V134" i="10"/>
  <c r="CO134" i="10"/>
  <c r="CP134" i="10"/>
  <c r="CQ134" i="10"/>
  <c r="CL134" i="10"/>
  <c r="W134" i="10"/>
  <c r="CN134" i="10"/>
  <c r="CM134" i="10"/>
  <c r="CG134" i="10"/>
  <c r="CH134" i="10"/>
  <c r="CJ134" i="10"/>
  <c r="CK134" i="10"/>
  <c r="AV134" i="10"/>
  <c r="AU134" i="10"/>
  <c r="AH134" i="10"/>
  <c r="AT134" i="10"/>
  <c r="AQ134" i="10"/>
  <c r="AP134" i="10"/>
  <c r="AO134" i="10"/>
  <c r="AN134" i="10"/>
  <c r="AG134" i="10"/>
  <c r="AF134" i="10"/>
  <c r="Q134" i="10"/>
  <c r="A134" i="10"/>
  <c r="CV133" i="10"/>
  <c r="CU133" i="10"/>
  <c r="CT133" i="10"/>
  <c r="AM133" i="10"/>
  <c r="CS133" i="10"/>
  <c r="CR133" i="10"/>
  <c r="BX133" i="10"/>
  <c r="U133" i="10"/>
  <c r="BY133" i="10"/>
  <c r="CB133" i="10"/>
  <c r="CA133" i="10"/>
  <c r="BZ133" i="10"/>
  <c r="AY133" i="10"/>
  <c r="CC133" i="10"/>
  <c r="AW133" i="10"/>
  <c r="CD133" i="10"/>
  <c r="CE133" i="10"/>
  <c r="CF133" i="10"/>
  <c r="CI133" i="10"/>
  <c r="BA133" i="10"/>
  <c r="V133" i="10"/>
  <c r="CO133" i="10"/>
  <c r="CP133" i="10"/>
  <c r="CQ133" i="10"/>
  <c r="CL133" i="10"/>
  <c r="W133" i="10"/>
  <c r="CN133" i="10"/>
  <c r="CM133" i="10"/>
  <c r="CG133" i="10"/>
  <c r="CH133" i="10"/>
  <c r="CJ133" i="10"/>
  <c r="CK133" i="10"/>
  <c r="AV133" i="10"/>
  <c r="AU133" i="10"/>
  <c r="AH133" i="10"/>
  <c r="AT133" i="10"/>
  <c r="AQ133" i="10"/>
  <c r="AP133" i="10"/>
  <c r="AO133" i="10"/>
  <c r="AN133" i="10"/>
  <c r="AG133" i="10"/>
  <c r="AF133" i="10"/>
  <c r="Q133" i="10"/>
  <c r="A133" i="10"/>
  <c r="CV132" i="10"/>
  <c r="CU132" i="10"/>
  <c r="CT132" i="10"/>
  <c r="AM132" i="10"/>
  <c r="CS132" i="10"/>
  <c r="CR132" i="10"/>
  <c r="BX132" i="10"/>
  <c r="U132" i="10"/>
  <c r="BY132" i="10"/>
  <c r="CB132" i="10"/>
  <c r="CA132" i="10"/>
  <c r="BZ132" i="10"/>
  <c r="AY132" i="10"/>
  <c r="CC132" i="10"/>
  <c r="AW132" i="10"/>
  <c r="CD132" i="10"/>
  <c r="CE132" i="10"/>
  <c r="CF132" i="10"/>
  <c r="CI132" i="10"/>
  <c r="BA132" i="10"/>
  <c r="V132" i="10"/>
  <c r="CO132" i="10"/>
  <c r="CP132" i="10"/>
  <c r="CQ132" i="10"/>
  <c r="CL132" i="10"/>
  <c r="W132" i="10"/>
  <c r="CN132" i="10"/>
  <c r="CM132" i="10"/>
  <c r="CG132" i="10"/>
  <c r="CH132" i="10"/>
  <c r="CJ132" i="10"/>
  <c r="CK132" i="10"/>
  <c r="AV132" i="10"/>
  <c r="AU132" i="10"/>
  <c r="AH132" i="10"/>
  <c r="AT132" i="10"/>
  <c r="AQ132" i="10"/>
  <c r="AP132" i="10"/>
  <c r="AO132" i="10"/>
  <c r="AN132" i="10"/>
  <c r="AG132" i="10"/>
  <c r="AF132" i="10"/>
  <c r="Q132" i="10"/>
  <c r="A132" i="10"/>
  <c r="CV131" i="10"/>
  <c r="CU131" i="10"/>
  <c r="CT131" i="10"/>
  <c r="AM131" i="10"/>
  <c r="CS131" i="10"/>
  <c r="CR131" i="10"/>
  <c r="BX131" i="10"/>
  <c r="U131" i="10"/>
  <c r="BY131" i="10"/>
  <c r="CB131" i="10"/>
  <c r="CA131" i="10"/>
  <c r="BZ131" i="10"/>
  <c r="AY131" i="10"/>
  <c r="CC131" i="10"/>
  <c r="AW131" i="10"/>
  <c r="CD131" i="10"/>
  <c r="CE131" i="10"/>
  <c r="CF131" i="10"/>
  <c r="CI131" i="10"/>
  <c r="BA131" i="10"/>
  <c r="V131" i="10"/>
  <c r="CO131" i="10"/>
  <c r="CP131" i="10"/>
  <c r="CQ131" i="10"/>
  <c r="CL131" i="10"/>
  <c r="W131" i="10"/>
  <c r="CN131" i="10"/>
  <c r="CM131" i="10"/>
  <c r="CG131" i="10"/>
  <c r="CH131" i="10"/>
  <c r="CJ131" i="10"/>
  <c r="CK131" i="10"/>
  <c r="AV131" i="10"/>
  <c r="AU131" i="10"/>
  <c r="AH131" i="10"/>
  <c r="AT131" i="10"/>
  <c r="AQ131" i="10"/>
  <c r="AP131" i="10"/>
  <c r="AO131" i="10"/>
  <c r="AN131" i="10"/>
  <c r="AG131" i="10"/>
  <c r="AF131" i="10"/>
  <c r="Q131" i="10"/>
  <c r="A131" i="10"/>
  <c r="CV130" i="10"/>
  <c r="CU130" i="10"/>
  <c r="CT130" i="10"/>
  <c r="AM130" i="10"/>
  <c r="CS130" i="10"/>
  <c r="CR130" i="10"/>
  <c r="BX130" i="10"/>
  <c r="U130" i="10"/>
  <c r="BY130" i="10"/>
  <c r="CB130" i="10"/>
  <c r="CA130" i="10"/>
  <c r="BZ130" i="10"/>
  <c r="AY130" i="10"/>
  <c r="CC130" i="10"/>
  <c r="AW130" i="10"/>
  <c r="CD130" i="10"/>
  <c r="CE130" i="10"/>
  <c r="CF130" i="10"/>
  <c r="CI130" i="10"/>
  <c r="BA130" i="10"/>
  <c r="V130" i="10"/>
  <c r="CO130" i="10"/>
  <c r="CP130" i="10"/>
  <c r="CQ130" i="10"/>
  <c r="CL130" i="10"/>
  <c r="W130" i="10"/>
  <c r="CN130" i="10"/>
  <c r="CM130" i="10"/>
  <c r="CG130" i="10"/>
  <c r="CH130" i="10"/>
  <c r="CJ130" i="10"/>
  <c r="CK130" i="10"/>
  <c r="AV130" i="10"/>
  <c r="AU130" i="10"/>
  <c r="AH130" i="10"/>
  <c r="AT130" i="10"/>
  <c r="AQ130" i="10"/>
  <c r="AP130" i="10"/>
  <c r="AO130" i="10"/>
  <c r="AN130" i="10"/>
  <c r="AG130" i="10"/>
  <c r="AF130" i="10"/>
  <c r="Q130" i="10"/>
  <c r="A130" i="10"/>
  <c r="CV129" i="10"/>
  <c r="CU129" i="10"/>
  <c r="CT129" i="10"/>
  <c r="AM129" i="10"/>
  <c r="CS129" i="10"/>
  <c r="CR129" i="10"/>
  <c r="BX129" i="10"/>
  <c r="U129" i="10"/>
  <c r="BY129" i="10"/>
  <c r="CB129" i="10"/>
  <c r="CA129" i="10"/>
  <c r="BZ129" i="10"/>
  <c r="AY129" i="10"/>
  <c r="CC129" i="10"/>
  <c r="AW129" i="10"/>
  <c r="CD129" i="10"/>
  <c r="CE129" i="10"/>
  <c r="CF129" i="10"/>
  <c r="CI129" i="10"/>
  <c r="BA129" i="10"/>
  <c r="V129" i="10"/>
  <c r="CO129" i="10"/>
  <c r="CP129" i="10"/>
  <c r="CQ129" i="10"/>
  <c r="CL129" i="10"/>
  <c r="W129" i="10"/>
  <c r="CN129" i="10"/>
  <c r="CM129" i="10"/>
  <c r="CG129" i="10"/>
  <c r="CH129" i="10"/>
  <c r="CJ129" i="10"/>
  <c r="CK129" i="10"/>
  <c r="AV129" i="10"/>
  <c r="AU129" i="10"/>
  <c r="AH129" i="10"/>
  <c r="AT129" i="10"/>
  <c r="AQ129" i="10"/>
  <c r="AP129" i="10"/>
  <c r="AO129" i="10"/>
  <c r="AN129" i="10"/>
  <c r="AG129" i="10"/>
  <c r="AF129" i="10"/>
  <c r="Q129" i="10"/>
  <c r="A129" i="10"/>
  <c r="CV128" i="10"/>
  <c r="CU128" i="10"/>
  <c r="CT128" i="10"/>
  <c r="AM128" i="10"/>
  <c r="CS128" i="10"/>
  <c r="CR128" i="10"/>
  <c r="BX128" i="10"/>
  <c r="U128" i="10"/>
  <c r="BY128" i="10"/>
  <c r="CB128" i="10"/>
  <c r="CA128" i="10"/>
  <c r="BZ128" i="10"/>
  <c r="AY128" i="10"/>
  <c r="CC128" i="10"/>
  <c r="AW128" i="10"/>
  <c r="CD128" i="10"/>
  <c r="CE128" i="10"/>
  <c r="CF128" i="10"/>
  <c r="CI128" i="10"/>
  <c r="BA128" i="10"/>
  <c r="V128" i="10"/>
  <c r="CO128" i="10"/>
  <c r="CP128" i="10"/>
  <c r="CQ128" i="10"/>
  <c r="CL128" i="10"/>
  <c r="W128" i="10"/>
  <c r="CN128" i="10"/>
  <c r="CM128" i="10"/>
  <c r="CG128" i="10"/>
  <c r="CH128" i="10"/>
  <c r="CJ128" i="10"/>
  <c r="CK128" i="10"/>
  <c r="AV128" i="10"/>
  <c r="AU128" i="10"/>
  <c r="AH128" i="10"/>
  <c r="AT128" i="10"/>
  <c r="AQ128" i="10"/>
  <c r="AP128" i="10"/>
  <c r="AO128" i="10"/>
  <c r="AN128" i="10"/>
  <c r="AG128" i="10"/>
  <c r="AF128" i="10"/>
  <c r="Q128" i="10"/>
  <c r="A128" i="10"/>
  <c r="CV127" i="10"/>
  <c r="CU127" i="10"/>
  <c r="CT127" i="10"/>
  <c r="AM127" i="10"/>
  <c r="CS127" i="10"/>
  <c r="CR127" i="10"/>
  <c r="BX127" i="10"/>
  <c r="U127" i="10"/>
  <c r="BY127" i="10"/>
  <c r="CB127" i="10"/>
  <c r="CA127" i="10"/>
  <c r="BZ127" i="10"/>
  <c r="AY127" i="10"/>
  <c r="CC127" i="10"/>
  <c r="AW127" i="10"/>
  <c r="CD127" i="10"/>
  <c r="CE127" i="10"/>
  <c r="CF127" i="10"/>
  <c r="CI127" i="10"/>
  <c r="BA127" i="10"/>
  <c r="V127" i="10"/>
  <c r="CO127" i="10"/>
  <c r="CP127" i="10"/>
  <c r="CQ127" i="10"/>
  <c r="CL127" i="10"/>
  <c r="W127" i="10"/>
  <c r="CN127" i="10"/>
  <c r="CM127" i="10"/>
  <c r="CG127" i="10"/>
  <c r="CH127" i="10"/>
  <c r="CJ127" i="10"/>
  <c r="CK127" i="10"/>
  <c r="AV127" i="10"/>
  <c r="AU127" i="10"/>
  <c r="AH127" i="10"/>
  <c r="AT127" i="10"/>
  <c r="AQ127" i="10"/>
  <c r="AP127" i="10"/>
  <c r="AO127" i="10"/>
  <c r="AN127" i="10"/>
  <c r="AG127" i="10"/>
  <c r="AF127" i="10"/>
  <c r="Q127" i="10"/>
  <c r="A127" i="10"/>
  <c r="Q126" i="10"/>
  <c r="A126" i="10"/>
  <c r="Q125" i="10"/>
  <c r="A125" i="10"/>
  <c r="Q124" i="10"/>
  <c r="A124" i="10"/>
  <c r="Q123" i="10"/>
  <c r="A123" i="10"/>
  <c r="Q122" i="10"/>
  <c r="A122" i="10"/>
  <c r="Q121" i="10"/>
  <c r="A121" i="10"/>
  <c r="Q120" i="10"/>
  <c r="A120" i="10"/>
  <c r="Q119" i="10"/>
  <c r="A119" i="10"/>
  <c r="Q118" i="10"/>
  <c r="A118" i="10"/>
  <c r="Q117" i="10"/>
  <c r="A117" i="10"/>
  <c r="Q116" i="10"/>
  <c r="A116" i="10"/>
  <c r="Q115" i="10"/>
  <c r="A115" i="10"/>
  <c r="Q114" i="10"/>
  <c r="A114" i="10"/>
  <c r="Q113" i="10"/>
  <c r="A113" i="10"/>
  <c r="Q112" i="10"/>
  <c r="A112" i="10"/>
  <c r="Q111" i="10"/>
  <c r="A111" i="10"/>
  <c r="Q110" i="10"/>
  <c r="A110" i="10"/>
  <c r="Q109" i="10"/>
  <c r="A109" i="10"/>
  <c r="Q108" i="10"/>
  <c r="A108" i="10"/>
  <c r="Q107" i="10"/>
  <c r="A107" i="10"/>
  <c r="Q106" i="10"/>
  <c r="A106" i="10"/>
  <c r="Q105" i="10"/>
  <c r="A105" i="10"/>
  <c r="Q104" i="10"/>
  <c r="A104" i="10"/>
  <c r="Q103" i="10"/>
  <c r="A103" i="10"/>
  <c r="Q102" i="10"/>
  <c r="A102" i="10"/>
  <c r="Q101" i="10"/>
  <c r="A101" i="10"/>
  <c r="Q100" i="10"/>
  <c r="A100" i="10"/>
  <c r="Q99" i="10"/>
  <c r="A99" i="10"/>
  <c r="Q98" i="10"/>
  <c r="A98" i="10"/>
  <c r="Q97" i="10"/>
  <c r="A97" i="10"/>
  <c r="Q96" i="10"/>
  <c r="A96" i="10"/>
  <c r="Q95" i="10"/>
  <c r="A95" i="10"/>
  <c r="Q94" i="10"/>
  <c r="A94" i="10"/>
  <c r="Q93" i="10"/>
  <c r="A93" i="10"/>
  <c r="Q92" i="10"/>
  <c r="A92" i="10"/>
  <c r="Q91" i="10"/>
  <c r="A91" i="10"/>
  <c r="Q90" i="10"/>
  <c r="A90" i="10"/>
  <c r="Q89" i="10"/>
  <c r="A89" i="10"/>
  <c r="Q88" i="10"/>
  <c r="L88" i="10"/>
  <c r="K88" i="10"/>
  <c r="J88" i="10"/>
  <c r="I88" i="10"/>
  <c r="A88" i="10"/>
  <c r="Q87" i="10"/>
  <c r="A87" i="10"/>
  <c r="Q86" i="10"/>
  <c r="A86" i="10"/>
  <c r="Q85" i="10"/>
  <c r="A85" i="10"/>
  <c r="Q84" i="10"/>
  <c r="A84" i="10"/>
  <c r="Q83" i="10"/>
  <c r="A83" i="10"/>
  <c r="Q82" i="10"/>
  <c r="A82" i="10"/>
  <c r="Q81" i="10"/>
  <c r="A81" i="10"/>
  <c r="Q80" i="10"/>
  <c r="A80" i="10"/>
  <c r="Q79" i="10"/>
  <c r="A79" i="10"/>
  <c r="Q78" i="10"/>
  <c r="A78" i="10"/>
  <c r="Q77" i="10"/>
  <c r="A77" i="10"/>
  <c r="Q76" i="10"/>
  <c r="A76" i="10"/>
  <c r="Q75" i="10"/>
  <c r="A75" i="10"/>
  <c r="CV74" i="10"/>
  <c r="CU74" i="10"/>
  <c r="CT74" i="10"/>
  <c r="AM74" i="10"/>
  <c r="CS74" i="10"/>
  <c r="CR74" i="10"/>
  <c r="BX74" i="10"/>
  <c r="U74" i="10"/>
  <c r="BY74" i="10"/>
  <c r="CB74" i="10"/>
  <c r="CA74" i="10"/>
  <c r="BZ74" i="10"/>
  <c r="AY74" i="10"/>
  <c r="CC74" i="10"/>
  <c r="AW74" i="10"/>
  <c r="CD74" i="10"/>
  <c r="CE74" i="10"/>
  <c r="CF74" i="10"/>
  <c r="CI74" i="10"/>
  <c r="BA74" i="10"/>
  <c r="V74" i="10"/>
  <c r="CO74" i="10"/>
  <c r="CP74" i="10"/>
  <c r="CQ74" i="10"/>
  <c r="CL74" i="10"/>
  <c r="W74" i="10"/>
  <c r="CN74" i="10"/>
  <c r="CM74" i="10"/>
  <c r="CG74" i="10"/>
  <c r="CH74" i="10"/>
  <c r="CJ74" i="10"/>
  <c r="CK74" i="10"/>
  <c r="AV74" i="10"/>
  <c r="AU74" i="10"/>
  <c r="AH74" i="10"/>
  <c r="AT74" i="10"/>
  <c r="AQ74" i="10"/>
  <c r="AP74" i="10"/>
  <c r="AO74" i="10"/>
  <c r="AN74" i="10"/>
  <c r="AG74" i="10"/>
  <c r="AF74" i="10"/>
  <c r="Q74" i="10"/>
  <c r="A74" i="10"/>
  <c r="CV73" i="10"/>
  <c r="CU73" i="10"/>
  <c r="CT73" i="10"/>
  <c r="AM73" i="10"/>
  <c r="CS73" i="10"/>
  <c r="CR73" i="10"/>
  <c r="BX73" i="10"/>
  <c r="U73" i="10"/>
  <c r="BY73" i="10"/>
  <c r="CB73" i="10"/>
  <c r="CA73" i="10"/>
  <c r="BZ73" i="10"/>
  <c r="AY73" i="10"/>
  <c r="CC73" i="10"/>
  <c r="AW73" i="10"/>
  <c r="CD73" i="10"/>
  <c r="CE73" i="10"/>
  <c r="CF73" i="10"/>
  <c r="CI73" i="10"/>
  <c r="BA73" i="10"/>
  <c r="V73" i="10"/>
  <c r="CO73" i="10"/>
  <c r="CP73" i="10"/>
  <c r="CQ73" i="10"/>
  <c r="CL73" i="10"/>
  <c r="W73" i="10"/>
  <c r="CN73" i="10"/>
  <c r="CM73" i="10"/>
  <c r="CG73" i="10"/>
  <c r="CH73" i="10"/>
  <c r="CJ73" i="10"/>
  <c r="CK73" i="10"/>
  <c r="AV73" i="10"/>
  <c r="AU73" i="10"/>
  <c r="AH73" i="10"/>
  <c r="AT73" i="10"/>
  <c r="AQ73" i="10"/>
  <c r="AP73" i="10"/>
  <c r="AO73" i="10"/>
  <c r="AN73" i="10"/>
  <c r="AG73" i="10"/>
  <c r="AF73" i="10"/>
  <c r="Q73" i="10"/>
  <c r="A73" i="10"/>
  <c r="CV72" i="10"/>
  <c r="CU72" i="10"/>
  <c r="CT72" i="10"/>
  <c r="AM72" i="10"/>
  <c r="CS72" i="10"/>
  <c r="CR72" i="10"/>
  <c r="BX72" i="10"/>
  <c r="U72" i="10"/>
  <c r="BY72" i="10"/>
  <c r="CB72" i="10"/>
  <c r="CA72" i="10"/>
  <c r="BZ72" i="10"/>
  <c r="AY72" i="10"/>
  <c r="CC72" i="10"/>
  <c r="AW72" i="10"/>
  <c r="CD72" i="10"/>
  <c r="CE72" i="10"/>
  <c r="CF72" i="10"/>
  <c r="CI72" i="10"/>
  <c r="BA72" i="10"/>
  <c r="V72" i="10"/>
  <c r="CO72" i="10"/>
  <c r="CP72" i="10"/>
  <c r="CQ72" i="10"/>
  <c r="CL72" i="10"/>
  <c r="W72" i="10"/>
  <c r="CN72" i="10"/>
  <c r="CM72" i="10"/>
  <c r="CG72" i="10"/>
  <c r="CH72" i="10"/>
  <c r="CJ72" i="10"/>
  <c r="CK72" i="10"/>
  <c r="AV72" i="10"/>
  <c r="AU72" i="10"/>
  <c r="AH72" i="10"/>
  <c r="AT72" i="10"/>
  <c r="AQ72" i="10"/>
  <c r="AP72" i="10"/>
  <c r="AO72" i="10"/>
  <c r="AN72" i="10"/>
  <c r="AG72" i="10"/>
  <c r="AF72" i="10"/>
  <c r="Q72" i="10"/>
  <c r="A72" i="10"/>
  <c r="CV71" i="10"/>
  <c r="CU71" i="10"/>
  <c r="CT71" i="10"/>
  <c r="AM71" i="10"/>
  <c r="CS71" i="10"/>
  <c r="CR71" i="10"/>
  <c r="BX71" i="10"/>
  <c r="U71" i="10"/>
  <c r="BY71" i="10"/>
  <c r="CB71" i="10"/>
  <c r="CA71" i="10"/>
  <c r="BZ71" i="10"/>
  <c r="AY71" i="10"/>
  <c r="CC71" i="10"/>
  <c r="AW71" i="10"/>
  <c r="CD71" i="10"/>
  <c r="CE71" i="10"/>
  <c r="CF71" i="10"/>
  <c r="CI71" i="10"/>
  <c r="BA71" i="10"/>
  <c r="V71" i="10"/>
  <c r="CO71" i="10"/>
  <c r="CP71" i="10"/>
  <c r="CQ71" i="10"/>
  <c r="CL71" i="10"/>
  <c r="W71" i="10"/>
  <c r="CN71" i="10"/>
  <c r="CM71" i="10"/>
  <c r="CG71" i="10"/>
  <c r="CH71" i="10"/>
  <c r="CJ71" i="10"/>
  <c r="CK71" i="10"/>
  <c r="AV71" i="10"/>
  <c r="AU71" i="10"/>
  <c r="AH71" i="10"/>
  <c r="AT71" i="10"/>
  <c r="AQ71" i="10"/>
  <c r="AP71" i="10"/>
  <c r="AO71" i="10"/>
  <c r="AN71" i="10"/>
  <c r="AG71" i="10"/>
  <c r="AF71" i="10"/>
  <c r="Q71" i="10"/>
  <c r="A71" i="10"/>
  <c r="CV70" i="10"/>
  <c r="CU70" i="10"/>
  <c r="CT70" i="10"/>
  <c r="AM70" i="10"/>
  <c r="CS70" i="10"/>
  <c r="CR70" i="10"/>
  <c r="BX70" i="10"/>
  <c r="U70" i="10"/>
  <c r="BY70" i="10"/>
  <c r="CB70" i="10"/>
  <c r="CA70" i="10"/>
  <c r="BZ70" i="10"/>
  <c r="AY70" i="10"/>
  <c r="CC70" i="10"/>
  <c r="AW70" i="10"/>
  <c r="CD70" i="10"/>
  <c r="CE70" i="10"/>
  <c r="CF70" i="10"/>
  <c r="CI70" i="10"/>
  <c r="BA70" i="10"/>
  <c r="V70" i="10"/>
  <c r="CO70" i="10"/>
  <c r="CP70" i="10"/>
  <c r="CQ70" i="10"/>
  <c r="CL70" i="10"/>
  <c r="W70" i="10"/>
  <c r="CN70" i="10"/>
  <c r="CM70" i="10"/>
  <c r="CG70" i="10"/>
  <c r="CH70" i="10"/>
  <c r="CJ70" i="10"/>
  <c r="CK70" i="10"/>
  <c r="AV70" i="10"/>
  <c r="AU70" i="10"/>
  <c r="AH70" i="10"/>
  <c r="AT70" i="10"/>
  <c r="AQ70" i="10"/>
  <c r="AP70" i="10"/>
  <c r="AO70" i="10"/>
  <c r="AN70" i="10"/>
  <c r="AG70" i="10"/>
  <c r="AF70" i="10"/>
  <c r="Q70" i="10"/>
  <c r="A70" i="10"/>
  <c r="CV69" i="10"/>
  <c r="CU69" i="10"/>
  <c r="CT69" i="10"/>
  <c r="AM69" i="10"/>
  <c r="CS69" i="10"/>
  <c r="CR69" i="10"/>
  <c r="BX69" i="10"/>
  <c r="U69" i="10"/>
  <c r="BY69" i="10"/>
  <c r="CB69" i="10"/>
  <c r="CA69" i="10"/>
  <c r="BZ69" i="10"/>
  <c r="AY69" i="10"/>
  <c r="CC69" i="10"/>
  <c r="AW69" i="10"/>
  <c r="CD69" i="10"/>
  <c r="CE69" i="10"/>
  <c r="CF69" i="10"/>
  <c r="CI69" i="10"/>
  <c r="BA69" i="10"/>
  <c r="V69" i="10"/>
  <c r="CO69" i="10"/>
  <c r="CP69" i="10"/>
  <c r="CQ69" i="10"/>
  <c r="CL69" i="10"/>
  <c r="W69" i="10"/>
  <c r="CN69" i="10"/>
  <c r="CM69" i="10"/>
  <c r="CG69" i="10"/>
  <c r="CH69" i="10"/>
  <c r="CJ69" i="10"/>
  <c r="CK69" i="10"/>
  <c r="AV69" i="10"/>
  <c r="AU69" i="10"/>
  <c r="AH69" i="10"/>
  <c r="AT69" i="10"/>
  <c r="AQ69" i="10"/>
  <c r="AP69" i="10"/>
  <c r="AO69" i="10"/>
  <c r="AN69" i="10"/>
  <c r="AG69" i="10"/>
  <c r="AF69" i="10"/>
  <c r="Q69" i="10"/>
  <c r="A69" i="10"/>
  <c r="CV68" i="10"/>
  <c r="CU68" i="10"/>
  <c r="CT68" i="10"/>
  <c r="AM68" i="10"/>
  <c r="CS68" i="10"/>
  <c r="CR68" i="10"/>
  <c r="BX68" i="10"/>
  <c r="U68" i="10"/>
  <c r="BY68" i="10"/>
  <c r="CB68" i="10"/>
  <c r="CA68" i="10"/>
  <c r="BZ68" i="10"/>
  <c r="AY68" i="10"/>
  <c r="CC68" i="10"/>
  <c r="AW68" i="10"/>
  <c r="CD68" i="10"/>
  <c r="CE68" i="10"/>
  <c r="CF68" i="10"/>
  <c r="CI68" i="10"/>
  <c r="BA68" i="10"/>
  <c r="V68" i="10"/>
  <c r="CO68" i="10"/>
  <c r="CP68" i="10"/>
  <c r="CQ68" i="10"/>
  <c r="CL68" i="10"/>
  <c r="W68" i="10"/>
  <c r="CN68" i="10"/>
  <c r="CM68" i="10"/>
  <c r="CG68" i="10"/>
  <c r="CH68" i="10"/>
  <c r="CJ68" i="10"/>
  <c r="CK68" i="10"/>
  <c r="AV68" i="10"/>
  <c r="AU68" i="10"/>
  <c r="AH68" i="10"/>
  <c r="AT68" i="10"/>
  <c r="AQ68" i="10"/>
  <c r="AP68" i="10"/>
  <c r="AO68" i="10"/>
  <c r="AN68" i="10"/>
  <c r="AG68" i="10"/>
  <c r="AF68" i="10"/>
  <c r="Q68" i="10"/>
  <c r="A68" i="10"/>
  <c r="CV67" i="10"/>
  <c r="CU67" i="10"/>
  <c r="CT67" i="10"/>
  <c r="AM67" i="10"/>
  <c r="CS67" i="10"/>
  <c r="CR67" i="10"/>
  <c r="BX67" i="10"/>
  <c r="U67" i="10"/>
  <c r="BY67" i="10"/>
  <c r="CB67" i="10"/>
  <c r="CA67" i="10"/>
  <c r="BZ67" i="10"/>
  <c r="AY67" i="10"/>
  <c r="CC67" i="10"/>
  <c r="AW67" i="10"/>
  <c r="CD67" i="10"/>
  <c r="CE67" i="10"/>
  <c r="CF67" i="10"/>
  <c r="CI67" i="10"/>
  <c r="BA67" i="10"/>
  <c r="V67" i="10"/>
  <c r="CO67" i="10"/>
  <c r="CP67" i="10"/>
  <c r="CQ67" i="10"/>
  <c r="CL67" i="10"/>
  <c r="W67" i="10"/>
  <c r="CN67" i="10"/>
  <c r="CM67" i="10"/>
  <c r="CG67" i="10"/>
  <c r="CH67" i="10"/>
  <c r="CJ67" i="10"/>
  <c r="CK67" i="10"/>
  <c r="AV67" i="10"/>
  <c r="AU67" i="10"/>
  <c r="AH67" i="10"/>
  <c r="AT67" i="10"/>
  <c r="AQ67" i="10"/>
  <c r="AP67" i="10"/>
  <c r="AO67" i="10"/>
  <c r="AN67" i="10"/>
  <c r="AG67" i="10"/>
  <c r="AF67" i="10"/>
  <c r="Q67" i="10"/>
  <c r="A67" i="10"/>
  <c r="CV66" i="10"/>
  <c r="CU66" i="10"/>
  <c r="CT66" i="10"/>
  <c r="AM66" i="10"/>
  <c r="CS66" i="10"/>
  <c r="CR66" i="10"/>
  <c r="BX66" i="10"/>
  <c r="U66" i="10"/>
  <c r="BY66" i="10"/>
  <c r="CB66" i="10"/>
  <c r="CA66" i="10"/>
  <c r="BZ66" i="10"/>
  <c r="AY66" i="10"/>
  <c r="CC66" i="10"/>
  <c r="AW66" i="10"/>
  <c r="CD66" i="10"/>
  <c r="CE66" i="10"/>
  <c r="CF66" i="10"/>
  <c r="CI66" i="10"/>
  <c r="BA66" i="10"/>
  <c r="V66" i="10"/>
  <c r="CO66" i="10"/>
  <c r="CP66" i="10"/>
  <c r="CQ66" i="10"/>
  <c r="CL66" i="10"/>
  <c r="W66" i="10"/>
  <c r="CN66" i="10"/>
  <c r="CM66" i="10"/>
  <c r="CG66" i="10"/>
  <c r="CH66" i="10"/>
  <c r="CJ66" i="10"/>
  <c r="CK66" i="10"/>
  <c r="AV66" i="10"/>
  <c r="AU66" i="10"/>
  <c r="AH66" i="10"/>
  <c r="AT66" i="10"/>
  <c r="AQ66" i="10"/>
  <c r="AP66" i="10"/>
  <c r="AO66" i="10"/>
  <c r="AN66" i="10"/>
  <c r="AG66" i="10"/>
  <c r="AF66" i="10"/>
  <c r="Q66" i="10"/>
  <c r="A66" i="10"/>
  <c r="CV65" i="10"/>
  <c r="CU65" i="10"/>
  <c r="CT65" i="10"/>
  <c r="AM65" i="10"/>
  <c r="CS65" i="10"/>
  <c r="CR65" i="10"/>
  <c r="BX65" i="10"/>
  <c r="U65" i="10"/>
  <c r="BY65" i="10"/>
  <c r="CB65" i="10"/>
  <c r="CA65" i="10"/>
  <c r="BZ65" i="10"/>
  <c r="AY65" i="10"/>
  <c r="CC65" i="10"/>
  <c r="AW65" i="10"/>
  <c r="CD65" i="10"/>
  <c r="CE65" i="10"/>
  <c r="CF65" i="10"/>
  <c r="CI65" i="10"/>
  <c r="BA65" i="10"/>
  <c r="V65" i="10"/>
  <c r="CO65" i="10"/>
  <c r="CP65" i="10"/>
  <c r="CQ65" i="10"/>
  <c r="CL65" i="10"/>
  <c r="W65" i="10"/>
  <c r="CN65" i="10"/>
  <c r="CM65" i="10"/>
  <c r="CG65" i="10"/>
  <c r="CH65" i="10"/>
  <c r="CJ65" i="10"/>
  <c r="CK65" i="10"/>
  <c r="AV65" i="10"/>
  <c r="AU65" i="10"/>
  <c r="AH65" i="10"/>
  <c r="AT65" i="10"/>
  <c r="AQ65" i="10"/>
  <c r="AP65" i="10"/>
  <c r="AO65" i="10"/>
  <c r="AN65" i="10"/>
  <c r="AG65" i="10"/>
  <c r="AF65" i="10"/>
  <c r="Q65" i="10"/>
  <c r="A65" i="10"/>
  <c r="CV64" i="10"/>
  <c r="CU64" i="10"/>
  <c r="CT64" i="10"/>
  <c r="AM64" i="10"/>
  <c r="CS64" i="10"/>
  <c r="CR64" i="10"/>
  <c r="BX64" i="10"/>
  <c r="U64" i="10"/>
  <c r="BY64" i="10"/>
  <c r="CB64" i="10"/>
  <c r="CA64" i="10"/>
  <c r="BZ64" i="10"/>
  <c r="AY64" i="10"/>
  <c r="CC64" i="10"/>
  <c r="AW64" i="10"/>
  <c r="CD64" i="10"/>
  <c r="CE64" i="10"/>
  <c r="CF64" i="10"/>
  <c r="CI64" i="10"/>
  <c r="BA64" i="10"/>
  <c r="V64" i="10"/>
  <c r="CO64" i="10"/>
  <c r="CP64" i="10"/>
  <c r="CQ64" i="10"/>
  <c r="CL64" i="10"/>
  <c r="W64" i="10"/>
  <c r="CN64" i="10"/>
  <c r="CM64" i="10"/>
  <c r="CG64" i="10"/>
  <c r="CH64" i="10"/>
  <c r="CJ64" i="10"/>
  <c r="CK64" i="10"/>
  <c r="AV64" i="10"/>
  <c r="AU64" i="10"/>
  <c r="AH64" i="10"/>
  <c r="AT64" i="10"/>
  <c r="AQ64" i="10"/>
  <c r="AP64" i="10"/>
  <c r="AO64" i="10"/>
  <c r="AN64" i="10"/>
  <c r="AG64" i="10"/>
  <c r="AF64" i="10"/>
  <c r="Q64" i="10"/>
  <c r="A64" i="10"/>
  <c r="CV63" i="10"/>
  <c r="CU63" i="10"/>
  <c r="CT63" i="10"/>
  <c r="AM63" i="10"/>
  <c r="CS63" i="10"/>
  <c r="CR63" i="10"/>
  <c r="BX63" i="10"/>
  <c r="U63" i="10"/>
  <c r="BY63" i="10"/>
  <c r="CB63" i="10"/>
  <c r="CA63" i="10"/>
  <c r="BZ63" i="10"/>
  <c r="AY63" i="10"/>
  <c r="CC63" i="10"/>
  <c r="AW63" i="10"/>
  <c r="CD63" i="10"/>
  <c r="CE63" i="10"/>
  <c r="CF63" i="10"/>
  <c r="CI63" i="10"/>
  <c r="BA63" i="10"/>
  <c r="V63" i="10"/>
  <c r="CO63" i="10"/>
  <c r="CP63" i="10"/>
  <c r="CQ63" i="10"/>
  <c r="CL63" i="10"/>
  <c r="W63" i="10"/>
  <c r="CN63" i="10"/>
  <c r="CM63" i="10"/>
  <c r="CG63" i="10"/>
  <c r="CH63" i="10"/>
  <c r="CJ63" i="10"/>
  <c r="CK63" i="10"/>
  <c r="AV63" i="10"/>
  <c r="AU63" i="10"/>
  <c r="AH63" i="10"/>
  <c r="AT63" i="10"/>
  <c r="AQ63" i="10"/>
  <c r="AP63" i="10"/>
  <c r="AO63" i="10"/>
  <c r="AN63" i="10"/>
  <c r="AG63" i="10"/>
  <c r="AF63" i="10"/>
  <c r="Q63" i="10"/>
  <c r="A63" i="10"/>
  <c r="CV62" i="10"/>
  <c r="CU62" i="10"/>
  <c r="CT62" i="10"/>
  <c r="AM62" i="10"/>
  <c r="CS62" i="10"/>
  <c r="CR62" i="10"/>
  <c r="BX62" i="10"/>
  <c r="U62" i="10"/>
  <c r="BY62" i="10"/>
  <c r="CB62" i="10"/>
  <c r="CA62" i="10"/>
  <c r="BZ62" i="10"/>
  <c r="AY62" i="10"/>
  <c r="CC62" i="10"/>
  <c r="AW62" i="10"/>
  <c r="CD62" i="10"/>
  <c r="CE62" i="10"/>
  <c r="CF62" i="10"/>
  <c r="CI62" i="10"/>
  <c r="BA62" i="10"/>
  <c r="V62" i="10"/>
  <c r="CO62" i="10"/>
  <c r="CP62" i="10"/>
  <c r="CQ62" i="10"/>
  <c r="CL62" i="10"/>
  <c r="W62" i="10"/>
  <c r="CN62" i="10"/>
  <c r="CM62" i="10"/>
  <c r="CG62" i="10"/>
  <c r="CH62" i="10"/>
  <c r="CJ62" i="10"/>
  <c r="CK62" i="10"/>
  <c r="AV62" i="10"/>
  <c r="AU62" i="10"/>
  <c r="AH62" i="10"/>
  <c r="AT62" i="10"/>
  <c r="AQ62" i="10"/>
  <c r="AP62" i="10"/>
  <c r="AO62" i="10"/>
  <c r="AN62" i="10"/>
  <c r="AG62" i="10"/>
  <c r="AF62" i="10"/>
  <c r="Q62" i="10"/>
  <c r="A62" i="10"/>
  <c r="CV61" i="10"/>
  <c r="CU61" i="10"/>
  <c r="CT61" i="10"/>
  <c r="AM61" i="10"/>
  <c r="CS61" i="10"/>
  <c r="CR61" i="10"/>
  <c r="BX61" i="10"/>
  <c r="U61" i="10"/>
  <c r="BY61" i="10"/>
  <c r="CB61" i="10"/>
  <c r="CA61" i="10"/>
  <c r="BZ61" i="10"/>
  <c r="AY61" i="10"/>
  <c r="CC61" i="10"/>
  <c r="AW61" i="10"/>
  <c r="CD61" i="10"/>
  <c r="CE61" i="10"/>
  <c r="CF61" i="10"/>
  <c r="CI61" i="10"/>
  <c r="BA61" i="10"/>
  <c r="V61" i="10"/>
  <c r="CO61" i="10"/>
  <c r="CP61" i="10"/>
  <c r="CQ61" i="10"/>
  <c r="CL61" i="10"/>
  <c r="W61" i="10"/>
  <c r="CN61" i="10"/>
  <c r="CM61" i="10"/>
  <c r="CG61" i="10"/>
  <c r="CH61" i="10"/>
  <c r="CJ61" i="10"/>
  <c r="CK61" i="10"/>
  <c r="AV61" i="10"/>
  <c r="AU61" i="10"/>
  <c r="AH61" i="10"/>
  <c r="AT61" i="10"/>
  <c r="AQ61" i="10"/>
  <c r="AP61" i="10"/>
  <c r="AO61" i="10"/>
  <c r="AN61" i="10"/>
  <c r="AG61" i="10"/>
  <c r="AF61" i="10"/>
  <c r="Q61" i="10"/>
  <c r="A61" i="10"/>
  <c r="CV60" i="10"/>
  <c r="CU60" i="10"/>
  <c r="CT60" i="10"/>
  <c r="AM60" i="10"/>
  <c r="CS60" i="10"/>
  <c r="CR60" i="10"/>
  <c r="BX60" i="10"/>
  <c r="U60" i="10"/>
  <c r="BY60" i="10"/>
  <c r="CB60" i="10"/>
  <c r="CA60" i="10"/>
  <c r="BZ60" i="10"/>
  <c r="AY60" i="10"/>
  <c r="CC60" i="10"/>
  <c r="AW60" i="10"/>
  <c r="CD60" i="10"/>
  <c r="CE60" i="10"/>
  <c r="CF60" i="10"/>
  <c r="CI60" i="10"/>
  <c r="BA60" i="10"/>
  <c r="V60" i="10"/>
  <c r="CO60" i="10"/>
  <c r="CP60" i="10"/>
  <c r="CQ60" i="10"/>
  <c r="CL60" i="10"/>
  <c r="W60" i="10"/>
  <c r="CN60" i="10"/>
  <c r="CM60" i="10"/>
  <c r="CG60" i="10"/>
  <c r="CH60" i="10"/>
  <c r="CJ60" i="10"/>
  <c r="CK60" i="10"/>
  <c r="AV60" i="10"/>
  <c r="AU60" i="10"/>
  <c r="AH60" i="10"/>
  <c r="AT60" i="10"/>
  <c r="AQ60" i="10"/>
  <c r="AP60" i="10"/>
  <c r="AO60" i="10"/>
  <c r="AN60" i="10"/>
  <c r="AG60" i="10"/>
  <c r="AF60" i="10"/>
  <c r="Q60" i="10"/>
  <c r="A60" i="10"/>
  <c r="CV59" i="10"/>
  <c r="CU59" i="10"/>
  <c r="CT59" i="10"/>
  <c r="AM59" i="10"/>
  <c r="CS59" i="10"/>
  <c r="CR59" i="10"/>
  <c r="BX59" i="10"/>
  <c r="U59" i="10"/>
  <c r="BY59" i="10"/>
  <c r="CB59" i="10"/>
  <c r="CA59" i="10"/>
  <c r="BZ59" i="10"/>
  <c r="AY59" i="10"/>
  <c r="CC59" i="10"/>
  <c r="AW59" i="10"/>
  <c r="CD59" i="10"/>
  <c r="CE59" i="10"/>
  <c r="CF59" i="10"/>
  <c r="CI59" i="10"/>
  <c r="BA59" i="10"/>
  <c r="V59" i="10"/>
  <c r="CO59" i="10"/>
  <c r="CP59" i="10"/>
  <c r="CQ59" i="10"/>
  <c r="CL59" i="10"/>
  <c r="W59" i="10"/>
  <c r="CN59" i="10"/>
  <c r="CM59" i="10"/>
  <c r="CG59" i="10"/>
  <c r="CH59" i="10"/>
  <c r="CJ59" i="10"/>
  <c r="CK59" i="10"/>
  <c r="AV59" i="10"/>
  <c r="AU59" i="10"/>
  <c r="AH59" i="10"/>
  <c r="AT59" i="10"/>
  <c r="AQ59" i="10"/>
  <c r="AP59" i="10"/>
  <c r="AO59" i="10"/>
  <c r="AN59" i="10"/>
  <c r="AG59" i="10"/>
  <c r="AF59" i="10"/>
  <c r="Q59" i="10"/>
  <c r="A59" i="10"/>
  <c r="CV58" i="10"/>
  <c r="CU58" i="10"/>
  <c r="CT58" i="10"/>
  <c r="AM58" i="10"/>
  <c r="CS58" i="10"/>
  <c r="CR58" i="10"/>
  <c r="BX58" i="10"/>
  <c r="U58" i="10"/>
  <c r="BY58" i="10"/>
  <c r="CB58" i="10"/>
  <c r="CA58" i="10"/>
  <c r="BZ58" i="10"/>
  <c r="AY58" i="10"/>
  <c r="CC58" i="10"/>
  <c r="AW58" i="10"/>
  <c r="CD58" i="10"/>
  <c r="CE58" i="10"/>
  <c r="CF58" i="10"/>
  <c r="CI58" i="10"/>
  <c r="BA58" i="10"/>
  <c r="V58" i="10"/>
  <c r="CO58" i="10"/>
  <c r="CP58" i="10"/>
  <c r="CQ58" i="10"/>
  <c r="CL58" i="10"/>
  <c r="W58" i="10"/>
  <c r="CN58" i="10"/>
  <c r="CM58" i="10"/>
  <c r="CG58" i="10"/>
  <c r="CH58" i="10"/>
  <c r="CJ58" i="10"/>
  <c r="CK58" i="10"/>
  <c r="AV58" i="10"/>
  <c r="AU58" i="10"/>
  <c r="AH58" i="10"/>
  <c r="AT58" i="10"/>
  <c r="AQ58" i="10"/>
  <c r="AP58" i="10"/>
  <c r="AO58" i="10"/>
  <c r="AN58" i="10"/>
  <c r="AG58" i="10"/>
  <c r="AF58" i="10"/>
  <c r="Q58" i="10"/>
  <c r="A58" i="10"/>
  <c r="CV57" i="10"/>
  <c r="CU57" i="10"/>
  <c r="CT57" i="10"/>
  <c r="AM57" i="10"/>
  <c r="CS57" i="10"/>
  <c r="CR57" i="10"/>
  <c r="BX57" i="10"/>
  <c r="U57" i="10"/>
  <c r="BY57" i="10"/>
  <c r="CB57" i="10"/>
  <c r="CA57" i="10"/>
  <c r="BZ57" i="10"/>
  <c r="AY57" i="10"/>
  <c r="CC57" i="10"/>
  <c r="AW57" i="10"/>
  <c r="CD57" i="10"/>
  <c r="CE57" i="10"/>
  <c r="CF57" i="10"/>
  <c r="CI57" i="10"/>
  <c r="BA57" i="10"/>
  <c r="V57" i="10"/>
  <c r="CO57" i="10"/>
  <c r="CP57" i="10"/>
  <c r="CQ57" i="10"/>
  <c r="CL57" i="10"/>
  <c r="W57" i="10"/>
  <c r="CN57" i="10"/>
  <c r="CM57" i="10"/>
  <c r="CG57" i="10"/>
  <c r="CH57" i="10"/>
  <c r="CJ57" i="10"/>
  <c r="CK57" i="10"/>
  <c r="AV57" i="10"/>
  <c r="AU57" i="10"/>
  <c r="AH57" i="10"/>
  <c r="AT57" i="10"/>
  <c r="AQ57" i="10"/>
  <c r="AP57" i="10"/>
  <c r="AO57" i="10"/>
  <c r="AN57" i="10"/>
  <c r="AG57" i="10"/>
  <c r="AF57" i="10"/>
  <c r="Q57" i="10"/>
  <c r="A57" i="10"/>
  <c r="CV56" i="10"/>
  <c r="CU56" i="10"/>
  <c r="CT56" i="10"/>
  <c r="AM56" i="10"/>
  <c r="CS56" i="10"/>
  <c r="CR56" i="10"/>
  <c r="BX56" i="10"/>
  <c r="U56" i="10"/>
  <c r="BY56" i="10"/>
  <c r="CB56" i="10"/>
  <c r="CA56" i="10"/>
  <c r="BZ56" i="10"/>
  <c r="AY56" i="10"/>
  <c r="CC56" i="10"/>
  <c r="AW56" i="10"/>
  <c r="CD56" i="10"/>
  <c r="CE56" i="10"/>
  <c r="CF56" i="10"/>
  <c r="CI56" i="10"/>
  <c r="BA56" i="10"/>
  <c r="V56" i="10"/>
  <c r="CO56" i="10"/>
  <c r="CP56" i="10"/>
  <c r="CQ56" i="10"/>
  <c r="CL56" i="10"/>
  <c r="W56" i="10"/>
  <c r="CN56" i="10"/>
  <c r="CM56" i="10"/>
  <c r="CG56" i="10"/>
  <c r="CH56" i="10"/>
  <c r="CJ56" i="10"/>
  <c r="CK56" i="10"/>
  <c r="AV56" i="10"/>
  <c r="AU56" i="10"/>
  <c r="AH56" i="10"/>
  <c r="AT56" i="10"/>
  <c r="AQ56" i="10"/>
  <c r="AP56" i="10"/>
  <c r="AO56" i="10"/>
  <c r="AN56" i="10"/>
  <c r="AG56" i="10"/>
  <c r="AF56" i="10"/>
  <c r="Q56" i="10"/>
  <c r="A56" i="10"/>
  <c r="CV55" i="10"/>
  <c r="CU55" i="10"/>
  <c r="CT55" i="10"/>
  <c r="AM55" i="10"/>
  <c r="CS55" i="10"/>
  <c r="CR55" i="10"/>
  <c r="BX55" i="10"/>
  <c r="U55" i="10"/>
  <c r="BY55" i="10"/>
  <c r="CB55" i="10"/>
  <c r="CA55" i="10"/>
  <c r="BZ55" i="10"/>
  <c r="AY55" i="10"/>
  <c r="CC55" i="10"/>
  <c r="AW55" i="10"/>
  <c r="CD55" i="10"/>
  <c r="CE55" i="10"/>
  <c r="CF55" i="10"/>
  <c r="CI55" i="10"/>
  <c r="BA55" i="10"/>
  <c r="V55" i="10"/>
  <c r="CO55" i="10"/>
  <c r="CP55" i="10"/>
  <c r="CQ55" i="10"/>
  <c r="CL55" i="10"/>
  <c r="W55" i="10"/>
  <c r="CN55" i="10"/>
  <c r="CM55" i="10"/>
  <c r="CG55" i="10"/>
  <c r="CH55" i="10"/>
  <c r="CJ55" i="10"/>
  <c r="CK55" i="10"/>
  <c r="AV55" i="10"/>
  <c r="AU55" i="10"/>
  <c r="AH55" i="10"/>
  <c r="AT55" i="10"/>
  <c r="AQ55" i="10"/>
  <c r="AP55" i="10"/>
  <c r="AO55" i="10"/>
  <c r="AN55" i="10"/>
  <c r="AG55" i="10"/>
  <c r="AF55" i="10"/>
  <c r="Q55" i="10"/>
  <c r="A55" i="10"/>
  <c r="CV54" i="10"/>
  <c r="CU54" i="10"/>
  <c r="CT54" i="10"/>
  <c r="AM54" i="10"/>
  <c r="CS54" i="10"/>
  <c r="CR54" i="10"/>
  <c r="BX54" i="10"/>
  <c r="U54" i="10"/>
  <c r="BY54" i="10"/>
  <c r="CB54" i="10"/>
  <c r="CA54" i="10"/>
  <c r="BZ54" i="10"/>
  <c r="AY54" i="10"/>
  <c r="CC54" i="10"/>
  <c r="AW54" i="10"/>
  <c r="CD54" i="10"/>
  <c r="CE54" i="10"/>
  <c r="CF54" i="10"/>
  <c r="CI54" i="10"/>
  <c r="BA54" i="10"/>
  <c r="V54" i="10"/>
  <c r="CO54" i="10"/>
  <c r="CP54" i="10"/>
  <c r="CQ54" i="10"/>
  <c r="CL54" i="10"/>
  <c r="W54" i="10"/>
  <c r="CN54" i="10"/>
  <c r="CM54" i="10"/>
  <c r="CG54" i="10"/>
  <c r="CH54" i="10"/>
  <c r="CJ54" i="10"/>
  <c r="CK54" i="10"/>
  <c r="AV54" i="10"/>
  <c r="AU54" i="10"/>
  <c r="AH54" i="10"/>
  <c r="AT54" i="10"/>
  <c r="AQ54" i="10"/>
  <c r="AP54" i="10"/>
  <c r="AO54" i="10"/>
  <c r="AN54" i="10"/>
  <c r="AG54" i="10"/>
  <c r="AF54" i="10"/>
  <c r="Q54" i="10"/>
  <c r="A54" i="10"/>
  <c r="CV53" i="10"/>
  <c r="CU53" i="10"/>
  <c r="CT53" i="10"/>
  <c r="AM53" i="10"/>
  <c r="CS53" i="10"/>
  <c r="CR53" i="10"/>
  <c r="BX53" i="10"/>
  <c r="U53" i="10"/>
  <c r="BY53" i="10"/>
  <c r="CB53" i="10"/>
  <c r="CA53" i="10"/>
  <c r="BZ53" i="10"/>
  <c r="AY53" i="10"/>
  <c r="CC53" i="10"/>
  <c r="AW53" i="10"/>
  <c r="CD53" i="10"/>
  <c r="CE53" i="10"/>
  <c r="CF53" i="10"/>
  <c r="CI53" i="10"/>
  <c r="BA53" i="10"/>
  <c r="V53" i="10"/>
  <c r="CO53" i="10"/>
  <c r="CP53" i="10"/>
  <c r="CQ53" i="10"/>
  <c r="CL53" i="10"/>
  <c r="W53" i="10"/>
  <c r="CN53" i="10"/>
  <c r="CM53" i="10"/>
  <c r="CG53" i="10"/>
  <c r="CH53" i="10"/>
  <c r="CJ53" i="10"/>
  <c r="CK53" i="10"/>
  <c r="AV53" i="10"/>
  <c r="AU53" i="10"/>
  <c r="AH53" i="10"/>
  <c r="AT53" i="10"/>
  <c r="AQ53" i="10"/>
  <c r="AP53" i="10"/>
  <c r="AO53" i="10"/>
  <c r="AN53" i="10"/>
  <c r="AG53" i="10"/>
  <c r="AF53" i="10"/>
  <c r="Q53" i="10"/>
  <c r="A53" i="10"/>
  <c r="CV52" i="10"/>
  <c r="CU52" i="10"/>
  <c r="CT52" i="10"/>
  <c r="AM52" i="10"/>
  <c r="CS52" i="10"/>
  <c r="CR52" i="10"/>
  <c r="BX52" i="10"/>
  <c r="U52" i="10"/>
  <c r="BY52" i="10"/>
  <c r="CB52" i="10"/>
  <c r="CA52" i="10"/>
  <c r="BZ52" i="10"/>
  <c r="AY52" i="10"/>
  <c r="CC52" i="10"/>
  <c r="AW52" i="10"/>
  <c r="CD52" i="10"/>
  <c r="CE52" i="10"/>
  <c r="CF52" i="10"/>
  <c r="CI52" i="10"/>
  <c r="BA52" i="10"/>
  <c r="V52" i="10"/>
  <c r="CO52" i="10"/>
  <c r="CP52" i="10"/>
  <c r="CQ52" i="10"/>
  <c r="CL52" i="10"/>
  <c r="W52" i="10"/>
  <c r="CN52" i="10"/>
  <c r="CM52" i="10"/>
  <c r="CG52" i="10"/>
  <c r="CH52" i="10"/>
  <c r="CJ52" i="10"/>
  <c r="CK52" i="10"/>
  <c r="AV52" i="10"/>
  <c r="AU52" i="10"/>
  <c r="AH52" i="10"/>
  <c r="AT52" i="10"/>
  <c r="AQ52" i="10"/>
  <c r="AP52" i="10"/>
  <c r="AO52" i="10"/>
  <c r="AN52" i="10"/>
  <c r="AG52" i="10"/>
  <c r="AF52" i="10"/>
  <c r="Q52" i="10"/>
  <c r="A52" i="10"/>
  <c r="CV51" i="10"/>
  <c r="CU51" i="10"/>
  <c r="CT51" i="10"/>
  <c r="AM51" i="10"/>
  <c r="CS51" i="10"/>
  <c r="CR51" i="10"/>
  <c r="BX51" i="10"/>
  <c r="U51" i="10"/>
  <c r="BY51" i="10"/>
  <c r="CB51" i="10"/>
  <c r="CA51" i="10"/>
  <c r="BZ51" i="10"/>
  <c r="AY51" i="10"/>
  <c r="CC51" i="10"/>
  <c r="AW51" i="10"/>
  <c r="CD51" i="10"/>
  <c r="CE51" i="10"/>
  <c r="CF51" i="10"/>
  <c r="CI51" i="10"/>
  <c r="BA51" i="10"/>
  <c r="V51" i="10"/>
  <c r="CO51" i="10"/>
  <c r="CP51" i="10"/>
  <c r="CQ51" i="10"/>
  <c r="CL51" i="10"/>
  <c r="W51" i="10"/>
  <c r="CN51" i="10"/>
  <c r="CM51" i="10"/>
  <c r="CG51" i="10"/>
  <c r="CH51" i="10"/>
  <c r="CJ51" i="10"/>
  <c r="CK51" i="10"/>
  <c r="AV51" i="10"/>
  <c r="AU51" i="10"/>
  <c r="AH51" i="10"/>
  <c r="AT51" i="10"/>
  <c r="AQ51" i="10"/>
  <c r="AP51" i="10"/>
  <c r="AO51" i="10"/>
  <c r="AN51" i="10"/>
  <c r="AG51" i="10"/>
  <c r="AF51" i="10"/>
  <c r="Q51" i="10"/>
  <c r="A51" i="10"/>
  <c r="CV50" i="10"/>
  <c r="CU50" i="10"/>
  <c r="CT50" i="10"/>
  <c r="AM50" i="10"/>
  <c r="CS50" i="10"/>
  <c r="CR50" i="10"/>
  <c r="BX50" i="10"/>
  <c r="U50" i="10"/>
  <c r="BY50" i="10"/>
  <c r="CB50" i="10"/>
  <c r="CA50" i="10"/>
  <c r="BZ50" i="10"/>
  <c r="AY50" i="10"/>
  <c r="CC50" i="10"/>
  <c r="AW50" i="10"/>
  <c r="CD50" i="10"/>
  <c r="CE50" i="10"/>
  <c r="CF50" i="10"/>
  <c r="CI50" i="10"/>
  <c r="BA50" i="10"/>
  <c r="V50" i="10"/>
  <c r="CO50" i="10"/>
  <c r="CP50" i="10"/>
  <c r="CQ50" i="10"/>
  <c r="CL50" i="10"/>
  <c r="W50" i="10"/>
  <c r="CN50" i="10"/>
  <c r="CM50" i="10"/>
  <c r="CG50" i="10"/>
  <c r="CH50" i="10"/>
  <c r="CJ50" i="10"/>
  <c r="CK50" i="10"/>
  <c r="AV50" i="10"/>
  <c r="AU50" i="10"/>
  <c r="AH50" i="10"/>
  <c r="AT50" i="10"/>
  <c r="AQ50" i="10"/>
  <c r="AP50" i="10"/>
  <c r="AO50" i="10"/>
  <c r="AN50" i="10"/>
  <c r="AG50" i="10"/>
  <c r="AF50" i="10"/>
  <c r="Q50" i="10"/>
  <c r="A50" i="10"/>
  <c r="CV49" i="10"/>
  <c r="CU49" i="10"/>
  <c r="CT49" i="10"/>
  <c r="AM49" i="10"/>
  <c r="CS49" i="10"/>
  <c r="CR49" i="10"/>
  <c r="BX49" i="10"/>
  <c r="U49" i="10"/>
  <c r="BY49" i="10"/>
  <c r="CB49" i="10"/>
  <c r="CA49" i="10"/>
  <c r="BZ49" i="10"/>
  <c r="AY49" i="10"/>
  <c r="CC49" i="10"/>
  <c r="AW49" i="10"/>
  <c r="CD49" i="10"/>
  <c r="CE49" i="10"/>
  <c r="CF49" i="10"/>
  <c r="CI49" i="10"/>
  <c r="BA49" i="10"/>
  <c r="V49" i="10"/>
  <c r="CO49" i="10"/>
  <c r="CP49" i="10"/>
  <c r="CQ49" i="10"/>
  <c r="CL49" i="10"/>
  <c r="W49" i="10"/>
  <c r="CN49" i="10"/>
  <c r="CM49" i="10"/>
  <c r="CG49" i="10"/>
  <c r="CH49" i="10"/>
  <c r="CJ49" i="10"/>
  <c r="CK49" i="10"/>
  <c r="AV49" i="10"/>
  <c r="AU49" i="10"/>
  <c r="AH49" i="10"/>
  <c r="AT49" i="10"/>
  <c r="AQ49" i="10"/>
  <c r="AP49" i="10"/>
  <c r="AO49" i="10"/>
  <c r="AN49" i="10"/>
  <c r="AG49" i="10"/>
  <c r="AF49" i="10"/>
  <c r="Q49" i="10"/>
  <c r="A49" i="10"/>
  <c r="CV48" i="10"/>
  <c r="CU48" i="10"/>
  <c r="CT48" i="10"/>
  <c r="AM48" i="10"/>
  <c r="CS48" i="10"/>
  <c r="CR48" i="10"/>
  <c r="BX48" i="10"/>
  <c r="U48" i="10"/>
  <c r="BY48" i="10"/>
  <c r="CB48" i="10"/>
  <c r="CA48" i="10"/>
  <c r="BZ48" i="10"/>
  <c r="AY48" i="10"/>
  <c r="CC48" i="10"/>
  <c r="AW48" i="10"/>
  <c r="CD48" i="10"/>
  <c r="CE48" i="10"/>
  <c r="CF48" i="10"/>
  <c r="CI48" i="10"/>
  <c r="BA48" i="10"/>
  <c r="V48" i="10"/>
  <c r="CO48" i="10"/>
  <c r="CP48" i="10"/>
  <c r="CQ48" i="10"/>
  <c r="CL48" i="10"/>
  <c r="W48" i="10"/>
  <c r="CN48" i="10"/>
  <c r="CM48" i="10"/>
  <c r="CG48" i="10"/>
  <c r="CH48" i="10"/>
  <c r="CJ48" i="10"/>
  <c r="CK48" i="10"/>
  <c r="AV48" i="10"/>
  <c r="AU48" i="10"/>
  <c r="AH48" i="10"/>
  <c r="AT48" i="10"/>
  <c r="AQ48" i="10"/>
  <c r="AP48" i="10"/>
  <c r="AO48" i="10"/>
  <c r="AN48" i="10"/>
  <c r="AG48" i="10"/>
  <c r="AF48" i="10"/>
  <c r="Q48" i="10"/>
  <c r="A48" i="10"/>
  <c r="CV47" i="10"/>
  <c r="CU47" i="10"/>
  <c r="CT47" i="10"/>
  <c r="AM47" i="10"/>
  <c r="CS47" i="10"/>
  <c r="CR47" i="10"/>
  <c r="BX47" i="10"/>
  <c r="U47" i="10"/>
  <c r="BY47" i="10"/>
  <c r="CB47" i="10"/>
  <c r="CA47" i="10"/>
  <c r="BZ47" i="10"/>
  <c r="AY47" i="10"/>
  <c r="CC47" i="10"/>
  <c r="AW47" i="10"/>
  <c r="CD47" i="10"/>
  <c r="CE47" i="10"/>
  <c r="CF47" i="10"/>
  <c r="CI47" i="10"/>
  <c r="BA47" i="10"/>
  <c r="V47" i="10"/>
  <c r="CO47" i="10"/>
  <c r="CP47" i="10"/>
  <c r="CQ47" i="10"/>
  <c r="CL47" i="10"/>
  <c r="W47" i="10"/>
  <c r="CN47" i="10"/>
  <c r="CM47" i="10"/>
  <c r="CG47" i="10"/>
  <c r="CH47" i="10"/>
  <c r="CJ47" i="10"/>
  <c r="CK47" i="10"/>
  <c r="AV47" i="10"/>
  <c r="AU47" i="10"/>
  <c r="AH47" i="10"/>
  <c r="AT47" i="10"/>
  <c r="AQ47" i="10"/>
  <c r="AP47" i="10"/>
  <c r="AO47" i="10"/>
  <c r="AN47" i="10"/>
  <c r="AG47" i="10"/>
  <c r="AF47" i="10"/>
  <c r="Q47" i="10"/>
  <c r="A47" i="10"/>
  <c r="CV46" i="10"/>
  <c r="CU46" i="10"/>
  <c r="CT46" i="10"/>
  <c r="AM46" i="10"/>
  <c r="CS46" i="10"/>
  <c r="CR46" i="10"/>
  <c r="BX46" i="10"/>
  <c r="U46" i="10"/>
  <c r="BY46" i="10"/>
  <c r="CB46" i="10"/>
  <c r="CA46" i="10"/>
  <c r="BZ46" i="10"/>
  <c r="AY46" i="10"/>
  <c r="CC46" i="10"/>
  <c r="AW46" i="10"/>
  <c r="CD46" i="10"/>
  <c r="CE46" i="10"/>
  <c r="CF46" i="10"/>
  <c r="CI46" i="10"/>
  <c r="BA46" i="10"/>
  <c r="V46" i="10"/>
  <c r="CO46" i="10"/>
  <c r="CP46" i="10"/>
  <c r="CQ46" i="10"/>
  <c r="CL46" i="10"/>
  <c r="W46" i="10"/>
  <c r="CN46" i="10"/>
  <c r="CM46" i="10"/>
  <c r="CG46" i="10"/>
  <c r="CH46" i="10"/>
  <c r="CJ46" i="10"/>
  <c r="CK46" i="10"/>
  <c r="AV46" i="10"/>
  <c r="AU46" i="10"/>
  <c r="AH46" i="10"/>
  <c r="AT46" i="10"/>
  <c r="AQ46" i="10"/>
  <c r="AP46" i="10"/>
  <c r="AO46" i="10"/>
  <c r="AN46" i="10"/>
  <c r="AG46" i="10"/>
  <c r="AF46" i="10"/>
  <c r="Q46" i="10"/>
  <c r="A46" i="10"/>
  <c r="CV45" i="10"/>
  <c r="CU45" i="10"/>
  <c r="CT45" i="10"/>
  <c r="AM45" i="10"/>
  <c r="CS45" i="10"/>
  <c r="CR45" i="10"/>
  <c r="BX45" i="10"/>
  <c r="U45" i="10"/>
  <c r="BY45" i="10"/>
  <c r="CB45" i="10"/>
  <c r="CA45" i="10"/>
  <c r="BZ45" i="10"/>
  <c r="AY45" i="10"/>
  <c r="CC45" i="10"/>
  <c r="AW45" i="10"/>
  <c r="CD45" i="10"/>
  <c r="CE45" i="10"/>
  <c r="CF45" i="10"/>
  <c r="CI45" i="10"/>
  <c r="BA45" i="10"/>
  <c r="V45" i="10"/>
  <c r="CO45" i="10"/>
  <c r="CP45" i="10"/>
  <c r="CQ45" i="10"/>
  <c r="CL45" i="10"/>
  <c r="W45" i="10"/>
  <c r="CN45" i="10"/>
  <c r="CM45" i="10"/>
  <c r="CG45" i="10"/>
  <c r="CH45" i="10"/>
  <c r="CJ45" i="10"/>
  <c r="CK45" i="10"/>
  <c r="AV45" i="10"/>
  <c r="AU45" i="10"/>
  <c r="AH45" i="10"/>
  <c r="AT45" i="10"/>
  <c r="AQ45" i="10"/>
  <c r="AP45" i="10"/>
  <c r="AO45" i="10"/>
  <c r="AN45" i="10"/>
  <c r="AG45" i="10"/>
  <c r="AF45" i="10"/>
  <c r="Q45" i="10"/>
  <c r="A45" i="10"/>
  <c r="CV44" i="10"/>
  <c r="CU44" i="10"/>
  <c r="CT44" i="10"/>
  <c r="AM44" i="10"/>
  <c r="CS44" i="10"/>
  <c r="CR44" i="10"/>
  <c r="BX44" i="10"/>
  <c r="U44" i="10"/>
  <c r="BY44" i="10"/>
  <c r="CB44" i="10"/>
  <c r="CA44" i="10"/>
  <c r="BZ44" i="10"/>
  <c r="AY44" i="10"/>
  <c r="CC44" i="10"/>
  <c r="AW44" i="10"/>
  <c r="CD44" i="10"/>
  <c r="CE44" i="10"/>
  <c r="CF44" i="10"/>
  <c r="CI44" i="10"/>
  <c r="BA44" i="10"/>
  <c r="V44" i="10"/>
  <c r="CO44" i="10"/>
  <c r="CP44" i="10"/>
  <c r="CQ44" i="10"/>
  <c r="CL44" i="10"/>
  <c r="W44" i="10"/>
  <c r="CN44" i="10"/>
  <c r="CM44" i="10"/>
  <c r="CG44" i="10"/>
  <c r="CH44" i="10"/>
  <c r="CJ44" i="10"/>
  <c r="CK44" i="10"/>
  <c r="AV44" i="10"/>
  <c r="AU44" i="10"/>
  <c r="AH44" i="10"/>
  <c r="AT44" i="10"/>
  <c r="AQ44" i="10"/>
  <c r="AP44" i="10"/>
  <c r="AO44" i="10"/>
  <c r="AN44" i="10"/>
  <c r="AG44" i="10"/>
  <c r="AF44" i="10"/>
  <c r="Q44" i="10"/>
  <c r="A44" i="10"/>
  <c r="CV43" i="10"/>
  <c r="CU43" i="10"/>
  <c r="CT43" i="10"/>
  <c r="AM43" i="10"/>
  <c r="CS43" i="10"/>
  <c r="CR43" i="10"/>
  <c r="BX43" i="10"/>
  <c r="U43" i="10"/>
  <c r="BY43" i="10"/>
  <c r="CB43" i="10"/>
  <c r="CA43" i="10"/>
  <c r="BZ43" i="10"/>
  <c r="AY43" i="10"/>
  <c r="CC43" i="10"/>
  <c r="AW43" i="10"/>
  <c r="CD43" i="10"/>
  <c r="CE43" i="10"/>
  <c r="CF43" i="10"/>
  <c r="CI43" i="10"/>
  <c r="BA43" i="10"/>
  <c r="V43" i="10"/>
  <c r="CO43" i="10"/>
  <c r="CP43" i="10"/>
  <c r="CQ43" i="10"/>
  <c r="CL43" i="10"/>
  <c r="W43" i="10"/>
  <c r="CN43" i="10"/>
  <c r="CM43" i="10"/>
  <c r="CG43" i="10"/>
  <c r="CH43" i="10"/>
  <c r="CJ43" i="10"/>
  <c r="CK43" i="10"/>
  <c r="AV43" i="10"/>
  <c r="AU43" i="10"/>
  <c r="AH43" i="10"/>
  <c r="AT43" i="10"/>
  <c r="AQ43" i="10"/>
  <c r="AP43" i="10"/>
  <c r="AO43" i="10"/>
  <c r="AN43" i="10"/>
  <c r="AG43" i="10"/>
  <c r="AF43" i="10"/>
  <c r="Q43" i="10"/>
  <c r="A43" i="10"/>
  <c r="CV42" i="10"/>
  <c r="CU42" i="10"/>
  <c r="CT42" i="10"/>
  <c r="AM42" i="10"/>
  <c r="CS42" i="10"/>
  <c r="CR42" i="10"/>
  <c r="BX42" i="10"/>
  <c r="U42" i="10"/>
  <c r="BY42" i="10"/>
  <c r="CB42" i="10"/>
  <c r="CA42" i="10"/>
  <c r="BZ42" i="10"/>
  <c r="AY42" i="10"/>
  <c r="CC42" i="10"/>
  <c r="AW42" i="10"/>
  <c r="CD42" i="10"/>
  <c r="CE42" i="10"/>
  <c r="CF42" i="10"/>
  <c r="CI42" i="10"/>
  <c r="BA42" i="10"/>
  <c r="V42" i="10"/>
  <c r="CO42" i="10"/>
  <c r="CP42" i="10"/>
  <c r="CQ42" i="10"/>
  <c r="CL42" i="10"/>
  <c r="W42" i="10"/>
  <c r="CN42" i="10"/>
  <c r="CM42" i="10"/>
  <c r="CG42" i="10"/>
  <c r="CH42" i="10"/>
  <c r="CJ42" i="10"/>
  <c r="CK42" i="10"/>
  <c r="AV42" i="10"/>
  <c r="AU42" i="10"/>
  <c r="AH42" i="10"/>
  <c r="AT42" i="10"/>
  <c r="AQ42" i="10"/>
  <c r="AP42" i="10"/>
  <c r="AO42" i="10"/>
  <c r="AN42" i="10"/>
  <c r="AG42" i="10"/>
  <c r="AF42" i="10"/>
  <c r="Q42" i="10"/>
  <c r="A42" i="10"/>
  <c r="CV41" i="10"/>
  <c r="CU41" i="10"/>
  <c r="CT41" i="10"/>
  <c r="AM41" i="10"/>
  <c r="CS41" i="10"/>
  <c r="CR41" i="10"/>
  <c r="BX41" i="10"/>
  <c r="U41" i="10"/>
  <c r="BY41" i="10"/>
  <c r="CB41" i="10"/>
  <c r="CA41" i="10"/>
  <c r="BZ41" i="10"/>
  <c r="AY41" i="10"/>
  <c r="CC41" i="10"/>
  <c r="AW41" i="10"/>
  <c r="CD41" i="10"/>
  <c r="CE41" i="10"/>
  <c r="CF41" i="10"/>
  <c r="CI41" i="10"/>
  <c r="BA41" i="10"/>
  <c r="V41" i="10"/>
  <c r="CO41" i="10"/>
  <c r="CP41" i="10"/>
  <c r="CQ41" i="10"/>
  <c r="CL41" i="10"/>
  <c r="W41" i="10"/>
  <c r="CN41" i="10"/>
  <c r="CM41" i="10"/>
  <c r="CG41" i="10"/>
  <c r="CH41" i="10"/>
  <c r="CJ41" i="10"/>
  <c r="CK41" i="10"/>
  <c r="AV41" i="10"/>
  <c r="AU41" i="10"/>
  <c r="AH41" i="10"/>
  <c r="AT41" i="10"/>
  <c r="AQ41" i="10"/>
  <c r="AP41" i="10"/>
  <c r="AO41" i="10"/>
  <c r="AN41" i="10"/>
  <c r="AG41" i="10"/>
  <c r="AF41" i="10"/>
  <c r="Q41" i="10"/>
  <c r="A41" i="10"/>
  <c r="CV40" i="10"/>
  <c r="CU40" i="10"/>
  <c r="CT40" i="10"/>
  <c r="AM40" i="10"/>
  <c r="CS40" i="10"/>
  <c r="CR40" i="10"/>
  <c r="BX40" i="10"/>
  <c r="U40" i="10"/>
  <c r="BY40" i="10"/>
  <c r="CB40" i="10"/>
  <c r="CA40" i="10"/>
  <c r="BZ40" i="10"/>
  <c r="AY40" i="10"/>
  <c r="CC40" i="10"/>
  <c r="AW40" i="10"/>
  <c r="CD40" i="10"/>
  <c r="CE40" i="10"/>
  <c r="CF40" i="10"/>
  <c r="CI40" i="10"/>
  <c r="BA40" i="10"/>
  <c r="V40" i="10"/>
  <c r="CO40" i="10"/>
  <c r="CP40" i="10"/>
  <c r="CQ40" i="10"/>
  <c r="CL40" i="10"/>
  <c r="W40" i="10"/>
  <c r="CN40" i="10"/>
  <c r="CM40" i="10"/>
  <c r="CG40" i="10"/>
  <c r="CH40" i="10"/>
  <c r="CJ40" i="10"/>
  <c r="CK40" i="10"/>
  <c r="AV40" i="10"/>
  <c r="AU40" i="10"/>
  <c r="AH40" i="10"/>
  <c r="AT40" i="10"/>
  <c r="AQ40" i="10"/>
  <c r="AP40" i="10"/>
  <c r="AO40" i="10"/>
  <c r="AN40" i="10"/>
  <c r="AG40" i="10"/>
  <c r="AF40" i="10"/>
  <c r="Q40" i="10"/>
  <c r="A40" i="10"/>
  <c r="CV39" i="10"/>
  <c r="CU39" i="10"/>
  <c r="CT39" i="10"/>
  <c r="AM39" i="10"/>
  <c r="CS39" i="10"/>
  <c r="CR39" i="10"/>
  <c r="BX39" i="10"/>
  <c r="U39" i="10"/>
  <c r="BY39" i="10"/>
  <c r="CB39" i="10"/>
  <c r="CA39" i="10"/>
  <c r="BZ39" i="10"/>
  <c r="AY39" i="10"/>
  <c r="CC39" i="10"/>
  <c r="AW39" i="10"/>
  <c r="CD39" i="10"/>
  <c r="CE39" i="10"/>
  <c r="CF39" i="10"/>
  <c r="CI39" i="10"/>
  <c r="BA39" i="10"/>
  <c r="V39" i="10"/>
  <c r="CO39" i="10"/>
  <c r="CP39" i="10"/>
  <c r="CQ39" i="10"/>
  <c r="CL39" i="10"/>
  <c r="W39" i="10"/>
  <c r="CN39" i="10"/>
  <c r="CM39" i="10"/>
  <c r="CG39" i="10"/>
  <c r="CH39" i="10"/>
  <c r="CJ39" i="10"/>
  <c r="CK39" i="10"/>
  <c r="AV39" i="10"/>
  <c r="AU39" i="10"/>
  <c r="AH39" i="10"/>
  <c r="AT39" i="10"/>
  <c r="AQ39" i="10"/>
  <c r="AP39" i="10"/>
  <c r="AO39" i="10"/>
  <c r="AN39" i="10"/>
  <c r="AG39" i="10"/>
  <c r="AF39" i="10"/>
  <c r="Q39" i="10"/>
  <c r="A39" i="10"/>
  <c r="CV38" i="10"/>
  <c r="CU38" i="10"/>
  <c r="CT38" i="10"/>
  <c r="AM38" i="10"/>
  <c r="CS38" i="10"/>
  <c r="CR38" i="10"/>
  <c r="BX38" i="10"/>
  <c r="U38" i="10"/>
  <c r="BY38" i="10"/>
  <c r="CB38" i="10"/>
  <c r="CA38" i="10"/>
  <c r="BZ38" i="10"/>
  <c r="AY38" i="10"/>
  <c r="CC38" i="10"/>
  <c r="AW38" i="10"/>
  <c r="CD38" i="10"/>
  <c r="CE38" i="10"/>
  <c r="CF38" i="10"/>
  <c r="CI38" i="10"/>
  <c r="BA38" i="10"/>
  <c r="V38" i="10"/>
  <c r="CO38" i="10"/>
  <c r="CP38" i="10"/>
  <c r="CQ38" i="10"/>
  <c r="CL38" i="10"/>
  <c r="W38" i="10"/>
  <c r="CN38" i="10"/>
  <c r="CM38" i="10"/>
  <c r="CG38" i="10"/>
  <c r="CH38" i="10"/>
  <c r="CJ38" i="10"/>
  <c r="CK38" i="10"/>
  <c r="AV38" i="10"/>
  <c r="AU38" i="10"/>
  <c r="AH38" i="10"/>
  <c r="AT38" i="10"/>
  <c r="AQ38" i="10"/>
  <c r="AP38" i="10"/>
  <c r="AO38" i="10"/>
  <c r="AN38" i="10"/>
  <c r="AG38" i="10"/>
  <c r="AF38" i="10"/>
  <c r="Q38" i="10"/>
  <c r="A38" i="10"/>
  <c r="CV37" i="10"/>
  <c r="CU37" i="10"/>
  <c r="CT37" i="10"/>
  <c r="AM37" i="10"/>
  <c r="CS37" i="10"/>
  <c r="CR37" i="10"/>
  <c r="BX37" i="10"/>
  <c r="U37" i="10"/>
  <c r="BY37" i="10"/>
  <c r="CB37" i="10"/>
  <c r="CA37" i="10"/>
  <c r="BZ37" i="10"/>
  <c r="AY37" i="10"/>
  <c r="CC37" i="10"/>
  <c r="AW37" i="10"/>
  <c r="CD37" i="10"/>
  <c r="CE37" i="10"/>
  <c r="CF37" i="10"/>
  <c r="CI37" i="10"/>
  <c r="BA37" i="10"/>
  <c r="V37" i="10"/>
  <c r="CO37" i="10"/>
  <c r="CP37" i="10"/>
  <c r="CQ37" i="10"/>
  <c r="CL37" i="10"/>
  <c r="W37" i="10"/>
  <c r="CN37" i="10"/>
  <c r="CM37" i="10"/>
  <c r="CG37" i="10"/>
  <c r="CH37" i="10"/>
  <c r="CJ37" i="10"/>
  <c r="CK37" i="10"/>
  <c r="AV37" i="10"/>
  <c r="AU37" i="10"/>
  <c r="AH37" i="10"/>
  <c r="AT37" i="10"/>
  <c r="AQ37" i="10"/>
  <c r="AP37" i="10"/>
  <c r="AO37" i="10"/>
  <c r="AN37" i="10"/>
  <c r="AG37" i="10"/>
  <c r="AF37" i="10"/>
  <c r="Q37" i="10"/>
  <c r="A37" i="10"/>
  <c r="CV36" i="10"/>
  <c r="CU36" i="10"/>
  <c r="CT36" i="10"/>
  <c r="AM36" i="10"/>
  <c r="CS36" i="10"/>
  <c r="CR36" i="10"/>
  <c r="BX36" i="10"/>
  <c r="U36" i="10"/>
  <c r="BY36" i="10"/>
  <c r="CB36" i="10"/>
  <c r="CA36" i="10"/>
  <c r="BZ36" i="10"/>
  <c r="AY36" i="10"/>
  <c r="CC36" i="10"/>
  <c r="AW36" i="10"/>
  <c r="CD36" i="10"/>
  <c r="CE36" i="10"/>
  <c r="CF36" i="10"/>
  <c r="CI36" i="10"/>
  <c r="BA36" i="10"/>
  <c r="V36" i="10"/>
  <c r="CO36" i="10"/>
  <c r="CP36" i="10"/>
  <c r="CQ36" i="10"/>
  <c r="CL36" i="10"/>
  <c r="W36" i="10"/>
  <c r="CN36" i="10"/>
  <c r="CM36" i="10"/>
  <c r="CG36" i="10"/>
  <c r="CH36" i="10"/>
  <c r="CJ36" i="10"/>
  <c r="CK36" i="10"/>
  <c r="AV36" i="10"/>
  <c r="AU36" i="10"/>
  <c r="AH36" i="10"/>
  <c r="AT36" i="10"/>
  <c r="AQ36" i="10"/>
  <c r="AP36" i="10"/>
  <c r="AO36" i="10"/>
  <c r="AN36" i="10"/>
  <c r="AG36" i="10"/>
  <c r="AF36" i="10"/>
  <c r="Q36" i="10"/>
  <c r="A36" i="10"/>
  <c r="CV35" i="10"/>
  <c r="CU35" i="10"/>
  <c r="CT35" i="10"/>
  <c r="AM35" i="10"/>
  <c r="CS35" i="10"/>
  <c r="CR35" i="10"/>
  <c r="BX35" i="10"/>
  <c r="U35" i="10"/>
  <c r="BY35" i="10"/>
  <c r="CB35" i="10"/>
  <c r="CA35" i="10"/>
  <c r="BZ35" i="10"/>
  <c r="AY35" i="10"/>
  <c r="CC35" i="10"/>
  <c r="AW35" i="10"/>
  <c r="CD35" i="10"/>
  <c r="CE35" i="10"/>
  <c r="CF35" i="10"/>
  <c r="CI35" i="10"/>
  <c r="BA35" i="10"/>
  <c r="V35" i="10"/>
  <c r="CO35" i="10"/>
  <c r="CP35" i="10"/>
  <c r="CQ35" i="10"/>
  <c r="CL35" i="10"/>
  <c r="W35" i="10"/>
  <c r="CN35" i="10"/>
  <c r="CM35" i="10"/>
  <c r="CG35" i="10"/>
  <c r="CH35" i="10"/>
  <c r="CJ35" i="10"/>
  <c r="CK35" i="10"/>
  <c r="AV35" i="10"/>
  <c r="AU35" i="10"/>
  <c r="AH35" i="10"/>
  <c r="AT35" i="10"/>
  <c r="AQ35" i="10"/>
  <c r="AP35" i="10"/>
  <c r="AO35" i="10"/>
  <c r="AN35" i="10"/>
  <c r="AG35" i="10"/>
  <c r="AF35" i="10"/>
  <c r="Q35" i="10"/>
  <c r="A35" i="10"/>
  <c r="CV34" i="10"/>
  <c r="CU34" i="10"/>
  <c r="CT34" i="10"/>
  <c r="AM34" i="10"/>
  <c r="CS34" i="10"/>
  <c r="CR34" i="10"/>
  <c r="BX34" i="10"/>
  <c r="U34" i="10"/>
  <c r="BY34" i="10"/>
  <c r="CB34" i="10"/>
  <c r="CA34" i="10"/>
  <c r="BZ34" i="10"/>
  <c r="AY34" i="10"/>
  <c r="CC34" i="10"/>
  <c r="AW34" i="10"/>
  <c r="CD34" i="10"/>
  <c r="CE34" i="10"/>
  <c r="CF34" i="10"/>
  <c r="CI34" i="10"/>
  <c r="BA34" i="10"/>
  <c r="V34" i="10"/>
  <c r="CO34" i="10"/>
  <c r="CP34" i="10"/>
  <c r="CQ34" i="10"/>
  <c r="CL34" i="10"/>
  <c r="W34" i="10"/>
  <c r="CN34" i="10"/>
  <c r="CM34" i="10"/>
  <c r="CG34" i="10"/>
  <c r="CH34" i="10"/>
  <c r="CJ34" i="10"/>
  <c r="CK34" i="10"/>
  <c r="AV34" i="10"/>
  <c r="AU34" i="10"/>
  <c r="AH34" i="10"/>
  <c r="AT34" i="10"/>
  <c r="AQ34" i="10"/>
  <c r="AP34" i="10"/>
  <c r="AO34" i="10"/>
  <c r="AN34" i="10"/>
  <c r="AG34" i="10"/>
  <c r="AF34" i="10"/>
  <c r="Q34" i="10"/>
  <c r="A34" i="10"/>
  <c r="CV33" i="10"/>
  <c r="CU33" i="10"/>
  <c r="CT33" i="10"/>
  <c r="AM33" i="10"/>
  <c r="CS33" i="10"/>
  <c r="CR33" i="10"/>
  <c r="BX33" i="10"/>
  <c r="U33" i="10"/>
  <c r="BY33" i="10"/>
  <c r="CB33" i="10"/>
  <c r="CA33" i="10"/>
  <c r="BZ33" i="10"/>
  <c r="AY33" i="10"/>
  <c r="CC33" i="10"/>
  <c r="AW33" i="10"/>
  <c r="CD33" i="10"/>
  <c r="CE33" i="10"/>
  <c r="CF33" i="10"/>
  <c r="CI33" i="10"/>
  <c r="BA33" i="10"/>
  <c r="V33" i="10"/>
  <c r="CO33" i="10"/>
  <c r="CP33" i="10"/>
  <c r="CQ33" i="10"/>
  <c r="CL33" i="10"/>
  <c r="W33" i="10"/>
  <c r="CN33" i="10"/>
  <c r="CM33" i="10"/>
  <c r="CG33" i="10"/>
  <c r="CH33" i="10"/>
  <c r="CJ33" i="10"/>
  <c r="CK33" i="10"/>
  <c r="AV33" i="10"/>
  <c r="AU33" i="10"/>
  <c r="AH33" i="10"/>
  <c r="AT33" i="10"/>
  <c r="AQ33" i="10"/>
  <c r="AP33" i="10"/>
  <c r="AO33" i="10"/>
  <c r="AN33" i="10"/>
  <c r="AG33" i="10"/>
  <c r="AF33" i="10"/>
  <c r="Q33" i="10"/>
  <c r="A33" i="10"/>
  <c r="CV32" i="10"/>
  <c r="CU32" i="10"/>
  <c r="CT32" i="10"/>
  <c r="AM32" i="10"/>
  <c r="CS32" i="10"/>
  <c r="CR32" i="10"/>
  <c r="BX32" i="10"/>
  <c r="U32" i="10"/>
  <c r="BY32" i="10"/>
  <c r="CB32" i="10"/>
  <c r="CA32" i="10"/>
  <c r="BZ32" i="10"/>
  <c r="AY32" i="10"/>
  <c r="CC32" i="10"/>
  <c r="AW32" i="10"/>
  <c r="CD32" i="10"/>
  <c r="CE32" i="10"/>
  <c r="CF32" i="10"/>
  <c r="CI32" i="10"/>
  <c r="BA32" i="10"/>
  <c r="V32" i="10"/>
  <c r="CO32" i="10"/>
  <c r="CP32" i="10"/>
  <c r="CQ32" i="10"/>
  <c r="CL32" i="10"/>
  <c r="W32" i="10"/>
  <c r="CN32" i="10"/>
  <c r="CM32" i="10"/>
  <c r="CG32" i="10"/>
  <c r="CH32" i="10"/>
  <c r="CJ32" i="10"/>
  <c r="CK32" i="10"/>
  <c r="AV32" i="10"/>
  <c r="AU32" i="10"/>
  <c r="AH32" i="10"/>
  <c r="AT32" i="10"/>
  <c r="AQ32" i="10"/>
  <c r="AP32" i="10"/>
  <c r="AO32" i="10"/>
  <c r="AN32" i="10"/>
  <c r="AG32" i="10"/>
  <c r="AF32" i="10"/>
  <c r="Q32" i="10"/>
  <c r="A32" i="10"/>
  <c r="CV31" i="10"/>
  <c r="CU31" i="10"/>
  <c r="CT31" i="10"/>
  <c r="AM31" i="10"/>
  <c r="CS31" i="10"/>
  <c r="CR31" i="10"/>
  <c r="BX31" i="10"/>
  <c r="U31" i="10"/>
  <c r="BY31" i="10"/>
  <c r="CB31" i="10"/>
  <c r="CA31" i="10"/>
  <c r="BZ31" i="10"/>
  <c r="AY31" i="10"/>
  <c r="CC31" i="10"/>
  <c r="AW31" i="10"/>
  <c r="CD31" i="10"/>
  <c r="CE31" i="10"/>
  <c r="CF31" i="10"/>
  <c r="CI31" i="10"/>
  <c r="BA31" i="10"/>
  <c r="V31" i="10"/>
  <c r="CO31" i="10"/>
  <c r="CP31" i="10"/>
  <c r="CQ31" i="10"/>
  <c r="CL31" i="10"/>
  <c r="W31" i="10"/>
  <c r="CN31" i="10"/>
  <c r="CM31" i="10"/>
  <c r="CG31" i="10"/>
  <c r="CH31" i="10"/>
  <c r="CJ31" i="10"/>
  <c r="CK31" i="10"/>
  <c r="AV31" i="10"/>
  <c r="AU31" i="10"/>
  <c r="AH31" i="10"/>
  <c r="AT31" i="10"/>
  <c r="AQ31" i="10"/>
  <c r="AP31" i="10"/>
  <c r="AO31" i="10"/>
  <c r="AN31" i="10"/>
  <c r="AG31" i="10"/>
  <c r="AF31" i="10"/>
  <c r="Q31" i="10"/>
  <c r="A31" i="10"/>
  <c r="CV30" i="10"/>
  <c r="CU30" i="10"/>
  <c r="CT30" i="10"/>
  <c r="AM30" i="10"/>
  <c r="CS30" i="10"/>
  <c r="CR30" i="10"/>
  <c r="BX30" i="10"/>
  <c r="U30" i="10"/>
  <c r="BY30" i="10"/>
  <c r="CB30" i="10"/>
  <c r="CA30" i="10"/>
  <c r="BZ30" i="10"/>
  <c r="AY30" i="10"/>
  <c r="CC30" i="10"/>
  <c r="AW30" i="10"/>
  <c r="CD30" i="10"/>
  <c r="CE30" i="10"/>
  <c r="CF30" i="10"/>
  <c r="CI30" i="10"/>
  <c r="BA30" i="10"/>
  <c r="V30" i="10"/>
  <c r="CO30" i="10"/>
  <c r="CP30" i="10"/>
  <c r="CQ30" i="10"/>
  <c r="CL30" i="10"/>
  <c r="W30" i="10"/>
  <c r="CN30" i="10"/>
  <c r="CM30" i="10"/>
  <c r="CG30" i="10"/>
  <c r="CH30" i="10"/>
  <c r="CJ30" i="10"/>
  <c r="CK30" i="10"/>
  <c r="AV30" i="10"/>
  <c r="AU30" i="10"/>
  <c r="AH30" i="10"/>
  <c r="AT30" i="10"/>
  <c r="AQ30" i="10"/>
  <c r="AP30" i="10"/>
  <c r="AO30" i="10"/>
  <c r="AN30" i="10"/>
  <c r="AG30" i="10"/>
  <c r="AF30" i="10"/>
  <c r="Q30" i="10"/>
  <c r="A30" i="10"/>
  <c r="CV29" i="10"/>
  <c r="CU29" i="10"/>
  <c r="CT29" i="10"/>
  <c r="AM29" i="10"/>
  <c r="CS29" i="10"/>
  <c r="CR29" i="10"/>
  <c r="BX29" i="10"/>
  <c r="U29" i="10"/>
  <c r="BY29" i="10"/>
  <c r="CB29" i="10"/>
  <c r="CA29" i="10"/>
  <c r="BZ29" i="10"/>
  <c r="AY29" i="10"/>
  <c r="CC29" i="10"/>
  <c r="AW29" i="10"/>
  <c r="CD29" i="10"/>
  <c r="CE29" i="10"/>
  <c r="CF29" i="10"/>
  <c r="CI29" i="10"/>
  <c r="BA29" i="10"/>
  <c r="V29" i="10"/>
  <c r="CO29" i="10"/>
  <c r="CP29" i="10"/>
  <c r="CQ29" i="10"/>
  <c r="CL29" i="10"/>
  <c r="W29" i="10"/>
  <c r="CN29" i="10"/>
  <c r="CM29" i="10"/>
  <c r="CG29" i="10"/>
  <c r="CH29" i="10"/>
  <c r="CJ29" i="10"/>
  <c r="CK29" i="10"/>
  <c r="AV29" i="10"/>
  <c r="AU29" i="10"/>
  <c r="AH29" i="10"/>
  <c r="AT29" i="10"/>
  <c r="AQ29" i="10"/>
  <c r="AP29" i="10"/>
  <c r="AO29" i="10"/>
  <c r="AN29" i="10"/>
  <c r="AG29" i="10"/>
  <c r="AF29" i="10"/>
  <c r="Q29" i="10"/>
  <c r="A29" i="10"/>
  <c r="CV28" i="10"/>
  <c r="CU28" i="10"/>
  <c r="CT28" i="10"/>
  <c r="AM28" i="10"/>
  <c r="CS28" i="10"/>
  <c r="CR28" i="10"/>
  <c r="BX28" i="10"/>
  <c r="U28" i="10"/>
  <c r="BY28" i="10"/>
  <c r="CB28" i="10"/>
  <c r="CA28" i="10"/>
  <c r="BZ28" i="10"/>
  <c r="AY28" i="10"/>
  <c r="CC28" i="10"/>
  <c r="AW28" i="10"/>
  <c r="CD28" i="10"/>
  <c r="CE28" i="10"/>
  <c r="CF28" i="10"/>
  <c r="CI28" i="10"/>
  <c r="BA28" i="10"/>
  <c r="V28" i="10"/>
  <c r="CO28" i="10"/>
  <c r="CP28" i="10"/>
  <c r="CQ28" i="10"/>
  <c r="CL28" i="10"/>
  <c r="W28" i="10"/>
  <c r="CN28" i="10"/>
  <c r="CM28" i="10"/>
  <c r="CG28" i="10"/>
  <c r="CH28" i="10"/>
  <c r="CJ28" i="10"/>
  <c r="CK28" i="10"/>
  <c r="AV28" i="10"/>
  <c r="AU28" i="10"/>
  <c r="AH28" i="10"/>
  <c r="AT28" i="10"/>
  <c r="AQ28" i="10"/>
  <c r="AP28" i="10"/>
  <c r="AO28" i="10"/>
  <c r="AN28" i="10"/>
  <c r="AG28" i="10"/>
  <c r="AF28" i="10"/>
  <c r="Q28" i="10"/>
  <c r="A28" i="10"/>
  <c r="CV27" i="10"/>
  <c r="CU27" i="10"/>
  <c r="CT27" i="10"/>
  <c r="AM27" i="10"/>
  <c r="CS27" i="10"/>
  <c r="CR27" i="10"/>
  <c r="BX27" i="10"/>
  <c r="U27" i="10"/>
  <c r="BY27" i="10"/>
  <c r="CB27" i="10"/>
  <c r="CA27" i="10"/>
  <c r="BZ27" i="10"/>
  <c r="AY27" i="10"/>
  <c r="CC27" i="10"/>
  <c r="AW27" i="10"/>
  <c r="CD27" i="10"/>
  <c r="CE27" i="10"/>
  <c r="CF27" i="10"/>
  <c r="CI27" i="10"/>
  <c r="BA27" i="10"/>
  <c r="V27" i="10"/>
  <c r="CO27" i="10"/>
  <c r="CP27" i="10"/>
  <c r="CQ27" i="10"/>
  <c r="CL27" i="10"/>
  <c r="W27" i="10"/>
  <c r="CN27" i="10"/>
  <c r="CM27" i="10"/>
  <c r="CG27" i="10"/>
  <c r="CH27" i="10"/>
  <c r="CJ27" i="10"/>
  <c r="CK27" i="10"/>
  <c r="AV27" i="10"/>
  <c r="AU27" i="10"/>
  <c r="AH27" i="10"/>
  <c r="AT27" i="10"/>
  <c r="AQ27" i="10"/>
  <c r="AP27" i="10"/>
  <c r="AO27" i="10"/>
  <c r="AN27" i="10"/>
  <c r="AG27" i="10"/>
  <c r="AF27" i="10"/>
  <c r="Q27" i="10"/>
  <c r="A27" i="10"/>
  <c r="CV26" i="10"/>
  <c r="CU26" i="10"/>
  <c r="CT26" i="10"/>
  <c r="AM26" i="10"/>
  <c r="CS26" i="10"/>
  <c r="CR26" i="10"/>
  <c r="BX26" i="10"/>
  <c r="U26" i="10"/>
  <c r="BY26" i="10"/>
  <c r="CB26" i="10"/>
  <c r="CA26" i="10"/>
  <c r="BZ26" i="10"/>
  <c r="AY26" i="10"/>
  <c r="CC26" i="10"/>
  <c r="AW26" i="10"/>
  <c r="CD26" i="10"/>
  <c r="CE26" i="10"/>
  <c r="CF26" i="10"/>
  <c r="CI26" i="10"/>
  <c r="BA26" i="10"/>
  <c r="V26" i="10"/>
  <c r="CO26" i="10"/>
  <c r="CP26" i="10"/>
  <c r="CQ26" i="10"/>
  <c r="CL26" i="10"/>
  <c r="W26" i="10"/>
  <c r="CN26" i="10"/>
  <c r="CM26" i="10"/>
  <c r="CG26" i="10"/>
  <c r="CH26" i="10"/>
  <c r="CJ26" i="10"/>
  <c r="CK26" i="10"/>
  <c r="AV26" i="10"/>
  <c r="AU26" i="10"/>
  <c r="AH26" i="10"/>
  <c r="AT26" i="10"/>
  <c r="AQ26" i="10"/>
  <c r="AP26" i="10"/>
  <c r="AO26" i="10"/>
  <c r="AN26" i="10"/>
  <c r="AG26" i="10"/>
  <c r="AF26" i="10"/>
  <c r="Q26" i="10"/>
  <c r="A26" i="10"/>
  <c r="CV25" i="10"/>
  <c r="CU25" i="10"/>
  <c r="CT25" i="10"/>
  <c r="AM25" i="10"/>
  <c r="CS25" i="10"/>
  <c r="CR25" i="10"/>
  <c r="BX25" i="10"/>
  <c r="U25" i="10"/>
  <c r="BY25" i="10"/>
  <c r="CB25" i="10"/>
  <c r="CA25" i="10"/>
  <c r="BZ25" i="10"/>
  <c r="AY25" i="10"/>
  <c r="CC25" i="10"/>
  <c r="AW25" i="10"/>
  <c r="CD25" i="10"/>
  <c r="CE25" i="10"/>
  <c r="CF25" i="10"/>
  <c r="CI25" i="10"/>
  <c r="BA25" i="10"/>
  <c r="V25" i="10"/>
  <c r="CO25" i="10"/>
  <c r="CP25" i="10"/>
  <c r="CQ25" i="10"/>
  <c r="CL25" i="10"/>
  <c r="W25" i="10"/>
  <c r="CN25" i="10"/>
  <c r="CM25" i="10"/>
  <c r="CG25" i="10"/>
  <c r="CH25" i="10"/>
  <c r="CJ25" i="10"/>
  <c r="CK25" i="10"/>
  <c r="AV25" i="10"/>
  <c r="AU25" i="10"/>
  <c r="AH25" i="10"/>
  <c r="AT25" i="10"/>
  <c r="AQ25" i="10"/>
  <c r="AP25" i="10"/>
  <c r="AO25" i="10"/>
  <c r="AN25" i="10"/>
  <c r="AG25" i="10"/>
  <c r="AF25" i="10"/>
  <c r="Q25" i="10"/>
  <c r="A25" i="10"/>
  <c r="CV24" i="10"/>
  <c r="CU24" i="10"/>
  <c r="CT24" i="10"/>
  <c r="AM24" i="10"/>
  <c r="CS24" i="10"/>
  <c r="CR24" i="10"/>
  <c r="BX24" i="10"/>
  <c r="U24" i="10"/>
  <c r="BY24" i="10"/>
  <c r="CB24" i="10"/>
  <c r="CA24" i="10"/>
  <c r="BZ24" i="10"/>
  <c r="AY24" i="10"/>
  <c r="CC24" i="10"/>
  <c r="AW24" i="10"/>
  <c r="CD24" i="10"/>
  <c r="CE24" i="10"/>
  <c r="CF24" i="10"/>
  <c r="CI24" i="10"/>
  <c r="BA24" i="10"/>
  <c r="V24" i="10"/>
  <c r="CO24" i="10"/>
  <c r="CP24" i="10"/>
  <c r="CQ24" i="10"/>
  <c r="CL24" i="10"/>
  <c r="W24" i="10"/>
  <c r="CN24" i="10"/>
  <c r="CM24" i="10"/>
  <c r="CG24" i="10"/>
  <c r="CH24" i="10"/>
  <c r="CJ24" i="10"/>
  <c r="CK24" i="10"/>
  <c r="AV24" i="10"/>
  <c r="AU24" i="10"/>
  <c r="AH24" i="10"/>
  <c r="AT24" i="10"/>
  <c r="AQ24" i="10"/>
  <c r="AP24" i="10"/>
  <c r="AO24" i="10"/>
  <c r="AN24" i="10"/>
  <c r="AG24" i="10"/>
  <c r="AF24" i="10"/>
  <c r="Q24" i="10"/>
  <c r="A24" i="10"/>
  <c r="CV23" i="10"/>
  <c r="CU23" i="10"/>
  <c r="CT23" i="10"/>
  <c r="AM23" i="10"/>
  <c r="CS23" i="10"/>
  <c r="CR23" i="10"/>
  <c r="BX23" i="10"/>
  <c r="U23" i="10"/>
  <c r="BY23" i="10"/>
  <c r="CB23" i="10"/>
  <c r="CA23" i="10"/>
  <c r="BZ23" i="10"/>
  <c r="AY23" i="10"/>
  <c r="CC23" i="10"/>
  <c r="AW23" i="10"/>
  <c r="CD23" i="10"/>
  <c r="CE23" i="10"/>
  <c r="CF23" i="10"/>
  <c r="CI23" i="10"/>
  <c r="BA23" i="10"/>
  <c r="V23" i="10"/>
  <c r="CO23" i="10"/>
  <c r="CP23" i="10"/>
  <c r="CQ23" i="10"/>
  <c r="CL23" i="10"/>
  <c r="W23" i="10"/>
  <c r="CN23" i="10"/>
  <c r="CM23" i="10"/>
  <c r="CG23" i="10"/>
  <c r="CH23" i="10"/>
  <c r="CJ23" i="10"/>
  <c r="CK23" i="10"/>
  <c r="AV23" i="10"/>
  <c r="AU23" i="10"/>
  <c r="AH23" i="10"/>
  <c r="AT23" i="10"/>
  <c r="AQ23" i="10"/>
  <c r="AP23" i="10"/>
  <c r="AO23" i="10"/>
  <c r="AN23" i="10"/>
  <c r="AG23" i="10"/>
  <c r="AF23" i="10"/>
  <c r="Q23" i="10"/>
  <c r="A23" i="10"/>
  <c r="CV22" i="10"/>
  <c r="CU22" i="10"/>
  <c r="CT22" i="10"/>
  <c r="AM22" i="10"/>
  <c r="CS22" i="10"/>
  <c r="CR22" i="10"/>
  <c r="BX22" i="10"/>
  <c r="U22" i="10"/>
  <c r="BY22" i="10"/>
  <c r="CB22" i="10"/>
  <c r="CA22" i="10"/>
  <c r="BZ22" i="10"/>
  <c r="AY22" i="10"/>
  <c r="CC22" i="10"/>
  <c r="AW22" i="10"/>
  <c r="CD22" i="10"/>
  <c r="CE22" i="10"/>
  <c r="CF22" i="10"/>
  <c r="CI22" i="10"/>
  <c r="BA22" i="10"/>
  <c r="V22" i="10"/>
  <c r="CO22" i="10"/>
  <c r="CP22" i="10"/>
  <c r="CQ22" i="10"/>
  <c r="CL22" i="10"/>
  <c r="W22" i="10"/>
  <c r="CN22" i="10"/>
  <c r="CM22" i="10"/>
  <c r="CG22" i="10"/>
  <c r="CH22" i="10"/>
  <c r="CJ22" i="10"/>
  <c r="CK22" i="10"/>
  <c r="AV22" i="10"/>
  <c r="AU22" i="10"/>
  <c r="AH22" i="10"/>
  <c r="AT22" i="10"/>
  <c r="AQ22" i="10"/>
  <c r="AP22" i="10"/>
  <c r="AO22" i="10"/>
  <c r="AN22" i="10"/>
  <c r="AG22" i="10"/>
  <c r="AF22" i="10"/>
  <c r="Q22" i="10"/>
  <c r="A22" i="10"/>
  <c r="CV21" i="10"/>
  <c r="CU21" i="10"/>
  <c r="CT21" i="10"/>
  <c r="AM21" i="10"/>
  <c r="CS21" i="10"/>
  <c r="CR21" i="10"/>
  <c r="BX21" i="10"/>
  <c r="U21" i="10"/>
  <c r="BY21" i="10"/>
  <c r="CB21" i="10"/>
  <c r="CA21" i="10"/>
  <c r="BZ21" i="10"/>
  <c r="AY21" i="10"/>
  <c r="CC21" i="10"/>
  <c r="AW21" i="10"/>
  <c r="CD21" i="10"/>
  <c r="CE21" i="10"/>
  <c r="CF21" i="10"/>
  <c r="CI21" i="10"/>
  <c r="BA21" i="10"/>
  <c r="V21" i="10"/>
  <c r="CO21" i="10"/>
  <c r="CP21" i="10"/>
  <c r="CQ21" i="10"/>
  <c r="CL21" i="10"/>
  <c r="W21" i="10"/>
  <c r="CN21" i="10"/>
  <c r="CM21" i="10"/>
  <c r="CG21" i="10"/>
  <c r="CH21" i="10"/>
  <c r="CJ21" i="10"/>
  <c r="CK21" i="10"/>
  <c r="AV21" i="10"/>
  <c r="AU21" i="10"/>
  <c r="AH21" i="10"/>
  <c r="AT21" i="10"/>
  <c r="AQ21" i="10"/>
  <c r="AP21" i="10"/>
  <c r="AO21" i="10"/>
  <c r="AN21" i="10"/>
  <c r="AG21" i="10"/>
  <c r="AF21" i="10"/>
  <c r="Q21" i="10"/>
  <c r="A21" i="10"/>
  <c r="CV20" i="10"/>
  <c r="CU20" i="10"/>
  <c r="CT20" i="10"/>
  <c r="AM20" i="10"/>
  <c r="CS20" i="10"/>
  <c r="CR20" i="10"/>
  <c r="BX20" i="10"/>
  <c r="U20" i="10"/>
  <c r="BY20" i="10"/>
  <c r="CB20" i="10"/>
  <c r="CA20" i="10"/>
  <c r="BZ20" i="10"/>
  <c r="AY20" i="10"/>
  <c r="CC20" i="10"/>
  <c r="AW20" i="10"/>
  <c r="CD20" i="10"/>
  <c r="CE20" i="10"/>
  <c r="CF20" i="10"/>
  <c r="CI20" i="10"/>
  <c r="BA20" i="10"/>
  <c r="V20" i="10"/>
  <c r="CO20" i="10"/>
  <c r="CP20" i="10"/>
  <c r="CQ20" i="10"/>
  <c r="CL20" i="10"/>
  <c r="W20" i="10"/>
  <c r="CN20" i="10"/>
  <c r="CM20" i="10"/>
  <c r="CG20" i="10"/>
  <c r="CH20" i="10"/>
  <c r="CJ20" i="10"/>
  <c r="CK20" i="10"/>
  <c r="AV20" i="10"/>
  <c r="AU20" i="10"/>
  <c r="AH20" i="10"/>
  <c r="AT20" i="10"/>
  <c r="AQ20" i="10"/>
  <c r="AP20" i="10"/>
  <c r="AO20" i="10"/>
  <c r="AN20" i="10"/>
  <c r="AG20" i="10"/>
  <c r="AF20" i="10"/>
  <c r="Q20" i="10"/>
  <c r="A20" i="10"/>
  <c r="CV14" i="10"/>
  <c r="CV19" i="10"/>
  <c r="CU14" i="10"/>
  <c r="CU19" i="10"/>
  <c r="CT14" i="10"/>
  <c r="CT19" i="10"/>
  <c r="AM14" i="10"/>
  <c r="CS14" i="10"/>
  <c r="CS19" i="10"/>
  <c r="CR14" i="10"/>
  <c r="CR19" i="10"/>
  <c r="BX14" i="10"/>
  <c r="U14" i="10"/>
  <c r="BY14" i="10"/>
  <c r="CB14" i="10"/>
  <c r="CA14" i="10"/>
  <c r="BZ14" i="10"/>
  <c r="AY14" i="10"/>
  <c r="CC14" i="10"/>
  <c r="AW14" i="10"/>
  <c r="CD14" i="10"/>
  <c r="CE14" i="10"/>
  <c r="CF14" i="10"/>
  <c r="CI14" i="10"/>
  <c r="BA14" i="10"/>
  <c r="V14" i="10"/>
  <c r="CO14" i="10"/>
  <c r="CP14" i="10"/>
  <c r="CQ14" i="10"/>
  <c r="CQ19" i="10"/>
  <c r="CP19" i="10"/>
  <c r="CO19" i="10"/>
  <c r="CL14" i="10"/>
  <c r="W14" i="10"/>
  <c r="CN14" i="10"/>
  <c r="CN19" i="10"/>
  <c r="CM14" i="10"/>
  <c r="CM19" i="10"/>
  <c r="CL19" i="10"/>
  <c r="CG14" i="10"/>
  <c r="CH14" i="10"/>
  <c r="CJ14" i="10"/>
  <c r="CK14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4" i="10"/>
  <c r="AV19" i="10"/>
  <c r="AU14" i="10"/>
  <c r="AU19" i="10"/>
  <c r="AH14" i="10"/>
  <c r="AT14" i="10"/>
  <c r="AT19" i="10"/>
  <c r="AS19" i="10"/>
  <c r="AR19" i="10"/>
  <c r="AQ14" i="10"/>
  <c r="AQ19" i="10"/>
  <c r="AP14" i="10"/>
  <c r="AP19" i="10"/>
  <c r="AO14" i="10"/>
  <c r="AO19" i="10"/>
  <c r="AN14" i="10"/>
  <c r="AN19" i="10"/>
  <c r="AM19" i="10"/>
  <c r="AL19" i="10"/>
  <c r="AK19" i="10"/>
  <c r="AJ19" i="10"/>
  <c r="AI19" i="10"/>
  <c r="AH19" i="10"/>
  <c r="AG14" i="10"/>
  <c r="AG19" i="10"/>
  <c r="AF14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19" i="10"/>
  <c r="CV18" i="10"/>
  <c r="CU18" i="10"/>
  <c r="CT18" i="10"/>
  <c r="AM18" i="10"/>
  <c r="CS18" i="10"/>
  <c r="CR18" i="10"/>
  <c r="BX18" i="10"/>
  <c r="U18" i="10"/>
  <c r="BY18" i="10"/>
  <c r="CB18" i="10"/>
  <c r="CA18" i="10"/>
  <c r="BZ18" i="10"/>
  <c r="AY18" i="10"/>
  <c r="CC18" i="10"/>
  <c r="AW18" i="10"/>
  <c r="CD18" i="10"/>
  <c r="CE18" i="10"/>
  <c r="CF18" i="10"/>
  <c r="CI18" i="10"/>
  <c r="BA18" i="10"/>
  <c r="V18" i="10"/>
  <c r="CO18" i="10"/>
  <c r="CP18" i="10"/>
  <c r="CQ18" i="10"/>
  <c r="CL18" i="10"/>
  <c r="W18" i="10"/>
  <c r="CN18" i="10"/>
  <c r="CM18" i="10"/>
  <c r="CG18" i="10"/>
  <c r="CH18" i="10"/>
  <c r="CJ18" i="10"/>
  <c r="CK18" i="10"/>
  <c r="AV18" i="10"/>
  <c r="AU18" i="10"/>
  <c r="AH18" i="10"/>
  <c r="AT18" i="10"/>
  <c r="AQ18" i="10"/>
  <c r="AP18" i="10"/>
  <c r="AO18" i="10"/>
  <c r="AN18" i="10"/>
  <c r="AG18" i="10"/>
  <c r="AF18" i="10"/>
  <c r="Q18" i="10"/>
  <c r="A18" i="10"/>
  <c r="CV17" i="10"/>
  <c r="CU17" i="10"/>
  <c r="CT17" i="10"/>
  <c r="AM17" i="10"/>
  <c r="CS17" i="10"/>
  <c r="CR17" i="10"/>
  <c r="BX17" i="10"/>
  <c r="U17" i="10"/>
  <c r="BY17" i="10"/>
  <c r="CB17" i="10"/>
  <c r="CA17" i="10"/>
  <c r="BZ17" i="10"/>
  <c r="AY17" i="10"/>
  <c r="CC17" i="10"/>
  <c r="AW17" i="10"/>
  <c r="CD17" i="10"/>
  <c r="CE17" i="10"/>
  <c r="CF17" i="10"/>
  <c r="CI17" i="10"/>
  <c r="BA17" i="10"/>
  <c r="V17" i="10"/>
  <c r="CO17" i="10"/>
  <c r="CP17" i="10"/>
  <c r="CQ17" i="10"/>
  <c r="CL17" i="10"/>
  <c r="W17" i="10"/>
  <c r="CN17" i="10"/>
  <c r="CM17" i="10"/>
  <c r="CG17" i="10"/>
  <c r="CH17" i="10"/>
  <c r="CJ17" i="10"/>
  <c r="CK17" i="10"/>
  <c r="AV17" i="10"/>
  <c r="AU17" i="10"/>
  <c r="AH17" i="10"/>
  <c r="AT17" i="10"/>
  <c r="AQ17" i="10"/>
  <c r="AP17" i="10"/>
  <c r="AO17" i="10"/>
  <c r="AN17" i="10"/>
  <c r="AG17" i="10"/>
  <c r="AF17" i="10"/>
  <c r="Q17" i="10"/>
  <c r="A17" i="10"/>
  <c r="CV16" i="10"/>
  <c r="CU16" i="10"/>
  <c r="CT16" i="10"/>
  <c r="AM16" i="10"/>
  <c r="CS16" i="10"/>
  <c r="CR16" i="10"/>
  <c r="BX16" i="10"/>
  <c r="U16" i="10"/>
  <c r="BY16" i="10"/>
  <c r="CB16" i="10"/>
  <c r="CA16" i="10"/>
  <c r="BZ16" i="10"/>
  <c r="AY16" i="10"/>
  <c r="CC16" i="10"/>
  <c r="AW16" i="10"/>
  <c r="CD16" i="10"/>
  <c r="CE16" i="10"/>
  <c r="CF16" i="10"/>
  <c r="CI16" i="10"/>
  <c r="BA16" i="10"/>
  <c r="V16" i="10"/>
  <c r="CO16" i="10"/>
  <c r="CP16" i="10"/>
  <c r="CQ16" i="10"/>
  <c r="CL16" i="10"/>
  <c r="W16" i="10"/>
  <c r="CN16" i="10"/>
  <c r="CM16" i="10"/>
  <c r="CG16" i="10"/>
  <c r="CH16" i="10"/>
  <c r="CJ16" i="10"/>
  <c r="CK16" i="10"/>
  <c r="AV16" i="10"/>
  <c r="AU16" i="10"/>
  <c r="AH16" i="10"/>
  <c r="AT16" i="10"/>
  <c r="AQ16" i="10"/>
  <c r="AP16" i="10"/>
  <c r="AO16" i="10"/>
  <c r="AN16" i="10"/>
  <c r="AG16" i="10"/>
  <c r="AF16" i="10"/>
  <c r="Q16" i="10"/>
  <c r="A16" i="10"/>
  <c r="CV15" i="10"/>
  <c r="CU15" i="10"/>
  <c r="CT15" i="10"/>
  <c r="AM15" i="10"/>
  <c r="CS15" i="10"/>
  <c r="CR15" i="10"/>
  <c r="BX15" i="10"/>
  <c r="U15" i="10"/>
  <c r="BY15" i="10"/>
  <c r="CB15" i="10"/>
  <c r="CA15" i="10"/>
  <c r="BZ15" i="10"/>
  <c r="AY15" i="10"/>
  <c r="CC15" i="10"/>
  <c r="AW15" i="10"/>
  <c r="CD15" i="10"/>
  <c r="CE15" i="10"/>
  <c r="CF15" i="10"/>
  <c r="CI15" i="10"/>
  <c r="BA15" i="10"/>
  <c r="V15" i="10"/>
  <c r="CO15" i="10"/>
  <c r="CP15" i="10"/>
  <c r="CQ15" i="10"/>
  <c r="CL15" i="10"/>
  <c r="W15" i="10"/>
  <c r="CN15" i="10"/>
  <c r="CM15" i="10"/>
  <c r="CG15" i="10"/>
  <c r="CH15" i="10"/>
  <c r="CJ15" i="10"/>
  <c r="CK15" i="10"/>
  <c r="AV15" i="10"/>
  <c r="AU15" i="10"/>
  <c r="AH15" i="10"/>
  <c r="AT15" i="10"/>
  <c r="AQ15" i="10"/>
  <c r="AP15" i="10"/>
  <c r="AO15" i="10"/>
  <c r="AN15" i="10"/>
  <c r="AG15" i="10"/>
  <c r="AF15" i="10"/>
  <c r="Q15" i="10"/>
  <c r="A15" i="10"/>
  <c r="Q14" i="10"/>
  <c r="A14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13" i="10"/>
  <c r="CV12" i="10"/>
  <c r="CU12" i="10"/>
  <c r="CT12" i="10"/>
  <c r="AM12" i="10"/>
  <c r="CS12" i="10"/>
  <c r="CR12" i="10"/>
  <c r="BX12" i="10"/>
  <c r="U12" i="10"/>
  <c r="BY12" i="10"/>
  <c r="CB12" i="10"/>
  <c r="CA12" i="10"/>
  <c r="BZ12" i="10"/>
  <c r="AY12" i="10"/>
  <c r="CC12" i="10"/>
  <c r="AW12" i="10"/>
  <c r="CD12" i="10"/>
  <c r="CE12" i="10"/>
  <c r="CF12" i="10"/>
  <c r="CI12" i="10"/>
  <c r="BA12" i="10"/>
  <c r="V12" i="10"/>
  <c r="CO12" i="10"/>
  <c r="CP12" i="10"/>
  <c r="CQ12" i="10"/>
  <c r="CL12" i="10"/>
  <c r="W12" i="10"/>
  <c r="CN12" i="10"/>
  <c r="CM12" i="10"/>
  <c r="CG12" i="10"/>
  <c r="CH12" i="10"/>
  <c r="CJ12" i="10"/>
  <c r="CK12" i="10"/>
  <c r="AV12" i="10"/>
  <c r="AU12" i="10"/>
  <c r="AH12" i="10"/>
  <c r="AT12" i="10"/>
  <c r="AQ12" i="10"/>
  <c r="AP12" i="10"/>
  <c r="AO12" i="10"/>
  <c r="AN12" i="10"/>
  <c r="AG12" i="10"/>
  <c r="AF12" i="10"/>
  <c r="Q12" i="10"/>
  <c r="A12" i="10"/>
  <c r="CV11" i="10"/>
  <c r="CU11" i="10"/>
  <c r="CT11" i="10"/>
  <c r="AM11" i="10"/>
  <c r="CS11" i="10"/>
  <c r="CR11" i="10"/>
  <c r="BX11" i="10"/>
  <c r="U11" i="10"/>
  <c r="BY11" i="10"/>
  <c r="CB11" i="10"/>
  <c r="CA11" i="10"/>
  <c r="BZ11" i="10"/>
  <c r="AY11" i="10"/>
  <c r="CC11" i="10"/>
  <c r="AW11" i="10"/>
  <c r="CD11" i="10"/>
  <c r="CE11" i="10"/>
  <c r="CF11" i="10"/>
  <c r="CI11" i="10"/>
  <c r="BA11" i="10"/>
  <c r="V11" i="10"/>
  <c r="CO11" i="10"/>
  <c r="CP11" i="10"/>
  <c r="CQ11" i="10"/>
  <c r="CL11" i="10"/>
  <c r="W11" i="10"/>
  <c r="CN11" i="10"/>
  <c r="CM11" i="10"/>
  <c r="CG11" i="10"/>
  <c r="CH11" i="10"/>
  <c r="CJ11" i="10"/>
  <c r="CK11" i="10"/>
  <c r="AV11" i="10"/>
  <c r="AU11" i="10"/>
  <c r="AH11" i="10"/>
  <c r="AT11" i="10"/>
  <c r="AQ11" i="10"/>
  <c r="AP11" i="10"/>
  <c r="AO11" i="10"/>
  <c r="AN11" i="10"/>
  <c r="AG11" i="10"/>
  <c r="AF11" i="10"/>
  <c r="Q11" i="10"/>
  <c r="A11" i="10"/>
  <c r="CV10" i="10"/>
  <c r="CU10" i="10"/>
  <c r="CT10" i="10"/>
  <c r="AM10" i="10"/>
  <c r="CS10" i="10"/>
  <c r="CR10" i="10"/>
  <c r="BX10" i="10"/>
  <c r="U10" i="10"/>
  <c r="BY10" i="10"/>
  <c r="CB10" i="10"/>
  <c r="CA10" i="10"/>
  <c r="BZ10" i="10"/>
  <c r="AY10" i="10"/>
  <c r="CC10" i="10"/>
  <c r="AW10" i="10"/>
  <c r="CD10" i="10"/>
  <c r="CE10" i="10"/>
  <c r="CF10" i="10"/>
  <c r="CI10" i="10"/>
  <c r="BA10" i="10"/>
  <c r="V10" i="10"/>
  <c r="CO10" i="10"/>
  <c r="CP10" i="10"/>
  <c r="CQ10" i="10"/>
  <c r="CL10" i="10"/>
  <c r="W10" i="10"/>
  <c r="CN10" i="10"/>
  <c r="CM10" i="10"/>
  <c r="CG10" i="10"/>
  <c r="CH10" i="10"/>
  <c r="CJ10" i="10"/>
  <c r="CK10" i="10"/>
  <c r="AV10" i="10"/>
  <c r="AU10" i="10"/>
  <c r="AH10" i="10"/>
  <c r="AT10" i="10"/>
  <c r="AQ10" i="10"/>
  <c r="AP10" i="10"/>
  <c r="AO10" i="10"/>
  <c r="AN10" i="10"/>
  <c r="AG10" i="10"/>
  <c r="AF10" i="10"/>
  <c r="Q10" i="10"/>
  <c r="A10" i="10"/>
  <c r="CV9" i="10"/>
  <c r="CU9" i="10"/>
  <c r="CT9" i="10"/>
  <c r="AM9" i="10"/>
  <c r="CS9" i="10"/>
  <c r="CR9" i="10"/>
  <c r="BX9" i="10"/>
  <c r="U9" i="10"/>
  <c r="BY9" i="10"/>
  <c r="CB9" i="10"/>
  <c r="CA9" i="10"/>
  <c r="BZ9" i="10"/>
  <c r="AY9" i="10"/>
  <c r="CC9" i="10"/>
  <c r="AW9" i="10"/>
  <c r="CD9" i="10"/>
  <c r="CE9" i="10"/>
  <c r="CF9" i="10"/>
  <c r="CI9" i="10"/>
  <c r="BA9" i="10"/>
  <c r="V9" i="10"/>
  <c r="CO9" i="10"/>
  <c r="CP9" i="10"/>
  <c r="CQ9" i="10"/>
  <c r="CL9" i="10"/>
  <c r="W9" i="10"/>
  <c r="CN9" i="10"/>
  <c r="CM9" i="10"/>
  <c r="CG9" i="10"/>
  <c r="CH9" i="10"/>
  <c r="CJ9" i="10"/>
  <c r="CK9" i="10"/>
  <c r="AV9" i="10"/>
  <c r="AU9" i="10"/>
  <c r="AH9" i="10"/>
  <c r="AT9" i="10"/>
  <c r="AQ9" i="10"/>
  <c r="AP9" i="10"/>
  <c r="AO9" i="10"/>
  <c r="AN9" i="10"/>
  <c r="AG9" i="10"/>
  <c r="AF9" i="10"/>
  <c r="Q9" i="10"/>
  <c r="A9" i="10"/>
  <c r="CV8" i="10"/>
  <c r="CU8" i="10"/>
  <c r="CT8" i="10"/>
  <c r="AM8" i="10"/>
  <c r="CS8" i="10"/>
  <c r="CR8" i="10"/>
  <c r="BX8" i="10"/>
  <c r="U8" i="10"/>
  <c r="BY8" i="10"/>
  <c r="CB8" i="10"/>
  <c r="CA8" i="10"/>
  <c r="BZ8" i="10"/>
  <c r="AY8" i="10"/>
  <c r="CC8" i="10"/>
  <c r="AW8" i="10"/>
  <c r="CD8" i="10"/>
  <c r="CE8" i="10"/>
  <c r="CF8" i="10"/>
  <c r="CI8" i="10"/>
  <c r="BA8" i="10"/>
  <c r="V8" i="10"/>
  <c r="CO8" i="10"/>
  <c r="CP8" i="10"/>
  <c r="CQ8" i="10"/>
  <c r="CL8" i="10"/>
  <c r="W8" i="10"/>
  <c r="CN8" i="10"/>
  <c r="CM8" i="10"/>
  <c r="CG8" i="10"/>
  <c r="CH8" i="10"/>
  <c r="CJ8" i="10"/>
  <c r="CK8" i="10"/>
  <c r="AV8" i="10"/>
  <c r="AU8" i="10"/>
  <c r="AH8" i="10"/>
  <c r="AT8" i="10"/>
  <c r="AQ8" i="10"/>
  <c r="AP8" i="10"/>
  <c r="AO8" i="10"/>
  <c r="AN8" i="10"/>
  <c r="AG8" i="10"/>
  <c r="AF8" i="10"/>
  <c r="Q8" i="10"/>
  <c r="A8" i="10"/>
  <c r="CV2" i="10"/>
  <c r="CV7" i="10"/>
  <c r="CU2" i="10"/>
  <c r="CU7" i="10"/>
  <c r="CT2" i="10"/>
  <c r="CT7" i="10"/>
  <c r="AM2" i="10"/>
  <c r="CS2" i="10"/>
  <c r="CS7" i="10"/>
  <c r="CR2" i="10"/>
  <c r="CR7" i="10"/>
  <c r="BX2" i="10"/>
  <c r="U2" i="10"/>
  <c r="BY2" i="10"/>
  <c r="CB2" i="10"/>
  <c r="CA2" i="10"/>
  <c r="BZ2" i="10"/>
  <c r="AY2" i="10"/>
  <c r="CC2" i="10"/>
  <c r="AW2" i="10"/>
  <c r="CD2" i="10"/>
  <c r="CE2" i="10"/>
  <c r="CF2" i="10"/>
  <c r="CI2" i="10"/>
  <c r="BA2" i="10"/>
  <c r="V2" i="10"/>
  <c r="CO2" i="10"/>
  <c r="CP2" i="10"/>
  <c r="CQ2" i="10"/>
  <c r="CQ7" i="10"/>
  <c r="CP7" i="10"/>
  <c r="CO7" i="10"/>
  <c r="CL2" i="10"/>
  <c r="W2" i="10"/>
  <c r="CN2" i="10"/>
  <c r="CN7" i="10"/>
  <c r="CM2" i="10"/>
  <c r="CM7" i="10"/>
  <c r="CL7" i="10"/>
  <c r="CG2" i="10"/>
  <c r="CH2" i="10"/>
  <c r="CJ2" i="10"/>
  <c r="CK2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2" i="10"/>
  <c r="AV7" i="10"/>
  <c r="AU2" i="10"/>
  <c r="AU7" i="10"/>
  <c r="AH2" i="10"/>
  <c r="AT2" i="10"/>
  <c r="AT7" i="10"/>
  <c r="AS7" i="10"/>
  <c r="AR7" i="10"/>
  <c r="AQ2" i="10"/>
  <c r="AQ7" i="10"/>
  <c r="AP2" i="10"/>
  <c r="AP7" i="10"/>
  <c r="AO2" i="10"/>
  <c r="AO7" i="10"/>
  <c r="AN2" i="10"/>
  <c r="AN7" i="10"/>
  <c r="AM7" i="10"/>
  <c r="AL7" i="10"/>
  <c r="AK7" i="10"/>
  <c r="AJ7" i="10"/>
  <c r="AI7" i="10"/>
  <c r="AH7" i="10"/>
  <c r="AG2" i="10"/>
  <c r="AG7" i="10"/>
  <c r="AF2" i="10"/>
  <c r="AF7" i="10"/>
  <c r="AE7" i="10"/>
  <c r="AD7" i="10"/>
  <c r="AC7" i="10"/>
  <c r="AB7" i="10"/>
  <c r="AA7" i="10"/>
  <c r="Z7" i="10"/>
  <c r="Y7" i="10"/>
  <c r="X7" i="10"/>
  <c r="W7" i="10"/>
  <c r="V7" i="10"/>
  <c r="U7" i="10"/>
  <c r="A7" i="10"/>
  <c r="CV6" i="10"/>
  <c r="CU6" i="10"/>
  <c r="CT6" i="10"/>
  <c r="AM6" i="10"/>
  <c r="CS6" i="10"/>
  <c r="CR6" i="10"/>
  <c r="BX6" i="10"/>
  <c r="U6" i="10"/>
  <c r="BY6" i="10"/>
  <c r="CB6" i="10"/>
  <c r="CA6" i="10"/>
  <c r="BZ6" i="10"/>
  <c r="AY6" i="10"/>
  <c r="CC6" i="10"/>
  <c r="AW6" i="10"/>
  <c r="CD6" i="10"/>
  <c r="CE6" i="10"/>
  <c r="CF6" i="10"/>
  <c r="CI6" i="10"/>
  <c r="BA6" i="10"/>
  <c r="V6" i="10"/>
  <c r="CO6" i="10"/>
  <c r="CP6" i="10"/>
  <c r="CQ6" i="10"/>
  <c r="CL6" i="10"/>
  <c r="W6" i="10"/>
  <c r="CN6" i="10"/>
  <c r="CM6" i="10"/>
  <c r="CG6" i="10"/>
  <c r="CH6" i="10"/>
  <c r="CJ6" i="10"/>
  <c r="CK6" i="10"/>
  <c r="AV6" i="10"/>
  <c r="AU6" i="10"/>
  <c r="AH6" i="10"/>
  <c r="AT6" i="10"/>
  <c r="AQ6" i="10"/>
  <c r="AP6" i="10"/>
  <c r="AO6" i="10"/>
  <c r="AN6" i="10"/>
  <c r="AG6" i="10"/>
  <c r="AF6" i="10"/>
  <c r="Q6" i="10"/>
  <c r="A6" i="10"/>
  <c r="CV5" i="10"/>
  <c r="CU5" i="10"/>
  <c r="CT5" i="10"/>
  <c r="AM5" i="10"/>
  <c r="CS5" i="10"/>
  <c r="CR5" i="10"/>
  <c r="BX5" i="10"/>
  <c r="U5" i="10"/>
  <c r="BY5" i="10"/>
  <c r="CB5" i="10"/>
  <c r="CA5" i="10"/>
  <c r="BZ5" i="10"/>
  <c r="AY5" i="10"/>
  <c r="CC5" i="10"/>
  <c r="AW5" i="10"/>
  <c r="CD5" i="10"/>
  <c r="CE5" i="10"/>
  <c r="CF5" i="10"/>
  <c r="CI5" i="10"/>
  <c r="BA5" i="10"/>
  <c r="V5" i="10"/>
  <c r="CO5" i="10"/>
  <c r="CP5" i="10"/>
  <c r="CQ5" i="10"/>
  <c r="CL5" i="10"/>
  <c r="W5" i="10"/>
  <c r="CN5" i="10"/>
  <c r="CM5" i="10"/>
  <c r="CG5" i="10"/>
  <c r="CH5" i="10"/>
  <c r="CJ5" i="10"/>
  <c r="CK5" i="10"/>
  <c r="AV5" i="10"/>
  <c r="AU5" i="10"/>
  <c r="AH5" i="10"/>
  <c r="AT5" i="10"/>
  <c r="AQ5" i="10"/>
  <c r="AP5" i="10"/>
  <c r="AO5" i="10"/>
  <c r="AN5" i="10"/>
  <c r="AG5" i="10"/>
  <c r="AF5" i="10"/>
  <c r="Q5" i="10"/>
  <c r="A5" i="10"/>
  <c r="CV4" i="10"/>
  <c r="CU4" i="10"/>
  <c r="CT4" i="10"/>
  <c r="AM4" i="10"/>
  <c r="CS4" i="10"/>
  <c r="CR4" i="10"/>
  <c r="BX4" i="10"/>
  <c r="U4" i="10"/>
  <c r="BY4" i="10"/>
  <c r="CB4" i="10"/>
  <c r="CA4" i="10"/>
  <c r="BZ4" i="10"/>
  <c r="AY4" i="10"/>
  <c r="CC4" i="10"/>
  <c r="AW4" i="10"/>
  <c r="CD4" i="10"/>
  <c r="CE4" i="10"/>
  <c r="CF4" i="10"/>
  <c r="CI4" i="10"/>
  <c r="BA4" i="10"/>
  <c r="V4" i="10"/>
  <c r="CO4" i="10"/>
  <c r="CP4" i="10"/>
  <c r="CQ4" i="10"/>
  <c r="CL4" i="10"/>
  <c r="W4" i="10"/>
  <c r="CN4" i="10"/>
  <c r="CM4" i="10"/>
  <c r="CG4" i="10"/>
  <c r="CH4" i="10"/>
  <c r="CJ4" i="10"/>
  <c r="CK4" i="10"/>
  <c r="AV4" i="10"/>
  <c r="AU4" i="10"/>
  <c r="AH4" i="10"/>
  <c r="AT4" i="10"/>
  <c r="AQ4" i="10"/>
  <c r="AP4" i="10"/>
  <c r="AO4" i="10"/>
  <c r="AN4" i="10"/>
  <c r="AG4" i="10"/>
  <c r="AF4" i="10"/>
  <c r="Q4" i="10"/>
  <c r="A4" i="10"/>
  <c r="CV3" i="10"/>
  <c r="CU3" i="10"/>
  <c r="CT3" i="10"/>
  <c r="AM3" i="10"/>
  <c r="CS3" i="10"/>
  <c r="CR3" i="10"/>
  <c r="BX3" i="10"/>
  <c r="U3" i="10"/>
  <c r="BY3" i="10"/>
  <c r="CB3" i="10"/>
  <c r="CA3" i="10"/>
  <c r="BZ3" i="10"/>
  <c r="AY3" i="10"/>
  <c r="CC3" i="10"/>
  <c r="AW3" i="10"/>
  <c r="CD3" i="10"/>
  <c r="CE3" i="10"/>
  <c r="CF3" i="10"/>
  <c r="CI3" i="10"/>
  <c r="BA3" i="10"/>
  <c r="V3" i="10"/>
  <c r="CO3" i="10"/>
  <c r="CP3" i="10"/>
  <c r="CQ3" i="10"/>
  <c r="CL3" i="10"/>
  <c r="W3" i="10"/>
  <c r="CN3" i="10"/>
  <c r="CM3" i="10"/>
  <c r="CG3" i="10"/>
  <c r="CH3" i="10"/>
  <c r="CJ3" i="10"/>
  <c r="CK3" i="10"/>
  <c r="AV3" i="10"/>
  <c r="AU3" i="10"/>
  <c r="AH3" i="10"/>
  <c r="AT3" i="10"/>
  <c r="AQ3" i="10"/>
  <c r="AP3" i="10"/>
  <c r="AO3" i="10"/>
  <c r="AN3" i="10"/>
  <c r="AG3" i="10"/>
  <c r="AF3" i="10"/>
  <c r="Q3" i="10"/>
  <c r="A3" i="10"/>
  <c r="Q2" i="10"/>
  <c r="A2" i="10"/>
  <c r="CR361" i="8"/>
  <c r="CQ361" i="8"/>
  <c r="CP361" i="8"/>
  <c r="AI361" i="8"/>
  <c r="CO361" i="8"/>
  <c r="CN361" i="8"/>
  <c r="BT361" i="8"/>
  <c r="Q361" i="8"/>
  <c r="BU361" i="8"/>
  <c r="BX361" i="8"/>
  <c r="BW361" i="8"/>
  <c r="BV361" i="8"/>
  <c r="AU361" i="8"/>
  <c r="BY361" i="8"/>
  <c r="AS361" i="8"/>
  <c r="BZ361" i="8"/>
  <c r="CA361" i="8"/>
  <c r="CB361" i="8"/>
  <c r="CE361" i="8"/>
  <c r="AW361" i="8"/>
  <c r="R361" i="8"/>
  <c r="CK361" i="8"/>
  <c r="CL361" i="8"/>
  <c r="CM361" i="8"/>
  <c r="CH361" i="8"/>
  <c r="S361" i="8"/>
  <c r="CJ361" i="8"/>
  <c r="CI361" i="8"/>
  <c r="CC361" i="8"/>
  <c r="CD361" i="8"/>
  <c r="CF361" i="8"/>
  <c r="CG361" i="8"/>
  <c r="AR361" i="8"/>
  <c r="AQ361" i="8"/>
  <c r="AD361" i="8"/>
  <c r="AP361" i="8"/>
  <c r="AM361" i="8"/>
  <c r="AL361" i="8"/>
  <c r="AK361" i="8"/>
  <c r="AJ361" i="8"/>
  <c r="AC361" i="8"/>
  <c r="AB361" i="8"/>
  <c r="M361" i="8"/>
  <c r="A361" i="8"/>
  <c r="CR360" i="8"/>
  <c r="CQ360" i="8"/>
  <c r="CP360" i="8"/>
  <c r="AI360" i="8"/>
  <c r="CO360" i="8"/>
  <c r="CN360" i="8"/>
  <c r="BT360" i="8"/>
  <c r="Q360" i="8"/>
  <c r="BU360" i="8"/>
  <c r="BX360" i="8"/>
  <c r="BW360" i="8"/>
  <c r="BV360" i="8"/>
  <c r="AU360" i="8"/>
  <c r="BY360" i="8"/>
  <c r="AS360" i="8"/>
  <c r="BZ360" i="8"/>
  <c r="CA360" i="8"/>
  <c r="CB360" i="8"/>
  <c r="CE360" i="8"/>
  <c r="AW360" i="8"/>
  <c r="R360" i="8"/>
  <c r="CK360" i="8"/>
  <c r="CL360" i="8"/>
  <c r="CM360" i="8"/>
  <c r="CH360" i="8"/>
  <c r="S360" i="8"/>
  <c r="CJ360" i="8"/>
  <c r="CI360" i="8"/>
  <c r="CC360" i="8"/>
  <c r="CD360" i="8"/>
  <c r="CF360" i="8"/>
  <c r="CG360" i="8"/>
  <c r="AR360" i="8"/>
  <c r="AQ360" i="8"/>
  <c r="AD360" i="8"/>
  <c r="AP360" i="8"/>
  <c r="AM360" i="8"/>
  <c r="AL360" i="8"/>
  <c r="AK360" i="8"/>
  <c r="AJ360" i="8"/>
  <c r="AC360" i="8"/>
  <c r="AB360" i="8"/>
  <c r="M360" i="8"/>
  <c r="A360" i="8"/>
  <c r="CR359" i="8"/>
  <c r="CQ359" i="8"/>
  <c r="CP359" i="8"/>
  <c r="AI359" i="8"/>
  <c r="CO359" i="8"/>
  <c r="CN359" i="8"/>
  <c r="BT359" i="8"/>
  <c r="Q359" i="8"/>
  <c r="BU359" i="8"/>
  <c r="BX359" i="8"/>
  <c r="BW359" i="8"/>
  <c r="BV359" i="8"/>
  <c r="AU359" i="8"/>
  <c r="BY359" i="8"/>
  <c r="AS359" i="8"/>
  <c r="BZ359" i="8"/>
  <c r="CA359" i="8"/>
  <c r="CB359" i="8"/>
  <c r="CE359" i="8"/>
  <c r="AW359" i="8"/>
  <c r="R359" i="8"/>
  <c r="CK359" i="8"/>
  <c r="CL359" i="8"/>
  <c r="CM359" i="8"/>
  <c r="CH359" i="8"/>
  <c r="S359" i="8"/>
  <c r="CJ359" i="8"/>
  <c r="CI359" i="8"/>
  <c r="CC359" i="8"/>
  <c r="CD359" i="8"/>
  <c r="CF359" i="8"/>
  <c r="CG359" i="8"/>
  <c r="AR359" i="8"/>
  <c r="AQ359" i="8"/>
  <c r="AD359" i="8"/>
  <c r="AP359" i="8"/>
  <c r="AM359" i="8"/>
  <c r="AL359" i="8"/>
  <c r="AK359" i="8"/>
  <c r="AJ359" i="8"/>
  <c r="AC359" i="8"/>
  <c r="AB359" i="8"/>
  <c r="M359" i="8"/>
  <c r="A359" i="8"/>
  <c r="CR358" i="8"/>
  <c r="CQ358" i="8"/>
  <c r="CP358" i="8"/>
  <c r="AI358" i="8"/>
  <c r="CO358" i="8"/>
  <c r="CN358" i="8"/>
  <c r="BT358" i="8"/>
  <c r="Q358" i="8"/>
  <c r="BU358" i="8"/>
  <c r="BX358" i="8"/>
  <c r="BW358" i="8"/>
  <c r="BV358" i="8"/>
  <c r="AU358" i="8"/>
  <c r="BY358" i="8"/>
  <c r="AS358" i="8"/>
  <c r="BZ358" i="8"/>
  <c r="CA358" i="8"/>
  <c r="CB358" i="8"/>
  <c r="CE358" i="8"/>
  <c r="AW358" i="8"/>
  <c r="R358" i="8"/>
  <c r="CK358" i="8"/>
  <c r="CL358" i="8"/>
  <c r="CM358" i="8"/>
  <c r="CH358" i="8"/>
  <c r="S358" i="8"/>
  <c r="CJ358" i="8"/>
  <c r="CI358" i="8"/>
  <c r="CC358" i="8"/>
  <c r="CD358" i="8"/>
  <c r="CF358" i="8"/>
  <c r="CG358" i="8"/>
  <c r="AR358" i="8"/>
  <c r="AQ358" i="8"/>
  <c r="AD358" i="8"/>
  <c r="AP358" i="8"/>
  <c r="AM358" i="8"/>
  <c r="AL358" i="8"/>
  <c r="AK358" i="8"/>
  <c r="AJ358" i="8"/>
  <c r="AC358" i="8"/>
  <c r="AB358" i="8"/>
  <c r="M358" i="8"/>
  <c r="A358" i="8"/>
  <c r="CR357" i="8"/>
  <c r="CQ357" i="8"/>
  <c r="CP357" i="8"/>
  <c r="AI357" i="8"/>
  <c r="CO357" i="8"/>
  <c r="CN357" i="8"/>
  <c r="BT357" i="8"/>
  <c r="Q357" i="8"/>
  <c r="BU357" i="8"/>
  <c r="BX357" i="8"/>
  <c r="BW357" i="8"/>
  <c r="BV357" i="8"/>
  <c r="AU357" i="8"/>
  <c r="BY357" i="8"/>
  <c r="AS357" i="8"/>
  <c r="BZ357" i="8"/>
  <c r="CA357" i="8"/>
  <c r="CB357" i="8"/>
  <c r="CE357" i="8"/>
  <c r="AW357" i="8"/>
  <c r="R357" i="8"/>
  <c r="CK357" i="8"/>
  <c r="CL357" i="8"/>
  <c r="CM357" i="8"/>
  <c r="CH357" i="8"/>
  <c r="S357" i="8"/>
  <c r="CJ357" i="8"/>
  <c r="CI357" i="8"/>
  <c r="CC357" i="8"/>
  <c r="CD357" i="8"/>
  <c r="CF357" i="8"/>
  <c r="CG357" i="8"/>
  <c r="AR357" i="8"/>
  <c r="AQ357" i="8"/>
  <c r="AD357" i="8"/>
  <c r="AP357" i="8"/>
  <c r="AM357" i="8"/>
  <c r="AL357" i="8"/>
  <c r="AK357" i="8"/>
  <c r="AJ357" i="8"/>
  <c r="AC357" i="8"/>
  <c r="AB357" i="8"/>
  <c r="M357" i="8"/>
  <c r="A357" i="8"/>
  <c r="CR356" i="8"/>
  <c r="CQ356" i="8"/>
  <c r="CP356" i="8"/>
  <c r="AI356" i="8"/>
  <c r="CO356" i="8"/>
  <c r="CN356" i="8"/>
  <c r="BT356" i="8"/>
  <c r="Q356" i="8"/>
  <c r="BU356" i="8"/>
  <c r="BX356" i="8"/>
  <c r="BW356" i="8"/>
  <c r="BV356" i="8"/>
  <c r="AU356" i="8"/>
  <c r="BY356" i="8"/>
  <c r="AS356" i="8"/>
  <c r="BZ356" i="8"/>
  <c r="CA356" i="8"/>
  <c r="CB356" i="8"/>
  <c r="CE356" i="8"/>
  <c r="AW356" i="8"/>
  <c r="R356" i="8"/>
  <c r="CK356" i="8"/>
  <c r="CL356" i="8"/>
  <c r="CM356" i="8"/>
  <c r="CH356" i="8"/>
  <c r="S356" i="8"/>
  <c r="CJ356" i="8"/>
  <c r="CI356" i="8"/>
  <c r="CC356" i="8"/>
  <c r="CD356" i="8"/>
  <c r="CF356" i="8"/>
  <c r="CG356" i="8"/>
  <c r="AR356" i="8"/>
  <c r="AQ356" i="8"/>
  <c r="AD356" i="8"/>
  <c r="AP356" i="8"/>
  <c r="AM356" i="8"/>
  <c r="AL356" i="8"/>
  <c r="AK356" i="8"/>
  <c r="AJ356" i="8"/>
  <c r="AC356" i="8"/>
  <c r="AB356" i="8"/>
  <c r="M356" i="8"/>
  <c r="A356" i="8"/>
  <c r="CR355" i="8"/>
  <c r="CQ355" i="8"/>
  <c r="CP355" i="8"/>
  <c r="AI355" i="8"/>
  <c r="CO355" i="8"/>
  <c r="CN355" i="8"/>
  <c r="BT355" i="8"/>
  <c r="Q355" i="8"/>
  <c r="BU355" i="8"/>
  <c r="BX355" i="8"/>
  <c r="BW355" i="8"/>
  <c r="BV355" i="8"/>
  <c r="AU355" i="8"/>
  <c r="BY355" i="8"/>
  <c r="AS355" i="8"/>
  <c r="BZ355" i="8"/>
  <c r="CA355" i="8"/>
  <c r="CB355" i="8"/>
  <c r="CE355" i="8"/>
  <c r="AW355" i="8"/>
  <c r="R355" i="8"/>
  <c r="CK355" i="8"/>
  <c r="CL355" i="8"/>
  <c r="CM355" i="8"/>
  <c r="CH355" i="8"/>
  <c r="S355" i="8"/>
  <c r="CJ355" i="8"/>
  <c r="CI355" i="8"/>
  <c r="CC355" i="8"/>
  <c r="CD355" i="8"/>
  <c r="CF355" i="8"/>
  <c r="CG355" i="8"/>
  <c r="AR355" i="8"/>
  <c r="AQ355" i="8"/>
  <c r="AD355" i="8"/>
  <c r="AP355" i="8"/>
  <c r="AM355" i="8"/>
  <c r="AL355" i="8"/>
  <c r="AK355" i="8"/>
  <c r="AJ355" i="8"/>
  <c r="AC355" i="8"/>
  <c r="AB355" i="8"/>
  <c r="M355" i="8"/>
  <c r="A355" i="8"/>
  <c r="CR354" i="8"/>
  <c r="CQ354" i="8"/>
  <c r="CP354" i="8"/>
  <c r="AI354" i="8"/>
  <c r="CO354" i="8"/>
  <c r="CN354" i="8"/>
  <c r="BT354" i="8"/>
  <c r="Q354" i="8"/>
  <c r="BU354" i="8"/>
  <c r="BX354" i="8"/>
  <c r="BW354" i="8"/>
  <c r="BV354" i="8"/>
  <c r="AU354" i="8"/>
  <c r="BY354" i="8"/>
  <c r="AS354" i="8"/>
  <c r="BZ354" i="8"/>
  <c r="CA354" i="8"/>
  <c r="CB354" i="8"/>
  <c r="CE354" i="8"/>
  <c r="AW354" i="8"/>
  <c r="R354" i="8"/>
  <c r="CK354" i="8"/>
  <c r="CL354" i="8"/>
  <c r="CM354" i="8"/>
  <c r="CH354" i="8"/>
  <c r="S354" i="8"/>
  <c r="CJ354" i="8"/>
  <c r="CI354" i="8"/>
  <c r="CC354" i="8"/>
  <c r="CD354" i="8"/>
  <c r="CF354" i="8"/>
  <c r="CG354" i="8"/>
  <c r="AR354" i="8"/>
  <c r="AQ354" i="8"/>
  <c r="AD354" i="8"/>
  <c r="AP354" i="8"/>
  <c r="AM354" i="8"/>
  <c r="AL354" i="8"/>
  <c r="AK354" i="8"/>
  <c r="AJ354" i="8"/>
  <c r="AC354" i="8"/>
  <c r="AB354" i="8"/>
  <c r="M354" i="8"/>
  <c r="A354" i="8"/>
  <c r="CR353" i="8"/>
  <c r="CQ353" i="8"/>
  <c r="CP353" i="8"/>
  <c r="AI353" i="8"/>
  <c r="CO353" i="8"/>
  <c r="CN353" i="8"/>
  <c r="BT353" i="8"/>
  <c r="Q353" i="8"/>
  <c r="BU353" i="8"/>
  <c r="BX353" i="8"/>
  <c r="BW353" i="8"/>
  <c r="BV353" i="8"/>
  <c r="AU353" i="8"/>
  <c r="BY353" i="8"/>
  <c r="AS353" i="8"/>
  <c r="BZ353" i="8"/>
  <c r="CA353" i="8"/>
  <c r="CB353" i="8"/>
  <c r="CE353" i="8"/>
  <c r="AW353" i="8"/>
  <c r="R353" i="8"/>
  <c r="CK353" i="8"/>
  <c r="CL353" i="8"/>
  <c r="CM353" i="8"/>
  <c r="CH353" i="8"/>
  <c r="S353" i="8"/>
  <c r="CJ353" i="8"/>
  <c r="CI353" i="8"/>
  <c r="CC353" i="8"/>
  <c r="CD353" i="8"/>
  <c r="CF353" i="8"/>
  <c r="CG353" i="8"/>
  <c r="AR353" i="8"/>
  <c r="AQ353" i="8"/>
  <c r="AD353" i="8"/>
  <c r="AP353" i="8"/>
  <c r="AM353" i="8"/>
  <c r="AL353" i="8"/>
  <c r="AK353" i="8"/>
  <c r="AJ353" i="8"/>
  <c r="AC353" i="8"/>
  <c r="AB353" i="8"/>
  <c r="M353" i="8"/>
  <c r="A353" i="8"/>
  <c r="CR352" i="8"/>
  <c r="CQ352" i="8"/>
  <c r="CP352" i="8"/>
  <c r="AI352" i="8"/>
  <c r="CO352" i="8"/>
  <c r="CN352" i="8"/>
  <c r="BT352" i="8"/>
  <c r="Q352" i="8"/>
  <c r="BU352" i="8"/>
  <c r="BX352" i="8"/>
  <c r="BW352" i="8"/>
  <c r="BV352" i="8"/>
  <c r="AU352" i="8"/>
  <c r="BY352" i="8"/>
  <c r="AS352" i="8"/>
  <c r="BZ352" i="8"/>
  <c r="CA352" i="8"/>
  <c r="CB352" i="8"/>
  <c r="CE352" i="8"/>
  <c r="AW352" i="8"/>
  <c r="R352" i="8"/>
  <c r="CK352" i="8"/>
  <c r="CL352" i="8"/>
  <c r="CM352" i="8"/>
  <c r="CH352" i="8"/>
  <c r="S352" i="8"/>
  <c r="CJ352" i="8"/>
  <c r="CI352" i="8"/>
  <c r="CC352" i="8"/>
  <c r="CD352" i="8"/>
  <c r="CF352" i="8"/>
  <c r="CG352" i="8"/>
  <c r="AR352" i="8"/>
  <c r="AQ352" i="8"/>
  <c r="AD352" i="8"/>
  <c r="AP352" i="8"/>
  <c r="AM352" i="8"/>
  <c r="AL352" i="8"/>
  <c r="AK352" i="8"/>
  <c r="AJ352" i="8"/>
  <c r="AC352" i="8"/>
  <c r="AB352" i="8"/>
  <c r="M352" i="8"/>
  <c r="A352" i="8"/>
  <c r="CR351" i="8"/>
  <c r="CQ351" i="8"/>
  <c r="CP351" i="8"/>
  <c r="AI351" i="8"/>
  <c r="CO351" i="8"/>
  <c r="CN351" i="8"/>
  <c r="BT351" i="8"/>
  <c r="Q351" i="8"/>
  <c r="BU351" i="8"/>
  <c r="BX351" i="8"/>
  <c r="BW351" i="8"/>
  <c r="BV351" i="8"/>
  <c r="AU351" i="8"/>
  <c r="BY351" i="8"/>
  <c r="AS351" i="8"/>
  <c r="BZ351" i="8"/>
  <c r="CA351" i="8"/>
  <c r="CB351" i="8"/>
  <c r="CE351" i="8"/>
  <c r="AW351" i="8"/>
  <c r="R351" i="8"/>
  <c r="CK351" i="8"/>
  <c r="CL351" i="8"/>
  <c r="CM351" i="8"/>
  <c r="CH351" i="8"/>
  <c r="S351" i="8"/>
  <c r="CJ351" i="8"/>
  <c r="CI351" i="8"/>
  <c r="CC351" i="8"/>
  <c r="CD351" i="8"/>
  <c r="CF351" i="8"/>
  <c r="CG351" i="8"/>
  <c r="AR351" i="8"/>
  <c r="AQ351" i="8"/>
  <c r="AD351" i="8"/>
  <c r="AP351" i="8"/>
  <c r="AM351" i="8"/>
  <c r="AL351" i="8"/>
  <c r="AK351" i="8"/>
  <c r="AJ351" i="8"/>
  <c r="AC351" i="8"/>
  <c r="AB351" i="8"/>
  <c r="M351" i="8"/>
  <c r="A351" i="8"/>
  <c r="CR350" i="8"/>
  <c r="CQ350" i="8"/>
  <c r="CP350" i="8"/>
  <c r="AI350" i="8"/>
  <c r="CO350" i="8"/>
  <c r="CN350" i="8"/>
  <c r="BT350" i="8"/>
  <c r="Q350" i="8"/>
  <c r="BU350" i="8"/>
  <c r="BX350" i="8"/>
  <c r="BW350" i="8"/>
  <c r="BV350" i="8"/>
  <c r="AU350" i="8"/>
  <c r="BY350" i="8"/>
  <c r="AS350" i="8"/>
  <c r="BZ350" i="8"/>
  <c r="CA350" i="8"/>
  <c r="CB350" i="8"/>
  <c r="CE350" i="8"/>
  <c r="AW350" i="8"/>
  <c r="R350" i="8"/>
  <c r="CK350" i="8"/>
  <c r="CL350" i="8"/>
  <c r="CM350" i="8"/>
  <c r="CH350" i="8"/>
  <c r="S350" i="8"/>
  <c r="CJ350" i="8"/>
  <c r="CI350" i="8"/>
  <c r="CC350" i="8"/>
  <c r="CD350" i="8"/>
  <c r="CF350" i="8"/>
  <c r="CG350" i="8"/>
  <c r="AR350" i="8"/>
  <c r="AQ350" i="8"/>
  <c r="AD350" i="8"/>
  <c r="AP350" i="8"/>
  <c r="AM350" i="8"/>
  <c r="AL350" i="8"/>
  <c r="AK350" i="8"/>
  <c r="AJ350" i="8"/>
  <c r="AC350" i="8"/>
  <c r="AB350" i="8"/>
  <c r="M350" i="8"/>
  <c r="A350" i="8"/>
  <c r="CR349" i="8"/>
  <c r="CQ349" i="8"/>
  <c r="CP349" i="8"/>
  <c r="AI349" i="8"/>
  <c r="CO349" i="8"/>
  <c r="CN349" i="8"/>
  <c r="BT349" i="8"/>
  <c r="Q349" i="8"/>
  <c r="BU349" i="8"/>
  <c r="BX349" i="8"/>
  <c r="BW349" i="8"/>
  <c r="BV349" i="8"/>
  <c r="AU349" i="8"/>
  <c r="BY349" i="8"/>
  <c r="AS349" i="8"/>
  <c r="BZ349" i="8"/>
  <c r="CA349" i="8"/>
  <c r="CB349" i="8"/>
  <c r="CE349" i="8"/>
  <c r="AW349" i="8"/>
  <c r="R349" i="8"/>
  <c r="CK349" i="8"/>
  <c r="CL349" i="8"/>
  <c r="CM349" i="8"/>
  <c r="CH349" i="8"/>
  <c r="S349" i="8"/>
  <c r="CJ349" i="8"/>
  <c r="CI349" i="8"/>
  <c r="CC349" i="8"/>
  <c r="CD349" i="8"/>
  <c r="CF349" i="8"/>
  <c r="CG349" i="8"/>
  <c r="AR349" i="8"/>
  <c r="AQ349" i="8"/>
  <c r="AD349" i="8"/>
  <c r="AP349" i="8"/>
  <c r="AM349" i="8"/>
  <c r="AL349" i="8"/>
  <c r="AK349" i="8"/>
  <c r="AJ349" i="8"/>
  <c r="AC349" i="8"/>
  <c r="AB349" i="8"/>
  <c r="M349" i="8"/>
  <c r="A349" i="8"/>
  <c r="CR348" i="8"/>
  <c r="CQ348" i="8"/>
  <c r="CP348" i="8"/>
  <c r="AI348" i="8"/>
  <c r="CO348" i="8"/>
  <c r="CN348" i="8"/>
  <c r="BT348" i="8"/>
  <c r="Q348" i="8"/>
  <c r="BU348" i="8"/>
  <c r="BX348" i="8"/>
  <c r="BW348" i="8"/>
  <c r="BV348" i="8"/>
  <c r="AU348" i="8"/>
  <c r="BY348" i="8"/>
  <c r="AS348" i="8"/>
  <c r="BZ348" i="8"/>
  <c r="CA348" i="8"/>
  <c r="CB348" i="8"/>
  <c r="CE348" i="8"/>
  <c r="AW348" i="8"/>
  <c r="R348" i="8"/>
  <c r="CK348" i="8"/>
  <c r="CL348" i="8"/>
  <c r="CM348" i="8"/>
  <c r="CH348" i="8"/>
  <c r="S348" i="8"/>
  <c r="CJ348" i="8"/>
  <c r="CI348" i="8"/>
  <c r="CC348" i="8"/>
  <c r="CD348" i="8"/>
  <c r="CF348" i="8"/>
  <c r="CG348" i="8"/>
  <c r="AR348" i="8"/>
  <c r="AQ348" i="8"/>
  <c r="AD348" i="8"/>
  <c r="AP348" i="8"/>
  <c r="AM348" i="8"/>
  <c r="AL348" i="8"/>
  <c r="AK348" i="8"/>
  <c r="AJ348" i="8"/>
  <c r="AC348" i="8"/>
  <c r="AB348" i="8"/>
  <c r="M348" i="8"/>
  <c r="A348" i="8"/>
  <c r="CR347" i="8"/>
  <c r="CQ347" i="8"/>
  <c r="CP347" i="8"/>
  <c r="AI347" i="8"/>
  <c r="CO347" i="8"/>
  <c r="CN347" i="8"/>
  <c r="BT347" i="8"/>
  <c r="Q347" i="8"/>
  <c r="BU347" i="8"/>
  <c r="BX347" i="8"/>
  <c r="BW347" i="8"/>
  <c r="BV347" i="8"/>
  <c r="AU347" i="8"/>
  <c r="BY347" i="8"/>
  <c r="AS347" i="8"/>
  <c r="BZ347" i="8"/>
  <c r="CA347" i="8"/>
  <c r="CB347" i="8"/>
  <c r="CE347" i="8"/>
  <c r="AW347" i="8"/>
  <c r="R347" i="8"/>
  <c r="CK347" i="8"/>
  <c r="CL347" i="8"/>
  <c r="CM347" i="8"/>
  <c r="CH347" i="8"/>
  <c r="S347" i="8"/>
  <c r="CJ347" i="8"/>
  <c r="CI347" i="8"/>
  <c r="CC347" i="8"/>
  <c r="CD347" i="8"/>
  <c r="CF347" i="8"/>
  <c r="CG347" i="8"/>
  <c r="AR347" i="8"/>
  <c r="AQ347" i="8"/>
  <c r="AD347" i="8"/>
  <c r="AP347" i="8"/>
  <c r="AM347" i="8"/>
  <c r="AL347" i="8"/>
  <c r="AK347" i="8"/>
  <c r="AJ347" i="8"/>
  <c r="AC347" i="8"/>
  <c r="AB347" i="8"/>
  <c r="M347" i="8"/>
  <c r="A347" i="8"/>
  <c r="CR346" i="8"/>
  <c r="CQ346" i="8"/>
  <c r="CP346" i="8"/>
  <c r="AI346" i="8"/>
  <c r="CO346" i="8"/>
  <c r="CN346" i="8"/>
  <c r="BT346" i="8"/>
  <c r="Q346" i="8"/>
  <c r="BU346" i="8"/>
  <c r="BX346" i="8"/>
  <c r="BW346" i="8"/>
  <c r="BV346" i="8"/>
  <c r="AU346" i="8"/>
  <c r="BY346" i="8"/>
  <c r="AS346" i="8"/>
  <c r="BZ346" i="8"/>
  <c r="CA346" i="8"/>
  <c r="CB346" i="8"/>
  <c r="CE346" i="8"/>
  <c r="AW346" i="8"/>
  <c r="R346" i="8"/>
  <c r="CK346" i="8"/>
  <c r="CL346" i="8"/>
  <c r="CM346" i="8"/>
  <c r="CH346" i="8"/>
  <c r="S346" i="8"/>
  <c r="CJ346" i="8"/>
  <c r="CI346" i="8"/>
  <c r="CC346" i="8"/>
  <c r="CD346" i="8"/>
  <c r="CF346" i="8"/>
  <c r="CG346" i="8"/>
  <c r="AR346" i="8"/>
  <c r="AQ346" i="8"/>
  <c r="AD346" i="8"/>
  <c r="AP346" i="8"/>
  <c r="AM346" i="8"/>
  <c r="AL346" i="8"/>
  <c r="AK346" i="8"/>
  <c r="AJ346" i="8"/>
  <c r="AC346" i="8"/>
  <c r="AB346" i="8"/>
  <c r="M346" i="8"/>
  <c r="A346" i="8"/>
  <c r="CR345" i="8"/>
  <c r="CQ345" i="8"/>
  <c r="CP345" i="8"/>
  <c r="AI345" i="8"/>
  <c r="CO345" i="8"/>
  <c r="CN345" i="8"/>
  <c r="BT345" i="8"/>
  <c r="Q345" i="8"/>
  <c r="BU345" i="8"/>
  <c r="BX345" i="8"/>
  <c r="BW345" i="8"/>
  <c r="BV345" i="8"/>
  <c r="AU345" i="8"/>
  <c r="BY345" i="8"/>
  <c r="AS345" i="8"/>
  <c r="BZ345" i="8"/>
  <c r="CA345" i="8"/>
  <c r="CB345" i="8"/>
  <c r="CE345" i="8"/>
  <c r="AW345" i="8"/>
  <c r="R345" i="8"/>
  <c r="CK345" i="8"/>
  <c r="CL345" i="8"/>
  <c r="CM345" i="8"/>
  <c r="CH345" i="8"/>
  <c r="S345" i="8"/>
  <c r="CJ345" i="8"/>
  <c r="CI345" i="8"/>
  <c r="CC345" i="8"/>
  <c r="CD345" i="8"/>
  <c r="CF345" i="8"/>
  <c r="CG345" i="8"/>
  <c r="AR345" i="8"/>
  <c r="AQ345" i="8"/>
  <c r="AD345" i="8"/>
  <c r="AP345" i="8"/>
  <c r="AM345" i="8"/>
  <c r="AL345" i="8"/>
  <c r="AK345" i="8"/>
  <c r="AJ345" i="8"/>
  <c r="AC345" i="8"/>
  <c r="AB345" i="8"/>
  <c r="M345" i="8"/>
  <c r="A345" i="8"/>
  <c r="CR344" i="8"/>
  <c r="CQ344" i="8"/>
  <c r="CP344" i="8"/>
  <c r="AI344" i="8"/>
  <c r="CO344" i="8"/>
  <c r="CN344" i="8"/>
  <c r="BT344" i="8"/>
  <c r="Q344" i="8"/>
  <c r="BU344" i="8"/>
  <c r="BX344" i="8"/>
  <c r="BW344" i="8"/>
  <c r="BV344" i="8"/>
  <c r="AU344" i="8"/>
  <c r="BY344" i="8"/>
  <c r="AS344" i="8"/>
  <c r="BZ344" i="8"/>
  <c r="CA344" i="8"/>
  <c r="CB344" i="8"/>
  <c r="CE344" i="8"/>
  <c r="AW344" i="8"/>
  <c r="R344" i="8"/>
  <c r="CK344" i="8"/>
  <c r="CL344" i="8"/>
  <c r="CM344" i="8"/>
  <c r="CH344" i="8"/>
  <c r="S344" i="8"/>
  <c r="CJ344" i="8"/>
  <c r="CI344" i="8"/>
  <c r="CC344" i="8"/>
  <c r="CD344" i="8"/>
  <c r="CF344" i="8"/>
  <c r="CG344" i="8"/>
  <c r="AR344" i="8"/>
  <c r="AQ344" i="8"/>
  <c r="AD344" i="8"/>
  <c r="AP344" i="8"/>
  <c r="AM344" i="8"/>
  <c r="AL344" i="8"/>
  <c r="AK344" i="8"/>
  <c r="AJ344" i="8"/>
  <c r="AC344" i="8"/>
  <c r="AB344" i="8"/>
  <c r="M344" i="8"/>
  <c r="A344" i="8"/>
  <c r="CR343" i="8"/>
  <c r="CQ343" i="8"/>
  <c r="CP343" i="8"/>
  <c r="AI343" i="8"/>
  <c r="CO343" i="8"/>
  <c r="CN343" i="8"/>
  <c r="BT343" i="8"/>
  <c r="Q343" i="8"/>
  <c r="BU343" i="8"/>
  <c r="BX343" i="8"/>
  <c r="BW343" i="8"/>
  <c r="BV343" i="8"/>
  <c r="AU343" i="8"/>
  <c r="BY343" i="8"/>
  <c r="AS343" i="8"/>
  <c r="BZ343" i="8"/>
  <c r="CA343" i="8"/>
  <c r="CB343" i="8"/>
  <c r="CE343" i="8"/>
  <c r="AW343" i="8"/>
  <c r="R343" i="8"/>
  <c r="CK343" i="8"/>
  <c r="CL343" i="8"/>
  <c r="CM343" i="8"/>
  <c r="CH343" i="8"/>
  <c r="S343" i="8"/>
  <c r="CJ343" i="8"/>
  <c r="CI343" i="8"/>
  <c r="CC343" i="8"/>
  <c r="CD343" i="8"/>
  <c r="CF343" i="8"/>
  <c r="CG343" i="8"/>
  <c r="AR343" i="8"/>
  <c r="AQ343" i="8"/>
  <c r="AD343" i="8"/>
  <c r="AP343" i="8"/>
  <c r="AM343" i="8"/>
  <c r="AL343" i="8"/>
  <c r="AK343" i="8"/>
  <c r="AJ343" i="8"/>
  <c r="AC343" i="8"/>
  <c r="AB343" i="8"/>
  <c r="M343" i="8"/>
  <c r="A343" i="8"/>
  <c r="CR342" i="8"/>
  <c r="CQ342" i="8"/>
  <c r="CP342" i="8"/>
  <c r="AI342" i="8"/>
  <c r="CO342" i="8"/>
  <c r="CN342" i="8"/>
  <c r="BT342" i="8"/>
  <c r="Q342" i="8"/>
  <c r="BU342" i="8"/>
  <c r="BX342" i="8"/>
  <c r="BW342" i="8"/>
  <c r="BV342" i="8"/>
  <c r="AU342" i="8"/>
  <c r="BY342" i="8"/>
  <c r="AS342" i="8"/>
  <c r="BZ342" i="8"/>
  <c r="CA342" i="8"/>
  <c r="CB342" i="8"/>
  <c r="CE342" i="8"/>
  <c r="AW342" i="8"/>
  <c r="R342" i="8"/>
  <c r="CK342" i="8"/>
  <c r="CL342" i="8"/>
  <c r="CM342" i="8"/>
  <c r="CH342" i="8"/>
  <c r="S342" i="8"/>
  <c r="CJ342" i="8"/>
  <c r="CI342" i="8"/>
  <c r="CC342" i="8"/>
  <c r="CD342" i="8"/>
  <c r="CF342" i="8"/>
  <c r="CG342" i="8"/>
  <c r="AR342" i="8"/>
  <c r="AQ342" i="8"/>
  <c r="AD342" i="8"/>
  <c r="AP342" i="8"/>
  <c r="AM342" i="8"/>
  <c r="AL342" i="8"/>
  <c r="AK342" i="8"/>
  <c r="AJ342" i="8"/>
  <c r="AC342" i="8"/>
  <c r="AB342" i="8"/>
  <c r="M342" i="8"/>
  <c r="A342" i="8"/>
  <c r="CR341" i="8"/>
  <c r="CQ341" i="8"/>
  <c r="CP341" i="8"/>
  <c r="AI341" i="8"/>
  <c r="CO341" i="8"/>
  <c r="CN341" i="8"/>
  <c r="BT341" i="8"/>
  <c r="Q341" i="8"/>
  <c r="BU341" i="8"/>
  <c r="BX341" i="8"/>
  <c r="BW341" i="8"/>
  <c r="BV341" i="8"/>
  <c r="AU341" i="8"/>
  <c r="BY341" i="8"/>
  <c r="AS341" i="8"/>
  <c r="BZ341" i="8"/>
  <c r="CA341" i="8"/>
  <c r="CB341" i="8"/>
  <c r="CE341" i="8"/>
  <c r="AW341" i="8"/>
  <c r="R341" i="8"/>
  <c r="CK341" i="8"/>
  <c r="CL341" i="8"/>
  <c r="CM341" i="8"/>
  <c r="CH341" i="8"/>
  <c r="S341" i="8"/>
  <c r="CJ341" i="8"/>
  <c r="CI341" i="8"/>
  <c r="CC341" i="8"/>
  <c r="CD341" i="8"/>
  <c r="CF341" i="8"/>
  <c r="CG341" i="8"/>
  <c r="AR341" i="8"/>
  <c r="AQ341" i="8"/>
  <c r="AD341" i="8"/>
  <c r="AP341" i="8"/>
  <c r="AM341" i="8"/>
  <c r="AL341" i="8"/>
  <c r="AK341" i="8"/>
  <c r="AJ341" i="8"/>
  <c r="AC341" i="8"/>
  <c r="AB341" i="8"/>
  <c r="M341" i="8"/>
  <c r="A341" i="8"/>
  <c r="CR340" i="8"/>
  <c r="CQ340" i="8"/>
  <c r="CP340" i="8"/>
  <c r="AI340" i="8"/>
  <c r="CO340" i="8"/>
  <c r="CN340" i="8"/>
  <c r="BT340" i="8"/>
  <c r="Q340" i="8"/>
  <c r="BU340" i="8"/>
  <c r="BX340" i="8"/>
  <c r="BW340" i="8"/>
  <c r="BV340" i="8"/>
  <c r="AU340" i="8"/>
  <c r="BY340" i="8"/>
  <c r="AS340" i="8"/>
  <c r="BZ340" i="8"/>
  <c r="CA340" i="8"/>
  <c r="CB340" i="8"/>
  <c r="CE340" i="8"/>
  <c r="AW340" i="8"/>
  <c r="R340" i="8"/>
  <c r="CK340" i="8"/>
  <c r="CL340" i="8"/>
  <c r="CM340" i="8"/>
  <c r="CH340" i="8"/>
  <c r="S340" i="8"/>
  <c r="CJ340" i="8"/>
  <c r="CI340" i="8"/>
  <c r="CC340" i="8"/>
  <c r="CD340" i="8"/>
  <c r="CF340" i="8"/>
  <c r="CG340" i="8"/>
  <c r="AR340" i="8"/>
  <c r="AQ340" i="8"/>
  <c r="AD340" i="8"/>
  <c r="AP340" i="8"/>
  <c r="AM340" i="8"/>
  <c r="AL340" i="8"/>
  <c r="AK340" i="8"/>
  <c r="AJ340" i="8"/>
  <c r="AC340" i="8"/>
  <c r="AB340" i="8"/>
  <c r="M340" i="8"/>
  <c r="A340" i="8"/>
  <c r="CR339" i="8"/>
  <c r="CQ339" i="8"/>
  <c r="CP339" i="8"/>
  <c r="AI339" i="8"/>
  <c r="CO339" i="8"/>
  <c r="CN339" i="8"/>
  <c r="BT339" i="8"/>
  <c r="Q339" i="8"/>
  <c r="BU339" i="8"/>
  <c r="BX339" i="8"/>
  <c r="BW339" i="8"/>
  <c r="BV339" i="8"/>
  <c r="AU339" i="8"/>
  <c r="BY339" i="8"/>
  <c r="AS339" i="8"/>
  <c r="BZ339" i="8"/>
  <c r="CA339" i="8"/>
  <c r="CB339" i="8"/>
  <c r="CE339" i="8"/>
  <c r="AW339" i="8"/>
  <c r="R339" i="8"/>
  <c r="CK339" i="8"/>
  <c r="CL339" i="8"/>
  <c r="CM339" i="8"/>
  <c r="CH339" i="8"/>
  <c r="S339" i="8"/>
  <c r="CJ339" i="8"/>
  <c r="CI339" i="8"/>
  <c r="CC339" i="8"/>
  <c r="CD339" i="8"/>
  <c r="CF339" i="8"/>
  <c r="CG339" i="8"/>
  <c r="AR339" i="8"/>
  <c r="AQ339" i="8"/>
  <c r="AD339" i="8"/>
  <c r="AP339" i="8"/>
  <c r="AM339" i="8"/>
  <c r="AL339" i="8"/>
  <c r="AK339" i="8"/>
  <c r="AJ339" i="8"/>
  <c r="AC339" i="8"/>
  <c r="AB339" i="8"/>
  <c r="M339" i="8"/>
  <c r="A339" i="8"/>
  <c r="CR338" i="8"/>
  <c r="CQ338" i="8"/>
  <c r="CP338" i="8"/>
  <c r="AI338" i="8"/>
  <c r="CO338" i="8"/>
  <c r="CN338" i="8"/>
  <c r="BT338" i="8"/>
  <c r="Q338" i="8"/>
  <c r="BU338" i="8"/>
  <c r="BX338" i="8"/>
  <c r="BW338" i="8"/>
  <c r="BV338" i="8"/>
  <c r="AU338" i="8"/>
  <c r="BY338" i="8"/>
  <c r="AS338" i="8"/>
  <c r="BZ338" i="8"/>
  <c r="CA338" i="8"/>
  <c r="CB338" i="8"/>
  <c r="CE338" i="8"/>
  <c r="AW338" i="8"/>
  <c r="R338" i="8"/>
  <c r="CK338" i="8"/>
  <c r="CL338" i="8"/>
  <c r="CM338" i="8"/>
  <c r="CH338" i="8"/>
  <c r="S338" i="8"/>
  <c r="CJ338" i="8"/>
  <c r="CI338" i="8"/>
  <c r="CC338" i="8"/>
  <c r="CD338" i="8"/>
  <c r="CF338" i="8"/>
  <c r="CG338" i="8"/>
  <c r="AR338" i="8"/>
  <c r="AQ338" i="8"/>
  <c r="AD338" i="8"/>
  <c r="AP338" i="8"/>
  <c r="AM338" i="8"/>
  <c r="AL338" i="8"/>
  <c r="AK338" i="8"/>
  <c r="AJ338" i="8"/>
  <c r="AC338" i="8"/>
  <c r="AB338" i="8"/>
  <c r="M338" i="8"/>
  <c r="A338" i="8"/>
  <c r="CR337" i="8"/>
  <c r="CQ337" i="8"/>
  <c r="CP337" i="8"/>
  <c r="AI337" i="8"/>
  <c r="CO337" i="8"/>
  <c r="CN337" i="8"/>
  <c r="BT337" i="8"/>
  <c r="Q337" i="8"/>
  <c r="BU337" i="8"/>
  <c r="BX337" i="8"/>
  <c r="BW337" i="8"/>
  <c r="BV337" i="8"/>
  <c r="AU337" i="8"/>
  <c r="BY337" i="8"/>
  <c r="AS337" i="8"/>
  <c r="BZ337" i="8"/>
  <c r="CA337" i="8"/>
  <c r="CB337" i="8"/>
  <c r="CE337" i="8"/>
  <c r="AW337" i="8"/>
  <c r="R337" i="8"/>
  <c r="CK337" i="8"/>
  <c r="CL337" i="8"/>
  <c r="CM337" i="8"/>
  <c r="CH337" i="8"/>
  <c r="S337" i="8"/>
  <c r="CJ337" i="8"/>
  <c r="CI337" i="8"/>
  <c r="CC337" i="8"/>
  <c r="CD337" i="8"/>
  <c r="CF337" i="8"/>
  <c r="CG337" i="8"/>
  <c r="AR337" i="8"/>
  <c r="AQ337" i="8"/>
  <c r="AD337" i="8"/>
  <c r="AP337" i="8"/>
  <c r="AM337" i="8"/>
  <c r="AL337" i="8"/>
  <c r="AK337" i="8"/>
  <c r="AJ337" i="8"/>
  <c r="AC337" i="8"/>
  <c r="AB337" i="8"/>
  <c r="M337" i="8"/>
  <c r="A337" i="8"/>
  <c r="CR336" i="8"/>
  <c r="CQ336" i="8"/>
  <c r="CP336" i="8"/>
  <c r="AI336" i="8"/>
  <c r="CO336" i="8"/>
  <c r="CN336" i="8"/>
  <c r="BT336" i="8"/>
  <c r="Q336" i="8"/>
  <c r="BU336" i="8"/>
  <c r="BX336" i="8"/>
  <c r="BW336" i="8"/>
  <c r="BV336" i="8"/>
  <c r="AU336" i="8"/>
  <c r="BY336" i="8"/>
  <c r="AS336" i="8"/>
  <c r="BZ336" i="8"/>
  <c r="CA336" i="8"/>
  <c r="CB336" i="8"/>
  <c r="CE336" i="8"/>
  <c r="AW336" i="8"/>
  <c r="R336" i="8"/>
  <c r="CK336" i="8"/>
  <c r="CL336" i="8"/>
  <c r="CM336" i="8"/>
  <c r="CH336" i="8"/>
  <c r="S336" i="8"/>
  <c r="CJ336" i="8"/>
  <c r="CI336" i="8"/>
  <c r="CC336" i="8"/>
  <c r="CD336" i="8"/>
  <c r="CF336" i="8"/>
  <c r="CG336" i="8"/>
  <c r="AR336" i="8"/>
  <c r="AQ336" i="8"/>
  <c r="AD336" i="8"/>
  <c r="AP336" i="8"/>
  <c r="AM336" i="8"/>
  <c r="AL336" i="8"/>
  <c r="AK336" i="8"/>
  <c r="AJ336" i="8"/>
  <c r="AC336" i="8"/>
  <c r="AB336" i="8"/>
  <c r="M336" i="8"/>
  <c r="A336" i="8"/>
  <c r="CR335" i="8"/>
  <c r="CQ335" i="8"/>
  <c r="CP335" i="8"/>
  <c r="AI335" i="8"/>
  <c r="CO335" i="8"/>
  <c r="CN335" i="8"/>
  <c r="BT335" i="8"/>
  <c r="Q335" i="8"/>
  <c r="BU335" i="8"/>
  <c r="BX335" i="8"/>
  <c r="BW335" i="8"/>
  <c r="BV335" i="8"/>
  <c r="AU335" i="8"/>
  <c r="BY335" i="8"/>
  <c r="AS335" i="8"/>
  <c r="BZ335" i="8"/>
  <c r="CA335" i="8"/>
  <c r="CB335" i="8"/>
  <c r="CE335" i="8"/>
  <c r="AW335" i="8"/>
  <c r="R335" i="8"/>
  <c r="CK335" i="8"/>
  <c r="CL335" i="8"/>
  <c r="CM335" i="8"/>
  <c r="CH335" i="8"/>
  <c r="S335" i="8"/>
  <c r="CJ335" i="8"/>
  <c r="CI335" i="8"/>
  <c r="CC335" i="8"/>
  <c r="CD335" i="8"/>
  <c r="CF335" i="8"/>
  <c r="CG335" i="8"/>
  <c r="AR335" i="8"/>
  <c r="AQ335" i="8"/>
  <c r="AD335" i="8"/>
  <c r="AP335" i="8"/>
  <c r="AM335" i="8"/>
  <c r="AL335" i="8"/>
  <c r="AK335" i="8"/>
  <c r="AJ335" i="8"/>
  <c r="AC335" i="8"/>
  <c r="AB335" i="8"/>
  <c r="M335" i="8"/>
  <c r="A335" i="8"/>
  <c r="CR334" i="8"/>
  <c r="CQ334" i="8"/>
  <c r="CP334" i="8"/>
  <c r="AI334" i="8"/>
  <c r="CO334" i="8"/>
  <c r="CN334" i="8"/>
  <c r="BT334" i="8"/>
  <c r="Q334" i="8"/>
  <c r="BU334" i="8"/>
  <c r="BX334" i="8"/>
  <c r="BW334" i="8"/>
  <c r="BV334" i="8"/>
  <c r="AU334" i="8"/>
  <c r="BY334" i="8"/>
  <c r="AS334" i="8"/>
  <c r="BZ334" i="8"/>
  <c r="CA334" i="8"/>
  <c r="CB334" i="8"/>
  <c r="CE334" i="8"/>
  <c r="AW334" i="8"/>
  <c r="R334" i="8"/>
  <c r="CK334" i="8"/>
  <c r="CL334" i="8"/>
  <c r="CM334" i="8"/>
  <c r="CH334" i="8"/>
  <c r="S334" i="8"/>
  <c r="CJ334" i="8"/>
  <c r="CI334" i="8"/>
  <c r="CC334" i="8"/>
  <c r="CD334" i="8"/>
  <c r="CF334" i="8"/>
  <c r="CG334" i="8"/>
  <c r="AR334" i="8"/>
  <c r="AQ334" i="8"/>
  <c r="AD334" i="8"/>
  <c r="AP334" i="8"/>
  <c r="AM334" i="8"/>
  <c r="AL334" i="8"/>
  <c r="AK334" i="8"/>
  <c r="AJ334" i="8"/>
  <c r="AC334" i="8"/>
  <c r="AB334" i="8"/>
  <c r="M334" i="8"/>
  <c r="A334" i="8"/>
  <c r="CR333" i="8"/>
  <c r="CQ333" i="8"/>
  <c r="CP333" i="8"/>
  <c r="AI333" i="8"/>
  <c r="CO333" i="8"/>
  <c r="CN333" i="8"/>
  <c r="BT333" i="8"/>
  <c r="Q333" i="8"/>
  <c r="BU333" i="8"/>
  <c r="BX333" i="8"/>
  <c r="BW333" i="8"/>
  <c r="BV333" i="8"/>
  <c r="AU333" i="8"/>
  <c r="BY333" i="8"/>
  <c r="AS333" i="8"/>
  <c r="BZ333" i="8"/>
  <c r="CA333" i="8"/>
  <c r="CB333" i="8"/>
  <c r="CE333" i="8"/>
  <c r="AW333" i="8"/>
  <c r="R333" i="8"/>
  <c r="CK333" i="8"/>
  <c r="CL333" i="8"/>
  <c r="CM333" i="8"/>
  <c r="CH333" i="8"/>
  <c r="S333" i="8"/>
  <c r="CJ333" i="8"/>
  <c r="CI333" i="8"/>
  <c r="CC333" i="8"/>
  <c r="CD333" i="8"/>
  <c r="CF333" i="8"/>
  <c r="CG333" i="8"/>
  <c r="AR333" i="8"/>
  <c r="AQ333" i="8"/>
  <c r="AD333" i="8"/>
  <c r="AP333" i="8"/>
  <c r="AM333" i="8"/>
  <c r="AL333" i="8"/>
  <c r="AK333" i="8"/>
  <c r="AJ333" i="8"/>
  <c r="AC333" i="8"/>
  <c r="AB333" i="8"/>
  <c r="M333" i="8"/>
  <c r="A333" i="8"/>
  <c r="CR332" i="8"/>
  <c r="CQ332" i="8"/>
  <c r="CP332" i="8"/>
  <c r="AI332" i="8"/>
  <c r="CO332" i="8"/>
  <c r="CN332" i="8"/>
  <c r="BT332" i="8"/>
  <c r="Q332" i="8"/>
  <c r="BU332" i="8"/>
  <c r="BX332" i="8"/>
  <c r="BW332" i="8"/>
  <c r="BV332" i="8"/>
  <c r="AU332" i="8"/>
  <c r="BY332" i="8"/>
  <c r="AS332" i="8"/>
  <c r="BZ332" i="8"/>
  <c r="CA332" i="8"/>
  <c r="CB332" i="8"/>
  <c r="CE332" i="8"/>
  <c r="AW332" i="8"/>
  <c r="R332" i="8"/>
  <c r="CK332" i="8"/>
  <c r="CL332" i="8"/>
  <c r="CM332" i="8"/>
  <c r="CH332" i="8"/>
  <c r="S332" i="8"/>
  <c r="CJ332" i="8"/>
  <c r="CI332" i="8"/>
  <c r="CC332" i="8"/>
  <c r="CD332" i="8"/>
  <c r="CF332" i="8"/>
  <c r="CG332" i="8"/>
  <c r="AR332" i="8"/>
  <c r="AQ332" i="8"/>
  <c r="AD332" i="8"/>
  <c r="AP332" i="8"/>
  <c r="AM332" i="8"/>
  <c r="AL332" i="8"/>
  <c r="AK332" i="8"/>
  <c r="AJ332" i="8"/>
  <c r="AC332" i="8"/>
  <c r="AB332" i="8"/>
  <c r="M332" i="8"/>
  <c r="A332" i="8"/>
  <c r="CR331" i="8"/>
  <c r="CQ331" i="8"/>
  <c r="CP331" i="8"/>
  <c r="AI331" i="8"/>
  <c r="CO331" i="8"/>
  <c r="CN331" i="8"/>
  <c r="BT331" i="8"/>
  <c r="Q331" i="8"/>
  <c r="BU331" i="8"/>
  <c r="BX331" i="8"/>
  <c r="BW331" i="8"/>
  <c r="BV331" i="8"/>
  <c r="AU331" i="8"/>
  <c r="BY331" i="8"/>
  <c r="AS331" i="8"/>
  <c r="BZ331" i="8"/>
  <c r="CA331" i="8"/>
  <c r="CB331" i="8"/>
  <c r="CE331" i="8"/>
  <c r="AW331" i="8"/>
  <c r="R331" i="8"/>
  <c r="CK331" i="8"/>
  <c r="CL331" i="8"/>
  <c r="CM331" i="8"/>
  <c r="CH331" i="8"/>
  <c r="S331" i="8"/>
  <c r="CJ331" i="8"/>
  <c r="CI331" i="8"/>
  <c r="CC331" i="8"/>
  <c r="CD331" i="8"/>
  <c r="CF331" i="8"/>
  <c r="CG331" i="8"/>
  <c r="AR331" i="8"/>
  <c r="AQ331" i="8"/>
  <c r="AD331" i="8"/>
  <c r="AP331" i="8"/>
  <c r="AM331" i="8"/>
  <c r="AL331" i="8"/>
  <c r="AK331" i="8"/>
  <c r="AJ331" i="8"/>
  <c r="AC331" i="8"/>
  <c r="AB331" i="8"/>
  <c r="M331" i="8"/>
  <c r="A331" i="8"/>
  <c r="CR330" i="8"/>
  <c r="CQ330" i="8"/>
  <c r="CP330" i="8"/>
  <c r="AI330" i="8"/>
  <c r="CO330" i="8"/>
  <c r="CN330" i="8"/>
  <c r="BT330" i="8"/>
  <c r="Q330" i="8"/>
  <c r="BU330" i="8"/>
  <c r="BX330" i="8"/>
  <c r="BW330" i="8"/>
  <c r="BV330" i="8"/>
  <c r="AU330" i="8"/>
  <c r="BY330" i="8"/>
  <c r="AS330" i="8"/>
  <c r="BZ330" i="8"/>
  <c r="CA330" i="8"/>
  <c r="CB330" i="8"/>
  <c r="CE330" i="8"/>
  <c r="AW330" i="8"/>
  <c r="R330" i="8"/>
  <c r="CK330" i="8"/>
  <c r="CL330" i="8"/>
  <c r="CM330" i="8"/>
  <c r="CH330" i="8"/>
  <c r="S330" i="8"/>
  <c r="CJ330" i="8"/>
  <c r="CI330" i="8"/>
  <c r="CC330" i="8"/>
  <c r="CD330" i="8"/>
  <c r="CF330" i="8"/>
  <c r="CG330" i="8"/>
  <c r="AR330" i="8"/>
  <c r="AQ330" i="8"/>
  <c r="AD330" i="8"/>
  <c r="AP330" i="8"/>
  <c r="AM330" i="8"/>
  <c r="AL330" i="8"/>
  <c r="AK330" i="8"/>
  <c r="AJ330" i="8"/>
  <c r="AC330" i="8"/>
  <c r="AB330" i="8"/>
  <c r="M330" i="8"/>
  <c r="A330" i="8"/>
  <c r="CR329" i="8"/>
  <c r="CQ329" i="8"/>
  <c r="CP329" i="8"/>
  <c r="AI329" i="8"/>
  <c r="CO329" i="8"/>
  <c r="CN329" i="8"/>
  <c r="BT329" i="8"/>
  <c r="Q329" i="8"/>
  <c r="BU329" i="8"/>
  <c r="BX329" i="8"/>
  <c r="BW329" i="8"/>
  <c r="BV329" i="8"/>
  <c r="AU329" i="8"/>
  <c r="BY329" i="8"/>
  <c r="AS329" i="8"/>
  <c r="BZ329" i="8"/>
  <c r="CA329" i="8"/>
  <c r="CB329" i="8"/>
  <c r="CE329" i="8"/>
  <c r="AW329" i="8"/>
  <c r="R329" i="8"/>
  <c r="CK329" i="8"/>
  <c r="CL329" i="8"/>
  <c r="CM329" i="8"/>
  <c r="CH329" i="8"/>
  <c r="S329" i="8"/>
  <c r="CJ329" i="8"/>
  <c r="CI329" i="8"/>
  <c r="CC329" i="8"/>
  <c r="CD329" i="8"/>
  <c r="CF329" i="8"/>
  <c r="CG329" i="8"/>
  <c r="AR329" i="8"/>
  <c r="AQ329" i="8"/>
  <c r="AD329" i="8"/>
  <c r="AP329" i="8"/>
  <c r="AM329" i="8"/>
  <c r="AL329" i="8"/>
  <c r="AK329" i="8"/>
  <c r="AJ329" i="8"/>
  <c r="AC329" i="8"/>
  <c r="AB329" i="8"/>
  <c r="M329" i="8"/>
  <c r="A329" i="8"/>
  <c r="CR328" i="8"/>
  <c r="CQ328" i="8"/>
  <c r="CP328" i="8"/>
  <c r="AI328" i="8"/>
  <c r="CO328" i="8"/>
  <c r="CN328" i="8"/>
  <c r="BT328" i="8"/>
  <c r="Q328" i="8"/>
  <c r="BU328" i="8"/>
  <c r="BX328" i="8"/>
  <c r="BW328" i="8"/>
  <c r="BV328" i="8"/>
  <c r="AU328" i="8"/>
  <c r="BY328" i="8"/>
  <c r="AS328" i="8"/>
  <c r="BZ328" i="8"/>
  <c r="CA328" i="8"/>
  <c r="CB328" i="8"/>
  <c r="CE328" i="8"/>
  <c r="AW328" i="8"/>
  <c r="R328" i="8"/>
  <c r="CK328" i="8"/>
  <c r="CL328" i="8"/>
  <c r="CM328" i="8"/>
  <c r="CH328" i="8"/>
  <c r="S328" i="8"/>
  <c r="CJ328" i="8"/>
  <c r="CI328" i="8"/>
  <c r="CC328" i="8"/>
  <c r="CD328" i="8"/>
  <c r="CF328" i="8"/>
  <c r="CG328" i="8"/>
  <c r="AR328" i="8"/>
  <c r="AQ328" i="8"/>
  <c r="AD328" i="8"/>
  <c r="AP328" i="8"/>
  <c r="AM328" i="8"/>
  <c r="AL328" i="8"/>
  <c r="AK328" i="8"/>
  <c r="AJ328" i="8"/>
  <c r="AC328" i="8"/>
  <c r="AB328" i="8"/>
  <c r="M328" i="8"/>
  <c r="A328" i="8"/>
  <c r="CR327" i="8"/>
  <c r="CQ327" i="8"/>
  <c r="CP327" i="8"/>
  <c r="AI327" i="8"/>
  <c r="CO327" i="8"/>
  <c r="CN327" i="8"/>
  <c r="BT327" i="8"/>
  <c r="Q327" i="8"/>
  <c r="BU327" i="8"/>
  <c r="BX327" i="8"/>
  <c r="BW327" i="8"/>
  <c r="BV327" i="8"/>
  <c r="AU327" i="8"/>
  <c r="BY327" i="8"/>
  <c r="AS327" i="8"/>
  <c r="BZ327" i="8"/>
  <c r="CA327" i="8"/>
  <c r="CB327" i="8"/>
  <c r="CE327" i="8"/>
  <c r="AW327" i="8"/>
  <c r="R327" i="8"/>
  <c r="CK327" i="8"/>
  <c r="CL327" i="8"/>
  <c r="CM327" i="8"/>
  <c r="CH327" i="8"/>
  <c r="S327" i="8"/>
  <c r="CJ327" i="8"/>
  <c r="CI327" i="8"/>
  <c r="CC327" i="8"/>
  <c r="CD327" i="8"/>
  <c r="CF327" i="8"/>
  <c r="CG327" i="8"/>
  <c r="AR327" i="8"/>
  <c r="AQ327" i="8"/>
  <c r="AD327" i="8"/>
  <c r="AP327" i="8"/>
  <c r="AM327" i="8"/>
  <c r="AL327" i="8"/>
  <c r="AK327" i="8"/>
  <c r="AJ327" i="8"/>
  <c r="AC327" i="8"/>
  <c r="AB327" i="8"/>
  <c r="M327" i="8"/>
  <c r="A327" i="8"/>
  <c r="CR326" i="8"/>
  <c r="CQ326" i="8"/>
  <c r="CP326" i="8"/>
  <c r="AI326" i="8"/>
  <c r="CO326" i="8"/>
  <c r="CN326" i="8"/>
  <c r="BT326" i="8"/>
  <c r="Q326" i="8"/>
  <c r="BU326" i="8"/>
  <c r="BX326" i="8"/>
  <c r="BW326" i="8"/>
  <c r="BV326" i="8"/>
  <c r="AU326" i="8"/>
  <c r="BY326" i="8"/>
  <c r="AS326" i="8"/>
  <c r="BZ326" i="8"/>
  <c r="CA326" i="8"/>
  <c r="CB326" i="8"/>
  <c r="CE326" i="8"/>
  <c r="AW326" i="8"/>
  <c r="R326" i="8"/>
  <c r="CK326" i="8"/>
  <c r="CL326" i="8"/>
  <c r="CM326" i="8"/>
  <c r="CH326" i="8"/>
  <c r="S326" i="8"/>
  <c r="CJ326" i="8"/>
  <c r="CI326" i="8"/>
  <c r="CC326" i="8"/>
  <c r="CD326" i="8"/>
  <c r="CF326" i="8"/>
  <c r="CG326" i="8"/>
  <c r="AR326" i="8"/>
  <c r="AQ326" i="8"/>
  <c r="AD326" i="8"/>
  <c r="AP326" i="8"/>
  <c r="AM326" i="8"/>
  <c r="AL326" i="8"/>
  <c r="AK326" i="8"/>
  <c r="AJ326" i="8"/>
  <c r="AC326" i="8"/>
  <c r="AB326" i="8"/>
  <c r="M326" i="8"/>
  <c r="A326" i="8"/>
  <c r="CR325" i="8"/>
  <c r="CQ325" i="8"/>
  <c r="CP325" i="8"/>
  <c r="AI325" i="8"/>
  <c r="CO325" i="8"/>
  <c r="CN325" i="8"/>
  <c r="BT325" i="8"/>
  <c r="Q325" i="8"/>
  <c r="BU325" i="8"/>
  <c r="BX325" i="8"/>
  <c r="BW325" i="8"/>
  <c r="BV325" i="8"/>
  <c r="AU325" i="8"/>
  <c r="BY325" i="8"/>
  <c r="AS325" i="8"/>
  <c r="BZ325" i="8"/>
  <c r="CA325" i="8"/>
  <c r="CB325" i="8"/>
  <c r="CE325" i="8"/>
  <c r="AW325" i="8"/>
  <c r="R325" i="8"/>
  <c r="CK325" i="8"/>
  <c r="CL325" i="8"/>
  <c r="CM325" i="8"/>
  <c r="CH325" i="8"/>
  <c r="S325" i="8"/>
  <c r="CJ325" i="8"/>
  <c r="CI325" i="8"/>
  <c r="CC325" i="8"/>
  <c r="CD325" i="8"/>
  <c r="CF325" i="8"/>
  <c r="CG325" i="8"/>
  <c r="AR325" i="8"/>
  <c r="AQ325" i="8"/>
  <c r="AD325" i="8"/>
  <c r="AP325" i="8"/>
  <c r="AM325" i="8"/>
  <c r="AL325" i="8"/>
  <c r="AK325" i="8"/>
  <c r="AJ325" i="8"/>
  <c r="AC325" i="8"/>
  <c r="AB325" i="8"/>
  <c r="M325" i="8"/>
  <c r="A325" i="8"/>
  <c r="CR324" i="8"/>
  <c r="CQ324" i="8"/>
  <c r="CP324" i="8"/>
  <c r="AI324" i="8"/>
  <c r="CO324" i="8"/>
  <c r="CN324" i="8"/>
  <c r="BT324" i="8"/>
  <c r="Q324" i="8"/>
  <c r="BU324" i="8"/>
  <c r="BX324" i="8"/>
  <c r="BW324" i="8"/>
  <c r="BV324" i="8"/>
  <c r="AU324" i="8"/>
  <c r="BY324" i="8"/>
  <c r="AS324" i="8"/>
  <c r="BZ324" i="8"/>
  <c r="CA324" i="8"/>
  <c r="CB324" i="8"/>
  <c r="CE324" i="8"/>
  <c r="AW324" i="8"/>
  <c r="R324" i="8"/>
  <c r="CK324" i="8"/>
  <c r="CL324" i="8"/>
  <c r="CM324" i="8"/>
  <c r="CH324" i="8"/>
  <c r="S324" i="8"/>
  <c r="CJ324" i="8"/>
  <c r="CI324" i="8"/>
  <c r="CC324" i="8"/>
  <c r="CD324" i="8"/>
  <c r="CF324" i="8"/>
  <c r="CG324" i="8"/>
  <c r="AR324" i="8"/>
  <c r="AQ324" i="8"/>
  <c r="AD324" i="8"/>
  <c r="AP324" i="8"/>
  <c r="AM324" i="8"/>
  <c r="AL324" i="8"/>
  <c r="AK324" i="8"/>
  <c r="AJ324" i="8"/>
  <c r="AC324" i="8"/>
  <c r="AB324" i="8"/>
  <c r="M324" i="8"/>
  <c r="A324" i="8"/>
  <c r="CR323" i="8"/>
  <c r="CQ323" i="8"/>
  <c r="CP323" i="8"/>
  <c r="AI323" i="8"/>
  <c r="CO323" i="8"/>
  <c r="CN323" i="8"/>
  <c r="BT323" i="8"/>
  <c r="Q323" i="8"/>
  <c r="BU323" i="8"/>
  <c r="BX323" i="8"/>
  <c r="BW323" i="8"/>
  <c r="BV323" i="8"/>
  <c r="AU323" i="8"/>
  <c r="BY323" i="8"/>
  <c r="AS323" i="8"/>
  <c r="BZ323" i="8"/>
  <c r="CA323" i="8"/>
  <c r="CB323" i="8"/>
  <c r="CE323" i="8"/>
  <c r="AW323" i="8"/>
  <c r="R323" i="8"/>
  <c r="CK323" i="8"/>
  <c r="CL323" i="8"/>
  <c r="CM323" i="8"/>
  <c r="CH323" i="8"/>
  <c r="S323" i="8"/>
  <c r="CJ323" i="8"/>
  <c r="CI323" i="8"/>
  <c r="CC323" i="8"/>
  <c r="CD323" i="8"/>
  <c r="CF323" i="8"/>
  <c r="CG323" i="8"/>
  <c r="AR323" i="8"/>
  <c r="AQ323" i="8"/>
  <c r="AD323" i="8"/>
  <c r="AP323" i="8"/>
  <c r="AM323" i="8"/>
  <c r="AL323" i="8"/>
  <c r="AK323" i="8"/>
  <c r="AJ323" i="8"/>
  <c r="AC323" i="8"/>
  <c r="AB323" i="8"/>
  <c r="M323" i="8"/>
  <c r="A323" i="8"/>
  <c r="CR322" i="8"/>
  <c r="CQ322" i="8"/>
  <c r="CP322" i="8"/>
  <c r="AI322" i="8"/>
  <c r="CO322" i="8"/>
  <c r="CN322" i="8"/>
  <c r="BT322" i="8"/>
  <c r="Q322" i="8"/>
  <c r="BU322" i="8"/>
  <c r="BX322" i="8"/>
  <c r="BW322" i="8"/>
  <c r="BV322" i="8"/>
  <c r="AU322" i="8"/>
  <c r="BY322" i="8"/>
  <c r="AS322" i="8"/>
  <c r="BZ322" i="8"/>
  <c r="CA322" i="8"/>
  <c r="CB322" i="8"/>
  <c r="CE322" i="8"/>
  <c r="AW322" i="8"/>
  <c r="R322" i="8"/>
  <c r="CK322" i="8"/>
  <c r="CL322" i="8"/>
  <c r="CM322" i="8"/>
  <c r="CH322" i="8"/>
  <c r="S322" i="8"/>
  <c r="CJ322" i="8"/>
  <c r="CI322" i="8"/>
  <c r="CC322" i="8"/>
  <c r="CD322" i="8"/>
  <c r="CF322" i="8"/>
  <c r="CG322" i="8"/>
  <c r="AR322" i="8"/>
  <c r="AQ322" i="8"/>
  <c r="AD322" i="8"/>
  <c r="AP322" i="8"/>
  <c r="AM322" i="8"/>
  <c r="AL322" i="8"/>
  <c r="AK322" i="8"/>
  <c r="AJ322" i="8"/>
  <c r="AC322" i="8"/>
  <c r="AB322" i="8"/>
  <c r="M322" i="8"/>
  <c r="A322" i="8"/>
  <c r="CR321" i="8"/>
  <c r="CQ321" i="8"/>
  <c r="CP321" i="8"/>
  <c r="AI321" i="8"/>
  <c r="CO321" i="8"/>
  <c r="CN321" i="8"/>
  <c r="BT321" i="8"/>
  <c r="Q321" i="8"/>
  <c r="BU321" i="8"/>
  <c r="BX321" i="8"/>
  <c r="BW321" i="8"/>
  <c r="BV321" i="8"/>
  <c r="AU321" i="8"/>
  <c r="BY321" i="8"/>
  <c r="AS321" i="8"/>
  <c r="BZ321" i="8"/>
  <c r="CA321" i="8"/>
  <c r="CB321" i="8"/>
  <c r="CE321" i="8"/>
  <c r="AW321" i="8"/>
  <c r="R321" i="8"/>
  <c r="CK321" i="8"/>
  <c r="CL321" i="8"/>
  <c r="CM321" i="8"/>
  <c r="CH321" i="8"/>
  <c r="S321" i="8"/>
  <c r="CJ321" i="8"/>
  <c r="CI321" i="8"/>
  <c r="CC321" i="8"/>
  <c r="CD321" i="8"/>
  <c r="CF321" i="8"/>
  <c r="CG321" i="8"/>
  <c r="AR321" i="8"/>
  <c r="AQ321" i="8"/>
  <c r="AD321" i="8"/>
  <c r="AP321" i="8"/>
  <c r="AM321" i="8"/>
  <c r="AL321" i="8"/>
  <c r="AK321" i="8"/>
  <c r="AJ321" i="8"/>
  <c r="AC321" i="8"/>
  <c r="AB321" i="8"/>
  <c r="M321" i="8"/>
  <c r="A321" i="8"/>
  <c r="CR320" i="8"/>
  <c r="CQ320" i="8"/>
  <c r="CP320" i="8"/>
  <c r="AI320" i="8"/>
  <c r="CO320" i="8"/>
  <c r="CN320" i="8"/>
  <c r="BT320" i="8"/>
  <c r="Q320" i="8"/>
  <c r="BU320" i="8"/>
  <c r="BX320" i="8"/>
  <c r="BW320" i="8"/>
  <c r="BV320" i="8"/>
  <c r="AU320" i="8"/>
  <c r="BY320" i="8"/>
  <c r="AS320" i="8"/>
  <c r="BZ320" i="8"/>
  <c r="CA320" i="8"/>
  <c r="CB320" i="8"/>
  <c r="CE320" i="8"/>
  <c r="AW320" i="8"/>
  <c r="R320" i="8"/>
  <c r="CK320" i="8"/>
  <c r="CL320" i="8"/>
  <c r="CM320" i="8"/>
  <c r="CH320" i="8"/>
  <c r="S320" i="8"/>
  <c r="CJ320" i="8"/>
  <c r="CI320" i="8"/>
  <c r="CC320" i="8"/>
  <c r="CD320" i="8"/>
  <c r="CF320" i="8"/>
  <c r="CG320" i="8"/>
  <c r="AR320" i="8"/>
  <c r="AQ320" i="8"/>
  <c r="AD320" i="8"/>
  <c r="AP320" i="8"/>
  <c r="AM320" i="8"/>
  <c r="AL320" i="8"/>
  <c r="AK320" i="8"/>
  <c r="AJ320" i="8"/>
  <c r="AC320" i="8"/>
  <c r="AB320" i="8"/>
  <c r="M320" i="8"/>
  <c r="A320" i="8"/>
  <c r="CR319" i="8"/>
  <c r="CQ319" i="8"/>
  <c r="CP319" i="8"/>
  <c r="AI319" i="8"/>
  <c r="CO319" i="8"/>
  <c r="CN319" i="8"/>
  <c r="BT319" i="8"/>
  <c r="Q319" i="8"/>
  <c r="BU319" i="8"/>
  <c r="BX319" i="8"/>
  <c r="BW319" i="8"/>
  <c r="BV319" i="8"/>
  <c r="AU319" i="8"/>
  <c r="BY319" i="8"/>
  <c r="AS319" i="8"/>
  <c r="BZ319" i="8"/>
  <c r="CA319" i="8"/>
  <c r="CB319" i="8"/>
  <c r="CE319" i="8"/>
  <c r="AW319" i="8"/>
  <c r="R319" i="8"/>
  <c r="CK319" i="8"/>
  <c r="CL319" i="8"/>
  <c r="CM319" i="8"/>
  <c r="CH319" i="8"/>
  <c r="S319" i="8"/>
  <c r="CJ319" i="8"/>
  <c r="CI319" i="8"/>
  <c r="CC319" i="8"/>
  <c r="CD319" i="8"/>
  <c r="CF319" i="8"/>
  <c r="CG319" i="8"/>
  <c r="AR319" i="8"/>
  <c r="AQ319" i="8"/>
  <c r="AD319" i="8"/>
  <c r="AP319" i="8"/>
  <c r="AM319" i="8"/>
  <c r="AL319" i="8"/>
  <c r="AK319" i="8"/>
  <c r="AJ319" i="8"/>
  <c r="AC319" i="8"/>
  <c r="AB319" i="8"/>
  <c r="M319" i="8"/>
  <c r="A319" i="8"/>
  <c r="CR318" i="8"/>
  <c r="CQ318" i="8"/>
  <c r="CP318" i="8"/>
  <c r="AI318" i="8"/>
  <c r="CO318" i="8"/>
  <c r="CN318" i="8"/>
  <c r="BT318" i="8"/>
  <c r="Q318" i="8"/>
  <c r="BU318" i="8"/>
  <c r="BX318" i="8"/>
  <c r="BW318" i="8"/>
  <c r="BV318" i="8"/>
  <c r="AU318" i="8"/>
  <c r="BY318" i="8"/>
  <c r="AS318" i="8"/>
  <c r="BZ318" i="8"/>
  <c r="CA318" i="8"/>
  <c r="CB318" i="8"/>
  <c r="CE318" i="8"/>
  <c r="AW318" i="8"/>
  <c r="R318" i="8"/>
  <c r="CK318" i="8"/>
  <c r="CL318" i="8"/>
  <c r="CM318" i="8"/>
  <c r="CH318" i="8"/>
  <c r="S318" i="8"/>
  <c r="CJ318" i="8"/>
  <c r="CI318" i="8"/>
  <c r="CC318" i="8"/>
  <c r="CD318" i="8"/>
  <c r="CF318" i="8"/>
  <c r="CG318" i="8"/>
  <c r="AR318" i="8"/>
  <c r="AQ318" i="8"/>
  <c r="AD318" i="8"/>
  <c r="AP318" i="8"/>
  <c r="AM318" i="8"/>
  <c r="AL318" i="8"/>
  <c r="AK318" i="8"/>
  <c r="AJ318" i="8"/>
  <c r="AC318" i="8"/>
  <c r="AB318" i="8"/>
  <c r="M318" i="8"/>
  <c r="A318" i="8"/>
  <c r="CR317" i="8"/>
  <c r="CQ317" i="8"/>
  <c r="CP317" i="8"/>
  <c r="AI317" i="8"/>
  <c r="CO317" i="8"/>
  <c r="CN317" i="8"/>
  <c r="BT317" i="8"/>
  <c r="Q317" i="8"/>
  <c r="BU317" i="8"/>
  <c r="BX317" i="8"/>
  <c r="BW317" i="8"/>
  <c r="BV317" i="8"/>
  <c r="AU317" i="8"/>
  <c r="BY317" i="8"/>
  <c r="AS317" i="8"/>
  <c r="BZ317" i="8"/>
  <c r="CA317" i="8"/>
  <c r="CB317" i="8"/>
  <c r="CE317" i="8"/>
  <c r="AW317" i="8"/>
  <c r="R317" i="8"/>
  <c r="CK317" i="8"/>
  <c r="CL317" i="8"/>
  <c r="CM317" i="8"/>
  <c r="CH317" i="8"/>
  <c r="S317" i="8"/>
  <c r="CJ317" i="8"/>
  <c r="CI317" i="8"/>
  <c r="CC317" i="8"/>
  <c r="CD317" i="8"/>
  <c r="CF317" i="8"/>
  <c r="CG317" i="8"/>
  <c r="AR317" i="8"/>
  <c r="AQ317" i="8"/>
  <c r="AD317" i="8"/>
  <c r="AP317" i="8"/>
  <c r="AM317" i="8"/>
  <c r="AL317" i="8"/>
  <c r="AK317" i="8"/>
  <c r="AJ317" i="8"/>
  <c r="AC317" i="8"/>
  <c r="AB317" i="8"/>
  <c r="M317" i="8"/>
  <c r="A317" i="8"/>
  <c r="CR316" i="8"/>
  <c r="CQ316" i="8"/>
  <c r="CP316" i="8"/>
  <c r="AI316" i="8"/>
  <c r="CO316" i="8"/>
  <c r="CN316" i="8"/>
  <c r="BT316" i="8"/>
  <c r="Q316" i="8"/>
  <c r="BU316" i="8"/>
  <c r="BX316" i="8"/>
  <c r="BW316" i="8"/>
  <c r="BV316" i="8"/>
  <c r="AU316" i="8"/>
  <c r="BY316" i="8"/>
  <c r="AS316" i="8"/>
  <c r="BZ316" i="8"/>
  <c r="CA316" i="8"/>
  <c r="CB316" i="8"/>
  <c r="CE316" i="8"/>
  <c r="AW316" i="8"/>
  <c r="R316" i="8"/>
  <c r="CK316" i="8"/>
  <c r="CL316" i="8"/>
  <c r="CM316" i="8"/>
  <c r="CH316" i="8"/>
  <c r="S316" i="8"/>
  <c r="CJ316" i="8"/>
  <c r="CI316" i="8"/>
  <c r="CC316" i="8"/>
  <c r="CD316" i="8"/>
  <c r="CF316" i="8"/>
  <c r="CG316" i="8"/>
  <c r="AR316" i="8"/>
  <c r="AQ316" i="8"/>
  <c r="AD316" i="8"/>
  <c r="AP316" i="8"/>
  <c r="AM316" i="8"/>
  <c r="AL316" i="8"/>
  <c r="AK316" i="8"/>
  <c r="AJ316" i="8"/>
  <c r="AC316" i="8"/>
  <c r="AB316" i="8"/>
  <c r="M316" i="8"/>
  <c r="A316" i="8"/>
  <c r="CR315" i="8"/>
  <c r="CQ315" i="8"/>
  <c r="CP315" i="8"/>
  <c r="AI315" i="8"/>
  <c r="CO315" i="8"/>
  <c r="CN315" i="8"/>
  <c r="BT315" i="8"/>
  <c r="Q315" i="8"/>
  <c r="BU315" i="8"/>
  <c r="BX315" i="8"/>
  <c r="BW315" i="8"/>
  <c r="BV315" i="8"/>
  <c r="AU315" i="8"/>
  <c r="BY315" i="8"/>
  <c r="AS315" i="8"/>
  <c r="BZ315" i="8"/>
  <c r="CA315" i="8"/>
  <c r="CB315" i="8"/>
  <c r="CE315" i="8"/>
  <c r="AW315" i="8"/>
  <c r="R315" i="8"/>
  <c r="CK315" i="8"/>
  <c r="CL315" i="8"/>
  <c r="CM315" i="8"/>
  <c r="CH315" i="8"/>
  <c r="S315" i="8"/>
  <c r="CJ315" i="8"/>
  <c r="CI315" i="8"/>
  <c r="CC315" i="8"/>
  <c r="CD315" i="8"/>
  <c r="CF315" i="8"/>
  <c r="CG315" i="8"/>
  <c r="AR315" i="8"/>
  <c r="AQ315" i="8"/>
  <c r="AD315" i="8"/>
  <c r="AP315" i="8"/>
  <c r="AM315" i="8"/>
  <c r="AL315" i="8"/>
  <c r="AK315" i="8"/>
  <c r="AJ315" i="8"/>
  <c r="AC315" i="8"/>
  <c r="AB315" i="8"/>
  <c r="M315" i="8"/>
  <c r="A315" i="8"/>
  <c r="CR314" i="8"/>
  <c r="CQ314" i="8"/>
  <c r="CP314" i="8"/>
  <c r="AI314" i="8"/>
  <c r="CO314" i="8"/>
  <c r="CN314" i="8"/>
  <c r="BT314" i="8"/>
  <c r="Q314" i="8"/>
  <c r="BU314" i="8"/>
  <c r="BX314" i="8"/>
  <c r="BW314" i="8"/>
  <c r="BV314" i="8"/>
  <c r="AU314" i="8"/>
  <c r="BY314" i="8"/>
  <c r="AS314" i="8"/>
  <c r="BZ314" i="8"/>
  <c r="CA314" i="8"/>
  <c r="CB314" i="8"/>
  <c r="CE314" i="8"/>
  <c r="AW314" i="8"/>
  <c r="R314" i="8"/>
  <c r="CK314" i="8"/>
  <c r="CL314" i="8"/>
  <c r="CM314" i="8"/>
  <c r="CH314" i="8"/>
  <c r="S314" i="8"/>
  <c r="CJ314" i="8"/>
  <c r="CI314" i="8"/>
  <c r="CC314" i="8"/>
  <c r="CD314" i="8"/>
  <c r="CF314" i="8"/>
  <c r="CG314" i="8"/>
  <c r="AR314" i="8"/>
  <c r="AQ314" i="8"/>
  <c r="AD314" i="8"/>
  <c r="AP314" i="8"/>
  <c r="AM314" i="8"/>
  <c r="AL314" i="8"/>
  <c r="AK314" i="8"/>
  <c r="AJ314" i="8"/>
  <c r="AC314" i="8"/>
  <c r="AB314" i="8"/>
  <c r="M314" i="8"/>
  <c r="A314" i="8"/>
  <c r="CR313" i="8"/>
  <c r="CQ313" i="8"/>
  <c r="CP313" i="8"/>
  <c r="AI313" i="8"/>
  <c r="CO313" i="8"/>
  <c r="CN313" i="8"/>
  <c r="BT313" i="8"/>
  <c r="Q313" i="8"/>
  <c r="BU313" i="8"/>
  <c r="BX313" i="8"/>
  <c r="BW313" i="8"/>
  <c r="BV313" i="8"/>
  <c r="AU313" i="8"/>
  <c r="BY313" i="8"/>
  <c r="AS313" i="8"/>
  <c r="BZ313" i="8"/>
  <c r="CA313" i="8"/>
  <c r="CB313" i="8"/>
  <c r="CE313" i="8"/>
  <c r="AW313" i="8"/>
  <c r="R313" i="8"/>
  <c r="CK313" i="8"/>
  <c r="CL313" i="8"/>
  <c r="CM313" i="8"/>
  <c r="CH313" i="8"/>
  <c r="S313" i="8"/>
  <c r="CJ313" i="8"/>
  <c r="CI313" i="8"/>
  <c r="CC313" i="8"/>
  <c r="CD313" i="8"/>
  <c r="CF313" i="8"/>
  <c r="CG313" i="8"/>
  <c r="AR313" i="8"/>
  <c r="AQ313" i="8"/>
  <c r="AD313" i="8"/>
  <c r="AP313" i="8"/>
  <c r="AM313" i="8"/>
  <c r="AL313" i="8"/>
  <c r="AK313" i="8"/>
  <c r="AJ313" i="8"/>
  <c r="AC313" i="8"/>
  <c r="AB313" i="8"/>
  <c r="M313" i="8"/>
  <c r="A313" i="8"/>
  <c r="CR312" i="8"/>
  <c r="CQ312" i="8"/>
  <c r="CP312" i="8"/>
  <c r="AI312" i="8"/>
  <c r="CO312" i="8"/>
  <c r="CN312" i="8"/>
  <c r="BT312" i="8"/>
  <c r="Q312" i="8"/>
  <c r="BU312" i="8"/>
  <c r="BX312" i="8"/>
  <c r="BW312" i="8"/>
  <c r="BV312" i="8"/>
  <c r="AU312" i="8"/>
  <c r="BY312" i="8"/>
  <c r="AS312" i="8"/>
  <c r="BZ312" i="8"/>
  <c r="CA312" i="8"/>
  <c r="CB312" i="8"/>
  <c r="CE312" i="8"/>
  <c r="AW312" i="8"/>
  <c r="R312" i="8"/>
  <c r="CK312" i="8"/>
  <c r="CL312" i="8"/>
  <c r="CM312" i="8"/>
  <c r="CH312" i="8"/>
  <c r="S312" i="8"/>
  <c r="CJ312" i="8"/>
  <c r="CI312" i="8"/>
  <c r="CC312" i="8"/>
  <c r="CD312" i="8"/>
  <c r="CF312" i="8"/>
  <c r="CG312" i="8"/>
  <c r="AR312" i="8"/>
  <c r="AQ312" i="8"/>
  <c r="AD312" i="8"/>
  <c r="AP312" i="8"/>
  <c r="AM312" i="8"/>
  <c r="AL312" i="8"/>
  <c r="AK312" i="8"/>
  <c r="AJ312" i="8"/>
  <c r="AC312" i="8"/>
  <c r="AB312" i="8"/>
  <c r="M312" i="8"/>
  <c r="A312" i="8"/>
  <c r="CR311" i="8"/>
  <c r="CQ311" i="8"/>
  <c r="CP311" i="8"/>
  <c r="AI311" i="8"/>
  <c r="CO311" i="8"/>
  <c r="CN311" i="8"/>
  <c r="BT311" i="8"/>
  <c r="Q311" i="8"/>
  <c r="BU311" i="8"/>
  <c r="BX311" i="8"/>
  <c r="BW311" i="8"/>
  <c r="BV311" i="8"/>
  <c r="AU311" i="8"/>
  <c r="BY311" i="8"/>
  <c r="AS311" i="8"/>
  <c r="BZ311" i="8"/>
  <c r="CA311" i="8"/>
  <c r="CB311" i="8"/>
  <c r="CE311" i="8"/>
  <c r="AW311" i="8"/>
  <c r="R311" i="8"/>
  <c r="CK311" i="8"/>
  <c r="CL311" i="8"/>
  <c r="CM311" i="8"/>
  <c r="CH311" i="8"/>
  <c r="S311" i="8"/>
  <c r="CJ311" i="8"/>
  <c r="CI311" i="8"/>
  <c r="CC311" i="8"/>
  <c r="CD311" i="8"/>
  <c r="CF311" i="8"/>
  <c r="CG311" i="8"/>
  <c r="AR311" i="8"/>
  <c r="AQ311" i="8"/>
  <c r="AD311" i="8"/>
  <c r="AP311" i="8"/>
  <c r="AM311" i="8"/>
  <c r="AL311" i="8"/>
  <c r="AK311" i="8"/>
  <c r="AJ311" i="8"/>
  <c r="AC311" i="8"/>
  <c r="AB311" i="8"/>
  <c r="M311" i="8"/>
  <c r="A311" i="8"/>
  <c r="CR310" i="8"/>
  <c r="CQ310" i="8"/>
  <c r="CP310" i="8"/>
  <c r="AI310" i="8"/>
  <c r="CO310" i="8"/>
  <c r="CN310" i="8"/>
  <c r="BT310" i="8"/>
  <c r="Q310" i="8"/>
  <c r="BU310" i="8"/>
  <c r="BX310" i="8"/>
  <c r="BW310" i="8"/>
  <c r="BV310" i="8"/>
  <c r="AU310" i="8"/>
  <c r="BY310" i="8"/>
  <c r="AS310" i="8"/>
  <c r="BZ310" i="8"/>
  <c r="CA310" i="8"/>
  <c r="CB310" i="8"/>
  <c r="CE310" i="8"/>
  <c r="AW310" i="8"/>
  <c r="R310" i="8"/>
  <c r="CK310" i="8"/>
  <c r="CL310" i="8"/>
  <c r="CM310" i="8"/>
  <c r="CH310" i="8"/>
  <c r="S310" i="8"/>
  <c r="CJ310" i="8"/>
  <c r="CI310" i="8"/>
  <c r="CC310" i="8"/>
  <c r="CD310" i="8"/>
  <c r="CF310" i="8"/>
  <c r="CG310" i="8"/>
  <c r="AR310" i="8"/>
  <c r="AQ310" i="8"/>
  <c r="AD310" i="8"/>
  <c r="AP310" i="8"/>
  <c r="AM310" i="8"/>
  <c r="AL310" i="8"/>
  <c r="AK310" i="8"/>
  <c r="AJ310" i="8"/>
  <c r="AC310" i="8"/>
  <c r="AB310" i="8"/>
  <c r="M310" i="8"/>
  <c r="A310" i="8"/>
  <c r="CR309" i="8"/>
  <c r="CQ309" i="8"/>
  <c r="CP309" i="8"/>
  <c r="AI309" i="8"/>
  <c r="CO309" i="8"/>
  <c r="CN309" i="8"/>
  <c r="BT309" i="8"/>
  <c r="Q309" i="8"/>
  <c r="BU309" i="8"/>
  <c r="BX309" i="8"/>
  <c r="BW309" i="8"/>
  <c r="BV309" i="8"/>
  <c r="AU309" i="8"/>
  <c r="BY309" i="8"/>
  <c r="AS309" i="8"/>
  <c r="BZ309" i="8"/>
  <c r="CA309" i="8"/>
  <c r="CB309" i="8"/>
  <c r="CE309" i="8"/>
  <c r="AW309" i="8"/>
  <c r="R309" i="8"/>
  <c r="CK309" i="8"/>
  <c r="CL309" i="8"/>
  <c r="CM309" i="8"/>
  <c r="CH309" i="8"/>
  <c r="S309" i="8"/>
  <c r="CJ309" i="8"/>
  <c r="CI309" i="8"/>
  <c r="CC309" i="8"/>
  <c r="CD309" i="8"/>
  <c r="CF309" i="8"/>
  <c r="CG309" i="8"/>
  <c r="AR309" i="8"/>
  <c r="AQ309" i="8"/>
  <c r="AD309" i="8"/>
  <c r="AP309" i="8"/>
  <c r="AM309" i="8"/>
  <c r="AL309" i="8"/>
  <c r="AK309" i="8"/>
  <c r="AJ309" i="8"/>
  <c r="AC309" i="8"/>
  <c r="AB309" i="8"/>
  <c r="M309" i="8"/>
  <c r="A309" i="8"/>
  <c r="CR308" i="8"/>
  <c r="CQ308" i="8"/>
  <c r="CP308" i="8"/>
  <c r="AI308" i="8"/>
  <c r="CO308" i="8"/>
  <c r="CN308" i="8"/>
  <c r="BT308" i="8"/>
  <c r="Q308" i="8"/>
  <c r="BU308" i="8"/>
  <c r="BX308" i="8"/>
  <c r="BW308" i="8"/>
  <c r="BV308" i="8"/>
  <c r="AU308" i="8"/>
  <c r="BY308" i="8"/>
  <c r="AS308" i="8"/>
  <c r="BZ308" i="8"/>
  <c r="CA308" i="8"/>
  <c r="CB308" i="8"/>
  <c r="CE308" i="8"/>
  <c r="AW308" i="8"/>
  <c r="R308" i="8"/>
  <c r="CK308" i="8"/>
  <c r="CL308" i="8"/>
  <c r="CM308" i="8"/>
  <c r="CH308" i="8"/>
  <c r="S308" i="8"/>
  <c r="CJ308" i="8"/>
  <c r="CI308" i="8"/>
  <c r="CC308" i="8"/>
  <c r="CD308" i="8"/>
  <c r="CF308" i="8"/>
  <c r="CG308" i="8"/>
  <c r="AR308" i="8"/>
  <c r="AQ308" i="8"/>
  <c r="AD308" i="8"/>
  <c r="AP308" i="8"/>
  <c r="AM308" i="8"/>
  <c r="AL308" i="8"/>
  <c r="AK308" i="8"/>
  <c r="AJ308" i="8"/>
  <c r="AC308" i="8"/>
  <c r="AB308" i="8"/>
  <c r="M308" i="8"/>
  <c r="A308" i="8"/>
  <c r="CR307" i="8"/>
  <c r="CQ307" i="8"/>
  <c r="CP307" i="8"/>
  <c r="AI307" i="8"/>
  <c r="CO307" i="8"/>
  <c r="CN307" i="8"/>
  <c r="BT307" i="8"/>
  <c r="Q307" i="8"/>
  <c r="BU307" i="8"/>
  <c r="BX307" i="8"/>
  <c r="BW307" i="8"/>
  <c r="BV307" i="8"/>
  <c r="AU307" i="8"/>
  <c r="BY307" i="8"/>
  <c r="AS307" i="8"/>
  <c r="BZ307" i="8"/>
  <c r="CA307" i="8"/>
  <c r="CB307" i="8"/>
  <c r="CE307" i="8"/>
  <c r="AW307" i="8"/>
  <c r="R307" i="8"/>
  <c r="CK307" i="8"/>
  <c r="CL307" i="8"/>
  <c r="CM307" i="8"/>
  <c r="CH307" i="8"/>
  <c r="S307" i="8"/>
  <c r="CJ307" i="8"/>
  <c r="CI307" i="8"/>
  <c r="CC307" i="8"/>
  <c r="CD307" i="8"/>
  <c r="CF307" i="8"/>
  <c r="CG307" i="8"/>
  <c r="AR307" i="8"/>
  <c r="AQ307" i="8"/>
  <c r="AD307" i="8"/>
  <c r="AP307" i="8"/>
  <c r="AM307" i="8"/>
  <c r="AL307" i="8"/>
  <c r="AK307" i="8"/>
  <c r="AJ307" i="8"/>
  <c r="AC307" i="8"/>
  <c r="AB307" i="8"/>
  <c r="M307" i="8"/>
  <c r="A307" i="8"/>
  <c r="CR306" i="8"/>
  <c r="CQ306" i="8"/>
  <c r="CP306" i="8"/>
  <c r="AI306" i="8"/>
  <c r="CO306" i="8"/>
  <c r="CN306" i="8"/>
  <c r="BT306" i="8"/>
  <c r="Q306" i="8"/>
  <c r="BU306" i="8"/>
  <c r="BX306" i="8"/>
  <c r="BW306" i="8"/>
  <c r="BV306" i="8"/>
  <c r="AU306" i="8"/>
  <c r="BY306" i="8"/>
  <c r="AS306" i="8"/>
  <c r="BZ306" i="8"/>
  <c r="CA306" i="8"/>
  <c r="CB306" i="8"/>
  <c r="CE306" i="8"/>
  <c r="AW306" i="8"/>
  <c r="R306" i="8"/>
  <c r="CK306" i="8"/>
  <c r="CL306" i="8"/>
  <c r="CM306" i="8"/>
  <c r="CH306" i="8"/>
  <c r="S306" i="8"/>
  <c r="CJ306" i="8"/>
  <c r="CI306" i="8"/>
  <c r="CC306" i="8"/>
  <c r="CD306" i="8"/>
  <c r="CF306" i="8"/>
  <c r="CG306" i="8"/>
  <c r="AR306" i="8"/>
  <c r="AQ306" i="8"/>
  <c r="AD306" i="8"/>
  <c r="AP306" i="8"/>
  <c r="AM306" i="8"/>
  <c r="AL306" i="8"/>
  <c r="AK306" i="8"/>
  <c r="AJ306" i="8"/>
  <c r="AC306" i="8"/>
  <c r="AB306" i="8"/>
  <c r="M306" i="8"/>
  <c r="A306" i="8"/>
  <c r="CR305" i="8"/>
  <c r="CQ305" i="8"/>
  <c r="CP305" i="8"/>
  <c r="AI305" i="8"/>
  <c r="CO305" i="8"/>
  <c r="CN305" i="8"/>
  <c r="BT305" i="8"/>
  <c r="Q305" i="8"/>
  <c r="BU305" i="8"/>
  <c r="BX305" i="8"/>
  <c r="BW305" i="8"/>
  <c r="BV305" i="8"/>
  <c r="AU305" i="8"/>
  <c r="BY305" i="8"/>
  <c r="AS305" i="8"/>
  <c r="BZ305" i="8"/>
  <c r="CA305" i="8"/>
  <c r="CB305" i="8"/>
  <c r="CE305" i="8"/>
  <c r="AW305" i="8"/>
  <c r="R305" i="8"/>
  <c r="CK305" i="8"/>
  <c r="CL305" i="8"/>
  <c r="CM305" i="8"/>
  <c r="CH305" i="8"/>
  <c r="S305" i="8"/>
  <c r="CJ305" i="8"/>
  <c r="CI305" i="8"/>
  <c r="CC305" i="8"/>
  <c r="CD305" i="8"/>
  <c r="CF305" i="8"/>
  <c r="CG305" i="8"/>
  <c r="AR305" i="8"/>
  <c r="AQ305" i="8"/>
  <c r="AD305" i="8"/>
  <c r="AP305" i="8"/>
  <c r="AM305" i="8"/>
  <c r="AL305" i="8"/>
  <c r="AK305" i="8"/>
  <c r="AJ305" i="8"/>
  <c r="AC305" i="8"/>
  <c r="AB305" i="8"/>
  <c r="M305" i="8"/>
  <c r="A305" i="8"/>
  <c r="CR304" i="8"/>
  <c r="CQ304" i="8"/>
  <c r="CP304" i="8"/>
  <c r="AI304" i="8"/>
  <c r="CO304" i="8"/>
  <c r="CN304" i="8"/>
  <c r="BT304" i="8"/>
  <c r="Q304" i="8"/>
  <c r="BU304" i="8"/>
  <c r="BX304" i="8"/>
  <c r="BW304" i="8"/>
  <c r="BV304" i="8"/>
  <c r="AU304" i="8"/>
  <c r="BY304" i="8"/>
  <c r="AS304" i="8"/>
  <c r="BZ304" i="8"/>
  <c r="CA304" i="8"/>
  <c r="CB304" i="8"/>
  <c r="CE304" i="8"/>
  <c r="AW304" i="8"/>
  <c r="R304" i="8"/>
  <c r="CK304" i="8"/>
  <c r="CL304" i="8"/>
  <c r="CM304" i="8"/>
  <c r="CH304" i="8"/>
  <c r="S304" i="8"/>
  <c r="CJ304" i="8"/>
  <c r="CI304" i="8"/>
  <c r="CC304" i="8"/>
  <c r="CD304" i="8"/>
  <c r="CF304" i="8"/>
  <c r="CG304" i="8"/>
  <c r="AR304" i="8"/>
  <c r="AQ304" i="8"/>
  <c r="AD304" i="8"/>
  <c r="AP304" i="8"/>
  <c r="AM304" i="8"/>
  <c r="AL304" i="8"/>
  <c r="AK304" i="8"/>
  <c r="AJ304" i="8"/>
  <c r="AC304" i="8"/>
  <c r="AB304" i="8"/>
  <c r="M304" i="8"/>
  <c r="A304" i="8"/>
  <c r="CR303" i="8"/>
  <c r="CQ303" i="8"/>
  <c r="CP303" i="8"/>
  <c r="AI303" i="8"/>
  <c r="CO303" i="8"/>
  <c r="CN303" i="8"/>
  <c r="BT303" i="8"/>
  <c r="Q303" i="8"/>
  <c r="BU303" i="8"/>
  <c r="BX303" i="8"/>
  <c r="BW303" i="8"/>
  <c r="BV303" i="8"/>
  <c r="AU303" i="8"/>
  <c r="BY303" i="8"/>
  <c r="AS303" i="8"/>
  <c r="BZ303" i="8"/>
  <c r="CA303" i="8"/>
  <c r="CB303" i="8"/>
  <c r="CE303" i="8"/>
  <c r="AW303" i="8"/>
  <c r="R303" i="8"/>
  <c r="CK303" i="8"/>
  <c r="CL303" i="8"/>
  <c r="CM303" i="8"/>
  <c r="CH303" i="8"/>
  <c r="S303" i="8"/>
  <c r="CJ303" i="8"/>
  <c r="CI303" i="8"/>
  <c r="CC303" i="8"/>
  <c r="CD303" i="8"/>
  <c r="CF303" i="8"/>
  <c r="CG303" i="8"/>
  <c r="AR303" i="8"/>
  <c r="AQ303" i="8"/>
  <c r="AD303" i="8"/>
  <c r="AP303" i="8"/>
  <c r="AM303" i="8"/>
  <c r="AL303" i="8"/>
  <c r="AK303" i="8"/>
  <c r="AJ303" i="8"/>
  <c r="AC303" i="8"/>
  <c r="AB303" i="8"/>
  <c r="M303" i="8"/>
  <c r="A303" i="8"/>
  <c r="CR302" i="8"/>
  <c r="CQ302" i="8"/>
  <c r="CP302" i="8"/>
  <c r="AI302" i="8"/>
  <c r="CO302" i="8"/>
  <c r="CN302" i="8"/>
  <c r="BT302" i="8"/>
  <c r="Q302" i="8"/>
  <c r="BU302" i="8"/>
  <c r="BX302" i="8"/>
  <c r="BW302" i="8"/>
  <c r="BV302" i="8"/>
  <c r="AU302" i="8"/>
  <c r="BY302" i="8"/>
  <c r="AS302" i="8"/>
  <c r="BZ302" i="8"/>
  <c r="CA302" i="8"/>
  <c r="CB302" i="8"/>
  <c r="CE302" i="8"/>
  <c r="AW302" i="8"/>
  <c r="R302" i="8"/>
  <c r="CK302" i="8"/>
  <c r="CL302" i="8"/>
  <c r="CM302" i="8"/>
  <c r="CH302" i="8"/>
  <c r="S302" i="8"/>
  <c r="CJ302" i="8"/>
  <c r="CI302" i="8"/>
  <c r="CC302" i="8"/>
  <c r="CD302" i="8"/>
  <c r="CF302" i="8"/>
  <c r="CG302" i="8"/>
  <c r="AR302" i="8"/>
  <c r="AQ302" i="8"/>
  <c r="AD302" i="8"/>
  <c r="AP302" i="8"/>
  <c r="AM302" i="8"/>
  <c r="AL302" i="8"/>
  <c r="AK302" i="8"/>
  <c r="AJ302" i="8"/>
  <c r="AC302" i="8"/>
  <c r="AB302" i="8"/>
  <c r="M302" i="8"/>
  <c r="A302" i="8"/>
  <c r="CR301" i="8"/>
  <c r="CQ301" i="8"/>
  <c r="CP301" i="8"/>
  <c r="AI301" i="8"/>
  <c r="CO301" i="8"/>
  <c r="CN301" i="8"/>
  <c r="BT301" i="8"/>
  <c r="Q301" i="8"/>
  <c r="BU301" i="8"/>
  <c r="BX301" i="8"/>
  <c r="BW301" i="8"/>
  <c r="BV301" i="8"/>
  <c r="AU301" i="8"/>
  <c r="BY301" i="8"/>
  <c r="AS301" i="8"/>
  <c r="BZ301" i="8"/>
  <c r="CA301" i="8"/>
  <c r="CB301" i="8"/>
  <c r="CE301" i="8"/>
  <c r="AW301" i="8"/>
  <c r="R301" i="8"/>
  <c r="CK301" i="8"/>
  <c r="CL301" i="8"/>
  <c r="CM301" i="8"/>
  <c r="CH301" i="8"/>
  <c r="S301" i="8"/>
  <c r="CJ301" i="8"/>
  <c r="CI301" i="8"/>
  <c r="CC301" i="8"/>
  <c r="CD301" i="8"/>
  <c r="CF301" i="8"/>
  <c r="CG301" i="8"/>
  <c r="AR301" i="8"/>
  <c r="AQ301" i="8"/>
  <c r="AD301" i="8"/>
  <c r="AP301" i="8"/>
  <c r="AM301" i="8"/>
  <c r="AL301" i="8"/>
  <c r="AK301" i="8"/>
  <c r="AJ301" i="8"/>
  <c r="AC301" i="8"/>
  <c r="AB301" i="8"/>
  <c r="M301" i="8"/>
  <c r="A301" i="8"/>
  <c r="CR300" i="8"/>
  <c r="CQ300" i="8"/>
  <c r="CP300" i="8"/>
  <c r="AI300" i="8"/>
  <c r="CO300" i="8"/>
  <c r="CN300" i="8"/>
  <c r="BT300" i="8"/>
  <c r="Q300" i="8"/>
  <c r="BU300" i="8"/>
  <c r="BX300" i="8"/>
  <c r="BW300" i="8"/>
  <c r="BV300" i="8"/>
  <c r="AU300" i="8"/>
  <c r="BY300" i="8"/>
  <c r="AS300" i="8"/>
  <c r="BZ300" i="8"/>
  <c r="CA300" i="8"/>
  <c r="CB300" i="8"/>
  <c r="CE300" i="8"/>
  <c r="AW300" i="8"/>
  <c r="R300" i="8"/>
  <c r="CK300" i="8"/>
  <c r="CL300" i="8"/>
  <c r="CM300" i="8"/>
  <c r="CH300" i="8"/>
  <c r="S300" i="8"/>
  <c r="CJ300" i="8"/>
  <c r="CI300" i="8"/>
  <c r="CC300" i="8"/>
  <c r="CD300" i="8"/>
  <c r="CF300" i="8"/>
  <c r="CG300" i="8"/>
  <c r="AR300" i="8"/>
  <c r="AQ300" i="8"/>
  <c r="AD300" i="8"/>
  <c r="AP300" i="8"/>
  <c r="AM300" i="8"/>
  <c r="AL300" i="8"/>
  <c r="AK300" i="8"/>
  <c r="AJ300" i="8"/>
  <c r="AC300" i="8"/>
  <c r="AB300" i="8"/>
  <c r="M300" i="8"/>
  <c r="A300" i="8"/>
  <c r="CR299" i="8"/>
  <c r="CQ299" i="8"/>
  <c r="CP299" i="8"/>
  <c r="AI299" i="8"/>
  <c r="CO299" i="8"/>
  <c r="CN299" i="8"/>
  <c r="BT299" i="8"/>
  <c r="Q299" i="8"/>
  <c r="BU299" i="8"/>
  <c r="BX299" i="8"/>
  <c r="BW299" i="8"/>
  <c r="BV299" i="8"/>
  <c r="AU299" i="8"/>
  <c r="BY299" i="8"/>
  <c r="AS299" i="8"/>
  <c r="BZ299" i="8"/>
  <c r="CA299" i="8"/>
  <c r="CB299" i="8"/>
  <c r="CE299" i="8"/>
  <c r="AW299" i="8"/>
  <c r="R299" i="8"/>
  <c r="CK299" i="8"/>
  <c r="CL299" i="8"/>
  <c r="CM299" i="8"/>
  <c r="CH299" i="8"/>
  <c r="S299" i="8"/>
  <c r="CJ299" i="8"/>
  <c r="CI299" i="8"/>
  <c r="CC299" i="8"/>
  <c r="CD299" i="8"/>
  <c r="CF299" i="8"/>
  <c r="CG299" i="8"/>
  <c r="AR299" i="8"/>
  <c r="AQ299" i="8"/>
  <c r="AD299" i="8"/>
  <c r="AP299" i="8"/>
  <c r="AM299" i="8"/>
  <c r="AL299" i="8"/>
  <c r="AK299" i="8"/>
  <c r="AJ299" i="8"/>
  <c r="AC299" i="8"/>
  <c r="AB299" i="8"/>
  <c r="M299" i="8"/>
  <c r="A299" i="8"/>
  <c r="CR298" i="8"/>
  <c r="CQ298" i="8"/>
  <c r="CP298" i="8"/>
  <c r="AI298" i="8"/>
  <c r="CO298" i="8"/>
  <c r="CN298" i="8"/>
  <c r="BT298" i="8"/>
  <c r="Q298" i="8"/>
  <c r="BU298" i="8"/>
  <c r="BX298" i="8"/>
  <c r="BW298" i="8"/>
  <c r="BV298" i="8"/>
  <c r="AU298" i="8"/>
  <c r="BY298" i="8"/>
  <c r="AS298" i="8"/>
  <c r="BZ298" i="8"/>
  <c r="CA298" i="8"/>
  <c r="CB298" i="8"/>
  <c r="CE298" i="8"/>
  <c r="AW298" i="8"/>
  <c r="R298" i="8"/>
  <c r="CK298" i="8"/>
  <c r="CL298" i="8"/>
  <c r="CM298" i="8"/>
  <c r="CH298" i="8"/>
  <c r="S298" i="8"/>
  <c r="CJ298" i="8"/>
  <c r="CI298" i="8"/>
  <c r="CC298" i="8"/>
  <c r="CD298" i="8"/>
  <c r="CF298" i="8"/>
  <c r="CG298" i="8"/>
  <c r="AR298" i="8"/>
  <c r="AQ298" i="8"/>
  <c r="AD298" i="8"/>
  <c r="AP298" i="8"/>
  <c r="AM298" i="8"/>
  <c r="AL298" i="8"/>
  <c r="AK298" i="8"/>
  <c r="AJ298" i="8"/>
  <c r="AC298" i="8"/>
  <c r="AB298" i="8"/>
  <c r="M298" i="8"/>
  <c r="A298" i="8"/>
  <c r="CR297" i="8"/>
  <c r="CQ297" i="8"/>
  <c r="CP297" i="8"/>
  <c r="AI297" i="8"/>
  <c r="CO297" i="8"/>
  <c r="CN297" i="8"/>
  <c r="BT297" i="8"/>
  <c r="Q297" i="8"/>
  <c r="BU297" i="8"/>
  <c r="BX297" i="8"/>
  <c r="BW297" i="8"/>
  <c r="BV297" i="8"/>
  <c r="AU297" i="8"/>
  <c r="BY297" i="8"/>
  <c r="AS297" i="8"/>
  <c r="BZ297" i="8"/>
  <c r="CA297" i="8"/>
  <c r="CB297" i="8"/>
  <c r="CE297" i="8"/>
  <c r="AW297" i="8"/>
  <c r="R297" i="8"/>
  <c r="CK297" i="8"/>
  <c r="CL297" i="8"/>
  <c r="CM297" i="8"/>
  <c r="CH297" i="8"/>
  <c r="S297" i="8"/>
  <c r="CJ297" i="8"/>
  <c r="CI297" i="8"/>
  <c r="CC297" i="8"/>
  <c r="CD297" i="8"/>
  <c r="CF297" i="8"/>
  <c r="CG297" i="8"/>
  <c r="AR297" i="8"/>
  <c r="AQ297" i="8"/>
  <c r="AD297" i="8"/>
  <c r="AP297" i="8"/>
  <c r="AM297" i="8"/>
  <c r="AL297" i="8"/>
  <c r="AK297" i="8"/>
  <c r="AJ297" i="8"/>
  <c r="AC297" i="8"/>
  <c r="AB297" i="8"/>
  <c r="M297" i="8"/>
  <c r="A297" i="8"/>
  <c r="CR296" i="8"/>
  <c r="CQ296" i="8"/>
  <c r="CP296" i="8"/>
  <c r="AI296" i="8"/>
  <c r="CO296" i="8"/>
  <c r="CN296" i="8"/>
  <c r="BT296" i="8"/>
  <c r="Q296" i="8"/>
  <c r="BU296" i="8"/>
  <c r="BX296" i="8"/>
  <c r="BW296" i="8"/>
  <c r="BV296" i="8"/>
  <c r="AU296" i="8"/>
  <c r="BY296" i="8"/>
  <c r="AS296" i="8"/>
  <c r="BZ296" i="8"/>
  <c r="CA296" i="8"/>
  <c r="CB296" i="8"/>
  <c r="CE296" i="8"/>
  <c r="AW296" i="8"/>
  <c r="R296" i="8"/>
  <c r="CK296" i="8"/>
  <c r="CL296" i="8"/>
  <c r="CM296" i="8"/>
  <c r="CH296" i="8"/>
  <c r="S296" i="8"/>
  <c r="CJ296" i="8"/>
  <c r="CI296" i="8"/>
  <c r="CC296" i="8"/>
  <c r="CD296" i="8"/>
  <c r="CF296" i="8"/>
  <c r="CG296" i="8"/>
  <c r="AR296" i="8"/>
  <c r="AQ296" i="8"/>
  <c r="AD296" i="8"/>
  <c r="AP296" i="8"/>
  <c r="AM296" i="8"/>
  <c r="AL296" i="8"/>
  <c r="AK296" i="8"/>
  <c r="AJ296" i="8"/>
  <c r="AC296" i="8"/>
  <c r="AB296" i="8"/>
  <c r="M296" i="8"/>
  <c r="A296" i="8"/>
  <c r="CR295" i="8"/>
  <c r="CQ295" i="8"/>
  <c r="CP295" i="8"/>
  <c r="AI295" i="8"/>
  <c r="CO295" i="8"/>
  <c r="CN295" i="8"/>
  <c r="BT295" i="8"/>
  <c r="Q295" i="8"/>
  <c r="BU295" i="8"/>
  <c r="BX295" i="8"/>
  <c r="BW295" i="8"/>
  <c r="BV295" i="8"/>
  <c r="AU295" i="8"/>
  <c r="BY295" i="8"/>
  <c r="AS295" i="8"/>
  <c r="BZ295" i="8"/>
  <c r="CA295" i="8"/>
  <c r="CB295" i="8"/>
  <c r="CE295" i="8"/>
  <c r="AW295" i="8"/>
  <c r="R295" i="8"/>
  <c r="CK295" i="8"/>
  <c r="CL295" i="8"/>
  <c r="CM295" i="8"/>
  <c r="CH295" i="8"/>
  <c r="S295" i="8"/>
  <c r="CJ295" i="8"/>
  <c r="CI295" i="8"/>
  <c r="CC295" i="8"/>
  <c r="CD295" i="8"/>
  <c r="CF295" i="8"/>
  <c r="CG295" i="8"/>
  <c r="AR295" i="8"/>
  <c r="AQ295" i="8"/>
  <c r="AD295" i="8"/>
  <c r="AP295" i="8"/>
  <c r="AM295" i="8"/>
  <c r="AL295" i="8"/>
  <c r="AK295" i="8"/>
  <c r="AJ295" i="8"/>
  <c r="AC295" i="8"/>
  <c r="AB295" i="8"/>
  <c r="M295" i="8"/>
  <c r="A295" i="8"/>
  <c r="CR294" i="8"/>
  <c r="CQ294" i="8"/>
  <c r="CP294" i="8"/>
  <c r="AI294" i="8"/>
  <c r="CO294" i="8"/>
  <c r="CN294" i="8"/>
  <c r="BT294" i="8"/>
  <c r="Q294" i="8"/>
  <c r="BU294" i="8"/>
  <c r="BX294" i="8"/>
  <c r="BW294" i="8"/>
  <c r="BV294" i="8"/>
  <c r="AU294" i="8"/>
  <c r="BY294" i="8"/>
  <c r="AS294" i="8"/>
  <c r="BZ294" i="8"/>
  <c r="CA294" i="8"/>
  <c r="CB294" i="8"/>
  <c r="CE294" i="8"/>
  <c r="AW294" i="8"/>
  <c r="R294" i="8"/>
  <c r="CK294" i="8"/>
  <c r="CL294" i="8"/>
  <c r="CM294" i="8"/>
  <c r="CH294" i="8"/>
  <c r="S294" i="8"/>
  <c r="CJ294" i="8"/>
  <c r="CI294" i="8"/>
  <c r="CC294" i="8"/>
  <c r="CD294" i="8"/>
  <c r="CF294" i="8"/>
  <c r="CG294" i="8"/>
  <c r="AR294" i="8"/>
  <c r="AQ294" i="8"/>
  <c r="AD294" i="8"/>
  <c r="AP294" i="8"/>
  <c r="AM294" i="8"/>
  <c r="AL294" i="8"/>
  <c r="AK294" i="8"/>
  <c r="AJ294" i="8"/>
  <c r="AC294" i="8"/>
  <c r="AB294" i="8"/>
  <c r="M294" i="8"/>
  <c r="A294" i="8"/>
  <c r="CR293" i="8"/>
  <c r="CQ293" i="8"/>
  <c r="CP293" i="8"/>
  <c r="AI293" i="8"/>
  <c r="CO293" i="8"/>
  <c r="CN293" i="8"/>
  <c r="BT293" i="8"/>
  <c r="Q293" i="8"/>
  <c r="BU293" i="8"/>
  <c r="BX293" i="8"/>
  <c r="BW293" i="8"/>
  <c r="BV293" i="8"/>
  <c r="AU293" i="8"/>
  <c r="BY293" i="8"/>
  <c r="AS293" i="8"/>
  <c r="BZ293" i="8"/>
  <c r="CA293" i="8"/>
  <c r="CB293" i="8"/>
  <c r="CE293" i="8"/>
  <c r="AW293" i="8"/>
  <c r="R293" i="8"/>
  <c r="CK293" i="8"/>
  <c r="CL293" i="8"/>
  <c r="CM293" i="8"/>
  <c r="CH293" i="8"/>
  <c r="S293" i="8"/>
  <c r="CJ293" i="8"/>
  <c r="CI293" i="8"/>
  <c r="CC293" i="8"/>
  <c r="CD293" i="8"/>
  <c r="CF293" i="8"/>
  <c r="CG293" i="8"/>
  <c r="AR293" i="8"/>
  <c r="AQ293" i="8"/>
  <c r="AD293" i="8"/>
  <c r="AP293" i="8"/>
  <c r="AM293" i="8"/>
  <c r="AL293" i="8"/>
  <c r="AK293" i="8"/>
  <c r="AJ293" i="8"/>
  <c r="AC293" i="8"/>
  <c r="AB293" i="8"/>
  <c r="M293" i="8"/>
  <c r="A293" i="8"/>
  <c r="CR292" i="8"/>
  <c r="CQ292" i="8"/>
  <c r="CP292" i="8"/>
  <c r="AI292" i="8"/>
  <c r="CO292" i="8"/>
  <c r="CN292" i="8"/>
  <c r="BT292" i="8"/>
  <c r="Q292" i="8"/>
  <c r="BU292" i="8"/>
  <c r="BX292" i="8"/>
  <c r="BW292" i="8"/>
  <c r="BV292" i="8"/>
  <c r="AU292" i="8"/>
  <c r="BY292" i="8"/>
  <c r="AS292" i="8"/>
  <c r="BZ292" i="8"/>
  <c r="CA292" i="8"/>
  <c r="CB292" i="8"/>
  <c r="CE292" i="8"/>
  <c r="AW292" i="8"/>
  <c r="R292" i="8"/>
  <c r="CK292" i="8"/>
  <c r="CL292" i="8"/>
  <c r="CM292" i="8"/>
  <c r="CH292" i="8"/>
  <c r="S292" i="8"/>
  <c r="CJ292" i="8"/>
  <c r="CI292" i="8"/>
  <c r="CC292" i="8"/>
  <c r="CD292" i="8"/>
  <c r="CF292" i="8"/>
  <c r="CG292" i="8"/>
  <c r="AR292" i="8"/>
  <c r="AQ292" i="8"/>
  <c r="AD292" i="8"/>
  <c r="AP292" i="8"/>
  <c r="AM292" i="8"/>
  <c r="AL292" i="8"/>
  <c r="AK292" i="8"/>
  <c r="AJ292" i="8"/>
  <c r="AC292" i="8"/>
  <c r="AB292" i="8"/>
  <c r="M292" i="8"/>
  <c r="A292" i="8"/>
  <c r="CR291" i="8"/>
  <c r="CQ291" i="8"/>
  <c r="CP291" i="8"/>
  <c r="AI291" i="8"/>
  <c r="CO291" i="8"/>
  <c r="CN291" i="8"/>
  <c r="BT291" i="8"/>
  <c r="Q291" i="8"/>
  <c r="BU291" i="8"/>
  <c r="BX291" i="8"/>
  <c r="BW291" i="8"/>
  <c r="BV291" i="8"/>
  <c r="AU291" i="8"/>
  <c r="BY291" i="8"/>
  <c r="AS291" i="8"/>
  <c r="BZ291" i="8"/>
  <c r="CA291" i="8"/>
  <c r="CB291" i="8"/>
  <c r="CE291" i="8"/>
  <c r="AW291" i="8"/>
  <c r="R291" i="8"/>
  <c r="CK291" i="8"/>
  <c r="CL291" i="8"/>
  <c r="CM291" i="8"/>
  <c r="CH291" i="8"/>
  <c r="S291" i="8"/>
  <c r="CJ291" i="8"/>
  <c r="CI291" i="8"/>
  <c r="CC291" i="8"/>
  <c r="CD291" i="8"/>
  <c r="CF291" i="8"/>
  <c r="CG291" i="8"/>
  <c r="AR291" i="8"/>
  <c r="AQ291" i="8"/>
  <c r="AD291" i="8"/>
  <c r="AP291" i="8"/>
  <c r="AM291" i="8"/>
  <c r="AL291" i="8"/>
  <c r="AK291" i="8"/>
  <c r="AJ291" i="8"/>
  <c r="AC291" i="8"/>
  <c r="AB291" i="8"/>
  <c r="M291" i="8"/>
  <c r="A291" i="8"/>
  <c r="CR290" i="8"/>
  <c r="CQ290" i="8"/>
  <c r="CP290" i="8"/>
  <c r="AI290" i="8"/>
  <c r="CO290" i="8"/>
  <c r="CN290" i="8"/>
  <c r="BT290" i="8"/>
  <c r="Q290" i="8"/>
  <c r="BU290" i="8"/>
  <c r="BX290" i="8"/>
  <c r="BW290" i="8"/>
  <c r="BV290" i="8"/>
  <c r="AU290" i="8"/>
  <c r="BY290" i="8"/>
  <c r="AS290" i="8"/>
  <c r="BZ290" i="8"/>
  <c r="CA290" i="8"/>
  <c r="CB290" i="8"/>
  <c r="CE290" i="8"/>
  <c r="AW290" i="8"/>
  <c r="R290" i="8"/>
  <c r="CK290" i="8"/>
  <c r="CL290" i="8"/>
  <c r="CM290" i="8"/>
  <c r="CH290" i="8"/>
  <c r="S290" i="8"/>
  <c r="CJ290" i="8"/>
  <c r="CI290" i="8"/>
  <c r="CC290" i="8"/>
  <c r="CD290" i="8"/>
  <c r="CF290" i="8"/>
  <c r="CG290" i="8"/>
  <c r="AR290" i="8"/>
  <c r="AQ290" i="8"/>
  <c r="AD290" i="8"/>
  <c r="AP290" i="8"/>
  <c r="AM290" i="8"/>
  <c r="AL290" i="8"/>
  <c r="AK290" i="8"/>
  <c r="AJ290" i="8"/>
  <c r="AC290" i="8"/>
  <c r="AB290" i="8"/>
  <c r="M290" i="8"/>
  <c r="A290" i="8"/>
  <c r="CR289" i="8"/>
  <c r="CQ289" i="8"/>
  <c r="CP289" i="8"/>
  <c r="AI289" i="8"/>
  <c r="CO289" i="8"/>
  <c r="CN289" i="8"/>
  <c r="BT289" i="8"/>
  <c r="Q289" i="8"/>
  <c r="BU289" i="8"/>
  <c r="BX289" i="8"/>
  <c r="BW289" i="8"/>
  <c r="BV289" i="8"/>
  <c r="AU289" i="8"/>
  <c r="BY289" i="8"/>
  <c r="AS289" i="8"/>
  <c r="BZ289" i="8"/>
  <c r="CA289" i="8"/>
  <c r="CB289" i="8"/>
  <c r="CE289" i="8"/>
  <c r="AW289" i="8"/>
  <c r="R289" i="8"/>
  <c r="CK289" i="8"/>
  <c r="CL289" i="8"/>
  <c r="CM289" i="8"/>
  <c r="CH289" i="8"/>
  <c r="S289" i="8"/>
  <c r="CJ289" i="8"/>
  <c r="CI289" i="8"/>
  <c r="CC289" i="8"/>
  <c r="CD289" i="8"/>
  <c r="CF289" i="8"/>
  <c r="CG289" i="8"/>
  <c r="AR289" i="8"/>
  <c r="AQ289" i="8"/>
  <c r="AD289" i="8"/>
  <c r="AP289" i="8"/>
  <c r="AM289" i="8"/>
  <c r="AL289" i="8"/>
  <c r="AK289" i="8"/>
  <c r="AJ289" i="8"/>
  <c r="AC289" i="8"/>
  <c r="AB289" i="8"/>
  <c r="M289" i="8"/>
  <c r="A289" i="8"/>
  <c r="CR288" i="8"/>
  <c r="CQ288" i="8"/>
  <c r="CP288" i="8"/>
  <c r="AI288" i="8"/>
  <c r="CO288" i="8"/>
  <c r="CN288" i="8"/>
  <c r="BT288" i="8"/>
  <c r="Q288" i="8"/>
  <c r="BU288" i="8"/>
  <c r="BX288" i="8"/>
  <c r="BW288" i="8"/>
  <c r="BV288" i="8"/>
  <c r="AU288" i="8"/>
  <c r="BY288" i="8"/>
  <c r="AS288" i="8"/>
  <c r="BZ288" i="8"/>
  <c r="CA288" i="8"/>
  <c r="CB288" i="8"/>
  <c r="CE288" i="8"/>
  <c r="AW288" i="8"/>
  <c r="R288" i="8"/>
  <c r="CK288" i="8"/>
  <c r="CL288" i="8"/>
  <c r="CM288" i="8"/>
  <c r="CH288" i="8"/>
  <c r="S288" i="8"/>
  <c r="CJ288" i="8"/>
  <c r="CI288" i="8"/>
  <c r="CC288" i="8"/>
  <c r="CD288" i="8"/>
  <c r="CF288" i="8"/>
  <c r="CG288" i="8"/>
  <c r="AR288" i="8"/>
  <c r="AQ288" i="8"/>
  <c r="AD288" i="8"/>
  <c r="AP288" i="8"/>
  <c r="AM288" i="8"/>
  <c r="AL288" i="8"/>
  <c r="AK288" i="8"/>
  <c r="AJ288" i="8"/>
  <c r="AC288" i="8"/>
  <c r="AB288" i="8"/>
  <c r="M288" i="8"/>
  <c r="A288" i="8"/>
  <c r="CR287" i="8"/>
  <c r="CQ287" i="8"/>
  <c r="CP287" i="8"/>
  <c r="AI287" i="8"/>
  <c r="CO287" i="8"/>
  <c r="CN287" i="8"/>
  <c r="BT287" i="8"/>
  <c r="Q287" i="8"/>
  <c r="BU287" i="8"/>
  <c r="BX287" i="8"/>
  <c r="BW287" i="8"/>
  <c r="BV287" i="8"/>
  <c r="AU287" i="8"/>
  <c r="BY287" i="8"/>
  <c r="AS287" i="8"/>
  <c r="BZ287" i="8"/>
  <c r="CA287" i="8"/>
  <c r="CB287" i="8"/>
  <c r="CE287" i="8"/>
  <c r="AW287" i="8"/>
  <c r="R287" i="8"/>
  <c r="CK287" i="8"/>
  <c r="CL287" i="8"/>
  <c r="CM287" i="8"/>
  <c r="CH287" i="8"/>
  <c r="S287" i="8"/>
  <c r="CJ287" i="8"/>
  <c r="CI287" i="8"/>
  <c r="CC287" i="8"/>
  <c r="CD287" i="8"/>
  <c r="CF287" i="8"/>
  <c r="CG287" i="8"/>
  <c r="AR287" i="8"/>
  <c r="AQ287" i="8"/>
  <c r="AD287" i="8"/>
  <c r="AP287" i="8"/>
  <c r="AM287" i="8"/>
  <c r="AL287" i="8"/>
  <c r="AK287" i="8"/>
  <c r="AJ287" i="8"/>
  <c r="AC287" i="8"/>
  <c r="AB287" i="8"/>
  <c r="M287" i="8"/>
  <c r="A287" i="8"/>
  <c r="CR286" i="8"/>
  <c r="CQ286" i="8"/>
  <c r="CP286" i="8"/>
  <c r="AI286" i="8"/>
  <c r="CO286" i="8"/>
  <c r="CN286" i="8"/>
  <c r="BT286" i="8"/>
  <c r="Q286" i="8"/>
  <c r="BU286" i="8"/>
  <c r="BX286" i="8"/>
  <c r="BW286" i="8"/>
  <c r="BV286" i="8"/>
  <c r="AU286" i="8"/>
  <c r="BY286" i="8"/>
  <c r="AS286" i="8"/>
  <c r="BZ286" i="8"/>
  <c r="CA286" i="8"/>
  <c r="CB286" i="8"/>
  <c r="CE286" i="8"/>
  <c r="AW286" i="8"/>
  <c r="R286" i="8"/>
  <c r="CK286" i="8"/>
  <c r="CL286" i="8"/>
  <c r="CM286" i="8"/>
  <c r="CH286" i="8"/>
  <c r="S286" i="8"/>
  <c r="CJ286" i="8"/>
  <c r="CI286" i="8"/>
  <c r="CC286" i="8"/>
  <c r="CD286" i="8"/>
  <c r="CF286" i="8"/>
  <c r="CG286" i="8"/>
  <c r="AR286" i="8"/>
  <c r="AQ286" i="8"/>
  <c r="AD286" i="8"/>
  <c r="AP286" i="8"/>
  <c r="AM286" i="8"/>
  <c r="AL286" i="8"/>
  <c r="AK286" i="8"/>
  <c r="AJ286" i="8"/>
  <c r="AC286" i="8"/>
  <c r="AB286" i="8"/>
  <c r="M286" i="8"/>
  <c r="A286" i="8"/>
  <c r="CR285" i="8"/>
  <c r="CQ285" i="8"/>
  <c r="CP285" i="8"/>
  <c r="AI285" i="8"/>
  <c r="CO285" i="8"/>
  <c r="CN285" i="8"/>
  <c r="BT285" i="8"/>
  <c r="Q285" i="8"/>
  <c r="BU285" i="8"/>
  <c r="BX285" i="8"/>
  <c r="BW285" i="8"/>
  <c r="BV285" i="8"/>
  <c r="AU285" i="8"/>
  <c r="BY285" i="8"/>
  <c r="AS285" i="8"/>
  <c r="BZ285" i="8"/>
  <c r="CA285" i="8"/>
  <c r="CB285" i="8"/>
  <c r="CE285" i="8"/>
  <c r="AW285" i="8"/>
  <c r="R285" i="8"/>
  <c r="CK285" i="8"/>
  <c r="CL285" i="8"/>
  <c r="CM285" i="8"/>
  <c r="CH285" i="8"/>
  <c r="S285" i="8"/>
  <c r="CJ285" i="8"/>
  <c r="CI285" i="8"/>
  <c r="CC285" i="8"/>
  <c r="CD285" i="8"/>
  <c r="CF285" i="8"/>
  <c r="CG285" i="8"/>
  <c r="AR285" i="8"/>
  <c r="AQ285" i="8"/>
  <c r="AD285" i="8"/>
  <c r="AP285" i="8"/>
  <c r="AM285" i="8"/>
  <c r="AL285" i="8"/>
  <c r="AK285" i="8"/>
  <c r="AJ285" i="8"/>
  <c r="AC285" i="8"/>
  <c r="AB285" i="8"/>
  <c r="M285" i="8"/>
  <c r="A285" i="8"/>
  <c r="CR284" i="8"/>
  <c r="CQ284" i="8"/>
  <c r="CP284" i="8"/>
  <c r="AI284" i="8"/>
  <c r="CO284" i="8"/>
  <c r="CN284" i="8"/>
  <c r="BT284" i="8"/>
  <c r="Q284" i="8"/>
  <c r="BU284" i="8"/>
  <c r="BX284" i="8"/>
  <c r="BW284" i="8"/>
  <c r="BV284" i="8"/>
  <c r="AU284" i="8"/>
  <c r="BY284" i="8"/>
  <c r="AS284" i="8"/>
  <c r="BZ284" i="8"/>
  <c r="CA284" i="8"/>
  <c r="CB284" i="8"/>
  <c r="CE284" i="8"/>
  <c r="AW284" i="8"/>
  <c r="R284" i="8"/>
  <c r="CK284" i="8"/>
  <c r="CL284" i="8"/>
  <c r="CM284" i="8"/>
  <c r="CH284" i="8"/>
  <c r="S284" i="8"/>
  <c r="CJ284" i="8"/>
  <c r="CI284" i="8"/>
  <c r="CC284" i="8"/>
  <c r="CD284" i="8"/>
  <c r="CF284" i="8"/>
  <c r="CG284" i="8"/>
  <c r="AR284" i="8"/>
  <c r="AQ284" i="8"/>
  <c r="AD284" i="8"/>
  <c r="AP284" i="8"/>
  <c r="AM284" i="8"/>
  <c r="AL284" i="8"/>
  <c r="AK284" i="8"/>
  <c r="AJ284" i="8"/>
  <c r="AC284" i="8"/>
  <c r="AB284" i="8"/>
  <c r="M284" i="8"/>
  <c r="A284" i="8"/>
  <c r="CR283" i="8"/>
  <c r="CQ283" i="8"/>
  <c r="CP283" i="8"/>
  <c r="AI283" i="8"/>
  <c r="CO283" i="8"/>
  <c r="CN283" i="8"/>
  <c r="BT283" i="8"/>
  <c r="Q283" i="8"/>
  <c r="BU283" i="8"/>
  <c r="BX283" i="8"/>
  <c r="BW283" i="8"/>
  <c r="BV283" i="8"/>
  <c r="AU283" i="8"/>
  <c r="BY283" i="8"/>
  <c r="AS283" i="8"/>
  <c r="BZ283" i="8"/>
  <c r="CA283" i="8"/>
  <c r="CB283" i="8"/>
  <c r="CE283" i="8"/>
  <c r="AW283" i="8"/>
  <c r="R283" i="8"/>
  <c r="CK283" i="8"/>
  <c r="CL283" i="8"/>
  <c r="CM283" i="8"/>
  <c r="CH283" i="8"/>
  <c r="S283" i="8"/>
  <c r="CJ283" i="8"/>
  <c r="CI283" i="8"/>
  <c r="CC283" i="8"/>
  <c r="CD283" i="8"/>
  <c r="CF283" i="8"/>
  <c r="CG283" i="8"/>
  <c r="AR283" i="8"/>
  <c r="AQ283" i="8"/>
  <c r="AD283" i="8"/>
  <c r="AP283" i="8"/>
  <c r="AM283" i="8"/>
  <c r="AL283" i="8"/>
  <c r="AK283" i="8"/>
  <c r="AJ283" i="8"/>
  <c r="AC283" i="8"/>
  <c r="AB283" i="8"/>
  <c r="M283" i="8"/>
  <c r="A283" i="8"/>
  <c r="CR282" i="8"/>
  <c r="CQ282" i="8"/>
  <c r="CP282" i="8"/>
  <c r="AI282" i="8"/>
  <c r="CO282" i="8"/>
  <c r="CN282" i="8"/>
  <c r="BT282" i="8"/>
  <c r="Q282" i="8"/>
  <c r="BU282" i="8"/>
  <c r="BX282" i="8"/>
  <c r="BW282" i="8"/>
  <c r="BV282" i="8"/>
  <c r="AU282" i="8"/>
  <c r="BY282" i="8"/>
  <c r="AS282" i="8"/>
  <c r="BZ282" i="8"/>
  <c r="CA282" i="8"/>
  <c r="CB282" i="8"/>
  <c r="CE282" i="8"/>
  <c r="AW282" i="8"/>
  <c r="R282" i="8"/>
  <c r="CK282" i="8"/>
  <c r="CL282" i="8"/>
  <c r="CM282" i="8"/>
  <c r="CH282" i="8"/>
  <c r="S282" i="8"/>
  <c r="CJ282" i="8"/>
  <c r="CI282" i="8"/>
  <c r="CC282" i="8"/>
  <c r="CD282" i="8"/>
  <c r="CF282" i="8"/>
  <c r="CG282" i="8"/>
  <c r="AR282" i="8"/>
  <c r="AQ282" i="8"/>
  <c r="AD282" i="8"/>
  <c r="AP282" i="8"/>
  <c r="AM282" i="8"/>
  <c r="AL282" i="8"/>
  <c r="AK282" i="8"/>
  <c r="AJ282" i="8"/>
  <c r="AC282" i="8"/>
  <c r="AB282" i="8"/>
  <c r="M282" i="8"/>
  <c r="A282" i="8"/>
  <c r="CR281" i="8"/>
  <c r="CQ281" i="8"/>
  <c r="CP281" i="8"/>
  <c r="AI281" i="8"/>
  <c r="CO281" i="8"/>
  <c r="CN281" i="8"/>
  <c r="BT281" i="8"/>
  <c r="Q281" i="8"/>
  <c r="BU281" i="8"/>
  <c r="BX281" i="8"/>
  <c r="BW281" i="8"/>
  <c r="BV281" i="8"/>
  <c r="AU281" i="8"/>
  <c r="BY281" i="8"/>
  <c r="AS281" i="8"/>
  <c r="BZ281" i="8"/>
  <c r="CA281" i="8"/>
  <c r="CB281" i="8"/>
  <c r="CE281" i="8"/>
  <c r="AW281" i="8"/>
  <c r="R281" i="8"/>
  <c r="CK281" i="8"/>
  <c r="CL281" i="8"/>
  <c r="CM281" i="8"/>
  <c r="CH281" i="8"/>
  <c r="S281" i="8"/>
  <c r="CJ281" i="8"/>
  <c r="CI281" i="8"/>
  <c r="CC281" i="8"/>
  <c r="CD281" i="8"/>
  <c r="CF281" i="8"/>
  <c r="CG281" i="8"/>
  <c r="AR281" i="8"/>
  <c r="AQ281" i="8"/>
  <c r="AD281" i="8"/>
  <c r="AP281" i="8"/>
  <c r="AM281" i="8"/>
  <c r="AL281" i="8"/>
  <c r="AK281" i="8"/>
  <c r="AJ281" i="8"/>
  <c r="AC281" i="8"/>
  <c r="AB281" i="8"/>
  <c r="M281" i="8"/>
  <c r="A281" i="8"/>
  <c r="CR280" i="8"/>
  <c r="CQ280" i="8"/>
  <c r="CP280" i="8"/>
  <c r="AI280" i="8"/>
  <c r="CO280" i="8"/>
  <c r="CN280" i="8"/>
  <c r="BT280" i="8"/>
  <c r="Q280" i="8"/>
  <c r="BU280" i="8"/>
  <c r="BX280" i="8"/>
  <c r="BW280" i="8"/>
  <c r="BV280" i="8"/>
  <c r="AU280" i="8"/>
  <c r="BY280" i="8"/>
  <c r="AS280" i="8"/>
  <c r="BZ280" i="8"/>
  <c r="CA280" i="8"/>
  <c r="CB280" i="8"/>
  <c r="CE280" i="8"/>
  <c r="AW280" i="8"/>
  <c r="R280" i="8"/>
  <c r="CK280" i="8"/>
  <c r="CL280" i="8"/>
  <c r="CM280" i="8"/>
  <c r="CH280" i="8"/>
  <c r="S280" i="8"/>
  <c r="CJ280" i="8"/>
  <c r="CI280" i="8"/>
  <c r="CC280" i="8"/>
  <c r="CD280" i="8"/>
  <c r="CF280" i="8"/>
  <c r="CG280" i="8"/>
  <c r="AR280" i="8"/>
  <c r="AQ280" i="8"/>
  <c r="AD280" i="8"/>
  <c r="AP280" i="8"/>
  <c r="AM280" i="8"/>
  <c r="AL280" i="8"/>
  <c r="AK280" i="8"/>
  <c r="AJ280" i="8"/>
  <c r="AC280" i="8"/>
  <c r="AB280" i="8"/>
  <c r="M280" i="8"/>
  <c r="A280" i="8"/>
  <c r="CR279" i="8"/>
  <c r="CQ279" i="8"/>
  <c r="CP279" i="8"/>
  <c r="AI279" i="8"/>
  <c r="CO279" i="8"/>
  <c r="CN279" i="8"/>
  <c r="BT279" i="8"/>
  <c r="Q279" i="8"/>
  <c r="BU279" i="8"/>
  <c r="BX279" i="8"/>
  <c r="BW279" i="8"/>
  <c r="BV279" i="8"/>
  <c r="AU279" i="8"/>
  <c r="BY279" i="8"/>
  <c r="AS279" i="8"/>
  <c r="BZ279" i="8"/>
  <c r="CA279" i="8"/>
  <c r="CB279" i="8"/>
  <c r="CE279" i="8"/>
  <c r="AW279" i="8"/>
  <c r="R279" i="8"/>
  <c r="CK279" i="8"/>
  <c r="CL279" i="8"/>
  <c r="CM279" i="8"/>
  <c r="CH279" i="8"/>
  <c r="S279" i="8"/>
  <c r="CJ279" i="8"/>
  <c r="CI279" i="8"/>
  <c r="CC279" i="8"/>
  <c r="CD279" i="8"/>
  <c r="CF279" i="8"/>
  <c r="CG279" i="8"/>
  <c r="AR279" i="8"/>
  <c r="AQ279" i="8"/>
  <c r="AD279" i="8"/>
  <c r="AP279" i="8"/>
  <c r="AM279" i="8"/>
  <c r="AL279" i="8"/>
  <c r="AK279" i="8"/>
  <c r="AJ279" i="8"/>
  <c r="AC279" i="8"/>
  <c r="AB279" i="8"/>
  <c r="M279" i="8"/>
  <c r="A279" i="8"/>
  <c r="CR278" i="8"/>
  <c r="CQ278" i="8"/>
  <c r="CP278" i="8"/>
  <c r="AI278" i="8"/>
  <c r="CO278" i="8"/>
  <c r="CN278" i="8"/>
  <c r="BT278" i="8"/>
  <c r="Q278" i="8"/>
  <c r="BU278" i="8"/>
  <c r="BX278" i="8"/>
  <c r="BW278" i="8"/>
  <c r="BV278" i="8"/>
  <c r="AU278" i="8"/>
  <c r="BY278" i="8"/>
  <c r="AS278" i="8"/>
  <c r="BZ278" i="8"/>
  <c r="CA278" i="8"/>
  <c r="CB278" i="8"/>
  <c r="CE278" i="8"/>
  <c r="AW278" i="8"/>
  <c r="R278" i="8"/>
  <c r="CK278" i="8"/>
  <c r="CL278" i="8"/>
  <c r="CM278" i="8"/>
  <c r="CH278" i="8"/>
  <c r="S278" i="8"/>
  <c r="CJ278" i="8"/>
  <c r="CI278" i="8"/>
  <c r="CC278" i="8"/>
  <c r="CD278" i="8"/>
  <c r="CF278" i="8"/>
  <c r="CG278" i="8"/>
  <c r="AR278" i="8"/>
  <c r="AQ278" i="8"/>
  <c r="AD278" i="8"/>
  <c r="AP278" i="8"/>
  <c r="AM278" i="8"/>
  <c r="AL278" i="8"/>
  <c r="AK278" i="8"/>
  <c r="AJ278" i="8"/>
  <c r="AC278" i="8"/>
  <c r="AB278" i="8"/>
  <c r="M278" i="8"/>
  <c r="A278" i="8"/>
  <c r="CR277" i="8"/>
  <c r="CQ277" i="8"/>
  <c r="CP277" i="8"/>
  <c r="AI277" i="8"/>
  <c r="CO277" i="8"/>
  <c r="CN277" i="8"/>
  <c r="BT277" i="8"/>
  <c r="Q277" i="8"/>
  <c r="BU277" i="8"/>
  <c r="BX277" i="8"/>
  <c r="BW277" i="8"/>
  <c r="BV277" i="8"/>
  <c r="AU277" i="8"/>
  <c r="BY277" i="8"/>
  <c r="AS277" i="8"/>
  <c r="BZ277" i="8"/>
  <c r="CA277" i="8"/>
  <c r="CB277" i="8"/>
  <c r="CE277" i="8"/>
  <c r="AW277" i="8"/>
  <c r="R277" i="8"/>
  <c r="CK277" i="8"/>
  <c r="CL277" i="8"/>
  <c r="CM277" i="8"/>
  <c r="CH277" i="8"/>
  <c r="S277" i="8"/>
  <c r="CJ277" i="8"/>
  <c r="CI277" i="8"/>
  <c r="CC277" i="8"/>
  <c r="CD277" i="8"/>
  <c r="CF277" i="8"/>
  <c r="CG277" i="8"/>
  <c r="AR277" i="8"/>
  <c r="AQ277" i="8"/>
  <c r="AD277" i="8"/>
  <c r="AP277" i="8"/>
  <c r="AM277" i="8"/>
  <c r="AL277" i="8"/>
  <c r="AK277" i="8"/>
  <c r="AJ277" i="8"/>
  <c r="AC277" i="8"/>
  <c r="AB277" i="8"/>
  <c r="M277" i="8"/>
  <c r="A277" i="8"/>
  <c r="CR276" i="8"/>
  <c r="CQ276" i="8"/>
  <c r="CP276" i="8"/>
  <c r="AI276" i="8"/>
  <c r="CO276" i="8"/>
  <c r="CN276" i="8"/>
  <c r="BT276" i="8"/>
  <c r="Q276" i="8"/>
  <c r="BU276" i="8"/>
  <c r="BX276" i="8"/>
  <c r="BW276" i="8"/>
  <c r="BV276" i="8"/>
  <c r="AU276" i="8"/>
  <c r="BY276" i="8"/>
  <c r="AS276" i="8"/>
  <c r="BZ276" i="8"/>
  <c r="CA276" i="8"/>
  <c r="CB276" i="8"/>
  <c r="CE276" i="8"/>
  <c r="AW276" i="8"/>
  <c r="R276" i="8"/>
  <c r="CK276" i="8"/>
  <c r="CL276" i="8"/>
  <c r="CM276" i="8"/>
  <c r="CH276" i="8"/>
  <c r="S276" i="8"/>
  <c r="CJ276" i="8"/>
  <c r="CI276" i="8"/>
  <c r="CC276" i="8"/>
  <c r="CD276" i="8"/>
  <c r="CF276" i="8"/>
  <c r="CG276" i="8"/>
  <c r="AR276" i="8"/>
  <c r="AQ276" i="8"/>
  <c r="AD276" i="8"/>
  <c r="AP276" i="8"/>
  <c r="AM276" i="8"/>
  <c r="AL276" i="8"/>
  <c r="AK276" i="8"/>
  <c r="AJ276" i="8"/>
  <c r="AC276" i="8"/>
  <c r="AB276" i="8"/>
  <c r="M276" i="8"/>
  <c r="A276" i="8"/>
  <c r="CR275" i="8"/>
  <c r="CQ275" i="8"/>
  <c r="CP275" i="8"/>
  <c r="AI275" i="8"/>
  <c r="CO275" i="8"/>
  <c r="CN275" i="8"/>
  <c r="BT275" i="8"/>
  <c r="Q275" i="8"/>
  <c r="BU275" i="8"/>
  <c r="BX275" i="8"/>
  <c r="BW275" i="8"/>
  <c r="BV275" i="8"/>
  <c r="AU275" i="8"/>
  <c r="BY275" i="8"/>
  <c r="AS275" i="8"/>
  <c r="BZ275" i="8"/>
  <c r="CA275" i="8"/>
  <c r="CB275" i="8"/>
  <c r="CE275" i="8"/>
  <c r="AW275" i="8"/>
  <c r="R275" i="8"/>
  <c r="CK275" i="8"/>
  <c r="CL275" i="8"/>
  <c r="CM275" i="8"/>
  <c r="CH275" i="8"/>
  <c r="S275" i="8"/>
  <c r="CJ275" i="8"/>
  <c r="CI275" i="8"/>
  <c r="CC275" i="8"/>
  <c r="CD275" i="8"/>
  <c r="CF275" i="8"/>
  <c r="CG275" i="8"/>
  <c r="AR275" i="8"/>
  <c r="AQ275" i="8"/>
  <c r="AD275" i="8"/>
  <c r="AP275" i="8"/>
  <c r="AM275" i="8"/>
  <c r="AL275" i="8"/>
  <c r="AK275" i="8"/>
  <c r="AJ275" i="8"/>
  <c r="AC275" i="8"/>
  <c r="AB275" i="8"/>
  <c r="M275" i="8"/>
  <c r="A275" i="8"/>
  <c r="CR274" i="8"/>
  <c r="CQ274" i="8"/>
  <c r="CP274" i="8"/>
  <c r="AI274" i="8"/>
  <c r="CO274" i="8"/>
  <c r="CN274" i="8"/>
  <c r="BT274" i="8"/>
  <c r="Q274" i="8"/>
  <c r="BU274" i="8"/>
  <c r="BX274" i="8"/>
  <c r="BW274" i="8"/>
  <c r="BV274" i="8"/>
  <c r="AU274" i="8"/>
  <c r="BY274" i="8"/>
  <c r="AS274" i="8"/>
  <c r="BZ274" i="8"/>
  <c r="CA274" i="8"/>
  <c r="CB274" i="8"/>
  <c r="CE274" i="8"/>
  <c r="AW274" i="8"/>
  <c r="R274" i="8"/>
  <c r="CK274" i="8"/>
  <c r="CL274" i="8"/>
  <c r="CM274" i="8"/>
  <c r="CH274" i="8"/>
  <c r="S274" i="8"/>
  <c r="CJ274" i="8"/>
  <c r="CI274" i="8"/>
  <c r="CC274" i="8"/>
  <c r="CD274" i="8"/>
  <c r="CF274" i="8"/>
  <c r="CG274" i="8"/>
  <c r="AR274" i="8"/>
  <c r="AQ274" i="8"/>
  <c r="AD274" i="8"/>
  <c r="AP274" i="8"/>
  <c r="AM274" i="8"/>
  <c r="AL274" i="8"/>
  <c r="AK274" i="8"/>
  <c r="AJ274" i="8"/>
  <c r="AC274" i="8"/>
  <c r="AB274" i="8"/>
  <c r="M274" i="8"/>
  <c r="A274" i="8"/>
  <c r="CR273" i="8"/>
  <c r="CQ273" i="8"/>
  <c r="CP273" i="8"/>
  <c r="AI273" i="8"/>
  <c r="CO273" i="8"/>
  <c r="CN273" i="8"/>
  <c r="BT273" i="8"/>
  <c r="Q273" i="8"/>
  <c r="BU273" i="8"/>
  <c r="BX273" i="8"/>
  <c r="BW273" i="8"/>
  <c r="BV273" i="8"/>
  <c r="AU273" i="8"/>
  <c r="BY273" i="8"/>
  <c r="AS273" i="8"/>
  <c r="BZ273" i="8"/>
  <c r="CA273" i="8"/>
  <c r="CB273" i="8"/>
  <c r="CE273" i="8"/>
  <c r="AW273" i="8"/>
  <c r="R273" i="8"/>
  <c r="CK273" i="8"/>
  <c r="CL273" i="8"/>
  <c r="CM273" i="8"/>
  <c r="CH273" i="8"/>
  <c r="S273" i="8"/>
  <c r="CJ273" i="8"/>
  <c r="CI273" i="8"/>
  <c r="CC273" i="8"/>
  <c r="CD273" i="8"/>
  <c r="CF273" i="8"/>
  <c r="CG273" i="8"/>
  <c r="AR273" i="8"/>
  <c r="AQ273" i="8"/>
  <c r="AD273" i="8"/>
  <c r="AP273" i="8"/>
  <c r="AM273" i="8"/>
  <c r="AL273" i="8"/>
  <c r="AK273" i="8"/>
  <c r="AJ273" i="8"/>
  <c r="AC273" i="8"/>
  <c r="AB273" i="8"/>
  <c r="M273" i="8"/>
  <c r="A273" i="8"/>
  <c r="CR272" i="8"/>
  <c r="CQ272" i="8"/>
  <c r="CP272" i="8"/>
  <c r="AI272" i="8"/>
  <c r="CO272" i="8"/>
  <c r="CN272" i="8"/>
  <c r="BT272" i="8"/>
  <c r="Q272" i="8"/>
  <c r="BU272" i="8"/>
  <c r="BX272" i="8"/>
  <c r="BW272" i="8"/>
  <c r="BV272" i="8"/>
  <c r="AU272" i="8"/>
  <c r="BY272" i="8"/>
  <c r="AS272" i="8"/>
  <c r="BZ272" i="8"/>
  <c r="CA272" i="8"/>
  <c r="CB272" i="8"/>
  <c r="CE272" i="8"/>
  <c r="AW272" i="8"/>
  <c r="R272" i="8"/>
  <c r="CK272" i="8"/>
  <c r="CL272" i="8"/>
  <c r="CM272" i="8"/>
  <c r="CH272" i="8"/>
  <c r="S272" i="8"/>
  <c r="CJ272" i="8"/>
  <c r="CI272" i="8"/>
  <c r="CC272" i="8"/>
  <c r="CD272" i="8"/>
  <c r="CF272" i="8"/>
  <c r="CG272" i="8"/>
  <c r="AR272" i="8"/>
  <c r="AQ272" i="8"/>
  <c r="AD272" i="8"/>
  <c r="AP272" i="8"/>
  <c r="AM272" i="8"/>
  <c r="AL272" i="8"/>
  <c r="AK272" i="8"/>
  <c r="AJ272" i="8"/>
  <c r="AC272" i="8"/>
  <c r="AB272" i="8"/>
  <c r="M272" i="8"/>
  <c r="A272" i="8"/>
  <c r="CR271" i="8"/>
  <c r="CQ271" i="8"/>
  <c r="CP271" i="8"/>
  <c r="AI271" i="8"/>
  <c r="CO271" i="8"/>
  <c r="CN271" i="8"/>
  <c r="BT271" i="8"/>
  <c r="Q271" i="8"/>
  <c r="BU271" i="8"/>
  <c r="BX271" i="8"/>
  <c r="BW271" i="8"/>
  <c r="BV271" i="8"/>
  <c r="AU271" i="8"/>
  <c r="BY271" i="8"/>
  <c r="AS271" i="8"/>
  <c r="BZ271" i="8"/>
  <c r="CA271" i="8"/>
  <c r="CB271" i="8"/>
  <c r="CE271" i="8"/>
  <c r="AW271" i="8"/>
  <c r="R271" i="8"/>
  <c r="CK271" i="8"/>
  <c r="CL271" i="8"/>
  <c r="CM271" i="8"/>
  <c r="CH271" i="8"/>
  <c r="S271" i="8"/>
  <c r="CJ271" i="8"/>
  <c r="CI271" i="8"/>
  <c r="CC271" i="8"/>
  <c r="CD271" i="8"/>
  <c r="CF271" i="8"/>
  <c r="CG271" i="8"/>
  <c r="AR271" i="8"/>
  <c r="AQ271" i="8"/>
  <c r="AD271" i="8"/>
  <c r="AP271" i="8"/>
  <c r="AM271" i="8"/>
  <c r="AL271" i="8"/>
  <c r="AK271" i="8"/>
  <c r="AJ271" i="8"/>
  <c r="AC271" i="8"/>
  <c r="AB271" i="8"/>
  <c r="M271" i="8"/>
  <c r="A271" i="8"/>
  <c r="CR270" i="8"/>
  <c r="CQ270" i="8"/>
  <c r="CP270" i="8"/>
  <c r="AI270" i="8"/>
  <c r="CO270" i="8"/>
  <c r="CN270" i="8"/>
  <c r="BT270" i="8"/>
  <c r="Q270" i="8"/>
  <c r="BU270" i="8"/>
  <c r="BX270" i="8"/>
  <c r="BW270" i="8"/>
  <c r="BV270" i="8"/>
  <c r="AU270" i="8"/>
  <c r="BY270" i="8"/>
  <c r="AS270" i="8"/>
  <c r="BZ270" i="8"/>
  <c r="CA270" i="8"/>
  <c r="CB270" i="8"/>
  <c r="CE270" i="8"/>
  <c r="AW270" i="8"/>
  <c r="R270" i="8"/>
  <c r="CK270" i="8"/>
  <c r="CL270" i="8"/>
  <c r="CM270" i="8"/>
  <c r="CH270" i="8"/>
  <c r="S270" i="8"/>
  <c r="CJ270" i="8"/>
  <c r="CI270" i="8"/>
  <c r="CC270" i="8"/>
  <c r="CD270" i="8"/>
  <c r="CF270" i="8"/>
  <c r="CG270" i="8"/>
  <c r="AR270" i="8"/>
  <c r="AQ270" i="8"/>
  <c r="AD270" i="8"/>
  <c r="AP270" i="8"/>
  <c r="AM270" i="8"/>
  <c r="AL270" i="8"/>
  <c r="AK270" i="8"/>
  <c r="AJ270" i="8"/>
  <c r="AC270" i="8"/>
  <c r="AB270" i="8"/>
  <c r="M270" i="8"/>
  <c r="A270" i="8"/>
  <c r="CR269" i="8"/>
  <c r="CQ269" i="8"/>
  <c r="CP269" i="8"/>
  <c r="AI269" i="8"/>
  <c r="CO269" i="8"/>
  <c r="CN269" i="8"/>
  <c r="BT269" i="8"/>
  <c r="Q269" i="8"/>
  <c r="BU269" i="8"/>
  <c r="BX269" i="8"/>
  <c r="BW269" i="8"/>
  <c r="BV269" i="8"/>
  <c r="AU269" i="8"/>
  <c r="BY269" i="8"/>
  <c r="AS269" i="8"/>
  <c r="BZ269" i="8"/>
  <c r="CA269" i="8"/>
  <c r="CB269" i="8"/>
  <c r="CE269" i="8"/>
  <c r="AW269" i="8"/>
  <c r="R269" i="8"/>
  <c r="CK269" i="8"/>
  <c r="CL269" i="8"/>
  <c r="CM269" i="8"/>
  <c r="CH269" i="8"/>
  <c r="S269" i="8"/>
  <c r="CJ269" i="8"/>
  <c r="CI269" i="8"/>
  <c r="CC269" i="8"/>
  <c r="CD269" i="8"/>
  <c r="CF269" i="8"/>
  <c r="CG269" i="8"/>
  <c r="AR269" i="8"/>
  <c r="AQ269" i="8"/>
  <c r="AD269" i="8"/>
  <c r="AP269" i="8"/>
  <c r="AM269" i="8"/>
  <c r="AL269" i="8"/>
  <c r="AK269" i="8"/>
  <c r="AJ269" i="8"/>
  <c r="AC269" i="8"/>
  <c r="AB269" i="8"/>
  <c r="M269" i="8"/>
  <c r="A269" i="8"/>
  <c r="CR268" i="8"/>
  <c r="CQ268" i="8"/>
  <c r="CP268" i="8"/>
  <c r="AI268" i="8"/>
  <c r="CO268" i="8"/>
  <c r="CN268" i="8"/>
  <c r="BT268" i="8"/>
  <c r="Q268" i="8"/>
  <c r="BU268" i="8"/>
  <c r="BX268" i="8"/>
  <c r="BW268" i="8"/>
  <c r="BV268" i="8"/>
  <c r="AU268" i="8"/>
  <c r="BY268" i="8"/>
  <c r="AS268" i="8"/>
  <c r="BZ268" i="8"/>
  <c r="CA268" i="8"/>
  <c r="CB268" i="8"/>
  <c r="CE268" i="8"/>
  <c r="AW268" i="8"/>
  <c r="R268" i="8"/>
  <c r="CK268" i="8"/>
  <c r="CL268" i="8"/>
  <c r="CM268" i="8"/>
  <c r="CH268" i="8"/>
  <c r="S268" i="8"/>
  <c r="CJ268" i="8"/>
  <c r="CI268" i="8"/>
  <c r="CC268" i="8"/>
  <c r="CD268" i="8"/>
  <c r="CF268" i="8"/>
  <c r="CG268" i="8"/>
  <c r="AR268" i="8"/>
  <c r="AQ268" i="8"/>
  <c r="AD268" i="8"/>
  <c r="AP268" i="8"/>
  <c r="AM268" i="8"/>
  <c r="AL268" i="8"/>
  <c r="AK268" i="8"/>
  <c r="AJ268" i="8"/>
  <c r="AC268" i="8"/>
  <c r="AB268" i="8"/>
  <c r="M268" i="8"/>
  <c r="A268" i="8"/>
  <c r="CR267" i="8"/>
  <c r="CQ267" i="8"/>
  <c r="CP267" i="8"/>
  <c r="AI267" i="8"/>
  <c r="CO267" i="8"/>
  <c r="CN267" i="8"/>
  <c r="BT267" i="8"/>
  <c r="Q267" i="8"/>
  <c r="BU267" i="8"/>
  <c r="BX267" i="8"/>
  <c r="BW267" i="8"/>
  <c r="BV267" i="8"/>
  <c r="AU267" i="8"/>
  <c r="BY267" i="8"/>
  <c r="AS267" i="8"/>
  <c r="BZ267" i="8"/>
  <c r="CA267" i="8"/>
  <c r="CB267" i="8"/>
  <c r="CE267" i="8"/>
  <c r="AW267" i="8"/>
  <c r="R267" i="8"/>
  <c r="CK267" i="8"/>
  <c r="CL267" i="8"/>
  <c r="CM267" i="8"/>
  <c r="CH267" i="8"/>
  <c r="S267" i="8"/>
  <c r="CJ267" i="8"/>
  <c r="CI267" i="8"/>
  <c r="CC267" i="8"/>
  <c r="CD267" i="8"/>
  <c r="CF267" i="8"/>
  <c r="CG267" i="8"/>
  <c r="AR267" i="8"/>
  <c r="AQ267" i="8"/>
  <c r="AD267" i="8"/>
  <c r="AP267" i="8"/>
  <c r="AM267" i="8"/>
  <c r="AL267" i="8"/>
  <c r="AK267" i="8"/>
  <c r="AJ267" i="8"/>
  <c r="AC267" i="8"/>
  <c r="AB267" i="8"/>
  <c r="M267" i="8"/>
  <c r="A267" i="8"/>
  <c r="CR266" i="8"/>
  <c r="CQ266" i="8"/>
  <c r="CP266" i="8"/>
  <c r="AI266" i="8"/>
  <c r="CO266" i="8"/>
  <c r="CN266" i="8"/>
  <c r="BT266" i="8"/>
  <c r="Q266" i="8"/>
  <c r="BU266" i="8"/>
  <c r="BX266" i="8"/>
  <c r="BW266" i="8"/>
  <c r="BV266" i="8"/>
  <c r="AU266" i="8"/>
  <c r="BY266" i="8"/>
  <c r="AS266" i="8"/>
  <c r="BZ266" i="8"/>
  <c r="CA266" i="8"/>
  <c r="CB266" i="8"/>
  <c r="CE266" i="8"/>
  <c r="AW266" i="8"/>
  <c r="R266" i="8"/>
  <c r="CK266" i="8"/>
  <c r="CL266" i="8"/>
  <c r="CM266" i="8"/>
  <c r="CH266" i="8"/>
  <c r="S266" i="8"/>
  <c r="CJ266" i="8"/>
  <c r="CI266" i="8"/>
  <c r="CC266" i="8"/>
  <c r="CD266" i="8"/>
  <c r="CF266" i="8"/>
  <c r="CG266" i="8"/>
  <c r="AR266" i="8"/>
  <c r="AQ266" i="8"/>
  <c r="AD266" i="8"/>
  <c r="AP266" i="8"/>
  <c r="AM266" i="8"/>
  <c r="AL266" i="8"/>
  <c r="AK266" i="8"/>
  <c r="AJ266" i="8"/>
  <c r="AC266" i="8"/>
  <c r="AB266" i="8"/>
  <c r="M266" i="8"/>
  <c r="A266" i="8"/>
  <c r="CR265" i="8"/>
  <c r="CQ265" i="8"/>
  <c r="CP265" i="8"/>
  <c r="AI265" i="8"/>
  <c r="CO265" i="8"/>
  <c r="CN265" i="8"/>
  <c r="BT265" i="8"/>
  <c r="Q265" i="8"/>
  <c r="BU265" i="8"/>
  <c r="BX265" i="8"/>
  <c r="BW265" i="8"/>
  <c r="BV265" i="8"/>
  <c r="AU265" i="8"/>
  <c r="BY265" i="8"/>
  <c r="AS265" i="8"/>
  <c r="BZ265" i="8"/>
  <c r="CA265" i="8"/>
  <c r="CB265" i="8"/>
  <c r="CE265" i="8"/>
  <c r="AW265" i="8"/>
  <c r="R265" i="8"/>
  <c r="CK265" i="8"/>
  <c r="CL265" i="8"/>
  <c r="CM265" i="8"/>
  <c r="CH265" i="8"/>
  <c r="S265" i="8"/>
  <c r="CJ265" i="8"/>
  <c r="CI265" i="8"/>
  <c r="CC265" i="8"/>
  <c r="CD265" i="8"/>
  <c r="CF265" i="8"/>
  <c r="CG265" i="8"/>
  <c r="AR265" i="8"/>
  <c r="AQ265" i="8"/>
  <c r="AD265" i="8"/>
  <c r="AP265" i="8"/>
  <c r="AM265" i="8"/>
  <c r="AL265" i="8"/>
  <c r="AK265" i="8"/>
  <c r="AJ265" i="8"/>
  <c r="AC265" i="8"/>
  <c r="AB265" i="8"/>
  <c r="M265" i="8"/>
  <c r="A265" i="8"/>
  <c r="CR264" i="8"/>
  <c r="CQ264" i="8"/>
  <c r="CP264" i="8"/>
  <c r="AI264" i="8"/>
  <c r="CO264" i="8"/>
  <c r="CN264" i="8"/>
  <c r="BT264" i="8"/>
  <c r="Q264" i="8"/>
  <c r="BU264" i="8"/>
  <c r="BX264" i="8"/>
  <c r="BW264" i="8"/>
  <c r="BV264" i="8"/>
  <c r="AU264" i="8"/>
  <c r="BY264" i="8"/>
  <c r="AS264" i="8"/>
  <c r="BZ264" i="8"/>
  <c r="CA264" i="8"/>
  <c r="CB264" i="8"/>
  <c r="CE264" i="8"/>
  <c r="AW264" i="8"/>
  <c r="R264" i="8"/>
  <c r="CK264" i="8"/>
  <c r="CL264" i="8"/>
  <c r="CM264" i="8"/>
  <c r="CH264" i="8"/>
  <c r="S264" i="8"/>
  <c r="CJ264" i="8"/>
  <c r="CI264" i="8"/>
  <c r="CC264" i="8"/>
  <c r="CD264" i="8"/>
  <c r="CF264" i="8"/>
  <c r="CG264" i="8"/>
  <c r="AR264" i="8"/>
  <c r="AQ264" i="8"/>
  <c r="AD264" i="8"/>
  <c r="AP264" i="8"/>
  <c r="AM264" i="8"/>
  <c r="AL264" i="8"/>
  <c r="AK264" i="8"/>
  <c r="AJ264" i="8"/>
  <c r="AC264" i="8"/>
  <c r="AB264" i="8"/>
  <c r="M264" i="8"/>
  <c r="A264" i="8"/>
  <c r="CR263" i="8"/>
  <c r="CQ263" i="8"/>
  <c r="CP263" i="8"/>
  <c r="AI263" i="8"/>
  <c r="CO263" i="8"/>
  <c r="CN263" i="8"/>
  <c r="BT263" i="8"/>
  <c r="Q263" i="8"/>
  <c r="BU263" i="8"/>
  <c r="BX263" i="8"/>
  <c r="BW263" i="8"/>
  <c r="BV263" i="8"/>
  <c r="AU263" i="8"/>
  <c r="BY263" i="8"/>
  <c r="AS263" i="8"/>
  <c r="BZ263" i="8"/>
  <c r="CA263" i="8"/>
  <c r="CB263" i="8"/>
  <c r="CE263" i="8"/>
  <c r="AW263" i="8"/>
  <c r="R263" i="8"/>
  <c r="CK263" i="8"/>
  <c r="CL263" i="8"/>
  <c r="CM263" i="8"/>
  <c r="CH263" i="8"/>
  <c r="S263" i="8"/>
  <c r="CJ263" i="8"/>
  <c r="CI263" i="8"/>
  <c r="CC263" i="8"/>
  <c r="CD263" i="8"/>
  <c r="CF263" i="8"/>
  <c r="CG263" i="8"/>
  <c r="AR263" i="8"/>
  <c r="AQ263" i="8"/>
  <c r="AD263" i="8"/>
  <c r="AP263" i="8"/>
  <c r="AM263" i="8"/>
  <c r="AL263" i="8"/>
  <c r="AK263" i="8"/>
  <c r="AJ263" i="8"/>
  <c r="AC263" i="8"/>
  <c r="AB263" i="8"/>
  <c r="M263" i="8"/>
  <c r="A263" i="8"/>
  <c r="CR262" i="8"/>
  <c r="CQ262" i="8"/>
  <c r="CP262" i="8"/>
  <c r="AI262" i="8"/>
  <c r="CO262" i="8"/>
  <c r="CN262" i="8"/>
  <c r="BT262" i="8"/>
  <c r="Q262" i="8"/>
  <c r="BU262" i="8"/>
  <c r="BX262" i="8"/>
  <c r="BW262" i="8"/>
  <c r="BV262" i="8"/>
  <c r="AU262" i="8"/>
  <c r="BY262" i="8"/>
  <c r="AS262" i="8"/>
  <c r="BZ262" i="8"/>
  <c r="CA262" i="8"/>
  <c r="CB262" i="8"/>
  <c r="CE262" i="8"/>
  <c r="AW262" i="8"/>
  <c r="R262" i="8"/>
  <c r="CK262" i="8"/>
  <c r="CL262" i="8"/>
  <c r="CM262" i="8"/>
  <c r="CH262" i="8"/>
  <c r="S262" i="8"/>
  <c r="CJ262" i="8"/>
  <c r="CI262" i="8"/>
  <c r="CC262" i="8"/>
  <c r="CD262" i="8"/>
  <c r="CF262" i="8"/>
  <c r="CG262" i="8"/>
  <c r="AR262" i="8"/>
  <c r="AQ262" i="8"/>
  <c r="AD262" i="8"/>
  <c r="AP262" i="8"/>
  <c r="AM262" i="8"/>
  <c r="AL262" i="8"/>
  <c r="AK262" i="8"/>
  <c r="AJ262" i="8"/>
  <c r="AC262" i="8"/>
  <c r="AB262" i="8"/>
  <c r="M262" i="8"/>
  <c r="A262" i="8"/>
  <c r="CR261" i="8"/>
  <c r="CQ261" i="8"/>
  <c r="CP261" i="8"/>
  <c r="AI261" i="8"/>
  <c r="CO261" i="8"/>
  <c r="CN261" i="8"/>
  <c r="BT261" i="8"/>
  <c r="Q261" i="8"/>
  <c r="BU261" i="8"/>
  <c r="BX261" i="8"/>
  <c r="BW261" i="8"/>
  <c r="BV261" i="8"/>
  <c r="AU261" i="8"/>
  <c r="BY261" i="8"/>
  <c r="AS261" i="8"/>
  <c r="BZ261" i="8"/>
  <c r="CA261" i="8"/>
  <c r="CB261" i="8"/>
  <c r="CE261" i="8"/>
  <c r="AW261" i="8"/>
  <c r="R261" i="8"/>
  <c r="CK261" i="8"/>
  <c r="CL261" i="8"/>
  <c r="CM261" i="8"/>
  <c r="CH261" i="8"/>
  <c r="S261" i="8"/>
  <c r="CJ261" i="8"/>
  <c r="CI261" i="8"/>
  <c r="CC261" i="8"/>
  <c r="CD261" i="8"/>
  <c r="CF261" i="8"/>
  <c r="CG261" i="8"/>
  <c r="AR261" i="8"/>
  <c r="AQ261" i="8"/>
  <c r="AD261" i="8"/>
  <c r="AP261" i="8"/>
  <c r="AM261" i="8"/>
  <c r="AL261" i="8"/>
  <c r="AK261" i="8"/>
  <c r="AJ261" i="8"/>
  <c r="AC261" i="8"/>
  <c r="AB261" i="8"/>
  <c r="M261" i="8"/>
  <c r="A261" i="8"/>
  <c r="CR260" i="8"/>
  <c r="CQ260" i="8"/>
  <c r="CP260" i="8"/>
  <c r="AI260" i="8"/>
  <c r="CO260" i="8"/>
  <c r="CN260" i="8"/>
  <c r="BT260" i="8"/>
  <c r="Q260" i="8"/>
  <c r="BU260" i="8"/>
  <c r="BX260" i="8"/>
  <c r="BW260" i="8"/>
  <c r="BV260" i="8"/>
  <c r="AU260" i="8"/>
  <c r="BY260" i="8"/>
  <c r="AS260" i="8"/>
  <c r="BZ260" i="8"/>
  <c r="CA260" i="8"/>
  <c r="CB260" i="8"/>
  <c r="CE260" i="8"/>
  <c r="AW260" i="8"/>
  <c r="R260" i="8"/>
  <c r="CK260" i="8"/>
  <c r="CL260" i="8"/>
  <c r="CM260" i="8"/>
  <c r="CH260" i="8"/>
  <c r="S260" i="8"/>
  <c r="CJ260" i="8"/>
  <c r="CI260" i="8"/>
  <c r="CC260" i="8"/>
  <c r="CD260" i="8"/>
  <c r="CF260" i="8"/>
  <c r="CG260" i="8"/>
  <c r="AR260" i="8"/>
  <c r="AQ260" i="8"/>
  <c r="AD260" i="8"/>
  <c r="AP260" i="8"/>
  <c r="AM260" i="8"/>
  <c r="AL260" i="8"/>
  <c r="AK260" i="8"/>
  <c r="AJ260" i="8"/>
  <c r="AC260" i="8"/>
  <c r="AB260" i="8"/>
  <c r="M260" i="8"/>
  <c r="A260" i="8"/>
  <c r="CR259" i="8"/>
  <c r="CQ259" i="8"/>
  <c r="CP259" i="8"/>
  <c r="AI259" i="8"/>
  <c r="CO259" i="8"/>
  <c r="CN259" i="8"/>
  <c r="BT259" i="8"/>
  <c r="Q259" i="8"/>
  <c r="BU259" i="8"/>
  <c r="BX259" i="8"/>
  <c r="BW259" i="8"/>
  <c r="BV259" i="8"/>
  <c r="AU259" i="8"/>
  <c r="BY259" i="8"/>
  <c r="AS259" i="8"/>
  <c r="BZ259" i="8"/>
  <c r="CA259" i="8"/>
  <c r="CB259" i="8"/>
  <c r="CE259" i="8"/>
  <c r="AW259" i="8"/>
  <c r="R259" i="8"/>
  <c r="CK259" i="8"/>
  <c r="CL259" i="8"/>
  <c r="CM259" i="8"/>
  <c r="CH259" i="8"/>
  <c r="S259" i="8"/>
  <c r="CJ259" i="8"/>
  <c r="CI259" i="8"/>
  <c r="CC259" i="8"/>
  <c r="CD259" i="8"/>
  <c r="CF259" i="8"/>
  <c r="CG259" i="8"/>
  <c r="AR259" i="8"/>
  <c r="AQ259" i="8"/>
  <c r="AD259" i="8"/>
  <c r="AP259" i="8"/>
  <c r="AM259" i="8"/>
  <c r="AL259" i="8"/>
  <c r="AK259" i="8"/>
  <c r="AJ259" i="8"/>
  <c r="AC259" i="8"/>
  <c r="AB259" i="8"/>
  <c r="M259" i="8"/>
  <c r="A259" i="8"/>
  <c r="CR258" i="8"/>
  <c r="CQ258" i="8"/>
  <c r="CP258" i="8"/>
  <c r="AI258" i="8"/>
  <c r="CO258" i="8"/>
  <c r="CN258" i="8"/>
  <c r="BT258" i="8"/>
  <c r="Q258" i="8"/>
  <c r="BU258" i="8"/>
  <c r="BX258" i="8"/>
  <c r="BW258" i="8"/>
  <c r="BV258" i="8"/>
  <c r="AU258" i="8"/>
  <c r="BY258" i="8"/>
  <c r="AS258" i="8"/>
  <c r="BZ258" i="8"/>
  <c r="CA258" i="8"/>
  <c r="CB258" i="8"/>
  <c r="CE258" i="8"/>
  <c r="AW258" i="8"/>
  <c r="R258" i="8"/>
  <c r="CK258" i="8"/>
  <c r="CL258" i="8"/>
  <c r="CM258" i="8"/>
  <c r="CH258" i="8"/>
  <c r="S258" i="8"/>
  <c r="CJ258" i="8"/>
  <c r="CI258" i="8"/>
  <c r="CC258" i="8"/>
  <c r="CD258" i="8"/>
  <c r="CF258" i="8"/>
  <c r="CG258" i="8"/>
  <c r="AR258" i="8"/>
  <c r="AQ258" i="8"/>
  <c r="AD258" i="8"/>
  <c r="AP258" i="8"/>
  <c r="AM258" i="8"/>
  <c r="AL258" i="8"/>
  <c r="AK258" i="8"/>
  <c r="AJ258" i="8"/>
  <c r="AC258" i="8"/>
  <c r="AB258" i="8"/>
  <c r="M258" i="8"/>
  <c r="A258" i="8"/>
  <c r="CR257" i="8"/>
  <c r="CQ257" i="8"/>
  <c r="CP257" i="8"/>
  <c r="AI257" i="8"/>
  <c r="CO257" i="8"/>
  <c r="CN257" i="8"/>
  <c r="BT257" i="8"/>
  <c r="Q257" i="8"/>
  <c r="BU257" i="8"/>
  <c r="BX257" i="8"/>
  <c r="BW257" i="8"/>
  <c r="BV257" i="8"/>
  <c r="AU257" i="8"/>
  <c r="BY257" i="8"/>
  <c r="AS257" i="8"/>
  <c r="BZ257" i="8"/>
  <c r="CA257" i="8"/>
  <c r="CB257" i="8"/>
  <c r="CE257" i="8"/>
  <c r="AW257" i="8"/>
  <c r="R257" i="8"/>
  <c r="CK257" i="8"/>
  <c r="CL257" i="8"/>
  <c r="CM257" i="8"/>
  <c r="CH257" i="8"/>
  <c r="S257" i="8"/>
  <c r="CJ257" i="8"/>
  <c r="CI257" i="8"/>
  <c r="CC257" i="8"/>
  <c r="CD257" i="8"/>
  <c r="CF257" i="8"/>
  <c r="CG257" i="8"/>
  <c r="AR257" i="8"/>
  <c r="AQ257" i="8"/>
  <c r="AD257" i="8"/>
  <c r="AP257" i="8"/>
  <c r="AM257" i="8"/>
  <c r="AL257" i="8"/>
  <c r="AK257" i="8"/>
  <c r="AJ257" i="8"/>
  <c r="AC257" i="8"/>
  <c r="AB257" i="8"/>
  <c r="M257" i="8"/>
  <c r="A257" i="8"/>
  <c r="CR256" i="8"/>
  <c r="CQ256" i="8"/>
  <c r="CP256" i="8"/>
  <c r="AI256" i="8"/>
  <c r="CO256" i="8"/>
  <c r="CN256" i="8"/>
  <c r="BT256" i="8"/>
  <c r="Q256" i="8"/>
  <c r="BU256" i="8"/>
  <c r="BX256" i="8"/>
  <c r="BW256" i="8"/>
  <c r="BV256" i="8"/>
  <c r="AU256" i="8"/>
  <c r="BY256" i="8"/>
  <c r="AS256" i="8"/>
  <c r="BZ256" i="8"/>
  <c r="CA256" i="8"/>
  <c r="CB256" i="8"/>
  <c r="CE256" i="8"/>
  <c r="AW256" i="8"/>
  <c r="R256" i="8"/>
  <c r="CK256" i="8"/>
  <c r="CL256" i="8"/>
  <c r="CM256" i="8"/>
  <c r="CH256" i="8"/>
  <c r="S256" i="8"/>
  <c r="CJ256" i="8"/>
  <c r="CI256" i="8"/>
  <c r="CC256" i="8"/>
  <c r="CD256" i="8"/>
  <c r="CF256" i="8"/>
  <c r="CG256" i="8"/>
  <c r="AR256" i="8"/>
  <c r="AQ256" i="8"/>
  <c r="AD256" i="8"/>
  <c r="AP256" i="8"/>
  <c r="AM256" i="8"/>
  <c r="AL256" i="8"/>
  <c r="AK256" i="8"/>
  <c r="AJ256" i="8"/>
  <c r="AC256" i="8"/>
  <c r="AB256" i="8"/>
  <c r="M256" i="8"/>
  <c r="A256" i="8"/>
  <c r="CR255" i="8"/>
  <c r="CQ255" i="8"/>
  <c r="CP255" i="8"/>
  <c r="AI255" i="8"/>
  <c r="CO255" i="8"/>
  <c r="CN255" i="8"/>
  <c r="BT255" i="8"/>
  <c r="Q255" i="8"/>
  <c r="BU255" i="8"/>
  <c r="BX255" i="8"/>
  <c r="BW255" i="8"/>
  <c r="BV255" i="8"/>
  <c r="AU255" i="8"/>
  <c r="BY255" i="8"/>
  <c r="AS255" i="8"/>
  <c r="BZ255" i="8"/>
  <c r="CA255" i="8"/>
  <c r="CB255" i="8"/>
  <c r="CE255" i="8"/>
  <c r="AW255" i="8"/>
  <c r="R255" i="8"/>
  <c r="CK255" i="8"/>
  <c r="CL255" i="8"/>
  <c r="CM255" i="8"/>
  <c r="CH255" i="8"/>
  <c r="S255" i="8"/>
  <c r="CJ255" i="8"/>
  <c r="CI255" i="8"/>
  <c r="CC255" i="8"/>
  <c r="CD255" i="8"/>
  <c r="CF255" i="8"/>
  <c r="CG255" i="8"/>
  <c r="AR255" i="8"/>
  <c r="AQ255" i="8"/>
  <c r="AD255" i="8"/>
  <c r="AP255" i="8"/>
  <c r="AM255" i="8"/>
  <c r="AL255" i="8"/>
  <c r="AK255" i="8"/>
  <c r="AJ255" i="8"/>
  <c r="AC255" i="8"/>
  <c r="AB255" i="8"/>
  <c r="M255" i="8"/>
  <c r="A255" i="8"/>
  <c r="CR254" i="8"/>
  <c r="CQ254" i="8"/>
  <c r="CP254" i="8"/>
  <c r="AI254" i="8"/>
  <c r="CO254" i="8"/>
  <c r="CN254" i="8"/>
  <c r="BT254" i="8"/>
  <c r="Q254" i="8"/>
  <c r="BU254" i="8"/>
  <c r="BX254" i="8"/>
  <c r="BW254" i="8"/>
  <c r="BV254" i="8"/>
  <c r="AU254" i="8"/>
  <c r="BY254" i="8"/>
  <c r="AS254" i="8"/>
  <c r="BZ254" i="8"/>
  <c r="CA254" i="8"/>
  <c r="CB254" i="8"/>
  <c r="CE254" i="8"/>
  <c r="AW254" i="8"/>
  <c r="R254" i="8"/>
  <c r="CK254" i="8"/>
  <c r="CL254" i="8"/>
  <c r="CM254" i="8"/>
  <c r="CH254" i="8"/>
  <c r="S254" i="8"/>
  <c r="CJ254" i="8"/>
  <c r="CI254" i="8"/>
  <c r="CC254" i="8"/>
  <c r="CD254" i="8"/>
  <c r="CF254" i="8"/>
  <c r="CG254" i="8"/>
  <c r="AR254" i="8"/>
  <c r="AQ254" i="8"/>
  <c r="AD254" i="8"/>
  <c r="AP254" i="8"/>
  <c r="AM254" i="8"/>
  <c r="AL254" i="8"/>
  <c r="AK254" i="8"/>
  <c r="AJ254" i="8"/>
  <c r="AC254" i="8"/>
  <c r="AB254" i="8"/>
  <c r="M254" i="8"/>
  <c r="A254" i="8"/>
  <c r="CR253" i="8"/>
  <c r="CQ253" i="8"/>
  <c r="CP253" i="8"/>
  <c r="AI253" i="8"/>
  <c r="CO253" i="8"/>
  <c r="CN253" i="8"/>
  <c r="BT253" i="8"/>
  <c r="Q253" i="8"/>
  <c r="BU253" i="8"/>
  <c r="BX253" i="8"/>
  <c r="BW253" i="8"/>
  <c r="BV253" i="8"/>
  <c r="AU253" i="8"/>
  <c r="BY253" i="8"/>
  <c r="AS253" i="8"/>
  <c r="BZ253" i="8"/>
  <c r="CA253" i="8"/>
  <c r="CB253" i="8"/>
  <c r="CE253" i="8"/>
  <c r="AW253" i="8"/>
  <c r="R253" i="8"/>
  <c r="CK253" i="8"/>
  <c r="CL253" i="8"/>
  <c r="CM253" i="8"/>
  <c r="CH253" i="8"/>
  <c r="S253" i="8"/>
  <c r="CJ253" i="8"/>
  <c r="CI253" i="8"/>
  <c r="CC253" i="8"/>
  <c r="CD253" i="8"/>
  <c r="CF253" i="8"/>
  <c r="CG253" i="8"/>
  <c r="AR253" i="8"/>
  <c r="AQ253" i="8"/>
  <c r="AD253" i="8"/>
  <c r="AP253" i="8"/>
  <c r="AM253" i="8"/>
  <c r="AL253" i="8"/>
  <c r="AK253" i="8"/>
  <c r="AJ253" i="8"/>
  <c r="AC253" i="8"/>
  <c r="AB253" i="8"/>
  <c r="M253" i="8"/>
  <c r="A253" i="8"/>
  <c r="CR252" i="8"/>
  <c r="CQ252" i="8"/>
  <c r="CP252" i="8"/>
  <c r="AI252" i="8"/>
  <c r="CO252" i="8"/>
  <c r="CN252" i="8"/>
  <c r="BT252" i="8"/>
  <c r="Q252" i="8"/>
  <c r="BU252" i="8"/>
  <c r="BX252" i="8"/>
  <c r="BW252" i="8"/>
  <c r="BV252" i="8"/>
  <c r="AU252" i="8"/>
  <c r="BY252" i="8"/>
  <c r="AS252" i="8"/>
  <c r="BZ252" i="8"/>
  <c r="CA252" i="8"/>
  <c r="CB252" i="8"/>
  <c r="CE252" i="8"/>
  <c r="AW252" i="8"/>
  <c r="R252" i="8"/>
  <c r="CK252" i="8"/>
  <c r="CL252" i="8"/>
  <c r="CM252" i="8"/>
  <c r="CH252" i="8"/>
  <c r="S252" i="8"/>
  <c r="CJ252" i="8"/>
  <c r="CI252" i="8"/>
  <c r="CC252" i="8"/>
  <c r="CD252" i="8"/>
  <c r="CF252" i="8"/>
  <c r="CG252" i="8"/>
  <c r="AR252" i="8"/>
  <c r="AQ252" i="8"/>
  <c r="AD252" i="8"/>
  <c r="AP252" i="8"/>
  <c r="AM252" i="8"/>
  <c r="AL252" i="8"/>
  <c r="AK252" i="8"/>
  <c r="AJ252" i="8"/>
  <c r="AC252" i="8"/>
  <c r="AB252" i="8"/>
  <c r="M252" i="8"/>
  <c r="A252" i="8"/>
  <c r="CR251" i="8"/>
  <c r="CQ251" i="8"/>
  <c r="CP251" i="8"/>
  <c r="AI251" i="8"/>
  <c r="CO251" i="8"/>
  <c r="CN251" i="8"/>
  <c r="BT251" i="8"/>
  <c r="Q251" i="8"/>
  <c r="BU251" i="8"/>
  <c r="BX251" i="8"/>
  <c r="BW251" i="8"/>
  <c r="BV251" i="8"/>
  <c r="AU251" i="8"/>
  <c r="BY251" i="8"/>
  <c r="AS251" i="8"/>
  <c r="BZ251" i="8"/>
  <c r="CA251" i="8"/>
  <c r="CB251" i="8"/>
  <c r="CE251" i="8"/>
  <c r="AW251" i="8"/>
  <c r="R251" i="8"/>
  <c r="CK251" i="8"/>
  <c r="CL251" i="8"/>
  <c r="CM251" i="8"/>
  <c r="CH251" i="8"/>
  <c r="S251" i="8"/>
  <c r="CJ251" i="8"/>
  <c r="CI251" i="8"/>
  <c r="CC251" i="8"/>
  <c r="CD251" i="8"/>
  <c r="CF251" i="8"/>
  <c r="CG251" i="8"/>
  <c r="AR251" i="8"/>
  <c r="AQ251" i="8"/>
  <c r="AD251" i="8"/>
  <c r="AP251" i="8"/>
  <c r="AM251" i="8"/>
  <c r="AL251" i="8"/>
  <c r="AK251" i="8"/>
  <c r="AJ251" i="8"/>
  <c r="AC251" i="8"/>
  <c r="AB251" i="8"/>
  <c r="M251" i="8"/>
  <c r="A251" i="8"/>
  <c r="CR250" i="8"/>
  <c r="CQ250" i="8"/>
  <c r="CP250" i="8"/>
  <c r="AI250" i="8"/>
  <c r="CO250" i="8"/>
  <c r="CN250" i="8"/>
  <c r="BT250" i="8"/>
  <c r="Q250" i="8"/>
  <c r="BU250" i="8"/>
  <c r="BX250" i="8"/>
  <c r="BW250" i="8"/>
  <c r="BV250" i="8"/>
  <c r="AU250" i="8"/>
  <c r="BY250" i="8"/>
  <c r="AS250" i="8"/>
  <c r="BZ250" i="8"/>
  <c r="CA250" i="8"/>
  <c r="CB250" i="8"/>
  <c r="CE250" i="8"/>
  <c r="AW250" i="8"/>
  <c r="R250" i="8"/>
  <c r="CK250" i="8"/>
  <c r="CL250" i="8"/>
  <c r="CM250" i="8"/>
  <c r="CH250" i="8"/>
  <c r="S250" i="8"/>
  <c r="CJ250" i="8"/>
  <c r="CI250" i="8"/>
  <c r="CC250" i="8"/>
  <c r="CD250" i="8"/>
  <c r="CF250" i="8"/>
  <c r="CG250" i="8"/>
  <c r="AR250" i="8"/>
  <c r="AQ250" i="8"/>
  <c r="AD250" i="8"/>
  <c r="AP250" i="8"/>
  <c r="AM250" i="8"/>
  <c r="AL250" i="8"/>
  <c r="AK250" i="8"/>
  <c r="AJ250" i="8"/>
  <c r="AC250" i="8"/>
  <c r="AB250" i="8"/>
  <c r="M250" i="8"/>
  <c r="A250" i="8"/>
  <c r="CR249" i="8"/>
  <c r="CQ249" i="8"/>
  <c r="CP249" i="8"/>
  <c r="AI249" i="8"/>
  <c r="CO249" i="8"/>
  <c r="CN249" i="8"/>
  <c r="BT249" i="8"/>
  <c r="Q249" i="8"/>
  <c r="BU249" i="8"/>
  <c r="BX249" i="8"/>
  <c r="BW249" i="8"/>
  <c r="BV249" i="8"/>
  <c r="AU249" i="8"/>
  <c r="BY249" i="8"/>
  <c r="AS249" i="8"/>
  <c r="BZ249" i="8"/>
  <c r="CA249" i="8"/>
  <c r="CB249" i="8"/>
  <c r="CE249" i="8"/>
  <c r="AW249" i="8"/>
  <c r="R249" i="8"/>
  <c r="CK249" i="8"/>
  <c r="CL249" i="8"/>
  <c r="CM249" i="8"/>
  <c r="CH249" i="8"/>
  <c r="S249" i="8"/>
  <c r="CJ249" i="8"/>
  <c r="CI249" i="8"/>
  <c r="CC249" i="8"/>
  <c r="CD249" i="8"/>
  <c r="CF249" i="8"/>
  <c r="CG249" i="8"/>
  <c r="AR249" i="8"/>
  <c r="AQ249" i="8"/>
  <c r="AD249" i="8"/>
  <c r="AP249" i="8"/>
  <c r="AM249" i="8"/>
  <c r="AL249" i="8"/>
  <c r="AK249" i="8"/>
  <c r="AJ249" i="8"/>
  <c r="AC249" i="8"/>
  <c r="AB249" i="8"/>
  <c r="M249" i="8"/>
  <c r="A249" i="8"/>
  <c r="CR248" i="8"/>
  <c r="CQ248" i="8"/>
  <c r="CP248" i="8"/>
  <c r="AI248" i="8"/>
  <c r="CO248" i="8"/>
  <c r="CN248" i="8"/>
  <c r="BT248" i="8"/>
  <c r="Q248" i="8"/>
  <c r="BU248" i="8"/>
  <c r="BX248" i="8"/>
  <c r="BW248" i="8"/>
  <c r="BV248" i="8"/>
  <c r="AU248" i="8"/>
  <c r="BY248" i="8"/>
  <c r="AS248" i="8"/>
  <c r="BZ248" i="8"/>
  <c r="CA248" i="8"/>
  <c r="CB248" i="8"/>
  <c r="CE248" i="8"/>
  <c r="AW248" i="8"/>
  <c r="R248" i="8"/>
  <c r="CK248" i="8"/>
  <c r="CL248" i="8"/>
  <c r="CM248" i="8"/>
  <c r="CH248" i="8"/>
  <c r="S248" i="8"/>
  <c r="CJ248" i="8"/>
  <c r="CI248" i="8"/>
  <c r="CC248" i="8"/>
  <c r="CD248" i="8"/>
  <c r="CF248" i="8"/>
  <c r="CG248" i="8"/>
  <c r="AR248" i="8"/>
  <c r="AQ248" i="8"/>
  <c r="AD248" i="8"/>
  <c r="AP248" i="8"/>
  <c r="AM248" i="8"/>
  <c r="AL248" i="8"/>
  <c r="AK248" i="8"/>
  <c r="AJ248" i="8"/>
  <c r="AC248" i="8"/>
  <c r="AB248" i="8"/>
  <c r="M248" i="8"/>
  <c r="A248" i="8"/>
  <c r="CR247" i="8"/>
  <c r="CQ247" i="8"/>
  <c r="CP247" i="8"/>
  <c r="AI247" i="8"/>
  <c r="CO247" i="8"/>
  <c r="CN247" i="8"/>
  <c r="BT247" i="8"/>
  <c r="Q247" i="8"/>
  <c r="BU247" i="8"/>
  <c r="BX247" i="8"/>
  <c r="BW247" i="8"/>
  <c r="BV247" i="8"/>
  <c r="AU247" i="8"/>
  <c r="BY247" i="8"/>
  <c r="AS247" i="8"/>
  <c r="BZ247" i="8"/>
  <c r="CA247" i="8"/>
  <c r="CB247" i="8"/>
  <c r="CE247" i="8"/>
  <c r="AW247" i="8"/>
  <c r="R247" i="8"/>
  <c r="CK247" i="8"/>
  <c r="CL247" i="8"/>
  <c r="CM247" i="8"/>
  <c r="CH247" i="8"/>
  <c r="S247" i="8"/>
  <c r="CJ247" i="8"/>
  <c r="CI247" i="8"/>
  <c r="CC247" i="8"/>
  <c r="CD247" i="8"/>
  <c r="CF247" i="8"/>
  <c r="CG247" i="8"/>
  <c r="AR247" i="8"/>
  <c r="AQ247" i="8"/>
  <c r="AD247" i="8"/>
  <c r="AP247" i="8"/>
  <c r="AM247" i="8"/>
  <c r="AL247" i="8"/>
  <c r="AK247" i="8"/>
  <c r="AJ247" i="8"/>
  <c r="AC247" i="8"/>
  <c r="AB247" i="8"/>
  <c r="M247" i="8"/>
  <c r="A247" i="8"/>
  <c r="CR246" i="8"/>
  <c r="CQ246" i="8"/>
  <c r="CP246" i="8"/>
  <c r="AI246" i="8"/>
  <c r="CO246" i="8"/>
  <c r="CN246" i="8"/>
  <c r="BT246" i="8"/>
  <c r="Q246" i="8"/>
  <c r="BU246" i="8"/>
  <c r="BX246" i="8"/>
  <c r="BW246" i="8"/>
  <c r="BV246" i="8"/>
  <c r="AU246" i="8"/>
  <c r="BY246" i="8"/>
  <c r="AS246" i="8"/>
  <c r="BZ246" i="8"/>
  <c r="CA246" i="8"/>
  <c r="CB246" i="8"/>
  <c r="CE246" i="8"/>
  <c r="AW246" i="8"/>
  <c r="R246" i="8"/>
  <c r="CK246" i="8"/>
  <c r="CL246" i="8"/>
  <c r="CM246" i="8"/>
  <c r="CH246" i="8"/>
  <c r="S246" i="8"/>
  <c r="CJ246" i="8"/>
  <c r="CI246" i="8"/>
  <c r="CC246" i="8"/>
  <c r="CD246" i="8"/>
  <c r="CF246" i="8"/>
  <c r="CG246" i="8"/>
  <c r="AR246" i="8"/>
  <c r="AQ246" i="8"/>
  <c r="AD246" i="8"/>
  <c r="AP246" i="8"/>
  <c r="AM246" i="8"/>
  <c r="AL246" i="8"/>
  <c r="AK246" i="8"/>
  <c r="AJ246" i="8"/>
  <c r="AC246" i="8"/>
  <c r="AB246" i="8"/>
  <c r="M246" i="8"/>
  <c r="A246" i="8"/>
  <c r="CR245" i="8"/>
  <c r="CQ245" i="8"/>
  <c r="CP245" i="8"/>
  <c r="AI245" i="8"/>
  <c r="CO245" i="8"/>
  <c r="CN245" i="8"/>
  <c r="BT245" i="8"/>
  <c r="Q245" i="8"/>
  <c r="BU245" i="8"/>
  <c r="BX245" i="8"/>
  <c r="BW245" i="8"/>
  <c r="BV245" i="8"/>
  <c r="AU245" i="8"/>
  <c r="BY245" i="8"/>
  <c r="AS245" i="8"/>
  <c r="BZ245" i="8"/>
  <c r="CA245" i="8"/>
  <c r="CB245" i="8"/>
  <c r="CE245" i="8"/>
  <c r="AW245" i="8"/>
  <c r="R245" i="8"/>
  <c r="CK245" i="8"/>
  <c r="CL245" i="8"/>
  <c r="CM245" i="8"/>
  <c r="CH245" i="8"/>
  <c r="S245" i="8"/>
  <c r="CJ245" i="8"/>
  <c r="CI245" i="8"/>
  <c r="CC245" i="8"/>
  <c r="CD245" i="8"/>
  <c r="CF245" i="8"/>
  <c r="CG245" i="8"/>
  <c r="AR245" i="8"/>
  <c r="AQ245" i="8"/>
  <c r="AD245" i="8"/>
  <c r="AP245" i="8"/>
  <c r="AM245" i="8"/>
  <c r="AL245" i="8"/>
  <c r="AK245" i="8"/>
  <c r="AJ245" i="8"/>
  <c r="AC245" i="8"/>
  <c r="AB245" i="8"/>
  <c r="M245" i="8"/>
  <c r="A245" i="8"/>
  <c r="CR244" i="8"/>
  <c r="CQ244" i="8"/>
  <c r="CP244" i="8"/>
  <c r="AI244" i="8"/>
  <c r="CO244" i="8"/>
  <c r="CN244" i="8"/>
  <c r="BT244" i="8"/>
  <c r="Q244" i="8"/>
  <c r="BU244" i="8"/>
  <c r="BX244" i="8"/>
  <c r="BW244" i="8"/>
  <c r="BV244" i="8"/>
  <c r="AU244" i="8"/>
  <c r="BY244" i="8"/>
  <c r="AS244" i="8"/>
  <c r="BZ244" i="8"/>
  <c r="CA244" i="8"/>
  <c r="CB244" i="8"/>
  <c r="CE244" i="8"/>
  <c r="AW244" i="8"/>
  <c r="R244" i="8"/>
  <c r="CK244" i="8"/>
  <c r="CL244" i="8"/>
  <c r="CM244" i="8"/>
  <c r="CH244" i="8"/>
  <c r="S244" i="8"/>
  <c r="CJ244" i="8"/>
  <c r="CI244" i="8"/>
  <c r="CC244" i="8"/>
  <c r="CD244" i="8"/>
  <c r="CF244" i="8"/>
  <c r="CG244" i="8"/>
  <c r="AR244" i="8"/>
  <c r="AQ244" i="8"/>
  <c r="AD244" i="8"/>
  <c r="AP244" i="8"/>
  <c r="AM244" i="8"/>
  <c r="AL244" i="8"/>
  <c r="AK244" i="8"/>
  <c r="AJ244" i="8"/>
  <c r="AC244" i="8"/>
  <c r="AB244" i="8"/>
  <c r="M244" i="8"/>
  <c r="A244" i="8"/>
  <c r="CR243" i="8"/>
  <c r="CQ243" i="8"/>
  <c r="CP243" i="8"/>
  <c r="AI243" i="8"/>
  <c r="CO243" i="8"/>
  <c r="CN243" i="8"/>
  <c r="BT243" i="8"/>
  <c r="Q243" i="8"/>
  <c r="BU243" i="8"/>
  <c r="BX243" i="8"/>
  <c r="BW243" i="8"/>
  <c r="BV243" i="8"/>
  <c r="AU243" i="8"/>
  <c r="BY243" i="8"/>
  <c r="AS243" i="8"/>
  <c r="BZ243" i="8"/>
  <c r="CA243" i="8"/>
  <c r="CB243" i="8"/>
  <c r="CE243" i="8"/>
  <c r="AW243" i="8"/>
  <c r="R243" i="8"/>
  <c r="CK243" i="8"/>
  <c r="CL243" i="8"/>
  <c r="CM243" i="8"/>
  <c r="CH243" i="8"/>
  <c r="S243" i="8"/>
  <c r="CJ243" i="8"/>
  <c r="CI243" i="8"/>
  <c r="CC243" i="8"/>
  <c r="CD243" i="8"/>
  <c r="CF243" i="8"/>
  <c r="CG243" i="8"/>
  <c r="AR243" i="8"/>
  <c r="AQ243" i="8"/>
  <c r="AD243" i="8"/>
  <c r="AP243" i="8"/>
  <c r="AM243" i="8"/>
  <c r="AL243" i="8"/>
  <c r="AK243" i="8"/>
  <c r="AJ243" i="8"/>
  <c r="AC243" i="8"/>
  <c r="AB243" i="8"/>
  <c r="M243" i="8"/>
  <c r="A243" i="8"/>
  <c r="CR242" i="8"/>
  <c r="CQ242" i="8"/>
  <c r="CP242" i="8"/>
  <c r="AI242" i="8"/>
  <c r="CO242" i="8"/>
  <c r="CN242" i="8"/>
  <c r="BT242" i="8"/>
  <c r="Q242" i="8"/>
  <c r="BU242" i="8"/>
  <c r="BX242" i="8"/>
  <c r="BW242" i="8"/>
  <c r="BV242" i="8"/>
  <c r="AU242" i="8"/>
  <c r="BY242" i="8"/>
  <c r="AS242" i="8"/>
  <c r="BZ242" i="8"/>
  <c r="CA242" i="8"/>
  <c r="CB242" i="8"/>
  <c r="CE242" i="8"/>
  <c r="AW242" i="8"/>
  <c r="R242" i="8"/>
  <c r="CK242" i="8"/>
  <c r="CL242" i="8"/>
  <c r="CM242" i="8"/>
  <c r="CH242" i="8"/>
  <c r="S242" i="8"/>
  <c r="CJ242" i="8"/>
  <c r="CI242" i="8"/>
  <c r="CC242" i="8"/>
  <c r="CD242" i="8"/>
  <c r="CF242" i="8"/>
  <c r="CG242" i="8"/>
  <c r="AR242" i="8"/>
  <c r="AQ242" i="8"/>
  <c r="AD242" i="8"/>
  <c r="AP242" i="8"/>
  <c r="AM242" i="8"/>
  <c r="AL242" i="8"/>
  <c r="AK242" i="8"/>
  <c r="AJ242" i="8"/>
  <c r="AC242" i="8"/>
  <c r="AB242" i="8"/>
  <c r="M242" i="8"/>
  <c r="A242" i="8"/>
  <c r="CR241" i="8"/>
  <c r="CQ241" i="8"/>
  <c r="CP241" i="8"/>
  <c r="AI241" i="8"/>
  <c r="CO241" i="8"/>
  <c r="CN241" i="8"/>
  <c r="BT241" i="8"/>
  <c r="Q241" i="8"/>
  <c r="BU241" i="8"/>
  <c r="BX241" i="8"/>
  <c r="BW241" i="8"/>
  <c r="BV241" i="8"/>
  <c r="AU241" i="8"/>
  <c r="BY241" i="8"/>
  <c r="AS241" i="8"/>
  <c r="BZ241" i="8"/>
  <c r="CA241" i="8"/>
  <c r="CB241" i="8"/>
  <c r="CE241" i="8"/>
  <c r="AW241" i="8"/>
  <c r="R241" i="8"/>
  <c r="CK241" i="8"/>
  <c r="CL241" i="8"/>
  <c r="CM241" i="8"/>
  <c r="CH241" i="8"/>
  <c r="S241" i="8"/>
  <c r="CJ241" i="8"/>
  <c r="CI241" i="8"/>
  <c r="CC241" i="8"/>
  <c r="CD241" i="8"/>
  <c r="CF241" i="8"/>
  <c r="CG241" i="8"/>
  <c r="AR241" i="8"/>
  <c r="AQ241" i="8"/>
  <c r="AD241" i="8"/>
  <c r="AP241" i="8"/>
  <c r="AM241" i="8"/>
  <c r="AL241" i="8"/>
  <c r="AK241" i="8"/>
  <c r="AJ241" i="8"/>
  <c r="AC241" i="8"/>
  <c r="AB241" i="8"/>
  <c r="M241" i="8"/>
  <c r="A241" i="8"/>
  <c r="CR240" i="8"/>
  <c r="CQ240" i="8"/>
  <c r="CP240" i="8"/>
  <c r="AI240" i="8"/>
  <c r="CO240" i="8"/>
  <c r="CN240" i="8"/>
  <c r="BT240" i="8"/>
  <c r="Q240" i="8"/>
  <c r="BU240" i="8"/>
  <c r="BX240" i="8"/>
  <c r="BW240" i="8"/>
  <c r="BV240" i="8"/>
  <c r="AU240" i="8"/>
  <c r="BY240" i="8"/>
  <c r="AS240" i="8"/>
  <c r="BZ240" i="8"/>
  <c r="CA240" i="8"/>
  <c r="CB240" i="8"/>
  <c r="CE240" i="8"/>
  <c r="AW240" i="8"/>
  <c r="R240" i="8"/>
  <c r="CK240" i="8"/>
  <c r="CL240" i="8"/>
  <c r="CM240" i="8"/>
  <c r="CH240" i="8"/>
  <c r="S240" i="8"/>
  <c r="CJ240" i="8"/>
  <c r="CI240" i="8"/>
  <c r="CC240" i="8"/>
  <c r="CD240" i="8"/>
  <c r="CF240" i="8"/>
  <c r="CG240" i="8"/>
  <c r="AR240" i="8"/>
  <c r="AQ240" i="8"/>
  <c r="AD240" i="8"/>
  <c r="AP240" i="8"/>
  <c r="AM240" i="8"/>
  <c r="AL240" i="8"/>
  <c r="AK240" i="8"/>
  <c r="AJ240" i="8"/>
  <c r="AC240" i="8"/>
  <c r="AB240" i="8"/>
  <c r="M240" i="8"/>
  <c r="A240" i="8"/>
  <c r="CR239" i="8"/>
  <c r="CQ239" i="8"/>
  <c r="CP239" i="8"/>
  <c r="AI239" i="8"/>
  <c r="CO239" i="8"/>
  <c r="CN239" i="8"/>
  <c r="BT239" i="8"/>
  <c r="Q239" i="8"/>
  <c r="BU239" i="8"/>
  <c r="BX239" i="8"/>
  <c r="BW239" i="8"/>
  <c r="BV239" i="8"/>
  <c r="AU239" i="8"/>
  <c r="BY239" i="8"/>
  <c r="AS239" i="8"/>
  <c r="BZ239" i="8"/>
  <c r="CA239" i="8"/>
  <c r="CB239" i="8"/>
  <c r="CE239" i="8"/>
  <c r="AW239" i="8"/>
  <c r="R239" i="8"/>
  <c r="CK239" i="8"/>
  <c r="CL239" i="8"/>
  <c r="CM239" i="8"/>
  <c r="CH239" i="8"/>
  <c r="S239" i="8"/>
  <c r="CJ239" i="8"/>
  <c r="CI239" i="8"/>
  <c r="CC239" i="8"/>
  <c r="CD239" i="8"/>
  <c r="CF239" i="8"/>
  <c r="CG239" i="8"/>
  <c r="AR239" i="8"/>
  <c r="AQ239" i="8"/>
  <c r="AD239" i="8"/>
  <c r="AP239" i="8"/>
  <c r="AM239" i="8"/>
  <c r="AL239" i="8"/>
  <c r="AK239" i="8"/>
  <c r="AJ239" i="8"/>
  <c r="AC239" i="8"/>
  <c r="AB239" i="8"/>
  <c r="M239" i="8"/>
  <c r="A239" i="8"/>
  <c r="CR238" i="8"/>
  <c r="CQ238" i="8"/>
  <c r="CP238" i="8"/>
  <c r="AI238" i="8"/>
  <c r="CO238" i="8"/>
  <c r="CN238" i="8"/>
  <c r="BT238" i="8"/>
  <c r="Q238" i="8"/>
  <c r="BU238" i="8"/>
  <c r="BX238" i="8"/>
  <c r="BW238" i="8"/>
  <c r="BV238" i="8"/>
  <c r="AU238" i="8"/>
  <c r="BY238" i="8"/>
  <c r="AS238" i="8"/>
  <c r="BZ238" i="8"/>
  <c r="CA238" i="8"/>
  <c r="CB238" i="8"/>
  <c r="CE238" i="8"/>
  <c r="AW238" i="8"/>
  <c r="R238" i="8"/>
  <c r="CK238" i="8"/>
  <c r="CL238" i="8"/>
  <c r="CM238" i="8"/>
  <c r="CH238" i="8"/>
  <c r="S238" i="8"/>
  <c r="CJ238" i="8"/>
  <c r="CI238" i="8"/>
  <c r="CC238" i="8"/>
  <c r="CD238" i="8"/>
  <c r="CF238" i="8"/>
  <c r="CG238" i="8"/>
  <c r="AR238" i="8"/>
  <c r="AQ238" i="8"/>
  <c r="AD238" i="8"/>
  <c r="AP238" i="8"/>
  <c r="AM238" i="8"/>
  <c r="AL238" i="8"/>
  <c r="AK238" i="8"/>
  <c r="AJ238" i="8"/>
  <c r="AC238" i="8"/>
  <c r="AB238" i="8"/>
  <c r="M238" i="8"/>
  <c r="A238" i="8"/>
  <c r="CR237" i="8"/>
  <c r="CQ237" i="8"/>
  <c r="CP237" i="8"/>
  <c r="AI237" i="8"/>
  <c r="CO237" i="8"/>
  <c r="CN237" i="8"/>
  <c r="BT237" i="8"/>
  <c r="Q237" i="8"/>
  <c r="BU237" i="8"/>
  <c r="BX237" i="8"/>
  <c r="BW237" i="8"/>
  <c r="BV237" i="8"/>
  <c r="AU237" i="8"/>
  <c r="BY237" i="8"/>
  <c r="AS237" i="8"/>
  <c r="BZ237" i="8"/>
  <c r="CA237" i="8"/>
  <c r="CB237" i="8"/>
  <c r="CE237" i="8"/>
  <c r="AW237" i="8"/>
  <c r="R237" i="8"/>
  <c r="CK237" i="8"/>
  <c r="CL237" i="8"/>
  <c r="CM237" i="8"/>
  <c r="CH237" i="8"/>
  <c r="S237" i="8"/>
  <c r="CJ237" i="8"/>
  <c r="CI237" i="8"/>
  <c r="CC237" i="8"/>
  <c r="CD237" i="8"/>
  <c r="CF237" i="8"/>
  <c r="CG237" i="8"/>
  <c r="AR237" i="8"/>
  <c r="AQ237" i="8"/>
  <c r="AD237" i="8"/>
  <c r="AP237" i="8"/>
  <c r="AM237" i="8"/>
  <c r="AL237" i="8"/>
  <c r="AK237" i="8"/>
  <c r="AJ237" i="8"/>
  <c r="AC237" i="8"/>
  <c r="AB237" i="8"/>
  <c r="M237" i="8"/>
  <c r="A237" i="8"/>
  <c r="CR236" i="8"/>
  <c r="CQ236" i="8"/>
  <c r="CP236" i="8"/>
  <c r="AI236" i="8"/>
  <c r="CO236" i="8"/>
  <c r="CN236" i="8"/>
  <c r="BT236" i="8"/>
  <c r="Q236" i="8"/>
  <c r="BU236" i="8"/>
  <c r="BX236" i="8"/>
  <c r="BW236" i="8"/>
  <c r="BV236" i="8"/>
  <c r="AU236" i="8"/>
  <c r="BY236" i="8"/>
  <c r="AS236" i="8"/>
  <c r="BZ236" i="8"/>
  <c r="CA236" i="8"/>
  <c r="CB236" i="8"/>
  <c r="CE236" i="8"/>
  <c r="AW236" i="8"/>
  <c r="R236" i="8"/>
  <c r="CK236" i="8"/>
  <c r="CL236" i="8"/>
  <c r="CM236" i="8"/>
  <c r="CH236" i="8"/>
  <c r="S236" i="8"/>
  <c r="CJ236" i="8"/>
  <c r="CI236" i="8"/>
  <c r="CC236" i="8"/>
  <c r="CD236" i="8"/>
  <c r="CF236" i="8"/>
  <c r="CG236" i="8"/>
  <c r="AR236" i="8"/>
  <c r="AQ236" i="8"/>
  <c r="AD236" i="8"/>
  <c r="AP236" i="8"/>
  <c r="AM236" i="8"/>
  <c r="AL236" i="8"/>
  <c r="AK236" i="8"/>
  <c r="AJ236" i="8"/>
  <c r="AC236" i="8"/>
  <c r="AB236" i="8"/>
  <c r="M236" i="8"/>
  <c r="A236" i="8"/>
  <c r="CR235" i="8"/>
  <c r="CQ235" i="8"/>
  <c r="CP235" i="8"/>
  <c r="AI235" i="8"/>
  <c r="CO235" i="8"/>
  <c r="CN235" i="8"/>
  <c r="BT235" i="8"/>
  <c r="Q235" i="8"/>
  <c r="BU235" i="8"/>
  <c r="BX235" i="8"/>
  <c r="BW235" i="8"/>
  <c r="BV235" i="8"/>
  <c r="AU235" i="8"/>
  <c r="BY235" i="8"/>
  <c r="AS235" i="8"/>
  <c r="BZ235" i="8"/>
  <c r="CA235" i="8"/>
  <c r="CB235" i="8"/>
  <c r="CE235" i="8"/>
  <c r="AW235" i="8"/>
  <c r="R235" i="8"/>
  <c r="CK235" i="8"/>
  <c r="CL235" i="8"/>
  <c r="CM235" i="8"/>
  <c r="CH235" i="8"/>
  <c r="S235" i="8"/>
  <c r="CJ235" i="8"/>
  <c r="CI235" i="8"/>
  <c r="CC235" i="8"/>
  <c r="CD235" i="8"/>
  <c r="CF235" i="8"/>
  <c r="CG235" i="8"/>
  <c r="AR235" i="8"/>
  <c r="AQ235" i="8"/>
  <c r="AD235" i="8"/>
  <c r="AP235" i="8"/>
  <c r="AM235" i="8"/>
  <c r="AL235" i="8"/>
  <c r="AK235" i="8"/>
  <c r="AJ235" i="8"/>
  <c r="AC235" i="8"/>
  <c r="AB235" i="8"/>
  <c r="M235" i="8"/>
  <c r="A235" i="8"/>
  <c r="CR234" i="8"/>
  <c r="CQ234" i="8"/>
  <c r="CP234" i="8"/>
  <c r="AI234" i="8"/>
  <c r="CO234" i="8"/>
  <c r="CN234" i="8"/>
  <c r="BT234" i="8"/>
  <c r="Q234" i="8"/>
  <c r="BU234" i="8"/>
  <c r="BX234" i="8"/>
  <c r="BW234" i="8"/>
  <c r="BV234" i="8"/>
  <c r="AU234" i="8"/>
  <c r="BY234" i="8"/>
  <c r="AS234" i="8"/>
  <c r="BZ234" i="8"/>
  <c r="CA234" i="8"/>
  <c r="CB234" i="8"/>
  <c r="CE234" i="8"/>
  <c r="AW234" i="8"/>
  <c r="R234" i="8"/>
  <c r="CK234" i="8"/>
  <c r="CL234" i="8"/>
  <c r="CM234" i="8"/>
  <c r="CH234" i="8"/>
  <c r="S234" i="8"/>
  <c r="CJ234" i="8"/>
  <c r="CI234" i="8"/>
  <c r="CC234" i="8"/>
  <c r="CD234" i="8"/>
  <c r="CF234" i="8"/>
  <c r="CG234" i="8"/>
  <c r="AR234" i="8"/>
  <c r="AQ234" i="8"/>
  <c r="AD234" i="8"/>
  <c r="AP234" i="8"/>
  <c r="AM234" i="8"/>
  <c r="AL234" i="8"/>
  <c r="AK234" i="8"/>
  <c r="AJ234" i="8"/>
  <c r="AC234" i="8"/>
  <c r="AB234" i="8"/>
  <c r="M234" i="8"/>
  <c r="A234" i="8"/>
  <c r="CR233" i="8"/>
  <c r="CQ233" i="8"/>
  <c r="CP233" i="8"/>
  <c r="AI233" i="8"/>
  <c r="CO233" i="8"/>
  <c r="CN233" i="8"/>
  <c r="BT233" i="8"/>
  <c r="Q233" i="8"/>
  <c r="BU233" i="8"/>
  <c r="BX233" i="8"/>
  <c r="BW233" i="8"/>
  <c r="BV233" i="8"/>
  <c r="AU233" i="8"/>
  <c r="BY233" i="8"/>
  <c r="AS233" i="8"/>
  <c r="BZ233" i="8"/>
  <c r="CA233" i="8"/>
  <c r="CB233" i="8"/>
  <c r="CE233" i="8"/>
  <c r="AW233" i="8"/>
  <c r="R233" i="8"/>
  <c r="CK233" i="8"/>
  <c r="CL233" i="8"/>
  <c r="CM233" i="8"/>
  <c r="CH233" i="8"/>
  <c r="S233" i="8"/>
  <c r="CJ233" i="8"/>
  <c r="CI233" i="8"/>
  <c r="CC233" i="8"/>
  <c r="CD233" i="8"/>
  <c r="CF233" i="8"/>
  <c r="CG233" i="8"/>
  <c r="AR233" i="8"/>
  <c r="AQ233" i="8"/>
  <c r="AD233" i="8"/>
  <c r="AP233" i="8"/>
  <c r="AM233" i="8"/>
  <c r="AL233" i="8"/>
  <c r="AK233" i="8"/>
  <c r="AJ233" i="8"/>
  <c r="AC233" i="8"/>
  <c r="AB233" i="8"/>
  <c r="M233" i="8"/>
  <c r="A233" i="8"/>
  <c r="CR232" i="8"/>
  <c r="CQ232" i="8"/>
  <c r="CP232" i="8"/>
  <c r="AI232" i="8"/>
  <c r="CO232" i="8"/>
  <c r="CN232" i="8"/>
  <c r="BT232" i="8"/>
  <c r="Q232" i="8"/>
  <c r="BU232" i="8"/>
  <c r="BX232" i="8"/>
  <c r="BW232" i="8"/>
  <c r="BV232" i="8"/>
  <c r="AU232" i="8"/>
  <c r="BY232" i="8"/>
  <c r="AS232" i="8"/>
  <c r="BZ232" i="8"/>
  <c r="CA232" i="8"/>
  <c r="CB232" i="8"/>
  <c r="CE232" i="8"/>
  <c r="AW232" i="8"/>
  <c r="R232" i="8"/>
  <c r="CK232" i="8"/>
  <c r="CL232" i="8"/>
  <c r="CM232" i="8"/>
  <c r="CH232" i="8"/>
  <c r="S232" i="8"/>
  <c r="CJ232" i="8"/>
  <c r="CI232" i="8"/>
  <c r="CC232" i="8"/>
  <c r="CD232" i="8"/>
  <c r="CF232" i="8"/>
  <c r="CG232" i="8"/>
  <c r="AR232" i="8"/>
  <c r="AQ232" i="8"/>
  <c r="AD232" i="8"/>
  <c r="AP232" i="8"/>
  <c r="AM232" i="8"/>
  <c r="AL232" i="8"/>
  <c r="AK232" i="8"/>
  <c r="AJ232" i="8"/>
  <c r="AC232" i="8"/>
  <c r="AB232" i="8"/>
  <c r="M232" i="8"/>
  <c r="A232" i="8"/>
  <c r="CR231" i="8"/>
  <c r="CQ231" i="8"/>
  <c r="CP231" i="8"/>
  <c r="AI231" i="8"/>
  <c r="CO231" i="8"/>
  <c r="CN231" i="8"/>
  <c r="BT231" i="8"/>
  <c r="Q231" i="8"/>
  <c r="BU231" i="8"/>
  <c r="BX231" i="8"/>
  <c r="BW231" i="8"/>
  <c r="BV231" i="8"/>
  <c r="AU231" i="8"/>
  <c r="BY231" i="8"/>
  <c r="AS231" i="8"/>
  <c r="BZ231" i="8"/>
  <c r="CA231" i="8"/>
  <c r="CB231" i="8"/>
  <c r="CE231" i="8"/>
  <c r="AW231" i="8"/>
  <c r="R231" i="8"/>
  <c r="CK231" i="8"/>
  <c r="CL231" i="8"/>
  <c r="CM231" i="8"/>
  <c r="CH231" i="8"/>
  <c r="S231" i="8"/>
  <c r="CJ231" i="8"/>
  <c r="CI231" i="8"/>
  <c r="CC231" i="8"/>
  <c r="CD231" i="8"/>
  <c r="CF231" i="8"/>
  <c r="CG231" i="8"/>
  <c r="AR231" i="8"/>
  <c r="AQ231" i="8"/>
  <c r="AD231" i="8"/>
  <c r="AP231" i="8"/>
  <c r="AM231" i="8"/>
  <c r="AL231" i="8"/>
  <c r="AK231" i="8"/>
  <c r="AJ231" i="8"/>
  <c r="AC231" i="8"/>
  <c r="AB231" i="8"/>
  <c r="M231" i="8"/>
  <c r="A231" i="8"/>
  <c r="CR230" i="8"/>
  <c r="CQ230" i="8"/>
  <c r="CP230" i="8"/>
  <c r="AI230" i="8"/>
  <c r="CO230" i="8"/>
  <c r="CN230" i="8"/>
  <c r="BT230" i="8"/>
  <c r="Q230" i="8"/>
  <c r="BU230" i="8"/>
  <c r="BX230" i="8"/>
  <c r="BW230" i="8"/>
  <c r="BV230" i="8"/>
  <c r="AU230" i="8"/>
  <c r="BY230" i="8"/>
  <c r="AS230" i="8"/>
  <c r="BZ230" i="8"/>
  <c r="CA230" i="8"/>
  <c r="CB230" i="8"/>
  <c r="CE230" i="8"/>
  <c r="AW230" i="8"/>
  <c r="R230" i="8"/>
  <c r="CK230" i="8"/>
  <c r="CL230" i="8"/>
  <c r="CM230" i="8"/>
  <c r="CH230" i="8"/>
  <c r="S230" i="8"/>
  <c r="CJ230" i="8"/>
  <c r="CI230" i="8"/>
  <c r="CC230" i="8"/>
  <c r="CD230" i="8"/>
  <c r="CF230" i="8"/>
  <c r="CG230" i="8"/>
  <c r="AR230" i="8"/>
  <c r="AQ230" i="8"/>
  <c r="AD230" i="8"/>
  <c r="AP230" i="8"/>
  <c r="AM230" i="8"/>
  <c r="AL230" i="8"/>
  <c r="AK230" i="8"/>
  <c r="AJ230" i="8"/>
  <c r="AC230" i="8"/>
  <c r="AB230" i="8"/>
  <c r="M230" i="8"/>
  <c r="A230" i="8"/>
  <c r="CR229" i="8"/>
  <c r="CQ229" i="8"/>
  <c r="CP229" i="8"/>
  <c r="AI229" i="8"/>
  <c r="CO229" i="8"/>
  <c r="CN229" i="8"/>
  <c r="BT229" i="8"/>
  <c r="Q229" i="8"/>
  <c r="BU229" i="8"/>
  <c r="BX229" i="8"/>
  <c r="BW229" i="8"/>
  <c r="BV229" i="8"/>
  <c r="AU229" i="8"/>
  <c r="BY229" i="8"/>
  <c r="AS229" i="8"/>
  <c r="BZ229" i="8"/>
  <c r="CA229" i="8"/>
  <c r="CB229" i="8"/>
  <c r="CE229" i="8"/>
  <c r="AW229" i="8"/>
  <c r="R229" i="8"/>
  <c r="CK229" i="8"/>
  <c r="CL229" i="8"/>
  <c r="CM229" i="8"/>
  <c r="CH229" i="8"/>
  <c r="S229" i="8"/>
  <c r="CJ229" i="8"/>
  <c r="CI229" i="8"/>
  <c r="CC229" i="8"/>
  <c r="CD229" i="8"/>
  <c r="CF229" i="8"/>
  <c r="CG229" i="8"/>
  <c r="AR229" i="8"/>
  <c r="AQ229" i="8"/>
  <c r="AD229" i="8"/>
  <c r="AP229" i="8"/>
  <c r="AM229" i="8"/>
  <c r="AL229" i="8"/>
  <c r="AK229" i="8"/>
  <c r="AJ229" i="8"/>
  <c r="AC229" i="8"/>
  <c r="AB229" i="8"/>
  <c r="M229" i="8"/>
  <c r="A229" i="8"/>
  <c r="CR228" i="8"/>
  <c r="CQ228" i="8"/>
  <c r="CP228" i="8"/>
  <c r="AI228" i="8"/>
  <c r="CO228" i="8"/>
  <c r="CN228" i="8"/>
  <c r="BT228" i="8"/>
  <c r="Q228" i="8"/>
  <c r="BU228" i="8"/>
  <c r="BX228" i="8"/>
  <c r="BW228" i="8"/>
  <c r="BV228" i="8"/>
  <c r="AU228" i="8"/>
  <c r="BY228" i="8"/>
  <c r="AS228" i="8"/>
  <c r="BZ228" i="8"/>
  <c r="CA228" i="8"/>
  <c r="CB228" i="8"/>
  <c r="CE228" i="8"/>
  <c r="AW228" i="8"/>
  <c r="R228" i="8"/>
  <c r="CK228" i="8"/>
  <c r="CL228" i="8"/>
  <c r="CM228" i="8"/>
  <c r="CH228" i="8"/>
  <c r="S228" i="8"/>
  <c r="CJ228" i="8"/>
  <c r="CI228" i="8"/>
  <c r="CC228" i="8"/>
  <c r="CD228" i="8"/>
  <c r="CF228" i="8"/>
  <c r="CG228" i="8"/>
  <c r="AR228" i="8"/>
  <c r="AQ228" i="8"/>
  <c r="AD228" i="8"/>
  <c r="AP228" i="8"/>
  <c r="AM228" i="8"/>
  <c r="AL228" i="8"/>
  <c r="AK228" i="8"/>
  <c r="AJ228" i="8"/>
  <c r="AC228" i="8"/>
  <c r="AB228" i="8"/>
  <c r="M228" i="8"/>
  <c r="A228" i="8"/>
  <c r="CR227" i="8"/>
  <c r="CQ227" i="8"/>
  <c r="CP227" i="8"/>
  <c r="AI227" i="8"/>
  <c r="CO227" i="8"/>
  <c r="CN227" i="8"/>
  <c r="BT227" i="8"/>
  <c r="Q227" i="8"/>
  <c r="BU227" i="8"/>
  <c r="BX227" i="8"/>
  <c r="BW227" i="8"/>
  <c r="BV227" i="8"/>
  <c r="AU227" i="8"/>
  <c r="BY227" i="8"/>
  <c r="AS227" i="8"/>
  <c r="BZ227" i="8"/>
  <c r="CA227" i="8"/>
  <c r="CB227" i="8"/>
  <c r="CE227" i="8"/>
  <c r="AW227" i="8"/>
  <c r="R227" i="8"/>
  <c r="CK227" i="8"/>
  <c r="CL227" i="8"/>
  <c r="CM227" i="8"/>
  <c r="CH227" i="8"/>
  <c r="S227" i="8"/>
  <c r="CJ227" i="8"/>
  <c r="CI227" i="8"/>
  <c r="CC227" i="8"/>
  <c r="CD227" i="8"/>
  <c r="CF227" i="8"/>
  <c r="CG227" i="8"/>
  <c r="AR227" i="8"/>
  <c r="AQ227" i="8"/>
  <c r="AD227" i="8"/>
  <c r="AP227" i="8"/>
  <c r="AM227" i="8"/>
  <c r="AL227" i="8"/>
  <c r="AK227" i="8"/>
  <c r="AJ227" i="8"/>
  <c r="AC227" i="8"/>
  <c r="AB227" i="8"/>
  <c r="M227" i="8"/>
  <c r="A227" i="8"/>
  <c r="CR226" i="8"/>
  <c r="CQ226" i="8"/>
  <c r="CP226" i="8"/>
  <c r="AI226" i="8"/>
  <c r="CO226" i="8"/>
  <c r="CN226" i="8"/>
  <c r="BT226" i="8"/>
  <c r="Q226" i="8"/>
  <c r="BU226" i="8"/>
  <c r="BX226" i="8"/>
  <c r="BW226" i="8"/>
  <c r="BV226" i="8"/>
  <c r="AU226" i="8"/>
  <c r="BY226" i="8"/>
  <c r="AS226" i="8"/>
  <c r="BZ226" i="8"/>
  <c r="CA226" i="8"/>
  <c r="CB226" i="8"/>
  <c r="CE226" i="8"/>
  <c r="AW226" i="8"/>
  <c r="R226" i="8"/>
  <c r="CK226" i="8"/>
  <c r="CL226" i="8"/>
  <c r="CM226" i="8"/>
  <c r="CH226" i="8"/>
  <c r="S226" i="8"/>
  <c r="CJ226" i="8"/>
  <c r="CI226" i="8"/>
  <c r="CC226" i="8"/>
  <c r="CD226" i="8"/>
  <c r="CF226" i="8"/>
  <c r="CG226" i="8"/>
  <c r="AR226" i="8"/>
  <c r="AQ226" i="8"/>
  <c r="AD226" i="8"/>
  <c r="AP226" i="8"/>
  <c r="AM226" i="8"/>
  <c r="AL226" i="8"/>
  <c r="AK226" i="8"/>
  <c r="AJ226" i="8"/>
  <c r="AC226" i="8"/>
  <c r="AB226" i="8"/>
  <c r="M226" i="8"/>
  <c r="A226" i="8"/>
  <c r="CR225" i="8"/>
  <c r="CQ225" i="8"/>
  <c r="CP225" i="8"/>
  <c r="AI225" i="8"/>
  <c r="CO225" i="8"/>
  <c r="CN225" i="8"/>
  <c r="BT225" i="8"/>
  <c r="Q225" i="8"/>
  <c r="BU225" i="8"/>
  <c r="BX225" i="8"/>
  <c r="BW225" i="8"/>
  <c r="BV225" i="8"/>
  <c r="AU225" i="8"/>
  <c r="BY225" i="8"/>
  <c r="AS225" i="8"/>
  <c r="BZ225" i="8"/>
  <c r="CA225" i="8"/>
  <c r="CB225" i="8"/>
  <c r="CE225" i="8"/>
  <c r="AW225" i="8"/>
  <c r="R225" i="8"/>
  <c r="CK225" i="8"/>
  <c r="CL225" i="8"/>
  <c r="CM225" i="8"/>
  <c r="CH225" i="8"/>
  <c r="S225" i="8"/>
  <c r="CJ225" i="8"/>
  <c r="CI225" i="8"/>
  <c r="CC225" i="8"/>
  <c r="CD225" i="8"/>
  <c r="CF225" i="8"/>
  <c r="CG225" i="8"/>
  <c r="AR225" i="8"/>
  <c r="AQ225" i="8"/>
  <c r="AD225" i="8"/>
  <c r="AP225" i="8"/>
  <c r="AM225" i="8"/>
  <c r="AL225" i="8"/>
  <c r="AK225" i="8"/>
  <c r="AJ225" i="8"/>
  <c r="AC225" i="8"/>
  <c r="AB225" i="8"/>
  <c r="M225" i="8"/>
  <c r="A225" i="8"/>
  <c r="CR224" i="8"/>
  <c r="CQ224" i="8"/>
  <c r="CP224" i="8"/>
  <c r="AI224" i="8"/>
  <c r="CO224" i="8"/>
  <c r="CN224" i="8"/>
  <c r="BT224" i="8"/>
  <c r="Q224" i="8"/>
  <c r="BU224" i="8"/>
  <c r="BX224" i="8"/>
  <c r="BW224" i="8"/>
  <c r="BV224" i="8"/>
  <c r="AU224" i="8"/>
  <c r="BY224" i="8"/>
  <c r="AS224" i="8"/>
  <c r="BZ224" i="8"/>
  <c r="CA224" i="8"/>
  <c r="CB224" i="8"/>
  <c r="CE224" i="8"/>
  <c r="AW224" i="8"/>
  <c r="R224" i="8"/>
  <c r="CK224" i="8"/>
  <c r="CL224" i="8"/>
  <c r="CM224" i="8"/>
  <c r="CH224" i="8"/>
  <c r="S224" i="8"/>
  <c r="CJ224" i="8"/>
  <c r="CI224" i="8"/>
  <c r="CC224" i="8"/>
  <c r="CD224" i="8"/>
  <c r="CF224" i="8"/>
  <c r="CG224" i="8"/>
  <c r="AR224" i="8"/>
  <c r="AQ224" i="8"/>
  <c r="AD224" i="8"/>
  <c r="AP224" i="8"/>
  <c r="AM224" i="8"/>
  <c r="AL224" i="8"/>
  <c r="AK224" i="8"/>
  <c r="AJ224" i="8"/>
  <c r="AC224" i="8"/>
  <c r="AB224" i="8"/>
  <c r="M224" i="8"/>
  <c r="A224" i="8"/>
  <c r="CR223" i="8"/>
  <c r="CQ223" i="8"/>
  <c r="CP223" i="8"/>
  <c r="AI223" i="8"/>
  <c r="CO223" i="8"/>
  <c r="CN223" i="8"/>
  <c r="BT223" i="8"/>
  <c r="Q223" i="8"/>
  <c r="BU223" i="8"/>
  <c r="BX223" i="8"/>
  <c r="BW223" i="8"/>
  <c r="BV223" i="8"/>
  <c r="AU223" i="8"/>
  <c r="BY223" i="8"/>
  <c r="AS223" i="8"/>
  <c r="BZ223" i="8"/>
  <c r="CA223" i="8"/>
  <c r="CB223" i="8"/>
  <c r="CE223" i="8"/>
  <c r="AW223" i="8"/>
  <c r="R223" i="8"/>
  <c r="CK223" i="8"/>
  <c r="CL223" i="8"/>
  <c r="CM223" i="8"/>
  <c r="CH223" i="8"/>
  <c r="S223" i="8"/>
  <c r="CJ223" i="8"/>
  <c r="CI223" i="8"/>
  <c r="CC223" i="8"/>
  <c r="CD223" i="8"/>
  <c r="CF223" i="8"/>
  <c r="CG223" i="8"/>
  <c r="AR223" i="8"/>
  <c r="AQ223" i="8"/>
  <c r="AD223" i="8"/>
  <c r="AP223" i="8"/>
  <c r="AM223" i="8"/>
  <c r="AL223" i="8"/>
  <c r="AK223" i="8"/>
  <c r="AJ223" i="8"/>
  <c r="AC223" i="8"/>
  <c r="AB223" i="8"/>
  <c r="M223" i="8"/>
  <c r="A223" i="8"/>
  <c r="CR222" i="8"/>
  <c r="CQ222" i="8"/>
  <c r="CP222" i="8"/>
  <c r="AI222" i="8"/>
  <c r="CO222" i="8"/>
  <c r="CN222" i="8"/>
  <c r="BT222" i="8"/>
  <c r="Q222" i="8"/>
  <c r="BU222" i="8"/>
  <c r="BX222" i="8"/>
  <c r="BW222" i="8"/>
  <c r="BV222" i="8"/>
  <c r="AU222" i="8"/>
  <c r="BY222" i="8"/>
  <c r="AS222" i="8"/>
  <c r="BZ222" i="8"/>
  <c r="CA222" i="8"/>
  <c r="CB222" i="8"/>
  <c r="CE222" i="8"/>
  <c r="AW222" i="8"/>
  <c r="R222" i="8"/>
  <c r="CK222" i="8"/>
  <c r="CL222" i="8"/>
  <c r="CM222" i="8"/>
  <c r="CH222" i="8"/>
  <c r="S222" i="8"/>
  <c r="CJ222" i="8"/>
  <c r="CI222" i="8"/>
  <c r="CC222" i="8"/>
  <c r="CD222" i="8"/>
  <c r="CF222" i="8"/>
  <c r="CG222" i="8"/>
  <c r="AR222" i="8"/>
  <c r="AQ222" i="8"/>
  <c r="AD222" i="8"/>
  <c r="AP222" i="8"/>
  <c r="AM222" i="8"/>
  <c r="AL222" i="8"/>
  <c r="AK222" i="8"/>
  <c r="AJ222" i="8"/>
  <c r="AC222" i="8"/>
  <c r="AB222" i="8"/>
  <c r="M222" i="8"/>
  <c r="A222" i="8"/>
  <c r="CR221" i="8"/>
  <c r="CQ221" i="8"/>
  <c r="CP221" i="8"/>
  <c r="AI221" i="8"/>
  <c r="CO221" i="8"/>
  <c r="CN221" i="8"/>
  <c r="BT221" i="8"/>
  <c r="Q221" i="8"/>
  <c r="BU221" i="8"/>
  <c r="BX221" i="8"/>
  <c r="BW221" i="8"/>
  <c r="BV221" i="8"/>
  <c r="AU221" i="8"/>
  <c r="BY221" i="8"/>
  <c r="AS221" i="8"/>
  <c r="BZ221" i="8"/>
  <c r="CA221" i="8"/>
  <c r="CB221" i="8"/>
  <c r="CE221" i="8"/>
  <c r="AW221" i="8"/>
  <c r="R221" i="8"/>
  <c r="CK221" i="8"/>
  <c r="CL221" i="8"/>
  <c r="CM221" i="8"/>
  <c r="CH221" i="8"/>
  <c r="S221" i="8"/>
  <c r="CJ221" i="8"/>
  <c r="CI221" i="8"/>
  <c r="CC221" i="8"/>
  <c r="CD221" i="8"/>
  <c r="CF221" i="8"/>
  <c r="CG221" i="8"/>
  <c r="AR221" i="8"/>
  <c r="AQ221" i="8"/>
  <c r="AD221" i="8"/>
  <c r="AP221" i="8"/>
  <c r="AM221" i="8"/>
  <c r="AL221" i="8"/>
  <c r="AK221" i="8"/>
  <c r="AJ221" i="8"/>
  <c r="AC221" i="8"/>
  <c r="AB221" i="8"/>
  <c r="M221" i="8"/>
  <c r="A221" i="8"/>
  <c r="CR220" i="8"/>
  <c r="CQ220" i="8"/>
  <c r="CP220" i="8"/>
  <c r="AI220" i="8"/>
  <c r="CO220" i="8"/>
  <c r="CN220" i="8"/>
  <c r="BT220" i="8"/>
  <c r="Q220" i="8"/>
  <c r="BU220" i="8"/>
  <c r="BX220" i="8"/>
  <c r="BW220" i="8"/>
  <c r="BV220" i="8"/>
  <c r="AU220" i="8"/>
  <c r="BY220" i="8"/>
  <c r="AS220" i="8"/>
  <c r="BZ220" i="8"/>
  <c r="CA220" i="8"/>
  <c r="CB220" i="8"/>
  <c r="CE220" i="8"/>
  <c r="AW220" i="8"/>
  <c r="R220" i="8"/>
  <c r="CK220" i="8"/>
  <c r="CL220" i="8"/>
  <c r="CM220" i="8"/>
  <c r="CH220" i="8"/>
  <c r="S220" i="8"/>
  <c r="CJ220" i="8"/>
  <c r="CI220" i="8"/>
  <c r="CC220" i="8"/>
  <c r="CD220" i="8"/>
  <c r="CF220" i="8"/>
  <c r="CG220" i="8"/>
  <c r="AR220" i="8"/>
  <c r="AQ220" i="8"/>
  <c r="AD220" i="8"/>
  <c r="AP220" i="8"/>
  <c r="AM220" i="8"/>
  <c r="AL220" i="8"/>
  <c r="AK220" i="8"/>
  <c r="AJ220" i="8"/>
  <c r="AC220" i="8"/>
  <c r="AB220" i="8"/>
  <c r="M220" i="8"/>
  <c r="A220" i="8"/>
  <c r="CR219" i="8"/>
  <c r="CQ219" i="8"/>
  <c r="CP219" i="8"/>
  <c r="AI219" i="8"/>
  <c r="CO219" i="8"/>
  <c r="CN219" i="8"/>
  <c r="BT219" i="8"/>
  <c r="Q219" i="8"/>
  <c r="BU219" i="8"/>
  <c r="BX219" i="8"/>
  <c r="BW219" i="8"/>
  <c r="BV219" i="8"/>
  <c r="AU219" i="8"/>
  <c r="BY219" i="8"/>
  <c r="AS219" i="8"/>
  <c r="BZ219" i="8"/>
  <c r="CA219" i="8"/>
  <c r="CB219" i="8"/>
  <c r="CE219" i="8"/>
  <c r="AW219" i="8"/>
  <c r="R219" i="8"/>
  <c r="CK219" i="8"/>
  <c r="CL219" i="8"/>
  <c r="CM219" i="8"/>
  <c r="CH219" i="8"/>
  <c r="S219" i="8"/>
  <c r="CJ219" i="8"/>
  <c r="CI219" i="8"/>
  <c r="CC219" i="8"/>
  <c r="CD219" i="8"/>
  <c r="CF219" i="8"/>
  <c r="CG219" i="8"/>
  <c r="AR219" i="8"/>
  <c r="AQ219" i="8"/>
  <c r="AD219" i="8"/>
  <c r="AP219" i="8"/>
  <c r="AM219" i="8"/>
  <c r="AL219" i="8"/>
  <c r="AK219" i="8"/>
  <c r="AJ219" i="8"/>
  <c r="AC219" i="8"/>
  <c r="AB219" i="8"/>
  <c r="M219" i="8"/>
  <c r="A219" i="8"/>
  <c r="CR218" i="8"/>
  <c r="CQ218" i="8"/>
  <c r="CP218" i="8"/>
  <c r="AI218" i="8"/>
  <c r="CO218" i="8"/>
  <c r="CN218" i="8"/>
  <c r="BT218" i="8"/>
  <c r="Q218" i="8"/>
  <c r="BU218" i="8"/>
  <c r="BX218" i="8"/>
  <c r="BW218" i="8"/>
  <c r="BV218" i="8"/>
  <c r="AU218" i="8"/>
  <c r="BY218" i="8"/>
  <c r="AS218" i="8"/>
  <c r="BZ218" i="8"/>
  <c r="CA218" i="8"/>
  <c r="CB218" i="8"/>
  <c r="CE218" i="8"/>
  <c r="AW218" i="8"/>
  <c r="R218" i="8"/>
  <c r="CK218" i="8"/>
  <c r="CL218" i="8"/>
  <c r="CM218" i="8"/>
  <c r="CH218" i="8"/>
  <c r="S218" i="8"/>
  <c r="CJ218" i="8"/>
  <c r="CI218" i="8"/>
  <c r="CC218" i="8"/>
  <c r="CD218" i="8"/>
  <c r="CF218" i="8"/>
  <c r="CG218" i="8"/>
  <c r="AR218" i="8"/>
  <c r="AQ218" i="8"/>
  <c r="AD218" i="8"/>
  <c r="AP218" i="8"/>
  <c r="AM218" i="8"/>
  <c r="AL218" i="8"/>
  <c r="AK218" i="8"/>
  <c r="AJ218" i="8"/>
  <c r="AC218" i="8"/>
  <c r="AB218" i="8"/>
  <c r="M218" i="8"/>
  <c r="A218" i="8"/>
  <c r="CR217" i="8"/>
  <c r="CQ217" i="8"/>
  <c r="CP217" i="8"/>
  <c r="AI217" i="8"/>
  <c r="CO217" i="8"/>
  <c r="CN217" i="8"/>
  <c r="BT217" i="8"/>
  <c r="Q217" i="8"/>
  <c r="BU217" i="8"/>
  <c r="BX217" i="8"/>
  <c r="BW217" i="8"/>
  <c r="BV217" i="8"/>
  <c r="AU217" i="8"/>
  <c r="BY217" i="8"/>
  <c r="AS217" i="8"/>
  <c r="BZ217" i="8"/>
  <c r="CA217" i="8"/>
  <c r="CB217" i="8"/>
  <c r="CE217" i="8"/>
  <c r="AW217" i="8"/>
  <c r="R217" i="8"/>
  <c r="CK217" i="8"/>
  <c r="CL217" i="8"/>
  <c r="CM217" i="8"/>
  <c r="CH217" i="8"/>
  <c r="S217" i="8"/>
  <c r="CJ217" i="8"/>
  <c r="CI217" i="8"/>
  <c r="CC217" i="8"/>
  <c r="CD217" i="8"/>
  <c r="CF217" i="8"/>
  <c r="CG217" i="8"/>
  <c r="AR217" i="8"/>
  <c r="AQ217" i="8"/>
  <c r="AD217" i="8"/>
  <c r="AP217" i="8"/>
  <c r="AM217" i="8"/>
  <c r="AL217" i="8"/>
  <c r="AK217" i="8"/>
  <c r="AJ217" i="8"/>
  <c r="AC217" i="8"/>
  <c r="AB217" i="8"/>
  <c r="M217" i="8"/>
  <c r="A217" i="8"/>
  <c r="CR216" i="8"/>
  <c r="CQ216" i="8"/>
  <c r="CP216" i="8"/>
  <c r="AI216" i="8"/>
  <c r="CO216" i="8"/>
  <c r="CN216" i="8"/>
  <c r="BT216" i="8"/>
  <c r="Q216" i="8"/>
  <c r="BU216" i="8"/>
  <c r="BX216" i="8"/>
  <c r="BW216" i="8"/>
  <c r="BV216" i="8"/>
  <c r="AU216" i="8"/>
  <c r="BY216" i="8"/>
  <c r="AS216" i="8"/>
  <c r="BZ216" i="8"/>
  <c r="CA216" i="8"/>
  <c r="CB216" i="8"/>
  <c r="CE216" i="8"/>
  <c r="AW216" i="8"/>
  <c r="R216" i="8"/>
  <c r="CK216" i="8"/>
  <c r="CL216" i="8"/>
  <c r="CM216" i="8"/>
  <c r="CH216" i="8"/>
  <c r="S216" i="8"/>
  <c r="CJ216" i="8"/>
  <c r="CI216" i="8"/>
  <c r="CC216" i="8"/>
  <c r="CD216" i="8"/>
  <c r="CF216" i="8"/>
  <c r="CG216" i="8"/>
  <c r="AR216" i="8"/>
  <c r="AQ216" i="8"/>
  <c r="AD216" i="8"/>
  <c r="AP216" i="8"/>
  <c r="AM216" i="8"/>
  <c r="AL216" i="8"/>
  <c r="AK216" i="8"/>
  <c r="AJ216" i="8"/>
  <c r="AC216" i="8"/>
  <c r="AB216" i="8"/>
  <c r="M216" i="8"/>
  <c r="A216" i="8"/>
  <c r="CR215" i="8"/>
  <c r="CQ215" i="8"/>
  <c r="CP215" i="8"/>
  <c r="AI215" i="8"/>
  <c r="CO215" i="8"/>
  <c r="CN215" i="8"/>
  <c r="BT215" i="8"/>
  <c r="Q215" i="8"/>
  <c r="BU215" i="8"/>
  <c r="BX215" i="8"/>
  <c r="BW215" i="8"/>
  <c r="BV215" i="8"/>
  <c r="AU215" i="8"/>
  <c r="BY215" i="8"/>
  <c r="AS215" i="8"/>
  <c r="BZ215" i="8"/>
  <c r="CA215" i="8"/>
  <c r="CB215" i="8"/>
  <c r="CE215" i="8"/>
  <c r="AW215" i="8"/>
  <c r="R215" i="8"/>
  <c r="CK215" i="8"/>
  <c r="CL215" i="8"/>
  <c r="CM215" i="8"/>
  <c r="CH215" i="8"/>
  <c r="S215" i="8"/>
  <c r="CJ215" i="8"/>
  <c r="CI215" i="8"/>
  <c r="CC215" i="8"/>
  <c r="CD215" i="8"/>
  <c r="CF215" i="8"/>
  <c r="CG215" i="8"/>
  <c r="AR215" i="8"/>
  <c r="AQ215" i="8"/>
  <c r="AD215" i="8"/>
  <c r="AP215" i="8"/>
  <c r="AM215" i="8"/>
  <c r="AL215" i="8"/>
  <c r="AK215" i="8"/>
  <c r="AJ215" i="8"/>
  <c r="AC215" i="8"/>
  <c r="AB215" i="8"/>
  <c r="M215" i="8"/>
  <c r="A215" i="8"/>
  <c r="CR214" i="8"/>
  <c r="CQ214" i="8"/>
  <c r="CP214" i="8"/>
  <c r="AI214" i="8"/>
  <c r="CO214" i="8"/>
  <c r="CN214" i="8"/>
  <c r="BT214" i="8"/>
  <c r="Q214" i="8"/>
  <c r="BU214" i="8"/>
  <c r="BX214" i="8"/>
  <c r="BW214" i="8"/>
  <c r="BV214" i="8"/>
  <c r="AU214" i="8"/>
  <c r="BY214" i="8"/>
  <c r="AS214" i="8"/>
  <c r="BZ214" i="8"/>
  <c r="CA214" i="8"/>
  <c r="CB214" i="8"/>
  <c r="CE214" i="8"/>
  <c r="AW214" i="8"/>
  <c r="R214" i="8"/>
  <c r="CK214" i="8"/>
  <c r="CL214" i="8"/>
  <c r="CM214" i="8"/>
  <c r="CH214" i="8"/>
  <c r="S214" i="8"/>
  <c r="CJ214" i="8"/>
  <c r="CI214" i="8"/>
  <c r="CC214" i="8"/>
  <c r="CD214" i="8"/>
  <c r="CF214" i="8"/>
  <c r="CG214" i="8"/>
  <c r="AR214" i="8"/>
  <c r="AQ214" i="8"/>
  <c r="AD214" i="8"/>
  <c r="AP214" i="8"/>
  <c r="AM214" i="8"/>
  <c r="AL214" i="8"/>
  <c r="AK214" i="8"/>
  <c r="AJ214" i="8"/>
  <c r="AC214" i="8"/>
  <c r="AB214" i="8"/>
  <c r="M214" i="8"/>
  <c r="A214" i="8"/>
  <c r="CR213" i="8"/>
  <c r="CQ213" i="8"/>
  <c r="CP213" i="8"/>
  <c r="AI213" i="8"/>
  <c r="CO213" i="8"/>
  <c r="CN213" i="8"/>
  <c r="BT213" i="8"/>
  <c r="Q213" i="8"/>
  <c r="BU213" i="8"/>
  <c r="BX213" i="8"/>
  <c r="BW213" i="8"/>
  <c r="BV213" i="8"/>
  <c r="AU213" i="8"/>
  <c r="BY213" i="8"/>
  <c r="AS213" i="8"/>
  <c r="BZ213" i="8"/>
  <c r="CA213" i="8"/>
  <c r="CB213" i="8"/>
  <c r="CE213" i="8"/>
  <c r="AW213" i="8"/>
  <c r="R213" i="8"/>
  <c r="CK213" i="8"/>
  <c r="CL213" i="8"/>
  <c r="CM213" i="8"/>
  <c r="CH213" i="8"/>
  <c r="S213" i="8"/>
  <c r="CJ213" i="8"/>
  <c r="CI213" i="8"/>
  <c r="CC213" i="8"/>
  <c r="CD213" i="8"/>
  <c r="CF213" i="8"/>
  <c r="CG213" i="8"/>
  <c r="AR213" i="8"/>
  <c r="AQ213" i="8"/>
  <c r="AD213" i="8"/>
  <c r="AP213" i="8"/>
  <c r="AM213" i="8"/>
  <c r="AL213" i="8"/>
  <c r="AK213" i="8"/>
  <c r="AJ213" i="8"/>
  <c r="AC213" i="8"/>
  <c r="AB213" i="8"/>
  <c r="M213" i="8"/>
  <c r="A213" i="8"/>
  <c r="CR212" i="8"/>
  <c r="CQ212" i="8"/>
  <c r="CP212" i="8"/>
  <c r="AI212" i="8"/>
  <c r="CO212" i="8"/>
  <c r="CN212" i="8"/>
  <c r="BT212" i="8"/>
  <c r="Q212" i="8"/>
  <c r="BU212" i="8"/>
  <c r="BX212" i="8"/>
  <c r="BW212" i="8"/>
  <c r="BV212" i="8"/>
  <c r="AU212" i="8"/>
  <c r="BY212" i="8"/>
  <c r="AS212" i="8"/>
  <c r="BZ212" i="8"/>
  <c r="CA212" i="8"/>
  <c r="CB212" i="8"/>
  <c r="CE212" i="8"/>
  <c r="AW212" i="8"/>
  <c r="R212" i="8"/>
  <c r="CK212" i="8"/>
  <c r="CL212" i="8"/>
  <c r="CM212" i="8"/>
  <c r="CH212" i="8"/>
  <c r="S212" i="8"/>
  <c r="CJ212" i="8"/>
  <c r="CI212" i="8"/>
  <c r="CC212" i="8"/>
  <c r="CD212" i="8"/>
  <c r="CF212" i="8"/>
  <c r="CG212" i="8"/>
  <c r="AR212" i="8"/>
  <c r="AQ212" i="8"/>
  <c r="AD212" i="8"/>
  <c r="AP212" i="8"/>
  <c r="AM212" i="8"/>
  <c r="AL212" i="8"/>
  <c r="AK212" i="8"/>
  <c r="AJ212" i="8"/>
  <c r="AC212" i="8"/>
  <c r="AB212" i="8"/>
  <c r="M212" i="8"/>
  <c r="A212" i="8"/>
  <c r="CR211" i="8"/>
  <c r="CQ211" i="8"/>
  <c r="CP211" i="8"/>
  <c r="AI211" i="8"/>
  <c r="CO211" i="8"/>
  <c r="CN211" i="8"/>
  <c r="BT211" i="8"/>
  <c r="Q211" i="8"/>
  <c r="BU211" i="8"/>
  <c r="BX211" i="8"/>
  <c r="BW211" i="8"/>
  <c r="BV211" i="8"/>
  <c r="AU211" i="8"/>
  <c r="BY211" i="8"/>
  <c r="AS211" i="8"/>
  <c r="BZ211" i="8"/>
  <c r="CA211" i="8"/>
  <c r="CB211" i="8"/>
  <c r="CE211" i="8"/>
  <c r="AW211" i="8"/>
  <c r="R211" i="8"/>
  <c r="CK211" i="8"/>
  <c r="CL211" i="8"/>
  <c r="CM211" i="8"/>
  <c r="CH211" i="8"/>
  <c r="S211" i="8"/>
  <c r="CJ211" i="8"/>
  <c r="CI211" i="8"/>
  <c r="CC211" i="8"/>
  <c r="CD211" i="8"/>
  <c r="CF211" i="8"/>
  <c r="CG211" i="8"/>
  <c r="AR211" i="8"/>
  <c r="AQ211" i="8"/>
  <c r="AD211" i="8"/>
  <c r="AP211" i="8"/>
  <c r="AM211" i="8"/>
  <c r="AL211" i="8"/>
  <c r="AK211" i="8"/>
  <c r="AJ211" i="8"/>
  <c r="AC211" i="8"/>
  <c r="AB211" i="8"/>
  <c r="M211" i="8"/>
  <c r="A211" i="8"/>
  <c r="CR210" i="8"/>
  <c r="CQ210" i="8"/>
  <c r="CP210" i="8"/>
  <c r="AI210" i="8"/>
  <c r="CO210" i="8"/>
  <c r="CN210" i="8"/>
  <c r="BT210" i="8"/>
  <c r="Q210" i="8"/>
  <c r="BU210" i="8"/>
  <c r="BX210" i="8"/>
  <c r="BW210" i="8"/>
  <c r="BV210" i="8"/>
  <c r="AU210" i="8"/>
  <c r="BY210" i="8"/>
  <c r="AS210" i="8"/>
  <c r="BZ210" i="8"/>
  <c r="CA210" i="8"/>
  <c r="CB210" i="8"/>
  <c r="CE210" i="8"/>
  <c r="AW210" i="8"/>
  <c r="R210" i="8"/>
  <c r="CK210" i="8"/>
  <c r="CL210" i="8"/>
  <c r="CM210" i="8"/>
  <c r="CH210" i="8"/>
  <c r="S210" i="8"/>
  <c r="CJ210" i="8"/>
  <c r="CI210" i="8"/>
  <c r="CC210" i="8"/>
  <c r="CD210" i="8"/>
  <c r="CF210" i="8"/>
  <c r="CG210" i="8"/>
  <c r="AR210" i="8"/>
  <c r="AQ210" i="8"/>
  <c r="AD210" i="8"/>
  <c r="AP210" i="8"/>
  <c r="AM210" i="8"/>
  <c r="AL210" i="8"/>
  <c r="AK210" i="8"/>
  <c r="AJ210" i="8"/>
  <c r="AC210" i="8"/>
  <c r="AB210" i="8"/>
  <c r="M210" i="8"/>
  <c r="A210" i="8"/>
  <c r="CR209" i="8"/>
  <c r="CQ209" i="8"/>
  <c r="CP209" i="8"/>
  <c r="AI209" i="8"/>
  <c r="CO209" i="8"/>
  <c r="CN209" i="8"/>
  <c r="BT209" i="8"/>
  <c r="Q209" i="8"/>
  <c r="BU209" i="8"/>
  <c r="BX209" i="8"/>
  <c r="BW209" i="8"/>
  <c r="BV209" i="8"/>
  <c r="AU209" i="8"/>
  <c r="BY209" i="8"/>
  <c r="AS209" i="8"/>
  <c r="BZ209" i="8"/>
  <c r="CA209" i="8"/>
  <c r="CB209" i="8"/>
  <c r="CE209" i="8"/>
  <c r="AW209" i="8"/>
  <c r="R209" i="8"/>
  <c r="CK209" i="8"/>
  <c r="CL209" i="8"/>
  <c r="CM209" i="8"/>
  <c r="CH209" i="8"/>
  <c r="S209" i="8"/>
  <c r="CJ209" i="8"/>
  <c r="CI209" i="8"/>
  <c r="CC209" i="8"/>
  <c r="CD209" i="8"/>
  <c r="CF209" i="8"/>
  <c r="CG209" i="8"/>
  <c r="AR209" i="8"/>
  <c r="AQ209" i="8"/>
  <c r="AD209" i="8"/>
  <c r="AP209" i="8"/>
  <c r="AM209" i="8"/>
  <c r="AL209" i="8"/>
  <c r="AK209" i="8"/>
  <c r="AJ209" i="8"/>
  <c r="AC209" i="8"/>
  <c r="AB209" i="8"/>
  <c r="M209" i="8"/>
  <c r="A209" i="8"/>
  <c r="CR208" i="8"/>
  <c r="CQ208" i="8"/>
  <c r="CP208" i="8"/>
  <c r="AI208" i="8"/>
  <c r="CO208" i="8"/>
  <c r="CN208" i="8"/>
  <c r="BT208" i="8"/>
  <c r="Q208" i="8"/>
  <c r="BU208" i="8"/>
  <c r="BX208" i="8"/>
  <c r="BW208" i="8"/>
  <c r="BV208" i="8"/>
  <c r="AU208" i="8"/>
  <c r="BY208" i="8"/>
  <c r="AS208" i="8"/>
  <c r="BZ208" i="8"/>
  <c r="CA208" i="8"/>
  <c r="CB208" i="8"/>
  <c r="CE208" i="8"/>
  <c r="AW208" i="8"/>
  <c r="R208" i="8"/>
  <c r="CK208" i="8"/>
  <c r="CL208" i="8"/>
  <c r="CM208" i="8"/>
  <c r="CH208" i="8"/>
  <c r="S208" i="8"/>
  <c r="CJ208" i="8"/>
  <c r="CI208" i="8"/>
  <c r="CC208" i="8"/>
  <c r="CD208" i="8"/>
  <c r="CF208" i="8"/>
  <c r="CG208" i="8"/>
  <c r="AR208" i="8"/>
  <c r="AQ208" i="8"/>
  <c r="AD208" i="8"/>
  <c r="AP208" i="8"/>
  <c r="AM208" i="8"/>
  <c r="AL208" i="8"/>
  <c r="AK208" i="8"/>
  <c r="AJ208" i="8"/>
  <c r="AC208" i="8"/>
  <c r="AB208" i="8"/>
  <c r="M208" i="8"/>
  <c r="A208" i="8"/>
  <c r="CR207" i="8"/>
  <c r="CQ207" i="8"/>
  <c r="CP207" i="8"/>
  <c r="AI207" i="8"/>
  <c r="CO207" i="8"/>
  <c r="CN207" i="8"/>
  <c r="BT207" i="8"/>
  <c r="Q207" i="8"/>
  <c r="BU207" i="8"/>
  <c r="BX207" i="8"/>
  <c r="BW207" i="8"/>
  <c r="BV207" i="8"/>
  <c r="AU207" i="8"/>
  <c r="BY207" i="8"/>
  <c r="AS207" i="8"/>
  <c r="BZ207" i="8"/>
  <c r="CA207" i="8"/>
  <c r="CB207" i="8"/>
  <c r="CE207" i="8"/>
  <c r="AW207" i="8"/>
  <c r="R207" i="8"/>
  <c r="CK207" i="8"/>
  <c r="CL207" i="8"/>
  <c r="CM207" i="8"/>
  <c r="CH207" i="8"/>
  <c r="S207" i="8"/>
  <c r="CJ207" i="8"/>
  <c r="CI207" i="8"/>
  <c r="CC207" i="8"/>
  <c r="CD207" i="8"/>
  <c r="CF207" i="8"/>
  <c r="CG207" i="8"/>
  <c r="AR207" i="8"/>
  <c r="AQ207" i="8"/>
  <c r="AD207" i="8"/>
  <c r="AP207" i="8"/>
  <c r="AM207" i="8"/>
  <c r="AL207" i="8"/>
  <c r="AK207" i="8"/>
  <c r="AJ207" i="8"/>
  <c r="AC207" i="8"/>
  <c r="AB207" i="8"/>
  <c r="M207" i="8"/>
  <c r="A207" i="8"/>
  <c r="CR206" i="8"/>
  <c r="CQ206" i="8"/>
  <c r="CP206" i="8"/>
  <c r="AI206" i="8"/>
  <c r="CO206" i="8"/>
  <c r="CN206" i="8"/>
  <c r="BT206" i="8"/>
  <c r="Q206" i="8"/>
  <c r="BU206" i="8"/>
  <c r="BX206" i="8"/>
  <c r="BW206" i="8"/>
  <c r="BV206" i="8"/>
  <c r="AU206" i="8"/>
  <c r="BY206" i="8"/>
  <c r="AS206" i="8"/>
  <c r="BZ206" i="8"/>
  <c r="CA206" i="8"/>
  <c r="CB206" i="8"/>
  <c r="CE206" i="8"/>
  <c r="AW206" i="8"/>
  <c r="R206" i="8"/>
  <c r="CK206" i="8"/>
  <c r="CL206" i="8"/>
  <c r="CM206" i="8"/>
  <c r="CH206" i="8"/>
  <c r="S206" i="8"/>
  <c r="CJ206" i="8"/>
  <c r="CI206" i="8"/>
  <c r="CC206" i="8"/>
  <c r="CD206" i="8"/>
  <c r="CF206" i="8"/>
  <c r="CG206" i="8"/>
  <c r="AR206" i="8"/>
  <c r="AQ206" i="8"/>
  <c r="AD206" i="8"/>
  <c r="AP206" i="8"/>
  <c r="AM206" i="8"/>
  <c r="AL206" i="8"/>
  <c r="AK206" i="8"/>
  <c r="AJ206" i="8"/>
  <c r="AC206" i="8"/>
  <c r="AB206" i="8"/>
  <c r="M206" i="8"/>
  <c r="A206" i="8"/>
  <c r="CR205" i="8"/>
  <c r="CQ205" i="8"/>
  <c r="CP205" i="8"/>
  <c r="AI205" i="8"/>
  <c r="CO205" i="8"/>
  <c r="CN205" i="8"/>
  <c r="BT205" i="8"/>
  <c r="Q205" i="8"/>
  <c r="BU205" i="8"/>
  <c r="BX205" i="8"/>
  <c r="BW205" i="8"/>
  <c r="BV205" i="8"/>
  <c r="AU205" i="8"/>
  <c r="BY205" i="8"/>
  <c r="AS205" i="8"/>
  <c r="BZ205" i="8"/>
  <c r="CA205" i="8"/>
  <c r="CB205" i="8"/>
  <c r="CE205" i="8"/>
  <c r="AW205" i="8"/>
  <c r="R205" i="8"/>
  <c r="CK205" i="8"/>
  <c r="CL205" i="8"/>
  <c r="CM205" i="8"/>
  <c r="CH205" i="8"/>
  <c r="S205" i="8"/>
  <c r="CJ205" i="8"/>
  <c r="CI205" i="8"/>
  <c r="CC205" i="8"/>
  <c r="CD205" i="8"/>
  <c r="CF205" i="8"/>
  <c r="CG205" i="8"/>
  <c r="AR205" i="8"/>
  <c r="AQ205" i="8"/>
  <c r="AD205" i="8"/>
  <c r="AP205" i="8"/>
  <c r="AM205" i="8"/>
  <c r="AL205" i="8"/>
  <c r="AK205" i="8"/>
  <c r="AJ205" i="8"/>
  <c r="AC205" i="8"/>
  <c r="AB205" i="8"/>
  <c r="M205" i="8"/>
  <c r="A205" i="8"/>
  <c r="CR204" i="8"/>
  <c r="CQ204" i="8"/>
  <c r="CP204" i="8"/>
  <c r="AI204" i="8"/>
  <c r="CO204" i="8"/>
  <c r="CN204" i="8"/>
  <c r="BT204" i="8"/>
  <c r="Q204" i="8"/>
  <c r="BU204" i="8"/>
  <c r="BX204" i="8"/>
  <c r="BW204" i="8"/>
  <c r="BV204" i="8"/>
  <c r="AU204" i="8"/>
  <c r="BY204" i="8"/>
  <c r="AS204" i="8"/>
  <c r="BZ204" i="8"/>
  <c r="CA204" i="8"/>
  <c r="CB204" i="8"/>
  <c r="CE204" i="8"/>
  <c r="AW204" i="8"/>
  <c r="R204" i="8"/>
  <c r="CK204" i="8"/>
  <c r="CL204" i="8"/>
  <c r="CM204" i="8"/>
  <c r="CH204" i="8"/>
  <c r="S204" i="8"/>
  <c r="CJ204" i="8"/>
  <c r="CI204" i="8"/>
  <c r="CC204" i="8"/>
  <c r="CD204" i="8"/>
  <c r="CF204" i="8"/>
  <c r="CG204" i="8"/>
  <c r="AR204" i="8"/>
  <c r="AQ204" i="8"/>
  <c r="AD204" i="8"/>
  <c r="AP204" i="8"/>
  <c r="AM204" i="8"/>
  <c r="AL204" i="8"/>
  <c r="AK204" i="8"/>
  <c r="AJ204" i="8"/>
  <c r="AC204" i="8"/>
  <c r="AB204" i="8"/>
  <c r="M204" i="8"/>
  <c r="A204" i="8"/>
  <c r="CR203" i="8"/>
  <c r="CQ203" i="8"/>
  <c r="CP203" i="8"/>
  <c r="AI203" i="8"/>
  <c r="CO203" i="8"/>
  <c r="CN203" i="8"/>
  <c r="BT203" i="8"/>
  <c r="Q203" i="8"/>
  <c r="BU203" i="8"/>
  <c r="BX203" i="8"/>
  <c r="BW203" i="8"/>
  <c r="BV203" i="8"/>
  <c r="AU203" i="8"/>
  <c r="BY203" i="8"/>
  <c r="AS203" i="8"/>
  <c r="BZ203" i="8"/>
  <c r="CA203" i="8"/>
  <c r="CB203" i="8"/>
  <c r="CE203" i="8"/>
  <c r="AW203" i="8"/>
  <c r="R203" i="8"/>
  <c r="CK203" i="8"/>
  <c r="CL203" i="8"/>
  <c r="CM203" i="8"/>
  <c r="CH203" i="8"/>
  <c r="S203" i="8"/>
  <c r="CJ203" i="8"/>
  <c r="CI203" i="8"/>
  <c r="CC203" i="8"/>
  <c r="CD203" i="8"/>
  <c r="CF203" i="8"/>
  <c r="CG203" i="8"/>
  <c r="AR203" i="8"/>
  <c r="AQ203" i="8"/>
  <c r="AD203" i="8"/>
  <c r="AP203" i="8"/>
  <c r="AM203" i="8"/>
  <c r="AL203" i="8"/>
  <c r="AK203" i="8"/>
  <c r="AJ203" i="8"/>
  <c r="AC203" i="8"/>
  <c r="AB203" i="8"/>
  <c r="M203" i="8"/>
  <c r="A203" i="8"/>
  <c r="CR202" i="8"/>
  <c r="CQ202" i="8"/>
  <c r="CP202" i="8"/>
  <c r="AI202" i="8"/>
  <c r="CO202" i="8"/>
  <c r="CN202" i="8"/>
  <c r="BT202" i="8"/>
  <c r="Q202" i="8"/>
  <c r="BU202" i="8"/>
  <c r="BX202" i="8"/>
  <c r="BW202" i="8"/>
  <c r="BV202" i="8"/>
  <c r="AU202" i="8"/>
  <c r="BY202" i="8"/>
  <c r="AS202" i="8"/>
  <c r="BZ202" i="8"/>
  <c r="CA202" i="8"/>
  <c r="CB202" i="8"/>
  <c r="CE202" i="8"/>
  <c r="AW202" i="8"/>
  <c r="R202" i="8"/>
  <c r="CK202" i="8"/>
  <c r="CL202" i="8"/>
  <c r="CM202" i="8"/>
  <c r="CH202" i="8"/>
  <c r="S202" i="8"/>
  <c r="CJ202" i="8"/>
  <c r="CI202" i="8"/>
  <c r="CC202" i="8"/>
  <c r="CD202" i="8"/>
  <c r="CF202" i="8"/>
  <c r="CG202" i="8"/>
  <c r="AR202" i="8"/>
  <c r="AQ202" i="8"/>
  <c r="AD202" i="8"/>
  <c r="AP202" i="8"/>
  <c r="AM202" i="8"/>
  <c r="AL202" i="8"/>
  <c r="AK202" i="8"/>
  <c r="AJ202" i="8"/>
  <c r="AC202" i="8"/>
  <c r="AB202" i="8"/>
  <c r="M202" i="8"/>
  <c r="A202" i="8"/>
  <c r="CR201" i="8"/>
  <c r="CQ201" i="8"/>
  <c r="CP201" i="8"/>
  <c r="AI201" i="8"/>
  <c r="CO201" i="8"/>
  <c r="CN201" i="8"/>
  <c r="BT201" i="8"/>
  <c r="Q201" i="8"/>
  <c r="BU201" i="8"/>
  <c r="BX201" i="8"/>
  <c r="BW201" i="8"/>
  <c r="BV201" i="8"/>
  <c r="AU201" i="8"/>
  <c r="BY201" i="8"/>
  <c r="AS201" i="8"/>
  <c r="BZ201" i="8"/>
  <c r="CA201" i="8"/>
  <c r="CB201" i="8"/>
  <c r="CE201" i="8"/>
  <c r="AW201" i="8"/>
  <c r="R201" i="8"/>
  <c r="CK201" i="8"/>
  <c r="CL201" i="8"/>
  <c r="CM201" i="8"/>
  <c r="CH201" i="8"/>
  <c r="S201" i="8"/>
  <c r="CJ201" i="8"/>
  <c r="CI201" i="8"/>
  <c r="CC201" i="8"/>
  <c r="CD201" i="8"/>
  <c r="CF201" i="8"/>
  <c r="CG201" i="8"/>
  <c r="AR201" i="8"/>
  <c r="AQ201" i="8"/>
  <c r="AD201" i="8"/>
  <c r="AP201" i="8"/>
  <c r="AM201" i="8"/>
  <c r="AL201" i="8"/>
  <c r="AK201" i="8"/>
  <c r="AJ201" i="8"/>
  <c r="AC201" i="8"/>
  <c r="AB201" i="8"/>
  <c r="M201" i="8"/>
  <c r="A201" i="8"/>
  <c r="CR200" i="8"/>
  <c r="CQ200" i="8"/>
  <c r="CP200" i="8"/>
  <c r="AI200" i="8"/>
  <c r="CO200" i="8"/>
  <c r="CN200" i="8"/>
  <c r="BT200" i="8"/>
  <c r="Q200" i="8"/>
  <c r="BU200" i="8"/>
  <c r="BX200" i="8"/>
  <c r="BW200" i="8"/>
  <c r="BV200" i="8"/>
  <c r="AU200" i="8"/>
  <c r="BY200" i="8"/>
  <c r="AS200" i="8"/>
  <c r="BZ200" i="8"/>
  <c r="CA200" i="8"/>
  <c r="CB200" i="8"/>
  <c r="CE200" i="8"/>
  <c r="AW200" i="8"/>
  <c r="R200" i="8"/>
  <c r="CK200" i="8"/>
  <c r="CL200" i="8"/>
  <c r="CM200" i="8"/>
  <c r="CH200" i="8"/>
  <c r="S200" i="8"/>
  <c r="CJ200" i="8"/>
  <c r="CI200" i="8"/>
  <c r="CC200" i="8"/>
  <c r="CD200" i="8"/>
  <c r="CF200" i="8"/>
  <c r="CG200" i="8"/>
  <c r="AR200" i="8"/>
  <c r="AQ200" i="8"/>
  <c r="AD200" i="8"/>
  <c r="AP200" i="8"/>
  <c r="AM200" i="8"/>
  <c r="AL200" i="8"/>
  <c r="AK200" i="8"/>
  <c r="AJ200" i="8"/>
  <c r="AC200" i="8"/>
  <c r="AB200" i="8"/>
  <c r="M200" i="8"/>
  <c r="A200" i="8"/>
  <c r="CR199" i="8"/>
  <c r="CQ199" i="8"/>
  <c r="CP199" i="8"/>
  <c r="AI199" i="8"/>
  <c r="CO199" i="8"/>
  <c r="CN199" i="8"/>
  <c r="BT199" i="8"/>
  <c r="Q199" i="8"/>
  <c r="BU199" i="8"/>
  <c r="BX199" i="8"/>
  <c r="BW199" i="8"/>
  <c r="BV199" i="8"/>
  <c r="AU199" i="8"/>
  <c r="BY199" i="8"/>
  <c r="AS199" i="8"/>
  <c r="BZ199" i="8"/>
  <c r="CA199" i="8"/>
  <c r="CB199" i="8"/>
  <c r="CE199" i="8"/>
  <c r="AW199" i="8"/>
  <c r="R199" i="8"/>
  <c r="CK199" i="8"/>
  <c r="CL199" i="8"/>
  <c r="CM199" i="8"/>
  <c r="CH199" i="8"/>
  <c r="S199" i="8"/>
  <c r="CJ199" i="8"/>
  <c r="CI199" i="8"/>
  <c r="CC199" i="8"/>
  <c r="CD199" i="8"/>
  <c r="CF199" i="8"/>
  <c r="CG199" i="8"/>
  <c r="AR199" i="8"/>
  <c r="AQ199" i="8"/>
  <c r="AD199" i="8"/>
  <c r="AP199" i="8"/>
  <c r="AM199" i="8"/>
  <c r="AL199" i="8"/>
  <c r="AK199" i="8"/>
  <c r="AJ199" i="8"/>
  <c r="AC199" i="8"/>
  <c r="AB199" i="8"/>
  <c r="M199" i="8"/>
  <c r="A199" i="8"/>
  <c r="CR198" i="8"/>
  <c r="CQ198" i="8"/>
  <c r="CP198" i="8"/>
  <c r="AI198" i="8"/>
  <c r="CO198" i="8"/>
  <c r="CN198" i="8"/>
  <c r="BT198" i="8"/>
  <c r="Q198" i="8"/>
  <c r="BU198" i="8"/>
  <c r="BX198" i="8"/>
  <c r="BW198" i="8"/>
  <c r="BV198" i="8"/>
  <c r="AU198" i="8"/>
  <c r="BY198" i="8"/>
  <c r="AS198" i="8"/>
  <c r="BZ198" i="8"/>
  <c r="CA198" i="8"/>
  <c r="CB198" i="8"/>
  <c r="CE198" i="8"/>
  <c r="AW198" i="8"/>
  <c r="R198" i="8"/>
  <c r="CK198" i="8"/>
  <c r="CL198" i="8"/>
  <c r="CM198" i="8"/>
  <c r="CH198" i="8"/>
  <c r="S198" i="8"/>
  <c r="CJ198" i="8"/>
  <c r="CI198" i="8"/>
  <c r="CC198" i="8"/>
  <c r="CD198" i="8"/>
  <c r="CF198" i="8"/>
  <c r="CG198" i="8"/>
  <c r="AR198" i="8"/>
  <c r="AQ198" i="8"/>
  <c r="AD198" i="8"/>
  <c r="AP198" i="8"/>
  <c r="AM198" i="8"/>
  <c r="AL198" i="8"/>
  <c r="AK198" i="8"/>
  <c r="AJ198" i="8"/>
  <c r="AC198" i="8"/>
  <c r="AB198" i="8"/>
  <c r="M198" i="8"/>
  <c r="A198" i="8"/>
  <c r="CR197" i="8"/>
  <c r="CQ197" i="8"/>
  <c r="CP197" i="8"/>
  <c r="AI197" i="8"/>
  <c r="CO197" i="8"/>
  <c r="CN197" i="8"/>
  <c r="BT197" i="8"/>
  <c r="Q197" i="8"/>
  <c r="BU197" i="8"/>
  <c r="BX197" i="8"/>
  <c r="BW197" i="8"/>
  <c r="BV197" i="8"/>
  <c r="AU197" i="8"/>
  <c r="BY197" i="8"/>
  <c r="AS197" i="8"/>
  <c r="BZ197" i="8"/>
  <c r="CA197" i="8"/>
  <c r="CB197" i="8"/>
  <c r="CE197" i="8"/>
  <c r="AW197" i="8"/>
  <c r="R197" i="8"/>
  <c r="CK197" i="8"/>
  <c r="CL197" i="8"/>
  <c r="CM197" i="8"/>
  <c r="CH197" i="8"/>
  <c r="S197" i="8"/>
  <c r="CJ197" i="8"/>
  <c r="CI197" i="8"/>
  <c r="CC197" i="8"/>
  <c r="CD197" i="8"/>
  <c r="CF197" i="8"/>
  <c r="CG197" i="8"/>
  <c r="AR197" i="8"/>
  <c r="AQ197" i="8"/>
  <c r="AD197" i="8"/>
  <c r="AP197" i="8"/>
  <c r="AM197" i="8"/>
  <c r="AL197" i="8"/>
  <c r="AK197" i="8"/>
  <c r="AJ197" i="8"/>
  <c r="AC197" i="8"/>
  <c r="AB197" i="8"/>
  <c r="M197" i="8"/>
  <c r="A197" i="8"/>
  <c r="CR196" i="8"/>
  <c r="CQ196" i="8"/>
  <c r="CP196" i="8"/>
  <c r="AI196" i="8"/>
  <c r="CO196" i="8"/>
  <c r="CN196" i="8"/>
  <c r="BT196" i="8"/>
  <c r="Q196" i="8"/>
  <c r="BU196" i="8"/>
  <c r="BX196" i="8"/>
  <c r="BW196" i="8"/>
  <c r="BV196" i="8"/>
  <c r="AU196" i="8"/>
  <c r="BY196" i="8"/>
  <c r="AS196" i="8"/>
  <c r="BZ196" i="8"/>
  <c r="CA196" i="8"/>
  <c r="CB196" i="8"/>
  <c r="CE196" i="8"/>
  <c r="AW196" i="8"/>
  <c r="R196" i="8"/>
  <c r="CK196" i="8"/>
  <c r="CL196" i="8"/>
  <c r="CM196" i="8"/>
  <c r="CH196" i="8"/>
  <c r="S196" i="8"/>
  <c r="CJ196" i="8"/>
  <c r="CI196" i="8"/>
  <c r="CC196" i="8"/>
  <c r="CD196" i="8"/>
  <c r="CF196" i="8"/>
  <c r="CG196" i="8"/>
  <c r="AR196" i="8"/>
  <c r="AQ196" i="8"/>
  <c r="AD196" i="8"/>
  <c r="AP196" i="8"/>
  <c r="AM196" i="8"/>
  <c r="AL196" i="8"/>
  <c r="AK196" i="8"/>
  <c r="AJ196" i="8"/>
  <c r="AC196" i="8"/>
  <c r="AB196" i="8"/>
  <c r="M196" i="8"/>
  <c r="A196" i="8"/>
  <c r="CR195" i="8"/>
  <c r="CQ195" i="8"/>
  <c r="CP195" i="8"/>
  <c r="AI195" i="8"/>
  <c r="CO195" i="8"/>
  <c r="CN195" i="8"/>
  <c r="BT195" i="8"/>
  <c r="Q195" i="8"/>
  <c r="BU195" i="8"/>
  <c r="BX195" i="8"/>
  <c r="BW195" i="8"/>
  <c r="BV195" i="8"/>
  <c r="AU195" i="8"/>
  <c r="BY195" i="8"/>
  <c r="AS195" i="8"/>
  <c r="BZ195" i="8"/>
  <c r="CA195" i="8"/>
  <c r="CB195" i="8"/>
  <c r="CE195" i="8"/>
  <c r="AW195" i="8"/>
  <c r="R195" i="8"/>
  <c r="CK195" i="8"/>
  <c r="CL195" i="8"/>
  <c r="CM195" i="8"/>
  <c r="CH195" i="8"/>
  <c r="S195" i="8"/>
  <c r="CJ195" i="8"/>
  <c r="CI195" i="8"/>
  <c r="CC195" i="8"/>
  <c r="CD195" i="8"/>
  <c r="CF195" i="8"/>
  <c r="CG195" i="8"/>
  <c r="AR195" i="8"/>
  <c r="AQ195" i="8"/>
  <c r="AD195" i="8"/>
  <c r="AP195" i="8"/>
  <c r="AM195" i="8"/>
  <c r="AL195" i="8"/>
  <c r="AK195" i="8"/>
  <c r="AJ195" i="8"/>
  <c r="AC195" i="8"/>
  <c r="AB195" i="8"/>
  <c r="M195" i="8"/>
  <c r="A195" i="8"/>
  <c r="CR194" i="8"/>
  <c r="CQ194" i="8"/>
  <c r="CP194" i="8"/>
  <c r="AI194" i="8"/>
  <c r="CO194" i="8"/>
  <c r="CN194" i="8"/>
  <c r="BT194" i="8"/>
  <c r="Q194" i="8"/>
  <c r="BU194" i="8"/>
  <c r="BX194" i="8"/>
  <c r="BW194" i="8"/>
  <c r="BV194" i="8"/>
  <c r="AU194" i="8"/>
  <c r="BY194" i="8"/>
  <c r="AS194" i="8"/>
  <c r="BZ194" i="8"/>
  <c r="CA194" i="8"/>
  <c r="CB194" i="8"/>
  <c r="CE194" i="8"/>
  <c r="AW194" i="8"/>
  <c r="R194" i="8"/>
  <c r="CK194" i="8"/>
  <c r="CL194" i="8"/>
  <c r="CM194" i="8"/>
  <c r="CH194" i="8"/>
  <c r="S194" i="8"/>
  <c r="CJ194" i="8"/>
  <c r="CI194" i="8"/>
  <c r="CC194" i="8"/>
  <c r="CD194" i="8"/>
  <c r="CF194" i="8"/>
  <c r="CG194" i="8"/>
  <c r="AR194" i="8"/>
  <c r="AQ194" i="8"/>
  <c r="AD194" i="8"/>
  <c r="AP194" i="8"/>
  <c r="AM194" i="8"/>
  <c r="AL194" i="8"/>
  <c r="AK194" i="8"/>
  <c r="AJ194" i="8"/>
  <c r="AC194" i="8"/>
  <c r="AB194" i="8"/>
  <c r="M194" i="8"/>
  <c r="A194" i="8"/>
  <c r="CR193" i="8"/>
  <c r="CQ193" i="8"/>
  <c r="CP193" i="8"/>
  <c r="AI193" i="8"/>
  <c r="CO193" i="8"/>
  <c r="CN193" i="8"/>
  <c r="BT193" i="8"/>
  <c r="Q193" i="8"/>
  <c r="BU193" i="8"/>
  <c r="BX193" i="8"/>
  <c r="BW193" i="8"/>
  <c r="BV193" i="8"/>
  <c r="AU193" i="8"/>
  <c r="BY193" i="8"/>
  <c r="AS193" i="8"/>
  <c r="BZ193" i="8"/>
  <c r="CA193" i="8"/>
  <c r="CB193" i="8"/>
  <c r="CE193" i="8"/>
  <c r="AW193" i="8"/>
  <c r="R193" i="8"/>
  <c r="CK193" i="8"/>
  <c r="CL193" i="8"/>
  <c r="CM193" i="8"/>
  <c r="CH193" i="8"/>
  <c r="S193" i="8"/>
  <c r="CJ193" i="8"/>
  <c r="CI193" i="8"/>
  <c r="CC193" i="8"/>
  <c r="CD193" i="8"/>
  <c r="CF193" i="8"/>
  <c r="CG193" i="8"/>
  <c r="AR193" i="8"/>
  <c r="AQ193" i="8"/>
  <c r="AD193" i="8"/>
  <c r="AP193" i="8"/>
  <c r="AM193" i="8"/>
  <c r="AL193" i="8"/>
  <c r="AK193" i="8"/>
  <c r="AJ193" i="8"/>
  <c r="AC193" i="8"/>
  <c r="AB193" i="8"/>
  <c r="M193" i="8"/>
  <c r="A193" i="8"/>
  <c r="CR192" i="8"/>
  <c r="CQ192" i="8"/>
  <c r="CP192" i="8"/>
  <c r="AI192" i="8"/>
  <c r="CO192" i="8"/>
  <c r="CN192" i="8"/>
  <c r="BT192" i="8"/>
  <c r="Q192" i="8"/>
  <c r="BU192" i="8"/>
  <c r="BX192" i="8"/>
  <c r="BW192" i="8"/>
  <c r="BV192" i="8"/>
  <c r="AU192" i="8"/>
  <c r="BY192" i="8"/>
  <c r="AS192" i="8"/>
  <c r="BZ192" i="8"/>
  <c r="CA192" i="8"/>
  <c r="CB192" i="8"/>
  <c r="CE192" i="8"/>
  <c r="AW192" i="8"/>
  <c r="R192" i="8"/>
  <c r="CK192" i="8"/>
  <c r="CL192" i="8"/>
  <c r="CM192" i="8"/>
  <c r="CH192" i="8"/>
  <c r="S192" i="8"/>
  <c r="CJ192" i="8"/>
  <c r="CI192" i="8"/>
  <c r="CC192" i="8"/>
  <c r="CD192" i="8"/>
  <c r="CF192" i="8"/>
  <c r="CG192" i="8"/>
  <c r="AR192" i="8"/>
  <c r="AQ192" i="8"/>
  <c r="AD192" i="8"/>
  <c r="AP192" i="8"/>
  <c r="AM192" i="8"/>
  <c r="AL192" i="8"/>
  <c r="AK192" i="8"/>
  <c r="AJ192" i="8"/>
  <c r="AC192" i="8"/>
  <c r="AB192" i="8"/>
  <c r="M192" i="8"/>
  <c r="A192" i="8"/>
  <c r="CR191" i="8"/>
  <c r="CQ191" i="8"/>
  <c r="CP191" i="8"/>
  <c r="AI191" i="8"/>
  <c r="CO191" i="8"/>
  <c r="CN191" i="8"/>
  <c r="BT191" i="8"/>
  <c r="Q191" i="8"/>
  <c r="BU191" i="8"/>
  <c r="BX191" i="8"/>
  <c r="BW191" i="8"/>
  <c r="BV191" i="8"/>
  <c r="AU191" i="8"/>
  <c r="BY191" i="8"/>
  <c r="AS191" i="8"/>
  <c r="BZ191" i="8"/>
  <c r="CA191" i="8"/>
  <c r="CB191" i="8"/>
  <c r="CE191" i="8"/>
  <c r="AW191" i="8"/>
  <c r="R191" i="8"/>
  <c r="CK191" i="8"/>
  <c r="CL191" i="8"/>
  <c r="CM191" i="8"/>
  <c r="CH191" i="8"/>
  <c r="S191" i="8"/>
  <c r="CJ191" i="8"/>
  <c r="CI191" i="8"/>
  <c r="CC191" i="8"/>
  <c r="CD191" i="8"/>
  <c r="CF191" i="8"/>
  <c r="CG191" i="8"/>
  <c r="AR191" i="8"/>
  <c r="AQ191" i="8"/>
  <c r="AD191" i="8"/>
  <c r="AP191" i="8"/>
  <c r="AM191" i="8"/>
  <c r="AL191" i="8"/>
  <c r="AK191" i="8"/>
  <c r="AJ191" i="8"/>
  <c r="AC191" i="8"/>
  <c r="AB191" i="8"/>
  <c r="M191" i="8"/>
  <c r="A191" i="8"/>
  <c r="CR190" i="8"/>
  <c r="CQ190" i="8"/>
  <c r="CP190" i="8"/>
  <c r="AI190" i="8"/>
  <c r="CO190" i="8"/>
  <c r="CN190" i="8"/>
  <c r="BT190" i="8"/>
  <c r="Q190" i="8"/>
  <c r="BU190" i="8"/>
  <c r="BX190" i="8"/>
  <c r="BW190" i="8"/>
  <c r="BV190" i="8"/>
  <c r="AU190" i="8"/>
  <c r="BY190" i="8"/>
  <c r="AS190" i="8"/>
  <c r="BZ190" i="8"/>
  <c r="CA190" i="8"/>
  <c r="CB190" i="8"/>
  <c r="CE190" i="8"/>
  <c r="AW190" i="8"/>
  <c r="R190" i="8"/>
  <c r="CK190" i="8"/>
  <c r="CL190" i="8"/>
  <c r="CM190" i="8"/>
  <c r="CH190" i="8"/>
  <c r="S190" i="8"/>
  <c r="CJ190" i="8"/>
  <c r="CI190" i="8"/>
  <c r="CC190" i="8"/>
  <c r="CD190" i="8"/>
  <c r="CF190" i="8"/>
  <c r="CG190" i="8"/>
  <c r="AR190" i="8"/>
  <c r="AQ190" i="8"/>
  <c r="AD190" i="8"/>
  <c r="AP190" i="8"/>
  <c r="AM190" i="8"/>
  <c r="AL190" i="8"/>
  <c r="AK190" i="8"/>
  <c r="AJ190" i="8"/>
  <c r="AC190" i="8"/>
  <c r="AB190" i="8"/>
  <c r="M190" i="8"/>
  <c r="A190" i="8"/>
  <c r="CR189" i="8"/>
  <c r="CQ189" i="8"/>
  <c r="CP189" i="8"/>
  <c r="AI189" i="8"/>
  <c r="CO189" i="8"/>
  <c r="CN189" i="8"/>
  <c r="BT189" i="8"/>
  <c r="Q189" i="8"/>
  <c r="BU189" i="8"/>
  <c r="BX189" i="8"/>
  <c r="BW189" i="8"/>
  <c r="BV189" i="8"/>
  <c r="AU189" i="8"/>
  <c r="BY189" i="8"/>
  <c r="AS189" i="8"/>
  <c r="BZ189" i="8"/>
  <c r="CA189" i="8"/>
  <c r="CB189" i="8"/>
  <c r="CE189" i="8"/>
  <c r="AW189" i="8"/>
  <c r="R189" i="8"/>
  <c r="CK189" i="8"/>
  <c r="CL189" i="8"/>
  <c r="CM189" i="8"/>
  <c r="CH189" i="8"/>
  <c r="S189" i="8"/>
  <c r="CJ189" i="8"/>
  <c r="CI189" i="8"/>
  <c r="CC189" i="8"/>
  <c r="CD189" i="8"/>
  <c r="CF189" i="8"/>
  <c r="CG189" i="8"/>
  <c r="AR189" i="8"/>
  <c r="AQ189" i="8"/>
  <c r="AD189" i="8"/>
  <c r="AP189" i="8"/>
  <c r="AM189" i="8"/>
  <c r="AL189" i="8"/>
  <c r="AK189" i="8"/>
  <c r="AJ189" i="8"/>
  <c r="AC189" i="8"/>
  <c r="AB189" i="8"/>
  <c r="M189" i="8"/>
  <c r="A189" i="8"/>
  <c r="CR188" i="8"/>
  <c r="CQ188" i="8"/>
  <c r="CP188" i="8"/>
  <c r="AI188" i="8"/>
  <c r="CO188" i="8"/>
  <c r="CN188" i="8"/>
  <c r="BT188" i="8"/>
  <c r="Q188" i="8"/>
  <c r="BU188" i="8"/>
  <c r="BX188" i="8"/>
  <c r="BW188" i="8"/>
  <c r="BV188" i="8"/>
  <c r="AU188" i="8"/>
  <c r="BY188" i="8"/>
  <c r="AS188" i="8"/>
  <c r="BZ188" i="8"/>
  <c r="CA188" i="8"/>
  <c r="CB188" i="8"/>
  <c r="CE188" i="8"/>
  <c r="AW188" i="8"/>
  <c r="R188" i="8"/>
  <c r="CK188" i="8"/>
  <c r="CL188" i="8"/>
  <c r="CM188" i="8"/>
  <c r="CH188" i="8"/>
  <c r="S188" i="8"/>
  <c r="CJ188" i="8"/>
  <c r="CI188" i="8"/>
  <c r="CC188" i="8"/>
  <c r="CD188" i="8"/>
  <c r="CF188" i="8"/>
  <c r="CG188" i="8"/>
  <c r="AR188" i="8"/>
  <c r="AQ188" i="8"/>
  <c r="AD188" i="8"/>
  <c r="AP188" i="8"/>
  <c r="AM188" i="8"/>
  <c r="AL188" i="8"/>
  <c r="AK188" i="8"/>
  <c r="AJ188" i="8"/>
  <c r="AC188" i="8"/>
  <c r="AB188" i="8"/>
  <c r="M188" i="8"/>
  <c r="A188" i="8"/>
  <c r="CR187" i="8"/>
  <c r="CQ187" i="8"/>
  <c r="CP187" i="8"/>
  <c r="AI187" i="8"/>
  <c r="CO187" i="8"/>
  <c r="CN187" i="8"/>
  <c r="BT187" i="8"/>
  <c r="Q187" i="8"/>
  <c r="BU187" i="8"/>
  <c r="BX187" i="8"/>
  <c r="BW187" i="8"/>
  <c r="BV187" i="8"/>
  <c r="AU187" i="8"/>
  <c r="BY187" i="8"/>
  <c r="AS187" i="8"/>
  <c r="BZ187" i="8"/>
  <c r="CA187" i="8"/>
  <c r="CB187" i="8"/>
  <c r="CE187" i="8"/>
  <c r="AW187" i="8"/>
  <c r="R187" i="8"/>
  <c r="CK187" i="8"/>
  <c r="CL187" i="8"/>
  <c r="CM187" i="8"/>
  <c r="CH187" i="8"/>
  <c r="S187" i="8"/>
  <c r="CJ187" i="8"/>
  <c r="CI187" i="8"/>
  <c r="CC187" i="8"/>
  <c r="CD187" i="8"/>
  <c r="CF187" i="8"/>
  <c r="CG187" i="8"/>
  <c r="AR187" i="8"/>
  <c r="AQ187" i="8"/>
  <c r="AD187" i="8"/>
  <c r="AP187" i="8"/>
  <c r="AM187" i="8"/>
  <c r="AL187" i="8"/>
  <c r="AK187" i="8"/>
  <c r="AJ187" i="8"/>
  <c r="AC187" i="8"/>
  <c r="AB187" i="8"/>
  <c r="M187" i="8"/>
  <c r="A187" i="8"/>
  <c r="CR186" i="8"/>
  <c r="CQ186" i="8"/>
  <c r="CP186" i="8"/>
  <c r="AI186" i="8"/>
  <c r="CO186" i="8"/>
  <c r="CN186" i="8"/>
  <c r="BT186" i="8"/>
  <c r="Q186" i="8"/>
  <c r="BU186" i="8"/>
  <c r="BX186" i="8"/>
  <c r="BW186" i="8"/>
  <c r="BV186" i="8"/>
  <c r="AU186" i="8"/>
  <c r="BY186" i="8"/>
  <c r="AS186" i="8"/>
  <c r="BZ186" i="8"/>
  <c r="CA186" i="8"/>
  <c r="CB186" i="8"/>
  <c r="CE186" i="8"/>
  <c r="AW186" i="8"/>
  <c r="R186" i="8"/>
  <c r="CK186" i="8"/>
  <c r="CL186" i="8"/>
  <c r="CM186" i="8"/>
  <c r="CH186" i="8"/>
  <c r="S186" i="8"/>
  <c r="CJ186" i="8"/>
  <c r="CI186" i="8"/>
  <c r="CC186" i="8"/>
  <c r="CD186" i="8"/>
  <c r="CF186" i="8"/>
  <c r="CG186" i="8"/>
  <c r="AR186" i="8"/>
  <c r="AQ186" i="8"/>
  <c r="AD186" i="8"/>
  <c r="AP186" i="8"/>
  <c r="AM186" i="8"/>
  <c r="AL186" i="8"/>
  <c r="AK186" i="8"/>
  <c r="AJ186" i="8"/>
  <c r="AC186" i="8"/>
  <c r="AB186" i="8"/>
  <c r="M186" i="8"/>
  <c r="A186" i="8"/>
  <c r="CR185" i="8"/>
  <c r="CQ185" i="8"/>
  <c r="CP185" i="8"/>
  <c r="AI185" i="8"/>
  <c r="CO185" i="8"/>
  <c r="CN185" i="8"/>
  <c r="BT185" i="8"/>
  <c r="Q185" i="8"/>
  <c r="BU185" i="8"/>
  <c r="BX185" i="8"/>
  <c r="BW185" i="8"/>
  <c r="BV185" i="8"/>
  <c r="AU185" i="8"/>
  <c r="BY185" i="8"/>
  <c r="AS185" i="8"/>
  <c r="BZ185" i="8"/>
  <c r="CA185" i="8"/>
  <c r="CB185" i="8"/>
  <c r="CE185" i="8"/>
  <c r="AW185" i="8"/>
  <c r="R185" i="8"/>
  <c r="CK185" i="8"/>
  <c r="CL185" i="8"/>
  <c r="CM185" i="8"/>
  <c r="CH185" i="8"/>
  <c r="S185" i="8"/>
  <c r="CJ185" i="8"/>
  <c r="CI185" i="8"/>
  <c r="CC185" i="8"/>
  <c r="CD185" i="8"/>
  <c r="CF185" i="8"/>
  <c r="CG185" i="8"/>
  <c r="AR185" i="8"/>
  <c r="AQ185" i="8"/>
  <c r="AD185" i="8"/>
  <c r="AP185" i="8"/>
  <c r="AM185" i="8"/>
  <c r="AL185" i="8"/>
  <c r="AK185" i="8"/>
  <c r="AJ185" i="8"/>
  <c r="AC185" i="8"/>
  <c r="AB185" i="8"/>
  <c r="M185" i="8"/>
  <c r="A185" i="8"/>
  <c r="CR184" i="8"/>
  <c r="CQ184" i="8"/>
  <c r="CP184" i="8"/>
  <c r="AI184" i="8"/>
  <c r="CO184" i="8"/>
  <c r="CN184" i="8"/>
  <c r="BT184" i="8"/>
  <c r="Q184" i="8"/>
  <c r="BU184" i="8"/>
  <c r="BX184" i="8"/>
  <c r="BW184" i="8"/>
  <c r="BV184" i="8"/>
  <c r="AU184" i="8"/>
  <c r="BY184" i="8"/>
  <c r="AS184" i="8"/>
  <c r="BZ184" i="8"/>
  <c r="CA184" i="8"/>
  <c r="CB184" i="8"/>
  <c r="CE184" i="8"/>
  <c r="AW184" i="8"/>
  <c r="R184" i="8"/>
  <c r="CK184" i="8"/>
  <c r="CL184" i="8"/>
  <c r="CM184" i="8"/>
  <c r="CH184" i="8"/>
  <c r="S184" i="8"/>
  <c r="CJ184" i="8"/>
  <c r="CI184" i="8"/>
  <c r="CC184" i="8"/>
  <c r="CD184" i="8"/>
  <c r="CF184" i="8"/>
  <c r="CG184" i="8"/>
  <c r="AR184" i="8"/>
  <c r="AQ184" i="8"/>
  <c r="AD184" i="8"/>
  <c r="AP184" i="8"/>
  <c r="AM184" i="8"/>
  <c r="AL184" i="8"/>
  <c r="AK184" i="8"/>
  <c r="AJ184" i="8"/>
  <c r="AC184" i="8"/>
  <c r="AB184" i="8"/>
  <c r="M184" i="8"/>
  <c r="A184" i="8"/>
  <c r="CR183" i="8"/>
  <c r="CQ183" i="8"/>
  <c r="CP183" i="8"/>
  <c r="AI183" i="8"/>
  <c r="CO183" i="8"/>
  <c r="CN183" i="8"/>
  <c r="BT183" i="8"/>
  <c r="Q183" i="8"/>
  <c r="BU183" i="8"/>
  <c r="BX183" i="8"/>
  <c r="BW183" i="8"/>
  <c r="BV183" i="8"/>
  <c r="AU183" i="8"/>
  <c r="BY183" i="8"/>
  <c r="AS183" i="8"/>
  <c r="BZ183" i="8"/>
  <c r="CA183" i="8"/>
  <c r="CB183" i="8"/>
  <c r="CE183" i="8"/>
  <c r="AW183" i="8"/>
  <c r="R183" i="8"/>
  <c r="CK183" i="8"/>
  <c r="CL183" i="8"/>
  <c r="CM183" i="8"/>
  <c r="CH183" i="8"/>
  <c r="S183" i="8"/>
  <c r="CJ183" i="8"/>
  <c r="CI183" i="8"/>
  <c r="CC183" i="8"/>
  <c r="CD183" i="8"/>
  <c r="CF183" i="8"/>
  <c r="CG183" i="8"/>
  <c r="AR183" i="8"/>
  <c r="AQ183" i="8"/>
  <c r="AD183" i="8"/>
  <c r="AP183" i="8"/>
  <c r="AM183" i="8"/>
  <c r="AL183" i="8"/>
  <c r="AK183" i="8"/>
  <c r="AJ183" i="8"/>
  <c r="AC183" i="8"/>
  <c r="AB183" i="8"/>
  <c r="M183" i="8"/>
  <c r="A183" i="8"/>
  <c r="CR182" i="8"/>
  <c r="CQ182" i="8"/>
  <c r="CP182" i="8"/>
  <c r="AI182" i="8"/>
  <c r="CO182" i="8"/>
  <c r="CN182" i="8"/>
  <c r="BT182" i="8"/>
  <c r="Q182" i="8"/>
  <c r="BU182" i="8"/>
  <c r="BX182" i="8"/>
  <c r="BW182" i="8"/>
  <c r="BV182" i="8"/>
  <c r="AU182" i="8"/>
  <c r="BY182" i="8"/>
  <c r="AS182" i="8"/>
  <c r="BZ182" i="8"/>
  <c r="CA182" i="8"/>
  <c r="CB182" i="8"/>
  <c r="CE182" i="8"/>
  <c r="AW182" i="8"/>
  <c r="R182" i="8"/>
  <c r="CK182" i="8"/>
  <c r="CL182" i="8"/>
  <c r="CM182" i="8"/>
  <c r="CH182" i="8"/>
  <c r="S182" i="8"/>
  <c r="CJ182" i="8"/>
  <c r="CI182" i="8"/>
  <c r="CC182" i="8"/>
  <c r="CD182" i="8"/>
  <c r="CF182" i="8"/>
  <c r="CG182" i="8"/>
  <c r="AR182" i="8"/>
  <c r="AQ182" i="8"/>
  <c r="AD182" i="8"/>
  <c r="AP182" i="8"/>
  <c r="AM182" i="8"/>
  <c r="AL182" i="8"/>
  <c r="AK182" i="8"/>
  <c r="AJ182" i="8"/>
  <c r="AC182" i="8"/>
  <c r="AB182" i="8"/>
  <c r="M182" i="8"/>
  <c r="A182" i="8"/>
  <c r="CR181" i="8"/>
  <c r="CQ181" i="8"/>
  <c r="CP181" i="8"/>
  <c r="AI181" i="8"/>
  <c r="CO181" i="8"/>
  <c r="CN181" i="8"/>
  <c r="BT181" i="8"/>
  <c r="Q181" i="8"/>
  <c r="BU181" i="8"/>
  <c r="BX181" i="8"/>
  <c r="BW181" i="8"/>
  <c r="BV181" i="8"/>
  <c r="AU181" i="8"/>
  <c r="BY181" i="8"/>
  <c r="AS181" i="8"/>
  <c r="BZ181" i="8"/>
  <c r="CA181" i="8"/>
  <c r="CB181" i="8"/>
  <c r="CE181" i="8"/>
  <c r="AW181" i="8"/>
  <c r="R181" i="8"/>
  <c r="CK181" i="8"/>
  <c r="CL181" i="8"/>
  <c r="CM181" i="8"/>
  <c r="CH181" i="8"/>
  <c r="S181" i="8"/>
  <c r="CJ181" i="8"/>
  <c r="CI181" i="8"/>
  <c r="CC181" i="8"/>
  <c r="CD181" i="8"/>
  <c r="CF181" i="8"/>
  <c r="CG181" i="8"/>
  <c r="AR181" i="8"/>
  <c r="AQ181" i="8"/>
  <c r="AD181" i="8"/>
  <c r="AP181" i="8"/>
  <c r="AM181" i="8"/>
  <c r="AL181" i="8"/>
  <c r="AK181" i="8"/>
  <c r="AJ181" i="8"/>
  <c r="AC181" i="8"/>
  <c r="AB181" i="8"/>
  <c r="M181" i="8"/>
  <c r="A181" i="8"/>
  <c r="CR180" i="8"/>
  <c r="CQ180" i="8"/>
  <c r="CP180" i="8"/>
  <c r="AI180" i="8"/>
  <c r="CO180" i="8"/>
  <c r="CN180" i="8"/>
  <c r="BT180" i="8"/>
  <c r="Q180" i="8"/>
  <c r="BU180" i="8"/>
  <c r="BX180" i="8"/>
  <c r="BW180" i="8"/>
  <c r="BV180" i="8"/>
  <c r="AU180" i="8"/>
  <c r="BY180" i="8"/>
  <c r="AS180" i="8"/>
  <c r="BZ180" i="8"/>
  <c r="CA180" i="8"/>
  <c r="CB180" i="8"/>
  <c r="CE180" i="8"/>
  <c r="AW180" i="8"/>
  <c r="R180" i="8"/>
  <c r="CK180" i="8"/>
  <c r="CL180" i="8"/>
  <c r="CM180" i="8"/>
  <c r="CH180" i="8"/>
  <c r="S180" i="8"/>
  <c r="CJ180" i="8"/>
  <c r="CI180" i="8"/>
  <c r="CC180" i="8"/>
  <c r="CD180" i="8"/>
  <c r="CF180" i="8"/>
  <c r="CG180" i="8"/>
  <c r="AR180" i="8"/>
  <c r="AQ180" i="8"/>
  <c r="AD180" i="8"/>
  <c r="AP180" i="8"/>
  <c r="AM180" i="8"/>
  <c r="AL180" i="8"/>
  <c r="AK180" i="8"/>
  <c r="AJ180" i="8"/>
  <c r="AC180" i="8"/>
  <c r="AB180" i="8"/>
  <c r="M180" i="8"/>
  <c r="A180" i="8"/>
  <c r="CR179" i="8"/>
  <c r="CQ179" i="8"/>
  <c r="CP179" i="8"/>
  <c r="AI179" i="8"/>
  <c r="CO179" i="8"/>
  <c r="CN179" i="8"/>
  <c r="BT179" i="8"/>
  <c r="Q179" i="8"/>
  <c r="BU179" i="8"/>
  <c r="BX179" i="8"/>
  <c r="BW179" i="8"/>
  <c r="BV179" i="8"/>
  <c r="AU179" i="8"/>
  <c r="BY179" i="8"/>
  <c r="AS179" i="8"/>
  <c r="BZ179" i="8"/>
  <c r="CA179" i="8"/>
  <c r="CB179" i="8"/>
  <c r="CE179" i="8"/>
  <c r="AW179" i="8"/>
  <c r="R179" i="8"/>
  <c r="CK179" i="8"/>
  <c r="CL179" i="8"/>
  <c r="CM179" i="8"/>
  <c r="CH179" i="8"/>
  <c r="S179" i="8"/>
  <c r="CJ179" i="8"/>
  <c r="CI179" i="8"/>
  <c r="CC179" i="8"/>
  <c r="CD179" i="8"/>
  <c r="CF179" i="8"/>
  <c r="CG179" i="8"/>
  <c r="AR179" i="8"/>
  <c r="AQ179" i="8"/>
  <c r="AD179" i="8"/>
  <c r="AP179" i="8"/>
  <c r="AM179" i="8"/>
  <c r="AL179" i="8"/>
  <c r="AK179" i="8"/>
  <c r="AJ179" i="8"/>
  <c r="AC179" i="8"/>
  <c r="AB179" i="8"/>
  <c r="M179" i="8"/>
  <c r="A179" i="8"/>
  <c r="CR178" i="8"/>
  <c r="CQ178" i="8"/>
  <c r="CP178" i="8"/>
  <c r="AI178" i="8"/>
  <c r="CO178" i="8"/>
  <c r="CN178" i="8"/>
  <c r="BT178" i="8"/>
  <c r="Q178" i="8"/>
  <c r="BU178" i="8"/>
  <c r="BX178" i="8"/>
  <c r="BW178" i="8"/>
  <c r="BV178" i="8"/>
  <c r="AU178" i="8"/>
  <c r="BY178" i="8"/>
  <c r="AS178" i="8"/>
  <c r="BZ178" i="8"/>
  <c r="CA178" i="8"/>
  <c r="CB178" i="8"/>
  <c r="CE178" i="8"/>
  <c r="AW178" i="8"/>
  <c r="R178" i="8"/>
  <c r="CK178" i="8"/>
  <c r="CL178" i="8"/>
  <c r="CM178" i="8"/>
  <c r="CH178" i="8"/>
  <c r="S178" i="8"/>
  <c r="CJ178" i="8"/>
  <c r="CI178" i="8"/>
  <c r="CC178" i="8"/>
  <c r="CD178" i="8"/>
  <c r="CF178" i="8"/>
  <c r="CG178" i="8"/>
  <c r="AR178" i="8"/>
  <c r="AQ178" i="8"/>
  <c r="AD178" i="8"/>
  <c r="AP178" i="8"/>
  <c r="AM178" i="8"/>
  <c r="AL178" i="8"/>
  <c r="AK178" i="8"/>
  <c r="AJ178" i="8"/>
  <c r="AC178" i="8"/>
  <c r="AB178" i="8"/>
  <c r="M178" i="8"/>
  <c r="A178" i="8"/>
  <c r="CR177" i="8"/>
  <c r="CQ177" i="8"/>
  <c r="CP177" i="8"/>
  <c r="AI177" i="8"/>
  <c r="CO177" i="8"/>
  <c r="CN177" i="8"/>
  <c r="BT177" i="8"/>
  <c r="Q177" i="8"/>
  <c r="BU177" i="8"/>
  <c r="BX177" i="8"/>
  <c r="BW177" i="8"/>
  <c r="BV177" i="8"/>
  <c r="AU177" i="8"/>
  <c r="BY177" i="8"/>
  <c r="AS177" i="8"/>
  <c r="BZ177" i="8"/>
  <c r="CA177" i="8"/>
  <c r="CB177" i="8"/>
  <c r="CE177" i="8"/>
  <c r="AW177" i="8"/>
  <c r="R177" i="8"/>
  <c r="CK177" i="8"/>
  <c r="CL177" i="8"/>
  <c r="CM177" i="8"/>
  <c r="CH177" i="8"/>
  <c r="S177" i="8"/>
  <c r="CJ177" i="8"/>
  <c r="CI177" i="8"/>
  <c r="CC177" i="8"/>
  <c r="CD177" i="8"/>
  <c r="CF177" i="8"/>
  <c r="CG177" i="8"/>
  <c r="AR177" i="8"/>
  <c r="AQ177" i="8"/>
  <c r="AD177" i="8"/>
  <c r="AP177" i="8"/>
  <c r="AM177" i="8"/>
  <c r="AL177" i="8"/>
  <c r="AK177" i="8"/>
  <c r="AJ177" i="8"/>
  <c r="AC177" i="8"/>
  <c r="AB177" i="8"/>
  <c r="M177" i="8"/>
  <c r="A177" i="8"/>
  <c r="CR176" i="8"/>
  <c r="CQ176" i="8"/>
  <c r="CP176" i="8"/>
  <c r="AI176" i="8"/>
  <c r="CO176" i="8"/>
  <c r="CN176" i="8"/>
  <c r="BT176" i="8"/>
  <c r="Q176" i="8"/>
  <c r="BU176" i="8"/>
  <c r="BX176" i="8"/>
  <c r="BW176" i="8"/>
  <c r="BV176" i="8"/>
  <c r="AU176" i="8"/>
  <c r="BY176" i="8"/>
  <c r="AS176" i="8"/>
  <c r="BZ176" i="8"/>
  <c r="CA176" i="8"/>
  <c r="CB176" i="8"/>
  <c r="CE176" i="8"/>
  <c r="AW176" i="8"/>
  <c r="R176" i="8"/>
  <c r="CK176" i="8"/>
  <c r="CL176" i="8"/>
  <c r="CM176" i="8"/>
  <c r="CH176" i="8"/>
  <c r="S176" i="8"/>
  <c r="CJ176" i="8"/>
  <c r="CI176" i="8"/>
  <c r="CC176" i="8"/>
  <c r="CD176" i="8"/>
  <c r="CF176" i="8"/>
  <c r="CG176" i="8"/>
  <c r="AR176" i="8"/>
  <c r="AQ176" i="8"/>
  <c r="AD176" i="8"/>
  <c r="AP176" i="8"/>
  <c r="AM176" i="8"/>
  <c r="AL176" i="8"/>
  <c r="AK176" i="8"/>
  <c r="AJ176" i="8"/>
  <c r="AC176" i="8"/>
  <c r="AB176" i="8"/>
  <c r="M176" i="8"/>
  <c r="A176" i="8"/>
  <c r="CR175" i="8"/>
  <c r="CQ175" i="8"/>
  <c r="CP175" i="8"/>
  <c r="AI175" i="8"/>
  <c r="CO175" i="8"/>
  <c r="CN175" i="8"/>
  <c r="BT175" i="8"/>
  <c r="Q175" i="8"/>
  <c r="BU175" i="8"/>
  <c r="BX175" i="8"/>
  <c r="BW175" i="8"/>
  <c r="BV175" i="8"/>
  <c r="AU175" i="8"/>
  <c r="BY175" i="8"/>
  <c r="AS175" i="8"/>
  <c r="BZ175" i="8"/>
  <c r="CA175" i="8"/>
  <c r="CB175" i="8"/>
  <c r="CE175" i="8"/>
  <c r="AW175" i="8"/>
  <c r="R175" i="8"/>
  <c r="CK175" i="8"/>
  <c r="CL175" i="8"/>
  <c r="CM175" i="8"/>
  <c r="CH175" i="8"/>
  <c r="S175" i="8"/>
  <c r="CJ175" i="8"/>
  <c r="CI175" i="8"/>
  <c r="CC175" i="8"/>
  <c r="CD175" i="8"/>
  <c r="CF175" i="8"/>
  <c r="CG175" i="8"/>
  <c r="AR175" i="8"/>
  <c r="AQ175" i="8"/>
  <c r="AD175" i="8"/>
  <c r="AP175" i="8"/>
  <c r="AM175" i="8"/>
  <c r="AL175" i="8"/>
  <c r="AK175" i="8"/>
  <c r="AJ175" i="8"/>
  <c r="AC175" i="8"/>
  <c r="AB175" i="8"/>
  <c r="M175" i="8"/>
  <c r="A175" i="8"/>
  <c r="CR174" i="8"/>
  <c r="CQ174" i="8"/>
  <c r="CP174" i="8"/>
  <c r="AI174" i="8"/>
  <c r="CO174" i="8"/>
  <c r="CN174" i="8"/>
  <c r="BT174" i="8"/>
  <c r="Q174" i="8"/>
  <c r="BU174" i="8"/>
  <c r="BX174" i="8"/>
  <c r="BW174" i="8"/>
  <c r="BV174" i="8"/>
  <c r="AU174" i="8"/>
  <c r="BY174" i="8"/>
  <c r="AS174" i="8"/>
  <c r="BZ174" i="8"/>
  <c r="CA174" i="8"/>
  <c r="CB174" i="8"/>
  <c r="CE174" i="8"/>
  <c r="AW174" i="8"/>
  <c r="R174" i="8"/>
  <c r="CK174" i="8"/>
  <c r="CL174" i="8"/>
  <c r="CM174" i="8"/>
  <c r="CH174" i="8"/>
  <c r="S174" i="8"/>
  <c r="CJ174" i="8"/>
  <c r="CI174" i="8"/>
  <c r="CC174" i="8"/>
  <c r="CD174" i="8"/>
  <c r="CF174" i="8"/>
  <c r="CG174" i="8"/>
  <c r="AR174" i="8"/>
  <c r="AQ174" i="8"/>
  <c r="AD174" i="8"/>
  <c r="AP174" i="8"/>
  <c r="AM174" i="8"/>
  <c r="AL174" i="8"/>
  <c r="AK174" i="8"/>
  <c r="AJ174" i="8"/>
  <c r="AC174" i="8"/>
  <c r="AB174" i="8"/>
  <c r="M174" i="8"/>
  <c r="A174" i="8"/>
  <c r="CR173" i="8"/>
  <c r="CQ173" i="8"/>
  <c r="CP173" i="8"/>
  <c r="AI173" i="8"/>
  <c r="CO173" i="8"/>
  <c r="CN173" i="8"/>
  <c r="BT173" i="8"/>
  <c r="Q173" i="8"/>
  <c r="BU173" i="8"/>
  <c r="BX173" i="8"/>
  <c r="BW173" i="8"/>
  <c r="BV173" i="8"/>
  <c r="AU173" i="8"/>
  <c r="BY173" i="8"/>
  <c r="AS173" i="8"/>
  <c r="BZ173" i="8"/>
  <c r="CA173" i="8"/>
  <c r="CB173" i="8"/>
  <c r="CE173" i="8"/>
  <c r="AW173" i="8"/>
  <c r="R173" i="8"/>
  <c r="CK173" i="8"/>
  <c r="CL173" i="8"/>
  <c r="CM173" i="8"/>
  <c r="CH173" i="8"/>
  <c r="S173" i="8"/>
  <c r="CJ173" i="8"/>
  <c r="CI173" i="8"/>
  <c r="CC173" i="8"/>
  <c r="CD173" i="8"/>
  <c r="CF173" i="8"/>
  <c r="CG173" i="8"/>
  <c r="AR173" i="8"/>
  <c r="AQ173" i="8"/>
  <c r="AD173" i="8"/>
  <c r="AP173" i="8"/>
  <c r="AM173" i="8"/>
  <c r="AL173" i="8"/>
  <c r="AK173" i="8"/>
  <c r="AJ173" i="8"/>
  <c r="AC173" i="8"/>
  <c r="AB173" i="8"/>
  <c r="M173" i="8"/>
  <c r="A173" i="8"/>
  <c r="CR172" i="8"/>
  <c r="CQ172" i="8"/>
  <c r="CP172" i="8"/>
  <c r="AI172" i="8"/>
  <c r="CO172" i="8"/>
  <c r="CN172" i="8"/>
  <c r="BT172" i="8"/>
  <c r="Q172" i="8"/>
  <c r="BU172" i="8"/>
  <c r="BX172" i="8"/>
  <c r="BW172" i="8"/>
  <c r="BV172" i="8"/>
  <c r="AU172" i="8"/>
  <c r="BY172" i="8"/>
  <c r="AS172" i="8"/>
  <c r="BZ172" i="8"/>
  <c r="CA172" i="8"/>
  <c r="CB172" i="8"/>
  <c r="CE172" i="8"/>
  <c r="AW172" i="8"/>
  <c r="R172" i="8"/>
  <c r="CK172" i="8"/>
  <c r="CL172" i="8"/>
  <c r="CM172" i="8"/>
  <c r="CH172" i="8"/>
  <c r="S172" i="8"/>
  <c r="CJ172" i="8"/>
  <c r="CI172" i="8"/>
  <c r="CC172" i="8"/>
  <c r="CD172" i="8"/>
  <c r="CF172" i="8"/>
  <c r="CG172" i="8"/>
  <c r="AR172" i="8"/>
  <c r="AQ172" i="8"/>
  <c r="AD172" i="8"/>
  <c r="AP172" i="8"/>
  <c r="AM172" i="8"/>
  <c r="AL172" i="8"/>
  <c r="AK172" i="8"/>
  <c r="AJ172" i="8"/>
  <c r="AC172" i="8"/>
  <c r="AB172" i="8"/>
  <c r="M172" i="8"/>
  <c r="A172" i="8"/>
  <c r="CR171" i="8"/>
  <c r="CQ171" i="8"/>
  <c r="CP171" i="8"/>
  <c r="AI171" i="8"/>
  <c r="CO171" i="8"/>
  <c r="CN171" i="8"/>
  <c r="BT171" i="8"/>
  <c r="Q171" i="8"/>
  <c r="BU171" i="8"/>
  <c r="BX171" i="8"/>
  <c r="BW171" i="8"/>
  <c r="BV171" i="8"/>
  <c r="AU171" i="8"/>
  <c r="BY171" i="8"/>
  <c r="AS171" i="8"/>
  <c r="BZ171" i="8"/>
  <c r="CA171" i="8"/>
  <c r="CB171" i="8"/>
  <c r="CE171" i="8"/>
  <c r="AW171" i="8"/>
  <c r="R171" i="8"/>
  <c r="CK171" i="8"/>
  <c r="CL171" i="8"/>
  <c r="CM171" i="8"/>
  <c r="CH171" i="8"/>
  <c r="S171" i="8"/>
  <c r="CJ171" i="8"/>
  <c r="CI171" i="8"/>
  <c r="CC171" i="8"/>
  <c r="CD171" i="8"/>
  <c r="CF171" i="8"/>
  <c r="CG171" i="8"/>
  <c r="AR171" i="8"/>
  <c r="AQ171" i="8"/>
  <c r="AD171" i="8"/>
  <c r="AP171" i="8"/>
  <c r="AM171" i="8"/>
  <c r="AL171" i="8"/>
  <c r="AK171" i="8"/>
  <c r="AJ171" i="8"/>
  <c r="AC171" i="8"/>
  <c r="AB171" i="8"/>
  <c r="M171" i="8"/>
  <c r="A171" i="8"/>
  <c r="CR170" i="8"/>
  <c r="CQ170" i="8"/>
  <c r="CP170" i="8"/>
  <c r="AI170" i="8"/>
  <c r="CO170" i="8"/>
  <c r="CN170" i="8"/>
  <c r="BT170" i="8"/>
  <c r="Q170" i="8"/>
  <c r="BU170" i="8"/>
  <c r="BX170" i="8"/>
  <c r="BW170" i="8"/>
  <c r="BV170" i="8"/>
  <c r="AU170" i="8"/>
  <c r="BY170" i="8"/>
  <c r="AS170" i="8"/>
  <c r="BZ170" i="8"/>
  <c r="CA170" i="8"/>
  <c r="CB170" i="8"/>
  <c r="CE170" i="8"/>
  <c r="AW170" i="8"/>
  <c r="R170" i="8"/>
  <c r="CK170" i="8"/>
  <c r="CL170" i="8"/>
  <c r="CM170" i="8"/>
  <c r="CH170" i="8"/>
  <c r="S170" i="8"/>
  <c r="CJ170" i="8"/>
  <c r="CI170" i="8"/>
  <c r="CC170" i="8"/>
  <c r="CD170" i="8"/>
  <c r="CF170" i="8"/>
  <c r="CG170" i="8"/>
  <c r="AR170" i="8"/>
  <c r="AQ170" i="8"/>
  <c r="AD170" i="8"/>
  <c r="AP170" i="8"/>
  <c r="AM170" i="8"/>
  <c r="AL170" i="8"/>
  <c r="AK170" i="8"/>
  <c r="AJ170" i="8"/>
  <c r="AC170" i="8"/>
  <c r="AB170" i="8"/>
  <c r="M170" i="8"/>
  <c r="A170" i="8"/>
  <c r="CR169" i="8"/>
  <c r="CQ169" i="8"/>
  <c r="CP169" i="8"/>
  <c r="AI169" i="8"/>
  <c r="CO169" i="8"/>
  <c r="CN169" i="8"/>
  <c r="BT169" i="8"/>
  <c r="Q169" i="8"/>
  <c r="BU169" i="8"/>
  <c r="BX169" i="8"/>
  <c r="BW169" i="8"/>
  <c r="BV169" i="8"/>
  <c r="AU169" i="8"/>
  <c r="BY169" i="8"/>
  <c r="AS169" i="8"/>
  <c r="BZ169" i="8"/>
  <c r="CA169" i="8"/>
  <c r="CB169" i="8"/>
  <c r="CE169" i="8"/>
  <c r="AW169" i="8"/>
  <c r="R169" i="8"/>
  <c r="CK169" i="8"/>
  <c r="CL169" i="8"/>
  <c r="CM169" i="8"/>
  <c r="CH169" i="8"/>
  <c r="S169" i="8"/>
  <c r="CJ169" i="8"/>
  <c r="CI169" i="8"/>
  <c r="CC169" i="8"/>
  <c r="CD169" i="8"/>
  <c r="CF169" i="8"/>
  <c r="CG169" i="8"/>
  <c r="AR169" i="8"/>
  <c r="AQ169" i="8"/>
  <c r="AD169" i="8"/>
  <c r="AP169" i="8"/>
  <c r="AM169" i="8"/>
  <c r="AL169" i="8"/>
  <c r="AK169" i="8"/>
  <c r="AJ169" i="8"/>
  <c r="AC169" i="8"/>
  <c r="AB169" i="8"/>
  <c r="M169" i="8"/>
  <c r="A169" i="8"/>
  <c r="CR168" i="8"/>
  <c r="CQ168" i="8"/>
  <c r="CP168" i="8"/>
  <c r="AI168" i="8"/>
  <c r="CO168" i="8"/>
  <c r="CN168" i="8"/>
  <c r="BT168" i="8"/>
  <c r="Q168" i="8"/>
  <c r="BU168" i="8"/>
  <c r="BX168" i="8"/>
  <c r="BW168" i="8"/>
  <c r="BV168" i="8"/>
  <c r="AU168" i="8"/>
  <c r="BY168" i="8"/>
  <c r="AS168" i="8"/>
  <c r="BZ168" i="8"/>
  <c r="CA168" i="8"/>
  <c r="CB168" i="8"/>
  <c r="CE168" i="8"/>
  <c r="AW168" i="8"/>
  <c r="R168" i="8"/>
  <c r="CK168" i="8"/>
  <c r="CL168" i="8"/>
  <c r="CM168" i="8"/>
  <c r="CH168" i="8"/>
  <c r="S168" i="8"/>
  <c r="CJ168" i="8"/>
  <c r="CI168" i="8"/>
  <c r="CC168" i="8"/>
  <c r="CD168" i="8"/>
  <c r="CF168" i="8"/>
  <c r="CG168" i="8"/>
  <c r="AR168" i="8"/>
  <c r="AQ168" i="8"/>
  <c r="AD168" i="8"/>
  <c r="AP168" i="8"/>
  <c r="AM168" i="8"/>
  <c r="AL168" i="8"/>
  <c r="AK168" i="8"/>
  <c r="AJ168" i="8"/>
  <c r="AC168" i="8"/>
  <c r="AB168" i="8"/>
  <c r="M168" i="8"/>
  <c r="A168" i="8"/>
  <c r="CR167" i="8"/>
  <c r="CQ167" i="8"/>
  <c r="CP167" i="8"/>
  <c r="AI167" i="8"/>
  <c r="CO167" i="8"/>
  <c r="CN167" i="8"/>
  <c r="BT167" i="8"/>
  <c r="Q167" i="8"/>
  <c r="BU167" i="8"/>
  <c r="BX167" i="8"/>
  <c r="BW167" i="8"/>
  <c r="BV167" i="8"/>
  <c r="AU167" i="8"/>
  <c r="BY167" i="8"/>
  <c r="AS167" i="8"/>
  <c r="BZ167" i="8"/>
  <c r="CA167" i="8"/>
  <c r="CB167" i="8"/>
  <c r="CE167" i="8"/>
  <c r="AW167" i="8"/>
  <c r="R167" i="8"/>
  <c r="CK167" i="8"/>
  <c r="CL167" i="8"/>
  <c r="CM167" i="8"/>
  <c r="CH167" i="8"/>
  <c r="S167" i="8"/>
  <c r="CJ167" i="8"/>
  <c r="CI167" i="8"/>
  <c r="CC167" i="8"/>
  <c r="CD167" i="8"/>
  <c r="CF167" i="8"/>
  <c r="CG167" i="8"/>
  <c r="AR167" i="8"/>
  <c r="AQ167" i="8"/>
  <c r="AD167" i="8"/>
  <c r="AP167" i="8"/>
  <c r="AM167" i="8"/>
  <c r="AL167" i="8"/>
  <c r="AK167" i="8"/>
  <c r="AJ167" i="8"/>
  <c r="AC167" i="8"/>
  <c r="AB167" i="8"/>
  <c r="M167" i="8"/>
  <c r="A167" i="8"/>
  <c r="CR166" i="8"/>
  <c r="CQ166" i="8"/>
  <c r="CP166" i="8"/>
  <c r="AI166" i="8"/>
  <c r="CO166" i="8"/>
  <c r="CN166" i="8"/>
  <c r="BT166" i="8"/>
  <c r="Q166" i="8"/>
  <c r="BU166" i="8"/>
  <c r="BX166" i="8"/>
  <c r="BW166" i="8"/>
  <c r="BV166" i="8"/>
  <c r="AU166" i="8"/>
  <c r="BY166" i="8"/>
  <c r="AS166" i="8"/>
  <c r="BZ166" i="8"/>
  <c r="CA166" i="8"/>
  <c r="CB166" i="8"/>
  <c r="CE166" i="8"/>
  <c r="AW166" i="8"/>
  <c r="R166" i="8"/>
  <c r="CK166" i="8"/>
  <c r="CL166" i="8"/>
  <c r="CM166" i="8"/>
  <c r="CH166" i="8"/>
  <c r="S166" i="8"/>
  <c r="CJ166" i="8"/>
  <c r="CI166" i="8"/>
  <c r="CC166" i="8"/>
  <c r="CD166" i="8"/>
  <c r="CF166" i="8"/>
  <c r="CG166" i="8"/>
  <c r="AR166" i="8"/>
  <c r="AQ166" i="8"/>
  <c r="AD166" i="8"/>
  <c r="AP166" i="8"/>
  <c r="AM166" i="8"/>
  <c r="AL166" i="8"/>
  <c r="AK166" i="8"/>
  <c r="AJ166" i="8"/>
  <c r="AC166" i="8"/>
  <c r="AB166" i="8"/>
  <c r="M166" i="8"/>
  <c r="A166" i="8"/>
  <c r="M165" i="8"/>
  <c r="A165" i="8"/>
  <c r="M164" i="8"/>
  <c r="A164" i="8"/>
  <c r="M163" i="8"/>
  <c r="A163" i="8"/>
  <c r="M162" i="8"/>
  <c r="A162" i="8"/>
  <c r="M161" i="8"/>
  <c r="A161" i="8"/>
  <c r="M160" i="8"/>
  <c r="A160" i="8"/>
  <c r="M159" i="8"/>
  <c r="A159" i="8"/>
  <c r="M158" i="8"/>
  <c r="A158" i="8"/>
  <c r="M157" i="8"/>
  <c r="A157" i="8"/>
  <c r="M156" i="8"/>
  <c r="A156" i="8"/>
  <c r="M155" i="8"/>
  <c r="A155" i="8"/>
  <c r="M154" i="8"/>
  <c r="A154" i="8"/>
  <c r="M153" i="8"/>
  <c r="A153" i="8"/>
  <c r="M152" i="8"/>
  <c r="A152" i="8"/>
  <c r="M151" i="8"/>
  <c r="A151" i="8"/>
  <c r="M150" i="8"/>
  <c r="A150" i="8"/>
  <c r="M149" i="8"/>
  <c r="A149" i="8"/>
  <c r="M148" i="8"/>
  <c r="A148" i="8"/>
  <c r="M147" i="8"/>
  <c r="A147" i="8"/>
  <c r="M146" i="8"/>
  <c r="A146" i="8"/>
  <c r="M145" i="8"/>
  <c r="A145" i="8"/>
  <c r="M144" i="8"/>
  <c r="A144" i="8"/>
  <c r="M143" i="8"/>
  <c r="A143" i="8"/>
  <c r="M142" i="8"/>
  <c r="A142" i="8"/>
  <c r="M141" i="8"/>
  <c r="A141" i="8"/>
  <c r="M140" i="8"/>
  <c r="A140" i="8"/>
  <c r="M139" i="8"/>
  <c r="A139" i="8"/>
  <c r="M138" i="8"/>
  <c r="A138" i="8"/>
  <c r="M137" i="8"/>
  <c r="A137" i="8"/>
  <c r="M136" i="8"/>
  <c r="A136" i="8"/>
  <c r="M135" i="8"/>
  <c r="A135" i="8"/>
  <c r="M134" i="8"/>
  <c r="A134" i="8"/>
  <c r="M133" i="8"/>
  <c r="A133" i="8"/>
  <c r="M132" i="8"/>
  <c r="A132" i="8"/>
  <c r="M131" i="8"/>
  <c r="A131" i="8"/>
  <c r="M130" i="8"/>
  <c r="A130" i="8"/>
  <c r="M129" i="8"/>
  <c r="A129" i="8"/>
  <c r="M128" i="8"/>
  <c r="A128" i="8"/>
  <c r="M127" i="8"/>
  <c r="A127" i="8"/>
  <c r="M126" i="8"/>
  <c r="A126" i="8"/>
  <c r="M125" i="8"/>
  <c r="A125" i="8"/>
  <c r="M124" i="8"/>
  <c r="A124" i="8"/>
  <c r="M123" i="8"/>
  <c r="A123" i="8"/>
  <c r="M122" i="8"/>
  <c r="A122" i="8"/>
  <c r="CR121" i="8"/>
  <c r="CQ121" i="8"/>
  <c r="CP121" i="8"/>
  <c r="AI121" i="8"/>
  <c r="CO121" i="8"/>
  <c r="CN121" i="8"/>
  <c r="BT121" i="8"/>
  <c r="Q121" i="8"/>
  <c r="BU121" i="8"/>
  <c r="BX121" i="8"/>
  <c r="BW121" i="8"/>
  <c r="BV121" i="8"/>
  <c r="AU121" i="8"/>
  <c r="BY121" i="8"/>
  <c r="AS121" i="8"/>
  <c r="BZ121" i="8"/>
  <c r="CA121" i="8"/>
  <c r="CB121" i="8"/>
  <c r="CE121" i="8"/>
  <c r="AW121" i="8"/>
  <c r="R121" i="8"/>
  <c r="CK121" i="8"/>
  <c r="CL121" i="8"/>
  <c r="CM121" i="8"/>
  <c r="CH121" i="8"/>
  <c r="S121" i="8"/>
  <c r="CJ121" i="8"/>
  <c r="CI121" i="8"/>
  <c r="CC121" i="8"/>
  <c r="CD121" i="8"/>
  <c r="CF121" i="8"/>
  <c r="CG121" i="8"/>
  <c r="AR121" i="8"/>
  <c r="AQ121" i="8"/>
  <c r="AD121" i="8"/>
  <c r="AP121" i="8"/>
  <c r="AM121" i="8"/>
  <c r="AL121" i="8"/>
  <c r="AK121" i="8"/>
  <c r="AJ121" i="8"/>
  <c r="AC121" i="8"/>
  <c r="AB121" i="8"/>
  <c r="M121" i="8"/>
  <c r="A121" i="8"/>
  <c r="CR120" i="8"/>
  <c r="CQ120" i="8"/>
  <c r="CP120" i="8"/>
  <c r="AI120" i="8"/>
  <c r="CO120" i="8"/>
  <c r="CN120" i="8"/>
  <c r="BT120" i="8"/>
  <c r="Q120" i="8"/>
  <c r="BU120" i="8"/>
  <c r="BX120" i="8"/>
  <c r="BW120" i="8"/>
  <c r="BV120" i="8"/>
  <c r="AU120" i="8"/>
  <c r="BY120" i="8"/>
  <c r="AS120" i="8"/>
  <c r="BZ120" i="8"/>
  <c r="CA120" i="8"/>
  <c r="CB120" i="8"/>
  <c r="CE120" i="8"/>
  <c r="AW120" i="8"/>
  <c r="R120" i="8"/>
  <c r="CK120" i="8"/>
  <c r="CL120" i="8"/>
  <c r="CM120" i="8"/>
  <c r="CH120" i="8"/>
  <c r="S120" i="8"/>
  <c r="CJ120" i="8"/>
  <c r="CI120" i="8"/>
  <c r="CC120" i="8"/>
  <c r="CD120" i="8"/>
  <c r="CF120" i="8"/>
  <c r="CG120" i="8"/>
  <c r="AR120" i="8"/>
  <c r="AQ120" i="8"/>
  <c r="AD120" i="8"/>
  <c r="AP120" i="8"/>
  <c r="AM120" i="8"/>
  <c r="AL120" i="8"/>
  <c r="AK120" i="8"/>
  <c r="AJ120" i="8"/>
  <c r="AC120" i="8"/>
  <c r="AB120" i="8"/>
  <c r="M120" i="8"/>
  <c r="A120" i="8"/>
  <c r="CR119" i="8"/>
  <c r="CQ119" i="8"/>
  <c r="CP119" i="8"/>
  <c r="AI119" i="8"/>
  <c r="CO119" i="8"/>
  <c r="CN119" i="8"/>
  <c r="BT119" i="8"/>
  <c r="Q119" i="8"/>
  <c r="BU119" i="8"/>
  <c r="BX119" i="8"/>
  <c r="BW119" i="8"/>
  <c r="BV119" i="8"/>
  <c r="AU119" i="8"/>
  <c r="BY119" i="8"/>
  <c r="AS119" i="8"/>
  <c r="BZ119" i="8"/>
  <c r="CA119" i="8"/>
  <c r="CB119" i="8"/>
  <c r="CE119" i="8"/>
  <c r="AW119" i="8"/>
  <c r="R119" i="8"/>
  <c r="CK119" i="8"/>
  <c r="CL119" i="8"/>
  <c r="CM119" i="8"/>
  <c r="CH119" i="8"/>
  <c r="S119" i="8"/>
  <c r="CJ119" i="8"/>
  <c r="CI119" i="8"/>
  <c r="CC119" i="8"/>
  <c r="CD119" i="8"/>
  <c r="CF119" i="8"/>
  <c r="CG119" i="8"/>
  <c r="AR119" i="8"/>
  <c r="AQ119" i="8"/>
  <c r="AD119" i="8"/>
  <c r="AP119" i="8"/>
  <c r="AM119" i="8"/>
  <c r="AL119" i="8"/>
  <c r="AK119" i="8"/>
  <c r="AJ119" i="8"/>
  <c r="AC119" i="8"/>
  <c r="AB119" i="8"/>
  <c r="M119" i="8"/>
  <c r="A119" i="8"/>
  <c r="CR118" i="8"/>
  <c r="CQ118" i="8"/>
  <c r="CP118" i="8"/>
  <c r="AI118" i="8"/>
  <c r="CO118" i="8"/>
  <c r="CN118" i="8"/>
  <c r="BT118" i="8"/>
  <c r="Q118" i="8"/>
  <c r="BU118" i="8"/>
  <c r="BX118" i="8"/>
  <c r="BW118" i="8"/>
  <c r="BV118" i="8"/>
  <c r="AU118" i="8"/>
  <c r="BY118" i="8"/>
  <c r="AS118" i="8"/>
  <c r="BZ118" i="8"/>
  <c r="CA118" i="8"/>
  <c r="CB118" i="8"/>
  <c r="CE118" i="8"/>
  <c r="AW118" i="8"/>
  <c r="R118" i="8"/>
  <c r="CK118" i="8"/>
  <c r="CL118" i="8"/>
  <c r="CM118" i="8"/>
  <c r="CH118" i="8"/>
  <c r="S118" i="8"/>
  <c r="CJ118" i="8"/>
  <c r="CI118" i="8"/>
  <c r="CC118" i="8"/>
  <c r="CD118" i="8"/>
  <c r="CF118" i="8"/>
  <c r="CG118" i="8"/>
  <c r="AR118" i="8"/>
  <c r="AQ118" i="8"/>
  <c r="AD118" i="8"/>
  <c r="AP118" i="8"/>
  <c r="AM118" i="8"/>
  <c r="AL118" i="8"/>
  <c r="AK118" i="8"/>
  <c r="AJ118" i="8"/>
  <c r="AC118" i="8"/>
  <c r="AB118" i="8"/>
  <c r="M118" i="8"/>
  <c r="A118" i="8"/>
  <c r="CR117" i="8"/>
  <c r="CQ117" i="8"/>
  <c r="CP117" i="8"/>
  <c r="AI117" i="8"/>
  <c r="CO117" i="8"/>
  <c r="CN117" i="8"/>
  <c r="BT117" i="8"/>
  <c r="Q117" i="8"/>
  <c r="BU117" i="8"/>
  <c r="BX117" i="8"/>
  <c r="BW117" i="8"/>
  <c r="BV117" i="8"/>
  <c r="AU117" i="8"/>
  <c r="BY117" i="8"/>
  <c r="AS117" i="8"/>
  <c r="BZ117" i="8"/>
  <c r="CA117" i="8"/>
  <c r="CB117" i="8"/>
  <c r="CE117" i="8"/>
  <c r="AW117" i="8"/>
  <c r="R117" i="8"/>
  <c r="CK117" i="8"/>
  <c r="CL117" i="8"/>
  <c r="CM117" i="8"/>
  <c r="CH117" i="8"/>
  <c r="S117" i="8"/>
  <c r="CJ117" i="8"/>
  <c r="CI117" i="8"/>
  <c r="CC117" i="8"/>
  <c r="CD117" i="8"/>
  <c r="CF117" i="8"/>
  <c r="CG117" i="8"/>
  <c r="AR117" i="8"/>
  <c r="AQ117" i="8"/>
  <c r="AD117" i="8"/>
  <c r="AP117" i="8"/>
  <c r="AM117" i="8"/>
  <c r="AL117" i="8"/>
  <c r="AK117" i="8"/>
  <c r="AJ117" i="8"/>
  <c r="AC117" i="8"/>
  <c r="AB117" i="8"/>
  <c r="M117" i="8"/>
  <c r="A117" i="8"/>
  <c r="CR116" i="8"/>
  <c r="CQ116" i="8"/>
  <c r="CP116" i="8"/>
  <c r="AI116" i="8"/>
  <c r="CO116" i="8"/>
  <c r="CN116" i="8"/>
  <c r="BT116" i="8"/>
  <c r="Q116" i="8"/>
  <c r="BU116" i="8"/>
  <c r="BX116" i="8"/>
  <c r="BW116" i="8"/>
  <c r="BV116" i="8"/>
  <c r="AU116" i="8"/>
  <c r="BY116" i="8"/>
  <c r="AS116" i="8"/>
  <c r="BZ116" i="8"/>
  <c r="CA116" i="8"/>
  <c r="CB116" i="8"/>
  <c r="CE116" i="8"/>
  <c r="AW116" i="8"/>
  <c r="R116" i="8"/>
  <c r="CK116" i="8"/>
  <c r="CL116" i="8"/>
  <c r="CM116" i="8"/>
  <c r="CH116" i="8"/>
  <c r="S116" i="8"/>
  <c r="CJ116" i="8"/>
  <c r="CI116" i="8"/>
  <c r="CC116" i="8"/>
  <c r="CD116" i="8"/>
  <c r="CF116" i="8"/>
  <c r="CG116" i="8"/>
  <c r="AR116" i="8"/>
  <c r="AQ116" i="8"/>
  <c r="AD116" i="8"/>
  <c r="AP116" i="8"/>
  <c r="AM116" i="8"/>
  <c r="AL116" i="8"/>
  <c r="AK116" i="8"/>
  <c r="AJ116" i="8"/>
  <c r="AC116" i="8"/>
  <c r="AB116" i="8"/>
  <c r="M116" i="8"/>
  <c r="A116" i="8"/>
  <c r="CR115" i="8"/>
  <c r="CQ115" i="8"/>
  <c r="CP115" i="8"/>
  <c r="AI115" i="8"/>
  <c r="CO115" i="8"/>
  <c r="CN115" i="8"/>
  <c r="BT115" i="8"/>
  <c r="Q115" i="8"/>
  <c r="BU115" i="8"/>
  <c r="BX115" i="8"/>
  <c r="BW115" i="8"/>
  <c r="BV115" i="8"/>
  <c r="AU115" i="8"/>
  <c r="BY115" i="8"/>
  <c r="AS115" i="8"/>
  <c r="BZ115" i="8"/>
  <c r="CA115" i="8"/>
  <c r="CB115" i="8"/>
  <c r="CE115" i="8"/>
  <c r="AW115" i="8"/>
  <c r="R115" i="8"/>
  <c r="CK115" i="8"/>
  <c r="CL115" i="8"/>
  <c r="CM115" i="8"/>
  <c r="CH115" i="8"/>
  <c r="S115" i="8"/>
  <c r="CJ115" i="8"/>
  <c r="CI115" i="8"/>
  <c r="CC115" i="8"/>
  <c r="CD115" i="8"/>
  <c r="CF115" i="8"/>
  <c r="CG115" i="8"/>
  <c r="AR115" i="8"/>
  <c r="AQ115" i="8"/>
  <c r="AD115" i="8"/>
  <c r="AP115" i="8"/>
  <c r="AM115" i="8"/>
  <c r="AL115" i="8"/>
  <c r="AK115" i="8"/>
  <c r="AJ115" i="8"/>
  <c r="AC115" i="8"/>
  <c r="AB115" i="8"/>
  <c r="M115" i="8"/>
  <c r="A115" i="8"/>
  <c r="CR114" i="8"/>
  <c r="CQ114" i="8"/>
  <c r="CP114" i="8"/>
  <c r="AI114" i="8"/>
  <c r="CO114" i="8"/>
  <c r="CN114" i="8"/>
  <c r="BT114" i="8"/>
  <c r="Q114" i="8"/>
  <c r="BU114" i="8"/>
  <c r="BX114" i="8"/>
  <c r="BW114" i="8"/>
  <c r="BV114" i="8"/>
  <c r="AU114" i="8"/>
  <c r="BY114" i="8"/>
  <c r="AS114" i="8"/>
  <c r="BZ114" i="8"/>
  <c r="CA114" i="8"/>
  <c r="CB114" i="8"/>
  <c r="CE114" i="8"/>
  <c r="AW114" i="8"/>
  <c r="R114" i="8"/>
  <c r="CK114" i="8"/>
  <c r="CL114" i="8"/>
  <c r="CM114" i="8"/>
  <c r="CH114" i="8"/>
  <c r="S114" i="8"/>
  <c r="CJ114" i="8"/>
  <c r="CI114" i="8"/>
  <c r="CC114" i="8"/>
  <c r="CD114" i="8"/>
  <c r="CF114" i="8"/>
  <c r="CG114" i="8"/>
  <c r="AR114" i="8"/>
  <c r="AQ114" i="8"/>
  <c r="AD114" i="8"/>
  <c r="AP114" i="8"/>
  <c r="AM114" i="8"/>
  <c r="AL114" i="8"/>
  <c r="AK114" i="8"/>
  <c r="AJ114" i="8"/>
  <c r="AC114" i="8"/>
  <c r="AB114" i="8"/>
  <c r="M114" i="8"/>
  <c r="A114" i="8"/>
  <c r="CR113" i="8"/>
  <c r="CQ113" i="8"/>
  <c r="CP113" i="8"/>
  <c r="AI113" i="8"/>
  <c r="CO113" i="8"/>
  <c r="CN113" i="8"/>
  <c r="BT113" i="8"/>
  <c r="Q113" i="8"/>
  <c r="BU113" i="8"/>
  <c r="BX113" i="8"/>
  <c r="BW113" i="8"/>
  <c r="BV113" i="8"/>
  <c r="AU113" i="8"/>
  <c r="BY113" i="8"/>
  <c r="AS113" i="8"/>
  <c r="BZ113" i="8"/>
  <c r="CA113" i="8"/>
  <c r="CB113" i="8"/>
  <c r="CE113" i="8"/>
  <c r="AW113" i="8"/>
  <c r="R113" i="8"/>
  <c r="CK113" i="8"/>
  <c r="CL113" i="8"/>
  <c r="CM113" i="8"/>
  <c r="CH113" i="8"/>
  <c r="S113" i="8"/>
  <c r="CJ113" i="8"/>
  <c r="CI113" i="8"/>
  <c r="CC113" i="8"/>
  <c r="CD113" i="8"/>
  <c r="CF113" i="8"/>
  <c r="CG113" i="8"/>
  <c r="AR113" i="8"/>
  <c r="AQ113" i="8"/>
  <c r="AD113" i="8"/>
  <c r="AP113" i="8"/>
  <c r="AM113" i="8"/>
  <c r="AL113" i="8"/>
  <c r="AK113" i="8"/>
  <c r="AJ113" i="8"/>
  <c r="AC113" i="8"/>
  <c r="AB113" i="8"/>
  <c r="M113" i="8"/>
  <c r="A113" i="8"/>
  <c r="CR112" i="8"/>
  <c r="CQ112" i="8"/>
  <c r="CP112" i="8"/>
  <c r="AI112" i="8"/>
  <c r="CO112" i="8"/>
  <c r="CN112" i="8"/>
  <c r="BT112" i="8"/>
  <c r="Q112" i="8"/>
  <c r="BU112" i="8"/>
  <c r="BX112" i="8"/>
  <c r="BW112" i="8"/>
  <c r="BV112" i="8"/>
  <c r="AU112" i="8"/>
  <c r="BY112" i="8"/>
  <c r="AS112" i="8"/>
  <c r="BZ112" i="8"/>
  <c r="CA112" i="8"/>
  <c r="CB112" i="8"/>
  <c r="CE112" i="8"/>
  <c r="AW112" i="8"/>
  <c r="R112" i="8"/>
  <c r="CK112" i="8"/>
  <c r="CL112" i="8"/>
  <c r="CM112" i="8"/>
  <c r="CH112" i="8"/>
  <c r="S112" i="8"/>
  <c r="CJ112" i="8"/>
  <c r="CI112" i="8"/>
  <c r="CC112" i="8"/>
  <c r="CD112" i="8"/>
  <c r="CF112" i="8"/>
  <c r="CG112" i="8"/>
  <c r="AR112" i="8"/>
  <c r="AQ112" i="8"/>
  <c r="AD112" i="8"/>
  <c r="AP112" i="8"/>
  <c r="AM112" i="8"/>
  <c r="AL112" i="8"/>
  <c r="AK112" i="8"/>
  <c r="AJ112" i="8"/>
  <c r="AC112" i="8"/>
  <c r="AB112" i="8"/>
  <c r="M112" i="8"/>
  <c r="A112" i="8"/>
  <c r="CR111" i="8"/>
  <c r="CQ111" i="8"/>
  <c r="CP111" i="8"/>
  <c r="AI111" i="8"/>
  <c r="CO111" i="8"/>
  <c r="CN111" i="8"/>
  <c r="BT111" i="8"/>
  <c r="Q111" i="8"/>
  <c r="BU111" i="8"/>
  <c r="BX111" i="8"/>
  <c r="BW111" i="8"/>
  <c r="BV111" i="8"/>
  <c r="AU111" i="8"/>
  <c r="BY111" i="8"/>
  <c r="AS111" i="8"/>
  <c r="BZ111" i="8"/>
  <c r="CA111" i="8"/>
  <c r="CB111" i="8"/>
  <c r="CE111" i="8"/>
  <c r="AW111" i="8"/>
  <c r="R111" i="8"/>
  <c r="CK111" i="8"/>
  <c r="CL111" i="8"/>
  <c r="CM111" i="8"/>
  <c r="CH111" i="8"/>
  <c r="S111" i="8"/>
  <c r="CJ111" i="8"/>
  <c r="CI111" i="8"/>
  <c r="CC111" i="8"/>
  <c r="CD111" i="8"/>
  <c r="CF111" i="8"/>
  <c r="CG111" i="8"/>
  <c r="AR111" i="8"/>
  <c r="AQ111" i="8"/>
  <c r="AD111" i="8"/>
  <c r="AP111" i="8"/>
  <c r="AM111" i="8"/>
  <c r="AL111" i="8"/>
  <c r="AK111" i="8"/>
  <c r="AJ111" i="8"/>
  <c r="AC111" i="8"/>
  <c r="AB111" i="8"/>
  <c r="M111" i="8"/>
  <c r="A111" i="8"/>
  <c r="CR110" i="8"/>
  <c r="CQ110" i="8"/>
  <c r="CP110" i="8"/>
  <c r="AI110" i="8"/>
  <c r="CO110" i="8"/>
  <c r="CN110" i="8"/>
  <c r="BT110" i="8"/>
  <c r="Q110" i="8"/>
  <c r="BU110" i="8"/>
  <c r="BX110" i="8"/>
  <c r="BW110" i="8"/>
  <c r="BV110" i="8"/>
  <c r="AU110" i="8"/>
  <c r="BY110" i="8"/>
  <c r="AS110" i="8"/>
  <c r="BZ110" i="8"/>
  <c r="CA110" i="8"/>
  <c r="CB110" i="8"/>
  <c r="CE110" i="8"/>
  <c r="AW110" i="8"/>
  <c r="R110" i="8"/>
  <c r="CK110" i="8"/>
  <c r="CL110" i="8"/>
  <c r="CM110" i="8"/>
  <c r="CH110" i="8"/>
  <c r="S110" i="8"/>
  <c r="CJ110" i="8"/>
  <c r="CI110" i="8"/>
  <c r="CC110" i="8"/>
  <c r="CD110" i="8"/>
  <c r="CF110" i="8"/>
  <c r="CG110" i="8"/>
  <c r="AR110" i="8"/>
  <c r="AQ110" i="8"/>
  <c r="AD110" i="8"/>
  <c r="AP110" i="8"/>
  <c r="AM110" i="8"/>
  <c r="AL110" i="8"/>
  <c r="AK110" i="8"/>
  <c r="AJ110" i="8"/>
  <c r="AC110" i="8"/>
  <c r="AB110" i="8"/>
  <c r="M110" i="8"/>
  <c r="A110" i="8"/>
  <c r="CR109" i="8"/>
  <c r="CQ109" i="8"/>
  <c r="CP109" i="8"/>
  <c r="AI109" i="8"/>
  <c r="CO109" i="8"/>
  <c r="CN109" i="8"/>
  <c r="BT109" i="8"/>
  <c r="Q109" i="8"/>
  <c r="BU109" i="8"/>
  <c r="BX109" i="8"/>
  <c r="BW109" i="8"/>
  <c r="BV109" i="8"/>
  <c r="AU109" i="8"/>
  <c r="BY109" i="8"/>
  <c r="AS109" i="8"/>
  <c r="BZ109" i="8"/>
  <c r="CA109" i="8"/>
  <c r="CB109" i="8"/>
  <c r="CE109" i="8"/>
  <c r="AW109" i="8"/>
  <c r="R109" i="8"/>
  <c r="CK109" i="8"/>
  <c r="CL109" i="8"/>
  <c r="CM109" i="8"/>
  <c r="CH109" i="8"/>
  <c r="S109" i="8"/>
  <c r="CJ109" i="8"/>
  <c r="CI109" i="8"/>
  <c r="CC109" i="8"/>
  <c r="CD109" i="8"/>
  <c r="CF109" i="8"/>
  <c r="CG109" i="8"/>
  <c r="AR109" i="8"/>
  <c r="AQ109" i="8"/>
  <c r="AD109" i="8"/>
  <c r="AP109" i="8"/>
  <c r="AM109" i="8"/>
  <c r="AL109" i="8"/>
  <c r="AK109" i="8"/>
  <c r="AJ109" i="8"/>
  <c r="AC109" i="8"/>
  <c r="AB109" i="8"/>
  <c r="M109" i="8"/>
  <c r="A109" i="8"/>
  <c r="CR108" i="8"/>
  <c r="CQ108" i="8"/>
  <c r="CP108" i="8"/>
  <c r="AI108" i="8"/>
  <c r="CO108" i="8"/>
  <c r="CN108" i="8"/>
  <c r="BT108" i="8"/>
  <c r="Q108" i="8"/>
  <c r="BU108" i="8"/>
  <c r="BX108" i="8"/>
  <c r="BW108" i="8"/>
  <c r="BV108" i="8"/>
  <c r="AU108" i="8"/>
  <c r="BY108" i="8"/>
  <c r="AS108" i="8"/>
  <c r="BZ108" i="8"/>
  <c r="CA108" i="8"/>
  <c r="CB108" i="8"/>
  <c r="CE108" i="8"/>
  <c r="AW108" i="8"/>
  <c r="R108" i="8"/>
  <c r="CK108" i="8"/>
  <c r="CL108" i="8"/>
  <c r="CM108" i="8"/>
  <c r="CH108" i="8"/>
  <c r="S108" i="8"/>
  <c r="CJ108" i="8"/>
  <c r="CI108" i="8"/>
  <c r="CC108" i="8"/>
  <c r="CD108" i="8"/>
  <c r="CF108" i="8"/>
  <c r="CG108" i="8"/>
  <c r="AR108" i="8"/>
  <c r="AQ108" i="8"/>
  <c r="AD108" i="8"/>
  <c r="AP108" i="8"/>
  <c r="AM108" i="8"/>
  <c r="AL108" i="8"/>
  <c r="AK108" i="8"/>
  <c r="AJ108" i="8"/>
  <c r="AC108" i="8"/>
  <c r="AB108" i="8"/>
  <c r="M108" i="8"/>
  <c r="A108" i="8"/>
  <c r="CR107" i="8"/>
  <c r="CQ107" i="8"/>
  <c r="CP107" i="8"/>
  <c r="AI107" i="8"/>
  <c r="CO107" i="8"/>
  <c r="CN107" i="8"/>
  <c r="BT107" i="8"/>
  <c r="Q107" i="8"/>
  <c r="BU107" i="8"/>
  <c r="BX107" i="8"/>
  <c r="BW107" i="8"/>
  <c r="BV107" i="8"/>
  <c r="AU107" i="8"/>
  <c r="BY107" i="8"/>
  <c r="AS107" i="8"/>
  <c r="BZ107" i="8"/>
  <c r="CA107" i="8"/>
  <c r="CB107" i="8"/>
  <c r="CE107" i="8"/>
  <c r="AW107" i="8"/>
  <c r="R107" i="8"/>
  <c r="CK107" i="8"/>
  <c r="CL107" i="8"/>
  <c r="CM107" i="8"/>
  <c r="CH107" i="8"/>
  <c r="S107" i="8"/>
  <c r="CJ107" i="8"/>
  <c r="CI107" i="8"/>
  <c r="CC107" i="8"/>
  <c r="CD107" i="8"/>
  <c r="CF107" i="8"/>
  <c r="CG107" i="8"/>
  <c r="AR107" i="8"/>
  <c r="AQ107" i="8"/>
  <c r="AD107" i="8"/>
  <c r="AP107" i="8"/>
  <c r="AM107" i="8"/>
  <c r="AL107" i="8"/>
  <c r="AK107" i="8"/>
  <c r="AJ107" i="8"/>
  <c r="AC107" i="8"/>
  <c r="AB107" i="8"/>
  <c r="M107" i="8"/>
  <c r="A107" i="8"/>
  <c r="CR106" i="8"/>
  <c r="CQ106" i="8"/>
  <c r="CP106" i="8"/>
  <c r="AI106" i="8"/>
  <c r="CO106" i="8"/>
  <c r="CN106" i="8"/>
  <c r="BT106" i="8"/>
  <c r="Q106" i="8"/>
  <c r="BU106" i="8"/>
  <c r="BX106" i="8"/>
  <c r="BW106" i="8"/>
  <c r="BV106" i="8"/>
  <c r="AU106" i="8"/>
  <c r="BY106" i="8"/>
  <c r="AS106" i="8"/>
  <c r="BZ106" i="8"/>
  <c r="CA106" i="8"/>
  <c r="CB106" i="8"/>
  <c r="CE106" i="8"/>
  <c r="AW106" i="8"/>
  <c r="R106" i="8"/>
  <c r="CK106" i="8"/>
  <c r="CL106" i="8"/>
  <c r="CM106" i="8"/>
  <c r="CH106" i="8"/>
  <c r="S106" i="8"/>
  <c r="CJ106" i="8"/>
  <c r="CI106" i="8"/>
  <c r="CC106" i="8"/>
  <c r="CD106" i="8"/>
  <c r="CF106" i="8"/>
  <c r="CG106" i="8"/>
  <c r="AR106" i="8"/>
  <c r="AQ106" i="8"/>
  <c r="AD106" i="8"/>
  <c r="AP106" i="8"/>
  <c r="AM106" i="8"/>
  <c r="AL106" i="8"/>
  <c r="AK106" i="8"/>
  <c r="AJ106" i="8"/>
  <c r="AC106" i="8"/>
  <c r="AB106" i="8"/>
  <c r="M106" i="8"/>
  <c r="A106" i="8"/>
  <c r="CR105" i="8"/>
  <c r="CQ105" i="8"/>
  <c r="CP105" i="8"/>
  <c r="AI105" i="8"/>
  <c r="CO105" i="8"/>
  <c r="CN105" i="8"/>
  <c r="BT105" i="8"/>
  <c r="Q105" i="8"/>
  <c r="BU105" i="8"/>
  <c r="BX105" i="8"/>
  <c r="BW105" i="8"/>
  <c r="BV105" i="8"/>
  <c r="AU105" i="8"/>
  <c r="BY105" i="8"/>
  <c r="AS105" i="8"/>
  <c r="BZ105" i="8"/>
  <c r="CA105" i="8"/>
  <c r="CB105" i="8"/>
  <c r="CE105" i="8"/>
  <c r="AW105" i="8"/>
  <c r="R105" i="8"/>
  <c r="CK105" i="8"/>
  <c r="CL105" i="8"/>
  <c r="CM105" i="8"/>
  <c r="CH105" i="8"/>
  <c r="S105" i="8"/>
  <c r="CJ105" i="8"/>
  <c r="CI105" i="8"/>
  <c r="CC105" i="8"/>
  <c r="CD105" i="8"/>
  <c r="CF105" i="8"/>
  <c r="CG105" i="8"/>
  <c r="AR105" i="8"/>
  <c r="AQ105" i="8"/>
  <c r="AD105" i="8"/>
  <c r="AP105" i="8"/>
  <c r="AM105" i="8"/>
  <c r="AL105" i="8"/>
  <c r="AK105" i="8"/>
  <c r="AJ105" i="8"/>
  <c r="AC105" i="8"/>
  <c r="AB105" i="8"/>
  <c r="M105" i="8"/>
  <c r="A105" i="8"/>
  <c r="CR104" i="8"/>
  <c r="CQ104" i="8"/>
  <c r="CP104" i="8"/>
  <c r="AI104" i="8"/>
  <c r="CO104" i="8"/>
  <c r="CN104" i="8"/>
  <c r="BT104" i="8"/>
  <c r="Q104" i="8"/>
  <c r="BU104" i="8"/>
  <c r="BX104" i="8"/>
  <c r="BW104" i="8"/>
  <c r="BV104" i="8"/>
  <c r="AU104" i="8"/>
  <c r="BY104" i="8"/>
  <c r="AS104" i="8"/>
  <c r="BZ104" i="8"/>
  <c r="CA104" i="8"/>
  <c r="CB104" i="8"/>
  <c r="CE104" i="8"/>
  <c r="AW104" i="8"/>
  <c r="R104" i="8"/>
  <c r="CK104" i="8"/>
  <c r="CL104" i="8"/>
  <c r="CM104" i="8"/>
  <c r="CH104" i="8"/>
  <c r="S104" i="8"/>
  <c r="CJ104" i="8"/>
  <c r="CI104" i="8"/>
  <c r="CC104" i="8"/>
  <c r="CD104" i="8"/>
  <c r="CF104" i="8"/>
  <c r="CG104" i="8"/>
  <c r="AR104" i="8"/>
  <c r="AQ104" i="8"/>
  <c r="AD104" i="8"/>
  <c r="AP104" i="8"/>
  <c r="AM104" i="8"/>
  <c r="AL104" i="8"/>
  <c r="AK104" i="8"/>
  <c r="AJ104" i="8"/>
  <c r="AC104" i="8"/>
  <c r="AB104" i="8"/>
  <c r="M104" i="8"/>
  <c r="A104" i="8"/>
  <c r="CR103" i="8"/>
  <c r="CQ103" i="8"/>
  <c r="CP103" i="8"/>
  <c r="AI103" i="8"/>
  <c r="CO103" i="8"/>
  <c r="CN103" i="8"/>
  <c r="BT103" i="8"/>
  <c r="Q103" i="8"/>
  <c r="BU103" i="8"/>
  <c r="BX103" i="8"/>
  <c r="BW103" i="8"/>
  <c r="BV103" i="8"/>
  <c r="AU103" i="8"/>
  <c r="BY103" i="8"/>
  <c r="AS103" i="8"/>
  <c r="BZ103" i="8"/>
  <c r="CA103" i="8"/>
  <c r="CB103" i="8"/>
  <c r="CE103" i="8"/>
  <c r="AW103" i="8"/>
  <c r="R103" i="8"/>
  <c r="CK103" i="8"/>
  <c r="CL103" i="8"/>
  <c r="CM103" i="8"/>
  <c r="CH103" i="8"/>
  <c r="S103" i="8"/>
  <c r="CJ103" i="8"/>
  <c r="CI103" i="8"/>
  <c r="CC103" i="8"/>
  <c r="CD103" i="8"/>
  <c r="CF103" i="8"/>
  <c r="CG103" i="8"/>
  <c r="AR103" i="8"/>
  <c r="AQ103" i="8"/>
  <c r="AD103" i="8"/>
  <c r="AP103" i="8"/>
  <c r="AM103" i="8"/>
  <c r="AL103" i="8"/>
  <c r="AK103" i="8"/>
  <c r="AJ103" i="8"/>
  <c r="AC103" i="8"/>
  <c r="AB103" i="8"/>
  <c r="M103" i="8"/>
  <c r="A103" i="8"/>
  <c r="CR102" i="8"/>
  <c r="CQ102" i="8"/>
  <c r="CP102" i="8"/>
  <c r="AI102" i="8"/>
  <c r="CO102" i="8"/>
  <c r="CN102" i="8"/>
  <c r="BT102" i="8"/>
  <c r="Q102" i="8"/>
  <c r="BU102" i="8"/>
  <c r="BX102" i="8"/>
  <c r="BW102" i="8"/>
  <c r="BV102" i="8"/>
  <c r="AU102" i="8"/>
  <c r="BY102" i="8"/>
  <c r="AS102" i="8"/>
  <c r="BZ102" i="8"/>
  <c r="CA102" i="8"/>
  <c r="CB102" i="8"/>
  <c r="CE102" i="8"/>
  <c r="AW102" i="8"/>
  <c r="R102" i="8"/>
  <c r="CK102" i="8"/>
  <c r="CL102" i="8"/>
  <c r="CM102" i="8"/>
  <c r="CH102" i="8"/>
  <c r="S102" i="8"/>
  <c r="CJ102" i="8"/>
  <c r="CI102" i="8"/>
  <c r="CC102" i="8"/>
  <c r="CD102" i="8"/>
  <c r="CF102" i="8"/>
  <c r="CG102" i="8"/>
  <c r="AR102" i="8"/>
  <c r="AQ102" i="8"/>
  <c r="AD102" i="8"/>
  <c r="AP102" i="8"/>
  <c r="AM102" i="8"/>
  <c r="AL102" i="8"/>
  <c r="AK102" i="8"/>
  <c r="AJ102" i="8"/>
  <c r="AC102" i="8"/>
  <c r="AB102" i="8"/>
  <c r="M102" i="8"/>
  <c r="A102" i="8"/>
  <c r="CR101" i="8"/>
  <c r="CQ101" i="8"/>
  <c r="CP101" i="8"/>
  <c r="AI101" i="8"/>
  <c r="CO101" i="8"/>
  <c r="CN101" i="8"/>
  <c r="BT101" i="8"/>
  <c r="Q101" i="8"/>
  <c r="BU101" i="8"/>
  <c r="BX101" i="8"/>
  <c r="BW101" i="8"/>
  <c r="BV101" i="8"/>
  <c r="AU101" i="8"/>
  <c r="BY101" i="8"/>
  <c r="AS101" i="8"/>
  <c r="BZ101" i="8"/>
  <c r="CA101" i="8"/>
  <c r="CB101" i="8"/>
  <c r="CE101" i="8"/>
  <c r="AW101" i="8"/>
  <c r="R101" i="8"/>
  <c r="CK101" i="8"/>
  <c r="CL101" i="8"/>
  <c r="CM101" i="8"/>
  <c r="CH101" i="8"/>
  <c r="S101" i="8"/>
  <c r="CJ101" i="8"/>
  <c r="CI101" i="8"/>
  <c r="CC101" i="8"/>
  <c r="CD101" i="8"/>
  <c r="CF101" i="8"/>
  <c r="CG101" i="8"/>
  <c r="AR101" i="8"/>
  <c r="AQ101" i="8"/>
  <c r="AD101" i="8"/>
  <c r="AP101" i="8"/>
  <c r="AM101" i="8"/>
  <c r="AL101" i="8"/>
  <c r="AK101" i="8"/>
  <c r="AJ101" i="8"/>
  <c r="AC101" i="8"/>
  <c r="AB101" i="8"/>
  <c r="M101" i="8"/>
  <c r="A101" i="8"/>
  <c r="CR100" i="8"/>
  <c r="CQ100" i="8"/>
  <c r="CP100" i="8"/>
  <c r="AI100" i="8"/>
  <c r="CO100" i="8"/>
  <c r="CN100" i="8"/>
  <c r="BT100" i="8"/>
  <c r="Q100" i="8"/>
  <c r="BU100" i="8"/>
  <c r="BX100" i="8"/>
  <c r="BW100" i="8"/>
  <c r="BV100" i="8"/>
  <c r="AU100" i="8"/>
  <c r="BY100" i="8"/>
  <c r="AS100" i="8"/>
  <c r="BZ100" i="8"/>
  <c r="CA100" i="8"/>
  <c r="CB100" i="8"/>
  <c r="CE100" i="8"/>
  <c r="AW100" i="8"/>
  <c r="R100" i="8"/>
  <c r="CK100" i="8"/>
  <c r="CL100" i="8"/>
  <c r="CM100" i="8"/>
  <c r="CH100" i="8"/>
  <c r="S100" i="8"/>
  <c r="CJ100" i="8"/>
  <c r="CI100" i="8"/>
  <c r="CC100" i="8"/>
  <c r="CD100" i="8"/>
  <c r="CF100" i="8"/>
  <c r="CG100" i="8"/>
  <c r="AR100" i="8"/>
  <c r="AQ100" i="8"/>
  <c r="AD100" i="8"/>
  <c r="AP100" i="8"/>
  <c r="AM100" i="8"/>
  <c r="AL100" i="8"/>
  <c r="AK100" i="8"/>
  <c r="AJ100" i="8"/>
  <c r="AC100" i="8"/>
  <c r="AB100" i="8"/>
  <c r="M100" i="8"/>
  <c r="A100" i="8"/>
  <c r="CR99" i="8"/>
  <c r="CQ99" i="8"/>
  <c r="CP99" i="8"/>
  <c r="AI99" i="8"/>
  <c r="CO99" i="8"/>
  <c r="CN99" i="8"/>
  <c r="BT99" i="8"/>
  <c r="Q99" i="8"/>
  <c r="BU99" i="8"/>
  <c r="BX99" i="8"/>
  <c r="BW99" i="8"/>
  <c r="BV99" i="8"/>
  <c r="AU99" i="8"/>
  <c r="BY99" i="8"/>
  <c r="AS99" i="8"/>
  <c r="BZ99" i="8"/>
  <c r="CA99" i="8"/>
  <c r="CB99" i="8"/>
  <c r="CE99" i="8"/>
  <c r="AW99" i="8"/>
  <c r="R99" i="8"/>
  <c r="CK99" i="8"/>
  <c r="CL99" i="8"/>
  <c r="CM99" i="8"/>
  <c r="CH99" i="8"/>
  <c r="S99" i="8"/>
  <c r="CJ99" i="8"/>
  <c r="CI99" i="8"/>
  <c r="CC99" i="8"/>
  <c r="CD99" i="8"/>
  <c r="CF99" i="8"/>
  <c r="CG99" i="8"/>
  <c r="AR99" i="8"/>
  <c r="AQ99" i="8"/>
  <c r="AD99" i="8"/>
  <c r="AP99" i="8"/>
  <c r="AM99" i="8"/>
  <c r="AL99" i="8"/>
  <c r="AK99" i="8"/>
  <c r="AJ99" i="8"/>
  <c r="AC99" i="8"/>
  <c r="AB99" i="8"/>
  <c r="M99" i="8"/>
  <c r="A99" i="8"/>
  <c r="CR98" i="8"/>
  <c r="CQ98" i="8"/>
  <c r="CP98" i="8"/>
  <c r="AI98" i="8"/>
  <c r="CO98" i="8"/>
  <c r="CN98" i="8"/>
  <c r="BT98" i="8"/>
  <c r="Q98" i="8"/>
  <c r="BU98" i="8"/>
  <c r="BX98" i="8"/>
  <c r="BW98" i="8"/>
  <c r="BV98" i="8"/>
  <c r="AU98" i="8"/>
  <c r="BY98" i="8"/>
  <c r="AS98" i="8"/>
  <c r="BZ98" i="8"/>
  <c r="CA98" i="8"/>
  <c r="CB98" i="8"/>
  <c r="CE98" i="8"/>
  <c r="AW98" i="8"/>
  <c r="R98" i="8"/>
  <c r="CK98" i="8"/>
  <c r="CL98" i="8"/>
  <c r="CM98" i="8"/>
  <c r="CH98" i="8"/>
  <c r="S98" i="8"/>
  <c r="CJ98" i="8"/>
  <c r="CI98" i="8"/>
  <c r="CC98" i="8"/>
  <c r="CD98" i="8"/>
  <c r="CF98" i="8"/>
  <c r="CG98" i="8"/>
  <c r="AR98" i="8"/>
  <c r="AQ98" i="8"/>
  <c r="AD98" i="8"/>
  <c r="AP98" i="8"/>
  <c r="AM98" i="8"/>
  <c r="AL98" i="8"/>
  <c r="AK98" i="8"/>
  <c r="AJ98" i="8"/>
  <c r="AC98" i="8"/>
  <c r="AB98" i="8"/>
  <c r="M98" i="8"/>
  <c r="A98" i="8"/>
  <c r="CR97" i="8"/>
  <c r="CQ97" i="8"/>
  <c r="CP97" i="8"/>
  <c r="AI97" i="8"/>
  <c r="CO97" i="8"/>
  <c r="CN97" i="8"/>
  <c r="BT97" i="8"/>
  <c r="Q97" i="8"/>
  <c r="BU97" i="8"/>
  <c r="BX97" i="8"/>
  <c r="BW97" i="8"/>
  <c r="BV97" i="8"/>
  <c r="AU97" i="8"/>
  <c r="BY97" i="8"/>
  <c r="AS97" i="8"/>
  <c r="BZ97" i="8"/>
  <c r="CA97" i="8"/>
  <c r="CB97" i="8"/>
  <c r="CE97" i="8"/>
  <c r="AW97" i="8"/>
  <c r="R97" i="8"/>
  <c r="CK97" i="8"/>
  <c r="CL97" i="8"/>
  <c r="CM97" i="8"/>
  <c r="CH97" i="8"/>
  <c r="S97" i="8"/>
  <c r="CJ97" i="8"/>
  <c r="CI97" i="8"/>
  <c r="CC97" i="8"/>
  <c r="CD97" i="8"/>
  <c r="CF97" i="8"/>
  <c r="CG97" i="8"/>
  <c r="AR97" i="8"/>
  <c r="AQ97" i="8"/>
  <c r="AD97" i="8"/>
  <c r="AP97" i="8"/>
  <c r="AM97" i="8"/>
  <c r="AL97" i="8"/>
  <c r="AK97" i="8"/>
  <c r="AJ97" i="8"/>
  <c r="AC97" i="8"/>
  <c r="AB97" i="8"/>
  <c r="M97" i="8"/>
  <c r="A97" i="8"/>
  <c r="CR96" i="8"/>
  <c r="CQ96" i="8"/>
  <c r="CP96" i="8"/>
  <c r="AI96" i="8"/>
  <c r="CO96" i="8"/>
  <c r="CN96" i="8"/>
  <c r="BT96" i="8"/>
  <c r="Q96" i="8"/>
  <c r="BU96" i="8"/>
  <c r="BX96" i="8"/>
  <c r="BW96" i="8"/>
  <c r="BV96" i="8"/>
  <c r="AU96" i="8"/>
  <c r="BY96" i="8"/>
  <c r="AS96" i="8"/>
  <c r="BZ96" i="8"/>
  <c r="CA96" i="8"/>
  <c r="CB96" i="8"/>
  <c r="CE96" i="8"/>
  <c r="AW96" i="8"/>
  <c r="R96" i="8"/>
  <c r="CK96" i="8"/>
  <c r="CL96" i="8"/>
  <c r="CM96" i="8"/>
  <c r="CH96" i="8"/>
  <c r="S96" i="8"/>
  <c r="CJ96" i="8"/>
  <c r="CI96" i="8"/>
  <c r="CC96" i="8"/>
  <c r="CD96" i="8"/>
  <c r="CF96" i="8"/>
  <c r="CG96" i="8"/>
  <c r="AR96" i="8"/>
  <c r="AQ96" i="8"/>
  <c r="AD96" i="8"/>
  <c r="AP96" i="8"/>
  <c r="AM96" i="8"/>
  <c r="AL96" i="8"/>
  <c r="AK96" i="8"/>
  <c r="AJ96" i="8"/>
  <c r="AC96" i="8"/>
  <c r="AB96" i="8"/>
  <c r="M96" i="8"/>
  <c r="A96" i="8"/>
  <c r="CR95" i="8"/>
  <c r="CQ95" i="8"/>
  <c r="CP95" i="8"/>
  <c r="AI95" i="8"/>
  <c r="CO95" i="8"/>
  <c r="CN95" i="8"/>
  <c r="BT95" i="8"/>
  <c r="Q95" i="8"/>
  <c r="BU95" i="8"/>
  <c r="BX95" i="8"/>
  <c r="BW95" i="8"/>
  <c r="BV95" i="8"/>
  <c r="AU95" i="8"/>
  <c r="BY95" i="8"/>
  <c r="AS95" i="8"/>
  <c r="BZ95" i="8"/>
  <c r="CA95" i="8"/>
  <c r="CB95" i="8"/>
  <c r="CE95" i="8"/>
  <c r="AW95" i="8"/>
  <c r="R95" i="8"/>
  <c r="CK95" i="8"/>
  <c r="CL95" i="8"/>
  <c r="CM95" i="8"/>
  <c r="CH95" i="8"/>
  <c r="S95" i="8"/>
  <c r="CJ95" i="8"/>
  <c r="CI95" i="8"/>
  <c r="CC95" i="8"/>
  <c r="CD95" i="8"/>
  <c r="CF95" i="8"/>
  <c r="CG95" i="8"/>
  <c r="AR95" i="8"/>
  <c r="AQ95" i="8"/>
  <c r="AD95" i="8"/>
  <c r="AP95" i="8"/>
  <c r="AM95" i="8"/>
  <c r="AL95" i="8"/>
  <c r="AK95" i="8"/>
  <c r="AJ95" i="8"/>
  <c r="AC95" i="8"/>
  <c r="AB95" i="8"/>
  <c r="M95" i="8"/>
  <c r="A95" i="8"/>
  <c r="CR94" i="8"/>
  <c r="CQ94" i="8"/>
  <c r="CP94" i="8"/>
  <c r="AI94" i="8"/>
  <c r="CO94" i="8"/>
  <c r="CN94" i="8"/>
  <c r="BT94" i="8"/>
  <c r="Q94" i="8"/>
  <c r="BU94" i="8"/>
  <c r="BX94" i="8"/>
  <c r="BW94" i="8"/>
  <c r="BV94" i="8"/>
  <c r="AU94" i="8"/>
  <c r="BY94" i="8"/>
  <c r="AS94" i="8"/>
  <c r="BZ94" i="8"/>
  <c r="CA94" i="8"/>
  <c r="CB94" i="8"/>
  <c r="CE94" i="8"/>
  <c r="AW94" i="8"/>
  <c r="R94" i="8"/>
  <c r="CK94" i="8"/>
  <c r="CL94" i="8"/>
  <c r="CM94" i="8"/>
  <c r="CH94" i="8"/>
  <c r="S94" i="8"/>
  <c r="CJ94" i="8"/>
  <c r="CI94" i="8"/>
  <c r="CC94" i="8"/>
  <c r="CD94" i="8"/>
  <c r="CF94" i="8"/>
  <c r="CG94" i="8"/>
  <c r="AR94" i="8"/>
  <c r="AQ94" i="8"/>
  <c r="AD94" i="8"/>
  <c r="AP94" i="8"/>
  <c r="AM94" i="8"/>
  <c r="AL94" i="8"/>
  <c r="AK94" i="8"/>
  <c r="AJ94" i="8"/>
  <c r="AC94" i="8"/>
  <c r="AB94" i="8"/>
  <c r="M94" i="8"/>
  <c r="A94" i="8"/>
  <c r="CR93" i="8"/>
  <c r="CQ93" i="8"/>
  <c r="CP93" i="8"/>
  <c r="AI93" i="8"/>
  <c r="CO93" i="8"/>
  <c r="CN93" i="8"/>
  <c r="BT93" i="8"/>
  <c r="Q93" i="8"/>
  <c r="BU93" i="8"/>
  <c r="BX93" i="8"/>
  <c r="BW93" i="8"/>
  <c r="BV93" i="8"/>
  <c r="AU93" i="8"/>
  <c r="BY93" i="8"/>
  <c r="AS93" i="8"/>
  <c r="BZ93" i="8"/>
  <c r="CA93" i="8"/>
  <c r="CB93" i="8"/>
  <c r="CE93" i="8"/>
  <c r="AW93" i="8"/>
  <c r="R93" i="8"/>
  <c r="CK93" i="8"/>
  <c r="CL93" i="8"/>
  <c r="CM93" i="8"/>
  <c r="CH93" i="8"/>
  <c r="S93" i="8"/>
  <c r="CJ93" i="8"/>
  <c r="CI93" i="8"/>
  <c r="CC93" i="8"/>
  <c r="CD93" i="8"/>
  <c r="CF93" i="8"/>
  <c r="CG93" i="8"/>
  <c r="AR93" i="8"/>
  <c r="AQ93" i="8"/>
  <c r="AD93" i="8"/>
  <c r="AP93" i="8"/>
  <c r="AM93" i="8"/>
  <c r="AL93" i="8"/>
  <c r="AK93" i="8"/>
  <c r="AJ93" i="8"/>
  <c r="AC93" i="8"/>
  <c r="AB93" i="8"/>
  <c r="M93" i="8"/>
  <c r="A93" i="8"/>
  <c r="CR92" i="8"/>
  <c r="CQ92" i="8"/>
  <c r="CP92" i="8"/>
  <c r="AI92" i="8"/>
  <c r="CO92" i="8"/>
  <c r="CN92" i="8"/>
  <c r="BT92" i="8"/>
  <c r="Q92" i="8"/>
  <c r="BU92" i="8"/>
  <c r="BX92" i="8"/>
  <c r="BW92" i="8"/>
  <c r="BV92" i="8"/>
  <c r="AU92" i="8"/>
  <c r="BY92" i="8"/>
  <c r="AS92" i="8"/>
  <c r="BZ92" i="8"/>
  <c r="CA92" i="8"/>
  <c r="CB92" i="8"/>
  <c r="CE92" i="8"/>
  <c r="AW92" i="8"/>
  <c r="R92" i="8"/>
  <c r="CK92" i="8"/>
  <c r="CL92" i="8"/>
  <c r="CM92" i="8"/>
  <c r="CH92" i="8"/>
  <c r="S92" i="8"/>
  <c r="CJ92" i="8"/>
  <c r="CI92" i="8"/>
  <c r="CC92" i="8"/>
  <c r="CD92" i="8"/>
  <c r="CF92" i="8"/>
  <c r="CG92" i="8"/>
  <c r="AR92" i="8"/>
  <c r="AQ92" i="8"/>
  <c r="AD92" i="8"/>
  <c r="AP92" i="8"/>
  <c r="AM92" i="8"/>
  <c r="AL92" i="8"/>
  <c r="AK92" i="8"/>
  <c r="AJ92" i="8"/>
  <c r="AC92" i="8"/>
  <c r="AB92" i="8"/>
  <c r="M92" i="8"/>
  <c r="A92" i="8"/>
  <c r="CR91" i="8"/>
  <c r="CQ91" i="8"/>
  <c r="CP91" i="8"/>
  <c r="AI91" i="8"/>
  <c r="CO91" i="8"/>
  <c r="CN91" i="8"/>
  <c r="BT91" i="8"/>
  <c r="Q91" i="8"/>
  <c r="BU91" i="8"/>
  <c r="BX91" i="8"/>
  <c r="BW91" i="8"/>
  <c r="BV91" i="8"/>
  <c r="AU91" i="8"/>
  <c r="BY91" i="8"/>
  <c r="AS91" i="8"/>
  <c r="BZ91" i="8"/>
  <c r="CA91" i="8"/>
  <c r="CB91" i="8"/>
  <c r="CE91" i="8"/>
  <c r="AW91" i="8"/>
  <c r="R91" i="8"/>
  <c r="CK91" i="8"/>
  <c r="CL91" i="8"/>
  <c r="CM91" i="8"/>
  <c r="CH91" i="8"/>
  <c r="S91" i="8"/>
  <c r="CJ91" i="8"/>
  <c r="CI91" i="8"/>
  <c r="CC91" i="8"/>
  <c r="CD91" i="8"/>
  <c r="CF91" i="8"/>
  <c r="CG91" i="8"/>
  <c r="AR91" i="8"/>
  <c r="AQ91" i="8"/>
  <c r="AD91" i="8"/>
  <c r="AP91" i="8"/>
  <c r="AM91" i="8"/>
  <c r="AL91" i="8"/>
  <c r="AK91" i="8"/>
  <c r="AJ91" i="8"/>
  <c r="AC91" i="8"/>
  <c r="AB91" i="8"/>
  <c r="M91" i="8"/>
  <c r="A91" i="8"/>
  <c r="CR90" i="8"/>
  <c r="CQ90" i="8"/>
  <c r="CP90" i="8"/>
  <c r="AI90" i="8"/>
  <c r="CO90" i="8"/>
  <c r="CN90" i="8"/>
  <c r="BT90" i="8"/>
  <c r="Q90" i="8"/>
  <c r="BU90" i="8"/>
  <c r="BX90" i="8"/>
  <c r="BW90" i="8"/>
  <c r="BV90" i="8"/>
  <c r="AU90" i="8"/>
  <c r="BY90" i="8"/>
  <c r="AS90" i="8"/>
  <c r="BZ90" i="8"/>
  <c r="CA90" i="8"/>
  <c r="CB90" i="8"/>
  <c r="CE90" i="8"/>
  <c r="AW90" i="8"/>
  <c r="R90" i="8"/>
  <c r="CK90" i="8"/>
  <c r="CL90" i="8"/>
  <c r="CM90" i="8"/>
  <c r="CH90" i="8"/>
  <c r="S90" i="8"/>
  <c r="CJ90" i="8"/>
  <c r="CI90" i="8"/>
  <c r="CC90" i="8"/>
  <c r="CD90" i="8"/>
  <c r="CF90" i="8"/>
  <c r="CG90" i="8"/>
  <c r="AR90" i="8"/>
  <c r="AQ90" i="8"/>
  <c r="AD90" i="8"/>
  <c r="AP90" i="8"/>
  <c r="AM90" i="8"/>
  <c r="AL90" i="8"/>
  <c r="AK90" i="8"/>
  <c r="AJ90" i="8"/>
  <c r="AC90" i="8"/>
  <c r="AB90" i="8"/>
  <c r="M90" i="8"/>
  <c r="A90" i="8"/>
  <c r="CR89" i="8"/>
  <c r="CQ89" i="8"/>
  <c r="CP89" i="8"/>
  <c r="AI89" i="8"/>
  <c r="CO89" i="8"/>
  <c r="CN89" i="8"/>
  <c r="BT89" i="8"/>
  <c r="Q89" i="8"/>
  <c r="BU89" i="8"/>
  <c r="BX89" i="8"/>
  <c r="BW89" i="8"/>
  <c r="BV89" i="8"/>
  <c r="AU89" i="8"/>
  <c r="BY89" i="8"/>
  <c r="AS89" i="8"/>
  <c r="BZ89" i="8"/>
  <c r="CA89" i="8"/>
  <c r="CB89" i="8"/>
  <c r="CE89" i="8"/>
  <c r="AW89" i="8"/>
  <c r="R89" i="8"/>
  <c r="CK89" i="8"/>
  <c r="CL89" i="8"/>
  <c r="CM89" i="8"/>
  <c r="CH89" i="8"/>
  <c r="S89" i="8"/>
  <c r="CJ89" i="8"/>
  <c r="CI89" i="8"/>
  <c r="CC89" i="8"/>
  <c r="CD89" i="8"/>
  <c r="CF89" i="8"/>
  <c r="CG89" i="8"/>
  <c r="AR89" i="8"/>
  <c r="AQ89" i="8"/>
  <c r="AD89" i="8"/>
  <c r="AP89" i="8"/>
  <c r="AM89" i="8"/>
  <c r="AL89" i="8"/>
  <c r="AK89" i="8"/>
  <c r="AJ89" i="8"/>
  <c r="AC89" i="8"/>
  <c r="AB89" i="8"/>
  <c r="M89" i="8"/>
  <c r="A89" i="8"/>
  <c r="CR88" i="8"/>
  <c r="CQ88" i="8"/>
  <c r="CP88" i="8"/>
  <c r="AI88" i="8"/>
  <c r="CO88" i="8"/>
  <c r="CN88" i="8"/>
  <c r="BT88" i="8"/>
  <c r="Q88" i="8"/>
  <c r="BU88" i="8"/>
  <c r="BX88" i="8"/>
  <c r="BW88" i="8"/>
  <c r="BV88" i="8"/>
  <c r="AU88" i="8"/>
  <c r="BY88" i="8"/>
  <c r="AS88" i="8"/>
  <c r="BZ88" i="8"/>
  <c r="CA88" i="8"/>
  <c r="CB88" i="8"/>
  <c r="CE88" i="8"/>
  <c r="AW88" i="8"/>
  <c r="R88" i="8"/>
  <c r="CK88" i="8"/>
  <c r="CL88" i="8"/>
  <c r="CM88" i="8"/>
  <c r="CH88" i="8"/>
  <c r="S88" i="8"/>
  <c r="CJ88" i="8"/>
  <c r="CI88" i="8"/>
  <c r="CC88" i="8"/>
  <c r="CD88" i="8"/>
  <c r="CF88" i="8"/>
  <c r="CG88" i="8"/>
  <c r="AR88" i="8"/>
  <c r="AQ88" i="8"/>
  <c r="AD88" i="8"/>
  <c r="AP88" i="8"/>
  <c r="AM88" i="8"/>
  <c r="AL88" i="8"/>
  <c r="AK88" i="8"/>
  <c r="AJ88" i="8"/>
  <c r="AC88" i="8"/>
  <c r="AB88" i="8"/>
  <c r="M88" i="8"/>
  <c r="A88" i="8"/>
  <c r="CR87" i="8"/>
  <c r="CQ87" i="8"/>
  <c r="CP87" i="8"/>
  <c r="AI87" i="8"/>
  <c r="CO87" i="8"/>
  <c r="CN87" i="8"/>
  <c r="BT87" i="8"/>
  <c r="Q87" i="8"/>
  <c r="BU87" i="8"/>
  <c r="BX87" i="8"/>
  <c r="BW87" i="8"/>
  <c r="BV87" i="8"/>
  <c r="AU87" i="8"/>
  <c r="BY87" i="8"/>
  <c r="AS87" i="8"/>
  <c r="BZ87" i="8"/>
  <c r="CA87" i="8"/>
  <c r="CB87" i="8"/>
  <c r="CE87" i="8"/>
  <c r="AW87" i="8"/>
  <c r="R87" i="8"/>
  <c r="CK87" i="8"/>
  <c r="CL87" i="8"/>
  <c r="CM87" i="8"/>
  <c r="CH87" i="8"/>
  <c r="S87" i="8"/>
  <c r="CJ87" i="8"/>
  <c r="CI87" i="8"/>
  <c r="CC87" i="8"/>
  <c r="CD87" i="8"/>
  <c r="CF87" i="8"/>
  <c r="CG87" i="8"/>
  <c r="AR87" i="8"/>
  <c r="AQ87" i="8"/>
  <c r="AD87" i="8"/>
  <c r="AP87" i="8"/>
  <c r="AM87" i="8"/>
  <c r="AL87" i="8"/>
  <c r="AK87" i="8"/>
  <c r="AJ87" i="8"/>
  <c r="AC87" i="8"/>
  <c r="AB87" i="8"/>
  <c r="M87" i="8"/>
  <c r="A87" i="8"/>
  <c r="CR86" i="8"/>
  <c r="CQ86" i="8"/>
  <c r="CP86" i="8"/>
  <c r="AI86" i="8"/>
  <c r="CO86" i="8"/>
  <c r="CN86" i="8"/>
  <c r="BT86" i="8"/>
  <c r="Q86" i="8"/>
  <c r="BU86" i="8"/>
  <c r="BX86" i="8"/>
  <c r="BW86" i="8"/>
  <c r="BV86" i="8"/>
  <c r="AU86" i="8"/>
  <c r="BY86" i="8"/>
  <c r="AS86" i="8"/>
  <c r="BZ86" i="8"/>
  <c r="CA86" i="8"/>
  <c r="CB86" i="8"/>
  <c r="CE86" i="8"/>
  <c r="AW86" i="8"/>
  <c r="R86" i="8"/>
  <c r="CK86" i="8"/>
  <c r="CL86" i="8"/>
  <c r="CM86" i="8"/>
  <c r="CH86" i="8"/>
  <c r="S86" i="8"/>
  <c r="CJ86" i="8"/>
  <c r="CI86" i="8"/>
  <c r="CC86" i="8"/>
  <c r="CD86" i="8"/>
  <c r="CF86" i="8"/>
  <c r="CG86" i="8"/>
  <c r="AR86" i="8"/>
  <c r="AQ86" i="8"/>
  <c r="AD86" i="8"/>
  <c r="AP86" i="8"/>
  <c r="AM86" i="8"/>
  <c r="AL86" i="8"/>
  <c r="AK86" i="8"/>
  <c r="AJ86" i="8"/>
  <c r="AC86" i="8"/>
  <c r="AB86" i="8"/>
  <c r="M86" i="8"/>
  <c r="A86" i="8"/>
  <c r="CR85" i="8"/>
  <c r="CQ85" i="8"/>
  <c r="CP85" i="8"/>
  <c r="AI85" i="8"/>
  <c r="CO85" i="8"/>
  <c r="CN85" i="8"/>
  <c r="BT85" i="8"/>
  <c r="Q85" i="8"/>
  <c r="BU85" i="8"/>
  <c r="BX85" i="8"/>
  <c r="BW85" i="8"/>
  <c r="BV85" i="8"/>
  <c r="AU85" i="8"/>
  <c r="BY85" i="8"/>
  <c r="AS85" i="8"/>
  <c r="BZ85" i="8"/>
  <c r="CA85" i="8"/>
  <c r="CB85" i="8"/>
  <c r="CE85" i="8"/>
  <c r="AW85" i="8"/>
  <c r="R85" i="8"/>
  <c r="CK85" i="8"/>
  <c r="CL85" i="8"/>
  <c r="CM85" i="8"/>
  <c r="CH85" i="8"/>
  <c r="S85" i="8"/>
  <c r="CJ85" i="8"/>
  <c r="CI85" i="8"/>
  <c r="CC85" i="8"/>
  <c r="CD85" i="8"/>
  <c r="CF85" i="8"/>
  <c r="CG85" i="8"/>
  <c r="AR85" i="8"/>
  <c r="AQ85" i="8"/>
  <c r="AD85" i="8"/>
  <c r="AP85" i="8"/>
  <c r="AM85" i="8"/>
  <c r="AL85" i="8"/>
  <c r="AK85" i="8"/>
  <c r="AJ85" i="8"/>
  <c r="AC85" i="8"/>
  <c r="AB85" i="8"/>
  <c r="M85" i="8"/>
  <c r="A85" i="8"/>
  <c r="CR84" i="8"/>
  <c r="CQ84" i="8"/>
  <c r="CP84" i="8"/>
  <c r="AI84" i="8"/>
  <c r="CO84" i="8"/>
  <c r="CN84" i="8"/>
  <c r="BT84" i="8"/>
  <c r="Q84" i="8"/>
  <c r="BU84" i="8"/>
  <c r="BX84" i="8"/>
  <c r="BW84" i="8"/>
  <c r="BV84" i="8"/>
  <c r="AU84" i="8"/>
  <c r="BY84" i="8"/>
  <c r="AS84" i="8"/>
  <c r="BZ84" i="8"/>
  <c r="CA84" i="8"/>
  <c r="CB84" i="8"/>
  <c r="CE84" i="8"/>
  <c r="AW84" i="8"/>
  <c r="R84" i="8"/>
  <c r="CK84" i="8"/>
  <c r="CL84" i="8"/>
  <c r="CM84" i="8"/>
  <c r="CH84" i="8"/>
  <c r="S84" i="8"/>
  <c r="CJ84" i="8"/>
  <c r="CI84" i="8"/>
  <c r="CC84" i="8"/>
  <c r="CD84" i="8"/>
  <c r="CF84" i="8"/>
  <c r="CG84" i="8"/>
  <c r="AR84" i="8"/>
  <c r="AQ84" i="8"/>
  <c r="AD84" i="8"/>
  <c r="AP84" i="8"/>
  <c r="AM84" i="8"/>
  <c r="AL84" i="8"/>
  <c r="AK84" i="8"/>
  <c r="AJ84" i="8"/>
  <c r="AC84" i="8"/>
  <c r="AB84" i="8"/>
  <c r="M84" i="8"/>
  <c r="A84" i="8"/>
  <c r="CR83" i="8"/>
  <c r="CQ83" i="8"/>
  <c r="CP83" i="8"/>
  <c r="AI83" i="8"/>
  <c r="CO83" i="8"/>
  <c r="CN83" i="8"/>
  <c r="BT83" i="8"/>
  <c r="Q83" i="8"/>
  <c r="BU83" i="8"/>
  <c r="BX83" i="8"/>
  <c r="BW83" i="8"/>
  <c r="BV83" i="8"/>
  <c r="AU83" i="8"/>
  <c r="BY83" i="8"/>
  <c r="AS83" i="8"/>
  <c r="BZ83" i="8"/>
  <c r="CA83" i="8"/>
  <c r="CB83" i="8"/>
  <c r="CE83" i="8"/>
  <c r="AW83" i="8"/>
  <c r="R83" i="8"/>
  <c r="CK83" i="8"/>
  <c r="CL83" i="8"/>
  <c r="CM83" i="8"/>
  <c r="CH83" i="8"/>
  <c r="S83" i="8"/>
  <c r="CJ83" i="8"/>
  <c r="CI83" i="8"/>
  <c r="CC83" i="8"/>
  <c r="CD83" i="8"/>
  <c r="CF83" i="8"/>
  <c r="CG83" i="8"/>
  <c r="AR83" i="8"/>
  <c r="AQ83" i="8"/>
  <c r="AD83" i="8"/>
  <c r="AP83" i="8"/>
  <c r="AM83" i="8"/>
  <c r="AL83" i="8"/>
  <c r="AK83" i="8"/>
  <c r="AJ83" i="8"/>
  <c r="AC83" i="8"/>
  <c r="AB83" i="8"/>
  <c r="M83" i="8"/>
  <c r="A83" i="8"/>
  <c r="CR82" i="8"/>
  <c r="CQ82" i="8"/>
  <c r="CP82" i="8"/>
  <c r="AI82" i="8"/>
  <c r="CO82" i="8"/>
  <c r="CN82" i="8"/>
  <c r="BT82" i="8"/>
  <c r="Q82" i="8"/>
  <c r="BU82" i="8"/>
  <c r="BX82" i="8"/>
  <c r="BW82" i="8"/>
  <c r="BV82" i="8"/>
  <c r="AU82" i="8"/>
  <c r="BY82" i="8"/>
  <c r="AS82" i="8"/>
  <c r="BZ82" i="8"/>
  <c r="CA82" i="8"/>
  <c r="CB82" i="8"/>
  <c r="CE82" i="8"/>
  <c r="AW82" i="8"/>
  <c r="R82" i="8"/>
  <c r="CK82" i="8"/>
  <c r="CL82" i="8"/>
  <c r="CM82" i="8"/>
  <c r="CH82" i="8"/>
  <c r="S82" i="8"/>
  <c r="CJ82" i="8"/>
  <c r="CI82" i="8"/>
  <c r="CC82" i="8"/>
  <c r="CD82" i="8"/>
  <c r="CF82" i="8"/>
  <c r="CG82" i="8"/>
  <c r="AR82" i="8"/>
  <c r="AQ82" i="8"/>
  <c r="AD82" i="8"/>
  <c r="AP82" i="8"/>
  <c r="AM82" i="8"/>
  <c r="AL82" i="8"/>
  <c r="AK82" i="8"/>
  <c r="AJ82" i="8"/>
  <c r="AC82" i="8"/>
  <c r="AB82" i="8"/>
  <c r="M82" i="8"/>
  <c r="A82" i="8"/>
  <c r="M81" i="8"/>
  <c r="A81" i="8"/>
  <c r="M80" i="8"/>
  <c r="A80" i="8"/>
  <c r="M79" i="8"/>
  <c r="A79" i="8"/>
  <c r="M78" i="8"/>
  <c r="A78" i="8"/>
  <c r="M77" i="8"/>
  <c r="A77" i="8"/>
  <c r="M76" i="8"/>
  <c r="A76" i="8"/>
  <c r="M75" i="8"/>
  <c r="A75" i="8"/>
  <c r="M74" i="8"/>
  <c r="A74" i="8"/>
  <c r="M73" i="8"/>
  <c r="A73" i="8"/>
  <c r="M72" i="8"/>
  <c r="A72" i="8"/>
  <c r="M71" i="8"/>
  <c r="A71" i="8"/>
  <c r="M70" i="8"/>
  <c r="A70" i="8"/>
  <c r="M69" i="8"/>
  <c r="A69" i="8"/>
  <c r="M68" i="8"/>
  <c r="A68" i="8"/>
  <c r="M67" i="8"/>
  <c r="A67" i="8"/>
  <c r="M66" i="8"/>
  <c r="A66" i="8"/>
  <c r="M65" i="8"/>
  <c r="A65" i="8"/>
  <c r="M64" i="8"/>
  <c r="A64" i="8"/>
  <c r="M63" i="8"/>
  <c r="A63" i="8"/>
  <c r="M62" i="8"/>
  <c r="A62" i="8"/>
  <c r="M61" i="8"/>
  <c r="A61" i="8"/>
  <c r="M60" i="8"/>
  <c r="A60" i="8"/>
  <c r="M59" i="8"/>
  <c r="A59" i="8"/>
  <c r="M58" i="8"/>
  <c r="A58" i="8"/>
  <c r="M57" i="8"/>
  <c r="A57" i="8"/>
  <c r="M56" i="8"/>
  <c r="A56" i="8"/>
  <c r="M55" i="8"/>
  <c r="A55" i="8"/>
  <c r="M54" i="8"/>
  <c r="A54" i="8"/>
  <c r="M53" i="8"/>
  <c r="A53" i="8"/>
  <c r="M52" i="8"/>
  <c r="A52" i="8"/>
  <c r="M51" i="8"/>
  <c r="A51" i="8"/>
  <c r="M50" i="8"/>
  <c r="A50" i="8"/>
  <c r="CR49" i="8"/>
  <c r="CQ49" i="8"/>
  <c r="CP49" i="8"/>
  <c r="AI49" i="8"/>
  <c r="CO49" i="8"/>
  <c r="CN49" i="8"/>
  <c r="BT49" i="8"/>
  <c r="Q49" i="8"/>
  <c r="BU49" i="8"/>
  <c r="BX49" i="8"/>
  <c r="BW49" i="8"/>
  <c r="BV49" i="8"/>
  <c r="AU49" i="8"/>
  <c r="BY49" i="8"/>
  <c r="AS49" i="8"/>
  <c r="BZ49" i="8"/>
  <c r="CA49" i="8"/>
  <c r="CB49" i="8"/>
  <c r="CE49" i="8"/>
  <c r="AW49" i="8"/>
  <c r="R49" i="8"/>
  <c r="CK49" i="8"/>
  <c r="CL49" i="8"/>
  <c r="CM49" i="8"/>
  <c r="CH49" i="8"/>
  <c r="S49" i="8"/>
  <c r="CJ49" i="8"/>
  <c r="CI49" i="8"/>
  <c r="CC49" i="8"/>
  <c r="CD49" i="8"/>
  <c r="CF49" i="8"/>
  <c r="CG49" i="8"/>
  <c r="AR49" i="8"/>
  <c r="AQ49" i="8"/>
  <c r="AD49" i="8"/>
  <c r="AP49" i="8"/>
  <c r="AM49" i="8"/>
  <c r="AL49" i="8"/>
  <c r="AK49" i="8"/>
  <c r="AJ49" i="8"/>
  <c r="AC49" i="8"/>
  <c r="AB49" i="8"/>
  <c r="M49" i="8"/>
  <c r="A49" i="8"/>
  <c r="CR48" i="8"/>
  <c r="CQ48" i="8"/>
  <c r="CP48" i="8"/>
  <c r="AI48" i="8"/>
  <c r="CO48" i="8"/>
  <c r="CN48" i="8"/>
  <c r="BT48" i="8"/>
  <c r="Q48" i="8"/>
  <c r="BU48" i="8"/>
  <c r="BX48" i="8"/>
  <c r="BW48" i="8"/>
  <c r="BV48" i="8"/>
  <c r="AU48" i="8"/>
  <c r="BY48" i="8"/>
  <c r="AS48" i="8"/>
  <c r="BZ48" i="8"/>
  <c r="CA48" i="8"/>
  <c r="CB48" i="8"/>
  <c r="CE48" i="8"/>
  <c r="AW48" i="8"/>
  <c r="R48" i="8"/>
  <c r="CK48" i="8"/>
  <c r="CL48" i="8"/>
  <c r="CM48" i="8"/>
  <c r="CH48" i="8"/>
  <c r="S48" i="8"/>
  <c r="CJ48" i="8"/>
  <c r="CI48" i="8"/>
  <c r="CC48" i="8"/>
  <c r="CD48" i="8"/>
  <c r="CF48" i="8"/>
  <c r="CG48" i="8"/>
  <c r="AR48" i="8"/>
  <c r="AQ48" i="8"/>
  <c r="AD48" i="8"/>
  <c r="AP48" i="8"/>
  <c r="AM48" i="8"/>
  <c r="AL48" i="8"/>
  <c r="AK48" i="8"/>
  <c r="AJ48" i="8"/>
  <c r="AC48" i="8"/>
  <c r="AB48" i="8"/>
  <c r="M48" i="8"/>
  <c r="A48" i="8"/>
  <c r="CR47" i="8"/>
  <c r="CQ47" i="8"/>
  <c r="CP47" i="8"/>
  <c r="AI47" i="8"/>
  <c r="CO47" i="8"/>
  <c r="CN47" i="8"/>
  <c r="BT47" i="8"/>
  <c r="Q47" i="8"/>
  <c r="BU47" i="8"/>
  <c r="BX47" i="8"/>
  <c r="BW47" i="8"/>
  <c r="BV47" i="8"/>
  <c r="AU47" i="8"/>
  <c r="BY47" i="8"/>
  <c r="AS47" i="8"/>
  <c r="BZ47" i="8"/>
  <c r="CA47" i="8"/>
  <c r="CB47" i="8"/>
  <c r="CE47" i="8"/>
  <c r="AW47" i="8"/>
  <c r="R47" i="8"/>
  <c r="CK47" i="8"/>
  <c r="CL47" i="8"/>
  <c r="CM47" i="8"/>
  <c r="CH47" i="8"/>
  <c r="S47" i="8"/>
  <c r="CJ47" i="8"/>
  <c r="CI47" i="8"/>
  <c r="CC47" i="8"/>
  <c r="CD47" i="8"/>
  <c r="CF47" i="8"/>
  <c r="CG47" i="8"/>
  <c r="AR47" i="8"/>
  <c r="AQ47" i="8"/>
  <c r="AD47" i="8"/>
  <c r="AP47" i="8"/>
  <c r="AM47" i="8"/>
  <c r="AL47" i="8"/>
  <c r="AK47" i="8"/>
  <c r="AJ47" i="8"/>
  <c r="AC47" i="8"/>
  <c r="AB47" i="8"/>
  <c r="M47" i="8"/>
  <c r="A47" i="8"/>
  <c r="CR46" i="8"/>
  <c r="CQ46" i="8"/>
  <c r="CP46" i="8"/>
  <c r="AI46" i="8"/>
  <c r="CO46" i="8"/>
  <c r="CN46" i="8"/>
  <c r="BT46" i="8"/>
  <c r="Q46" i="8"/>
  <c r="BU46" i="8"/>
  <c r="BX46" i="8"/>
  <c r="BW46" i="8"/>
  <c r="BV46" i="8"/>
  <c r="AU46" i="8"/>
  <c r="BY46" i="8"/>
  <c r="AS46" i="8"/>
  <c r="BZ46" i="8"/>
  <c r="CA46" i="8"/>
  <c r="CB46" i="8"/>
  <c r="CE46" i="8"/>
  <c r="AW46" i="8"/>
  <c r="R46" i="8"/>
  <c r="CK46" i="8"/>
  <c r="CL46" i="8"/>
  <c r="CM46" i="8"/>
  <c r="CH46" i="8"/>
  <c r="S46" i="8"/>
  <c r="CJ46" i="8"/>
  <c r="CI46" i="8"/>
  <c r="CC46" i="8"/>
  <c r="CD46" i="8"/>
  <c r="CF46" i="8"/>
  <c r="CG46" i="8"/>
  <c r="AR46" i="8"/>
  <c r="AQ46" i="8"/>
  <c r="AD46" i="8"/>
  <c r="AP46" i="8"/>
  <c r="AM46" i="8"/>
  <c r="AL46" i="8"/>
  <c r="AK46" i="8"/>
  <c r="AJ46" i="8"/>
  <c r="AC46" i="8"/>
  <c r="AB46" i="8"/>
  <c r="M46" i="8"/>
  <c r="A46" i="8"/>
  <c r="CR45" i="8"/>
  <c r="CQ45" i="8"/>
  <c r="CP45" i="8"/>
  <c r="AI45" i="8"/>
  <c r="CO45" i="8"/>
  <c r="CN45" i="8"/>
  <c r="BT45" i="8"/>
  <c r="Q45" i="8"/>
  <c r="BU45" i="8"/>
  <c r="BX45" i="8"/>
  <c r="BW45" i="8"/>
  <c r="BV45" i="8"/>
  <c r="AU45" i="8"/>
  <c r="BY45" i="8"/>
  <c r="AS45" i="8"/>
  <c r="BZ45" i="8"/>
  <c r="CA45" i="8"/>
  <c r="CB45" i="8"/>
  <c r="CE45" i="8"/>
  <c r="AW45" i="8"/>
  <c r="R45" i="8"/>
  <c r="CK45" i="8"/>
  <c r="CL45" i="8"/>
  <c r="CM45" i="8"/>
  <c r="CH45" i="8"/>
  <c r="S45" i="8"/>
  <c r="CJ45" i="8"/>
  <c r="CI45" i="8"/>
  <c r="CC45" i="8"/>
  <c r="CD45" i="8"/>
  <c r="CF45" i="8"/>
  <c r="CG45" i="8"/>
  <c r="AR45" i="8"/>
  <c r="AQ45" i="8"/>
  <c r="AD45" i="8"/>
  <c r="AP45" i="8"/>
  <c r="AM45" i="8"/>
  <c r="AL45" i="8"/>
  <c r="AK45" i="8"/>
  <c r="AJ45" i="8"/>
  <c r="AC45" i="8"/>
  <c r="AB45" i="8"/>
  <c r="M45" i="8"/>
  <c r="A45" i="8"/>
  <c r="CR44" i="8"/>
  <c r="CQ44" i="8"/>
  <c r="CP44" i="8"/>
  <c r="AI44" i="8"/>
  <c r="CO44" i="8"/>
  <c r="CN44" i="8"/>
  <c r="BT44" i="8"/>
  <c r="Q44" i="8"/>
  <c r="BU44" i="8"/>
  <c r="BX44" i="8"/>
  <c r="BW44" i="8"/>
  <c r="BV44" i="8"/>
  <c r="AU44" i="8"/>
  <c r="BY44" i="8"/>
  <c r="AS44" i="8"/>
  <c r="BZ44" i="8"/>
  <c r="CA44" i="8"/>
  <c r="CB44" i="8"/>
  <c r="CE44" i="8"/>
  <c r="AW44" i="8"/>
  <c r="R44" i="8"/>
  <c r="CK44" i="8"/>
  <c r="CL44" i="8"/>
  <c r="CM44" i="8"/>
  <c r="CH44" i="8"/>
  <c r="S44" i="8"/>
  <c r="CJ44" i="8"/>
  <c r="CI44" i="8"/>
  <c r="CC44" i="8"/>
  <c r="CD44" i="8"/>
  <c r="CF44" i="8"/>
  <c r="CG44" i="8"/>
  <c r="AR44" i="8"/>
  <c r="AQ44" i="8"/>
  <c r="AD44" i="8"/>
  <c r="AP44" i="8"/>
  <c r="AM44" i="8"/>
  <c r="AL44" i="8"/>
  <c r="AK44" i="8"/>
  <c r="AJ44" i="8"/>
  <c r="AC44" i="8"/>
  <c r="AB44" i="8"/>
  <c r="M44" i="8"/>
  <c r="A44" i="8"/>
  <c r="CR43" i="8"/>
  <c r="CQ43" i="8"/>
  <c r="CP43" i="8"/>
  <c r="AI43" i="8"/>
  <c r="CO43" i="8"/>
  <c r="CN43" i="8"/>
  <c r="BT43" i="8"/>
  <c r="Q43" i="8"/>
  <c r="BU43" i="8"/>
  <c r="BX43" i="8"/>
  <c r="BW43" i="8"/>
  <c r="BV43" i="8"/>
  <c r="AU43" i="8"/>
  <c r="BY43" i="8"/>
  <c r="AS43" i="8"/>
  <c r="BZ43" i="8"/>
  <c r="CA43" i="8"/>
  <c r="CB43" i="8"/>
  <c r="CE43" i="8"/>
  <c r="AW43" i="8"/>
  <c r="R43" i="8"/>
  <c r="CK43" i="8"/>
  <c r="CL43" i="8"/>
  <c r="CM43" i="8"/>
  <c r="CH43" i="8"/>
  <c r="S43" i="8"/>
  <c r="CJ43" i="8"/>
  <c r="CI43" i="8"/>
  <c r="CC43" i="8"/>
  <c r="CD43" i="8"/>
  <c r="CF43" i="8"/>
  <c r="CG43" i="8"/>
  <c r="AR43" i="8"/>
  <c r="AQ43" i="8"/>
  <c r="AD43" i="8"/>
  <c r="AP43" i="8"/>
  <c r="AM43" i="8"/>
  <c r="AL43" i="8"/>
  <c r="AK43" i="8"/>
  <c r="AJ43" i="8"/>
  <c r="AC43" i="8"/>
  <c r="AB43" i="8"/>
  <c r="M43" i="8"/>
  <c r="A43" i="8"/>
  <c r="CR42" i="8"/>
  <c r="CQ42" i="8"/>
  <c r="CP42" i="8"/>
  <c r="AI42" i="8"/>
  <c r="CO42" i="8"/>
  <c r="CN42" i="8"/>
  <c r="BT42" i="8"/>
  <c r="Q42" i="8"/>
  <c r="BU42" i="8"/>
  <c r="BX42" i="8"/>
  <c r="BW42" i="8"/>
  <c r="BV42" i="8"/>
  <c r="AU42" i="8"/>
  <c r="BY42" i="8"/>
  <c r="AS42" i="8"/>
  <c r="BZ42" i="8"/>
  <c r="CA42" i="8"/>
  <c r="CB42" i="8"/>
  <c r="CE42" i="8"/>
  <c r="AW42" i="8"/>
  <c r="R42" i="8"/>
  <c r="CK42" i="8"/>
  <c r="CL42" i="8"/>
  <c r="CM42" i="8"/>
  <c r="CH42" i="8"/>
  <c r="S42" i="8"/>
  <c r="CJ42" i="8"/>
  <c r="CI42" i="8"/>
  <c r="CC42" i="8"/>
  <c r="CD42" i="8"/>
  <c r="CF42" i="8"/>
  <c r="CG42" i="8"/>
  <c r="AR42" i="8"/>
  <c r="AQ42" i="8"/>
  <c r="AD42" i="8"/>
  <c r="AP42" i="8"/>
  <c r="AM42" i="8"/>
  <c r="AL42" i="8"/>
  <c r="AK42" i="8"/>
  <c r="AJ42" i="8"/>
  <c r="AC42" i="8"/>
  <c r="AB42" i="8"/>
  <c r="M42" i="8"/>
  <c r="A42" i="8"/>
  <c r="CR41" i="8"/>
  <c r="CQ41" i="8"/>
  <c r="CP41" i="8"/>
  <c r="AI41" i="8"/>
  <c r="CO41" i="8"/>
  <c r="CN41" i="8"/>
  <c r="BT41" i="8"/>
  <c r="Q41" i="8"/>
  <c r="BU41" i="8"/>
  <c r="BX41" i="8"/>
  <c r="BW41" i="8"/>
  <c r="BV41" i="8"/>
  <c r="AU41" i="8"/>
  <c r="BY41" i="8"/>
  <c r="AS41" i="8"/>
  <c r="BZ41" i="8"/>
  <c r="CA41" i="8"/>
  <c r="CB41" i="8"/>
  <c r="CE41" i="8"/>
  <c r="AW41" i="8"/>
  <c r="R41" i="8"/>
  <c r="CK41" i="8"/>
  <c r="CL41" i="8"/>
  <c r="CM41" i="8"/>
  <c r="CH41" i="8"/>
  <c r="S41" i="8"/>
  <c r="CJ41" i="8"/>
  <c r="CI41" i="8"/>
  <c r="CC41" i="8"/>
  <c r="CD41" i="8"/>
  <c r="CF41" i="8"/>
  <c r="CG41" i="8"/>
  <c r="AR41" i="8"/>
  <c r="AQ41" i="8"/>
  <c r="AD41" i="8"/>
  <c r="AP41" i="8"/>
  <c r="AM41" i="8"/>
  <c r="AL41" i="8"/>
  <c r="AK41" i="8"/>
  <c r="AJ41" i="8"/>
  <c r="AC41" i="8"/>
  <c r="AB41" i="8"/>
  <c r="M41" i="8"/>
  <c r="A41" i="8"/>
  <c r="CR40" i="8"/>
  <c r="CQ40" i="8"/>
  <c r="CP40" i="8"/>
  <c r="AI40" i="8"/>
  <c r="CO40" i="8"/>
  <c r="CN40" i="8"/>
  <c r="BT40" i="8"/>
  <c r="Q40" i="8"/>
  <c r="BU40" i="8"/>
  <c r="BX40" i="8"/>
  <c r="BW40" i="8"/>
  <c r="BV40" i="8"/>
  <c r="AU40" i="8"/>
  <c r="BY40" i="8"/>
  <c r="AS40" i="8"/>
  <c r="BZ40" i="8"/>
  <c r="CA40" i="8"/>
  <c r="CB40" i="8"/>
  <c r="CE40" i="8"/>
  <c r="AW40" i="8"/>
  <c r="R40" i="8"/>
  <c r="CK40" i="8"/>
  <c r="CL40" i="8"/>
  <c r="CM40" i="8"/>
  <c r="CH40" i="8"/>
  <c r="S40" i="8"/>
  <c r="CJ40" i="8"/>
  <c r="CI40" i="8"/>
  <c r="CC40" i="8"/>
  <c r="CD40" i="8"/>
  <c r="CF40" i="8"/>
  <c r="CG40" i="8"/>
  <c r="AR40" i="8"/>
  <c r="AQ40" i="8"/>
  <c r="AD40" i="8"/>
  <c r="AP40" i="8"/>
  <c r="AM40" i="8"/>
  <c r="AL40" i="8"/>
  <c r="AK40" i="8"/>
  <c r="AJ40" i="8"/>
  <c r="AC40" i="8"/>
  <c r="AB40" i="8"/>
  <c r="M40" i="8"/>
  <c r="A40" i="8"/>
  <c r="CR39" i="8"/>
  <c r="CQ39" i="8"/>
  <c r="CP39" i="8"/>
  <c r="AI39" i="8"/>
  <c r="CO39" i="8"/>
  <c r="CN39" i="8"/>
  <c r="BT39" i="8"/>
  <c r="Q39" i="8"/>
  <c r="BU39" i="8"/>
  <c r="BX39" i="8"/>
  <c r="BW39" i="8"/>
  <c r="BV39" i="8"/>
  <c r="AU39" i="8"/>
  <c r="BY39" i="8"/>
  <c r="AS39" i="8"/>
  <c r="BZ39" i="8"/>
  <c r="CA39" i="8"/>
  <c r="CB39" i="8"/>
  <c r="CE39" i="8"/>
  <c r="AW39" i="8"/>
  <c r="R39" i="8"/>
  <c r="CK39" i="8"/>
  <c r="CL39" i="8"/>
  <c r="CM39" i="8"/>
  <c r="CH39" i="8"/>
  <c r="S39" i="8"/>
  <c r="CJ39" i="8"/>
  <c r="CI39" i="8"/>
  <c r="CC39" i="8"/>
  <c r="CD39" i="8"/>
  <c r="CF39" i="8"/>
  <c r="CG39" i="8"/>
  <c r="AR39" i="8"/>
  <c r="AQ39" i="8"/>
  <c r="AD39" i="8"/>
  <c r="AP39" i="8"/>
  <c r="AM39" i="8"/>
  <c r="AL39" i="8"/>
  <c r="AK39" i="8"/>
  <c r="AJ39" i="8"/>
  <c r="AC39" i="8"/>
  <c r="AB39" i="8"/>
  <c r="M39" i="8"/>
  <c r="A39" i="8"/>
  <c r="CR38" i="8"/>
  <c r="CQ38" i="8"/>
  <c r="CP38" i="8"/>
  <c r="AI38" i="8"/>
  <c r="CO38" i="8"/>
  <c r="CN38" i="8"/>
  <c r="BT38" i="8"/>
  <c r="Q38" i="8"/>
  <c r="BU38" i="8"/>
  <c r="BX38" i="8"/>
  <c r="BW38" i="8"/>
  <c r="BV38" i="8"/>
  <c r="AU38" i="8"/>
  <c r="BY38" i="8"/>
  <c r="AS38" i="8"/>
  <c r="BZ38" i="8"/>
  <c r="CA38" i="8"/>
  <c r="CB38" i="8"/>
  <c r="CE38" i="8"/>
  <c r="AW38" i="8"/>
  <c r="R38" i="8"/>
  <c r="CK38" i="8"/>
  <c r="CL38" i="8"/>
  <c r="CM38" i="8"/>
  <c r="CH38" i="8"/>
  <c r="S38" i="8"/>
  <c r="CJ38" i="8"/>
  <c r="CI38" i="8"/>
  <c r="CC38" i="8"/>
  <c r="CD38" i="8"/>
  <c r="CF38" i="8"/>
  <c r="CG38" i="8"/>
  <c r="AR38" i="8"/>
  <c r="AQ38" i="8"/>
  <c r="AD38" i="8"/>
  <c r="AP38" i="8"/>
  <c r="AM38" i="8"/>
  <c r="AL38" i="8"/>
  <c r="AK38" i="8"/>
  <c r="AJ38" i="8"/>
  <c r="AC38" i="8"/>
  <c r="AB38" i="8"/>
  <c r="M38" i="8"/>
  <c r="A38" i="8"/>
  <c r="CR37" i="8"/>
  <c r="CQ37" i="8"/>
  <c r="CP37" i="8"/>
  <c r="AI37" i="8"/>
  <c r="CO37" i="8"/>
  <c r="CN37" i="8"/>
  <c r="BT37" i="8"/>
  <c r="Q37" i="8"/>
  <c r="BU37" i="8"/>
  <c r="BX37" i="8"/>
  <c r="BW37" i="8"/>
  <c r="BV37" i="8"/>
  <c r="AU37" i="8"/>
  <c r="BY37" i="8"/>
  <c r="AS37" i="8"/>
  <c r="BZ37" i="8"/>
  <c r="CA37" i="8"/>
  <c r="CB37" i="8"/>
  <c r="CE37" i="8"/>
  <c r="AW37" i="8"/>
  <c r="R37" i="8"/>
  <c r="CK37" i="8"/>
  <c r="CL37" i="8"/>
  <c r="CM37" i="8"/>
  <c r="CH37" i="8"/>
  <c r="S37" i="8"/>
  <c r="CJ37" i="8"/>
  <c r="CI37" i="8"/>
  <c r="CC37" i="8"/>
  <c r="CD37" i="8"/>
  <c r="CF37" i="8"/>
  <c r="CG37" i="8"/>
  <c r="AR37" i="8"/>
  <c r="AQ37" i="8"/>
  <c r="AD37" i="8"/>
  <c r="AP37" i="8"/>
  <c r="AM37" i="8"/>
  <c r="AL37" i="8"/>
  <c r="AK37" i="8"/>
  <c r="AJ37" i="8"/>
  <c r="AC37" i="8"/>
  <c r="AB37" i="8"/>
  <c r="M37" i="8"/>
  <c r="A37" i="8"/>
  <c r="CR36" i="8"/>
  <c r="CQ36" i="8"/>
  <c r="CP36" i="8"/>
  <c r="AI36" i="8"/>
  <c r="CO36" i="8"/>
  <c r="CN36" i="8"/>
  <c r="BT36" i="8"/>
  <c r="Q36" i="8"/>
  <c r="BU36" i="8"/>
  <c r="BX36" i="8"/>
  <c r="BW36" i="8"/>
  <c r="BV36" i="8"/>
  <c r="AU36" i="8"/>
  <c r="BY36" i="8"/>
  <c r="AS36" i="8"/>
  <c r="BZ36" i="8"/>
  <c r="CA36" i="8"/>
  <c r="CB36" i="8"/>
  <c r="CE36" i="8"/>
  <c r="AW36" i="8"/>
  <c r="R36" i="8"/>
  <c r="CK36" i="8"/>
  <c r="CL36" i="8"/>
  <c r="CM36" i="8"/>
  <c r="CH36" i="8"/>
  <c r="S36" i="8"/>
  <c r="CJ36" i="8"/>
  <c r="CI36" i="8"/>
  <c r="CC36" i="8"/>
  <c r="CD36" i="8"/>
  <c r="CF36" i="8"/>
  <c r="CG36" i="8"/>
  <c r="AR36" i="8"/>
  <c r="AQ36" i="8"/>
  <c r="AD36" i="8"/>
  <c r="AP36" i="8"/>
  <c r="AM36" i="8"/>
  <c r="AL36" i="8"/>
  <c r="AK36" i="8"/>
  <c r="AJ36" i="8"/>
  <c r="AC36" i="8"/>
  <c r="AB36" i="8"/>
  <c r="M36" i="8"/>
  <c r="A36" i="8"/>
  <c r="CR35" i="8"/>
  <c r="CQ35" i="8"/>
  <c r="CP35" i="8"/>
  <c r="AI35" i="8"/>
  <c r="CO35" i="8"/>
  <c r="CN35" i="8"/>
  <c r="BT35" i="8"/>
  <c r="Q35" i="8"/>
  <c r="BU35" i="8"/>
  <c r="BX35" i="8"/>
  <c r="BW35" i="8"/>
  <c r="BV35" i="8"/>
  <c r="AU35" i="8"/>
  <c r="BY35" i="8"/>
  <c r="AS35" i="8"/>
  <c r="BZ35" i="8"/>
  <c r="CA35" i="8"/>
  <c r="CB35" i="8"/>
  <c r="CE35" i="8"/>
  <c r="AW35" i="8"/>
  <c r="R35" i="8"/>
  <c r="CK35" i="8"/>
  <c r="CL35" i="8"/>
  <c r="CM35" i="8"/>
  <c r="CH35" i="8"/>
  <c r="S35" i="8"/>
  <c r="CJ35" i="8"/>
  <c r="CI35" i="8"/>
  <c r="CC35" i="8"/>
  <c r="CD35" i="8"/>
  <c r="CF35" i="8"/>
  <c r="CG35" i="8"/>
  <c r="AR35" i="8"/>
  <c r="AQ35" i="8"/>
  <c r="AD35" i="8"/>
  <c r="AP35" i="8"/>
  <c r="AM35" i="8"/>
  <c r="AL35" i="8"/>
  <c r="AK35" i="8"/>
  <c r="AJ35" i="8"/>
  <c r="AC35" i="8"/>
  <c r="AB35" i="8"/>
  <c r="M35" i="8"/>
  <c r="A35" i="8"/>
  <c r="CR34" i="8"/>
  <c r="CQ34" i="8"/>
  <c r="CP34" i="8"/>
  <c r="AI34" i="8"/>
  <c r="CO34" i="8"/>
  <c r="CN34" i="8"/>
  <c r="BT34" i="8"/>
  <c r="Q34" i="8"/>
  <c r="BU34" i="8"/>
  <c r="BX34" i="8"/>
  <c r="BW34" i="8"/>
  <c r="BV34" i="8"/>
  <c r="AU34" i="8"/>
  <c r="BY34" i="8"/>
  <c r="AS34" i="8"/>
  <c r="BZ34" i="8"/>
  <c r="CA34" i="8"/>
  <c r="CB34" i="8"/>
  <c r="CE34" i="8"/>
  <c r="AW34" i="8"/>
  <c r="R34" i="8"/>
  <c r="CK34" i="8"/>
  <c r="CL34" i="8"/>
  <c r="CM34" i="8"/>
  <c r="CH34" i="8"/>
  <c r="S34" i="8"/>
  <c r="CJ34" i="8"/>
  <c r="CI34" i="8"/>
  <c r="CC34" i="8"/>
  <c r="CD34" i="8"/>
  <c r="CF34" i="8"/>
  <c r="CG34" i="8"/>
  <c r="AR34" i="8"/>
  <c r="AQ34" i="8"/>
  <c r="AD34" i="8"/>
  <c r="AP34" i="8"/>
  <c r="AM34" i="8"/>
  <c r="AL34" i="8"/>
  <c r="AK34" i="8"/>
  <c r="AJ34" i="8"/>
  <c r="AC34" i="8"/>
  <c r="AB34" i="8"/>
  <c r="M34" i="8"/>
  <c r="A34" i="8"/>
  <c r="CR33" i="8"/>
  <c r="CQ33" i="8"/>
  <c r="CP33" i="8"/>
  <c r="AI33" i="8"/>
  <c r="CO33" i="8"/>
  <c r="CN33" i="8"/>
  <c r="BT33" i="8"/>
  <c r="Q33" i="8"/>
  <c r="BU33" i="8"/>
  <c r="BX33" i="8"/>
  <c r="BW33" i="8"/>
  <c r="BV33" i="8"/>
  <c r="AU33" i="8"/>
  <c r="BY33" i="8"/>
  <c r="AS33" i="8"/>
  <c r="BZ33" i="8"/>
  <c r="CA33" i="8"/>
  <c r="CB33" i="8"/>
  <c r="CE33" i="8"/>
  <c r="AW33" i="8"/>
  <c r="R33" i="8"/>
  <c r="CK33" i="8"/>
  <c r="CL33" i="8"/>
  <c r="CM33" i="8"/>
  <c r="CH33" i="8"/>
  <c r="S33" i="8"/>
  <c r="CJ33" i="8"/>
  <c r="CI33" i="8"/>
  <c r="CC33" i="8"/>
  <c r="CD33" i="8"/>
  <c r="CF33" i="8"/>
  <c r="CG33" i="8"/>
  <c r="AR33" i="8"/>
  <c r="AQ33" i="8"/>
  <c r="AD33" i="8"/>
  <c r="AP33" i="8"/>
  <c r="AM33" i="8"/>
  <c r="AL33" i="8"/>
  <c r="AK33" i="8"/>
  <c r="AJ33" i="8"/>
  <c r="AC33" i="8"/>
  <c r="AB33" i="8"/>
  <c r="M33" i="8"/>
  <c r="A33" i="8"/>
  <c r="CR32" i="8"/>
  <c r="CQ32" i="8"/>
  <c r="CP32" i="8"/>
  <c r="AI32" i="8"/>
  <c r="CO32" i="8"/>
  <c r="CN32" i="8"/>
  <c r="BT32" i="8"/>
  <c r="Q32" i="8"/>
  <c r="BU32" i="8"/>
  <c r="BX32" i="8"/>
  <c r="BW32" i="8"/>
  <c r="BV32" i="8"/>
  <c r="AU32" i="8"/>
  <c r="BY32" i="8"/>
  <c r="AS32" i="8"/>
  <c r="BZ32" i="8"/>
  <c r="CA32" i="8"/>
  <c r="CB32" i="8"/>
  <c r="CE32" i="8"/>
  <c r="AW32" i="8"/>
  <c r="R32" i="8"/>
  <c r="CK32" i="8"/>
  <c r="CL32" i="8"/>
  <c r="CM32" i="8"/>
  <c r="CH32" i="8"/>
  <c r="S32" i="8"/>
  <c r="CJ32" i="8"/>
  <c r="CI32" i="8"/>
  <c r="CC32" i="8"/>
  <c r="CD32" i="8"/>
  <c r="CF32" i="8"/>
  <c r="CG32" i="8"/>
  <c r="AR32" i="8"/>
  <c r="AQ32" i="8"/>
  <c r="AD32" i="8"/>
  <c r="AP32" i="8"/>
  <c r="AM32" i="8"/>
  <c r="AL32" i="8"/>
  <c r="AK32" i="8"/>
  <c r="AJ32" i="8"/>
  <c r="AC32" i="8"/>
  <c r="AB32" i="8"/>
  <c r="M32" i="8"/>
  <c r="A32" i="8"/>
  <c r="CR31" i="8"/>
  <c r="CQ31" i="8"/>
  <c r="CP31" i="8"/>
  <c r="AI31" i="8"/>
  <c r="CO31" i="8"/>
  <c r="CN31" i="8"/>
  <c r="BT31" i="8"/>
  <c r="Q31" i="8"/>
  <c r="BU31" i="8"/>
  <c r="BX31" i="8"/>
  <c r="BW31" i="8"/>
  <c r="BV31" i="8"/>
  <c r="AU31" i="8"/>
  <c r="BY31" i="8"/>
  <c r="AS31" i="8"/>
  <c r="BZ31" i="8"/>
  <c r="CA31" i="8"/>
  <c r="CB31" i="8"/>
  <c r="CE31" i="8"/>
  <c r="AW31" i="8"/>
  <c r="R31" i="8"/>
  <c r="CK31" i="8"/>
  <c r="CL31" i="8"/>
  <c r="CM31" i="8"/>
  <c r="CH31" i="8"/>
  <c r="S31" i="8"/>
  <c r="CJ31" i="8"/>
  <c r="CI31" i="8"/>
  <c r="CC31" i="8"/>
  <c r="CD31" i="8"/>
  <c r="CF31" i="8"/>
  <c r="CG31" i="8"/>
  <c r="AR31" i="8"/>
  <c r="AQ31" i="8"/>
  <c r="AD31" i="8"/>
  <c r="AP31" i="8"/>
  <c r="AM31" i="8"/>
  <c r="AL31" i="8"/>
  <c r="AK31" i="8"/>
  <c r="AJ31" i="8"/>
  <c r="AC31" i="8"/>
  <c r="AB31" i="8"/>
  <c r="M31" i="8"/>
  <c r="A31" i="8"/>
  <c r="CR30" i="8"/>
  <c r="CQ30" i="8"/>
  <c r="CP30" i="8"/>
  <c r="AI30" i="8"/>
  <c r="CO30" i="8"/>
  <c r="CN30" i="8"/>
  <c r="BT30" i="8"/>
  <c r="Q30" i="8"/>
  <c r="BU30" i="8"/>
  <c r="BX30" i="8"/>
  <c r="BW30" i="8"/>
  <c r="BV30" i="8"/>
  <c r="AU30" i="8"/>
  <c r="BY30" i="8"/>
  <c r="AS30" i="8"/>
  <c r="BZ30" i="8"/>
  <c r="CA30" i="8"/>
  <c r="CB30" i="8"/>
  <c r="CE30" i="8"/>
  <c r="AW30" i="8"/>
  <c r="R30" i="8"/>
  <c r="CK30" i="8"/>
  <c r="CL30" i="8"/>
  <c r="CM30" i="8"/>
  <c r="CH30" i="8"/>
  <c r="S30" i="8"/>
  <c r="CJ30" i="8"/>
  <c r="CI30" i="8"/>
  <c r="CC30" i="8"/>
  <c r="CD30" i="8"/>
  <c r="CF30" i="8"/>
  <c r="CG30" i="8"/>
  <c r="AR30" i="8"/>
  <c r="AQ30" i="8"/>
  <c r="AD30" i="8"/>
  <c r="AP30" i="8"/>
  <c r="AM30" i="8"/>
  <c r="AL30" i="8"/>
  <c r="AK30" i="8"/>
  <c r="AJ30" i="8"/>
  <c r="AC30" i="8"/>
  <c r="AB30" i="8"/>
  <c r="M30" i="8"/>
  <c r="A30" i="8"/>
  <c r="CR29" i="8"/>
  <c r="CQ29" i="8"/>
  <c r="CP29" i="8"/>
  <c r="AI29" i="8"/>
  <c r="CO29" i="8"/>
  <c r="CN29" i="8"/>
  <c r="BT29" i="8"/>
  <c r="Q29" i="8"/>
  <c r="BU29" i="8"/>
  <c r="BX29" i="8"/>
  <c r="BW29" i="8"/>
  <c r="BV29" i="8"/>
  <c r="AU29" i="8"/>
  <c r="BY29" i="8"/>
  <c r="AS29" i="8"/>
  <c r="BZ29" i="8"/>
  <c r="CA29" i="8"/>
  <c r="CB29" i="8"/>
  <c r="CE29" i="8"/>
  <c r="AW29" i="8"/>
  <c r="R29" i="8"/>
  <c r="CK29" i="8"/>
  <c r="CL29" i="8"/>
  <c r="CM29" i="8"/>
  <c r="CH29" i="8"/>
  <c r="S29" i="8"/>
  <c r="CJ29" i="8"/>
  <c r="CI29" i="8"/>
  <c r="CC29" i="8"/>
  <c r="CD29" i="8"/>
  <c r="CF29" i="8"/>
  <c r="CG29" i="8"/>
  <c r="AR29" i="8"/>
  <c r="AQ29" i="8"/>
  <c r="AD29" i="8"/>
  <c r="AP29" i="8"/>
  <c r="AM29" i="8"/>
  <c r="AL29" i="8"/>
  <c r="AK29" i="8"/>
  <c r="AJ29" i="8"/>
  <c r="AC29" i="8"/>
  <c r="AB29" i="8"/>
  <c r="M29" i="8"/>
  <c r="A29" i="8"/>
  <c r="CR28" i="8"/>
  <c r="CQ28" i="8"/>
  <c r="CP28" i="8"/>
  <c r="AI28" i="8"/>
  <c r="CO28" i="8"/>
  <c r="CN28" i="8"/>
  <c r="BT28" i="8"/>
  <c r="Q28" i="8"/>
  <c r="BU28" i="8"/>
  <c r="BX28" i="8"/>
  <c r="BW28" i="8"/>
  <c r="BV28" i="8"/>
  <c r="AU28" i="8"/>
  <c r="BY28" i="8"/>
  <c r="AS28" i="8"/>
  <c r="BZ28" i="8"/>
  <c r="CA28" i="8"/>
  <c r="CB28" i="8"/>
  <c r="CE28" i="8"/>
  <c r="AW28" i="8"/>
  <c r="R28" i="8"/>
  <c r="CK28" i="8"/>
  <c r="CL28" i="8"/>
  <c r="CM28" i="8"/>
  <c r="CH28" i="8"/>
  <c r="S28" i="8"/>
  <c r="CJ28" i="8"/>
  <c r="CI28" i="8"/>
  <c r="CC28" i="8"/>
  <c r="CD28" i="8"/>
  <c r="CF28" i="8"/>
  <c r="CG28" i="8"/>
  <c r="AR28" i="8"/>
  <c r="AQ28" i="8"/>
  <c r="AD28" i="8"/>
  <c r="AP28" i="8"/>
  <c r="AM28" i="8"/>
  <c r="AL28" i="8"/>
  <c r="AK28" i="8"/>
  <c r="AJ28" i="8"/>
  <c r="AC28" i="8"/>
  <c r="AB28" i="8"/>
  <c r="M28" i="8"/>
  <c r="A28" i="8"/>
  <c r="CR27" i="8"/>
  <c r="CQ27" i="8"/>
  <c r="CP27" i="8"/>
  <c r="AI27" i="8"/>
  <c r="CO27" i="8"/>
  <c r="CN27" i="8"/>
  <c r="BT27" i="8"/>
  <c r="Q27" i="8"/>
  <c r="BU27" i="8"/>
  <c r="BX27" i="8"/>
  <c r="BW27" i="8"/>
  <c r="BV27" i="8"/>
  <c r="AU27" i="8"/>
  <c r="BY27" i="8"/>
  <c r="AS27" i="8"/>
  <c r="BZ27" i="8"/>
  <c r="CA27" i="8"/>
  <c r="CB27" i="8"/>
  <c r="CE27" i="8"/>
  <c r="AW27" i="8"/>
  <c r="R27" i="8"/>
  <c r="CK27" i="8"/>
  <c r="CL27" i="8"/>
  <c r="CM27" i="8"/>
  <c r="CH27" i="8"/>
  <c r="S27" i="8"/>
  <c r="CJ27" i="8"/>
  <c r="CI27" i="8"/>
  <c r="CC27" i="8"/>
  <c r="CD27" i="8"/>
  <c r="CF27" i="8"/>
  <c r="CG27" i="8"/>
  <c r="AR27" i="8"/>
  <c r="AQ27" i="8"/>
  <c r="AD27" i="8"/>
  <c r="AP27" i="8"/>
  <c r="AM27" i="8"/>
  <c r="AL27" i="8"/>
  <c r="AK27" i="8"/>
  <c r="AJ27" i="8"/>
  <c r="AC27" i="8"/>
  <c r="AB27" i="8"/>
  <c r="M27" i="8"/>
  <c r="A27" i="8"/>
  <c r="CR26" i="8"/>
  <c r="CQ26" i="8"/>
  <c r="CP26" i="8"/>
  <c r="AI26" i="8"/>
  <c r="CO26" i="8"/>
  <c r="CN26" i="8"/>
  <c r="BT26" i="8"/>
  <c r="Q26" i="8"/>
  <c r="BU26" i="8"/>
  <c r="BX26" i="8"/>
  <c r="BW26" i="8"/>
  <c r="BV26" i="8"/>
  <c r="AU26" i="8"/>
  <c r="BY26" i="8"/>
  <c r="AS26" i="8"/>
  <c r="BZ26" i="8"/>
  <c r="CA26" i="8"/>
  <c r="CB26" i="8"/>
  <c r="CE26" i="8"/>
  <c r="AW26" i="8"/>
  <c r="R26" i="8"/>
  <c r="CK26" i="8"/>
  <c r="CL26" i="8"/>
  <c r="CM26" i="8"/>
  <c r="CH26" i="8"/>
  <c r="S26" i="8"/>
  <c r="CJ26" i="8"/>
  <c r="CI26" i="8"/>
  <c r="CC26" i="8"/>
  <c r="CD26" i="8"/>
  <c r="CF26" i="8"/>
  <c r="CG26" i="8"/>
  <c r="AR26" i="8"/>
  <c r="AQ26" i="8"/>
  <c r="AD26" i="8"/>
  <c r="AP26" i="8"/>
  <c r="AM26" i="8"/>
  <c r="AL26" i="8"/>
  <c r="AK26" i="8"/>
  <c r="AJ26" i="8"/>
  <c r="AC26" i="8"/>
  <c r="AB26" i="8"/>
  <c r="M26" i="8"/>
  <c r="A26" i="8"/>
  <c r="CR25" i="8"/>
  <c r="CQ25" i="8"/>
  <c r="CP25" i="8"/>
  <c r="AI25" i="8"/>
  <c r="CO25" i="8"/>
  <c r="CN25" i="8"/>
  <c r="BT25" i="8"/>
  <c r="Q25" i="8"/>
  <c r="BU25" i="8"/>
  <c r="BX25" i="8"/>
  <c r="BW25" i="8"/>
  <c r="BV25" i="8"/>
  <c r="AU25" i="8"/>
  <c r="BY25" i="8"/>
  <c r="AS25" i="8"/>
  <c r="BZ25" i="8"/>
  <c r="CA25" i="8"/>
  <c r="CB25" i="8"/>
  <c r="CE25" i="8"/>
  <c r="AW25" i="8"/>
  <c r="R25" i="8"/>
  <c r="CK25" i="8"/>
  <c r="CL25" i="8"/>
  <c r="CM25" i="8"/>
  <c r="CH25" i="8"/>
  <c r="S25" i="8"/>
  <c r="CJ25" i="8"/>
  <c r="CI25" i="8"/>
  <c r="CC25" i="8"/>
  <c r="CD25" i="8"/>
  <c r="CF25" i="8"/>
  <c r="CG25" i="8"/>
  <c r="AR25" i="8"/>
  <c r="AQ25" i="8"/>
  <c r="AD25" i="8"/>
  <c r="AP25" i="8"/>
  <c r="AM25" i="8"/>
  <c r="AL25" i="8"/>
  <c r="AK25" i="8"/>
  <c r="AJ25" i="8"/>
  <c r="AC25" i="8"/>
  <c r="AB25" i="8"/>
  <c r="M25" i="8"/>
  <c r="A25" i="8"/>
  <c r="CR24" i="8"/>
  <c r="CQ24" i="8"/>
  <c r="CP24" i="8"/>
  <c r="AI24" i="8"/>
  <c r="CO24" i="8"/>
  <c r="CN24" i="8"/>
  <c r="BT24" i="8"/>
  <c r="Q24" i="8"/>
  <c r="BU24" i="8"/>
  <c r="BX24" i="8"/>
  <c r="BW24" i="8"/>
  <c r="BV24" i="8"/>
  <c r="AU24" i="8"/>
  <c r="BY24" i="8"/>
  <c r="AS24" i="8"/>
  <c r="BZ24" i="8"/>
  <c r="CA24" i="8"/>
  <c r="CB24" i="8"/>
  <c r="CE24" i="8"/>
  <c r="AW24" i="8"/>
  <c r="R24" i="8"/>
  <c r="CK24" i="8"/>
  <c r="CL24" i="8"/>
  <c r="CM24" i="8"/>
  <c r="CH24" i="8"/>
  <c r="S24" i="8"/>
  <c r="CJ24" i="8"/>
  <c r="CI24" i="8"/>
  <c r="CC24" i="8"/>
  <c r="CD24" i="8"/>
  <c r="CF24" i="8"/>
  <c r="CG24" i="8"/>
  <c r="AR24" i="8"/>
  <c r="AQ24" i="8"/>
  <c r="AD24" i="8"/>
  <c r="AP24" i="8"/>
  <c r="AM24" i="8"/>
  <c r="AL24" i="8"/>
  <c r="AK24" i="8"/>
  <c r="AJ24" i="8"/>
  <c r="AC24" i="8"/>
  <c r="AB24" i="8"/>
  <c r="M24" i="8"/>
  <c r="A24" i="8"/>
  <c r="CR23" i="8"/>
  <c r="CQ23" i="8"/>
  <c r="CP23" i="8"/>
  <c r="AI23" i="8"/>
  <c r="CO23" i="8"/>
  <c r="CN23" i="8"/>
  <c r="BT23" i="8"/>
  <c r="Q23" i="8"/>
  <c r="BU23" i="8"/>
  <c r="BX23" i="8"/>
  <c r="BW23" i="8"/>
  <c r="BV23" i="8"/>
  <c r="AU23" i="8"/>
  <c r="BY23" i="8"/>
  <c r="AS23" i="8"/>
  <c r="BZ23" i="8"/>
  <c r="CA23" i="8"/>
  <c r="CB23" i="8"/>
  <c r="CE23" i="8"/>
  <c r="AW23" i="8"/>
  <c r="R23" i="8"/>
  <c r="CK23" i="8"/>
  <c r="CL23" i="8"/>
  <c r="CM23" i="8"/>
  <c r="CH23" i="8"/>
  <c r="S23" i="8"/>
  <c r="CJ23" i="8"/>
  <c r="CI23" i="8"/>
  <c r="CC23" i="8"/>
  <c r="CD23" i="8"/>
  <c r="CF23" i="8"/>
  <c r="CG23" i="8"/>
  <c r="AR23" i="8"/>
  <c r="AQ23" i="8"/>
  <c r="AD23" i="8"/>
  <c r="AP23" i="8"/>
  <c r="AM23" i="8"/>
  <c r="AL23" i="8"/>
  <c r="AK23" i="8"/>
  <c r="AJ23" i="8"/>
  <c r="AC23" i="8"/>
  <c r="AB23" i="8"/>
  <c r="M23" i="8"/>
  <c r="A23" i="8"/>
  <c r="CR22" i="8"/>
  <c r="CQ22" i="8"/>
  <c r="CP22" i="8"/>
  <c r="AI22" i="8"/>
  <c r="CO22" i="8"/>
  <c r="CN22" i="8"/>
  <c r="BT22" i="8"/>
  <c r="Q22" i="8"/>
  <c r="BU22" i="8"/>
  <c r="BX22" i="8"/>
  <c r="BW22" i="8"/>
  <c r="BV22" i="8"/>
  <c r="AU22" i="8"/>
  <c r="BY22" i="8"/>
  <c r="AS22" i="8"/>
  <c r="BZ22" i="8"/>
  <c r="CA22" i="8"/>
  <c r="CB22" i="8"/>
  <c r="CE22" i="8"/>
  <c r="AW22" i="8"/>
  <c r="R22" i="8"/>
  <c r="CK22" i="8"/>
  <c r="CL22" i="8"/>
  <c r="CM22" i="8"/>
  <c r="CH22" i="8"/>
  <c r="S22" i="8"/>
  <c r="CJ22" i="8"/>
  <c r="CI22" i="8"/>
  <c r="CC22" i="8"/>
  <c r="CD22" i="8"/>
  <c r="CF22" i="8"/>
  <c r="CG22" i="8"/>
  <c r="AR22" i="8"/>
  <c r="AQ22" i="8"/>
  <c r="AD22" i="8"/>
  <c r="AP22" i="8"/>
  <c r="AM22" i="8"/>
  <c r="AL22" i="8"/>
  <c r="AK22" i="8"/>
  <c r="AJ22" i="8"/>
  <c r="AC22" i="8"/>
  <c r="AB22" i="8"/>
  <c r="M22" i="8"/>
  <c r="A22" i="8"/>
  <c r="CR21" i="8"/>
  <c r="CQ21" i="8"/>
  <c r="CP21" i="8"/>
  <c r="AI21" i="8"/>
  <c r="CO21" i="8"/>
  <c r="CN21" i="8"/>
  <c r="BT21" i="8"/>
  <c r="Q21" i="8"/>
  <c r="BU21" i="8"/>
  <c r="BX21" i="8"/>
  <c r="BW21" i="8"/>
  <c r="BV21" i="8"/>
  <c r="AU21" i="8"/>
  <c r="BY21" i="8"/>
  <c r="AS21" i="8"/>
  <c r="BZ21" i="8"/>
  <c r="CA21" i="8"/>
  <c r="CB21" i="8"/>
  <c r="CE21" i="8"/>
  <c r="AW21" i="8"/>
  <c r="R21" i="8"/>
  <c r="CK21" i="8"/>
  <c r="CL21" i="8"/>
  <c r="CM21" i="8"/>
  <c r="CH21" i="8"/>
  <c r="S21" i="8"/>
  <c r="CJ21" i="8"/>
  <c r="CI21" i="8"/>
  <c r="CC21" i="8"/>
  <c r="CD21" i="8"/>
  <c r="CF21" i="8"/>
  <c r="CG21" i="8"/>
  <c r="AR21" i="8"/>
  <c r="AQ21" i="8"/>
  <c r="AD21" i="8"/>
  <c r="AP21" i="8"/>
  <c r="AM21" i="8"/>
  <c r="AL21" i="8"/>
  <c r="AK21" i="8"/>
  <c r="AJ21" i="8"/>
  <c r="AC21" i="8"/>
  <c r="AB21" i="8"/>
  <c r="M21" i="8"/>
  <c r="A21" i="8"/>
  <c r="CR20" i="8"/>
  <c r="CQ20" i="8"/>
  <c r="CP20" i="8"/>
  <c r="AI20" i="8"/>
  <c r="CO20" i="8"/>
  <c r="CN20" i="8"/>
  <c r="BT20" i="8"/>
  <c r="Q20" i="8"/>
  <c r="BU20" i="8"/>
  <c r="BX20" i="8"/>
  <c r="BW20" i="8"/>
  <c r="BV20" i="8"/>
  <c r="AU20" i="8"/>
  <c r="BY20" i="8"/>
  <c r="AS20" i="8"/>
  <c r="BZ20" i="8"/>
  <c r="CA20" i="8"/>
  <c r="CB20" i="8"/>
  <c r="CE20" i="8"/>
  <c r="AW20" i="8"/>
  <c r="R20" i="8"/>
  <c r="CK20" i="8"/>
  <c r="CL20" i="8"/>
  <c r="CM20" i="8"/>
  <c r="CH20" i="8"/>
  <c r="S20" i="8"/>
  <c r="CJ20" i="8"/>
  <c r="CI20" i="8"/>
  <c r="CC20" i="8"/>
  <c r="CD20" i="8"/>
  <c r="CF20" i="8"/>
  <c r="CG20" i="8"/>
  <c r="AR20" i="8"/>
  <c r="AQ20" i="8"/>
  <c r="AD20" i="8"/>
  <c r="AP20" i="8"/>
  <c r="AM20" i="8"/>
  <c r="AL20" i="8"/>
  <c r="AK20" i="8"/>
  <c r="AJ20" i="8"/>
  <c r="AC20" i="8"/>
  <c r="AB20" i="8"/>
  <c r="M20" i="8"/>
  <c r="A20" i="8"/>
  <c r="CR19" i="8"/>
  <c r="CQ19" i="8"/>
  <c r="CP19" i="8"/>
  <c r="AI19" i="8"/>
  <c r="CO19" i="8"/>
  <c r="CN19" i="8"/>
  <c r="BT19" i="8"/>
  <c r="Q19" i="8"/>
  <c r="BU19" i="8"/>
  <c r="BX19" i="8"/>
  <c r="BW19" i="8"/>
  <c r="BV19" i="8"/>
  <c r="AU19" i="8"/>
  <c r="BY19" i="8"/>
  <c r="AS19" i="8"/>
  <c r="BZ19" i="8"/>
  <c r="CA19" i="8"/>
  <c r="CB19" i="8"/>
  <c r="CE19" i="8"/>
  <c r="AW19" i="8"/>
  <c r="R19" i="8"/>
  <c r="CK19" i="8"/>
  <c r="CL19" i="8"/>
  <c r="CM19" i="8"/>
  <c r="CH19" i="8"/>
  <c r="S19" i="8"/>
  <c r="CJ19" i="8"/>
  <c r="CI19" i="8"/>
  <c r="CC19" i="8"/>
  <c r="CD19" i="8"/>
  <c r="CF19" i="8"/>
  <c r="CG19" i="8"/>
  <c r="AR19" i="8"/>
  <c r="AQ19" i="8"/>
  <c r="AD19" i="8"/>
  <c r="AP19" i="8"/>
  <c r="AM19" i="8"/>
  <c r="AL19" i="8"/>
  <c r="AK19" i="8"/>
  <c r="AJ19" i="8"/>
  <c r="AC19" i="8"/>
  <c r="AB19" i="8"/>
  <c r="M19" i="8"/>
  <c r="A19" i="8"/>
  <c r="CR18" i="8"/>
  <c r="CQ18" i="8"/>
  <c r="CP18" i="8"/>
  <c r="AI18" i="8"/>
  <c r="CO18" i="8"/>
  <c r="CN18" i="8"/>
  <c r="BT18" i="8"/>
  <c r="Q18" i="8"/>
  <c r="BU18" i="8"/>
  <c r="BX18" i="8"/>
  <c r="BW18" i="8"/>
  <c r="BV18" i="8"/>
  <c r="AU18" i="8"/>
  <c r="BY18" i="8"/>
  <c r="AS18" i="8"/>
  <c r="BZ18" i="8"/>
  <c r="CA18" i="8"/>
  <c r="CB18" i="8"/>
  <c r="CE18" i="8"/>
  <c r="AW18" i="8"/>
  <c r="R18" i="8"/>
  <c r="CK18" i="8"/>
  <c r="CL18" i="8"/>
  <c r="CM18" i="8"/>
  <c r="CH18" i="8"/>
  <c r="S18" i="8"/>
  <c r="CJ18" i="8"/>
  <c r="CI18" i="8"/>
  <c r="CC18" i="8"/>
  <c r="CD18" i="8"/>
  <c r="CF18" i="8"/>
  <c r="CG18" i="8"/>
  <c r="AR18" i="8"/>
  <c r="AQ18" i="8"/>
  <c r="AD18" i="8"/>
  <c r="AP18" i="8"/>
  <c r="AM18" i="8"/>
  <c r="AL18" i="8"/>
  <c r="AK18" i="8"/>
  <c r="AJ18" i="8"/>
  <c r="AC18" i="8"/>
  <c r="AB18" i="8"/>
  <c r="M18" i="8"/>
  <c r="A18" i="8"/>
  <c r="CR17" i="8"/>
  <c r="CQ17" i="8"/>
  <c r="CP17" i="8"/>
  <c r="AI17" i="8"/>
  <c r="CO17" i="8"/>
  <c r="CN17" i="8"/>
  <c r="BT17" i="8"/>
  <c r="Q17" i="8"/>
  <c r="BU17" i="8"/>
  <c r="BX17" i="8"/>
  <c r="BW17" i="8"/>
  <c r="BV17" i="8"/>
  <c r="AU17" i="8"/>
  <c r="BY17" i="8"/>
  <c r="AS17" i="8"/>
  <c r="BZ17" i="8"/>
  <c r="CA17" i="8"/>
  <c r="CB17" i="8"/>
  <c r="CE17" i="8"/>
  <c r="AW17" i="8"/>
  <c r="R17" i="8"/>
  <c r="CK17" i="8"/>
  <c r="CL17" i="8"/>
  <c r="CM17" i="8"/>
  <c r="CH17" i="8"/>
  <c r="S17" i="8"/>
  <c r="CJ17" i="8"/>
  <c r="CI17" i="8"/>
  <c r="CC17" i="8"/>
  <c r="CD17" i="8"/>
  <c r="CF17" i="8"/>
  <c r="CG17" i="8"/>
  <c r="AR17" i="8"/>
  <c r="AQ17" i="8"/>
  <c r="AD17" i="8"/>
  <c r="AP17" i="8"/>
  <c r="AM17" i="8"/>
  <c r="AL17" i="8"/>
  <c r="AK17" i="8"/>
  <c r="AJ17" i="8"/>
  <c r="AC17" i="8"/>
  <c r="AB17" i="8"/>
  <c r="M17" i="8"/>
  <c r="A17" i="8"/>
  <c r="CR16" i="8"/>
  <c r="CQ16" i="8"/>
  <c r="CP16" i="8"/>
  <c r="AI16" i="8"/>
  <c r="CO16" i="8"/>
  <c r="CN16" i="8"/>
  <c r="BT16" i="8"/>
  <c r="Q16" i="8"/>
  <c r="BU16" i="8"/>
  <c r="BX16" i="8"/>
  <c r="BW16" i="8"/>
  <c r="BV16" i="8"/>
  <c r="AU16" i="8"/>
  <c r="BY16" i="8"/>
  <c r="AS16" i="8"/>
  <c r="BZ16" i="8"/>
  <c r="CA16" i="8"/>
  <c r="CB16" i="8"/>
  <c r="CE16" i="8"/>
  <c r="AW16" i="8"/>
  <c r="R16" i="8"/>
  <c r="CK16" i="8"/>
  <c r="CL16" i="8"/>
  <c r="CM16" i="8"/>
  <c r="CH16" i="8"/>
  <c r="S16" i="8"/>
  <c r="CJ16" i="8"/>
  <c r="CI16" i="8"/>
  <c r="CC16" i="8"/>
  <c r="CD16" i="8"/>
  <c r="CF16" i="8"/>
  <c r="CG16" i="8"/>
  <c r="AR16" i="8"/>
  <c r="AQ16" i="8"/>
  <c r="AD16" i="8"/>
  <c r="AP16" i="8"/>
  <c r="AM16" i="8"/>
  <c r="AL16" i="8"/>
  <c r="AK16" i="8"/>
  <c r="AJ16" i="8"/>
  <c r="AC16" i="8"/>
  <c r="AB16" i="8"/>
  <c r="M16" i="8"/>
  <c r="A16" i="8"/>
  <c r="CR15" i="8"/>
  <c r="CQ15" i="8"/>
  <c r="CP15" i="8"/>
  <c r="AI15" i="8"/>
  <c r="CO15" i="8"/>
  <c r="CN15" i="8"/>
  <c r="BT15" i="8"/>
  <c r="Q15" i="8"/>
  <c r="BU15" i="8"/>
  <c r="BX15" i="8"/>
  <c r="BW15" i="8"/>
  <c r="BV15" i="8"/>
  <c r="AU15" i="8"/>
  <c r="BY15" i="8"/>
  <c r="AS15" i="8"/>
  <c r="BZ15" i="8"/>
  <c r="CA15" i="8"/>
  <c r="CB15" i="8"/>
  <c r="CE15" i="8"/>
  <c r="AW15" i="8"/>
  <c r="R15" i="8"/>
  <c r="CK15" i="8"/>
  <c r="CL15" i="8"/>
  <c r="CM15" i="8"/>
  <c r="CH15" i="8"/>
  <c r="S15" i="8"/>
  <c r="CJ15" i="8"/>
  <c r="CI15" i="8"/>
  <c r="CC15" i="8"/>
  <c r="CD15" i="8"/>
  <c r="CF15" i="8"/>
  <c r="CG15" i="8"/>
  <c r="AR15" i="8"/>
  <c r="AQ15" i="8"/>
  <c r="AD15" i="8"/>
  <c r="AP15" i="8"/>
  <c r="AM15" i="8"/>
  <c r="AL15" i="8"/>
  <c r="AK15" i="8"/>
  <c r="AJ15" i="8"/>
  <c r="AC15" i="8"/>
  <c r="AB15" i="8"/>
  <c r="M15" i="8"/>
  <c r="A15" i="8"/>
  <c r="CR14" i="8"/>
  <c r="CQ14" i="8"/>
  <c r="CP14" i="8"/>
  <c r="AI14" i="8"/>
  <c r="CO14" i="8"/>
  <c r="CN14" i="8"/>
  <c r="BT14" i="8"/>
  <c r="Q14" i="8"/>
  <c r="BU14" i="8"/>
  <c r="BX14" i="8"/>
  <c r="BW14" i="8"/>
  <c r="BV14" i="8"/>
  <c r="AU14" i="8"/>
  <c r="BY14" i="8"/>
  <c r="AS14" i="8"/>
  <c r="BZ14" i="8"/>
  <c r="CA14" i="8"/>
  <c r="CB14" i="8"/>
  <c r="CE14" i="8"/>
  <c r="AW14" i="8"/>
  <c r="R14" i="8"/>
  <c r="CK14" i="8"/>
  <c r="CL14" i="8"/>
  <c r="CM14" i="8"/>
  <c r="CH14" i="8"/>
  <c r="S14" i="8"/>
  <c r="CJ14" i="8"/>
  <c r="CI14" i="8"/>
  <c r="CC14" i="8"/>
  <c r="CD14" i="8"/>
  <c r="CF14" i="8"/>
  <c r="CG14" i="8"/>
  <c r="AR14" i="8"/>
  <c r="AQ14" i="8"/>
  <c r="AD14" i="8"/>
  <c r="AP14" i="8"/>
  <c r="AM14" i="8"/>
  <c r="AL14" i="8"/>
  <c r="AK14" i="8"/>
  <c r="AJ14" i="8"/>
  <c r="AC14" i="8"/>
  <c r="AB14" i="8"/>
  <c r="M14" i="8"/>
  <c r="A14" i="8"/>
  <c r="CR13" i="8"/>
  <c r="CQ13" i="8"/>
  <c r="CP13" i="8"/>
  <c r="AI13" i="8"/>
  <c r="CO13" i="8"/>
  <c r="CN13" i="8"/>
  <c r="BT13" i="8"/>
  <c r="Q13" i="8"/>
  <c r="BU13" i="8"/>
  <c r="BX13" i="8"/>
  <c r="BW13" i="8"/>
  <c r="BV13" i="8"/>
  <c r="AU13" i="8"/>
  <c r="BY13" i="8"/>
  <c r="AS13" i="8"/>
  <c r="BZ13" i="8"/>
  <c r="CA13" i="8"/>
  <c r="CB13" i="8"/>
  <c r="CE13" i="8"/>
  <c r="AW13" i="8"/>
  <c r="R13" i="8"/>
  <c r="CK13" i="8"/>
  <c r="CL13" i="8"/>
  <c r="CM13" i="8"/>
  <c r="CH13" i="8"/>
  <c r="S13" i="8"/>
  <c r="CJ13" i="8"/>
  <c r="CI13" i="8"/>
  <c r="CC13" i="8"/>
  <c r="CD13" i="8"/>
  <c r="CF13" i="8"/>
  <c r="CG13" i="8"/>
  <c r="AR13" i="8"/>
  <c r="AQ13" i="8"/>
  <c r="AD13" i="8"/>
  <c r="AP13" i="8"/>
  <c r="AM13" i="8"/>
  <c r="AL13" i="8"/>
  <c r="AK13" i="8"/>
  <c r="AJ13" i="8"/>
  <c r="AC13" i="8"/>
  <c r="AB13" i="8"/>
  <c r="M13" i="8"/>
  <c r="A13" i="8"/>
  <c r="CR12" i="8"/>
  <c r="CQ12" i="8"/>
  <c r="CP12" i="8"/>
  <c r="AI12" i="8"/>
  <c r="CO12" i="8"/>
  <c r="CN12" i="8"/>
  <c r="BT12" i="8"/>
  <c r="Q12" i="8"/>
  <c r="BU12" i="8"/>
  <c r="BX12" i="8"/>
  <c r="BW12" i="8"/>
  <c r="BV12" i="8"/>
  <c r="AU12" i="8"/>
  <c r="BY12" i="8"/>
  <c r="AS12" i="8"/>
  <c r="BZ12" i="8"/>
  <c r="CA12" i="8"/>
  <c r="CB12" i="8"/>
  <c r="CE12" i="8"/>
  <c r="AW12" i="8"/>
  <c r="R12" i="8"/>
  <c r="CK12" i="8"/>
  <c r="CL12" i="8"/>
  <c r="CM12" i="8"/>
  <c r="CH12" i="8"/>
  <c r="S12" i="8"/>
  <c r="CJ12" i="8"/>
  <c r="CI12" i="8"/>
  <c r="CC12" i="8"/>
  <c r="CD12" i="8"/>
  <c r="CF12" i="8"/>
  <c r="CG12" i="8"/>
  <c r="AR12" i="8"/>
  <c r="AQ12" i="8"/>
  <c r="AD12" i="8"/>
  <c r="AP12" i="8"/>
  <c r="AM12" i="8"/>
  <c r="AL12" i="8"/>
  <c r="AK12" i="8"/>
  <c r="AJ12" i="8"/>
  <c r="AC12" i="8"/>
  <c r="AB12" i="8"/>
  <c r="M12" i="8"/>
  <c r="A12" i="8"/>
  <c r="CR11" i="8"/>
  <c r="CQ11" i="8"/>
  <c r="CP11" i="8"/>
  <c r="AI11" i="8"/>
  <c r="CO11" i="8"/>
  <c r="CN11" i="8"/>
  <c r="BT11" i="8"/>
  <c r="Q11" i="8"/>
  <c r="BU11" i="8"/>
  <c r="BX11" i="8"/>
  <c r="BW11" i="8"/>
  <c r="BV11" i="8"/>
  <c r="AU11" i="8"/>
  <c r="BY11" i="8"/>
  <c r="AS11" i="8"/>
  <c r="BZ11" i="8"/>
  <c r="CA11" i="8"/>
  <c r="CB11" i="8"/>
  <c r="CE11" i="8"/>
  <c r="AW11" i="8"/>
  <c r="R11" i="8"/>
  <c r="CK11" i="8"/>
  <c r="CL11" i="8"/>
  <c r="CM11" i="8"/>
  <c r="CH11" i="8"/>
  <c r="S11" i="8"/>
  <c r="CJ11" i="8"/>
  <c r="CI11" i="8"/>
  <c r="CC11" i="8"/>
  <c r="CD11" i="8"/>
  <c r="CF11" i="8"/>
  <c r="CG11" i="8"/>
  <c r="AR11" i="8"/>
  <c r="AQ11" i="8"/>
  <c r="AD11" i="8"/>
  <c r="AP11" i="8"/>
  <c r="AM11" i="8"/>
  <c r="AL11" i="8"/>
  <c r="AK11" i="8"/>
  <c r="AJ11" i="8"/>
  <c r="AC11" i="8"/>
  <c r="AB11" i="8"/>
  <c r="M11" i="8"/>
  <c r="A11" i="8"/>
  <c r="CR10" i="8"/>
  <c r="CQ10" i="8"/>
  <c r="CP10" i="8"/>
  <c r="AI10" i="8"/>
  <c r="CO10" i="8"/>
  <c r="CN10" i="8"/>
  <c r="BT10" i="8"/>
  <c r="Q10" i="8"/>
  <c r="BU10" i="8"/>
  <c r="BX10" i="8"/>
  <c r="BW10" i="8"/>
  <c r="BV10" i="8"/>
  <c r="AU10" i="8"/>
  <c r="BY10" i="8"/>
  <c r="AS10" i="8"/>
  <c r="BZ10" i="8"/>
  <c r="CA10" i="8"/>
  <c r="CB10" i="8"/>
  <c r="CE10" i="8"/>
  <c r="AW10" i="8"/>
  <c r="R10" i="8"/>
  <c r="CK10" i="8"/>
  <c r="CL10" i="8"/>
  <c r="CM10" i="8"/>
  <c r="CH10" i="8"/>
  <c r="S10" i="8"/>
  <c r="CJ10" i="8"/>
  <c r="CI10" i="8"/>
  <c r="CC10" i="8"/>
  <c r="CD10" i="8"/>
  <c r="CF10" i="8"/>
  <c r="CG10" i="8"/>
  <c r="AR10" i="8"/>
  <c r="AQ10" i="8"/>
  <c r="AD10" i="8"/>
  <c r="AP10" i="8"/>
  <c r="AM10" i="8"/>
  <c r="AL10" i="8"/>
  <c r="AK10" i="8"/>
  <c r="AJ10" i="8"/>
  <c r="AC10" i="8"/>
  <c r="AB10" i="8"/>
  <c r="M10" i="8"/>
  <c r="A10" i="8"/>
  <c r="CR9" i="8"/>
  <c r="CQ9" i="8"/>
  <c r="CP9" i="8"/>
  <c r="AI9" i="8"/>
  <c r="CO9" i="8"/>
  <c r="CN9" i="8"/>
  <c r="BT9" i="8"/>
  <c r="Q9" i="8"/>
  <c r="BU9" i="8"/>
  <c r="BX9" i="8"/>
  <c r="BW9" i="8"/>
  <c r="BV9" i="8"/>
  <c r="AU9" i="8"/>
  <c r="BY9" i="8"/>
  <c r="AS9" i="8"/>
  <c r="BZ9" i="8"/>
  <c r="CA9" i="8"/>
  <c r="CB9" i="8"/>
  <c r="CE9" i="8"/>
  <c r="AW9" i="8"/>
  <c r="R9" i="8"/>
  <c r="CK9" i="8"/>
  <c r="CL9" i="8"/>
  <c r="CM9" i="8"/>
  <c r="CH9" i="8"/>
  <c r="S9" i="8"/>
  <c r="CJ9" i="8"/>
  <c r="CI9" i="8"/>
  <c r="CC9" i="8"/>
  <c r="CD9" i="8"/>
  <c r="CF9" i="8"/>
  <c r="CG9" i="8"/>
  <c r="AR9" i="8"/>
  <c r="AQ9" i="8"/>
  <c r="AD9" i="8"/>
  <c r="AP9" i="8"/>
  <c r="AM9" i="8"/>
  <c r="AL9" i="8"/>
  <c r="AK9" i="8"/>
  <c r="AJ9" i="8"/>
  <c r="AC9" i="8"/>
  <c r="AB9" i="8"/>
  <c r="M9" i="8"/>
  <c r="A9" i="8"/>
  <c r="CR8" i="8"/>
  <c r="CQ8" i="8"/>
  <c r="CP8" i="8"/>
  <c r="AI8" i="8"/>
  <c r="CO8" i="8"/>
  <c r="CN8" i="8"/>
  <c r="BT8" i="8"/>
  <c r="Q8" i="8"/>
  <c r="BU8" i="8"/>
  <c r="BX8" i="8"/>
  <c r="BW8" i="8"/>
  <c r="BV8" i="8"/>
  <c r="AU8" i="8"/>
  <c r="BY8" i="8"/>
  <c r="AS8" i="8"/>
  <c r="BZ8" i="8"/>
  <c r="CA8" i="8"/>
  <c r="CB8" i="8"/>
  <c r="CE8" i="8"/>
  <c r="AW8" i="8"/>
  <c r="R8" i="8"/>
  <c r="CK8" i="8"/>
  <c r="CL8" i="8"/>
  <c r="CM8" i="8"/>
  <c r="CH8" i="8"/>
  <c r="S8" i="8"/>
  <c r="CJ8" i="8"/>
  <c r="CI8" i="8"/>
  <c r="CC8" i="8"/>
  <c r="CD8" i="8"/>
  <c r="CF8" i="8"/>
  <c r="CG8" i="8"/>
  <c r="AR8" i="8"/>
  <c r="AQ8" i="8"/>
  <c r="AD8" i="8"/>
  <c r="AP8" i="8"/>
  <c r="AM8" i="8"/>
  <c r="AL8" i="8"/>
  <c r="AK8" i="8"/>
  <c r="AJ8" i="8"/>
  <c r="AC8" i="8"/>
  <c r="AB8" i="8"/>
  <c r="M8" i="8"/>
  <c r="A8" i="8"/>
  <c r="CR7" i="8"/>
  <c r="CQ7" i="8"/>
  <c r="CP7" i="8"/>
  <c r="AI7" i="8"/>
  <c r="CO7" i="8"/>
  <c r="CN7" i="8"/>
  <c r="BT7" i="8"/>
  <c r="Q7" i="8"/>
  <c r="BU7" i="8"/>
  <c r="BX7" i="8"/>
  <c r="BW7" i="8"/>
  <c r="BV7" i="8"/>
  <c r="AU7" i="8"/>
  <c r="BY7" i="8"/>
  <c r="AS7" i="8"/>
  <c r="BZ7" i="8"/>
  <c r="CA7" i="8"/>
  <c r="CB7" i="8"/>
  <c r="CE7" i="8"/>
  <c r="AW7" i="8"/>
  <c r="R7" i="8"/>
  <c r="CK7" i="8"/>
  <c r="CL7" i="8"/>
  <c r="CM7" i="8"/>
  <c r="CH7" i="8"/>
  <c r="S7" i="8"/>
  <c r="CJ7" i="8"/>
  <c r="CI7" i="8"/>
  <c r="CC7" i="8"/>
  <c r="CD7" i="8"/>
  <c r="CF7" i="8"/>
  <c r="CG7" i="8"/>
  <c r="AR7" i="8"/>
  <c r="AQ7" i="8"/>
  <c r="AD7" i="8"/>
  <c r="AP7" i="8"/>
  <c r="AM7" i="8"/>
  <c r="AL7" i="8"/>
  <c r="AK7" i="8"/>
  <c r="AJ7" i="8"/>
  <c r="AC7" i="8"/>
  <c r="AB7" i="8"/>
  <c r="M7" i="8"/>
  <c r="A7" i="8"/>
  <c r="CR6" i="8"/>
  <c r="CQ6" i="8"/>
  <c r="CP6" i="8"/>
  <c r="AI6" i="8"/>
  <c r="CO6" i="8"/>
  <c r="CN6" i="8"/>
  <c r="BT6" i="8"/>
  <c r="Q6" i="8"/>
  <c r="BU6" i="8"/>
  <c r="BX6" i="8"/>
  <c r="BW6" i="8"/>
  <c r="BV6" i="8"/>
  <c r="AU6" i="8"/>
  <c r="BY6" i="8"/>
  <c r="AS6" i="8"/>
  <c r="BZ6" i="8"/>
  <c r="CA6" i="8"/>
  <c r="CB6" i="8"/>
  <c r="CE6" i="8"/>
  <c r="AW6" i="8"/>
  <c r="R6" i="8"/>
  <c r="CK6" i="8"/>
  <c r="CL6" i="8"/>
  <c r="CM6" i="8"/>
  <c r="CH6" i="8"/>
  <c r="S6" i="8"/>
  <c r="CJ6" i="8"/>
  <c r="CI6" i="8"/>
  <c r="CC6" i="8"/>
  <c r="CD6" i="8"/>
  <c r="CF6" i="8"/>
  <c r="CG6" i="8"/>
  <c r="AR6" i="8"/>
  <c r="AQ6" i="8"/>
  <c r="AD6" i="8"/>
  <c r="AP6" i="8"/>
  <c r="AM6" i="8"/>
  <c r="AL6" i="8"/>
  <c r="AK6" i="8"/>
  <c r="AJ6" i="8"/>
  <c r="AC6" i="8"/>
  <c r="AB6" i="8"/>
  <c r="M6" i="8"/>
  <c r="A6" i="8"/>
  <c r="CR5" i="8"/>
  <c r="CQ5" i="8"/>
  <c r="CP5" i="8"/>
  <c r="AI5" i="8"/>
  <c r="CO5" i="8"/>
  <c r="CN5" i="8"/>
  <c r="BT5" i="8"/>
  <c r="Q5" i="8"/>
  <c r="BU5" i="8"/>
  <c r="BX5" i="8"/>
  <c r="BW5" i="8"/>
  <c r="BV5" i="8"/>
  <c r="AU5" i="8"/>
  <c r="BY5" i="8"/>
  <c r="AS5" i="8"/>
  <c r="BZ5" i="8"/>
  <c r="CA5" i="8"/>
  <c r="CB5" i="8"/>
  <c r="CE5" i="8"/>
  <c r="AW5" i="8"/>
  <c r="R5" i="8"/>
  <c r="CK5" i="8"/>
  <c r="CL5" i="8"/>
  <c r="CM5" i="8"/>
  <c r="CH5" i="8"/>
  <c r="S5" i="8"/>
  <c r="CJ5" i="8"/>
  <c r="CI5" i="8"/>
  <c r="CC5" i="8"/>
  <c r="CD5" i="8"/>
  <c r="CF5" i="8"/>
  <c r="CG5" i="8"/>
  <c r="AR5" i="8"/>
  <c r="AQ5" i="8"/>
  <c r="AD5" i="8"/>
  <c r="AP5" i="8"/>
  <c r="AM5" i="8"/>
  <c r="AL5" i="8"/>
  <c r="AK5" i="8"/>
  <c r="AJ5" i="8"/>
  <c r="AC5" i="8"/>
  <c r="AB5" i="8"/>
  <c r="M5" i="8"/>
  <c r="A5" i="8"/>
  <c r="CR4" i="8"/>
  <c r="CQ4" i="8"/>
  <c r="CP4" i="8"/>
  <c r="AI4" i="8"/>
  <c r="CO4" i="8"/>
  <c r="CN4" i="8"/>
  <c r="BT4" i="8"/>
  <c r="Q4" i="8"/>
  <c r="BU4" i="8"/>
  <c r="BX4" i="8"/>
  <c r="BW4" i="8"/>
  <c r="BV4" i="8"/>
  <c r="AU4" i="8"/>
  <c r="BY4" i="8"/>
  <c r="AS4" i="8"/>
  <c r="BZ4" i="8"/>
  <c r="CA4" i="8"/>
  <c r="CB4" i="8"/>
  <c r="CE4" i="8"/>
  <c r="AW4" i="8"/>
  <c r="R4" i="8"/>
  <c r="CK4" i="8"/>
  <c r="CL4" i="8"/>
  <c r="CM4" i="8"/>
  <c r="CH4" i="8"/>
  <c r="S4" i="8"/>
  <c r="CJ4" i="8"/>
  <c r="CI4" i="8"/>
  <c r="CC4" i="8"/>
  <c r="CD4" i="8"/>
  <c r="CF4" i="8"/>
  <c r="CG4" i="8"/>
  <c r="AR4" i="8"/>
  <c r="AQ4" i="8"/>
  <c r="AD4" i="8"/>
  <c r="AP4" i="8"/>
  <c r="AM4" i="8"/>
  <c r="AL4" i="8"/>
  <c r="AK4" i="8"/>
  <c r="AJ4" i="8"/>
  <c r="AC4" i="8"/>
  <c r="AB4" i="8"/>
  <c r="M4" i="8"/>
  <c r="A4" i="8"/>
  <c r="CR3" i="8"/>
  <c r="CQ3" i="8"/>
  <c r="CP3" i="8"/>
  <c r="AI3" i="8"/>
  <c r="CO3" i="8"/>
  <c r="CN3" i="8"/>
  <c r="BT3" i="8"/>
  <c r="Q3" i="8"/>
  <c r="BU3" i="8"/>
  <c r="BX3" i="8"/>
  <c r="BW3" i="8"/>
  <c r="BV3" i="8"/>
  <c r="AU3" i="8"/>
  <c r="BY3" i="8"/>
  <c r="AS3" i="8"/>
  <c r="BZ3" i="8"/>
  <c r="CA3" i="8"/>
  <c r="CB3" i="8"/>
  <c r="CE3" i="8"/>
  <c r="AW3" i="8"/>
  <c r="R3" i="8"/>
  <c r="CK3" i="8"/>
  <c r="CL3" i="8"/>
  <c r="CM3" i="8"/>
  <c r="CH3" i="8"/>
  <c r="S3" i="8"/>
  <c r="CJ3" i="8"/>
  <c r="CI3" i="8"/>
  <c r="CC3" i="8"/>
  <c r="CD3" i="8"/>
  <c r="CF3" i="8"/>
  <c r="CG3" i="8"/>
  <c r="AR3" i="8"/>
  <c r="AQ3" i="8"/>
  <c r="AD3" i="8"/>
  <c r="AP3" i="8"/>
  <c r="AM3" i="8"/>
  <c r="AL3" i="8"/>
  <c r="AK3" i="8"/>
  <c r="AJ3" i="8"/>
  <c r="AC3" i="8"/>
  <c r="AB3" i="8"/>
  <c r="M3" i="8"/>
  <c r="A3" i="8"/>
  <c r="CR2" i="8"/>
  <c r="CQ2" i="8"/>
  <c r="CP2" i="8"/>
  <c r="AI2" i="8"/>
  <c r="CO2" i="8"/>
  <c r="CN2" i="8"/>
  <c r="BT2" i="8"/>
  <c r="Q2" i="8"/>
  <c r="BU2" i="8"/>
  <c r="BX2" i="8"/>
  <c r="BW2" i="8"/>
  <c r="BV2" i="8"/>
  <c r="AU2" i="8"/>
  <c r="BY2" i="8"/>
  <c r="AS2" i="8"/>
  <c r="BZ2" i="8"/>
  <c r="CA2" i="8"/>
  <c r="CB2" i="8"/>
  <c r="CE2" i="8"/>
  <c r="AW2" i="8"/>
  <c r="R2" i="8"/>
  <c r="CK2" i="8"/>
  <c r="CL2" i="8"/>
  <c r="CM2" i="8"/>
  <c r="CH2" i="8"/>
  <c r="S2" i="8"/>
  <c r="CJ2" i="8"/>
  <c r="CI2" i="8"/>
  <c r="CC2" i="8"/>
  <c r="CD2" i="8"/>
  <c r="CF2" i="8"/>
  <c r="CG2" i="8"/>
  <c r="AR2" i="8"/>
  <c r="AQ2" i="8"/>
  <c r="AD2" i="8"/>
  <c r="AP2" i="8"/>
  <c r="AM2" i="8"/>
  <c r="AL2" i="8"/>
  <c r="AK2" i="8"/>
  <c r="AJ2" i="8"/>
  <c r="AC2" i="8"/>
  <c r="AB2" i="8"/>
  <c r="M2" i="8"/>
  <c r="A2" i="8"/>
  <c r="BX62" i="5"/>
  <c r="U62" i="5"/>
  <c r="U13" i="5"/>
  <c r="CB62" i="5"/>
  <c r="CA62" i="5"/>
  <c r="BZ62" i="5"/>
  <c r="BY62" i="5"/>
  <c r="AY62" i="5"/>
  <c r="CC62" i="5"/>
  <c r="AW62" i="5"/>
  <c r="CD62" i="5"/>
  <c r="CE62" i="5"/>
  <c r="CF62" i="5"/>
  <c r="CI62" i="5"/>
  <c r="BA62" i="5"/>
  <c r="V62" i="5"/>
  <c r="V13" i="5"/>
  <c r="CL62" i="5"/>
  <c r="W62" i="5"/>
  <c r="W13" i="5"/>
  <c r="X13" i="5"/>
  <c r="Y13" i="5"/>
  <c r="Z13" i="5"/>
  <c r="AA13" i="5"/>
  <c r="AB13" i="5"/>
  <c r="AD13" i="5"/>
  <c r="AE13" i="5"/>
  <c r="CR62" i="5"/>
  <c r="AF62" i="5"/>
  <c r="AF13" i="5"/>
  <c r="CT62" i="5"/>
  <c r="AG62" i="5"/>
  <c r="AG13" i="5"/>
  <c r="AH62" i="5"/>
  <c r="AH13" i="5"/>
  <c r="AI13" i="5"/>
  <c r="AJ13" i="5"/>
  <c r="AK13" i="5"/>
  <c r="AL13" i="5"/>
  <c r="AM62" i="5"/>
  <c r="AM13" i="5"/>
  <c r="CS62" i="5"/>
  <c r="AN62" i="5"/>
  <c r="AN13" i="5"/>
  <c r="AO62" i="5"/>
  <c r="AO13" i="5"/>
  <c r="AP62" i="5"/>
  <c r="AP13" i="5"/>
  <c r="AQ62" i="5"/>
  <c r="AQ13" i="5"/>
  <c r="AR13" i="5"/>
  <c r="AS13" i="5"/>
  <c r="AT62" i="5"/>
  <c r="AT13" i="5"/>
  <c r="AU62" i="5"/>
  <c r="AU13" i="5"/>
  <c r="CJ62" i="5"/>
  <c r="AV62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62" i="5"/>
  <c r="CG13" i="5"/>
  <c r="CH62" i="5"/>
  <c r="CH13" i="5"/>
  <c r="CI13" i="5"/>
  <c r="CJ13" i="5"/>
  <c r="CK62" i="5"/>
  <c r="CK13" i="5"/>
  <c r="CL13" i="5"/>
  <c r="CM62" i="5"/>
  <c r="CM13" i="5"/>
  <c r="CN62" i="5"/>
  <c r="CN13" i="5"/>
  <c r="CO62" i="5"/>
  <c r="CO13" i="5"/>
  <c r="CP62" i="5"/>
  <c r="CP13" i="5"/>
  <c r="CQ62" i="5"/>
  <c r="CQ13" i="5"/>
  <c r="CR13" i="5"/>
  <c r="CS13" i="5"/>
  <c r="CT13" i="5"/>
  <c r="CU62" i="5"/>
  <c r="CU13" i="5"/>
  <c r="CV62" i="5"/>
  <c r="CV13" i="5"/>
  <c r="AC13" i="5"/>
  <c r="X19" i="5"/>
  <c r="Y19" i="5"/>
  <c r="Z19" i="5"/>
  <c r="AA19" i="5"/>
  <c r="AB19" i="5"/>
  <c r="AC19" i="5"/>
  <c r="AD19" i="5"/>
  <c r="AE19" i="5"/>
  <c r="AI19" i="5"/>
  <c r="AJ19" i="5"/>
  <c r="AK19" i="5"/>
  <c r="AL19" i="5"/>
  <c r="AR19" i="5"/>
  <c r="AS19" i="5"/>
  <c r="AX19" i="5"/>
  <c r="AZ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X7" i="5"/>
  <c r="Y7" i="5"/>
  <c r="Z7" i="5"/>
  <c r="AA7" i="5"/>
  <c r="AB7" i="5"/>
  <c r="AC7" i="5"/>
  <c r="AD7" i="5"/>
  <c r="AE7" i="5"/>
  <c r="AI7" i="5"/>
  <c r="AJ7" i="5"/>
  <c r="AK7" i="5"/>
  <c r="AL7" i="5"/>
  <c r="AR7" i="5"/>
  <c r="AS7" i="5"/>
  <c r="AX7" i="5"/>
  <c r="AZ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J88" i="5"/>
  <c r="K88" i="5"/>
  <c r="L88" i="5"/>
  <c r="I88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2" i="5"/>
  <c r="Q2" i="5"/>
  <c r="CV565" i="5"/>
  <c r="CU565" i="5"/>
  <c r="CT565" i="5"/>
  <c r="AG565" i="5"/>
  <c r="CR565" i="5"/>
  <c r="AF565" i="5"/>
  <c r="CJ565" i="5"/>
  <c r="CG565" i="5"/>
  <c r="CH565" i="5"/>
  <c r="CB565" i="5"/>
  <c r="CA565" i="5"/>
  <c r="BZ565" i="5"/>
  <c r="BX565" i="5"/>
  <c r="U565" i="5"/>
  <c r="AY565" i="5"/>
  <c r="BA565" i="5"/>
  <c r="AQ565" i="5"/>
  <c r="AP565" i="5"/>
  <c r="AO565" i="5"/>
  <c r="AM565" i="5"/>
  <c r="CS565" i="5"/>
  <c r="AH565" i="5"/>
  <c r="Q565" i="5"/>
  <c r="CV564" i="5"/>
  <c r="CU564" i="5"/>
  <c r="CT564" i="5"/>
  <c r="AG564" i="5"/>
  <c r="CR564" i="5"/>
  <c r="AF564" i="5"/>
  <c r="CJ564" i="5"/>
  <c r="CG564" i="5"/>
  <c r="CH564" i="5"/>
  <c r="CB564" i="5"/>
  <c r="CA564" i="5"/>
  <c r="BZ564" i="5"/>
  <c r="BX564" i="5"/>
  <c r="BY564" i="5"/>
  <c r="AU564" i="5"/>
  <c r="AY564" i="5"/>
  <c r="BA564" i="5"/>
  <c r="AQ564" i="5"/>
  <c r="AP564" i="5"/>
  <c r="AO564" i="5"/>
  <c r="AM564" i="5"/>
  <c r="AH564" i="5"/>
  <c r="Q564" i="5"/>
  <c r="CV563" i="5"/>
  <c r="CU563" i="5"/>
  <c r="CT563" i="5"/>
  <c r="AG563" i="5"/>
  <c r="CR563" i="5"/>
  <c r="AF563" i="5"/>
  <c r="CJ563" i="5"/>
  <c r="CG563" i="5"/>
  <c r="CH563" i="5"/>
  <c r="CB563" i="5"/>
  <c r="CA563" i="5"/>
  <c r="BZ563" i="5"/>
  <c r="BX563" i="5"/>
  <c r="U563" i="5"/>
  <c r="AY563" i="5"/>
  <c r="BA563" i="5"/>
  <c r="AQ563" i="5"/>
  <c r="AP563" i="5"/>
  <c r="AO563" i="5"/>
  <c r="AM563" i="5"/>
  <c r="AH563" i="5"/>
  <c r="Q563" i="5"/>
  <c r="CV562" i="5"/>
  <c r="CU562" i="5"/>
  <c r="CT562" i="5"/>
  <c r="AG562" i="5"/>
  <c r="CR562" i="5"/>
  <c r="AF562" i="5"/>
  <c r="CJ562" i="5"/>
  <c r="CG562" i="5"/>
  <c r="CH562" i="5"/>
  <c r="CB562" i="5"/>
  <c r="CA562" i="5"/>
  <c r="BZ562" i="5"/>
  <c r="BX562" i="5"/>
  <c r="BY562" i="5"/>
  <c r="AU562" i="5"/>
  <c r="AY562" i="5"/>
  <c r="BA562" i="5"/>
  <c r="AQ562" i="5"/>
  <c r="AP562" i="5"/>
  <c r="AO562" i="5"/>
  <c r="AM562" i="5"/>
  <c r="AH562" i="5"/>
  <c r="Q562" i="5"/>
  <c r="CV561" i="5"/>
  <c r="CU561" i="5"/>
  <c r="CT561" i="5"/>
  <c r="AG561" i="5"/>
  <c r="CR561" i="5"/>
  <c r="AF561" i="5"/>
  <c r="CJ561" i="5"/>
  <c r="CG561" i="5"/>
  <c r="CH561" i="5"/>
  <c r="CB561" i="5"/>
  <c r="CA561" i="5"/>
  <c r="BZ561" i="5"/>
  <c r="BX561" i="5"/>
  <c r="BY561" i="5"/>
  <c r="AY561" i="5"/>
  <c r="BA561" i="5"/>
  <c r="AQ561" i="5"/>
  <c r="AP561" i="5"/>
  <c r="AO561" i="5"/>
  <c r="AM561" i="5"/>
  <c r="CS561" i="5"/>
  <c r="AH561" i="5"/>
  <c r="Q561" i="5"/>
  <c r="CV560" i="5"/>
  <c r="CU560" i="5"/>
  <c r="CT560" i="5"/>
  <c r="AG560" i="5"/>
  <c r="CR560" i="5"/>
  <c r="AF560" i="5"/>
  <c r="CJ560" i="5"/>
  <c r="CG560" i="5"/>
  <c r="CH560" i="5"/>
  <c r="CB560" i="5"/>
  <c r="CA560" i="5"/>
  <c r="BZ560" i="5"/>
  <c r="BX560" i="5"/>
  <c r="BY560" i="5"/>
  <c r="AY560" i="5"/>
  <c r="BA560" i="5"/>
  <c r="AQ560" i="5"/>
  <c r="AP560" i="5"/>
  <c r="AO560" i="5"/>
  <c r="AM560" i="5"/>
  <c r="CS560" i="5"/>
  <c r="AH560" i="5"/>
  <c r="Q560" i="5"/>
  <c r="CV559" i="5"/>
  <c r="CU559" i="5"/>
  <c r="CT559" i="5"/>
  <c r="AG559" i="5"/>
  <c r="CR559" i="5"/>
  <c r="AF559" i="5"/>
  <c r="CJ559" i="5"/>
  <c r="CG559" i="5"/>
  <c r="CH559" i="5"/>
  <c r="CB559" i="5"/>
  <c r="CA559" i="5"/>
  <c r="BZ559" i="5"/>
  <c r="BX559" i="5"/>
  <c r="U559" i="5"/>
  <c r="AY559" i="5"/>
  <c r="BA559" i="5"/>
  <c r="AQ559" i="5"/>
  <c r="AP559" i="5"/>
  <c r="AO559" i="5"/>
  <c r="AM559" i="5"/>
  <c r="CS559" i="5"/>
  <c r="AH559" i="5"/>
  <c r="Q559" i="5"/>
  <c r="CV558" i="5"/>
  <c r="CU558" i="5"/>
  <c r="CT558" i="5"/>
  <c r="AG558" i="5"/>
  <c r="CR558" i="5"/>
  <c r="AF558" i="5"/>
  <c r="CJ558" i="5"/>
  <c r="CG558" i="5"/>
  <c r="CH558" i="5"/>
  <c r="CB558" i="5"/>
  <c r="CA558" i="5"/>
  <c r="BZ558" i="5"/>
  <c r="BX558" i="5"/>
  <c r="U558" i="5"/>
  <c r="AY558" i="5"/>
  <c r="BA558" i="5"/>
  <c r="AQ558" i="5"/>
  <c r="AP558" i="5"/>
  <c r="AO558" i="5"/>
  <c r="AM558" i="5"/>
  <c r="CS558" i="5"/>
  <c r="AH558" i="5"/>
  <c r="Q558" i="5"/>
  <c r="CV557" i="5"/>
  <c r="CU557" i="5"/>
  <c r="CT557" i="5"/>
  <c r="AG557" i="5"/>
  <c r="CR557" i="5"/>
  <c r="AF557" i="5"/>
  <c r="CJ557" i="5"/>
  <c r="CG557" i="5"/>
  <c r="CH557" i="5"/>
  <c r="CB557" i="5"/>
  <c r="CA557" i="5"/>
  <c r="BZ557" i="5"/>
  <c r="BX557" i="5"/>
  <c r="U557" i="5"/>
  <c r="AY557" i="5"/>
  <c r="BA557" i="5"/>
  <c r="AQ557" i="5"/>
  <c r="AP557" i="5"/>
  <c r="AO557" i="5"/>
  <c r="AM557" i="5"/>
  <c r="CS557" i="5"/>
  <c r="AH557" i="5"/>
  <c r="Q557" i="5"/>
  <c r="CV556" i="5"/>
  <c r="CU556" i="5"/>
  <c r="CT556" i="5"/>
  <c r="AG556" i="5"/>
  <c r="CR556" i="5"/>
  <c r="AF556" i="5"/>
  <c r="CJ556" i="5"/>
  <c r="CG556" i="5"/>
  <c r="CH556" i="5"/>
  <c r="CB556" i="5"/>
  <c r="CA556" i="5"/>
  <c r="BZ556" i="5"/>
  <c r="BX556" i="5"/>
  <c r="U556" i="5"/>
  <c r="AY556" i="5"/>
  <c r="BA556" i="5"/>
  <c r="AQ556" i="5"/>
  <c r="AP556" i="5"/>
  <c r="AO556" i="5"/>
  <c r="AM556" i="5"/>
  <c r="CS556" i="5"/>
  <c r="AH556" i="5"/>
  <c r="Q556" i="5"/>
  <c r="CV555" i="5"/>
  <c r="CU555" i="5"/>
  <c r="CT555" i="5"/>
  <c r="AG555" i="5"/>
  <c r="CR555" i="5"/>
  <c r="AF555" i="5"/>
  <c r="CJ555" i="5"/>
  <c r="CG555" i="5"/>
  <c r="CH555" i="5"/>
  <c r="CB555" i="5"/>
  <c r="CA555" i="5"/>
  <c r="BZ555" i="5"/>
  <c r="BX555" i="5"/>
  <c r="BY555" i="5"/>
  <c r="AU555" i="5"/>
  <c r="AY555" i="5"/>
  <c r="BA555" i="5"/>
  <c r="AQ555" i="5"/>
  <c r="AP555" i="5"/>
  <c r="AO555" i="5"/>
  <c r="AM555" i="5"/>
  <c r="CS555" i="5"/>
  <c r="AH555" i="5"/>
  <c r="Q555" i="5"/>
  <c r="CV554" i="5"/>
  <c r="CU554" i="5"/>
  <c r="CT554" i="5"/>
  <c r="AG554" i="5"/>
  <c r="CR554" i="5"/>
  <c r="AF554" i="5"/>
  <c r="CJ554" i="5"/>
  <c r="CG554" i="5"/>
  <c r="CH554" i="5"/>
  <c r="CB554" i="5"/>
  <c r="CA554" i="5"/>
  <c r="BZ554" i="5"/>
  <c r="BX554" i="5"/>
  <c r="BY554" i="5"/>
  <c r="AU554" i="5"/>
  <c r="AY554" i="5"/>
  <c r="BA554" i="5"/>
  <c r="AQ554" i="5"/>
  <c r="AP554" i="5"/>
  <c r="AO554" i="5"/>
  <c r="AM554" i="5"/>
  <c r="CS554" i="5"/>
  <c r="AH554" i="5"/>
  <c r="Q554" i="5"/>
  <c r="CV553" i="5"/>
  <c r="CU553" i="5"/>
  <c r="CT553" i="5"/>
  <c r="AG553" i="5"/>
  <c r="CR553" i="5"/>
  <c r="AF553" i="5"/>
  <c r="CJ553" i="5"/>
  <c r="CG553" i="5"/>
  <c r="CH553" i="5"/>
  <c r="CB553" i="5"/>
  <c r="CA553" i="5"/>
  <c r="BZ553" i="5"/>
  <c r="BX553" i="5"/>
  <c r="BY553" i="5"/>
  <c r="AU553" i="5"/>
  <c r="AY553" i="5"/>
  <c r="BA553" i="5"/>
  <c r="AQ553" i="5"/>
  <c r="AP553" i="5"/>
  <c r="AO553" i="5"/>
  <c r="AM553" i="5"/>
  <c r="CS553" i="5"/>
  <c r="AH553" i="5"/>
  <c r="Q553" i="5"/>
  <c r="CV552" i="5"/>
  <c r="CU552" i="5"/>
  <c r="CT552" i="5"/>
  <c r="AG552" i="5"/>
  <c r="CR552" i="5"/>
  <c r="AF552" i="5"/>
  <c r="CJ552" i="5"/>
  <c r="CG552" i="5"/>
  <c r="CH552" i="5"/>
  <c r="CB552" i="5"/>
  <c r="CA552" i="5"/>
  <c r="BZ552" i="5"/>
  <c r="BX552" i="5"/>
  <c r="AY552" i="5"/>
  <c r="BA552" i="5"/>
  <c r="AQ552" i="5"/>
  <c r="AP552" i="5"/>
  <c r="AO552" i="5"/>
  <c r="AM552" i="5"/>
  <c r="CS552" i="5"/>
  <c r="AH552" i="5"/>
  <c r="Q552" i="5"/>
  <c r="CV551" i="5"/>
  <c r="CU551" i="5"/>
  <c r="CT551" i="5"/>
  <c r="AG551" i="5"/>
  <c r="CR551" i="5"/>
  <c r="AF551" i="5"/>
  <c r="CJ551" i="5"/>
  <c r="CG551" i="5"/>
  <c r="CH551" i="5"/>
  <c r="CB551" i="5"/>
  <c r="CA551" i="5"/>
  <c r="BZ551" i="5"/>
  <c r="BX551" i="5"/>
  <c r="BY551" i="5"/>
  <c r="AU551" i="5"/>
  <c r="AY551" i="5"/>
  <c r="BA551" i="5"/>
  <c r="AQ551" i="5"/>
  <c r="AP551" i="5"/>
  <c r="AO551" i="5"/>
  <c r="AM551" i="5"/>
  <c r="CS551" i="5"/>
  <c r="AH551" i="5"/>
  <c r="Q551" i="5"/>
  <c r="CV550" i="5"/>
  <c r="CU550" i="5"/>
  <c r="CT550" i="5"/>
  <c r="AG550" i="5"/>
  <c r="CR550" i="5"/>
  <c r="CJ550" i="5"/>
  <c r="CG550" i="5"/>
  <c r="CH550" i="5"/>
  <c r="CB550" i="5"/>
  <c r="CA550" i="5"/>
  <c r="BZ550" i="5"/>
  <c r="BX550" i="5"/>
  <c r="U550" i="5"/>
  <c r="AY550" i="5"/>
  <c r="BA550" i="5"/>
  <c r="AQ550" i="5"/>
  <c r="AP550" i="5"/>
  <c r="AO550" i="5"/>
  <c r="AM550" i="5"/>
  <c r="CS550" i="5"/>
  <c r="AH550" i="5"/>
  <c r="AF550" i="5"/>
  <c r="Q550" i="5"/>
  <c r="CV549" i="5"/>
  <c r="CU549" i="5"/>
  <c r="CT549" i="5"/>
  <c r="AG549" i="5"/>
  <c r="CR549" i="5"/>
  <c r="AF549" i="5"/>
  <c r="CJ549" i="5"/>
  <c r="CG549" i="5"/>
  <c r="CH549" i="5"/>
  <c r="CB549" i="5"/>
  <c r="CA549" i="5"/>
  <c r="BZ549" i="5"/>
  <c r="BX549" i="5"/>
  <c r="U549" i="5"/>
  <c r="AY549" i="5"/>
  <c r="BA549" i="5"/>
  <c r="AQ549" i="5"/>
  <c r="AP549" i="5"/>
  <c r="AO549" i="5"/>
  <c r="AM549" i="5"/>
  <c r="CS549" i="5"/>
  <c r="AH549" i="5"/>
  <c r="Q549" i="5"/>
  <c r="CV548" i="5"/>
  <c r="CU548" i="5"/>
  <c r="CT548" i="5"/>
  <c r="AG548" i="5"/>
  <c r="CR548" i="5"/>
  <c r="AF548" i="5"/>
  <c r="CJ548" i="5"/>
  <c r="CG548" i="5"/>
  <c r="CH548" i="5"/>
  <c r="CB548" i="5"/>
  <c r="CA548" i="5"/>
  <c r="BZ548" i="5"/>
  <c r="BX548" i="5"/>
  <c r="U548" i="5"/>
  <c r="AY548" i="5"/>
  <c r="BA548" i="5"/>
  <c r="AQ548" i="5"/>
  <c r="AP548" i="5"/>
  <c r="AO548" i="5"/>
  <c r="AM548" i="5"/>
  <c r="CS548" i="5"/>
  <c r="AH548" i="5"/>
  <c r="Q548" i="5"/>
  <c r="CV547" i="5"/>
  <c r="CU547" i="5"/>
  <c r="CT547" i="5"/>
  <c r="AG547" i="5"/>
  <c r="CR547" i="5"/>
  <c r="AF547" i="5"/>
  <c r="CJ547" i="5"/>
  <c r="CG547" i="5"/>
  <c r="CH547" i="5"/>
  <c r="CB547" i="5"/>
  <c r="CA547" i="5"/>
  <c r="BZ547" i="5"/>
  <c r="BX547" i="5"/>
  <c r="U547" i="5"/>
  <c r="AY547" i="5"/>
  <c r="BA547" i="5"/>
  <c r="AQ547" i="5"/>
  <c r="AP547" i="5"/>
  <c r="AO547" i="5"/>
  <c r="AM547" i="5"/>
  <c r="CS547" i="5"/>
  <c r="AH547" i="5"/>
  <c r="Q547" i="5"/>
  <c r="CV546" i="5"/>
  <c r="CU546" i="5"/>
  <c r="CT546" i="5"/>
  <c r="AG546" i="5"/>
  <c r="CR546" i="5"/>
  <c r="CJ546" i="5"/>
  <c r="CG546" i="5"/>
  <c r="CH546" i="5"/>
  <c r="CB546" i="5"/>
  <c r="CA546" i="5"/>
  <c r="BZ546" i="5"/>
  <c r="BX546" i="5"/>
  <c r="U546" i="5"/>
  <c r="AY546" i="5"/>
  <c r="BA546" i="5"/>
  <c r="AQ546" i="5"/>
  <c r="AP546" i="5"/>
  <c r="AO546" i="5"/>
  <c r="AM546" i="5"/>
  <c r="CS546" i="5"/>
  <c r="AH546" i="5"/>
  <c r="AF546" i="5"/>
  <c r="Q546" i="5"/>
  <c r="CV545" i="5"/>
  <c r="CU545" i="5"/>
  <c r="CT545" i="5"/>
  <c r="AG545" i="5"/>
  <c r="CR545" i="5"/>
  <c r="AF545" i="5"/>
  <c r="CJ545" i="5"/>
  <c r="CG545" i="5"/>
  <c r="CH545" i="5"/>
  <c r="CB545" i="5"/>
  <c r="CA545" i="5"/>
  <c r="BZ545" i="5"/>
  <c r="BX545" i="5"/>
  <c r="U545" i="5"/>
  <c r="AY545" i="5"/>
  <c r="BA545" i="5"/>
  <c r="AQ545" i="5"/>
  <c r="AP545" i="5"/>
  <c r="AO545" i="5"/>
  <c r="AM545" i="5"/>
  <c r="CS545" i="5"/>
  <c r="AH545" i="5"/>
  <c r="Q545" i="5"/>
  <c r="CV544" i="5"/>
  <c r="CU544" i="5"/>
  <c r="CT544" i="5"/>
  <c r="AG544" i="5"/>
  <c r="CR544" i="5"/>
  <c r="AF544" i="5"/>
  <c r="CJ544" i="5"/>
  <c r="CG544" i="5"/>
  <c r="CH544" i="5"/>
  <c r="CB544" i="5"/>
  <c r="CA544" i="5"/>
  <c r="BZ544" i="5"/>
  <c r="BX544" i="5"/>
  <c r="U544" i="5"/>
  <c r="AY544" i="5"/>
  <c r="BA544" i="5"/>
  <c r="AQ544" i="5"/>
  <c r="AP544" i="5"/>
  <c r="AO544" i="5"/>
  <c r="AM544" i="5"/>
  <c r="CS544" i="5"/>
  <c r="AH544" i="5"/>
  <c r="Q544" i="5"/>
  <c r="CV543" i="5"/>
  <c r="CU543" i="5"/>
  <c r="CT543" i="5"/>
  <c r="AG543" i="5"/>
  <c r="CR543" i="5"/>
  <c r="AF543" i="5"/>
  <c r="CJ543" i="5"/>
  <c r="CG543" i="5"/>
  <c r="CH543" i="5"/>
  <c r="CB543" i="5"/>
  <c r="CA543" i="5"/>
  <c r="BZ543" i="5"/>
  <c r="BX543" i="5"/>
  <c r="BY543" i="5"/>
  <c r="AU543" i="5"/>
  <c r="AY543" i="5"/>
  <c r="BA543" i="5"/>
  <c r="AQ543" i="5"/>
  <c r="AP543" i="5"/>
  <c r="AO543" i="5"/>
  <c r="AM543" i="5"/>
  <c r="CS543" i="5"/>
  <c r="AH543" i="5"/>
  <c r="Q543" i="5"/>
  <c r="CV542" i="5"/>
  <c r="CU542" i="5"/>
  <c r="CT542" i="5"/>
  <c r="AG542" i="5"/>
  <c r="CR542" i="5"/>
  <c r="AF542" i="5"/>
  <c r="CJ542" i="5"/>
  <c r="CG542" i="5"/>
  <c r="CH542" i="5"/>
  <c r="CB542" i="5"/>
  <c r="CA542" i="5"/>
  <c r="BZ542" i="5"/>
  <c r="BX542" i="5"/>
  <c r="BY542" i="5"/>
  <c r="AU542" i="5"/>
  <c r="AY542" i="5"/>
  <c r="BA542" i="5"/>
  <c r="AQ542" i="5"/>
  <c r="AP542" i="5"/>
  <c r="AO542" i="5"/>
  <c r="AM542" i="5"/>
  <c r="CS542" i="5"/>
  <c r="AH542" i="5"/>
  <c r="Q542" i="5"/>
  <c r="CV541" i="5"/>
  <c r="CU541" i="5"/>
  <c r="CT541" i="5"/>
  <c r="AG541" i="5"/>
  <c r="CR541" i="5"/>
  <c r="AF541" i="5"/>
  <c r="CJ541" i="5"/>
  <c r="CG541" i="5"/>
  <c r="CH541" i="5"/>
  <c r="CB541" i="5"/>
  <c r="CA541" i="5"/>
  <c r="BZ541" i="5"/>
  <c r="BX541" i="5"/>
  <c r="BY541" i="5"/>
  <c r="AU541" i="5"/>
  <c r="AY541" i="5"/>
  <c r="BA541" i="5"/>
  <c r="AQ541" i="5"/>
  <c r="AP541" i="5"/>
  <c r="AO541" i="5"/>
  <c r="AM541" i="5"/>
  <c r="CS541" i="5"/>
  <c r="AH541" i="5"/>
  <c r="Q541" i="5"/>
  <c r="CV540" i="5"/>
  <c r="CU540" i="5"/>
  <c r="CT540" i="5"/>
  <c r="AG540" i="5"/>
  <c r="CR540" i="5"/>
  <c r="AF540" i="5"/>
  <c r="CJ540" i="5"/>
  <c r="CG540" i="5"/>
  <c r="CH540" i="5"/>
  <c r="CB540" i="5"/>
  <c r="CA540" i="5"/>
  <c r="BZ540" i="5"/>
  <c r="BX540" i="5"/>
  <c r="BY540" i="5"/>
  <c r="AU540" i="5"/>
  <c r="AY540" i="5"/>
  <c r="BA540" i="5"/>
  <c r="AQ540" i="5"/>
  <c r="AP540" i="5"/>
  <c r="AO540" i="5"/>
  <c r="AM540" i="5"/>
  <c r="CS540" i="5"/>
  <c r="AH540" i="5"/>
  <c r="Q540" i="5"/>
  <c r="CV539" i="5"/>
  <c r="CU539" i="5"/>
  <c r="CT539" i="5"/>
  <c r="AG539" i="5"/>
  <c r="CR539" i="5"/>
  <c r="AF539" i="5"/>
  <c r="CJ539" i="5"/>
  <c r="CG539" i="5"/>
  <c r="CH539" i="5"/>
  <c r="CB539" i="5"/>
  <c r="CA539" i="5"/>
  <c r="BZ539" i="5"/>
  <c r="BX539" i="5"/>
  <c r="BY539" i="5"/>
  <c r="AY539" i="5"/>
  <c r="BA539" i="5"/>
  <c r="AQ539" i="5"/>
  <c r="AP539" i="5"/>
  <c r="AO539" i="5"/>
  <c r="AM539" i="5"/>
  <c r="CS539" i="5"/>
  <c r="AH539" i="5"/>
  <c r="T539" i="5"/>
  <c r="Q539" i="5"/>
  <c r="CV538" i="5"/>
  <c r="CU538" i="5"/>
  <c r="CT538" i="5"/>
  <c r="AG538" i="5"/>
  <c r="CR538" i="5"/>
  <c r="AF538" i="5"/>
  <c r="CJ538" i="5"/>
  <c r="CG538" i="5"/>
  <c r="CH538" i="5"/>
  <c r="CB538" i="5"/>
  <c r="CA538" i="5"/>
  <c r="BZ538" i="5"/>
  <c r="BX538" i="5"/>
  <c r="BY538" i="5"/>
  <c r="AY538" i="5"/>
  <c r="BA538" i="5"/>
  <c r="AQ538" i="5"/>
  <c r="AP538" i="5"/>
  <c r="AO538" i="5"/>
  <c r="AM538" i="5"/>
  <c r="CS538" i="5"/>
  <c r="AH538" i="5"/>
  <c r="Q538" i="5"/>
  <c r="CV537" i="5"/>
  <c r="CU537" i="5"/>
  <c r="CT537" i="5"/>
  <c r="AG537" i="5"/>
  <c r="CR537" i="5"/>
  <c r="AF537" i="5"/>
  <c r="CJ537" i="5"/>
  <c r="CG537" i="5"/>
  <c r="CH537" i="5"/>
  <c r="CB537" i="5"/>
  <c r="CA537" i="5"/>
  <c r="BZ537" i="5"/>
  <c r="BX537" i="5"/>
  <c r="BY537" i="5"/>
  <c r="AU537" i="5"/>
  <c r="AY537" i="5"/>
  <c r="BA537" i="5"/>
  <c r="AQ537" i="5"/>
  <c r="AP537" i="5"/>
  <c r="AO537" i="5"/>
  <c r="AM537" i="5"/>
  <c r="CS537" i="5"/>
  <c r="AH537" i="5"/>
  <c r="Q537" i="5"/>
  <c r="CV536" i="5"/>
  <c r="CU536" i="5"/>
  <c r="CT536" i="5"/>
  <c r="AG536" i="5"/>
  <c r="CR536" i="5"/>
  <c r="CJ536" i="5"/>
  <c r="CG536" i="5"/>
  <c r="CH536" i="5"/>
  <c r="CB536" i="5"/>
  <c r="CA536" i="5"/>
  <c r="BZ536" i="5"/>
  <c r="BX536" i="5"/>
  <c r="U536" i="5"/>
  <c r="AY536" i="5"/>
  <c r="BA536" i="5"/>
  <c r="AQ536" i="5"/>
  <c r="AP536" i="5"/>
  <c r="AO536" i="5"/>
  <c r="AM536" i="5"/>
  <c r="CS536" i="5"/>
  <c r="AH536" i="5"/>
  <c r="AF536" i="5"/>
  <c r="Q536" i="5"/>
  <c r="CV535" i="5"/>
  <c r="CU535" i="5"/>
  <c r="CT535" i="5"/>
  <c r="AG535" i="5"/>
  <c r="CR535" i="5"/>
  <c r="AF535" i="5"/>
  <c r="CJ535" i="5"/>
  <c r="CG535" i="5"/>
  <c r="CH535" i="5"/>
  <c r="CB535" i="5"/>
  <c r="CA535" i="5"/>
  <c r="BZ535" i="5"/>
  <c r="BX535" i="5"/>
  <c r="U535" i="5"/>
  <c r="AY535" i="5"/>
  <c r="BA535" i="5"/>
  <c r="AQ535" i="5"/>
  <c r="AP535" i="5"/>
  <c r="AO535" i="5"/>
  <c r="AM535" i="5"/>
  <c r="CS535" i="5"/>
  <c r="AH535" i="5"/>
  <c r="Q535" i="5"/>
  <c r="CV534" i="5"/>
  <c r="CU534" i="5"/>
  <c r="CT534" i="5"/>
  <c r="AG534" i="5"/>
  <c r="CR534" i="5"/>
  <c r="AF534" i="5"/>
  <c r="CJ534" i="5"/>
  <c r="CG534" i="5"/>
  <c r="CH534" i="5"/>
  <c r="CK534" i="5"/>
  <c r="CB534" i="5"/>
  <c r="CA534" i="5"/>
  <c r="BZ534" i="5"/>
  <c r="BX534" i="5"/>
  <c r="U534" i="5"/>
  <c r="AY534" i="5"/>
  <c r="BA534" i="5"/>
  <c r="AQ534" i="5"/>
  <c r="AP534" i="5"/>
  <c r="AO534" i="5"/>
  <c r="AM534" i="5"/>
  <c r="CS534" i="5"/>
  <c r="AH534" i="5"/>
  <c r="Q534" i="5"/>
  <c r="CV533" i="5"/>
  <c r="CU533" i="5"/>
  <c r="CT533" i="5"/>
  <c r="AG533" i="5"/>
  <c r="CR533" i="5"/>
  <c r="AF533" i="5"/>
  <c r="CJ533" i="5"/>
  <c r="CG533" i="5"/>
  <c r="CH533" i="5"/>
  <c r="CB533" i="5"/>
  <c r="CA533" i="5"/>
  <c r="BZ533" i="5"/>
  <c r="BX533" i="5"/>
  <c r="U533" i="5"/>
  <c r="AY533" i="5"/>
  <c r="BA533" i="5"/>
  <c r="AQ533" i="5"/>
  <c r="AP533" i="5"/>
  <c r="AO533" i="5"/>
  <c r="AM533" i="5"/>
  <c r="CS533" i="5"/>
  <c r="AH533" i="5"/>
  <c r="Q533" i="5"/>
  <c r="CV532" i="5"/>
  <c r="CU532" i="5"/>
  <c r="CT532" i="5"/>
  <c r="CR532" i="5"/>
  <c r="AF532" i="5"/>
  <c r="CJ532" i="5"/>
  <c r="CG532" i="5"/>
  <c r="CH532" i="5"/>
  <c r="CB532" i="5"/>
  <c r="CA532" i="5"/>
  <c r="BZ532" i="5"/>
  <c r="BX532" i="5"/>
  <c r="U532" i="5"/>
  <c r="AY532" i="5"/>
  <c r="BA532" i="5"/>
  <c r="AQ532" i="5"/>
  <c r="AP532" i="5"/>
  <c r="AO532" i="5"/>
  <c r="AM532" i="5"/>
  <c r="CS532" i="5"/>
  <c r="AH532" i="5"/>
  <c r="AG532" i="5"/>
  <c r="Q532" i="5"/>
  <c r="CV531" i="5"/>
  <c r="CU531" i="5"/>
  <c r="CT531" i="5"/>
  <c r="AG531" i="5"/>
  <c r="CR531" i="5"/>
  <c r="AF531" i="5"/>
  <c r="CJ531" i="5"/>
  <c r="CG531" i="5"/>
  <c r="CH531" i="5"/>
  <c r="CK531" i="5"/>
  <c r="CB531" i="5"/>
  <c r="CA531" i="5"/>
  <c r="BZ531" i="5"/>
  <c r="BX531" i="5"/>
  <c r="U531" i="5"/>
  <c r="AY531" i="5"/>
  <c r="BA531" i="5"/>
  <c r="AQ531" i="5"/>
  <c r="AP531" i="5"/>
  <c r="AO531" i="5"/>
  <c r="AM531" i="5"/>
  <c r="CS531" i="5"/>
  <c r="AH531" i="5"/>
  <c r="Q531" i="5"/>
  <c r="CV530" i="5"/>
  <c r="CU530" i="5"/>
  <c r="CT530" i="5"/>
  <c r="CR530" i="5"/>
  <c r="AF530" i="5"/>
  <c r="CJ530" i="5"/>
  <c r="CG530" i="5"/>
  <c r="CH530" i="5"/>
  <c r="CB530" i="5"/>
  <c r="CA530" i="5"/>
  <c r="BZ530" i="5"/>
  <c r="BX530" i="5"/>
  <c r="AY530" i="5"/>
  <c r="BA530" i="5"/>
  <c r="AQ530" i="5"/>
  <c r="AP530" i="5"/>
  <c r="AO530" i="5"/>
  <c r="AM530" i="5"/>
  <c r="CS530" i="5"/>
  <c r="AH530" i="5"/>
  <c r="AG530" i="5"/>
  <c r="Q530" i="5"/>
  <c r="CV529" i="5"/>
  <c r="CU529" i="5"/>
  <c r="CT529" i="5"/>
  <c r="AG529" i="5"/>
  <c r="CR529" i="5"/>
  <c r="AF529" i="5"/>
  <c r="CJ529" i="5"/>
  <c r="CG529" i="5"/>
  <c r="CH529" i="5"/>
  <c r="CB529" i="5"/>
  <c r="CA529" i="5"/>
  <c r="BZ529" i="5"/>
  <c r="BX529" i="5"/>
  <c r="AY529" i="5"/>
  <c r="BA529" i="5"/>
  <c r="AQ529" i="5"/>
  <c r="AP529" i="5"/>
  <c r="AO529" i="5"/>
  <c r="AM529" i="5"/>
  <c r="CS529" i="5"/>
  <c r="AH529" i="5"/>
  <c r="Q529" i="5"/>
  <c r="CV528" i="5"/>
  <c r="CU528" i="5"/>
  <c r="CT528" i="5"/>
  <c r="AG528" i="5"/>
  <c r="CR528" i="5"/>
  <c r="AF528" i="5"/>
  <c r="CJ528" i="5"/>
  <c r="CG528" i="5"/>
  <c r="CH528" i="5"/>
  <c r="CB528" i="5"/>
  <c r="CA528" i="5"/>
  <c r="BZ528" i="5"/>
  <c r="BX528" i="5"/>
  <c r="BY528" i="5"/>
  <c r="AU528" i="5"/>
  <c r="AY528" i="5"/>
  <c r="BA528" i="5"/>
  <c r="AQ528" i="5"/>
  <c r="AP528" i="5"/>
  <c r="AO528" i="5"/>
  <c r="AM528" i="5"/>
  <c r="CS528" i="5"/>
  <c r="AH528" i="5"/>
  <c r="Q528" i="5"/>
  <c r="CV527" i="5"/>
  <c r="CU527" i="5"/>
  <c r="CT527" i="5"/>
  <c r="CR527" i="5"/>
  <c r="AF527" i="5"/>
  <c r="CJ527" i="5"/>
  <c r="CG527" i="5"/>
  <c r="CH527" i="5"/>
  <c r="CB527" i="5"/>
  <c r="CA527" i="5"/>
  <c r="BZ527" i="5"/>
  <c r="BX527" i="5"/>
  <c r="BY527" i="5"/>
  <c r="AU527" i="5"/>
  <c r="AY527" i="5"/>
  <c r="BA527" i="5"/>
  <c r="AQ527" i="5"/>
  <c r="AP527" i="5"/>
  <c r="AO527" i="5"/>
  <c r="AM527" i="5"/>
  <c r="CS527" i="5"/>
  <c r="AH527" i="5"/>
  <c r="AG527" i="5"/>
  <c r="U527" i="5"/>
  <c r="Q527" i="5"/>
  <c r="CV526" i="5"/>
  <c r="CU526" i="5"/>
  <c r="CT526" i="5"/>
  <c r="AG526" i="5"/>
  <c r="CR526" i="5"/>
  <c r="AF526" i="5"/>
  <c r="CJ526" i="5"/>
  <c r="CG526" i="5"/>
  <c r="CH526" i="5"/>
  <c r="CB526" i="5"/>
  <c r="CA526" i="5"/>
  <c r="BZ526" i="5"/>
  <c r="BX526" i="5"/>
  <c r="BY526" i="5"/>
  <c r="AY526" i="5"/>
  <c r="BA526" i="5"/>
  <c r="AQ526" i="5"/>
  <c r="AP526" i="5"/>
  <c r="AO526" i="5"/>
  <c r="AM526" i="5"/>
  <c r="CS526" i="5"/>
  <c r="AH526" i="5"/>
  <c r="Q526" i="5"/>
  <c r="CV525" i="5"/>
  <c r="CU525" i="5"/>
  <c r="CT525" i="5"/>
  <c r="AG525" i="5"/>
  <c r="CR525" i="5"/>
  <c r="AF525" i="5"/>
  <c r="CJ525" i="5"/>
  <c r="CG525" i="5"/>
  <c r="CH525" i="5"/>
  <c r="CB525" i="5"/>
  <c r="CA525" i="5"/>
  <c r="BZ525" i="5"/>
  <c r="BX525" i="5"/>
  <c r="BY525" i="5"/>
  <c r="AU525" i="5"/>
  <c r="AY525" i="5"/>
  <c r="BA525" i="5"/>
  <c r="AQ525" i="5"/>
  <c r="AP525" i="5"/>
  <c r="AO525" i="5"/>
  <c r="AM525" i="5"/>
  <c r="CS525" i="5"/>
  <c r="AH525" i="5"/>
  <c r="Q525" i="5"/>
  <c r="CV524" i="5"/>
  <c r="CU524" i="5"/>
  <c r="CT524" i="5"/>
  <c r="AG524" i="5"/>
  <c r="CR524" i="5"/>
  <c r="AF524" i="5"/>
  <c r="CJ524" i="5"/>
  <c r="CG524" i="5"/>
  <c r="CH524" i="5"/>
  <c r="CB524" i="5"/>
  <c r="CA524" i="5"/>
  <c r="BZ524" i="5"/>
  <c r="BX524" i="5"/>
  <c r="BY524" i="5"/>
  <c r="AU524" i="5"/>
  <c r="AY524" i="5"/>
  <c r="BA524" i="5"/>
  <c r="AQ524" i="5"/>
  <c r="AP524" i="5"/>
  <c r="AO524" i="5"/>
  <c r="AM524" i="5"/>
  <c r="AH524" i="5"/>
  <c r="Q524" i="5"/>
  <c r="CV523" i="5"/>
  <c r="CU523" i="5"/>
  <c r="CT523" i="5"/>
  <c r="AG523" i="5"/>
  <c r="CR523" i="5"/>
  <c r="AF523" i="5"/>
  <c r="CJ523" i="5"/>
  <c r="CG523" i="5"/>
  <c r="CH523" i="5"/>
  <c r="CB523" i="5"/>
  <c r="CA523" i="5"/>
  <c r="BZ523" i="5"/>
  <c r="BX523" i="5"/>
  <c r="BY523" i="5"/>
  <c r="AY523" i="5"/>
  <c r="BA523" i="5"/>
  <c r="AQ523" i="5"/>
  <c r="AP523" i="5"/>
  <c r="AO523" i="5"/>
  <c r="AM523" i="5"/>
  <c r="CS523" i="5"/>
  <c r="AH523" i="5"/>
  <c r="Q523" i="5"/>
  <c r="CV522" i="5"/>
  <c r="CU522" i="5"/>
  <c r="CT522" i="5"/>
  <c r="AG522" i="5"/>
  <c r="CR522" i="5"/>
  <c r="AF522" i="5"/>
  <c r="CJ522" i="5"/>
  <c r="CG522" i="5"/>
  <c r="CH522" i="5"/>
  <c r="CB522" i="5"/>
  <c r="CA522" i="5"/>
  <c r="BZ522" i="5"/>
  <c r="BX522" i="5"/>
  <c r="U522" i="5"/>
  <c r="AY522" i="5"/>
  <c r="BA522" i="5"/>
  <c r="AQ522" i="5"/>
  <c r="AP522" i="5"/>
  <c r="AO522" i="5"/>
  <c r="AM522" i="5"/>
  <c r="AH522" i="5"/>
  <c r="Q522" i="5"/>
  <c r="CV521" i="5"/>
  <c r="CU521" i="5"/>
  <c r="CT521" i="5"/>
  <c r="AG521" i="5"/>
  <c r="CR521" i="5"/>
  <c r="AF521" i="5"/>
  <c r="CJ521" i="5"/>
  <c r="CG521" i="5"/>
  <c r="CH521" i="5"/>
  <c r="CB521" i="5"/>
  <c r="CA521" i="5"/>
  <c r="BZ521" i="5"/>
  <c r="BX521" i="5"/>
  <c r="U521" i="5"/>
  <c r="AY521" i="5"/>
  <c r="BA521" i="5"/>
  <c r="AQ521" i="5"/>
  <c r="AP521" i="5"/>
  <c r="AO521" i="5"/>
  <c r="AM521" i="5"/>
  <c r="CS521" i="5"/>
  <c r="AH521" i="5"/>
  <c r="Q521" i="5"/>
  <c r="CV520" i="5"/>
  <c r="CU520" i="5"/>
  <c r="CT520" i="5"/>
  <c r="AG520" i="5"/>
  <c r="CR520" i="5"/>
  <c r="AF520" i="5"/>
  <c r="CJ520" i="5"/>
  <c r="CG520" i="5"/>
  <c r="CH520" i="5"/>
  <c r="CB520" i="5"/>
  <c r="CA520" i="5"/>
  <c r="BZ520" i="5"/>
  <c r="BX520" i="5"/>
  <c r="U520" i="5"/>
  <c r="AY520" i="5"/>
  <c r="BA520" i="5"/>
  <c r="AQ520" i="5"/>
  <c r="AP520" i="5"/>
  <c r="AO520" i="5"/>
  <c r="AM520" i="5"/>
  <c r="CS520" i="5"/>
  <c r="AH520" i="5"/>
  <c r="Q520" i="5"/>
  <c r="CV519" i="5"/>
  <c r="CU519" i="5"/>
  <c r="CT519" i="5"/>
  <c r="AG519" i="5"/>
  <c r="CR519" i="5"/>
  <c r="AF519" i="5"/>
  <c r="CJ519" i="5"/>
  <c r="CG519" i="5"/>
  <c r="CH519" i="5"/>
  <c r="CB519" i="5"/>
  <c r="CA519" i="5"/>
  <c r="BZ519" i="5"/>
  <c r="BX519" i="5"/>
  <c r="U519" i="5"/>
  <c r="AY519" i="5"/>
  <c r="BA519" i="5"/>
  <c r="AQ519" i="5"/>
  <c r="AP519" i="5"/>
  <c r="AO519" i="5"/>
  <c r="AM519" i="5"/>
  <c r="CS519" i="5"/>
  <c r="AH519" i="5"/>
  <c r="Q519" i="5"/>
  <c r="CV518" i="5"/>
  <c r="CU518" i="5"/>
  <c r="CT518" i="5"/>
  <c r="AG518" i="5"/>
  <c r="CR518" i="5"/>
  <c r="AF518" i="5"/>
  <c r="CJ518" i="5"/>
  <c r="CG518" i="5"/>
  <c r="CH518" i="5"/>
  <c r="CB518" i="5"/>
  <c r="CA518" i="5"/>
  <c r="BZ518" i="5"/>
  <c r="BX518" i="5"/>
  <c r="AY518" i="5"/>
  <c r="BA518" i="5"/>
  <c r="AQ518" i="5"/>
  <c r="AP518" i="5"/>
  <c r="AO518" i="5"/>
  <c r="AM518" i="5"/>
  <c r="CS518" i="5"/>
  <c r="AH518" i="5"/>
  <c r="Q518" i="5"/>
  <c r="CV517" i="5"/>
  <c r="CU517" i="5"/>
  <c r="CT517" i="5"/>
  <c r="AG517" i="5"/>
  <c r="CR517" i="5"/>
  <c r="AF517" i="5"/>
  <c r="CJ517" i="5"/>
  <c r="CG517" i="5"/>
  <c r="CH517" i="5"/>
  <c r="CB517" i="5"/>
  <c r="CA517" i="5"/>
  <c r="BZ517" i="5"/>
  <c r="BX517" i="5"/>
  <c r="BY517" i="5"/>
  <c r="AU517" i="5"/>
  <c r="AY517" i="5"/>
  <c r="BA517" i="5"/>
  <c r="AQ517" i="5"/>
  <c r="AP517" i="5"/>
  <c r="AO517" i="5"/>
  <c r="AM517" i="5"/>
  <c r="CS517" i="5"/>
  <c r="AH517" i="5"/>
  <c r="Q517" i="5"/>
  <c r="CV516" i="5"/>
  <c r="CU516" i="5"/>
  <c r="CT516" i="5"/>
  <c r="AG516" i="5"/>
  <c r="CR516" i="5"/>
  <c r="AF516" i="5"/>
  <c r="CJ516" i="5"/>
  <c r="CG516" i="5"/>
  <c r="CH516" i="5"/>
  <c r="CB516" i="5"/>
  <c r="CA516" i="5"/>
  <c r="BZ516" i="5"/>
  <c r="BX516" i="5"/>
  <c r="AY516" i="5"/>
  <c r="BA516" i="5"/>
  <c r="AQ516" i="5"/>
  <c r="AP516" i="5"/>
  <c r="AO516" i="5"/>
  <c r="AM516" i="5"/>
  <c r="CS516" i="5"/>
  <c r="AH516" i="5"/>
  <c r="Q516" i="5"/>
  <c r="CV515" i="5"/>
  <c r="CU515" i="5"/>
  <c r="CT515" i="5"/>
  <c r="AG515" i="5"/>
  <c r="CR515" i="5"/>
  <c r="AF515" i="5"/>
  <c r="CJ515" i="5"/>
  <c r="CG515" i="5"/>
  <c r="CH515" i="5"/>
  <c r="CB515" i="5"/>
  <c r="CA515" i="5"/>
  <c r="BZ515" i="5"/>
  <c r="BX515" i="5"/>
  <c r="BY515" i="5"/>
  <c r="AU515" i="5"/>
  <c r="AY515" i="5"/>
  <c r="BA515" i="5"/>
  <c r="AQ515" i="5"/>
  <c r="AP515" i="5"/>
  <c r="AO515" i="5"/>
  <c r="AM515" i="5"/>
  <c r="CS515" i="5"/>
  <c r="AH515" i="5"/>
  <c r="U515" i="5"/>
  <c r="Q515" i="5"/>
  <c r="CV514" i="5"/>
  <c r="CU514" i="5"/>
  <c r="CT514" i="5"/>
  <c r="AG514" i="5"/>
  <c r="CR514" i="5"/>
  <c r="AF514" i="5"/>
  <c r="CJ514" i="5"/>
  <c r="CG514" i="5"/>
  <c r="CH514" i="5"/>
  <c r="CB514" i="5"/>
  <c r="CA514" i="5"/>
  <c r="BZ514" i="5"/>
  <c r="BX514" i="5"/>
  <c r="BY514" i="5"/>
  <c r="AY514" i="5"/>
  <c r="BA514" i="5"/>
  <c r="AQ514" i="5"/>
  <c r="AP514" i="5"/>
  <c r="AO514" i="5"/>
  <c r="AM514" i="5"/>
  <c r="CS514" i="5"/>
  <c r="AH514" i="5"/>
  <c r="T514" i="5"/>
  <c r="Q514" i="5"/>
  <c r="CV513" i="5"/>
  <c r="CU513" i="5"/>
  <c r="CT513" i="5"/>
  <c r="CR513" i="5"/>
  <c r="AF513" i="5"/>
  <c r="CJ513" i="5"/>
  <c r="CG513" i="5"/>
  <c r="CH513" i="5"/>
  <c r="CB513" i="5"/>
  <c r="CA513" i="5"/>
  <c r="BZ513" i="5"/>
  <c r="BX513" i="5"/>
  <c r="BY513" i="5"/>
  <c r="AY513" i="5"/>
  <c r="BA513" i="5"/>
  <c r="AQ513" i="5"/>
  <c r="AP513" i="5"/>
  <c r="AO513" i="5"/>
  <c r="AM513" i="5"/>
  <c r="CS513" i="5"/>
  <c r="AH513" i="5"/>
  <c r="AG513" i="5"/>
  <c r="Q513" i="5"/>
  <c r="CV512" i="5"/>
  <c r="CU512" i="5"/>
  <c r="CT512" i="5"/>
  <c r="AG512" i="5"/>
  <c r="CR512" i="5"/>
  <c r="AF512" i="5"/>
  <c r="CJ512" i="5"/>
  <c r="CG512" i="5"/>
  <c r="CH512" i="5"/>
  <c r="CB512" i="5"/>
  <c r="CA512" i="5"/>
  <c r="BZ512" i="5"/>
  <c r="BX512" i="5"/>
  <c r="BY512" i="5"/>
  <c r="AY512" i="5"/>
  <c r="BA512" i="5"/>
  <c r="AQ512" i="5"/>
  <c r="AP512" i="5"/>
  <c r="AO512" i="5"/>
  <c r="AM512" i="5"/>
  <c r="CS512" i="5"/>
  <c r="AH512" i="5"/>
  <c r="Q512" i="5"/>
  <c r="CV511" i="5"/>
  <c r="CU511" i="5"/>
  <c r="CT511" i="5"/>
  <c r="AG511" i="5"/>
  <c r="CR511" i="5"/>
  <c r="CJ511" i="5"/>
  <c r="CG511" i="5"/>
  <c r="CH511" i="5"/>
  <c r="CB511" i="5"/>
  <c r="CA511" i="5"/>
  <c r="BZ511" i="5"/>
  <c r="BX511" i="5"/>
  <c r="U511" i="5"/>
  <c r="AY511" i="5"/>
  <c r="BA511" i="5"/>
  <c r="AQ511" i="5"/>
  <c r="AP511" i="5"/>
  <c r="AO511" i="5"/>
  <c r="AM511" i="5"/>
  <c r="CS511" i="5"/>
  <c r="AH511" i="5"/>
  <c r="AF511" i="5"/>
  <c r="Q511" i="5"/>
  <c r="CV510" i="5"/>
  <c r="CU510" i="5"/>
  <c r="CT510" i="5"/>
  <c r="AG510" i="5"/>
  <c r="CR510" i="5"/>
  <c r="AF510" i="5"/>
  <c r="CJ510" i="5"/>
  <c r="CG510" i="5"/>
  <c r="CH510" i="5"/>
  <c r="CB510" i="5"/>
  <c r="CA510" i="5"/>
  <c r="BZ510" i="5"/>
  <c r="BX510" i="5"/>
  <c r="U510" i="5"/>
  <c r="AY510" i="5"/>
  <c r="BA510" i="5"/>
  <c r="AQ510" i="5"/>
  <c r="AP510" i="5"/>
  <c r="AO510" i="5"/>
  <c r="AM510" i="5"/>
  <c r="CS510" i="5"/>
  <c r="AH510" i="5"/>
  <c r="Q510" i="5"/>
  <c r="CV509" i="5"/>
  <c r="CU509" i="5"/>
  <c r="CT509" i="5"/>
  <c r="AG509" i="5"/>
  <c r="CR509" i="5"/>
  <c r="AF509" i="5"/>
  <c r="CJ509" i="5"/>
  <c r="CG509" i="5"/>
  <c r="CH509" i="5"/>
  <c r="CB509" i="5"/>
  <c r="CA509" i="5"/>
  <c r="BZ509" i="5"/>
  <c r="BX509" i="5"/>
  <c r="U509" i="5"/>
  <c r="AY509" i="5"/>
  <c r="BA509" i="5"/>
  <c r="AQ509" i="5"/>
  <c r="AP509" i="5"/>
  <c r="AO509" i="5"/>
  <c r="AM509" i="5"/>
  <c r="CS509" i="5"/>
  <c r="AH509" i="5"/>
  <c r="Q509" i="5"/>
  <c r="CV508" i="5"/>
  <c r="CU508" i="5"/>
  <c r="CT508" i="5"/>
  <c r="AG508" i="5"/>
  <c r="CR508" i="5"/>
  <c r="AF508" i="5"/>
  <c r="CJ508" i="5"/>
  <c r="CG508" i="5"/>
  <c r="CH508" i="5"/>
  <c r="CK508" i="5"/>
  <c r="CB508" i="5"/>
  <c r="CA508" i="5"/>
  <c r="BZ508" i="5"/>
  <c r="BX508" i="5"/>
  <c r="U508" i="5"/>
  <c r="AY508" i="5"/>
  <c r="BA508" i="5"/>
  <c r="AQ508" i="5"/>
  <c r="AP508" i="5"/>
  <c r="AO508" i="5"/>
  <c r="AM508" i="5"/>
  <c r="CS508" i="5"/>
  <c r="AH508" i="5"/>
  <c r="Q508" i="5"/>
  <c r="CV507" i="5"/>
  <c r="CU507" i="5"/>
  <c r="CT507" i="5"/>
  <c r="AG507" i="5"/>
  <c r="CR507" i="5"/>
  <c r="AF507" i="5"/>
  <c r="CJ507" i="5"/>
  <c r="CG507" i="5"/>
  <c r="CH507" i="5"/>
  <c r="CB507" i="5"/>
  <c r="CA507" i="5"/>
  <c r="BZ507" i="5"/>
  <c r="BX507" i="5"/>
  <c r="U507" i="5"/>
  <c r="AY507" i="5"/>
  <c r="BA507" i="5"/>
  <c r="AQ507" i="5"/>
  <c r="AP507" i="5"/>
  <c r="AO507" i="5"/>
  <c r="AM507" i="5"/>
  <c r="CS507" i="5"/>
  <c r="AH507" i="5"/>
  <c r="T507" i="5"/>
  <c r="Q507" i="5"/>
  <c r="CV506" i="5"/>
  <c r="CU506" i="5"/>
  <c r="CT506" i="5"/>
  <c r="AG506" i="5"/>
  <c r="CR506" i="5"/>
  <c r="AF506" i="5"/>
  <c r="CJ506" i="5"/>
  <c r="CG506" i="5"/>
  <c r="CH506" i="5"/>
  <c r="CB506" i="5"/>
  <c r="CA506" i="5"/>
  <c r="BZ506" i="5"/>
  <c r="BX506" i="5"/>
  <c r="BY506" i="5"/>
  <c r="AU506" i="5"/>
  <c r="AY506" i="5"/>
  <c r="BA506" i="5"/>
  <c r="AQ506" i="5"/>
  <c r="AP506" i="5"/>
  <c r="AO506" i="5"/>
  <c r="AM506" i="5"/>
  <c r="CS506" i="5"/>
  <c r="AH506" i="5"/>
  <c r="Q506" i="5"/>
  <c r="CV505" i="5"/>
  <c r="CU505" i="5"/>
  <c r="CT505" i="5"/>
  <c r="AG505" i="5"/>
  <c r="CR505" i="5"/>
  <c r="AF505" i="5"/>
  <c r="CJ505" i="5"/>
  <c r="CG505" i="5"/>
  <c r="CH505" i="5"/>
  <c r="CB505" i="5"/>
  <c r="CA505" i="5"/>
  <c r="BZ505" i="5"/>
  <c r="BX505" i="5"/>
  <c r="U505" i="5"/>
  <c r="AY505" i="5"/>
  <c r="BA505" i="5"/>
  <c r="AQ505" i="5"/>
  <c r="AP505" i="5"/>
  <c r="AO505" i="5"/>
  <c r="AM505" i="5"/>
  <c r="CS505" i="5"/>
  <c r="AH505" i="5"/>
  <c r="Q505" i="5"/>
  <c r="CV504" i="5"/>
  <c r="CU504" i="5"/>
  <c r="CT504" i="5"/>
  <c r="AG504" i="5"/>
  <c r="CR504" i="5"/>
  <c r="AF504" i="5"/>
  <c r="CJ504" i="5"/>
  <c r="CG504" i="5"/>
  <c r="CH504" i="5"/>
  <c r="CB504" i="5"/>
  <c r="CA504" i="5"/>
  <c r="BZ504" i="5"/>
  <c r="BX504" i="5"/>
  <c r="BY504" i="5"/>
  <c r="AU504" i="5"/>
  <c r="AY504" i="5"/>
  <c r="BA504" i="5"/>
  <c r="AQ504" i="5"/>
  <c r="AP504" i="5"/>
  <c r="AO504" i="5"/>
  <c r="AM504" i="5"/>
  <c r="CS504" i="5"/>
  <c r="AH504" i="5"/>
  <c r="Q504" i="5"/>
  <c r="CV503" i="5"/>
  <c r="CU503" i="5"/>
  <c r="CT503" i="5"/>
  <c r="AG503" i="5"/>
  <c r="CR503" i="5"/>
  <c r="AF503" i="5"/>
  <c r="CJ503" i="5"/>
  <c r="CG503" i="5"/>
  <c r="CH503" i="5"/>
  <c r="CB503" i="5"/>
  <c r="CA503" i="5"/>
  <c r="BZ503" i="5"/>
  <c r="BX503" i="5"/>
  <c r="BY503" i="5"/>
  <c r="AU503" i="5"/>
  <c r="AY503" i="5"/>
  <c r="BA503" i="5"/>
  <c r="AQ503" i="5"/>
  <c r="AP503" i="5"/>
  <c r="AO503" i="5"/>
  <c r="AM503" i="5"/>
  <c r="CS503" i="5"/>
  <c r="AH503" i="5"/>
  <c r="Q503" i="5"/>
  <c r="CV502" i="5"/>
  <c r="CU502" i="5"/>
  <c r="CT502" i="5"/>
  <c r="AG502" i="5"/>
  <c r="CR502" i="5"/>
  <c r="AF502" i="5"/>
  <c r="CJ502" i="5"/>
  <c r="CG502" i="5"/>
  <c r="CH502" i="5"/>
  <c r="CB502" i="5"/>
  <c r="CA502" i="5"/>
  <c r="BZ502" i="5"/>
  <c r="BX502" i="5"/>
  <c r="AY502" i="5"/>
  <c r="BA502" i="5"/>
  <c r="AQ502" i="5"/>
  <c r="AP502" i="5"/>
  <c r="AO502" i="5"/>
  <c r="AM502" i="5"/>
  <c r="CS502" i="5"/>
  <c r="AH502" i="5"/>
  <c r="Q502" i="5"/>
  <c r="CV501" i="5"/>
  <c r="CU501" i="5"/>
  <c r="CT501" i="5"/>
  <c r="AG501" i="5"/>
  <c r="CR501" i="5"/>
  <c r="AF501" i="5"/>
  <c r="CJ501" i="5"/>
  <c r="CG501" i="5"/>
  <c r="CH501" i="5"/>
  <c r="CB501" i="5"/>
  <c r="CA501" i="5"/>
  <c r="BZ501" i="5"/>
  <c r="BX501" i="5"/>
  <c r="BY501" i="5"/>
  <c r="AU501" i="5"/>
  <c r="AY501" i="5"/>
  <c r="BA501" i="5"/>
  <c r="AQ501" i="5"/>
  <c r="AP501" i="5"/>
  <c r="AO501" i="5"/>
  <c r="AM501" i="5"/>
  <c r="CS501" i="5"/>
  <c r="AH501" i="5"/>
  <c r="Q501" i="5"/>
  <c r="CV500" i="5"/>
  <c r="CU500" i="5"/>
  <c r="CT500" i="5"/>
  <c r="AG500" i="5"/>
  <c r="CR500" i="5"/>
  <c r="AF500" i="5"/>
  <c r="CJ500" i="5"/>
  <c r="CG500" i="5"/>
  <c r="CH500" i="5"/>
  <c r="CB500" i="5"/>
  <c r="CA500" i="5"/>
  <c r="BZ500" i="5"/>
  <c r="BX500" i="5"/>
  <c r="AY500" i="5"/>
  <c r="BA500" i="5"/>
  <c r="AQ500" i="5"/>
  <c r="AP500" i="5"/>
  <c r="AO500" i="5"/>
  <c r="AM500" i="5"/>
  <c r="CS500" i="5"/>
  <c r="AH500" i="5"/>
  <c r="T500" i="5"/>
  <c r="Q500" i="5"/>
  <c r="CV499" i="5"/>
  <c r="CU499" i="5"/>
  <c r="CT499" i="5"/>
  <c r="AG499" i="5"/>
  <c r="CR499" i="5"/>
  <c r="AF499" i="5"/>
  <c r="CJ499" i="5"/>
  <c r="CG499" i="5"/>
  <c r="CH499" i="5"/>
  <c r="CB499" i="5"/>
  <c r="CA499" i="5"/>
  <c r="BZ499" i="5"/>
  <c r="BX499" i="5"/>
  <c r="BY499" i="5"/>
  <c r="AU499" i="5"/>
  <c r="AY499" i="5"/>
  <c r="BA499" i="5"/>
  <c r="AQ499" i="5"/>
  <c r="AP499" i="5"/>
  <c r="AO499" i="5"/>
  <c r="AM499" i="5"/>
  <c r="CS499" i="5"/>
  <c r="AH499" i="5"/>
  <c r="Q499" i="5"/>
  <c r="CV498" i="5"/>
  <c r="CU498" i="5"/>
  <c r="CT498" i="5"/>
  <c r="AG498" i="5"/>
  <c r="CR498" i="5"/>
  <c r="AF498" i="5"/>
  <c r="CJ498" i="5"/>
  <c r="CG498" i="5"/>
  <c r="CH498" i="5"/>
  <c r="CK498" i="5"/>
  <c r="CB498" i="5"/>
  <c r="CA498" i="5"/>
  <c r="BZ498" i="5"/>
  <c r="BX498" i="5"/>
  <c r="BY498" i="5"/>
  <c r="AU498" i="5"/>
  <c r="AY498" i="5"/>
  <c r="BA498" i="5"/>
  <c r="AQ498" i="5"/>
  <c r="AP498" i="5"/>
  <c r="AO498" i="5"/>
  <c r="AM498" i="5"/>
  <c r="CS498" i="5"/>
  <c r="AH498" i="5"/>
  <c r="Q498" i="5"/>
  <c r="CV497" i="5"/>
  <c r="CU497" i="5"/>
  <c r="CT497" i="5"/>
  <c r="AG497" i="5"/>
  <c r="CR497" i="5"/>
  <c r="AF497" i="5"/>
  <c r="CJ497" i="5"/>
  <c r="CG497" i="5"/>
  <c r="CH497" i="5"/>
  <c r="CB497" i="5"/>
  <c r="CA497" i="5"/>
  <c r="BZ497" i="5"/>
  <c r="BX497" i="5"/>
  <c r="BY497" i="5"/>
  <c r="AY497" i="5"/>
  <c r="BA497" i="5"/>
  <c r="AQ497" i="5"/>
  <c r="AP497" i="5"/>
  <c r="AO497" i="5"/>
  <c r="AM497" i="5"/>
  <c r="CS497" i="5"/>
  <c r="AH497" i="5"/>
  <c r="Q497" i="5"/>
  <c r="CV496" i="5"/>
  <c r="CU496" i="5"/>
  <c r="CT496" i="5"/>
  <c r="AG496" i="5"/>
  <c r="CR496" i="5"/>
  <c r="AF496" i="5"/>
  <c r="CJ496" i="5"/>
  <c r="CG496" i="5"/>
  <c r="CH496" i="5"/>
  <c r="CB496" i="5"/>
  <c r="CA496" i="5"/>
  <c r="BZ496" i="5"/>
  <c r="BX496" i="5"/>
  <c r="BY496" i="5"/>
  <c r="AY496" i="5"/>
  <c r="BA496" i="5"/>
  <c r="AQ496" i="5"/>
  <c r="AP496" i="5"/>
  <c r="AO496" i="5"/>
  <c r="AM496" i="5"/>
  <c r="CS496" i="5"/>
  <c r="AH496" i="5"/>
  <c r="U496" i="5"/>
  <c r="Q496" i="5"/>
  <c r="CV495" i="5"/>
  <c r="CU495" i="5"/>
  <c r="CT495" i="5"/>
  <c r="AG495" i="5"/>
  <c r="CR495" i="5"/>
  <c r="AF495" i="5"/>
  <c r="CJ495" i="5"/>
  <c r="CG495" i="5"/>
  <c r="CH495" i="5"/>
  <c r="CK495" i="5"/>
  <c r="CB495" i="5"/>
  <c r="CA495" i="5"/>
  <c r="BZ495" i="5"/>
  <c r="BX495" i="5"/>
  <c r="BY495" i="5"/>
  <c r="AY495" i="5"/>
  <c r="BA495" i="5"/>
  <c r="AQ495" i="5"/>
  <c r="AP495" i="5"/>
  <c r="AO495" i="5"/>
  <c r="AM495" i="5"/>
  <c r="CS495" i="5"/>
  <c r="AH495" i="5"/>
  <c r="Q495" i="5"/>
  <c r="CV494" i="5"/>
  <c r="CU494" i="5"/>
  <c r="CT494" i="5"/>
  <c r="AG494" i="5"/>
  <c r="CR494" i="5"/>
  <c r="AF494" i="5"/>
  <c r="CJ494" i="5"/>
  <c r="CG494" i="5"/>
  <c r="CH494" i="5"/>
  <c r="CB494" i="5"/>
  <c r="CA494" i="5"/>
  <c r="BZ494" i="5"/>
  <c r="BX494" i="5"/>
  <c r="BY494" i="5"/>
  <c r="AY494" i="5"/>
  <c r="BA494" i="5"/>
  <c r="AQ494" i="5"/>
  <c r="AP494" i="5"/>
  <c r="AO494" i="5"/>
  <c r="AM494" i="5"/>
  <c r="CS494" i="5"/>
  <c r="AH494" i="5"/>
  <c r="Q494" i="5"/>
  <c r="CV493" i="5"/>
  <c r="CU493" i="5"/>
  <c r="CT493" i="5"/>
  <c r="AG493" i="5"/>
  <c r="CR493" i="5"/>
  <c r="AF493" i="5"/>
  <c r="CJ493" i="5"/>
  <c r="CG493" i="5"/>
  <c r="CH493" i="5"/>
  <c r="CB493" i="5"/>
  <c r="CA493" i="5"/>
  <c r="BZ493" i="5"/>
  <c r="BX493" i="5"/>
  <c r="U493" i="5"/>
  <c r="AY493" i="5"/>
  <c r="BA493" i="5"/>
  <c r="AQ493" i="5"/>
  <c r="AP493" i="5"/>
  <c r="AO493" i="5"/>
  <c r="AM493" i="5"/>
  <c r="CS493" i="5"/>
  <c r="AH493" i="5"/>
  <c r="Q493" i="5"/>
  <c r="CV492" i="5"/>
  <c r="CU492" i="5"/>
  <c r="CT492" i="5"/>
  <c r="AG492" i="5"/>
  <c r="CR492" i="5"/>
  <c r="AF492" i="5"/>
  <c r="CJ492" i="5"/>
  <c r="CG492" i="5"/>
  <c r="CH492" i="5"/>
  <c r="CB492" i="5"/>
  <c r="CA492" i="5"/>
  <c r="BZ492" i="5"/>
  <c r="BX492" i="5"/>
  <c r="U492" i="5"/>
  <c r="AY492" i="5"/>
  <c r="BA492" i="5"/>
  <c r="AQ492" i="5"/>
  <c r="AP492" i="5"/>
  <c r="AO492" i="5"/>
  <c r="AM492" i="5"/>
  <c r="CS492" i="5"/>
  <c r="AH492" i="5"/>
  <c r="Q492" i="5"/>
  <c r="CV491" i="5"/>
  <c r="CU491" i="5"/>
  <c r="CT491" i="5"/>
  <c r="AG491" i="5"/>
  <c r="CR491" i="5"/>
  <c r="AF491" i="5"/>
  <c r="CJ491" i="5"/>
  <c r="CG491" i="5"/>
  <c r="CH491" i="5"/>
  <c r="CB491" i="5"/>
  <c r="CA491" i="5"/>
  <c r="BZ491" i="5"/>
  <c r="BX491" i="5"/>
  <c r="AY491" i="5"/>
  <c r="BA491" i="5"/>
  <c r="AQ491" i="5"/>
  <c r="AP491" i="5"/>
  <c r="AO491" i="5"/>
  <c r="AM491" i="5"/>
  <c r="CS491" i="5"/>
  <c r="AH491" i="5"/>
  <c r="Q491" i="5"/>
  <c r="CV490" i="5"/>
  <c r="CU490" i="5"/>
  <c r="CT490" i="5"/>
  <c r="AG490" i="5"/>
  <c r="CR490" i="5"/>
  <c r="AF490" i="5"/>
  <c r="CJ490" i="5"/>
  <c r="CG490" i="5"/>
  <c r="CH490" i="5"/>
  <c r="CB490" i="5"/>
  <c r="CA490" i="5"/>
  <c r="BZ490" i="5"/>
  <c r="BX490" i="5"/>
  <c r="AY490" i="5"/>
  <c r="BA490" i="5"/>
  <c r="AQ490" i="5"/>
  <c r="AP490" i="5"/>
  <c r="AO490" i="5"/>
  <c r="AM490" i="5"/>
  <c r="CS490" i="5"/>
  <c r="AH490" i="5"/>
  <c r="Q490" i="5"/>
  <c r="CV489" i="5"/>
  <c r="CU489" i="5"/>
  <c r="CT489" i="5"/>
  <c r="AG489" i="5"/>
  <c r="CR489" i="5"/>
  <c r="AF489" i="5"/>
  <c r="CJ489" i="5"/>
  <c r="CG489" i="5"/>
  <c r="CH489" i="5"/>
  <c r="CK489" i="5"/>
  <c r="CB489" i="5"/>
  <c r="CA489" i="5"/>
  <c r="BZ489" i="5"/>
  <c r="BX489" i="5"/>
  <c r="AY489" i="5"/>
  <c r="BA489" i="5"/>
  <c r="AQ489" i="5"/>
  <c r="AP489" i="5"/>
  <c r="AO489" i="5"/>
  <c r="AM489" i="5"/>
  <c r="CS489" i="5"/>
  <c r="AH489" i="5"/>
  <c r="Q489" i="5"/>
  <c r="CV488" i="5"/>
  <c r="CU488" i="5"/>
  <c r="CT488" i="5"/>
  <c r="AG488" i="5"/>
  <c r="CR488" i="5"/>
  <c r="AF488" i="5"/>
  <c r="CJ488" i="5"/>
  <c r="CG488" i="5"/>
  <c r="CH488" i="5"/>
  <c r="CB488" i="5"/>
  <c r="CA488" i="5"/>
  <c r="BZ488" i="5"/>
  <c r="BX488" i="5"/>
  <c r="AY488" i="5"/>
  <c r="BA488" i="5"/>
  <c r="AQ488" i="5"/>
  <c r="AP488" i="5"/>
  <c r="AO488" i="5"/>
  <c r="AM488" i="5"/>
  <c r="CS488" i="5"/>
  <c r="AH488" i="5"/>
  <c r="Q488" i="5"/>
  <c r="CV487" i="5"/>
  <c r="CU487" i="5"/>
  <c r="CT487" i="5"/>
  <c r="AG487" i="5"/>
  <c r="CR487" i="5"/>
  <c r="AF487" i="5"/>
  <c r="CJ487" i="5"/>
  <c r="CG487" i="5"/>
  <c r="CH487" i="5"/>
  <c r="CB487" i="5"/>
  <c r="CA487" i="5"/>
  <c r="BZ487" i="5"/>
  <c r="BX487" i="5"/>
  <c r="BY487" i="5"/>
  <c r="AU487" i="5"/>
  <c r="AY487" i="5"/>
  <c r="BA487" i="5"/>
  <c r="AQ487" i="5"/>
  <c r="AP487" i="5"/>
  <c r="AO487" i="5"/>
  <c r="AM487" i="5"/>
  <c r="CS487" i="5"/>
  <c r="AH487" i="5"/>
  <c r="Q487" i="5"/>
  <c r="CV486" i="5"/>
  <c r="CU486" i="5"/>
  <c r="CT486" i="5"/>
  <c r="AG486" i="5"/>
  <c r="CR486" i="5"/>
  <c r="AF486" i="5"/>
  <c r="CJ486" i="5"/>
  <c r="CG486" i="5"/>
  <c r="CH486" i="5"/>
  <c r="CB486" i="5"/>
  <c r="CA486" i="5"/>
  <c r="BZ486" i="5"/>
  <c r="BX486" i="5"/>
  <c r="BY486" i="5"/>
  <c r="AY486" i="5"/>
  <c r="BA486" i="5"/>
  <c r="AQ486" i="5"/>
  <c r="AP486" i="5"/>
  <c r="AO486" i="5"/>
  <c r="AM486" i="5"/>
  <c r="CS486" i="5"/>
  <c r="AH486" i="5"/>
  <c r="Q486" i="5"/>
  <c r="CV485" i="5"/>
  <c r="CU485" i="5"/>
  <c r="CT485" i="5"/>
  <c r="AG485" i="5"/>
  <c r="CR485" i="5"/>
  <c r="AF485" i="5"/>
  <c r="CJ485" i="5"/>
  <c r="CG485" i="5"/>
  <c r="CH485" i="5"/>
  <c r="CB485" i="5"/>
  <c r="CA485" i="5"/>
  <c r="BZ485" i="5"/>
  <c r="BX485" i="5"/>
  <c r="BY485" i="5"/>
  <c r="AY485" i="5"/>
  <c r="BA485" i="5"/>
  <c r="AQ485" i="5"/>
  <c r="AP485" i="5"/>
  <c r="AO485" i="5"/>
  <c r="AM485" i="5"/>
  <c r="CS485" i="5"/>
  <c r="AH485" i="5"/>
  <c r="Q485" i="5"/>
  <c r="CV484" i="5"/>
  <c r="CU484" i="5"/>
  <c r="CT484" i="5"/>
  <c r="AG484" i="5"/>
  <c r="CR484" i="5"/>
  <c r="AF484" i="5"/>
  <c r="CJ484" i="5"/>
  <c r="CG484" i="5"/>
  <c r="CH484" i="5"/>
  <c r="CB484" i="5"/>
  <c r="CA484" i="5"/>
  <c r="BZ484" i="5"/>
  <c r="BX484" i="5"/>
  <c r="BY484" i="5"/>
  <c r="AY484" i="5"/>
  <c r="BA484" i="5"/>
  <c r="AQ484" i="5"/>
  <c r="AP484" i="5"/>
  <c r="AO484" i="5"/>
  <c r="AM484" i="5"/>
  <c r="CS484" i="5"/>
  <c r="AH484" i="5"/>
  <c r="U484" i="5"/>
  <c r="Q484" i="5"/>
  <c r="CV483" i="5"/>
  <c r="CU483" i="5"/>
  <c r="CT483" i="5"/>
  <c r="AG483" i="5"/>
  <c r="CR483" i="5"/>
  <c r="AF483" i="5"/>
  <c r="CJ483" i="5"/>
  <c r="CG483" i="5"/>
  <c r="CH483" i="5"/>
  <c r="CB483" i="5"/>
  <c r="CA483" i="5"/>
  <c r="BZ483" i="5"/>
  <c r="BX483" i="5"/>
  <c r="BY483" i="5"/>
  <c r="AU483" i="5"/>
  <c r="AY483" i="5"/>
  <c r="BA483" i="5"/>
  <c r="AQ483" i="5"/>
  <c r="AP483" i="5"/>
  <c r="AO483" i="5"/>
  <c r="AM483" i="5"/>
  <c r="AH483" i="5"/>
  <c r="Q483" i="5"/>
  <c r="CV482" i="5"/>
  <c r="CU482" i="5"/>
  <c r="CT482" i="5"/>
  <c r="AG482" i="5"/>
  <c r="CR482" i="5"/>
  <c r="AF482" i="5"/>
  <c r="CJ482" i="5"/>
  <c r="CG482" i="5"/>
  <c r="CH482" i="5"/>
  <c r="CB482" i="5"/>
  <c r="CA482" i="5"/>
  <c r="BZ482" i="5"/>
  <c r="BX482" i="5"/>
  <c r="BY482" i="5"/>
  <c r="AU482" i="5"/>
  <c r="AY482" i="5"/>
  <c r="BA482" i="5"/>
  <c r="AQ482" i="5"/>
  <c r="AP482" i="5"/>
  <c r="AO482" i="5"/>
  <c r="AM482" i="5"/>
  <c r="CS482" i="5"/>
  <c r="AH482" i="5"/>
  <c r="Q482" i="5"/>
  <c r="CV481" i="5"/>
  <c r="CU481" i="5"/>
  <c r="CT481" i="5"/>
  <c r="AG481" i="5"/>
  <c r="CR481" i="5"/>
  <c r="AF481" i="5"/>
  <c r="CJ481" i="5"/>
  <c r="CG481" i="5"/>
  <c r="CH481" i="5"/>
  <c r="CB481" i="5"/>
  <c r="CA481" i="5"/>
  <c r="BZ481" i="5"/>
  <c r="BX481" i="5"/>
  <c r="U481" i="5"/>
  <c r="AY481" i="5"/>
  <c r="BA481" i="5"/>
  <c r="AQ481" i="5"/>
  <c r="AP481" i="5"/>
  <c r="AO481" i="5"/>
  <c r="AM481" i="5"/>
  <c r="CS481" i="5"/>
  <c r="AH481" i="5"/>
  <c r="Q481" i="5"/>
  <c r="CV480" i="5"/>
  <c r="CU480" i="5"/>
  <c r="CT480" i="5"/>
  <c r="AG480" i="5"/>
  <c r="CR480" i="5"/>
  <c r="AF480" i="5"/>
  <c r="CJ480" i="5"/>
  <c r="CG480" i="5"/>
  <c r="CH480" i="5"/>
  <c r="CB480" i="5"/>
  <c r="CA480" i="5"/>
  <c r="BZ480" i="5"/>
  <c r="BX480" i="5"/>
  <c r="AY480" i="5"/>
  <c r="BA480" i="5"/>
  <c r="AQ480" i="5"/>
  <c r="AP480" i="5"/>
  <c r="AO480" i="5"/>
  <c r="AM480" i="5"/>
  <c r="CS480" i="5"/>
  <c r="AH480" i="5"/>
  <c r="Q480" i="5"/>
  <c r="CV479" i="5"/>
  <c r="CU479" i="5"/>
  <c r="CT479" i="5"/>
  <c r="AG479" i="5"/>
  <c r="CR479" i="5"/>
  <c r="AF479" i="5"/>
  <c r="CJ479" i="5"/>
  <c r="CG479" i="5"/>
  <c r="CH479" i="5"/>
  <c r="CB479" i="5"/>
  <c r="CA479" i="5"/>
  <c r="BZ479" i="5"/>
  <c r="BX479" i="5"/>
  <c r="BY479" i="5"/>
  <c r="AU479" i="5"/>
  <c r="AY479" i="5"/>
  <c r="BA479" i="5"/>
  <c r="AQ479" i="5"/>
  <c r="AP479" i="5"/>
  <c r="AO479" i="5"/>
  <c r="AM479" i="5"/>
  <c r="CS479" i="5"/>
  <c r="AH479" i="5"/>
  <c r="Q479" i="5"/>
  <c r="CV478" i="5"/>
  <c r="CU478" i="5"/>
  <c r="CT478" i="5"/>
  <c r="AG478" i="5"/>
  <c r="CR478" i="5"/>
  <c r="AF478" i="5"/>
  <c r="CJ478" i="5"/>
  <c r="CG478" i="5"/>
  <c r="CH478" i="5"/>
  <c r="CB478" i="5"/>
  <c r="CA478" i="5"/>
  <c r="BZ478" i="5"/>
  <c r="BX478" i="5"/>
  <c r="BY478" i="5"/>
  <c r="AU478" i="5"/>
  <c r="AY478" i="5"/>
  <c r="BA478" i="5"/>
  <c r="AQ478" i="5"/>
  <c r="AP478" i="5"/>
  <c r="AO478" i="5"/>
  <c r="AM478" i="5"/>
  <c r="CS478" i="5"/>
  <c r="AH478" i="5"/>
  <c r="Q478" i="5"/>
  <c r="CV477" i="5"/>
  <c r="CU477" i="5"/>
  <c r="CT477" i="5"/>
  <c r="AG477" i="5"/>
  <c r="CR477" i="5"/>
  <c r="AF477" i="5"/>
  <c r="CJ477" i="5"/>
  <c r="CG477" i="5"/>
  <c r="CH477" i="5"/>
  <c r="CB477" i="5"/>
  <c r="CA477" i="5"/>
  <c r="BZ477" i="5"/>
  <c r="BX477" i="5"/>
  <c r="BY477" i="5"/>
  <c r="AU477" i="5"/>
  <c r="AY477" i="5"/>
  <c r="BA477" i="5"/>
  <c r="AQ477" i="5"/>
  <c r="AP477" i="5"/>
  <c r="AO477" i="5"/>
  <c r="AM477" i="5"/>
  <c r="CS477" i="5"/>
  <c r="AH477" i="5"/>
  <c r="Q477" i="5"/>
  <c r="CV476" i="5"/>
  <c r="CU476" i="5"/>
  <c r="CT476" i="5"/>
  <c r="AG476" i="5"/>
  <c r="CR476" i="5"/>
  <c r="AF476" i="5"/>
  <c r="CJ476" i="5"/>
  <c r="CG476" i="5"/>
  <c r="CH476" i="5"/>
  <c r="CB476" i="5"/>
  <c r="CA476" i="5"/>
  <c r="BZ476" i="5"/>
  <c r="BX476" i="5"/>
  <c r="BY476" i="5"/>
  <c r="AU476" i="5"/>
  <c r="AY476" i="5"/>
  <c r="BA476" i="5"/>
  <c r="AQ476" i="5"/>
  <c r="AP476" i="5"/>
  <c r="AO476" i="5"/>
  <c r="AM476" i="5"/>
  <c r="CS476" i="5"/>
  <c r="AH476" i="5"/>
  <c r="Q476" i="5"/>
  <c r="CV475" i="5"/>
  <c r="CU475" i="5"/>
  <c r="CT475" i="5"/>
  <c r="AG475" i="5"/>
  <c r="CR475" i="5"/>
  <c r="AF475" i="5"/>
  <c r="CJ475" i="5"/>
  <c r="CG475" i="5"/>
  <c r="CH475" i="5"/>
  <c r="CB475" i="5"/>
  <c r="CA475" i="5"/>
  <c r="BZ475" i="5"/>
  <c r="BX475" i="5"/>
  <c r="BY475" i="5"/>
  <c r="AY475" i="5"/>
  <c r="BA475" i="5"/>
  <c r="AQ475" i="5"/>
  <c r="AP475" i="5"/>
  <c r="AO475" i="5"/>
  <c r="AM475" i="5"/>
  <c r="CS475" i="5"/>
  <c r="AH475" i="5"/>
  <c r="Q475" i="5"/>
  <c r="CV474" i="5"/>
  <c r="CU474" i="5"/>
  <c r="CT474" i="5"/>
  <c r="AG474" i="5"/>
  <c r="CR474" i="5"/>
  <c r="AF474" i="5"/>
  <c r="CJ474" i="5"/>
  <c r="CG474" i="5"/>
  <c r="CH474" i="5"/>
  <c r="CB474" i="5"/>
  <c r="CA474" i="5"/>
  <c r="BZ474" i="5"/>
  <c r="BX474" i="5"/>
  <c r="BY474" i="5"/>
  <c r="AY474" i="5"/>
  <c r="BA474" i="5"/>
  <c r="AQ474" i="5"/>
  <c r="AP474" i="5"/>
  <c r="AO474" i="5"/>
  <c r="AM474" i="5"/>
  <c r="CS474" i="5"/>
  <c r="AH474" i="5"/>
  <c r="Q474" i="5"/>
  <c r="CV473" i="5"/>
  <c r="CU473" i="5"/>
  <c r="CT473" i="5"/>
  <c r="AG473" i="5"/>
  <c r="CR473" i="5"/>
  <c r="AF473" i="5"/>
  <c r="CJ473" i="5"/>
  <c r="CG473" i="5"/>
  <c r="CH473" i="5"/>
  <c r="CB473" i="5"/>
  <c r="CA473" i="5"/>
  <c r="BZ473" i="5"/>
  <c r="BX473" i="5"/>
  <c r="U473" i="5"/>
  <c r="AY473" i="5"/>
  <c r="BA473" i="5"/>
  <c r="AQ473" i="5"/>
  <c r="AP473" i="5"/>
  <c r="AO473" i="5"/>
  <c r="AM473" i="5"/>
  <c r="CS473" i="5"/>
  <c r="AH473" i="5"/>
  <c r="Q473" i="5"/>
  <c r="CV472" i="5"/>
  <c r="CU472" i="5"/>
  <c r="CT472" i="5"/>
  <c r="AG472" i="5"/>
  <c r="CR472" i="5"/>
  <c r="AF472" i="5"/>
  <c r="CJ472" i="5"/>
  <c r="CG472" i="5"/>
  <c r="CH472" i="5"/>
  <c r="CB472" i="5"/>
  <c r="CA472" i="5"/>
  <c r="BZ472" i="5"/>
  <c r="BX472" i="5"/>
  <c r="U472" i="5"/>
  <c r="AY472" i="5"/>
  <c r="BA472" i="5"/>
  <c r="AQ472" i="5"/>
  <c r="AP472" i="5"/>
  <c r="AO472" i="5"/>
  <c r="AM472" i="5"/>
  <c r="CS472" i="5"/>
  <c r="AH472" i="5"/>
  <c r="Q472" i="5"/>
  <c r="CV471" i="5"/>
  <c r="CU471" i="5"/>
  <c r="CT471" i="5"/>
  <c r="CR471" i="5"/>
  <c r="AF471" i="5"/>
  <c r="CJ471" i="5"/>
  <c r="CG471" i="5"/>
  <c r="CH471" i="5"/>
  <c r="CB471" i="5"/>
  <c r="CA471" i="5"/>
  <c r="BZ471" i="5"/>
  <c r="BX471" i="5"/>
  <c r="U471" i="5"/>
  <c r="AY471" i="5"/>
  <c r="BA471" i="5"/>
  <c r="AQ471" i="5"/>
  <c r="AP471" i="5"/>
  <c r="AO471" i="5"/>
  <c r="AM471" i="5"/>
  <c r="CS471" i="5"/>
  <c r="AH471" i="5"/>
  <c r="AG471" i="5"/>
  <c r="Q471" i="5"/>
  <c r="CV470" i="5"/>
  <c r="CU470" i="5"/>
  <c r="CT470" i="5"/>
  <c r="AG470" i="5"/>
  <c r="CR470" i="5"/>
  <c r="AF470" i="5"/>
  <c r="CJ470" i="5"/>
  <c r="CG470" i="5"/>
  <c r="CH470" i="5"/>
  <c r="CB470" i="5"/>
  <c r="CA470" i="5"/>
  <c r="BZ470" i="5"/>
  <c r="BX470" i="5"/>
  <c r="U470" i="5"/>
  <c r="AY470" i="5"/>
  <c r="BA470" i="5"/>
  <c r="AQ470" i="5"/>
  <c r="AP470" i="5"/>
  <c r="AO470" i="5"/>
  <c r="AM470" i="5"/>
  <c r="CS470" i="5"/>
  <c r="AH470" i="5"/>
  <c r="Q470" i="5"/>
  <c r="CV469" i="5"/>
  <c r="CU469" i="5"/>
  <c r="CT469" i="5"/>
  <c r="AG469" i="5"/>
  <c r="CR469" i="5"/>
  <c r="AF469" i="5"/>
  <c r="CJ469" i="5"/>
  <c r="CG469" i="5"/>
  <c r="CH469" i="5"/>
  <c r="CB469" i="5"/>
  <c r="CA469" i="5"/>
  <c r="BZ469" i="5"/>
  <c r="BX469" i="5"/>
  <c r="U469" i="5"/>
  <c r="AY469" i="5"/>
  <c r="BA469" i="5"/>
  <c r="AQ469" i="5"/>
  <c r="AP469" i="5"/>
  <c r="AO469" i="5"/>
  <c r="AM469" i="5"/>
  <c r="CS469" i="5"/>
  <c r="AH469" i="5"/>
  <c r="Q469" i="5"/>
  <c r="CV468" i="5"/>
  <c r="CU468" i="5"/>
  <c r="CT468" i="5"/>
  <c r="CR468" i="5"/>
  <c r="AF468" i="5"/>
  <c r="CJ468" i="5"/>
  <c r="CG468" i="5"/>
  <c r="CH468" i="5"/>
  <c r="CB468" i="5"/>
  <c r="CA468" i="5"/>
  <c r="BZ468" i="5"/>
  <c r="BX468" i="5"/>
  <c r="U468" i="5"/>
  <c r="AY468" i="5"/>
  <c r="BA468" i="5"/>
  <c r="AQ468" i="5"/>
  <c r="AP468" i="5"/>
  <c r="AO468" i="5"/>
  <c r="AM468" i="5"/>
  <c r="CS468" i="5"/>
  <c r="AH468" i="5"/>
  <c r="AG468" i="5"/>
  <c r="Q468" i="5"/>
  <c r="CV467" i="5"/>
  <c r="CU467" i="5"/>
  <c r="CT467" i="5"/>
  <c r="AG467" i="5"/>
  <c r="CR467" i="5"/>
  <c r="AF467" i="5"/>
  <c r="CJ467" i="5"/>
  <c r="CG467" i="5"/>
  <c r="CH467" i="5"/>
  <c r="CB467" i="5"/>
  <c r="CA467" i="5"/>
  <c r="BZ467" i="5"/>
  <c r="BX467" i="5"/>
  <c r="AY467" i="5"/>
  <c r="BA467" i="5"/>
  <c r="AQ467" i="5"/>
  <c r="AP467" i="5"/>
  <c r="AO467" i="5"/>
  <c r="AM467" i="5"/>
  <c r="CS467" i="5"/>
  <c r="AH467" i="5"/>
  <c r="Q467" i="5"/>
  <c r="CV466" i="5"/>
  <c r="CU466" i="5"/>
  <c r="CT466" i="5"/>
  <c r="AG466" i="5"/>
  <c r="CR466" i="5"/>
  <c r="AF466" i="5"/>
  <c r="CJ466" i="5"/>
  <c r="CG466" i="5"/>
  <c r="CH466" i="5"/>
  <c r="CB466" i="5"/>
  <c r="CA466" i="5"/>
  <c r="BZ466" i="5"/>
  <c r="BX466" i="5"/>
  <c r="AY466" i="5"/>
  <c r="BA466" i="5"/>
  <c r="AQ466" i="5"/>
  <c r="AP466" i="5"/>
  <c r="AO466" i="5"/>
  <c r="AM466" i="5"/>
  <c r="CS466" i="5"/>
  <c r="AH466" i="5"/>
  <c r="Q466" i="5"/>
  <c r="CV465" i="5"/>
  <c r="CU465" i="5"/>
  <c r="CT465" i="5"/>
  <c r="AG465" i="5"/>
  <c r="CR465" i="5"/>
  <c r="AF465" i="5"/>
  <c r="CJ465" i="5"/>
  <c r="CG465" i="5"/>
  <c r="CH465" i="5"/>
  <c r="CB465" i="5"/>
  <c r="CA465" i="5"/>
  <c r="BZ465" i="5"/>
  <c r="BX465" i="5"/>
  <c r="BY465" i="5"/>
  <c r="AU465" i="5"/>
  <c r="AY465" i="5"/>
  <c r="BA465" i="5"/>
  <c r="AQ465" i="5"/>
  <c r="AP465" i="5"/>
  <c r="AO465" i="5"/>
  <c r="AM465" i="5"/>
  <c r="CS465" i="5"/>
  <c r="AH465" i="5"/>
  <c r="Q465" i="5"/>
  <c r="CV464" i="5"/>
  <c r="CU464" i="5"/>
  <c r="CT464" i="5"/>
  <c r="AG464" i="5"/>
  <c r="CR464" i="5"/>
  <c r="AF464" i="5"/>
  <c r="CJ464" i="5"/>
  <c r="CG464" i="5"/>
  <c r="CH464" i="5"/>
  <c r="CB464" i="5"/>
  <c r="CA464" i="5"/>
  <c r="BZ464" i="5"/>
  <c r="BX464" i="5"/>
  <c r="BY464" i="5"/>
  <c r="AU464" i="5"/>
  <c r="AY464" i="5"/>
  <c r="BA464" i="5"/>
  <c r="AQ464" i="5"/>
  <c r="AP464" i="5"/>
  <c r="AO464" i="5"/>
  <c r="AM464" i="5"/>
  <c r="CS464" i="5"/>
  <c r="AH464" i="5"/>
  <c r="Q464" i="5"/>
  <c r="CV463" i="5"/>
  <c r="CU463" i="5"/>
  <c r="CT463" i="5"/>
  <c r="AG463" i="5"/>
  <c r="CR463" i="5"/>
  <c r="AF463" i="5"/>
  <c r="CJ463" i="5"/>
  <c r="CG463" i="5"/>
  <c r="CH463" i="5"/>
  <c r="CB463" i="5"/>
  <c r="CA463" i="5"/>
  <c r="BZ463" i="5"/>
  <c r="BX463" i="5"/>
  <c r="U463" i="5"/>
  <c r="AY463" i="5"/>
  <c r="BA463" i="5"/>
  <c r="AQ463" i="5"/>
  <c r="AP463" i="5"/>
  <c r="AO463" i="5"/>
  <c r="AM463" i="5"/>
  <c r="CS463" i="5"/>
  <c r="AH463" i="5"/>
  <c r="Q463" i="5"/>
  <c r="CV462" i="5"/>
  <c r="CU462" i="5"/>
  <c r="CT462" i="5"/>
  <c r="AG462" i="5"/>
  <c r="CR462" i="5"/>
  <c r="AF462" i="5"/>
  <c r="CJ462" i="5"/>
  <c r="CG462" i="5"/>
  <c r="CH462" i="5"/>
  <c r="CB462" i="5"/>
  <c r="CA462" i="5"/>
  <c r="BZ462" i="5"/>
  <c r="BX462" i="5"/>
  <c r="BY462" i="5"/>
  <c r="AU462" i="5"/>
  <c r="AY462" i="5"/>
  <c r="BA462" i="5"/>
  <c r="AQ462" i="5"/>
  <c r="AP462" i="5"/>
  <c r="AO462" i="5"/>
  <c r="AM462" i="5"/>
  <c r="CS462" i="5"/>
  <c r="AH462" i="5"/>
  <c r="Q462" i="5"/>
  <c r="CV461" i="5"/>
  <c r="CU461" i="5"/>
  <c r="CT461" i="5"/>
  <c r="AG461" i="5"/>
  <c r="CR461" i="5"/>
  <c r="AF461" i="5"/>
  <c r="CJ461" i="5"/>
  <c r="CG461" i="5"/>
  <c r="CH461" i="5"/>
  <c r="CB461" i="5"/>
  <c r="CA461" i="5"/>
  <c r="BZ461" i="5"/>
  <c r="BX461" i="5"/>
  <c r="U461" i="5"/>
  <c r="AY461" i="5"/>
  <c r="BA461" i="5"/>
  <c r="AQ461" i="5"/>
  <c r="AP461" i="5"/>
  <c r="AO461" i="5"/>
  <c r="AM461" i="5"/>
  <c r="CS461" i="5"/>
  <c r="AH461" i="5"/>
  <c r="Q461" i="5"/>
  <c r="CV460" i="5"/>
  <c r="CU460" i="5"/>
  <c r="CT460" i="5"/>
  <c r="AG460" i="5"/>
  <c r="CR460" i="5"/>
  <c r="AF460" i="5"/>
  <c r="CJ460" i="5"/>
  <c r="CG460" i="5"/>
  <c r="CH460" i="5"/>
  <c r="CB460" i="5"/>
  <c r="CA460" i="5"/>
  <c r="BZ460" i="5"/>
  <c r="BX460" i="5"/>
  <c r="U460" i="5"/>
  <c r="AY460" i="5"/>
  <c r="BA460" i="5"/>
  <c r="CP460" i="5"/>
  <c r="AQ460" i="5"/>
  <c r="AP460" i="5"/>
  <c r="AO460" i="5"/>
  <c r="AM460" i="5"/>
  <c r="CS460" i="5"/>
  <c r="AH460" i="5"/>
  <c r="Q460" i="5"/>
  <c r="CV459" i="5"/>
  <c r="CU459" i="5"/>
  <c r="CT459" i="5"/>
  <c r="AG459" i="5"/>
  <c r="CR459" i="5"/>
  <c r="AF459" i="5"/>
  <c r="CJ459" i="5"/>
  <c r="CG459" i="5"/>
  <c r="CH459" i="5"/>
  <c r="CB459" i="5"/>
  <c r="CA459" i="5"/>
  <c r="BZ459" i="5"/>
  <c r="BX459" i="5"/>
  <c r="U459" i="5"/>
  <c r="AY459" i="5"/>
  <c r="BA459" i="5"/>
  <c r="AQ459" i="5"/>
  <c r="AP459" i="5"/>
  <c r="AO459" i="5"/>
  <c r="AM459" i="5"/>
  <c r="CS459" i="5"/>
  <c r="AH459" i="5"/>
  <c r="Q459" i="5"/>
  <c r="CV458" i="5"/>
  <c r="CU458" i="5"/>
  <c r="CT458" i="5"/>
  <c r="AG458" i="5"/>
  <c r="CR458" i="5"/>
  <c r="AF458" i="5"/>
  <c r="CJ458" i="5"/>
  <c r="CG458" i="5"/>
  <c r="CH458" i="5"/>
  <c r="CB458" i="5"/>
  <c r="CA458" i="5"/>
  <c r="BZ458" i="5"/>
  <c r="BX458" i="5"/>
  <c r="U458" i="5"/>
  <c r="AY458" i="5"/>
  <c r="BA458" i="5"/>
  <c r="AQ458" i="5"/>
  <c r="AP458" i="5"/>
  <c r="AO458" i="5"/>
  <c r="AM458" i="5"/>
  <c r="CS458" i="5"/>
  <c r="AH458" i="5"/>
  <c r="Q458" i="5"/>
  <c r="CV457" i="5"/>
  <c r="CU457" i="5"/>
  <c r="CT457" i="5"/>
  <c r="AG457" i="5"/>
  <c r="CR457" i="5"/>
  <c r="AF457" i="5"/>
  <c r="CJ457" i="5"/>
  <c r="CG457" i="5"/>
  <c r="CH457" i="5"/>
  <c r="CB457" i="5"/>
  <c r="CA457" i="5"/>
  <c r="BZ457" i="5"/>
  <c r="BX457" i="5"/>
  <c r="U457" i="5"/>
  <c r="AY457" i="5"/>
  <c r="BA457" i="5"/>
  <c r="AQ457" i="5"/>
  <c r="AP457" i="5"/>
  <c r="AO457" i="5"/>
  <c r="AM457" i="5"/>
  <c r="CS457" i="5"/>
  <c r="AH457" i="5"/>
  <c r="Q457" i="5"/>
  <c r="CV456" i="5"/>
  <c r="CU456" i="5"/>
  <c r="CT456" i="5"/>
  <c r="AG456" i="5"/>
  <c r="CR456" i="5"/>
  <c r="AF456" i="5"/>
  <c r="CJ456" i="5"/>
  <c r="CG456" i="5"/>
  <c r="CH456" i="5"/>
  <c r="CB456" i="5"/>
  <c r="CA456" i="5"/>
  <c r="BZ456" i="5"/>
  <c r="BX456" i="5"/>
  <c r="U456" i="5"/>
  <c r="AY456" i="5"/>
  <c r="BA456" i="5"/>
  <c r="AQ456" i="5"/>
  <c r="AP456" i="5"/>
  <c r="AO456" i="5"/>
  <c r="AM456" i="5"/>
  <c r="CS456" i="5"/>
  <c r="AH456" i="5"/>
  <c r="Q456" i="5"/>
  <c r="CV455" i="5"/>
  <c r="CU455" i="5"/>
  <c r="CT455" i="5"/>
  <c r="AG455" i="5"/>
  <c r="CR455" i="5"/>
  <c r="AF455" i="5"/>
  <c r="CJ455" i="5"/>
  <c r="CG455" i="5"/>
  <c r="CH455" i="5"/>
  <c r="CB455" i="5"/>
  <c r="CA455" i="5"/>
  <c r="BZ455" i="5"/>
  <c r="BX455" i="5"/>
  <c r="U455" i="5"/>
  <c r="AY455" i="5"/>
  <c r="BA455" i="5"/>
  <c r="AQ455" i="5"/>
  <c r="AP455" i="5"/>
  <c r="AO455" i="5"/>
  <c r="AM455" i="5"/>
  <c r="CS455" i="5"/>
  <c r="AH455" i="5"/>
  <c r="Q455" i="5"/>
  <c r="CV454" i="5"/>
  <c r="CU454" i="5"/>
  <c r="CT454" i="5"/>
  <c r="AG454" i="5"/>
  <c r="CR454" i="5"/>
  <c r="AF454" i="5"/>
  <c r="CJ454" i="5"/>
  <c r="CG454" i="5"/>
  <c r="CH454" i="5"/>
  <c r="CB454" i="5"/>
  <c r="CA454" i="5"/>
  <c r="BZ454" i="5"/>
  <c r="BX454" i="5"/>
  <c r="AY454" i="5"/>
  <c r="BA454" i="5"/>
  <c r="AQ454" i="5"/>
  <c r="AP454" i="5"/>
  <c r="AO454" i="5"/>
  <c r="AM454" i="5"/>
  <c r="CS454" i="5"/>
  <c r="AH454" i="5"/>
  <c r="Q454" i="5"/>
  <c r="CV453" i="5"/>
  <c r="CU453" i="5"/>
  <c r="CT453" i="5"/>
  <c r="AG453" i="5"/>
  <c r="CR453" i="5"/>
  <c r="AF453" i="5"/>
  <c r="CJ453" i="5"/>
  <c r="CG453" i="5"/>
  <c r="CH453" i="5"/>
  <c r="CB453" i="5"/>
  <c r="CA453" i="5"/>
  <c r="BZ453" i="5"/>
  <c r="BX453" i="5"/>
  <c r="AY453" i="5"/>
  <c r="BA453" i="5"/>
  <c r="AQ453" i="5"/>
  <c r="AP453" i="5"/>
  <c r="AO453" i="5"/>
  <c r="AM453" i="5"/>
  <c r="CS453" i="5"/>
  <c r="AH453" i="5"/>
  <c r="Q453" i="5"/>
  <c r="CV452" i="5"/>
  <c r="CU452" i="5"/>
  <c r="CT452" i="5"/>
  <c r="AG452" i="5"/>
  <c r="CR452" i="5"/>
  <c r="AF452" i="5"/>
  <c r="CJ452" i="5"/>
  <c r="CG452" i="5"/>
  <c r="CH452" i="5"/>
  <c r="CB452" i="5"/>
  <c r="CA452" i="5"/>
  <c r="BZ452" i="5"/>
  <c r="BX452" i="5"/>
  <c r="BY452" i="5"/>
  <c r="AU452" i="5"/>
  <c r="AY452" i="5"/>
  <c r="BA452" i="5"/>
  <c r="AQ452" i="5"/>
  <c r="AP452" i="5"/>
  <c r="AO452" i="5"/>
  <c r="AM452" i="5"/>
  <c r="CS452" i="5"/>
  <c r="AH452" i="5"/>
  <c r="Q452" i="5"/>
  <c r="CV451" i="5"/>
  <c r="CU451" i="5"/>
  <c r="CT451" i="5"/>
  <c r="AG451" i="5"/>
  <c r="CR451" i="5"/>
  <c r="AF451" i="5"/>
  <c r="CJ451" i="5"/>
  <c r="CG451" i="5"/>
  <c r="CH451" i="5"/>
  <c r="CB451" i="5"/>
  <c r="CA451" i="5"/>
  <c r="BZ451" i="5"/>
  <c r="BX451" i="5"/>
  <c r="BY451" i="5"/>
  <c r="AU451" i="5"/>
  <c r="AY451" i="5"/>
  <c r="BA451" i="5"/>
  <c r="AQ451" i="5"/>
  <c r="AP451" i="5"/>
  <c r="AO451" i="5"/>
  <c r="AM451" i="5"/>
  <c r="CS451" i="5"/>
  <c r="AH451" i="5"/>
  <c r="Q451" i="5"/>
  <c r="CV450" i="5"/>
  <c r="CU450" i="5"/>
  <c r="CT450" i="5"/>
  <c r="AG450" i="5"/>
  <c r="CR450" i="5"/>
  <c r="AF450" i="5"/>
  <c r="CJ450" i="5"/>
  <c r="CG450" i="5"/>
  <c r="CH450" i="5"/>
  <c r="CB450" i="5"/>
  <c r="CA450" i="5"/>
  <c r="BZ450" i="5"/>
  <c r="BX450" i="5"/>
  <c r="BY450" i="5"/>
  <c r="AU450" i="5"/>
  <c r="AY450" i="5"/>
  <c r="BA450" i="5"/>
  <c r="AQ450" i="5"/>
  <c r="AP450" i="5"/>
  <c r="AO450" i="5"/>
  <c r="AM450" i="5"/>
  <c r="CS450" i="5"/>
  <c r="AH450" i="5"/>
  <c r="Q450" i="5"/>
  <c r="CV449" i="5"/>
  <c r="CU449" i="5"/>
  <c r="CT449" i="5"/>
  <c r="AG449" i="5"/>
  <c r="CR449" i="5"/>
  <c r="AF449" i="5"/>
  <c r="CJ449" i="5"/>
  <c r="CG449" i="5"/>
  <c r="CH449" i="5"/>
  <c r="CB449" i="5"/>
  <c r="CA449" i="5"/>
  <c r="BZ449" i="5"/>
  <c r="BX449" i="5"/>
  <c r="BY449" i="5"/>
  <c r="AU449" i="5"/>
  <c r="AY449" i="5"/>
  <c r="BA449" i="5"/>
  <c r="AQ449" i="5"/>
  <c r="AP449" i="5"/>
  <c r="AO449" i="5"/>
  <c r="AM449" i="5"/>
  <c r="CS449" i="5"/>
  <c r="AH449" i="5"/>
  <c r="Q449" i="5"/>
  <c r="CV448" i="5"/>
  <c r="CU448" i="5"/>
  <c r="CT448" i="5"/>
  <c r="CR448" i="5"/>
  <c r="AF448" i="5"/>
  <c r="CJ448" i="5"/>
  <c r="CG448" i="5"/>
  <c r="CH448" i="5"/>
  <c r="CK448" i="5"/>
  <c r="CB448" i="5"/>
  <c r="CA448" i="5"/>
  <c r="BZ448" i="5"/>
  <c r="BX448" i="5"/>
  <c r="BY448" i="5"/>
  <c r="AU448" i="5"/>
  <c r="AY448" i="5"/>
  <c r="BA448" i="5"/>
  <c r="AQ448" i="5"/>
  <c r="AP448" i="5"/>
  <c r="AO448" i="5"/>
  <c r="AM448" i="5"/>
  <c r="CS448" i="5"/>
  <c r="AH448" i="5"/>
  <c r="AG448" i="5"/>
  <c r="Q448" i="5"/>
  <c r="CV447" i="5"/>
  <c r="CU447" i="5"/>
  <c r="CT447" i="5"/>
  <c r="AG447" i="5"/>
  <c r="CR447" i="5"/>
  <c r="AF447" i="5"/>
  <c r="CJ447" i="5"/>
  <c r="CG447" i="5"/>
  <c r="CH447" i="5"/>
  <c r="CB447" i="5"/>
  <c r="CA447" i="5"/>
  <c r="BZ447" i="5"/>
  <c r="BX447" i="5"/>
  <c r="U447" i="5"/>
  <c r="AY447" i="5"/>
  <c r="BA447" i="5"/>
  <c r="AQ447" i="5"/>
  <c r="AP447" i="5"/>
  <c r="AO447" i="5"/>
  <c r="AM447" i="5"/>
  <c r="CS447" i="5"/>
  <c r="AH447" i="5"/>
  <c r="Q447" i="5"/>
  <c r="CV446" i="5"/>
  <c r="CU446" i="5"/>
  <c r="CT446" i="5"/>
  <c r="AG446" i="5"/>
  <c r="CR446" i="5"/>
  <c r="AF446" i="5"/>
  <c r="CJ446" i="5"/>
  <c r="CG446" i="5"/>
  <c r="CH446" i="5"/>
  <c r="CB446" i="5"/>
  <c r="CA446" i="5"/>
  <c r="BZ446" i="5"/>
  <c r="BX446" i="5"/>
  <c r="U446" i="5"/>
  <c r="AY446" i="5"/>
  <c r="BA446" i="5"/>
  <c r="AQ446" i="5"/>
  <c r="AP446" i="5"/>
  <c r="AO446" i="5"/>
  <c r="AM446" i="5"/>
  <c r="AH446" i="5"/>
  <c r="AT446" i="5"/>
  <c r="Q446" i="5"/>
  <c r="CV445" i="5"/>
  <c r="CU445" i="5"/>
  <c r="CT445" i="5"/>
  <c r="AG445" i="5"/>
  <c r="CR445" i="5"/>
  <c r="AF445" i="5"/>
  <c r="CJ445" i="5"/>
  <c r="CG445" i="5"/>
  <c r="CH445" i="5"/>
  <c r="CB445" i="5"/>
  <c r="CA445" i="5"/>
  <c r="BZ445" i="5"/>
  <c r="BX445" i="5"/>
  <c r="U445" i="5"/>
  <c r="AY445" i="5"/>
  <c r="BA445" i="5"/>
  <c r="AQ445" i="5"/>
  <c r="AP445" i="5"/>
  <c r="AO445" i="5"/>
  <c r="AM445" i="5"/>
  <c r="CS445" i="5"/>
  <c r="AH445" i="5"/>
  <c r="Q445" i="5"/>
  <c r="CV444" i="5"/>
  <c r="CU444" i="5"/>
  <c r="CT444" i="5"/>
  <c r="AG444" i="5"/>
  <c r="CR444" i="5"/>
  <c r="AF444" i="5"/>
  <c r="CJ444" i="5"/>
  <c r="CG444" i="5"/>
  <c r="CH444" i="5"/>
  <c r="CB444" i="5"/>
  <c r="CA444" i="5"/>
  <c r="BZ444" i="5"/>
  <c r="BX444" i="5"/>
  <c r="AY444" i="5"/>
  <c r="BA444" i="5"/>
  <c r="AQ444" i="5"/>
  <c r="AP444" i="5"/>
  <c r="AO444" i="5"/>
  <c r="AM444" i="5"/>
  <c r="CS444" i="5"/>
  <c r="AH444" i="5"/>
  <c r="Q444" i="5"/>
  <c r="CV443" i="5"/>
  <c r="CU443" i="5"/>
  <c r="CT443" i="5"/>
  <c r="AG443" i="5"/>
  <c r="CR443" i="5"/>
  <c r="AF443" i="5"/>
  <c r="CJ443" i="5"/>
  <c r="CG443" i="5"/>
  <c r="CH443" i="5"/>
  <c r="CB443" i="5"/>
  <c r="CA443" i="5"/>
  <c r="BZ443" i="5"/>
  <c r="BX443" i="5"/>
  <c r="U443" i="5"/>
  <c r="AY443" i="5"/>
  <c r="BA443" i="5"/>
  <c r="AQ443" i="5"/>
  <c r="AP443" i="5"/>
  <c r="AO443" i="5"/>
  <c r="AM443" i="5"/>
  <c r="CS443" i="5"/>
  <c r="AH443" i="5"/>
  <c r="Q443" i="5"/>
  <c r="CV442" i="5"/>
  <c r="CU442" i="5"/>
  <c r="CT442" i="5"/>
  <c r="AG442" i="5"/>
  <c r="CR442" i="5"/>
  <c r="AF442" i="5"/>
  <c r="CJ442" i="5"/>
  <c r="CG442" i="5"/>
  <c r="CH442" i="5"/>
  <c r="CB442" i="5"/>
  <c r="CA442" i="5"/>
  <c r="BZ442" i="5"/>
  <c r="BX442" i="5"/>
  <c r="BY442" i="5"/>
  <c r="AY442" i="5"/>
  <c r="BA442" i="5"/>
  <c r="AQ442" i="5"/>
  <c r="AP442" i="5"/>
  <c r="AO442" i="5"/>
  <c r="AM442" i="5"/>
  <c r="CS442" i="5"/>
  <c r="AH442" i="5"/>
  <c r="Q442" i="5"/>
  <c r="CV441" i="5"/>
  <c r="CU441" i="5"/>
  <c r="CT441" i="5"/>
  <c r="AG441" i="5"/>
  <c r="CR441" i="5"/>
  <c r="AF441" i="5"/>
  <c r="CJ441" i="5"/>
  <c r="CG441" i="5"/>
  <c r="CH441" i="5"/>
  <c r="CB441" i="5"/>
  <c r="CA441" i="5"/>
  <c r="BZ441" i="5"/>
  <c r="BX441" i="5"/>
  <c r="BY441" i="5"/>
  <c r="AU441" i="5"/>
  <c r="AY441" i="5"/>
  <c r="BA441" i="5"/>
  <c r="AQ441" i="5"/>
  <c r="AP441" i="5"/>
  <c r="AO441" i="5"/>
  <c r="AM441" i="5"/>
  <c r="CS441" i="5"/>
  <c r="AH441" i="5"/>
  <c r="Q441" i="5"/>
  <c r="CV440" i="5"/>
  <c r="CU440" i="5"/>
  <c r="CT440" i="5"/>
  <c r="AG440" i="5"/>
  <c r="CR440" i="5"/>
  <c r="AF440" i="5"/>
  <c r="CJ440" i="5"/>
  <c r="CG440" i="5"/>
  <c r="CH440" i="5"/>
  <c r="CB440" i="5"/>
  <c r="CA440" i="5"/>
  <c r="BZ440" i="5"/>
  <c r="BX440" i="5"/>
  <c r="BY440" i="5"/>
  <c r="AU440" i="5"/>
  <c r="AY440" i="5"/>
  <c r="BA440" i="5"/>
  <c r="AQ440" i="5"/>
  <c r="AP440" i="5"/>
  <c r="AO440" i="5"/>
  <c r="AM440" i="5"/>
  <c r="CS440" i="5"/>
  <c r="AH440" i="5"/>
  <c r="Q440" i="5"/>
  <c r="CV439" i="5"/>
  <c r="CU439" i="5"/>
  <c r="CT439" i="5"/>
  <c r="AG439" i="5"/>
  <c r="CR439" i="5"/>
  <c r="AF439" i="5"/>
  <c r="CJ439" i="5"/>
  <c r="CG439" i="5"/>
  <c r="CH439" i="5"/>
  <c r="CB439" i="5"/>
  <c r="CA439" i="5"/>
  <c r="BZ439" i="5"/>
  <c r="BX439" i="5"/>
  <c r="BY439" i="5"/>
  <c r="AU439" i="5"/>
  <c r="AY439" i="5"/>
  <c r="BA439" i="5"/>
  <c r="AQ439" i="5"/>
  <c r="AP439" i="5"/>
  <c r="AO439" i="5"/>
  <c r="AM439" i="5"/>
  <c r="CS439" i="5"/>
  <c r="AH439" i="5"/>
  <c r="Q439" i="5"/>
  <c r="CV438" i="5"/>
  <c r="CU438" i="5"/>
  <c r="CT438" i="5"/>
  <c r="AG438" i="5"/>
  <c r="CR438" i="5"/>
  <c r="AF438" i="5"/>
  <c r="CJ438" i="5"/>
  <c r="CG438" i="5"/>
  <c r="CH438" i="5"/>
  <c r="CB438" i="5"/>
  <c r="CA438" i="5"/>
  <c r="BZ438" i="5"/>
  <c r="BX438" i="5"/>
  <c r="AY438" i="5"/>
  <c r="BA438" i="5"/>
  <c r="AQ438" i="5"/>
  <c r="AP438" i="5"/>
  <c r="AO438" i="5"/>
  <c r="AM438" i="5"/>
  <c r="CS438" i="5"/>
  <c r="AH438" i="5"/>
  <c r="Q438" i="5"/>
  <c r="CV437" i="5"/>
  <c r="CU437" i="5"/>
  <c r="CT437" i="5"/>
  <c r="AG437" i="5"/>
  <c r="CR437" i="5"/>
  <c r="AF437" i="5"/>
  <c r="CJ437" i="5"/>
  <c r="CG437" i="5"/>
  <c r="CH437" i="5"/>
  <c r="CB437" i="5"/>
  <c r="CA437" i="5"/>
  <c r="BZ437" i="5"/>
  <c r="BX437" i="5"/>
  <c r="U437" i="5"/>
  <c r="AY437" i="5"/>
  <c r="BA437" i="5"/>
  <c r="AQ437" i="5"/>
  <c r="AP437" i="5"/>
  <c r="AO437" i="5"/>
  <c r="AM437" i="5"/>
  <c r="CS437" i="5"/>
  <c r="AH437" i="5"/>
  <c r="Q437" i="5"/>
  <c r="CV436" i="5"/>
  <c r="CU436" i="5"/>
  <c r="CT436" i="5"/>
  <c r="AG436" i="5"/>
  <c r="CR436" i="5"/>
  <c r="AF436" i="5"/>
  <c r="CJ436" i="5"/>
  <c r="CG436" i="5"/>
  <c r="CH436" i="5"/>
  <c r="CB436" i="5"/>
  <c r="CA436" i="5"/>
  <c r="BZ436" i="5"/>
  <c r="BX436" i="5"/>
  <c r="BY436" i="5"/>
  <c r="AY436" i="5"/>
  <c r="BA436" i="5"/>
  <c r="AQ436" i="5"/>
  <c r="AP436" i="5"/>
  <c r="AO436" i="5"/>
  <c r="AM436" i="5"/>
  <c r="AH436" i="5"/>
  <c r="Q436" i="5"/>
  <c r="CV435" i="5"/>
  <c r="CU435" i="5"/>
  <c r="CT435" i="5"/>
  <c r="AG435" i="5"/>
  <c r="CR435" i="5"/>
  <c r="AF435" i="5"/>
  <c r="CJ435" i="5"/>
  <c r="CG435" i="5"/>
  <c r="CH435" i="5"/>
  <c r="CB435" i="5"/>
  <c r="CA435" i="5"/>
  <c r="BZ435" i="5"/>
  <c r="BX435" i="5"/>
  <c r="BY435" i="5"/>
  <c r="AY435" i="5"/>
  <c r="BA435" i="5"/>
  <c r="AQ435" i="5"/>
  <c r="AP435" i="5"/>
  <c r="AO435" i="5"/>
  <c r="AM435" i="5"/>
  <c r="CS435" i="5"/>
  <c r="AH435" i="5"/>
  <c r="Q435" i="5"/>
  <c r="CV434" i="5"/>
  <c r="CU434" i="5"/>
  <c r="CT434" i="5"/>
  <c r="AG434" i="5"/>
  <c r="CR434" i="5"/>
  <c r="AF434" i="5"/>
  <c r="CJ434" i="5"/>
  <c r="CG434" i="5"/>
  <c r="CH434" i="5"/>
  <c r="CB434" i="5"/>
  <c r="CA434" i="5"/>
  <c r="BZ434" i="5"/>
  <c r="BX434" i="5"/>
  <c r="BY434" i="5"/>
  <c r="AY434" i="5"/>
  <c r="BA434" i="5"/>
  <c r="AQ434" i="5"/>
  <c r="AP434" i="5"/>
  <c r="AO434" i="5"/>
  <c r="AM434" i="5"/>
  <c r="CS434" i="5"/>
  <c r="AH434" i="5"/>
  <c r="Q434" i="5"/>
  <c r="CV433" i="5"/>
  <c r="CU433" i="5"/>
  <c r="CT433" i="5"/>
  <c r="AG433" i="5"/>
  <c r="CR433" i="5"/>
  <c r="AF433" i="5"/>
  <c r="CJ433" i="5"/>
  <c r="CG433" i="5"/>
  <c r="CH433" i="5"/>
  <c r="CB433" i="5"/>
  <c r="CA433" i="5"/>
  <c r="BZ433" i="5"/>
  <c r="BX433" i="5"/>
  <c r="U433" i="5"/>
  <c r="AY433" i="5"/>
  <c r="BA433" i="5"/>
  <c r="AQ433" i="5"/>
  <c r="AP433" i="5"/>
  <c r="AO433" i="5"/>
  <c r="AM433" i="5"/>
  <c r="CS433" i="5"/>
  <c r="AH433" i="5"/>
  <c r="Q433" i="5"/>
  <c r="CV432" i="5"/>
  <c r="CU432" i="5"/>
  <c r="CT432" i="5"/>
  <c r="AG432" i="5"/>
  <c r="CR432" i="5"/>
  <c r="AF432" i="5"/>
  <c r="CJ432" i="5"/>
  <c r="CG432" i="5"/>
  <c r="CH432" i="5"/>
  <c r="CB432" i="5"/>
  <c r="CA432" i="5"/>
  <c r="BZ432" i="5"/>
  <c r="BX432" i="5"/>
  <c r="U432" i="5"/>
  <c r="AY432" i="5"/>
  <c r="BA432" i="5"/>
  <c r="AQ432" i="5"/>
  <c r="AP432" i="5"/>
  <c r="AO432" i="5"/>
  <c r="AM432" i="5"/>
  <c r="CS432" i="5"/>
  <c r="AH432" i="5"/>
  <c r="Q432" i="5"/>
  <c r="CV431" i="5"/>
  <c r="CU431" i="5"/>
  <c r="CT431" i="5"/>
  <c r="AG431" i="5"/>
  <c r="CR431" i="5"/>
  <c r="AF431" i="5"/>
  <c r="CJ431" i="5"/>
  <c r="CG431" i="5"/>
  <c r="CH431" i="5"/>
  <c r="CB431" i="5"/>
  <c r="CA431" i="5"/>
  <c r="BZ431" i="5"/>
  <c r="BX431" i="5"/>
  <c r="AY431" i="5"/>
  <c r="BA431" i="5"/>
  <c r="AQ431" i="5"/>
  <c r="AP431" i="5"/>
  <c r="AO431" i="5"/>
  <c r="AM431" i="5"/>
  <c r="CS431" i="5"/>
  <c r="AH431" i="5"/>
  <c r="Q431" i="5"/>
  <c r="CV430" i="5"/>
  <c r="CU430" i="5"/>
  <c r="CT430" i="5"/>
  <c r="AG430" i="5"/>
  <c r="CR430" i="5"/>
  <c r="AF430" i="5"/>
  <c r="CJ430" i="5"/>
  <c r="CG430" i="5"/>
  <c r="CH430" i="5"/>
  <c r="CB430" i="5"/>
  <c r="CA430" i="5"/>
  <c r="BZ430" i="5"/>
  <c r="BX430" i="5"/>
  <c r="AY430" i="5"/>
  <c r="BA430" i="5"/>
  <c r="AQ430" i="5"/>
  <c r="AP430" i="5"/>
  <c r="AO430" i="5"/>
  <c r="AM430" i="5"/>
  <c r="CS430" i="5"/>
  <c r="AH430" i="5"/>
  <c r="Q430" i="5"/>
  <c r="CV429" i="5"/>
  <c r="CU429" i="5"/>
  <c r="CT429" i="5"/>
  <c r="AG429" i="5"/>
  <c r="CR429" i="5"/>
  <c r="AF429" i="5"/>
  <c r="CJ429" i="5"/>
  <c r="CG429" i="5"/>
  <c r="CH429" i="5"/>
  <c r="CK429" i="5"/>
  <c r="CB429" i="5"/>
  <c r="CA429" i="5"/>
  <c r="BZ429" i="5"/>
  <c r="BX429" i="5"/>
  <c r="U429" i="5"/>
  <c r="AY429" i="5"/>
  <c r="BA429" i="5"/>
  <c r="AQ429" i="5"/>
  <c r="AP429" i="5"/>
  <c r="AO429" i="5"/>
  <c r="AM429" i="5"/>
  <c r="CS429" i="5"/>
  <c r="AH429" i="5"/>
  <c r="Q429" i="5"/>
  <c r="CV428" i="5"/>
  <c r="CU428" i="5"/>
  <c r="CT428" i="5"/>
  <c r="AG428" i="5"/>
  <c r="CR428" i="5"/>
  <c r="AF428" i="5"/>
  <c r="CJ428" i="5"/>
  <c r="CG428" i="5"/>
  <c r="CH428" i="5"/>
  <c r="CB428" i="5"/>
  <c r="CA428" i="5"/>
  <c r="BZ428" i="5"/>
  <c r="BX428" i="5"/>
  <c r="U428" i="5"/>
  <c r="AY428" i="5"/>
  <c r="BA428" i="5"/>
  <c r="AQ428" i="5"/>
  <c r="AP428" i="5"/>
  <c r="AO428" i="5"/>
  <c r="AM428" i="5"/>
  <c r="CS428" i="5"/>
  <c r="AH428" i="5"/>
  <c r="Q428" i="5"/>
  <c r="CV427" i="5"/>
  <c r="CU427" i="5"/>
  <c r="CT427" i="5"/>
  <c r="CR427" i="5"/>
  <c r="AF427" i="5"/>
  <c r="CJ427" i="5"/>
  <c r="CG427" i="5"/>
  <c r="CH427" i="5"/>
  <c r="CB427" i="5"/>
  <c r="CA427" i="5"/>
  <c r="BZ427" i="5"/>
  <c r="BX427" i="5"/>
  <c r="AY427" i="5"/>
  <c r="BA427" i="5"/>
  <c r="AQ427" i="5"/>
  <c r="AP427" i="5"/>
  <c r="AO427" i="5"/>
  <c r="AM427" i="5"/>
  <c r="CS427" i="5"/>
  <c r="AH427" i="5"/>
  <c r="AG427" i="5"/>
  <c r="Q427" i="5"/>
  <c r="CV426" i="5"/>
  <c r="CU426" i="5"/>
  <c r="CT426" i="5"/>
  <c r="AG426" i="5"/>
  <c r="CR426" i="5"/>
  <c r="AF426" i="5"/>
  <c r="CJ426" i="5"/>
  <c r="CG426" i="5"/>
  <c r="CH426" i="5"/>
  <c r="CK426" i="5"/>
  <c r="CB426" i="5"/>
  <c r="CA426" i="5"/>
  <c r="BZ426" i="5"/>
  <c r="BX426" i="5"/>
  <c r="AY426" i="5"/>
  <c r="BA426" i="5"/>
  <c r="AQ426" i="5"/>
  <c r="AP426" i="5"/>
  <c r="AO426" i="5"/>
  <c r="AM426" i="5"/>
  <c r="CS426" i="5"/>
  <c r="AH426" i="5"/>
  <c r="Q426" i="5"/>
  <c r="CV425" i="5"/>
  <c r="CU425" i="5"/>
  <c r="CT425" i="5"/>
  <c r="AG425" i="5"/>
  <c r="CR425" i="5"/>
  <c r="AF425" i="5"/>
  <c r="CJ425" i="5"/>
  <c r="CG425" i="5"/>
  <c r="CH425" i="5"/>
  <c r="CB425" i="5"/>
  <c r="CA425" i="5"/>
  <c r="BZ425" i="5"/>
  <c r="BX425" i="5"/>
  <c r="BY425" i="5"/>
  <c r="AU425" i="5"/>
  <c r="AY425" i="5"/>
  <c r="BA425" i="5"/>
  <c r="AQ425" i="5"/>
  <c r="AP425" i="5"/>
  <c r="AO425" i="5"/>
  <c r="AM425" i="5"/>
  <c r="CS425" i="5"/>
  <c r="AH425" i="5"/>
  <c r="Q425" i="5"/>
  <c r="CV424" i="5"/>
  <c r="CU424" i="5"/>
  <c r="CT424" i="5"/>
  <c r="CR424" i="5"/>
  <c r="AF424" i="5"/>
  <c r="CJ424" i="5"/>
  <c r="CG424" i="5"/>
  <c r="CH424" i="5"/>
  <c r="CB424" i="5"/>
  <c r="CA424" i="5"/>
  <c r="BZ424" i="5"/>
  <c r="BX424" i="5"/>
  <c r="BY424" i="5"/>
  <c r="AY424" i="5"/>
  <c r="BA424" i="5"/>
  <c r="AQ424" i="5"/>
  <c r="AP424" i="5"/>
  <c r="AO424" i="5"/>
  <c r="AM424" i="5"/>
  <c r="CS424" i="5"/>
  <c r="AH424" i="5"/>
  <c r="AG424" i="5"/>
  <c r="U424" i="5"/>
  <c r="Q424" i="5"/>
  <c r="CV423" i="5"/>
  <c r="CU423" i="5"/>
  <c r="CT423" i="5"/>
  <c r="AG423" i="5"/>
  <c r="CR423" i="5"/>
  <c r="AF423" i="5"/>
  <c r="CJ423" i="5"/>
  <c r="CG423" i="5"/>
  <c r="CH423" i="5"/>
  <c r="CB423" i="5"/>
  <c r="CA423" i="5"/>
  <c r="BZ423" i="5"/>
  <c r="BX423" i="5"/>
  <c r="BY423" i="5"/>
  <c r="AY423" i="5"/>
  <c r="BA423" i="5"/>
  <c r="AQ423" i="5"/>
  <c r="AP423" i="5"/>
  <c r="AO423" i="5"/>
  <c r="AM423" i="5"/>
  <c r="CS423" i="5"/>
  <c r="AH423" i="5"/>
  <c r="Q423" i="5"/>
  <c r="CV422" i="5"/>
  <c r="CU422" i="5"/>
  <c r="CT422" i="5"/>
  <c r="AG422" i="5"/>
  <c r="CR422" i="5"/>
  <c r="AF422" i="5"/>
  <c r="CJ422" i="5"/>
  <c r="CG422" i="5"/>
  <c r="CH422" i="5"/>
  <c r="CB422" i="5"/>
  <c r="CA422" i="5"/>
  <c r="BZ422" i="5"/>
  <c r="BX422" i="5"/>
  <c r="BY422" i="5"/>
  <c r="AU422" i="5"/>
  <c r="AY422" i="5"/>
  <c r="BA422" i="5"/>
  <c r="AQ422" i="5"/>
  <c r="AP422" i="5"/>
  <c r="AO422" i="5"/>
  <c r="AM422" i="5"/>
  <c r="CS422" i="5"/>
  <c r="AH422" i="5"/>
  <c r="Q422" i="5"/>
  <c r="CV421" i="5"/>
  <c r="CU421" i="5"/>
  <c r="CT421" i="5"/>
  <c r="AG421" i="5"/>
  <c r="CR421" i="5"/>
  <c r="AF421" i="5"/>
  <c r="CJ421" i="5"/>
  <c r="CG421" i="5"/>
  <c r="CH421" i="5"/>
  <c r="CB421" i="5"/>
  <c r="CA421" i="5"/>
  <c r="BZ421" i="5"/>
  <c r="BX421" i="5"/>
  <c r="U421" i="5"/>
  <c r="AY421" i="5"/>
  <c r="BA421" i="5"/>
  <c r="AQ421" i="5"/>
  <c r="AP421" i="5"/>
  <c r="AO421" i="5"/>
  <c r="AM421" i="5"/>
  <c r="CS421" i="5"/>
  <c r="AH421" i="5"/>
  <c r="Q421" i="5"/>
  <c r="CV420" i="5"/>
  <c r="CU420" i="5"/>
  <c r="CT420" i="5"/>
  <c r="AG420" i="5"/>
  <c r="CR420" i="5"/>
  <c r="AF420" i="5"/>
  <c r="CJ420" i="5"/>
  <c r="CG420" i="5"/>
  <c r="CH420" i="5"/>
  <c r="CB420" i="5"/>
  <c r="CA420" i="5"/>
  <c r="BZ420" i="5"/>
  <c r="BX420" i="5"/>
  <c r="BY420" i="5"/>
  <c r="AY420" i="5"/>
  <c r="BA420" i="5"/>
  <c r="AQ420" i="5"/>
  <c r="AP420" i="5"/>
  <c r="AO420" i="5"/>
  <c r="AM420" i="5"/>
  <c r="CS420" i="5"/>
  <c r="AH420" i="5"/>
  <c r="Q420" i="5"/>
  <c r="CV419" i="5"/>
  <c r="CU419" i="5"/>
  <c r="CT419" i="5"/>
  <c r="AG419" i="5"/>
  <c r="CR419" i="5"/>
  <c r="AF419" i="5"/>
  <c r="CJ419" i="5"/>
  <c r="CG419" i="5"/>
  <c r="CH419" i="5"/>
  <c r="CK419" i="5"/>
  <c r="CB419" i="5"/>
  <c r="CA419" i="5"/>
  <c r="BZ419" i="5"/>
  <c r="BX419" i="5"/>
  <c r="U419" i="5"/>
  <c r="AY419" i="5"/>
  <c r="BA419" i="5"/>
  <c r="AQ419" i="5"/>
  <c r="AP419" i="5"/>
  <c r="AO419" i="5"/>
  <c r="AM419" i="5"/>
  <c r="CS419" i="5"/>
  <c r="AH419" i="5"/>
  <c r="Q419" i="5"/>
  <c r="CV418" i="5"/>
  <c r="CU418" i="5"/>
  <c r="CT418" i="5"/>
  <c r="AG418" i="5"/>
  <c r="CR418" i="5"/>
  <c r="AF418" i="5"/>
  <c r="CJ418" i="5"/>
  <c r="CG418" i="5"/>
  <c r="CH418" i="5"/>
  <c r="CB418" i="5"/>
  <c r="CA418" i="5"/>
  <c r="BZ418" i="5"/>
  <c r="BX418" i="5"/>
  <c r="U418" i="5"/>
  <c r="AY418" i="5"/>
  <c r="BA418" i="5"/>
  <c r="AQ418" i="5"/>
  <c r="AP418" i="5"/>
  <c r="AO418" i="5"/>
  <c r="AM418" i="5"/>
  <c r="CS418" i="5"/>
  <c r="AH418" i="5"/>
  <c r="Q418" i="5"/>
  <c r="CV417" i="5"/>
  <c r="CU417" i="5"/>
  <c r="CT417" i="5"/>
  <c r="AG417" i="5"/>
  <c r="CR417" i="5"/>
  <c r="AF417" i="5"/>
  <c r="CJ417" i="5"/>
  <c r="CG417" i="5"/>
  <c r="CH417" i="5"/>
  <c r="CB417" i="5"/>
  <c r="CA417" i="5"/>
  <c r="BZ417" i="5"/>
  <c r="BX417" i="5"/>
  <c r="U417" i="5"/>
  <c r="AY417" i="5"/>
  <c r="BA417" i="5"/>
  <c r="AQ417" i="5"/>
  <c r="AP417" i="5"/>
  <c r="AO417" i="5"/>
  <c r="AM417" i="5"/>
  <c r="CS417" i="5"/>
  <c r="AH417" i="5"/>
  <c r="Q417" i="5"/>
  <c r="CV416" i="5"/>
  <c r="CU416" i="5"/>
  <c r="CT416" i="5"/>
  <c r="AG416" i="5"/>
  <c r="CR416" i="5"/>
  <c r="AF416" i="5"/>
  <c r="CJ416" i="5"/>
  <c r="CG416" i="5"/>
  <c r="CH416" i="5"/>
  <c r="CB416" i="5"/>
  <c r="CA416" i="5"/>
  <c r="BZ416" i="5"/>
  <c r="BX416" i="5"/>
  <c r="U416" i="5"/>
  <c r="AY416" i="5"/>
  <c r="BA416" i="5"/>
  <c r="AQ416" i="5"/>
  <c r="AP416" i="5"/>
  <c r="AO416" i="5"/>
  <c r="AM416" i="5"/>
  <c r="CS416" i="5"/>
  <c r="AH416" i="5"/>
  <c r="Q416" i="5"/>
  <c r="CV415" i="5"/>
  <c r="CU415" i="5"/>
  <c r="CT415" i="5"/>
  <c r="AG415" i="5"/>
  <c r="CR415" i="5"/>
  <c r="AF415" i="5"/>
  <c r="CJ415" i="5"/>
  <c r="CG415" i="5"/>
  <c r="CH415" i="5"/>
  <c r="CB415" i="5"/>
  <c r="CA415" i="5"/>
  <c r="BZ415" i="5"/>
  <c r="BX415" i="5"/>
  <c r="BY415" i="5"/>
  <c r="AY415" i="5"/>
  <c r="BA415" i="5"/>
  <c r="AQ415" i="5"/>
  <c r="AP415" i="5"/>
  <c r="AO415" i="5"/>
  <c r="AM415" i="5"/>
  <c r="CS415" i="5"/>
  <c r="AH415" i="5"/>
  <c r="Q415" i="5"/>
  <c r="CV414" i="5"/>
  <c r="CU414" i="5"/>
  <c r="CT414" i="5"/>
  <c r="AG414" i="5"/>
  <c r="CR414" i="5"/>
  <c r="AF414" i="5"/>
  <c r="CJ414" i="5"/>
  <c r="CG414" i="5"/>
  <c r="CH414" i="5"/>
  <c r="CB414" i="5"/>
  <c r="CA414" i="5"/>
  <c r="BZ414" i="5"/>
  <c r="BX414" i="5"/>
  <c r="BY414" i="5"/>
  <c r="AU414" i="5"/>
  <c r="AY414" i="5"/>
  <c r="BA414" i="5"/>
  <c r="AQ414" i="5"/>
  <c r="AP414" i="5"/>
  <c r="AO414" i="5"/>
  <c r="AM414" i="5"/>
  <c r="CS414" i="5"/>
  <c r="AH414" i="5"/>
  <c r="Q414" i="5"/>
  <c r="CV413" i="5"/>
  <c r="CU413" i="5"/>
  <c r="CT413" i="5"/>
  <c r="CR413" i="5"/>
  <c r="AF413" i="5"/>
  <c r="CJ413" i="5"/>
  <c r="CG413" i="5"/>
  <c r="CH413" i="5"/>
  <c r="CB413" i="5"/>
  <c r="CA413" i="5"/>
  <c r="BZ413" i="5"/>
  <c r="BX413" i="5"/>
  <c r="BY413" i="5"/>
  <c r="AU413" i="5"/>
  <c r="AY413" i="5"/>
  <c r="BA413" i="5"/>
  <c r="AQ413" i="5"/>
  <c r="AP413" i="5"/>
  <c r="AO413" i="5"/>
  <c r="AM413" i="5"/>
  <c r="CS413" i="5"/>
  <c r="AH413" i="5"/>
  <c r="AG413" i="5"/>
  <c r="U413" i="5"/>
  <c r="Q413" i="5"/>
  <c r="CV412" i="5"/>
  <c r="CU412" i="5"/>
  <c r="CT412" i="5"/>
  <c r="AG412" i="5"/>
  <c r="CR412" i="5"/>
  <c r="AF412" i="5"/>
  <c r="CJ412" i="5"/>
  <c r="CG412" i="5"/>
  <c r="CH412" i="5"/>
  <c r="CB412" i="5"/>
  <c r="CA412" i="5"/>
  <c r="BZ412" i="5"/>
  <c r="BX412" i="5"/>
  <c r="BY412" i="5"/>
  <c r="AY412" i="5"/>
  <c r="BA412" i="5"/>
  <c r="AQ412" i="5"/>
  <c r="AP412" i="5"/>
  <c r="AO412" i="5"/>
  <c r="AM412" i="5"/>
  <c r="CS412" i="5"/>
  <c r="AH412" i="5"/>
  <c r="Q412" i="5"/>
  <c r="CV411" i="5"/>
  <c r="CU411" i="5"/>
  <c r="CT411" i="5"/>
  <c r="AG411" i="5"/>
  <c r="CR411" i="5"/>
  <c r="AF411" i="5"/>
  <c r="CJ411" i="5"/>
  <c r="CG411" i="5"/>
  <c r="CH411" i="5"/>
  <c r="CB411" i="5"/>
  <c r="CA411" i="5"/>
  <c r="BZ411" i="5"/>
  <c r="BX411" i="5"/>
  <c r="BY411" i="5"/>
  <c r="AU411" i="5"/>
  <c r="AY411" i="5"/>
  <c r="BA411" i="5"/>
  <c r="AQ411" i="5"/>
  <c r="AP411" i="5"/>
  <c r="AO411" i="5"/>
  <c r="AM411" i="5"/>
  <c r="CS411" i="5"/>
  <c r="AH411" i="5"/>
  <c r="Q411" i="5"/>
  <c r="CV410" i="5"/>
  <c r="CU410" i="5"/>
  <c r="CT410" i="5"/>
  <c r="AG410" i="5"/>
  <c r="CR410" i="5"/>
  <c r="AF410" i="5"/>
  <c r="CJ410" i="5"/>
  <c r="CG410" i="5"/>
  <c r="CH410" i="5"/>
  <c r="CB410" i="5"/>
  <c r="CA410" i="5"/>
  <c r="BZ410" i="5"/>
  <c r="BX410" i="5"/>
  <c r="BY410" i="5"/>
  <c r="AU410" i="5"/>
  <c r="AY410" i="5"/>
  <c r="BA410" i="5"/>
  <c r="AQ410" i="5"/>
  <c r="AP410" i="5"/>
  <c r="AO410" i="5"/>
  <c r="AM410" i="5"/>
  <c r="CS410" i="5"/>
  <c r="AH410" i="5"/>
  <c r="Q410" i="5"/>
  <c r="CV409" i="5"/>
  <c r="CU409" i="5"/>
  <c r="CT409" i="5"/>
  <c r="AG409" i="5"/>
  <c r="CR409" i="5"/>
  <c r="AF409" i="5"/>
  <c r="CJ409" i="5"/>
  <c r="CG409" i="5"/>
  <c r="CH409" i="5"/>
  <c r="CB409" i="5"/>
  <c r="CA409" i="5"/>
  <c r="BZ409" i="5"/>
  <c r="BX409" i="5"/>
  <c r="BY409" i="5"/>
  <c r="AY409" i="5"/>
  <c r="BA409" i="5"/>
  <c r="AQ409" i="5"/>
  <c r="AP409" i="5"/>
  <c r="AO409" i="5"/>
  <c r="AM409" i="5"/>
  <c r="CS409" i="5"/>
  <c r="AH409" i="5"/>
  <c r="Q409" i="5"/>
  <c r="CV408" i="5"/>
  <c r="CU408" i="5"/>
  <c r="CT408" i="5"/>
  <c r="AG408" i="5"/>
  <c r="CR408" i="5"/>
  <c r="AF408" i="5"/>
  <c r="CJ408" i="5"/>
  <c r="CG408" i="5"/>
  <c r="CH408" i="5"/>
  <c r="CB408" i="5"/>
  <c r="CA408" i="5"/>
  <c r="BZ408" i="5"/>
  <c r="BX408" i="5"/>
  <c r="BY408" i="5"/>
  <c r="AU408" i="5"/>
  <c r="AY408" i="5"/>
  <c r="BA408" i="5"/>
  <c r="AQ408" i="5"/>
  <c r="AP408" i="5"/>
  <c r="AO408" i="5"/>
  <c r="AM408" i="5"/>
  <c r="AH408" i="5"/>
  <c r="Q408" i="5"/>
  <c r="CV407" i="5"/>
  <c r="CU407" i="5"/>
  <c r="CT407" i="5"/>
  <c r="AG407" i="5"/>
  <c r="CR407" i="5"/>
  <c r="AF407" i="5"/>
  <c r="CJ407" i="5"/>
  <c r="CG407" i="5"/>
  <c r="CH407" i="5"/>
  <c r="CB407" i="5"/>
  <c r="CA407" i="5"/>
  <c r="BZ407" i="5"/>
  <c r="BX407" i="5"/>
  <c r="BY407" i="5"/>
  <c r="AY407" i="5"/>
  <c r="BA407" i="5"/>
  <c r="AQ407" i="5"/>
  <c r="AP407" i="5"/>
  <c r="AO407" i="5"/>
  <c r="AM407" i="5"/>
  <c r="CS407" i="5"/>
  <c r="AH407" i="5"/>
  <c r="Q407" i="5"/>
  <c r="CV406" i="5"/>
  <c r="CU406" i="5"/>
  <c r="CT406" i="5"/>
  <c r="AG406" i="5"/>
  <c r="CR406" i="5"/>
  <c r="AF406" i="5"/>
  <c r="CJ406" i="5"/>
  <c r="CG406" i="5"/>
  <c r="CH406" i="5"/>
  <c r="CB406" i="5"/>
  <c r="CA406" i="5"/>
  <c r="BZ406" i="5"/>
  <c r="BX406" i="5"/>
  <c r="U406" i="5"/>
  <c r="AY406" i="5"/>
  <c r="BA406" i="5"/>
  <c r="AQ406" i="5"/>
  <c r="AP406" i="5"/>
  <c r="AO406" i="5"/>
  <c r="AM406" i="5"/>
  <c r="CS406" i="5"/>
  <c r="AH406" i="5"/>
  <c r="Q406" i="5"/>
  <c r="CV405" i="5"/>
  <c r="CU405" i="5"/>
  <c r="CT405" i="5"/>
  <c r="AG405" i="5"/>
  <c r="CR405" i="5"/>
  <c r="AF405" i="5"/>
  <c r="CJ405" i="5"/>
  <c r="CG405" i="5"/>
  <c r="CH405" i="5"/>
  <c r="CB405" i="5"/>
  <c r="CA405" i="5"/>
  <c r="BZ405" i="5"/>
  <c r="BX405" i="5"/>
  <c r="U405" i="5"/>
  <c r="AY405" i="5"/>
  <c r="BA405" i="5"/>
  <c r="AQ405" i="5"/>
  <c r="AP405" i="5"/>
  <c r="AO405" i="5"/>
  <c r="AM405" i="5"/>
  <c r="CS405" i="5"/>
  <c r="AH405" i="5"/>
  <c r="Q405" i="5"/>
  <c r="CV404" i="5"/>
  <c r="CU404" i="5"/>
  <c r="CT404" i="5"/>
  <c r="AG404" i="5"/>
  <c r="CR404" i="5"/>
  <c r="AF404" i="5"/>
  <c r="CJ404" i="5"/>
  <c r="CG404" i="5"/>
  <c r="CH404" i="5"/>
  <c r="CB404" i="5"/>
  <c r="CA404" i="5"/>
  <c r="BZ404" i="5"/>
  <c r="BX404" i="5"/>
  <c r="U404" i="5"/>
  <c r="AY404" i="5"/>
  <c r="BA404" i="5"/>
  <c r="AQ404" i="5"/>
  <c r="AP404" i="5"/>
  <c r="AO404" i="5"/>
  <c r="AM404" i="5"/>
  <c r="CS404" i="5"/>
  <c r="AH404" i="5"/>
  <c r="Q404" i="5"/>
  <c r="CV403" i="5"/>
  <c r="CU403" i="5"/>
  <c r="CT403" i="5"/>
  <c r="AG403" i="5"/>
  <c r="CR403" i="5"/>
  <c r="CJ403" i="5"/>
  <c r="CG403" i="5"/>
  <c r="CH403" i="5"/>
  <c r="CB403" i="5"/>
  <c r="CA403" i="5"/>
  <c r="BZ403" i="5"/>
  <c r="BX403" i="5"/>
  <c r="BY403" i="5"/>
  <c r="AY403" i="5"/>
  <c r="BA403" i="5"/>
  <c r="AQ403" i="5"/>
  <c r="AP403" i="5"/>
  <c r="AO403" i="5"/>
  <c r="AM403" i="5"/>
  <c r="CS403" i="5"/>
  <c r="AH403" i="5"/>
  <c r="AF403" i="5"/>
  <c r="Q403" i="5"/>
  <c r="CV402" i="5"/>
  <c r="CU402" i="5"/>
  <c r="CT402" i="5"/>
  <c r="AG402" i="5"/>
  <c r="CR402" i="5"/>
  <c r="AF402" i="5"/>
  <c r="CJ402" i="5"/>
  <c r="CG402" i="5"/>
  <c r="CH402" i="5"/>
  <c r="CB402" i="5"/>
  <c r="CA402" i="5"/>
  <c r="BZ402" i="5"/>
  <c r="BX402" i="5"/>
  <c r="AY402" i="5"/>
  <c r="BA402" i="5"/>
  <c r="AQ402" i="5"/>
  <c r="AP402" i="5"/>
  <c r="AO402" i="5"/>
  <c r="AM402" i="5"/>
  <c r="CS402" i="5"/>
  <c r="AH402" i="5"/>
  <c r="Q402" i="5"/>
  <c r="CV401" i="5"/>
  <c r="CU401" i="5"/>
  <c r="CT401" i="5"/>
  <c r="AG401" i="5"/>
  <c r="CR401" i="5"/>
  <c r="AF401" i="5"/>
  <c r="CJ401" i="5"/>
  <c r="CG401" i="5"/>
  <c r="CH401" i="5"/>
  <c r="CB401" i="5"/>
  <c r="CA401" i="5"/>
  <c r="BZ401" i="5"/>
  <c r="BX401" i="5"/>
  <c r="AY401" i="5"/>
  <c r="BA401" i="5"/>
  <c r="AQ401" i="5"/>
  <c r="AP401" i="5"/>
  <c r="AO401" i="5"/>
  <c r="AM401" i="5"/>
  <c r="CS401" i="5"/>
  <c r="AH401" i="5"/>
  <c r="Q401" i="5"/>
  <c r="CV400" i="5"/>
  <c r="CU400" i="5"/>
  <c r="CT400" i="5"/>
  <c r="AG400" i="5"/>
  <c r="CR400" i="5"/>
  <c r="CJ400" i="5"/>
  <c r="CG400" i="5"/>
  <c r="CH400" i="5"/>
  <c r="CB400" i="5"/>
  <c r="CA400" i="5"/>
  <c r="BZ400" i="5"/>
  <c r="BX400" i="5"/>
  <c r="BY400" i="5"/>
  <c r="AY400" i="5"/>
  <c r="BA400" i="5"/>
  <c r="AQ400" i="5"/>
  <c r="AP400" i="5"/>
  <c r="AO400" i="5"/>
  <c r="AM400" i="5"/>
  <c r="CS400" i="5"/>
  <c r="AH400" i="5"/>
  <c r="AF400" i="5"/>
  <c r="Q400" i="5"/>
  <c r="CV399" i="5"/>
  <c r="CU399" i="5"/>
  <c r="CT399" i="5"/>
  <c r="AG399" i="5"/>
  <c r="CR399" i="5"/>
  <c r="AF399" i="5"/>
  <c r="CJ399" i="5"/>
  <c r="CG399" i="5"/>
  <c r="CH399" i="5"/>
  <c r="CB399" i="5"/>
  <c r="CA399" i="5"/>
  <c r="BZ399" i="5"/>
  <c r="BX399" i="5"/>
  <c r="BY399" i="5"/>
  <c r="AU399" i="5"/>
  <c r="AY399" i="5"/>
  <c r="BA399" i="5"/>
  <c r="AQ399" i="5"/>
  <c r="AP399" i="5"/>
  <c r="AO399" i="5"/>
  <c r="AM399" i="5"/>
  <c r="CS399" i="5"/>
  <c r="AH399" i="5"/>
  <c r="U399" i="5"/>
  <c r="Q399" i="5"/>
  <c r="CV398" i="5"/>
  <c r="CU398" i="5"/>
  <c r="CT398" i="5"/>
  <c r="AG398" i="5"/>
  <c r="CR398" i="5"/>
  <c r="AF398" i="5"/>
  <c r="CJ398" i="5"/>
  <c r="CG398" i="5"/>
  <c r="CH398" i="5"/>
  <c r="CB398" i="5"/>
  <c r="CA398" i="5"/>
  <c r="BZ398" i="5"/>
  <c r="BX398" i="5"/>
  <c r="BY398" i="5"/>
  <c r="AU398" i="5"/>
  <c r="AY398" i="5"/>
  <c r="BA398" i="5"/>
  <c r="AQ398" i="5"/>
  <c r="AP398" i="5"/>
  <c r="AO398" i="5"/>
  <c r="AM398" i="5"/>
  <c r="CS398" i="5"/>
  <c r="AH398" i="5"/>
  <c r="Q398" i="5"/>
  <c r="CV397" i="5"/>
  <c r="CU397" i="5"/>
  <c r="CT397" i="5"/>
  <c r="AG397" i="5"/>
  <c r="CR397" i="5"/>
  <c r="AF397" i="5"/>
  <c r="CJ397" i="5"/>
  <c r="CG397" i="5"/>
  <c r="CH397" i="5"/>
  <c r="CB397" i="5"/>
  <c r="CA397" i="5"/>
  <c r="BZ397" i="5"/>
  <c r="BX397" i="5"/>
  <c r="BY397" i="5"/>
  <c r="AU397" i="5"/>
  <c r="AY397" i="5"/>
  <c r="BA397" i="5"/>
  <c r="AQ397" i="5"/>
  <c r="AP397" i="5"/>
  <c r="AO397" i="5"/>
  <c r="AM397" i="5"/>
  <c r="CS397" i="5"/>
  <c r="AH397" i="5"/>
  <c r="Q397" i="5"/>
  <c r="CV396" i="5"/>
  <c r="CU396" i="5"/>
  <c r="CT396" i="5"/>
  <c r="AG396" i="5"/>
  <c r="CR396" i="5"/>
  <c r="AF396" i="5"/>
  <c r="CJ396" i="5"/>
  <c r="CG396" i="5"/>
  <c r="CH396" i="5"/>
  <c r="CB396" i="5"/>
  <c r="CA396" i="5"/>
  <c r="BZ396" i="5"/>
  <c r="BX396" i="5"/>
  <c r="BY396" i="5"/>
  <c r="AY396" i="5"/>
  <c r="BA396" i="5"/>
  <c r="AQ396" i="5"/>
  <c r="AP396" i="5"/>
  <c r="AO396" i="5"/>
  <c r="AM396" i="5"/>
  <c r="CS396" i="5"/>
  <c r="AH396" i="5"/>
  <c r="Q396" i="5"/>
  <c r="CV395" i="5"/>
  <c r="CU395" i="5"/>
  <c r="CT395" i="5"/>
  <c r="AG395" i="5"/>
  <c r="CR395" i="5"/>
  <c r="AF395" i="5"/>
  <c r="CJ395" i="5"/>
  <c r="CG395" i="5"/>
  <c r="CH395" i="5"/>
  <c r="CB395" i="5"/>
  <c r="CA395" i="5"/>
  <c r="BZ395" i="5"/>
  <c r="BX395" i="5"/>
  <c r="BY395" i="5"/>
  <c r="AY395" i="5"/>
  <c r="BA395" i="5"/>
  <c r="AQ395" i="5"/>
  <c r="AP395" i="5"/>
  <c r="AO395" i="5"/>
  <c r="AM395" i="5"/>
  <c r="CS395" i="5"/>
  <c r="AH395" i="5"/>
  <c r="Q395" i="5"/>
  <c r="CV394" i="5"/>
  <c r="CU394" i="5"/>
  <c r="CT394" i="5"/>
  <c r="AG394" i="5"/>
  <c r="CR394" i="5"/>
  <c r="AF394" i="5"/>
  <c r="CJ394" i="5"/>
  <c r="CG394" i="5"/>
  <c r="CH394" i="5"/>
  <c r="CB394" i="5"/>
  <c r="CA394" i="5"/>
  <c r="BZ394" i="5"/>
  <c r="BX394" i="5"/>
  <c r="U394" i="5"/>
  <c r="AY394" i="5"/>
  <c r="BA394" i="5"/>
  <c r="AQ394" i="5"/>
  <c r="AP394" i="5"/>
  <c r="AO394" i="5"/>
  <c r="AM394" i="5"/>
  <c r="CS394" i="5"/>
  <c r="AH394" i="5"/>
  <c r="Q394" i="5"/>
  <c r="CV393" i="5"/>
  <c r="CU393" i="5"/>
  <c r="CT393" i="5"/>
  <c r="AG393" i="5"/>
  <c r="CR393" i="5"/>
  <c r="AF393" i="5"/>
  <c r="CJ393" i="5"/>
  <c r="CG393" i="5"/>
  <c r="CH393" i="5"/>
  <c r="CB393" i="5"/>
  <c r="CA393" i="5"/>
  <c r="BZ393" i="5"/>
  <c r="BX393" i="5"/>
  <c r="U393" i="5"/>
  <c r="AY393" i="5"/>
  <c r="BA393" i="5"/>
  <c r="AQ393" i="5"/>
  <c r="AP393" i="5"/>
  <c r="AO393" i="5"/>
  <c r="AM393" i="5"/>
  <c r="CS393" i="5"/>
  <c r="AH393" i="5"/>
  <c r="Q393" i="5"/>
  <c r="CV392" i="5"/>
  <c r="CU392" i="5"/>
  <c r="CT392" i="5"/>
  <c r="AG392" i="5"/>
  <c r="CR392" i="5"/>
  <c r="AF392" i="5"/>
  <c r="CJ392" i="5"/>
  <c r="CG392" i="5"/>
  <c r="CH392" i="5"/>
  <c r="CB392" i="5"/>
  <c r="CA392" i="5"/>
  <c r="BZ392" i="5"/>
  <c r="BX392" i="5"/>
  <c r="U392" i="5"/>
  <c r="AY392" i="5"/>
  <c r="BA392" i="5"/>
  <c r="AQ392" i="5"/>
  <c r="AP392" i="5"/>
  <c r="AO392" i="5"/>
  <c r="AM392" i="5"/>
  <c r="CS392" i="5"/>
  <c r="AH392" i="5"/>
  <c r="Q392" i="5"/>
  <c r="CV391" i="5"/>
  <c r="CU391" i="5"/>
  <c r="CT391" i="5"/>
  <c r="AG391" i="5"/>
  <c r="CR391" i="5"/>
  <c r="AF391" i="5"/>
  <c r="CJ391" i="5"/>
  <c r="CG391" i="5"/>
  <c r="CH391" i="5"/>
  <c r="CB391" i="5"/>
  <c r="CA391" i="5"/>
  <c r="BZ391" i="5"/>
  <c r="BX391" i="5"/>
  <c r="U391" i="5"/>
  <c r="AY391" i="5"/>
  <c r="BA391" i="5"/>
  <c r="AQ391" i="5"/>
  <c r="AP391" i="5"/>
  <c r="AO391" i="5"/>
  <c r="AM391" i="5"/>
  <c r="CS391" i="5"/>
  <c r="AH391" i="5"/>
  <c r="Q391" i="5"/>
  <c r="CV390" i="5"/>
  <c r="CU390" i="5"/>
  <c r="CT390" i="5"/>
  <c r="CR390" i="5"/>
  <c r="AF390" i="5"/>
  <c r="CJ390" i="5"/>
  <c r="CG390" i="5"/>
  <c r="CH390" i="5"/>
  <c r="CB390" i="5"/>
  <c r="CA390" i="5"/>
  <c r="BZ390" i="5"/>
  <c r="BX390" i="5"/>
  <c r="AY390" i="5"/>
  <c r="BA390" i="5"/>
  <c r="AQ390" i="5"/>
  <c r="AP390" i="5"/>
  <c r="AO390" i="5"/>
  <c r="AM390" i="5"/>
  <c r="CS390" i="5"/>
  <c r="AH390" i="5"/>
  <c r="AG390" i="5"/>
  <c r="Q390" i="5"/>
  <c r="CV389" i="5"/>
  <c r="CU389" i="5"/>
  <c r="CT389" i="5"/>
  <c r="AG389" i="5"/>
  <c r="CR389" i="5"/>
  <c r="AF389" i="5"/>
  <c r="CJ389" i="5"/>
  <c r="CG389" i="5"/>
  <c r="CH389" i="5"/>
  <c r="CB389" i="5"/>
  <c r="CA389" i="5"/>
  <c r="BZ389" i="5"/>
  <c r="BX389" i="5"/>
  <c r="AY389" i="5"/>
  <c r="BA389" i="5"/>
  <c r="AQ389" i="5"/>
  <c r="AP389" i="5"/>
  <c r="AO389" i="5"/>
  <c r="AM389" i="5"/>
  <c r="CS389" i="5"/>
  <c r="AH389" i="5"/>
  <c r="Q389" i="5"/>
  <c r="CV388" i="5"/>
  <c r="CU388" i="5"/>
  <c r="CT388" i="5"/>
  <c r="AG388" i="5"/>
  <c r="CR388" i="5"/>
  <c r="AF388" i="5"/>
  <c r="CJ388" i="5"/>
  <c r="CG388" i="5"/>
  <c r="CH388" i="5"/>
  <c r="CB388" i="5"/>
  <c r="CA388" i="5"/>
  <c r="BZ388" i="5"/>
  <c r="BX388" i="5"/>
  <c r="BY388" i="5"/>
  <c r="AU388" i="5"/>
  <c r="AY388" i="5"/>
  <c r="BA388" i="5"/>
  <c r="AQ388" i="5"/>
  <c r="AP388" i="5"/>
  <c r="AO388" i="5"/>
  <c r="AM388" i="5"/>
  <c r="CS388" i="5"/>
  <c r="AH388" i="5"/>
  <c r="Q388" i="5"/>
  <c r="CV387" i="5"/>
  <c r="CU387" i="5"/>
  <c r="CT387" i="5"/>
  <c r="AG387" i="5"/>
  <c r="CR387" i="5"/>
  <c r="AF387" i="5"/>
  <c r="CJ387" i="5"/>
  <c r="CG387" i="5"/>
  <c r="CH387" i="5"/>
  <c r="CB387" i="5"/>
  <c r="CA387" i="5"/>
  <c r="BZ387" i="5"/>
  <c r="BX387" i="5"/>
  <c r="BY387" i="5"/>
  <c r="AU387" i="5"/>
  <c r="AY387" i="5"/>
  <c r="BA387" i="5"/>
  <c r="AQ387" i="5"/>
  <c r="AP387" i="5"/>
  <c r="AO387" i="5"/>
  <c r="AM387" i="5"/>
  <c r="CS387" i="5"/>
  <c r="AH387" i="5"/>
  <c r="Q387" i="5"/>
  <c r="CV386" i="5"/>
  <c r="CU386" i="5"/>
  <c r="CT386" i="5"/>
  <c r="AG386" i="5"/>
  <c r="CR386" i="5"/>
  <c r="AF386" i="5"/>
  <c r="CJ386" i="5"/>
  <c r="CG386" i="5"/>
  <c r="CH386" i="5"/>
  <c r="CB386" i="5"/>
  <c r="CA386" i="5"/>
  <c r="BZ386" i="5"/>
  <c r="BX386" i="5"/>
  <c r="BY386" i="5"/>
  <c r="AY386" i="5"/>
  <c r="BA386" i="5"/>
  <c r="AQ386" i="5"/>
  <c r="AP386" i="5"/>
  <c r="AO386" i="5"/>
  <c r="AM386" i="5"/>
  <c r="CS386" i="5"/>
  <c r="AH386" i="5"/>
  <c r="Q386" i="5"/>
  <c r="CV385" i="5"/>
  <c r="CU385" i="5"/>
  <c r="CT385" i="5"/>
  <c r="AG385" i="5"/>
  <c r="CR385" i="5"/>
  <c r="AF385" i="5"/>
  <c r="CJ385" i="5"/>
  <c r="CG385" i="5"/>
  <c r="CH385" i="5"/>
  <c r="CB385" i="5"/>
  <c r="CA385" i="5"/>
  <c r="BZ385" i="5"/>
  <c r="BX385" i="5"/>
  <c r="BY385" i="5"/>
  <c r="AU385" i="5"/>
  <c r="AY385" i="5"/>
  <c r="BA385" i="5"/>
  <c r="AQ385" i="5"/>
  <c r="AP385" i="5"/>
  <c r="AO385" i="5"/>
  <c r="AM385" i="5"/>
  <c r="CS385" i="5"/>
  <c r="AH385" i="5"/>
  <c r="Q385" i="5"/>
  <c r="CV384" i="5"/>
  <c r="CU384" i="5"/>
  <c r="CT384" i="5"/>
  <c r="AG384" i="5"/>
  <c r="CR384" i="5"/>
  <c r="AF384" i="5"/>
  <c r="CJ384" i="5"/>
  <c r="CG384" i="5"/>
  <c r="CH384" i="5"/>
  <c r="CB384" i="5"/>
  <c r="CA384" i="5"/>
  <c r="BZ384" i="5"/>
  <c r="BX384" i="5"/>
  <c r="U384" i="5"/>
  <c r="AY384" i="5"/>
  <c r="BA384" i="5"/>
  <c r="AQ384" i="5"/>
  <c r="AP384" i="5"/>
  <c r="AO384" i="5"/>
  <c r="AM384" i="5"/>
  <c r="CS384" i="5"/>
  <c r="AH384" i="5"/>
  <c r="Q384" i="5"/>
  <c r="CV383" i="5"/>
  <c r="CU383" i="5"/>
  <c r="CT383" i="5"/>
  <c r="AG383" i="5"/>
  <c r="CR383" i="5"/>
  <c r="AF383" i="5"/>
  <c r="CJ383" i="5"/>
  <c r="CG383" i="5"/>
  <c r="CH383" i="5"/>
  <c r="CB383" i="5"/>
  <c r="CA383" i="5"/>
  <c r="BZ383" i="5"/>
  <c r="BX383" i="5"/>
  <c r="BY383" i="5"/>
  <c r="AY383" i="5"/>
  <c r="BA383" i="5"/>
  <c r="AQ383" i="5"/>
  <c r="AP383" i="5"/>
  <c r="AO383" i="5"/>
  <c r="AM383" i="5"/>
  <c r="CS383" i="5"/>
  <c r="AH383" i="5"/>
  <c r="Q383" i="5"/>
  <c r="CV382" i="5"/>
  <c r="CU382" i="5"/>
  <c r="CT382" i="5"/>
  <c r="AG382" i="5"/>
  <c r="CR382" i="5"/>
  <c r="AF382" i="5"/>
  <c r="CJ382" i="5"/>
  <c r="CG382" i="5"/>
  <c r="CH382" i="5"/>
  <c r="CB382" i="5"/>
  <c r="CA382" i="5"/>
  <c r="BZ382" i="5"/>
  <c r="BX382" i="5"/>
  <c r="U382" i="5"/>
  <c r="AY382" i="5"/>
  <c r="BA382" i="5"/>
  <c r="AQ382" i="5"/>
  <c r="AP382" i="5"/>
  <c r="AO382" i="5"/>
  <c r="AM382" i="5"/>
  <c r="CS382" i="5"/>
  <c r="AH382" i="5"/>
  <c r="Q382" i="5"/>
  <c r="CV381" i="5"/>
  <c r="CU381" i="5"/>
  <c r="CT381" i="5"/>
  <c r="AG381" i="5"/>
  <c r="CR381" i="5"/>
  <c r="AF381" i="5"/>
  <c r="CJ381" i="5"/>
  <c r="CG381" i="5"/>
  <c r="CH381" i="5"/>
  <c r="CB381" i="5"/>
  <c r="CA381" i="5"/>
  <c r="BZ381" i="5"/>
  <c r="BX381" i="5"/>
  <c r="U381" i="5"/>
  <c r="AY381" i="5"/>
  <c r="BA381" i="5"/>
  <c r="AQ381" i="5"/>
  <c r="AP381" i="5"/>
  <c r="AO381" i="5"/>
  <c r="AM381" i="5"/>
  <c r="CS381" i="5"/>
  <c r="AH381" i="5"/>
  <c r="Q381" i="5"/>
  <c r="CV380" i="5"/>
  <c r="CU380" i="5"/>
  <c r="CT380" i="5"/>
  <c r="AG380" i="5"/>
  <c r="CR380" i="5"/>
  <c r="AF380" i="5"/>
  <c r="CJ380" i="5"/>
  <c r="CG380" i="5"/>
  <c r="CH380" i="5"/>
  <c r="CB380" i="5"/>
  <c r="CA380" i="5"/>
  <c r="BZ380" i="5"/>
  <c r="BX380" i="5"/>
  <c r="U380" i="5"/>
  <c r="AY380" i="5"/>
  <c r="BA380" i="5"/>
  <c r="AQ380" i="5"/>
  <c r="AP380" i="5"/>
  <c r="AO380" i="5"/>
  <c r="AM380" i="5"/>
  <c r="CS380" i="5"/>
  <c r="AH380" i="5"/>
  <c r="Q380" i="5"/>
  <c r="CV379" i="5"/>
  <c r="CU379" i="5"/>
  <c r="CT379" i="5"/>
  <c r="AG379" i="5"/>
  <c r="CR379" i="5"/>
  <c r="AF379" i="5"/>
  <c r="CJ379" i="5"/>
  <c r="CG379" i="5"/>
  <c r="CH379" i="5"/>
  <c r="CB379" i="5"/>
  <c r="CA379" i="5"/>
  <c r="BZ379" i="5"/>
  <c r="BX379" i="5"/>
  <c r="U379" i="5"/>
  <c r="AY379" i="5"/>
  <c r="BA379" i="5"/>
  <c r="AQ379" i="5"/>
  <c r="AP379" i="5"/>
  <c r="AO379" i="5"/>
  <c r="AM379" i="5"/>
  <c r="CS379" i="5"/>
  <c r="AH379" i="5"/>
  <c r="Q379" i="5"/>
  <c r="CV378" i="5"/>
  <c r="CU378" i="5"/>
  <c r="CT378" i="5"/>
  <c r="AG378" i="5"/>
  <c r="CR378" i="5"/>
  <c r="AF378" i="5"/>
  <c r="CJ378" i="5"/>
  <c r="CG378" i="5"/>
  <c r="CH378" i="5"/>
  <c r="CB378" i="5"/>
  <c r="CA378" i="5"/>
  <c r="BZ378" i="5"/>
  <c r="BX378" i="5"/>
  <c r="AY378" i="5"/>
  <c r="BA378" i="5"/>
  <c r="AQ378" i="5"/>
  <c r="AP378" i="5"/>
  <c r="AO378" i="5"/>
  <c r="AM378" i="5"/>
  <c r="CS378" i="5"/>
  <c r="AH378" i="5"/>
  <c r="Q378" i="5"/>
  <c r="CV377" i="5"/>
  <c r="CU377" i="5"/>
  <c r="CT377" i="5"/>
  <c r="AG377" i="5"/>
  <c r="CR377" i="5"/>
  <c r="AF377" i="5"/>
  <c r="CJ377" i="5"/>
  <c r="CG377" i="5"/>
  <c r="CH377" i="5"/>
  <c r="CB377" i="5"/>
  <c r="CA377" i="5"/>
  <c r="BZ377" i="5"/>
  <c r="BX377" i="5"/>
  <c r="AY377" i="5"/>
  <c r="BA377" i="5"/>
  <c r="AQ377" i="5"/>
  <c r="AP377" i="5"/>
  <c r="AO377" i="5"/>
  <c r="AM377" i="5"/>
  <c r="CS377" i="5"/>
  <c r="AH377" i="5"/>
  <c r="Q377" i="5"/>
  <c r="CV376" i="5"/>
  <c r="CU376" i="5"/>
  <c r="CT376" i="5"/>
  <c r="AG376" i="5"/>
  <c r="CR376" i="5"/>
  <c r="AF376" i="5"/>
  <c r="CJ376" i="5"/>
  <c r="CG376" i="5"/>
  <c r="CH376" i="5"/>
  <c r="CB376" i="5"/>
  <c r="CA376" i="5"/>
  <c r="BZ376" i="5"/>
  <c r="BX376" i="5"/>
  <c r="BY376" i="5"/>
  <c r="AY376" i="5"/>
  <c r="BA376" i="5"/>
  <c r="AQ376" i="5"/>
  <c r="AP376" i="5"/>
  <c r="AO376" i="5"/>
  <c r="AM376" i="5"/>
  <c r="CS376" i="5"/>
  <c r="AH376" i="5"/>
  <c r="U376" i="5"/>
  <c r="Q376" i="5"/>
  <c r="CV375" i="5"/>
  <c r="CU375" i="5"/>
  <c r="CT375" i="5"/>
  <c r="AG375" i="5"/>
  <c r="CR375" i="5"/>
  <c r="AF375" i="5"/>
  <c r="CJ375" i="5"/>
  <c r="CG375" i="5"/>
  <c r="CH375" i="5"/>
  <c r="CB375" i="5"/>
  <c r="CA375" i="5"/>
  <c r="BZ375" i="5"/>
  <c r="BX375" i="5"/>
  <c r="BY375" i="5"/>
  <c r="AU375" i="5"/>
  <c r="AY375" i="5"/>
  <c r="BA375" i="5"/>
  <c r="AQ375" i="5"/>
  <c r="AP375" i="5"/>
  <c r="AO375" i="5"/>
  <c r="AM375" i="5"/>
  <c r="CS375" i="5"/>
  <c r="AH375" i="5"/>
  <c r="Q375" i="5"/>
  <c r="CV374" i="5"/>
  <c r="CU374" i="5"/>
  <c r="CT374" i="5"/>
  <c r="AG374" i="5"/>
  <c r="CR374" i="5"/>
  <c r="AF374" i="5"/>
  <c r="CJ374" i="5"/>
  <c r="CG374" i="5"/>
  <c r="CH374" i="5"/>
  <c r="CB374" i="5"/>
  <c r="CA374" i="5"/>
  <c r="BZ374" i="5"/>
  <c r="BX374" i="5"/>
  <c r="BY374" i="5"/>
  <c r="AU374" i="5"/>
  <c r="AY374" i="5"/>
  <c r="BA374" i="5"/>
  <c r="AQ374" i="5"/>
  <c r="AP374" i="5"/>
  <c r="AO374" i="5"/>
  <c r="AM374" i="5"/>
  <c r="CS374" i="5"/>
  <c r="AH374" i="5"/>
  <c r="Q374" i="5"/>
  <c r="CV373" i="5"/>
  <c r="CU373" i="5"/>
  <c r="CT373" i="5"/>
  <c r="AG373" i="5"/>
  <c r="CR373" i="5"/>
  <c r="AF373" i="5"/>
  <c r="CJ373" i="5"/>
  <c r="CG373" i="5"/>
  <c r="CH373" i="5"/>
  <c r="CB373" i="5"/>
  <c r="CA373" i="5"/>
  <c r="BZ373" i="5"/>
  <c r="BX373" i="5"/>
  <c r="BY373" i="5"/>
  <c r="AU373" i="5"/>
  <c r="AY373" i="5"/>
  <c r="BA373" i="5"/>
  <c r="AQ373" i="5"/>
  <c r="AP373" i="5"/>
  <c r="AO373" i="5"/>
  <c r="AM373" i="5"/>
  <c r="CS373" i="5"/>
  <c r="AH373" i="5"/>
  <c r="Q373" i="5"/>
  <c r="CV372" i="5"/>
  <c r="CU372" i="5"/>
  <c r="CT372" i="5"/>
  <c r="AG372" i="5"/>
  <c r="CR372" i="5"/>
  <c r="AF372" i="5"/>
  <c r="CJ372" i="5"/>
  <c r="CG372" i="5"/>
  <c r="CH372" i="5"/>
  <c r="CB372" i="5"/>
  <c r="CA372" i="5"/>
  <c r="BZ372" i="5"/>
  <c r="BX372" i="5"/>
  <c r="BY372" i="5"/>
  <c r="AU372" i="5"/>
  <c r="AY372" i="5"/>
  <c r="BA372" i="5"/>
  <c r="AQ372" i="5"/>
  <c r="AP372" i="5"/>
  <c r="AO372" i="5"/>
  <c r="AM372" i="5"/>
  <c r="AH372" i="5"/>
  <c r="Q372" i="5"/>
  <c r="CV371" i="5"/>
  <c r="CU371" i="5"/>
  <c r="CT371" i="5"/>
  <c r="AG371" i="5"/>
  <c r="CR371" i="5"/>
  <c r="AF371" i="5"/>
  <c r="CJ371" i="5"/>
  <c r="CG371" i="5"/>
  <c r="CH371" i="5"/>
  <c r="CB371" i="5"/>
  <c r="CA371" i="5"/>
  <c r="BZ371" i="5"/>
  <c r="BX371" i="5"/>
  <c r="BY371" i="5"/>
  <c r="AU371" i="5"/>
  <c r="AY371" i="5"/>
  <c r="BA371" i="5"/>
  <c r="AQ371" i="5"/>
  <c r="AP371" i="5"/>
  <c r="AO371" i="5"/>
  <c r="AM371" i="5"/>
  <c r="CS371" i="5"/>
  <c r="AH371" i="5"/>
  <c r="Q371" i="5"/>
  <c r="CV370" i="5"/>
  <c r="CU370" i="5"/>
  <c r="CT370" i="5"/>
  <c r="AG370" i="5"/>
  <c r="CR370" i="5"/>
  <c r="AF370" i="5"/>
  <c r="CJ370" i="5"/>
  <c r="CG370" i="5"/>
  <c r="CH370" i="5"/>
  <c r="CB370" i="5"/>
  <c r="CA370" i="5"/>
  <c r="BZ370" i="5"/>
  <c r="BX370" i="5"/>
  <c r="BY370" i="5"/>
  <c r="AY370" i="5"/>
  <c r="BA370" i="5"/>
  <c r="AQ370" i="5"/>
  <c r="AP370" i="5"/>
  <c r="AO370" i="5"/>
  <c r="AM370" i="5"/>
  <c r="CS370" i="5"/>
  <c r="AH370" i="5"/>
  <c r="Q370" i="5"/>
  <c r="CV369" i="5"/>
  <c r="CU369" i="5"/>
  <c r="CT369" i="5"/>
  <c r="AG369" i="5"/>
  <c r="CR369" i="5"/>
  <c r="AF369" i="5"/>
  <c r="CJ369" i="5"/>
  <c r="CG369" i="5"/>
  <c r="CH369" i="5"/>
  <c r="CB369" i="5"/>
  <c r="CA369" i="5"/>
  <c r="BZ369" i="5"/>
  <c r="BX369" i="5"/>
  <c r="U369" i="5"/>
  <c r="AY369" i="5"/>
  <c r="BA369" i="5"/>
  <c r="AQ369" i="5"/>
  <c r="AP369" i="5"/>
  <c r="AO369" i="5"/>
  <c r="AM369" i="5"/>
  <c r="CS369" i="5"/>
  <c r="AH369" i="5"/>
  <c r="Q369" i="5"/>
  <c r="CV368" i="5"/>
  <c r="CU368" i="5"/>
  <c r="CT368" i="5"/>
  <c r="AG368" i="5"/>
  <c r="CR368" i="5"/>
  <c r="AF368" i="5"/>
  <c r="CJ368" i="5"/>
  <c r="CG368" i="5"/>
  <c r="CH368" i="5"/>
  <c r="CB368" i="5"/>
  <c r="CA368" i="5"/>
  <c r="BZ368" i="5"/>
  <c r="BX368" i="5"/>
  <c r="U368" i="5"/>
  <c r="AY368" i="5"/>
  <c r="BA368" i="5"/>
  <c r="AQ368" i="5"/>
  <c r="AP368" i="5"/>
  <c r="AO368" i="5"/>
  <c r="AM368" i="5"/>
  <c r="CS368" i="5"/>
  <c r="AH368" i="5"/>
  <c r="Q368" i="5"/>
  <c r="CV367" i="5"/>
  <c r="CU367" i="5"/>
  <c r="CT367" i="5"/>
  <c r="AG367" i="5"/>
  <c r="CR367" i="5"/>
  <c r="AF367" i="5"/>
  <c r="CJ367" i="5"/>
  <c r="CG367" i="5"/>
  <c r="CH367" i="5"/>
  <c r="CB367" i="5"/>
  <c r="CA367" i="5"/>
  <c r="BZ367" i="5"/>
  <c r="BX367" i="5"/>
  <c r="U367" i="5"/>
  <c r="AY367" i="5"/>
  <c r="BA367" i="5"/>
  <c r="AQ367" i="5"/>
  <c r="AP367" i="5"/>
  <c r="AO367" i="5"/>
  <c r="AM367" i="5"/>
  <c r="CS367" i="5"/>
  <c r="AH367" i="5"/>
  <c r="Q367" i="5"/>
  <c r="CV366" i="5"/>
  <c r="CU366" i="5"/>
  <c r="CT366" i="5"/>
  <c r="CR366" i="5"/>
  <c r="AF366" i="5"/>
  <c r="CJ366" i="5"/>
  <c r="CG366" i="5"/>
  <c r="CH366" i="5"/>
  <c r="CB366" i="5"/>
  <c r="CA366" i="5"/>
  <c r="BZ366" i="5"/>
  <c r="BX366" i="5"/>
  <c r="U366" i="5"/>
  <c r="AY366" i="5"/>
  <c r="BA366" i="5"/>
  <c r="AQ366" i="5"/>
  <c r="AP366" i="5"/>
  <c r="AO366" i="5"/>
  <c r="AM366" i="5"/>
  <c r="CS366" i="5"/>
  <c r="AH366" i="5"/>
  <c r="AG366" i="5"/>
  <c r="Q366" i="5"/>
  <c r="CV365" i="5"/>
  <c r="CU365" i="5"/>
  <c r="CT365" i="5"/>
  <c r="AG365" i="5"/>
  <c r="CR365" i="5"/>
  <c r="AF365" i="5"/>
  <c r="CJ365" i="5"/>
  <c r="CG365" i="5"/>
  <c r="CH365" i="5"/>
  <c r="CB365" i="5"/>
  <c r="CA365" i="5"/>
  <c r="BZ365" i="5"/>
  <c r="BX365" i="5"/>
  <c r="BY365" i="5"/>
  <c r="AU365" i="5"/>
  <c r="AY365" i="5"/>
  <c r="BA365" i="5"/>
  <c r="AQ365" i="5"/>
  <c r="AP365" i="5"/>
  <c r="AO365" i="5"/>
  <c r="AM365" i="5"/>
  <c r="CS365" i="5"/>
  <c r="AH365" i="5"/>
  <c r="Q365" i="5"/>
  <c r="CV364" i="5"/>
  <c r="CU364" i="5"/>
  <c r="CT364" i="5"/>
  <c r="AG364" i="5"/>
  <c r="CR364" i="5"/>
  <c r="AF364" i="5"/>
  <c r="CJ364" i="5"/>
  <c r="CG364" i="5"/>
  <c r="CH364" i="5"/>
  <c r="CB364" i="5"/>
  <c r="CA364" i="5"/>
  <c r="BZ364" i="5"/>
  <c r="BX364" i="5"/>
  <c r="BY364" i="5"/>
  <c r="AU364" i="5"/>
  <c r="AY364" i="5"/>
  <c r="BA364" i="5"/>
  <c r="AQ364" i="5"/>
  <c r="AP364" i="5"/>
  <c r="AO364" i="5"/>
  <c r="AM364" i="5"/>
  <c r="CS364" i="5"/>
  <c r="AH364" i="5"/>
  <c r="Q364" i="5"/>
  <c r="CV363" i="5"/>
  <c r="CU363" i="5"/>
  <c r="CT363" i="5"/>
  <c r="AG363" i="5"/>
  <c r="CR363" i="5"/>
  <c r="AF363" i="5"/>
  <c r="CJ363" i="5"/>
  <c r="CG363" i="5"/>
  <c r="CH363" i="5"/>
  <c r="CB363" i="5"/>
  <c r="CA363" i="5"/>
  <c r="BZ363" i="5"/>
  <c r="BX363" i="5"/>
  <c r="BY363" i="5"/>
  <c r="AY363" i="5"/>
  <c r="BA363" i="5"/>
  <c r="AQ363" i="5"/>
  <c r="AP363" i="5"/>
  <c r="AO363" i="5"/>
  <c r="AM363" i="5"/>
  <c r="CS363" i="5"/>
  <c r="AH363" i="5"/>
  <c r="Q363" i="5"/>
  <c r="CV362" i="5"/>
  <c r="CU362" i="5"/>
  <c r="CT362" i="5"/>
  <c r="AG362" i="5"/>
  <c r="CR362" i="5"/>
  <c r="AF362" i="5"/>
  <c r="CJ362" i="5"/>
  <c r="CG362" i="5"/>
  <c r="CH362" i="5"/>
  <c r="CB362" i="5"/>
  <c r="CA362" i="5"/>
  <c r="BZ362" i="5"/>
  <c r="BX362" i="5"/>
  <c r="U362" i="5"/>
  <c r="AY362" i="5"/>
  <c r="BA362" i="5"/>
  <c r="AQ362" i="5"/>
  <c r="AP362" i="5"/>
  <c r="AO362" i="5"/>
  <c r="AM362" i="5"/>
  <c r="CS362" i="5"/>
  <c r="AH362" i="5"/>
  <c r="Q362" i="5"/>
  <c r="CV361" i="5"/>
  <c r="CU361" i="5"/>
  <c r="CT361" i="5"/>
  <c r="CR361" i="5"/>
  <c r="CJ361" i="5"/>
  <c r="CG361" i="5"/>
  <c r="CH361" i="5"/>
  <c r="CB361" i="5"/>
  <c r="CA361" i="5"/>
  <c r="BZ361" i="5"/>
  <c r="BX361" i="5"/>
  <c r="U361" i="5"/>
  <c r="AY361" i="5"/>
  <c r="BA361" i="5"/>
  <c r="AQ361" i="5"/>
  <c r="AP361" i="5"/>
  <c r="AO361" i="5"/>
  <c r="AM361" i="5"/>
  <c r="CS361" i="5"/>
  <c r="AH361" i="5"/>
  <c r="AG361" i="5"/>
  <c r="AF361" i="5"/>
  <c r="Q361" i="5"/>
  <c r="CV360" i="5"/>
  <c r="CU360" i="5"/>
  <c r="CT360" i="5"/>
  <c r="AG360" i="5"/>
  <c r="CR360" i="5"/>
  <c r="AF360" i="5"/>
  <c r="CJ360" i="5"/>
  <c r="CG360" i="5"/>
  <c r="CH360" i="5"/>
  <c r="CB360" i="5"/>
  <c r="CA360" i="5"/>
  <c r="BZ360" i="5"/>
  <c r="BX360" i="5"/>
  <c r="BY360" i="5"/>
  <c r="AY360" i="5"/>
  <c r="BA360" i="5"/>
  <c r="AQ360" i="5"/>
  <c r="AP360" i="5"/>
  <c r="AO360" i="5"/>
  <c r="AM360" i="5"/>
  <c r="CS360" i="5"/>
  <c r="AH360" i="5"/>
  <c r="Q360" i="5"/>
  <c r="CV359" i="5"/>
  <c r="CU359" i="5"/>
  <c r="CT359" i="5"/>
  <c r="AG359" i="5"/>
  <c r="CR359" i="5"/>
  <c r="AF359" i="5"/>
  <c r="CJ359" i="5"/>
  <c r="CG359" i="5"/>
  <c r="CH359" i="5"/>
  <c r="CB359" i="5"/>
  <c r="CA359" i="5"/>
  <c r="BZ359" i="5"/>
  <c r="BX359" i="5"/>
  <c r="U359" i="5"/>
  <c r="AY359" i="5"/>
  <c r="BA359" i="5"/>
  <c r="AQ359" i="5"/>
  <c r="AP359" i="5"/>
  <c r="AO359" i="5"/>
  <c r="AM359" i="5"/>
  <c r="CS359" i="5"/>
  <c r="AH359" i="5"/>
  <c r="Q359" i="5"/>
  <c r="CV358" i="5"/>
  <c r="CU358" i="5"/>
  <c r="CT358" i="5"/>
  <c r="AG358" i="5"/>
  <c r="CR358" i="5"/>
  <c r="AF358" i="5"/>
  <c r="CJ358" i="5"/>
  <c r="CG358" i="5"/>
  <c r="CH358" i="5"/>
  <c r="CB358" i="5"/>
  <c r="CA358" i="5"/>
  <c r="BZ358" i="5"/>
  <c r="BX358" i="5"/>
  <c r="U358" i="5"/>
  <c r="AY358" i="5"/>
  <c r="BA358" i="5"/>
  <c r="AQ358" i="5"/>
  <c r="AP358" i="5"/>
  <c r="AO358" i="5"/>
  <c r="AM358" i="5"/>
  <c r="CS358" i="5"/>
  <c r="AH358" i="5"/>
  <c r="Q358" i="5"/>
  <c r="CV357" i="5"/>
  <c r="CU357" i="5"/>
  <c r="CT357" i="5"/>
  <c r="AG357" i="5"/>
  <c r="CR357" i="5"/>
  <c r="AF357" i="5"/>
  <c r="CJ357" i="5"/>
  <c r="CG357" i="5"/>
  <c r="CH357" i="5"/>
  <c r="CB357" i="5"/>
  <c r="CA357" i="5"/>
  <c r="BZ357" i="5"/>
  <c r="BX357" i="5"/>
  <c r="U357" i="5"/>
  <c r="AY357" i="5"/>
  <c r="BA357" i="5"/>
  <c r="AQ357" i="5"/>
  <c r="AP357" i="5"/>
  <c r="AO357" i="5"/>
  <c r="AM357" i="5"/>
  <c r="CS357" i="5"/>
  <c r="AH357" i="5"/>
  <c r="Q357" i="5"/>
  <c r="CV356" i="5"/>
  <c r="CU356" i="5"/>
  <c r="CT356" i="5"/>
  <c r="AG356" i="5"/>
  <c r="CR356" i="5"/>
  <c r="AF356" i="5"/>
  <c r="CJ356" i="5"/>
  <c r="CG356" i="5"/>
  <c r="CH356" i="5"/>
  <c r="CB356" i="5"/>
  <c r="CA356" i="5"/>
  <c r="BZ356" i="5"/>
  <c r="BX356" i="5"/>
  <c r="BY356" i="5"/>
  <c r="AU356" i="5"/>
  <c r="AY356" i="5"/>
  <c r="BA356" i="5"/>
  <c r="AQ356" i="5"/>
  <c r="AP356" i="5"/>
  <c r="AO356" i="5"/>
  <c r="AM356" i="5"/>
  <c r="CS356" i="5"/>
  <c r="AH356" i="5"/>
  <c r="Q356" i="5"/>
  <c r="CV355" i="5"/>
  <c r="CU355" i="5"/>
  <c r="CT355" i="5"/>
  <c r="AG355" i="5"/>
  <c r="CR355" i="5"/>
  <c r="AF355" i="5"/>
  <c r="CJ355" i="5"/>
  <c r="CG355" i="5"/>
  <c r="CH355" i="5"/>
  <c r="CB355" i="5"/>
  <c r="CA355" i="5"/>
  <c r="BZ355" i="5"/>
  <c r="BX355" i="5"/>
  <c r="BY355" i="5"/>
  <c r="AY355" i="5"/>
  <c r="BA355" i="5"/>
  <c r="AQ355" i="5"/>
  <c r="AP355" i="5"/>
  <c r="AO355" i="5"/>
  <c r="AM355" i="5"/>
  <c r="CS355" i="5"/>
  <c r="AH355" i="5"/>
  <c r="Q355" i="5"/>
  <c r="CV354" i="5"/>
  <c r="CU354" i="5"/>
  <c r="CT354" i="5"/>
  <c r="AG354" i="5"/>
  <c r="CR354" i="5"/>
  <c r="AF354" i="5"/>
  <c r="CJ354" i="5"/>
  <c r="CG354" i="5"/>
  <c r="CH354" i="5"/>
  <c r="CB354" i="5"/>
  <c r="CA354" i="5"/>
  <c r="BZ354" i="5"/>
  <c r="BX354" i="5"/>
  <c r="BY354" i="5"/>
  <c r="AY354" i="5"/>
  <c r="BA354" i="5"/>
  <c r="AQ354" i="5"/>
  <c r="AP354" i="5"/>
  <c r="AO354" i="5"/>
  <c r="AM354" i="5"/>
  <c r="CS354" i="5"/>
  <c r="AH354" i="5"/>
  <c r="Q354" i="5"/>
  <c r="CV353" i="5"/>
  <c r="CU353" i="5"/>
  <c r="CT353" i="5"/>
  <c r="AG353" i="5"/>
  <c r="CR353" i="5"/>
  <c r="AF353" i="5"/>
  <c r="CJ353" i="5"/>
  <c r="CG353" i="5"/>
  <c r="CH353" i="5"/>
  <c r="CB353" i="5"/>
  <c r="CA353" i="5"/>
  <c r="BZ353" i="5"/>
  <c r="BX353" i="5"/>
  <c r="BY353" i="5"/>
  <c r="AY353" i="5"/>
  <c r="BA353" i="5"/>
  <c r="AQ353" i="5"/>
  <c r="AP353" i="5"/>
  <c r="AO353" i="5"/>
  <c r="AM353" i="5"/>
  <c r="CS353" i="5"/>
  <c r="AH353" i="5"/>
  <c r="Q353" i="5"/>
  <c r="CV352" i="5"/>
  <c r="CU352" i="5"/>
  <c r="CT352" i="5"/>
  <c r="AG352" i="5"/>
  <c r="CR352" i="5"/>
  <c r="AF352" i="5"/>
  <c r="CJ352" i="5"/>
  <c r="CG352" i="5"/>
  <c r="CH352" i="5"/>
  <c r="CB352" i="5"/>
  <c r="CA352" i="5"/>
  <c r="BZ352" i="5"/>
  <c r="BX352" i="5"/>
  <c r="BY352" i="5"/>
  <c r="AY352" i="5"/>
  <c r="BA352" i="5"/>
  <c r="AQ352" i="5"/>
  <c r="AP352" i="5"/>
  <c r="AO352" i="5"/>
  <c r="AM352" i="5"/>
  <c r="CS352" i="5"/>
  <c r="AH352" i="5"/>
  <c r="Q352" i="5"/>
  <c r="CV351" i="5"/>
  <c r="CU351" i="5"/>
  <c r="CT351" i="5"/>
  <c r="AG351" i="5"/>
  <c r="CR351" i="5"/>
  <c r="AF351" i="5"/>
  <c r="CJ351" i="5"/>
  <c r="CG351" i="5"/>
  <c r="CH351" i="5"/>
  <c r="CB351" i="5"/>
  <c r="CA351" i="5"/>
  <c r="BZ351" i="5"/>
  <c r="BX351" i="5"/>
  <c r="BY351" i="5"/>
  <c r="AY351" i="5"/>
  <c r="BA351" i="5"/>
  <c r="AQ351" i="5"/>
  <c r="AP351" i="5"/>
  <c r="AO351" i="5"/>
  <c r="AM351" i="5"/>
  <c r="CS351" i="5"/>
  <c r="AH351" i="5"/>
  <c r="Q351" i="5"/>
  <c r="CV350" i="5"/>
  <c r="CU350" i="5"/>
  <c r="CT350" i="5"/>
  <c r="AG350" i="5"/>
  <c r="CR350" i="5"/>
  <c r="AF350" i="5"/>
  <c r="CJ350" i="5"/>
  <c r="CG350" i="5"/>
  <c r="CH350" i="5"/>
  <c r="CB350" i="5"/>
  <c r="CA350" i="5"/>
  <c r="BZ350" i="5"/>
  <c r="BX350" i="5"/>
  <c r="BY350" i="5"/>
  <c r="AY350" i="5"/>
  <c r="BA350" i="5"/>
  <c r="AQ350" i="5"/>
  <c r="AP350" i="5"/>
  <c r="AO350" i="5"/>
  <c r="AM350" i="5"/>
  <c r="CS350" i="5"/>
  <c r="AH350" i="5"/>
  <c r="Q350" i="5"/>
  <c r="CV349" i="5"/>
  <c r="CU349" i="5"/>
  <c r="CT349" i="5"/>
  <c r="AG349" i="5"/>
  <c r="CR349" i="5"/>
  <c r="AF349" i="5"/>
  <c r="CJ349" i="5"/>
  <c r="CG349" i="5"/>
  <c r="CH349" i="5"/>
  <c r="CB349" i="5"/>
  <c r="CA349" i="5"/>
  <c r="BZ349" i="5"/>
  <c r="BX349" i="5"/>
  <c r="BY349" i="5"/>
  <c r="AY349" i="5"/>
  <c r="BA349" i="5"/>
  <c r="AQ349" i="5"/>
  <c r="AP349" i="5"/>
  <c r="AO349" i="5"/>
  <c r="AM349" i="5"/>
  <c r="CS349" i="5"/>
  <c r="AH349" i="5"/>
  <c r="Q349" i="5"/>
  <c r="CV348" i="5"/>
  <c r="CU348" i="5"/>
  <c r="CT348" i="5"/>
  <c r="AG348" i="5"/>
  <c r="CR348" i="5"/>
  <c r="AF348" i="5"/>
  <c r="CJ348" i="5"/>
  <c r="CG348" i="5"/>
  <c r="CH348" i="5"/>
  <c r="CB348" i="5"/>
  <c r="CA348" i="5"/>
  <c r="BZ348" i="5"/>
  <c r="BX348" i="5"/>
  <c r="BY348" i="5"/>
  <c r="AY348" i="5"/>
  <c r="BA348" i="5"/>
  <c r="AQ348" i="5"/>
  <c r="AP348" i="5"/>
  <c r="AO348" i="5"/>
  <c r="AM348" i="5"/>
  <c r="CS348" i="5"/>
  <c r="AH348" i="5"/>
  <c r="Q348" i="5"/>
  <c r="CV347" i="5"/>
  <c r="CU347" i="5"/>
  <c r="CT347" i="5"/>
  <c r="AG347" i="5"/>
  <c r="CR347" i="5"/>
  <c r="AF347" i="5"/>
  <c r="CJ347" i="5"/>
  <c r="CG347" i="5"/>
  <c r="CH347" i="5"/>
  <c r="CB347" i="5"/>
  <c r="CA347" i="5"/>
  <c r="BZ347" i="5"/>
  <c r="BX347" i="5"/>
  <c r="BY347" i="5"/>
  <c r="AY347" i="5"/>
  <c r="BA347" i="5"/>
  <c r="AQ347" i="5"/>
  <c r="AP347" i="5"/>
  <c r="AO347" i="5"/>
  <c r="AM347" i="5"/>
  <c r="CS347" i="5"/>
  <c r="AH347" i="5"/>
  <c r="Q347" i="5"/>
  <c r="CV346" i="5"/>
  <c r="CU346" i="5"/>
  <c r="CT346" i="5"/>
  <c r="AG346" i="5"/>
  <c r="CR346" i="5"/>
  <c r="AF346" i="5"/>
  <c r="CJ346" i="5"/>
  <c r="CG346" i="5"/>
  <c r="CH346" i="5"/>
  <c r="CB346" i="5"/>
  <c r="CA346" i="5"/>
  <c r="BZ346" i="5"/>
  <c r="BX346" i="5"/>
  <c r="BY346" i="5"/>
  <c r="AY346" i="5"/>
  <c r="BA346" i="5"/>
  <c r="AQ346" i="5"/>
  <c r="AP346" i="5"/>
  <c r="AO346" i="5"/>
  <c r="AM346" i="5"/>
  <c r="CS346" i="5"/>
  <c r="AH346" i="5"/>
  <c r="Q346" i="5"/>
  <c r="CV345" i="5"/>
  <c r="CU345" i="5"/>
  <c r="CT345" i="5"/>
  <c r="AG345" i="5"/>
  <c r="CR345" i="5"/>
  <c r="AF345" i="5"/>
  <c r="CJ345" i="5"/>
  <c r="CG345" i="5"/>
  <c r="CH345" i="5"/>
  <c r="CB345" i="5"/>
  <c r="CA345" i="5"/>
  <c r="BZ345" i="5"/>
  <c r="BX345" i="5"/>
  <c r="BY345" i="5"/>
  <c r="AU345" i="5"/>
  <c r="AY345" i="5"/>
  <c r="BA345" i="5"/>
  <c r="AQ345" i="5"/>
  <c r="AP345" i="5"/>
  <c r="AO345" i="5"/>
  <c r="AM345" i="5"/>
  <c r="AH345" i="5"/>
  <c r="Q345" i="5"/>
  <c r="CV344" i="5"/>
  <c r="CU344" i="5"/>
  <c r="CT344" i="5"/>
  <c r="AG344" i="5"/>
  <c r="CR344" i="5"/>
  <c r="AF344" i="5"/>
  <c r="CJ344" i="5"/>
  <c r="CG344" i="5"/>
  <c r="CH344" i="5"/>
  <c r="CB344" i="5"/>
  <c r="CA344" i="5"/>
  <c r="BZ344" i="5"/>
  <c r="BX344" i="5"/>
  <c r="BY344" i="5"/>
  <c r="AU344" i="5"/>
  <c r="AY344" i="5"/>
  <c r="BA344" i="5"/>
  <c r="AQ344" i="5"/>
  <c r="AP344" i="5"/>
  <c r="AO344" i="5"/>
  <c r="AM344" i="5"/>
  <c r="AH344" i="5"/>
  <c r="Q344" i="5"/>
  <c r="CV343" i="5"/>
  <c r="CU343" i="5"/>
  <c r="CT343" i="5"/>
  <c r="AG343" i="5"/>
  <c r="CR343" i="5"/>
  <c r="AF343" i="5"/>
  <c r="CJ343" i="5"/>
  <c r="CG343" i="5"/>
  <c r="CH343" i="5"/>
  <c r="CB343" i="5"/>
  <c r="CA343" i="5"/>
  <c r="BZ343" i="5"/>
  <c r="BX343" i="5"/>
  <c r="BY343" i="5"/>
  <c r="AU343" i="5"/>
  <c r="AY343" i="5"/>
  <c r="BA343" i="5"/>
  <c r="AQ343" i="5"/>
  <c r="AP343" i="5"/>
  <c r="AO343" i="5"/>
  <c r="AM343" i="5"/>
  <c r="AH343" i="5"/>
  <c r="Q343" i="5"/>
  <c r="CV342" i="5"/>
  <c r="CU342" i="5"/>
  <c r="CT342" i="5"/>
  <c r="AG342" i="5"/>
  <c r="CR342" i="5"/>
  <c r="AF342" i="5"/>
  <c r="CJ342" i="5"/>
  <c r="CG342" i="5"/>
  <c r="CH342" i="5"/>
  <c r="CB342" i="5"/>
  <c r="CA342" i="5"/>
  <c r="BZ342" i="5"/>
  <c r="BX342" i="5"/>
  <c r="BY342" i="5"/>
  <c r="AU342" i="5"/>
  <c r="AY342" i="5"/>
  <c r="BA342" i="5"/>
  <c r="AQ342" i="5"/>
  <c r="AP342" i="5"/>
  <c r="AO342" i="5"/>
  <c r="AM342" i="5"/>
  <c r="AH342" i="5"/>
  <c r="Q342" i="5"/>
  <c r="CV341" i="5"/>
  <c r="CU341" i="5"/>
  <c r="CT341" i="5"/>
  <c r="AG341" i="5"/>
  <c r="CR341" i="5"/>
  <c r="AF341" i="5"/>
  <c r="CJ341" i="5"/>
  <c r="CG341" i="5"/>
  <c r="CH341" i="5"/>
  <c r="CB341" i="5"/>
  <c r="CA341" i="5"/>
  <c r="BZ341" i="5"/>
  <c r="BX341" i="5"/>
  <c r="BY341" i="5"/>
  <c r="AY341" i="5"/>
  <c r="BA341" i="5"/>
  <c r="AQ341" i="5"/>
  <c r="AP341" i="5"/>
  <c r="AO341" i="5"/>
  <c r="AM341" i="5"/>
  <c r="CS341" i="5"/>
  <c r="AH341" i="5"/>
  <c r="Q341" i="5"/>
  <c r="CV340" i="5"/>
  <c r="CU340" i="5"/>
  <c r="CT340" i="5"/>
  <c r="AG340" i="5"/>
  <c r="CR340" i="5"/>
  <c r="AF340" i="5"/>
  <c r="CJ340" i="5"/>
  <c r="CG340" i="5"/>
  <c r="CH340" i="5"/>
  <c r="CB340" i="5"/>
  <c r="CA340" i="5"/>
  <c r="BZ340" i="5"/>
  <c r="BX340" i="5"/>
  <c r="BY340" i="5"/>
  <c r="AY340" i="5"/>
  <c r="BA340" i="5"/>
  <c r="AQ340" i="5"/>
  <c r="AP340" i="5"/>
  <c r="AO340" i="5"/>
  <c r="AM340" i="5"/>
  <c r="CS340" i="5"/>
  <c r="AH340" i="5"/>
  <c r="Q340" i="5"/>
  <c r="CV339" i="5"/>
  <c r="CU339" i="5"/>
  <c r="CT339" i="5"/>
  <c r="AG339" i="5"/>
  <c r="CR339" i="5"/>
  <c r="AF339" i="5"/>
  <c r="CJ339" i="5"/>
  <c r="CG339" i="5"/>
  <c r="CH339" i="5"/>
  <c r="CB339" i="5"/>
  <c r="CA339" i="5"/>
  <c r="BZ339" i="5"/>
  <c r="BX339" i="5"/>
  <c r="BY339" i="5"/>
  <c r="AY339" i="5"/>
  <c r="BA339" i="5"/>
  <c r="AQ339" i="5"/>
  <c r="AP339" i="5"/>
  <c r="AO339" i="5"/>
  <c r="AM339" i="5"/>
  <c r="CS339" i="5"/>
  <c r="AH339" i="5"/>
  <c r="Q339" i="5"/>
  <c r="CV338" i="5"/>
  <c r="CU338" i="5"/>
  <c r="CT338" i="5"/>
  <c r="AG338" i="5"/>
  <c r="CR338" i="5"/>
  <c r="AF338" i="5"/>
  <c r="CJ338" i="5"/>
  <c r="CG338" i="5"/>
  <c r="CH338" i="5"/>
  <c r="CB338" i="5"/>
  <c r="CA338" i="5"/>
  <c r="BZ338" i="5"/>
  <c r="BX338" i="5"/>
  <c r="BY338" i="5"/>
  <c r="AY338" i="5"/>
  <c r="BA338" i="5"/>
  <c r="AQ338" i="5"/>
  <c r="AP338" i="5"/>
  <c r="AO338" i="5"/>
  <c r="AM338" i="5"/>
  <c r="CS338" i="5"/>
  <c r="AH338" i="5"/>
  <c r="Q338" i="5"/>
  <c r="CV337" i="5"/>
  <c r="CU337" i="5"/>
  <c r="CT337" i="5"/>
  <c r="AG337" i="5"/>
  <c r="CR337" i="5"/>
  <c r="AF337" i="5"/>
  <c r="CJ337" i="5"/>
  <c r="CG337" i="5"/>
  <c r="CH337" i="5"/>
  <c r="CB337" i="5"/>
  <c r="CA337" i="5"/>
  <c r="BZ337" i="5"/>
  <c r="BX337" i="5"/>
  <c r="BY337" i="5"/>
  <c r="AY337" i="5"/>
  <c r="BA337" i="5"/>
  <c r="AQ337" i="5"/>
  <c r="AP337" i="5"/>
  <c r="AO337" i="5"/>
  <c r="AM337" i="5"/>
  <c r="CS337" i="5"/>
  <c r="AH337" i="5"/>
  <c r="Q337" i="5"/>
  <c r="CV336" i="5"/>
  <c r="CU336" i="5"/>
  <c r="CT336" i="5"/>
  <c r="AG336" i="5"/>
  <c r="CR336" i="5"/>
  <c r="AF336" i="5"/>
  <c r="CJ336" i="5"/>
  <c r="CG336" i="5"/>
  <c r="CH336" i="5"/>
  <c r="CB336" i="5"/>
  <c r="CA336" i="5"/>
  <c r="BZ336" i="5"/>
  <c r="BX336" i="5"/>
  <c r="BY336" i="5"/>
  <c r="AY336" i="5"/>
  <c r="BA336" i="5"/>
  <c r="AQ336" i="5"/>
  <c r="AP336" i="5"/>
  <c r="AO336" i="5"/>
  <c r="AM336" i="5"/>
  <c r="CS336" i="5"/>
  <c r="AH336" i="5"/>
  <c r="Q336" i="5"/>
  <c r="CV335" i="5"/>
  <c r="CU335" i="5"/>
  <c r="CT335" i="5"/>
  <c r="AG335" i="5"/>
  <c r="CR335" i="5"/>
  <c r="AF335" i="5"/>
  <c r="CJ335" i="5"/>
  <c r="CG335" i="5"/>
  <c r="CH335" i="5"/>
  <c r="CB335" i="5"/>
  <c r="CA335" i="5"/>
  <c r="BZ335" i="5"/>
  <c r="BX335" i="5"/>
  <c r="BY335" i="5"/>
  <c r="AY335" i="5"/>
  <c r="BA335" i="5"/>
  <c r="AQ335" i="5"/>
  <c r="AP335" i="5"/>
  <c r="AO335" i="5"/>
  <c r="AM335" i="5"/>
  <c r="CS335" i="5"/>
  <c r="AH335" i="5"/>
  <c r="Q335" i="5"/>
  <c r="CV334" i="5"/>
  <c r="CU334" i="5"/>
  <c r="CT334" i="5"/>
  <c r="AG334" i="5"/>
  <c r="CR334" i="5"/>
  <c r="AF334" i="5"/>
  <c r="CJ334" i="5"/>
  <c r="CG334" i="5"/>
  <c r="CH334" i="5"/>
  <c r="CB334" i="5"/>
  <c r="CA334" i="5"/>
  <c r="BZ334" i="5"/>
  <c r="BX334" i="5"/>
  <c r="BY334" i="5"/>
  <c r="AY334" i="5"/>
  <c r="BA334" i="5"/>
  <c r="AQ334" i="5"/>
  <c r="AP334" i="5"/>
  <c r="AO334" i="5"/>
  <c r="AM334" i="5"/>
  <c r="CS334" i="5"/>
  <c r="AH334" i="5"/>
  <c r="Q334" i="5"/>
  <c r="CV333" i="5"/>
  <c r="CU333" i="5"/>
  <c r="CT333" i="5"/>
  <c r="AG333" i="5"/>
  <c r="CR333" i="5"/>
  <c r="AF333" i="5"/>
  <c r="CJ333" i="5"/>
  <c r="CG333" i="5"/>
  <c r="CH333" i="5"/>
  <c r="CB333" i="5"/>
  <c r="CA333" i="5"/>
  <c r="BZ333" i="5"/>
  <c r="BX333" i="5"/>
  <c r="BY333" i="5"/>
  <c r="AU333" i="5"/>
  <c r="AY333" i="5"/>
  <c r="BA333" i="5"/>
  <c r="AQ333" i="5"/>
  <c r="AP333" i="5"/>
  <c r="AO333" i="5"/>
  <c r="AM333" i="5"/>
  <c r="AH333" i="5"/>
  <c r="Q333" i="5"/>
  <c r="CV332" i="5"/>
  <c r="CU332" i="5"/>
  <c r="CT332" i="5"/>
  <c r="AG332" i="5"/>
  <c r="CR332" i="5"/>
  <c r="AF332" i="5"/>
  <c r="CJ332" i="5"/>
  <c r="CG332" i="5"/>
  <c r="CH332" i="5"/>
  <c r="CB332" i="5"/>
  <c r="CA332" i="5"/>
  <c r="BZ332" i="5"/>
  <c r="BX332" i="5"/>
  <c r="BY332" i="5"/>
  <c r="AU332" i="5"/>
  <c r="AY332" i="5"/>
  <c r="BA332" i="5"/>
  <c r="AQ332" i="5"/>
  <c r="AP332" i="5"/>
  <c r="AO332" i="5"/>
  <c r="AM332" i="5"/>
  <c r="AH332" i="5"/>
  <c r="Q332" i="5"/>
  <c r="CV331" i="5"/>
  <c r="CU331" i="5"/>
  <c r="CT331" i="5"/>
  <c r="AG331" i="5"/>
  <c r="CR331" i="5"/>
  <c r="AF331" i="5"/>
  <c r="CJ331" i="5"/>
  <c r="CG331" i="5"/>
  <c r="CH331" i="5"/>
  <c r="CB331" i="5"/>
  <c r="CA331" i="5"/>
  <c r="BZ331" i="5"/>
  <c r="BX331" i="5"/>
  <c r="BY331" i="5"/>
  <c r="AU331" i="5"/>
  <c r="AY331" i="5"/>
  <c r="BA331" i="5"/>
  <c r="AQ331" i="5"/>
  <c r="AP331" i="5"/>
  <c r="AO331" i="5"/>
  <c r="AM331" i="5"/>
  <c r="AH331" i="5"/>
  <c r="Q331" i="5"/>
  <c r="CV330" i="5"/>
  <c r="CU330" i="5"/>
  <c r="CT330" i="5"/>
  <c r="AG330" i="5"/>
  <c r="CR330" i="5"/>
  <c r="AF330" i="5"/>
  <c r="CJ330" i="5"/>
  <c r="CG330" i="5"/>
  <c r="CH330" i="5"/>
  <c r="CB330" i="5"/>
  <c r="CA330" i="5"/>
  <c r="BZ330" i="5"/>
  <c r="BX330" i="5"/>
  <c r="BY330" i="5"/>
  <c r="AU330" i="5"/>
  <c r="AY330" i="5"/>
  <c r="BA330" i="5"/>
  <c r="AQ330" i="5"/>
  <c r="AP330" i="5"/>
  <c r="AO330" i="5"/>
  <c r="AM330" i="5"/>
  <c r="AH330" i="5"/>
  <c r="Q330" i="5"/>
  <c r="CV329" i="5"/>
  <c r="CU329" i="5"/>
  <c r="CT329" i="5"/>
  <c r="AG329" i="5"/>
  <c r="CR329" i="5"/>
  <c r="AF329" i="5"/>
  <c r="CJ329" i="5"/>
  <c r="CG329" i="5"/>
  <c r="CH329" i="5"/>
  <c r="CB329" i="5"/>
  <c r="CA329" i="5"/>
  <c r="BZ329" i="5"/>
  <c r="BX329" i="5"/>
  <c r="BY329" i="5"/>
  <c r="AY329" i="5"/>
  <c r="BA329" i="5"/>
  <c r="AQ329" i="5"/>
  <c r="AP329" i="5"/>
  <c r="AO329" i="5"/>
  <c r="AM329" i="5"/>
  <c r="CS329" i="5"/>
  <c r="AH329" i="5"/>
  <c r="Q329" i="5"/>
  <c r="CV328" i="5"/>
  <c r="CU328" i="5"/>
  <c r="CT328" i="5"/>
  <c r="AG328" i="5"/>
  <c r="CR328" i="5"/>
  <c r="AF328" i="5"/>
  <c r="CJ328" i="5"/>
  <c r="CG328" i="5"/>
  <c r="CH328" i="5"/>
  <c r="CB328" i="5"/>
  <c r="CA328" i="5"/>
  <c r="BZ328" i="5"/>
  <c r="BX328" i="5"/>
  <c r="AY328" i="5"/>
  <c r="BA328" i="5"/>
  <c r="AQ328" i="5"/>
  <c r="AP328" i="5"/>
  <c r="AO328" i="5"/>
  <c r="AM328" i="5"/>
  <c r="CS328" i="5"/>
  <c r="AH328" i="5"/>
  <c r="Q328" i="5"/>
  <c r="CV327" i="5"/>
  <c r="CU327" i="5"/>
  <c r="CT327" i="5"/>
  <c r="AG327" i="5"/>
  <c r="CR327" i="5"/>
  <c r="AF327" i="5"/>
  <c r="CJ327" i="5"/>
  <c r="CG327" i="5"/>
  <c r="CH327" i="5"/>
  <c r="CB327" i="5"/>
  <c r="CA327" i="5"/>
  <c r="BZ327" i="5"/>
  <c r="BX327" i="5"/>
  <c r="BY327" i="5"/>
  <c r="AU327" i="5"/>
  <c r="AY327" i="5"/>
  <c r="BA327" i="5"/>
  <c r="AQ327" i="5"/>
  <c r="AP327" i="5"/>
  <c r="AO327" i="5"/>
  <c r="AM327" i="5"/>
  <c r="CS327" i="5"/>
  <c r="AH327" i="5"/>
  <c r="Q327" i="5"/>
  <c r="CV326" i="5"/>
  <c r="CU326" i="5"/>
  <c r="CT326" i="5"/>
  <c r="AG326" i="5"/>
  <c r="CR326" i="5"/>
  <c r="AF326" i="5"/>
  <c r="CJ326" i="5"/>
  <c r="CG326" i="5"/>
  <c r="CH326" i="5"/>
  <c r="CB326" i="5"/>
  <c r="CA326" i="5"/>
  <c r="BZ326" i="5"/>
  <c r="BX326" i="5"/>
  <c r="BY326" i="5"/>
  <c r="AU326" i="5"/>
  <c r="AY326" i="5"/>
  <c r="BA326" i="5"/>
  <c r="AQ326" i="5"/>
  <c r="AP326" i="5"/>
  <c r="AO326" i="5"/>
  <c r="AM326" i="5"/>
  <c r="CS326" i="5"/>
  <c r="AH326" i="5"/>
  <c r="Q326" i="5"/>
  <c r="CV325" i="5"/>
  <c r="CU325" i="5"/>
  <c r="CT325" i="5"/>
  <c r="AG325" i="5"/>
  <c r="CR325" i="5"/>
  <c r="AF325" i="5"/>
  <c r="CJ325" i="5"/>
  <c r="CG325" i="5"/>
  <c r="CH325" i="5"/>
  <c r="CB325" i="5"/>
  <c r="CA325" i="5"/>
  <c r="BZ325" i="5"/>
  <c r="BX325" i="5"/>
  <c r="AY325" i="5"/>
  <c r="BA325" i="5"/>
  <c r="AQ325" i="5"/>
  <c r="AP325" i="5"/>
  <c r="AO325" i="5"/>
  <c r="AM325" i="5"/>
  <c r="CS325" i="5"/>
  <c r="AH325" i="5"/>
  <c r="Q325" i="5"/>
  <c r="CV324" i="5"/>
  <c r="CU324" i="5"/>
  <c r="CT324" i="5"/>
  <c r="AG324" i="5"/>
  <c r="CR324" i="5"/>
  <c r="AF324" i="5"/>
  <c r="CJ324" i="5"/>
  <c r="CG324" i="5"/>
  <c r="CH324" i="5"/>
  <c r="CB324" i="5"/>
  <c r="CA324" i="5"/>
  <c r="BZ324" i="5"/>
  <c r="BX324" i="5"/>
  <c r="BY324" i="5"/>
  <c r="AU324" i="5"/>
  <c r="AY324" i="5"/>
  <c r="BA324" i="5"/>
  <c r="AQ324" i="5"/>
  <c r="AP324" i="5"/>
  <c r="AO324" i="5"/>
  <c r="AM324" i="5"/>
  <c r="CS324" i="5"/>
  <c r="AH324" i="5"/>
  <c r="Q324" i="5"/>
  <c r="CV323" i="5"/>
  <c r="CU323" i="5"/>
  <c r="CT323" i="5"/>
  <c r="AG323" i="5"/>
  <c r="CR323" i="5"/>
  <c r="AF323" i="5"/>
  <c r="CJ323" i="5"/>
  <c r="CG323" i="5"/>
  <c r="CH323" i="5"/>
  <c r="CB323" i="5"/>
  <c r="CA323" i="5"/>
  <c r="BZ323" i="5"/>
  <c r="BX323" i="5"/>
  <c r="BY323" i="5"/>
  <c r="AY323" i="5"/>
  <c r="BA323" i="5"/>
  <c r="AQ323" i="5"/>
  <c r="AP323" i="5"/>
  <c r="AO323" i="5"/>
  <c r="AM323" i="5"/>
  <c r="CS323" i="5"/>
  <c r="AH323" i="5"/>
  <c r="Q323" i="5"/>
  <c r="CV322" i="5"/>
  <c r="CU322" i="5"/>
  <c r="CT322" i="5"/>
  <c r="AG322" i="5"/>
  <c r="CR322" i="5"/>
  <c r="AF322" i="5"/>
  <c r="CJ322" i="5"/>
  <c r="CG322" i="5"/>
  <c r="CH322" i="5"/>
  <c r="CB322" i="5"/>
  <c r="CA322" i="5"/>
  <c r="BZ322" i="5"/>
  <c r="BX322" i="5"/>
  <c r="BY322" i="5"/>
  <c r="AY322" i="5"/>
  <c r="BA322" i="5"/>
  <c r="AQ322" i="5"/>
  <c r="AP322" i="5"/>
  <c r="AO322" i="5"/>
  <c r="AM322" i="5"/>
  <c r="CS322" i="5"/>
  <c r="AH322" i="5"/>
  <c r="Q322" i="5"/>
  <c r="CV321" i="5"/>
  <c r="CU321" i="5"/>
  <c r="CT321" i="5"/>
  <c r="AG321" i="5"/>
  <c r="CR321" i="5"/>
  <c r="AF321" i="5"/>
  <c r="CJ321" i="5"/>
  <c r="CG321" i="5"/>
  <c r="CH321" i="5"/>
  <c r="CB321" i="5"/>
  <c r="CA321" i="5"/>
  <c r="BZ321" i="5"/>
  <c r="BX321" i="5"/>
  <c r="BY321" i="5"/>
  <c r="AU321" i="5"/>
  <c r="AY321" i="5"/>
  <c r="BA321" i="5"/>
  <c r="AQ321" i="5"/>
  <c r="AP321" i="5"/>
  <c r="AO321" i="5"/>
  <c r="AM321" i="5"/>
  <c r="CS321" i="5"/>
  <c r="AH321" i="5"/>
  <c r="Q321" i="5"/>
  <c r="CV320" i="5"/>
  <c r="CU320" i="5"/>
  <c r="CT320" i="5"/>
  <c r="AG320" i="5"/>
  <c r="CR320" i="5"/>
  <c r="AF320" i="5"/>
  <c r="CJ320" i="5"/>
  <c r="CG320" i="5"/>
  <c r="CH320" i="5"/>
  <c r="CB320" i="5"/>
  <c r="CA320" i="5"/>
  <c r="BZ320" i="5"/>
  <c r="BX320" i="5"/>
  <c r="BY320" i="5"/>
  <c r="AU320" i="5"/>
  <c r="AY320" i="5"/>
  <c r="BA320" i="5"/>
  <c r="AQ320" i="5"/>
  <c r="AP320" i="5"/>
  <c r="AO320" i="5"/>
  <c r="AM320" i="5"/>
  <c r="CS320" i="5"/>
  <c r="AH320" i="5"/>
  <c r="Q320" i="5"/>
  <c r="CV319" i="5"/>
  <c r="CU319" i="5"/>
  <c r="CT319" i="5"/>
  <c r="AG319" i="5"/>
  <c r="CR319" i="5"/>
  <c r="AF319" i="5"/>
  <c r="CJ319" i="5"/>
  <c r="CG319" i="5"/>
  <c r="CH319" i="5"/>
  <c r="CB319" i="5"/>
  <c r="CA319" i="5"/>
  <c r="BZ319" i="5"/>
  <c r="BX319" i="5"/>
  <c r="U319" i="5"/>
  <c r="AY319" i="5"/>
  <c r="BA319" i="5"/>
  <c r="AQ319" i="5"/>
  <c r="AP319" i="5"/>
  <c r="AO319" i="5"/>
  <c r="AM319" i="5"/>
  <c r="CS319" i="5"/>
  <c r="AH319" i="5"/>
  <c r="Q319" i="5"/>
  <c r="CV318" i="5"/>
  <c r="CU318" i="5"/>
  <c r="CT318" i="5"/>
  <c r="AG318" i="5"/>
  <c r="CR318" i="5"/>
  <c r="AF318" i="5"/>
  <c r="CJ318" i="5"/>
  <c r="CG318" i="5"/>
  <c r="CH318" i="5"/>
  <c r="CB318" i="5"/>
  <c r="CA318" i="5"/>
  <c r="BZ318" i="5"/>
  <c r="BX318" i="5"/>
  <c r="BY318" i="5"/>
  <c r="AU318" i="5"/>
  <c r="AY318" i="5"/>
  <c r="BA318" i="5"/>
  <c r="AQ318" i="5"/>
  <c r="AP318" i="5"/>
  <c r="AO318" i="5"/>
  <c r="AM318" i="5"/>
  <c r="AH318" i="5"/>
  <c r="Q318" i="5"/>
  <c r="CV317" i="5"/>
  <c r="CU317" i="5"/>
  <c r="CT317" i="5"/>
  <c r="AG317" i="5"/>
  <c r="CR317" i="5"/>
  <c r="AF317" i="5"/>
  <c r="CJ317" i="5"/>
  <c r="CG317" i="5"/>
  <c r="CH317" i="5"/>
  <c r="CB317" i="5"/>
  <c r="CA317" i="5"/>
  <c r="BZ317" i="5"/>
  <c r="BX317" i="5"/>
  <c r="U317" i="5"/>
  <c r="AY317" i="5"/>
  <c r="BA317" i="5"/>
  <c r="AQ317" i="5"/>
  <c r="AP317" i="5"/>
  <c r="AO317" i="5"/>
  <c r="AM317" i="5"/>
  <c r="CS317" i="5"/>
  <c r="AH317" i="5"/>
  <c r="Q317" i="5"/>
  <c r="CV316" i="5"/>
  <c r="CU316" i="5"/>
  <c r="CT316" i="5"/>
  <c r="AG316" i="5"/>
  <c r="CR316" i="5"/>
  <c r="AF316" i="5"/>
  <c r="CJ316" i="5"/>
  <c r="CG316" i="5"/>
  <c r="CH316" i="5"/>
  <c r="CB316" i="5"/>
  <c r="CA316" i="5"/>
  <c r="BZ316" i="5"/>
  <c r="BX316" i="5"/>
  <c r="U316" i="5"/>
  <c r="AY316" i="5"/>
  <c r="BA316" i="5"/>
  <c r="AQ316" i="5"/>
  <c r="AP316" i="5"/>
  <c r="AO316" i="5"/>
  <c r="AM316" i="5"/>
  <c r="CS316" i="5"/>
  <c r="AH316" i="5"/>
  <c r="Q316" i="5"/>
  <c r="CV315" i="5"/>
  <c r="CU315" i="5"/>
  <c r="CT315" i="5"/>
  <c r="AG315" i="5"/>
  <c r="CR315" i="5"/>
  <c r="AF315" i="5"/>
  <c r="CJ315" i="5"/>
  <c r="CG315" i="5"/>
  <c r="CH315" i="5"/>
  <c r="CB315" i="5"/>
  <c r="CA315" i="5"/>
  <c r="BZ315" i="5"/>
  <c r="BX315" i="5"/>
  <c r="BY315" i="5"/>
  <c r="AU315" i="5"/>
  <c r="AY315" i="5"/>
  <c r="BA315" i="5"/>
  <c r="AQ315" i="5"/>
  <c r="AP315" i="5"/>
  <c r="AO315" i="5"/>
  <c r="AM315" i="5"/>
  <c r="CS315" i="5"/>
  <c r="AH315" i="5"/>
  <c r="Q315" i="5"/>
  <c r="CV314" i="5"/>
  <c r="CU314" i="5"/>
  <c r="CT314" i="5"/>
  <c r="AG314" i="5"/>
  <c r="CR314" i="5"/>
  <c r="AF314" i="5"/>
  <c r="CJ314" i="5"/>
  <c r="CG314" i="5"/>
  <c r="CH314" i="5"/>
  <c r="CB314" i="5"/>
  <c r="CA314" i="5"/>
  <c r="BZ314" i="5"/>
  <c r="BX314" i="5"/>
  <c r="BY314" i="5"/>
  <c r="AU314" i="5"/>
  <c r="AY314" i="5"/>
  <c r="BA314" i="5"/>
  <c r="AQ314" i="5"/>
  <c r="AP314" i="5"/>
  <c r="AO314" i="5"/>
  <c r="AM314" i="5"/>
  <c r="CS314" i="5"/>
  <c r="AH314" i="5"/>
  <c r="Q314" i="5"/>
  <c r="CV313" i="5"/>
  <c r="CU313" i="5"/>
  <c r="CT313" i="5"/>
  <c r="AG313" i="5"/>
  <c r="CR313" i="5"/>
  <c r="AF313" i="5"/>
  <c r="CJ313" i="5"/>
  <c r="CG313" i="5"/>
  <c r="CH313" i="5"/>
  <c r="CB313" i="5"/>
  <c r="CA313" i="5"/>
  <c r="BZ313" i="5"/>
  <c r="BX313" i="5"/>
  <c r="BY313" i="5"/>
  <c r="AY313" i="5"/>
  <c r="BA313" i="5"/>
  <c r="AQ313" i="5"/>
  <c r="AP313" i="5"/>
  <c r="AO313" i="5"/>
  <c r="AM313" i="5"/>
  <c r="CS313" i="5"/>
  <c r="AH313" i="5"/>
  <c r="Q313" i="5"/>
  <c r="CV312" i="5"/>
  <c r="CU312" i="5"/>
  <c r="CT312" i="5"/>
  <c r="AG312" i="5"/>
  <c r="CR312" i="5"/>
  <c r="AF312" i="5"/>
  <c r="CJ312" i="5"/>
  <c r="CG312" i="5"/>
  <c r="CH312" i="5"/>
  <c r="CB312" i="5"/>
  <c r="CA312" i="5"/>
  <c r="BZ312" i="5"/>
  <c r="BX312" i="5"/>
  <c r="BY312" i="5"/>
  <c r="AY312" i="5"/>
  <c r="BA312" i="5"/>
  <c r="AQ312" i="5"/>
  <c r="AP312" i="5"/>
  <c r="AO312" i="5"/>
  <c r="AM312" i="5"/>
  <c r="CS312" i="5"/>
  <c r="AH312" i="5"/>
  <c r="Q312" i="5"/>
  <c r="CV311" i="5"/>
  <c r="CU311" i="5"/>
  <c r="CT311" i="5"/>
  <c r="AG311" i="5"/>
  <c r="CR311" i="5"/>
  <c r="AF311" i="5"/>
  <c r="CJ311" i="5"/>
  <c r="CG311" i="5"/>
  <c r="CH311" i="5"/>
  <c r="CB311" i="5"/>
  <c r="CA311" i="5"/>
  <c r="BZ311" i="5"/>
  <c r="BX311" i="5"/>
  <c r="U311" i="5"/>
  <c r="AY311" i="5"/>
  <c r="BA311" i="5"/>
  <c r="AQ311" i="5"/>
  <c r="AP311" i="5"/>
  <c r="AO311" i="5"/>
  <c r="AM311" i="5"/>
  <c r="CS311" i="5"/>
  <c r="AH311" i="5"/>
  <c r="Q311" i="5"/>
  <c r="CV310" i="5"/>
  <c r="CU310" i="5"/>
  <c r="CT310" i="5"/>
  <c r="AG310" i="5"/>
  <c r="CR310" i="5"/>
  <c r="AF310" i="5"/>
  <c r="CJ310" i="5"/>
  <c r="CG310" i="5"/>
  <c r="CH310" i="5"/>
  <c r="CB310" i="5"/>
  <c r="CA310" i="5"/>
  <c r="BZ310" i="5"/>
  <c r="BX310" i="5"/>
  <c r="U310" i="5"/>
  <c r="AY310" i="5"/>
  <c r="BA310" i="5"/>
  <c r="AQ310" i="5"/>
  <c r="AP310" i="5"/>
  <c r="AO310" i="5"/>
  <c r="AM310" i="5"/>
  <c r="CS310" i="5"/>
  <c r="AH310" i="5"/>
  <c r="Q310" i="5"/>
  <c r="CV309" i="5"/>
  <c r="CU309" i="5"/>
  <c r="CT309" i="5"/>
  <c r="CR309" i="5"/>
  <c r="AF309" i="5"/>
  <c r="CJ309" i="5"/>
  <c r="CG309" i="5"/>
  <c r="CH309" i="5"/>
  <c r="CB309" i="5"/>
  <c r="CA309" i="5"/>
  <c r="BZ309" i="5"/>
  <c r="BX309" i="5"/>
  <c r="U309" i="5"/>
  <c r="AY309" i="5"/>
  <c r="BA309" i="5"/>
  <c r="AQ309" i="5"/>
  <c r="AP309" i="5"/>
  <c r="AO309" i="5"/>
  <c r="AM309" i="5"/>
  <c r="CS309" i="5"/>
  <c r="AH309" i="5"/>
  <c r="AG309" i="5"/>
  <c r="Q309" i="5"/>
  <c r="CV308" i="5"/>
  <c r="CU308" i="5"/>
  <c r="CT308" i="5"/>
  <c r="AG308" i="5"/>
  <c r="CR308" i="5"/>
  <c r="AF308" i="5"/>
  <c r="CJ308" i="5"/>
  <c r="CG308" i="5"/>
  <c r="CH308" i="5"/>
  <c r="CB308" i="5"/>
  <c r="CA308" i="5"/>
  <c r="BZ308" i="5"/>
  <c r="BX308" i="5"/>
  <c r="U308" i="5"/>
  <c r="AY308" i="5"/>
  <c r="BA308" i="5"/>
  <c r="AQ308" i="5"/>
  <c r="AP308" i="5"/>
  <c r="AO308" i="5"/>
  <c r="AM308" i="5"/>
  <c r="CS308" i="5"/>
  <c r="AH308" i="5"/>
  <c r="Q308" i="5"/>
  <c r="CV307" i="5"/>
  <c r="CU307" i="5"/>
  <c r="CT307" i="5"/>
  <c r="AG307" i="5"/>
  <c r="CR307" i="5"/>
  <c r="AF307" i="5"/>
  <c r="CJ307" i="5"/>
  <c r="CG307" i="5"/>
  <c r="CH307" i="5"/>
  <c r="CB307" i="5"/>
  <c r="CA307" i="5"/>
  <c r="BZ307" i="5"/>
  <c r="BX307" i="5"/>
  <c r="U307" i="5"/>
  <c r="AY307" i="5"/>
  <c r="BA307" i="5"/>
  <c r="AQ307" i="5"/>
  <c r="AP307" i="5"/>
  <c r="AO307" i="5"/>
  <c r="AM307" i="5"/>
  <c r="CS307" i="5"/>
  <c r="AH307" i="5"/>
  <c r="Q307" i="5"/>
  <c r="CV306" i="5"/>
  <c r="CU306" i="5"/>
  <c r="CT306" i="5"/>
  <c r="AG306" i="5"/>
  <c r="CR306" i="5"/>
  <c r="AF306" i="5"/>
  <c r="CJ306" i="5"/>
  <c r="CG306" i="5"/>
  <c r="CH306" i="5"/>
  <c r="CB306" i="5"/>
  <c r="CA306" i="5"/>
  <c r="BZ306" i="5"/>
  <c r="BX306" i="5"/>
  <c r="U306" i="5"/>
  <c r="AY306" i="5"/>
  <c r="BA306" i="5"/>
  <c r="AQ306" i="5"/>
  <c r="AP306" i="5"/>
  <c r="AO306" i="5"/>
  <c r="AM306" i="5"/>
  <c r="CS306" i="5"/>
  <c r="AH306" i="5"/>
  <c r="Q306" i="5"/>
  <c r="CV305" i="5"/>
  <c r="CU305" i="5"/>
  <c r="CT305" i="5"/>
  <c r="AG305" i="5"/>
  <c r="CR305" i="5"/>
  <c r="AF305" i="5"/>
  <c r="CJ305" i="5"/>
  <c r="CG305" i="5"/>
  <c r="CH305" i="5"/>
  <c r="CB305" i="5"/>
  <c r="CA305" i="5"/>
  <c r="BZ305" i="5"/>
  <c r="BX305" i="5"/>
  <c r="BY305" i="5"/>
  <c r="AY305" i="5"/>
  <c r="BA305" i="5"/>
  <c r="AQ305" i="5"/>
  <c r="AP305" i="5"/>
  <c r="AO305" i="5"/>
  <c r="AM305" i="5"/>
  <c r="CS305" i="5"/>
  <c r="AH305" i="5"/>
  <c r="Q305" i="5"/>
  <c r="CV304" i="5"/>
  <c r="CU304" i="5"/>
  <c r="CT304" i="5"/>
  <c r="AG304" i="5"/>
  <c r="CR304" i="5"/>
  <c r="AF304" i="5"/>
  <c r="CJ304" i="5"/>
  <c r="CG304" i="5"/>
  <c r="CH304" i="5"/>
  <c r="CB304" i="5"/>
  <c r="CA304" i="5"/>
  <c r="BZ304" i="5"/>
  <c r="BX304" i="5"/>
  <c r="BY304" i="5"/>
  <c r="AY304" i="5"/>
  <c r="BA304" i="5"/>
  <c r="AQ304" i="5"/>
  <c r="AP304" i="5"/>
  <c r="AO304" i="5"/>
  <c r="AM304" i="5"/>
  <c r="CS304" i="5"/>
  <c r="AH304" i="5"/>
  <c r="U304" i="5"/>
  <c r="Q304" i="5"/>
  <c r="CV303" i="5"/>
  <c r="CU303" i="5"/>
  <c r="CT303" i="5"/>
  <c r="AG303" i="5"/>
  <c r="CR303" i="5"/>
  <c r="AF303" i="5"/>
  <c r="CJ303" i="5"/>
  <c r="CG303" i="5"/>
  <c r="CH303" i="5"/>
  <c r="CB303" i="5"/>
  <c r="CA303" i="5"/>
  <c r="BZ303" i="5"/>
  <c r="BX303" i="5"/>
  <c r="BY303" i="5"/>
  <c r="AY303" i="5"/>
  <c r="BA303" i="5"/>
  <c r="AQ303" i="5"/>
  <c r="AP303" i="5"/>
  <c r="AO303" i="5"/>
  <c r="AM303" i="5"/>
  <c r="CS303" i="5"/>
  <c r="AH303" i="5"/>
  <c r="Q303" i="5"/>
  <c r="CV302" i="5"/>
  <c r="CU302" i="5"/>
  <c r="CT302" i="5"/>
  <c r="AG302" i="5"/>
  <c r="CR302" i="5"/>
  <c r="AF302" i="5"/>
  <c r="CJ302" i="5"/>
  <c r="CG302" i="5"/>
  <c r="CH302" i="5"/>
  <c r="CB302" i="5"/>
  <c r="CA302" i="5"/>
  <c r="BZ302" i="5"/>
  <c r="BX302" i="5"/>
  <c r="BY302" i="5"/>
  <c r="AY302" i="5"/>
  <c r="BA302" i="5"/>
  <c r="AQ302" i="5"/>
  <c r="AP302" i="5"/>
  <c r="AO302" i="5"/>
  <c r="AM302" i="5"/>
  <c r="CS302" i="5"/>
  <c r="AH302" i="5"/>
  <c r="Q302" i="5"/>
  <c r="CV301" i="5"/>
  <c r="CU301" i="5"/>
  <c r="CT301" i="5"/>
  <c r="AG301" i="5"/>
  <c r="CR301" i="5"/>
  <c r="AF301" i="5"/>
  <c r="CJ301" i="5"/>
  <c r="CG301" i="5"/>
  <c r="CH301" i="5"/>
  <c r="CB301" i="5"/>
  <c r="CA301" i="5"/>
  <c r="BZ301" i="5"/>
  <c r="BX301" i="5"/>
  <c r="BY301" i="5"/>
  <c r="AY301" i="5"/>
  <c r="BA301" i="5"/>
  <c r="AQ301" i="5"/>
  <c r="AP301" i="5"/>
  <c r="AO301" i="5"/>
  <c r="AM301" i="5"/>
  <c r="CS301" i="5"/>
  <c r="AH301" i="5"/>
  <c r="Q301" i="5"/>
  <c r="CV300" i="5"/>
  <c r="CU300" i="5"/>
  <c r="CT300" i="5"/>
  <c r="AG300" i="5"/>
  <c r="CR300" i="5"/>
  <c r="AF300" i="5"/>
  <c r="CJ300" i="5"/>
  <c r="CG300" i="5"/>
  <c r="CH300" i="5"/>
  <c r="CB300" i="5"/>
  <c r="CA300" i="5"/>
  <c r="BZ300" i="5"/>
  <c r="BX300" i="5"/>
  <c r="BY300" i="5"/>
  <c r="AY300" i="5"/>
  <c r="BA300" i="5"/>
  <c r="AQ300" i="5"/>
  <c r="AP300" i="5"/>
  <c r="AO300" i="5"/>
  <c r="AM300" i="5"/>
  <c r="CS300" i="5"/>
  <c r="AH300" i="5"/>
  <c r="Q300" i="5"/>
  <c r="CV299" i="5"/>
  <c r="CU299" i="5"/>
  <c r="CT299" i="5"/>
  <c r="AG299" i="5"/>
  <c r="CR299" i="5"/>
  <c r="AF299" i="5"/>
  <c r="CJ299" i="5"/>
  <c r="CG299" i="5"/>
  <c r="CH299" i="5"/>
  <c r="CB299" i="5"/>
  <c r="CA299" i="5"/>
  <c r="BZ299" i="5"/>
  <c r="BX299" i="5"/>
  <c r="U299" i="5"/>
  <c r="AY299" i="5"/>
  <c r="BA299" i="5"/>
  <c r="AQ299" i="5"/>
  <c r="AP299" i="5"/>
  <c r="AO299" i="5"/>
  <c r="AM299" i="5"/>
  <c r="CS299" i="5"/>
  <c r="AH299" i="5"/>
  <c r="Q299" i="5"/>
  <c r="CV298" i="5"/>
  <c r="CU298" i="5"/>
  <c r="CT298" i="5"/>
  <c r="AG298" i="5"/>
  <c r="CR298" i="5"/>
  <c r="AF298" i="5"/>
  <c r="CJ298" i="5"/>
  <c r="CG298" i="5"/>
  <c r="CH298" i="5"/>
  <c r="CB298" i="5"/>
  <c r="CA298" i="5"/>
  <c r="BZ298" i="5"/>
  <c r="BX298" i="5"/>
  <c r="U298" i="5"/>
  <c r="AY298" i="5"/>
  <c r="BA298" i="5"/>
  <c r="AQ298" i="5"/>
  <c r="AP298" i="5"/>
  <c r="AO298" i="5"/>
  <c r="AM298" i="5"/>
  <c r="CS298" i="5"/>
  <c r="AH298" i="5"/>
  <c r="Q298" i="5"/>
  <c r="CV297" i="5"/>
  <c r="CU297" i="5"/>
  <c r="CT297" i="5"/>
  <c r="AG297" i="5"/>
  <c r="CR297" i="5"/>
  <c r="AF297" i="5"/>
  <c r="CJ297" i="5"/>
  <c r="CG297" i="5"/>
  <c r="CH297" i="5"/>
  <c r="CB297" i="5"/>
  <c r="CA297" i="5"/>
  <c r="BZ297" i="5"/>
  <c r="BX297" i="5"/>
  <c r="U297" i="5"/>
  <c r="AY297" i="5"/>
  <c r="BA297" i="5"/>
  <c r="AQ297" i="5"/>
  <c r="AP297" i="5"/>
  <c r="AO297" i="5"/>
  <c r="AM297" i="5"/>
  <c r="CS297" i="5"/>
  <c r="AH297" i="5"/>
  <c r="Q297" i="5"/>
  <c r="CV296" i="5"/>
  <c r="CU296" i="5"/>
  <c r="CT296" i="5"/>
  <c r="AG296" i="5"/>
  <c r="CR296" i="5"/>
  <c r="AF296" i="5"/>
  <c r="CJ296" i="5"/>
  <c r="CG296" i="5"/>
  <c r="CH296" i="5"/>
  <c r="CB296" i="5"/>
  <c r="CA296" i="5"/>
  <c r="BZ296" i="5"/>
  <c r="BX296" i="5"/>
  <c r="U296" i="5"/>
  <c r="AY296" i="5"/>
  <c r="BA296" i="5"/>
  <c r="AQ296" i="5"/>
  <c r="AP296" i="5"/>
  <c r="AO296" i="5"/>
  <c r="AM296" i="5"/>
  <c r="CS296" i="5"/>
  <c r="AH296" i="5"/>
  <c r="Q296" i="5"/>
  <c r="CV295" i="5"/>
  <c r="CU295" i="5"/>
  <c r="CT295" i="5"/>
  <c r="AG295" i="5"/>
  <c r="CR295" i="5"/>
  <c r="AF295" i="5"/>
  <c r="CJ295" i="5"/>
  <c r="CG295" i="5"/>
  <c r="CH295" i="5"/>
  <c r="CB295" i="5"/>
  <c r="CA295" i="5"/>
  <c r="BZ295" i="5"/>
  <c r="BX295" i="5"/>
  <c r="U295" i="5"/>
  <c r="AY295" i="5"/>
  <c r="BA295" i="5"/>
  <c r="AQ295" i="5"/>
  <c r="AP295" i="5"/>
  <c r="AO295" i="5"/>
  <c r="AM295" i="5"/>
  <c r="CS295" i="5"/>
  <c r="AH295" i="5"/>
  <c r="Q295" i="5"/>
  <c r="CV294" i="5"/>
  <c r="CU294" i="5"/>
  <c r="CT294" i="5"/>
  <c r="AG294" i="5"/>
  <c r="CR294" i="5"/>
  <c r="AF294" i="5"/>
  <c r="CJ294" i="5"/>
  <c r="CG294" i="5"/>
  <c r="CH294" i="5"/>
  <c r="CB294" i="5"/>
  <c r="CA294" i="5"/>
  <c r="BZ294" i="5"/>
  <c r="BX294" i="5"/>
  <c r="U294" i="5"/>
  <c r="AY294" i="5"/>
  <c r="BA294" i="5"/>
  <c r="AQ294" i="5"/>
  <c r="AP294" i="5"/>
  <c r="AO294" i="5"/>
  <c r="AM294" i="5"/>
  <c r="CS294" i="5"/>
  <c r="AH294" i="5"/>
  <c r="Q294" i="5"/>
  <c r="CV293" i="5"/>
  <c r="CU293" i="5"/>
  <c r="CT293" i="5"/>
  <c r="AG293" i="5"/>
  <c r="CR293" i="5"/>
  <c r="AF293" i="5"/>
  <c r="CJ293" i="5"/>
  <c r="CG293" i="5"/>
  <c r="CH293" i="5"/>
  <c r="CB293" i="5"/>
  <c r="CA293" i="5"/>
  <c r="BZ293" i="5"/>
  <c r="BX293" i="5"/>
  <c r="BY293" i="5"/>
  <c r="AY293" i="5"/>
  <c r="BA293" i="5"/>
  <c r="AQ293" i="5"/>
  <c r="AP293" i="5"/>
  <c r="AO293" i="5"/>
  <c r="AM293" i="5"/>
  <c r="CS293" i="5"/>
  <c r="AH293" i="5"/>
  <c r="Q293" i="5"/>
  <c r="CV292" i="5"/>
  <c r="CU292" i="5"/>
  <c r="CT292" i="5"/>
  <c r="AG292" i="5"/>
  <c r="CR292" i="5"/>
  <c r="AF292" i="5"/>
  <c r="CJ292" i="5"/>
  <c r="CG292" i="5"/>
  <c r="CH292" i="5"/>
  <c r="CB292" i="5"/>
  <c r="CA292" i="5"/>
  <c r="BZ292" i="5"/>
  <c r="BX292" i="5"/>
  <c r="BY292" i="5"/>
  <c r="AY292" i="5"/>
  <c r="BA292" i="5"/>
  <c r="AQ292" i="5"/>
  <c r="AP292" i="5"/>
  <c r="AO292" i="5"/>
  <c r="AM292" i="5"/>
  <c r="CS292" i="5"/>
  <c r="AH292" i="5"/>
  <c r="Q292" i="5"/>
  <c r="CV291" i="5"/>
  <c r="CU291" i="5"/>
  <c r="CT291" i="5"/>
  <c r="AG291" i="5"/>
  <c r="CR291" i="5"/>
  <c r="AF291" i="5"/>
  <c r="CJ291" i="5"/>
  <c r="CG291" i="5"/>
  <c r="CH291" i="5"/>
  <c r="CB291" i="5"/>
  <c r="CA291" i="5"/>
  <c r="BZ291" i="5"/>
  <c r="BX291" i="5"/>
  <c r="BY291" i="5"/>
  <c r="AY291" i="5"/>
  <c r="BA291" i="5"/>
  <c r="AQ291" i="5"/>
  <c r="AP291" i="5"/>
  <c r="AO291" i="5"/>
  <c r="AM291" i="5"/>
  <c r="CS291" i="5"/>
  <c r="AH291" i="5"/>
  <c r="Q291" i="5"/>
  <c r="CV290" i="5"/>
  <c r="CU290" i="5"/>
  <c r="CT290" i="5"/>
  <c r="AG290" i="5"/>
  <c r="CR290" i="5"/>
  <c r="AF290" i="5"/>
  <c r="CJ290" i="5"/>
  <c r="CG290" i="5"/>
  <c r="CH290" i="5"/>
  <c r="CB290" i="5"/>
  <c r="CA290" i="5"/>
  <c r="BZ290" i="5"/>
  <c r="BX290" i="5"/>
  <c r="BY290" i="5"/>
  <c r="AY290" i="5"/>
  <c r="BA290" i="5"/>
  <c r="AQ290" i="5"/>
  <c r="AP290" i="5"/>
  <c r="AO290" i="5"/>
  <c r="AM290" i="5"/>
  <c r="CS290" i="5"/>
  <c r="AH290" i="5"/>
  <c r="Q290" i="5"/>
  <c r="CV289" i="5"/>
  <c r="CU289" i="5"/>
  <c r="CT289" i="5"/>
  <c r="AG289" i="5"/>
  <c r="CR289" i="5"/>
  <c r="AF289" i="5"/>
  <c r="CJ289" i="5"/>
  <c r="CG289" i="5"/>
  <c r="CH289" i="5"/>
  <c r="CB289" i="5"/>
  <c r="CA289" i="5"/>
  <c r="BZ289" i="5"/>
  <c r="BX289" i="5"/>
  <c r="U289" i="5"/>
  <c r="AY289" i="5"/>
  <c r="BA289" i="5"/>
  <c r="AQ289" i="5"/>
  <c r="AP289" i="5"/>
  <c r="AO289" i="5"/>
  <c r="AM289" i="5"/>
  <c r="CS289" i="5"/>
  <c r="AH289" i="5"/>
  <c r="Q289" i="5"/>
  <c r="CV288" i="5"/>
  <c r="CU288" i="5"/>
  <c r="CT288" i="5"/>
  <c r="AG288" i="5"/>
  <c r="CR288" i="5"/>
  <c r="AF288" i="5"/>
  <c r="CJ288" i="5"/>
  <c r="CG288" i="5"/>
  <c r="CH288" i="5"/>
  <c r="CB288" i="5"/>
  <c r="CA288" i="5"/>
  <c r="BZ288" i="5"/>
  <c r="BX288" i="5"/>
  <c r="BY288" i="5"/>
  <c r="AY288" i="5"/>
  <c r="BA288" i="5"/>
  <c r="AQ288" i="5"/>
  <c r="AP288" i="5"/>
  <c r="AO288" i="5"/>
  <c r="AM288" i="5"/>
  <c r="CS288" i="5"/>
  <c r="AH288" i="5"/>
  <c r="Q288" i="5"/>
  <c r="CV287" i="5"/>
  <c r="CU287" i="5"/>
  <c r="CT287" i="5"/>
  <c r="AG287" i="5"/>
  <c r="CR287" i="5"/>
  <c r="AF287" i="5"/>
  <c r="CJ287" i="5"/>
  <c r="CG287" i="5"/>
  <c r="CH287" i="5"/>
  <c r="CB287" i="5"/>
  <c r="CA287" i="5"/>
  <c r="BZ287" i="5"/>
  <c r="BX287" i="5"/>
  <c r="U287" i="5"/>
  <c r="AY287" i="5"/>
  <c r="BA287" i="5"/>
  <c r="AQ287" i="5"/>
  <c r="AP287" i="5"/>
  <c r="AO287" i="5"/>
  <c r="AM287" i="5"/>
  <c r="CS287" i="5"/>
  <c r="AH287" i="5"/>
  <c r="Q287" i="5"/>
  <c r="CV286" i="5"/>
  <c r="CU286" i="5"/>
  <c r="CT286" i="5"/>
  <c r="AG286" i="5"/>
  <c r="CR286" i="5"/>
  <c r="AF286" i="5"/>
  <c r="CJ286" i="5"/>
  <c r="CG286" i="5"/>
  <c r="CH286" i="5"/>
  <c r="CB286" i="5"/>
  <c r="CA286" i="5"/>
  <c r="BZ286" i="5"/>
  <c r="BX286" i="5"/>
  <c r="U286" i="5"/>
  <c r="AY286" i="5"/>
  <c r="BA286" i="5"/>
  <c r="AQ286" i="5"/>
  <c r="AP286" i="5"/>
  <c r="AO286" i="5"/>
  <c r="AM286" i="5"/>
  <c r="CS286" i="5"/>
  <c r="AH286" i="5"/>
  <c r="Q286" i="5"/>
  <c r="CV285" i="5"/>
  <c r="CU285" i="5"/>
  <c r="CT285" i="5"/>
  <c r="CR285" i="5"/>
  <c r="AF285" i="5"/>
  <c r="CJ285" i="5"/>
  <c r="CG285" i="5"/>
  <c r="CH285" i="5"/>
  <c r="CB285" i="5"/>
  <c r="CA285" i="5"/>
  <c r="BZ285" i="5"/>
  <c r="BX285" i="5"/>
  <c r="U285" i="5"/>
  <c r="AY285" i="5"/>
  <c r="BA285" i="5"/>
  <c r="AQ285" i="5"/>
  <c r="AP285" i="5"/>
  <c r="AO285" i="5"/>
  <c r="AM285" i="5"/>
  <c r="CS285" i="5"/>
  <c r="AH285" i="5"/>
  <c r="AG285" i="5"/>
  <c r="Q285" i="5"/>
  <c r="CV284" i="5"/>
  <c r="CU284" i="5"/>
  <c r="CT284" i="5"/>
  <c r="AG284" i="5"/>
  <c r="CR284" i="5"/>
  <c r="AF284" i="5"/>
  <c r="CJ284" i="5"/>
  <c r="CG284" i="5"/>
  <c r="CH284" i="5"/>
  <c r="CB284" i="5"/>
  <c r="CA284" i="5"/>
  <c r="BZ284" i="5"/>
  <c r="BX284" i="5"/>
  <c r="U284" i="5"/>
  <c r="AY284" i="5"/>
  <c r="BA284" i="5"/>
  <c r="AQ284" i="5"/>
  <c r="AP284" i="5"/>
  <c r="AO284" i="5"/>
  <c r="AM284" i="5"/>
  <c r="CS284" i="5"/>
  <c r="AH284" i="5"/>
  <c r="Q284" i="5"/>
  <c r="CV283" i="5"/>
  <c r="CU283" i="5"/>
  <c r="CT283" i="5"/>
  <c r="AG283" i="5"/>
  <c r="CR283" i="5"/>
  <c r="AF283" i="5"/>
  <c r="CJ283" i="5"/>
  <c r="CG283" i="5"/>
  <c r="CH283" i="5"/>
  <c r="CB283" i="5"/>
  <c r="CA283" i="5"/>
  <c r="BZ283" i="5"/>
  <c r="BX283" i="5"/>
  <c r="U283" i="5"/>
  <c r="AY283" i="5"/>
  <c r="BA283" i="5"/>
  <c r="AQ283" i="5"/>
  <c r="AP283" i="5"/>
  <c r="AO283" i="5"/>
  <c r="AM283" i="5"/>
  <c r="CS283" i="5"/>
  <c r="AH283" i="5"/>
  <c r="Q283" i="5"/>
  <c r="CV282" i="5"/>
  <c r="CU282" i="5"/>
  <c r="CT282" i="5"/>
  <c r="AG282" i="5"/>
  <c r="CR282" i="5"/>
  <c r="AF282" i="5"/>
  <c r="CJ282" i="5"/>
  <c r="CG282" i="5"/>
  <c r="CH282" i="5"/>
  <c r="CB282" i="5"/>
  <c r="CA282" i="5"/>
  <c r="BZ282" i="5"/>
  <c r="BX282" i="5"/>
  <c r="U282" i="5"/>
  <c r="AY282" i="5"/>
  <c r="BA282" i="5"/>
  <c r="AQ282" i="5"/>
  <c r="AP282" i="5"/>
  <c r="AO282" i="5"/>
  <c r="AM282" i="5"/>
  <c r="CS282" i="5"/>
  <c r="AH282" i="5"/>
  <c r="Q282" i="5"/>
  <c r="CV281" i="5"/>
  <c r="CU281" i="5"/>
  <c r="CT281" i="5"/>
  <c r="AG281" i="5"/>
  <c r="CR281" i="5"/>
  <c r="AF281" i="5"/>
  <c r="CJ281" i="5"/>
  <c r="CG281" i="5"/>
  <c r="CH281" i="5"/>
  <c r="CB281" i="5"/>
  <c r="CA281" i="5"/>
  <c r="BZ281" i="5"/>
  <c r="BX281" i="5"/>
  <c r="BY281" i="5"/>
  <c r="AY281" i="5"/>
  <c r="BA281" i="5"/>
  <c r="AQ281" i="5"/>
  <c r="AP281" i="5"/>
  <c r="AO281" i="5"/>
  <c r="AM281" i="5"/>
  <c r="CS281" i="5"/>
  <c r="AH281" i="5"/>
  <c r="Q281" i="5"/>
  <c r="CV280" i="5"/>
  <c r="CU280" i="5"/>
  <c r="CT280" i="5"/>
  <c r="AG280" i="5"/>
  <c r="CR280" i="5"/>
  <c r="AF280" i="5"/>
  <c r="CJ280" i="5"/>
  <c r="CG280" i="5"/>
  <c r="CH280" i="5"/>
  <c r="CB280" i="5"/>
  <c r="CA280" i="5"/>
  <c r="BZ280" i="5"/>
  <c r="BX280" i="5"/>
  <c r="BY280" i="5"/>
  <c r="AY280" i="5"/>
  <c r="BA280" i="5"/>
  <c r="AQ280" i="5"/>
  <c r="AP280" i="5"/>
  <c r="AO280" i="5"/>
  <c r="AM280" i="5"/>
  <c r="CS280" i="5"/>
  <c r="AH280" i="5"/>
  <c r="Q280" i="5"/>
  <c r="CV279" i="5"/>
  <c r="CU279" i="5"/>
  <c r="CT279" i="5"/>
  <c r="AG279" i="5"/>
  <c r="CR279" i="5"/>
  <c r="AF279" i="5"/>
  <c r="CJ279" i="5"/>
  <c r="CG279" i="5"/>
  <c r="CH279" i="5"/>
  <c r="CB279" i="5"/>
  <c r="CA279" i="5"/>
  <c r="BZ279" i="5"/>
  <c r="BX279" i="5"/>
  <c r="BY279" i="5"/>
  <c r="AY279" i="5"/>
  <c r="BA279" i="5"/>
  <c r="AQ279" i="5"/>
  <c r="AP279" i="5"/>
  <c r="AO279" i="5"/>
  <c r="AM279" i="5"/>
  <c r="CS279" i="5"/>
  <c r="AH279" i="5"/>
  <c r="Q279" i="5"/>
  <c r="CV278" i="5"/>
  <c r="CU278" i="5"/>
  <c r="CT278" i="5"/>
  <c r="AG278" i="5"/>
  <c r="CR278" i="5"/>
  <c r="AF278" i="5"/>
  <c r="CJ278" i="5"/>
  <c r="CG278" i="5"/>
  <c r="CH278" i="5"/>
  <c r="CB278" i="5"/>
  <c r="CA278" i="5"/>
  <c r="BZ278" i="5"/>
  <c r="BX278" i="5"/>
  <c r="U278" i="5"/>
  <c r="AY278" i="5"/>
  <c r="BA278" i="5"/>
  <c r="AQ278" i="5"/>
  <c r="AP278" i="5"/>
  <c r="AO278" i="5"/>
  <c r="AM278" i="5"/>
  <c r="CS278" i="5"/>
  <c r="AH278" i="5"/>
  <c r="Q278" i="5"/>
  <c r="CV277" i="5"/>
  <c r="CU277" i="5"/>
  <c r="CT277" i="5"/>
  <c r="AG277" i="5"/>
  <c r="CR277" i="5"/>
  <c r="AF277" i="5"/>
  <c r="CJ277" i="5"/>
  <c r="CG277" i="5"/>
  <c r="CH277" i="5"/>
  <c r="CB277" i="5"/>
  <c r="CA277" i="5"/>
  <c r="BZ277" i="5"/>
  <c r="BX277" i="5"/>
  <c r="BY277" i="5"/>
  <c r="AY277" i="5"/>
  <c r="BA277" i="5"/>
  <c r="AQ277" i="5"/>
  <c r="AP277" i="5"/>
  <c r="AO277" i="5"/>
  <c r="AM277" i="5"/>
  <c r="CS277" i="5"/>
  <c r="AH277" i="5"/>
  <c r="Q277" i="5"/>
  <c r="CV276" i="5"/>
  <c r="CU276" i="5"/>
  <c r="CT276" i="5"/>
  <c r="AG276" i="5"/>
  <c r="CR276" i="5"/>
  <c r="AF276" i="5"/>
  <c r="CJ276" i="5"/>
  <c r="CG276" i="5"/>
  <c r="CH276" i="5"/>
  <c r="CB276" i="5"/>
  <c r="CA276" i="5"/>
  <c r="BZ276" i="5"/>
  <c r="BX276" i="5"/>
  <c r="BY276" i="5"/>
  <c r="AY276" i="5"/>
  <c r="BA276" i="5"/>
  <c r="AQ276" i="5"/>
  <c r="AP276" i="5"/>
  <c r="AO276" i="5"/>
  <c r="AM276" i="5"/>
  <c r="CS276" i="5"/>
  <c r="AH276" i="5"/>
  <c r="Q276" i="5"/>
  <c r="CV275" i="5"/>
  <c r="CU275" i="5"/>
  <c r="CT275" i="5"/>
  <c r="AG275" i="5"/>
  <c r="CR275" i="5"/>
  <c r="AF275" i="5"/>
  <c r="CJ275" i="5"/>
  <c r="CG275" i="5"/>
  <c r="CH275" i="5"/>
  <c r="CB275" i="5"/>
  <c r="CA275" i="5"/>
  <c r="BZ275" i="5"/>
  <c r="BX275" i="5"/>
  <c r="BY275" i="5"/>
  <c r="AY275" i="5"/>
  <c r="BA275" i="5"/>
  <c r="AQ275" i="5"/>
  <c r="AP275" i="5"/>
  <c r="AO275" i="5"/>
  <c r="AM275" i="5"/>
  <c r="CS275" i="5"/>
  <c r="AH275" i="5"/>
  <c r="Q275" i="5"/>
  <c r="CV274" i="5"/>
  <c r="CU274" i="5"/>
  <c r="CT274" i="5"/>
  <c r="AG274" i="5"/>
  <c r="CR274" i="5"/>
  <c r="AF274" i="5"/>
  <c r="CJ274" i="5"/>
  <c r="CG274" i="5"/>
  <c r="CH274" i="5"/>
  <c r="CB274" i="5"/>
  <c r="CA274" i="5"/>
  <c r="BZ274" i="5"/>
  <c r="BX274" i="5"/>
  <c r="U274" i="5"/>
  <c r="AY274" i="5"/>
  <c r="BA274" i="5"/>
  <c r="AQ274" i="5"/>
  <c r="AP274" i="5"/>
  <c r="AO274" i="5"/>
  <c r="AM274" i="5"/>
  <c r="CS274" i="5"/>
  <c r="AH274" i="5"/>
  <c r="Q274" i="5"/>
  <c r="CV273" i="5"/>
  <c r="CU273" i="5"/>
  <c r="CT273" i="5"/>
  <c r="AG273" i="5"/>
  <c r="CR273" i="5"/>
  <c r="AF273" i="5"/>
  <c r="CJ273" i="5"/>
  <c r="CG273" i="5"/>
  <c r="CH273" i="5"/>
  <c r="CB273" i="5"/>
  <c r="CA273" i="5"/>
  <c r="BZ273" i="5"/>
  <c r="BX273" i="5"/>
  <c r="U273" i="5"/>
  <c r="AY273" i="5"/>
  <c r="BA273" i="5"/>
  <c r="AQ273" i="5"/>
  <c r="AP273" i="5"/>
  <c r="AO273" i="5"/>
  <c r="AM273" i="5"/>
  <c r="CS273" i="5"/>
  <c r="AH273" i="5"/>
  <c r="Q273" i="5"/>
  <c r="CV272" i="5"/>
  <c r="CU272" i="5"/>
  <c r="CT272" i="5"/>
  <c r="AG272" i="5"/>
  <c r="CR272" i="5"/>
  <c r="AF272" i="5"/>
  <c r="CJ272" i="5"/>
  <c r="CG272" i="5"/>
  <c r="CH272" i="5"/>
  <c r="CB272" i="5"/>
  <c r="CA272" i="5"/>
  <c r="BZ272" i="5"/>
  <c r="BX272" i="5"/>
  <c r="U272" i="5"/>
  <c r="AY272" i="5"/>
  <c r="BA272" i="5"/>
  <c r="AQ272" i="5"/>
  <c r="AP272" i="5"/>
  <c r="AO272" i="5"/>
  <c r="AM272" i="5"/>
  <c r="CS272" i="5"/>
  <c r="AH272" i="5"/>
  <c r="Q272" i="5"/>
  <c r="CV271" i="5"/>
  <c r="CU271" i="5"/>
  <c r="CT271" i="5"/>
  <c r="AG271" i="5"/>
  <c r="CR271" i="5"/>
  <c r="AF271" i="5"/>
  <c r="CJ271" i="5"/>
  <c r="CG271" i="5"/>
  <c r="CH271" i="5"/>
  <c r="CK271" i="5"/>
  <c r="CB271" i="5"/>
  <c r="CA271" i="5"/>
  <c r="BZ271" i="5"/>
  <c r="BX271" i="5"/>
  <c r="U271" i="5"/>
  <c r="AY271" i="5"/>
  <c r="BA271" i="5"/>
  <c r="AQ271" i="5"/>
  <c r="AP271" i="5"/>
  <c r="AO271" i="5"/>
  <c r="AM271" i="5"/>
  <c r="CS271" i="5"/>
  <c r="AH271" i="5"/>
  <c r="Q271" i="5"/>
  <c r="CV270" i="5"/>
  <c r="CU270" i="5"/>
  <c r="CT270" i="5"/>
  <c r="AG270" i="5"/>
  <c r="CR270" i="5"/>
  <c r="AF270" i="5"/>
  <c r="CJ270" i="5"/>
  <c r="CG270" i="5"/>
  <c r="CH270" i="5"/>
  <c r="CB270" i="5"/>
  <c r="CA270" i="5"/>
  <c r="BZ270" i="5"/>
  <c r="BX270" i="5"/>
  <c r="U270" i="5"/>
  <c r="AY270" i="5"/>
  <c r="BA270" i="5"/>
  <c r="AQ270" i="5"/>
  <c r="AP270" i="5"/>
  <c r="AO270" i="5"/>
  <c r="AM270" i="5"/>
  <c r="CS270" i="5"/>
  <c r="AH270" i="5"/>
  <c r="Q270" i="5"/>
  <c r="CV269" i="5"/>
  <c r="CU269" i="5"/>
  <c r="CT269" i="5"/>
  <c r="AG269" i="5"/>
  <c r="CR269" i="5"/>
  <c r="AF269" i="5"/>
  <c r="CJ269" i="5"/>
  <c r="CG269" i="5"/>
  <c r="CH269" i="5"/>
  <c r="CB269" i="5"/>
  <c r="CA269" i="5"/>
  <c r="BZ269" i="5"/>
  <c r="BX269" i="5"/>
  <c r="U269" i="5"/>
  <c r="AY269" i="5"/>
  <c r="BA269" i="5"/>
  <c r="AQ269" i="5"/>
  <c r="AP269" i="5"/>
  <c r="AO269" i="5"/>
  <c r="AM269" i="5"/>
  <c r="CS269" i="5"/>
  <c r="AH269" i="5"/>
  <c r="Q269" i="5"/>
  <c r="CV268" i="5"/>
  <c r="CU268" i="5"/>
  <c r="CT268" i="5"/>
  <c r="AG268" i="5"/>
  <c r="CR268" i="5"/>
  <c r="AF268" i="5"/>
  <c r="CJ268" i="5"/>
  <c r="CG268" i="5"/>
  <c r="CH268" i="5"/>
  <c r="CB268" i="5"/>
  <c r="CA268" i="5"/>
  <c r="BZ268" i="5"/>
  <c r="BX268" i="5"/>
  <c r="BY268" i="5"/>
  <c r="AY268" i="5"/>
  <c r="BA268" i="5"/>
  <c r="AQ268" i="5"/>
  <c r="AP268" i="5"/>
  <c r="AO268" i="5"/>
  <c r="AM268" i="5"/>
  <c r="CS268" i="5"/>
  <c r="AH268" i="5"/>
  <c r="Q268" i="5"/>
  <c r="CV267" i="5"/>
  <c r="CU267" i="5"/>
  <c r="CT267" i="5"/>
  <c r="AG267" i="5"/>
  <c r="CR267" i="5"/>
  <c r="AF267" i="5"/>
  <c r="CJ267" i="5"/>
  <c r="CG267" i="5"/>
  <c r="CH267" i="5"/>
  <c r="CB267" i="5"/>
  <c r="CA267" i="5"/>
  <c r="BZ267" i="5"/>
  <c r="BX267" i="5"/>
  <c r="BY267" i="5"/>
  <c r="AY267" i="5"/>
  <c r="BA267" i="5"/>
  <c r="AQ267" i="5"/>
  <c r="AP267" i="5"/>
  <c r="AO267" i="5"/>
  <c r="AM267" i="5"/>
  <c r="CS267" i="5"/>
  <c r="AH267" i="5"/>
  <c r="Q267" i="5"/>
  <c r="CV266" i="5"/>
  <c r="CU266" i="5"/>
  <c r="CT266" i="5"/>
  <c r="AG266" i="5"/>
  <c r="CR266" i="5"/>
  <c r="CJ266" i="5"/>
  <c r="CG266" i="5"/>
  <c r="CH266" i="5"/>
  <c r="CB266" i="5"/>
  <c r="CA266" i="5"/>
  <c r="BZ266" i="5"/>
  <c r="BX266" i="5"/>
  <c r="BY266" i="5"/>
  <c r="AY266" i="5"/>
  <c r="BA266" i="5"/>
  <c r="AQ266" i="5"/>
  <c r="AP266" i="5"/>
  <c r="AO266" i="5"/>
  <c r="AM266" i="5"/>
  <c r="CS266" i="5"/>
  <c r="AH266" i="5"/>
  <c r="AF266" i="5"/>
  <c r="U266" i="5"/>
  <c r="Q266" i="5"/>
  <c r="CV265" i="5"/>
  <c r="CU265" i="5"/>
  <c r="CT265" i="5"/>
  <c r="AG265" i="5"/>
  <c r="CR265" i="5"/>
  <c r="AF265" i="5"/>
  <c r="CJ265" i="5"/>
  <c r="CG265" i="5"/>
  <c r="CH265" i="5"/>
  <c r="CK265" i="5"/>
  <c r="CB265" i="5"/>
  <c r="CA265" i="5"/>
  <c r="BZ265" i="5"/>
  <c r="BX265" i="5"/>
  <c r="BY265" i="5"/>
  <c r="AY265" i="5"/>
  <c r="BA265" i="5"/>
  <c r="AQ265" i="5"/>
  <c r="AP265" i="5"/>
  <c r="AO265" i="5"/>
  <c r="AM265" i="5"/>
  <c r="CS265" i="5"/>
  <c r="AH265" i="5"/>
  <c r="Q265" i="5"/>
  <c r="CV264" i="5"/>
  <c r="CU264" i="5"/>
  <c r="CT264" i="5"/>
  <c r="AG264" i="5"/>
  <c r="CR264" i="5"/>
  <c r="AF264" i="5"/>
  <c r="CJ264" i="5"/>
  <c r="CG264" i="5"/>
  <c r="CH264" i="5"/>
  <c r="CB264" i="5"/>
  <c r="CA264" i="5"/>
  <c r="BZ264" i="5"/>
  <c r="BX264" i="5"/>
  <c r="U264" i="5"/>
  <c r="AY264" i="5"/>
  <c r="BA264" i="5"/>
  <c r="AQ264" i="5"/>
  <c r="AP264" i="5"/>
  <c r="AO264" i="5"/>
  <c r="AM264" i="5"/>
  <c r="CS264" i="5"/>
  <c r="AH264" i="5"/>
  <c r="Q264" i="5"/>
  <c r="CV263" i="5"/>
  <c r="CU263" i="5"/>
  <c r="CT263" i="5"/>
  <c r="AG263" i="5"/>
  <c r="CR263" i="5"/>
  <c r="AF263" i="5"/>
  <c r="CJ263" i="5"/>
  <c r="CG263" i="5"/>
  <c r="CH263" i="5"/>
  <c r="CB263" i="5"/>
  <c r="CA263" i="5"/>
  <c r="BZ263" i="5"/>
  <c r="BX263" i="5"/>
  <c r="BY263" i="5"/>
  <c r="AY263" i="5"/>
  <c r="BA263" i="5"/>
  <c r="AQ263" i="5"/>
  <c r="AP263" i="5"/>
  <c r="AO263" i="5"/>
  <c r="AM263" i="5"/>
  <c r="CS263" i="5"/>
  <c r="AH263" i="5"/>
  <c r="Q263" i="5"/>
  <c r="CV262" i="5"/>
  <c r="CU262" i="5"/>
  <c r="CT262" i="5"/>
  <c r="AG262" i="5"/>
  <c r="CR262" i="5"/>
  <c r="AF262" i="5"/>
  <c r="CJ262" i="5"/>
  <c r="CG262" i="5"/>
  <c r="CH262" i="5"/>
  <c r="CB262" i="5"/>
  <c r="CA262" i="5"/>
  <c r="BZ262" i="5"/>
  <c r="BX262" i="5"/>
  <c r="U262" i="5"/>
  <c r="AY262" i="5"/>
  <c r="BA262" i="5"/>
  <c r="AQ262" i="5"/>
  <c r="AP262" i="5"/>
  <c r="AO262" i="5"/>
  <c r="AM262" i="5"/>
  <c r="CS262" i="5"/>
  <c r="AH262" i="5"/>
  <c r="Q262" i="5"/>
  <c r="CV261" i="5"/>
  <c r="CU261" i="5"/>
  <c r="CT261" i="5"/>
  <c r="AG261" i="5"/>
  <c r="CR261" i="5"/>
  <c r="AF261" i="5"/>
  <c r="CJ261" i="5"/>
  <c r="CG261" i="5"/>
  <c r="CH261" i="5"/>
  <c r="CB261" i="5"/>
  <c r="CA261" i="5"/>
  <c r="BZ261" i="5"/>
  <c r="BX261" i="5"/>
  <c r="U261" i="5"/>
  <c r="AY261" i="5"/>
  <c r="BA261" i="5"/>
  <c r="AQ261" i="5"/>
  <c r="AP261" i="5"/>
  <c r="AO261" i="5"/>
  <c r="AM261" i="5"/>
  <c r="CS261" i="5"/>
  <c r="AH261" i="5"/>
  <c r="Q261" i="5"/>
  <c r="CV260" i="5"/>
  <c r="CU260" i="5"/>
  <c r="CT260" i="5"/>
  <c r="AG260" i="5"/>
  <c r="CR260" i="5"/>
  <c r="AF260" i="5"/>
  <c r="CJ260" i="5"/>
  <c r="CG260" i="5"/>
  <c r="CH260" i="5"/>
  <c r="CB260" i="5"/>
  <c r="CA260" i="5"/>
  <c r="BZ260" i="5"/>
  <c r="BX260" i="5"/>
  <c r="U260" i="5"/>
  <c r="AY260" i="5"/>
  <c r="BA260" i="5"/>
  <c r="AQ260" i="5"/>
  <c r="AP260" i="5"/>
  <c r="AO260" i="5"/>
  <c r="AM260" i="5"/>
  <c r="CS260" i="5"/>
  <c r="AH260" i="5"/>
  <c r="Q260" i="5"/>
  <c r="CV259" i="5"/>
  <c r="CU259" i="5"/>
  <c r="CT259" i="5"/>
  <c r="CR259" i="5"/>
  <c r="AF259" i="5"/>
  <c r="CJ259" i="5"/>
  <c r="CG259" i="5"/>
  <c r="CH259" i="5"/>
  <c r="CB259" i="5"/>
  <c r="CA259" i="5"/>
  <c r="BZ259" i="5"/>
  <c r="BX259" i="5"/>
  <c r="U259" i="5"/>
  <c r="AY259" i="5"/>
  <c r="BA259" i="5"/>
  <c r="AQ259" i="5"/>
  <c r="AP259" i="5"/>
  <c r="AO259" i="5"/>
  <c r="AM259" i="5"/>
  <c r="CS259" i="5"/>
  <c r="AH259" i="5"/>
  <c r="AG259" i="5"/>
  <c r="Q259" i="5"/>
  <c r="CV258" i="5"/>
  <c r="CU258" i="5"/>
  <c r="CT258" i="5"/>
  <c r="AG258" i="5"/>
  <c r="CR258" i="5"/>
  <c r="AF258" i="5"/>
  <c r="CJ258" i="5"/>
  <c r="CG258" i="5"/>
  <c r="CH258" i="5"/>
  <c r="CB258" i="5"/>
  <c r="CA258" i="5"/>
  <c r="BZ258" i="5"/>
  <c r="BX258" i="5"/>
  <c r="U258" i="5"/>
  <c r="AY258" i="5"/>
  <c r="BA258" i="5"/>
  <c r="AQ258" i="5"/>
  <c r="AP258" i="5"/>
  <c r="AO258" i="5"/>
  <c r="AM258" i="5"/>
  <c r="CS258" i="5"/>
  <c r="AH258" i="5"/>
  <c r="Q258" i="5"/>
  <c r="CV257" i="5"/>
  <c r="CU257" i="5"/>
  <c r="CT257" i="5"/>
  <c r="AG257" i="5"/>
  <c r="CR257" i="5"/>
  <c r="AF257" i="5"/>
  <c r="CJ257" i="5"/>
  <c r="CG257" i="5"/>
  <c r="CH257" i="5"/>
  <c r="CB257" i="5"/>
  <c r="CA257" i="5"/>
  <c r="BZ257" i="5"/>
  <c r="BX257" i="5"/>
  <c r="U257" i="5"/>
  <c r="AY257" i="5"/>
  <c r="BA257" i="5"/>
  <c r="AQ257" i="5"/>
  <c r="AP257" i="5"/>
  <c r="AO257" i="5"/>
  <c r="AM257" i="5"/>
  <c r="CS257" i="5"/>
  <c r="AH257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T237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CV186" i="5"/>
  <c r="CU186" i="5"/>
  <c r="CT186" i="5"/>
  <c r="AG186" i="5"/>
  <c r="CR186" i="5"/>
  <c r="AF186" i="5"/>
  <c r="CJ186" i="5"/>
  <c r="CG186" i="5"/>
  <c r="CH186" i="5"/>
  <c r="CB186" i="5"/>
  <c r="CA186" i="5"/>
  <c r="BZ186" i="5"/>
  <c r="BX186" i="5"/>
  <c r="BY186" i="5"/>
  <c r="AY186" i="5"/>
  <c r="BA186" i="5"/>
  <c r="AQ186" i="5"/>
  <c r="AP186" i="5"/>
  <c r="AO186" i="5"/>
  <c r="AM186" i="5"/>
  <c r="AH186" i="5"/>
  <c r="Q186" i="5"/>
  <c r="CV185" i="5"/>
  <c r="CU185" i="5"/>
  <c r="CT185" i="5"/>
  <c r="AG185" i="5"/>
  <c r="CR185" i="5"/>
  <c r="AF185" i="5"/>
  <c r="CJ185" i="5"/>
  <c r="CG185" i="5"/>
  <c r="CH185" i="5"/>
  <c r="CB185" i="5"/>
  <c r="CA185" i="5"/>
  <c r="BZ185" i="5"/>
  <c r="BX185" i="5"/>
  <c r="U185" i="5"/>
  <c r="AY185" i="5"/>
  <c r="BA185" i="5"/>
  <c r="AQ185" i="5"/>
  <c r="AP185" i="5"/>
  <c r="AO185" i="5"/>
  <c r="AM185" i="5"/>
  <c r="CS185" i="5"/>
  <c r="AH185" i="5"/>
  <c r="Q185" i="5"/>
  <c r="CV184" i="5"/>
  <c r="CU184" i="5"/>
  <c r="CT184" i="5"/>
  <c r="AG184" i="5"/>
  <c r="CR184" i="5"/>
  <c r="AF184" i="5"/>
  <c r="CJ184" i="5"/>
  <c r="CG184" i="5"/>
  <c r="CH184" i="5"/>
  <c r="CB184" i="5"/>
  <c r="CA184" i="5"/>
  <c r="BZ184" i="5"/>
  <c r="BX184" i="5"/>
  <c r="U184" i="5"/>
  <c r="AY184" i="5"/>
  <c r="BA184" i="5"/>
  <c r="AQ184" i="5"/>
  <c r="AP184" i="5"/>
  <c r="AO184" i="5"/>
  <c r="AM184" i="5"/>
  <c r="CS184" i="5"/>
  <c r="AH184" i="5"/>
  <c r="Q184" i="5"/>
  <c r="CV183" i="5"/>
  <c r="CU183" i="5"/>
  <c r="CT183" i="5"/>
  <c r="AG183" i="5"/>
  <c r="CR183" i="5"/>
  <c r="AF183" i="5"/>
  <c r="CJ183" i="5"/>
  <c r="CG183" i="5"/>
  <c r="CH183" i="5"/>
  <c r="CB183" i="5"/>
  <c r="CA183" i="5"/>
  <c r="BZ183" i="5"/>
  <c r="BX183" i="5"/>
  <c r="U183" i="5"/>
  <c r="AY183" i="5"/>
  <c r="BA183" i="5"/>
  <c r="AQ183" i="5"/>
  <c r="AP183" i="5"/>
  <c r="AO183" i="5"/>
  <c r="AM183" i="5"/>
  <c r="CS183" i="5"/>
  <c r="AH183" i="5"/>
  <c r="Q183" i="5"/>
  <c r="CV182" i="5"/>
  <c r="CU182" i="5"/>
  <c r="CT182" i="5"/>
  <c r="AG182" i="5"/>
  <c r="CR182" i="5"/>
  <c r="AF182" i="5"/>
  <c r="CJ182" i="5"/>
  <c r="CG182" i="5"/>
  <c r="CH182" i="5"/>
  <c r="CB182" i="5"/>
  <c r="CA182" i="5"/>
  <c r="BZ182" i="5"/>
  <c r="BX182" i="5"/>
  <c r="U182" i="5"/>
  <c r="AY182" i="5"/>
  <c r="BA182" i="5"/>
  <c r="AQ182" i="5"/>
  <c r="AP182" i="5"/>
  <c r="AO182" i="5"/>
  <c r="AM182" i="5"/>
  <c r="CS182" i="5"/>
  <c r="AH182" i="5"/>
  <c r="Q182" i="5"/>
  <c r="CV181" i="5"/>
  <c r="CU181" i="5"/>
  <c r="CT181" i="5"/>
  <c r="AG181" i="5"/>
  <c r="CR181" i="5"/>
  <c r="AF181" i="5"/>
  <c r="CJ181" i="5"/>
  <c r="CG181" i="5"/>
  <c r="CH181" i="5"/>
  <c r="CB181" i="5"/>
  <c r="CA181" i="5"/>
  <c r="BZ181" i="5"/>
  <c r="BX181" i="5"/>
  <c r="U181" i="5"/>
  <c r="AY181" i="5"/>
  <c r="BA181" i="5"/>
  <c r="AQ181" i="5"/>
  <c r="AP181" i="5"/>
  <c r="AO181" i="5"/>
  <c r="AM181" i="5"/>
  <c r="CS181" i="5"/>
  <c r="AH181" i="5"/>
  <c r="Q181" i="5"/>
  <c r="CV180" i="5"/>
  <c r="CU180" i="5"/>
  <c r="CT180" i="5"/>
  <c r="AG180" i="5"/>
  <c r="CR180" i="5"/>
  <c r="AF180" i="5"/>
  <c r="CJ180" i="5"/>
  <c r="CG180" i="5"/>
  <c r="CH180" i="5"/>
  <c r="CB180" i="5"/>
  <c r="CA180" i="5"/>
  <c r="BZ180" i="5"/>
  <c r="BX180" i="5"/>
  <c r="U180" i="5"/>
  <c r="AY180" i="5"/>
  <c r="BA180" i="5"/>
  <c r="AQ180" i="5"/>
  <c r="AP180" i="5"/>
  <c r="AO180" i="5"/>
  <c r="AM180" i="5"/>
  <c r="CS180" i="5"/>
  <c r="AH180" i="5"/>
  <c r="Q180" i="5"/>
  <c r="CV179" i="5"/>
  <c r="CU179" i="5"/>
  <c r="CT179" i="5"/>
  <c r="AG179" i="5"/>
  <c r="CR179" i="5"/>
  <c r="AF179" i="5"/>
  <c r="CJ179" i="5"/>
  <c r="CG179" i="5"/>
  <c r="CH179" i="5"/>
  <c r="CB179" i="5"/>
  <c r="CA179" i="5"/>
  <c r="BZ179" i="5"/>
  <c r="BX179" i="5"/>
  <c r="BY179" i="5"/>
  <c r="AY179" i="5"/>
  <c r="BA179" i="5"/>
  <c r="AQ179" i="5"/>
  <c r="AP179" i="5"/>
  <c r="AO179" i="5"/>
  <c r="AM179" i="5"/>
  <c r="CS179" i="5"/>
  <c r="AH179" i="5"/>
  <c r="Q179" i="5"/>
  <c r="CV178" i="5"/>
  <c r="CU178" i="5"/>
  <c r="CT178" i="5"/>
  <c r="AG178" i="5"/>
  <c r="CR178" i="5"/>
  <c r="AF178" i="5"/>
  <c r="CJ178" i="5"/>
  <c r="CG178" i="5"/>
  <c r="CH178" i="5"/>
  <c r="CB178" i="5"/>
  <c r="CA178" i="5"/>
  <c r="BZ178" i="5"/>
  <c r="BX178" i="5"/>
  <c r="BY178" i="5"/>
  <c r="AU178" i="5"/>
  <c r="AY178" i="5"/>
  <c r="BA178" i="5"/>
  <c r="AQ178" i="5"/>
  <c r="AP178" i="5"/>
  <c r="AO178" i="5"/>
  <c r="AM178" i="5"/>
  <c r="CS178" i="5"/>
  <c r="AH178" i="5"/>
  <c r="Q178" i="5"/>
  <c r="CV177" i="5"/>
  <c r="CU177" i="5"/>
  <c r="CT177" i="5"/>
  <c r="AG177" i="5"/>
  <c r="CR177" i="5"/>
  <c r="AF177" i="5"/>
  <c r="CJ177" i="5"/>
  <c r="CG177" i="5"/>
  <c r="CH177" i="5"/>
  <c r="CB177" i="5"/>
  <c r="CA177" i="5"/>
  <c r="BZ177" i="5"/>
  <c r="BX177" i="5"/>
  <c r="BY177" i="5"/>
  <c r="AU177" i="5"/>
  <c r="AY177" i="5"/>
  <c r="BA177" i="5"/>
  <c r="AQ177" i="5"/>
  <c r="AP177" i="5"/>
  <c r="AO177" i="5"/>
  <c r="AM177" i="5"/>
  <c r="CS177" i="5"/>
  <c r="AH177" i="5"/>
  <c r="Q177" i="5"/>
  <c r="CV176" i="5"/>
  <c r="CU176" i="5"/>
  <c r="CT176" i="5"/>
  <c r="AG176" i="5"/>
  <c r="CR176" i="5"/>
  <c r="AF176" i="5"/>
  <c r="CJ176" i="5"/>
  <c r="CG176" i="5"/>
  <c r="CH176" i="5"/>
  <c r="CB176" i="5"/>
  <c r="CA176" i="5"/>
  <c r="BZ176" i="5"/>
  <c r="BX176" i="5"/>
  <c r="BY176" i="5"/>
  <c r="AU176" i="5"/>
  <c r="AY176" i="5"/>
  <c r="BA176" i="5"/>
  <c r="AQ176" i="5"/>
  <c r="AP176" i="5"/>
  <c r="AO176" i="5"/>
  <c r="AM176" i="5"/>
  <c r="CS176" i="5"/>
  <c r="AH176" i="5"/>
  <c r="Q176" i="5"/>
  <c r="CV175" i="5"/>
  <c r="CU175" i="5"/>
  <c r="CT175" i="5"/>
  <c r="AG175" i="5"/>
  <c r="CR175" i="5"/>
  <c r="AF175" i="5"/>
  <c r="CJ175" i="5"/>
  <c r="CG175" i="5"/>
  <c r="CH175" i="5"/>
  <c r="CB175" i="5"/>
  <c r="CA175" i="5"/>
  <c r="BZ175" i="5"/>
  <c r="BX175" i="5"/>
  <c r="U175" i="5"/>
  <c r="AY175" i="5"/>
  <c r="BA175" i="5"/>
  <c r="AQ175" i="5"/>
  <c r="AP175" i="5"/>
  <c r="AO175" i="5"/>
  <c r="AM175" i="5"/>
  <c r="CS175" i="5"/>
  <c r="AH175" i="5"/>
  <c r="Q175" i="5"/>
  <c r="CV174" i="5"/>
  <c r="CU174" i="5"/>
  <c r="CT174" i="5"/>
  <c r="AG174" i="5"/>
  <c r="CR174" i="5"/>
  <c r="AF174" i="5"/>
  <c r="CJ174" i="5"/>
  <c r="CG174" i="5"/>
  <c r="CH174" i="5"/>
  <c r="CB174" i="5"/>
  <c r="CA174" i="5"/>
  <c r="BZ174" i="5"/>
  <c r="BX174" i="5"/>
  <c r="BY174" i="5"/>
  <c r="AU174" i="5"/>
  <c r="AY174" i="5"/>
  <c r="BA174" i="5"/>
  <c r="AQ174" i="5"/>
  <c r="AP174" i="5"/>
  <c r="AO174" i="5"/>
  <c r="AM174" i="5"/>
  <c r="AH174" i="5"/>
  <c r="Q174" i="5"/>
  <c r="CV173" i="5"/>
  <c r="CU173" i="5"/>
  <c r="CT173" i="5"/>
  <c r="AG173" i="5"/>
  <c r="CR173" i="5"/>
  <c r="AF173" i="5"/>
  <c r="CJ173" i="5"/>
  <c r="CG173" i="5"/>
  <c r="CH173" i="5"/>
  <c r="CB173" i="5"/>
  <c r="CA173" i="5"/>
  <c r="BZ173" i="5"/>
  <c r="BX173" i="5"/>
  <c r="U173" i="5"/>
  <c r="AY173" i="5"/>
  <c r="BA173" i="5"/>
  <c r="AQ173" i="5"/>
  <c r="AP173" i="5"/>
  <c r="AO173" i="5"/>
  <c r="AM173" i="5"/>
  <c r="CS173" i="5"/>
  <c r="AH173" i="5"/>
  <c r="Q173" i="5"/>
  <c r="CV172" i="5"/>
  <c r="CU172" i="5"/>
  <c r="CT172" i="5"/>
  <c r="AG172" i="5"/>
  <c r="CR172" i="5"/>
  <c r="AF172" i="5"/>
  <c r="CJ172" i="5"/>
  <c r="CG172" i="5"/>
  <c r="CH172" i="5"/>
  <c r="CB172" i="5"/>
  <c r="CA172" i="5"/>
  <c r="BZ172" i="5"/>
  <c r="BX172" i="5"/>
  <c r="U172" i="5"/>
  <c r="AY172" i="5"/>
  <c r="BA172" i="5"/>
  <c r="AQ172" i="5"/>
  <c r="AP172" i="5"/>
  <c r="AO172" i="5"/>
  <c r="AM172" i="5"/>
  <c r="CS172" i="5"/>
  <c r="AH172" i="5"/>
  <c r="Q172" i="5"/>
  <c r="CV171" i="5"/>
  <c r="CU171" i="5"/>
  <c r="CT171" i="5"/>
  <c r="CR171" i="5"/>
  <c r="AF171" i="5"/>
  <c r="CJ171" i="5"/>
  <c r="CG171" i="5"/>
  <c r="CH171" i="5"/>
  <c r="CB171" i="5"/>
  <c r="CA171" i="5"/>
  <c r="BZ171" i="5"/>
  <c r="BX171" i="5"/>
  <c r="BY171" i="5"/>
  <c r="AU171" i="5"/>
  <c r="AY171" i="5"/>
  <c r="BA171" i="5"/>
  <c r="AQ171" i="5"/>
  <c r="AP171" i="5"/>
  <c r="AO171" i="5"/>
  <c r="AM171" i="5"/>
  <c r="CS171" i="5"/>
  <c r="AH171" i="5"/>
  <c r="AG171" i="5"/>
  <c r="Q171" i="5"/>
  <c r="CV170" i="5"/>
  <c r="CU170" i="5"/>
  <c r="CT170" i="5"/>
  <c r="CR170" i="5"/>
  <c r="AF170" i="5"/>
  <c r="CJ170" i="5"/>
  <c r="CG170" i="5"/>
  <c r="CH170" i="5"/>
  <c r="CB170" i="5"/>
  <c r="CA170" i="5"/>
  <c r="BZ170" i="5"/>
  <c r="BX170" i="5"/>
  <c r="BY170" i="5"/>
  <c r="AU170" i="5"/>
  <c r="AY170" i="5"/>
  <c r="BA170" i="5"/>
  <c r="AQ170" i="5"/>
  <c r="AP170" i="5"/>
  <c r="AO170" i="5"/>
  <c r="AM170" i="5"/>
  <c r="CS170" i="5"/>
  <c r="AH170" i="5"/>
  <c r="AG170" i="5"/>
  <c r="Q170" i="5"/>
  <c r="CV169" i="5"/>
  <c r="CU169" i="5"/>
  <c r="CT169" i="5"/>
  <c r="AG169" i="5"/>
  <c r="CR169" i="5"/>
  <c r="AF169" i="5"/>
  <c r="CJ169" i="5"/>
  <c r="CG169" i="5"/>
  <c r="CH169" i="5"/>
  <c r="CB169" i="5"/>
  <c r="CA169" i="5"/>
  <c r="BZ169" i="5"/>
  <c r="BX169" i="5"/>
  <c r="BY169" i="5"/>
  <c r="AU169" i="5"/>
  <c r="AY169" i="5"/>
  <c r="BA169" i="5"/>
  <c r="AQ169" i="5"/>
  <c r="AP169" i="5"/>
  <c r="AO169" i="5"/>
  <c r="AM169" i="5"/>
  <c r="CS169" i="5"/>
  <c r="AH169" i="5"/>
  <c r="Q169" i="5"/>
  <c r="CV168" i="5"/>
  <c r="CU168" i="5"/>
  <c r="CT168" i="5"/>
  <c r="AG168" i="5"/>
  <c r="CR168" i="5"/>
  <c r="AF168" i="5"/>
  <c r="CJ168" i="5"/>
  <c r="CG168" i="5"/>
  <c r="CH168" i="5"/>
  <c r="CB168" i="5"/>
  <c r="CA168" i="5"/>
  <c r="BZ168" i="5"/>
  <c r="BX168" i="5"/>
  <c r="BY168" i="5"/>
  <c r="AU168" i="5"/>
  <c r="AY168" i="5"/>
  <c r="BA168" i="5"/>
  <c r="AQ168" i="5"/>
  <c r="AP168" i="5"/>
  <c r="AO168" i="5"/>
  <c r="AM168" i="5"/>
  <c r="CS168" i="5"/>
  <c r="AH168" i="5"/>
  <c r="Q168" i="5"/>
  <c r="CV167" i="5"/>
  <c r="CU167" i="5"/>
  <c r="CT167" i="5"/>
  <c r="CR167" i="5"/>
  <c r="AF167" i="5"/>
  <c r="CJ167" i="5"/>
  <c r="CG167" i="5"/>
  <c r="CH167" i="5"/>
  <c r="CK167" i="5"/>
  <c r="CB167" i="5"/>
  <c r="CA167" i="5"/>
  <c r="BZ167" i="5"/>
  <c r="BX167" i="5"/>
  <c r="BY167" i="5"/>
  <c r="AU167" i="5"/>
  <c r="AY167" i="5"/>
  <c r="BA167" i="5"/>
  <c r="AQ167" i="5"/>
  <c r="AP167" i="5"/>
  <c r="AO167" i="5"/>
  <c r="AM167" i="5"/>
  <c r="CS167" i="5"/>
  <c r="AH167" i="5"/>
  <c r="AG167" i="5"/>
  <c r="Q167" i="5"/>
  <c r="CV166" i="5"/>
  <c r="CU166" i="5"/>
  <c r="CT166" i="5"/>
  <c r="AG166" i="5"/>
  <c r="CR166" i="5"/>
  <c r="AF166" i="5"/>
  <c r="CJ166" i="5"/>
  <c r="CG166" i="5"/>
  <c r="CH166" i="5"/>
  <c r="CB166" i="5"/>
  <c r="CA166" i="5"/>
  <c r="BZ166" i="5"/>
  <c r="BX166" i="5"/>
  <c r="BY166" i="5"/>
  <c r="AY166" i="5"/>
  <c r="BA166" i="5"/>
  <c r="AQ166" i="5"/>
  <c r="AP166" i="5"/>
  <c r="AO166" i="5"/>
  <c r="AM166" i="5"/>
  <c r="CS166" i="5"/>
  <c r="AH166" i="5"/>
  <c r="Q166" i="5"/>
  <c r="CV165" i="5"/>
  <c r="CU165" i="5"/>
  <c r="CT165" i="5"/>
  <c r="AG165" i="5"/>
  <c r="CR165" i="5"/>
  <c r="AF165" i="5"/>
  <c r="CJ165" i="5"/>
  <c r="CG165" i="5"/>
  <c r="CH165" i="5"/>
  <c r="CB165" i="5"/>
  <c r="CA165" i="5"/>
  <c r="BZ165" i="5"/>
  <c r="BX165" i="5"/>
  <c r="U165" i="5"/>
  <c r="AY165" i="5"/>
  <c r="BA165" i="5"/>
  <c r="AQ165" i="5"/>
  <c r="AP165" i="5"/>
  <c r="AO165" i="5"/>
  <c r="AM165" i="5"/>
  <c r="CS165" i="5"/>
  <c r="AH165" i="5"/>
  <c r="Q165" i="5"/>
  <c r="CV164" i="5"/>
  <c r="CU164" i="5"/>
  <c r="CT164" i="5"/>
  <c r="AG164" i="5"/>
  <c r="CR164" i="5"/>
  <c r="AF164" i="5"/>
  <c r="CJ164" i="5"/>
  <c r="CG164" i="5"/>
  <c r="CH164" i="5"/>
  <c r="CB164" i="5"/>
  <c r="CA164" i="5"/>
  <c r="BZ164" i="5"/>
  <c r="BX164" i="5"/>
  <c r="BY164" i="5"/>
  <c r="AU164" i="5"/>
  <c r="AY164" i="5"/>
  <c r="BA164" i="5"/>
  <c r="AQ164" i="5"/>
  <c r="AP164" i="5"/>
  <c r="AO164" i="5"/>
  <c r="AM164" i="5"/>
  <c r="CS164" i="5"/>
  <c r="AH164" i="5"/>
  <c r="Q164" i="5"/>
  <c r="CV163" i="5"/>
  <c r="CU163" i="5"/>
  <c r="CT163" i="5"/>
  <c r="AG163" i="5"/>
  <c r="CR163" i="5"/>
  <c r="AF163" i="5"/>
  <c r="CJ163" i="5"/>
  <c r="CG163" i="5"/>
  <c r="CH163" i="5"/>
  <c r="CB163" i="5"/>
  <c r="CA163" i="5"/>
  <c r="BZ163" i="5"/>
  <c r="BX163" i="5"/>
  <c r="BY163" i="5"/>
  <c r="AU163" i="5"/>
  <c r="AY163" i="5"/>
  <c r="BA163" i="5"/>
  <c r="AQ163" i="5"/>
  <c r="AP163" i="5"/>
  <c r="AO163" i="5"/>
  <c r="AM163" i="5"/>
  <c r="CS163" i="5"/>
  <c r="AH163" i="5"/>
  <c r="Q163" i="5"/>
  <c r="CV162" i="5"/>
  <c r="CU162" i="5"/>
  <c r="CT162" i="5"/>
  <c r="AG162" i="5"/>
  <c r="CR162" i="5"/>
  <c r="AF162" i="5"/>
  <c r="CJ162" i="5"/>
  <c r="CG162" i="5"/>
  <c r="CH162" i="5"/>
  <c r="CB162" i="5"/>
  <c r="CA162" i="5"/>
  <c r="BZ162" i="5"/>
  <c r="BX162" i="5"/>
  <c r="BY162" i="5"/>
  <c r="AU162" i="5"/>
  <c r="AY162" i="5"/>
  <c r="BA162" i="5"/>
  <c r="AQ162" i="5"/>
  <c r="AP162" i="5"/>
  <c r="AO162" i="5"/>
  <c r="AM162" i="5"/>
  <c r="CS162" i="5"/>
  <c r="AH162" i="5"/>
  <c r="Q162" i="5"/>
  <c r="CV161" i="5"/>
  <c r="CU161" i="5"/>
  <c r="CT161" i="5"/>
  <c r="AG161" i="5"/>
  <c r="CR161" i="5"/>
  <c r="AF161" i="5"/>
  <c r="CJ161" i="5"/>
  <c r="CG161" i="5"/>
  <c r="CH161" i="5"/>
  <c r="CB161" i="5"/>
  <c r="CA161" i="5"/>
  <c r="BZ161" i="5"/>
  <c r="BX161" i="5"/>
  <c r="U161" i="5"/>
  <c r="AY161" i="5"/>
  <c r="BA161" i="5"/>
  <c r="AQ161" i="5"/>
  <c r="AP161" i="5"/>
  <c r="AO161" i="5"/>
  <c r="AM161" i="5"/>
  <c r="AH161" i="5"/>
  <c r="Q161" i="5"/>
  <c r="CV160" i="5"/>
  <c r="CU160" i="5"/>
  <c r="CT160" i="5"/>
  <c r="AG160" i="5"/>
  <c r="CR160" i="5"/>
  <c r="AF160" i="5"/>
  <c r="CJ160" i="5"/>
  <c r="CG160" i="5"/>
  <c r="CH160" i="5"/>
  <c r="CB160" i="5"/>
  <c r="CA160" i="5"/>
  <c r="BZ160" i="5"/>
  <c r="BX160" i="5"/>
  <c r="U160" i="5"/>
  <c r="AY160" i="5"/>
  <c r="BA160" i="5"/>
  <c r="AQ160" i="5"/>
  <c r="AP160" i="5"/>
  <c r="AO160" i="5"/>
  <c r="AM160" i="5"/>
  <c r="CS160" i="5"/>
  <c r="AH160" i="5"/>
  <c r="Q160" i="5"/>
  <c r="CV159" i="5"/>
  <c r="CU159" i="5"/>
  <c r="CT159" i="5"/>
  <c r="AG159" i="5"/>
  <c r="CR159" i="5"/>
  <c r="AF159" i="5"/>
  <c r="CJ159" i="5"/>
  <c r="CG159" i="5"/>
  <c r="CH159" i="5"/>
  <c r="CB159" i="5"/>
  <c r="CA159" i="5"/>
  <c r="BZ159" i="5"/>
  <c r="BX159" i="5"/>
  <c r="U159" i="5"/>
  <c r="AY159" i="5"/>
  <c r="BA159" i="5"/>
  <c r="AQ159" i="5"/>
  <c r="AP159" i="5"/>
  <c r="AO159" i="5"/>
  <c r="AM159" i="5"/>
  <c r="CS159" i="5"/>
  <c r="AH159" i="5"/>
  <c r="Q159" i="5"/>
  <c r="CV158" i="5"/>
  <c r="CU158" i="5"/>
  <c r="CT158" i="5"/>
  <c r="CR158" i="5"/>
  <c r="AF158" i="5"/>
  <c r="CJ158" i="5"/>
  <c r="CG158" i="5"/>
  <c r="CH158" i="5"/>
  <c r="CB158" i="5"/>
  <c r="CA158" i="5"/>
  <c r="BZ158" i="5"/>
  <c r="BX158" i="5"/>
  <c r="BY158" i="5"/>
  <c r="AY158" i="5"/>
  <c r="BA158" i="5"/>
  <c r="AQ158" i="5"/>
  <c r="AP158" i="5"/>
  <c r="AO158" i="5"/>
  <c r="AM158" i="5"/>
  <c r="CS158" i="5"/>
  <c r="AH158" i="5"/>
  <c r="AG158" i="5"/>
  <c r="Q158" i="5"/>
  <c r="CV157" i="5"/>
  <c r="CU157" i="5"/>
  <c r="CT157" i="5"/>
  <c r="AG157" i="5"/>
  <c r="CR157" i="5"/>
  <c r="AF157" i="5"/>
  <c r="CJ157" i="5"/>
  <c r="CG157" i="5"/>
  <c r="CH157" i="5"/>
  <c r="CB157" i="5"/>
  <c r="CA157" i="5"/>
  <c r="BZ157" i="5"/>
  <c r="BX157" i="5"/>
  <c r="BY157" i="5"/>
  <c r="AY157" i="5"/>
  <c r="BA157" i="5"/>
  <c r="AQ157" i="5"/>
  <c r="AP157" i="5"/>
  <c r="AO157" i="5"/>
  <c r="AM157" i="5"/>
  <c r="AH157" i="5"/>
  <c r="Q157" i="5"/>
  <c r="CV156" i="5"/>
  <c r="CU156" i="5"/>
  <c r="CT156" i="5"/>
  <c r="AG156" i="5"/>
  <c r="CR156" i="5"/>
  <c r="AF156" i="5"/>
  <c r="CJ156" i="5"/>
  <c r="CG156" i="5"/>
  <c r="CH156" i="5"/>
  <c r="CB156" i="5"/>
  <c r="CA156" i="5"/>
  <c r="BZ156" i="5"/>
  <c r="BX156" i="5"/>
  <c r="BY156" i="5"/>
  <c r="AY156" i="5"/>
  <c r="BA156" i="5"/>
  <c r="AQ156" i="5"/>
  <c r="AP156" i="5"/>
  <c r="AO156" i="5"/>
  <c r="AM156" i="5"/>
  <c r="AH156" i="5"/>
  <c r="Q156" i="5"/>
  <c r="CV155" i="5"/>
  <c r="CU155" i="5"/>
  <c r="CT155" i="5"/>
  <c r="AG155" i="5"/>
  <c r="CR155" i="5"/>
  <c r="AF155" i="5"/>
  <c r="CJ155" i="5"/>
  <c r="CG155" i="5"/>
  <c r="CH155" i="5"/>
  <c r="CB155" i="5"/>
  <c r="CA155" i="5"/>
  <c r="BZ155" i="5"/>
  <c r="BX155" i="5"/>
  <c r="BY155" i="5"/>
  <c r="AY155" i="5"/>
  <c r="BA155" i="5"/>
  <c r="AQ155" i="5"/>
  <c r="AP155" i="5"/>
  <c r="AO155" i="5"/>
  <c r="AM155" i="5"/>
  <c r="CS155" i="5"/>
  <c r="AH155" i="5"/>
  <c r="Q155" i="5"/>
  <c r="CV154" i="5"/>
  <c r="CU154" i="5"/>
  <c r="CT154" i="5"/>
  <c r="AG154" i="5"/>
  <c r="CR154" i="5"/>
  <c r="AF154" i="5"/>
  <c r="CJ154" i="5"/>
  <c r="CG154" i="5"/>
  <c r="CH154" i="5"/>
  <c r="CB154" i="5"/>
  <c r="CA154" i="5"/>
  <c r="BZ154" i="5"/>
  <c r="BX154" i="5"/>
  <c r="BY154" i="5"/>
  <c r="AY154" i="5"/>
  <c r="BA154" i="5"/>
  <c r="AQ154" i="5"/>
  <c r="AP154" i="5"/>
  <c r="AO154" i="5"/>
  <c r="AM154" i="5"/>
  <c r="CS154" i="5"/>
  <c r="AH154" i="5"/>
  <c r="Q154" i="5"/>
  <c r="CV153" i="5"/>
  <c r="CU153" i="5"/>
  <c r="CT153" i="5"/>
  <c r="AG153" i="5"/>
  <c r="CR153" i="5"/>
  <c r="AF153" i="5"/>
  <c r="CJ153" i="5"/>
  <c r="CG153" i="5"/>
  <c r="CH153" i="5"/>
  <c r="CB153" i="5"/>
  <c r="CA153" i="5"/>
  <c r="BZ153" i="5"/>
  <c r="BX153" i="5"/>
  <c r="BY153" i="5"/>
  <c r="AY153" i="5"/>
  <c r="BA153" i="5"/>
  <c r="AQ153" i="5"/>
  <c r="AP153" i="5"/>
  <c r="AO153" i="5"/>
  <c r="AM153" i="5"/>
  <c r="CS153" i="5"/>
  <c r="AH153" i="5"/>
  <c r="Q153" i="5"/>
  <c r="CV152" i="5"/>
  <c r="CU152" i="5"/>
  <c r="CT152" i="5"/>
  <c r="CR152" i="5"/>
  <c r="AF152" i="5"/>
  <c r="CJ152" i="5"/>
  <c r="CG152" i="5"/>
  <c r="CH152" i="5"/>
  <c r="CB152" i="5"/>
  <c r="CA152" i="5"/>
  <c r="BZ152" i="5"/>
  <c r="BX152" i="5"/>
  <c r="BY152" i="5"/>
  <c r="AY152" i="5"/>
  <c r="BA152" i="5"/>
  <c r="AQ152" i="5"/>
  <c r="AP152" i="5"/>
  <c r="AO152" i="5"/>
  <c r="AM152" i="5"/>
  <c r="CS152" i="5"/>
  <c r="AH152" i="5"/>
  <c r="AG152" i="5"/>
  <c r="U152" i="5"/>
  <c r="Q152" i="5"/>
  <c r="CV151" i="5"/>
  <c r="CU151" i="5"/>
  <c r="CT151" i="5"/>
  <c r="AG151" i="5"/>
  <c r="CR151" i="5"/>
  <c r="AF151" i="5"/>
  <c r="CJ151" i="5"/>
  <c r="CG151" i="5"/>
  <c r="CH151" i="5"/>
  <c r="CB151" i="5"/>
  <c r="CA151" i="5"/>
  <c r="BZ151" i="5"/>
  <c r="BX151" i="5"/>
  <c r="BY151" i="5"/>
  <c r="AY151" i="5"/>
  <c r="BA151" i="5"/>
  <c r="AQ151" i="5"/>
  <c r="AP151" i="5"/>
  <c r="AO151" i="5"/>
  <c r="AM151" i="5"/>
  <c r="CS151" i="5"/>
  <c r="AH151" i="5"/>
  <c r="Q151" i="5"/>
  <c r="CV150" i="5"/>
  <c r="CU150" i="5"/>
  <c r="CT150" i="5"/>
  <c r="AG150" i="5"/>
  <c r="CR150" i="5"/>
  <c r="AF150" i="5"/>
  <c r="CJ150" i="5"/>
  <c r="CG150" i="5"/>
  <c r="CH150" i="5"/>
  <c r="CB150" i="5"/>
  <c r="CA150" i="5"/>
  <c r="BZ150" i="5"/>
  <c r="BX150" i="5"/>
  <c r="BY150" i="5"/>
  <c r="AY150" i="5"/>
  <c r="BA150" i="5"/>
  <c r="AQ150" i="5"/>
  <c r="AP150" i="5"/>
  <c r="AO150" i="5"/>
  <c r="AM150" i="5"/>
  <c r="CS150" i="5"/>
  <c r="AH150" i="5"/>
  <c r="Q150" i="5"/>
  <c r="CV149" i="5"/>
  <c r="CU149" i="5"/>
  <c r="CT149" i="5"/>
  <c r="AG149" i="5"/>
  <c r="CR149" i="5"/>
  <c r="AF149" i="5"/>
  <c r="CJ149" i="5"/>
  <c r="CG149" i="5"/>
  <c r="CH149" i="5"/>
  <c r="CB149" i="5"/>
  <c r="CA149" i="5"/>
  <c r="BZ149" i="5"/>
  <c r="BX149" i="5"/>
  <c r="BY149" i="5"/>
  <c r="AY149" i="5"/>
  <c r="BA149" i="5"/>
  <c r="AQ149" i="5"/>
  <c r="AP149" i="5"/>
  <c r="AO149" i="5"/>
  <c r="AM149" i="5"/>
  <c r="CS149" i="5"/>
  <c r="AH149" i="5"/>
  <c r="Q149" i="5"/>
  <c r="CV148" i="5"/>
  <c r="CU148" i="5"/>
  <c r="CT148" i="5"/>
  <c r="AG148" i="5"/>
  <c r="CR148" i="5"/>
  <c r="AF148" i="5"/>
  <c r="CJ148" i="5"/>
  <c r="CG148" i="5"/>
  <c r="CH148" i="5"/>
  <c r="CB148" i="5"/>
  <c r="CA148" i="5"/>
  <c r="BZ148" i="5"/>
  <c r="BX148" i="5"/>
  <c r="BY148" i="5"/>
  <c r="AY148" i="5"/>
  <c r="BA148" i="5"/>
  <c r="AQ148" i="5"/>
  <c r="AP148" i="5"/>
  <c r="AO148" i="5"/>
  <c r="AM148" i="5"/>
  <c r="CS148" i="5"/>
  <c r="AH148" i="5"/>
  <c r="Q148" i="5"/>
  <c r="CV147" i="5"/>
  <c r="CU147" i="5"/>
  <c r="CT147" i="5"/>
  <c r="AG147" i="5"/>
  <c r="CR147" i="5"/>
  <c r="AF147" i="5"/>
  <c r="CJ147" i="5"/>
  <c r="CG147" i="5"/>
  <c r="CH147" i="5"/>
  <c r="CB147" i="5"/>
  <c r="CA147" i="5"/>
  <c r="BZ147" i="5"/>
  <c r="BX147" i="5"/>
  <c r="BY147" i="5"/>
  <c r="AY147" i="5"/>
  <c r="BA147" i="5"/>
  <c r="AQ147" i="5"/>
  <c r="AP147" i="5"/>
  <c r="AO147" i="5"/>
  <c r="AM147" i="5"/>
  <c r="AH147" i="5"/>
  <c r="Q147" i="5"/>
  <c r="CV146" i="5"/>
  <c r="CU146" i="5"/>
  <c r="CT146" i="5"/>
  <c r="AG146" i="5"/>
  <c r="CR146" i="5"/>
  <c r="AF146" i="5"/>
  <c r="CJ146" i="5"/>
  <c r="CG146" i="5"/>
  <c r="CH146" i="5"/>
  <c r="CB146" i="5"/>
  <c r="CA146" i="5"/>
  <c r="BZ146" i="5"/>
  <c r="BX146" i="5"/>
  <c r="BY146" i="5"/>
  <c r="AY146" i="5"/>
  <c r="BA146" i="5"/>
  <c r="AQ146" i="5"/>
  <c r="AP146" i="5"/>
  <c r="AO146" i="5"/>
  <c r="AM146" i="5"/>
  <c r="AH146" i="5"/>
  <c r="Q146" i="5"/>
  <c r="CV145" i="5"/>
  <c r="CU145" i="5"/>
  <c r="CT145" i="5"/>
  <c r="AG145" i="5"/>
  <c r="CR145" i="5"/>
  <c r="AF145" i="5"/>
  <c r="CJ145" i="5"/>
  <c r="CG145" i="5"/>
  <c r="CH145" i="5"/>
  <c r="CB145" i="5"/>
  <c r="CA145" i="5"/>
  <c r="BZ145" i="5"/>
  <c r="BX145" i="5"/>
  <c r="BY145" i="5"/>
  <c r="AY145" i="5"/>
  <c r="BA145" i="5"/>
  <c r="AQ145" i="5"/>
  <c r="AP145" i="5"/>
  <c r="AO145" i="5"/>
  <c r="AM145" i="5"/>
  <c r="AH145" i="5"/>
  <c r="Q145" i="5"/>
  <c r="CV144" i="5"/>
  <c r="CU144" i="5"/>
  <c r="CT144" i="5"/>
  <c r="AG144" i="5"/>
  <c r="CR144" i="5"/>
  <c r="AF144" i="5"/>
  <c r="CJ144" i="5"/>
  <c r="CG144" i="5"/>
  <c r="CH144" i="5"/>
  <c r="CB144" i="5"/>
  <c r="CA144" i="5"/>
  <c r="BZ144" i="5"/>
  <c r="BX144" i="5"/>
  <c r="BY144" i="5"/>
  <c r="AY144" i="5"/>
  <c r="BA144" i="5"/>
  <c r="AQ144" i="5"/>
  <c r="AP144" i="5"/>
  <c r="AO144" i="5"/>
  <c r="AM144" i="5"/>
  <c r="AH144" i="5"/>
  <c r="Q144" i="5"/>
  <c r="CV143" i="5"/>
  <c r="CU143" i="5"/>
  <c r="CT143" i="5"/>
  <c r="AG143" i="5"/>
  <c r="CR143" i="5"/>
  <c r="AF143" i="5"/>
  <c r="CJ143" i="5"/>
  <c r="CG143" i="5"/>
  <c r="CH143" i="5"/>
  <c r="CB143" i="5"/>
  <c r="CA143" i="5"/>
  <c r="BZ143" i="5"/>
  <c r="BX143" i="5"/>
  <c r="BY143" i="5"/>
  <c r="AY143" i="5"/>
  <c r="BA143" i="5"/>
  <c r="AQ143" i="5"/>
  <c r="AP143" i="5"/>
  <c r="AO143" i="5"/>
  <c r="AM143" i="5"/>
  <c r="CS143" i="5"/>
  <c r="AH143" i="5"/>
  <c r="Q143" i="5"/>
  <c r="CV142" i="5"/>
  <c r="CU142" i="5"/>
  <c r="CT142" i="5"/>
  <c r="AG142" i="5"/>
  <c r="CR142" i="5"/>
  <c r="AF142" i="5"/>
  <c r="CJ142" i="5"/>
  <c r="CG142" i="5"/>
  <c r="CH142" i="5"/>
  <c r="CB142" i="5"/>
  <c r="CA142" i="5"/>
  <c r="BZ142" i="5"/>
  <c r="BX142" i="5"/>
  <c r="BY142" i="5"/>
  <c r="AY142" i="5"/>
  <c r="BA142" i="5"/>
  <c r="AQ142" i="5"/>
  <c r="AP142" i="5"/>
  <c r="AO142" i="5"/>
  <c r="AM142" i="5"/>
  <c r="CS142" i="5"/>
  <c r="AH142" i="5"/>
  <c r="Q142" i="5"/>
  <c r="CV141" i="5"/>
  <c r="CU141" i="5"/>
  <c r="CT141" i="5"/>
  <c r="AG141" i="5"/>
  <c r="CR141" i="5"/>
  <c r="AF141" i="5"/>
  <c r="CJ141" i="5"/>
  <c r="CG141" i="5"/>
  <c r="CH141" i="5"/>
  <c r="CB141" i="5"/>
  <c r="CA141" i="5"/>
  <c r="BZ141" i="5"/>
  <c r="BX141" i="5"/>
  <c r="BY141" i="5"/>
  <c r="AY141" i="5"/>
  <c r="BA141" i="5"/>
  <c r="AQ141" i="5"/>
  <c r="AP141" i="5"/>
  <c r="AO141" i="5"/>
  <c r="AM141" i="5"/>
  <c r="CS141" i="5"/>
  <c r="AH141" i="5"/>
  <c r="Q141" i="5"/>
  <c r="CV140" i="5"/>
  <c r="CU140" i="5"/>
  <c r="CT140" i="5"/>
  <c r="AG140" i="5"/>
  <c r="CR140" i="5"/>
  <c r="AF140" i="5"/>
  <c r="CJ140" i="5"/>
  <c r="CG140" i="5"/>
  <c r="CH140" i="5"/>
  <c r="CB140" i="5"/>
  <c r="CA140" i="5"/>
  <c r="BZ140" i="5"/>
  <c r="BX140" i="5"/>
  <c r="BY140" i="5"/>
  <c r="AY140" i="5"/>
  <c r="BA140" i="5"/>
  <c r="AQ140" i="5"/>
  <c r="AP140" i="5"/>
  <c r="AO140" i="5"/>
  <c r="AM140" i="5"/>
  <c r="CS140" i="5"/>
  <c r="AH140" i="5"/>
  <c r="Q140" i="5"/>
  <c r="CV139" i="5"/>
  <c r="CU139" i="5"/>
  <c r="CT139" i="5"/>
  <c r="AG139" i="5"/>
  <c r="CR139" i="5"/>
  <c r="AF139" i="5"/>
  <c r="CJ139" i="5"/>
  <c r="CG139" i="5"/>
  <c r="CH139" i="5"/>
  <c r="CB139" i="5"/>
  <c r="CA139" i="5"/>
  <c r="BZ139" i="5"/>
  <c r="BX139" i="5"/>
  <c r="BY139" i="5"/>
  <c r="AY139" i="5"/>
  <c r="BA139" i="5"/>
  <c r="AQ139" i="5"/>
  <c r="AP139" i="5"/>
  <c r="AO139" i="5"/>
  <c r="AM139" i="5"/>
  <c r="CS139" i="5"/>
  <c r="AH139" i="5"/>
  <c r="Q139" i="5"/>
  <c r="CV138" i="5"/>
  <c r="CU138" i="5"/>
  <c r="CT138" i="5"/>
  <c r="AG138" i="5"/>
  <c r="CR138" i="5"/>
  <c r="AF138" i="5"/>
  <c r="CJ138" i="5"/>
  <c r="CG138" i="5"/>
  <c r="CH138" i="5"/>
  <c r="CB138" i="5"/>
  <c r="CA138" i="5"/>
  <c r="BZ138" i="5"/>
  <c r="BX138" i="5"/>
  <c r="BY138" i="5"/>
  <c r="AY138" i="5"/>
  <c r="BA138" i="5"/>
  <c r="AQ138" i="5"/>
  <c r="AP138" i="5"/>
  <c r="AO138" i="5"/>
  <c r="AM138" i="5"/>
  <c r="CS138" i="5"/>
  <c r="AH138" i="5"/>
  <c r="Q138" i="5"/>
  <c r="CV137" i="5"/>
  <c r="CU137" i="5"/>
  <c r="CT137" i="5"/>
  <c r="AG137" i="5"/>
  <c r="CR137" i="5"/>
  <c r="AF137" i="5"/>
  <c r="CJ137" i="5"/>
  <c r="CG137" i="5"/>
  <c r="CH137" i="5"/>
  <c r="CB137" i="5"/>
  <c r="CA137" i="5"/>
  <c r="BZ137" i="5"/>
  <c r="BX137" i="5"/>
  <c r="BY137" i="5"/>
  <c r="AY137" i="5"/>
  <c r="BA137" i="5"/>
  <c r="AQ137" i="5"/>
  <c r="AP137" i="5"/>
  <c r="AO137" i="5"/>
  <c r="AM137" i="5"/>
  <c r="CS137" i="5"/>
  <c r="AH137" i="5"/>
  <c r="Q137" i="5"/>
  <c r="CV136" i="5"/>
  <c r="CU136" i="5"/>
  <c r="CT136" i="5"/>
  <c r="AG136" i="5"/>
  <c r="CR136" i="5"/>
  <c r="AF136" i="5"/>
  <c r="CJ136" i="5"/>
  <c r="CG136" i="5"/>
  <c r="CH136" i="5"/>
  <c r="CB136" i="5"/>
  <c r="CA136" i="5"/>
  <c r="BZ136" i="5"/>
  <c r="BX136" i="5"/>
  <c r="BY136" i="5"/>
  <c r="AY136" i="5"/>
  <c r="BA136" i="5"/>
  <c r="AQ136" i="5"/>
  <c r="AP136" i="5"/>
  <c r="AO136" i="5"/>
  <c r="AM136" i="5"/>
  <c r="CS136" i="5"/>
  <c r="AH136" i="5"/>
  <c r="Q136" i="5"/>
  <c r="CV135" i="5"/>
  <c r="CU135" i="5"/>
  <c r="CT135" i="5"/>
  <c r="AG135" i="5"/>
  <c r="CR135" i="5"/>
  <c r="AF135" i="5"/>
  <c r="CJ135" i="5"/>
  <c r="CG135" i="5"/>
  <c r="CH135" i="5"/>
  <c r="CB135" i="5"/>
  <c r="CA135" i="5"/>
  <c r="BZ135" i="5"/>
  <c r="BX135" i="5"/>
  <c r="BY135" i="5"/>
  <c r="AY135" i="5"/>
  <c r="BA135" i="5"/>
  <c r="AQ135" i="5"/>
  <c r="AP135" i="5"/>
  <c r="AO135" i="5"/>
  <c r="AM135" i="5"/>
  <c r="AH135" i="5"/>
  <c r="Q135" i="5"/>
  <c r="CV134" i="5"/>
  <c r="CU134" i="5"/>
  <c r="CT134" i="5"/>
  <c r="AG134" i="5"/>
  <c r="CR134" i="5"/>
  <c r="AF134" i="5"/>
  <c r="CJ134" i="5"/>
  <c r="CG134" i="5"/>
  <c r="CH134" i="5"/>
  <c r="CB134" i="5"/>
  <c r="CA134" i="5"/>
  <c r="BZ134" i="5"/>
  <c r="BX134" i="5"/>
  <c r="BY134" i="5"/>
  <c r="AY134" i="5"/>
  <c r="BA134" i="5"/>
  <c r="AQ134" i="5"/>
  <c r="AP134" i="5"/>
  <c r="AO134" i="5"/>
  <c r="AM134" i="5"/>
  <c r="AH134" i="5"/>
  <c r="Q134" i="5"/>
  <c r="CV133" i="5"/>
  <c r="CU133" i="5"/>
  <c r="CT133" i="5"/>
  <c r="AG133" i="5"/>
  <c r="CR133" i="5"/>
  <c r="AF133" i="5"/>
  <c r="CJ133" i="5"/>
  <c r="CG133" i="5"/>
  <c r="CH133" i="5"/>
  <c r="CB133" i="5"/>
  <c r="CA133" i="5"/>
  <c r="BZ133" i="5"/>
  <c r="BX133" i="5"/>
  <c r="BY133" i="5"/>
  <c r="AY133" i="5"/>
  <c r="BA133" i="5"/>
  <c r="AQ133" i="5"/>
  <c r="AP133" i="5"/>
  <c r="AO133" i="5"/>
  <c r="AM133" i="5"/>
  <c r="AH133" i="5"/>
  <c r="Q133" i="5"/>
  <c r="CV132" i="5"/>
  <c r="CU132" i="5"/>
  <c r="CT132" i="5"/>
  <c r="AG132" i="5"/>
  <c r="CR132" i="5"/>
  <c r="AF132" i="5"/>
  <c r="CJ132" i="5"/>
  <c r="CG132" i="5"/>
  <c r="CH132" i="5"/>
  <c r="CB132" i="5"/>
  <c r="CA132" i="5"/>
  <c r="BZ132" i="5"/>
  <c r="BX132" i="5"/>
  <c r="BY132" i="5"/>
  <c r="AY132" i="5"/>
  <c r="BA132" i="5"/>
  <c r="AQ132" i="5"/>
  <c r="AP132" i="5"/>
  <c r="AO132" i="5"/>
  <c r="AM132" i="5"/>
  <c r="AH132" i="5"/>
  <c r="Q132" i="5"/>
  <c r="CV131" i="5"/>
  <c r="CU131" i="5"/>
  <c r="CT131" i="5"/>
  <c r="AG131" i="5"/>
  <c r="CR131" i="5"/>
  <c r="AF131" i="5"/>
  <c r="CJ131" i="5"/>
  <c r="CG131" i="5"/>
  <c r="CH131" i="5"/>
  <c r="CB131" i="5"/>
  <c r="CA131" i="5"/>
  <c r="BZ131" i="5"/>
  <c r="BX131" i="5"/>
  <c r="BY131" i="5"/>
  <c r="AY131" i="5"/>
  <c r="BA131" i="5"/>
  <c r="AQ131" i="5"/>
  <c r="AP131" i="5"/>
  <c r="AO131" i="5"/>
  <c r="AM131" i="5"/>
  <c r="CS131" i="5"/>
  <c r="AH131" i="5"/>
  <c r="Q131" i="5"/>
  <c r="CV130" i="5"/>
  <c r="CU130" i="5"/>
  <c r="CT130" i="5"/>
  <c r="AG130" i="5"/>
  <c r="CR130" i="5"/>
  <c r="AF130" i="5"/>
  <c r="CJ130" i="5"/>
  <c r="CG130" i="5"/>
  <c r="CH130" i="5"/>
  <c r="CB130" i="5"/>
  <c r="CA130" i="5"/>
  <c r="BZ130" i="5"/>
  <c r="BX130" i="5"/>
  <c r="BY130" i="5"/>
  <c r="AY130" i="5"/>
  <c r="BA130" i="5"/>
  <c r="AQ130" i="5"/>
  <c r="AP130" i="5"/>
  <c r="AO130" i="5"/>
  <c r="AM130" i="5"/>
  <c r="CS130" i="5"/>
  <c r="AH130" i="5"/>
  <c r="Q130" i="5"/>
  <c r="CV129" i="5"/>
  <c r="CU129" i="5"/>
  <c r="CT129" i="5"/>
  <c r="AG129" i="5"/>
  <c r="CR129" i="5"/>
  <c r="AF129" i="5"/>
  <c r="CJ129" i="5"/>
  <c r="CG129" i="5"/>
  <c r="CH129" i="5"/>
  <c r="CB129" i="5"/>
  <c r="CA129" i="5"/>
  <c r="BZ129" i="5"/>
  <c r="BX129" i="5"/>
  <c r="BY129" i="5"/>
  <c r="AY129" i="5"/>
  <c r="BA129" i="5"/>
  <c r="AQ129" i="5"/>
  <c r="AP129" i="5"/>
  <c r="AO129" i="5"/>
  <c r="AM129" i="5"/>
  <c r="CS129" i="5"/>
  <c r="AH129" i="5"/>
  <c r="Q129" i="5"/>
  <c r="CV128" i="5"/>
  <c r="CU128" i="5"/>
  <c r="CT128" i="5"/>
  <c r="CR128" i="5"/>
  <c r="AF128" i="5"/>
  <c r="CJ128" i="5"/>
  <c r="CG128" i="5"/>
  <c r="CH128" i="5"/>
  <c r="CB128" i="5"/>
  <c r="CA128" i="5"/>
  <c r="BZ128" i="5"/>
  <c r="BX128" i="5"/>
  <c r="BY128" i="5"/>
  <c r="AY128" i="5"/>
  <c r="BA128" i="5"/>
  <c r="AQ128" i="5"/>
  <c r="AP128" i="5"/>
  <c r="AO128" i="5"/>
  <c r="AM128" i="5"/>
  <c r="CS128" i="5"/>
  <c r="AH128" i="5"/>
  <c r="AG128" i="5"/>
  <c r="Q128" i="5"/>
  <c r="CV127" i="5"/>
  <c r="CU127" i="5"/>
  <c r="CT127" i="5"/>
  <c r="AG127" i="5"/>
  <c r="CR127" i="5"/>
  <c r="AF127" i="5"/>
  <c r="CJ127" i="5"/>
  <c r="CG127" i="5"/>
  <c r="CH127" i="5"/>
  <c r="CB127" i="5"/>
  <c r="CA127" i="5"/>
  <c r="BZ127" i="5"/>
  <c r="BX127" i="5"/>
  <c r="BY127" i="5"/>
  <c r="AY127" i="5"/>
  <c r="BA127" i="5"/>
  <c r="AQ127" i="5"/>
  <c r="AP127" i="5"/>
  <c r="AO127" i="5"/>
  <c r="AM127" i="5"/>
  <c r="CS127" i="5"/>
  <c r="AH127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CV74" i="5"/>
  <c r="CU74" i="5"/>
  <c r="CT74" i="5"/>
  <c r="AG74" i="5"/>
  <c r="CR74" i="5"/>
  <c r="AF74" i="5"/>
  <c r="CJ74" i="5"/>
  <c r="CG74" i="5"/>
  <c r="CH74" i="5"/>
  <c r="CB74" i="5"/>
  <c r="CA74" i="5"/>
  <c r="BZ74" i="5"/>
  <c r="BX74" i="5"/>
  <c r="BY74" i="5"/>
  <c r="AY74" i="5"/>
  <c r="BA74" i="5"/>
  <c r="AQ74" i="5"/>
  <c r="AP74" i="5"/>
  <c r="AO74" i="5"/>
  <c r="AM74" i="5"/>
  <c r="CS74" i="5"/>
  <c r="AH74" i="5"/>
  <c r="Q74" i="5"/>
  <c r="CV73" i="5"/>
  <c r="CU73" i="5"/>
  <c r="CT73" i="5"/>
  <c r="AG73" i="5"/>
  <c r="CR73" i="5"/>
  <c r="AF73" i="5"/>
  <c r="CJ73" i="5"/>
  <c r="CG73" i="5"/>
  <c r="CH73" i="5"/>
  <c r="CB73" i="5"/>
  <c r="CA73" i="5"/>
  <c r="BZ73" i="5"/>
  <c r="BX73" i="5"/>
  <c r="BY73" i="5"/>
  <c r="AY73" i="5"/>
  <c r="BA73" i="5"/>
  <c r="AQ73" i="5"/>
  <c r="AP73" i="5"/>
  <c r="AO73" i="5"/>
  <c r="AM73" i="5"/>
  <c r="CS73" i="5"/>
  <c r="AH73" i="5"/>
  <c r="Q73" i="5"/>
  <c r="CV72" i="5"/>
  <c r="CU72" i="5"/>
  <c r="CT72" i="5"/>
  <c r="AG72" i="5"/>
  <c r="CR72" i="5"/>
  <c r="AF72" i="5"/>
  <c r="CJ72" i="5"/>
  <c r="CG72" i="5"/>
  <c r="CH72" i="5"/>
  <c r="CB72" i="5"/>
  <c r="CA72" i="5"/>
  <c r="BZ72" i="5"/>
  <c r="BX72" i="5"/>
  <c r="BY72" i="5"/>
  <c r="AY72" i="5"/>
  <c r="BA72" i="5"/>
  <c r="AQ72" i="5"/>
  <c r="AP72" i="5"/>
  <c r="AO72" i="5"/>
  <c r="AM72" i="5"/>
  <c r="CS72" i="5"/>
  <c r="AH72" i="5"/>
  <c r="Q72" i="5"/>
  <c r="CV71" i="5"/>
  <c r="CU71" i="5"/>
  <c r="CT71" i="5"/>
  <c r="AG71" i="5"/>
  <c r="CR71" i="5"/>
  <c r="AF71" i="5"/>
  <c r="CJ71" i="5"/>
  <c r="CG71" i="5"/>
  <c r="CH71" i="5"/>
  <c r="CB71" i="5"/>
  <c r="CA71" i="5"/>
  <c r="BZ71" i="5"/>
  <c r="BX71" i="5"/>
  <c r="BY71" i="5"/>
  <c r="AY71" i="5"/>
  <c r="BA71" i="5"/>
  <c r="AQ71" i="5"/>
  <c r="AP71" i="5"/>
  <c r="AO71" i="5"/>
  <c r="AM71" i="5"/>
  <c r="AH71" i="5"/>
  <c r="Q71" i="5"/>
  <c r="CV70" i="5"/>
  <c r="CU70" i="5"/>
  <c r="CT70" i="5"/>
  <c r="AG70" i="5"/>
  <c r="CR70" i="5"/>
  <c r="AF70" i="5"/>
  <c r="CJ70" i="5"/>
  <c r="CG70" i="5"/>
  <c r="CH70" i="5"/>
  <c r="CB70" i="5"/>
  <c r="CA70" i="5"/>
  <c r="BZ70" i="5"/>
  <c r="BX70" i="5"/>
  <c r="BY70" i="5"/>
  <c r="AY70" i="5"/>
  <c r="BA70" i="5"/>
  <c r="AQ70" i="5"/>
  <c r="AP70" i="5"/>
  <c r="AO70" i="5"/>
  <c r="AM70" i="5"/>
  <c r="AH70" i="5"/>
  <c r="Q70" i="5"/>
  <c r="CV69" i="5"/>
  <c r="CU69" i="5"/>
  <c r="CT69" i="5"/>
  <c r="AG69" i="5"/>
  <c r="CR69" i="5"/>
  <c r="AF69" i="5"/>
  <c r="CJ69" i="5"/>
  <c r="CG69" i="5"/>
  <c r="CH69" i="5"/>
  <c r="CB69" i="5"/>
  <c r="CA69" i="5"/>
  <c r="BZ69" i="5"/>
  <c r="BX69" i="5"/>
  <c r="BY69" i="5"/>
  <c r="AY69" i="5"/>
  <c r="BA69" i="5"/>
  <c r="AQ69" i="5"/>
  <c r="AP69" i="5"/>
  <c r="AO69" i="5"/>
  <c r="AM69" i="5"/>
  <c r="AH69" i="5"/>
  <c r="Q69" i="5"/>
  <c r="CV68" i="5"/>
  <c r="CU68" i="5"/>
  <c r="CT68" i="5"/>
  <c r="AG68" i="5"/>
  <c r="CR68" i="5"/>
  <c r="AF68" i="5"/>
  <c r="CJ68" i="5"/>
  <c r="CG68" i="5"/>
  <c r="CH68" i="5"/>
  <c r="CB68" i="5"/>
  <c r="CA68" i="5"/>
  <c r="BZ68" i="5"/>
  <c r="BX68" i="5"/>
  <c r="BY68" i="5"/>
  <c r="AY68" i="5"/>
  <c r="BA68" i="5"/>
  <c r="AQ68" i="5"/>
  <c r="AP68" i="5"/>
  <c r="AO68" i="5"/>
  <c r="AM68" i="5"/>
  <c r="AH68" i="5"/>
  <c r="Q68" i="5"/>
  <c r="CV67" i="5"/>
  <c r="CU67" i="5"/>
  <c r="CT67" i="5"/>
  <c r="AG67" i="5"/>
  <c r="CR67" i="5"/>
  <c r="AF67" i="5"/>
  <c r="CJ67" i="5"/>
  <c r="CG67" i="5"/>
  <c r="CH67" i="5"/>
  <c r="CB67" i="5"/>
  <c r="CA67" i="5"/>
  <c r="BZ67" i="5"/>
  <c r="BX67" i="5"/>
  <c r="BY67" i="5"/>
  <c r="AY67" i="5"/>
  <c r="BA67" i="5"/>
  <c r="AQ67" i="5"/>
  <c r="AP67" i="5"/>
  <c r="AO67" i="5"/>
  <c r="AM67" i="5"/>
  <c r="CS67" i="5"/>
  <c r="AH67" i="5"/>
  <c r="Q67" i="5"/>
  <c r="CV66" i="5"/>
  <c r="CU66" i="5"/>
  <c r="CT66" i="5"/>
  <c r="AG66" i="5"/>
  <c r="CR66" i="5"/>
  <c r="AF66" i="5"/>
  <c r="CJ66" i="5"/>
  <c r="CG66" i="5"/>
  <c r="CH66" i="5"/>
  <c r="CB66" i="5"/>
  <c r="CA66" i="5"/>
  <c r="BZ66" i="5"/>
  <c r="BX66" i="5"/>
  <c r="BY66" i="5"/>
  <c r="AY66" i="5"/>
  <c r="BA66" i="5"/>
  <c r="AQ66" i="5"/>
  <c r="AP66" i="5"/>
  <c r="AO66" i="5"/>
  <c r="AM66" i="5"/>
  <c r="CS66" i="5"/>
  <c r="AH66" i="5"/>
  <c r="Q66" i="5"/>
  <c r="CV65" i="5"/>
  <c r="CU65" i="5"/>
  <c r="CT65" i="5"/>
  <c r="AG65" i="5"/>
  <c r="CR65" i="5"/>
  <c r="AF65" i="5"/>
  <c r="CJ65" i="5"/>
  <c r="CG65" i="5"/>
  <c r="CH65" i="5"/>
  <c r="CB65" i="5"/>
  <c r="CA65" i="5"/>
  <c r="BZ65" i="5"/>
  <c r="BX65" i="5"/>
  <c r="BY65" i="5"/>
  <c r="AY65" i="5"/>
  <c r="BA65" i="5"/>
  <c r="AQ65" i="5"/>
  <c r="AP65" i="5"/>
  <c r="AO65" i="5"/>
  <c r="AM65" i="5"/>
  <c r="CS65" i="5"/>
  <c r="AH65" i="5"/>
  <c r="Q65" i="5"/>
  <c r="CV64" i="5"/>
  <c r="CU64" i="5"/>
  <c r="CT64" i="5"/>
  <c r="AG64" i="5"/>
  <c r="CR64" i="5"/>
  <c r="AF64" i="5"/>
  <c r="CJ64" i="5"/>
  <c r="CG64" i="5"/>
  <c r="CH64" i="5"/>
  <c r="CB64" i="5"/>
  <c r="CA64" i="5"/>
  <c r="BZ64" i="5"/>
  <c r="BX64" i="5"/>
  <c r="BY64" i="5"/>
  <c r="AY64" i="5"/>
  <c r="BA64" i="5"/>
  <c r="AQ64" i="5"/>
  <c r="AP64" i="5"/>
  <c r="AO64" i="5"/>
  <c r="AM64" i="5"/>
  <c r="CS64" i="5"/>
  <c r="AH64" i="5"/>
  <c r="Q64" i="5"/>
  <c r="CV63" i="5"/>
  <c r="CU63" i="5"/>
  <c r="CT63" i="5"/>
  <c r="AG63" i="5"/>
  <c r="CR63" i="5"/>
  <c r="AF63" i="5"/>
  <c r="CJ63" i="5"/>
  <c r="CG63" i="5"/>
  <c r="CH63" i="5"/>
  <c r="CB63" i="5"/>
  <c r="CA63" i="5"/>
  <c r="BZ63" i="5"/>
  <c r="BX63" i="5"/>
  <c r="BY63" i="5"/>
  <c r="AY63" i="5"/>
  <c r="BA63" i="5"/>
  <c r="AQ63" i="5"/>
  <c r="AP63" i="5"/>
  <c r="AO63" i="5"/>
  <c r="AM63" i="5"/>
  <c r="CS63" i="5"/>
  <c r="AH63" i="5"/>
  <c r="Q63" i="5"/>
  <c r="Q62" i="5"/>
  <c r="CV61" i="5"/>
  <c r="CU61" i="5"/>
  <c r="CT61" i="5"/>
  <c r="AG61" i="5"/>
  <c r="CR61" i="5"/>
  <c r="AF61" i="5"/>
  <c r="CJ61" i="5"/>
  <c r="CG61" i="5"/>
  <c r="CH61" i="5"/>
  <c r="CB61" i="5"/>
  <c r="CA61" i="5"/>
  <c r="BZ61" i="5"/>
  <c r="BX61" i="5"/>
  <c r="BY61" i="5"/>
  <c r="AY61" i="5"/>
  <c r="BA61" i="5"/>
  <c r="AQ61" i="5"/>
  <c r="AP61" i="5"/>
  <c r="AO61" i="5"/>
  <c r="AM61" i="5"/>
  <c r="CS61" i="5"/>
  <c r="AH61" i="5"/>
  <c r="Q61" i="5"/>
  <c r="CV60" i="5"/>
  <c r="CU60" i="5"/>
  <c r="CT60" i="5"/>
  <c r="AG60" i="5"/>
  <c r="CR60" i="5"/>
  <c r="AF60" i="5"/>
  <c r="CJ60" i="5"/>
  <c r="CG60" i="5"/>
  <c r="CH60" i="5"/>
  <c r="CB60" i="5"/>
  <c r="CA60" i="5"/>
  <c r="BZ60" i="5"/>
  <c r="BX60" i="5"/>
  <c r="BY60" i="5"/>
  <c r="AY60" i="5"/>
  <c r="BA60" i="5"/>
  <c r="AQ60" i="5"/>
  <c r="AP60" i="5"/>
  <c r="AO60" i="5"/>
  <c r="AM60" i="5"/>
  <c r="CS60" i="5"/>
  <c r="AH60" i="5"/>
  <c r="Q60" i="5"/>
  <c r="CV59" i="5"/>
  <c r="CU59" i="5"/>
  <c r="CT59" i="5"/>
  <c r="AG59" i="5"/>
  <c r="CR59" i="5"/>
  <c r="AF59" i="5"/>
  <c r="CJ59" i="5"/>
  <c r="CG59" i="5"/>
  <c r="CH59" i="5"/>
  <c r="CB59" i="5"/>
  <c r="CA59" i="5"/>
  <c r="BZ59" i="5"/>
  <c r="BX59" i="5"/>
  <c r="BY59" i="5"/>
  <c r="AY59" i="5"/>
  <c r="BA59" i="5"/>
  <c r="AQ59" i="5"/>
  <c r="AP59" i="5"/>
  <c r="AO59" i="5"/>
  <c r="AM59" i="5"/>
  <c r="AH59" i="5"/>
  <c r="Q59" i="5"/>
  <c r="CV58" i="5"/>
  <c r="CU58" i="5"/>
  <c r="CT58" i="5"/>
  <c r="AG58" i="5"/>
  <c r="CR58" i="5"/>
  <c r="AF58" i="5"/>
  <c r="CJ58" i="5"/>
  <c r="CG58" i="5"/>
  <c r="CH58" i="5"/>
  <c r="CB58" i="5"/>
  <c r="CA58" i="5"/>
  <c r="BZ58" i="5"/>
  <c r="BX58" i="5"/>
  <c r="BY58" i="5"/>
  <c r="AY58" i="5"/>
  <c r="BA58" i="5"/>
  <c r="AQ58" i="5"/>
  <c r="AP58" i="5"/>
  <c r="AO58" i="5"/>
  <c r="AM58" i="5"/>
  <c r="AH58" i="5"/>
  <c r="Q58" i="5"/>
  <c r="CV57" i="5"/>
  <c r="CU57" i="5"/>
  <c r="CT57" i="5"/>
  <c r="AG57" i="5"/>
  <c r="CR57" i="5"/>
  <c r="AF57" i="5"/>
  <c r="CJ57" i="5"/>
  <c r="CG57" i="5"/>
  <c r="CH57" i="5"/>
  <c r="CB57" i="5"/>
  <c r="CA57" i="5"/>
  <c r="BZ57" i="5"/>
  <c r="BX57" i="5"/>
  <c r="BY57" i="5"/>
  <c r="AY57" i="5"/>
  <c r="BA57" i="5"/>
  <c r="AQ57" i="5"/>
  <c r="AP57" i="5"/>
  <c r="AO57" i="5"/>
  <c r="AM57" i="5"/>
  <c r="AH57" i="5"/>
  <c r="Q57" i="5"/>
  <c r="CV56" i="5"/>
  <c r="CU56" i="5"/>
  <c r="CT56" i="5"/>
  <c r="AG56" i="5"/>
  <c r="CR56" i="5"/>
  <c r="AF56" i="5"/>
  <c r="CJ56" i="5"/>
  <c r="CG56" i="5"/>
  <c r="CH56" i="5"/>
  <c r="CB56" i="5"/>
  <c r="CA56" i="5"/>
  <c r="BZ56" i="5"/>
  <c r="BX56" i="5"/>
  <c r="BY56" i="5"/>
  <c r="AY56" i="5"/>
  <c r="BA56" i="5"/>
  <c r="AQ56" i="5"/>
  <c r="AP56" i="5"/>
  <c r="AO56" i="5"/>
  <c r="AM56" i="5"/>
  <c r="AH56" i="5"/>
  <c r="Q56" i="5"/>
  <c r="CV55" i="5"/>
  <c r="CU55" i="5"/>
  <c r="CT55" i="5"/>
  <c r="AG55" i="5"/>
  <c r="CR55" i="5"/>
  <c r="AF55" i="5"/>
  <c r="CJ55" i="5"/>
  <c r="CG55" i="5"/>
  <c r="CH55" i="5"/>
  <c r="CB55" i="5"/>
  <c r="CA55" i="5"/>
  <c r="BZ55" i="5"/>
  <c r="BX55" i="5"/>
  <c r="BY55" i="5"/>
  <c r="AY55" i="5"/>
  <c r="BA55" i="5"/>
  <c r="AQ55" i="5"/>
  <c r="AP55" i="5"/>
  <c r="AO55" i="5"/>
  <c r="AM55" i="5"/>
  <c r="CS55" i="5"/>
  <c r="AH55" i="5"/>
  <c r="Q55" i="5"/>
  <c r="CV54" i="5"/>
  <c r="CU54" i="5"/>
  <c r="CT54" i="5"/>
  <c r="AG54" i="5"/>
  <c r="CR54" i="5"/>
  <c r="AF54" i="5"/>
  <c r="CJ54" i="5"/>
  <c r="CG54" i="5"/>
  <c r="CH54" i="5"/>
  <c r="CB54" i="5"/>
  <c r="CA54" i="5"/>
  <c r="BZ54" i="5"/>
  <c r="BX54" i="5"/>
  <c r="BY54" i="5"/>
  <c r="AY54" i="5"/>
  <c r="BA54" i="5"/>
  <c r="AQ54" i="5"/>
  <c r="AP54" i="5"/>
  <c r="AO54" i="5"/>
  <c r="AM54" i="5"/>
  <c r="CS54" i="5"/>
  <c r="AH54" i="5"/>
  <c r="Q54" i="5"/>
  <c r="CV53" i="5"/>
  <c r="CU53" i="5"/>
  <c r="CT53" i="5"/>
  <c r="AG53" i="5"/>
  <c r="CR53" i="5"/>
  <c r="AF53" i="5"/>
  <c r="CJ53" i="5"/>
  <c r="CG53" i="5"/>
  <c r="CH53" i="5"/>
  <c r="CB53" i="5"/>
  <c r="CA53" i="5"/>
  <c r="BZ53" i="5"/>
  <c r="BX53" i="5"/>
  <c r="BY53" i="5"/>
  <c r="AY53" i="5"/>
  <c r="BA53" i="5"/>
  <c r="AQ53" i="5"/>
  <c r="AP53" i="5"/>
  <c r="AO53" i="5"/>
  <c r="AM53" i="5"/>
  <c r="CS53" i="5"/>
  <c r="AH53" i="5"/>
  <c r="Q53" i="5"/>
  <c r="CV52" i="5"/>
  <c r="CU52" i="5"/>
  <c r="CT52" i="5"/>
  <c r="AG52" i="5"/>
  <c r="CR52" i="5"/>
  <c r="AF52" i="5"/>
  <c r="CJ52" i="5"/>
  <c r="CG52" i="5"/>
  <c r="CH52" i="5"/>
  <c r="CB52" i="5"/>
  <c r="CA52" i="5"/>
  <c r="BZ52" i="5"/>
  <c r="BX52" i="5"/>
  <c r="BY52" i="5"/>
  <c r="AY52" i="5"/>
  <c r="BA52" i="5"/>
  <c r="AQ52" i="5"/>
  <c r="AP52" i="5"/>
  <c r="AO52" i="5"/>
  <c r="AM52" i="5"/>
  <c r="CS52" i="5"/>
  <c r="AH52" i="5"/>
  <c r="Q52" i="5"/>
  <c r="CV51" i="5"/>
  <c r="CU51" i="5"/>
  <c r="CT51" i="5"/>
  <c r="AG51" i="5"/>
  <c r="CR51" i="5"/>
  <c r="AF51" i="5"/>
  <c r="CJ51" i="5"/>
  <c r="CG51" i="5"/>
  <c r="CH51" i="5"/>
  <c r="CB51" i="5"/>
  <c r="CA51" i="5"/>
  <c r="BZ51" i="5"/>
  <c r="BX51" i="5"/>
  <c r="BY51" i="5"/>
  <c r="AY51" i="5"/>
  <c r="BA51" i="5"/>
  <c r="AQ51" i="5"/>
  <c r="AP51" i="5"/>
  <c r="AO51" i="5"/>
  <c r="AM51" i="5"/>
  <c r="CS51" i="5"/>
  <c r="AH51" i="5"/>
  <c r="Q51" i="5"/>
  <c r="CV50" i="5"/>
  <c r="CU50" i="5"/>
  <c r="CT50" i="5"/>
  <c r="AG50" i="5"/>
  <c r="CR50" i="5"/>
  <c r="AF50" i="5"/>
  <c r="CJ50" i="5"/>
  <c r="CG50" i="5"/>
  <c r="CH50" i="5"/>
  <c r="CB50" i="5"/>
  <c r="CA50" i="5"/>
  <c r="BZ50" i="5"/>
  <c r="BX50" i="5"/>
  <c r="AY50" i="5"/>
  <c r="BA50" i="5"/>
  <c r="AQ50" i="5"/>
  <c r="AP50" i="5"/>
  <c r="AO50" i="5"/>
  <c r="AM50" i="5"/>
  <c r="CS50" i="5"/>
  <c r="AH50" i="5"/>
  <c r="Q50" i="5"/>
  <c r="CV49" i="5"/>
  <c r="CU49" i="5"/>
  <c r="CT49" i="5"/>
  <c r="CR49" i="5"/>
  <c r="AF49" i="5"/>
  <c r="CJ49" i="5"/>
  <c r="CG49" i="5"/>
  <c r="CH49" i="5"/>
  <c r="CB49" i="5"/>
  <c r="CA49" i="5"/>
  <c r="BZ49" i="5"/>
  <c r="BX49" i="5"/>
  <c r="BY49" i="5"/>
  <c r="AY49" i="5"/>
  <c r="BA49" i="5"/>
  <c r="AQ49" i="5"/>
  <c r="AP49" i="5"/>
  <c r="AO49" i="5"/>
  <c r="AM49" i="5"/>
  <c r="CS49" i="5"/>
  <c r="AH49" i="5"/>
  <c r="AG49" i="5"/>
  <c r="Q49" i="5"/>
  <c r="CV48" i="5"/>
  <c r="CU48" i="5"/>
  <c r="CT48" i="5"/>
  <c r="AG48" i="5"/>
  <c r="CR48" i="5"/>
  <c r="AF48" i="5"/>
  <c r="CJ48" i="5"/>
  <c r="CG48" i="5"/>
  <c r="CH48" i="5"/>
  <c r="CB48" i="5"/>
  <c r="CA48" i="5"/>
  <c r="BZ48" i="5"/>
  <c r="BX48" i="5"/>
  <c r="BY48" i="5"/>
  <c r="AY48" i="5"/>
  <c r="BA48" i="5"/>
  <c r="AQ48" i="5"/>
  <c r="AP48" i="5"/>
  <c r="AO48" i="5"/>
  <c r="AM48" i="5"/>
  <c r="CS48" i="5"/>
  <c r="AH48" i="5"/>
  <c r="Q48" i="5"/>
  <c r="CV47" i="5"/>
  <c r="CU47" i="5"/>
  <c r="CT47" i="5"/>
  <c r="AG47" i="5"/>
  <c r="CR47" i="5"/>
  <c r="AF47" i="5"/>
  <c r="CJ47" i="5"/>
  <c r="CG47" i="5"/>
  <c r="CH47" i="5"/>
  <c r="CB47" i="5"/>
  <c r="CA47" i="5"/>
  <c r="BZ47" i="5"/>
  <c r="BX47" i="5"/>
  <c r="BY47" i="5"/>
  <c r="AY47" i="5"/>
  <c r="BA47" i="5"/>
  <c r="AQ47" i="5"/>
  <c r="AP47" i="5"/>
  <c r="AO47" i="5"/>
  <c r="AM47" i="5"/>
  <c r="CS47" i="5"/>
  <c r="AH47" i="5"/>
  <c r="Q47" i="5"/>
  <c r="CV46" i="5"/>
  <c r="CU46" i="5"/>
  <c r="CT46" i="5"/>
  <c r="AG46" i="5"/>
  <c r="CR46" i="5"/>
  <c r="CJ46" i="5"/>
  <c r="CG46" i="5"/>
  <c r="CH46" i="5"/>
  <c r="CB46" i="5"/>
  <c r="CA46" i="5"/>
  <c r="BZ46" i="5"/>
  <c r="BX46" i="5"/>
  <c r="BY46" i="5"/>
  <c r="AY46" i="5"/>
  <c r="BA46" i="5"/>
  <c r="AQ46" i="5"/>
  <c r="AP46" i="5"/>
  <c r="AO46" i="5"/>
  <c r="AM46" i="5"/>
  <c r="AH46" i="5"/>
  <c r="AF46" i="5"/>
  <c r="U46" i="5"/>
  <c r="Q46" i="5"/>
  <c r="CV45" i="5"/>
  <c r="CU45" i="5"/>
  <c r="CT45" i="5"/>
  <c r="AG45" i="5"/>
  <c r="CR45" i="5"/>
  <c r="AF45" i="5"/>
  <c r="CJ45" i="5"/>
  <c r="CG45" i="5"/>
  <c r="CH45" i="5"/>
  <c r="CB45" i="5"/>
  <c r="CA45" i="5"/>
  <c r="BZ45" i="5"/>
  <c r="BX45" i="5"/>
  <c r="BY45" i="5"/>
  <c r="AY45" i="5"/>
  <c r="BA45" i="5"/>
  <c r="AQ45" i="5"/>
  <c r="AP45" i="5"/>
  <c r="AO45" i="5"/>
  <c r="AM45" i="5"/>
  <c r="AH45" i="5"/>
  <c r="Q45" i="5"/>
  <c r="CV44" i="5"/>
  <c r="CU44" i="5"/>
  <c r="CT44" i="5"/>
  <c r="AG44" i="5"/>
  <c r="CR44" i="5"/>
  <c r="AF44" i="5"/>
  <c r="CJ44" i="5"/>
  <c r="CG44" i="5"/>
  <c r="CH44" i="5"/>
  <c r="CB44" i="5"/>
  <c r="CA44" i="5"/>
  <c r="BZ44" i="5"/>
  <c r="BX44" i="5"/>
  <c r="BY44" i="5"/>
  <c r="AY44" i="5"/>
  <c r="BA44" i="5"/>
  <c r="AQ44" i="5"/>
  <c r="AP44" i="5"/>
  <c r="AO44" i="5"/>
  <c r="AM44" i="5"/>
  <c r="AH44" i="5"/>
  <c r="Q44" i="5"/>
  <c r="CV43" i="5"/>
  <c r="CU43" i="5"/>
  <c r="CT43" i="5"/>
  <c r="AG43" i="5"/>
  <c r="CR43" i="5"/>
  <c r="AF43" i="5"/>
  <c r="CJ43" i="5"/>
  <c r="CG43" i="5"/>
  <c r="CH43" i="5"/>
  <c r="CB43" i="5"/>
  <c r="CA43" i="5"/>
  <c r="BZ43" i="5"/>
  <c r="BX43" i="5"/>
  <c r="BY43" i="5"/>
  <c r="AY43" i="5"/>
  <c r="BA43" i="5"/>
  <c r="AQ43" i="5"/>
  <c r="AP43" i="5"/>
  <c r="AO43" i="5"/>
  <c r="AM43" i="5"/>
  <c r="AH43" i="5"/>
  <c r="Q43" i="5"/>
  <c r="CV42" i="5"/>
  <c r="CU42" i="5"/>
  <c r="CT42" i="5"/>
  <c r="AG42" i="5"/>
  <c r="CR42" i="5"/>
  <c r="AF42" i="5"/>
  <c r="CJ42" i="5"/>
  <c r="CG42" i="5"/>
  <c r="CH42" i="5"/>
  <c r="CB42" i="5"/>
  <c r="CA42" i="5"/>
  <c r="BZ42" i="5"/>
  <c r="BX42" i="5"/>
  <c r="BY42" i="5"/>
  <c r="AY42" i="5"/>
  <c r="BA42" i="5"/>
  <c r="AQ42" i="5"/>
  <c r="AP42" i="5"/>
  <c r="AO42" i="5"/>
  <c r="AM42" i="5"/>
  <c r="CS42" i="5"/>
  <c r="AH42" i="5"/>
  <c r="Q42" i="5"/>
  <c r="CV41" i="5"/>
  <c r="CU41" i="5"/>
  <c r="CT41" i="5"/>
  <c r="AG41" i="5"/>
  <c r="CR41" i="5"/>
  <c r="AF41" i="5"/>
  <c r="CJ41" i="5"/>
  <c r="CG41" i="5"/>
  <c r="CH41" i="5"/>
  <c r="CB41" i="5"/>
  <c r="CA41" i="5"/>
  <c r="BZ41" i="5"/>
  <c r="BX41" i="5"/>
  <c r="BY41" i="5"/>
  <c r="AY41" i="5"/>
  <c r="BA41" i="5"/>
  <c r="AQ41" i="5"/>
  <c r="AP41" i="5"/>
  <c r="AO41" i="5"/>
  <c r="AM41" i="5"/>
  <c r="CS41" i="5"/>
  <c r="AH41" i="5"/>
  <c r="Q41" i="5"/>
  <c r="CV40" i="5"/>
  <c r="CU40" i="5"/>
  <c r="CT40" i="5"/>
  <c r="AG40" i="5"/>
  <c r="CR40" i="5"/>
  <c r="AF40" i="5"/>
  <c r="CJ40" i="5"/>
  <c r="CG40" i="5"/>
  <c r="CH40" i="5"/>
  <c r="CB40" i="5"/>
  <c r="CA40" i="5"/>
  <c r="BZ40" i="5"/>
  <c r="BX40" i="5"/>
  <c r="BY40" i="5"/>
  <c r="AU40" i="5"/>
  <c r="AY40" i="5"/>
  <c r="BA40" i="5"/>
  <c r="AQ40" i="5"/>
  <c r="AP40" i="5"/>
  <c r="AO40" i="5"/>
  <c r="AM40" i="5"/>
  <c r="CS40" i="5"/>
  <c r="AH40" i="5"/>
  <c r="Q40" i="5"/>
  <c r="CV39" i="5"/>
  <c r="CU39" i="5"/>
  <c r="CT39" i="5"/>
  <c r="AG39" i="5"/>
  <c r="CR39" i="5"/>
  <c r="AF39" i="5"/>
  <c r="CJ39" i="5"/>
  <c r="CG39" i="5"/>
  <c r="CH39" i="5"/>
  <c r="CB39" i="5"/>
  <c r="CA39" i="5"/>
  <c r="BZ39" i="5"/>
  <c r="BX39" i="5"/>
  <c r="BY39" i="5"/>
  <c r="AU39" i="5"/>
  <c r="AY39" i="5"/>
  <c r="BA39" i="5"/>
  <c r="AQ39" i="5"/>
  <c r="AP39" i="5"/>
  <c r="AO39" i="5"/>
  <c r="AM39" i="5"/>
  <c r="CS39" i="5"/>
  <c r="AH39" i="5"/>
  <c r="Q39" i="5"/>
  <c r="CV38" i="5"/>
  <c r="CU38" i="5"/>
  <c r="CT38" i="5"/>
  <c r="CR38" i="5"/>
  <c r="AF38" i="5"/>
  <c r="CJ38" i="5"/>
  <c r="CG38" i="5"/>
  <c r="CH38" i="5"/>
  <c r="CB38" i="5"/>
  <c r="CA38" i="5"/>
  <c r="BZ38" i="5"/>
  <c r="BX38" i="5"/>
  <c r="BY38" i="5"/>
  <c r="AU38" i="5"/>
  <c r="AY38" i="5"/>
  <c r="BA38" i="5"/>
  <c r="AQ38" i="5"/>
  <c r="AP38" i="5"/>
  <c r="AO38" i="5"/>
  <c r="AM38" i="5"/>
  <c r="CS38" i="5"/>
  <c r="AH38" i="5"/>
  <c r="AG38" i="5"/>
  <c r="Q38" i="5"/>
  <c r="CV37" i="5"/>
  <c r="CU37" i="5"/>
  <c r="CT37" i="5"/>
  <c r="CR37" i="5"/>
  <c r="AF37" i="5"/>
  <c r="CJ37" i="5"/>
  <c r="CG37" i="5"/>
  <c r="CH37" i="5"/>
  <c r="CB37" i="5"/>
  <c r="CA37" i="5"/>
  <c r="BZ37" i="5"/>
  <c r="BX37" i="5"/>
  <c r="BY37" i="5"/>
  <c r="AU37" i="5"/>
  <c r="AY37" i="5"/>
  <c r="BA37" i="5"/>
  <c r="AQ37" i="5"/>
  <c r="AP37" i="5"/>
  <c r="AO37" i="5"/>
  <c r="AM37" i="5"/>
  <c r="CS37" i="5"/>
  <c r="AH37" i="5"/>
  <c r="AG37" i="5"/>
  <c r="Q37" i="5"/>
  <c r="CV36" i="5"/>
  <c r="CU36" i="5"/>
  <c r="CT36" i="5"/>
  <c r="AG36" i="5"/>
  <c r="CR36" i="5"/>
  <c r="AF36" i="5"/>
  <c r="CJ36" i="5"/>
  <c r="CG36" i="5"/>
  <c r="CH36" i="5"/>
  <c r="CB36" i="5"/>
  <c r="CA36" i="5"/>
  <c r="BZ36" i="5"/>
  <c r="BX36" i="5"/>
  <c r="BY36" i="5"/>
  <c r="AY36" i="5"/>
  <c r="BA36" i="5"/>
  <c r="AQ36" i="5"/>
  <c r="AP36" i="5"/>
  <c r="AO36" i="5"/>
  <c r="AM36" i="5"/>
  <c r="CS36" i="5"/>
  <c r="AH36" i="5"/>
  <c r="Q36" i="5"/>
  <c r="CV35" i="5"/>
  <c r="CU35" i="5"/>
  <c r="CT35" i="5"/>
  <c r="AG35" i="5"/>
  <c r="CR35" i="5"/>
  <c r="AF35" i="5"/>
  <c r="CJ35" i="5"/>
  <c r="CG35" i="5"/>
  <c r="CH35" i="5"/>
  <c r="CB35" i="5"/>
  <c r="CA35" i="5"/>
  <c r="BZ35" i="5"/>
  <c r="BX35" i="5"/>
  <c r="BY35" i="5"/>
  <c r="AY35" i="5"/>
  <c r="BA35" i="5"/>
  <c r="AQ35" i="5"/>
  <c r="AP35" i="5"/>
  <c r="AO35" i="5"/>
  <c r="AM35" i="5"/>
  <c r="CS35" i="5"/>
  <c r="AH35" i="5"/>
  <c r="Q35" i="5"/>
  <c r="CV34" i="5"/>
  <c r="CU34" i="5"/>
  <c r="CT34" i="5"/>
  <c r="AG34" i="5"/>
  <c r="CR34" i="5"/>
  <c r="AF34" i="5"/>
  <c r="CJ34" i="5"/>
  <c r="CG34" i="5"/>
  <c r="CH34" i="5"/>
  <c r="CB34" i="5"/>
  <c r="CA34" i="5"/>
  <c r="BZ34" i="5"/>
  <c r="BX34" i="5"/>
  <c r="BY34" i="5"/>
  <c r="AU34" i="5"/>
  <c r="AY34" i="5"/>
  <c r="BA34" i="5"/>
  <c r="AQ34" i="5"/>
  <c r="AP34" i="5"/>
  <c r="AO34" i="5"/>
  <c r="AM34" i="5"/>
  <c r="CS34" i="5"/>
  <c r="AH34" i="5"/>
  <c r="Q34" i="5"/>
  <c r="CV33" i="5"/>
  <c r="CU33" i="5"/>
  <c r="CT33" i="5"/>
  <c r="AG33" i="5"/>
  <c r="CR33" i="5"/>
  <c r="AF33" i="5"/>
  <c r="CJ33" i="5"/>
  <c r="CG33" i="5"/>
  <c r="CH33" i="5"/>
  <c r="CB33" i="5"/>
  <c r="CA33" i="5"/>
  <c r="BZ33" i="5"/>
  <c r="BX33" i="5"/>
  <c r="BY33" i="5"/>
  <c r="AU33" i="5"/>
  <c r="AY33" i="5"/>
  <c r="BA33" i="5"/>
  <c r="AQ33" i="5"/>
  <c r="AP33" i="5"/>
  <c r="AO33" i="5"/>
  <c r="AM33" i="5"/>
  <c r="AH33" i="5"/>
  <c r="Q33" i="5"/>
  <c r="CV32" i="5"/>
  <c r="CU32" i="5"/>
  <c r="CT32" i="5"/>
  <c r="AG32" i="5"/>
  <c r="CR32" i="5"/>
  <c r="AF32" i="5"/>
  <c r="CJ32" i="5"/>
  <c r="CG32" i="5"/>
  <c r="CH32" i="5"/>
  <c r="CB32" i="5"/>
  <c r="CA32" i="5"/>
  <c r="BZ32" i="5"/>
  <c r="BX32" i="5"/>
  <c r="AY32" i="5"/>
  <c r="BA32" i="5"/>
  <c r="AQ32" i="5"/>
  <c r="AP32" i="5"/>
  <c r="AO32" i="5"/>
  <c r="AM32" i="5"/>
  <c r="AH32" i="5"/>
  <c r="Q32" i="5"/>
  <c r="CV31" i="5"/>
  <c r="CU31" i="5"/>
  <c r="CT31" i="5"/>
  <c r="AG31" i="5"/>
  <c r="CR31" i="5"/>
  <c r="AF31" i="5"/>
  <c r="CJ31" i="5"/>
  <c r="CG31" i="5"/>
  <c r="CH31" i="5"/>
  <c r="CB31" i="5"/>
  <c r="CA31" i="5"/>
  <c r="BZ31" i="5"/>
  <c r="BX31" i="5"/>
  <c r="BY31" i="5"/>
  <c r="AU31" i="5"/>
  <c r="AY31" i="5"/>
  <c r="BA31" i="5"/>
  <c r="AQ31" i="5"/>
  <c r="AP31" i="5"/>
  <c r="AO31" i="5"/>
  <c r="AM31" i="5"/>
  <c r="AH31" i="5"/>
  <c r="Q31" i="5"/>
  <c r="CV30" i="5"/>
  <c r="CU30" i="5"/>
  <c r="CT30" i="5"/>
  <c r="AG30" i="5"/>
  <c r="CR30" i="5"/>
  <c r="AF30" i="5"/>
  <c r="CJ30" i="5"/>
  <c r="CG30" i="5"/>
  <c r="CH30" i="5"/>
  <c r="CB30" i="5"/>
  <c r="CA30" i="5"/>
  <c r="BZ30" i="5"/>
  <c r="BX30" i="5"/>
  <c r="AY30" i="5"/>
  <c r="BA30" i="5"/>
  <c r="AQ30" i="5"/>
  <c r="AP30" i="5"/>
  <c r="AO30" i="5"/>
  <c r="AM30" i="5"/>
  <c r="CS30" i="5"/>
  <c r="AH30" i="5"/>
  <c r="Q30" i="5"/>
  <c r="CV29" i="5"/>
  <c r="CU29" i="5"/>
  <c r="CT29" i="5"/>
  <c r="AG29" i="5"/>
  <c r="CR29" i="5"/>
  <c r="AF29" i="5"/>
  <c r="CJ29" i="5"/>
  <c r="CG29" i="5"/>
  <c r="CH29" i="5"/>
  <c r="CB29" i="5"/>
  <c r="CA29" i="5"/>
  <c r="BZ29" i="5"/>
  <c r="BX29" i="5"/>
  <c r="AY29" i="5"/>
  <c r="BA29" i="5"/>
  <c r="AQ29" i="5"/>
  <c r="AP29" i="5"/>
  <c r="AO29" i="5"/>
  <c r="AM29" i="5"/>
  <c r="CS29" i="5"/>
  <c r="AH29" i="5"/>
  <c r="Q29" i="5"/>
  <c r="CV28" i="5"/>
  <c r="CU28" i="5"/>
  <c r="CT28" i="5"/>
  <c r="AG28" i="5"/>
  <c r="CR28" i="5"/>
  <c r="AF28" i="5"/>
  <c r="CJ28" i="5"/>
  <c r="CG28" i="5"/>
  <c r="CH28" i="5"/>
  <c r="CB28" i="5"/>
  <c r="CA28" i="5"/>
  <c r="BZ28" i="5"/>
  <c r="BX28" i="5"/>
  <c r="BY28" i="5"/>
  <c r="AU28" i="5"/>
  <c r="AY28" i="5"/>
  <c r="BA28" i="5"/>
  <c r="AQ28" i="5"/>
  <c r="AP28" i="5"/>
  <c r="AO28" i="5"/>
  <c r="AM28" i="5"/>
  <c r="CS28" i="5"/>
  <c r="AH28" i="5"/>
  <c r="Q28" i="5"/>
  <c r="CV27" i="5"/>
  <c r="CU27" i="5"/>
  <c r="CT27" i="5"/>
  <c r="AG27" i="5"/>
  <c r="CR27" i="5"/>
  <c r="AF27" i="5"/>
  <c r="CJ27" i="5"/>
  <c r="CG27" i="5"/>
  <c r="CH27" i="5"/>
  <c r="CB27" i="5"/>
  <c r="CA27" i="5"/>
  <c r="BZ27" i="5"/>
  <c r="BX27" i="5"/>
  <c r="BY27" i="5"/>
  <c r="AU27" i="5"/>
  <c r="AY27" i="5"/>
  <c r="BA27" i="5"/>
  <c r="AQ27" i="5"/>
  <c r="AP27" i="5"/>
  <c r="AO27" i="5"/>
  <c r="AM27" i="5"/>
  <c r="CS27" i="5"/>
  <c r="AH27" i="5"/>
  <c r="Q27" i="5"/>
  <c r="CV26" i="5"/>
  <c r="CU26" i="5"/>
  <c r="CT26" i="5"/>
  <c r="AG26" i="5"/>
  <c r="CR26" i="5"/>
  <c r="AF26" i="5"/>
  <c r="CJ26" i="5"/>
  <c r="CG26" i="5"/>
  <c r="CH26" i="5"/>
  <c r="CB26" i="5"/>
  <c r="CA26" i="5"/>
  <c r="BZ26" i="5"/>
  <c r="BX26" i="5"/>
  <c r="BY26" i="5"/>
  <c r="AU26" i="5"/>
  <c r="AY26" i="5"/>
  <c r="BA26" i="5"/>
  <c r="AQ26" i="5"/>
  <c r="AP26" i="5"/>
  <c r="AO26" i="5"/>
  <c r="AM26" i="5"/>
  <c r="CS26" i="5"/>
  <c r="AH26" i="5"/>
  <c r="Q26" i="5"/>
  <c r="CV25" i="5"/>
  <c r="CU25" i="5"/>
  <c r="CT25" i="5"/>
  <c r="AG25" i="5"/>
  <c r="CR25" i="5"/>
  <c r="AF25" i="5"/>
  <c r="CJ25" i="5"/>
  <c r="CG25" i="5"/>
  <c r="CH25" i="5"/>
  <c r="CB25" i="5"/>
  <c r="CA25" i="5"/>
  <c r="BZ25" i="5"/>
  <c r="BX25" i="5"/>
  <c r="BY25" i="5"/>
  <c r="AU25" i="5"/>
  <c r="AY25" i="5"/>
  <c r="BA25" i="5"/>
  <c r="AQ25" i="5"/>
  <c r="AP25" i="5"/>
  <c r="AO25" i="5"/>
  <c r="AM25" i="5"/>
  <c r="CS25" i="5"/>
  <c r="AH25" i="5"/>
  <c r="Q25" i="5"/>
  <c r="CV24" i="5"/>
  <c r="CU24" i="5"/>
  <c r="CT24" i="5"/>
  <c r="AG24" i="5"/>
  <c r="CR24" i="5"/>
  <c r="AF24" i="5"/>
  <c r="CJ24" i="5"/>
  <c r="CG24" i="5"/>
  <c r="CH24" i="5"/>
  <c r="CB24" i="5"/>
  <c r="CA24" i="5"/>
  <c r="BZ24" i="5"/>
  <c r="BX24" i="5"/>
  <c r="BY24" i="5"/>
  <c r="AU24" i="5"/>
  <c r="AY24" i="5"/>
  <c r="BA24" i="5"/>
  <c r="AQ24" i="5"/>
  <c r="AP24" i="5"/>
  <c r="AO24" i="5"/>
  <c r="AM24" i="5"/>
  <c r="CS24" i="5"/>
  <c r="AH24" i="5"/>
  <c r="Q24" i="5"/>
  <c r="CV23" i="5"/>
  <c r="CU23" i="5"/>
  <c r="CT23" i="5"/>
  <c r="AG23" i="5"/>
  <c r="CR23" i="5"/>
  <c r="AF23" i="5"/>
  <c r="CJ23" i="5"/>
  <c r="CG23" i="5"/>
  <c r="CH23" i="5"/>
  <c r="CB23" i="5"/>
  <c r="CA23" i="5"/>
  <c r="BZ23" i="5"/>
  <c r="BX23" i="5"/>
  <c r="BY23" i="5"/>
  <c r="AU23" i="5"/>
  <c r="AY23" i="5"/>
  <c r="BA23" i="5"/>
  <c r="AQ23" i="5"/>
  <c r="AP23" i="5"/>
  <c r="AO23" i="5"/>
  <c r="AM23" i="5"/>
  <c r="CS23" i="5"/>
  <c r="AH23" i="5"/>
  <c r="Q23" i="5"/>
  <c r="CV22" i="5"/>
  <c r="CU22" i="5"/>
  <c r="CT22" i="5"/>
  <c r="AG22" i="5"/>
  <c r="CR22" i="5"/>
  <c r="AF22" i="5"/>
  <c r="CJ22" i="5"/>
  <c r="CG22" i="5"/>
  <c r="CH22" i="5"/>
  <c r="CB22" i="5"/>
  <c r="CA22" i="5"/>
  <c r="BZ22" i="5"/>
  <c r="BX22" i="5"/>
  <c r="U22" i="5"/>
  <c r="AY22" i="5"/>
  <c r="BA22" i="5"/>
  <c r="AQ22" i="5"/>
  <c r="AP22" i="5"/>
  <c r="AO22" i="5"/>
  <c r="AM22" i="5"/>
  <c r="CS22" i="5"/>
  <c r="AH22" i="5"/>
  <c r="Q22" i="5"/>
  <c r="CV21" i="5"/>
  <c r="CU21" i="5"/>
  <c r="CT21" i="5"/>
  <c r="AG21" i="5"/>
  <c r="CR21" i="5"/>
  <c r="AF21" i="5"/>
  <c r="CJ21" i="5"/>
  <c r="CG21" i="5"/>
  <c r="CH21" i="5"/>
  <c r="CB21" i="5"/>
  <c r="CA21" i="5"/>
  <c r="BZ21" i="5"/>
  <c r="BX21" i="5"/>
  <c r="BY21" i="5"/>
  <c r="AU21" i="5"/>
  <c r="AY21" i="5"/>
  <c r="BA21" i="5"/>
  <c r="AQ21" i="5"/>
  <c r="AP21" i="5"/>
  <c r="AO21" i="5"/>
  <c r="AM21" i="5"/>
  <c r="AH21" i="5"/>
  <c r="Q21" i="5"/>
  <c r="CV20" i="5"/>
  <c r="CU20" i="5"/>
  <c r="CT20" i="5"/>
  <c r="AG20" i="5"/>
  <c r="CR20" i="5"/>
  <c r="AF20" i="5"/>
  <c r="CJ20" i="5"/>
  <c r="CG20" i="5"/>
  <c r="CH20" i="5"/>
  <c r="CB20" i="5"/>
  <c r="CA20" i="5"/>
  <c r="BZ20" i="5"/>
  <c r="BX20" i="5"/>
  <c r="BY20" i="5"/>
  <c r="AU20" i="5"/>
  <c r="AY20" i="5"/>
  <c r="BA20" i="5"/>
  <c r="AQ20" i="5"/>
  <c r="AP20" i="5"/>
  <c r="AO20" i="5"/>
  <c r="AM20" i="5"/>
  <c r="CS20" i="5"/>
  <c r="AH20" i="5"/>
  <c r="Q20" i="5"/>
  <c r="CV18" i="5"/>
  <c r="CU18" i="5"/>
  <c r="CT18" i="5"/>
  <c r="AG18" i="5"/>
  <c r="CR18" i="5"/>
  <c r="AF18" i="5"/>
  <c r="CJ18" i="5"/>
  <c r="CG18" i="5"/>
  <c r="CH18" i="5"/>
  <c r="CB18" i="5"/>
  <c r="CA18" i="5"/>
  <c r="BZ18" i="5"/>
  <c r="BX18" i="5"/>
  <c r="BY18" i="5"/>
  <c r="AU18" i="5"/>
  <c r="AY18" i="5"/>
  <c r="BA18" i="5"/>
  <c r="AQ18" i="5"/>
  <c r="AP18" i="5"/>
  <c r="AO18" i="5"/>
  <c r="AM18" i="5"/>
  <c r="CS18" i="5"/>
  <c r="AH18" i="5"/>
  <c r="Q18" i="5"/>
  <c r="CV17" i="5"/>
  <c r="CU17" i="5"/>
  <c r="CT17" i="5"/>
  <c r="AG17" i="5"/>
  <c r="CR17" i="5"/>
  <c r="AF17" i="5"/>
  <c r="CJ17" i="5"/>
  <c r="CG17" i="5"/>
  <c r="CH17" i="5"/>
  <c r="CB17" i="5"/>
  <c r="CA17" i="5"/>
  <c r="BZ17" i="5"/>
  <c r="BX17" i="5"/>
  <c r="BY17" i="5"/>
  <c r="AU17" i="5"/>
  <c r="AY17" i="5"/>
  <c r="BA17" i="5"/>
  <c r="AQ17" i="5"/>
  <c r="AP17" i="5"/>
  <c r="AO17" i="5"/>
  <c r="AM17" i="5"/>
  <c r="CS17" i="5"/>
  <c r="AH17" i="5"/>
  <c r="Q17" i="5"/>
  <c r="CV16" i="5"/>
  <c r="CU16" i="5"/>
  <c r="CT16" i="5"/>
  <c r="AG16" i="5"/>
  <c r="CR16" i="5"/>
  <c r="AF16" i="5"/>
  <c r="CJ16" i="5"/>
  <c r="CG16" i="5"/>
  <c r="CH16" i="5"/>
  <c r="CB16" i="5"/>
  <c r="CA16" i="5"/>
  <c r="BZ16" i="5"/>
  <c r="BX16" i="5"/>
  <c r="U16" i="5"/>
  <c r="AY16" i="5"/>
  <c r="BA16" i="5"/>
  <c r="AQ16" i="5"/>
  <c r="AP16" i="5"/>
  <c r="AO16" i="5"/>
  <c r="AM16" i="5"/>
  <c r="CS16" i="5"/>
  <c r="AH16" i="5"/>
  <c r="Q16" i="5"/>
  <c r="CV15" i="5"/>
  <c r="CU15" i="5"/>
  <c r="CT15" i="5"/>
  <c r="AG15" i="5"/>
  <c r="CR15" i="5"/>
  <c r="AF15" i="5"/>
  <c r="CJ15" i="5"/>
  <c r="CG15" i="5"/>
  <c r="CH15" i="5"/>
  <c r="CB15" i="5"/>
  <c r="CA15" i="5"/>
  <c r="BZ15" i="5"/>
  <c r="BX15" i="5"/>
  <c r="U15" i="5"/>
  <c r="AY15" i="5"/>
  <c r="BA15" i="5"/>
  <c r="AQ15" i="5"/>
  <c r="AP15" i="5"/>
  <c r="AO15" i="5"/>
  <c r="AM15" i="5"/>
  <c r="CS15" i="5"/>
  <c r="AH15" i="5"/>
  <c r="Q15" i="5"/>
  <c r="CV14" i="5"/>
  <c r="CV19" i="5"/>
  <c r="CU14" i="5"/>
  <c r="CU19" i="5"/>
  <c r="CT14" i="5"/>
  <c r="CR14" i="5"/>
  <c r="CJ14" i="5"/>
  <c r="CJ19" i="5"/>
  <c r="CG14" i="5"/>
  <c r="CB14" i="5"/>
  <c r="CB19" i="5"/>
  <c r="CA14" i="5"/>
  <c r="CA19" i="5"/>
  <c r="BZ14" i="5"/>
  <c r="BZ19" i="5"/>
  <c r="BX14" i="5"/>
  <c r="AY14" i="5"/>
  <c r="AQ14" i="5"/>
  <c r="AQ19" i="5"/>
  <c r="AP14" i="5"/>
  <c r="AP19" i="5"/>
  <c r="AO14" i="5"/>
  <c r="AO19" i="5"/>
  <c r="AM14" i="5"/>
  <c r="AH14" i="5"/>
  <c r="AH19" i="5"/>
  <c r="Q14" i="5"/>
  <c r="CV12" i="5"/>
  <c r="CU12" i="5"/>
  <c r="CT12" i="5"/>
  <c r="AG12" i="5"/>
  <c r="CR12" i="5"/>
  <c r="AF12" i="5"/>
  <c r="CJ12" i="5"/>
  <c r="CG12" i="5"/>
  <c r="CH12" i="5"/>
  <c r="CB12" i="5"/>
  <c r="CA12" i="5"/>
  <c r="BZ12" i="5"/>
  <c r="BX12" i="5"/>
  <c r="U12" i="5"/>
  <c r="AY12" i="5"/>
  <c r="BA12" i="5"/>
  <c r="AQ12" i="5"/>
  <c r="AP12" i="5"/>
  <c r="AO12" i="5"/>
  <c r="AM12" i="5"/>
  <c r="CS12" i="5"/>
  <c r="AH12" i="5"/>
  <c r="Q12" i="5"/>
  <c r="CV11" i="5"/>
  <c r="CU11" i="5"/>
  <c r="CT11" i="5"/>
  <c r="AG11" i="5"/>
  <c r="CR11" i="5"/>
  <c r="AF11" i="5"/>
  <c r="CJ11" i="5"/>
  <c r="CG11" i="5"/>
  <c r="CH11" i="5"/>
  <c r="CB11" i="5"/>
  <c r="CA11" i="5"/>
  <c r="BZ11" i="5"/>
  <c r="BX11" i="5"/>
  <c r="U11" i="5"/>
  <c r="AY11" i="5"/>
  <c r="BA11" i="5"/>
  <c r="AQ11" i="5"/>
  <c r="AP11" i="5"/>
  <c r="AO11" i="5"/>
  <c r="AM11" i="5"/>
  <c r="CS11" i="5"/>
  <c r="AH11" i="5"/>
  <c r="Q11" i="5"/>
  <c r="CV10" i="5"/>
  <c r="CU10" i="5"/>
  <c r="CT10" i="5"/>
  <c r="AG10" i="5"/>
  <c r="CR10" i="5"/>
  <c r="CJ10" i="5"/>
  <c r="CG10" i="5"/>
  <c r="CH10" i="5"/>
  <c r="CB10" i="5"/>
  <c r="CA10" i="5"/>
  <c r="BZ10" i="5"/>
  <c r="BX10" i="5"/>
  <c r="BY10" i="5"/>
  <c r="AU10" i="5"/>
  <c r="AY10" i="5"/>
  <c r="BA10" i="5"/>
  <c r="AQ10" i="5"/>
  <c r="AP10" i="5"/>
  <c r="AO10" i="5"/>
  <c r="AM10" i="5"/>
  <c r="CS10" i="5"/>
  <c r="AH10" i="5"/>
  <c r="AF10" i="5"/>
  <c r="Q10" i="5"/>
  <c r="CV9" i="5"/>
  <c r="CU9" i="5"/>
  <c r="CT9" i="5"/>
  <c r="AG9" i="5"/>
  <c r="CR9" i="5"/>
  <c r="AF9" i="5"/>
  <c r="CJ9" i="5"/>
  <c r="CG9" i="5"/>
  <c r="CH9" i="5"/>
  <c r="CB9" i="5"/>
  <c r="CA9" i="5"/>
  <c r="BZ9" i="5"/>
  <c r="BX9" i="5"/>
  <c r="U9" i="5"/>
  <c r="AY9" i="5"/>
  <c r="BA9" i="5"/>
  <c r="AQ9" i="5"/>
  <c r="AP9" i="5"/>
  <c r="AO9" i="5"/>
  <c r="AM9" i="5"/>
  <c r="CS9" i="5"/>
  <c r="AH9" i="5"/>
  <c r="Q9" i="5"/>
  <c r="CV8" i="5"/>
  <c r="CU8" i="5"/>
  <c r="CT8" i="5"/>
  <c r="AG8" i="5"/>
  <c r="CR8" i="5"/>
  <c r="AF8" i="5"/>
  <c r="CJ8" i="5"/>
  <c r="CG8" i="5"/>
  <c r="CH8" i="5"/>
  <c r="CB8" i="5"/>
  <c r="CA8" i="5"/>
  <c r="BZ8" i="5"/>
  <c r="BX8" i="5"/>
  <c r="U8" i="5"/>
  <c r="AY8" i="5"/>
  <c r="BA8" i="5"/>
  <c r="AQ8" i="5"/>
  <c r="AP8" i="5"/>
  <c r="AO8" i="5"/>
  <c r="AM8" i="5"/>
  <c r="CS8" i="5"/>
  <c r="AH8" i="5"/>
  <c r="Q8" i="5"/>
  <c r="CV6" i="5"/>
  <c r="CU6" i="5"/>
  <c r="CT6" i="5"/>
  <c r="AG6" i="5"/>
  <c r="CR6" i="5"/>
  <c r="AF6" i="5"/>
  <c r="CJ6" i="5"/>
  <c r="CG6" i="5"/>
  <c r="CH6" i="5"/>
  <c r="CB6" i="5"/>
  <c r="CA6" i="5"/>
  <c r="BZ6" i="5"/>
  <c r="BX6" i="5"/>
  <c r="U6" i="5"/>
  <c r="AY6" i="5"/>
  <c r="BA6" i="5"/>
  <c r="AQ6" i="5"/>
  <c r="AP6" i="5"/>
  <c r="AO6" i="5"/>
  <c r="AM6" i="5"/>
  <c r="CS6" i="5"/>
  <c r="AH6" i="5"/>
  <c r="Q6" i="5"/>
  <c r="CV5" i="5"/>
  <c r="CU5" i="5"/>
  <c r="CT5" i="5"/>
  <c r="CR5" i="5"/>
  <c r="AF5" i="5"/>
  <c r="CJ5" i="5"/>
  <c r="CG5" i="5"/>
  <c r="CH5" i="5"/>
  <c r="CB5" i="5"/>
  <c r="CA5" i="5"/>
  <c r="BZ5" i="5"/>
  <c r="BX5" i="5"/>
  <c r="U5" i="5"/>
  <c r="AY5" i="5"/>
  <c r="BA5" i="5"/>
  <c r="AQ5" i="5"/>
  <c r="AP5" i="5"/>
  <c r="AO5" i="5"/>
  <c r="AM5" i="5"/>
  <c r="CS5" i="5"/>
  <c r="AH5" i="5"/>
  <c r="AG5" i="5"/>
  <c r="Q5" i="5"/>
  <c r="CV4" i="5"/>
  <c r="CU4" i="5"/>
  <c r="CT4" i="5"/>
  <c r="AG4" i="5"/>
  <c r="CR4" i="5"/>
  <c r="AF4" i="5"/>
  <c r="CJ4" i="5"/>
  <c r="CG4" i="5"/>
  <c r="CH4" i="5"/>
  <c r="CB4" i="5"/>
  <c r="CA4" i="5"/>
  <c r="BZ4" i="5"/>
  <c r="BX4" i="5"/>
  <c r="BY4" i="5"/>
  <c r="AY4" i="5"/>
  <c r="BA4" i="5"/>
  <c r="AQ4" i="5"/>
  <c r="AP4" i="5"/>
  <c r="AO4" i="5"/>
  <c r="AM4" i="5"/>
  <c r="CS4" i="5"/>
  <c r="AH4" i="5"/>
  <c r="Q4" i="5"/>
  <c r="CV3" i="5"/>
  <c r="CU3" i="5"/>
  <c r="CT3" i="5"/>
  <c r="CR3" i="5"/>
  <c r="AF3" i="5"/>
  <c r="CJ3" i="5"/>
  <c r="CG3" i="5"/>
  <c r="CH3" i="5"/>
  <c r="CB3" i="5"/>
  <c r="CA3" i="5"/>
  <c r="BZ3" i="5"/>
  <c r="BX3" i="5"/>
  <c r="BY3" i="5"/>
  <c r="AY3" i="5"/>
  <c r="BA3" i="5"/>
  <c r="AQ3" i="5"/>
  <c r="AP3" i="5"/>
  <c r="AO3" i="5"/>
  <c r="AM3" i="5"/>
  <c r="CS3" i="5"/>
  <c r="AH3" i="5"/>
  <c r="AG3" i="5"/>
  <c r="Q3" i="5"/>
  <c r="CV2" i="5"/>
  <c r="CV7" i="5"/>
  <c r="CU2" i="5"/>
  <c r="CU7" i="5"/>
  <c r="CT2" i="5"/>
  <c r="CT7" i="5"/>
  <c r="CR2" i="5"/>
  <c r="CJ2" i="5"/>
  <c r="CJ7" i="5"/>
  <c r="CG2" i="5"/>
  <c r="CB2" i="5"/>
  <c r="CB7" i="5"/>
  <c r="CA2" i="5"/>
  <c r="CA7" i="5"/>
  <c r="BZ2" i="5"/>
  <c r="BZ7" i="5"/>
  <c r="BX2" i="5"/>
  <c r="AY2" i="5"/>
  <c r="AQ2" i="5"/>
  <c r="AQ7" i="5"/>
  <c r="AP2" i="5"/>
  <c r="AP7" i="5"/>
  <c r="AO2" i="5"/>
  <c r="AO7" i="5"/>
  <c r="AM2" i="5"/>
  <c r="AH2" i="5"/>
  <c r="AH7" i="5"/>
  <c r="AG2" i="5"/>
  <c r="AG7" i="5"/>
  <c r="U2" i="5"/>
  <c r="U7" i="5"/>
  <c r="AT518" i="5"/>
  <c r="U562" i="5"/>
  <c r="AT375" i="5"/>
  <c r="CK481" i="5"/>
  <c r="CK22" i="5"/>
  <c r="U45" i="5"/>
  <c r="CK46" i="5"/>
  <c r="BY379" i="5"/>
  <c r="AU379" i="5"/>
  <c r="CK8" i="5"/>
  <c r="CK20" i="5"/>
  <c r="AT46" i="5"/>
  <c r="U52" i="5"/>
  <c r="U74" i="5"/>
  <c r="U157" i="5"/>
  <c r="U388" i="5"/>
  <c r="CK305" i="5"/>
  <c r="CS14" i="5"/>
  <c r="CS19" i="5"/>
  <c r="AM19" i="5"/>
  <c r="BA14" i="5"/>
  <c r="BA19" i="5"/>
  <c r="AY19" i="5"/>
  <c r="AG14" i="5"/>
  <c r="AG19" i="5"/>
  <c r="CT19" i="5"/>
  <c r="AF2" i="5"/>
  <c r="AF7" i="5"/>
  <c r="CR7" i="5"/>
  <c r="U14" i="5"/>
  <c r="U19" i="5"/>
  <c r="BX19" i="5"/>
  <c r="CH14" i="5"/>
  <c r="CH19" i="5"/>
  <c r="CG19" i="5"/>
  <c r="CK550" i="5"/>
  <c r="CK558" i="5"/>
  <c r="CS2" i="5"/>
  <c r="CS7" i="5"/>
  <c r="AM7" i="5"/>
  <c r="BA2" i="5"/>
  <c r="BA7" i="5"/>
  <c r="AY7" i="5"/>
  <c r="CK519" i="5"/>
  <c r="BY2" i="5"/>
  <c r="BY7" i="5"/>
  <c r="BX7" i="5"/>
  <c r="CH2" i="5"/>
  <c r="CH7" i="5"/>
  <c r="CG7" i="5"/>
  <c r="AF14" i="5"/>
  <c r="AF19" i="5"/>
  <c r="CR19" i="5"/>
  <c r="U163" i="5"/>
  <c r="U146" i="5"/>
  <c r="CK304" i="5"/>
  <c r="U351" i="5"/>
  <c r="CK360" i="5"/>
  <c r="U386" i="5"/>
  <c r="AT390" i="5"/>
  <c r="CK392" i="5"/>
  <c r="U525" i="5"/>
  <c r="AT560" i="5"/>
  <c r="CK145" i="5"/>
  <c r="CK166" i="5"/>
  <c r="CK174" i="5"/>
  <c r="CK524" i="5"/>
  <c r="U564" i="5"/>
  <c r="CK134" i="5"/>
  <c r="CK138" i="5"/>
  <c r="CK316" i="5"/>
  <c r="U326" i="5"/>
  <c r="CK354" i="5"/>
  <c r="AT399" i="5"/>
  <c r="CK512" i="5"/>
  <c r="U478" i="5"/>
  <c r="AT552" i="5"/>
  <c r="AT23" i="5"/>
  <c r="U150" i="5"/>
  <c r="CK158" i="5"/>
  <c r="AT160" i="5"/>
  <c r="AT306" i="5"/>
  <c r="CK379" i="5"/>
  <c r="AT527" i="5"/>
  <c r="U58" i="5"/>
  <c r="U348" i="5"/>
  <c r="CK454" i="5"/>
  <c r="CK10" i="5"/>
  <c r="CK157" i="5"/>
  <c r="U176" i="5"/>
  <c r="U494" i="5"/>
  <c r="BY380" i="5"/>
  <c r="AU380" i="5"/>
  <c r="CK474" i="5"/>
  <c r="BY534" i="5"/>
  <c r="CC534" i="5"/>
  <c r="AW534" i="5"/>
  <c r="CD534" i="5"/>
  <c r="CE534" i="5"/>
  <c r="CF534" i="5"/>
  <c r="CI534" i="5"/>
  <c r="V534" i="5"/>
  <c r="CL534" i="5"/>
  <c r="W534" i="5"/>
  <c r="AT140" i="5"/>
  <c r="U313" i="5"/>
  <c r="CK314" i="5"/>
  <c r="CK388" i="5"/>
  <c r="AT396" i="5"/>
  <c r="AT303" i="5"/>
  <c r="U350" i="5"/>
  <c r="U398" i="5"/>
  <c r="CP398" i="5"/>
  <c r="U409" i="5"/>
  <c r="U4" i="5"/>
  <c r="U281" i="5"/>
  <c r="U305" i="5"/>
  <c r="AN305" i="5"/>
  <c r="U342" i="5"/>
  <c r="U543" i="5"/>
  <c r="U291" i="5"/>
  <c r="AT307" i="5"/>
  <c r="AT335" i="5"/>
  <c r="BY393" i="5"/>
  <c r="AU393" i="5"/>
  <c r="U476" i="5"/>
  <c r="U482" i="5"/>
  <c r="AN482" i="5"/>
  <c r="CK513" i="5"/>
  <c r="CK549" i="5"/>
  <c r="U145" i="5"/>
  <c r="U166" i="5"/>
  <c r="CP166" i="5"/>
  <c r="AT329" i="5"/>
  <c r="U40" i="5"/>
  <c r="U43" i="5"/>
  <c r="AT44" i="5"/>
  <c r="CK275" i="5"/>
  <c r="CK290" i="5"/>
  <c r="CK404" i="5"/>
  <c r="CK460" i="5"/>
  <c r="AT462" i="5"/>
  <c r="U474" i="5"/>
  <c r="CK546" i="5"/>
  <c r="AN558" i="5"/>
  <c r="AT158" i="5"/>
  <c r="U164" i="5"/>
  <c r="AT345" i="5"/>
  <c r="AT551" i="5"/>
  <c r="CK553" i="5"/>
  <c r="U555" i="5"/>
  <c r="AT32" i="5"/>
  <c r="AT39" i="5"/>
  <c r="AT41" i="5"/>
  <c r="AT43" i="5"/>
  <c r="U44" i="5"/>
  <c r="AT278" i="5"/>
  <c r="AT318" i="5"/>
  <c r="U330" i="5"/>
  <c r="AT332" i="5"/>
  <c r="U333" i="5"/>
  <c r="CK334" i="5"/>
  <c r="AN359" i="5"/>
  <c r="CK395" i="5"/>
  <c r="U408" i="5"/>
  <c r="CP408" i="5"/>
  <c r="CK417" i="5"/>
  <c r="CK421" i="5"/>
  <c r="AT460" i="5"/>
  <c r="U497" i="5"/>
  <c r="AN497" i="5"/>
  <c r="AT64" i="5"/>
  <c r="AT308" i="5"/>
  <c r="AT320" i="5"/>
  <c r="AT327" i="5"/>
  <c r="CP384" i="5"/>
  <c r="CK412" i="5"/>
  <c r="AT427" i="5"/>
  <c r="AT449" i="5"/>
  <c r="BY548" i="5"/>
  <c r="CK551" i="5"/>
  <c r="U34" i="5"/>
  <c r="U57" i="5"/>
  <c r="CP57" i="5"/>
  <c r="U280" i="5"/>
  <c r="CP280" i="5"/>
  <c r="AT285" i="5"/>
  <c r="AT292" i="5"/>
  <c r="U321" i="5"/>
  <c r="CP321" i="5"/>
  <c r="AT505" i="5"/>
  <c r="BY536" i="5"/>
  <c r="BY546" i="5"/>
  <c r="AU546" i="5"/>
  <c r="CP549" i="5"/>
  <c r="BY550" i="5"/>
  <c r="CK556" i="5"/>
  <c r="CK18" i="5"/>
  <c r="U28" i="5"/>
  <c r="AN28" i="5"/>
  <c r="U70" i="5"/>
  <c r="CK263" i="5"/>
  <c r="AT267" i="5"/>
  <c r="U339" i="5"/>
  <c r="CP339" i="5"/>
  <c r="AT357" i="5"/>
  <c r="U385" i="5"/>
  <c r="BY416" i="5"/>
  <c r="AU416" i="5"/>
  <c r="CK422" i="5"/>
  <c r="CK434" i="5"/>
  <c r="U436" i="5"/>
  <c r="U464" i="5"/>
  <c r="CK465" i="5"/>
  <c r="AT476" i="5"/>
  <c r="BY521" i="5"/>
  <c r="AU521" i="5"/>
  <c r="CK521" i="5"/>
  <c r="CK557" i="5"/>
  <c r="AT12" i="5"/>
  <c r="CK23" i="5"/>
  <c r="CK27" i="5"/>
  <c r="U147" i="5"/>
  <c r="CP147" i="5"/>
  <c r="CP157" i="5"/>
  <c r="U290" i="5"/>
  <c r="U301" i="5"/>
  <c r="AN321" i="5"/>
  <c r="CK326" i="5"/>
  <c r="CP330" i="5"/>
  <c r="U334" i="5"/>
  <c r="CK341" i="5"/>
  <c r="CK399" i="5"/>
  <c r="CK414" i="5"/>
  <c r="CK463" i="5"/>
  <c r="U504" i="5"/>
  <c r="CP504" i="5"/>
  <c r="CK528" i="5"/>
  <c r="CK561" i="5"/>
  <c r="AT70" i="5"/>
  <c r="U71" i="5"/>
  <c r="CP71" i="5"/>
  <c r="CK184" i="5"/>
  <c r="AT263" i="5"/>
  <c r="AT311" i="5"/>
  <c r="CK366" i="5"/>
  <c r="CK381" i="5"/>
  <c r="AT383" i="5"/>
  <c r="AT411" i="5"/>
  <c r="AT422" i="5"/>
  <c r="AT440" i="5"/>
  <c r="CC442" i="5"/>
  <c r="AW442" i="5"/>
  <c r="CD442" i="5"/>
  <c r="CK37" i="5"/>
  <c r="AT55" i="5"/>
  <c r="AT149" i="5"/>
  <c r="U151" i="5"/>
  <c r="AT152" i="5"/>
  <c r="CK175" i="5"/>
  <c r="U186" i="5"/>
  <c r="CP186" i="5"/>
  <c r="CK257" i="5"/>
  <c r="CK416" i="5"/>
  <c r="CK420" i="5"/>
  <c r="U422" i="5"/>
  <c r="CK459" i="5"/>
  <c r="CK477" i="5"/>
  <c r="AN494" i="5"/>
  <c r="U537" i="5"/>
  <c r="AT2" i="5"/>
  <c r="AT7" i="5"/>
  <c r="U18" i="5"/>
  <c r="U26" i="5"/>
  <c r="CP26" i="5"/>
  <c r="U35" i="5"/>
  <c r="U133" i="5"/>
  <c r="U344" i="5"/>
  <c r="U347" i="5"/>
  <c r="AT348" i="5"/>
  <c r="CK359" i="5"/>
  <c r="CK371" i="5"/>
  <c r="AT372" i="5"/>
  <c r="BY384" i="5"/>
  <c r="CC384" i="5"/>
  <c r="AW384" i="5"/>
  <c r="CD384" i="5"/>
  <c r="CK384" i="5"/>
  <c r="CK397" i="5"/>
  <c r="U412" i="5"/>
  <c r="AN412" i="5"/>
  <c r="AT431" i="5"/>
  <c r="AT435" i="5"/>
  <c r="CK490" i="5"/>
  <c r="U506" i="5"/>
  <c r="CP506" i="5"/>
  <c r="CK506" i="5"/>
  <c r="U523" i="5"/>
  <c r="AN523" i="5"/>
  <c r="CK538" i="5"/>
  <c r="AT539" i="5"/>
  <c r="CP555" i="5"/>
  <c r="AT558" i="5"/>
  <c r="AT21" i="5"/>
  <c r="CK34" i="5"/>
  <c r="CK47" i="5"/>
  <c r="U51" i="5"/>
  <c r="CK149" i="5"/>
  <c r="AT150" i="5"/>
  <c r="CK173" i="5"/>
  <c r="AT175" i="5"/>
  <c r="U177" i="5"/>
  <c r="AT257" i="5"/>
  <c r="AT264" i="5"/>
  <c r="U279" i="5"/>
  <c r="CK288" i="5"/>
  <c r="AT289" i="5"/>
  <c r="CK296" i="5"/>
  <c r="CK300" i="5"/>
  <c r="U303" i="5"/>
  <c r="BY316" i="5"/>
  <c r="AU316" i="5"/>
  <c r="U318" i="5"/>
  <c r="CP318" i="5"/>
  <c r="CK319" i="5"/>
  <c r="U336" i="5"/>
  <c r="CK350" i="5"/>
  <c r="AT353" i="5"/>
  <c r="U356" i="5"/>
  <c r="CK411" i="5"/>
  <c r="AT412" i="5"/>
  <c r="CK461" i="5"/>
  <c r="BY468" i="5"/>
  <c r="AU468" i="5"/>
  <c r="CK468" i="5"/>
  <c r="AT532" i="5"/>
  <c r="BY532" i="5"/>
  <c r="AU532" i="5"/>
  <c r="CK532" i="5"/>
  <c r="CK32" i="5"/>
  <c r="U69" i="5"/>
  <c r="CK69" i="5"/>
  <c r="AT71" i="5"/>
  <c r="U72" i="5"/>
  <c r="CK129" i="5"/>
  <c r="AT131" i="5"/>
  <c r="U134" i="5"/>
  <c r="AT141" i="5"/>
  <c r="CK142" i="5"/>
  <c r="CK323" i="5"/>
  <c r="AN358" i="5"/>
  <c r="CP358" i="5"/>
  <c r="AT371" i="5"/>
  <c r="CK396" i="5"/>
  <c r="CK405" i="5"/>
  <c r="CK435" i="5"/>
  <c r="U442" i="5"/>
  <c r="CK442" i="5"/>
  <c r="U449" i="5"/>
  <c r="AN449" i="5"/>
  <c r="AT452" i="5"/>
  <c r="CK464" i="5"/>
  <c r="AN474" i="5"/>
  <c r="CK483" i="5"/>
  <c r="U487" i="5"/>
  <c r="CP496" i="5"/>
  <c r="CK499" i="5"/>
  <c r="AT504" i="5"/>
  <c r="CK507" i="5"/>
  <c r="CK516" i="5"/>
  <c r="U524" i="5"/>
  <c r="CP524" i="5"/>
  <c r="AT529" i="5"/>
  <c r="CK2" i="5"/>
  <c r="CK7" i="5"/>
  <c r="AT3" i="5"/>
  <c r="U20" i="5"/>
  <c r="U24" i="5"/>
  <c r="CP24" i="5"/>
  <c r="CP18" i="5"/>
  <c r="AT31" i="5"/>
  <c r="BY5" i="5"/>
  <c r="CK17" i="5"/>
  <c r="AT27" i="5"/>
  <c r="AT29" i="5"/>
  <c r="CK31" i="5"/>
  <c r="CK3" i="5"/>
  <c r="BY32" i="5"/>
  <c r="AU32" i="5"/>
  <c r="U32" i="5"/>
  <c r="CP32" i="5"/>
  <c r="CK50" i="5"/>
  <c r="AT53" i="5"/>
  <c r="AT168" i="5"/>
  <c r="CK380" i="5"/>
  <c r="CP405" i="5"/>
  <c r="U410" i="5"/>
  <c r="BY417" i="5"/>
  <c r="AU417" i="5"/>
  <c r="CP421" i="5"/>
  <c r="AT469" i="5"/>
  <c r="CK473" i="5"/>
  <c r="CK484" i="5"/>
  <c r="AT486" i="5"/>
  <c r="AT531" i="5"/>
  <c r="CK548" i="5"/>
  <c r="CC555" i="5"/>
  <c r="AW555" i="5"/>
  <c r="CD555" i="5"/>
  <c r="BY558" i="5"/>
  <c r="AU558" i="5"/>
  <c r="AT35" i="5"/>
  <c r="CK58" i="5"/>
  <c r="AT65" i="5"/>
  <c r="CK66" i="5"/>
  <c r="U68" i="5"/>
  <c r="CP68" i="5"/>
  <c r="CK73" i="5"/>
  <c r="U138" i="5"/>
  <c r="U144" i="5"/>
  <c r="CP144" i="5"/>
  <c r="AT147" i="5"/>
  <c r="U148" i="5"/>
  <c r="CP148" i="5"/>
  <c r="AT153" i="5"/>
  <c r="AN165" i="5"/>
  <c r="AT258" i="5"/>
  <c r="CK259" i="5"/>
  <c r="BY262" i="5"/>
  <c r="AU262" i="5"/>
  <c r="CK262" i="5"/>
  <c r="CK272" i="5"/>
  <c r="BY278" i="5"/>
  <c r="CC278" i="5"/>
  <c r="AW278" i="5"/>
  <c r="CD278" i="5"/>
  <c r="AT283" i="5"/>
  <c r="BY289" i="5"/>
  <c r="U300" i="5"/>
  <c r="AN300" i="5"/>
  <c r="CK310" i="5"/>
  <c r="U315" i="5"/>
  <c r="U324" i="5"/>
  <c r="U335" i="5"/>
  <c r="CK339" i="5"/>
  <c r="AT340" i="5"/>
  <c r="U345" i="5"/>
  <c r="CP345" i="5"/>
  <c r="BY361" i="5"/>
  <c r="CC361" i="5"/>
  <c r="AW361" i="5"/>
  <c r="CD361" i="5"/>
  <c r="CK361" i="5"/>
  <c r="U364" i="5"/>
  <c r="U371" i="5"/>
  <c r="AT393" i="5"/>
  <c r="CK394" i="5"/>
  <c r="U411" i="5"/>
  <c r="AN411" i="5"/>
  <c r="CK418" i="5"/>
  <c r="AT420" i="5"/>
  <c r="CK432" i="5"/>
  <c r="U434" i="5"/>
  <c r="AN434" i="5"/>
  <c r="CK436" i="5"/>
  <c r="CK438" i="5"/>
  <c r="U440" i="5"/>
  <c r="CP440" i="5"/>
  <c r="BY463" i="5"/>
  <c r="AU463" i="5"/>
  <c r="CK467" i="5"/>
  <c r="CK487" i="5"/>
  <c r="CK491" i="5"/>
  <c r="U495" i="5"/>
  <c r="AN495" i="5"/>
  <c r="AN510" i="5"/>
  <c r="BY511" i="5"/>
  <c r="CK511" i="5"/>
  <c r="CK517" i="5"/>
  <c r="AN555" i="5"/>
  <c r="AN72" i="5"/>
  <c r="CK162" i="5"/>
  <c r="CK164" i="5"/>
  <c r="U169" i="5"/>
  <c r="CP169" i="5"/>
  <c r="CC290" i="5"/>
  <c r="AW290" i="5"/>
  <c r="CD290" i="5"/>
  <c r="AT337" i="5"/>
  <c r="CK346" i="5"/>
  <c r="CK349" i="5"/>
  <c r="AT398" i="5"/>
  <c r="U451" i="5"/>
  <c r="AN451" i="5"/>
  <c r="CK451" i="5"/>
  <c r="CK457" i="5"/>
  <c r="CK462" i="5"/>
  <c r="AT463" i="5"/>
  <c r="BY470" i="5"/>
  <c r="AU470" i="5"/>
  <c r="CK471" i="5"/>
  <c r="AT479" i="5"/>
  <c r="CK488" i="5"/>
  <c r="CK497" i="5"/>
  <c r="AT501" i="5"/>
  <c r="U503" i="5"/>
  <c r="AT509" i="5"/>
  <c r="AT528" i="5"/>
  <c r="U540" i="5"/>
  <c r="AN540" i="5"/>
  <c r="U553" i="5"/>
  <c r="CK554" i="5"/>
  <c r="BY563" i="5"/>
  <c r="AU563" i="5"/>
  <c r="AT73" i="5"/>
  <c r="U127" i="5"/>
  <c r="AN127" i="5"/>
  <c r="AT146" i="5"/>
  <c r="CK153" i="5"/>
  <c r="AT155" i="5"/>
  <c r="CK160" i="5"/>
  <c r="AT164" i="5"/>
  <c r="CK170" i="5"/>
  <c r="CK258" i="5"/>
  <c r="AT259" i="5"/>
  <c r="CK261" i="5"/>
  <c r="U265" i="5"/>
  <c r="AN265" i="5"/>
  <c r="CK268" i="5"/>
  <c r="CK270" i="5"/>
  <c r="CK274" i="5"/>
  <c r="CK277" i="5"/>
  <c r="CK286" i="5"/>
  <c r="AN290" i="5"/>
  <c r="CK294" i="5"/>
  <c r="BY311" i="5"/>
  <c r="CK325" i="5"/>
  <c r="U331" i="5"/>
  <c r="CK332" i="5"/>
  <c r="AT334" i="5"/>
  <c r="AT343" i="5"/>
  <c r="U363" i="5"/>
  <c r="CP363" i="5"/>
  <c r="AT365" i="5"/>
  <c r="BY368" i="5"/>
  <c r="AU368" i="5"/>
  <c r="U370" i="5"/>
  <c r="AN370" i="5"/>
  <c r="CK373" i="5"/>
  <c r="U375" i="5"/>
  <c r="AN375" i="5"/>
  <c r="BY382" i="5"/>
  <c r="AU382" i="5"/>
  <c r="CK382" i="5"/>
  <c r="AT384" i="5"/>
  <c r="CK423" i="5"/>
  <c r="CK430" i="5"/>
  <c r="U435" i="5"/>
  <c r="CP435" i="5"/>
  <c r="CK443" i="5"/>
  <c r="AT451" i="5"/>
  <c r="CK458" i="5"/>
  <c r="AT467" i="5"/>
  <c r="CK496" i="5"/>
  <c r="CK500" i="5"/>
  <c r="AN511" i="5"/>
  <c r="BY522" i="5"/>
  <c r="AU522" i="5"/>
  <c r="CK522" i="5"/>
  <c r="AT523" i="5"/>
  <c r="CK536" i="5"/>
  <c r="BY6" i="5"/>
  <c r="CK6" i="5"/>
  <c r="AT8" i="5"/>
  <c r="CK11" i="5"/>
  <c r="AT14" i="5"/>
  <c r="AT19" i="5"/>
  <c r="CK16" i="5"/>
  <c r="AN18" i="5"/>
  <c r="CC20" i="5"/>
  <c r="AW20" i="5"/>
  <c r="CD20" i="5"/>
  <c r="U3" i="5"/>
  <c r="AT6" i="5"/>
  <c r="CK12" i="5"/>
  <c r="U17" i="5"/>
  <c r="CP17" i="5"/>
  <c r="CC18" i="5"/>
  <c r="AW18" i="5"/>
  <c r="CD18" i="5"/>
  <c r="CE18" i="5"/>
  <c r="CF18" i="5"/>
  <c r="CI18" i="5"/>
  <c r="V18" i="5"/>
  <c r="CL18" i="5"/>
  <c r="W18" i="5"/>
  <c r="U21" i="5"/>
  <c r="CP21" i="5"/>
  <c r="AN24" i="5"/>
  <c r="U33" i="5"/>
  <c r="U36" i="5"/>
  <c r="AN36" i="5"/>
  <c r="U38" i="5"/>
  <c r="CK39" i="5"/>
  <c r="U48" i="5"/>
  <c r="CP48" i="5"/>
  <c r="CK51" i="5"/>
  <c r="CK54" i="5"/>
  <c r="U56" i="5"/>
  <c r="CP56" i="5"/>
  <c r="CK57" i="5"/>
  <c r="AT59" i="5"/>
  <c r="U60" i="5"/>
  <c r="AT61" i="5"/>
  <c r="U63" i="5"/>
  <c r="CK65" i="5"/>
  <c r="AT67" i="5"/>
  <c r="CK70" i="5"/>
  <c r="AT128" i="5"/>
  <c r="AT134" i="5"/>
  <c r="U135" i="5"/>
  <c r="CP135" i="5"/>
  <c r="CK137" i="5"/>
  <c r="CK147" i="5"/>
  <c r="CK150" i="5"/>
  <c r="CK154" i="5"/>
  <c r="U156" i="5"/>
  <c r="CP156" i="5"/>
  <c r="CK159" i="5"/>
  <c r="AT165" i="5"/>
  <c r="BY165" i="5"/>
  <c r="AU165" i="5"/>
  <c r="CK165" i="5"/>
  <c r="U167" i="5"/>
  <c r="CP167" i="5"/>
  <c r="CC170" i="5"/>
  <c r="AW170" i="5"/>
  <c r="CD170" i="5"/>
  <c r="AV170" i="5"/>
  <c r="U171" i="5"/>
  <c r="AN171" i="5"/>
  <c r="AT174" i="5"/>
  <c r="AT176" i="5"/>
  <c r="CK177" i="5"/>
  <c r="AT178" i="5"/>
  <c r="CK179" i="5"/>
  <c r="AT180" i="5"/>
  <c r="CK181" i="5"/>
  <c r="AT182" i="5"/>
  <c r="CK183" i="5"/>
  <c r="AT185" i="5"/>
  <c r="CK186" i="5"/>
  <c r="CK269" i="5"/>
  <c r="U275" i="5"/>
  <c r="AN275" i="5"/>
  <c r="U31" i="5"/>
  <c r="CP31" i="5"/>
  <c r="CP44" i="5"/>
  <c r="AN160" i="5"/>
  <c r="AT162" i="5"/>
  <c r="CC168" i="5"/>
  <c r="AW168" i="5"/>
  <c r="CD168" i="5"/>
  <c r="AV168" i="5"/>
  <c r="CP22" i="5"/>
  <c r="AT24" i="5"/>
  <c r="AT25" i="5"/>
  <c r="AT33" i="5"/>
  <c r="CS33" i="5"/>
  <c r="AT37" i="5"/>
  <c r="CK42" i="5"/>
  <c r="AN48" i="5"/>
  <c r="AT50" i="5"/>
  <c r="AT58" i="5"/>
  <c r="U59" i="5"/>
  <c r="CP59" i="5"/>
  <c r="CK61" i="5"/>
  <c r="CK74" i="5"/>
  <c r="AT129" i="5"/>
  <c r="CK130" i="5"/>
  <c r="U132" i="5"/>
  <c r="CP132" i="5"/>
  <c r="CK133" i="5"/>
  <c r="AT135" i="5"/>
  <c r="U136" i="5"/>
  <c r="AT137" i="5"/>
  <c r="U139" i="5"/>
  <c r="CK141" i="5"/>
  <c r="AT143" i="5"/>
  <c r="CK146" i="5"/>
  <c r="CK151" i="5"/>
  <c r="AT161" i="5"/>
  <c r="AT163" i="5"/>
  <c r="CK163" i="5"/>
  <c r="AN164" i="5"/>
  <c r="CK168" i="5"/>
  <c r="AT170" i="5"/>
  <c r="CK172" i="5"/>
  <c r="U174" i="5"/>
  <c r="CP174" i="5"/>
  <c r="CP176" i="5"/>
  <c r="CK176" i="5"/>
  <c r="CK178" i="5"/>
  <c r="AT179" i="5"/>
  <c r="CK180" i="5"/>
  <c r="AT181" i="5"/>
  <c r="CK182" i="5"/>
  <c r="AT183" i="5"/>
  <c r="CK185" i="5"/>
  <c r="AT262" i="5"/>
  <c r="BY264" i="5"/>
  <c r="CK264" i="5"/>
  <c r="CK267" i="5"/>
  <c r="AT268" i="5"/>
  <c r="AT273" i="5"/>
  <c r="U276" i="5"/>
  <c r="AN276" i="5"/>
  <c r="AN34" i="5"/>
  <c r="AT36" i="5"/>
  <c r="AN163" i="5"/>
  <c r="CC265" i="5"/>
  <c r="AW265" i="5"/>
  <c r="CD265" i="5"/>
  <c r="AV265" i="5"/>
  <c r="CK299" i="5"/>
  <c r="AT302" i="5"/>
  <c r="AN303" i="5"/>
  <c r="CS318" i="5"/>
  <c r="BY319" i="5"/>
  <c r="AU319" i="5"/>
  <c r="AT330" i="5"/>
  <c r="AT331" i="5"/>
  <c r="U332" i="5"/>
  <c r="CP332" i="5"/>
  <c r="U372" i="5"/>
  <c r="CP372" i="5"/>
  <c r="AT373" i="5"/>
  <c r="CK374" i="5"/>
  <c r="CK375" i="5"/>
  <c r="AT380" i="5"/>
  <c r="BY394" i="5"/>
  <c r="AU394" i="5"/>
  <c r="U395" i="5"/>
  <c r="AN395" i="5"/>
  <c r="CK400" i="5"/>
  <c r="AT403" i="5"/>
  <c r="AN405" i="5"/>
  <c r="CK407" i="5"/>
  <c r="CK408" i="5"/>
  <c r="AT413" i="5"/>
  <c r="U415" i="5"/>
  <c r="AT417" i="5"/>
  <c r="U423" i="5"/>
  <c r="CK433" i="5"/>
  <c r="AT437" i="5"/>
  <c r="BY437" i="5"/>
  <c r="AU437" i="5"/>
  <c r="CK437" i="5"/>
  <c r="AT438" i="5"/>
  <c r="CC439" i="5"/>
  <c r="AW439" i="5"/>
  <c r="CD439" i="5"/>
  <c r="CK441" i="5"/>
  <c r="AT442" i="5"/>
  <c r="CK445" i="5"/>
  <c r="AT448" i="5"/>
  <c r="CK450" i="5"/>
  <c r="BY455" i="5"/>
  <c r="CK455" i="5"/>
  <c r="AT456" i="5"/>
  <c r="AT277" i="5"/>
  <c r="BY287" i="5"/>
  <c r="AU287" i="5"/>
  <c r="CK287" i="5"/>
  <c r="AT288" i="5"/>
  <c r="CK293" i="5"/>
  <c r="AT298" i="5"/>
  <c r="AT309" i="5"/>
  <c r="BY317" i="5"/>
  <c r="AU317" i="5"/>
  <c r="CK317" i="5"/>
  <c r="CK318" i="5"/>
  <c r="AT319" i="5"/>
  <c r="U322" i="5"/>
  <c r="AN322" i="5"/>
  <c r="U323" i="5"/>
  <c r="AN323" i="5"/>
  <c r="AT326" i="5"/>
  <c r="CK331" i="5"/>
  <c r="CK335" i="5"/>
  <c r="CK338" i="5"/>
  <c r="AT342" i="5"/>
  <c r="U343" i="5"/>
  <c r="CK343" i="5"/>
  <c r="CK345" i="5"/>
  <c r="AT346" i="5"/>
  <c r="AN347" i="5"/>
  <c r="AT352" i="5"/>
  <c r="CK356" i="5"/>
  <c r="BY358" i="5"/>
  <c r="BY362" i="5"/>
  <c r="AU362" i="5"/>
  <c r="U365" i="5"/>
  <c r="CC365" i="5"/>
  <c r="AW365" i="5"/>
  <c r="CD365" i="5"/>
  <c r="CE365" i="5"/>
  <c r="CF365" i="5"/>
  <c r="CI365" i="5"/>
  <c r="CK367" i="5"/>
  <c r="CK369" i="5"/>
  <c r="CK383" i="5"/>
  <c r="AT385" i="5"/>
  <c r="U387" i="5"/>
  <c r="CP387" i="5"/>
  <c r="AT389" i="5"/>
  <c r="AT394" i="5"/>
  <c r="AT397" i="5"/>
  <c r="CK425" i="5"/>
  <c r="AT426" i="5"/>
  <c r="CK427" i="5"/>
  <c r="CK431" i="5"/>
  <c r="CK278" i="5"/>
  <c r="CK279" i="5"/>
  <c r="CK280" i="5"/>
  <c r="CK281" i="5"/>
  <c r="AT282" i="5"/>
  <c r="AT284" i="5"/>
  <c r="AT287" i="5"/>
  <c r="CK289" i="5"/>
  <c r="CK292" i="5"/>
  <c r="AT293" i="5"/>
  <c r="CK295" i="5"/>
  <c r="CK297" i="5"/>
  <c r="CK302" i="5"/>
  <c r="CK303" i="5"/>
  <c r="CK311" i="5"/>
  <c r="CK312" i="5"/>
  <c r="CK313" i="5"/>
  <c r="AT314" i="5"/>
  <c r="CK320" i="5"/>
  <c r="CK321" i="5"/>
  <c r="CK322" i="5"/>
  <c r="AT323" i="5"/>
  <c r="U327" i="5"/>
  <c r="CK329" i="5"/>
  <c r="CK330" i="5"/>
  <c r="AT338" i="5"/>
  <c r="CK342" i="5"/>
  <c r="CK351" i="5"/>
  <c r="AT358" i="5"/>
  <c r="CK358" i="5"/>
  <c r="AT369" i="5"/>
  <c r="AT370" i="5"/>
  <c r="AT374" i="5"/>
  <c r="AT379" i="5"/>
  <c r="CK391" i="5"/>
  <c r="CK393" i="5"/>
  <c r="CK398" i="5"/>
  <c r="AT400" i="5"/>
  <c r="CK403" i="5"/>
  <c r="AN404" i="5"/>
  <c r="CP404" i="5"/>
  <c r="CK406" i="5"/>
  <c r="AT407" i="5"/>
  <c r="AT414" i="5"/>
  <c r="AT416" i="5"/>
  <c r="U420" i="5"/>
  <c r="AN421" i="5"/>
  <c r="CK428" i="5"/>
  <c r="AT430" i="5"/>
  <c r="AT439" i="5"/>
  <c r="CK446" i="5"/>
  <c r="CK449" i="5"/>
  <c r="AT450" i="5"/>
  <c r="AT454" i="5"/>
  <c r="CK456" i="5"/>
  <c r="U462" i="5"/>
  <c r="CP462" i="5"/>
  <c r="CP343" i="5"/>
  <c r="CP370" i="5"/>
  <c r="U465" i="5"/>
  <c r="CK469" i="5"/>
  <c r="CK470" i="5"/>
  <c r="AT475" i="5"/>
  <c r="AT483" i="5"/>
  <c r="AT485" i="5"/>
  <c r="CK486" i="5"/>
  <c r="AT487" i="5"/>
  <c r="CK493" i="5"/>
  <c r="CK494" i="5"/>
  <c r="AT500" i="5"/>
  <c r="CK502" i="5"/>
  <c r="CK510" i="5"/>
  <c r="AT511" i="5"/>
  <c r="AT519" i="5"/>
  <c r="AT520" i="5"/>
  <c r="CK520" i="5"/>
  <c r="AT525" i="5"/>
  <c r="CK526" i="5"/>
  <c r="CK529" i="5"/>
  <c r="AT530" i="5"/>
  <c r="AT536" i="5"/>
  <c r="CK539" i="5"/>
  <c r="CK541" i="5"/>
  <c r="BY545" i="5"/>
  <c r="AU545" i="5"/>
  <c r="CK545" i="5"/>
  <c r="CP547" i="5"/>
  <c r="AT548" i="5"/>
  <c r="U551" i="5"/>
  <c r="AT553" i="5"/>
  <c r="CK559" i="5"/>
  <c r="AT562" i="5"/>
  <c r="AT564" i="5"/>
  <c r="CP474" i="5"/>
  <c r="AN484" i="5"/>
  <c r="CC501" i="5"/>
  <c r="AW501" i="5"/>
  <c r="CD501" i="5"/>
  <c r="AN509" i="5"/>
  <c r="AT461" i="5"/>
  <c r="AT464" i="5"/>
  <c r="BY472" i="5"/>
  <c r="AU472" i="5"/>
  <c r="CK472" i="5"/>
  <c r="AT473" i="5"/>
  <c r="CC474" i="5"/>
  <c r="AW474" i="5"/>
  <c r="CD474" i="5"/>
  <c r="CK475" i="5"/>
  <c r="U477" i="5"/>
  <c r="CK480" i="5"/>
  <c r="CK482" i="5"/>
  <c r="CK485" i="5"/>
  <c r="CC487" i="5"/>
  <c r="AW487" i="5"/>
  <c r="CD487" i="5"/>
  <c r="BY492" i="5"/>
  <c r="AU492" i="5"/>
  <c r="CK492" i="5"/>
  <c r="AT493" i="5"/>
  <c r="AT502" i="5"/>
  <c r="AT506" i="5"/>
  <c r="AN508" i="5"/>
  <c r="BY509" i="5"/>
  <c r="CK509" i="5"/>
  <c r="CK514" i="5"/>
  <c r="AT515" i="5"/>
  <c r="AT516" i="5"/>
  <c r="AT517" i="5"/>
  <c r="AT521" i="5"/>
  <c r="CK525" i="5"/>
  <c r="AT526" i="5"/>
  <c r="AT534" i="5"/>
  <c r="CK537" i="5"/>
  <c r="AT538" i="5"/>
  <c r="CK540" i="5"/>
  <c r="CP546" i="5"/>
  <c r="CP548" i="5"/>
  <c r="BY549" i="5"/>
  <c r="CC551" i="5"/>
  <c r="AW551" i="5"/>
  <c r="CD551" i="5"/>
  <c r="AV551" i="5"/>
  <c r="CC558" i="5"/>
  <c r="AW558" i="5"/>
  <c r="CD558" i="5"/>
  <c r="CE558" i="5"/>
  <c r="CF558" i="5"/>
  <c r="CI558" i="5"/>
  <c r="V558" i="5"/>
  <c r="CL558" i="5"/>
  <c r="W558" i="5"/>
  <c r="AT559" i="5"/>
  <c r="AT561" i="5"/>
  <c r="AT563" i="5"/>
  <c r="CC4" i="5"/>
  <c r="AW4" i="5"/>
  <c r="CD4" i="5"/>
  <c r="CE4" i="5"/>
  <c r="CF4" i="5"/>
  <c r="CI4" i="5"/>
  <c r="V4" i="5"/>
  <c r="CL4" i="5"/>
  <c r="W4" i="5"/>
  <c r="BY8" i="5"/>
  <c r="CP11" i="5"/>
  <c r="CS21" i="5"/>
  <c r="BY22" i="5"/>
  <c r="AU22" i="5"/>
  <c r="CS31" i="5"/>
  <c r="CK33" i="5"/>
  <c r="AT34" i="5"/>
  <c r="CP34" i="5"/>
  <c r="CK43" i="5"/>
  <c r="AT45" i="5"/>
  <c r="CP45" i="5"/>
  <c r="CC2" i="5"/>
  <c r="AT9" i="5"/>
  <c r="BY9" i="5"/>
  <c r="CK9" i="5"/>
  <c r="U10" i="5"/>
  <c r="CP15" i="5"/>
  <c r="CK15" i="5"/>
  <c r="CK21" i="5"/>
  <c r="AN22" i="5"/>
  <c r="AT22" i="5"/>
  <c r="CK24" i="5"/>
  <c r="U25" i="5"/>
  <c r="AN25" i="5"/>
  <c r="AT26" i="5"/>
  <c r="CK26" i="5"/>
  <c r="U27" i="5"/>
  <c r="AN27" i="5"/>
  <c r="AT28" i="5"/>
  <c r="CK28" i="5"/>
  <c r="U37" i="5"/>
  <c r="AT38" i="5"/>
  <c r="CK38" i="5"/>
  <c r="U39" i="5"/>
  <c r="AT40" i="5"/>
  <c r="CK40" i="5"/>
  <c r="CK44" i="5"/>
  <c r="CP46" i="5"/>
  <c r="AT47" i="5"/>
  <c r="CK48" i="5"/>
  <c r="AT49" i="5"/>
  <c r="AT4" i="5"/>
  <c r="CK4" i="5"/>
  <c r="AT5" i="5"/>
  <c r="CK5" i="5"/>
  <c r="AT11" i="5"/>
  <c r="CK14" i="5"/>
  <c r="CK19" i="5"/>
  <c r="AT16" i="5"/>
  <c r="AN17" i="5"/>
  <c r="AT17" i="5"/>
  <c r="CC17" i="5"/>
  <c r="AW17" i="5"/>
  <c r="CD17" i="5"/>
  <c r="CC21" i="5"/>
  <c r="AW21" i="5"/>
  <c r="CD21" i="5"/>
  <c r="U23" i="5"/>
  <c r="CC27" i="5"/>
  <c r="AW27" i="5"/>
  <c r="CD27" i="5"/>
  <c r="AV27" i="5"/>
  <c r="AT30" i="5"/>
  <c r="CP33" i="5"/>
  <c r="CK35" i="5"/>
  <c r="CK36" i="5"/>
  <c r="CC37" i="5"/>
  <c r="AW37" i="5"/>
  <c r="CD37" i="5"/>
  <c r="AV37" i="5"/>
  <c r="CC39" i="5"/>
  <c r="AW39" i="5"/>
  <c r="CD39" i="5"/>
  <c r="AV39" i="5"/>
  <c r="CK41" i="5"/>
  <c r="AT42" i="5"/>
  <c r="CP43" i="5"/>
  <c r="CK45" i="5"/>
  <c r="U47" i="5"/>
  <c r="AN47" i="5"/>
  <c r="AT48" i="5"/>
  <c r="CP175" i="5"/>
  <c r="AN175" i="5"/>
  <c r="CC10" i="5"/>
  <c r="AW10" i="5"/>
  <c r="CD10" i="5"/>
  <c r="AT15" i="5"/>
  <c r="AT18" i="5"/>
  <c r="AN33" i="5"/>
  <c r="CC48" i="5"/>
  <c r="AW48" i="5"/>
  <c r="CD48" i="5"/>
  <c r="BY50" i="5"/>
  <c r="CC50" i="5"/>
  <c r="AW50" i="5"/>
  <c r="CD50" i="5"/>
  <c r="U50" i="5"/>
  <c r="CP319" i="5"/>
  <c r="AN319" i="5"/>
  <c r="U49" i="5"/>
  <c r="AN49" i="5"/>
  <c r="AT51" i="5"/>
  <c r="CK52" i="5"/>
  <c r="AT57" i="5"/>
  <c r="CK59" i="5"/>
  <c r="CK63" i="5"/>
  <c r="U64" i="5"/>
  <c r="CP64" i="5"/>
  <c r="AT69" i="5"/>
  <c r="CP69" i="5"/>
  <c r="CK71" i="5"/>
  <c r="AT74" i="5"/>
  <c r="CK127" i="5"/>
  <c r="U128" i="5"/>
  <c r="CP128" i="5"/>
  <c r="AT133" i="5"/>
  <c r="CP133" i="5"/>
  <c r="CK135" i="5"/>
  <c r="AT138" i="5"/>
  <c r="CK139" i="5"/>
  <c r="U140" i="5"/>
  <c r="CP140" i="5"/>
  <c r="AT145" i="5"/>
  <c r="CP145" i="5"/>
  <c r="AT157" i="5"/>
  <c r="CS161" i="5"/>
  <c r="AN161" i="5"/>
  <c r="CC163" i="5"/>
  <c r="AW163" i="5"/>
  <c r="CD163" i="5"/>
  <c r="CP163" i="5"/>
  <c r="CC164" i="5"/>
  <c r="AW164" i="5"/>
  <c r="CD164" i="5"/>
  <c r="AV164" i="5"/>
  <c r="CP164" i="5"/>
  <c r="CP165" i="5"/>
  <c r="CC166" i="5"/>
  <c r="AW166" i="5"/>
  <c r="CD166" i="5"/>
  <c r="CE166" i="5"/>
  <c r="CF166" i="5"/>
  <c r="CI166" i="5"/>
  <c r="V166" i="5"/>
  <c r="CL166" i="5"/>
  <c r="W166" i="5"/>
  <c r="BY175" i="5"/>
  <c r="AU175" i="5"/>
  <c r="BY184" i="5"/>
  <c r="CC186" i="5"/>
  <c r="AW186" i="5"/>
  <c r="CD186" i="5"/>
  <c r="BY260" i="5"/>
  <c r="CC260" i="5"/>
  <c r="AW260" i="5"/>
  <c r="CD260" i="5"/>
  <c r="CK260" i="5"/>
  <c r="AT261" i="5"/>
  <c r="CC263" i="5"/>
  <c r="AW263" i="5"/>
  <c r="CD263" i="5"/>
  <c r="CP264" i="5"/>
  <c r="U267" i="5"/>
  <c r="AN267" i="5"/>
  <c r="U268" i="5"/>
  <c r="AT269" i="5"/>
  <c r="AT270" i="5"/>
  <c r="AT271" i="5"/>
  <c r="AT272" i="5"/>
  <c r="BY274" i="5"/>
  <c r="CC277" i="5"/>
  <c r="AW277" i="5"/>
  <c r="CD277" i="5"/>
  <c r="CP278" i="5"/>
  <c r="CC279" i="5"/>
  <c r="AW279" i="5"/>
  <c r="CD279" i="5"/>
  <c r="CC280" i="5"/>
  <c r="AW280" i="5"/>
  <c r="CD280" i="5"/>
  <c r="CC281" i="5"/>
  <c r="AW281" i="5"/>
  <c r="CD281" i="5"/>
  <c r="AT286" i="5"/>
  <c r="CC288" i="5"/>
  <c r="AW288" i="5"/>
  <c r="CD288" i="5"/>
  <c r="CP289" i="5"/>
  <c r="U292" i="5"/>
  <c r="CP292" i="5"/>
  <c r="U293" i="5"/>
  <c r="AN293" i="5"/>
  <c r="AT294" i="5"/>
  <c r="AT295" i="5"/>
  <c r="AT296" i="5"/>
  <c r="AT297" i="5"/>
  <c r="BY299" i="5"/>
  <c r="CC302" i="5"/>
  <c r="AW302" i="5"/>
  <c r="CD302" i="5"/>
  <c r="CP303" i="5"/>
  <c r="CC304" i="5"/>
  <c r="AW304" i="5"/>
  <c r="CD304" i="5"/>
  <c r="AV304" i="5"/>
  <c r="CC305" i="5"/>
  <c r="AW305" i="5"/>
  <c r="CD305" i="5"/>
  <c r="AT310" i="5"/>
  <c r="U314" i="5"/>
  <c r="AT315" i="5"/>
  <c r="CC318" i="5"/>
  <c r="AW318" i="5"/>
  <c r="CD318" i="5"/>
  <c r="BY325" i="5"/>
  <c r="AU325" i="5"/>
  <c r="U325" i="5"/>
  <c r="CK49" i="5"/>
  <c r="AT52" i="5"/>
  <c r="CK53" i="5"/>
  <c r="AT54" i="5"/>
  <c r="CK55" i="5"/>
  <c r="CK56" i="5"/>
  <c r="CP58" i="5"/>
  <c r="CK60" i="5"/>
  <c r="U61" i="5"/>
  <c r="AN61" i="5"/>
  <c r="AT63" i="5"/>
  <c r="CK64" i="5"/>
  <c r="U65" i="5"/>
  <c r="CP65" i="5"/>
  <c r="AT66" i="5"/>
  <c r="CK67" i="5"/>
  <c r="CK68" i="5"/>
  <c r="CP70" i="5"/>
  <c r="CK72" i="5"/>
  <c r="U73" i="5"/>
  <c r="AN73" i="5"/>
  <c r="AT127" i="5"/>
  <c r="CK128" i="5"/>
  <c r="U129" i="5"/>
  <c r="AN129" i="5"/>
  <c r="AT130" i="5"/>
  <c r="CK131" i="5"/>
  <c r="CK132" i="5"/>
  <c r="CP134" i="5"/>
  <c r="CK136" i="5"/>
  <c r="U137" i="5"/>
  <c r="AN137" i="5"/>
  <c r="AT139" i="5"/>
  <c r="CK140" i="5"/>
  <c r="U141" i="5"/>
  <c r="AT142" i="5"/>
  <c r="CK143" i="5"/>
  <c r="CK144" i="5"/>
  <c r="CP146" i="5"/>
  <c r="CK148" i="5"/>
  <c r="U149" i="5"/>
  <c r="AN149" i="5"/>
  <c r="AT151" i="5"/>
  <c r="CK152" i="5"/>
  <c r="U153" i="5"/>
  <c r="CP153" i="5"/>
  <c r="AT154" i="5"/>
  <c r="CK155" i="5"/>
  <c r="CK156" i="5"/>
  <c r="CP161" i="5"/>
  <c r="CK161" i="5"/>
  <c r="U162" i="5"/>
  <c r="AN162" i="5"/>
  <c r="CC162" i="5"/>
  <c r="AW162" i="5"/>
  <c r="CD162" i="5"/>
  <c r="U168" i="5"/>
  <c r="CP168" i="5"/>
  <c r="AT169" i="5"/>
  <c r="U170" i="5"/>
  <c r="AT171" i="5"/>
  <c r="CC174" i="5"/>
  <c r="AW174" i="5"/>
  <c r="CD174" i="5"/>
  <c r="AV174" i="5"/>
  <c r="AN176" i="5"/>
  <c r="AN177" i="5"/>
  <c r="CP177" i="5"/>
  <c r="AT184" i="5"/>
  <c r="AT186" i="5"/>
  <c r="AT260" i="5"/>
  <c r="U263" i="5"/>
  <c r="AN263" i="5"/>
  <c r="AN266" i="5"/>
  <c r="AT266" i="5"/>
  <c r="CC266" i="5"/>
  <c r="AW266" i="5"/>
  <c r="CD266" i="5"/>
  <c r="CE266" i="5"/>
  <c r="CF266" i="5"/>
  <c r="CI266" i="5"/>
  <c r="V266" i="5"/>
  <c r="CL266" i="5"/>
  <c r="W266" i="5"/>
  <c r="CK266" i="5"/>
  <c r="BY273" i="5"/>
  <c r="CK273" i="5"/>
  <c r="AT274" i="5"/>
  <c r="AT276" i="5"/>
  <c r="CC276" i="5"/>
  <c r="AW276" i="5"/>
  <c r="CD276" i="5"/>
  <c r="CK276" i="5"/>
  <c r="U277" i="5"/>
  <c r="AN277" i="5"/>
  <c r="CK282" i="5"/>
  <c r="CK283" i="5"/>
  <c r="CK284" i="5"/>
  <c r="CK285" i="5"/>
  <c r="U288" i="5"/>
  <c r="AN288" i="5"/>
  <c r="AN291" i="5"/>
  <c r="AT291" i="5"/>
  <c r="CC291" i="5"/>
  <c r="AW291" i="5"/>
  <c r="CD291" i="5"/>
  <c r="CK291" i="5"/>
  <c r="BY298" i="5"/>
  <c r="CC298" i="5"/>
  <c r="AW298" i="5"/>
  <c r="CD298" i="5"/>
  <c r="CK298" i="5"/>
  <c r="AT299" i="5"/>
  <c r="AN301" i="5"/>
  <c r="AT301" i="5"/>
  <c r="CC301" i="5"/>
  <c r="AW301" i="5"/>
  <c r="CD301" i="5"/>
  <c r="CK301" i="5"/>
  <c r="U302" i="5"/>
  <c r="AN302" i="5"/>
  <c r="CK306" i="5"/>
  <c r="CK307" i="5"/>
  <c r="CK308" i="5"/>
  <c r="CK309" i="5"/>
  <c r="CC314" i="5"/>
  <c r="AW314" i="5"/>
  <c r="CD314" i="5"/>
  <c r="AV314" i="5"/>
  <c r="U320" i="5"/>
  <c r="CP320" i="5"/>
  <c r="AT322" i="5"/>
  <c r="AT60" i="5"/>
  <c r="AT72" i="5"/>
  <c r="AT136" i="5"/>
  <c r="AT148" i="5"/>
  <c r="AT166" i="5"/>
  <c r="AT167" i="5"/>
  <c r="AT265" i="5"/>
  <c r="CP266" i="5"/>
  <c r="AT275" i="5"/>
  <c r="CC275" i="5"/>
  <c r="AW275" i="5"/>
  <c r="CD275" i="5"/>
  <c r="AV275" i="5"/>
  <c r="CP276" i="5"/>
  <c r="AT279" i="5"/>
  <c r="AT280" i="5"/>
  <c r="AT281" i="5"/>
  <c r="AT290" i="5"/>
  <c r="CP291" i="5"/>
  <c r="AT300" i="5"/>
  <c r="CC300" i="5"/>
  <c r="AW300" i="5"/>
  <c r="CD300" i="5"/>
  <c r="AV300" i="5"/>
  <c r="CP301" i="5"/>
  <c r="AT304" i="5"/>
  <c r="AT305" i="5"/>
  <c r="CC360" i="5"/>
  <c r="AW360" i="5"/>
  <c r="CD360" i="5"/>
  <c r="AU360" i="5"/>
  <c r="CC52" i="5"/>
  <c r="AW52" i="5"/>
  <c r="CD52" i="5"/>
  <c r="CE52" i="5"/>
  <c r="CF52" i="5"/>
  <c r="CI52" i="5"/>
  <c r="V52" i="5"/>
  <c r="CL52" i="5"/>
  <c r="W52" i="5"/>
  <c r="AT56" i="5"/>
  <c r="CC60" i="5"/>
  <c r="AW60" i="5"/>
  <c r="CD60" i="5"/>
  <c r="CE60" i="5"/>
  <c r="CF60" i="5"/>
  <c r="CI60" i="5"/>
  <c r="V60" i="5"/>
  <c r="CL60" i="5"/>
  <c r="W60" i="5"/>
  <c r="CC63" i="5"/>
  <c r="AW63" i="5"/>
  <c r="CD63" i="5"/>
  <c r="AT68" i="5"/>
  <c r="CP72" i="5"/>
  <c r="CC72" i="5"/>
  <c r="AW72" i="5"/>
  <c r="CD72" i="5"/>
  <c r="AV72" i="5"/>
  <c r="CC127" i="5"/>
  <c r="AW127" i="5"/>
  <c r="CD127" i="5"/>
  <c r="CE127" i="5"/>
  <c r="CF127" i="5"/>
  <c r="CI127" i="5"/>
  <c r="V127" i="5"/>
  <c r="CL127" i="5"/>
  <c r="W127" i="5"/>
  <c r="AT132" i="5"/>
  <c r="CC136" i="5"/>
  <c r="AW136" i="5"/>
  <c r="CD136" i="5"/>
  <c r="CC139" i="5"/>
  <c r="AW139" i="5"/>
  <c r="CD139" i="5"/>
  <c r="AV139" i="5"/>
  <c r="AT144" i="5"/>
  <c r="CC148" i="5"/>
  <c r="AW148" i="5"/>
  <c r="CD148" i="5"/>
  <c r="CC151" i="5"/>
  <c r="AW151" i="5"/>
  <c r="CD151" i="5"/>
  <c r="CE151" i="5"/>
  <c r="CF151" i="5"/>
  <c r="CI151" i="5"/>
  <c r="V151" i="5"/>
  <c r="CL151" i="5"/>
  <c r="W151" i="5"/>
  <c r="AT156" i="5"/>
  <c r="CP160" i="5"/>
  <c r="BY172" i="5"/>
  <c r="AU172" i="5"/>
  <c r="BY173" i="5"/>
  <c r="CS174" i="5"/>
  <c r="U178" i="5"/>
  <c r="U179" i="5"/>
  <c r="BY185" i="5"/>
  <c r="BY261" i="5"/>
  <c r="AU261" i="5"/>
  <c r="AN264" i="5"/>
  <c r="CC264" i="5"/>
  <c r="AW264" i="5"/>
  <c r="CD264" i="5"/>
  <c r="CP265" i="5"/>
  <c r="CP275" i="5"/>
  <c r="AN278" i="5"/>
  <c r="BY286" i="5"/>
  <c r="AN289" i="5"/>
  <c r="CC289" i="5"/>
  <c r="AW289" i="5"/>
  <c r="CD289" i="5"/>
  <c r="CE289" i="5"/>
  <c r="CF289" i="5"/>
  <c r="CI289" i="5"/>
  <c r="V289" i="5"/>
  <c r="CL289" i="5"/>
  <c r="W289" i="5"/>
  <c r="CP290" i="5"/>
  <c r="CP300" i="5"/>
  <c r="CC303" i="5"/>
  <c r="AW303" i="5"/>
  <c r="CD303" i="5"/>
  <c r="BY310" i="5"/>
  <c r="AU310" i="5"/>
  <c r="CC363" i="5"/>
  <c r="AW363" i="5"/>
  <c r="CD363" i="5"/>
  <c r="AU363" i="5"/>
  <c r="CP334" i="5"/>
  <c r="CC334" i="5"/>
  <c r="AW334" i="5"/>
  <c r="CD334" i="5"/>
  <c r="AV334" i="5"/>
  <c r="CK336" i="5"/>
  <c r="U337" i="5"/>
  <c r="CC337" i="5"/>
  <c r="AW337" i="5"/>
  <c r="CD337" i="5"/>
  <c r="AT339" i="5"/>
  <c r="CC340" i="5"/>
  <c r="AW340" i="5"/>
  <c r="CD340" i="5"/>
  <c r="CC348" i="5"/>
  <c r="AW348" i="5"/>
  <c r="CD348" i="5"/>
  <c r="AV348" i="5"/>
  <c r="AT350" i="5"/>
  <c r="CC352" i="5"/>
  <c r="AW352" i="5"/>
  <c r="CD352" i="5"/>
  <c r="CC353" i="5"/>
  <c r="AW353" i="5"/>
  <c r="CD353" i="5"/>
  <c r="CE353" i="5"/>
  <c r="CF353" i="5"/>
  <c r="CI353" i="5"/>
  <c r="V353" i="5"/>
  <c r="CL353" i="5"/>
  <c r="AT356" i="5"/>
  <c r="AT359" i="5"/>
  <c r="U360" i="5"/>
  <c r="CP360" i="5"/>
  <c r="CP361" i="5"/>
  <c r="CK363" i="5"/>
  <c r="CK370" i="5"/>
  <c r="U373" i="5"/>
  <c r="CK377" i="5"/>
  <c r="U396" i="5"/>
  <c r="AN396" i="5"/>
  <c r="CP412" i="5"/>
  <c r="U414" i="5"/>
  <c r="CP414" i="5"/>
  <c r="AT425" i="5"/>
  <c r="U431" i="5"/>
  <c r="BY431" i="5"/>
  <c r="AU431" i="5"/>
  <c r="AT324" i="5"/>
  <c r="CK324" i="5"/>
  <c r="CK327" i="5"/>
  <c r="AT328" i="5"/>
  <c r="CP331" i="5"/>
  <c r="CK333" i="5"/>
  <c r="AN335" i="5"/>
  <c r="AT336" i="5"/>
  <c r="CK337" i="5"/>
  <c r="U338" i="5"/>
  <c r="CK340" i="5"/>
  <c r="AT341" i="5"/>
  <c r="CP342" i="5"/>
  <c r="CK344" i="5"/>
  <c r="U346" i="5"/>
  <c r="AN346" i="5"/>
  <c r="CK347" i="5"/>
  <c r="CK348" i="5"/>
  <c r="U349" i="5"/>
  <c r="AT351" i="5"/>
  <c r="CK352" i="5"/>
  <c r="CK353" i="5"/>
  <c r="U355" i="5"/>
  <c r="CK357" i="5"/>
  <c r="CP359" i="5"/>
  <c r="CK362" i="5"/>
  <c r="AT364" i="5"/>
  <c r="AT368" i="5"/>
  <c r="CK368" i="5"/>
  <c r="CK372" i="5"/>
  <c r="CC373" i="5"/>
  <c r="AW373" i="5"/>
  <c r="CD373" i="5"/>
  <c r="AT376" i="5"/>
  <c r="CK376" i="5"/>
  <c r="AT377" i="5"/>
  <c r="AT378" i="5"/>
  <c r="U383" i="5"/>
  <c r="AN383" i="5"/>
  <c r="CK385" i="5"/>
  <c r="AT386" i="5"/>
  <c r="CK386" i="5"/>
  <c r="AT387" i="5"/>
  <c r="CK387" i="5"/>
  <c r="AT388" i="5"/>
  <c r="CK389" i="5"/>
  <c r="CK390" i="5"/>
  <c r="CP395" i="5"/>
  <c r="CC397" i="5"/>
  <c r="AW397" i="5"/>
  <c r="CD397" i="5"/>
  <c r="U400" i="5"/>
  <c r="AT401" i="5"/>
  <c r="AT402" i="5"/>
  <c r="AT405" i="5"/>
  <c r="AN406" i="5"/>
  <c r="U407" i="5"/>
  <c r="CP407" i="5"/>
  <c r="AT409" i="5"/>
  <c r="CK409" i="5"/>
  <c r="AT410" i="5"/>
  <c r="CK410" i="5"/>
  <c r="CC414" i="5"/>
  <c r="AW414" i="5"/>
  <c r="CD414" i="5"/>
  <c r="CE414" i="5"/>
  <c r="CF414" i="5"/>
  <c r="CI414" i="5"/>
  <c r="V414" i="5"/>
  <c r="CL414" i="5"/>
  <c r="AT415" i="5"/>
  <c r="AN420" i="5"/>
  <c r="BY421" i="5"/>
  <c r="CC421" i="5"/>
  <c r="AW421" i="5"/>
  <c r="CD421" i="5"/>
  <c r="CK424" i="5"/>
  <c r="U425" i="5"/>
  <c r="AN425" i="5"/>
  <c r="CS436" i="5"/>
  <c r="AN436" i="5"/>
  <c r="AT436" i="5"/>
  <c r="CP335" i="5"/>
  <c r="AT347" i="5"/>
  <c r="V365" i="5"/>
  <c r="CL365" i="5"/>
  <c r="W365" i="5"/>
  <c r="CN365" i="5"/>
  <c r="CP420" i="5"/>
  <c r="AT421" i="5"/>
  <c r="AT423" i="5"/>
  <c r="AT424" i="5"/>
  <c r="U430" i="5"/>
  <c r="BY430" i="5"/>
  <c r="AT325" i="5"/>
  <c r="CK328" i="5"/>
  <c r="AT333" i="5"/>
  <c r="CP333" i="5"/>
  <c r="AN334" i="5"/>
  <c r="CC336" i="5"/>
  <c r="AW336" i="5"/>
  <c r="CD336" i="5"/>
  <c r="AV336" i="5"/>
  <c r="AT344" i="5"/>
  <c r="CP344" i="5"/>
  <c r="CP347" i="5"/>
  <c r="CC347" i="5"/>
  <c r="AW347" i="5"/>
  <c r="CD347" i="5"/>
  <c r="AV347" i="5"/>
  <c r="AT349" i="5"/>
  <c r="CC351" i="5"/>
  <c r="AW351" i="5"/>
  <c r="CD351" i="5"/>
  <c r="CC354" i="5"/>
  <c r="AW354" i="5"/>
  <c r="CD354" i="5"/>
  <c r="AT355" i="5"/>
  <c r="CK355" i="5"/>
  <c r="BY359" i="5"/>
  <c r="AU361" i="5"/>
  <c r="CP362" i="5"/>
  <c r="U374" i="5"/>
  <c r="CP374" i="5"/>
  <c r="BY381" i="5"/>
  <c r="AN384" i="5"/>
  <c r="CC387" i="5"/>
  <c r="AW387" i="5"/>
  <c r="CD387" i="5"/>
  <c r="BY391" i="5"/>
  <c r="BY392" i="5"/>
  <c r="AU392" i="5"/>
  <c r="AT395" i="5"/>
  <c r="CC395" i="5"/>
  <c r="AW395" i="5"/>
  <c r="CD395" i="5"/>
  <c r="U397" i="5"/>
  <c r="AN397" i="5"/>
  <c r="CC409" i="5"/>
  <c r="AW409" i="5"/>
  <c r="CD409" i="5"/>
  <c r="AV409" i="5"/>
  <c r="CC415" i="5"/>
  <c r="AW415" i="5"/>
  <c r="CD415" i="5"/>
  <c r="CE415" i="5"/>
  <c r="CF415" i="5"/>
  <c r="CI415" i="5"/>
  <c r="V415" i="5"/>
  <c r="CL415" i="5"/>
  <c r="W415" i="5"/>
  <c r="BY418" i="5"/>
  <c r="AU418" i="5"/>
  <c r="BY419" i="5"/>
  <c r="AT434" i="5"/>
  <c r="AN437" i="5"/>
  <c r="CC424" i="5"/>
  <c r="AW424" i="5"/>
  <c r="CD424" i="5"/>
  <c r="BY428" i="5"/>
  <c r="AU428" i="5"/>
  <c r="BY429" i="5"/>
  <c r="AU429" i="5"/>
  <c r="BY432" i="5"/>
  <c r="AU432" i="5"/>
  <c r="BY433" i="5"/>
  <c r="AU433" i="5"/>
  <c r="CC437" i="5"/>
  <c r="AW437" i="5"/>
  <c r="CD437" i="5"/>
  <c r="AV437" i="5"/>
  <c r="BY446" i="5"/>
  <c r="AU446" i="5"/>
  <c r="U450" i="5"/>
  <c r="AN450" i="5"/>
  <c r="CC451" i="5"/>
  <c r="AW451" i="5"/>
  <c r="CD451" i="5"/>
  <c r="BY458" i="5"/>
  <c r="BY460" i="5"/>
  <c r="CC460" i="5"/>
  <c r="AW460" i="5"/>
  <c r="CD460" i="5"/>
  <c r="BY471" i="5"/>
  <c r="AU471" i="5"/>
  <c r="U475" i="5"/>
  <c r="CC475" i="5"/>
  <c r="AW475" i="5"/>
  <c r="CD475" i="5"/>
  <c r="AT478" i="5"/>
  <c r="BY481" i="5"/>
  <c r="AT482" i="5"/>
  <c r="CP482" i="5"/>
  <c r="CC483" i="5"/>
  <c r="AW483" i="5"/>
  <c r="CD483" i="5"/>
  <c r="U485" i="5"/>
  <c r="AN485" i="5"/>
  <c r="AT488" i="5"/>
  <c r="AT489" i="5"/>
  <c r="AT490" i="5"/>
  <c r="AT491" i="5"/>
  <c r="CP494" i="5"/>
  <c r="AN435" i="5"/>
  <c r="CC435" i="5"/>
  <c r="AW435" i="5"/>
  <c r="CD435" i="5"/>
  <c r="CP436" i="5"/>
  <c r="U441" i="5"/>
  <c r="AT443" i="5"/>
  <c r="AT445" i="5"/>
  <c r="BY447" i="5"/>
  <c r="AU447" i="5"/>
  <c r="CK447" i="5"/>
  <c r="U448" i="5"/>
  <c r="AN448" i="5"/>
  <c r="CC449" i="5"/>
  <c r="AW449" i="5"/>
  <c r="CD449" i="5"/>
  <c r="AT453" i="5"/>
  <c r="AT457" i="5"/>
  <c r="BY457" i="5"/>
  <c r="AU457" i="5"/>
  <c r="BY459" i="5"/>
  <c r="AN460" i="5"/>
  <c r="CC465" i="5"/>
  <c r="AW465" i="5"/>
  <c r="CD465" i="5"/>
  <c r="AT466" i="5"/>
  <c r="AT470" i="5"/>
  <c r="CK476" i="5"/>
  <c r="AT477" i="5"/>
  <c r="U479" i="5"/>
  <c r="CP479" i="5"/>
  <c r="CS483" i="5"/>
  <c r="CP484" i="5"/>
  <c r="AN496" i="5"/>
  <c r="AT496" i="5"/>
  <c r="CC496" i="5"/>
  <c r="AW496" i="5"/>
  <c r="CD496" i="5"/>
  <c r="CP497" i="5"/>
  <c r="CC514" i="5"/>
  <c r="AW514" i="5"/>
  <c r="CD514" i="5"/>
  <c r="AU514" i="5"/>
  <c r="AT459" i="5"/>
  <c r="CC462" i="5"/>
  <c r="AW462" i="5"/>
  <c r="CD462" i="5"/>
  <c r="AV462" i="5"/>
  <c r="AT465" i="5"/>
  <c r="AT474" i="5"/>
  <c r="AT495" i="5"/>
  <c r="AT499" i="5"/>
  <c r="CC513" i="5"/>
  <c r="AW513" i="5"/>
  <c r="CD513" i="5"/>
  <c r="AU513" i="5"/>
  <c r="CP434" i="5"/>
  <c r="CC436" i="5"/>
  <c r="AW436" i="5"/>
  <c r="CD436" i="5"/>
  <c r="BY445" i="5"/>
  <c r="AU445" i="5"/>
  <c r="CS446" i="5"/>
  <c r="AT447" i="5"/>
  <c r="BY456" i="5"/>
  <c r="BY461" i="5"/>
  <c r="CC464" i="5"/>
  <c r="AW464" i="5"/>
  <c r="CD464" i="5"/>
  <c r="AV464" i="5"/>
  <c r="BY469" i="5"/>
  <c r="BY473" i="5"/>
  <c r="CC482" i="5"/>
  <c r="AW482" i="5"/>
  <c r="CD482" i="5"/>
  <c r="U483" i="5"/>
  <c r="AT484" i="5"/>
  <c r="U486" i="5"/>
  <c r="CP486" i="5"/>
  <c r="BY493" i="5"/>
  <c r="AU493" i="5"/>
  <c r="AT494" i="5"/>
  <c r="CP495" i="5"/>
  <c r="AT497" i="5"/>
  <c r="CC497" i="5"/>
  <c r="AW497" i="5"/>
  <c r="CD497" i="5"/>
  <c r="U498" i="5"/>
  <c r="AT498" i="5"/>
  <c r="U499" i="5"/>
  <c r="AN499" i="5"/>
  <c r="BY500" i="5"/>
  <c r="U500" i="5"/>
  <c r="BY502" i="5"/>
  <c r="CC502" i="5"/>
  <c r="AW502" i="5"/>
  <c r="CD502" i="5"/>
  <c r="U502" i="5"/>
  <c r="CP502" i="5"/>
  <c r="CC512" i="5"/>
  <c r="AW512" i="5"/>
  <c r="CD512" i="5"/>
  <c r="AU512" i="5"/>
  <c r="BY505" i="5"/>
  <c r="AU505" i="5"/>
  <c r="BY507" i="5"/>
  <c r="CC507" i="5"/>
  <c r="AW507" i="5"/>
  <c r="CD507" i="5"/>
  <c r="BY508" i="5"/>
  <c r="BY510" i="5"/>
  <c r="U513" i="5"/>
  <c r="CP513" i="5"/>
  <c r="U514" i="5"/>
  <c r="CP514" i="5"/>
  <c r="CC517" i="5"/>
  <c r="AW517" i="5"/>
  <c r="CD517" i="5"/>
  <c r="BY519" i="5"/>
  <c r="AU519" i="5"/>
  <c r="BY520" i="5"/>
  <c r="AU520" i="5"/>
  <c r="U528" i="5"/>
  <c r="CP528" i="5"/>
  <c r="BY531" i="5"/>
  <c r="AU531" i="5"/>
  <c r="BY533" i="5"/>
  <c r="BY535" i="5"/>
  <c r="U538" i="5"/>
  <c r="U539" i="5"/>
  <c r="AT540" i="5"/>
  <c r="U542" i="5"/>
  <c r="CP542" i="5"/>
  <c r="BY547" i="5"/>
  <c r="AN548" i="5"/>
  <c r="AT555" i="5"/>
  <c r="BY557" i="5"/>
  <c r="BY559" i="5"/>
  <c r="CC559" i="5"/>
  <c r="AW559" i="5"/>
  <c r="CD559" i="5"/>
  <c r="CC562" i="5"/>
  <c r="AW562" i="5"/>
  <c r="CD562" i="5"/>
  <c r="CC563" i="5"/>
  <c r="AW563" i="5"/>
  <c r="CD563" i="5"/>
  <c r="CC564" i="5"/>
  <c r="AW564" i="5"/>
  <c r="CD564" i="5"/>
  <c r="AT503" i="5"/>
  <c r="CK505" i="5"/>
  <c r="AT508" i="5"/>
  <c r="AT510" i="5"/>
  <c r="CK523" i="5"/>
  <c r="CC524" i="5"/>
  <c r="AW524" i="5"/>
  <c r="CD524" i="5"/>
  <c r="U526" i="5"/>
  <c r="AN526" i="5"/>
  <c r="AT533" i="5"/>
  <c r="CC533" i="5"/>
  <c r="AW533" i="5"/>
  <c r="CD533" i="5"/>
  <c r="CK533" i="5"/>
  <c r="AT535" i="5"/>
  <c r="CK535" i="5"/>
  <c r="CC537" i="5"/>
  <c r="AW537" i="5"/>
  <c r="CD537" i="5"/>
  <c r="AT543" i="5"/>
  <c r="CK544" i="5"/>
  <c r="CK547" i="5"/>
  <c r="BY556" i="5"/>
  <c r="AU556" i="5"/>
  <c r="CK565" i="5"/>
  <c r="AT512" i="5"/>
  <c r="AT537" i="5"/>
  <c r="CC538" i="5"/>
  <c r="AW538" i="5"/>
  <c r="CD538" i="5"/>
  <c r="AV538" i="5"/>
  <c r="CC539" i="5"/>
  <c r="AW539" i="5"/>
  <c r="CD539" i="5"/>
  <c r="CE539" i="5"/>
  <c r="CF539" i="5"/>
  <c r="CI539" i="5"/>
  <c r="V539" i="5"/>
  <c r="CL539" i="5"/>
  <c r="AT542" i="5"/>
  <c r="AT550" i="5"/>
  <c r="CK560" i="5"/>
  <c r="CK562" i="5"/>
  <c r="CK563" i="5"/>
  <c r="CK564" i="5"/>
  <c r="AT565" i="5"/>
  <c r="U512" i="5"/>
  <c r="CP512" i="5"/>
  <c r="CC521" i="5"/>
  <c r="AW521" i="5"/>
  <c r="CD521" i="5"/>
  <c r="CP523" i="5"/>
  <c r="CC525" i="5"/>
  <c r="AW525" i="5"/>
  <c r="CD525" i="5"/>
  <c r="AV525" i="5"/>
  <c r="CC527" i="5"/>
  <c r="AW527" i="5"/>
  <c r="CD527" i="5"/>
  <c r="CE527" i="5"/>
  <c r="CF527" i="5"/>
  <c r="CI527" i="5"/>
  <c r="V527" i="5"/>
  <c r="CL527" i="5"/>
  <c r="W527" i="5"/>
  <c r="CC536" i="5"/>
  <c r="AW536" i="5"/>
  <c r="CD536" i="5"/>
  <c r="AT541" i="5"/>
  <c r="AT549" i="5"/>
  <c r="AT554" i="5"/>
  <c r="AV4" i="5"/>
  <c r="AU2" i="5"/>
  <c r="AU7" i="5"/>
  <c r="AU4" i="5"/>
  <c r="CP5" i="5"/>
  <c r="AN5" i="5"/>
  <c r="AU3" i="5"/>
  <c r="CC3" i="5"/>
  <c r="AW3" i="5"/>
  <c r="CD3" i="5"/>
  <c r="CP6" i="5"/>
  <c r="AN6" i="5"/>
  <c r="AV17" i="5"/>
  <c r="CE17" i="5"/>
  <c r="CF17" i="5"/>
  <c r="CI17" i="5"/>
  <c r="V17" i="5"/>
  <c r="CL17" i="5"/>
  <c r="W17" i="5"/>
  <c r="AV18" i="5"/>
  <c r="CE10" i="5"/>
  <c r="CF10" i="5"/>
  <c r="CI10" i="5"/>
  <c r="V10" i="5"/>
  <c r="CL10" i="5"/>
  <c r="W10" i="5"/>
  <c r="AV10" i="5"/>
  <c r="AV20" i="5"/>
  <c r="CE20" i="5"/>
  <c r="CF20" i="5"/>
  <c r="CI20" i="5"/>
  <c r="V20" i="5"/>
  <c r="CL20" i="5"/>
  <c r="CP8" i="5"/>
  <c r="AN8" i="5"/>
  <c r="CP9" i="5"/>
  <c r="AN9" i="5"/>
  <c r="CC8" i="5"/>
  <c r="AW8" i="5"/>
  <c r="CD8" i="5"/>
  <c r="AN11" i="5"/>
  <c r="CP16" i="5"/>
  <c r="BY11" i="5"/>
  <c r="CC11" i="5"/>
  <c r="AW11" i="5"/>
  <c r="CD11" i="5"/>
  <c r="BY12" i="5"/>
  <c r="BY14" i="5"/>
  <c r="BY19" i="5"/>
  <c r="BY15" i="5"/>
  <c r="BY16" i="5"/>
  <c r="AT20" i="5"/>
  <c r="CK25" i="5"/>
  <c r="CE27" i="5"/>
  <c r="CF27" i="5"/>
  <c r="CI27" i="5"/>
  <c r="V27" i="5"/>
  <c r="CL27" i="5"/>
  <c r="W27" i="5"/>
  <c r="CP28" i="5"/>
  <c r="CK30" i="5"/>
  <c r="CS32" i="5"/>
  <c r="AN32" i="5"/>
  <c r="CC34" i="5"/>
  <c r="AW34" i="5"/>
  <c r="CD34" i="5"/>
  <c r="CC35" i="5"/>
  <c r="AW35" i="5"/>
  <c r="CD35" i="5"/>
  <c r="CE39" i="5"/>
  <c r="CF39" i="5"/>
  <c r="CI39" i="5"/>
  <c r="V39" i="5"/>
  <c r="CL39" i="5"/>
  <c r="W39" i="5"/>
  <c r="CP40" i="5"/>
  <c r="AN40" i="5"/>
  <c r="CC41" i="5"/>
  <c r="AW41" i="5"/>
  <c r="CD41" i="5"/>
  <c r="AU48" i="5"/>
  <c r="CC49" i="5"/>
  <c r="AW49" i="5"/>
  <c r="CD49" i="5"/>
  <c r="AU52" i="5"/>
  <c r="CC53" i="5"/>
  <c r="AW53" i="5"/>
  <c r="CD53" i="5"/>
  <c r="CC55" i="5"/>
  <c r="AW55" i="5"/>
  <c r="CD55" i="5"/>
  <c r="AU60" i="5"/>
  <c r="AU63" i="5"/>
  <c r="CC64" i="5"/>
  <c r="AW64" i="5"/>
  <c r="CD64" i="5"/>
  <c r="CC67" i="5"/>
  <c r="AW67" i="5"/>
  <c r="CD67" i="5"/>
  <c r="AU72" i="5"/>
  <c r="AU127" i="5"/>
  <c r="CC128" i="5"/>
  <c r="AW128" i="5"/>
  <c r="CD128" i="5"/>
  <c r="CC131" i="5"/>
  <c r="AW131" i="5"/>
  <c r="CD131" i="5"/>
  <c r="AU136" i="5"/>
  <c r="AU139" i="5"/>
  <c r="CC140" i="5"/>
  <c r="AW140" i="5"/>
  <c r="CD140" i="5"/>
  <c r="CC143" i="5"/>
  <c r="AW143" i="5"/>
  <c r="CD143" i="5"/>
  <c r="AU148" i="5"/>
  <c r="AU151" i="5"/>
  <c r="CC152" i="5"/>
  <c r="AW152" i="5"/>
  <c r="CD152" i="5"/>
  <c r="CC155" i="5"/>
  <c r="AW155" i="5"/>
  <c r="CD155" i="5"/>
  <c r="AV163" i="5"/>
  <c r="CE163" i="5"/>
  <c r="CF163" i="5"/>
  <c r="CI163" i="5"/>
  <c r="V163" i="5"/>
  <c r="CL163" i="5"/>
  <c r="W163" i="5"/>
  <c r="CE164" i="5"/>
  <c r="CF164" i="5"/>
  <c r="CI164" i="5"/>
  <c r="V164" i="5"/>
  <c r="CL164" i="5"/>
  <c r="W164" i="5"/>
  <c r="AV166" i="5"/>
  <c r="CC6" i="5"/>
  <c r="AW6" i="5"/>
  <c r="CD6" i="5"/>
  <c r="AN15" i="5"/>
  <c r="AN2" i="5"/>
  <c r="AN7" i="5"/>
  <c r="CP2" i="5"/>
  <c r="CP7" i="5"/>
  <c r="AN3" i="5"/>
  <c r="CP3" i="5"/>
  <c r="AN4" i="5"/>
  <c r="CP4" i="5"/>
  <c r="AU6" i="5"/>
  <c r="AU8" i="5"/>
  <c r="CP10" i="5"/>
  <c r="AN10" i="5"/>
  <c r="CC23" i="5"/>
  <c r="AW23" i="5"/>
  <c r="CD23" i="5"/>
  <c r="CC25" i="5"/>
  <c r="AW25" i="5"/>
  <c r="CD25" i="5"/>
  <c r="CC26" i="5"/>
  <c r="AW26" i="5"/>
  <c r="CD26" i="5"/>
  <c r="CC28" i="5"/>
  <c r="AW28" i="5"/>
  <c r="CD28" i="5"/>
  <c r="BY29" i="5"/>
  <c r="U29" i="5"/>
  <c r="CC33" i="5"/>
  <c r="AW33" i="5"/>
  <c r="CD33" i="5"/>
  <c r="AU35" i="5"/>
  <c r="CC38" i="5"/>
  <c r="AW38" i="5"/>
  <c r="CD38" i="5"/>
  <c r="CC40" i="5"/>
  <c r="AW40" i="5"/>
  <c r="CD40" i="5"/>
  <c r="AU41" i="5"/>
  <c r="CC47" i="5"/>
  <c r="AW47" i="5"/>
  <c r="CD47" i="5"/>
  <c r="AU49" i="5"/>
  <c r="AU53" i="5"/>
  <c r="AU55" i="5"/>
  <c r="CC61" i="5"/>
  <c r="AW61" i="5"/>
  <c r="CD61" i="5"/>
  <c r="AU64" i="5"/>
  <c r="CC65" i="5"/>
  <c r="AW65" i="5"/>
  <c r="CD65" i="5"/>
  <c r="AU67" i="5"/>
  <c r="CC73" i="5"/>
  <c r="AW73" i="5"/>
  <c r="CD73" i="5"/>
  <c r="AU128" i="5"/>
  <c r="CC129" i="5"/>
  <c r="AW129" i="5"/>
  <c r="CD129" i="5"/>
  <c r="AU131" i="5"/>
  <c r="CC137" i="5"/>
  <c r="AW137" i="5"/>
  <c r="CD137" i="5"/>
  <c r="AU140" i="5"/>
  <c r="CC141" i="5"/>
  <c r="AW141" i="5"/>
  <c r="CD141" i="5"/>
  <c r="AU143" i="5"/>
  <c r="CC149" i="5"/>
  <c r="AW149" i="5"/>
  <c r="CD149" i="5"/>
  <c r="AU152" i="5"/>
  <c r="CC153" i="5"/>
  <c r="AW153" i="5"/>
  <c r="CD153" i="5"/>
  <c r="AU155" i="5"/>
  <c r="CC158" i="5"/>
  <c r="AW158" i="5"/>
  <c r="CD158" i="5"/>
  <c r="AV162" i="5"/>
  <c r="CE162" i="5"/>
  <c r="CF162" i="5"/>
  <c r="CI162" i="5"/>
  <c r="V162" i="5"/>
  <c r="CL162" i="5"/>
  <c r="CE174" i="5"/>
  <c r="CF174" i="5"/>
  <c r="CI174" i="5"/>
  <c r="V174" i="5"/>
  <c r="CL174" i="5"/>
  <c r="W174" i="5"/>
  <c r="AT10" i="5"/>
  <c r="CP12" i="5"/>
  <c r="CP14" i="5"/>
  <c r="CP19" i="5"/>
  <c r="CC24" i="5"/>
  <c r="AW24" i="5"/>
  <c r="CD24" i="5"/>
  <c r="CP25" i="5"/>
  <c r="CP27" i="5"/>
  <c r="CK29" i="5"/>
  <c r="CC32" i="5"/>
  <c r="AW32" i="5"/>
  <c r="CD32" i="5"/>
  <c r="CC36" i="5"/>
  <c r="AW36" i="5"/>
  <c r="CD36" i="5"/>
  <c r="CP37" i="5"/>
  <c r="AN37" i="5"/>
  <c r="CP39" i="5"/>
  <c r="AN39" i="5"/>
  <c r="CC42" i="5"/>
  <c r="AW42" i="5"/>
  <c r="CD42" i="5"/>
  <c r="AU47" i="5"/>
  <c r="CC51" i="5"/>
  <c r="AW51" i="5"/>
  <c r="CD51" i="5"/>
  <c r="CC54" i="5"/>
  <c r="AW54" i="5"/>
  <c r="CD54" i="5"/>
  <c r="AU61" i="5"/>
  <c r="AU65" i="5"/>
  <c r="CC66" i="5"/>
  <c r="AW66" i="5"/>
  <c r="CD66" i="5"/>
  <c r="AU73" i="5"/>
  <c r="CC74" i="5"/>
  <c r="AW74" i="5"/>
  <c r="CD74" i="5"/>
  <c r="AU129" i="5"/>
  <c r="CC130" i="5"/>
  <c r="AW130" i="5"/>
  <c r="CD130" i="5"/>
  <c r="AU137" i="5"/>
  <c r="CC138" i="5"/>
  <c r="AW138" i="5"/>
  <c r="CD138" i="5"/>
  <c r="AU141" i="5"/>
  <c r="CC142" i="5"/>
  <c r="AW142" i="5"/>
  <c r="CD142" i="5"/>
  <c r="AU149" i="5"/>
  <c r="CC150" i="5"/>
  <c r="AW150" i="5"/>
  <c r="CD150" i="5"/>
  <c r="AU153" i="5"/>
  <c r="CC154" i="5"/>
  <c r="AW154" i="5"/>
  <c r="CD154" i="5"/>
  <c r="AU158" i="5"/>
  <c r="AN12" i="5"/>
  <c r="AN14" i="5"/>
  <c r="AN19" i="5"/>
  <c r="AN16" i="5"/>
  <c r="BY30" i="5"/>
  <c r="CC30" i="5"/>
  <c r="AW30" i="5"/>
  <c r="CD30" i="5"/>
  <c r="U30" i="5"/>
  <c r="CC31" i="5"/>
  <c r="AW31" i="5"/>
  <c r="CD31" i="5"/>
  <c r="AU36" i="5"/>
  <c r="AU42" i="5"/>
  <c r="CE48" i="5"/>
  <c r="CF48" i="5"/>
  <c r="CI48" i="5"/>
  <c r="V48" i="5"/>
  <c r="CL48" i="5"/>
  <c r="W48" i="5"/>
  <c r="AV48" i="5"/>
  <c r="AU51" i="5"/>
  <c r="AU54" i="5"/>
  <c r="AV60" i="5"/>
  <c r="AU66" i="5"/>
  <c r="CE72" i="5"/>
  <c r="CF72" i="5"/>
  <c r="CI72" i="5"/>
  <c r="V72" i="5"/>
  <c r="CL72" i="5"/>
  <c r="W72" i="5"/>
  <c r="AU74" i="5"/>
  <c r="AU130" i="5"/>
  <c r="AU138" i="5"/>
  <c r="CE139" i="5"/>
  <c r="CF139" i="5"/>
  <c r="CI139" i="5"/>
  <c r="V139" i="5"/>
  <c r="CL139" i="5"/>
  <c r="W139" i="5"/>
  <c r="AU142" i="5"/>
  <c r="CE148" i="5"/>
  <c r="CF148" i="5"/>
  <c r="CI148" i="5"/>
  <c r="V148" i="5"/>
  <c r="CL148" i="5"/>
  <c r="W148" i="5"/>
  <c r="AV148" i="5"/>
  <c r="AU150" i="5"/>
  <c r="AU154" i="5"/>
  <c r="CP159" i="5"/>
  <c r="AN159" i="5"/>
  <c r="AU43" i="5"/>
  <c r="AU44" i="5"/>
  <c r="AU45" i="5"/>
  <c r="AU46" i="5"/>
  <c r="AU56" i="5"/>
  <c r="AU57" i="5"/>
  <c r="AU58" i="5"/>
  <c r="AU59" i="5"/>
  <c r="AU68" i="5"/>
  <c r="AU69" i="5"/>
  <c r="AU70" i="5"/>
  <c r="AU71" i="5"/>
  <c r="AU132" i="5"/>
  <c r="AU133" i="5"/>
  <c r="AU134" i="5"/>
  <c r="AU135" i="5"/>
  <c r="AU144" i="5"/>
  <c r="AU145" i="5"/>
  <c r="AU146" i="5"/>
  <c r="AU147" i="5"/>
  <c r="AU156" i="5"/>
  <c r="AU157" i="5"/>
  <c r="U158" i="5"/>
  <c r="BY159" i="5"/>
  <c r="AN166" i="5"/>
  <c r="CC167" i="5"/>
  <c r="AW167" i="5"/>
  <c r="CD167" i="5"/>
  <c r="CE168" i="5"/>
  <c r="CF168" i="5"/>
  <c r="CI168" i="5"/>
  <c r="V168" i="5"/>
  <c r="CL168" i="5"/>
  <c r="W168" i="5"/>
  <c r="CK169" i="5"/>
  <c r="CE170" i="5"/>
  <c r="CF170" i="5"/>
  <c r="CI170" i="5"/>
  <c r="V170" i="5"/>
  <c r="CL170" i="5"/>
  <c r="W170" i="5"/>
  <c r="CK171" i="5"/>
  <c r="AT177" i="5"/>
  <c r="CC177" i="5"/>
  <c r="AW177" i="5"/>
  <c r="CD177" i="5"/>
  <c r="AV186" i="5"/>
  <c r="CE186" i="5"/>
  <c r="CF186" i="5"/>
  <c r="CI186" i="5"/>
  <c r="V186" i="5"/>
  <c r="CL186" i="5"/>
  <c r="W186" i="5"/>
  <c r="AV263" i="5"/>
  <c r="CE263" i="5"/>
  <c r="CF263" i="5"/>
  <c r="CI263" i="5"/>
  <c r="V263" i="5"/>
  <c r="CL263" i="5"/>
  <c r="W263" i="5"/>
  <c r="CP273" i="5"/>
  <c r="AN273" i="5"/>
  <c r="CE279" i="5"/>
  <c r="CF279" i="5"/>
  <c r="CI279" i="5"/>
  <c r="V279" i="5"/>
  <c r="CL279" i="5"/>
  <c r="W279" i="5"/>
  <c r="AV279" i="5"/>
  <c r="CE280" i="5"/>
  <c r="CF280" i="5"/>
  <c r="CI280" i="5"/>
  <c r="V280" i="5"/>
  <c r="CL280" i="5"/>
  <c r="AV280" i="5"/>
  <c r="CE281" i="5"/>
  <c r="CF281" i="5"/>
  <c r="CI281" i="5"/>
  <c r="V281" i="5"/>
  <c r="CL281" i="5"/>
  <c r="W281" i="5"/>
  <c r="AV281" i="5"/>
  <c r="AV288" i="5"/>
  <c r="CE288" i="5"/>
  <c r="CF288" i="5"/>
  <c r="CI288" i="5"/>
  <c r="V288" i="5"/>
  <c r="CL288" i="5"/>
  <c r="W288" i="5"/>
  <c r="CP298" i="5"/>
  <c r="AN298" i="5"/>
  <c r="AV302" i="5"/>
  <c r="CE302" i="5"/>
  <c r="CF302" i="5"/>
  <c r="CI302" i="5"/>
  <c r="V302" i="5"/>
  <c r="CL302" i="5"/>
  <c r="W302" i="5"/>
  <c r="CE304" i="5"/>
  <c r="CF304" i="5"/>
  <c r="CI304" i="5"/>
  <c r="V304" i="5"/>
  <c r="CL304" i="5"/>
  <c r="W304" i="5"/>
  <c r="CE305" i="5"/>
  <c r="CF305" i="5"/>
  <c r="CI305" i="5"/>
  <c r="V305" i="5"/>
  <c r="CL305" i="5"/>
  <c r="W305" i="5"/>
  <c r="AV305" i="5"/>
  <c r="CE318" i="5"/>
  <c r="CF318" i="5"/>
  <c r="CI318" i="5"/>
  <c r="V318" i="5"/>
  <c r="CL318" i="5"/>
  <c r="AV318" i="5"/>
  <c r="U41" i="5"/>
  <c r="U42" i="5"/>
  <c r="CP49" i="5"/>
  <c r="AN50" i="5"/>
  <c r="CP50" i="5"/>
  <c r="AN51" i="5"/>
  <c r="CP51" i="5"/>
  <c r="AN52" i="5"/>
  <c r="CP52" i="5"/>
  <c r="U53" i="5"/>
  <c r="U54" i="5"/>
  <c r="U55" i="5"/>
  <c r="AN63" i="5"/>
  <c r="CP63" i="5"/>
  <c r="AN65" i="5"/>
  <c r="U66" i="5"/>
  <c r="U67" i="5"/>
  <c r="AN74" i="5"/>
  <c r="CP74" i="5"/>
  <c r="CP127" i="5"/>
  <c r="AN128" i="5"/>
  <c r="CP129" i="5"/>
  <c r="U130" i="5"/>
  <c r="U131" i="5"/>
  <c r="AN138" i="5"/>
  <c r="CP138" i="5"/>
  <c r="AN139" i="5"/>
  <c r="CP139" i="5"/>
  <c r="AN141" i="5"/>
  <c r="CP141" i="5"/>
  <c r="U142" i="5"/>
  <c r="U143" i="5"/>
  <c r="AN150" i="5"/>
  <c r="CP150" i="5"/>
  <c r="AN151" i="5"/>
  <c r="CP151" i="5"/>
  <c r="AN152" i="5"/>
  <c r="CP152" i="5"/>
  <c r="U154" i="5"/>
  <c r="U155" i="5"/>
  <c r="AT159" i="5"/>
  <c r="AU166" i="5"/>
  <c r="AN167" i="5"/>
  <c r="CC169" i="5"/>
  <c r="AW169" i="5"/>
  <c r="CD169" i="5"/>
  <c r="CC171" i="5"/>
  <c r="AW171" i="5"/>
  <c r="CD171" i="5"/>
  <c r="AT172" i="5"/>
  <c r="CP172" i="5"/>
  <c r="AN172" i="5"/>
  <c r="CC179" i="5"/>
  <c r="AW179" i="5"/>
  <c r="CD179" i="5"/>
  <c r="CP262" i="5"/>
  <c r="AN262" i="5"/>
  <c r="AU279" i="5"/>
  <c r="AU280" i="5"/>
  <c r="AU281" i="5"/>
  <c r="CP282" i="5"/>
  <c r="AN282" i="5"/>
  <c r="CP283" i="5"/>
  <c r="AN283" i="5"/>
  <c r="CP284" i="5"/>
  <c r="AN284" i="5"/>
  <c r="CP285" i="5"/>
  <c r="AN285" i="5"/>
  <c r="CP287" i="5"/>
  <c r="AN287" i="5"/>
  <c r="AV291" i="5"/>
  <c r="CE291" i="5"/>
  <c r="CF291" i="5"/>
  <c r="CI291" i="5"/>
  <c r="V291" i="5"/>
  <c r="CL291" i="5"/>
  <c r="W291" i="5"/>
  <c r="AV301" i="5"/>
  <c r="CE301" i="5"/>
  <c r="CF301" i="5"/>
  <c r="CI301" i="5"/>
  <c r="V301" i="5"/>
  <c r="CL301" i="5"/>
  <c r="W301" i="5"/>
  <c r="AU304" i="5"/>
  <c r="AU305" i="5"/>
  <c r="CP306" i="5"/>
  <c r="AN306" i="5"/>
  <c r="CP307" i="5"/>
  <c r="AN307" i="5"/>
  <c r="CP308" i="5"/>
  <c r="AN308" i="5"/>
  <c r="CP309" i="5"/>
  <c r="AN309" i="5"/>
  <c r="CP311" i="5"/>
  <c r="AN311" i="5"/>
  <c r="CC312" i="5"/>
  <c r="AW312" i="5"/>
  <c r="CD312" i="5"/>
  <c r="CC43" i="5"/>
  <c r="AW43" i="5"/>
  <c r="CD43" i="5"/>
  <c r="CS43" i="5"/>
  <c r="AN43" i="5"/>
  <c r="CC44" i="5"/>
  <c r="AW44" i="5"/>
  <c r="CD44" i="5"/>
  <c r="CS44" i="5"/>
  <c r="AN44" i="5"/>
  <c r="CC45" i="5"/>
  <c r="AW45" i="5"/>
  <c r="CD45" i="5"/>
  <c r="CS45" i="5"/>
  <c r="AN45" i="5"/>
  <c r="CC46" i="5"/>
  <c r="AW46" i="5"/>
  <c r="CD46" i="5"/>
  <c r="CS46" i="5"/>
  <c r="AN46" i="5"/>
  <c r="CC56" i="5"/>
  <c r="AW56" i="5"/>
  <c r="CD56" i="5"/>
  <c r="CS56" i="5"/>
  <c r="AN56" i="5"/>
  <c r="CC57" i="5"/>
  <c r="AW57" i="5"/>
  <c r="CD57" i="5"/>
  <c r="CS57" i="5"/>
  <c r="CC58" i="5"/>
  <c r="AW58" i="5"/>
  <c r="CD58" i="5"/>
  <c r="CS58" i="5"/>
  <c r="AN58" i="5"/>
  <c r="CC59" i="5"/>
  <c r="AW59" i="5"/>
  <c r="CD59" i="5"/>
  <c r="CS59" i="5"/>
  <c r="AN59" i="5"/>
  <c r="CC68" i="5"/>
  <c r="AW68" i="5"/>
  <c r="CD68" i="5"/>
  <c r="CS68" i="5"/>
  <c r="AN68" i="5"/>
  <c r="CC69" i="5"/>
  <c r="AW69" i="5"/>
  <c r="CD69" i="5"/>
  <c r="CS69" i="5"/>
  <c r="CC70" i="5"/>
  <c r="AW70" i="5"/>
  <c r="CD70" i="5"/>
  <c r="CS70" i="5"/>
  <c r="AN70" i="5"/>
  <c r="CC71" i="5"/>
  <c r="AW71" i="5"/>
  <c r="CD71" i="5"/>
  <c r="CS71" i="5"/>
  <c r="CC132" i="5"/>
  <c r="AW132" i="5"/>
  <c r="CD132" i="5"/>
  <c r="CS132" i="5"/>
  <c r="AN132" i="5"/>
  <c r="CC133" i="5"/>
  <c r="AW133" i="5"/>
  <c r="CD133" i="5"/>
  <c r="CS133" i="5"/>
  <c r="AN133" i="5"/>
  <c r="CC134" i="5"/>
  <c r="AW134" i="5"/>
  <c r="CD134" i="5"/>
  <c r="CS134" i="5"/>
  <c r="AN134" i="5"/>
  <c r="CC135" i="5"/>
  <c r="AW135" i="5"/>
  <c r="CD135" i="5"/>
  <c r="CS135" i="5"/>
  <c r="CC144" i="5"/>
  <c r="AW144" i="5"/>
  <c r="CD144" i="5"/>
  <c r="CS144" i="5"/>
  <c r="AN144" i="5"/>
  <c r="CC145" i="5"/>
  <c r="AW145" i="5"/>
  <c r="CD145" i="5"/>
  <c r="CS145" i="5"/>
  <c r="AN145" i="5"/>
  <c r="CC146" i="5"/>
  <c r="AW146" i="5"/>
  <c r="CD146" i="5"/>
  <c r="CS146" i="5"/>
  <c r="AN146" i="5"/>
  <c r="CC147" i="5"/>
  <c r="AW147" i="5"/>
  <c r="CD147" i="5"/>
  <c r="CS147" i="5"/>
  <c r="CC156" i="5"/>
  <c r="AW156" i="5"/>
  <c r="CD156" i="5"/>
  <c r="CS156" i="5"/>
  <c r="AN156" i="5"/>
  <c r="CC157" i="5"/>
  <c r="AW157" i="5"/>
  <c r="CD157" i="5"/>
  <c r="CS157" i="5"/>
  <c r="AN157" i="5"/>
  <c r="AN169" i="5"/>
  <c r="CP171" i="5"/>
  <c r="CC172" i="5"/>
  <c r="AW172" i="5"/>
  <c r="CD172" i="5"/>
  <c r="AT173" i="5"/>
  <c r="CP173" i="5"/>
  <c r="AN173" i="5"/>
  <c r="CC178" i="5"/>
  <c r="AW178" i="5"/>
  <c r="CD178" i="5"/>
  <c r="AU179" i="5"/>
  <c r="CP180" i="5"/>
  <c r="AN180" i="5"/>
  <c r="CP181" i="5"/>
  <c r="AN181" i="5"/>
  <c r="CP182" i="5"/>
  <c r="AN182" i="5"/>
  <c r="CP183" i="5"/>
  <c r="AN183" i="5"/>
  <c r="CP185" i="5"/>
  <c r="AN185" i="5"/>
  <c r="CP257" i="5"/>
  <c r="AN257" i="5"/>
  <c r="CP258" i="5"/>
  <c r="AN258" i="5"/>
  <c r="CP259" i="5"/>
  <c r="AN259" i="5"/>
  <c r="CP261" i="5"/>
  <c r="AN261" i="5"/>
  <c r="CE265" i="5"/>
  <c r="CF265" i="5"/>
  <c r="CI265" i="5"/>
  <c r="V265" i="5"/>
  <c r="CL265" i="5"/>
  <c r="W265" i="5"/>
  <c r="CC267" i="5"/>
  <c r="AW267" i="5"/>
  <c r="CD267" i="5"/>
  <c r="CC268" i="5"/>
  <c r="AW268" i="5"/>
  <c r="CD268" i="5"/>
  <c r="CE275" i="5"/>
  <c r="CF275" i="5"/>
  <c r="CI275" i="5"/>
  <c r="V275" i="5"/>
  <c r="CL275" i="5"/>
  <c r="W275" i="5"/>
  <c r="CP286" i="5"/>
  <c r="AN286" i="5"/>
  <c r="AV290" i="5"/>
  <c r="CE290" i="5"/>
  <c r="CF290" i="5"/>
  <c r="CI290" i="5"/>
  <c r="V290" i="5"/>
  <c r="CL290" i="5"/>
  <c r="W290" i="5"/>
  <c r="CC292" i="5"/>
  <c r="AW292" i="5"/>
  <c r="CD292" i="5"/>
  <c r="CC293" i="5"/>
  <c r="AW293" i="5"/>
  <c r="CD293" i="5"/>
  <c r="CE300" i="5"/>
  <c r="CF300" i="5"/>
  <c r="CI300" i="5"/>
  <c r="V300" i="5"/>
  <c r="CL300" i="5"/>
  <c r="W300" i="5"/>
  <c r="CP310" i="5"/>
  <c r="AN310" i="5"/>
  <c r="AU312" i="5"/>
  <c r="CC313" i="5"/>
  <c r="AW313" i="5"/>
  <c r="CD313" i="5"/>
  <c r="BY160" i="5"/>
  <c r="BY161" i="5"/>
  <c r="CC176" i="5"/>
  <c r="AW176" i="5"/>
  <c r="CD176" i="5"/>
  <c r="CP178" i="5"/>
  <c r="AN178" i="5"/>
  <c r="CP184" i="5"/>
  <c r="AN184" i="5"/>
  <c r="CO186" i="5"/>
  <c r="CP260" i="5"/>
  <c r="AN260" i="5"/>
  <c r="AV264" i="5"/>
  <c r="CE264" i="5"/>
  <c r="CF264" i="5"/>
  <c r="CI264" i="5"/>
  <c r="V264" i="5"/>
  <c r="CL264" i="5"/>
  <c r="W264" i="5"/>
  <c r="AU267" i="5"/>
  <c r="AU268" i="5"/>
  <c r="CP269" i="5"/>
  <c r="AN269" i="5"/>
  <c r="CP270" i="5"/>
  <c r="AN270" i="5"/>
  <c r="CP271" i="5"/>
  <c r="AN271" i="5"/>
  <c r="CP272" i="5"/>
  <c r="AN272" i="5"/>
  <c r="CP274" i="5"/>
  <c r="AN274" i="5"/>
  <c r="CO288" i="5"/>
  <c r="AV289" i="5"/>
  <c r="AU292" i="5"/>
  <c r="AU293" i="5"/>
  <c r="CP294" i="5"/>
  <c r="AN294" i="5"/>
  <c r="CP295" i="5"/>
  <c r="AN295" i="5"/>
  <c r="CP296" i="5"/>
  <c r="AN296" i="5"/>
  <c r="CP297" i="5"/>
  <c r="AN297" i="5"/>
  <c r="CP299" i="5"/>
  <c r="AN299" i="5"/>
  <c r="CO302" i="5"/>
  <c r="AV303" i="5"/>
  <c r="CE303" i="5"/>
  <c r="CF303" i="5"/>
  <c r="CI303" i="5"/>
  <c r="V303" i="5"/>
  <c r="CL303" i="5"/>
  <c r="W303" i="5"/>
  <c r="AU313" i="5"/>
  <c r="BY180" i="5"/>
  <c r="BY181" i="5"/>
  <c r="BY182" i="5"/>
  <c r="BY183" i="5"/>
  <c r="AU186" i="5"/>
  <c r="BY257" i="5"/>
  <c r="BY258" i="5"/>
  <c r="BY259" i="5"/>
  <c r="AU263" i="5"/>
  <c r="AU264" i="5"/>
  <c r="AU265" i="5"/>
  <c r="AU266" i="5"/>
  <c r="BY269" i="5"/>
  <c r="CC269" i="5"/>
  <c r="AW269" i="5"/>
  <c r="CD269" i="5"/>
  <c r="BY270" i="5"/>
  <c r="CC270" i="5"/>
  <c r="AW270" i="5"/>
  <c r="CD270" i="5"/>
  <c r="BY271" i="5"/>
  <c r="CC271" i="5"/>
  <c r="AW271" i="5"/>
  <c r="CD271" i="5"/>
  <c r="BY272" i="5"/>
  <c r="AU275" i="5"/>
  <c r="AU276" i="5"/>
  <c r="AU277" i="5"/>
  <c r="AU278" i="5"/>
  <c r="BY282" i="5"/>
  <c r="CC282" i="5"/>
  <c r="AW282" i="5"/>
  <c r="CD282" i="5"/>
  <c r="BY283" i="5"/>
  <c r="CC283" i="5"/>
  <c r="AW283" i="5"/>
  <c r="CD283" i="5"/>
  <c r="BY284" i="5"/>
  <c r="BY285" i="5"/>
  <c r="AU288" i="5"/>
  <c r="AU289" i="5"/>
  <c r="AU290" i="5"/>
  <c r="AU291" i="5"/>
  <c r="BY294" i="5"/>
  <c r="CC294" i="5"/>
  <c r="AW294" i="5"/>
  <c r="CD294" i="5"/>
  <c r="BY295" i="5"/>
  <c r="BY296" i="5"/>
  <c r="CC296" i="5"/>
  <c r="AW296" i="5"/>
  <c r="CD296" i="5"/>
  <c r="BY297" i="5"/>
  <c r="AU300" i="5"/>
  <c r="AU301" i="5"/>
  <c r="AU302" i="5"/>
  <c r="AU303" i="5"/>
  <c r="BY306" i="5"/>
  <c r="BY307" i="5"/>
  <c r="BY308" i="5"/>
  <c r="BY309" i="5"/>
  <c r="U312" i="5"/>
  <c r="CE314" i="5"/>
  <c r="CF314" i="5"/>
  <c r="CI314" i="5"/>
  <c r="V314" i="5"/>
  <c r="CL314" i="5"/>
  <c r="W314" i="5"/>
  <c r="CK315" i="5"/>
  <c r="AT321" i="5"/>
  <c r="CC321" i="5"/>
  <c r="AW321" i="5"/>
  <c r="CD321" i="5"/>
  <c r="AU323" i="5"/>
  <c r="CC324" i="5"/>
  <c r="AW324" i="5"/>
  <c r="CD324" i="5"/>
  <c r="CC326" i="5"/>
  <c r="AW326" i="5"/>
  <c r="CD326" i="5"/>
  <c r="CE334" i="5"/>
  <c r="CF334" i="5"/>
  <c r="CI334" i="5"/>
  <c r="V334" i="5"/>
  <c r="CL334" i="5"/>
  <c r="W334" i="5"/>
  <c r="AU336" i="5"/>
  <c r="AV340" i="5"/>
  <c r="CE340" i="5"/>
  <c r="CF340" i="5"/>
  <c r="CI340" i="5"/>
  <c r="V340" i="5"/>
  <c r="AU347" i="5"/>
  <c r="CE348" i="5"/>
  <c r="CF348" i="5"/>
  <c r="CI348" i="5"/>
  <c r="V348" i="5"/>
  <c r="CL348" i="5"/>
  <c r="W348" i="5"/>
  <c r="AU351" i="5"/>
  <c r="AV352" i="5"/>
  <c r="CE352" i="5"/>
  <c r="CF352" i="5"/>
  <c r="CI352" i="5"/>
  <c r="V352" i="5"/>
  <c r="CL352" i="5"/>
  <c r="AV353" i="5"/>
  <c r="AU354" i="5"/>
  <c r="AV363" i="5"/>
  <c r="CE363" i="5"/>
  <c r="CF363" i="5"/>
  <c r="CI363" i="5"/>
  <c r="V363" i="5"/>
  <c r="CL363" i="5"/>
  <c r="AU184" i="5"/>
  <c r="AU260" i="5"/>
  <c r="AU273" i="5"/>
  <c r="AU274" i="5"/>
  <c r="AU286" i="5"/>
  <c r="AU298" i="5"/>
  <c r="AU299" i="5"/>
  <c r="AU311" i="5"/>
  <c r="AT312" i="5"/>
  <c r="CC315" i="5"/>
  <c r="AW315" i="5"/>
  <c r="CD315" i="5"/>
  <c r="AT316" i="5"/>
  <c r="CP316" i="5"/>
  <c r="AN316" i="5"/>
  <c r="CC322" i="5"/>
  <c r="AW322" i="5"/>
  <c r="CD322" i="5"/>
  <c r="CP327" i="5"/>
  <c r="AN327" i="5"/>
  <c r="CC329" i="5"/>
  <c r="AW329" i="5"/>
  <c r="CD329" i="5"/>
  <c r="AU334" i="5"/>
  <c r="AU337" i="5"/>
  <c r="CC338" i="5"/>
  <c r="AW338" i="5"/>
  <c r="CD338" i="5"/>
  <c r="AU340" i="5"/>
  <c r="CC346" i="5"/>
  <c r="AW346" i="5"/>
  <c r="CD346" i="5"/>
  <c r="AU348" i="5"/>
  <c r="CC349" i="5"/>
  <c r="AW349" i="5"/>
  <c r="CD349" i="5"/>
  <c r="AU352" i="5"/>
  <c r="AU353" i="5"/>
  <c r="CC355" i="5"/>
  <c r="AW355" i="5"/>
  <c r="CD355" i="5"/>
  <c r="CP357" i="5"/>
  <c r="AN357" i="5"/>
  <c r="AN179" i="5"/>
  <c r="CP179" i="5"/>
  <c r="CS186" i="5"/>
  <c r="CP267" i="5"/>
  <c r="AN268" i="5"/>
  <c r="CP268" i="5"/>
  <c r="AN279" i="5"/>
  <c r="CP279" i="5"/>
  <c r="AN280" i="5"/>
  <c r="AN281" i="5"/>
  <c r="CP281" i="5"/>
  <c r="AN292" i="5"/>
  <c r="CP293" i="5"/>
  <c r="AN304" i="5"/>
  <c r="CP304" i="5"/>
  <c r="CP305" i="5"/>
  <c r="CP313" i="5"/>
  <c r="AN313" i="5"/>
  <c r="AT313" i="5"/>
  <c r="CP315" i="5"/>
  <c r="AN315" i="5"/>
  <c r="AT317" i="5"/>
  <c r="CP317" i="5"/>
  <c r="AN317" i="5"/>
  <c r="AU322" i="5"/>
  <c r="CC325" i="5"/>
  <c r="AW325" i="5"/>
  <c r="CD325" i="5"/>
  <c r="CC327" i="5"/>
  <c r="AW327" i="5"/>
  <c r="CD327" i="5"/>
  <c r="AU329" i="5"/>
  <c r="CC335" i="5"/>
  <c r="AW335" i="5"/>
  <c r="CD335" i="5"/>
  <c r="AU338" i="5"/>
  <c r="CC339" i="5"/>
  <c r="AW339" i="5"/>
  <c r="CD339" i="5"/>
  <c r="CC341" i="5"/>
  <c r="AW341" i="5"/>
  <c r="CD341" i="5"/>
  <c r="AU346" i="5"/>
  <c r="AU349" i="5"/>
  <c r="CC350" i="5"/>
  <c r="AW350" i="5"/>
  <c r="CD350" i="5"/>
  <c r="AU355" i="5"/>
  <c r="AV361" i="5"/>
  <c r="CE361" i="5"/>
  <c r="CF361" i="5"/>
  <c r="CI361" i="5"/>
  <c r="V361" i="5"/>
  <c r="CL361" i="5"/>
  <c r="W361" i="5"/>
  <c r="CM365" i="5"/>
  <c r="CC184" i="5"/>
  <c r="AW184" i="5"/>
  <c r="CD184" i="5"/>
  <c r="CC261" i="5"/>
  <c r="AW261" i="5"/>
  <c r="CD261" i="5"/>
  <c r="CC262" i="5"/>
  <c r="AW262" i="5"/>
  <c r="CD262" i="5"/>
  <c r="CC273" i="5"/>
  <c r="AW273" i="5"/>
  <c r="CD273" i="5"/>
  <c r="CC274" i="5"/>
  <c r="AW274" i="5"/>
  <c r="CD274" i="5"/>
  <c r="CC286" i="5"/>
  <c r="AW286" i="5"/>
  <c r="CD286" i="5"/>
  <c r="CC287" i="5"/>
  <c r="AW287" i="5"/>
  <c r="CD287" i="5"/>
  <c r="CC299" i="5"/>
  <c r="AW299" i="5"/>
  <c r="CD299" i="5"/>
  <c r="CC310" i="5"/>
  <c r="AW310" i="5"/>
  <c r="CD310" i="5"/>
  <c r="CC311" i="5"/>
  <c r="AW311" i="5"/>
  <c r="CD311" i="5"/>
  <c r="CC317" i="5"/>
  <c r="AW317" i="5"/>
  <c r="CD317" i="5"/>
  <c r="CC320" i="5"/>
  <c r="AW320" i="5"/>
  <c r="CD320" i="5"/>
  <c r="CP322" i="5"/>
  <c r="CC323" i="5"/>
  <c r="AW323" i="5"/>
  <c r="CD323" i="5"/>
  <c r="CP324" i="5"/>
  <c r="AN324" i="5"/>
  <c r="CP326" i="5"/>
  <c r="AN326" i="5"/>
  <c r="BY328" i="5"/>
  <c r="CC328" i="5"/>
  <c r="AW328" i="5"/>
  <c r="CD328" i="5"/>
  <c r="U328" i="5"/>
  <c r="AU335" i="5"/>
  <c r="CE336" i="5"/>
  <c r="CF336" i="5"/>
  <c r="CI336" i="5"/>
  <c r="V336" i="5"/>
  <c r="CL336" i="5"/>
  <c r="W336" i="5"/>
  <c r="AU339" i="5"/>
  <c r="AU341" i="5"/>
  <c r="CE347" i="5"/>
  <c r="CF347" i="5"/>
  <c r="CI347" i="5"/>
  <c r="V347" i="5"/>
  <c r="CL347" i="5"/>
  <c r="AU350" i="5"/>
  <c r="AV351" i="5"/>
  <c r="CE351" i="5"/>
  <c r="CF351" i="5"/>
  <c r="CI351" i="5"/>
  <c r="V351" i="5"/>
  <c r="CL351" i="5"/>
  <c r="W351" i="5"/>
  <c r="AV360" i="5"/>
  <c r="CE360" i="5"/>
  <c r="CF360" i="5"/>
  <c r="CI360" i="5"/>
  <c r="V360" i="5"/>
  <c r="CL360" i="5"/>
  <c r="W360" i="5"/>
  <c r="U329" i="5"/>
  <c r="AN336" i="5"/>
  <c r="CP336" i="5"/>
  <c r="AN337" i="5"/>
  <c r="CP337" i="5"/>
  <c r="AN338" i="5"/>
  <c r="CP338" i="5"/>
  <c r="AN339" i="5"/>
  <c r="U340" i="5"/>
  <c r="U341" i="5"/>
  <c r="AN348" i="5"/>
  <c r="CP348" i="5"/>
  <c r="AN349" i="5"/>
  <c r="CP349" i="5"/>
  <c r="AN350" i="5"/>
  <c r="CP350" i="5"/>
  <c r="AN351" i="5"/>
  <c r="CP351" i="5"/>
  <c r="U352" i="5"/>
  <c r="U353" i="5"/>
  <c r="U354" i="5"/>
  <c r="AT354" i="5"/>
  <c r="AN360" i="5"/>
  <c r="AT360" i="5"/>
  <c r="AN361" i="5"/>
  <c r="AT361" i="5"/>
  <c r="AN362" i="5"/>
  <c r="AT362" i="5"/>
  <c r="AT363" i="5"/>
  <c r="CK365" i="5"/>
  <c r="AT366" i="5"/>
  <c r="CC371" i="5"/>
  <c r="AW371" i="5"/>
  <c r="CD371" i="5"/>
  <c r="CP373" i="5"/>
  <c r="AN373" i="5"/>
  <c r="CK378" i="5"/>
  <c r="CP386" i="5"/>
  <c r="AN386" i="5"/>
  <c r="U390" i="5"/>
  <c r="BY390" i="5"/>
  <c r="CC390" i="5"/>
  <c r="AW390" i="5"/>
  <c r="CD390" i="5"/>
  <c r="CC330" i="5"/>
  <c r="AW330" i="5"/>
  <c r="CD330" i="5"/>
  <c r="CS330" i="5"/>
  <c r="AN330" i="5"/>
  <c r="CC331" i="5"/>
  <c r="AW331" i="5"/>
  <c r="CD331" i="5"/>
  <c r="CS331" i="5"/>
  <c r="CC332" i="5"/>
  <c r="AW332" i="5"/>
  <c r="CD332" i="5"/>
  <c r="CS332" i="5"/>
  <c r="AN332" i="5"/>
  <c r="CC333" i="5"/>
  <c r="AW333" i="5"/>
  <c r="CD333" i="5"/>
  <c r="CS333" i="5"/>
  <c r="CC342" i="5"/>
  <c r="AW342" i="5"/>
  <c r="CD342" i="5"/>
  <c r="CS342" i="5"/>
  <c r="AN342" i="5"/>
  <c r="CC343" i="5"/>
  <c r="AW343" i="5"/>
  <c r="CD343" i="5"/>
  <c r="CS343" i="5"/>
  <c r="CC344" i="5"/>
  <c r="AW344" i="5"/>
  <c r="CD344" i="5"/>
  <c r="CS344" i="5"/>
  <c r="AN344" i="5"/>
  <c r="CC345" i="5"/>
  <c r="AW345" i="5"/>
  <c r="CD345" i="5"/>
  <c r="CS345" i="5"/>
  <c r="CP355" i="5"/>
  <c r="AN355" i="5"/>
  <c r="CC356" i="5"/>
  <c r="AW356" i="5"/>
  <c r="CD356" i="5"/>
  <c r="CP364" i="5"/>
  <c r="AN364" i="5"/>
  <c r="CP366" i="5"/>
  <c r="AN366" i="5"/>
  <c r="AV373" i="5"/>
  <c r="CE373" i="5"/>
  <c r="CF373" i="5"/>
  <c r="CI373" i="5"/>
  <c r="V373" i="5"/>
  <c r="CL373" i="5"/>
  <c r="W373" i="5"/>
  <c r="CC376" i="5"/>
  <c r="AW376" i="5"/>
  <c r="CD376" i="5"/>
  <c r="CP380" i="5"/>
  <c r="AN380" i="5"/>
  <c r="AT382" i="5"/>
  <c r="CC382" i="5"/>
  <c r="AW382" i="5"/>
  <c r="CD382" i="5"/>
  <c r="CP394" i="5"/>
  <c r="AN394" i="5"/>
  <c r="CP356" i="5"/>
  <c r="AN356" i="5"/>
  <c r="BY357" i="5"/>
  <c r="CC357" i="5"/>
  <c r="AW357" i="5"/>
  <c r="CD357" i="5"/>
  <c r="BY366" i="5"/>
  <c r="CP367" i="5"/>
  <c r="AN367" i="5"/>
  <c r="CP369" i="5"/>
  <c r="AN369" i="5"/>
  <c r="CP376" i="5"/>
  <c r="AU376" i="5"/>
  <c r="CP379" i="5"/>
  <c r="AN379" i="5"/>
  <c r="AV365" i="5"/>
  <c r="BY367" i="5"/>
  <c r="CC367" i="5"/>
  <c r="AW367" i="5"/>
  <c r="CD367" i="5"/>
  <c r="CC368" i="5"/>
  <c r="AW368" i="5"/>
  <c r="CD368" i="5"/>
  <c r="BY369" i="5"/>
  <c r="AU370" i="5"/>
  <c r="CC370" i="5"/>
  <c r="AW370" i="5"/>
  <c r="CD370" i="5"/>
  <c r="CS372" i="5"/>
  <c r="AN376" i="5"/>
  <c r="CC379" i="5"/>
  <c r="AW379" i="5"/>
  <c r="CD379" i="5"/>
  <c r="AU386" i="5"/>
  <c r="AV387" i="5"/>
  <c r="CE387" i="5"/>
  <c r="CF387" i="5"/>
  <c r="CI387" i="5"/>
  <c r="V387" i="5"/>
  <c r="CL387" i="5"/>
  <c r="U389" i="5"/>
  <c r="BY389" i="5"/>
  <c r="CC393" i="5"/>
  <c r="AW393" i="5"/>
  <c r="CD393" i="5"/>
  <c r="AV395" i="5"/>
  <c r="CE395" i="5"/>
  <c r="CF395" i="5"/>
  <c r="CI395" i="5"/>
  <c r="V395" i="5"/>
  <c r="CL395" i="5"/>
  <c r="W395" i="5"/>
  <c r="CC364" i="5"/>
  <c r="AW364" i="5"/>
  <c r="CD364" i="5"/>
  <c r="CK364" i="5"/>
  <c r="CP365" i="5"/>
  <c r="AN365" i="5"/>
  <c r="CO365" i="5"/>
  <c r="AT367" i="5"/>
  <c r="CP368" i="5"/>
  <c r="AN368" i="5"/>
  <c r="AN374" i="5"/>
  <c r="CC375" i="5"/>
  <c r="AW375" i="5"/>
  <c r="CD375" i="5"/>
  <c r="U377" i="5"/>
  <c r="BY377" i="5"/>
  <c r="U378" i="5"/>
  <c r="BY378" i="5"/>
  <c r="CC378" i="5"/>
  <c r="AW378" i="5"/>
  <c r="CD378" i="5"/>
  <c r="AT381" i="5"/>
  <c r="CP382" i="5"/>
  <c r="AN382" i="5"/>
  <c r="CC383" i="5"/>
  <c r="AW383" i="5"/>
  <c r="CD383" i="5"/>
  <c r="CC385" i="5"/>
  <c r="AW385" i="5"/>
  <c r="CD385" i="5"/>
  <c r="CP388" i="5"/>
  <c r="AN388" i="5"/>
  <c r="AT391" i="5"/>
  <c r="CP392" i="5"/>
  <c r="AN392" i="5"/>
  <c r="CC399" i="5"/>
  <c r="AW399" i="5"/>
  <c r="CD399" i="5"/>
  <c r="U401" i="5"/>
  <c r="BY401" i="5"/>
  <c r="CC401" i="5"/>
  <c r="AW401" i="5"/>
  <c r="CD401" i="5"/>
  <c r="U402" i="5"/>
  <c r="BY402" i="5"/>
  <c r="CC402" i="5"/>
  <c r="AW402" i="5"/>
  <c r="CD402" i="5"/>
  <c r="CC403" i="5"/>
  <c r="AW403" i="5"/>
  <c r="CD403" i="5"/>
  <c r="CP410" i="5"/>
  <c r="CC416" i="5"/>
  <c r="AW416" i="5"/>
  <c r="CD416" i="5"/>
  <c r="CP457" i="5"/>
  <c r="AN457" i="5"/>
  <c r="BY516" i="5"/>
  <c r="CC516" i="5"/>
  <c r="AW516" i="5"/>
  <c r="CD516" i="5"/>
  <c r="U516" i="5"/>
  <c r="CP385" i="5"/>
  <c r="AN385" i="5"/>
  <c r="CC386" i="5"/>
  <c r="AW386" i="5"/>
  <c r="CD386" i="5"/>
  <c r="CC389" i="5"/>
  <c r="AW389" i="5"/>
  <c r="CD389" i="5"/>
  <c r="AT392" i="5"/>
  <c r="CC392" i="5"/>
  <c r="AW392" i="5"/>
  <c r="CD392" i="5"/>
  <c r="CP393" i="5"/>
  <c r="AN393" i="5"/>
  <c r="CC396" i="5"/>
  <c r="AW396" i="5"/>
  <c r="CD396" i="5"/>
  <c r="CP399" i="5"/>
  <c r="AN399" i="5"/>
  <c r="CC400" i="5"/>
  <c r="AW400" i="5"/>
  <c r="CD400" i="5"/>
  <c r="CK401" i="5"/>
  <c r="CK402" i="5"/>
  <c r="AU403" i="5"/>
  <c r="AT404" i="5"/>
  <c r="AT406" i="5"/>
  <c r="CS408" i="5"/>
  <c r="AN408" i="5"/>
  <c r="AT408" i="5"/>
  <c r="CE409" i="5"/>
  <c r="CF409" i="5"/>
  <c r="CI409" i="5"/>
  <c r="V409" i="5"/>
  <c r="CL409" i="5"/>
  <c r="W409" i="5"/>
  <c r="AV414" i="5"/>
  <c r="CM415" i="5"/>
  <c r="CN415" i="5"/>
  <c r="AU423" i="5"/>
  <c r="AV424" i="5"/>
  <c r="CE424" i="5"/>
  <c r="CF424" i="5"/>
  <c r="CI424" i="5"/>
  <c r="V424" i="5"/>
  <c r="CL424" i="5"/>
  <c r="W424" i="5"/>
  <c r="U426" i="5"/>
  <c r="BY426" i="5"/>
  <c r="CC426" i="5"/>
  <c r="AW426" i="5"/>
  <c r="CD426" i="5"/>
  <c r="AU500" i="5"/>
  <c r="CP400" i="5"/>
  <c r="AN400" i="5"/>
  <c r="CP417" i="5"/>
  <c r="AN417" i="5"/>
  <c r="CP423" i="5"/>
  <c r="AN423" i="5"/>
  <c r="U427" i="5"/>
  <c r="BY427" i="5"/>
  <c r="CC427" i="5"/>
  <c r="AW427" i="5"/>
  <c r="CD427" i="5"/>
  <c r="AV435" i="5"/>
  <c r="CE435" i="5"/>
  <c r="CF435" i="5"/>
  <c r="CI435" i="5"/>
  <c r="V435" i="5"/>
  <c r="CL435" i="5"/>
  <c r="W435" i="5"/>
  <c r="AV449" i="5"/>
  <c r="CE449" i="5"/>
  <c r="CF449" i="5"/>
  <c r="CI449" i="5"/>
  <c r="V449" i="5"/>
  <c r="CL449" i="5"/>
  <c r="W449" i="5"/>
  <c r="CC372" i="5"/>
  <c r="AW372" i="5"/>
  <c r="CD372" i="5"/>
  <c r="CC374" i="5"/>
  <c r="AW374" i="5"/>
  <c r="CD374" i="5"/>
  <c r="CC380" i="5"/>
  <c r="AW380" i="5"/>
  <c r="CD380" i="5"/>
  <c r="CP381" i="5"/>
  <c r="AN381" i="5"/>
  <c r="AN387" i="5"/>
  <c r="CC388" i="5"/>
  <c r="AW388" i="5"/>
  <c r="CD388" i="5"/>
  <c r="CP391" i="5"/>
  <c r="AN391" i="5"/>
  <c r="CC394" i="5"/>
  <c r="AW394" i="5"/>
  <c r="CD394" i="5"/>
  <c r="CP397" i="5"/>
  <c r="CC398" i="5"/>
  <c r="AW398" i="5"/>
  <c r="CD398" i="5"/>
  <c r="AU400" i="5"/>
  <c r="AU407" i="5"/>
  <c r="CC407" i="5"/>
  <c r="AW407" i="5"/>
  <c r="CD407" i="5"/>
  <c r="AU412" i="5"/>
  <c r="CP431" i="5"/>
  <c r="AN431" i="5"/>
  <c r="AU481" i="5"/>
  <c r="CC481" i="5"/>
  <c r="AW481" i="5"/>
  <c r="CD481" i="5"/>
  <c r="AV482" i="5"/>
  <c r="CE482" i="5"/>
  <c r="CF482" i="5"/>
  <c r="CI482" i="5"/>
  <c r="V482" i="5"/>
  <c r="CL482" i="5"/>
  <c r="AU383" i="5"/>
  <c r="AU384" i="5"/>
  <c r="AU395" i="5"/>
  <c r="AU396" i="5"/>
  <c r="CP406" i="5"/>
  <c r="CC408" i="5"/>
  <c r="AW408" i="5"/>
  <c r="CD408" i="5"/>
  <c r="CC410" i="5"/>
  <c r="AW410" i="5"/>
  <c r="CD410" i="5"/>
  <c r="CK413" i="5"/>
  <c r="AN414" i="5"/>
  <c r="CC417" i="5"/>
  <c r="AW417" i="5"/>
  <c r="CD417" i="5"/>
  <c r="CP418" i="5"/>
  <c r="AN418" i="5"/>
  <c r="CP424" i="5"/>
  <c r="AN424" i="5"/>
  <c r="CC425" i="5"/>
  <c r="AW425" i="5"/>
  <c r="CD425" i="5"/>
  <c r="CP428" i="5"/>
  <c r="AN428" i="5"/>
  <c r="CC431" i="5"/>
  <c r="AW431" i="5"/>
  <c r="CD431" i="5"/>
  <c r="CP432" i="5"/>
  <c r="AN432" i="5"/>
  <c r="CE437" i="5"/>
  <c r="CF437" i="5"/>
  <c r="CI437" i="5"/>
  <c r="V437" i="5"/>
  <c r="BY438" i="5"/>
  <c r="CC438" i="5"/>
  <c r="AW438" i="5"/>
  <c r="CD438" i="5"/>
  <c r="U438" i="5"/>
  <c r="CC441" i="5"/>
  <c r="AW441" i="5"/>
  <c r="CD441" i="5"/>
  <c r="CP442" i="5"/>
  <c r="AN442" i="5"/>
  <c r="U452" i="5"/>
  <c r="CP461" i="5"/>
  <c r="AN461" i="5"/>
  <c r="CP464" i="5"/>
  <c r="AN464" i="5"/>
  <c r="CP470" i="5"/>
  <c r="AN470" i="5"/>
  <c r="CP503" i="5"/>
  <c r="AN503" i="5"/>
  <c r="U403" i="5"/>
  <c r="BY404" i="5"/>
  <c r="BY405" i="5"/>
  <c r="CC405" i="5"/>
  <c r="AW405" i="5"/>
  <c r="CD405" i="5"/>
  <c r="BY406" i="5"/>
  <c r="CC406" i="5"/>
  <c r="AW406" i="5"/>
  <c r="CD406" i="5"/>
  <c r="AU409" i="5"/>
  <c r="AN410" i="5"/>
  <c r="CC411" i="5"/>
  <c r="AW411" i="5"/>
  <c r="CD411" i="5"/>
  <c r="CC413" i="5"/>
  <c r="AW413" i="5"/>
  <c r="CD413" i="5"/>
  <c r="AU415" i="5"/>
  <c r="CO415" i="5"/>
  <c r="AT418" i="5"/>
  <c r="CC418" i="5"/>
  <c r="AW418" i="5"/>
  <c r="CD418" i="5"/>
  <c r="CP419" i="5"/>
  <c r="AN419" i="5"/>
  <c r="CC420" i="5"/>
  <c r="AW420" i="5"/>
  <c r="CD420" i="5"/>
  <c r="CC422" i="5"/>
  <c r="AW422" i="5"/>
  <c r="CD422" i="5"/>
  <c r="AU424" i="5"/>
  <c r="CP425" i="5"/>
  <c r="AT428" i="5"/>
  <c r="CC428" i="5"/>
  <c r="AW428" i="5"/>
  <c r="CD428" i="5"/>
  <c r="CP429" i="5"/>
  <c r="AN429" i="5"/>
  <c r="AT432" i="5"/>
  <c r="CC432" i="5"/>
  <c r="AW432" i="5"/>
  <c r="CD432" i="5"/>
  <c r="CP433" i="5"/>
  <c r="AN433" i="5"/>
  <c r="CC434" i="5"/>
  <c r="AW434" i="5"/>
  <c r="CD434" i="5"/>
  <c r="U444" i="5"/>
  <c r="BY444" i="5"/>
  <c r="CK444" i="5"/>
  <c r="CC445" i="5"/>
  <c r="AW445" i="5"/>
  <c r="CD445" i="5"/>
  <c r="CC447" i="5"/>
  <c r="AW447" i="5"/>
  <c r="CD447" i="5"/>
  <c r="AV451" i="5"/>
  <c r="CE451" i="5"/>
  <c r="CF451" i="5"/>
  <c r="CI451" i="5"/>
  <c r="V451" i="5"/>
  <c r="CL451" i="5"/>
  <c r="W451" i="5"/>
  <c r="AN462" i="5"/>
  <c r="CC471" i="5"/>
  <c r="AW471" i="5"/>
  <c r="CD471" i="5"/>
  <c r="AV475" i="5"/>
  <c r="CE475" i="5"/>
  <c r="CF475" i="5"/>
  <c r="CI475" i="5"/>
  <c r="V475" i="5"/>
  <c r="CL475" i="5"/>
  <c r="W475" i="5"/>
  <c r="CC412" i="5"/>
  <c r="AW412" i="5"/>
  <c r="CD412" i="5"/>
  <c r="CP413" i="5"/>
  <c r="AN413" i="5"/>
  <c r="CP415" i="5"/>
  <c r="AN415" i="5"/>
  <c r="CK415" i="5"/>
  <c r="CP416" i="5"/>
  <c r="AN416" i="5"/>
  <c r="AT419" i="5"/>
  <c r="CP422" i="5"/>
  <c r="AN422" i="5"/>
  <c r="CC423" i="5"/>
  <c r="AW423" i="5"/>
  <c r="CD423" i="5"/>
  <c r="AT429" i="5"/>
  <c r="CC429" i="5"/>
  <c r="AW429" i="5"/>
  <c r="CD429" i="5"/>
  <c r="CP430" i="5"/>
  <c r="AN430" i="5"/>
  <c r="AT433" i="5"/>
  <c r="CC433" i="5"/>
  <c r="AW433" i="5"/>
  <c r="CD433" i="5"/>
  <c r="CE439" i="5"/>
  <c r="CF439" i="5"/>
  <c r="CI439" i="5"/>
  <c r="V439" i="5"/>
  <c r="CL439" i="5"/>
  <c r="AV439" i="5"/>
  <c r="CE442" i="5"/>
  <c r="CF442" i="5"/>
  <c r="CI442" i="5"/>
  <c r="V442" i="5"/>
  <c r="CL442" i="5"/>
  <c r="AV442" i="5"/>
  <c r="CP459" i="5"/>
  <c r="AN459" i="5"/>
  <c r="AU420" i="5"/>
  <c r="AU421" i="5"/>
  <c r="AU434" i="5"/>
  <c r="AU435" i="5"/>
  <c r="AU436" i="5"/>
  <c r="CP437" i="5"/>
  <c r="CO439" i="5"/>
  <c r="CK439" i="5"/>
  <c r="AN440" i="5"/>
  <c r="CC440" i="5"/>
  <c r="AW440" i="5"/>
  <c r="CD440" i="5"/>
  <c r="AU442" i="5"/>
  <c r="CP443" i="5"/>
  <c r="AN443" i="5"/>
  <c r="CC448" i="5"/>
  <c r="AW448" i="5"/>
  <c r="CD448" i="5"/>
  <c r="CP449" i="5"/>
  <c r="CC450" i="5"/>
  <c r="AW450" i="5"/>
  <c r="CD450" i="5"/>
  <c r="CP451" i="5"/>
  <c r="U453" i="5"/>
  <c r="BY453" i="5"/>
  <c r="CP456" i="5"/>
  <c r="AN456" i="5"/>
  <c r="CC457" i="5"/>
  <c r="AW457" i="5"/>
  <c r="CD457" i="5"/>
  <c r="CE462" i="5"/>
  <c r="CF462" i="5"/>
  <c r="CI462" i="5"/>
  <c r="V462" i="5"/>
  <c r="CL462" i="5"/>
  <c r="W462" i="5"/>
  <c r="CE464" i="5"/>
  <c r="CF464" i="5"/>
  <c r="CI464" i="5"/>
  <c r="V464" i="5"/>
  <c r="CL464" i="5"/>
  <c r="W464" i="5"/>
  <c r="U466" i="5"/>
  <c r="BY466" i="5"/>
  <c r="CC466" i="5"/>
  <c r="AW466" i="5"/>
  <c r="CD466" i="5"/>
  <c r="CP469" i="5"/>
  <c r="AN469" i="5"/>
  <c r="CP473" i="5"/>
  <c r="AN473" i="5"/>
  <c r="CC476" i="5"/>
  <c r="AW476" i="5"/>
  <c r="CD476" i="5"/>
  <c r="U480" i="5"/>
  <c r="BY480" i="5"/>
  <c r="CC480" i="5"/>
  <c r="AW480" i="5"/>
  <c r="CD480" i="5"/>
  <c r="AV483" i="5"/>
  <c r="CE483" i="5"/>
  <c r="CF483" i="5"/>
  <c r="CI483" i="5"/>
  <c r="V483" i="5"/>
  <c r="CL483" i="5"/>
  <c r="W483" i="5"/>
  <c r="AU484" i="5"/>
  <c r="CC484" i="5"/>
  <c r="AW484" i="5"/>
  <c r="CD484" i="5"/>
  <c r="AV496" i="5"/>
  <c r="CE496" i="5"/>
  <c r="CF496" i="5"/>
  <c r="CI496" i="5"/>
  <c r="V496" i="5"/>
  <c r="CL496" i="5"/>
  <c r="W496" i="5"/>
  <c r="AV497" i="5"/>
  <c r="CE497" i="5"/>
  <c r="CF497" i="5"/>
  <c r="CI497" i="5"/>
  <c r="V497" i="5"/>
  <c r="CL497" i="5"/>
  <c r="W497" i="5"/>
  <c r="AN500" i="5"/>
  <c r="CP500" i="5"/>
  <c r="U439" i="5"/>
  <c r="CK440" i="5"/>
  <c r="BY443" i="5"/>
  <c r="AN445" i="5"/>
  <c r="CP445" i="5"/>
  <c r="AN446" i="5"/>
  <c r="CP446" i="5"/>
  <c r="AN447" i="5"/>
  <c r="CP447" i="5"/>
  <c r="CK452" i="5"/>
  <c r="U454" i="5"/>
  <c r="BY454" i="5"/>
  <c r="CC454" i="5"/>
  <c r="AW454" i="5"/>
  <c r="CD454" i="5"/>
  <c r="AT455" i="5"/>
  <c r="CP455" i="5"/>
  <c r="AN455" i="5"/>
  <c r="CC459" i="5"/>
  <c r="AW459" i="5"/>
  <c r="CD459" i="5"/>
  <c r="CC461" i="5"/>
  <c r="AW461" i="5"/>
  <c r="CD461" i="5"/>
  <c r="CP463" i="5"/>
  <c r="AN463" i="5"/>
  <c r="CP465" i="5"/>
  <c r="AN465" i="5"/>
  <c r="U467" i="5"/>
  <c r="BY467" i="5"/>
  <c r="AT468" i="5"/>
  <c r="CP468" i="5"/>
  <c r="AN468" i="5"/>
  <c r="AT472" i="5"/>
  <c r="CP472" i="5"/>
  <c r="AN472" i="5"/>
  <c r="CP476" i="5"/>
  <c r="AN476" i="5"/>
  <c r="CC477" i="5"/>
  <c r="AW477" i="5"/>
  <c r="CD477" i="5"/>
  <c r="AU486" i="5"/>
  <c r="CC493" i="5"/>
  <c r="AW493" i="5"/>
  <c r="CD493" i="5"/>
  <c r="CP441" i="5"/>
  <c r="AN441" i="5"/>
  <c r="AT441" i="5"/>
  <c r="AT444" i="5"/>
  <c r="CC452" i="5"/>
  <c r="AW452" i="5"/>
  <c r="CD452" i="5"/>
  <c r="CK453" i="5"/>
  <c r="AT458" i="5"/>
  <c r="CP458" i="5"/>
  <c r="AN458" i="5"/>
  <c r="CK466" i="5"/>
  <c r="CC468" i="5"/>
  <c r="AW468" i="5"/>
  <c r="CD468" i="5"/>
  <c r="AT471" i="5"/>
  <c r="CP471" i="5"/>
  <c r="AN471" i="5"/>
  <c r="CC472" i="5"/>
  <c r="AW472" i="5"/>
  <c r="CD472" i="5"/>
  <c r="CP477" i="5"/>
  <c r="AN477" i="5"/>
  <c r="AN486" i="5"/>
  <c r="AV487" i="5"/>
  <c r="CE487" i="5"/>
  <c r="CF487" i="5"/>
  <c r="CI487" i="5"/>
  <c r="V487" i="5"/>
  <c r="CL487" i="5"/>
  <c r="W487" i="5"/>
  <c r="AU459" i="5"/>
  <c r="AU460" i="5"/>
  <c r="AU461" i="5"/>
  <c r="AU474" i="5"/>
  <c r="AU475" i="5"/>
  <c r="CC479" i="5"/>
  <c r="AW479" i="5"/>
  <c r="CD479" i="5"/>
  <c r="CK479" i="5"/>
  <c r="CP487" i="5"/>
  <c r="AN487" i="5"/>
  <c r="CP492" i="5"/>
  <c r="AN492" i="5"/>
  <c r="CC498" i="5"/>
  <c r="AW498" i="5"/>
  <c r="CD498" i="5"/>
  <c r="AV513" i="5"/>
  <c r="CE513" i="5"/>
  <c r="CF513" i="5"/>
  <c r="CI513" i="5"/>
  <c r="V513" i="5"/>
  <c r="CC478" i="5"/>
  <c r="AW478" i="5"/>
  <c r="CD478" i="5"/>
  <c r="CK478" i="5"/>
  <c r="AN479" i="5"/>
  <c r="AT481" i="5"/>
  <c r="CC485" i="5"/>
  <c r="AW485" i="5"/>
  <c r="CD485" i="5"/>
  <c r="AT492" i="5"/>
  <c r="CC492" i="5"/>
  <c r="AW492" i="5"/>
  <c r="CD492" i="5"/>
  <c r="CC495" i="5"/>
  <c r="AW495" i="5"/>
  <c r="CD495" i="5"/>
  <c r="CP498" i="5"/>
  <c r="AN498" i="5"/>
  <c r="CC499" i="5"/>
  <c r="AW499" i="5"/>
  <c r="CD499" i="5"/>
  <c r="AU508" i="5"/>
  <c r="CC508" i="5"/>
  <c r="AW508" i="5"/>
  <c r="CD508" i="5"/>
  <c r="CP478" i="5"/>
  <c r="AN478" i="5"/>
  <c r="AT480" i="5"/>
  <c r="CP481" i="5"/>
  <c r="AN481" i="5"/>
  <c r="CC486" i="5"/>
  <c r="AW486" i="5"/>
  <c r="CD486" i="5"/>
  <c r="U488" i="5"/>
  <c r="BY488" i="5"/>
  <c r="CC488" i="5"/>
  <c r="AW488" i="5"/>
  <c r="CD488" i="5"/>
  <c r="U489" i="5"/>
  <c r="BY489" i="5"/>
  <c r="CC489" i="5"/>
  <c r="AW489" i="5"/>
  <c r="CD489" i="5"/>
  <c r="U490" i="5"/>
  <c r="BY490" i="5"/>
  <c r="CC490" i="5"/>
  <c r="AW490" i="5"/>
  <c r="CD490" i="5"/>
  <c r="U491" i="5"/>
  <c r="BY491" i="5"/>
  <c r="CP493" i="5"/>
  <c r="AN493" i="5"/>
  <c r="CC494" i="5"/>
  <c r="AW494" i="5"/>
  <c r="CD494" i="5"/>
  <c r="CP499" i="5"/>
  <c r="CC500" i="5"/>
  <c r="AW500" i="5"/>
  <c r="CD500" i="5"/>
  <c r="CE501" i="5"/>
  <c r="CF501" i="5"/>
  <c r="CI501" i="5"/>
  <c r="V501" i="5"/>
  <c r="AV501" i="5"/>
  <c r="CP525" i="5"/>
  <c r="AN525" i="5"/>
  <c r="AU485" i="5"/>
  <c r="AU494" i="5"/>
  <c r="AU495" i="5"/>
  <c r="AU496" i="5"/>
  <c r="AU497" i="5"/>
  <c r="CK501" i="5"/>
  <c r="AN502" i="5"/>
  <c r="CC503" i="5"/>
  <c r="AW503" i="5"/>
  <c r="CD503" i="5"/>
  <c r="CP505" i="5"/>
  <c r="AN505" i="5"/>
  <c r="CC506" i="5"/>
  <c r="AW506" i="5"/>
  <c r="CD506" i="5"/>
  <c r="AU509" i="5"/>
  <c r="CC509" i="5"/>
  <c r="AW509" i="5"/>
  <c r="CD509" i="5"/>
  <c r="AV514" i="5"/>
  <c r="CE514" i="5"/>
  <c r="CF514" i="5"/>
  <c r="CI514" i="5"/>
  <c r="V514" i="5"/>
  <c r="CL514" i="5"/>
  <c r="W514" i="5"/>
  <c r="BY529" i="5"/>
  <c r="CC529" i="5"/>
  <c r="AW529" i="5"/>
  <c r="CD529" i="5"/>
  <c r="U529" i="5"/>
  <c r="U501" i="5"/>
  <c r="AU502" i="5"/>
  <c r="AN506" i="5"/>
  <c r="CP507" i="5"/>
  <c r="AN507" i="5"/>
  <c r="AU510" i="5"/>
  <c r="CC510" i="5"/>
  <c r="AW510" i="5"/>
  <c r="CD510" i="5"/>
  <c r="AN515" i="5"/>
  <c r="CP515" i="5"/>
  <c r="CE517" i="5"/>
  <c r="CF517" i="5"/>
  <c r="CI517" i="5"/>
  <c r="V517" i="5"/>
  <c r="CL517" i="5"/>
  <c r="AV517" i="5"/>
  <c r="BY518" i="5"/>
  <c r="CC518" i="5"/>
  <c r="AW518" i="5"/>
  <c r="CD518" i="5"/>
  <c r="U518" i="5"/>
  <c r="CS522" i="5"/>
  <c r="AN522" i="5"/>
  <c r="AT522" i="5"/>
  <c r="AU507" i="5"/>
  <c r="AU511" i="5"/>
  <c r="CC511" i="5"/>
  <c r="AW511" i="5"/>
  <c r="CD511" i="5"/>
  <c r="AV512" i="5"/>
  <c r="CE512" i="5"/>
  <c r="CF512" i="5"/>
  <c r="CI512" i="5"/>
  <c r="V512" i="5"/>
  <c r="CL512" i="5"/>
  <c r="CK504" i="5"/>
  <c r="AN512" i="5"/>
  <c r="AN513" i="5"/>
  <c r="AT513" i="5"/>
  <c r="AN514" i="5"/>
  <c r="AT514" i="5"/>
  <c r="CK515" i="5"/>
  <c r="CK518" i="5"/>
  <c r="AU523" i="5"/>
  <c r="CC523" i="5"/>
  <c r="AW523" i="5"/>
  <c r="CD523" i="5"/>
  <c r="AV527" i="5"/>
  <c r="CP519" i="5"/>
  <c r="AN519" i="5"/>
  <c r="CP521" i="5"/>
  <c r="AN521" i="5"/>
  <c r="AV524" i="5"/>
  <c r="CE524" i="5"/>
  <c r="CF524" i="5"/>
  <c r="CI524" i="5"/>
  <c r="V524" i="5"/>
  <c r="CL524" i="5"/>
  <c r="CE525" i="5"/>
  <c r="CF525" i="5"/>
  <c r="CI525" i="5"/>
  <c r="V525" i="5"/>
  <c r="CL525" i="5"/>
  <c r="W525" i="5"/>
  <c r="AV533" i="5"/>
  <c r="CE533" i="5"/>
  <c r="CF533" i="5"/>
  <c r="CI533" i="5"/>
  <c r="V533" i="5"/>
  <c r="CL533" i="5"/>
  <c r="W533" i="5"/>
  <c r="CP534" i="5"/>
  <c r="AN534" i="5"/>
  <c r="CK503" i="5"/>
  <c r="CC504" i="5"/>
  <c r="AW504" i="5"/>
  <c r="CD504" i="5"/>
  <c r="AT507" i="5"/>
  <c r="CP508" i="5"/>
  <c r="CP509" i="5"/>
  <c r="CP510" i="5"/>
  <c r="CP511" i="5"/>
  <c r="CC515" i="5"/>
  <c r="AW515" i="5"/>
  <c r="CD515" i="5"/>
  <c r="U517" i="5"/>
  <c r="CP520" i="5"/>
  <c r="AN520" i="5"/>
  <c r="AV521" i="5"/>
  <c r="CE521" i="5"/>
  <c r="CF521" i="5"/>
  <c r="CI521" i="5"/>
  <c r="V521" i="5"/>
  <c r="CL521" i="5"/>
  <c r="W521" i="5"/>
  <c r="CP522" i="5"/>
  <c r="AT524" i="5"/>
  <c r="CS524" i="5"/>
  <c r="AN524" i="5"/>
  <c r="CP532" i="5"/>
  <c r="AN532" i="5"/>
  <c r="CP526" i="5"/>
  <c r="CC528" i="5"/>
  <c r="AW528" i="5"/>
  <c r="CD528" i="5"/>
  <c r="CC531" i="5"/>
  <c r="AW531" i="5"/>
  <c r="CD531" i="5"/>
  <c r="CP533" i="5"/>
  <c r="AN533" i="5"/>
  <c r="AV534" i="5"/>
  <c r="CP535" i="5"/>
  <c r="AN535" i="5"/>
  <c r="AV536" i="5"/>
  <c r="CE536" i="5"/>
  <c r="CF536" i="5"/>
  <c r="CI536" i="5"/>
  <c r="V536" i="5"/>
  <c r="CL536" i="5"/>
  <c r="W536" i="5"/>
  <c r="AU538" i="5"/>
  <c r="AU539" i="5"/>
  <c r="AU526" i="5"/>
  <c r="CK527" i="5"/>
  <c r="AN528" i="5"/>
  <c r="CK530" i="5"/>
  <c r="CP536" i="5"/>
  <c r="AN536" i="5"/>
  <c r="CE537" i="5"/>
  <c r="CF537" i="5"/>
  <c r="CI537" i="5"/>
  <c r="V537" i="5"/>
  <c r="CL537" i="5"/>
  <c r="AV537" i="5"/>
  <c r="CC526" i="5"/>
  <c r="AW526" i="5"/>
  <c r="CD526" i="5"/>
  <c r="CP527" i="5"/>
  <c r="AN527" i="5"/>
  <c r="U530" i="5"/>
  <c r="BY530" i="5"/>
  <c r="CC530" i="5"/>
  <c r="AW530" i="5"/>
  <c r="CD530" i="5"/>
  <c r="CP531" i="5"/>
  <c r="AN531" i="5"/>
  <c r="CC532" i="5"/>
  <c r="AW532" i="5"/>
  <c r="CD532" i="5"/>
  <c r="CE538" i="5"/>
  <c r="CF538" i="5"/>
  <c r="CI538" i="5"/>
  <c r="V538" i="5"/>
  <c r="CL538" i="5"/>
  <c r="W538" i="5"/>
  <c r="AV539" i="5"/>
  <c r="AU533" i="5"/>
  <c r="AU536" i="5"/>
  <c r="CP540" i="5"/>
  <c r="U541" i="5"/>
  <c r="CC543" i="5"/>
  <c r="AW543" i="5"/>
  <c r="CD543" i="5"/>
  <c r="CK543" i="5"/>
  <c r="BY544" i="5"/>
  <c r="AN546" i="5"/>
  <c r="AT546" i="5"/>
  <c r="CC546" i="5"/>
  <c r="AW546" i="5"/>
  <c r="CD546" i="5"/>
  <c r="AN547" i="5"/>
  <c r="AT547" i="5"/>
  <c r="U552" i="5"/>
  <c r="BY552" i="5"/>
  <c r="CC552" i="5"/>
  <c r="AW552" i="5"/>
  <c r="CD552" i="5"/>
  <c r="CE555" i="5"/>
  <c r="CF555" i="5"/>
  <c r="CI555" i="5"/>
  <c r="V555" i="5"/>
  <c r="CL555" i="5"/>
  <c r="W555" i="5"/>
  <c r="AV555" i="5"/>
  <c r="AV558" i="5"/>
  <c r="CC540" i="5"/>
  <c r="AW540" i="5"/>
  <c r="CD540" i="5"/>
  <c r="CC542" i="5"/>
  <c r="AW542" i="5"/>
  <c r="CD542" i="5"/>
  <c r="CK542" i="5"/>
  <c r="CP543" i="5"/>
  <c r="AN543" i="5"/>
  <c r="AT545" i="5"/>
  <c r="AN549" i="5"/>
  <c r="CC549" i="5"/>
  <c r="AW549" i="5"/>
  <c r="CD549" i="5"/>
  <c r="CP551" i="5"/>
  <c r="AN551" i="5"/>
  <c r="CP556" i="5"/>
  <c r="AN556" i="5"/>
  <c r="AN537" i="5"/>
  <c r="CP537" i="5"/>
  <c r="AN539" i="5"/>
  <c r="CP539" i="5"/>
  <c r="CC541" i="5"/>
  <c r="AW541" i="5"/>
  <c r="CD541" i="5"/>
  <c r="AN542" i="5"/>
  <c r="AT544" i="5"/>
  <c r="CP545" i="5"/>
  <c r="AN545" i="5"/>
  <c r="CK552" i="5"/>
  <c r="CP544" i="5"/>
  <c r="AN544" i="5"/>
  <c r="CC545" i="5"/>
  <c r="AW545" i="5"/>
  <c r="CD545" i="5"/>
  <c r="CP550" i="5"/>
  <c r="AN550" i="5"/>
  <c r="AU549" i="5"/>
  <c r="CP553" i="5"/>
  <c r="U554" i="5"/>
  <c r="CK555" i="5"/>
  <c r="AT557" i="5"/>
  <c r="CP557" i="5"/>
  <c r="AN557" i="5"/>
  <c r="CP559" i="5"/>
  <c r="AN559" i="5"/>
  <c r="AN553" i="5"/>
  <c r="CC553" i="5"/>
  <c r="AW553" i="5"/>
  <c r="CD553" i="5"/>
  <c r="AT556" i="5"/>
  <c r="CP558" i="5"/>
  <c r="CC560" i="5"/>
  <c r="AW560" i="5"/>
  <c r="CD560" i="5"/>
  <c r="CE562" i="5"/>
  <c r="CF562" i="5"/>
  <c r="CI562" i="5"/>
  <c r="V562" i="5"/>
  <c r="CL562" i="5"/>
  <c r="W562" i="5"/>
  <c r="AV562" i="5"/>
  <c r="CE563" i="5"/>
  <c r="CF563" i="5"/>
  <c r="CI563" i="5"/>
  <c r="V563" i="5"/>
  <c r="CL563" i="5"/>
  <c r="W563" i="5"/>
  <c r="AV563" i="5"/>
  <c r="CC554" i="5"/>
  <c r="AW554" i="5"/>
  <c r="CD554" i="5"/>
  <c r="AU560" i="5"/>
  <c r="CC561" i="5"/>
  <c r="AW561" i="5"/>
  <c r="CD561" i="5"/>
  <c r="CP565" i="5"/>
  <c r="AN565" i="5"/>
  <c r="CC556" i="5"/>
  <c r="AW556" i="5"/>
  <c r="CD556" i="5"/>
  <c r="AU561" i="5"/>
  <c r="AU559" i="5"/>
  <c r="U560" i="5"/>
  <c r="U561" i="5"/>
  <c r="BY565" i="5"/>
  <c r="CS562" i="5"/>
  <c r="AN562" i="5"/>
  <c r="CS563" i="5"/>
  <c r="AN563" i="5"/>
  <c r="CS564" i="5"/>
  <c r="AN564" i="5"/>
  <c r="CP562" i="5"/>
  <c r="CP563" i="5"/>
  <c r="CP564" i="5"/>
  <c r="CO483" i="5"/>
  <c r="CO395" i="5"/>
  <c r="CC519" i="5"/>
  <c r="AW519" i="5"/>
  <c r="CD519" i="5"/>
  <c r="CO263" i="5"/>
  <c r="CO280" i="5"/>
  <c r="CQ280" i="5"/>
  <c r="AN31" i="5"/>
  <c r="AW2" i="5"/>
  <c r="CC7" i="5"/>
  <c r="W539" i="5"/>
  <c r="CL340" i="5"/>
  <c r="CO340" i="5"/>
  <c r="AU547" i="5"/>
  <c r="CC547" i="5"/>
  <c r="AW547" i="5"/>
  <c r="CD547" i="5"/>
  <c r="AN538" i="5"/>
  <c r="CP538" i="5"/>
  <c r="AU473" i="5"/>
  <c r="CC473" i="5"/>
  <c r="AW473" i="5"/>
  <c r="CD473" i="5"/>
  <c r="AU456" i="5"/>
  <c r="CC456" i="5"/>
  <c r="AW456" i="5"/>
  <c r="CD456" i="5"/>
  <c r="AV436" i="5"/>
  <c r="CE436" i="5"/>
  <c r="CF436" i="5"/>
  <c r="CI436" i="5"/>
  <c r="V436" i="5"/>
  <c r="CL436" i="5"/>
  <c r="W436" i="5"/>
  <c r="AV354" i="5"/>
  <c r="CE354" i="5"/>
  <c r="CF354" i="5"/>
  <c r="CI354" i="5"/>
  <c r="V354" i="5"/>
  <c r="CL354" i="5"/>
  <c r="AV397" i="5"/>
  <c r="CE397" i="5"/>
  <c r="CF397" i="5"/>
  <c r="CI397" i="5"/>
  <c r="V397" i="5"/>
  <c r="CL397" i="5"/>
  <c r="W397" i="5"/>
  <c r="AV276" i="5"/>
  <c r="CE276" i="5"/>
  <c r="CF276" i="5"/>
  <c r="CI276" i="5"/>
  <c r="V276" i="5"/>
  <c r="CL276" i="5"/>
  <c r="W276" i="5"/>
  <c r="AU5" i="5"/>
  <c r="CC5" i="5"/>
  <c r="AW5" i="5"/>
  <c r="CD5" i="5"/>
  <c r="CP20" i="5"/>
  <c r="AN20" i="5"/>
  <c r="AV384" i="5"/>
  <c r="CE384" i="5"/>
  <c r="CF384" i="5"/>
  <c r="CI384" i="5"/>
  <c r="V384" i="5"/>
  <c r="CL384" i="5"/>
  <c r="W384" i="5"/>
  <c r="AN35" i="5"/>
  <c r="CP35" i="5"/>
  <c r="AU550" i="5"/>
  <c r="CC550" i="5"/>
  <c r="AW550" i="5"/>
  <c r="CD550" i="5"/>
  <c r="AU548" i="5"/>
  <c r="CC548" i="5"/>
  <c r="AW548" i="5"/>
  <c r="CD548" i="5"/>
  <c r="CP409" i="5"/>
  <c r="AN409" i="5"/>
  <c r="CL501" i="5"/>
  <c r="CO501" i="5"/>
  <c r="CE564" i="5"/>
  <c r="CF564" i="5"/>
  <c r="CI564" i="5"/>
  <c r="V564" i="5"/>
  <c r="CL564" i="5"/>
  <c r="W564" i="5"/>
  <c r="CN564" i="5"/>
  <c r="AV564" i="5"/>
  <c r="AU557" i="5"/>
  <c r="CC557" i="5"/>
  <c r="AW557" i="5"/>
  <c r="CD557" i="5"/>
  <c r="CC535" i="5"/>
  <c r="AW535" i="5"/>
  <c r="CD535" i="5"/>
  <c r="AV535" i="5"/>
  <c r="AU535" i="5"/>
  <c r="AU469" i="5"/>
  <c r="CC469" i="5"/>
  <c r="AW469" i="5"/>
  <c r="CD469" i="5"/>
  <c r="AU381" i="5"/>
  <c r="CC381" i="5"/>
  <c r="AW381" i="5"/>
  <c r="CD381" i="5"/>
  <c r="AU359" i="5"/>
  <c r="CC359" i="5"/>
  <c r="AW359" i="5"/>
  <c r="CD359" i="5"/>
  <c r="AU430" i="5"/>
  <c r="CC430" i="5"/>
  <c r="AW430" i="5"/>
  <c r="CD430" i="5"/>
  <c r="W414" i="5"/>
  <c r="AV337" i="5"/>
  <c r="CE337" i="5"/>
  <c r="CF337" i="5"/>
  <c r="CI337" i="5"/>
  <c r="V337" i="5"/>
  <c r="CL337" i="5"/>
  <c r="W337" i="5"/>
  <c r="CM337" i="5"/>
  <c r="AU185" i="5"/>
  <c r="CC185" i="5"/>
  <c r="AW185" i="5"/>
  <c r="CD185" i="5"/>
  <c r="AU173" i="5"/>
  <c r="CC173" i="5"/>
  <c r="AW173" i="5"/>
  <c r="CD173" i="5"/>
  <c r="AV173" i="5"/>
  <c r="AV136" i="5"/>
  <c r="CE136" i="5"/>
  <c r="CF136" i="5"/>
  <c r="CI136" i="5"/>
  <c r="V136" i="5"/>
  <c r="CL136" i="5"/>
  <c r="W136" i="5"/>
  <c r="AN136" i="5"/>
  <c r="CP136" i="5"/>
  <c r="AN371" i="5"/>
  <c r="CP371" i="5"/>
  <c r="CO475" i="5"/>
  <c r="AU458" i="5"/>
  <c r="CC458" i="5"/>
  <c r="AW458" i="5"/>
  <c r="CD458" i="5"/>
  <c r="AU419" i="5"/>
  <c r="CC419" i="5"/>
  <c r="AW419" i="5"/>
  <c r="CD419" i="5"/>
  <c r="AU391" i="5"/>
  <c r="CC391" i="5"/>
  <c r="AW391" i="5"/>
  <c r="CD391" i="5"/>
  <c r="CP170" i="5"/>
  <c r="AN170" i="5"/>
  <c r="CE21" i="5"/>
  <c r="CF21" i="5"/>
  <c r="CI21" i="5"/>
  <c r="V21" i="5"/>
  <c r="CL21" i="5"/>
  <c r="W21" i="5"/>
  <c r="CN21" i="5"/>
  <c r="AV21" i="5"/>
  <c r="AU9" i="5"/>
  <c r="CC9" i="5"/>
  <c r="AW9" i="5"/>
  <c r="CD9" i="5"/>
  <c r="AV474" i="5"/>
  <c r="CE474" i="5"/>
  <c r="CF474" i="5"/>
  <c r="CI474" i="5"/>
  <c r="V474" i="5"/>
  <c r="CL474" i="5"/>
  <c r="W474" i="5"/>
  <c r="CL513" i="5"/>
  <c r="W513" i="5"/>
  <c r="CO513" i="5"/>
  <c r="CQ513" i="5"/>
  <c r="AV63" i="5"/>
  <c r="CE63" i="5"/>
  <c r="CF63" i="5"/>
  <c r="CI63" i="5"/>
  <c r="V63" i="5"/>
  <c r="CL63" i="5"/>
  <c r="W63" i="5"/>
  <c r="CP325" i="5"/>
  <c r="AN325" i="5"/>
  <c r="CP314" i="5"/>
  <c r="AN314" i="5"/>
  <c r="AV277" i="5"/>
  <c r="CE277" i="5"/>
  <c r="CF277" i="5"/>
  <c r="CI277" i="5"/>
  <c r="V277" i="5"/>
  <c r="CL277" i="5"/>
  <c r="W277" i="5"/>
  <c r="AU358" i="5"/>
  <c r="CC358" i="5"/>
  <c r="AW358" i="5"/>
  <c r="CD358" i="5"/>
  <c r="AU455" i="5"/>
  <c r="CC455" i="5"/>
  <c r="AW455" i="5"/>
  <c r="CD455" i="5"/>
  <c r="CP60" i="5"/>
  <c r="AN60" i="5"/>
  <c r="CP38" i="5"/>
  <c r="AN38" i="5"/>
  <c r="CC470" i="5"/>
  <c r="AW470" i="5"/>
  <c r="CD470" i="5"/>
  <c r="CE470" i="5"/>
  <c r="CF470" i="5"/>
  <c r="CI470" i="5"/>
  <c r="V470" i="5"/>
  <c r="CL470" i="5"/>
  <c r="W470" i="5"/>
  <c r="W442" i="5"/>
  <c r="CQ395" i="5"/>
  <c r="AN398" i="5"/>
  <c r="AN372" i="5"/>
  <c r="AN363" i="5"/>
  <c r="W363" i="5"/>
  <c r="W318" i="5"/>
  <c r="AN26" i="5"/>
  <c r="W20" i="5"/>
  <c r="CP450" i="5"/>
  <c r="CP411" i="5"/>
  <c r="AU534" i="5"/>
  <c r="W537" i="5"/>
  <c r="W524" i="5"/>
  <c r="W512" i="5"/>
  <c r="AN504" i="5"/>
  <c r="W482" i="5"/>
  <c r="W387" i="5"/>
  <c r="AN345" i="5"/>
  <c r="AN343" i="5"/>
  <c r="AN333" i="5"/>
  <c r="AN331" i="5"/>
  <c r="W347" i="5"/>
  <c r="CM347" i="5"/>
  <c r="CC316" i="5"/>
  <c r="AW316" i="5"/>
  <c r="CD316" i="5"/>
  <c r="CE316" i="5"/>
  <c r="CF316" i="5"/>
  <c r="CI316" i="5"/>
  <c r="V316" i="5"/>
  <c r="AN186" i="5"/>
  <c r="AN147" i="5"/>
  <c r="AN135" i="5"/>
  <c r="AN71" i="5"/>
  <c r="AN69" i="5"/>
  <c r="AN57" i="5"/>
  <c r="W280" i="5"/>
  <c r="W162" i="5"/>
  <c r="CN162" i="5"/>
  <c r="CC463" i="5"/>
  <c r="AW463" i="5"/>
  <c r="CD463" i="5"/>
  <c r="CE463" i="5"/>
  <c r="CF463" i="5"/>
  <c r="CI463" i="5"/>
  <c r="V463" i="5"/>
  <c r="CO348" i="5"/>
  <c r="CQ348" i="5"/>
  <c r="CE502" i="5"/>
  <c r="CF502" i="5"/>
  <c r="CI502" i="5"/>
  <c r="V502" i="5"/>
  <c r="CL502" i="5"/>
  <c r="W502" i="5"/>
  <c r="CN502" i="5"/>
  <c r="AV502" i="5"/>
  <c r="CO414" i="5"/>
  <c r="CO555" i="5"/>
  <c r="CQ555" i="5"/>
  <c r="CO17" i="5"/>
  <c r="CQ17" i="5"/>
  <c r="CC362" i="5"/>
  <c r="AW362" i="5"/>
  <c r="CD362" i="5"/>
  <c r="CC319" i="5"/>
  <c r="AW319" i="5"/>
  <c r="CD319" i="5"/>
  <c r="CC522" i="5"/>
  <c r="AW522" i="5"/>
  <c r="CD522" i="5"/>
  <c r="CO534" i="5"/>
  <c r="CQ534" i="5"/>
  <c r="CO449" i="5"/>
  <c r="CQ449" i="5"/>
  <c r="CO424" i="5"/>
  <c r="CP288" i="5"/>
  <c r="CP36" i="5"/>
  <c r="CP323" i="5"/>
  <c r="CO373" i="5"/>
  <c r="CQ373" i="5"/>
  <c r="CQ288" i="5"/>
  <c r="CP485" i="5"/>
  <c r="AV460" i="5"/>
  <c r="CE460" i="5"/>
  <c r="CF460" i="5"/>
  <c r="CI460" i="5"/>
  <c r="V460" i="5"/>
  <c r="CL460" i="5"/>
  <c r="W460" i="5"/>
  <c r="CE278" i="5"/>
  <c r="CF278" i="5"/>
  <c r="CI278" i="5"/>
  <c r="V278" i="5"/>
  <c r="CL278" i="5"/>
  <c r="W278" i="5"/>
  <c r="AV278" i="5"/>
  <c r="CO409" i="5"/>
  <c r="AV266" i="5"/>
  <c r="AN153" i="5"/>
  <c r="AN140" i="5"/>
  <c r="AN64" i="5"/>
  <c r="AV151" i="5"/>
  <c r="AV127" i="5"/>
  <c r="AV52" i="5"/>
  <c r="AU50" i="5"/>
  <c r="CE37" i="5"/>
  <c r="CF37" i="5"/>
  <c r="CI37" i="5"/>
  <c r="V37" i="5"/>
  <c r="CL37" i="5"/>
  <c r="W37" i="5"/>
  <c r="AN174" i="5"/>
  <c r="AN318" i="5"/>
  <c r="CC175" i="5"/>
  <c r="AW175" i="5"/>
  <c r="CD175" i="5"/>
  <c r="CC165" i="5"/>
  <c r="AW165" i="5"/>
  <c r="CD165" i="5"/>
  <c r="CP375" i="5"/>
  <c r="CO363" i="5"/>
  <c r="CQ363" i="5"/>
  <c r="CO314" i="5"/>
  <c r="AN168" i="5"/>
  <c r="CO166" i="5"/>
  <c r="CE551" i="5"/>
  <c r="CF551" i="5"/>
  <c r="CI551" i="5"/>
  <c r="V551" i="5"/>
  <c r="AN148" i="5"/>
  <c r="CQ186" i="5"/>
  <c r="CO18" i="5"/>
  <c r="CQ18" i="5"/>
  <c r="CP448" i="5"/>
  <c r="CP61" i="5"/>
  <c r="AN21" i="5"/>
  <c r="AV559" i="5"/>
  <c r="CE559" i="5"/>
  <c r="CF559" i="5"/>
  <c r="CI559" i="5"/>
  <c r="V559" i="5"/>
  <c r="CL559" i="5"/>
  <c r="W559" i="5"/>
  <c r="CO512" i="5"/>
  <c r="CQ512" i="5"/>
  <c r="CO497" i="5"/>
  <c r="CQ497" i="5"/>
  <c r="CQ166" i="5"/>
  <c r="CO353" i="5"/>
  <c r="CO305" i="5"/>
  <c r="CQ305" i="5"/>
  <c r="CO27" i="5"/>
  <c r="CQ27" i="5"/>
  <c r="CO21" i="5"/>
  <c r="CQ21" i="5"/>
  <c r="CC520" i="5"/>
  <c r="AW520" i="5"/>
  <c r="CD520" i="5"/>
  <c r="CC446" i="5"/>
  <c r="AW446" i="5"/>
  <c r="CD446" i="5"/>
  <c r="CO496" i="5"/>
  <c r="CQ496" i="5"/>
  <c r="CQ415" i="5"/>
  <c r="CP149" i="5"/>
  <c r="CP73" i="5"/>
  <c r="CO521" i="5"/>
  <c r="CQ521" i="5"/>
  <c r="CO442" i="5"/>
  <c r="CQ442" i="5"/>
  <c r="CO10" i="5"/>
  <c r="CP137" i="5"/>
  <c r="AN320" i="5"/>
  <c r="CP346" i="5"/>
  <c r="CP277" i="5"/>
  <c r="AV421" i="5"/>
  <c r="CE421" i="5"/>
  <c r="CF421" i="5"/>
  <c r="CI421" i="5"/>
  <c r="V421" i="5"/>
  <c r="CL421" i="5"/>
  <c r="W421" i="5"/>
  <c r="CN421" i="5"/>
  <c r="CO558" i="5"/>
  <c r="CQ558" i="5"/>
  <c r="CO536" i="5"/>
  <c r="CQ536" i="5"/>
  <c r="CO533" i="5"/>
  <c r="CQ533" i="5"/>
  <c r="W501" i="5"/>
  <c r="CQ365" i="5"/>
  <c r="CO354" i="5"/>
  <c r="W352" i="5"/>
  <c r="CP475" i="5"/>
  <c r="AN475" i="5"/>
  <c r="CP396" i="5"/>
  <c r="AN407" i="5"/>
  <c r="AN23" i="5"/>
  <c r="CP23" i="5"/>
  <c r="CC22" i="5"/>
  <c r="AW22" i="5"/>
  <c r="CD22" i="5"/>
  <c r="CO537" i="5"/>
  <c r="CQ537" i="5"/>
  <c r="W517" i="5"/>
  <c r="CO276" i="5"/>
  <c r="CQ276" i="5"/>
  <c r="CO464" i="5"/>
  <c r="CQ464" i="5"/>
  <c r="CO162" i="5"/>
  <c r="CO164" i="5"/>
  <c r="CQ164" i="5"/>
  <c r="CO163" i="5"/>
  <c r="CQ163" i="5"/>
  <c r="CC505" i="5"/>
  <c r="AW505" i="5"/>
  <c r="CD505" i="5"/>
  <c r="AV465" i="5"/>
  <c r="CE465" i="5"/>
  <c r="CF465" i="5"/>
  <c r="CI465" i="5"/>
  <c r="V465" i="5"/>
  <c r="AV463" i="5"/>
  <c r="AV415" i="5"/>
  <c r="CP383" i="5"/>
  <c r="CP302" i="5"/>
  <c r="CQ302" i="5"/>
  <c r="CP263" i="5"/>
  <c r="CQ263" i="5"/>
  <c r="CP47" i="5"/>
  <c r="CO563" i="5"/>
  <c r="CQ563" i="5"/>
  <c r="CO538" i="5"/>
  <c r="CQ538" i="5"/>
  <c r="CQ424" i="5"/>
  <c r="CO435" i="5"/>
  <c r="CQ435" i="5"/>
  <c r="CO352" i="5"/>
  <c r="CO281" i="5"/>
  <c r="CQ281" i="5"/>
  <c r="CO279" i="5"/>
  <c r="CQ279" i="5"/>
  <c r="CO20" i="5"/>
  <c r="CQ20" i="5"/>
  <c r="CP483" i="5"/>
  <c r="CQ483" i="5"/>
  <c r="AN483" i="5"/>
  <c r="CP162" i="5"/>
  <c r="CE480" i="5"/>
  <c r="CF480" i="5"/>
  <c r="CI480" i="5"/>
  <c r="V480" i="5"/>
  <c r="CL480" i="5"/>
  <c r="W480" i="5"/>
  <c r="AV480" i="5"/>
  <c r="CE466" i="5"/>
  <c r="CF466" i="5"/>
  <c r="CI466" i="5"/>
  <c r="V466" i="5"/>
  <c r="CL466" i="5"/>
  <c r="W466" i="5"/>
  <c r="AV466" i="5"/>
  <c r="CE454" i="5"/>
  <c r="CF454" i="5"/>
  <c r="CI454" i="5"/>
  <c r="V454" i="5"/>
  <c r="CL454" i="5"/>
  <c r="W454" i="5"/>
  <c r="AV454" i="5"/>
  <c r="CE328" i="5"/>
  <c r="CF328" i="5"/>
  <c r="CI328" i="5"/>
  <c r="V328" i="5"/>
  <c r="CL328" i="5"/>
  <c r="W328" i="5"/>
  <c r="AV328" i="5"/>
  <c r="AV283" i="5"/>
  <c r="CE283" i="5"/>
  <c r="CF283" i="5"/>
  <c r="CI283" i="5"/>
  <c r="V283" i="5"/>
  <c r="CL283" i="5"/>
  <c r="W283" i="5"/>
  <c r="AV270" i="5"/>
  <c r="CE270" i="5"/>
  <c r="CF270" i="5"/>
  <c r="CI270" i="5"/>
  <c r="V270" i="5"/>
  <c r="CL270" i="5"/>
  <c r="W270" i="5"/>
  <c r="CE405" i="5"/>
  <c r="CF405" i="5"/>
  <c r="CI405" i="5"/>
  <c r="V405" i="5"/>
  <c r="CL405" i="5"/>
  <c r="W405" i="5"/>
  <c r="AV405" i="5"/>
  <c r="CE357" i="5"/>
  <c r="CF357" i="5"/>
  <c r="CI357" i="5"/>
  <c r="V357" i="5"/>
  <c r="CL357" i="5"/>
  <c r="W357" i="5"/>
  <c r="AV357" i="5"/>
  <c r="AV294" i="5"/>
  <c r="CE294" i="5"/>
  <c r="CF294" i="5"/>
  <c r="CI294" i="5"/>
  <c r="V294" i="5"/>
  <c r="CL294" i="5"/>
  <c r="W294" i="5"/>
  <c r="AV282" i="5"/>
  <c r="CE282" i="5"/>
  <c r="CF282" i="5"/>
  <c r="CI282" i="5"/>
  <c r="V282" i="5"/>
  <c r="CL282" i="5"/>
  <c r="W282" i="5"/>
  <c r="AV269" i="5"/>
  <c r="CE269" i="5"/>
  <c r="CF269" i="5"/>
  <c r="CI269" i="5"/>
  <c r="V269" i="5"/>
  <c r="CL269" i="5"/>
  <c r="W269" i="5"/>
  <c r="CE530" i="5"/>
  <c r="CF530" i="5"/>
  <c r="CI530" i="5"/>
  <c r="V530" i="5"/>
  <c r="CL530" i="5"/>
  <c r="W530" i="5"/>
  <c r="AV530" i="5"/>
  <c r="CE529" i="5"/>
  <c r="CF529" i="5"/>
  <c r="CI529" i="5"/>
  <c r="V529" i="5"/>
  <c r="CL529" i="5"/>
  <c r="W529" i="5"/>
  <c r="AV529" i="5"/>
  <c r="CE490" i="5"/>
  <c r="CF490" i="5"/>
  <c r="CI490" i="5"/>
  <c r="V490" i="5"/>
  <c r="CL490" i="5"/>
  <c r="W490" i="5"/>
  <c r="AV490" i="5"/>
  <c r="CE488" i="5"/>
  <c r="CF488" i="5"/>
  <c r="CI488" i="5"/>
  <c r="V488" i="5"/>
  <c r="CL488" i="5"/>
  <c r="W488" i="5"/>
  <c r="AV488" i="5"/>
  <c r="CE367" i="5"/>
  <c r="CF367" i="5"/>
  <c r="CI367" i="5"/>
  <c r="V367" i="5"/>
  <c r="CL367" i="5"/>
  <c r="W367" i="5"/>
  <c r="AV367" i="5"/>
  <c r="CE30" i="5"/>
  <c r="CF30" i="5"/>
  <c r="CI30" i="5"/>
  <c r="V30" i="5"/>
  <c r="CL30" i="5"/>
  <c r="W30" i="5"/>
  <c r="AV30" i="5"/>
  <c r="AU565" i="5"/>
  <c r="CE554" i="5"/>
  <c r="CF554" i="5"/>
  <c r="CI554" i="5"/>
  <c r="V554" i="5"/>
  <c r="CL554" i="5"/>
  <c r="W554" i="5"/>
  <c r="AV554" i="5"/>
  <c r="CM562" i="5"/>
  <c r="CN562" i="5"/>
  <c r="AN554" i="5"/>
  <c r="CP554" i="5"/>
  <c r="AV549" i="5"/>
  <c r="CE549" i="5"/>
  <c r="CF549" i="5"/>
  <c r="CI549" i="5"/>
  <c r="V549" i="5"/>
  <c r="CL549" i="5"/>
  <c r="W549" i="5"/>
  <c r="CN555" i="5"/>
  <c r="CM555" i="5"/>
  <c r="AU544" i="5"/>
  <c r="CP530" i="5"/>
  <c r="AN530" i="5"/>
  <c r="AV526" i="5"/>
  <c r="CE526" i="5"/>
  <c r="CF526" i="5"/>
  <c r="CI526" i="5"/>
  <c r="V526" i="5"/>
  <c r="CL526" i="5"/>
  <c r="W526" i="5"/>
  <c r="CC544" i="5"/>
  <c r="AW544" i="5"/>
  <c r="CD544" i="5"/>
  <c r="CN534" i="5"/>
  <c r="CM534" i="5"/>
  <c r="CN521" i="5"/>
  <c r="CM521" i="5"/>
  <c r="CE511" i="5"/>
  <c r="CF511" i="5"/>
  <c r="CI511" i="5"/>
  <c r="V511" i="5"/>
  <c r="CL511" i="5"/>
  <c r="W511" i="5"/>
  <c r="AV511" i="5"/>
  <c r="AN518" i="5"/>
  <c r="CP518" i="5"/>
  <c r="AV506" i="5"/>
  <c r="CE506" i="5"/>
  <c r="CF506" i="5"/>
  <c r="CI506" i="5"/>
  <c r="V506" i="5"/>
  <c r="CL506" i="5"/>
  <c r="W506" i="5"/>
  <c r="AV503" i="5"/>
  <c r="CE503" i="5"/>
  <c r="CF503" i="5"/>
  <c r="CI503" i="5"/>
  <c r="V503" i="5"/>
  <c r="AV494" i="5"/>
  <c r="CE494" i="5"/>
  <c r="CF494" i="5"/>
  <c r="CI494" i="5"/>
  <c r="V494" i="5"/>
  <c r="CL494" i="5"/>
  <c r="W494" i="5"/>
  <c r="CP490" i="5"/>
  <c r="AN490" i="5"/>
  <c r="CP488" i="5"/>
  <c r="AN488" i="5"/>
  <c r="CN513" i="5"/>
  <c r="CM513" i="5"/>
  <c r="AV498" i="5"/>
  <c r="CE498" i="5"/>
  <c r="CF498" i="5"/>
  <c r="CI498" i="5"/>
  <c r="V498" i="5"/>
  <c r="AV479" i="5"/>
  <c r="CE479" i="5"/>
  <c r="CF479" i="5"/>
  <c r="CI479" i="5"/>
  <c r="V479" i="5"/>
  <c r="AV468" i="5"/>
  <c r="CE468" i="5"/>
  <c r="CF468" i="5"/>
  <c r="CI468" i="5"/>
  <c r="V468" i="5"/>
  <c r="CE452" i="5"/>
  <c r="CF452" i="5"/>
  <c r="CI452" i="5"/>
  <c r="V452" i="5"/>
  <c r="CL452" i="5"/>
  <c r="W452" i="5"/>
  <c r="AV452" i="5"/>
  <c r="CE477" i="5"/>
  <c r="CF477" i="5"/>
  <c r="CI477" i="5"/>
  <c r="V477" i="5"/>
  <c r="CL477" i="5"/>
  <c r="W477" i="5"/>
  <c r="AV477" i="5"/>
  <c r="AU467" i="5"/>
  <c r="AV459" i="5"/>
  <c r="CE459" i="5"/>
  <c r="CF459" i="5"/>
  <c r="CI459" i="5"/>
  <c r="V459" i="5"/>
  <c r="CL459" i="5"/>
  <c r="W459" i="5"/>
  <c r="CP454" i="5"/>
  <c r="AN454" i="5"/>
  <c r="AU443" i="5"/>
  <c r="CN483" i="5"/>
  <c r="CM483" i="5"/>
  <c r="AV476" i="5"/>
  <c r="CE476" i="5"/>
  <c r="CF476" i="5"/>
  <c r="CI476" i="5"/>
  <c r="V476" i="5"/>
  <c r="CL476" i="5"/>
  <c r="W476" i="5"/>
  <c r="CP466" i="5"/>
  <c r="AN466" i="5"/>
  <c r="CO462" i="5"/>
  <c r="CQ462" i="5"/>
  <c r="AV457" i="5"/>
  <c r="CE457" i="5"/>
  <c r="CF457" i="5"/>
  <c r="CI457" i="5"/>
  <c r="V457" i="5"/>
  <c r="CO451" i="5"/>
  <c r="CQ451" i="5"/>
  <c r="AV448" i="5"/>
  <c r="CE448" i="5"/>
  <c r="CF448" i="5"/>
  <c r="CI448" i="5"/>
  <c r="V448" i="5"/>
  <c r="CL448" i="5"/>
  <c r="W448" i="5"/>
  <c r="W439" i="5"/>
  <c r="AV433" i="5"/>
  <c r="CE433" i="5"/>
  <c r="CF433" i="5"/>
  <c r="CI433" i="5"/>
  <c r="V433" i="5"/>
  <c r="CE427" i="5"/>
  <c r="CF427" i="5"/>
  <c r="CI427" i="5"/>
  <c r="V427" i="5"/>
  <c r="CL427" i="5"/>
  <c r="W427" i="5"/>
  <c r="AV427" i="5"/>
  <c r="AU444" i="5"/>
  <c r="AV434" i="5"/>
  <c r="CE434" i="5"/>
  <c r="CF434" i="5"/>
  <c r="CI434" i="5"/>
  <c r="V434" i="5"/>
  <c r="CL434" i="5"/>
  <c r="W434" i="5"/>
  <c r="AV428" i="5"/>
  <c r="CE428" i="5"/>
  <c r="CF428" i="5"/>
  <c r="CI428" i="5"/>
  <c r="V428" i="5"/>
  <c r="AU404" i="5"/>
  <c r="CL437" i="5"/>
  <c r="W437" i="5"/>
  <c r="CO437" i="5"/>
  <c r="CQ437" i="5"/>
  <c r="AV408" i="5"/>
  <c r="CE408" i="5"/>
  <c r="CF408" i="5"/>
  <c r="CI408" i="5"/>
  <c r="V408" i="5"/>
  <c r="CL408" i="5"/>
  <c r="W408" i="5"/>
  <c r="CE481" i="5"/>
  <c r="CF481" i="5"/>
  <c r="CI481" i="5"/>
  <c r="V481" i="5"/>
  <c r="CL481" i="5"/>
  <c r="W481" i="5"/>
  <c r="AV481" i="5"/>
  <c r="AV407" i="5"/>
  <c r="CE407" i="5"/>
  <c r="CF407" i="5"/>
  <c r="CI407" i="5"/>
  <c r="V407" i="5"/>
  <c r="CL407" i="5"/>
  <c r="W407" i="5"/>
  <c r="CE401" i="5"/>
  <c r="CF401" i="5"/>
  <c r="CI401" i="5"/>
  <c r="V401" i="5"/>
  <c r="CL401" i="5"/>
  <c r="W401" i="5"/>
  <c r="AV401" i="5"/>
  <c r="CN397" i="5"/>
  <c r="CM397" i="5"/>
  <c r="AV380" i="5"/>
  <c r="CE380" i="5"/>
  <c r="CF380" i="5"/>
  <c r="CI380" i="5"/>
  <c r="V380" i="5"/>
  <c r="CC404" i="5"/>
  <c r="AW404" i="5"/>
  <c r="CD404" i="5"/>
  <c r="CN424" i="5"/>
  <c r="CM424" i="5"/>
  <c r="CM421" i="5"/>
  <c r="AV392" i="5"/>
  <c r="CE392" i="5"/>
  <c r="CF392" i="5"/>
  <c r="CI392" i="5"/>
  <c r="V392" i="5"/>
  <c r="AV386" i="5"/>
  <c r="CE386" i="5"/>
  <c r="CF386" i="5"/>
  <c r="CI386" i="5"/>
  <c r="V386" i="5"/>
  <c r="CL386" i="5"/>
  <c r="W386" i="5"/>
  <c r="CP516" i="5"/>
  <c r="AN516" i="5"/>
  <c r="CP402" i="5"/>
  <c r="AN402" i="5"/>
  <c r="AV391" i="5"/>
  <c r="CE391" i="5"/>
  <c r="CF391" i="5"/>
  <c r="CI391" i="5"/>
  <c r="V391" i="5"/>
  <c r="AV381" i="5"/>
  <c r="CE381" i="5"/>
  <c r="CF381" i="5"/>
  <c r="CI381" i="5"/>
  <c r="V381" i="5"/>
  <c r="AU377" i="5"/>
  <c r="CN395" i="5"/>
  <c r="CM395" i="5"/>
  <c r="AV393" i="5"/>
  <c r="CE393" i="5"/>
  <c r="CF393" i="5"/>
  <c r="CI393" i="5"/>
  <c r="V393" i="5"/>
  <c r="AU366" i="5"/>
  <c r="AV382" i="5"/>
  <c r="CE382" i="5"/>
  <c r="CF382" i="5"/>
  <c r="CI382" i="5"/>
  <c r="V382" i="5"/>
  <c r="CE345" i="5"/>
  <c r="CF345" i="5"/>
  <c r="CI345" i="5"/>
  <c r="V345" i="5"/>
  <c r="AV345" i="5"/>
  <c r="CE333" i="5"/>
  <c r="CF333" i="5"/>
  <c r="CI333" i="5"/>
  <c r="V333" i="5"/>
  <c r="AV333" i="5"/>
  <c r="AN353" i="5"/>
  <c r="CP353" i="5"/>
  <c r="CP329" i="5"/>
  <c r="AN329" i="5"/>
  <c r="CN347" i="5"/>
  <c r="CN336" i="5"/>
  <c r="CM336" i="5"/>
  <c r="AV310" i="5"/>
  <c r="CE310" i="5"/>
  <c r="CF310" i="5"/>
  <c r="CI310" i="5"/>
  <c r="V310" i="5"/>
  <c r="CL310" i="5"/>
  <c r="W310" i="5"/>
  <c r="AV286" i="5"/>
  <c r="CE286" i="5"/>
  <c r="CF286" i="5"/>
  <c r="CI286" i="5"/>
  <c r="V286" i="5"/>
  <c r="CL286" i="5"/>
  <c r="W286" i="5"/>
  <c r="AV261" i="5"/>
  <c r="CE261" i="5"/>
  <c r="CF261" i="5"/>
  <c r="CI261" i="5"/>
  <c r="V261" i="5"/>
  <c r="CL261" i="5"/>
  <c r="W261" i="5"/>
  <c r="CC366" i="5"/>
  <c r="AW366" i="5"/>
  <c r="CD366" i="5"/>
  <c r="CN361" i="5"/>
  <c r="CM361" i="5"/>
  <c r="AV350" i="5"/>
  <c r="CE350" i="5"/>
  <c r="CF350" i="5"/>
  <c r="CI350" i="5"/>
  <c r="V350" i="5"/>
  <c r="AV339" i="5"/>
  <c r="CE339" i="5"/>
  <c r="CF339" i="5"/>
  <c r="CI339" i="5"/>
  <c r="V339" i="5"/>
  <c r="AV335" i="5"/>
  <c r="CE335" i="5"/>
  <c r="CF335" i="5"/>
  <c r="CI335" i="5"/>
  <c r="V335" i="5"/>
  <c r="AV349" i="5"/>
  <c r="CE349" i="5"/>
  <c r="CF349" i="5"/>
  <c r="CI349" i="5"/>
  <c r="V349" i="5"/>
  <c r="AV346" i="5"/>
  <c r="CE346" i="5"/>
  <c r="CF346" i="5"/>
  <c r="CI346" i="5"/>
  <c r="V346" i="5"/>
  <c r="CE329" i="5"/>
  <c r="CF329" i="5"/>
  <c r="CI329" i="5"/>
  <c r="V329" i="5"/>
  <c r="AV329" i="5"/>
  <c r="CN334" i="5"/>
  <c r="CM334" i="5"/>
  <c r="AV326" i="5"/>
  <c r="CE326" i="5"/>
  <c r="CF326" i="5"/>
  <c r="CI326" i="5"/>
  <c r="V326" i="5"/>
  <c r="CE321" i="5"/>
  <c r="CF321" i="5"/>
  <c r="CI321" i="5"/>
  <c r="V321" i="5"/>
  <c r="CL321" i="5"/>
  <c r="W321" i="5"/>
  <c r="AV321" i="5"/>
  <c r="AU309" i="5"/>
  <c r="AU297" i="5"/>
  <c r="AU285" i="5"/>
  <c r="AU272" i="5"/>
  <c r="AU259" i="5"/>
  <c r="AU183" i="5"/>
  <c r="CN303" i="5"/>
  <c r="CM303" i="5"/>
  <c r="CN289" i="5"/>
  <c r="CM289" i="5"/>
  <c r="CN278" i="5"/>
  <c r="CM278" i="5"/>
  <c r="CN264" i="5"/>
  <c r="CM264" i="5"/>
  <c r="AU161" i="5"/>
  <c r="CE313" i="5"/>
  <c r="CF313" i="5"/>
  <c r="CI313" i="5"/>
  <c r="V313" i="5"/>
  <c r="CL313" i="5"/>
  <c r="W313" i="5"/>
  <c r="AV313" i="5"/>
  <c r="CN290" i="5"/>
  <c r="CM290" i="5"/>
  <c r="CN275" i="5"/>
  <c r="CM275" i="5"/>
  <c r="AV157" i="5"/>
  <c r="CE157" i="5"/>
  <c r="CF157" i="5"/>
  <c r="CI157" i="5"/>
  <c r="V157" i="5"/>
  <c r="CL157" i="5"/>
  <c r="W157" i="5"/>
  <c r="AV147" i="5"/>
  <c r="CE147" i="5"/>
  <c r="CF147" i="5"/>
  <c r="CI147" i="5"/>
  <c r="V147" i="5"/>
  <c r="CL147" i="5"/>
  <c r="W147" i="5"/>
  <c r="AV145" i="5"/>
  <c r="CE145" i="5"/>
  <c r="CF145" i="5"/>
  <c r="CI145" i="5"/>
  <c r="V145" i="5"/>
  <c r="CL145" i="5"/>
  <c r="W145" i="5"/>
  <c r="AV135" i="5"/>
  <c r="CE135" i="5"/>
  <c r="CF135" i="5"/>
  <c r="CI135" i="5"/>
  <c r="V135" i="5"/>
  <c r="CL135" i="5"/>
  <c r="W135" i="5"/>
  <c r="AV133" i="5"/>
  <c r="CE133" i="5"/>
  <c r="CF133" i="5"/>
  <c r="CI133" i="5"/>
  <c r="V133" i="5"/>
  <c r="CL133" i="5"/>
  <c r="W133" i="5"/>
  <c r="AV71" i="5"/>
  <c r="CE71" i="5"/>
  <c r="CF71" i="5"/>
  <c r="CI71" i="5"/>
  <c r="V71" i="5"/>
  <c r="CL71" i="5"/>
  <c r="W71" i="5"/>
  <c r="AV69" i="5"/>
  <c r="CE69" i="5"/>
  <c r="CF69" i="5"/>
  <c r="CI69" i="5"/>
  <c r="V69" i="5"/>
  <c r="CL69" i="5"/>
  <c r="W69" i="5"/>
  <c r="AV59" i="5"/>
  <c r="CE59" i="5"/>
  <c r="CF59" i="5"/>
  <c r="CI59" i="5"/>
  <c r="V59" i="5"/>
  <c r="CL59" i="5"/>
  <c r="W59" i="5"/>
  <c r="AV57" i="5"/>
  <c r="CE57" i="5"/>
  <c r="CF57" i="5"/>
  <c r="CI57" i="5"/>
  <c r="V57" i="5"/>
  <c r="CL57" i="5"/>
  <c r="W57" i="5"/>
  <c r="AV46" i="5"/>
  <c r="CE46" i="5"/>
  <c r="CF46" i="5"/>
  <c r="CI46" i="5"/>
  <c r="V46" i="5"/>
  <c r="CL46" i="5"/>
  <c r="W46" i="5"/>
  <c r="AV44" i="5"/>
  <c r="CE44" i="5"/>
  <c r="CF44" i="5"/>
  <c r="CI44" i="5"/>
  <c r="V44" i="5"/>
  <c r="CL44" i="5"/>
  <c r="W44" i="5"/>
  <c r="CN301" i="5"/>
  <c r="CM301" i="5"/>
  <c r="CN291" i="5"/>
  <c r="CM291" i="5"/>
  <c r="CO275" i="5"/>
  <c r="CQ275" i="5"/>
  <c r="CO265" i="5"/>
  <c r="CQ265" i="5"/>
  <c r="CC183" i="5"/>
  <c r="AW183" i="5"/>
  <c r="CD183" i="5"/>
  <c r="CE179" i="5"/>
  <c r="CF179" i="5"/>
  <c r="CI179" i="5"/>
  <c r="V179" i="5"/>
  <c r="CL179" i="5"/>
  <c r="W179" i="5"/>
  <c r="AV179" i="5"/>
  <c r="AV171" i="5"/>
  <c r="CE171" i="5"/>
  <c r="CF171" i="5"/>
  <c r="CI171" i="5"/>
  <c r="V171" i="5"/>
  <c r="CP143" i="5"/>
  <c r="AN143" i="5"/>
  <c r="CP67" i="5"/>
  <c r="AN67" i="5"/>
  <c r="CP53" i="5"/>
  <c r="AN53" i="5"/>
  <c r="CC309" i="5"/>
  <c r="AW309" i="5"/>
  <c r="CD309" i="5"/>
  <c r="CN288" i="5"/>
  <c r="CM288" i="5"/>
  <c r="CN263" i="5"/>
  <c r="CM263" i="5"/>
  <c r="CO170" i="5"/>
  <c r="CQ170" i="5"/>
  <c r="CN168" i="5"/>
  <c r="CM168" i="5"/>
  <c r="AV167" i="5"/>
  <c r="CE167" i="5"/>
  <c r="CF167" i="5"/>
  <c r="CI167" i="5"/>
  <c r="V167" i="5"/>
  <c r="AU159" i="5"/>
  <c r="CN151" i="5"/>
  <c r="CM151" i="5"/>
  <c r="CN139" i="5"/>
  <c r="CM139" i="5"/>
  <c r="CN127" i="5"/>
  <c r="CM127" i="5"/>
  <c r="CN63" i="5"/>
  <c r="CM63" i="5"/>
  <c r="CN52" i="5"/>
  <c r="CM52" i="5"/>
  <c r="CC159" i="5"/>
  <c r="AW159" i="5"/>
  <c r="CD159" i="5"/>
  <c r="AV154" i="5"/>
  <c r="CE154" i="5"/>
  <c r="CF154" i="5"/>
  <c r="CI154" i="5"/>
  <c r="V154" i="5"/>
  <c r="AV138" i="5"/>
  <c r="CE138" i="5"/>
  <c r="CF138" i="5"/>
  <c r="CI138" i="5"/>
  <c r="V138" i="5"/>
  <c r="AV54" i="5"/>
  <c r="CE54" i="5"/>
  <c r="CF54" i="5"/>
  <c r="CI54" i="5"/>
  <c r="V54" i="5"/>
  <c r="CE36" i="5"/>
  <c r="CF36" i="5"/>
  <c r="CI36" i="5"/>
  <c r="V36" i="5"/>
  <c r="AV36" i="5"/>
  <c r="AV141" i="5"/>
  <c r="CE141" i="5"/>
  <c r="CF141" i="5"/>
  <c r="CI141" i="5"/>
  <c r="V141" i="5"/>
  <c r="CE137" i="5"/>
  <c r="CF137" i="5"/>
  <c r="CI137" i="5"/>
  <c r="V137" i="5"/>
  <c r="AV137" i="5"/>
  <c r="AV65" i="5"/>
  <c r="CE65" i="5"/>
  <c r="CF65" i="5"/>
  <c r="CI65" i="5"/>
  <c r="V65" i="5"/>
  <c r="CE61" i="5"/>
  <c r="CF61" i="5"/>
  <c r="CI61" i="5"/>
  <c r="V61" i="5"/>
  <c r="AV61" i="5"/>
  <c r="AV50" i="5"/>
  <c r="CE50" i="5"/>
  <c r="CF50" i="5"/>
  <c r="CI50" i="5"/>
  <c r="V50" i="5"/>
  <c r="CE47" i="5"/>
  <c r="CF47" i="5"/>
  <c r="CI47" i="5"/>
  <c r="V47" i="5"/>
  <c r="AV47" i="5"/>
  <c r="AV28" i="5"/>
  <c r="CE28" i="5"/>
  <c r="CF28" i="5"/>
  <c r="CI28" i="5"/>
  <c r="V28" i="5"/>
  <c r="AV6" i="5"/>
  <c r="CE6" i="5"/>
  <c r="CF6" i="5"/>
  <c r="CI6" i="5"/>
  <c r="V6" i="5"/>
  <c r="CL6" i="5"/>
  <c r="W6" i="5"/>
  <c r="CN164" i="5"/>
  <c r="CM164" i="5"/>
  <c r="CN163" i="5"/>
  <c r="CM163" i="5"/>
  <c r="CC161" i="5"/>
  <c r="AW161" i="5"/>
  <c r="CD161" i="5"/>
  <c r="AV140" i="5"/>
  <c r="CE140" i="5"/>
  <c r="CF140" i="5"/>
  <c r="CI140" i="5"/>
  <c r="V140" i="5"/>
  <c r="CO136" i="5"/>
  <c r="CQ136" i="5"/>
  <c r="AV131" i="5"/>
  <c r="CE131" i="5"/>
  <c r="CF131" i="5"/>
  <c r="CI131" i="5"/>
  <c r="V131" i="5"/>
  <c r="CO63" i="5"/>
  <c r="CQ63" i="5"/>
  <c r="CO52" i="5"/>
  <c r="CQ52" i="5"/>
  <c r="CO48" i="5"/>
  <c r="CQ48" i="5"/>
  <c r="CE41" i="5"/>
  <c r="CF41" i="5"/>
  <c r="CI41" i="5"/>
  <c r="V41" i="5"/>
  <c r="AV41" i="5"/>
  <c r="CO39" i="5"/>
  <c r="CQ39" i="5"/>
  <c r="CO37" i="5"/>
  <c r="CQ37" i="5"/>
  <c r="AU14" i="5"/>
  <c r="AU19" i="5"/>
  <c r="CN20" i="5"/>
  <c r="CM20" i="5"/>
  <c r="CC14" i="5"/>
  <c r="CP561" i="5"/>
  <c r="AN561" i="5"/>
  <c r="CO564" i="5"/>
  <c r="CQ564" i="5"/>
  <c r="CO562" i="5"/>
  <c r="CQ562" i="5"/>
  <c r="CE556" i="5"/>
  <c r="CF556" i="5"/>
  <c r="CI556" i="5"/>
  <c r="V556" i="5"/>
  <c r="AV556" i="5"/>
  <c r="CN559" i="5"/>
  <c r="CM559" i="5"/>
  <c r="AV560" i="5"/>
  <c r="CE560" i="5"/>
  <c r="CF560" i="5"/>
  <c r="CI560" i="5"/>
  <c r="V560" i="5"/>
  <c r="CE553" i="5"/>
  <c r="CF553" i="5"/>
  <c r="CI553" i="5"/>
  <c r="V553" i="5"/>
  <c r="AV553" i="5"/>
  <c r="CE552" i="5"/>
  <c r="CF552" i="5"/>
  <c r="CI552" i="5"/>
  <c r="V552" i="5"/>
  <c r="CL552" i="5"/>
  <c r="W552" i="5"/>
  <c r="AV552" i="5"/>
  <c r="CN558" i="5"/>
  <c r="CM558" i="5"/>
  <c r="AU552" i="5"/>
  <c r="CO549" i="5"/>
  <c r="CQ549" i="5"/>
  <c r="AV546" i="5"/>
  <c r="CE546" i="5"/>
  <c r="CF546" i="5"/>
  <c r="CI546" i="5"/>
  <c r="V546" i="5"/>
  <c r="CL546" i="5"/>
  <c r="W546" i="5"/>
  <c r="CM538" i="5"/>
  <c r="CN538" i="5"/>
  <c r="AV532" i="5"/>
  <c r="CE532" i="5"/>
  <c r="CF532" i="5"/>
  <c r="CI532" i="5"/>
  <c r="V532" i="5"/>
  <c r="CO527" i="5"/>
  <c r="CQ527" i="5"/>
  <c r="CO525" i="5"/>
  <c r="CQ525" i="5"/>
  <c r="CM537" i="5"/>
  <c r="CN537" i="5"/>
  <c r="AV504" i="5"/>
  <c r="CE504" i="5"/>
  <c r="CF504" i="5"/>
  <c r="CI504" i="5"/>
  <c r="V504" i="5"/>
  <c r="CN533" i="5"/>
  <c r="CM533" i="5"/>
  <c r="CO524" i="5"/>
  <c r="CQ524" i="5"/>
  <c r="CO517" i="5"/>
  <c r="AV523" i="5"/>
  <c r="CE523" i="5"/>
  <c r="CF523" i="5"/>
  <c r="CI523" i="5"/>
  <c r="V523" i="5"/>
  <c r="CE518" i="5"/>
  <c r="CF518" i="5"/>
  <c r="CI518" i="5"/>
  <c r="V518" i="5"/>
  <c r="CL518" i="5"/>
  <c r="W518" i="5"/>
  <c r="AV518" i="5"/>
  <c r="CO514" i="5"/>
  <c r="CQ514" i="5"/>
  <c r="CO511" i="5"/>
  <c r="CQ511" i="5"/>
  <c r="AU518" i="5"/>
  <c r="CE510" i="5"/>
  <c r="CF510" i="5"/>
  <c r="CI510" i="5"/>
  <c r="V510" i="5"/>
  <c r="AV510" i="5"/>
  <c r="CP501" i="5"/>
  <c r="CQ501" i="5"/>
  <c r="AN501" i="5"/>
  <c r="CE509" i="5"/>
  <c r="CF509" i="5"/>
  <c r="CI509" i="5"/>
  <c r="V509" i="5"/>
  <c r="AV509" i="5"/>
  <c r="AU491" i="5"/>
  <c r="AU489" i="5"/>
  <c r="AV486" i="5"/>
  <c r="CE486" i="5"/>
  <c r="CF486" i="5"/>
  <c r="CI486" i="5"/>
  <c r="V486" i="5"/>
  <c r="CC491" i="5"/>
  <c r="AW491" i="5"/>
  <c r="CD491" i="5"/>
  <c r="AV485" i="5"/>
  <c r="CE485" i="5"/>
  <c r="CF485" i="5"/>
  <c r="CI485" i="5"/>
  <c r="V485" i="5"/>
  <c r="CL485" i="5"/>
  <c r="W485" i="5"/>
  <c r="CO477" i="5"/>
  <c r="CQ477" i="5"/>
  <c r="AV493" i="5"/>
  <c r="CE493" i="5"/>
  <c r="CF493" i="5"/>
  <c r="CI493" i="5"/>
  <c r="V493" i="5"/>
  <c r="AV473" i="5"/>
  <c r="CE473" i="5"/>
  <c r="CF473" i="5"/>
  <c r="CI473" i="5"/>
  <c r="V473" i="5"/>
  <c r="CP467" i="5"/>
  <c r="AN467" i="5"/>
  <c r="AV484" i="5"/>
  <c r="CE484" i="5"/>
  <c r="CF484" i="5"/>
  <c r="CI484" i="5"/>
  <c r="V484" i="5"/>
  <c r="CN464" i="5"/>
  <c r="CM464" i="5"/>
  <c r="AU453" i="5"/>
  <c r="AV450" i="5"/>
  <c r="CE450" i="5"/>
  <c r="CF450" i="5"/>
  <c r="CI450" i="5"/>
  <c r="V450" i="5"/>
  <c r="CE440" i="5"/>
  <c r="CF440" i="5"/>
  <c r="CI440" i="5"/>
  <c r="V440" i="5"/>
  <c r="AV440" i="5"/>
  <c r="CM442" i="5"/>
  <c r="CN442" i="5"/>
  <c r="CE426" i="5"/>
  <c r="CF426" i="5"/>
  <c r="CI426" i="5"/>
  <c r="V426" i="5"/>
  <c r="CL426" i="5"/>
  <c r="W426" i="5"/>
  <c r="AV426" i="5"/>
  <c r="CN474" i="5"/>
  <c r="CM474" i="5"/>
  <c r="AV471" i="5"/>
  <c r="CE471" i="5"/>
  <c r="CF471" i="5"/>
  <c r="CI471" i="5"/>
  <c r="V471" i="5"/>
  <c r="AV447" i="5"/>
  <c r="CE447" i="5"/>
  <c r="CF447" i="5"/>
  <c r="CI447" i="5"/>
  <c r="V447" i="5"/>
  <c r="CL447" i="5"/>
  <c r="W447" i="5"/>
  <c r="CP444" i="5"/>
  <c r="AN444" i="5"/>
  <c r="AV418" i="5"/>
  <c r="CE418" i="5"/>
  <c r="CF418" i="5"/>
  <c r="CI418" i="5"/>
  <c r="V418" i="5"/>
  <c r="CE413" i="5"/>
  <c r="CF413" i="5"/>
  <c r="CI413" i="5"/>
  <c r="V413" i="5"/>
  <c r="AV413" i="5"/>
  <c r="AN403" i="5"/>
  <c r="CP403" i="5"/>
  <c r="AV458" i="5"/>
  <c r="CE458" i="5"/>
  <c r="CF458" i="5"/>
  <c r="CI458" i="5"/>
  <c r="V458" i="5"/>
  <c r="CC444" i="5"/>
  <c r="AW444" i="5"/>
  <c r="CD444" i="5"/>
  <c r="CE441" i="5"/>
  <c r="CF441" i="5"/>
  <c r="CI441" i="5"/>
  <c r="V441" i="5"/>
  <c r="AV441" i="5"/>
  <c r="AV417" i="5"/>
  <c r="CE417" i="5"/>
  <c r="CF417" i="5"/>
  <c r="CI417" i="5"/>
  <c r="V417" i="5"/>
  <c r="CO482" i="5"/>
  <c r="CQ482" i="5"/>
  <c r="CO407" i="5"/>
  <c r="CQ407" i="5"/>
  <c r="CO397" i="5"/>
  <c r="CQ397" i="5"/>
  <c r="AV394" i="5"/>
  <c r="CE394" i="5"/>
  <c r="CF394" i="5"/>
  <c r="CI394" i="5"/>
  <c r="V394" i="5"/>
  <c r="AV388" i="5"/>
  <c r="CE388" i="5"/>
  <c r="CF388" i="5"/>
  <c r="CI388" i="5"/>
  <c r="V388" i="5"/>
  <c r="CL388" i="5"/>
  <c r="W388" i="5"/>
  <c r="CE378" i="5"/>
  <c r="CF378" i="5"/>
  <c r="CI378" i="5"/>
  <c r="V378" i="5"/>
  <c r="CL378" i="5"/>
  <c r="W378" i="5"/>
  <c r="AV378" i="5"/>
  <c r="AV372" i="5"/>
  <c r="CE372" i="5"/>
  <c r="CF372" i="5"/>
  <c r="CI372" i="5"/>
  <c r="V372" i="5"/>
  <c r="CL372" i="5"/>
  <c r="W372" i="5"/>
  <c r="AU427" i="5"/>
  <c r="AV430" i="5"/>
  <c r="CE430" i="5"/>
  <c r="CF430" i="5"/>
  <c r="CI430" i="5"/>
  <c r="V430" i="5"/>
  <c r="CN414" i="5"/>
  <c r="CM414" i="5"/>
  <c r="AV400" i="5"/>
  <c r="CE400" i="5"/>
  <c r="CF400" i="5"/>
  <c r="CI400" i="5"/>
  <c r="V400" i="5"/>
  <c r="AV396" i="5"/>
  <c r="CE396" i="5"/>
  <c r="CF396" i="5"/>
  <c r="CI396" i="5"/>
  <c r="V396" i="5"/>
  <c r="AU516" i="5"/>
  <c r="AU401" i="5"/>
  <c r="AV385" i="5"/>
  <c r="CE385" i="5"/>
  <c r="CF385" i="5"/>
  <c r="CI385" i="5"/>
  <c r="V385" i="5"/>
  <c r="CP377" i="5"/>
  <c r="AN377" i="5"/>
  <c r="AU389" i="5"/>
  <c r="CO384" i="5"/>
  <c r="CQ384" i="5"/>
  <c r="AU369" i="5"/>
  <c r="AV376" i="5"/>
  <c r="CE376" i="5"/>
  <c r="CF376" i="5"/>
  <c r="CI376" i="5"/>
  <c r="V376" i="5"/>
  <c r="CE359" i="5"/>
  <c r="CF359" i="5"/>
  <c r="CI359" i="5"/>
  <c r="V359" i="5"/>
  <c r="AV359" i="5"/>
  <c r="CE342" i="5"/>
  <c r="CF342" i="5"/>
  <c r="CI342" i="5"/>
  <c r="V342" i="5"/>
  <c r="AV342" i="5"/>
  <c r="CE330" i="5"/>
  <c r="CF330" i="5"/>
  <c r="CI330" i="5"/>
  <c r="V330" i="5"/>
  <c r="AV330" i="5"/>
  <c r="CO360" i="5"/>
  <c r="CQ360" i="5"/>
  <c r="CP352" i="5"/>
  <c r="CQ352" i="5"/>
  <c r="AN352" i="5"/>
  <c r="W354" i="5"/>
  <c r="AV299" i="5"/>
  <c r="CE299" i="5"/>
  <c r="CF299" i="5"/>
  <c r="CI299" i="5"/>
  <c r="V299" i="5"/>
  <c r="CL299" i="5"/>
  <c r="W299" i="5"/>
  <c r="AV274" i="5"/>
  <c r="CE274" i="5"/>
  <c r="CF274" i="5"/>
  <c r="CI274" i="5"/>
  <c r="V274" i="5"/>
  <c r="CL274" i="5"/>
  <c r="W274" i="5"/>
  <c r="AV260" i="5"/>
  <c r="CE260" i="5"/>
  <c r="CF260" i="5"/>
  <c r="CI260" i="5"/>
  <c r="V260" i="5"/>
  <c r="CL260" i="5"/>
  <c r="W260" i="5"/>
  <c r="AV338" i="5"/>
  <c r="CE338" i="5"/>
  <c r="CF338" i="5"/>
  <c r="CI338" i="5"/>
  <c r="V338" i="5"/>
  <c r="CO334" i="5"/>
  <c r="CQ334" i="5"/>
  <c r="W353" i="5"/>
  <c r="W340" i="5"/>
  <c r="AV324" i="5"/>
  <c r="CE324" i="5"/>
  <c r="CF324" i="5"/>
  <c r="CI324" i="5"/>
  <c r="V324" i="5"/>
  <c r="CN314" i="5"/>
  <c r="CM314" i="5"/>
  <c r="AU308" i="5"/>
  <c r="AU296" i="5"/>
  <c r="AU284" i="5"/>
  <c r="AU271" i="5"/>
  <c r="AU258" i="5"/>
  <c r="AU182" i="5"/>
  <c r="CO313" i="5"/>
  <c r="CQ313" i="5"/>
  <c r="AU160" i="5"/>
  <c r="CO303" i="5"/>
  <c r="CQ303" i="5"/>
  <c r="CC297" i="5"/>
  <c r="AW297" i="5"/>
  <c r="CD297" i="5"/>
  <c r="CE293" i="5"/>
  <c r="CF293" i="5"/>
  <c r="CI293" i="5"/>
  <c r="V293" i="5"/>
  <c r="AV293" i="5"/>
  <c r="CN265" i="5"/>
  <c r="CM265" i="5"/>
  <c r="CO179" i="5"/>
  <c r="CQ179" i="5"/>
  <c r="CO304" i="5"/>
  <c r="CQ304" i="5"/>
  <c r="CC259" i="5"/>
  <c r="AW259" i="5"/>
  <c r="CD259" i="5"/>
  <c r="CC182" i="5"/>
  <c r="AW182" i="5"/>
  <c r="CD182" i="5"/>
  <c r="AV169" i="5"/>
  <c r="CE169" i="5"/>
  <c r="CF169" i="5"/>
  <c r="CI169" i="5"/>
  <c r="V169" i="5"/>
  <c r="CP142" i="5"/>
  <c r="AN142" i="5"/>
  <c r="CP66" i="5"/>
  <c r="AN66" i="5"/>
  <c r="CP42" i="5"/>
  <c r="AN42" i="5"/>
  <c r="CO318" i="5"/>
  <c r="CQ318" i="5"/>
  <c r="CC308" i="5"/>
  <c r="AW308" i="5"/>
  <c r="CD308" i="5"/>
  <c r="CM305" i="5"/>
  <c r="CN305" i="5"/>
  <c r="CN302" i="5"/>
  <c r="CM302" i="5"/>
  <c r="CM280" i="5"/>
  <c r="CN280" i="5"/>
  <c r="CN277" i="5"/>
  <c r="CM277" i="5"/>
  <c r="CO168" i="5"/>
  <c r="CQ168" i="5"/>
  <c r="CP158" i="5"/>
  <c r="AN158" i="5"/>
  <c r="AV31" i="5"/>
  <c r="CE31" i="5"/>
  <c r="CF31" i="5"/>
  <c r="CI31" i="5"/>
  <c r="V31" i="5"/>
  <c r="AV142" i="5"/>
  <c r="CE142" i="5"/>
  <c r="CF142" i="5"/>
  <c r="CI142" i="5"/>
  <c r="V142" i="5"/>
  <c r="AV74" i="5"/>
  <c r="CE74" i="5"/>
  <c r="CF74" i="5"/>
  <c r="CI74" i="5"/>
  <c r="V74" i="5"/>
  <c r="AV51" i="5"/>
  <c r="CE51" i="5"/>
  <c r="CF51" i="5"/>
  <c r="CI51" i="5"/>
  <c r="V51" i="5"/>
  <c r="AV42" i="5"/>
  <c r="CE42" i="5"/>
  <c r="CF42" i="5"/>
  <c r="CI42" i="5"/>
  <c r="V42" i="5"/>
  <c r="AV24" i="5"/>
  <c r="CE24" i="5"/>
  <c r="CF24" i="5"/>
  <c r="CI24" i="5"/>
  <c r="V24" i="5"/>
  <c r="CM162" i="5"/>
  <c r="AV158" i="5"/>
  <c r="CE158" i="5"/>
  <c r="CF158" i="5"/>
  <c r="CI158" i="5"/>
  <c r="V158" i="5"/>
  <c r="AV33" i="5"/>
  <c r="CE33" i="5"/>
  <c r="CF33" i="5"/>
  <c r="CI33" i="5"/>
  <c r="V33" i="5"/>
  <c r="CL33" i="5"/>
  <c r="W33" i="5"/>
  <c r="AV26" i="5"/>
  <c r="CE26" i="5"/>
  <c r="CF26" i="5"/>
  <c r="CI26" i="5"/>
  <c r="V26" i="5"/>
  <c r="AV5" i="5"/>
  <c r="CE5" i="5"/>
  <c r="CF5" i="5"/>
  <c r="CI5" i="5"/>
  <c r="V5" i="5"/>
  <c r="CL5" i="5"/>
  <c r="W5" i="5"/>
  <c r="CO151" i="5"/>
  <c r="CQ151" i="5"/>
  <c r="CO147" i="5"/>
  <c r="CQ147" i="5"/>
  <c r="AV128" i="5"/>
  <c r="CE128" i="5"/>
  <c r="CF128" i="5"/>
  <c r="CI128" i="5"/>
  <c r="V128" i="5"/>
  <c r="CO72" i="5"/>
  <c r="CQ72" i="5"/>
  <c r="AV67" i="5"/>
  <c r="CE67" i="5"/>
  <c r="CF67" i="5"/>
  <c r="CI67" i="5"/>
  <c r="V67" i="5"/>
  <c r="CE35" i="5"/>
  <c r="CF35" i="5"/>
  <c r="CI35" i="5"/>
  <c r="V35" i="5"/>
  <c r="AV35" i="5"/>
  <c r="AU12" i="5"/>
  <c r="AV8" i="5"/>
  <c r="CE8" i="5"/>
  <c r="CF8" i="5"/>
  <c r="CI8" i="5"/>
  <c r="V8" i="5"/>
  <c r="CL8" i="5"/>
  <c r="W8" i="5"/>
  <c r="CN10" i="5"/>
  <c r="CM10" i="5"/>
  <c r="CN18" i="5"/>
  <c r="CM18" i="5"/>
  <c r="CC12" i="5"/>
  <c r="AW12" i="5"/>
  <c r="CD12" i="5"/>
  <c r="AV3" i="5"/>
  <c r="CE3" i="5"/>
  <c r="CF3" i="5"/>
  <c r="CI3" i="5"/>
  <c r="V3" i="5"/>
  <c r="CL3" i="5"/>
  <c r="W3" i="5"/>
  <c r="CO4" i="5"/>
  <c r="CQ4" i="5"/>
  <c r="CP560" i="5"/>
  <c r="AN560" i="5"/>
  <c r="AV561" i="5"/>
  <c r="CE561" i="5"/>
  <c r="CF561" i="5"/>
  <c r="CI561" i="5"/>
  <c r="V561" i="5"/>
  <c r="CC565" i="5"/>
  <c r="AW565" i="5"/>
  <c r="CD565" i="5"/>
  <c r="CM563" i="5"/>
  <c r="CN563" i="5"/>
  <c r="AV557" i="5"/>
  <c r="CE557" i="5"/>
  <c r="CF557" i="5"/>
  <c r="CI557" i="5"/>
  <c r="V557" i="5"/>
  <c r="CL557" i="5"/>
  <c r="W557" i="5"/>
  <c r="AV542" i="5"/>
  <c r="CE542" i="5"/>
  <c r="CF542" i="5"/>
  <c r="CI542" i="5"/>
  <c r="V542" i="5"/>
  <c r="CP552" i="5"/>
  <c r="AN552" i="5"/>
  <c r="AV547" i="5"/>
  <c r="CE547" i="5"/>
  <c r="CF547" i="5"/>
  <c r="CI547" i="5"/>
  <c r="V547" i="5"/>
  <c r="CL547" i="5"/>
  <c r="W547" i="5"/>
  <c r="AV543" i="5"/>
  <c r="CE543" i="5"/>
  <c r="CF543" i="5"/>
  <c r="CI543" i="5"/>
  <c r="V543" i="5"/>
  <c r="CO539" i="5"/>
  <c r="CQ539" i="5"/>
  <c r="AV531" i="5"/>
  <c r="CE531" i="5"/>
  <c r="CF531" i="5"/>
  <c r="CI531" i="5"/>
  <c r="V531" i="5"/>
  <c r="CL531" i="5"/>
  <c r="W531" i="5"/>
  <c r="CP517" i="5"/>
  <c r="AN517" i="5"/>
  <c r="CN524" i="5"/>
  <c r="CM524" i="5"/>
  <c r="CE516" i="5"/>
  <c r="CF516" i="5"/>
  <c r="CI516" i="5"/>
  <c r="V516" i="5"/>
  <c r="CL516" i="5"/>
  <c r="W516" i="5"/>
  <c r="AV516" i="5"/>
  <c r="CN512" i="5"/>
  <c r="CM512" i="5"/>
  <c r="CP529" i="5"/>
  <c r="AN529" i="5"/>
  <c r="CN514" i="5"/>
  <c r="CM514" i="5"/>
  <c r="CN501" i="5"/>
  <c r="CM501" i="5"/>
  <c r="CP491" i="5"/>
  <c r="AN491" i="5"/>
  <c r="CP489" i="5"/>
  <c r="AN489" i="5"/>
  <c r="CO487" i="5"/>
  <c r="CQ487" i="5"/>
  <c r="AV472" i="5"/>
  <c r="CE472" i="5"/>
  <c r="CF472" i="5"/>
  <c r="CI472" i="5"/>
  <c r="V472" i="5"/>
  <c r="CL472" i="5"/>
  <c r="W472" i="5"/>
  <c r="AV455" i="5"/>
  <c r="CE455" i="5"/>
  <c r="CF455" i="5"/>
  <c r="CI455" i="5"/>
  <c r="V455" i="5"/>
  <c r="CL455" i="5"/>
  <c r="W455" i="5"/>
  <c r="CO448" i="5"/>
  <c r="CQ448" i="5"/>
  <c r="AV461" i="5"/>
  <c r="CE461" i="5"/>
  <c r="CF461" i="5"/>
  <c r="CI461" i="5"/>
  <c r="V461" i="5"/>
  <c r="CL461" i="5"/>
  <c r="W461" i="5"/>
  <c r="AV456" i="5"/>
  <c r="CE456" i="5"/>
  <c r="CF456" i="5"/>
  <c r="CI456" i="5"/>
  <c r="V456" i="5"/>
  <c r="CL456" i="5"/>
  <c r="W456" i="5"/>
  <c r="CN496" i="5"/>
  <c r="CM496" i="5"/>
  <c r="AU480" i="5"/>
  <c r="CO480" i="5"/>
  <c r="CC467" i="5"/>
  <c r="AW467" i="5"/>
  <c r="CD467" i="5"/>
  <c r="CO459" i="5"/>
  <c r="CQ459" i="5"/>
  <c r="CP453" i="5"/>
  <c r="AN453" i="5"/>
  <c r="CO452" i="5"/>
  <c r="CO436" i="5"/>
  <c r="CQ436" i="5"/>
  <c r="AV429" i="5"/>
  <c r="CE429" i="5"/>
  <c r="CF429" i="5"/>
  <c r="CI429" i="5"/>
  <c r="V429" i="5"/>
  <c r="CL429" i="5"/>
  <c r="W429" i="5"/>
  <c r="AV423" i="5"/>
  <c r="CE423" i="5"/>
  <c r="CF423" i="5"/>
  <c r="CI423" i="5"/>
  <c r="V423" i="5"/>
  <c r="CN475" i="5"/>
  <c r="CM475" i="5"/>
  <c r="AV445" i="5"/>
  <c r="CE445" i="5"/>
  <c r="CF445" i="5"/>
  <c r="CI445" i="5"/>
  <c r="V445" i="5"/>
  <c r="CL445" i="5"/>
  <c r="W445" i="5"/>
  <c r="CC443" i="5"/>
  <c r="AW443" i="5"/>
  <c r="CD443" i="5"/>
  <c r="AV432" i="5"/>
  <c r="CE432" i="5"/>
  <c r="CF432" i="5"/>
  <c r="CI432" i="5"/>
  <c r="V432" i="5"/>
  <c r="CL432" i="5"/>
  <c r="W432" i="5"/>
  <c r="AV422" i="5"/>
  <c r="CE422" i="5"/>
  <c r="CF422" i="5"/>
  <c r="CI422" i="5"/>
  <c r="V422" i="5"/>
  <c r="AV411" i="5"/>
  <c r="CE411" i="5"/>
  <c r="CF411" i="5"/>
  <c r="CI411" i="5"/>
  <c r="V411" i="5"/>
  <c r="AU406" i="5"/>
  <c r="CC453" i="5"/>
  <c r="AW453" i="5"/>
  <c r="CD453" i="5"/>
  <c r="AN438" i="5"/>
  <c r="CP438" i="5"/>
  <c r="CO434" i="5"/>
  <c r="CQ434" i="5"/>
  <c r="CQ414" i="5"/>
  <c r="AV410" i="5"/>
  <c r="CE410" i="5"/>
  <c r="CF410" i="5"/>
  <c r="CI410" i="5"/>
  <c r="V410" i="5"/>
  <c r="CN482" i="5"/>
  <c r="CM482" i="5"/>
  <c r="CO387" i="5"/>
  <c r="CQ387" i="5"/>
  <c r="CC377" i="5"/>
  <c r="AW377" i="5"/>
  <c r="CD377" i="5"/>
  <c r="CN449" i="5"/>
  <c r="CM449" i="5"/>
  <c r="CN435" i="5"/>
  <c r="CM435" i="5"/>
  <c r="CP427" i="5"/>
  <c r="AN427" i="5"/>
  <c r="CN460" i="5"/>
  <c r="CM460" i="5"/>
  <c r="AU426" i="5"/>
  <c r="CO426" i="5"/>
  <c r="CO421" i="5"/>
  <c r="CQ421" i="5"/>
  <c r="CE390" i="5"/>
  <c r="CF390" i="5"/>
  <c r="CI390" i="5"/>
  <c r="V390" i="5"/>
  <c r="CL390" i="5"/>
  <c r="W390" i="5"/>
  <c r="AV390" i="5"/>
  <c r="CE403" i="5"/>
  <c r="CF403" i="5"/>
  <c r="CI403" i="5"/>
  <c r="V403" i="5"/>
  <c r="CL403" i="5"/>
  <c r="W403" i="5"/>
  <c r="AV403" i="5"/>
  <c r="CP401" i="5"/>
  <c r="AN401" i="5"/>
  <c r="AV383" i="5"/>
  <c r="CE383" i="5"/>
  <c r="CF383" i="5"/>
  <c r="CI383" i="5"/>
  <c r="V383" i="5"/>
  <c r="AU378" i="5"/>
  <c r="AV375" i="5"/>
  <c r="CE375" i="5"/>
  <c r="CF375" i="5"/>
  <c r="CI375" i="5"/>
  <c r="V375" i="5"/>
  <c r="CL375" i="5"/>
  <c r="W375" i="5"/>
  <c r="CP389" i="5"/>
  <c r="AN389" i="5"/>
  <c r="CO386" i="5"/>
  <c r="CQ386" i="5"/>
  <c r="AV370" i="5"/>
  <c r="CE370" i="5"/>
  <c r="CF370" i="5"/>
  <c r="CI370" i="5"/>
  <c r="V370" i="5"/>
  <c r="CE368" i="5"/>
  <c r="CF368" i="5"/>
  <c r="CI368" i="5"/>
  <c r="V368" i="5"/>
  <c r="CL368" i="5"/>
  <c r="W368" i="5"/>
  <c r="AV368" i="5"/>
  <c r="CN373" i="5"/>
  <c r="CM373" i="5"/>
  <c r="CE358" i="5"/>
  <c r="CF358" i="5"/>
  <c r="CI358" i="5"/>
  <c r="V358" i="5"/>
  <c r="AV358" i="5"/>
  <c r="CE343" i="5"/>
  <c r="CF343" i="5"/>
  <c r="CI343" i="5"/>
  <c r="V343" i="5"/>
  <c r="CL343" i="5"/>
  <c r="W343" i="5"/>
  <c r="AV343" i="5"/>
  <c r="CE331" i="5"/>
  <c r="CF331" i="5"/>
  <c r="CI331" i="5"/>
  <c r="V331" i="5"/>
  <c r="CL331" i="5"/>
  <c r="W331" i="5"/>
  <c r="AV331" i="5"/>
  <c r="AU390" i="5"/>
  <c r="CO361" i="5"/>
  <c r="CQ361" i="5"/>
  <c r="CP341" i="5"/>
  <c r="AN341" i="5"/>
  <c r="CP328" i="5"/>
  <c r="AN328" i="5"/>
  <c r="AV323" i="5"/>
  <c r="CE323" i="5"/>
  <c r="CF323" i="5"/>
  <c r="CI323" i="5"/>
  <c r="V323" i="5"/>
  <c r="CL323" i="5"/>
  <c r="W323" i="5"/>
  <c r="CE320" i="5"/>
  <c r="CF320" i="5"/>
  <c r="CI320" i="5"/>
  <c r="V320" i="5"/>
  <c r="AV320" i="5"/>
  <c r="AV298" i="5"/>
  <c r="CE298" i="5"/>
  <c r="CF298" i="5"/>
  <c r="CI298" i="5"/>
  <c r="V298" i="5"/>
  <c r="CL298" i="5"/>
  <c r="W298" i="5"/>
  <c r="AV273" i="5"/>
  <c r="CE273" i="5"/>
  <c r="CF273" i="5"/>
  <c r="CI273" i="5"/>
  <c r="V273" i="5"/>
  <c r="CL273" i="5"/>
  <c r="W273" i="5"/>
  <c r="AV185" i="5"/>
  <c r="CE185" i="5"/>
  <c r="CF185" i="5"/>
  <c r="CI185" i="5"/>
  <c r="V185" i="5"/>
  <c r="CL185" i="5"/>
  <c r="W185" i="5"/>
  <c r="AV327" i="5"/>
  <c r="CE327" i="5"/>
  <c r="CF327" i="5"/>
  <c r="CI327" i="5"/>
  <c r="V327" i="5"/>
  <c r="CC369" i="5"/>
  <c r="AW369" i="5"/>
  <c r="CD369" i="5"/>
  <c r="CO351" i="5"/>
  <c r="CQ351" i="5"/>
  <c r="CO347" i="5"/>
  <c r="CQ347" i="5"/>
  <c r="AU307" i="5"/>
  <c r="AU295" i="5"/>
  <c r="AU283" i="5"/>
  <c r="CO283" i="5"/>
  <c r="CQ283" i="5"/>
  <c r="AU270" i="5"/>
  <c r="AU257" i="5"/>
  <c r="AU181" i="5"/>
  <c r="AV176" i="5"/>
  <c r="CE176" i="5"/>
  <c r="CF176" i="5"/>
  <c r="CI176" i="5"/>
  <c r="V176" i="5"/>
  <c r="CL176" i="5"/>
  <c r="W176" i="5"/>
  <c r="AV296" i="5"/>
  <c r="CE296" i="5"/>
  <c r="CF296" i="5"/>
  <c r="CI296" i="5"/>
  <c r="V296" i="5"/>
  <c r="CL296" i="5"/>
  <c r="W296" i="5"/>
  <c r="CE292" i="5"/>
  <c r="CF292" i="5"/>
  <c r="CI292" i="5"/>
  <c r="V292" i="5"/>
  <c r="CL292" i="5"/>
  <c r="W292" i="5"/>
  <c r="AV292" i="5"/>
  <c r="CO289" i="5"/>
  <c r="CQ289" i="5"/>
  <c r="CO278" i="5"/>
  <c r="CQ278" i="5"/>
  <c r="CC272" i="5"/>
  <c r="AW272" i="5"/>
  <c r="CD272" i="5"/>
  <c r="CE268" i="5"/>
  <c r="CF268" i="5"/>
  <c r="CI268" i="5"/>
  <c r="V268" i="5"/>
  <c r="AV268" i="5"/>
  <c r="CE172" i="5"/>
  <c r="CF172" i="5"/>
  <c r="CI172" i="5"/>
  <c r="V172" i="5"/>
  <c r="CL172" i="5"/>
  <c r="W172" i="5"/>
  <c r="AV172" i="5"/>
  <c r="AV156" i="5"/>
  <c r="CE156" i="5"/>
  <c r="CF156" i="5"/>
  <c r="CI156" i="5"/>
  <c r="V156" i="5"/>
  <c r="CL156" i="5"/>
  <c r="W156" i="5"/>
  <c r="AV146" i="5"/>
  <c r="CE146" i="5"/>
  <c r="CF146" i="5"/>
  <c r="CI146" i="5"/>
  <c r="V146" i="5"/>
  <c r="CL146" i="5"/>
  <c r="W146" i="5"/>
  <c r="AV144" i="5"/>
  <c r="CE144" i="5"/>
  <c r="CF144" i="5"/>
  <c r="CI144" i="5"/>
  <c r="V144" i="5"/>
  <c r="CL144" i="5"/>
  <c r="W144" i="5"/>
  <c r="AV134" i="5"/>
  <c r="CE134" i="5"/>
  <c r="CF134" i="5"/>
  <c r="CI134" i="5"/>
  <c r="V134" i="5"/>
  <c r="CL134" i="5"/>
  <c r="W134" i="5"/>
  <c r="AV132" i="5"/>
  <c r="CE132" i="5"/>
  <c r="CF132" i="5"/>
  <c r="CI132" i="5"/>
  <c r="V132" i="5"/>
  <c r="CL132" i="5"/>
  <c r="W132" i="5"/>
  <c r="AV70" i="5"/>
  <c r="CE70" i="5"/>
  <c r="CF70" i="5"/>
  <c r="CI70" i="5"/>
  <c r="V70" i="5"/>
  <c r="CL70" i="5"/>
  <c r="W70" i="5"/>
  <c r="AV68" i="5"/>
  <c r="CE68" i="5"/>
  <c r="CF68" i="5"/>
  <c r="CI68" i="5"/>
  <c r="V68" i="5"/>
  <c r="CL68" i="5"/>
  <c r="W68" i="5"/>
  <c r="AV58" i="5"/>
  <c r="CE58" i="5"/>
  <c r="CF58" i="5"/>
  <c r="CI58" i="5"/>
  <c r="V58" i="5"/>
  <c r="CL58" i="5"/>
  <c r="W58" i="5"/>
  <c r="AV56" i="5"/>
  <c r="CE56" i="5"/>
  <c r="CF56" i="5"/>
  <c r="CI56" i="5"/>
  <c r="V56" i="5"/>
  <c r="CL56" i="5"/>
  <c r="W56" i="5"/>
  <c r="AV45" i="5"/>
  <c r="CE45" i="5"/>
  <c r="CF45" i="5"/>
  <c r="CI45" i="5"/>
  <c r="V45" i="5"/>
  <c r="CL45" i="5"/>
  <c r="W45" i="5"/>
  <c r="AV43" i="5"/>
  <c r="CE43" i="5"/>
  <c r="CF43" i="5"/>
  <c r="CI43" i="5"/>
  <c r="V43" i="5"/>
  <c r="CL43" i="5"/>
  <c r="W43" i="5"/>
  <c r="CO300" i="5"/>
  <c r="CQ300" i="5"/>
  <c r="CO290" i="5"/>
  <c r="CQ290" i="5"/>
  <c r="CN276" i="5"/>
  <c r="CM276" i="5"/>
  <c r="CN266" i="5"/>
  <c r="CM266" i="5"/>
  <c r="CC258" i="5"/>
  <c r="AW258" i="5"/>
  <c r="CD258" i="5"/>
  <c r="CC181" i="5"/>
  <c r="AW181" i="5"/>
  <c r="CD181" i="5"/>
  <c r="CP155" i="5"/>
  <c r="AN155" i="5"/>
  <c r="CP131" i="5"/>
  <c r="AN131" i="5"/>
  <c r="CP55" i="5"/>
  <c r="AN55" i="5"/>
  <c r="CP41" i="5"/>
  <c r="AN41" i="5"/>
  <c r="CC307" i="5"/>
  <c r="AW307" i="5"/>
  <c r="CD307" i="5"/>
  <c r="CO291" i="5"/>
  <c r="CQ291" i="5"/>
  <c r="CC285" i="5"/>
  <c r="AW285" i="5"/>
  <c r="CD285" i="5"/>
  <c r="CO266" i="5"/>
  <c r="CQ266" i="5"/>
  <c r="AV177" i="5"/>
  <c r="CE177" i="5"/>
  <c r="CF177" i="5"/>
  <c r="CI177" i="5"/>
  <c r="V177" i="5"/>
  <c r="CL177" i="5"/>
  <c r="W177" i="5"/>
  <c r="CM148" i="5"/>
  <c r="CN148" i="5"/>
  <c r="CM136" i="5"/>
  <c r="CN136" i="5"/>
  <c r="CM72" i="5"/>
  <c r="CN72" i="5"/>
  <c r="CM60" i="5"/>
  <c r="CN60" i="5"/>
  <c r="CM48" i="5"/>
  <c r="CN48" i="5"/>
  <c r="CP30" i="5"/>
  <c r="AN30" i="5"/>
  <c r="AV9" i="5"/>
  <c r="CE9" i="5"/>
  <c r="CF9" i="5"/>
  <c r="CI9" i="5"/>
  <c r="V9" i="5"/>
  <c r="CL9" i="5"/>
  <c r="W9" i="5"/>
  <c r="AV130" i="5"/>
  <c r="CE130" i="5"/>
  <c r="CF130" i="5"/>
  <c r="CI130" i="5"/>
  <c r="V130" i="5"/>
  <c r="CO69" i="5"/>
  <c r="CQ69" i="5"/>
  <c r="CO174" i="5"/>
  <c r="CQ174" i="5"/>
  <c r="AV153" i="5"/>
  <c r="CE153" i="5"/>
  <c r="CF153" i="5"/>
  <c r="CI153" i="5"/>
  <c r="V153" i="5"/>
  <c r="CE149" i="5"/>
  <c r="CF149" i="5"/>
  <c r="CI149" i="5"/>
  <c r="V149" i="5"/>
  <c r="AV149" i="5"/>
  <c r="AV129" i="5"/>
  <c r="CE129" i="5"/>
  <c r="CF129" i="5"/>
  <c r="CI129" i="5"/>
  <c r="V129" i="5"/>
  <c r="CE73" i="5"/>
  <c r="CF73" i="5"/>
  <c r="CI73" i="5"/>
  <c r="V73" i="5"/>
  <c r="AV73" i="5"/>
  <c r="AV40" i="5"/>
  <c r="CE40" i="5"/>
  <c r="CF40" i="5"/>
  <c r="CI40" i="5"/>
  <c r="V40" i="5"/>
  <c r="CP29" i="5"/>
  <c r="AN29" i="5"/>
  <c r="AV25" i="5"/>
  <c r="CE25" i="5"/>
  <c r="CF25" i="5"/>
  <c r="CI25" i="5"/>
  <c r="V25" i="5"/>
  <c r="CN166" i="5"/>
  <c r="CM166" i="5"/>
  <c r="AV155" i="5"/>
  <c r="CE155" i="5"/>
  <c r="CF155" i="5"/>
  <c r="CI155" i="5"/>
  <c r="V155" i="5"/>
  <c r="CO139" i="5"/>
  <c r="CQ139" i="5"/>
  <c r="CO135" i="5"/>
  <c r="CQ135" i="5"/>
  <c r="AV64" i="5"/>
  <c r="CE64" i="5"/>
  <c r="CF64" i="5"/>
  <c r="CI64" i="5"/>
  <c r="V64" i="5"/>
  <c r="CO60" i="5"/>
  <c r="AV55" i="5"/>
  <c r="CE55" i="5"/>
  <c r="CF55" i="5"/>
  <c r="CI55" i="5"/>
  <c r="V55" i="5"/>
  <c r="AV49" i="5"/>
  <c r="CE49" i="5"/>
  <c r="CF49" i="5"/>
  <c r="CI49" i="5"/>
  <c r="V49" i="5"/>
  <c r="CN27" i="5"/>
  <c r="CM27" i="5"/>
  <c r="AU16" i="5"/>
  <c r="AU11" i="5"/>
  <c r="CO5" i="5"/>
  <c r="CQ5" i="5"/>
  <c r="CC16" i="5"/>
  <c r="AW16" i="5"/>
  <c r="CD16" i="5"/>
  <c r="CQ10" i="5"/>
  <c r="CE545" i="5"/>
  <c r="CF545" i="5"/>
  <c r="CI545" i="5"/>
  <c r="V545" i="5"/>
  <c r="CL545" i="5"/>
  <c r="W545" i="5"/>
  <c r="AV545" i="5"/>
  <c r="CE541" i="5"/>
  <c r="CF541" i="5"/>
  <c r="CI541" i="5"/>
  <c r="V541" i="5"/>
  <c r="AV541" i="5"/>
  <c r="CE540" i="5"/>
  <c r="CF540" i="5"/>
  <c r="CI540" i="5"/>
  <c r="V540" i="5"/>
  <c r="CL540" i="5"/>
  <c r="W540" i="5"/>
  <c r="AV540" i="5"/>
  <c r="CP541" i="5"/>
  <c r="AN541" i="5"/>
  <c r="CM539" i="5"/>
  <c r="CN539" i="5"/>
  <c r="AU530" i="5"/>
  <c r="CO530" i="5"/>
  <c r="CQ530" i="5"/>
  <c r="CN536" i="5"/>
  <c r="CM536" i="5"/>
  <c r="CE528" i="5"/>
  <c r="CF528" i="5"/>
  <c r="CI528" i="5"/>
  <c r="V528" i="5"/>
  <c r="AV528" i="5"/>
  <c r="AV515" i="5"/>
  <c r="CE515" i="5"/>
  <c r="CF515" i="5"/>
  <c r="CI515" i="5"/>
  <c r="V515" i="5"/>
  <c r="CL515" i="5"/>
  <c r="W515" i="5"/>
  <c r="CN525" i="5"/>
  <c r="CM525" i="5"/>
  <c r="CN527" i="5"/>
  <c r="CM527" i="5"/>
  <c r="CE507" i="5"/>
  <c r="CF507" i="5"/>
  <c r="CI507" i="5"/>
  <c r="V507" i="5"/>
  <c r="CL507" i="5"/>
  <c r="W507" i="5"/>
  <c r="AV507" i="5"/>
  <c r="CN517" i="5"/>
  <c r="CM517" i="5"/>
  <c r="AU529" i="5"/>
  <c r="CO529" i="5"/>
  <c r="AV500" i="5"/>
  <c r="CE500" i="5"/>
  <c r="CF500" i="5"/>
  <c r="CI500" i="5"/>
  <c r="V500" i="5"/>
  <c r="CL500" i="5"/>
  <c r="W500" i="5"/>
  <c r="AU490" i="5"/>
  <c r="CO490" i="5"/>
  <c r="CQ490" i="5"/>
  <c r="AU488" i="5"/>
  <c r="CO488" i="5"/>
  <c r="CQ488" i="5"/>
  <c r="CE508" i="5"/>
  <c r="CF508" i="5"/>
  <c r="CI508" i="5"/>
  <c r="V508" i="5"/>
  <c r="CL508" i="5"/>
  <c r="W508" i="5"/>
  <c r="AV508" i="5"/>
  <c r="AV499" i="5"/>
  <c r="CE499" i="5"/>
  <c r="CF499" i="5"/>
  <c r="CI499" i="5"/>
  <c r="V499" i="5"/>
  <c r="CL499" i="5"/>
  <c r="W499" i="5"/>
  <c r="AV495" i="5"/>
  <c r="CE495" i="5"/>
  <c r="CF495" i="5"/>
  <c r="CI495" i="5"/>
  <c r="V495" i="5"/>
  <c r="CL495" i="5"/>
  <c r="W495" i="5"/>
  <c r="AV492" i="5"/>
  <c r="CE492" i="5"/>
  <c r="CF492" i="5"/>
  <c r="CI492" i="5"/>
  <c r="V492" i="5"/>
  <c r="CL492" i="5"/>
  <c r="W492" i="5"/>
  <c r="CE489" i="5"/>
  <c r="CF489" i="5"/>
  <c r="CI489" i="5"/>
  <c r="V489" i="5"/>
  <c r="CL489" i="5"/>
  <c r="W489" i="5"/>
  <c r="AV489" i="5"/>
  <c r="CE478" i="5"/>
  <c r="CF478" i="5"/>
  <c r="CI478" i="5"/>
  <c r="V478" i="5"/>
  <c r="CL478" i="5"/>
  <c r="W478" i="5"/>
  <c r="AV478" i="5"/>
  <c r="CM502" i="5"/>
  <c r="CN487" i="5"/>
  <c r="CM487" i="5"/>
  <c r="CE438" i="5"/>
  <c r="CF438" i="5"/>
  <c r="CI438" i="5"/>
  <c r="V438" i="5"/>
  <c r="CL438" i="5"/>
  <c r="W438" i="5"/>
  <c r="AV438" i="5"/>
  <c r="AV469" i="5"/>
  <c r="CE469" i="5"/>
  <c r="CF469" i="5"/>
  <c r="CI469" i="5"/>
  <c r="V469" i="5"/>
  <c r="CL469" i="5"/>
  <c r="W469" i="5"/>
  <c r="AU454" i="5"/>
  <c r="CO454" i="5"/>
  <c r="CQ454" i="5"/>
  <c r="CP439" i="5"/>
  <c r="CQ439" i="5"/>
  <c r="AN439" i="5"/>
  <c r="CN497" i="5"/>
  <c r="CM497" i="5"/>
  <c r="CP480" i="5"/>
  <c r="CQ480" i="5"/>
  <c r="AN480" i="5"/>
  <c r="AU466" i="5"/>
  <c r="CO466" i="5"/>
  <c r="CQ466" i="5"/>
  <c r="CN462" i="5"/>
  <c r="CM462" i="5"/>
  <c r="AV419" i="5"/>
  <c r="CE419" i="5"/>
  <c r="CF419" i="5"/>
  <c r="CI419" i="5"/>
  <c r="V419" i="5"/>
  <c r="CL419" i="5"/>
  <c r="W419" i="5"/>
  <c r="AV412" i="5"/>
  <c r="CE412" i="5"/>
  <c r="CF412" i="5"/>
  <c r="CI412" i="5"/>
  <c r="V412" i="5"/>
  <c r="CL412" i="5"/>
  <c r="W412" i="5"/>
  <c r="CN451" i="5"/>
  <c r="CM451" i="5"/>
  <c r="AV420" i="5"/>
  <c r="CE420" i="5"/>
  <c r="CF420" i="5"/>
  <c r="CI420" i="5"/>
  <c r="V420" i="5"/>
  <c r="CL420" i="5"/>
  <c r="W420" i="5"/>
  <c r="AU405" i="5"/>
  <c r="CO405" i="5"/>
  <c r="CQ405" i="5"/>
  <c r="CP452" i="5"/>
  <c r="AN452" i="5"/>
  <c r="CO438" i="5"/>
  <c r="AU438" i="5"/>
  <c r="AV431" i="5"/>
  <c r="CE431" i="5"/>
  <c r="CF431" i="5"/>
  <c r="CI431" i="5"/>
  <c r="V431" i="5"/>
  <c r="CL431" i="5"/>
  <c r="W431" i="5"/>
  <c r="AV425" i="5"/>
  <c r="CE425" i="5"/>
  <c r="CF425" i="5"/>
  <c r="CI425" i="5"/>
  <c r="V425" i="5"/>
  <c r="CL425" i="5"/>
  <c r="W425" i="5"/>
  <c r="CE402" i="5"/>
  <c r="CF402" i="5"/>
  <c r="CI402" i="5"/>
  <c r="V402" i="5"/>
  <c r="CL402" i="5"/>
  <c r="W402" i="5"/>
  <c r="AV402" i="5"/>
  <c r="AV398" i="5"/>
  <c r="CE398" i="5"/>
  <c r="CF398" i="5"/>
  <c r="CI398" i="5"/>
  <c r="V398" i="5"/>
  <c r="CL398" i="5"/>
  <c r="W398" i="5"/>
  <c r="AV374" i="5"/>
  <c r="CE374" i="5"/>
  <c r="CF374" i="5"/>
  <c r="CI374" i="5"/>
  <c r="V374" i="5"/>
  <c r="CL374" i="5"/>
  <c r="W374" i="5"/>
  <c r="CN436" i="5"/>
  <c r="CM436" i="5"/>
  <c r="CE406" i="5"/>
  <c r="CF406" i="5"/>
  <c r="CI406" i="5"/>
  <c r="V406" i="5"/>
  <c r="CL406" i="5"/>
  <c r="W406" i="5"/>
  <c r="AV406" i="5"/>
  <c r="CP426" i="5"/>
  <c r="CQ426" i="5"/>
  <c r="AN426" i="5"/>
  <c r="CN409" i="5"/>
  <c r="CM409" i="5"/>
  <c r="CE389" i="5"/>
  <c r="CF389" i="5"/>
  <c r="CI389" i="5"/>
  <c r="V389" i="5"/>
  <c r="CL389" i="5"/>
  <c r="W389" i="5"/>
  <c r="AV389" i="5"/>
  <c r="AV416" i="5"/>
  <c r="CE416" i="5"/>
  <c r="CF416" i="5"/>
  <c r="CI416" i="5"/>
  <c r="V416" i="5"/>
  <c r="CL416" i="5"/>
  <c r="W416" i="5"/>
  <c r="AU402" i="5"/>
  <c r="AV399" i="5"/>
  <c r="CE399" i="5"/>
  <c r="CF399" i="5"/>
  <c r="CI399" i="5"/>
  <c r="V399" i="5"/>
  <c r="CL399" i="5"/>
  <c r="W399" i="5"/>
  <c r="CP378" i="5"/>
  <c r="AN378" i="5"/>
  <c r="AV364" i="5"/>
  <c r="CE364" i="5"/>
  <c r="CF364" i="5"/>
  <c r="CI364" i="5"/>
  <c r="V364" i="5"/>
  <c r="CL364" i="5"/>
  <c r="W364" i="5"/>
  <c r="CN387" i="5"/>
  <c r="CM387" i="5"/>
  <c r="CN384" i="5"/>
  <c r="CM384" i="5"/>
  <c r="AV379" i="5"/>
  <c r="CE379" i="5"/>
  <c r="CF379" i="5"/>
  <c r="CI379" i="5"/>
  <c r="V379" i="5"/>
  <c r="CL379" i="5"/>
  <c r="W379" i="5"/>
  <c r="AU367" i="5"/>
  <c r="CO367" i="5"/>
  <c r="CQ367" i="5"/>
  <c r="CO357" i="5"/>
  <c r="CQ357" i="5"/>
  <c r="AU357" i="5"/>
  <c r="CE356" i="5"/>
  <c r="CF356" i="5"/>
  <c r="CI356" i="5"/>
  <c r="V356" i="5"/>
  <c r="CL356" i="5"/>
  <c r="W356" i="5"/>
  <c r="AV356" i="5"/>
  <c r="CE344" i="5"/>
  <c r="CF344" i="5"/>
  <c r="CI344" i="5"/>
  <c r="V344" i="5"/>
  <c r="CL344" i="5"/>
  <c r="W344" i="5"/>
  <c r="AV344" i="5"/>
  <c r="CE332" i="5"/>
  <c r="CF332" i="5"/>
  <c r="CI332" i="5"/>
  <c r="V332" i="5"/>
  <c r="CL332" i="5"/>
  <c r="W332" i="5"/>
  <c r="AV332" i="5"/>
  <c r="CP390" i="5"/>
  <c r="AN390" i="5"/>
  <c r="AV371" i="5"/>
  <c r="CE371" i="5"/>
  <c r="CF371" i="5"/>
  <c r="CI371" i="5"/>
  <c r="V371" i="5"/>
  <c r="CL371" i="5"/>
  <c r="W371" i="5"/>
  <c r="CP354" i="5"/>
  <c r="CQ354" i="5"/>
  <c r="AN354" i="5"/>
  <c r="CP340" i="5"/>
  <c r="CQ340" i="5"/>
  <c r="AN340" i="5"/>
  <c r="CN360" i="5"/>
  <c r="CM360" i="5"/>
  <c r="CN351" i="5"/>
  <c r="CM351" i="5"/>
  <c r="CO328" i="5"/>
  <c r="AU328" i="5"/>
  <c r="CE317" i="5"/>
  <c r="CF317" i="5"/>
  <c r="CI317" i="5"/>
  <c r="V317" i="5"/>
  <c r="CL317" i="5"/>
  <c r="W317" i="5"/>
  <c r="AV317" i="5"/>
  <c r="AV311" i="5"/>
  <c r="CE311" i="5"/>
  <c r="CF311" i="5"/>
  <c r="CI311" i="5"/>
  <c r="V311" i="5"/>
  <c r="CL311" i="5"/>
  <c r="W311" i="5"/>
  <c r="AV287" i="5"/>
  <c r="CE287" i="5"/>
  <c r="CF287" i="5"/>
  <c r="CI287" i="5"/>
  <c r="V287" i="5"/>
  <c r="CL287" i="5"/>
  <c r="W287" i="5"/>
  <c r="AV262" i="5"/>
  <c r="CE262" i="5"/>
  <c r="CF262" i="5"/>
  <c r="CI262" i="5"/>
  <c r="V262" i="5"/>
  <c r="CL262" i="5"/>
  <c r="W262" i="5"/>
  <c r="AV184" i="5"/>
  <c r="CE184" i="5"/>
  <c r="CF184" i="5"/>
  <c r="CI184" i="5"/>
  <c r="V184" i="5"/>
  <c r="CL184" i="5"/>
  <c r="W184" i="5"/>
  <c r="AV341" i="5"/>
  <c r="CE341" i="5"/>
  <c r="CF341" i="5"/>
  <c r="CI341" i="5"/>
  <c r="V341" i="5"/>
  <c r="CL341" i="5"/>
  <c r="W341" i="5"/>
  <c r="AV325" i="5"/>
  <c r="CE325" i="5"/>
  <c r="CF325" i="5"/>
  <c r="CI325" i="5"/>
  <c r="V325" i="5"/>
  <c r="AV355" i="5"/>
  <c r="CE355" i="5"/>
  <c r="CF355" i="5"/>
  <c r="CI355" i="5"/>
  <c r="V355" i="5"/>
  <c r="CL355" i="5"/>
  <c r="W355" i="5"/>
  <c r="AV322" i="5"/>
  <c r="CE322" i="5"/>
  <c r="CF322" i="5"/>
  <c r="CI322" i="5"/>
  <c r="V322" i="5"/>
  <c r="CL322" i="5"/>
  <c r="W322" i="5"/>
  <c r="AV315" i="5"/>
  <c r="CE315" i="5"/>
  <c r="CF315" i="5"/>
  <c r="CI315" i="5"/>
  <c r="V315" i="5"/>
  <c r="CL315" i="5"/>
  <c r="W315" i="5"/>
  <c r="CN363" i="5"/>
  <c r="CM363" i="5"/>
  <c r="CN352" i="5"/>
  <c r="CM352" i="5"/>
  <c r="CN348" i="5"/>
  <c r="CM348" i="5"/>
  <c r="CO336" i="5"/>
  <c r="CQ336" i="5"/>
  <c r="CP312" i="5"/>
  <c r="AN312" i="5"/>
  <c r="AU306" i="5"/>
  <c r="AU294" i="5"/>
  <c r="CO294" i="5"/>
  <c r="CQ294" i="5"/>
  <c r="AU282" i="5"/>
  <c r="AU269" i="5"/>
  <c r="CO269" i="5"/>
  <c r="CQ269" i="5"/>
  <c r="AU180" i="5"/>
  <c r="CO286" i="5"/>
  <c r="CQ286" i="5"/>
  <c r="CN300" i="5"/>
  <c r="CM300" i="5"/>
  <c r="CC295" i="5"/>
  <c r="AW295" i="5"/>
  <c r="CD295" i="5"/>
  <c r="AV271" i="5"/>
  <c r="CE271" i="5"/>
  <c r="CF271" i="5"/>
  <c r="CI271" i="5"/>
  <c r="V271" i="5"/>
  <c r="CL271" i="5"/>
  <c r="W271" i="5"/>
  <c r="CE267" i="5"/>
  <c r="CF267" i="5"/>
  <c r="CI267" i="5"/>
  <c r="V267" i="5"/>
  <c r="CL267" i="5"/>
  <c r="W267" i="5"/>
  <c r="AV267" i="5"/>
  <c r="CO264" i="5"/>
  <c r="CQ264" i="5"/>
  <c r="AV178" i="5"/>
  <c r="CE178" i="5"/>
  <c r="CF178" i="5"/>
  <c r="CI178" i="5"/>
  <c r="V178" i="5"/>
  <c r="CL178" i="5"/>
  <c r="W178" i="5"/>
  <c r="AV312" i="5"/>
  <c r="CE312" i="5"/>
  <c r="CF312" i="5"/>
  <c r="CI312" i="5"/>
  <c r="V312" i="5"/>
  <c r="CL312" i="5"/>
  <c r="W312" i="5"/>
  <c r="CC257" i="5"/>
  <c r="AW257" i="5"/>
  <c r="CD257" i="5"/>
  <c r="CC180" i="5"/>
  <c r="AW180" i="5"/>
  <c r="CD180" i="5"/>
  <c r="CP154" i="5"/>
  <c r="AN154" i="5"/>
  <c r="CP130" i="5"/>
  <c r="AN130" i="5"/>
  <c r="CP54" i="5"/>
  <c r="AN54" i="5"/>
  <c r="CM318" i="5"/>
  <c r="CN318" i="5"/>
  <c r="CC306" i="5"/>
  <c r="AW306" i="5"/>
  <c r="CD306" i="5"/>
  <c r="CM304" i="5"/>
  <c r="CN304" i="5"/>
  <c r="CO301" i="5"/>
  <c r="CQ301" i="5"/>
  <c r="CC284" i="5"/>
  <c r="AW284" i="5"/>
  <c r="CD284" i="5"/>
  <c r="CM281" i="5"/>
  <c r="CN281" i="5"/>
  <c r="CM279" i="5"/>
  <c r="CN279" i="5"/>
  <c r="CN186" i="5"/>
  <c r="CM186" i="5"/>
  <c r="CN170" i="5"/>
  <c r="CM170" i="5"/>
  <c r="CO30" i="5"/>
  <c r="AU30" i="5"/>
  <c r="CC160" i="5"/>
  <c r="AW160" i="5"/>
  <c r="CD160" i="5"/>
  <c r="CO157" i="5"/>
  <c r="CQ157" i="5"/>
  <c r="AV150" i="5"/>
  <c r="CE150" i="5"/>
  <c r="CF150" i="5"/>
  <c r="CI150" i="5"/>
  <c r="V150" i="5"/>
  <c r="AV66" i="5"/>
  <c r="CE66" i="5"/>
  <c r="CF66" i="5"/>
  <c r="CI66" i="5"/>
  <c r="V66" i="5"/>
  <c r="CO57" i="5"/>
  <c r="CQ57" i="5"/>
  <c r="CO46" i="5"/>
  <c r="CQ46" i="5"/>
  <c r="AV32" i="5"/>
  <c r="CE32" i="5"/>
  <c r="CF32" i="5"/>
  <c r="CI32" i="5"/>
  <c r="V32" i="5"/>
  <c r="CL32" i="5"/>
  <c r="W32" i="5"/>
  <c r="CN174" i="5"/>
  <c r="CM174" i="5"/>
  <c r="CO156" i="5"/>
  <c r="CQ156" i="5"/>
  <c r="CO132" i="5"/>
  <c r="CQ132" i="5"/>
  <c r="AV38" i="5"/>
  <c r="CE38" i="5"/>
  <c r="CF38" i="5"/>
  <c r="CI38" i="5"/>
  <c r="V38" i="5"/>
  <c r="CL38" i="5"/>
  <c r="W38" i="5"/>
  <c r="AU29" i="5"/>
  <c r="AV23" i="5"/>
  <c r="CE23" i="5"/>
  <c r="CF23" i="5"/>
  <c r="CI23" i="5"/>
  <c r="V23" i="5"/>
  <c r="CL23" i="5"/>
  <c r="W23" i="5"/>
  <c r="AV152" i="5"/>
  <c r="CE152" i="5"/>
  <c r="CF152" i="5"/>
  <c r="CI152" i="5"/>
  <c r="V152" i="5"/>
  <c r="CL152" i="5"/>
  <c r="W152" i="5"/>
  <c r="CO148" i="5"/>
  <c r="CQ148" i="5"/>
  <c r="AV143" i="5"/>
  <c r="CE143" i="5"/>
  <c r="CF143" i="5"/>
  <c r="CI143" i="5"/>
  <c r="V143" i="5"/>
  <c r="CO127" i="5"/>
  <c r="CQ127" i="5"/>
  <c r="CO71" i="5"/>
  <c r="CQ71" i="5"/>
  <c r="AV53" i="5"/>
  <c r="CE53" i="5"/>
  <c r="CF53" i="5"/>
  <c r="CI53" i="5"/>
  <c r="V53" i="5"/>
  <c r="CO44" i="5"/>
  <c r="CQ44" i="5"/>
  <c r="CN39" i="5"/>
  <c r="CM39" i="5"/>
  <c r="CN37" i="5"/>
  <c r="CM37" i="5"/>
  <c r="AV34" i="5"/>
  <c r="CE34" i="5"/>
  <c r="CF34" i="5"/>
  <c r="CI34" i="5"/>
  <c r="V34" i="5"/>
  <c r="CL34" i="5"/>
  <c r="W34" i="5"/>
  <c r="CC29" i="5"/>
  <c r="AW29" i="5"/>
  <c r="CD29" i="5"/>
  <c r="AU15" i="5"/>
  <c r="CE11" i="5"/>
  <c r="CF11" i="5"/>
  <c r="CI11" i="5"/>
  <c r="V11" i="5"/>
  <c r="CL11" i="5"/>
  <c r="W11" i="5"/>
  <c r="AV11" i="5"/>
  <c r="CN17" i="5"/>
  <c r="CM17" i="5"/>
  <c r="CC15" i="5"/>
  <c r="AW15" i="5"/>
  <c r="CD15" i="5"/>
  <c r="CM4" i="5"/>
  <c r="CN4" i="5"/>
  <c r="AV519" i="5"/>
  <c r="CE519" i="5"/>
  <c r="CF519" i="5"/>
  <c r="CI519" i="5"/>
  <c r="V519" i="5"/>
  <c r="CE173" i="5"/>
  <c r="CF173" i="5"/>
  <c r="CI173" i="5"/>
  <c r="V173" i="5"/>
  <c r="CL173" i="5"/>
  <c r="W173" i="5"/>
  <c r="CN337" i="5"/>
  <c r="CO388" i="5"/>
  <c r="CQ388" i="5"/>
  <c r="AV470" i="5"/>
  <c r="CQ517" i="5"/>
  <c r="AV316" i="5"/>
  <c r="CO502" i="5"/>
  <c r="CQ502" i="5"/>
  <c r="CO526" i="5"/>
  <c r="CQ526" i="5"/>
  <c r="CO337" i="5"/>
  <c r="CQ337" i="5"/>
  <c r="CM564" i="5"/>
  <c r="CM21" i="5"/>
  <c r="CO261" i="5"/>
  <c r="CQ261" i="5"/>
  <c r="CQ452" i="5"/>
  <c r="CO6" i="5"/>
  <c r="CQ6" i="5"/>
  <c r="CO270" i="5"/>
  <c r="CQ270" i="5"/>
  <c r="CO494" i="5"/>
  <c r="CQ494" i="5"/>
  <c r="CO545" i="5"/>
  <c r="CQ545" i="5"/>
  <c r="CO45" i="5"/>
  <c r="CQ45" i="5"/>
  <c r="CO310" i="5"/>
  <c r="CQ310" i="5"/>
  <c r="CO282" i="5"/>
  <c r="CQ282" i="5"/>
  <c r="CQ60" i="5"/>
  <c r="CO554" i="5"/>
  <c r="CQ554" i="5"/>
  <c r="CE535" i="5"/>
  <c r="CF535" i="5"/>
  <c r="CI535" i="5"/>
  <c r="V535" i="5"/>
  <c r="CL535" i="5"/>
  <c r="W535" i="5"/>
  <c r="AW14" i="5"/>
  <c r="CC19" i="5"/>
  <c r="CO56" i="5"/>
  <c r="CQ56" i="5"/>
  <c r="CO298" i="5"/>
  <c r="CQ298" i="5"/>
  <c r="CQ529" i="5"/>
  <c r="CO260" i="5"/>
  <c r="CQ260" i="5"/>
  <c r="CO401" i="5"/>
  <c r="CQ401" i="5"/>
  <c r="CQ353" i="5"/>
  <c r="CO474" i="5"/>
  <c r="CQ474" i="5"/>
  <c r="CD2" i="5"/>
  <c r="AW7" i="5"/>
  <c r="CO559" i="5"/>
  <c r="CQ559" i="5"/>
  <c r="CO133" i="5"/>
  <c r="CQ133" i="5"/>
  <c r="CQ314" i="5"/>
  <c r="CQ409" i="5"/>
  <c r="CO323" i="5"/>
  <c r="CQ323" i="5"/>
  <c r="AV550" i="5"/>
  <c r="CE550" i="5"/>
  <c r="CF550" i="5"/>
  <c r="CI550" i="5"/>
  <c r="V550" i="5"/>
  <c r="CQ475" i="5"/>
  <c r="CO277" i="5"/>
  <c r="CQ277" i="5"/>
  <c r="AV548" i="5"/>
  <c r="CE548" i="5"/>
  <c r="CF548" i="5"/>
  <c r="CI548" i="5"/>
  <c r="V548" i="5"/>
  <c r="CO145" i="5"/>
  <c r="CQ145" i="5"/>
  <c r="CO412" i="5"/>
  <c r="CQ412" i="5"/>
  <c r="CO59" i="5"/>
  <c r="CQ59" i="5"/>
  <c r="AV319" i="5"/>
  <c r="CE319" i="5"/>
  <c r="CF319" i="5"/>
  <c r="CI319" i="5"/>
  <c r="V319" i="5"/>
  <c r="CL319" i="5"/>
  <c r="W319" i="5"/>
  <c r="AV362" i="5"/>
  <c r="CE362" i="5"/>
  <c r="CF362" i="5"/>
  <c r="CI362" i="5"/>
  <c r="V362" i="5"/>
  <c r="CL362" i="5"/>
  <c r="W362" i="5"/>
  <c r="CO287" i="5"/>
  <c r="CQ287" i="5"/>
  <c r="CO402" i="5"/>
  <c r="CQ402" i="5"/>
  <c r="AV522" i="5"/>
  <c r="CE522" i="5"/>
  <c r="CF522" i="5"/>
  <c r="CI522" i="5"/>
  <c r="V522" i="5"/>
  <c r="CQ438" i="5"/>
  <c r="CO378" i="5"/>
  <c r="CQ378" i="5"/>
  <c r="CL551" i="5"/>
  <c r="W551" i="5"/>
  <c r="CO551" i="5"/>
  <c r="CQ551" i="5"/>
  <c r="CO311" i="5"/>
  <c r="CQ311" i="5"/>
  <c r="CO427" i="5"/>
  <c r="CQ427" i="5"/>
  <c r="CO481" i="5"/>
  <c r="CQ481" i="5"/>
  <c r="CO476" i="5"/>
  <c r="CQ476" i="5"/>
  <c r="CO460" i="5"/>
  <c r="CQ460" i="5"/>
  <c r="CE165" i="5"/>
  <c r="CF165" i="5"/>
  <c r="CI165" i="5"/>
  <c r="V165" i="5"/>
  <c r="CL165" i="5"/>
  <c r="W165" i="5"/>
  <c r="AV165" i="5"/>
  <c r="CQ30" i="5"/>
  <c r="CQ328" i="5"/>
  <c r="CE175" i="5"/>
  <c r="CF175" i="5"/>
  <c r="CI175" i="5"/>
  <c r="V175" i="5"/>
  <c r="AV175" i="5"/>
  <c r="CE520" i="5"/>
  <c r="CF520" i="5"/>
  <c r="CI520" i="5"/>
  <c r="V520" i="5"/>
  <c r="CL520" i="5"/>
  <c r="W520" i="5"/>
  <c r="AV520" i="5"/>
  <c r="AV446" i="5"/>
  <c r="CE446" i="5"/>
  <c r="CF446" i="5"/>
  <c r="CI446" i="5"/>
  <c r="V446" i="5"/>
  <c r="CL446" i="5"/>
  <c r="W446" i="5"/>
  <c r="CO390" i="5"/>
  <c r="CQ390" i="5"/>
  <c r="CO408" i="5"/>
  <c r="CQ408" i="5"/>
  <c r="CO547" i="5"/>
  <c r="CQ547" i="5"/>
  <c r="CO364" i="5"/>
  <c r="CQ364" i="5"/>
  <c r="CO368" i="5"/>
  <c r="CQ368" i="5"/>
  <c r="CO546" i="5"/>
  <c r="CQ546" i="5"/>
  <c r="CO552" i="5"/>
  <c r="CQ552" i="5"/>
  <c r="CO506" i="5"/>
  <c r="CQ506" i="5"/>
  <c r="CL465" i="5"/>
  <c r="W465" i="5"/>
  <c r="CO465" i="5"/>
  <c r="CQ465" i="5"/>
  <c r="AV22" i="5"/>
  <c r="CE22" i="5"/>
  <c r="CF22" i="5"/>
  <c r="CI22" i="5"/>
  <c r="V22" i="5"/>
  <c r="CL22" i="5"/>
  <c r="W22" i="5"/>
  <c r="CO445" i="5"/>
  <c r="CQ445" i="5"/>
  <c r="CO447" i="5"/>
  <c r="CQ447" i="5"/>
  <c r="CO518" i="5"/>
  <c r="CQ518" i="5"/>
  <c r="CL463" i="5"/>
  <c r="W463" i="5"/>
  <c r="CO463" i="5"/>
  <c r="CQ463" i="5"/>
  <c r="CE505" i="5"/>
  <c r="CF505" i="5"/>
  <c r="CI505" i="5"/>
  <c r="V505" i="5"/>
  <c r="CL505" i="5"/>
  <c r="W505" i="5"/>
  <c r="AV505" i="5"/>
  <c r="CQ162" i="5"/>
  <c r="CE29" i="5"/>
  <c r="CF29" i="5"/>
  <c r="CI29" i="5"/>
  <c r="V29" i="5"/>
  <c r="CL29" i="5"/>
  <c r="W29" i="5"/>
  <c r="AV29" i="5"/>
  <c r="CL53" i="5"/>
  <c r="W53" i="5"/>
  <c r="CO53" i="5"/>
  <c r="CQ53" i="5"/>
  <c r="CL143" i="5"/>
  <c r="W143" i="5"/>
  <c r="CO143" i="5"/>
  <c r="CQ143" i="5"/>
  <c r="CN271" i="5"/>
  <c r="CM271" i="5"/>
  <c r="CM173" i="5"/>
  <c r="CN173" i="5"/>
  <c r="CN322" i="5"/>
  <c r="CM322" i="5"/>
  <c r="CL325" i="5"/>
  <c r="W325" i="5"/>
  <c r="CO325" i="5"/>
  <c r="CQ325" i="5"/>
  <c r="CN184" i="5"/>
  <c r="CM184" i="5"/>
  <c r="CN287" i="5"/>
  <c r="CM287" i="5"/>
  <c r="CN364" i="5"/>
  <c r="CM364" i="5"/>
  <c r="CM406" i="5"/>
  <c r="CN406" i="5"/>
  <c r="CM402" i="5"/>
  <c r="CN402" i="5"/>
  <c r="CN431" i="5"/>
  <c r="CM431" i="5"/>
  <c r="CN478" i="5"/>
  <c r="CM478" i="5"/>
  <c r="CM507" i="5"/>
  <c r="CN507" i="5"/>
  <c r="CL528" i="5"/>
  <c r="W528" i="5"/>
  <c r="CO528" i="5"/>
  <c r="CQ528" i="5"/>
  <c r="CL541" i="5"/>
  <c r="W541" i="5"/>
  <c r="CO541" i="5"/>
  <c r="CQ541" i="5"/>
  <c r="CE16" i="5"/>
  <c r="CF16" i="5"/>
  <c r="CI16" i="5"/>
  <c r="V16" i="5"/>
  <c r="CL16" i="5"/>
  <c r="W16" i="5"/>
  <c r="AV16" i="5"/>
  <c r="CN45" i="5"/>
  <c r="CM45" i="5"/>
  <c r="CN58" i="5"/>
  <c r="CM58" i="5"/>
  <c r="CN70" i="5"/>
  <c r="CM70" i="5"/>
  <c r="CN134" i="5"/>
  <c r="CM134" i="5"/>
  <c r="CN146" i="5"/>
  <c r="CM146" i="5"/>
  <c r="AV272" i="5"/>
  <c r="CE272" i="5"/>
  <c r="CF272" i="5"/>
  <c r="CI272" i="5"/>
  <c r="V272" i="5"/>
  <c r="CL272" i="5"/>
  <c r="W272" i="5"/>
  <c r="CM292" i="5"/>
  <c r="CN292" i="5"/>
  <c r="CE369" i="5"/>
  <c r="CF369" i="5"/>
  <c r="CI369" i="5"/>
  <c r="V369" i="5"/>
  <c r="CL369" i="5"/>
  <c r="W369" i="5"/>
  <c r="AV369" i="5"/>
  <c r="CL320" i="5"/>
  <c r="W320" i="5"/>
  <c r="CO320" i="5"/>
  <c r="CQ320" i="5"/>
  <c r="CM403" i="5"/>
  <c r="CN403" i="5"/>
  <c r="CN470" i="5"/>
  <c r="CM470" i="5"/>
  <c r="CN461" i="5"/>
  <c r="CM461" i="5"/>
  <c r="CN531" i="5"/>
  <c r="CM531" i="5"/>
  <c r="CN547" i="5"/>
  <c r="CM547" i="5"/>
  <c r="CL561" i="5"/>
  <c r="W561" i="5"/>
  <c r="CO561" i="5"/>
  <c r="CQ561" i="5"/>
  <c r="CM3" i="5"/>
  <c r="CN3" i="5"/>
  <c r="CL35" i="5"/>
  <c r="W35" i="5"/>
  <c r="CO35" i="5"/>
  <c r="CQ35" i="5"/>
  <c r="CL128" i="5"/>
  <c r="W128" i="5"/>
  <c r="CO128" i="5"/>
  <c r="CQ128" i="5"/>
  <c r="CN5" i="5"/>
  <c r="CM5" i="5"/>
  <c r="CN33" i="5"/>
  <c r="CM33" i="5"/>
  <c r="CL42" i="5"/>
  <c r="W42" i="5"/>
  <c r="CO42" i="5"/>
  <c r="CQ42" i="5"/>
  <c r="CL74" i="5"/>
  <c r="W74" i="5"/>
  <c r="CO74" i="5"/>
  <c r="CQ74" i="5"/>
  <c r="AV182" i="5"/>
  <c r="CE182" i="5"/>
  <c r="CF182" i="5"/>
  <c r="CI182" i="5"/>
  <c r="V182" i="5"/>
  <c r="CL182" i="5"/>
  <c r="W182" i="5"/>
  <c r="AV297" i="5"/>
  <c r="CE297" i="5"/>
  <c r="CF297" i="5"/>
  <c r="CI297" i="5"/>
  <c r="V297" i="5"/>
  <c r="CL297" i="5"/>
  <c r="W297" i="5"/>
  <c r="CL338" i="5"/>
  <c r="W338" i="5"/>
  <c r="CO338" i="5"/>
  <c r="CQ338" i="5"/>
  <c r="CN260" i="5"/>
  <c r="CM260" i="5"/>
  <c r="CN299" i="5"/>
  <c r="CM299" i="5"/>
  <c r="CL330" i="5"/>
  <c r="W330" i="5"/>
  <c r="CO330" i="5"/>
  <c r="CQ330" i="5"/>
  <c r="CL359" i="5"/>
  <c r="W359" i="5"/>
  <c r="CO359" i="5"/>
  <c r="CQ359" i="5"/>
  <c r="CO516" i="5"/>
  <c r="CQ516" i="5"/>
  <c r="CL394" i="5"/>
  <c r="W394" i="5"/>
  <c r="CO394" i="5"/>
  <c r="CQ394" i="5"/>
  <c r="CN447" i="5"/>
  <c r="CM447" i="5"/>
  <c r="CL450" i="5"/>
  <c r="W450" i="5"/>
  <c r="CO450" i="5"/>
  <c r="CQ450" i="5"/>
  <c r="CE491" i="5"/>
  <c r="CF491" i="5"/>
  <c r="CI491" i="5"/>
  <c r="V491" i="5"/>
  <c r="CL491" i="5"/>
  <c r="W491" i="5"/>
  <c r="AV491" i="5"/>
  <c r="CO489" i="5"/>
  <c r="CQ489" i="5"/>
  <c r="CL504" i="5"/>
  <c r="W504" i="5"/>
  <c r="CO504" i="5"/>
  <c r="CQ504" i="5"/>
  <c r="CN546" i="5"/>
  <c r="CM546" i="5"/>
  <c r="CM552" i="5"/>
  <c r="CN552" i="5"/>
  <c r="CL556" i="5"/>
  <c r="W556" i="5"/>
  <c r="CO556" i="5"/>
  <c r="CQ556" i="5"/>
  <c r="CE161" i="5"/>
  <c r="CF161" i="5"/>
  <c r="CI161" i="5"/>
  <c r="V161" i="5"/>
  <c r="CL161" i="5"/>
  <c r="W161" i="5"/>
  <c r="AV161" i="5"/>
  <c r="CL47" i="5"/>
  <c r="W47" i="5"/>
  <c r="CO47" i="5"/>
  <c r="CQ47" i="5"/>
  <c r="CL61" i="5"/>
  <c r="W61" i="5"/>
  <c r="CO61" i="5"/>
  <c r="CQ61" i="5"/>
  <c r="CL137" i="5"/>
  <c r="W137" i="5"/>
  <c r="CO137" i="5"/>
  <c r="CQ137" i="5"/>
  <c r="CL154" i="5"/>
  <c r="W154" i="5"/>
  <c r="CO154" i="5"/>
  <c r="CQ154" i="5"/>
  <c r="AV309" i="5"/>
  <c r="CE309" i="5"/>
  <c r="CF309" i="5"/>
  <c r="CI309" i="5"/>
  <c r="V309" i="5"/>
  <c r="CL309" i="5"/>
  <c r="W309" i="5"/>
  <c r="CL171" i="5"/>
  <c r="W171" i="5"/>
  <c r="CO171" i="5"/>
  <c r="CQ171" i="5"/>
  <c r="AV183" i="5"/>
  <c r="CE183" i="5"/>
  <c r="CF183" i="5"/>
  <c r="CI183" i="5"/>
  <c r="V183" i="5"/>
  <c r="CL183" i="5"/>
  <c r="W183" i="5"/>
  <c r="CL326" i="5"/>
  <c r="W326" i="5"/>
  <c r="CO326" i="5"/>
  <c r="CQ326" i="5"/>
  <c r="CN261" i="5"/>
  <c r="CM261" i="5"/>
  <c r="CN310" i="5"/>
  <c r="CM310" i="5"/>
  <c r="CL382" i="5"/>
  <c r="W382" i="5"/>
  <c r="CO382" i="5"/>
  <c r="CQ382" i="5"/>
  <c r="CL393" i="5"/>
  <c r="W393" i="5"/>
  <c r="CO393" i="5"/>
  <c r="CQ393" i="5"/>
  <c r="CL391" i="5"/>
  <c r="W391" i="5"/>
  <c r="CO391" i="5"/>
  <c r="CQ391" i="5"/>
  <c r="CN386" i="5"/>
  <c r="CM386" i="5"/>
  <c r="CE404" i="5"/>
  <c r="CF404" i="5"/>
  <c r="CI404" i="5"/>
  <c r="V404" i="5"/>
  <c r="CL404" i="5"/>
  <c r="W404" i="5"/>
  <c r="AV404" i="5"/>
  <c r="CN408" i="5"/>
  <c r="CM408" i="5"/>
  <c r="CO404" i="5"/>
  <c r="CQ404" i="5"/>
  <c r="CN434" i="5"/>
  <c r="CM434" i="5"/>
  <c r="CN439" i="5"/>
  <c r="CM439" i="5"/>
  <c r="CL457" i="5"/>
  <c r="W457" i="5"/>
  <c r="CO457" i="5"/>
  <c r="CQ457" i="5"/>
  <c r="CN477" i="5"/>
  <c r="CM477" i="5"/>
  <c r="CM511" i="5"/>
  <c r="CN511" i="5"/>
  <c r="CN526" i="5"/>
  <c r="CM526" i="5"/>
  <c r="CM554" i="5"/>
  <c r="CN554" i="5"/>
  <c r="CO34" i="5"/>
  <c r="CQ34" i="5"/>
  <c r="CO9" i="5"/>
  <c r="CQ9" i="5"/>
  <c r="CO58" i="5"/>
  <c r="CQ58" i="5"/>
  <c r="CO144" i="5"/>
  <c r="CQ144" i="5"/>
  <c r="CO292" i="5"/>
  <c r="CQ292" i="5"/>
  <c r="CO299" i="5"/>
  <c r="CQ299" i="5"/>
  <c r="CO429" i="5"/>
  <c r="CQ429" i="5"/>
  <c r="CO508" i="5"/>
  <c r="CQ508" i="5"/>
  <c r="CM490" i="5"/>
  <c r="CN490" i="5"/>
  <c r="CO515" i="5"/>
  <c r="CQ515" i="5"/>
  <c r="CN269" i="5"/>
  <c r="CM269" i="5"/>
  <c r="CN294" i="5"/>
  <c r="CM294" i="5"/>
  <c r="CO332" i="5"/>
  <c r="CQ332" i="5"/>
  <c r="CO398" i="5"/>
  <c r="CQ398" i="5"/>
  <c r="CO419" i="5"/>
  <c r="CQ419" i="5"/>
  <c r="CO500" i="5"/>
  <c r="CQ500" i="5"/>
  <c r="CN270" i="5"/>
  <c r="CM270" i="5"/>
  <c r="CO184" i="5"/>
  <c r="CQ184" i="5"/>
  <c r="CM328" i="5"/>
  <c r="CN328" i="5"/>
  <c r="CM454" i="5"/>
  <c r="CN454" i="5"/>
  <c r="CO315" i="5"/>
  <c r="CQ315" i="5"/>
  <c r="CO331" i="5"/>
  <c r="CQ331" i="5"/>
  <c r="CO375" i="5"/>
  <c r="CQ375" i="5"/>
  <c r="CO432" i="5"/>
  <c r="CQ432" i="5"/>
  <c r="CM480" i="5"/>
  <c r="CN480" i="5"/>
  <c r="CM11" i="5"/>
  <c r="CN11" i="5"/>
  <c r="CN34" i="5"/>
  <c r="CM34" i="5"/>
  <c r="CN23" i="5"/>
  <c r="CM23" i="5"/>
  <c r="CN38" i="5"/>
  <c r="CM38" i="5"/>
  <c r="CN32" i="5"/>
  <c r="CM32" i="5"/>
  <c r="CL66" i="5"/>
  <c r="W66" i="5"/>
  <c r="CO66" i="5"/>
  <c r="CQ66" i="5"/>
  <c r="AV284" i="5"/>
  <c r="CE284" i="5"/>
  <c r="CF284" i="5"/>
  <c r="CI284" i="5"/>
  <c r="V284" i="5"/>
  <c r="CL284" i="5"/>
  <c r="W284" i="5"/>
  <c r="AV306" i="5"/>
  <c r="CE306" i="5"/>
  <c r="CF306" i="5"/>
  <c r="CI306" i="5"/>
  <c r="V306" i="5"/>
  <c r="CO173" i="5"/>
  <c r="CQ173" i="5"/>
  <c r="CM312" i="5"/>
  <c r="CN312" i="5"/>
  <c r="CM317" i="5"/>
  <c r="CN317" i="5"/>
  <c r="CM332" i="5"/>
  <c r="CN332" i="5"/>
  <c r="CN356" i="5"/>
  <c r="CM356" i="5"/>
  <c r="CM389" i="5"/>
  <c r="CN389" i="5"/>
  <c r="CN398" i="5"/>
  <c r="CM398" i="5"/>
  <c r="CN420" i="5"/>
  <c r="CM420" i="5"/>
  <c r="CN412" i="5"/>
  <c r="CM412" i="5"/>
  <c r="CN495" i="5"/>
  <c r="CM495" i="5"/>
  <c r="CM515" i="5"/>
  <c r="CN515" i="5"/>
  <c r="CN540" i="5"/>
  <c r="CM540" i="5"/>
  <c r="CL49" i="5"/>
  <c r="W49" i="5"/>
  <c r="CO49" i="5"/>
  <c r="CQ49" i="5"/>
  <c r="CL130" i="5"/>
  <c r="W130" i="5"/>
  <c r="CO130" i="5"/>
  <c r="CQ130" i="5"/>
  <c r="AV307" i="5"/>
  <c r="CE307" i="5"/>
  <c r="CF307" i="5"/>
  <c r="CI307" i="5"/>
  <c r="V307" i="5"/>
  <c r="CM172" i="5"/>
  <c r="CN172" i="5"/>
  <c r="CN296" i="5"/>
  <c r="CM296" i="5"/>
  <c r="CN185" i="5"/>
  <c r="CM185" i="5"/>
  <c r="CN298" i="5"/>
  <c r="CM298" i="5"/>
  <c r="CN323" i="5"/>
  <c r="CM323" i="5"/>
  <c r="CM331" i="5"/>
  <c r="CN331" i="5"/>
  <c r="CL358" i="5"/>
  <c r="W358" i="5"/>
  <c r="CO358" i="5"/>
  <c r="CQ358" i="5"/>
  <c r="CN375" i="5"/>
  <c r="CM375" i="5"/>
  <c r="CL383" i="5"/>
  <c r="W383" i="5"/>
  <c r="CO383" i="5"/>
  <c r="CQ383" i="5"/>
  <c r="CL411" i="5"/>
  <c r="W411" i="5"/>
  <c r="CO411" i="5"/>
  <c r="CQ411" i="5"/>
  <c r="CN432" i="5"/>
  <c r="CM432" i="5"/>
  <c r="CN445" i="5"/>
  <c r="CM445" i="5"/>
  <c r="CL423" i="5"/>
  <c r="W423" i="5"/>
  <c r="CO423" i="5"/>
  <c r="CQ423" i="5"/>
  <c r="CL543" i="5"/>
  <c r="W543" i="5"/>
  <c r="CO543" i="5"/>
  <c r="CQ543" i="5"/>
  <c r="CL542" i="5"/>
  <c r="W542" i="5"/>
  <c r="CO542" i="5"/>
  <c r="CQ542" i="5"/>
  <c r="CL67" i="5"/>
  <c r="W67" i="5"/>
  <c r="CO67" i="5"/>
  <c r="CQ67" i="5"/>
  <c r="CL31" i="5"/>
  <c r="W31" i="5"/>
  <c r="CO31" i="5"/>
  <c r="CQ31" i="5"/>
  <c r="AV259" i="5"/>
  <c r="CE259" i="5"/>
  <c r="CF259" i="5"/>
  <c r="CI259" i="5"/>
  <c r="V259" i="5"/>
  <c r="CL259" i="5"/>
  <c r="W259" i="5"/>
  <c r="CO271" i="5"/>
  <c r="CQ271" i="5"/>
  <c r="CO296" i="5"/>
  <c r="CQ296" i="5"/>
  <c r="CN340" i="5"/>
  <c r="CM340" i="5"/>
  <c r="CL376" i="5"/>
  <c r="W376" i="5"/>
  <c r="CO376" i="5"/>
  <c r="CQ376" i="5"/>
  <c r="CL396" i="5"/>
  <c r="W396" i="5"/>
  <c r="CO396" i="5"/>
  <c r="CQ396" i="5"/>
  <c r="CO372" i="5"/>
  <c r="CQ372" i="5"/>
  <c r="CM378" i="5"/>
  <c r="CN378" i="5"/>
  <c r="CL441" i="5"/>
  <c r="W441" i="5"/>
  <c r="CO441" i="5"/>
  <c r="CQ441" i="5"/>
  <c r="CL413" i="5"/>
  <c r="W413" i="5"/>
  <c r="CO413" i="5"/>
  <c r="CQ413" i="5"/>
  <c r="CO485" i="5"/>
  <c r="CQ485" i="5"/>
  <c r="CM518" i="5"/>
  <c r="CN518" i="5"/>
  <c r="CL28" i="5"/>
  <c r="W28" i="5"/>
  <c r="CO28" i="5"/>
  <c r="CQ28" i="5"/>
  <c r="CL50" i="5"/>
  <c r="W50" i="5"/>
  <c r="CO50" i="5"/>
  <c r="CQ50" i="5"/>
  <c r="CL65" i="5"/>
  <c r="W65" i="5"/>
  <c r="CO65" i="5"/>
  <c r="CQ65" i="5"/>
  <c r="CL141" i="5"/>
  <c r="W141" i="5"/>
  <c r="CO141" i="5"/>
  <c r="CQ141" i="5"/>
  <c r="CL138" i="5"/>
  <c r="W138" i="5"/>
  <c r="CO138" i="5"/>
  <c r="CQ138" i="5"/>
  <c r="CN46" i="5"/>
  <c r="CM46" i="5"/>
  <c r="CN59" i="5"/>
  <c r="CM59" i="5"/>
  <c r="CN71" i="5"/>
  <c r="CM71" i="5"/>
  <c r="CN135" i="5"/>
  <c r="CM135" i="5"/>
  <c r="CN147" i="5"/>
  <c r="CM147" i="5"/>
  <c r="CO183" i="5"/>
  <c r="CQ183" i="5"/>
  <c r="CO272" i="5"/>
  <c r="CQ272" i="5"/>
  <c r="CO321" i="5"/>
  <c r="CQ321" i="5"/>
  <c r="CL329" i="5"/>
  <c r="W329" i="5"/>
  <c r="CO329" i="5"/>
  <c r="CQ329" i="5"/>
  <c r="CL349" i="5"/>
  <c r="W349" i="5"/>
  <c r="CO349" i="5"/>
  <c r="CQ349" i="5"/>
  <c r="CL339" i="5"/>
  <c r="W339" i="5"/>
  <c r="CO339" i="5"/>
  <c r="CQ339" i="5"/>
  <c r="CL333" i="5"/>
  <c r="W333" i="5"/>
  <c r="CO333" i="5"/>
  <c r="CQ333" i="5"/>
  <c r="CL380" i="5"/>
  <c r="W380" i="5"/>
  <c r="CO380" i="5"/>
  <c r="CQ380" i="5"/>
  <c r="CM427" i="5"/>
  <c r="CN427" i="5"/>
  <c r="CN448" i="5"/>
  <c r="CM448" i="5"/>
  <c r="CL479" i="5"/>
  <c r="W479" i="5"/>
  <c r="CO479" i="5"/>
  <c r="CQ479" i="5"/>
  <c r="CN494" i="5"/>
  <c r="CM494" i="5"/>
  <c r="CM506" i="5"/>
  <c r="CN506" i="5"/>
  <c r="CO152" i="5"/>
  <c r="CQ152" i="5"/>
  <c r="CO68" i="5"/>
  <c r="CQ68" i="5"/>
  <c r="CO146" i="5"/>
  <c r="CQ146" i="5"/>
  <c r="CO176" i="5"/>
  <c r="CQ176" i="5"/>
  <c r="CO455" i="5"/>
  <c r="CQ455" i="5"/>
  <c r="CO531" i="5"/>
  <c r="CQ531" i="5"/>
  <c r="CO344" i="5"/>
  <c r="CQ344" i="5"/>
  <c r="CO461" i="5"/>
  <c r="CQ461" i="5"/>
  <c r="CO23" i="5"/>
  <c r="CQ23" i="5"/>
  <c r="CO262" i="5"/>
  <c r="CQ262" i="5"/>
  <c r="CO399" i="5"/>
  <c r="CQ399" i="5"/>
  <c r="CO456" i="5"/>
  <c r="CQ456" i="5"/>
  <c r="CO355" i="5"/>
  <c r="CQ355" i="5"/>
  <c r="CO343" i="5"/>
  <c r="CQ343" i="5"/>
  <c r="CO403" i="5"/>
  <c r="CQ403" i="5"/>
  <c r="CO469" i="5"/>
  <c r="CQ469" i="5"/>
  <c r="CE160" i="5"/>
  <c r="CF160" i="5"/>
  <c r="CI160" i="5"/>
  <c r="V160" i="5"/>
  <c r="CL160" i="5"/>
  <c r="W160" i="5"/>
  <c r="AV160" i="5"/>
  <c r="AV180" i="5"/>
  <c r="CE180" i="5"/>
  <c r="CF180" i="5"/>
  <c r="CI180" i="5"/>
  <c r="V180" i="5"/>
  <c r="CL180" i="5"/>
  <c r="W180" i="5"/>
  <c r="CM315" i="5"/>
  <c r="CN315" i="5"/>
  <c r="CM355" i="5"/>
  <c r="CN355" i="5"/>
  <c r="CN341" i="5"/>
  <c r="CM341" i="5"/>
  <c r="CN262" i="5"/>
  <c r="CM262" i="5"/>
  <c r="CN311" i="5"/>
  <c r="CM311" i="5"/>
  <c r="CN379" i="5"/>
  <c r="CM379" i="5"/>
  <c r="CO374" i="5"/>
  <c r="CQ374" i="5"/>
  <c r="CN399" i="5"/>
  <c r="CM399" i="5"/>
  <c r="CN416" i="5"/>
  <c r="CM416" i="5"/>
  <c r="CN425" i="5"/>
  <c r="CM425" i="5"/>
  <c r="CN438" i="5"/>
  <c r="CM438" i="5"/>
  <c r="CM489" i="5"/>
  <c r="CN489" i="5"/>
  <c r="CM508" i="5"/>
  <c r="CN508" i="5"/>
  <c r="CM545" i="5"/>
  <c r="CN545" i="5"/>
  <c r="CL64" i="5"/>
  <c r="W64" i="5"/>
  <c r="CO64" i="5"/>
  <c r="CQ64" i="5"/>
  <c r="CL155" i="5"/>
  <c r="W155" i="5"/>
  <c r="CO155" i="5"/>
  <c r="CQ155" i="5"/>
  <c r="CL25" i="5"/>
  <c r="W25" i="5"/>
  <c r="CO25" i="5"/>
  <c r="CQ25" i="5"/>
  <c r="CL73" i="5"/>
  <c r="W73" i="5"/>
  <c r="CO73" i="5"/>
  <c r="CQ73" i="5"/>
  <c r="CL149" i="5"/>
  <c r="W149" i="5"/>
  <c r="CO149" i="5"/>
  <c r="CQ149" i="5"/>
  <c r="CO177" i="5"/>
  <c r="CQ177" i="5"/>
  <c r="AV181" i="5"/>
  <c r="CE181" i="5"/>
  <c r="CF181" i="5"/>
  <c r="CI181" i="5"/>
  <c r="V181" i="5"/>
  <c r="CL181" i="5"/>
  <c r="W181" i="5"/>
  <c r="CN43" i="5"/>
  <c r="CM43" i="5"/>
  <c r="CN56" i="5"/>
  <c r="CM56" i="5"/>
  <c r="CN68" i="5"/>
  <c r="CM68" i="5"/>
  <c r="CN132" i="5"/>
  <c r="CM132" i="5"/>
  <c r="CN144" i="5"/>
  <c r="CM144" i="5"/>
  <c r="CN156" i="5"/>
  <c r="CM156" i="5"/>
  <c r="CM368" i="5"/>
  <c r="CN368" i="5"/>
  <c r="CM390" i="5"/>
  <c r="CN390" i="5"/>
  <c r="CE453" i="5"/>
  <c r="CF453" i="5"/>
  <c r="CI453" i="5"/>
  <c r="V453" i="5"/>
  <c r="CL453" i="5"/>
  <c r="W453" i="5"/>
  <c r="AV453" i="5"/>
  <c r="CN456" i="5"/>
  <c r="CM456" i="5"/>
  <c r="CN472" i="5"/>
  <c r="CM472" i="5"/>
  <c r="CN516" i="5"/>
  <c r="CM516" i="5"/>
  <c r="CO8" i="5"/>
  <c r="CQ8" i="5"/>
  <c r="CE12" i="5"/>
  <c r="CF12" i="5"/>
  <c r="CI12" i="5"/>
  <c r="V12" i="5"/>
  <c r="CL12" i="5"/>
  <c r="W12" i="5"/>
  <c r="AV12" i="5"/>
  <c r="CL26" i="5"/>
  <c r="W26" i="5"/>
  <c r="CO26" i="5"/>
  <c r="CQ26" i="5"/>
  <c r="CL158" i="5"/>
  <c r="W158" i="5"/>
  <c r="CO158" i="5"/>
  <c r="CQ158" i="5"/>
  <c r="CL24" i="5"/>
  <c r="W24" i="5"/>
  <c r="CO24" i="5"/>
  <c r="CQ24" i="5"/>
  <c r="CL51" i="5"/>
  <c r="W51" i="5"/>
  <c r="CO51" i="5"/>
  <c r="CQ51" i="5"/>
  <c r="CL169" i="5"/>
  <c r="W169" i="5"/>
  <c r="CO169" i="5"/>
  <c r="CQ169" i="5"/>
  <c r="CM353" i="5"/>
  <c r="CN353" i="5"/>
  <c r="CN274" i="5"/>
  <c r="CM274" i="5"/>
  <c r="CN354" i="5"/>
  <c r="CM354" i="5"/>
  <c r="CL342" i="5"/>
  <c r="W342" i="5"/>
  <c r="CO342" i="5"/>
  <c r="CQ342" i="5"/>
  <c r="CO389" i="5"/>
  <c r="CQ389" i="5"/>
  <c r="CN372" i="5"/>
  <c r="CM372" i="5"/>
  <c r="CN388" i="5"/>
  <c r="CM388" i="5"/>
  <c r="CL417" i="5"/>
  <c r="W417" i="5"/>
  <c r="CO417" i="5"/>
  <c r="CQ417" i="5"/>
  <c r="CE444" i="5"/>
  <c r="CF444" i="5"/>
  <c r="CI444" i="5"/>
  <c r="V444" i="5"/>
  <c r="CL444" i="5"/>
  <c r="W444" i="5"/>
  <c r="AV444" i="5"/>
  <c r="CL418" i="5"/>
  <c r="W418" i="5"/>
  <c r="CO418" i="5"/>
  <c r="CQ418" i="5"/>
  <c r="CL471" i="5"/>
  <c r="W471" i="5"/>
  <c r="CO471" i="5"/>
  <c r="CQ471" i="5"/>
  <c r="CL484" i="5"/>
  <c r="W484" i="5"/>
  <c r="CO484" i="5"/>
  <c r="CQ484" i="5"/>
  <c r="CL493" i="5"/>
  <c r="W493" i="5"/>
  <c r="CO493" i="5"/>
  <c r="CQ493" i="5"/>
  <c r="CN485" i="5"/>
  <c r="CM485" i="5"/>
  <c r="CL486" i="5"/>
  <c r="W486" i="5"/>
  <c r="CO486" i="5"/>
  <c r="CQ486" i="5"/>
  <c r="CO491" i="5"/>
  <c r="CQ491" i="5"/>
  <c r="CL509" i="5"/>
  <c r="W509" i="5"/>
  <c r="CO509" i="5"/>
  <c r="CQ509" i="5"/>
  <c r="CL523" i="5"/>
  <c r="W523" i="5"/>
  <c r="CO523" i="5"/>
  <c r="CQ523" i="5"/>
  <c r="CL553" i="5"/>
  <c r="W553" i="5"/>
  <c r="CO553" i="5"/>
  <c r="CQ553" i="5"/>
  <c r="CL41" i="5"/>
  <c r="W41" i="5"/>
  <c r="CO41" i="5"/>
  <c r="CQ41" i="5"/>
  <c r="CL140" i="5"/>
  <c r="W140" i="5"/>
  <c r="CO140" i="5"/>
  <c r="CQ140" i="5"/>
  <c r="CL36" i="5"/>
  <c r="W36" i="5"/>
  <c r="CO36" i="5"/>
  <c r="CQ36" i="5"/>
  <c r="AV159" i="5"/>
  <c r="CE159" i="5"/>
  <c r="CF159" i="5"/>
  <c r="CI159" i="5"/>
  <c r="V159" i="5"/>
  <c r="CL159" i="5"/>
  <c r="W159" i="5"/>
  <c r="CN313" i="5"/>
  <c r="CM313" i="5"/>
  <c r="CN286" i="5"/>
  <c r="CM286" i="5"/>
  <c r="CL381" i="5"/>
  <c r="W381" i="5"/>
  <c r="CO381" i="5"/>
  <c r="CQ381" i="5"/>
  <c r="CL392" i="5"/>
  <c r="W392" i="5"/>
  <c r="CO392" i="5"/>
  <c r="CQ392" i="5"/>
  <c r="CM401" i="5"/>
  <c r="CN401" i="5"/>
  <c r="CM481" i="5"/>
  <c r="CN481" i="5"/>
  <c r="CL428" i="5"/>
  <c r="W428" i="5"/>
  <c r="CO428" i="5"/>
  <c r="CQ428" i="5"/>
  <c r="CL433" i="5"/>
  <c r="W433" i="5"/>
  <c r="CO433" i="5"/>
  <c r="CQ433" i="5"/>
  <c r="CN476" i="5"/>
  <c r="CM476" i="5"/>
  <c r="CM452" i="5"/>
  <c r="CN452" i="5"/>
  <c r="CN549" i="5"/>
  <c r="CM549" i="5"/>
  <c r="CO33" i="5"/>
  <c r="CQ33" i="5"/>
  <c r="CM30" i="5"/>
  <c r="CN30" i="5"/>
  <c r="CO70" i="5"/>
  <c r="CQ70" i="5"/>
  <c r="CO172" i="5"/>
  <c r="CQ172" i="5"/>
  <c r="CO322" i="5"/>
  <c r="CQ322" i="5"/>
  <c r="CM367" i="5"/>
  <c r="CN367" i="5"/>
  <c r="CO472" i="5"/>
  <c r="CQ472" i="5"/>
  <c r="CM488" i="5"/>
  <c r="CN488" i="5"/>
  <c r="CM529" i="5"/>
  <c r="CN529" i="5"/>
  <c r="CN282" i="5"/>
  <c r="CM282" i="5"/>
  <c r="CO341" i="5"/>
  <c r="CQ341" i="5"/>
  <c r="CM405" i="5"/>
  <c r="CN405" i="5"/>
  <c r="CO492" i="5"/>
  <c r="CQ492" i="5"/>
  <c r="CO38" i="5"/>
  <c r="CQ38" i="5"/>
  <c r="CN283" i="5"/>
  <c r="CM283" i="5"/>
  <c r="CO317" i="5"/>
  <c r="CQ317" i="5"/>
  <c r="CO470" i="5"/>
  <c r="CQ470" i="5"/>
  <c r="CO495" i="5"/>
  <c r="CQ495" i="5"/>
  <c r="CO185" i="5"/>
  <c r="CQ185" i="5"/>
  <c r="CO356" i="5"/>
  <c r="CQ356" i="5"/>
  <c r="CO416" i="5"/>
  <c r="CQ416" i="5"/>
  <c r="CM466" i="5"/>
  <c r="CN466" i="5"/>
  <c r="CO540" i="5"/>
  <c r="CQ540" i="5"/>
  <c r="CE15" i="5"/>
  <c r="CF15" i="5"/>
  <c r="CI15" i="5"/>
  <c r="V15" i="5"/>
  <c r="CL15" i="5"/>
  <c r="W15" i="5"/>
  <c r="AV15" i="5"/>
  <c r="CN152" i="5"/>
  <c r="CM152" i="5"/>
  <c r="CL150" i="5"/>
  <c r="W150" i="5"/>
  <c r="CO150" i="5"/>
  <c r="CQ150" i="5"/>
  <c r="AV257" i="5"/>
  <c r="CE257" i="5"/>
  <c r="CF257" i="5"/>
  <c r="CI257" i="5"/>
  <c r="V257" i="5"/>
  <c r="CL257" i="5"/>
  <c r="W257" i="5"/>
  <c r="CN178" i="5"/>
  <c r="CM178" i="5"/>
  <c r="CM267" i="5"/>
  <c r="CN267" i="5"/>
  <c r="AV295" i="5"/>
  <c r="CE295" i="5"/>
  <c r="CF295" i="5"/>
  <c r="CI295" i="5"/>
  <c r="V295" i="5"/>
  <c r="CL295" i="5"/>
  <c r="W295" i="5"/>
  <c r="CN371" i="5"/>
  <c r="CM371" i="5"/>
  <c r="CM344" i="5"/>
  <c r="CN344" i="5"/>
  <c r="CN374" i="5"/>
  <c r="CM374" i="5"/>
  <c r="CN419" i="5"/>
  <c r="CM419" i="5"/>
  <c r="CN469" i="5"/>
  <c r="CM469" i="5"/>
  <c r="CN492" i="5"/>
  <c r="CM492" i="5"/>
  <c r="CN499" i="5"/>
  <c r="CM499" i="5"/>
  <c r="CN500" i="5"/>
  <c r="CM500" i="5"/>
  <c r="CO11" i="5"/>
  <c r="CQ11" i="5"/>
  <c r="CL55" i="5"/>
  <c r="W55" i="5"/>
  <c r="CO55" i="5"/>
  <c r="CQ55" i="5"/>
  <c r="CL40" i="5"/>
  <c r="W40" i="5"/>
  <c r="CO40" i="5"/>
  <c r="CQ40" i="5"/>
  <c r="CL129" i="5"/>
  <c r="W129" i="5"/>
  <c r="CO129" i="5"/>
  <c r="CQ129" i="5"/>
  <c r="CL153" i="5"/>
  <c r="W153" i="5"/>
  <c r="CO153" i="5"/>
  <c r="CQ153" i="5"/>
  <c r="CN9" i="5"/>
  <c r="CM9" i="5"/>
  <c r="CN177" i="5"/>
  <c r="CM177" i="5"/>
  <c r="AV285" i="5"/>
  <c r="CE285" i="5"/>
  <c r="CF285" i="5"/>
  <c r="CI285" i="5"/>
  <c r="V285" i="5"/>
  <c r="CL285" i="5"/>
  <c r="W285" i="5"/>
  <c r="AV258" i="5"/>
  <c r="CE258" i="5"/>
  <c r="CF258" i="5"/>
  <c r="CI258" i="5"/>
  <c r="V258" i="5"/>
  <c r="CL258" i="5"/>
  <c r="W258" i="5"/>
  <c r="CL268" i="5"/>
  <c r="W268" i="5"/>
  <c r="CO268" i="5"/>
  <c r="CQ268" i="5"/>
  <c r="CN176" i="5"/>
  <c r="CM176" i="5"/>
  <c r="CO257" i="5"/>
  <c r="CQ257" i="5"/>
  <c r="CL327" i="5"/>
  <c r="W327" i="5"/>
  <c r="CO327" i="5"/>
  <c r="CQ327" i="5"/>
  <c r="CN273" i="5"/>
  <c r="CM273" i="5"/>
  <c r="CM343" i="5"/>
  <c r="CN343" i="5"/>
  <c r="CL370" i="5"/>
  <c r="W370" i="5"/>
  <c r="CO370" i="5"/>
  <c r="CQ370" i="5"/>
  <c r="CE377" i="5"/>
  <c r="CF377" i="5"/>
  <c r="CI377" i="5"/>
  <c r="V377" i="5"/>
  <c r="CL377" i="5"/>
  <c r="W377" i="5"/>
  <c r="AV377" i="5"/>
  <c r="CL410" i="5"/>
  <c r="W410" i="5"/>
  <c r="CO410" i="5"/>
  <c r="CQ410" i="5"/>
  <c r="CO406" i="5"/>
  <c r="CQ406" i="5"/>
  <c r="CL422" i="5"/>
  <c r="W422" i="5"/>
  <c r="CO422" i="5"/>
  <c r="CQ422" i="5"/>
  <c r="CE443" i="5"/>
  <c r="CF443" i="5"/>
  <c r="CI443" i="5"/>
  <c r="V443" i="5"/>
  <c r="CL443" i="5"/>
  <c r="W443" i="5"/>
  <c r="AV443" i="5"/>
  <c r="CN429" i="5"/>
  <c r="CM429" i="5"/>
  <c r="CE467" i="5"/>
  <c r="CF467" i="5"/>
  <c r="CI467" i="5"/>
  <c r="V467" i="5"/>
  <c r="CL467" i="5"/>
  <c r="W467" i="5"/>
  <c r="AV467" i="5"/>
  <c r="CN455" i="5"/>
  <c r="CM455" i="5"/>
  <c r="CN557" i="5"/>
  <c r="CM557" i="5"/>
  <c r="AV565" i="5"/>
  <c r="CE565" i="5"/>
  <c r="CF565" i="5"/>
  <c r="CI565" i="5"/>
  <c r="V565" i="5"/>
  <c r="CL565" i="5"/>
  <c r="W565" i="5"/>
  <c r="CN8" i="5"/>
  <c r="CM8" i="5"/>
  <c r="CL142" i="5"/>
  <c r="W142" i="5"/>
  <c r="CO142" i="5"/>
  <c r="CQ142" i="5"/>
  <c r="AV308" i="5"/>
  <c r="CE308" i="5"/>
  <c r="CF308" i="5"/>
  <c r="CI308" i="5"/>
  <c r="V308" i="5"/>
  <c r="CL308" i="5"/>
  <c r="W308" i="5"/>
  <c r="CL293" i="5"/>
  <c r="W293" i="5"/>
  <c r="CO293" i="5"/>
  <c r="CQ293" i="5"/>
  <c r="CO284" i="5"/>
  <c r="CQ284" i="5"/>
  <c r="CL324" i="5"/>
  <c r="W324" i="5"/>
  <c r="CO324" i="5"/>
  <c r="CQ324" i="5"/>
  <c r="CL316" i="5"/>
  <c r="W316" i="5"/>
  <c r="CO316" i="5"/>
  <c r="CQ316" i="5"/>
  <c r="CO369" i="5"/>
  <c r="CQ369" i="5"/>
  <c r="CL385" i="5"/>
  <c r="W385" i="5"/>
  <c r="CO385" i="5"/>
  <c r="CQ385" i="5"/>
  <c r="CL400" i="5"/>
  <c r="W400" i="5"/>
  <c r="CO400" i="5"/>
  <c r="CQ400" i="5"/>
  <c r="CL430" i="5"/>
  <c r="W430" i="5"/>
  <c r="CO430" i="5"/>
  <c r="CQ430" i="5"/>
  <c r="CL458" i="5"/>
  <c r="W458" i="5"/>
  <c r="CO458" i="5"/>
  <c r="CQ458" i="5"/>
  <c r="CM426" i="5"/>
  <c r="CN426" i="5"/>
  <c r="CL440" i="5"/>
  <c r="W440" i="5"/>
  <c r="CO440" i="5"/>
  <c r="CQ440" i="5"/>
  <c r="CL473" i="5"/>
  <c r="W473" i="5"/>
  <c r="CO473" i="5"/>
  <c r="CQ473" i="5"/>
  <c r="CL510" i="5"/>
  <c r="W510" i="5"/>
  <c r="CO510" i="5"/>
  <c r="CQ510" i="5"/>
  <c r="CL532" i="5"/>
  <c r="W532" i="5"/>
  <c r="CO532" i="5"/>
  <c r="CQ532" i="5"/>
  <c r="CL560" i="5"/>
  <c r="W560" i="5"/>
  <c r="CO560" i="5"/>
  <c r="CQ560" i="5"/>
  <c r="CL131" i="5"/>
  <c r="W131" i="5"/>
  <c r="CO131" i="5"/>
  <c r="CQ131" i="5"/>
  <c r="CN6" i="5"/>
  <c r="CM6" i="5"/>
  <c r="CL54" i="5"/>
  <c r="W54" i="5"/>
  <c r="CO54" i="5"/>
  <c r="CQ54" i="5"/>
  <c r="CL167" i="5"/>
  <c r="W167" i="5"/>
  <c r="CO167" i="5"/>
  <c r="CQ167" i="5"/>
  <c r="CM179" i="5"/>
  <c r="CN179" i="5"/>
  <c r="CN44" i="5"/>
  <c r="CM44" i="5"/>
  <c r="CN57" i="5"/>
  <c r="CM57" i="5"/>
  <c r="CN69" i="5"/>
  <c r="CM69" i="5"/>
  <c r="CN133" i="5"/>
  <c r="CM133" i="5"/>
  <c r="CN145" i="5"/>
  <c r="CM145" i="5"/>
  <c r="CN157" i="5"/>
  <c r="CM157" i="5"/>
  <c r="CO259" i="5"/>
  <c r="CQ259" i="5"/>
  <c r="CO309" i="5"/>
  <c r="CQ309" i="5"/>
  <c r="CM321" i="5"/>
  <c r="CN321" i="5"/>
  <c r="CL346" i="5"/>
  <c r="W346" i="5"/>
  <c r="CO346" i="5"/>
  <c r="CQ346" i="5"/>
  <c r="CL335" i="5"/>
  <c r="W335" i="5"/>
  <c r="CO335" i="5"/>
  <c r="CQ335" i="5"/>
  <c r="CL350" i="5"/>
  <c r="W350" i="5"/>
  <c r="CO350" i="5"/>
  <c r="CQ350" i="5"/>
  <c r="CE366" i="5"/>
  <c r="CF366" i="5"/>
  <c r="CI366" i="5"/>
  <c r="V366" i="5"/>
  <c r="CL366" i="5"/>
  <c r="W366" i="5"/>
  <c r="AV366" i="5"/>
  <c r="CL345" i="5"/>
  <c r="W345" i="5"/>
  <c r="CO345" i="5"/>
  <c r="CQ345" i="5"/>
  <c r="CN407" i="5"/>
  <c r="CM407" i="5"/>
  <c r="CN437" i="5"/>
  <c r="CM437" i="5"/>
  <c r="CN459" i="5"/>
  <c r="CM459" i="5"/>
  <c r="CL468" i="5"/>
  <c r="W468" i="5"/>
  <c r="CO468" i="5"/>
  <c r="CQ468" i="5"/>
  <c r="CL498" i="5"/>
  <c r="W498" i="5"/>
  <c r="CO498" i="5"/>
  <c r="CQ498" i="5"/>
  <c r="CL503" i="5"/>
  <c r="W503" i="5"/>
  <c r="CO503" i="5"/>
  <c r="CQ503" i="5"/>
  <c r="CE544" i="5"/>
  <c r="CF544" i="5"/>
  <c r="CI544" i="5"/>
  <c r="V544" i="5"/>
  <c r="CL544" i="5"/>
  <c r="W544" i="5"/>
  <c r="AV544" i="5"/>
  <c r="CO3" i="5"/>
  <c r="CQ3" i="5"/>
  <c r="CO32" i="5"/>
  <c r="CQ32" i="5"/>
  <c r="CO43" i="5"/>
  <c r="CQ43" i="5"/>
  <c r="CO134" i="5"/>
  <c r="CQ134" i="5"/>
  <c r="CO178" i="5"/>
  <c r="CQ178" i="5"/>
  <c r="CO274" i="5"/>
  <c r="CQ274" i="5"/>
  <c r="CO425" i="5"/>
  <c r="CQ425" i="5"/>
  <c r="CO478" i="5"/>
  <c r="CQ478" i="5"/>
  <c r="CO507" i="5"/>
  <c r="CQ507" i="5"/>
  <c r="CM530" i="5"/>
  <c r="CN530" i="5"/>
  <c r="CO371" i="5"/>
  <c r="CQ371" i="5"/>
  <c r="CN357" i="5"/>
  <c r="CM357" i="5"/>
  <c r="CO420" i="5"/>
  <c r="CQ420" i="5"/>
  <c r="CO499" i="5"/>
  <c r="CQ499" i="5"/>
  <c r="CO267" i="5"/>
  <c r="CQ267" i="5"/>
  <c r="CO312" i="5"/>
  <c r="CQ312" i="5"/>
  <c r="CO273" i="5"/>
  <c r="CQ273" i="5"/>
  <c r="CO379" i="5"/>
  <c r="CQ379" i="5"/>
  <c r="CO431" i="5"/>
  <c r="CQ431" i="5"/>
  <c r="CO557" i="5"/>
  <c r="CQ557" i="5"/>
  <c r="CO535" i="5"/>
  <c r="CQ535" i="5"/>
  <c r="CO161" i="5"/>
  <c r="CQ161" i="5"/>
  <c r="CL519" i="5"/>
  <c r="W519" i="5"/>
  <c r="CO519" i="5"/>
  <c r="CQ519" i="5"/>
  <c r="CO182" i="5"/>
  <c r="CQ182" i="5"/>
  <c r="CN535" i="5"/>
  <c r="CM535" i="5"/>
  <c r="CD7" i="5"/>
  <c r="CE2" i="5"/>
  <c r="AV2" i="5"/>
  <c r="AV7" i="5"/>
  <c r="CD14" i="5"/>
  <c r="AW19" i="5"/>
  <c r="CL548" i="5"/>
  <c r="W548" i="5"/>
  <c r="CO548" i="5"/>
  <c r="CQ548" i="5"/>
  <c r="CL550" i="5"/>
  <c r="W550" i="5"/>
  <c r="CO550" i="5"/>
  <c r="CQ550" i="5"/>
  <c r="CO16" i="5"/>
  <c r="CQ16" i="5"/>
  <c r="CO165" i="5"/>
  <c r="CQ165" i="5"/>
  <c r="CO297" i="5"/>
  <c r="CQ297" i="5"/>
  <c r="CM319" i="5"/>
  <c r="CN319" i="5"/>
  <c r="CO522" i="5"/>
  <c r="CQ522" i="5"/>
  <c r="CL522" i="5"/>
  <c r="W522" i="5"/>
  <c r="CO362" i="5"/>
  <c r="CQ362" i="5"/>
  <c r="CO319" i="5"/>
  <c r="CQ319" i="5"/>
  <c r="CM362" i="5"/>
  <c r="CN362" i="5"/>
  <c r="CN165" i="5"/>
  <c r="CM165" i="5"/>
  <c r="CM551" i="5"/>
  <c r="CN551" i="5"/>
  <c r="CL175" i="5"/>
  <c r="W175" i="5"/>
  <c r="CO175" i="5"/>
  <c r="CQ175" i="5"/>
  <c r="CO520" i="5"/>
  <c r="CQ520" i="5"/>
  <c r="CN446" i="5"/>
  <c r="CM446" i="5"/>
  <c r="CN520" i="5"/>
  <c r="CM520" i="5"/>
  <c r="CO446" i="5"/>
  <c r="CQ446" i="5"/>
  <c r="CO308" i="5"/>
  <c r="CQ308" i="5"/>
  <c r="CO285" i="5"/>
  <c r="CQ285" i="5"/>
  <c r="CN463" i="5"/>
  <c r="CM463" i="5"/>
  <c r="CO22" i="5"/>
  <c r="CQ22" i="5"/>
  <c r="CN465" i="5"/>
  <c r="CM465" i="5"/>
  <c r="CO505" i="5"/>
  <c r="CQ505" i="5"/>
  <c r="CM22" i="5"/>
  <c r="CN22" i="5"/>
  <c r="CM505" i="5"/>
  <c r="CN505" i="5"/>
  <c r="CM316" i="5"/>
  <c r="CN316" i="5"/>
  <c r="CN308" i="5"/>
  <c r="CM308" i="5"/>
  <c r="CM377" i="5"/>
  <c r="CN377" i="5"/>
  <c r="CN327" i="5"/>
  <c r="CM327" i="5"/>
  <c r="CN285" i="5"/>
  <c r="CM285" i="5"/>
  <c r="CN150" i="5"/>
  <c r="CM150" i="5"/>
  <c r="CM15" i="5"/>
  <c r="CN15" i="5"/>
  <c r="CO444" i="5"/>
  <c r="CQ444" i="5"/>
  <c r="CN392" i="5"/>
  <c r="CM392" i="5"/>
  <c r="CN140" i="5"/>
  <c r="CM140" i="5"/>
  <c r="CN523" i="5"/>
  <c r="CM523" i="5"/>
  <c r="CO453" i="5"/>
  <c r="CQ453" i="5"/>
  <c r="CN418" i="5"/>
  <c r="CM418" i="5"/>
  <c r="CN417" i="5"/>
  <c r="CM417" i="5"/>
  <c r="CM169" i="5"/>
  <c r="CN169" i="5"/>
  <c r="CN24" i="5"/>
  <c r="CM24" i="5"/>
  <c r="CN26" i="5"/>
  <c r="CM26" i="5"/>
  <c r="CN181" i="5"/>
  <c r="CM181" i="5"/>
  <c r="CM73" i="5"/>
  <c r="CN73" i="5"/>
  <c r="CN155" i="5"/>
  <c r="CM155" i="5"/>
  <c r="CN180" i="5"/>
  <c r="CM180" i="5"/>
  <c r="CN413" i="5"/>
  <c r="CM413" i="5"/>
  <c r="CN67" i="5"/>
  <c r="CM67" i="5"/>
  <c r="CM543" i="5"/>
  <c r="CN543" i="5"/>
  <c r="CN411" i="5"/>
  <c r="CM411" i="5"/>
  <c r="CN49" i="5"/>
  <c r="CM49" i="5"/>
  <c r="CM491" i="5"/>
  <c r="CN491" i="5"/>
  <c r="CN182" i="5"/>
  <c r="CM182" i="5"/>
  <c r="CO29" i="5"/>
  <c r="CQ29" i="5"/>
  <c r="CN53" i="5"/>
  <c r="CM53" i="5"/>
  <c r="CO295" i="5"/>
  <c r="CQ295" i="5"/>
  <c r="CO180" i="5"/>
  <c r="CQ180" i="5"/>
  <c r="CO366" i="5"/>
  <c r="CQ366" i="5"/>
  <c r="CM503" i="5"/>
  <c r="CN503" i="5"/>
  <c r="CN468" i="5"/>
  <c r="CM468" i="5"/>
  <c r="CM345" i="5"/>
  <c r="CN345" i="5"/>
  <c r="CN350" i="5"/>
  <c r="CM350" i="5"/>
  <c r="CN346" i="5"/>
  <c r="CM346" i="5"/>
  <c r="CN54" i="5"/>
  <c r="CM54" i="5"/>
  <c r="CN131" i="5"/>
  <c r="CM131" i="5"/>
  <c r="CN532" i="5"/>
  <c r="CM532" i="5"/>
  <c r="CN473" i="5"/>
  <c r="CM473" i="5"/>
  <c r="CN430" i="5"/>
  <c r="CM430" i="5"/>
  <c r="CN385" i="5"/>
  <c r="CM385" i="5"/>
  <c r="CO258" i="5"/>
  <c r="CQ258" i="5"/>
  <c r="CM467" i="5"/>
  <c r="CN467" i="5"/>
  <c r="CM443" i="5"/>
  <c r="CN443" i="5"/>
  <c r="CM268" i="5"/>
  <c r="CN268" i="5"/>
  <c r="CN129" i="5"/>
  <c r="CM129" i="5"/>
  <c r="CN55" i="5"/>
  <c r="CM55" i="5"/>
  <c r="CN257" i="5"/>
  <c r="CM257" i="5"/>
  <c r="CN486" i="5"/>
  <c r="CM486" i="5"/>
  <c r="CN493" i="5"/>
  <c r="CM493" i="5"/>
  <c r="CN479" i="5"/>
  <c r="CM479" i="5"/>
  <c r="CM333" i="5"/>
  <c r="CN333" i="5"/>
  <c r="CN349" i="5"/>
  <c r="CM349" i="5"/>
  <c r="CN141" i="5"/>
  <c r="CM141" i="5"/>
  <c r="CN50" i="5"/>
  <c r="CM50" i="5"/>
  <c r="CN376" i="5"/>
  <c r="CM376" i="5"/>
  <c r="CL306" i="5"/>
  <c r="W306" i="5"/>
  <c r="CO306" i="5"/>
  <c r="CQ306" i="5"/>
  <c r="CN393" i="5"/>
  <c r="CM393" i="5"/>
  <c r="CN326" i="5"/>
  <c r="CM326" i="5"/>
  <c r="CM171" i="5"/>
  <c r="CN171" i="5"/>
  <c r="CN154" i="5"/>
  <c r="CM154" i="5"/>
  <c r="CM61" i="5"/>
  <c r="CN61" i="5"/>
  <c r="CM161" i="5"/>
  <c r="CN161" i="5"/>
  <c r="CM504" i="5"/>
  <c r="CN504" i="5"/>
  <c r="CM359" i="5"/>
  <c r="CN359" i="5"/>
  <c r="CN338" i="5"/>
  <c r="CM338" i="5"/>
  <c r="CN42" i="5"/>
  <c r="CM42" i="5"/>
  <c r="CM35" i="5"/>
  <c r="CN35" i="5"/>
  <c r="CN561" i="5"/>
  <c r="CM561" i="5"/>
  <c r="CM320" i="5"/>
  <c r="CN320" i="5"/>
  <c r="CN541" i="5"/>
  <c r="CM541" i="5"/>
  <c r="CN325" i="5"/>
  <c r="CM325" i="5"/>
  <c r="CO544" i="5"/>
  <c r="CQ544" i="5"/>
  <c r="CO12" i="5"/>
  <c r="CQ12" i="5"/>
  <c r="CN324" i="5"/>
  <c r="CM324" i="5"/>
  <c r="CN565" i="5"/>
  <c r="CM565" i="5"/>
  <c r="CN410" i="5"/>
  <c r="CM410" i="5"/>
  <c r="CN370" i="5"/>
  <c r="CM370" i="5"/>
  <c r="CN258" i="5"/>
  <c r="CM258" i="5"/>
  <c r="CN428" i="5"/>
  <c r="CM428" i="5"/>
  <c r="CN381" i="5"/>
  <c r="CM381" i="5"/>
  <c r="CM36" i="5"/>
  <c r="CN36" i="5"/>
  <c r="CN41" i="5"/>
  <c r="CM41" i="5"/>
  <c r="CN553" i="5"/>
  <c r="CM553" i="5"/>
  <c r="CM509" i="5"/>
  <c r="CN509" i="5"/>
  <c r="CN471" i="5"/>
  <c r="CM471" i="5"/>
  <c r="CM444" i="5"/>
  <c r="CN444" i="5"/>
  <c r="CO160" i="5"/>
  <c r="CQ160" i="5"/>
  <c r="CN51" i="5"/>
  <c r="CM51" i="5"/>
  <c r="CN158" i="5"/>
  <c r="CM158" i="5"/>
  <c r="CM12" i="5"/>
  <c r="CN12" i="5"/>
  <c r="CM149" i="5"/>
  <c r="CN149" i="5"/>
  <c r="CM25" i="5"/>
  <c r="CN25" i="5"/>
  <c r="CN64" i="5"/>
  <c r="CM64" i="5"/>
  <c r="CN441" i="5"/>
  <c r="CM441" i="5"/>
  <c r="CN31" i="5"/>
  <c r="CM31" i="5"/>
  <c r="CN542" i="5"/>
  <c r="CM542" i="5"/>
  <c r="CN423" i="5"/>
  <c r="CM423" i="5"/>
  <c r="CN383" i="5"/>
  <c r="CM383" i="5"/>
  <c r="CM358" i="5"/>
  <c r="CN358" i="5"/>
  <c r="CN130" i="5"/>
  <c r="CM130" i="5"/>
  <c r="CN66" i="5"/>
  <c r="CM66" i="5"/>
  <c r="CN457" i="5"/>
  <c r="CM457" i="5"/>
  <c r="CN183" i="5"/>
  <c r="CM183" i="5"/>
  <c r="CN309" i="5"/>
  <c r="CM309" i="5"/>
  <c r="CN450" i="5"/>
  <c r="CM450" i="5"/>
  <c r="CN394" i="5"/>
  <c r="CM394" i="5"/>
  <c r="CN297" i="5"/>
  <c r="CM297" i="5"/>
  <c r="CN272" i="5"/>
  <c r="CM272" i="5"/>
  <c r="CN143" i="5"/>
  <c r="CM143" i="5"/>
  <c r="CM29" i="5"/>
  <c r="CN29" i="5"/>
  <c r="CO443" i="5"/>
  <c r="CQ443" i="5"/>
  <c r="CO467" i="5"/>
  <c r="CQ467" i="5"/>
  <c r="CO565" i="5"/>
  <c r="CQ565" i="5"/>
  <c r="CM544" i="5"/>
  <c r="CN544" i="5"/>
  <c r="CN498" i="5"/>
  <c r="CM498" i="5"/>
  <c r="CM366" i="5"/>
  <c r="CN366" i="5"/>
  <c r="CN335" i="5"/>
  <c r="CM335" i="5"/>
  <c r="CN167" i="5"/>
  <c r="CM167" i="5"/>
  <c r="CN560" i="5"/>
  <c r="CM560" i="5"/>
  <c r="CM510" i="5"/>
  <c r="CN510" i="5"/>
  <c r="CN440" i="5"/>
  <c r="CM440" i="5"/>
  <c r="CN458" i="5"/>
  <c r="CM458" i="5"/>
  <c r="CN400" i="5"/>
  <c r="CM400" i="5"/>
  <c r="CM293" i="5"/>
  <c r="CN293" i="5"/>
  <c r="CN142" i="5"/>
  <c r="CM142" i="5"/>
  <c r="CN422" i="5"/>
  <c r="CM422" i="5"/>
  <c r="CN153" i="5"/>
  <c r="CM153" i="5"/>
  <c r="CN40" i="5"/>
  <c r="CM40" i="5"/>
  <c r="CN295" i="5"/>
  <c r="CM295" i="5"/>
  <c r="CN433" i="5"/>
  <c r="CM433" i="5"/>
  <c r="CM159" i="5"/>
  <c r="CN159" i="5"/>
  <c r="CN484" i="5"/>
  <c r="CM484" i="5"/>
  <c r="CM342" i="5"/>
  <c r="CN342" i="5"/>
  <c r="CM453" i="5"/>
  <c r="CN453" i="5"/>
  <c r="CM160" i="5"/>
  <c r="CN160" i="5"/>
  <c r="CN380" i="5"/>
  <c r="CM380" i="5"/>
  <c r="CN339" i="5"/>
  <c r="CM339" i="5"/>
  <c r="CN329" i="5"/>
  <c r="CM329" i="5"/>
  <c r="CN138" i="5"/>
  <c r="CM138" i="5"/>
  <c r="CN65" i="5"/>
  <c r="CM65" i="5"/>
  <c r="CN28" i="5"/>
  <c r="CM28" i="5"/>
  <c r="CN396" i="5"/>
  <c r="CM396" i="5"/>
  <c r="CN259" i="5"/>
  <c r="CM259" i="5"/>
  <c r="CL307" i="5"/>
  <c r="W307" i="5"/>
  <c r="CO307" i="5"/>
  <c r="CQ307" i="5"/>
  <c r="CN284" i="5"/>
  <c r="CM284" i="5"/>
  <c r="CM404" i="5"/>
  <c r="CN404" i="5"/>
  <c r="CN391" i="5"/>
  <c r="CM391" i="5"/>
  <c r="CN382" i="5"/>
  <c r="CM382" i="5"/>
  <c r="CM137" i="5"/>
  <c r="CN137" i="5"/>
  <c r="CM47" i="5"/>
  <c r="CN47" i="5"/>
  <c r="CM556" i="5"/>
  <c r="CN556" i="5"/>
  <c r="CM330" i="5"/>
  <c r="CN330" i="5"/>
  <c r="CN74" i="5"/>
  <c r="CM74" i="5"/>
  <c r="CN128" i="5"/>
  <c r="CM128" i="5"/>
  <c r="CM369" i="5"/>
  <c r="CN369" i="5"/>
  <c r="CM16" i="5"/>
  <c r="CN16" i="5"/>
  <c r="CN528" i="5"/>
  <c r="CM528" i="5"/>
  <c r="CO159" i="5"/>
  <c r="CQ159" i="5"/>
  <c r="CO181" i="5"/>
  <c r="CQ181" i="5"/>
  <c r="CO15" i="5"/>
  <c r="CQ15" i="5"/>
  <c r="CO377" i="5"/>
  <c r="CQ377" i="5"/>
  <c r="CN519" i="5"/>
  <c r="CM519" i="5"/>
  <c r="CF2" i="5"/>
  <c r="CE7" i="5"/>
  <c r="CD19" i="5"/>
  <c r="CE14" i="5"/>
  <c r="AV14" i="5"/>
  <c r="AV19" i="5"/>
  <c r="CN550" i="5"/>
  <c r="CM550" i="5"/>
  <c r="CN548" i="5"/>
  <c r="CM548" i="5"/>
  <c r="CN522" i="5"/>
  <c r="CM522" i="5"/>
  <c r="CN175" i="5"/>
  <c r="CM175" i="5"/>
  <c r="CN306" i="5"/>
  <c r="CM306" i="5"/>
  <c r="CN307" i="5"/>
  <c r="CM307" i="5"/>
  <c r="CI2" i="5"/>
  <c r="CF7" i="5"/>
  <c r="CF14" i="5"/>
  <c r="CE19" i="5"/>
  <c r="V2" i="5"/>
  <c r="CI7" i="5"/>
  <c r="CI14" i="5"/>
  <c r="CF19" i="5"/>
  <c r="CL2" i="5"/>
  <c r="V7" i="5"/>
  <c r="CO2" i="5"/>
  <c r="V14" i="5"/>
  <c r="CI19" i="5"/>
  <c r="W2" i="5"/>
  <c r="CL7" i="5"/>
  <c r="CL14" i="5"/>
  <c r="V19" i="5"/>
  <c r="CO14" i="5"/>
  <c r="CQ2" i="5"/>
  <c r="CQ7" i="5"/>
  <c r="CO7" i="5"/>
  <c r="CQ14" i="5"/>
  <c r="CQ19" i="5"/>
  <c r="CO19" i="5"/>
  <c r="W7" i="5"/>
  <c r="CN2" i="5"/>
  <c r="CN7" i="5"/>
  <c r="CM2" i="5"/>
  <c r="CM7" i="5"/>
  <c r="W14" i="5"/>
  <c r="CL19" i="5"/>
  <c r="W19" i="5"/>
  <c r="CM14" i="5"/>
  <c r="CM19" i="5"/>
  <c r="CN14" i="5"/>
  <c r="CN19" i="5"/>
  <c r="C54" i="12"/>
  <c r="C55" i="12"/>
  <c r="C62" i="12"/>
  <c r="C46" i="12"/>
  <c r="C42" i="12"/>
  <c r="C63" i="12"/>
  <c r="C47" i="12"/>
  <c r="C64" i="12"/>
  <c r="C56" i="12"/>
  <c r="C48" i="12"/>
  <c r="C61" i="12"/>
  <c r="C53" i="12"/>
  <c r="C45" i="12"/>
  <c r="C60" i="12"/>
  <c r="C52" i="12"/>
  <c r="C44" i="12"/>
  <c r="C65" i="12"/>
  <c r="C57" i="12"/>
  <c r="C49" i="12"/>
  <c r="F19" i="12"/>
  <c r="F30" i="12"/>
  <c r="F26" i="12"/>
  <c r="F29" i="12"/>
  <c r="F25" i="12"/>
  <c r="F31" i="12"/>
  <c r="F27" i="12"/>
  <c r="F23" i="12"/>
  <c r="F32" i="12"/>
  <c r="F28" i="12"/>
  <c r="F24" i="12"/>
  <c r="H31" i="12"/>
  <c r="G31" i="12"/>
  <c r="H30" i="12"/>
  <c r="G30" i="12"/>
  <c r="H24" i="12"/>
  <c r="G24" i="12"/>
  <c r="I24" i="12"/>
  <c r="H23" i="12"/>
  <c r="G23" i="12"/>
  <c r="I23" i="12"/>
  <c r="G25" i="12"/>
  <c r="I25" i="12"/>
  <c r="H25" i="12"/>
  <c r="H28" i="12"/>
  <c r="G28" i="12"/>
  <c r="G29" i="12"/>
  <c r="H29" i="12"/>
  <c r="H32" i="12"/>
  <c r="G32" i="12"/>
  <c r="H27" i="12"/>
  <c r="J27" i="12"/>
  <c r="G27" i="12"/>
  <c r="H26" i="12"/>
  <c r="J26" i="12"/>
  <c r="G26" i="12"/>
  <c r="I33" i="12"/>
</calcChain>
</file>

<file path=xl/comments1.xml><?xml version="1.0" encoding="utf-8"?>
<comments xmlns="http://schemas.openxmlformats.org/spreadsheetml/2006/main">
  <authors>
    <author>John Evans</author>
  </authors>
  <commentList>
    <comment ref="B1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Von Caemmerer S., Evans J.R., Hudson G.S. &amp; Andrews T.J. (1994) The kinetics of ribulose-1,5-bisphosphate carboxylase/oxygenase in vivo inferred from measurements of photosynthesis in leaves of transgenic tobacco. Planta, 195, 88-97.</t>
        </r>
      </text>
    </comment>
    <comment ref="D3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Farquhar G.D., von Caemmerer S. &amp; Berry J.A. (1980) A biochemical model of photosynthetic CO2 assimilation in leaves of C3 species. Planta, 149, 78-90.</t>
        </r>
      </text>
    </comment>
    <comment ref="I4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Planta (1994) 195:88-97
</t>
        </r>
      </text>
    </comment>
  </commentList>
</comments>
</file>

<file path=xl/comments2.xml><?xml version="1.0" encoding="utf-8"?>
<comments xmlns="http://schemas.openxmlformats.org/spreadsheetml/2006/main">
  <authors>
    <author>John Evans</author>
  </authors>
  <commentList>
    <comment ref="B1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Von Caemmerer S., Evans J.R., Hudson G.S. &amp; Andrews T.J. (1994) The kinetics of ribulose-1,5-bisphosphate carboxylase/oxygenase in vivo inferred from measurements of photosynthesis in leaves of transgenic tobacco. Planta, 195, 88-97.</t>
        </r>
      </text>
    </comment>
    <comment ref="D3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Farquhar G.D., von Caemmerer S. &amp; Berry J.A. (1980) A biochemical model of photosynthetic CO2 assimilation in leaves of C3 species. Planta, 149, 78-90.</t>
        </r>
      </text>
    </comment>
    <comment ref="I4" authorId="0" shapeId="0">
      <text>
        <r>
          <rPr>
            <b/>
            <sz val="10"/>
            <color indexed="81"/>
            <rFont val="Tahoma"/>
            <family val="2"/>
          </rPr>
          <t>John Evans:</t>
        </r>
        <r>
          <rPr>
            <sz val="10"/>
            <color indexed="81"/>
            <rFont val="Tahoma"/>
            <family val="2"/>
          </rPr>
          <t xml:space="preserve">
Planta (1994) 195:88-97
</t>
        </r>
      </text>
    </comment>
  </commentList>
</comments>
</file>

<file path=xl/sharedStrings.xml><?xml version="1.0" encoding="utf-8"?>
<sst xmlns="http://schemas.openxmlformats.org/spreadsheetml/2006/main" count="2990" uniqueCount="826">
  <si>
    <t>DAE</t>
  </si>
  <si>
    <t>Plot</t>
  </si>
  <si>
    <t>Rep</t>
  </si>
  <si>
    <t>Sub</t>
  </si>
  <si>
    <t>SPAD_O</t>
  </si>
  <si>
    <t>Rd_O</t>
  </si>
  <si>
    <t>Vc25_O</t>
  </si>
  <si>
    <t>J_O</t>
  </si>
  <si>
    <t>Photo_O</t>
  </si>
  <si>
    <t>Cond_O</t>
  </si>
  <si>
    <t>Ci_O</t>
  </si>
  <si>
    <t>Vc_O</t>
  </si>
  <si>
    <t>MtrxNb</t>
  </si>
  <si>
    <t>PLOT</t>
  </si>
  <si>
    <t>ENT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</si>
  <si>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</si>
  <si>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</si>
  <si>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</si>
  <si>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</si>
  <si>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</si>
  <si>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</si>
  <si>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</si>
  <si>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</si>
  <si>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</si>
  <si>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</si>
  <si>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</si>
  <si>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</si>
  <si>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</si>
  <si>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</si>
  <si>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</si>
  <si>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</si>
  <si>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</si>
  <si>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</si>
  <si>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</si>
  <si>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</si>
  <si>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</si>
  <si>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</si>
  <si>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</si>
  <si>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</si>
  <si>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</si>
  <si>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</si>
  <si>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</si>
  <si>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</si>
  <si>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</si>
  <si>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</si>
  <si>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</si>
  <si>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</si>
  <si>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</si>
  <si>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</si>
  <si>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</si>
  <si>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</si>
  <si>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</si>
  <si>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</si>
  <si>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</si>
  <si>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</si>
  <si>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</si>
  <si>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</si>
  <si>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</si>
  <si>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</si>
  <si>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</si>
  <si>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</si>
  <si>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</si>
  <si>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</si>
  <si>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</si>
  <si>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</si>
  <si>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</si>
  <si>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</si>
  <si>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</si>
  <si>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</si>
  <si>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</si>
  <si>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</si>
  <si>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</si>
  <si>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</si>
  <si>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</si>
  <si>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</si>
  <si>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</si>
  <si>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</si>
  <si>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</si>
  <si>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</si>
  <si>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</si>
  <si>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</si>
  <si>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</si>
  <si>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</si>
  <si>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</si>
  <si>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</si>
  <si>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</si>
  <si>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</si>
  <si>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</si>
  <si>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</si>
  <si>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</si>
  <si>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</si>
  <si>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</si>
  <si>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</si>
  <si>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</si>
  <si>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</si>
  <si>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</si>
  <si>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</si>
  <si>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</si>
  <si>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</si>
  <si>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</si>
  <si>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</si>
  <si>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</si>
  <si>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</si>
  <si>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</si>
  <si>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</si>
  <si>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Date</t>
  </si>
  <si>
    <t>Licor</t>
  </si>
  <si>
    <t>Obs</t>
  </si>
  <si>
    <t>HHMMSS</t>
  </si>
  <si>
    <t>GdTime</t>
  </si>
  <si>
    <t>FTime</t>
  </si>
  <si>
    <t>EBal?</t>
  </si>
  <si>
    <t>CTleaf</t>
  </si>
  <si>
    <t>FCnt</t>
  </si>
  <si>
    <t>DCnt</t>
  </si>
  <si>
    <t>Fo</t>
  </si>
  <si>
    <t>Fm</t>
  </si>
  <si>
    <t>Fo'</t>
  </si>
  <si>
    <t>Fm'</t>
  </si>
  <si>
    <t>Fs</t>
  </si>
  <si>
    <t>Fv/Fm</t>
  </si>
  <si>
    <t>Fv'/Fm'</t>
  </si>
  <si>
    <t>PhiPS2</t>
  </si>
  <si>
    <t>Adark</t>
  </si>
  <si>
    <t>RedAbs</t>
  </si>
  <si>
    <t>BlueAbs</t>
  </si>
  <si>
    <t>%Blue</t>
  </si>
  <si>
    <t>LeafAbs</t>
  </si>
  <si>
    <t>PhiCO2</t>
  </si>
  <si>
    <t>qP</t>
  </si>
  <si>
    <t>qN</t>
  </si>
  <si>
    <t>NPQ</t>
  </si>
  <si>
    <t>ParIn@Fs</t>
  </si>
  <si>
    <t>PS2/1</t>
  </si>
  <si>
    <t>ETR</t>
  </si>
  <si>
    <t>Trmmol</t>
  </si>
  <si>
    <t>VpdL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</si>
  <si>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</si>
  <si>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</si>
  <si>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</si>
  <si>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</si>
  <si>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</si>
  <si>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</si>
  <si>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</si>
  <si>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</si>
  <si>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</si>
  <si>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</si>
  <si>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</si>
  <si>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</si>
  <si>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</si>
  <si>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</si>
  <si>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</si>
  <si>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</si>
  <si>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</si>
  <si>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</si>
  <si>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</si>
  <si>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</si>
  <si>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</si>
  <si>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</si>
  <si>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</si>
  <si>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</si>
  <si>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</si>
  <si>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</si>
  <si>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</si>
  <si>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</si>
  <si>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</si>
  <si>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</si>
  <si>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</si>
  <si>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</si>
  <si>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</si>
  <si>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</si>
  <si>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</si>
  <si>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</si>
  <si>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</si>
  <si>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</si>
  <si>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</si>
  <si>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</si>
  <si>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</si>
  <si>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</si>
  <si>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</si>
  <si>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</si>
  <si>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</si>
  <si>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</si>
  <si>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Fv</t>
  </si>
  <si>
    <t>PARabs</t>
  </si>
  <si>
    <t>Fv'</t>
  </si>
  <si>
    <t>qP_Fo</t>
  </si>
  <si>
    <t>qN_Fo</t>
  </si>
  <si>
    <t>15:25:22</t>
  </si>
  <si>
    <t>15:28:07</t>
  </si>
  <si>
    <t>15:31:27</t>
  </si>
  <si>
    <t>15:34:56</t>
  </si>
  <si>
    <t>400b</t>
  </si>
  <si>
    <t>15:38:02</t>
  </si>
  <si>
    <t>400F</t>
  </si>
  <si>
    <t>15:48:39</t>
  </si>
  <si>
    <t>15:51:12</t>
  </si>
  <si>
    <t>15:54:41</t>
  </si>
  <si>
    <t>15:57:51</t>
  </si>
  <si>
    <t>16:01:20</t>
  </si>
  <si>
    <t>16:11:48</t>
  </si>
  <si>
    <t>16:15:06</t>
  </si>
  <si>
    <t>16:18:35</t>
  </si>
  <si>
    <t>16:22:04</t>
  </si>
  <si>
    <t>16:24:43</t>
  </si>
  <si>
    <t>14:25:43</t>
  </si>
  <si>
    <t>14:28:34</t>
  </si>
  <si>
    <t>14:32:03</t>
  </si>
  <si>
    <t>14:35:32</t>
  </si>
  <si>
    <t>14:39:01</t>
  </si>
  <si>
    <t>14:42:05</t>
  </si>
  <si>
    <t>14:48:14</t>
  </si>
  <si>
    <t>14:51:04</t>
  </si>
  <si>
    <t>14:54:33</t>
  </si>
  <si>
    <t>14:58:02</t>
  </si>
  <si>
    <t>15:01:31</t>
  </si>
  <si>
    <t>15:04:24</t>
  </si>
  <si>
    <t>15:11:50</t>
  </si>
  <si>
    <t>15:14:44</t>
  </si>
  <si>
    <t>15:18:14</t>
  </si>
  <si>
    <t>15:21:24</t>
  </si>
  <si>
    <t>15:24:54</t>
  </si>
  <si>
    <t>15:27:16</t>
  </si>
  <si>
    <t>15:32:16</t>
  </si>
  <si>
    <t>15:35:06</t>
  </si>
  <si>
    <t>15:38:15</t>
  </si>
  <si>
    <t>15:41:44</t>
  </si>
  <si>
    <t>15:45:13</t>
  </si>
  <si>
    <t>15:50:17</t>
  </si>
  <si>
    <t>15:55:42</t>
  </si>
  <si>
    <t>15:59:01</t>
  </si>
  <si>
    <t>16:02:30</t>
  </si>
  <si>
    <t>16:05:59</t>
  </si>
  <si>
    <t>16:09:15</t>
  </si>
  <si>
    <t>16:15:42</t>
  </si>
  <si>
    <t>16:23:03</t>
  </si>
  <si>
    <t>16:25:50</t>
  </si>
  <si>
    <t>16:28:50</t>
  </si>
  <si>
    <t>16:32:19</t>
  </si>
  <si>
    <t>16:35:48</t>
  </si>
  <si>
    <t>16:38:36</t>
  </si>
  <si>
    <t>16:43:05</t>
  </si>
  <si>
    <t>16:49:50</t>
  </si>
  <si>
    <t>16:52:19</t>
  </si>
  <si>
    <t>16:55:19</t>
  </si>
  <si>
    <t>16:58:48</t>
  </si>
  <si>
    <t>17:02:05</t>
  </si>
  <si>
    <t>17:05:44</t>
  </si>
  <si>
    <t>17:11:13</t>
  </si>
  <si>
    <t>17:14:05</t>
  </si>
  <si>
    <t>17:16:37</t>
  </si>
  <si>
    <t>17:20:06</t>
  </si>
  <si>
    <t>17:22:48</t>
  </si>
  <si>
    <t>17:26:33</t>
  </si>
  <si>
    <t>17:33:16</t>
  </si>
  <si>
    <t>17:36:11</t>
  </si>
  <si>
    <t>17:39:36</t>
  </si>
  <si>
    <t>17:43:03</t>
  </si>
  <si>
    <t>17:46:19</t>
  </si>
  <si>
    <t>17:51:02</t>
  </si>
  <si>
    <t>14:26:01</t>
  </si>
  <si>
    <t>14:29:31</t>
  </si>
  <si>
    <t>14:33:02</t>
  </si>
  <si>
    <t>14:36:27</t>
  </si>
  <si>
    <t>14:39:58</t>
  </si>
  <si>
    <t>14:43:15</t>
  </si>
  <si>
    <t>14:43:29</t>
  </si>
  <si>
    <t>14:49:54</t>
  </si>
  <si>
    <t>14:53:21</t>
  </si>
  <si>
    <t>14:56:48</t>
  </si>
  <si>
    <t>15:00:15</t>
  </si>
  <si>
    <t>15:03:42</t>
  </si>
  <si>
    <t>15:07:09</t>
  </si>
  <si>
    <t>15:07:39</t>
  </si>
  <si>
    <t>15:13:44</t>
  </si>
  <si>
    <t>15:17:14</t>
  </si>
  <si>
    <t>15:20:19</t>
  </si>
  <si>
    <t>15:23:49</t>
  </si>
  <si>
    <t>15:27:19</t>
  </si>
  <si>
    <t>15:30:18</t>
  </si>
  <si>
    <t>15:35:57</t>
  </si>
  <si>
    <t>15:39:27</t>
  </si>
  <si>
    <t>15:42:57</t>
  </si>
  <si>
    <t>15:46:27</t>
  </si>
  <si>
    <t>15:49:56</t>
  </si>
  <si>
    <t>15:56:00</t>
  </si>
  <si>
    <t>16:00:56</t>
  </si>
  <si>
    <t>16:04:26</t>
  </si>
  <si>
    <t>16:07:56</t>
  </si>
  <si>
    <t>16:11:26</t>
  </si>
  <si>
    <t>16:14:56</t>
  </si>
  <si>
    <t>16:17:26</t>
  </si>
  <si>
    <t>16:20:25</t>
  </si>
  <si>
    <t>16:28:36</t>
  </si>
  <si>
    <t>16:32:06</t>
  </si>
  <si>
    <t>16:34:59</t>
  </si>
  <si>
    <t>16:38:29</t>
  </si>
  <si>
    <t>16:41:59</t>
  </si>
  <si>
    <t>16:45:04</t>
  </si>
  <si>
    <t>16:51:08</t>
  </si>
  <si>
    <t>16:57:53</t>
  </si>
  <si>
    <t>17:01:22</t>
  </si>
  <si>
    <t>17:03:55</t>
  </si>
  <si>
    <t>17:07:24</t>
  </si>
  <si>
    <t>17:10:22</t>
  </si>
  <si>
    <t>17:14:53</t>
  </si>
  <si>
    <t>17:21:15</t>
  </si>
  <si>
    <t>17:24:41</t>
  </si>
  <si>
    <t>17:27:38</t>
  </si>
  <si>
    <t>17:30:14</t>
  </si>
  <si>
    <t>17:33:44</t>
  </si>
  <si>
    <t>17:36:50</t>
  </si>
  <si>
    <t>13:56:18</t>
  </si>
  <si>
    <t>13:59:07</t>
  </si>
  <si>
    <t>14:02:37</t>
  </si>
  <si>
    <t>14:06:07</t>
  </si>
  <si>
    <t>14:09:36</t>
  </si>
  <si>
    <t>14:13:41</t>
  </si>
  <si>
    <t>14:23:57</t>
  </si>
  <si>
    <t>14:27:21</t>
  </si>
  <si>
    <t>14:30:41</t>
  </si>
  <si>
    <t>14:34:10</t>
  </si>
  <si>
    <t>14:37:39</t>
  </si>
  <si>
    <t>14:40:41</t>
  </si>
  <si>
    <t>14:49:14</t>
  </si>
  <si>
    <t>14:52:43</t>
  </si>
  <si>
    <t>14:56:12</t>
  </si>
  <si>
    <t>14:59:41</t>
  </si>
  <si>
    <t>15:03:07</t>
  </si>
  <si>
    <t>15:05:37</t>
  </si>
  <si>
    <t>15:11:01</t>
  </si>
  <si>
    <t>15:13:57</t>
  </si>
  <si>
    <t>15:17:26</t>
  </si>
  <si>
    <t>15:20:44</t>
  </si>
  <si>
    <t>15:24:13</t>
  </si>
  <si>
    <t>15:26:44</t>
  </si>
  <si>
    <t>15:32:15</t>
  </si>
  <si>
    <t>15:35:07</t>
  </si>
  <si>
    <t>15:38:36</t>
  </si>
  <si>
    <t>15:42:05</t>
  </si>
  <si>
    <t>15:45:34</t>
  </si>
  <si>
    <t>15:49:42</t>
  </si>
  <si>
    <t>15:57:47</t>
  </si>
  <si>
    <t>16:00:50</t>
  </si>
  <si>
    <t>16:03:39</t>
  </si>
  <si>
    <t>16:07:08</t>
  </si>
  <si>
    <t>16:10:37</t>
  </si>
  <si>
    <t>16:14:51</t>
  </si>
  <si>
    <t>16:24:03</t>
  </si>
  <si>
    <t>16:26:59</t>
  </si>
  <si>
    <t>16:30:19</t>
  </si>
  <si>
    <t>16:33:32</t>
  </si>
  <si>
    <t>16:37:01</t>
  </si>
  <si>
    <t>16:40:01</t>
  </si>
  <si>
    <t>16:45:27</t>
  </si>
  <si>
    <t>16:48:03</t>
  </si>
  <si>
    <t>16:51:32</t>
  </si>
  <si>
    <t>16:55:01</t>
  </si>
  <si>
    <t>16:57:48</t>
  </si>
  <si>
    <t>17:00:55</t>
  </si>
  <si>
    <t>17:06:22</t>
  </si>
  <si>
    <t>17:09:10</t>
  </si>
  <si>
    <t>17:12:39</t>
  </si>
  <si>
    <t>17:16:08</t>
  </si>
  <si>
    <t>17:19:37</t>
  </si>
  <si>
    <t>17:22:34</t>
  </si>
  <si>
    <t>17:29:20</t>
  </si>
  <si>
    <t>17:32:13</t>
  </si>
  <si>
    <t>17:35:42</t>
  </si>
  <si>
    <t>17:38:57</t>
  </si>
  <si>
    <t>17:42:26</t>
  </si>
  <si>
    <t>17:45:13</t>
  </si>
  <si>
    <t>13:41:15</t>
  </si>
  <si>
    <t>13:44:26</t>
  </si>
  <si>
    <t>13:47:08</t>
  </si>
  <si>
    <t>13:50:37</t>
  </si>
  <si>
    <t>13:53:27</t>
  </si>
  <si>
    <t>13:56:05</t>
  </si>
  <si>
    <t>14:02:16</t>
  </si>
  <si>
    <t>14:05:46</t>
  </si>
  <si>
    <t>14:08:31</t>
  </si>
  <si>
    <t>14:11:28</t>
  </si>
  <si>
    <t>14:14:57</t>
  </si>
  <si>
    <t>14:17:31</t>
  </si>
  <si>
    <t>14:20:02</t>
  </si>
  <si>
    <t>14:26:31</t>
  </si>
  <si>
    <t>14:30:02</t>
  </si>
  <si>
    <t>14:33:33</t>
  </si>
  <si>
    <t>14:37:03</t>
  </si>
  <si>
    <t>14:40:32</t>
  </si>
  <si>
    <t>14:44:01</t>
  </si>
  <si>
    <t>14:46:31</t>
  </si>
  <si>
    <t>14:55:15</t>
  </si>
  <si>
    <t>14:58:46</t>
  </si>
  <si>
    <t>15:02:17</t>
  </si>
  <si>
    <t>15:05:47</t>
  </si>
  <si>
    <t>15:08:26</t>
  </si>
  <si>
    <t>15:12:07</t>
  </si>
  <si>
    <t>15:20:06</t>
  </si>
  <si>
    <t>15:23:36</t>
  </si>
  <si>
    <t>15:27:06</t>
  </si>
  <si>
    <t>15:30:35</t>
  </si>
  <si>
    <t>15:34:04</t>
  </si>
  <si>
    <t>15:36:33</t>
  </si>
  <si>
    <t>15:42:18</t>
  </si>
  <si>
    <t>15:45:50</t>
  </si>
  <si>
    <t>15:48:50</t>
  </si>
  <si>
    <t>15:51:43</t>
  </si>
  <si>
    <t>15:55:14</t>
  </si>
  <si>
    <t>15:58:40</t>
  </si>
  <si>
    <t>16:03:49</t>
  </si>
  <si>
    <t>16:07:19</t>
  </si>
  <si>
    <t>16:10:02</t>
  </si>
  <si>
    <t>16:12:51</t>
  </si>
  <si>
    <t>16:16:21</t>
  </si>
  <si>
    <t>16:19:34</t>
  </si>
  <si>
    <t>16:19:58</t>
  </si>
  <si>
    <t>16:27:35</t>
  </si>
  <si>
    <t>16:31:05</t>
  </si>
  <si>
    <t>16:33:53</t>
  </si>
  <si>
    <t>16:36:46</t>
  </si>
  <si>
    <t>16:40:16</t>
  </si>
  <si>
    <t>16:43:06</t>
  </si>
  <si>
    <t>16:43:20</t>
  </si>
  <si>
    <t>16:49:26</t>
  </si>
  <si>
    <t>16:52:56</t>
  </si>
  <si>
    <t>16:55:26</t>
  </si>
  <si>
    <t>16:58:56</t>
  </si>
  <si>
    <t>17:02:26</t>
  </si>
  <si>
    <t>17:03:40</t>
  </si>
  <si>
    <t>17:09:46</t>
  </si>
  <si>
    <t>17:13:15</t>
  </si>
  <si>
    <t>17:15:50</t>
  </si>
  <si>
    <t>17:18:53</t>
  </si>
  <si>
    <t>17:22:22</t>
  </si>
  <si>
    <t>17:24:24</t>
  </si>
  <si>
    <t>17:30:17</t>
  </si>
  <si>
    <t>17:33:47</t>
  </si>
  <si>
    <t>17:36:16</t>
  </si>
  <si>
    <t>17:39:45</t>
  </si>
  <si>
    <t>17:43:14</t>
  </si>
  <si>
    <t>17:46:35</t>
  </si>
  <si>
    <t>13:26:04</t>
  </si>
  <si>
    <t>13:28:44</t>
  </si>
  <si>
    <t>13:32:13</t>
  </si>
  <si>
    <t>13:35:24</t>
  </si>
  <si>
    <t>13:38:53</t>
  </si>
  <si>
    <t>13:41:23</t>
  </si>
  <si>
    <t>13:42:10</t>
  </si>
  <si>
    <t>13:48:03</t>
  </si>
  <si>
    <t>13:50:52</t>
  </si>
  <si>
    <t>13:54:17</t>
  </si>
  <si>
    <t>13:57:46</t>
  </si>
  <si>
    <t>14:00:26</t>
  </si>
  <si>
    <t>14:03:17</t>
  </si>
  <si>
    <t>14:10:51</t>
  </si>
  <si>
    <t>14:13:45</t>
  </si>
  <si>
    <t>14:17:14</t>
  </si>
  <si>
    <t>14:20:43</t>
  </si>
  <si>
    <t>14:24:12</t>
  </si>
  <si>
    <t>14:27:06</t>
  </si>
  <si>
    <t>14:32:40</t>
  </si>
  <si>
    <t>14:35:14</t>
  </si>
  <si>
    <t>14:37:55</t>
  </si>
  <si>
    <t>14:41:24</t>
  </si>
  <si>
    <t>14:44:53</t>
  </si>
  <si>
    <t>14:48:07</t>
  </si>
  <si>
    <t>14:51:06</t>
  </si>
  <si>
    <t>14:57:22</t>
  </si>
  <si>
    <t>14:59:59</t>
  </si>
  <si>
    <t>15:03:28</t>
  </si>
  <si>
    <t>15:06:57</t>
  </si>
  <si>
    <t>15:10:26</t>
  </si>
  <si>
    <t>15:14:06</t>
  </si>
  <si>
    <t>15:20:31</t>
  </si>
  <si>
    <t>15:23:19</t>
  </si>
  <si>
    <t>15:26:48</t>
  </si>
  <si>
    <t>15:30:17</t>
  </si>
  <si>
    <t>15:32:48</t>
  </si>
  <si>
    <t>15:35:42</t>
  </si>
  <si>
    <t>15:42:14</t>
  </si>
  <si>
    <t>15:45:00</t>
  </si>
  <si>
    <t>15:48:29</t>
  </si>
  <si>
    <t>15:51:48</t>
  </si>
  <si>
    <t>15:55:17</t>
  </si>
  <si>
    <t>15:58:00</t>
  </si>
  <si>
    <t>16:04:44</t>
  </si>
  <si>
    <t>16:07:37</t>
  </si>
  <si>
    <t>16:14:06</t>
  </si>
  <si>
    <t>16:17:28</t>
  </si>
  <si>
    <t>16:19:43</t>
  </si>
  <si>
    <t>16:25:46</t>
  </si>
  <si>
    <t>16:29:15</t>
  </si>
  <si>
    <t>16:32:44</t>
  </si>
  <si>
    <t>16:36:13</t>
  </si>
  <si>
    <t>16:39:42</t>
  </si>
  <si>
    <t>16:48:08</t>
  </si>
  <si>
    <t>13:16:24</t>
  </si>
  <si>
    <t>13:19:37</t>
  </si>
  <si>
    <t>13:22:41</t>
  </si>
  <si>
    <t>13:26:10</t>
  </si>
  <si>
    <t>13:29:39</t>
  </si>
  <si>
    <t>13:35:09</t>
  </si>
  <si>
    <t>13:41:27</t>
  </si>
  <si>
    <t>13:44:20</t>
  </si>
  <si>
    <t>13:47:11</t>
  </si>
  <si>
    <t>13:50:40</t>
  </si>
  <si>
    <t>13:54:09</t>
  </si>
  <si>
    <t>13:56:49</t>
  </si>
  <si>
    <t>14:02:23</t>
  </si>
  <si>
    <t>14:05:52</t>
  </si>
  <si>
    <t>14:08:32</t>
  </si>
  <si>
    <t>14:12:01</t>
  </si>
  <si>
    <t>14:15:30</t>
  </si>
  <si>
    <t>14:18:55</t>
  </si>
  <si>
    <t>14:25:16</t>
  </si>
  <si>
    <t>14:31:21</t>
  </si>
  <si>
    <t>14:34:50</t>
  </si>
  <si>
    <t>14:38:19</t>
  </si>
  <si>
    <t>14:41:29</t>
  </si>
  <si>
    <t>14:47:49</t>
  </si>
  <si>
    <t>14:51:18</t>
  </si>
  <si>
    <t>14:54:04</t>
  </si>
  <si>
    <t>14:57:31</t>
  </si>
  <si>
    <t>15:00:03</t>
  </si>
  <si>
    <t>15:02:29</t>
  </si>
  <si>
    <t>15:07:52</t>
  </si>
  <si>
    <t>15:11:21</t>
  </si>
  <si>
    <t>15:14:05</t>
  </si>
  <si>
    <t>15:17:04</t>
  </si>
  <si>
    <t>15:20:33</t>
  </si>
  <si>
    <t>15:23:51</t>
  </si>
  <si>
    <t>15:29:18</t>
  </si>
  <si>
    <t>15:32:31</t>
  </si>
  <si>
    <t>15:35:00</t>
  </si>
  <si>
    <t>15:38:12</t>
  </si>
  <si>
    <t>15:41:41</t>
  </si>
  <si>
    <t>15:44:02</t>
  </si>
  <si>
    <t>15:51:11</t>
  </si>
  <si>
    <t>15:54:10</t>
  </si>
  <si>
    <t>15:56:41</t>
  </si>
  <si>
    <t>16:00:10</t>
  </si>
  <si>
    <t>16:06:31</t>
  </si>
  <si>
    <t>16:11:56</t>
  </si>
  <si>
    <t>16:15:25</t>
  </si>
  <si>
    <t>16:17:57</t>
  </si>
  <si>
    <t>16:21:25</t>
  </si>
  <si>
    <t>16:24:54</t>
  </si>
  <si>
    <t>16:26:44</t>
  </si>
  <si>
    <t>16:35:06</t>
  </si>
  <si>
    <t>16:38:35</t>
  </si>
  <si>
    <t>16:41:04</t>
  </si>
  <si>
    <t>16:44:33</t>
  </si>
  <si>
    <t>16:48:02</t>
  </si>
  <si>
    <t>16:50:57</t>
  </si>
  <si>
    <t>16:56:28</t>
  </si>
  <si>
    <t>13:22:32</t>
  </si>
  <si>
    <t>13:26:01</t>
  </si>
  <si>
    <t>13:28:52</t>
  </si>
  <si>
    <t>13:32:21</t>
  </si>
  <si>
    <t>13:35:47</t>
  </si>
  <si>
    <t>13:39:23</t>
  </si>
  <si>
    <t>13:46:41</t>
  </si>
  <si>
    <t>13:49:46</t>
  </si>
  <si>
    <t>13:52:37</t>
  </si>
  <si>
    <t>13:55:48</t>
  </si>
  <si>
    <t>13:58:46</t>
  </si>
  <si>
    <t>14:03:26</t>
  </si>
  <si>
    <t>14:11:14</t>
  </si>
  <si>
    <t>14:14:43</t>
  </si>
  <si>
    <t>14:18:12</t>
  </si>
  <si>
    <t>14:21:41</t>
  </si>
  <si>
    <t>14:25:10</t>
  </si>
  <si>
    <t>14:30:10</t>
  </si>
  <si>
    <t>14:44:51</t>
  </si>
  <si>
    <t>14:48:20</t>
  </si>
  <si>
    <t>14:51:49</t>
  </si>
  <si>
    <t>14:55:12</t>
  </si>
  <si>
    <t>14:58:41</t>
  </si>
  <si>
    <t>15:02:39</t>
  </si>
  <si>
    <t>15:08:57</t>
  </si>
  <si>
    <t>15:12:26</t>
  </si>
  <si>
    <t>15:15:55</t>
  </si>
  <si>
    <t>15:19:24</t>
  </si>
  <si>
    <t>15:22:52</t>
  </si>
  <si>
    <t>15:26:21</t>
  </si>
  <si>
    <t>15:32:47</t>
  </si>
  <si>
    <t>15:36:16</t>
  </si>
  <si>
    <t>15:39:45</t>
  </si>
  <si>
    <t>15:43:07</t>
  </si>
  <si>
    <t>15:46:36</t>
  </si>
  <si>
    <t>15:50:47</t>
  </si>
  <si>
    <t>15:57:54</t>
  </si>
  <si>
    <t>16:00:46</t>
  </si>
  <si>
    <t>16:04:15</t>
  </si>
  <si>
    <t>16:07:44</t>
  </si>
  <si>
    <t>16:10:39</t>
  </si>
  <si>
    <t>16:13:52</t>
  </si>
  <si>
    <t>16:14:05</t>
  </si>
  <si>
    <t>13:13:35</t>
  </si>
  <si>
    <t>13:16:56</t>
  </si>
  <si>
    <t>13:19:31</t>
  </si>
  <si>
    <t>13:22:46</t>
  </si>
  <si>
    <t>13:26:15</t>
  </si>
  <si>
    <t>13:30:56</t>
  </si>
  <si>
    <t>13:36:53</t>
  </si>
  <si>
    <t>13:40:20</t>
  </si>
  <si>
    <t>13:43:20</t>
  </si>
  <si>
    <t>13:46:37</t>
  </si>
  <si>
    <t>13:50:06</t>
  </si>
  <si>
    <t>13:52:48</t>
  </si>
  <si>
    <t>13:59:11</t>
  </si>
  <si>
    <t>14:01:50</t>
  </si>
  <si>
    <t>14:04:37</t>
  </si>
  <si>
    <t>14:08:06</t>
  </si>
  <si>
    <t>14:11:33</t>
  </si>
  <si>
    <t>14:14:11</t>
  </si>
  <si>
    <t>14:19:48</t>
  </si>
  <si>
    <t>14:23:17</t>
  </si>
  <si>
    <t>14:26:46</t>
  </si>
  <si>
    <t>14:29:53</t>
  </si>
  <si>
    <t>14:33:22</t>
  </si>
  <si>
    <t>14:36:40</t>
  </si>
  <si>
    <t>14:39:13</t>
  </si>
  <si>
    <t>14:45:53</t>
  </si>
  <si>
    <t>14:49:07</t>
  </si>
  <si>
    <t>14:51:37</t>
  </si>
  <si>
    <t>14:55:06</t>
  </si>
  <si>
    <t>14:58:35</t>
  </si>
  <si>
    <t>15:02:04</t>
  </si>
  <si>
    <t>15:06:33</t>
  </si>
  <si>
    <t>15:12:46</t>
  </si>
  <si>
    <t>15:16:14</t>
  </si>
  <si>
    <t>15:18:55</t>
  </si>
  <si>
    <t>15:22:24</t>
  </si>
  <si>
    <t>15:25:53</t>
  </si>
  <si>
    <t>15:28:45</t>
  </si>
  <si>
    <t>15:28:56</t>
  </si>
  <si>
    <t>15:36:00</t>
  </si>
  <si>
    <t>15:39:29</t>
  </si>
  <si>
    <t>15:42:58</t>
  </si>
  <si>
    <t>15:52:25</t>
  </si>
  <si>
    <t>13:32:40</t>
  </si>
  <si>
    <t>13:36:09</t>
  </si>
  <si>
    <t>13:39:38</t>
  </si>
  <si>
    <t>13:43:07</t>
  </si>
  <si>
    <t>13:46:36</t>
  </si>
  <si>
    <t>13:48:49</t>
  </si>
  <si>
    <t>13:55:22</t>
  </si>
  <si>
    <t>13:58:51</t>
  </si>
  <si>
    <t>14:09:18</t>
  </si>
  <si>
    <t>14:12:33</t>
  </si>
  <si>
    <t>14:16:02</t>
  </si>
  <si>
    <t>14:18:51</t>
  </si>
  <si>
    <t>14:22:20</t>
  </si>
  <si>
    <t>14:26:28</t>
  </si>
  <si>
    <t>14:33:08</t>
  </si>
  <si>
    <t>14:36:37</t>
  </si>
  <si>
    <t>14:39:09</t>
  </si>
  <si>
    <t>14:42:38</t>
  </si>
  <si>
    <t>14:46:07</t>
  </si>
  <si>
    <t>14:48:43</t>
  </si>
  <si>
    <t>14:54:53</t>
  </si>
  <si>
    <t>14:58:22</t>
  </si>
  <si>
    <t>15:01:51</t>
  </si>
  <si>
    <t>15:05:20</t>
  </si>
  <si>
    <t>15:08:49</t>
  </si>
  <si>
    <t>15:11:57</t>
  </si>
  <si>
    <t>15:22:21</t>
  </si>
  <si>
    <t>15:25:50</t>
  </si>
  <si>
    <t>15:29:19</t>
  </si>
  <si>
    <t>15:32:37</t>
  </si>
  <si>
    <t>15:36:06</t>
  </si>
  <si>
    <t>15:41:04</t>
  </si>
  <si>
    <t>15:50:28</t>
  </si>
  <si>
    <t>15:53:57</t>
  </si>
  <si>
    <t>15:57:26</t>
  </si>
  <si>
    <t>16:00:55</t>
  </si>
  <si>
    <t>16:04:12</t>
  </si>
  <si>
    <t>16:07:02</t>
  </si>
  <si>
    <t>16:12:55</t>
  </si>
  <si>
    <t>13:33:12</t>
  </si>
  <si>
    <t>13:36:07</t>
  </si>
  <si>
    <t>13:38:38</t>
  </si>
  <si>
    <t>13:41:08</t>
  </si>
  <si>
    <t>13:44:38</t>
  </si>
  <si>
    <t>13:50:39</t>
  </si>
  <si>
    <t>13:55:25</t>
  </si>
  <si>
    <t>13:58:00</t>
  </si>
  <si>
    <t>14:00:31</t>
  </si>
  <si>
    <t>14:03:12</t>
  </si>
  <si>
    <t>14:06:41</t>
  </si>
  <si>
    <t>14:09:08</t>
  </si>
  <si>
    <t>14:09:35</t>
  </si>
  <si>
    <t>14:15:28</t>
  </si>
  <si>
    <t>14:18:08</t>
  </si>
  <si>
    <t>14:20:51</t>
  </si>
  <si>
    <t>14:24:20</t>
  </si>
  <si>
    <t>14:27:37</t>
  </si>
  <si>
    <t>14:29:33</t>
  </si>
  <si>
    <t>14:39:47</t>
  </si>
  <si>
    <t>14:42:19</t>
  </si>
  <si>
    <t>14:45:13</t>
  </si>
  <si>
    <t>14:47:44</t>
  </si>
  <si>
    <t>14:51:13</t>
  </si>
  <si>
    <t>14:53:22</t>
  </si>
  <si>
    <t>16:46:55</t>
  </si>
  <si>
    <t>16:49:33</t>
  </si>
  <si>
    <t>16:53:02</t>
  </si>
  <si>
    <t>16:56:30</t>
  </si>
  <si>
    <t>16:59:59</t>
  </si>
  <si>
    <t>17:02:21</t>
  </si>
  <si>
    <t>17:28:39</t>
  </si>
  <si>
    <t>17:32:08</t>
  </si>
  <si>
    <t>17:35:37</t>
  </si>
  <si>
    <t>17:39:06</t>
  </si>
  <si>
    <t>17:42:35</t>
  </si>
  <si>
    <t>17:46:04</t>
  </si>
  <si>
    <t>17:49:18</t>
  </si>
  <si>
    <t>16:38:32</t>
  </si>
  <si>
    <t>16:41:31</t>
  </si>
  <si>
    <t>16:44:13</t>
  </si>
  <si>
    <t>16:47:42</t>
  </si>
  <si>
    <t>16:51:11</t>
  </si>
  <si>
    <t>16:53:16</t>
  </si>
  <si>
    <t>17:00:23</t>
  </si>
  <si>
    <t>17:03:52</t>
  </si>
  <si>
    <t>17:07:21</t>
  </si>
  <si>
    <t>17:10:26</t>
  </si>
  <si>
    <t>17:13:55</t>
  </si>
  <si>
    <t>17:16:04</t>
  </si>
  <si>
    <t>14:05:13</t>
  </si>
  <si>
    <t>14:08:42</t>
  </si>
  <si>
    <t>14:11:45</t>
  </si>
  <si>
    <t>14:15:00</t>
  </si>
  <si>
    <t>14:18:29</t>
  </si>
  <si>
    <t>14:21:45</t>
  </si>
  <si>
    <t>14:27:23</t>
  </si>
  <si>
    <t>14:30:52</t>
  </si>
  <si>
    <t>14:33:55</t>
  </si>
  <si>
    <t>14:37:15</t>
  </si>
  <si>
    <t>14:40:44</t>
  </si>
  <si>
    <t>14:43:54</t>
  </si>
  <si>
    <t>14:44:18</t>
  </si>
  <si>
    <t>MtrxCO2</t>
  </si>
  <si>
    <t>400c</t>
  </si>
  <si>
    <t>50c</t>
  </si>
  <si>
    <t>400a</t>
  </si>
  <si>
    <t>Patm (kPa)</t>
  </si>
  <si>
    <t>Temp C</t>
  </si>
  <si>
    <t>p(O)</t>
  </si>
  <si>
    <t>O2 (%)</t>
  </si>
  <si>
    <t>degree K</t>
  </si>
  <si>
    <t>parameter</t>
  </si>
  <si>
    <t>25C value</t>
  </si>
  <si>
    <t>Ea</t>
  </si>
  <si>
    <t>Ci</t>
  </si>
  <si>
    <t>Cc</t>
  </si>
  <si>
    <t>25C</t>
  </si>
  <si>
    <t>c</t>
  </si>
  <si>
    <t>dHa</t>
  </si>
  <si>
    <t>Bernacchi C.J., Portis A.R., Nakano H., von Caemmerer S. &amp; Long S.P. (2002) Temperature response of mesophyll conductance. Implications for the determination of Rubisco enzyme kinetics and for limitations to photosynthesis in vivo. Plant Physiology, 130, 1992-1998.</t>
  </si>
  <si>
    <t>Kc</t>
  </si>
  <si>
    <t>Ko</t>
  </si>
  <si>
    <t>K'</t>
  </si>
  <si>
    <t>Vcmax</t>
  </si>
  <si>
    <t>gamma*</t>
  </si>
  <si>
    <t>Vc</t>
  </si>
  <si>
    <t>Bernacchi et al. 2001 PCE 24:253</t>
  </si>
  <si>
    <t>Jm</t>
  </si>
  <si>
    <t>Ha</t>
  </si>
  <si>
    <t>J</t>
  </si>
  <si>
    <t>Bernacchi et al. 2003 PCE 26p1419</t>
  </si>
  <si>
    <t>J/Vc</t>
  </si>
  <si>
    <t>Hd</t>
  </si>
  <si>
    <t>T</t>
  </si>
  <si>
    <t>G*</t>
  </si>
  <si>
    <t>S</t>
  </si>
  <si>
    <t>Limitation</t>
  </si>
  <si>
    <t>gm</t>
  </si>
  <si>
    <t>Vc=1 J=2</t>
  </si>
  <si>
    <t>Photo</t>
  </si>
  <si>
    <t>g</t>
  </si>
  <si>
    <t>Ci (ppm)</t>
  </si>
  <si>
    <t>Cc (ubar)</t>
  </si>
  <si>
    <t>variance</t>
  </si>
  <si>
    <t>1. Enter data for Photo and Ci (B14.D21, cut and paste from LICOR, hence g column which is not actually needed)</t>
  </si>
  <si>
    <t>2. Enter Tleaf (E1), Patm (kPa in A1) and O2 % in B2</t>
  </si>
  <si>
    <t>3. Choose data range for Rubisco limited (enter 1s in column A )</t>
  </si>
  <si>
    <t>4. Choose data range forJ limited (enter 2s in column A )</t>
  </si>
  <si>
    <t>5 Choose a value for gm (E12)</t>
  </si>
  <si>
    <t>6 Use Solver to minimise variance in H23</t>
  </si>
  <si>
    <t>Vomax</t>
  </si>
  <si>
    <t>7. A:Cc curve fit shown in graph below right with data for visual checking</t>
  </si>
  <si>
    <t>This is set up with FvCB 1980 temperature dependencies, Von Caemmerer 1994 for Kc and Ko based on Ci, Brooks and Farquhar temperature dependency of gamma*</t>
  </si>
  <si>
    <t>The temperature dependency for Rubisco is more robust than that for J, so only Vc is converted to 25C (D24)</t>
  </si>
  <si>
    <t>Alternative temperature dependency for Rubisco constants from Bernacchi et al. 2002 shown above</t>
  </si>
  <si>
    <t>If you are using low O2, enter p(O2) in cell B2</t>
  </si>
  <si>
    <t>Rd</t>
  </si>
  <si>
    <t>Vc25</t>
  </si>
  <si>
    <t>C</t>
  </si>
  <si>
    <t>Av</t>
  </si>
  <si>
    <t>Aj</t>
  </si>
  <si>
    <t>before</t>
  </si>
  <si>
    <t>m</t>
  </si>
  <si>
    <t>b</t>
  </si>
  <si>
    <t>A</t>
  </si>
  <si>
    <t>gmConstant</t>
  </si>
  <si>
    <t>X</t>
  </si>
  <si>
    <t>EBal.</t>
  </si>
  <si>
    <t>Fo.</t>
  </si>
  <si>
    <t>Fm.</t>
  </si>
  <si>
    <t>Fv.Fm</t>
  </si>
  <si>
    <t>Fv..Fm.</t>
  </si>
  <si>
    <t>X.Blue</t>
  </si>
  <si>
    <t>ParIn.Fs</t>
  </si>
  <si>
    <t>PS2.1</t>
  </si>
  <si>
    <t>CTleaf.1</t>
  </si>
  <si>
    <t>R.W.m2.</t>
  </si>
  <si>
    <t>Tl.Ta</t>
  </si>
  <si>
    <t>Ci.Ca</t>
  </si>
  <si>
    <t>AHs.Cs</t>
  </si>
  <si>
    <t>Fv.</t>
  </si>
  <si>
    <t>Genotype</t>
  </si>
  <si>
    <t>A260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</si>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</sst>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\ _€_-;\-* #,##0.00\ _€_-;_-* &quot;-&quot;??\ _€_-;_-@_-"/>
    <numFmt numFmtId="165" formatCode="&quot;$&quot;#,##0\ ;\(&quot;$&quot;#,##0\)"/>
    <numFmt numFmtId="166" formatCode="0.0"/>
    <numFmt numFmtId="167" formatCode="0.000"/>
    <numFmt numFmtId="168" formatCode="h:mm:ss;@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0"/>
      <color rgb="FFFF000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Arial"/>
      <family val="2"/>
    </font>
    <font>
      <sz val="10"/>
      <color rgb="FF0070C0"/>
      <name val="Arial"/>
      <family val="2"/>
    </font>
    <font>
      <sz val="10"/>
      <name val="Book Antiqua"/>
      <family val="1"/>
    </font>
    <font>
      <b/>
      <sz val="10"/>
      <color indexed="81"/>
      <name val="Tahoma"/>
      <family val="2"/>
    </font>
    <font>
      <sz val="10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78">
    <xf numFmtId="0" fontId="0" fillId="0" borderId="0"/>
    <xf numFmtId="0" fontId="5" fillId="0" borderId="0"/>
    <xf numFmtId="164" fontId="6" fillId="0" borderId="0" applyFont="0" applyFill="0" applyBorder="0" applyAlignment="0" applyProtection="0"/>
    <xf numFmtId="3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6" fillId="0" borderId="0" applyNumberFormat="0" applyFont="0" applyFill="0" applyBorder="0" applyAlignment="0" applyProtection="0"/>
    <xf numFmtId="0" fontId="6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8" fillId="0" borderId="0">
      <alignment vertical="top"/>
    </xf>
    <xf numFmtId="0" fontId="1" fillId="2" borderId="3" applyNumberFormat="0" applyFont="0" applyAlignment="0" applyProtection="0"/>
    <xf numFmtId="0" fontId="6" fillId="4" borderId="6" applyNumberFormat="0" applyFont="0" applyAlignment="0" applyProtection="0"/>
    <xf numFmtId="0" fontId="6" fillId="4" borderId="7" applyNumberFormat="0" applyFont="0" applyAlignment="0" applyProtection="0"/>
    <xf numFmtId="0" fontId="4" fillId="0" borderId="4" applyNumberFormat="0" applyFill="0" applyAlignment="0" applyProtection="0"/>
    <xf numFmtId="0" fontId="9" fillId="0" borderId="0"/>
    <xf numFmtId="0" fontId="6" fillId="0" borderId="0" applyProtection="0"/>
    <xf numFmtId="0" fontId="6" fillId="0" borderId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3" fillId="9" borderId="0" applyNumberFormat="0" applyBorder="0" applyAlignment="0" applyProtection="0"/>
    <xf numFmtId="0" fontId="14" fillId="21" borderId="9" applyNumberFormat="0" applyAlignment="0" applyProtection="0"/>
    <xf numFmtId="0" fontId="15" fillId="22" borderId="10" applyNumberFormat="0" applyAlignment="0" applyProtection="0"/>
    <xf numFmtId="0" fontId="16" fillId="0" borderId="11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17" fillId="0" borderId="0" applyNumberFormat="0" applyFill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6" borderId="0" applyNumberFormat="0" applyBorder="0" applyAlignment="0" applyProtection="0"/>
    <xf numFmtId="0" fontId="18" fillId="12" borderId="9" applyNumberFormat="0" applyAlignment="0" applyProtection="0"/>
    <xf numFmtId="0" fontId="8" fillId="0" borderId="0">
      <alignment vertical="top"/>
    </xf>
    <xf numFmtId="0" fontId="19" fillId="8" borderId="0" applyNumberFormat="0" applyBorder="0" applyAlignment="0" applyProtection="0"/>
    <xf numFmtId="0" fontId="5" fillId="0" borderId="0"/>
    <xf numFmtId="0" fontId="6" fillId="27" borderId="12" applyNumberFormat="0" applyFont="0" applyAlignment="0" applyProtection="0"/>
    <xf numFmtId="0" fontId="11" fillId="27" borderId="12" applyNumberFormat="0" applyFont="0" applyAlignment="0" applyProtection="0"/>
    <xf numFmtId="0" fontId="20" fillId="21" borderId="13" applyNumberFormat="0" applyAlignment="0" applyProtection="0"/>
    <xf numFmtId="0" fontId="8" fillId="0" borderId="0">
      <alignment vertical="top"/>
    </xf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0" fontId="25" fillId="0" borderId="15" applyNumberFormat="0" applyFill="0" applyAlignment="0" applyProtection="0"/>
    <xf numFmtId="0" fontId="17" fillId="0" borderId="16" applyNumberFormat="0" applyFill="0" applyAlignment="0" applyProtection="0"/>
    <xf numFmtId="0" fontId="2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5" fillId="0" borderId="0"/>
    <xf numFmtId="0" fontId="1" fillId="0" borderId="0"/>
    <xf numFmtId="0" fontId="5" fillId="0" borderId="0"/>
  </cellStyleXfs>
  <cellXfs count="120">
    <xf numFmtId="0" fontId="0" fillId="0" borderId="0" xfId="0"/>
    <xf numFmtId="0" fontId="0" fillId="0" borderId="0" xfId="0" applyFont="1" applyBorder="1"/>
    <xf numFmtId="0" fontId="0" fillId="0" borderId="0" xfId="0" applyFont="1" applyFill="1" applyBorder="1"/>
    <xf numFmtId="14" fontId="0" fillId="0" borderId="0" xfId="0" applyNumberFormat="1"/>
    <xf numFmtId="0" fontId="8" fillId="0" borderId="0" xfId="23" applyFont="1"/>
    <xf numFmtId="0" fontId="0" fillId="6" borderId="0" xfId="0" applyFill="1"/>
    <xf numFmtId="0" fontId="4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Protection="1">
      <protection locked="0"/>
    </xf>
    <xf numFmtId="0" fontId="0" fillId="3" borderId="0" xfId="0" applyFill="1" applyProtection="1">
      <protection locked="0"/>
    </xf>
    <xf numFmtId="0" fontId="0" fillId="0" borderId="0" xfId="0" applyFont="1" applyBorder="1" applyAlignment="1">
      <alignment horizontal="center"/>
    </xf>
    <xf numFmtId="0" fontId="0" fillId="0" borderId="0" xfId="0" applyNumberFormat="1"/>
    <xf numFmtId="168" fontId="0" fillId="0" borderId="0" xfId="0" applyNumberFormat="1" applyBorder="1" applyProtection="1">
      <protection locked="0"/>
    </xf>
    <xf numFmtId="1" fontId="0" fillId="0" borderId="0" xfId="0" applyNumberFormat="1" applyProtection="1">
      <protection locked="0"/>
    </xf>
    <xf numFmtId="0" fontId="0" fillId="28" borderId="0" xfId="0" applyFill="1"/>
    <xf numFmtId="0" fontId="0" fillId="0" borderId="0" xfId="0" applyFill="1"/>
    <xf numFmtId="0" fontId="0" fillId="0" borderId="0" xfId="0" applyFont="1" applyFill="1" applyBorder="1" applyAlignment="1">
      <alignment horizontal="center"/>
    </xf>
    <xf numFmtId="14" fontId="0" fillId="6" borderId="0" xfId="0" applyNumberFormat="1" applyFill="1"/>
    <xf numFmtId="0" fontId="0" fillId="6" borderId="0" xfId="0" applyFont="1" applyFill="1" applyBorder="1"/>
    <xf numFmtId="0" fontId="0" fillId="6" borderId="0" xfId="0" applyFill="1" applyProtection="1">
      <protection locked="0"/>
    </xf>
    <xf numFmtId="0" fontId="0" fillId="6" borderId="0" xfId="0" applyFill="1" applyBorder="1" applyProtection="1">
      <protection locked="0"/>
    </xf>
    <xf numFmtId="1" fontId="0" fillId="6" borderId="0" xfId="0" applyNumberFormat="1" applyFill="1" applyProtection="1">
      <protection locked="0"/>
    </xf>
    <xf numFmtId="0" fontId="0" fillId="29" borderId="0" xfId="0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30" borderId="0" xfId="0" applyFont="1" applyFill="1" applyBorder="1"/>
    <xf numFmtId="0" fontId="0" fillId="0" borderId="0" xfId="0" applyFill="1" applyProtection="1">
      <protection locked="0"/>
    </xf>
    <xf numFmtId="0" fontId="0" fillId="28" borderId="0" xfId="0" applyFill="1" applyProtection="1">
      <protection locked="0"/>
    </xf>
    <xf numFmtId="1" fontId="0" fillId="0" borderId="0" xfId="0" applyNumberFormat="1" applyFill="1" applyProtection="1">
      <protection locked="0"/>
    </xf>
    <xf numFmtId="0" fontId="0" fillId="31" borderId="0" xfId="0" applyNumberFormat="1" applyFill="1"/>
    <xf numFmtId="0" fontId="8" fillId="30" borderId="0" xfId="23" applyFont="1" applyFill="1"/>
    <xf numFmtId="0" fontId="0" fillId="30" borderId="0" xfId="0" applyFill="1"/>
    <xf numFmtId="0" fontId="0" fillId="30" borderId="0" xfId="0" applyFont="1" applyFill="1" applyBorder="1" applyAlignment="1">
      <alignment horizontal="center"/>
    </xf>
    <xf numFmtId="14" fontId="0" fillId="30" borderId="0" xfId="0" applyNumberFormat="1" applyFill="1"/>
    <xf numFmtId="0" fontId="0" fillId="30" borderId="0" xfId="0" applyNumberFormat="1" applyFill="1"/>
    <xf numFmtId="0" fontId="0" fillId="30" borderId="0" xfId="0" applyFill="1" applyProtection="1">
      <protection locked="0"/>
    </xf>
    <xf numFmtId="0" fontId="0" fillId="30" borderId="0" xfId="0" applyFill="1" applyBorder="1" applyProtection="1">
      <protection locked="0"/>
    </xf>
    <xf numFmtId="1" fontId="0" fillId="30" borderId="0" xfId="0" applyNumberFormat="1" applyFill="1" applyProtection="1">
      <protection locked="0"/>
    </xf>
    <xf numFmtId="0" fontId="6" fillId="0" borderId="0" xfId="11" applyFont="1"/>
    <xf numFmtId="0" fontId="6" fillId="0" borderId="0" xfId="11"/>
    <xf numFmtId="167" fontId="6" fillId="32" borderId="0" xfId="11" applyNumberFormat="1" applyFill="1"/>
    <xf numFmtId="0" fontId="6" fillId="0" borderId="0" xfId="11" applyFill="1"/>
    <xf numFmtId="0" fontId="6" fillId="5" borderId="17" xfId="11" applyFill="1" applyBorder="1"/>
    <xf numFmtId="0" fontId="6" fillId="5" borderId="8" xfId="11" applyFill="1" applyBorder="1"/>
    <xf numFmtId="0" fontId="6" fillId="33" borderId="18" xfId="11" applyFill="1" applyBorder="1"/>
    <xf numFmtId="0" fontId="6" fillId="34" borderId="0" xfId="11" applyFill="1"/>
    <xf numFmtId="0" fontId="6" fillId="5" borderId="19" xfId="11" applyFill="1" applyBorder="1"/>
    <xf numFmtId="0" fontId="6" fillId="5" borderId="0" xfId="11" applyFill="1" applyBorder="1"/>
    <xf numFmtId="0" fontId="6" fillId="5" borderId="20" xfId="11" applyFill="1" applyBorder="1"/>
    <xf numFmtId="0" fontId="6" fillId="0" borderId="21" xfId="11" applyBorder="1"/>
    <xf numFmtId="0" fontId="6" fillId="35" borderId="17" xfId="11" applyFill="1" applyBorder="1"/>
    <xf numFmtId="0" fontId="6" fillId="35" borderId="18" xfId="11" applyFill="1" applyBorder="1"/>
    <xf numFmtId="0" fontId="6" fillId="5" borderId="0" xfId="11" applyNumberFormat="1" applyFill="1"/>
    <xf numFmtId="166" fontId="6" fillId="0" borderId="0" xfId="11" applyNumberFormat="1" applyFill="1"/>
    <xf numFmtId="0" fontId="6" fillId="0" borderId="22" xfId="11" applyBorder="1"/>
    <xf numFmtId="166" fontId="6" fillId="0" borderId="0" xfId="11" applyNumberFormat="1"/>
    <xf numFmtId="166" fontId="6" fillId="5" borderId="20" xfId="11" applyNumberFormat="1" applyFill="1" applyBorder="1"/>
    <xf numFmtId="0" fontId="6" fillId="35" borderId="19" xfId="11" applyFill="1" applyBorder="1"/>
    <xf numFmtId="0" fontId="6" fillId="35" borderId="20" xfId="11" applyFill="1" applyBorder="1"/>
    <xf numFmtId="0" fontId="6" fillId="0" borderId="0" xfId="11" applyFill="1" applyBorder="1"/>
    <xf numFmtId="0" fontId="6" fillId="35" borderId="23" xfId="11" applyFill="1" applyBorder="1"/>
    <xf numFmtId="0" fontId="6" fillId="35" borderId="24" xfId="11" applyFill="1" applyBorder="1"/>
    <xf numFmtId="0" fontId="6" fillId="5" borderId="23" xfId="11" applyFill="1" applyBorder="1"/>
    <xf numFmtId="0" fontId="6" fillId="5" borderId="5" xfId="11" applyFill="1" applyBorder="1"/>
    <xf numFmtId="166" fontId="6" fillId="5" borderId="24" xfId="11" applyNumberFormat="1" applyFill="1" applyBorder="1"/>
    <xf numFmtId="1" fontId="6" fillId="0" borderId="0" xfId="11" applyNumberFormat="1"/>
    <xf numFmtId="2" fontId="6" fillId="0" borderId="0" xfId="11" applyNumberFormat="1"/>
    <xf numFmtId="167" fontId="6" fillId="5" borderId="20" xfId="11" applyNumberFormat="1" applyFill="1" applyBorder="1"/>
    <xf numFmtId="2" fontId="28" fillId="36" borderId="0" xfId="11" applyNumberFormat="1" applyFont="1" applyFill="1"/>
    <xf numFmtId="166" fontId="6" fillId="0" borderId="0" xfId="11" applyNumberFormat="1" applyBorder="1"/>
    <xf numFmtId="0" fontId="6" fillId="0" borderId="0" xfId="11" applyBorder="1"/>
    <xf numFmtId="0" fontId="6" fillId="3" borderId="22" xfId="11" applyFill="1" applyBorder="1"/>
    <xf numFmtId="2" fontId="6" fillId="5" borderId="20" xfId="11" applyNumberFormat="1" applyFill="1" applyBorder="1"/>
    <xf numFmtId="0" fontId="6" fillId="0" borderId="25" xfId="11" applyBorder="1"/>
    <xf numFmtId="167" fontId="6" fillId="0" borderId="0" xfId="11" applyNumberFormat="1"/>
    <xf numFmtId="167" fontId="6" fillId="37" borderId="0" xfId="11" applyNumberFormat="1" applyFill="1"/>
    <xf numFmtId="0" fontId="10" fillId="0" borderId="0" xfId="11" applyFont="1"/>
    <xf numFmtId="0" fontId="29" fillId="0" borderId="0" xfId="11" applyFont="1"/>
    <xf numFmtId="0" fontId="6" fillId="0" borderId="0" xfId="11" applyFont="1" applyAlignment="1">
      <alignment horizontal="right" vertical="center"/>
    </xf>
    <xf numFmtId="167" fontId="6" fillId="0" borderId="26" xfId="11" applyNumberFormat="1" applyFill="1" applyBorder="1"/>
    <xf numFmtId="1" fontId="0" fillId="0" borderId="0" xfId="0" applyNumberFormat="1" applyBorder="1" applyAlignment="1">
      <alignment horizontal="right"/>
    </xf>
    <xf numFmtId="0" fontId="6" fillId="37" borderId="0" xfId="11" applyFont="1" applyFill="1"/>
    <xf numFmtId="0" fontId="6" fillId="37" borderId="0" xfId="11" applyFill="1"/>
    <xf numFmtId="0" fontId="6" fillId="38" borderId="0" xfId="11" applyFont="1" applyFill="1" applyBorder="1"/>
    <xf numFmtId="0" fontId="6" fillId="38" borderId="0" xfId="11" applyFill="1"/>
    <xf numFmtId="167" fontId="6" fillId="39" borderId="0" xfId="11" applyNumberFormat="1" applyFill="1"/>
    <xf numFmtId="0" fontId="6" fillId="0" borderId="27" xfId="11" applyBorder="1"/>
    <xf numFmtId="2" fontId="6" fillId="40" borderId="28" xfId="11" applyNumberFormat="1" applyFill="1" applyBorder="1"/>
    <xf numFmtId="2" fontId="6" fillId="0" borderId="28" xfId="11" applyNumberFormat="1" applyFill="1" applyBorder="1"/>
    <xf numFmtId="166" fontId="6" fillId="41" borderId="29" xfId="11" applyNumberFormat="1" applyFill="1" applyBorder="1"/>
    <xf numFmtId="0" fontId="6" fillId="0" borderId="30" xfId="11" applyBorder="1"/>
    <xf numFmtId="166" fontId="6" fillId="40" borderId="0" xfId="11" applyNumberFormat="1" applyFill="1" applyBorder="1"/>
    <xf numFmtId="2" fontId="6" fillId="0" borderId="0" xfId="11" applyNumberFormat="1" applyFill="1"/>
    <xf numFmtId="0" fontId="6" fillId="0" borderId="31" xfId="11" applyBorder="1"/>
    <xf numFmtId="166" fontId="6" fillId="42" borderId="32" xfId="11" applyNumberFormat="1" applyFill="1" applyBorder="1"/>
    <xf numFmtId="0" fontId="6" fillId="0" borderId="32" xfId="11" applyBorder="1"/>
    <xf numFmtId="0" fontId="6" fillId="0" borderId="33" xfId="11" applyBorder="1"/>
    <xf numFmtId="166" fontId="10" fillId="0" borderId="0" xfId="11" applyNumberFormat="1" applyFont="1"/>
    <xf numFmtId="166" fontId="29" fillId="0" borderId="0" xfId="11" applyNumberFormat="1" applyFont="1"/>
    <xf numFmtId="166" fontId="10" fillId="0" borderId="0" xfId="11" applyNumberFormat="1" applyFont="1" applyFill="1"/>
    <xf numFmtId="0" fontId="6" fillId="0" borderId="0" xfId="11" applyFont="1" applyFill="1" applyAlignment="1">
      <alignment horizontal="right" vertical="center"/>
    </xf>
    <xf numFmtId="0" fontId="6" fillId="0" borderId="0" xfId="11" applyFont="1" applyFill="1"/>
    <xf numFmtId="2" fontId="30" fillId="0" borderId="0" xfId="11" applyNumberFormat="1" applyFont="1" applyFill="1"/>
    <xf numFmtId="167" fontId="6" fillId="0" borderId="0" xfId="11" applyNumberFormat="1" applyFill="1"/>
    <xf numFmtId="0" fontId="30" fillId="0" borderId="0" xfId="11" applyFont="1" applyFill="1"/>
    <xf numFmtId="167" fontId="30" fillId="0" borderId="0" xfId="11" applyNumberFormat="1" applyFont="1" applyFill="1"/>
    <xf numFmtId="14" fontId="30" fillId="0" borderId="0" xfId="11" applyNumberFormat="1" applyFont="1" applyFill="1"/>
    <xf numFmtId="0" fontId="6" fillId="32" borderId="0" xfId="11" applyFill="1"/>
    <xf numFmtId="2" fontId="6" fillId="37" borderId="0" xfId="11" applyNumberFormat="1" applyFill="1"/>
    <xf numFmtId="0" fontId="6" fillId="0" borderId="0" xfId="11" applyAlignment="1">
      <alignment horizontal="right"/>
    </xf>
    <xf numFmtId="169" fontId="6" fillId="0" borderId="0" xfId="11" applyNumberFormat="1" applyFont="1" applyFill="1"/>
    <xf numFmtId="169" fontId="6" fillId="0" borderId="0" xfId="11" applyNumberFormat="1" applyFill="1"/>
    <xf numFmtId="167" fontId="6" fillId="0" borderId="0" xfId="11" applyNumberFormat="1" applyFont="1" applyFill="1"/>
    <xf numFmtId="169" fontId="6" fillId="0" borderId="0" xfId="11" applyNumberFormat="1" applyFont="1" applyAlignment="1">
      <alignment horizontal="right" vertical="center"/>
    </xf>
    <xf numFmtId="2" fontId="6" fillId="0" borderId="0" xfId="11" applyNumberFormat="1" applyFont="1" applyFill="1" applyAlignment="1">
      <alignment horizontal="right" vertical="center"/>
    </xf>
    <xf numFmtId="1" fontId="6" fillId="0" borderId="0" xfId="11" applyNumberFormat="1" applyFill="1"/>
    <xf numFmtId="1" fontId="0" fillId="0" borderId="8" xfId="0" applyNumberFormat="1" applyBorder="1" applyAlignment="1">
      <alignment horizontal="right"/>
    </xf>
    <xf numFmtId="21" fontId="0" fillId="0" borderId="0" xfId="0" applyNumberFormat="1"/>
    <xf numFmtId="11" fontId="0" fillId="0" borderId="0" xfId="0" applyNumberFormat="1"/>
  </cellXfs>
  <cellStyles count="78">
    <cellStyle name="20% - Énfasis1" xfId="26"/>
    <cellStyle name="20% - Énfasis2" xfId="27"/>
    <cellStyle name="20% - Énfasis3" xfId="28"/>
    <cellStyle name="20% - Énfasis4" xfId="29"/>
    <cellStyle name="20% - Énfasis5" xfId="30"/>
    <cellStyle name="20% - Énfasis6" xfId="31"/>
    <cellStyle name="40% - Énfasis1" xfId="32"/>
    <cellStyle name="40% - Énfasis2" xfId="33"/>
    <cellStyle name="40% - Énfasis3" xfId="34"/>
    <cellStyle name="40% - Énfasis4" xfId="35"/>
    <cellStyle name="40% - Énfasis5" xfId="36"/>
    <cellStyle name="40% - Énfasis6" xfId="37"/>
    <cellStyle name="60% - Énfasis1" xfId="38"/>
    <cellStyle name="60% - Énfasis2" xfId="39"/>
    <cellStyle name="60% - Énfasis3" xfId="40"/>
    <cellStyle name="60% - Énfasis4" xfId="41"/>
    <cellStyle name="60% - Énfasis5" xfId="42"/>
    <cellStyle name="60% - Énfasis6" xfId="43"/>
    <cellStyle name="Buena" xfId="44"/>
    <cellStyle name="Cálculo" xfId="45"/>
    <cellStyle name="Celda de comprobación" xfId="46"/>
    <cellStyle name="Celda vinculada" xfId="47"/>
    <cellStyle name="chemes]_x000a__x000a_Sci-Fi=_x000a__x000a_Nature=_x000a__x000a_robin=_x000a__x000a__x000a__x000a_[SoundScheme.Nature]_x000a__x000a_SystemAsterisk=C:\SNDSYS" xfId="48"/>
    <cellStyle name="chemes]_x000d__x000a_Sci-Fi=_x000d__x000a_Nature=_x000d__x000a_robin=_x000d__x000a__x000d__x000a_[SoundScheme.Nature]_x000d__x000a_SystemAsterisk=C:\SNDSYS" xfId="49"/>
    <cellStyle name="chemes]_x000d__x000a_Sci-Fi=_x000d__x000a_Nature=_x000d__x000a_robin=_x000d__x000a__x000d__x000a_[SoundScheme.Nature]_x000d__x000a_SystemAsterisk=C:\SNDSYS 2" xfId="50"/>
    <cellStyle name="Comma 2" xfId="2"/>
    <cellStyle name="Comma0" xfId="3"/>
    <cellStyle name="Currency0" xfId="4"/>
    <cellStyle name="Date" xfId="5"/>
    <cellStyle name="Encabezado 4" xfId="51"/>
    <cellStyle name="Énfasis1" xfId="52"/>
    <cellStyle name="Énfasis2" xfId="53"/>
    <cellStyle name="Énfasis3" xfId="54"/>
    <cellStyle name="Énfasis4" xfId="55"/>
    <cellStyle name="Énfasis5" xfId="56"/>
    <cellStyle name="Énfasis6" xfId="57"/>
    <cellStyle name="Entrada" xfId="58"/>
    <cellStyle name="Estilo 1" xfId="59"/>
    <cellStyle name="Fixed" xfId="6"/>
    <cellStyle name="Followed Hyperlink" xfId="74" builtinId="9" hidden="1"/>
    <cellStyle name="Heading 1 2" xfId="7"/>
    <cellStyle name="Heading 2 2" xfId="8"/>
    <cellStyle name="Hyperlink" xfId="73" builtinId="8" hidden="1"/>
    <cellStyle name="Hyperlink 2" xfId="9"/>
    <cellStyle name="Incorrecto" xfId="60"/>
    <cellStyle name="None" xfId="10"/>
    <cellStyle name="Normal" xfId="0" builtinId="0"/>
    <cellStyle name="Normal 2" xfId="11"/>
    <cellStyle name="Normal 2 2" xfId="1"/>
    <cellStyle name="Normal 2 2 2" xfId="75"/>
    <cellStyle name="Normal 2 2 3" xfId="61"/>
    <cellStyle name="Normal 3" xfId="12"/>
    <cellStyle name="Normal 3 2" xfId="76"/>
    <cellStyle name="Normal 3 3" xfId="77"/>
    <cellStyle name="Normal 4" xfId="13"/>
    <cellStyle name="Normal 4 2" xfId="14"/>
    <cellStyle name="Normal 4 2 2" xfId="25"/>
    <cellStyle name="Normal 5" xfId="15"/>
    <cellStyle name="Normal 5 2" xfId="16"/>
    <cellStyle name="Normal 5 3" xfId="24"/>
    <cellStyle name="Normal 6" xfId="17"/>
    <cellStyle name="Normal 7" xfId="18"/>
    <cellStyle name="Normal_T66_070597_002(A)" xfId="23"/>
    <cellStyle name="Notas" xfId="62"/>
    <cellStyle name="Notas 2" xfId="63"/>
    <cellStyle name="Note 2" xfId="19"/>
    <cellStyle name="RSONoBtmBrdStyle" xfId="20"/>
    <cellStyle name="RSOStyle" xfId="21"/>
    <cellStyle name="Salida" xfId="64"/>
    <cellStyle name="Style 1" xfId="65"/>
    <cellStyle name="Texto de advertencia" xfId="66"/>
    <cellStyle name="Texto explicativo" xfId="67"/>
    <cellStyle name="Título" xfId="68"/>
    <cellStyle name="Título 1" xfId="69"/>
    <cellStyle name="Título 2" xfId="70"/>
    <cellStyle name="Título 3" xfId="71"/>
    <cellStyle name="Título_Book1" xfId="72"/>
    <cellStyle name="Total 2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455730105588501"/>
          <c:y val="9.3750317892516699E-2"/>
          <c:w val="0.68354571207828996"/>
          <c:h val="0.7430580751480959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'TEMPKIN_NP_MexFit (2)'!$F$23:$F$29</c:f>
              <c:numCache>
                <c:formatCode>0.0</c:formatCode>
                <c:ptCount val="7"/>
                <c:pt idx="0">
                  <c:v>54.366464150795473</c:v>
                </c:pt>
                <c:pt idx="1">
                  <c:v>81.228231916454646</c:v>
                </c:pt>
                <c:pt idx="2">
                  <c:v>175.24952798704709</c:v>
                </c:pt>
                <c:pt idx="3">
                  <c:v>415.57888203195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'TEMPKIN_NP_MexFit (2)'!$C$23:$C$29</c:f>
              <c:numCache>
                <c:formatCode>0.0000</c:formatCode>
                <c:ptCount val="7"/>
                <c:pt idx="0">
                  <c:v>-0.62182264399999998</c:v>
                </c:pt>
                <c:pt idx="1">
                  <c:v>8.2294982559999994</c:v>
                </c:pt>
                <c:pt idx="2">
                  <c:v>28.695196769999999</c:v>
                </c:pt>
                <c:pt idx="3">
                  <c:v>50.357279259999999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'TEMPKIN_NP_MexFit (2)'!$C$41</c:f>
              <c:strCache>
                <c:ptCount val="1"/>
                <c:pt idx="0">
                  <c:v>Av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'TEMPKIN_NP_MexFit (2)'!$B$42:$B$65</c:f>
              <c:numCache>
                <c:formatCode>General</c:formatCode>
                <c:ptCount val="24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150</c:v>
                </c:pt>
                <c:pt idx="7">
                  <c:v>200</c:v>
                </c:pt>
                <c:pt idx="8">
                  <c:v>250</c:v>
                </c:pt>
                <c:pt idx="9">
                  <c:v>300</c:v>
                </c:pt>
                <c:pt idx="10">
                  <c:v>350</c:v>
                </c:pt>
                <c:pt idx="11">
                  <c:v>400</c:v>
                </c:pt>
                <c:pt idx="12">
                  <c:v>450</c:v>
                </c:pt>
                <c:pt idx="13">
                  <c:v>500</c:v>
                </c:pt>
                <c:pt idx="14">
                  <c:v>550</c:v>
                </c:pt>
                <c:pt idx="15">
                  <c:v>600</c:v>
                </c:pt>
                <c:pt idx="16">
                  <c:v>650</c:v>
                </c:pt>
                <c:pt idx="17">
                  <c:v>700</c:v>
                </c:pt>
                <c:pt idx="18">
                  <c:v>750</c:v>
                </c:pt>
                <c:pt idx="19">
                  <c:v>800</c:v>
                </c:pt>
                <c:pt idx="20">
                  <c:v>850</c:v>
                </c:pt>
                <c:pt idx="21">
                  <c:v>900</c:v>
                </c:pt>
                <c:pt idx="22">
                  <c:v>950</c:v>
                </c:pt>
                <c:pt idx="23">
                  <c:v>1000</c:v>
                </c:pt>
              </c:numCache>
            </c:numRef>
          </c:xVal>
          <c:yVal>
            <c:numRef>
              <c:f>'TEMPKIN_NP_MexFit (2)'!$C$42:$C$49</c:f>
              <c:numCache>
                <c:formatCode>0.0</c:formatCode>
                <c:ptCount val="8"/>
                <c:pt idx="0">
                  <c:v>-16.69172506981678</c:v>
                </c:pt>
                <c:pt idx="1">
                  <c:v>-12.898577866068003</c:v>
                </c:pt>
                <c:pt idx="2">
                  <c:v>-9.2082615385007784</c:v>
                </c:pt>
                <c:pt idx="3">
                  <c:v>-2.119836734821408</c:v>
                </c:pt>
                <c:pt idx="4">
                  <c:v>4.6040250495642647</c:v>
                </c:pt>
                <c:pt idx="5">
                  <c:v>14.065499705796437</c:v>
                </c:pt>
                <c:pt idx="6">
                  <c:v>28.363872044699193</c:v>
                </c:pt>
                <c:pt idx="7">
                  <c:v>41.08709106348865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'TEMPKIN_NP_MexFit (2)'!$D$41</c:f>
              <c:strCache>
                <c:ptCount val="1"/>
                <c:pt idx="0">
                  <c:v>Aj</c:v>
                </c:pt>
              </c:strCache>
            </c:strRef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'TEMPKIN_NP_MexFit (2)'!$B$46:$B$63</c:f>
              <c:numCache>
                <c:formatCode>General</c:formatCode>
                <c:ptCount val="18"/>
                <c:pt idx="0">
                  <c:v>70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</c:numCache>
            </c:numRef>
          </c:xVal>
          <c:yVal>
            <c:numRef>
              <c:f>'TEMPKIN_NP_MexFit (2)'!$D$46:$D$63</c:f>
              <c:numCache>
                <c:formatCode>0.0</c:formatCode>
                <c:ptCount val="18"/>
                <c:pt idx="0">
                  <c:v>9.1767201006891632</c:v>
                </c:pt>
                <c:pt idx="1">
                  <c:v>19.023838998337055</c:v>
                </c:pt>
                <c:pt idx="2">
                  <c:v>29.723951864189608</c:v>
                </c:pt>
                <c:pt idx="3">
                  <c:v>36.600793894908939</c:v>
                </c:pt>
                <c:pt idx="4">
                  <c:v>41.392910716797871</c:v>
                </c:pt>
                <c:pt idx="5">
                  <c:v>44.923506059884609</c:v>
                </c:pt>
                <c:pt idx="6">
                  <c:v>47.632780654360637</c:v>
                </c:pt>
                <c:pt idx="7">
                  <c:v>49.777467818412475</c:v>
                </c:pt>
                <c:pt idx="8">
                  <c:v>51.517396244014527</c:v>
                </c:pt>
                <c:pt idx="9">
                  <c:v>52.957268738284959</c:v>
                </c:pt>
                <c:pt idx="10">
                  <c:v>54.168542157855434</c:v>
                </c:pt>
                <c:pt idx="11">
                  <c:v>55.201652557316891</c:v>
                </c:pt>
                <c:pt idx="12">
                  <c:v>56.093215395661957</c:v>
                </c:pt>
                <c:pt idx="13">
                  <c:v>56.870455963941069</c:v>
                </c:pt>
                <c:pt idx="14">
                  <c:v>57.554038198873087</c:v>
                </c:pt>
                <c:pt idx="15">
                  <c:v>58.159928983538343</c:v>
                </c:pt>
                <c:pt idx="16">
                  <c:v>58.700660975402094</c:v>
                </c:pt>
                <c:pt idx="17">
                  <c:v>59.186208802266684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0808"/>
        <c:axId val="677771200"/>
      </c:scatterChart>
      <c:valAx>
        <c:axId val="677770808"/>
        <c:scaling>
          <c:orientation val="minMax"/>
          <c:max val="90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Cc</a:t>
                </a:r>
              </a:p>
            </c:rich>
          </c:tx>
          <c:layout>
            <c:manualLayout>
              <c:xMode val="edge"/>
              <c:yMode val="edge"/>
              <c:x val="0.48945267555841199"/>
              <c:y val="0.875002916302129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1200"/>
        <c:crosses val="autoZero"/>
        <c:crossBetween val="midCat"/>
      </c:valAx>
      <c:valAx>
        <c:axId val="677771200"/>
        <c:scaling>
          <c:orientation val="minMax"/>
          <c:max val="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</a:t>
                </a:r>
              </a:p>
            </c:rich>
          </c:tx>
          <c:layout>
            <c:manualLayout>
              <c:xMode val="edge"/>
              <c:yMode val="edge"/>
              <c:x val="2.9535808023996999E-2"/>
              <c:y val="0.44444590259550898"/>
            </c:manualLayout>
          </c:layout>
          <c:overlay val="0"/>
          <c:spPr>
            <a:noFill/>
            <a:ln w="25400">
              <a:noFill/>
            </a:ln>
          </c:spPr>
        </c:title>
        <c:numFmt formatCode="0.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080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615233810059499"/>
          <c:y val="0.40912328667249898"/>
          <c:w val="0.13077272483796701"/>
          <c:h val="0.2146219743365410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455730105588501"/>
          <c:y val="9.3750317892516699E-2"/>
          <c:w val="0.68354571207828996"/>
          <c:h val="0.74305807514809596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'TEMPKIN_NP (3)'!$F$17:$F$20</c:f>
              <c:numCache>
                <c:formatCode>0.0</c:formatCode>
                <c:ptCount val="4"/>
                <c:pt idx="0">
                  <c:v>62.40835317658469</c:v>
                </c:pt>
                <c:pt idx="1">
                  <c:v>77.572666779276091</c:v>
                </c:pt>
                <c:pt idx="2">
                  <c:v>177.54558488652259</c:v>
                </c:pt>
                <c:pt idx="3">
                  <c:v>394.97408723586415</c:v>
                </c:pt>
              </c:numCache>
            </c:numRef>
          </c:xVal>
          <c:yVal>
            <c:numRef>
              <c:f>'TEMPKIN_NP (3)'!$C$17:$C$20</c:f>
              <c:numCache>
                <c:formatCode>General</c:formatCode>
                <c:ptCount val="4"/>
                <c:pt idx="0">
                  <c:v>-1.5036482831473741</c:v>
                </c:pt>
                <c:pt idx="1">
                  <c:v>8.4333238160191879</c:v>
                </c:pt>
                <c:pt idx="2">
                  <c:v>30.996987920525424</c:v>
                </c:pt>
                <c:pt idx="3">
                  <c:v>52.874472741642627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'TEMPKIN_NP (3)'!$C$35</c:f>
              <c:strCache>
                <c:ptCount val="1"/>
                <c:pt idx="0">
                  <c:v>Av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'TEMPKIN_NP (3)'!$B$36:$B$55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150</c:v>
                </c:pt>
                <c:pt idx="7">
                  <c:v>200</c:v>
                </c:pt>
                <c:pt idx="8">
                  <c:v>250</c:v>
                </c:pt>
                <c:pt idx="9">
                  <c:v>300</c:v>
                </c:pt>
                <c:pt idx="10">
                  <c:v>400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</c:numCache>
            </c:numRef>
          </c:xVal>
          <c:yVal>
            <c:numRef>
              <c:f>'TEMPKIN_NP (3)'!$C$36:$C$47</c:f>
              <c:numCache>
                <c:formatCode>0.0</c:formatCode>
                <c:ptCount val="12"/>
                <c:pt idx="0">
                  <c:v>-38.501500786536717</c:v>
                </c:pt>
                <c:pt idx="1">
                  <c:v>-31.103116528190533</c:v>
                </c:pt>
                <c:pt idx="2">
                  <c:v>-23.870319502574205</c:v>
                </c:pt>
                <c:pt idx="3">
                  <c:v>-9.8797373597476827</c:v>
                </c:pt>
                <c:pt idx="4">
                  <c:v>3.5114155364452913</c:v>
                </c:pt>
                <c:pt idx="5">
                  <c:v>22.555862629684448</c:v>
                </c:pt>
                <c:pt idx="6">
                  <c:v>51.791402832258491</c:v>
                </c:pt>
                <c:pt idx="7">
                  <c:v>78.278191891653563</c:v>
                </c:pt>
                <c:pt idx="8">
                  <c:v>102.38648398806114</c:v>
                </c:pt>
                <c:pt idx="9">
                  <c:v>124.42289352362869</c:v>
                </c:pt>
                <c:pt idx="10">
                  <c:v>163.26386981090002</c:v>
                </c:pt>
                <c:pt idx="11">
                  <c:v>225.02296895631397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'TEMPKIN_NP (3)'!$D$35</c:f>
              <c:strCache>
                <c:ptCount val="1"/>
                <c:pt idx="0">
                  <c:v>Aj</c:v>
                </c:pt>
              </c:strCache>
            </c:strRef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'TEMPKIN_NP (3)'!$B$36:$B$51</c:f>
              <c:numCache>
                <c:formatCode>General</c:formatCode>
                <c:ptCount val="1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150</c:v>
                </c:pt>
                <c:pt idx="7">
                  <c:v>200</c:v>
                </c:pt>
                <c:pt idx="8">
                  <c:v>250</c:v>
                </c:pt>
                <c:pt idx="9">
                  <c:v>300</c:v>
                </c:pt>
                <c:pt idx="10">
                  <c:v>400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</c:numCache>
            </c:numRef>
          </c:xVal>
          <c:yVal>
            <c:numRef>
              <c:f>'TEMPKIN_NP (3)'!$D$36:$D$51</c:f>
              <c:numCache>
                <c:formatCode>0.0</c:formatCode>
                <c:ptCount val="16"/>
                <c:pt idx="0">
                  <c:v>-46.646072201008522</c:v>
                </c:pt>
                <c:pt idx="1">
                  <c:v>-34.846952060450576</c:v>
                </c:pt>
                <c:pt idx="2">
                  <c:v>-25.096609738804098</c:v>
                </c:pt>
                <c:pt idx="3">
                  <c:v>-9.923575068203851</c:v>
                </c:pt>
                <c:pt idx="4">
                  <c:v>1.3384309933865843</c:v>
                </c:pt>
                <c:pt idx="5">
                  <c:v>13.670250092914127</c:v>
                </c:pt>
                <c:pt idx="6">
                  <c:v>27.231920822114525</c:v>
                </c:pt>
                <c:pt idx="7">
                  <c:v>36.038148022812535</c:v>
                </c:pt>
                <c:pt idx="8">
                  <c:v>42.217078344455366</c:v>
                </c:pt>
                <c:pt idx="9">
                  <c:v>46.791850183614137</c:v>
                </c:pt>
                <c:pt idx="10">
                  <c:v>53.112699791015579</c:v>
                </c:pt>
                <c:pt idx="11">
                  <c:v>60.21935932450905</c:v>
                </c:pt>
                <c:pt idx="12">
                  <c:v>61.391866056009398</c:v>
                </c:pt>
                <c:pt idx="13">
                  <c:v>62.415043501299316</c:v>
                </c:pt>
                <c:pt idx="14">
                  <c:v>63.31571143371648</c:v>
                </c:pt>
                <c:pt idx="15">
                  <c:v>64.11462990730638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1592"/>
        <c:axId val="677771984"/>
      </c:scatterChart>
      <c:valAx>
        <c:axId val="677771592"/>
        <c:scaling>
          <c:orientation val="minMax"/>
          <c:max val="80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Cc</a:t>
                </a:r>
              </a:p>
            </c:rich>
          </c:tx>
          <c:layout>
            <c:manualLayout>
              <c:xMode val="edge"/>
              <c:yMode val="edge"/>
              <c:x val="0.48945267555841199"/>
              <c:y val="0.875002916302129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1984"/>
        <c:crosses val="autoZero"/>
        <c:crossBetween val="midCat"/>
      </c:valAx>
      <c:valAx>
        <c:axId val="677771984"/>
        <c:scaling>
          <c:orientation val="minMax"/>
          <c:max val="8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A</a:t>
                </a:r>
              </a:p>
            </c:rich>
          </c:tx>
          <c:layout>
            <c:manualLayout>
              <c:xMode val="edge"/>
              <c:yMode val="edge"/>
              <c:x val="2.9535808023996999E-2"/>
              <c:y val="0.444445902595508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159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615233810059499"/>
          <c:y val="0.40912328667249898"/>
          <c:w val="0.13077272483796701"/>
          <c:h val="0.2146219743365410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8261528045261"/>
          <c:y val="5.7045713196832833E-2"/>
          <c:w val="0.67133975456952943"/>
          <c:h val="0.81423670884078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'TEMPKIN_NP (3)'!$S$30</c:f>
              <c:strCache>
                <c:ptCount val="1"/>
              </c:strCache>
            </c:strRef>
          </c:tx>
          <c:spPr>
            <a:ln w="28575">
              <a:noFill/>
            </a:ln>
          </c:spPr>
          <c:xVal>
            <c:numRef>
              <c:f>'TEMPKIN_NP (3)'!$Q$32:$Q$41</c:f>
              <c:numCache>
                <c:formatCode>0.00</c:formatCode>
                <c:ptCount val="10"/>
              </c:numCache>
            </c:numRef>
          </c:xVal>
          <c:yVal>
            <c:numRef>
              <c:f>'TEMPKIN_NP (3)'!$S$32:$S$41</c:f>
              <c:numCache>
                <c:formatCode>0.00</c:formatCode>
                <c:ptCount val="10"/>
              </c:numCache>
            </c:numRef>
          </c:yVal>
          <c:smooth val="0"/>
        </c:ser>
        <c:ser>
          <c:idx val="1"/>
          <c:order val="1"/>
          <c:tx>
            <c:strRef>
              <c:f>'TEMPKIN_NP (3)'!$T$30</c:f>
              <c:strCache>
                <c:ptCount val="1"/>
              </c:strCache>
            </c:strRef>
          </c:tx>
          <c:spPr>
            <a:ln w="28575">
              <a:noFill/>
            </a:ln>
          </c:spPr>
          <c:xVal>
            <c:numRef>
              <c:f>'TEMPKIN_NP (3)'!$Q$32:$Q$40</c:f>
              <c:numCache>
                <c:formatCode>0.00</c:formatCode>
                <c:ptCount val="9"/>
              </c:numCache>
            </c:numRef>
          </c:xVal>
          <c:yVal>
            <c:numRef>
              <c:f>'TEMPKIN_NP (3)'!$T$32:$T$40</c:f>
              <c:numCache>
                <c:formatCode>0.00</c:formatCode>
                <c:ptCount val="9"/>
              </c:numCache>
            </c:numRef>
          </c:yVal>
          <c:smooth val="0"/>
        </c:ser>
        <c:ser>
          <c:idx val="2"/>
          <c:order val="2"/>
          <c:tx>
            <c:strRef>
              <c:f>'TEMPKIN_NP (3)'!$U$30</c:f>
              <c:strCache>
                <c:ptCount val="1"/>
              </c:strCache>
            </c:strRef>
          </c:tx>
          <c:spPr>
            <a:ln w="28575">
              <a:noFill/>
            </a:ln>
          </c:spPr>
          <c:xVal>
            <c:numRef>
              <c:f>'TEMPKIN_NP (3)'!$Q$32:$Q$41</c:f>
              <c:numCache>
                <c:formatCode>0.00</c:formatCode>
                <c:ptCount val="10"/>
              </c:numCache>
            </c:numRef>
          </c:xVal>
          <c:yVal>
            <c:numRef>
              <c:f>'TEMPKIN_NP (3)'!$U$32:$U$41</c:f>
              <c:numCache>
                <c:formatCode>0.00</c:formatCode>
                <c:ptCount val="1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2768"/>
        <c:axId val="677773160"/>
      </c:scatterChart>
      <c:valAx>
        <c:axId val="67777276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677773160"/>
        <c:crosses val="autoZero"/>
        <c:crossBetween val="midCat"/>
      </c:valAx>
      <c:valAx>
        <c:axId val="6777731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77772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85530678771914"/>
          <c:y val="5.0059008581374138E-2"/>
          <c:w val="0.74110198858594634"/>
          <c:h val="0.7572424191656893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strRef>
              <c:f>'TEMPKIN_NP (3)'!$F$17:$F$26</c:f>
              <c:strCache>
                <c:ptCount val="10"/>
                <c:pt idx="0">
                  <c:v>62.4</c:v>
                </c:pt>
                <c:pt idx="1">
                  <c:v>77.6</c:v>
                </c:pt>
                <c:pt idx="2">
                  <c:v>177.5</c:v>
                </c:pt>
                <c:pt idx="3">
                  <c:v>395.0</c:v>
                </c:pt>
                <c:pt idx="6">
                  <c:v>M24</c:v>
                </c:pt>
                <c:pt idx="7">
                  <c:v>M24</c:v>
                </c:pt>
                <c:pt idx="8">
                  <c:v>M24</c:v>
                </c:pt>
                <c:pt idx="9">
                  <c:v>M24</c:v>
                </c:pt>
              </c:strCache>
            </c:strRef>
          </c:xVal>
          <c:yVal>
            <c:numRef>
              <c:f>'TEMPKIN_NP (3)'!$C$17:$C$26</c:f>
              <c:numCache>
                <c:formatCode>General</c:formatCode>
                <c:ptCount val="10"/>
                <c:pt idx="0">
                  <c:v>-1.5036482831473741</c:v>
                </c:pt>
                <c:pt idx="1">
                  <c:v>8.4333238160191879</c:v>
                </c:pt>
                <c:pt idx="2">
                  <c:v>30.996987920525424</c:v>
                </c:pt>
                <c:pt idx="3">
                  <c:v>52.874472741642627</c:v>
                </c:pt>
                <c:pt idx="6">
                  <c:v>0.19616018466401133</c:v>
                </c:pt>
                <c:pt idx="7">
                  <c:v>0.24700217345229883</c:v>
                </c:pt>
                <c:pt idx="8">
                  <c:v>0.29445096245426305</c:v>
                </c:pt>
                <c:pt idx="9">
                  <c:v>0.31983500719339442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'TEMPKIN_NP (3)'!$C$35</c:f>
              <c:strCache>
                <c:ptCount val="1"/>
                <c:pt idx="0">
                  <c:v>Av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'TEMPKIN_NP (3)'!$B$36:$B$55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150</c:v>
                </c:pt>
                <c:pt idx="7">
                  <c:v>200</c:v>
                </c:pt>
                <c:pt idx="8">
                  <c:v>250</c:v>
                </c:pt>
                <c:pt idx="9">
                  <c:v>300</c:v>
                </c:pt>
                <c:pt idx="10">
                  <c:v>400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</c:numCache>
            </c:numRef>
          </c:xVal>
          <c:yVal>
            <c:numRef>
              <c:f>'TEMPKIN_NP (3)'!$C$36:$C$47</c:f>
              <c:numCache>
                <c:formatCode>0.0</c:formatCode>
                <c:ptCount val="12"/>
                <c:pt idx="0">
                  <c:v>-38.501500786536717</c:v>
                </c:pt>
                <c:pt idx="1">
                  <c:v>-31.103116528190533</c:v>
                </c:pt>
                <c:pt idx="2">
                  <c:v>-23.870319502574205</c:v>
                </c:pt>
                <c:pt idx="3">
                  <c:v>-9.8797373597476827</c:v>
                </c:pt>
                <c:pt idx="4">
                  <c:v>3.5114155364452913</c:v>
                </c:pt>
                <c:pt idx="5">
                  <c:v>22.555862629684448</c:v>
                </c:pt>
                <c:pt idx="6">
                  <c:v>51.791402832258491</c:v>
                </c:pt>
                <c:pt idx="7">
                  <c:v>78.278191891653563</c:v>
                </c:pt>
                <c:pt idx="8">
                  <c:v>102.38648398806114</c:v>
                </c:pt>
                <c:pt idx="9">
                  <c:v>124.42289352362869</c:v>
                </c:pt>
                <c:pt idx="10">
                  <c:v>163.26386981090002</c:v>
                </c:pt>
                <c:pt idx="11">
                  <c:v>225.02296895631397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'TEMPKIN_NP (3)'!$D$35</c:f>
              <c:strCache>
                <c:ptCount val="1"/>
                <c:pt idx="0">
                  <c:v>Aj</c:v>
                </c:pt>
              </c:strCache>
            </c:strRef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'TEMPKIN_NP (3)'!$B$36:$B$51</c:f>
              <c:numCache>
                <c:formatCode>General</c:formatCode>
                <c:ptCount val="1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100</c:v>
                </c:pt>
                <c:pt idx="6">
                  <c:v>150</c:v>
                </c:pt>
                <c:pt idx="7">
                  <c:v>200</c:v>
                </c:pt>
                <c:pt idx="8">
                  <c:v>250</c:v>
                </c:pt>
                <c:pt idx="9">
                  <c:v>300</c:v>
                </c:pt>
                <c:pt idx="10">
                  <c:v>400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</c:numCache>
            </c:numRef>
          </c:xVal>
          <c:yVal>
            <c:numRef>
              <c:f>'TEMPKIN_NP (3)'!$D$36:$D$51</c:f>
              <c:numCache>
                <c:formatCode>0.0</c:formatCode>
                <c:ptCount val="16"/>
                <c:pt idx="0">
                  <c:v>-46.646072201008522</c:v>
                </c:pt>
                <c:pt idx="1">
                  <c:v>-34.846952060450576</c:v>
                </c:pt>
                <c:pt idx="2">
                  <c:v>-25.096609738804098</c:v>
                </c:pt>
                <c:pt idx="3">
                  <c:v>-9.923575068203851</c:v>
                </c:pt>
                <c:pt idx="4">
                  <c:v>1.3384309933865843</c:v>
                </c:pt>
                <c:pt idx="5">
                  <c:v>13.670250092914127</c:v>
                </c:pt>
                <c:pt idx="6">
                  <c:v>27.231920822114525</c:v>
                </c:pt>
                <c:pt idx="7">
                  <c:v>36.038148022812535</c:v>
                </c:pt>
                <c:pt idx="8">
                  <c:v>42.217078344455366</c:v>
                </c:pt>
                <c:pt idx="9">
                  <c:v>46.791850183614137</c:v>
                </c:pt>
                <c:pt idx="10">
                  <c:v>53.112699791015579</c:v>
                </c:pt>
                <c:pt idx="11">
                  <c:v>60.21935932450905</c:v>
                </c:pt>
                <c:pt idx="12">
                  <c:v>61.391866056009398</c:v>
                </c:pt>
                <c:pt idx="13">
                  <c:v>62.415043501299316</c:v>
                </c:pt>
                <c:pt idx="14">
                  <c:v>63.31571143371648</c:v>
                </c:pt>
                <c:pt idx="15">
                  <c:v>64.11462990730638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3944"/>
        <c:axId val="677774336"/>
      </c:scatterChart>
      <c:valAx>
        <c:axId val="677773944"/>
        <c:scaling>
          <c:orientation val="minMax"/>
          <c:max val="80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Cc</a:t>
                </a:r>
              </a:p>
            </c:rich>
          </c:tx>
          <c:layout>
            <c:manualLayout>
              <c:xMode val="edge"/>
              <c:yMode val="edge"/>
              <c:x val="0.41559468331764654"/>
              <c:y val="0.893915600975410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none"/>
        <c:minorTickMark val="none"/>
        <c:tickLblPos val="low"/>
        <c:spPr>
          <a:ln w="3175">
            <a:solidFill>
              <a:schemeClr val="bg1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4336"/>
        <c:crosses val="autoZero"/>
        <c:crossBetween val="midCat"/>
        <c:majorUnit val="200"/>
      </c:valAx>
      <c:valAx>
        <c:axId val="677774336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 i="1"/>
                  <a:t>A</a:t>
                </a:r>
              </a:p>
            </c:rich>
          </c:tx>
          <c:layout>
            <c:manualLayout>
              <c:xMode val="edge"/>
              <c:yMode val="edge"/>
              <c:x val="6.2122846889036843E-3"/>
              <c:y val="0.364067683028983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73944"/>
        <c:crosses val="autoZero"/>
        <c:crossBetween val="midCat"/>
      </c:valAx>
      <c:spPr>
        <a:solidFill>
          <a:srgbClr val="FFFFFF"/>
        </a:solidFill>
        <a:ln w="12700">
          <a:solidFill>
            <a:schemeClr val="tx1"/>
          </a:solidFill>
          <a:prstDash val="solid"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8793079436499018"/>
          <c:y val="0.89612106997263641"/>
          <c:w val="0.38733239977655853"/>
          <c:h val="0.10114666517749109"/>
        </c:manualLayout>
      </c:layout>
      <c:overlay val="0"/>
      <c:spPr>
        <a:noFill/>
        <a:ln w="3175">
          <a:noFill/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Conductance</a:t>
            </a:r>
            <a:r>
              <a:rPr lang="en-AU" baseline="0"/>
              <a:t> during a day</a:t>
            </a:r>
          </a:p>
          <a:p>
            <a:pPr>
              <a:defRPr/>
            </a:pPr>
            <a:r>
              <a:rPr lang="en-AU" sz="1200" baseline="0"/>
              <a:t> ACi curves 400a-50-150-400b-800-400F</a:t>
            </a:r>
            <a:endParaRPr lang="en-AU" sz="1200"/>
          </a:p>
        </c:rich>
      </c:tx>
      <c:layout>
        <c:manualLayout>
          <c:xMode val="edge"/>
          <c:yMode val="edge"/>
          <c:x val="0.26590997137031003"/>
          <c:y val="2.39711850077061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0183285033178698E-2"/>
          <c:y val="0.15041129242222701"/>
          <c:w val="0.724699822544841"/>
          <c:h val="0.76003856086353805"/>
        </c:manualLayout>
      </c:layout>
      <c:scatterChart>
        <c:scatterStyle val="lineMarker"/>
        <c:varyColors val="0"/>
        <c:ser>
          <c:idx val="0"/>
          <c:order val="0"/>
          <c:tx>
            <c:strRef>
              <c:f>'CB_Lcr (2)'!$F$2:$H$2</c:f>
              <c:strCache>
                <c:ptCount val="1"/>
                <c:pt idx="0">
                  <c:v>67 06-02-13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'CB_Lcr (2)'!$Q$2:$Q$62</c:f>
              <c:numCache>
                <c:formatCode>h:mm:ss;@</c:formatCode>
                <c:ptCount val="40"/>
                <c:pt idx="0">
                  <c:v>0.48341435185185189</c:v>
                </c:pt>
                <c:pt idx="1">
                  <c:v>0.48572916666666666</c:v>
                </c:pt>
                <c:pt idx="2">
                  <c:v>0.49030092592592589</c:v>
                </c:pt>
                <c:pt idx="4">
                  <c:v>0.49944444444444447</c:v>
                </c:pt>
                <c:pt idx="5">
                  <c:v>0.50186342592592592</c:v>
                </c:pt>
                <c:pt idx="6">
                  <c:v>0.50648148148148153</c:v>
                </c:pt>
                <c:pt idx="8">
                  <c:v>0.51604166666666662</c:v>
                </c:pt>
                <c:pt idx="9">
                  <c:v>0.51846064814814818</c:v>
                </c:pt>
                <c:pt idx="10">
                  <c:v>0.52271990740740737</c:v>
                </c:pt>
                <c:pt idx="12">
                  <c:v>0.44206018518518519</c:v>
                </c:pt>
                <c:pt idx="13">
                  <c:v>0.44447916666666665</c:v>
                </c:pt>
                <c:pt idx="14">
                  <c:v>0.44931712962962966</c:v>
                </c:pt>
                <c:pt idx="15">
                  <c:v>0.45144675925925926</c:v>
                </c:pt>
                <c:pt idx="16">
                  <c:v>0.45768518518518519</c:v>
                </c:pt>
                <c:pt idx="17">
                  <c:v>0.46010416666666665</c:v>
                </c:pt>
                <c:pt idx="18">
                  <c:v>0.46494212962962966</c:v>
                </c:pt>
                <c:pt idx="19">
                  <c:v>0.4669444444444445</c:v>
                </c:pt>
                <c:pt idx="20">
                  <c:v>0.47412037037037036</c:v>
                </c:pt>
                <c:pt idx="21">
                  <c:v>0.47655092592592596</c:v>
                </c:pt>
                <c:pt idx="22">
                  <c:v>0.4811805555555555</c:v>
                </c:pt>
                <c:pt idx="23">
                  <c:v>0.48282407407407413</c:v>
                </c:pt>
                <c:pt idx="24">
                  <c:v>0.48826388888888894</c:v>
                </c:pt>
                <c:pt idx="25">
                  <c:v>0.49045138888888884</c:v>
                </c:pt>
                <c:pt idx="26">
                  <c:v>0.49528935185185186</c:v>
                </c:pt>
                <c:pt idx="27">
                  <c:v>0.49880787037037044</c:v>
                </c:pt>
                <c:pt idx="28">
                  <c:v>0.50487268518518524</c:v>
                </c:pt>
                <c:pt idx="29">
                  <c:v>0.5072916666666667</c:v>
                </c:pt>
                <c:pt idx="30">
                  <c:v>0.51197916666666665</c:v>
                </c:pt>
                <c:pt idx="31">
                  <c:v>0.51645833333333335</c:v>
                </c:pt>
                <c:pt idx="32">
                  <c:v>0.52349537037037042</c:v>
                </c:pt>
                <c:pt idx="33">
                  <c:v>0.52557870370370363</c:v>
                </c:pt>
                <c:pt idx="34">
                  <c:v>0.53041666666666676</c:v>
                </c:pt>
                <c:pt idx="35">
                  <c:v>0.53547453703703707</c:v>
                </c:pt>
                <c:pt idx="36">
                  <c:v>0.54188657407407415</c:v>
                </c:pt>
                <c:pt idx="37">
                  <c:v>0.54396990740740747</c:v>
                </c:pt>
                <c:pt idx="38">
                  <c:v>0.54866898148148147</c:v>
                </c:pt>
                <c:pt idx="39">
                  <c:v>0.55120370370370375</c:v>
                </c:pt>
              </c:numCache>
            </c:numRef>
          </c:xVal>
          <c:yVal>
            <c:numRef>
              <c:f>'CB_Lcr (2)'!$V$2:$V$62</c:f>
              <c:numCache>
                <c:formatCode>General</c:formatCode>
                <c:ptCount val="40"/>
                <c:pt idx="0">
                  <c:v>0.55621950526668584</c:v>
                </c:pt>
                <c:pt idx="1">
                  <c:v>0.56854651723578331</c:v>
                </c:pt>
                <c:pt idx="2">
                  <c:v>0.55386086140403668</c:v>
                </c:pt>
                <c:pt idx="3">
                  <c:v>0.56475147584960539</c:v>
                </c:pt>
                <c:pt idx="4">
                  <c:v>0.50927720300669566</c:v>
                </c:pt>
                <c:pt idx="5">
                  <c:v>0.51135979016698729</c:v>
                </c:pt>
                <c:pt idx="6">
                  <c:v>0.47231364934712927</c:v>
                </c:pt>
                <c:pt idx="7">
                  <c:v>0.38192481017988467</c:v>
                </c:pt>
                <c:pt idx="8">
                  <c:v>0.64937791883799501</c:v>
                </c:pt>
                <c:pt idx="9">
                  <c:v>0.63727608838021743</c:v>
                </c:pt>
                <c:pt idx="10">
                  <c:v>0.57673196828112283</c:v>
                </c:pt>
                <c:pt idx="11">
                  <c:v>0.66063676561424467</c:v>
                </c:pt>
                <c:pt idx="12">
                  <c:v>0.46790841537649641</c:v>
                </c:pt>
                <c:pt idx="13">
                  <c:v>0.44852085338403092</c:v>
                </c:pt>
                <c:pt idx="14">
                  <c:v>0.40507576092955316</c:v>
                </c:pt>
                <c:pt idx="15">
                  <c:v>0.39471268593592196</c:v>
                </c:pt>
                <c:pt idx="16">
                  <c:v>0.51644113062568386</c:v>
                </c:pt>
                <c:pt idx="17">
                  <c:v>0.50974689357579261</c:v>
                </c:pt>
                <c:pt idx="18">
                  <c:v>0.53365795521481663</c:v>
                </c:pt>
                <c:pt idx="19">
                  <c:v>0.529781017004057</c:v>
                </c:pt>
                <c:pt idx="20">
                  <c:v>0.59210921925385274</c:v>
                </c:pt>
                <c:pt idx="21">
                  <c:v>0.57994437735412074</c:v>
                </c:pt>
                <c:pt idx="22">
                  <c:v>0.558150665959815</c:v>
                </c:pt>
                <c:pt idx="23">
                  <c:v>0.54383337961552702</c:v>
                </c:pt>
                <c:pt idx="24">
                  <c:v>0.37785536254170743</c:v>
                </c:pt>
                <c:pt idx="25">
                  <c:v>0.38504896613966078</c:v>
                </c:pt>
                <c:pt idx="26">
                  <c:v>0.39904311384756419</c:v>
                </c:pt>
                <c:pt idx="27">
                  <c:v>0.39791643208229444</c:v>
                </c:pt>
                <c:pt idx="28">
                  <c:v>0.45580135775578545</c:v>
                </c:pt>
                <c:pt idx="29">
                  <c:v>0.45123782963840664</c:v>
                </c:pt>
                <c:pt idx="30">
                  <c:v>0.46301802783363177</c:v>
                </c:pt>
                <c:pt idx="31">
                  <c:v>0.42639191256461972</c:v>
                </c:pt>
                <c:pt idx="32">
                  <c:v>0.6209591183962706</c:v>
                </c:pt>
                <c:pt idx="33">
                  <c:v>0.6094374194443416</c:v>
                </c:pt>
                <c:pt idx="34">
                  <c:v>0.57806436116395854</c:v>
                </c:pt>
                <c:pt idx="35">
                  <c:v>0.56013881030306645</c:v>
                </c:pt>
                <c:pt idx="36">
                  <c:v>0.62418842553887877</c:v>
                </c:pt>
                <c:pt idx="37">
                  <c:v>0.61549668107080757</c:v>
                </c:pt>
                <c:pt idx="38">
                  <c:v>0.58684162618861035</c:v>
                </c:pt>
                <c:pt idx="39">
                  <c:v>0.57090722800830562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'CB_Lcr (2)'!$F$20:$H$20</c:f>
              <c:strCache>
                <c:ptCount val="1"/>
                <c:pt idx="0">
                  <c:v>68 07-02-13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'CB_Lcr (2)'!$Q$20:$Q$74</c:f>
              <c:numCache>
                <c:formatCode>h:mm:ss;@</c:formatCode>
                <c:ptCount val="36"/>
                <c:pt idx="0">
                  <c:v>0.44206018518518519</c:v>
                </c:pt>
                <c:pt idx="1">
                  <c:v>0.44447916666666665</c:v>
                </c:pt>
                <c:pt idx="2">
                  <c:v>0.44931712962962966</c:v>
                </c:pt>
                <c:pt idx="3">
                  <c:v>0.45144675925925926</c:v>
                </c:pt>
                <c:pt idx="4">
                  <c:v>0.45768518518518519</c:v>
                </c:pt>
                <c:pt idx="5">
                  <c:v>0.46010416666666665</c:v>
                </c:pt>
                <c:pt idx="6">
                  <c:v>0.46494212962962966</c:v>
                </c:pt>
                <c:pt idx="7">
                  <c:v>0.4669444444444445</c:v>
                </c:pt>
                <c:pt idx="8">
                  <c:v>0.47412037037037036</c:v>
                </c:pt>
                <c:pt idx="9">
                  <c:v>0.47655092592592596</c:v>
                </c:pt>
                <c:pt idx="10">
                  <c:v>0.4811805555555555</c:v>
                </c:pt>
                <c:pt idx="11">
                  <c:v>0.48282407407407413</c:v>
                </c:pt>
                <c:pt idx="12">
                  <c:v>0.48826388888888894</c:v>
                </c:pt>
                <c:pt idx="13">
                  <c:v>0.49045138888888884</c:v>
                </c:pt>
                <c:pt idx="14">
                  <c:v>0.49528935185185186</c:v>
                </c:pt>
                <c:pt idx="15">
                  <c:v>0.49880787037037044</c:v>
                </c:pt>
                <c:pt idx="16">
                  <c:v>0.50487268518518524</c:v>
                </c:pt>
                <c:pt idx="17">
                  <c:v>0.5072916666666667</c:v>
                </c:pt>
                <c:pt idx="18">
                  <c:v>0.51197916666666665</c:v>
                </c:pt>
                <c:pt idx="19">
                  <c:v>0.51645833333333335</c:v>
                </c:pt>
                <c:pt idx="20">
                  <c:v>0.52349537037037042</c:v>
                </c:pt>
                <c:pt idx="21">
                  <c:v>0.52557870370370363</c:v>
                </c:pt>
                <c:pt idx="22">
                  <c:v>0.53041666666666676</c:v>
                </c:pt>
                <c:pt idx="23">
                  <c:v>0.53547453703703707</c:v>
                </c:pt>
                <c:pt idx="24">
                  <c:v>0.54188657407407415</c:v>
                </c:pt>
                <c:pt idx="25">
                  <c:v>0.54396990740740747</c:v>
                </c:pt>
                <c:pt idx="26">
                  <c:v>0.54866898148148147</c:v>
                </c:pt>
                <c:pt idx="27">
                  <c:v>0.55120370370370375</c:v>
                </c:pt>
                <c:pt idx="28">
                  <c:v>0.55700231481481477</c:v>
                </c:pt>
                <c:pt idx="29">
                  <c:v>0.55876157407407412</c:v>
                </c:pt>
                <c:pt idx="30">
                  <c:v>0.56305555555555553</c:v>
                </c:pt>
                <c:pt idx="31">
                  <c:v>0.56565972222222216</c:v>
                </c:pt>
                <c:pt idx="32">
                  <c:v>0.57234953703703706</c:v>
                </c:pt>
                <c:pt idx="33">
                  <c:v>0.57472222222222225</c:v>
                </c:pt>
                <c:pt idx="34">
                  <c:v>0.57938657407407401</c:v>
                </c:pt>
                <c:pt idx="35">
                  <c:v>0.58266203703703701</c:v>
                </c:pt>
              </c:numCache>
            </c:numRef>
          </c:xVal>
          <c:yVal>
            <c:numRef>
              <c:f>'CB_Lcr (2)'!$V$20:$V$74</c:f>
              <c:numCache>
                <c:formatCode>General</c:formatCode>
                <c:ptCount val="36"/>
                <c:pt idx="0">
                  <c:v>0.46790841537649641</c:v>
                </c:pt>
                <c:pt idx="1">
                  <c:v>0.44852085338403092</c:v>
                </c:pt>
                <c:pt idx="2">
                  <c:v>0.40507576092955316</c:v>
                </c:pt>
                <c:pt idx="3">
                  <c:v>0.39471268593592196</c:v>
                </c:pt>
                <c:pt idx="4">
                  <c:v>0.51644113062568386</c:v>
                </c:pt>
                <c:pt idx="5">
                  <c:v>0.50974689357579261</c:v>
                </c:pt>
                <c:pt idx="6">
                  <c:v>0.53365795521481663</c:v>
                </c:pt>
                <c:pt idx="7">
                  <c:v>0.529781017004057</c:v>
                </c:pt>
                <c:pt idx="8">
                  <c:v>0.59210921925385274</c:v>
                </c:pt>
                <c:pt idx="9">
                  <c:v>0.57994437735412074</c:v>
                </c:pt>
                <c:pt idx="10">
                  <c:v>0.558150665959815</c:v>
                </c:pt>
                <c:pt idx="11">
                  <c:v>0.54383337961552702</c:v>
                </c:pt>
                <c:pt idx="12">
                  <c:v>0.37785536254170743</c:v>
                </c:pt>
                <c:pt idx="13">
                  <c:v>0.38504896613966078</c:v>
                </c:pt>
                <c:pt idx="14">
                  <c:v>0.39904311384756419</c:v>
                </c:pt>
                <c:pt idx="15">
                  <c:v>0.39791643208229444</c:v>
                </c:pt>
                <c:pt idx="16">
                  <c:v>0.45580135775578545</c:v>
                </c:pt>
                <c:pt idx="17">
                  <c:v>0.45123782963840664</c:v>
                </c:pt>
                <c:pt idx="18">
                  <c:v>0.46301802783363177</c:v>
                </c:pt>
                <c:pt idx="19">
                  <c:v>0.42639191256461972</c:v>
                </c:pt>
                <c:pt idx="20">
                  <c:v>0.6209591183962706</c:v>
                </c:pt>
                <c:pt idx="21">
                  <c:v>0.6094374194443416</c:v>
                </c:pt>
                <c:pt idx="22">
                  <c:v>0.57806436116395854</c:v>
                </c:pt>
                <c:pt idx="23">
                  <c:v>0.56013881030306645</c:v>
                </c:pt>
                <c:pt idx="24">
                  <c:v>0.62418842553887877</c:v>
                </c:pt>
                <c:pt idx="25">
                  <c:v>0.61549668107080757</c:v>
                </c:pt>
                <c:pt idx="26">
                  <c:v>0.58684162618861035</c:v>
                </c:pt>
                <c:pt idx="27">
                  <c:v>0.57090722800830562</c:v>
                </c:pt>
                <c:pt idx="28">
                  <c:v>0.4745861289011879</c:v>
                </c:pt>
                <c:pt idx="29">
                  <c:v>0.48291042575376125</c:v>
                </c:pt>
                <c:pt idx="30">
                  <c:v>0.48408665589800715</c:v>
                </c:pt>
                <c:pt idx="31">
                  <c:v>0.4675534596844107</c:v>
                </c:pt>
                <c:pt idx="32">
                  <c:v>0.30977092818006668</c:v>
                </c:pt>
                <c:pt idx="33">
                  <c:v>0.34828667839867278</c:v>
                </c:pt>
                <c:pt idx="34">
                  <c:v>0.40754739542700785</c:v>
                </c:pt>
                <c:pt idx="35">
                  <c:v>0.42168023514195713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'CB_Lcr (2)'!$F$75:$H$75</c:f>
              <c:strCache>
                <c:ptCount val="1"/>
                <c:pt idx="0">
                  <c:v>68 07-02-13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3"/>
                </a:solidFill>
              </a:ln>
            </c:spPr>
          </c:marker>
          <c:xVal>
            <c:numRef>
              <c:f>'CB_Lcr (2)'!$Q$75:$Q$126</c:f>
              <c:numCache>
                <c:formatCode>h:mm:ss;@</c:formatCode>
                <c:ptCount val="32"/>
                <c:pt idx="0">
                  <c:v>0.44619212962962962</c:v>
                </c:pt>
                <c:pt idx="1">
                  <c:v>0.44863425925925926</c:v>
                </c:pt>
                <c:pt idx="2">
                  <c:v>0.45344907407407409</c:v>
                </c:pt>
                <c:pt idx="3">
                  <c:v>0.45589120370370373</c:v>
                </c:pt>
                <c:pt idx="4">
                  <c:v>0.4627430555555555</c:v>
                </c:pt>
                <c:pt idx="5">
                  <c:v>0.46513888888888888</c:v>
                </c:pt>
                <c:pt idx="6">
                  <c:v>0.46993055555555563</c:v>
                </c:pt>
                <c:pt idx="7">
                  <c:v>0.47267361111111106</c:v>
                </c:pt>
                <c:pt idx="8">
                  <c:v>0.47932870370370373</c:v>
                </c:pt>
                <c:pt idx="9">
                  <c:v>0.48146990740740747</c:v>
                </c:pt>
                <c:pt idx="10">
                  <c:v>0.48633101851851845</c:v>
                </c:pt>
                <c:pt idx="11">
                  <c:v>0.48840277777777785</c:v>
                </c:pt>
                <c:pt idx="12">
                  <c:v>0.49475694444444451</c:v>
                </c:pt>
                <c:pt idx="13">
                  <c:v>0.4971875</c:v>
                </c:pt>
                <c:pt idx="14">
                  <c:v>0.50203703703703706</c:v>
                </c:pt>
                <c:pt idx="15">
                  <c:v>0.50624999999999998</c:v>
                </c:pt>
                <c:pt idx="16">
                  <c:v>0.51210648148148141</c:v>
                </c:pt>
                <c:pt idx="17">
                  <c:v>0.51453703703703701</c:v>
                </c:pt>
                <c:pt idx="18">
                  <c:v>0.51939814814814811</c:v>
                </c:pt>
                <c:pt idx="19">
                  <c:v>0.52320601851851856</c:v>
                </c:pt>
                <c:pt idx="20">
                  <c:v>0.53131944444444446</c:v>
                </c:pt>
                <c:pt idx="21">
                  <c:v>0.53332175925925929</c:v>
                </c:pt>
                <c:pt idx="22">
                  <c:v>0.53818287037037027</c:v>
                </c:pt>
                <c:pt idx="23">
                  <c:v>0.54453703703703715</c:v>
                </c:pt>
                <c:pt idx="24">
                  <c:v>0.55164351851851845</c:v>
                </c:pt>
                <c:pt idx="25">
                  <c:v>0.55341435185185184</c:v>
                </c:pt>
                <c:pt idx="26">
                  <c:v>0.55789351851851854</c:v>
                </c:pt>
                <c:pt idx="27">
                  <c:v>0.56103009259259262</c:v>
                </c:pt>
                <c:pt idx="28">
                  <c:v>0.56783564814814824</c:v>
                </c:pt>
                <c:pt idx="29">
                  <c:v>0.56988425925925923</c:v>
                </c:pt>
                <c:pt idx="30">
                  <c:v>0.57412037037037034</c:v>
                </c:pt>
                <c:pt idx="31">
                  <c:v>0.57627314814814812</c:v>
                </c:pt>
              </c:numCache>
            </c:numRef>
          </c:xVal>
          <c:yVal>
            <c:numRef>
              <c:f>'CB_Lcr (2)'!$V$75:$V$126</c:f>
              <c:numCache>
                <c:formatCode>General</c:formatCode>
                <c:ptCount val="32"/>
                <c:pt idx="0">
                  <c:v>0.17248331363075703</c:v>
                </c:pt>
                <c:pt idx="1">
                  <c:v>0.26839038363776807</c:v>
                </c:pt>
                <c:pt idx="2">
                  <c:v>0.26117374266944549</c:v>
                </c:pt>
                <c:pt idx="3">
                  <c:v>0.19294239235146368</c:v>
                </c:pt>
                <c:pt idx="4">
                  <c:v>1.740954135020022E-2</c:v>
                </c:pt>
                <c:pt idx="5">
                  <c:v>4.1127997003996497E-2</c:v>
                </c:pt>
                <c:pt idx="6">
                  <c:v>1.8947943966449381E-2</c:v>
                </c:pt>
                <c:pt idx="7">
                  <c:v>-6.9040434823046748E-3</c:v>
                </c:pt>
                <c:pt idx="8">
                  <c:v>0.67201025189072272</c:v>
                </c:pt>
                <c:pt idx="9">
                  <c:v>0.61825543303382013</c:v>
                </c:pt>
                <c:pt idx="10">
                  <c:v>0.42319457963591217</c:v>
                </c:pt>
                <c:pt idx="11">
                  <c:v>0.32968649366038338</c:v>
                </c:pt>
                <c:pt idx="12">
                  <c:v>0.52559064378641185</c:v>
                </c:pt>
                <c:pt idx="13">
                  <c:v>0.43355980700770541</c:v>
                </c:pt>
                <c:pt idx="14">
                  <c:v>0.15013462194736374</c:v>
                </c:pt>
                <c:pt idx="15">
                  <c:v>0.14878363334366693</c:v>
                </c:pt>
                <c:pt idx="16">
                  <c:v>0.68021736447163428</c:v>
                </c:pt>
                <c:pt idx="17">
                  <c:v>0.62948801772584428</c:v>
                </c:pt>
                <c:pt idx="18">
                  <c:v>0.48187018265075604</c:v>
                </c:pt>
                <c:pt idx="19">
                  <c:v>0.43354410137670052</c:v>
                </c:pt>
                <c:pt idx="20">
                  <c:v>0.47880669864691139</c:v>
                </c:pt>
                <c:pt idx="21">
                  <c:v>0.44115407245174137</c:v>
                </c:pt>
                <c:pt idx="22">
                  <c:v>0.3419155434515706</c:v>
                </c:pt>
                <c:pt idx="23">
                  <c:v>0.31526762045871987</c:v>
                </c:pt>
                <c:pt idx="24">
                  <c:v>0.32204693223050657</c:v>
                </c:pt>
                <c:pt idx="25">
                  <c:v>0.30601959022785402</c:v>
                </c:pt>
                <c:pt idx="26">
                  <c:v>0.16188105263581187</c:v>
                </c:pt>
                <c:pt idx="27">
                  <c:v>0.21887699952302825</c:v>
                </c:pt>
                <c:pt idx="28">
                  <c:v>0.49941586671062427</c:v>
                </c:pt>
                <c:pt idx="29">
                  <c:v>0.48799841629080876</c:v>
                </c:pt>
                <c:pt idx="30">
                  <c:v>0.41917225787350515</c:v>
                </c:pt>
                <c:pt idx="31">
                  <c:v>0.36663477046753201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'CB_Lcr (2)'!$F$127:$H$127</c:f>
              <c:strCache>
                <c:ptCount val="1"/>
                <c:pt idx="0">
                  <c:v>69 08-02-13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'CB_Lcr (2)'!$Q$127:$Q$186</c:f>
              <c:numCache>
                <c:formatCode>h:mm:ss;@</c:formatCode>
                <c:ptCount val="40"/>
                <c:pt idx="0">
                  <c:v>0.42160879629629633</c:v>
                </c:pt>
                <c:pt idx="1">
                  <c:v>0.42403935185185193</c:v>
                </c:pt>
                <c:pt idx="2">
                  <c:v>0.42888888888888888</c:v>
                </c:pt>
                <c:pt idx="3">
                  <c:v>0.43172453703703706</c:v>
                </c:pt>
                <c:pt idx="4">
                  <c:v>0.4412152777777778</c:v>
                </c:pt>
                <c:pt idx="5">
                  <c:v>0.44353009259259257</c:v>
                </c:pt>
                <c:pt idx="6">
                  <c:v>0.44836805555555559</c:v>
                </c:pt>
                <c:pt idx="7">
                  <c:v>0.4504745370370371</c:v>
                </c:pt>
                <c:pt idx="8">
                  <c:v>0.45883101851851849</c:v>
                </c:pt>
                <c:pt idx="9">
                  <c:v>0.46125000000000005</c:v>
                </c:pt>
                <c:pt idx="10">
                  <c:v>0.46605324074074073</c:v>
                </c:pt>
                <c:pt idx="11">
                  <c:v>0.46778935185185189</c:v>
                </c:pt>
                <c:pt idx="12">
                  <c:v>0.47357638888888887</c:v>
                </c:pt>
                <c:pt idx="13">
                  <c:v>0.47599537037037032</c:v>
                </c:pt>
                <c:pt idx="14">
                  <c:v>0.48070601851851857</c:v>
                </c:pt>
                <c:pt idx="15">
                  <c:v>0.48245370370370377</c:v>
                </c:pt>
                <c:pt idx="16">
                  <c:v>0.48827546296296298</c:v>
                </c:pt>
                <c:pt idx="17">
                  <c:v>0.49069444444444443</c:v>
                </c:pt>
                <c:pt idx="18">
                  <c:v>0.49553240740740745</c:v>
                </c:pt>
                <c:pt idx="19">
                  <c:v>0.49840277777777775</c:v>
                </c:pt>
                <c:pt idx="20">
                  <c:v>0.50613425925925926</c:v>
                </c:pt>
                <c:pt idx="21">
                  <c:v>0.50809027777777782</c:v>
                </c:pt>
                <c:pt idx="22">
                  <c:v>0.51292824074074073</c:v>
                </c:pt>
                <c:pt idx="23">
                  <c:v>0.51586805555555548</c:v>
                </c:pt>
                <c:pt idx="24">
                  <c:v>0.52429398148148143</c:v>
                </c:pt>
                <c:pt idx="25">
                  <c:v>0.52660879629629631</c:v>
                </c:pt>
                <c:pt idx="26">
                  <c:v>0.53126157407407415</c:v>
                </c:pt>
                <c:pt idx="27">
                  <c:v>0.53334490740740736</c:v>
                </c:pt>
                <c:pt idx="28">
                  <c:v>0.53892361111111109</c:v>
                </c:pt>
                <c:pt idx="29">
                  <c:v>0.54134259259259254</c:v>
                </c:pt>
                <c:pt idx="30">
                  <c:v>0.54569444444444448</c:v>
                </c:pt>
                <c:pt idx="31">
                  <c:v>0.54785879629629641</c:v>
                </c:pt>
                <c:pt idx="32">
                  <c:v>0.55358796296296298</c:v>
                </c:pt>
                <c:pt idx="33">
                  <c:v>0.55600694444444443</c:v>
                </c:pt>
                <c:pt idx="34">
                  <c:v>0.56084490740740733</c:v>
                </c:pt>
                <c:pt idx="35">
                  <c:v>0.56289351851851854</c:v>
                </c:pt>
                <c:pt idx="36">
                  <c:v>0.56959490740740737</c:v>
                </c:pt>
                <c:pt idx="37">
                  <c:v>0.57201388888888882</c:v>
                </c:pt>
                <c:pt idx="38">
                  <c:v>0.57668981481481474</c:v>
                </c:pt>
                <c:pt idx="39">
                  <c:v>0.57862268518518523</c:v>
                </c:pt>
              </c:numCache>
            </c:numRef>
          </c:xVal>
          <c:yVal>
            <c:numRef>
              <c:f>'CB_Lcr (2)'!$V$127:$V$186</c:f>
              <c:numCache>
                <c:formatCode>General</c:formatCode>
                <c:ptCount val="40"/>
                <c:pt idx="0">
                  <c:v>0.51455082543902686</c:v>
                </c:pt>
                <c:pt idx="1">
                  <c:v>0.4988203191676519</c:v>
                </c:pt>
                <c:pt idx="2">
                  <c:v>0.461866160531134</c:v>
                </c:pt>
                <c:pt idx="3">
                  <c:v>0.43970464768373391</c:v>
                </c:pt>
                <c:pt idx="4">
                  <c:v>0.50395851396904812</c:v>
                </c:pt>
                <c:pt idx="5">
                  <c:v>0.49016415679877195</c:v>
                </c:pt>
                <c:pt idx="6">
                  <c:v>0.42559721591793659</c:v>
                </c:pt>
                <c:pt idx="7">
                  <c:v>0.38375200152169175</c:v>
                </c:pt>
                <c:pt idx="8">
                  <c:v>0.60424428069115288</c:v>
                </c:pt>
                <c:pt idx="9">
                  <c:v>0.58944277834701553</c:v>
                </c:pt>
                <c:pt idx="10">
                  <c:v>0.53443274295943133</c:v>
                </c:pt>
                <c:pt idx="11">
                  <c:v>0.51611604454732352</c:v>
                </c:pt>
                <c:pt idx="12">
                  <c:v>0.63730510277665509</c:v>
                </c:pt>
                <c:pt idx="13">
                  <c:v>0.62855257159077393</c:v>
                </c:pt>
                <c:pt idx="14">
                  <c:v>0.60687668994816624</c:v>
                </c:pt>
                <c:pt idx="15">
                  <c:v>0.59532097580298482</c:v>
                </c:pt>
                <c:pt idx="16">
                  <c:v>0.62401920830300228</c:v>
                </c:pt>
                <c:pt idx="17">
                  <c:v>0.60579895216014334</c:v>
                </c:pt>
                <c:pt idx="18">
                  <c:v>0.50879551419522528</c:v>
                </c:pt>
                <c:pt idx="19">
                  <c:v>0.43914477200495916</c:v>
                </c:pt>
                <c:pt idx="20">
                  <c:v>0.61136665899253118</c:v>
                </c:pt>
                <c:pt idx="21">
                  <c:v>0.6003520867845511</c:v>
                </c:pt>
                <c:pt idx="22">
                  <c:v>0.52394729174418575</c:v>
                </c:pt>
                <c:pt idx="23">
                  <c:v>0.45581846596984588</c:v>
                </c:pt>
                <c:pt idx="24">
                  <c:v>0.55121266845083716</c:v>
                </c:pt>
                <c:pt idx="25">
                  <c:v>0.53808802272160161</c:v>
                </c:pt>
                <c:pt idx="26">
                  <c:v>0.445785434287992</c:v>
                </c:pt>
                <c:pt idx="27">
                  <c:v>0.39230990884641598</c:v>
                </c:pt>
                <c:pt idx="28">
                  <c:v>0.6038054739547366</c:v>
                </c:pt>
                <c:pt idx="29">
                  <c:v>0.60970854158613608</c:v>
                </c:pt>
                <c:pt idx="30">
                  <c:v>0.5903891586360881</c:v>
                </c:pt>
                <c:pt idx="31">
                  <c:v>0.56874081054024705</c:v>
                </c:pt>
                <c:pt idx="32">
                  <c:v>0.62832829073319107</c:v>
                </c:pt>
                <c:pt idx="33">
                  <c:v>0.62431751483220144</c:v>
                </c:pt>
                <c:pt idx="34">
                  <c:v>0.54925469199282362</c:v>
                </c:pt>
                <c:pt idx="35">
                  <c:v>0.5102628803324728</c:v>
                </c:pt>
                <c:pt idx="36">
                  <c:v>0.56102279721787607</c:v>
                </c:pt>
                <c:pt idx="37">
                  <c:v>0.55286261419373661</c:v>
                </c:pt>
                <c:pt idx="38">
                  <c:v>0.46723420553140832</c:v>
                </c:pt>
                <c:pt idx="39">
                  <c:v>0.42680158454177675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'CB_Lcr (2)'!$F$187:$H$187</c:f>
              <c:strCache>
                <c:ptCount val="1"/>
                <c:pt idx="0">
                  <c:v>69 08-02-13 2</c:v>
                </c:pt>
              </c:strCache>
            </c:strRef>
          </c:tx>
          <c:spPr>
            <a:ln w="28575">
              <a:noFill/>
            </a:ln>
          </c:spPr>
          <c:marker>
            <c:spPr>
              <a:noFill/>
            </c:spPr>
          </c:marker>
          <c:xVal>
            <c:numRef>
              <c:f>'CB_Lcr (2)'!$Q$187:$Q$256</c:f>
              <c:numCache>
                <c:formatCode>h:mm:ss;@</c:formatCode>
                <c:ptCount val="44"/>
                <c:pt idx="0">
                  <c:v>0.41488425925925931</c:v>
                </c:pt>
                <c:pt idx="1">
                  <c:v>0.41675925925925927</c:v>
                </c:pt>
                <c:pt idx="2">
                  <c:v>0.42114583333333333</c:v>
                </c:pt>
                <c:pt idx="3">
                  <c:v>0.42297453703703702</c:v>
                </c:pt>
                <c:pt idx="4">
                  <c:v>0.42969907407407415</c:v>
                </c:pt>
                <c:pt idx="5">
                  <c:v>0.43160879629629634</c:v>
                </c:pt>
                <c:pt idx="6">
                  <c:v>0.43607638888888889</c:v>
                </c:pt>
                <c:pt idx="7">
                  <c:v>0.43960648148148151</c:v>
                </c:pt>
                <c:pt idx="8">
                  <c:v>0.44655092592592593</c:v>
                </c:pt>
                <c:pt idx="9">
                  <c:v>0.44899305555555558</c:v>
                </c:pt>
                <c:pt idx="10">
                  <c:v>0.45384259259259263</c:v>
                </c:pt>
                <c:pt idx="11">
                  <c:v>0.45799768518518513</c:v>
                </c:pt>
                <c:pt idx="12">
                  <c:v>0.46650462962962969</c:v>
                </c:pt>
                <c:pt idx="13">
                  <c:v>0.46894675925925922</c:v>
                </c:pt>
                <c:pt idx="14">
                  <c:v>0.47321759259259266</c:v>
                </c:pt>
                <c:pt idx="15">
                  <c:v>0.47577546296296302</c:v>
                </c:pt>
                <c:pt idx="16">
                  <c:v>0.48375000000000001</c:v>
                </c:pt>
                <c:pt idx="17">
                  <c:v>0.4861805555555555</c:v>
                </c:pt>
                <c:pt idx="18">
                  <c:v>0.49101851851851852</c:v>
                </c:pt>
                <c:pt idx="19">
                  <c:v>0.49274305555555553</c:v>
                </c:pt>
                <c:pt idx="20">
                  <c:v>0.49918981481481484</c:v>
                </c:pt>
                <c:pt idx="21">
                  <c:v>0.50127314814814816</c:v>
                </c:pt>
                <c:pt idx="22">
                  <c:v>0.50571759259259264</c:v>
                </c:pt>
                <c:pt idx="23">
                  <c:v>0.50810185185185186</c:v>
                </c:pt>
                <c:pt idx="24">
                  <c:v>0.51410879629629636</c:v>
                </c:pt>
                <c:pt idx="25">
                  <c:v>0.51599537037037035</c:v>
                </c:pt>
                <c:pt idx="26">
                  <c:v>0.52038194444444452</c:v>
                </c:pt>
                <c:pt idx="27">
                  <c:v>0.52289351851851851</c:v>
                </c:pt>
                <c:pt idx="28">
                  <c:v>0.53061342592592597</c:v>
                </c:pt>
                <c:pt idx="29">
                  <c:v>0.53255787037037039</c:v>
                </c:pt>
                <c:pt idx="30">
                  <c:v>0.53699074074074071</c:v>
                </c:pt>
                <c:pt idx="31">
                  <c:v>0.53912037037037031</c:v>
                </c:pt>
                <c:pt idx="32">
                  <c:v>0.54578703703703701</c:v>
                </c:pt>
                <c:pt idx="33">
                  <c:v>0.54752314814814818</c:v>
                </c:pt>
                <c:pt idx="34">
                  <c:v>0.55238425925925927</c:v>
                </c:pt>
                <c:pt idx="35">
                  <c:v>0.5532407407407407</c:v>
                </c:pt>
                <c:pt idx="36">
                  <c:v>0.55989583333333337</c:v>
                </c:pt>
                <c:pt idx="37">
                  <c:v>0.56168981481481484</c:v>
                </c:pt>
                <c:pt idx="38">
                  <c:v>0.56622685185185184</c:v>
                </c:pt>
                <c:pt idx="39">
                  <c:v>0.56763888888888892</c:v>
                </c:pt>
                <c:pt idx="40">
                  <c:v>0.57415509259259256</c:v>
                </c:pt>
                <c:pt idx="41">
                  <c:v>0.57587962962962957</c:v>
                </c:pt>
                <c:pt idx="42">
                  <c:v>0.58071759259259259</c:v>
                </c:pt>
                <c:pt idx="43">
                  <c:v>0.58304398148148151</c:v>
                </c:pt>
              </c:numCache>
            </c:numRef>
          </c:xVal>
          <c:yVal>
            <c:numRef>
              <c:f>'CB_Lcr (2)'!$V$187:$V$256</c:f>
              <c:numCache>
                <c:formatCode>General</c:formatCode>
                <c:ptCount val="44"/>
                <c:pt idx="0">
                  <c:v>0.63730818158953051</c:v>
                </c:pt>
                <c:pt idx="1">
                  <c:v>0.63640065746445285</c:v>
                </c:pt>
                <c:pt idx="2">
                  <c:v>0.62206007408961361</c:v>
                </c:pt>
                <c:pt idx="3">
                  <c:v>0.60967575549665465</c:v>
                </c:pt>
                <c:pt idx="4">
                  <c:v>0.52720050122004836</c:v>
                </c:pt>
                <c:pt idx="5">
                  <c:v>0.46505933211577299</c:v>
                </c:pt>
                <c:pt idx="6">
                  <c:v>0.4713103894047953</c:v>
                </c:pt>
                <c:pt idx="7">
                  <c:v>0.4940156275711709</c:v>
                </c:pt>
                <c:pt idx="8">
                  <c:v>0.83861559983761214</c:v>
                </c:pt>
                <c:pt idx="9">
                  <c:v>0.83905939331525248</c:v>
                </c:pt>
                <c:pt idx="10">
                  <c:v>0.25215766473863577</c:v>
                </c:pt>
                <c:pt idx="11">
                  <c:v>0.2586278905557598</c:v>
                </c:pt>
                <c:pt idx="12">
                  <c:v>1.1411637464250735</c:v>
                </c:pt>
                <c:pt idx="13">
                  <c:v>1.1466880962460833</c:v>
                </c:pt>
                <c:pt idx="14">
                  <c:v>0.66621628356354823</c:v>
                </c:pt>
                <c:pt idx="15">
                  <c:v>0.64976321725770569</c:v>
                </c:pt>
                <c:pt idx="16">
                  <c:v>0.50160790121155385</c:v>
                </c:pt>
                <c:pt idx="17">
                  <c:v>0.52100863342794435</c:v>
                </c:pt>
                <c:pt idx="18">
                  <c:v>0.23332886208432099</c:v>
                </c:pt>
                <c:pt idx="19">
                  <c:v>0.24502714056755148</c:v>
                </c:pt>
                <c:pt idx="20">
                  <c:v>0.89387142252230833</c:v>
                </c:pt>
                <c:pt idx="21">
                  <c:v>0.98997217828712658</c:v>
                </c:pt>
                <c:pt idx="22">
                  <c:v>0.97554608049203095</c:v>
                </c:pt>
                <c:pt idx="23">
                  <c:v>1.1055910484845004</c:v>
                </c:pt>
                <c:pt idx="24">
                  <c:v>0.8412653586017661</c:v>
                </c:pt>
                <c:pt idx="25">
                  <c:v>0.85761887657748703</c:v>
                </c:pt>
                <c:pt idx="26">
                  <c:v>0.72344502991103155</c:v>
                </c:pt>
                <c:pt idx="27">
                  <c:v>0.60754148451700285</c:v>
                </c:pt>
                <c:pt idx="28">
                  <c:v>0.7837336456345001</c:v>
                </c:pt>
                <c:pt idx="29">
                  <c:v>0.77385409136011829</c:v>
                </c:pt>
                <c:pt idx="30">
                  <c:v>0.66738803513481093</c:v>
                </c:pt>
                <c:pt idx="31">
                  <c:v>0.63089948242023497</c:v>
                </c:pt>
                <c:pt idx="32">
                  <c:v>0.62713325124726915</c:v>
                </c:pt>
                <c:pt idx="33">
                  <c:v>0.62133680872872854</c:v>
                </c:pt>
                <c:pt idx="34">
                  <c:v>0.56678060016020637</c:v>
                </c:pt>
                <c:pt idx="35">
                  <c:v>0.54362572434553824</c:v>
                </c:pt>
                <c:pt idx="36">
                  <c:v>0.46253886484224033</c:v>
                </c:pt>
                <c:pt idx="37">
                  <c:v>0.45531978054817163</c:v>
                </c:pt>
                <c:pt idx="38">
                  <c:v>0.41442781703863751</c:v>
                </c:pt>
                <c:pt idx="39">
                  <c:v>0.40002959681188632</c:v>
                </c:pt>
                <c:pt idx="40">
                  <c:v>0.65469830248500194</c:v>
                </c:pt>
                <c:pt idx="41">
                  <c:v>0.65207754075064694</c:v>
                </c:pt>
                <c:pt idx="42">
                  <c:v>0.58315132555496141</c:v>
                </c:pt>
                <c:pt idx="43">
                  <c:v>0.53521218896013045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'CB_Lcr (2)'!$F$257:$H$257</c:f>
              <c:strCache>
                <c:ptCount val="1"/>
                <c:pt idx="0">
                  <c:v>72 11-02-13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accent2">
                    <a:lumMod val="50000"/>
                  </a:schemeClr>
                </a:solidFill>
              </a:ln>
            </c:spPr>
          </c:marker>
          <c:xVal>
            <c:numRef>
              <c:f>'CB_Lcr (2)'!$Q$257:$Q$312</c:f>
              <c:numCache>
                <c:formatCode>h:mm:ss;@</c:formatCode>
                <c:ptCount val="36"/>
                <c:pt idx="0">
                  <c:v>0.40050925925925929</c:v>
                </c:pt>
                <c:pt idx="1">
                  <c:v>0.40292824074074074</c:v>
                </c:pt>
                <c:pt idx="2">
                  <c:v>0.40755787037037039</c:v>
                </c:pt>
                <c:pt idx="3">
                  <c:v>0.40983796296296293</c:v>
                </c:pt>
                <c:pt idx="4">
                  <c:v>0.41587962962962965</c:v>
                </c:pt>
                <c:pt idx="5">
                  <c:v>0.41825231481481484</c:v>
                </c:pt>
                <c:pt idx="6">
                  <c:v>0.42252314814814818</c:v>
                </c:pt>
                <c:pt idx="7">
                  <c:v>0.42450231481481482</c:v>
                </c:pt>
                <c:pt idx="8">
                  <c:v>0.43177083333333333</c:v>
                </c:pt>
                <c:pt idx="9">
                  <c:v>0.43418981481481489</c:v>
                </c:pt>
                <c:pt idx="10">
                  <c:v>0.43902777777777779</c:v>
                </c:pt>
                <c:pt idx="11">
                  <c:v>0.44104166666666667</c:v>
                </c:pt>
                <c:pt idx="12">
                  <c:v>0.44668981481481485</c:v>
                </c:pt>
                <c:pt idx="13">
                  <c:v>0.44855324074074077</c:v>
                </c:pt>
                <c:pt idx="14">
                  <c:v>0.45339120370370378</c:v>
                </c:pt>
                <c:pt idx="15">
                  <c:v>0.45770833333333338</c:v>
                </c:pt>
                <c:pt idx="16">
                  <c:v>0.46387731481481487</c:v>
                </c:pt>
                <c:pt idx="17">
                  <c:v>0.46629629629629632</c:v>
                </c:pt>
                <c:pt idx="18">
                  <c:v>0.47113425925925934</c:v>
                </c:pt>
                <c:pt idx="19">
                  <c:v>0.47368055555555555</c:v>
                </c:pt>
                <c:pt idx="20">
                  <c:v>0.48008101851851848</c:v>
                </c:pt>
                <c:pt idx="21">
                  <c:v>0.48250000000000004</c:v>
                </c:pt>
                <c:pt idx="22">
                  <c:v>0.48666666666666669</c:v>
                </c:pt>
                <c:pt idx="23">
                  <c:v>0.48868055555555556</c:v>
                </c:pt>
                <c:pt idx="24">
                  <c:v>0.49513888888888891</c:v>
                </c:pt>
                <c:pt idx="25">
                  <c:v>0.49755787037037036</c:v>
                </c:pt>
                <c:pt idx="26">
                  <c:v>0.50228009259259254</c:v>
                </c:pt>
                <c:pt idx="27">
                  <c:v>0.50416666666666665</c:v>
                </c:pt>
                <c:pt idx="28">
                  <c:v>0.5108449074074074</c:v>
                </c:pt>
                <c:pt idx="29">
                  <c:v>0.51292824074074073</c:v>
                </c:pt>
                <c:pt idx="30">
                  <c:v>0.51768518518518514</c:v>
                </c:pt>
                <c:pt idx="31">
                  <c:v>0.51924768518518527</c:v>
                </c:pt>
                <c:pt idx="32">
                  <c:v>0.5258680555555556</c:v>
                </c:pt>
                <c:pt idx="33">
                  <c:v>0.52828703703703705</c:v>
                </c:pt>
                <c:pt idx="34">
                  <c:v>0.53312499999999996</c:v>
                </c:pt>
                <c:pt idx="35">
                  <c:v>0.53898148148148151</c:v>
                </c:pt>
              </c:numCache>
            </c:numRef>
          </c:xVal>
          <c:yVal>
            <c:numRef>
              <c:f>'CB_Lcr (2)'!$V$257:$V$312</c:f>
              <c:numCache>
                <c:formatCode>General</c:formatCode>
                <c:ptCount val="36"/>
                <c:pt idx="0">
                  <c:v>0.30854220465015147</c:v>
                </c:pt>
                <c:pt idx="1">
                  <c:v>0.29968914747139797</c:v>
                </c:pt>
                <c:pt idx="2">
                  <c:v>0.30824166578494477</c:v>
                </c:pt>
                <c:pt idx="3">
                  <c:v>0.29617636261539426</c:v>
                </c:pt>
                <c:pt idx="4">
                  <c:v>0.43269133234858126</c:v>
                </c:pt>
                <c:pt idx="5">
                  <c:v>0.42044467905407068</c:v>
                </c:pt>
                <c:pt idx="6">
                  <c:v>0.38301475939693669</c:v>
                </c:pt>
                <c:pt idx="7">
                  <c:v>0.35760710672761142</c:v>
                </c:pt>
                <c:pt idx="8">
                  <c:v>0.33808469197592483</c:v>
                </c:pt>
                <c:pt idx="9">
                  <c:v>0.34424530676938464</c:v>
                </c:pt>
                <c:pt idx="10">
                  <c:v>0.35123868644149869</c:v>
                </c:pt>
                <c:pt idx="11">
                  <c:v>0.33842957787224226</c:v>
                </c:pt>
                <c:pt idx="12">
                  <c:v>0.37520647615692104</c:v>
                </c:pt>
                <c:pt idx="13">
                  <c:v>0.36193488823443293</c:v>
                </c:pt>
                <c:pt idx="14">
                  <c:v>0.30819162319585086</c:v>
                </c:pt>
                <c:pt idx="15">
                  <c:v>0.29492507619497688</c:v>
                </c:pt>
                <c:pt idx="16">
                  <c:v>0.39255610455066581</c:v>
                </c:pt>
                <c:pt idx="17">
                  <c:v>0.3938078842983796</c:v>
                </c:pt>
                <c:pt idx="18">
                  <c:v>0.35640910810841792</c:v>
                </c:pt>
                <c:pt idx="19">
                  <c:v>0.32233604433977137</c:v>
                </c:pt>
                <c:pt idx="20">
                  <c:v>0.4411534448056823</c:v>
                </c:pt>
                <c:pt idx="21">
                  <c:v>0.41695368247385534</c:v>
                </c:pt>
                <c:pt idx="22">
                  <c:v>0.3982037633414664</c:v>
                </c:pt>
                <c:pt idx="23">
                  <c:v>0.3907899071009121</c:v>
                </c:pt>
                <c:pt idx="24">
                  <c:v>0.42491506039647753</c:v>
                </c:pt>
                <c:pt idx="25">
                  <c:v>0.42099206325672472</c:v>
                </c:pt>
                <c:pt idx="26">
                  <c:v>0.37343728378822216</c:v>
                </c:pt>
                <c:pt idx="27">
                  <c:v>0.35851938412033724</c:v>
                </c:pt>
                <c:pt idx="28">
                  <c:v>0.36465553769212061</c:v>
                </c:pt>
                <c:pt idx="29">
                  <c:v>0.34906304144350603</c:v>
                </c:pt>
                <c:pt idx="30">
                  <c:v>0.35542733819969446</c:v>
                </c:pt>
                <c:pt idx="31">
                  <c:v>0.3470306284187285</c:v>
                </c:pt>
                <c:pt idx="32">
                  <c:v>0.39576839522973023</c:v>
                </c:pt>
                <c:pt idx="33">
                  <c:v>0.35826087422521208</c:v>
                </c:pt>
                <c:pt idx="34">
                  <c:v>0.34138488182507998</c:v>
                </c:pt>
                <c:pt idx="35">
                  <c:v>0.35910831416643235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'CB_Lcr (2)'!$F$313:$H$313</c:f>
              <c:strCache>
                <c:ptCount val="1"/>
                <c:pt idx="0">
                  <c:v>72 11-02-13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'CB_Lcr (2)'!$Q$313:$Q$373</c:f>
              <c:numCache>
                <c:formatCode>h:mm:ss;@</c:formatCode>
                <c:ptCount val="40"/>
                <c:pt idx="0">
                  <c:v>0.39765046296296302</c:v>
                </c:pt>
                <c:pt idx="1">
                  <c:v>0.39978009259259262</c:v>
                </c:pt>
                <c:pt idx="2">
                  <c:v>0.40461805555555552</c:v>
                </c:pt>
                <c:pt idx="3">
                  <c:v>0.40843750000000001</c:v>
                </c:pt>
                <c:pt idx="4">
                  <c:v>0.41481481481481486</c:v>
                </c:pt>
                <c:pt idx="5">
                  <c:v>0.4167939814814815</c:v>
                </c:pt>
                <c:pt idx="6">
                  <c:v>0.42163194444444441</c:v>
                </c:pt>
                <c:pt idx="7">
                  <c:v>0.42348379629629629</c:v>
                </c:pt>
                <c:pt idx="8">
                  <c:v>0.42976851851851849</c:v>
                </c:pt>
                <c:pt idx="9">
                  <c:v>0.43162037037037038</c:v>
                </c:pt>
                <c:pt idx="10">
                  <c:v>0.43645833333333328</c:v>
                </c:pt>
                <c:pt idx="11">
                  <c:v>0.43883101851851858</c:v>
                </c:pt>
                <c:pt idx="12">
                  <c:v>0.4455324074074074</c:v>
                </c:pt>
                <c:pt idx="13">
                  <c:v>0.44746527777777778</c:v>
                </c:pt>
                <c:pt idx="14">
                  <c:v>0.45230324074074069</c:v>
                </c:pt>
                <c:pt idx="15">
                  <c:v>0.45450231481481485</c:v>
                </c:pt>
                <c:pt idx="16">
                  <c:v>0.4613194444444445</c:v>
                </c:pt>
                <c:pt idx="17">
                  <c:v>0.46324074074074073</c:v>
                </c:pt>
                <c:pt idx="18">
                  <c:v>0.46739583333333334</c:v>
                </c:pt>
                <c:pt idx="19">
                  <c:v>0.46908564814814813</c:v>
                </c:pt>
                <c:pt idx="20">
                  <c:v>0.47524305555555557</c:v>
                </c:pt>
                <c:pt idx="21">
                  <c:v>0.47714120370370372</c:v>
                </c:pt>
                <c:pt idx="22">
                  <c:v>0.48163194444444446</c:v>
                </c:pt>
                <c:pt idx="23">
                  <c:v>0.48392361111111115</c:v>
                </c:pt>
                <c:pt idx="24">
                  <c:v>0.48994212962962969</c:v>
                </c:pt>
                <c:pt idx="25">
                  <c:v>0.4916666666666667</c:v>
                </c:pt>
                <c:pt idx="26">
                  <c:v>0.49630787037037039</c:v>
                </c:pt>
                <c:pt idx="27">
                  <c:v>0.49793981481481475</c:v>
                </c:pt>
                <c:pt idx="28">
                  <c:v>0.50497685185185193</c:v>
                </c:pt>
                <c:pt idx="29">
                  <c:v>0.50672453703703701</c:v>
                </c:pt>
                <c:pt idx="30">
                  <c:v>0.51156250000000003</c:v>
                </c:pt>
                <c:pt idx="31">
                  <c:v>0.51355324074074071</c:v>
                </c:pt>
                <c:pt idx="32">
                  <c:v>0.51973379629629624</c:v>
                </c:pt>
                <c:pt idx="33">
                  <c:v>0.52149305555555558</c:v>
                </c:pt>
                <c:pt idx="34">
                  <c:v>0.52631944444444445</c:v>
                </c:pt>
                <c:pt idx="35">
                  <c:v>0.5275925925925925</c:v>
                </c:pt>
                <c:pt idx="36">
                  <c:v>0.53582175925925923</c:v>
                </c:pt>
                <c:pt idx="37">
                  <c:v>0.53754629629629636</c:v>
                </c:pt>
                <c:pt idx="38">
                  <c:v>0.54238425925925926</c:v>
                </c:pt>
                <c:pt idx="39">
                  <c:v>0.54824074074074081</c:v>
                </c:pt>
              </c:numCache>
            </c:numRef>
          </c:xVal>
          <c:yVal>
            <c:numRef>
              <c:f>'CB_Lcr (2)'!$V$313:$V$373</c:f>
              <c:numCache>
                <c:formatCode>General</c:formatCode>
                <c:ptCount val="40"/>
                <c:pt idx="0">
                  <c:v>0.27073733767889985</c:v>
                </c:pt>
                <c:pt idx="1">
                  <c:v>0.29276517021798698</c:v>
                </c:pt>
                <c:pt idx="2">
                  <c:v>0.33306208398910564</c:v>
                </c:pt>
                <c:pt idx="3">
                  <c:v>0.3684846481839506</c:v>
                </c:pt>
                <c:pt idx="4">
                  <c:v>0.29846428166579519</c:v>
                </c:pt>
                <c:pt idx="5">
                  <c:v>0.30988786967824389</c:v>
                </c:pt>
                <c:pt idx="6">
                  <c:v>0.35269863925407596</c:v>
                </c:pt>
                <c:pt idx="7">
                  <c:v>0.36020317676831937</c:v>
                </c:pt>
                <c:pt idx="8">
                  <c:v>0.35411825751816156</c:v>
                </c:pt>
                <c:pt idx="9">
                  <c:v>0.36557234098074431</c:v>
                </c:pt>
                <c:pt idx="10">
                  <c:v>0.40183798195551979</c:v>
                </c:pt>
                <c:pt idx="11">
                  <c:v>0.3952645103123742</c:v>
                </c:pt>
                <c:pt idx="12">
                  <c:v>0.48800127494943318</c:v>
                </c:pt>
                <c:pt idx="13">
                  <c:v>0.51152818222991736</c:v>
                </c:pt>
                <c:pt idx="14">
                  <c:v>0.50951231677375275</c:v>
                </c:pt>
                <c:pt idx="15">
                  <c:v>0.50278513099145938</c:v>
                </c:pt>
                <c:pt idx="16">
                  <c:v>0.52054111391756208</c:v>
                </c:pt>
                <c:pt idx="17">
                  <c:v>0.52232574718164759</c:v>
                </c:pt>
                <c:pt idx="18">
                  <c:v>0.51462315758509625</c:v>
                </c:pt>
                <c:pt idx="19">
                  <c:v>0.49304768283367917</c:v>
                </c:pt>
                <c:pt idx="20">
                  <c:v>0.57511467524819226</c:v>
                </c:pt>
                <c:pt idx="21">
                  <c:v>0.5570440234480899</c:v>
                </c:pt>
                <c:pt idx="22">
                  <c:v>0.52021680071795562</c:v>
                </c:pt>
                <c:pt idx="23">
                  <c:v>0.48447316188503953</c:v>
                </c:pt>
                <c:pt idx="24">
                  <c:v>0.52278594618083263</c:v>
                </c:pt>
                <c:pt idx="25">
                  <c:v>0.49014144470193349</c:v>
                </c:pt>
                <c:pt idx="26">
                  <c:v>0.39908745572054222</c:v>
                </c:pt>
                <c:pt idx="27">
                  <c:v>0.36709173672242024</c:v>
                </c:pt>
                <c:pt idx="28">
                  <c:v>0.48651166347793534</c:v>
                </c:pt>
                <c:pt idx="29">
                  <c:v>0.46702027304303062</c:v>
                </c:pt>
                <c:pt idx="30">
                  <c:v>0.4434162019695978</c:v>
                </c:pt>
                <c:pt idx="31">
                  <c:v>0.42377037091986469</c:v>
                </c:pt>
                <c:pt idx="32">
                  <c:v>0.60960758337677667</c:v>
                </c:pt>
                <c:pt idx="33">
                  <c:v>0.59953611428971587</c:v>
                </c:pt>
                <c:pt idx="34">
                  <c:v>0.54122424282505566</c:v>
                </c:pt>
                <c:pt idx="35">
                  <c:v>0.51665187729531559</c:v>
                </c:pt>
                <c:pt idx="36">
                  <c:v>0.40992587272525566</c:v>
                </c:pt>
                <c:pt idx="37">
                  <c:v>0.41626649708327351</c:v>
                </c:pt>
                <c:pt idx="38">
                  <c:v>0.36063457686804834</c:v>
                </c:pt>
                <c:pt idx="39">
                  <c:v>0.33768674386788522</c:v>
                </c:pt>
              </c:numCache>
            </c:numRef>
          </c:yVal>
          <c:smooth val="0"/>
        </c:ser>
        <c:ser>
          <c:idx val="9"/>
          <c:order val="7"/>
          <c:tx>
            <c:strRef>
              <c:f>'CB_Lcr (2)'!$F$374:$H$374</c:f>
              <c:strCache>
                <c:ptCount val="1"/>
                <c:pt idx="0">
                  <c:v>74 13-02-13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'CB_Lcr (2)'!$Q$374:$Q$416</c:f>
              <c:numCache>
                <c:formatCode>h:mm:ss;@</c:formatCode>
                <c:ptCount val="28"/>
                <c:pt idx="0">
                  <c:v>0.39862268518518518</c:v>
                </c:pt>
                <c:pt idx="1">
                  <c:v>0.40060185185185193</c:v>
                </c:pt>
                <c:pt idx="2">
                  <c:v>0.40540509259259261</c:v>
                </c:pt>
                <c:pt idx="3">
                  <c:v>0.40790509259259267</c:v>
                </c:pt>
                <c:pt idx="4">
                  <c:v>0.41511574074074076</c:v>
                </c:pt>
                <c:pt idx="5">
                  <c:v>0.4170949074074074</c:v>
                </c:pt>
                <c:pt idx="6">
                  <c:v>0.42136574074074074</c:v>
                </c:pt>
                <c:pt idx="7">
                  <c:v>0.4246064814814815</c:v>
                </c:pt>
                <c:pt idx="8">
                  <c:v>0.43244212962962969</c:v>
                </c:pt>
                <c:pt idx="9">
                  <c:v>0.43486111111111114</c:v>
                </c:pt>
                <c:pt idx="10">
                  <c:v>0.43969907407407405</c:v>
                </c:pt>
                <c:pt idx="11">
                  <c:v>0.44317129629629637</c:v>
                </c:pt>
                <c:pt idx="12">
                  <c:v>0.45578703703703705</c:v>
                </c:pt>
                <c:pt idx="13">
                  <c:v>0.45820601851851861</c:v>
                </c:pt>
                <c:pt idx="14">
                  <c:v>0.46297453703703706</c:v>
                </c:pt>
                <c:pt idx="15">
                  <c:v>0.46572916666666675</c:v>
                </c:pt>
                <c:pt idx="16">
                  <c:v>0.47252314814814822</c:v>
                </c:pt>
                <c:pt idx="17">
                  <c:v>0.47494212962962967</c:v>
                </c:pt>
                <c:pt idx="18">
                  <c:v>0.47976851851851854</c:v>
                </c:pt>
                <c:pt idx="19">
                  <c:v>0.48218749999999999</c:v>
                </c:pt>
                <c:pt idx="20">
                  <c:v>0.48907407407407411</c:v>
                </c:pt>
                <c:pt idx="21">
                  <c:v>0.49149305555555556</c:v>
                </c:pt>
                <c:pt idx="22">
                  <c:v>0.49625000000000008</c:v>
                </c:pt>
                <c:pt idx="23">
                  <c:v>0.49915509259259261</c:v>
                </c:pt>
                <c:pt idx="24">
                  <c:v>0.50608796296296299</c:v>
                </c:pt>
                <c:pt idx="25">
                  <c:v>0.50850694444444444</c:v>
                </c:pt>
                <c:pt idx="26">
                  <c:v>0.5129513888888888</c:v>
                </c:pt>
                <c:pt idx="27">
                  <c:v>0.51533564814814814</c:v>
                </c:pt>
              </c:numCache>
            </c:numRef>
          </c:xVal>
          <c:yVal>
            <c:numRef>
              <c:f>'CB_Lcr (2)'!$V$374:$V$416</c:f>
              <c:numCache>
                <c:formatCode>General</c:formatCode>
                <c:ptCount val="28"/>
                <c:pt idx="0">
                  <c:v>0.2755977175042722</c:v>
                </c:pt>
                <c:pt idx="1">
                  <c:v>0.29978107327396936</c:v>
                </c:pt>
                <c:pt idx="2">
                  <c:v>0.3426914973976174</c:v>
                </c:pt>
                <c:pt idx="3">
                  <c:v>0.35099977389127479</c:v>
                </c:pt>
                <c:pt idx="4">
                  <c:v>0.40926495716976857</c:v>
                </c:pt>
                <c:pt idx="5">
                  <c:v>0.40538731532215183</c:v>
                </c:pt>
                <c:pt idx="6">
                  <c:v>0.39517841979683949</c:v>
                </c:pt>
                <c:pt idx="7">
                  <c:v>0.37889469195958853</c:v>
                </c:pt>
                <c:pt idx="8">
                  <c:v>0.29942823663805784</c:v>
                </c:pt>
                <c:pt idx="9">
                  <c:v>0.28823230198556571</c:v>
                </c:pt>
                <c:pt idx="10">
                  <c:v>0.26760921305849805</c:v>
                </c:pt>
                <c:pt idx="11">
                  <c:v>0.22460192095278991</c:v>
                </c:pt>
                <c:pt idx="12">
                  <c:v>0.23641548450116065</c:v>
                </c:pt>
                <c:pt idx="13">
                  <c:v>0.24343034019808832</c:v>
                </c:pt>
                <c:pt idx="14">
                  <c:v>0.26095075726551176</c:v>
                </c:pt>
                <c:pt idx="15">
                  <c:v>0.26918456313222544</c:v>
                </c:pt>
                <c:pt idx="16">
                  <c:v>0.32956266749517815</c:v>
                </c:pt>
                <c:pt idx="17">
                  <c:v>0.34033420043770835</c:v>
                </c:pt>
                <c:pt idx="18">
                  <c:v>0.35513945263762148</c:v>
                </c:pt>
                <c:pt idx="19">
                  <c:v>0.33256161311366783</c:v>
                </c:pt>
                <c:pt idx="20">
                  <c:v>0.16210246818324942</c:v>
                </c:pt>
                <c:pt idx="21">
                  <c:v>0.19959197110329044</c:v>
                </c:pt>
                <c:pt idx="22">
                  <c:v>0.23705382560126606</c:v>
                </c:pt>
                <c:pt idx="23">
                  <c:v>0.24391086072775681</c:v>
                </c:pt>
                <c:pt idx="24">
                  <c:v>0.22879607124227258</c:v>
                </c:pt>
                <c:pt idx="25">
                  <c:v>0.24184699912340854</c:v>
                </c:pt>
                <c:pt idx="26">
                  <c:v>0.25607712222355772</c:v>
                </c:pt>
                <c:pt idx="27">
                  <c:v>0.25541586457196447</c:v>
                </c:pt>
              </c:numCache>
            </c:numRef>
          </c:yVal>
          <c:smooth val="0"/>
        </c:ser>
        <c:ser>
          <c:idx val="14"/>
          <c:order val="8"/>
          <c:tx>
            <c:strRef>
              <c:f>'CB_Lcr (2)'!$F$417:$H$417</c:f>
              <c:strCache>
                <c:ptCount val="1"/>
                <c:pt idx="0">
                  <c:v>74 13-02-13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FF7C80"/>
                </a:solidFill>
              </a:ln>
            </c:spPr>
          </c:marker>
          <c:xVal>
            <c:numRef>
              <c:f>'CB_Lcr (2)'!$Q$417:$Q$462</c:f>
              <c:numCache>
                <c:formatCode>h:mm:ss;@</c:formatCode>
                <c:ptCount val="28"/>
                <c:pt idx="0">
                  <c:v>0.39578703703703699</c:v>
                </c:pt>
                <c:pt idx="1">
                  <c:v>0.39758101851851857</c:v>
                </c:pt>
                <c:pt idx="2">
                  <c:v>0.40225694444444449</c:v>
                </c:pt>
                <c:pt idx="3">
                  <c:v>0.40550925925925929</c:v>
                </c:pt>
                <c:pt idx="4">
                  <c:v>0.41203703703703709</c:v>
                </c:pt>
                <c:pt idx="5">
                  <c:v>0.41412037037037031</c:v>
                </c:pt>
                <c:pt idx="6">
                  <c:v>0.41881944444444452</c:v>
                </c:pt>
                <c:pt idx="7">
                  <c:v>0.42069444444444448</c:v>
                </c:pt>
                <c:pt idx="8">
                  <c:v>0.42696759259259254</c:v>
                </c:pt>
                <c:pt idx="9">
                  <c:v>0.42890046296296302</c:v>
                </c:pt>
                <c:pt idx="10">
                  <c:v>0.43371527777777785</c:v>
                </c:pt>
                <c:pt idx="11">
                  <c:v>0.43554398148148155</c:v>
                </c:pt>
                <c:pt idx="12">
                  <c:v>0.44186342592592587</c:v>
                </c:pt>
                <c:pt idx="13">
                  <c:v>0.44428240740740743</c:v>
                </c:pt>
                <c:pt idx="14">
                  <c:v>0.4488657407407407</c:v>
                </c:pt>
                <c:pt idx="15">
                  <c:v>0.45292824074074078</c:v>
                </c:pt>
                <c:pt idx="16">
                  <c:v>0.45980324074074075</c:v>
                </c:pt>
                <c:pt idx="17">
                  <c:v>0.46153935185185191</c:v>
                </c:pt>
                <c:pt idx="18">
                  <c:v>0.46637731481481481</c:v>
                </c:pt>
                <c:pt idx="19">
                  <c:v>0.47190972222222227</c:v>
                </c:pt>
                <c:pt idx="20">
                  <c:v>0.47863425925925929</c:v>
                </c:pt>
                <c:pt idx="21">
                  <c:v>0.48049768518518521</c:v>
                </c:pt>
                <c:pt idx="22">
                  <c:v>0.48533564814814822</c:v>
                </c:pt>
                <c:pt idx="23">
                  <c:v>0.48745370370370378</c:v>
                </c:pt>
                <c:pt idx="24">
                  <c:v>0.49478009259259259</c:v>
                </c:pt>
                <c:pt idx="25">
                  <c:v>0.49719907407407404</c:v>
                </c:pt>
                <c:pt idx="26">
                  <c:v>0.50203703703703706</c:v>
                </c:pt>
                <c:pt idx="27">
                  <c:v>0.50604166666666661</c:v>
                </c:pt>
              </c:numCache>
            </c:numRef>
          </c:xVal>
          <c:yVal>
            <c:numRef>
              <c:f>'CB_Lcr (2)'!$V$417:$V$462</c:f>
              <c:numCache>
                <c:formatCode>General</c:formatCode>
                <c:ptCount val="28"/>
                <c:pt idx="0">
                  <c:v>0.33205310342598698</c:v>
                </c:pt>
                <c:pt idx="1">
                  <c:v>0.33581069776369371</c:v>
                </c:pt>
                <c:pt idx="2">
                  <c:v>0.32388366725930134</c:v>
                </c:pt>
                <c:pt idx="3">
                  <c:v>0.31310317736354537</c:v>
                </c:pt>
                <c:pt idx="4">
                  <c:v>0.33021205838231299</c:v>
                </c:pt>
                <c:pt idx="5">
                  <c:v>0.35051667183291302</c:v>
                </c:pt>
                <c:pt idx="6">
                  <c:v>0.40474726458439153</c:v>
                </c:pt>
                <c:pt idx="7">
                  <c:v>0.41248634080588165</c:v>
                </c:pt>
                <c:pt idx="8">
                  <c:v>0.28028278033783904</c:v>
                </c:pt>
                <c:pt idx="9">
                  <c:v>0.28575080696711075</c:v>
                </c:pt>
                <c:pt idx="10">
                  <c:v>0.30652736995457713</c:v>
                </c:pt>
                <c:pt idx="11">
                  <c:v>0.29711965896765635</c:v>
                </c:pt>
                <c:pt idx="12">
                  <c:v>0.20074005096374573</c:v>
                </c:pt>
                <c:pt idx="13">
                  <c:v>0.25185309941443751</c:v>
                </c:pt>
                <c:pt idx="14">
                  <c:v>0.31173569392463746</c:v>
                </c:pt>
                <c:pt idx="15">
                  <c:v>0.37041322602300936</c:v>
                </c:pt>
                <c:pt idx="16">
                  <c:v>0.18459793252413262</c:v>
                </c:pt>
                <c:pt idx="17">
                  <c:v>0.20159864648676651</c:v>
                </c:pt>
                <c:pt idx="18">
                  <c:v>0.26613663484380456</c:v>
                </c:pt>
                <c:pt idx="19">
                  <c:v>0.3376287338573023</c:v>
                </c:pt>
                <c:pt idx="20">
                  <c:v>9.005686709966898E-2</c:v>
                </c:pt>
                <c:pt idx="21">
                  <c:v>0.11927865605502827</c:v>
                </c:pt>
                <c:pt idx="22">
                  <c:v>0.20202650525442079</c:v>
                </c:pt>
                <c:pt idx="23">
                  <c:v>0.22380458896907671</c:v>
                </c:pt>
                <c:pt idx="24">
                  <c:v>0.16789401451796812</c:v>
                </c:pt>
                <c:pt idx="25">
                  <c:v>0.22653999160340094</c:v>
                </c:pt>
                <c:pt idx="26">
                  <c:v>0.31233862531386325</c:v>
                </c:pt>
                <c:pt idx="27">
                  <c:v>0.35341168948991908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'CB_Lcr (2)'!$F$463:$H$463</c:f>
              <c:strCache>
                <c:ptCount val="1"/>
                <c:pt idx="0">
                  <c:v>79 18-02-13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'CB_Lcr (2)'!$Q$463:$Q$501</c:f>
              <c:numCache>
                <c:formatCode>h:mm:ss;@</c:formatCode>
                <c:ptCount val="24"/>
                <c:pt idx="0">
                  <c:v>0.40565972222222224</c:v>
                </c:pt>
                <c:pt idx="1">
                  <c:v>0.40807870370370369</c:v>
                </c:pt>
                <c:pt idx="2">
                  <c:v>0.41291666666666671</c:v>
                </c:pt>
                <c:pt idx="3">
                  <c:v>0.41445601851851854</c:v>
                </c:pt>
                <c:pt idx="4">
                  <c:v>0.42142361111111115</c:v>
                </c:pt>
                <c:pt idx="5">
                  <c:v>0.43335648148148154</c:v>
                </c:pt>
                <c:pt idx="6">
                  <c:v>0.43773148148148144</c:v>
                </c:pt>
                <c:pt idx="7">
                  <c:v>0.44060185185185186</c:v>
                </c:pt>
                <c:pt idx="8">
                  <c:v>0.44765046296296296</c:v>
                </c:pt>
                <c:pt idx="9">
                  <c:v>0.4494097222222222</c:v>
                </c:pt>
                <c:pt idx="10">
                  <c:v>0.45424768518518521</c:v>
                </c:pt>
                <c:pt idx="11">
                  <c:v>0.45605324074074072</c:v>
                </c:pt>
                <c:pt idx="12">
                  <c:v>0.46275462962962965</c:v>
                </c:pt>
                <c:pt idx="13">
                  <c:v>0.46517361111111111</c:v>
                </c:pt>
                <c:pt idx="14">
                  <c:v>0.47001157407407412</c:v>
                </c:pt>
                <c:pt idx="15">
                  <c:v>0.47218749999999998</c:v>
                </c:pt>
                <c:pt idx="16">
                  <c:v>0.48182870370370368</c:v>
                </c:pt>
                <c:pt idx="17">
                  <c:v>0.48424768518518524</c:v>
                </c:pt>
                <c:pt idx="18">
                  <c:v>0.48895833333333338</c:v>
                </c:pt>
                <c:pt idx="19">
                  <c:v>0.4924074074074074</c:v>
                </c:pt>
                <c:pt idx="20">
                  <c:v>0.50135416666666666</c:v>
                </c:pt>
                <c:pt idx="21">
                  <c:v>0.50377314814814822</c:v>
                </c:pt>
                <c:pt idx="22">
                  <c:v>0.50847222222222221</c:v>
                </c:pt>
                <c:pt idx="23">
                  <c:v>0.51452546296296298</c:v>
                </c:pt>
              </c:numCache>
            </c:numRef>
          </c:xVal>
          <c:yVal>
            <c:numRef>
              <c:f>'CB_Lcr (2)'!$V$463:$V$501</c:f>
              <c:numCache>
                <c:formatCode>General</c:formatCode>
                <c:ptCount val="24"/>
                <c:pt idx="0">
                  <c:v>0.23523471326472209</c:v>
                </c:pt>
                <c:pt idx="1">
                  <c:v>0.27604905358701864</c:v>
                </c:pt>
                <c:pt idx="2">
                  <c:v>0.26733928843211902</c:v>
                </c:pt>
                <c:pt idx="3">
                  <c:v>0.2323647853066223</c:v>
                </c:pt>
                <c:pt idx="4">
                  <c:v>0.52384911073122342</c:v>
                </c:pt>
                <c:pt idx="5">
                  <c:v>0.41840424566291939</c:v>
                </c:pt>
                <c:pt idx="6">
                  <c:v>0.32425109561026905</c:v>
                </c:pt>
                <c:pt idx="7">
                  <c:v>0.22875487151772325</c:v>
                </c:pt>
                <c:pt idx="8">
                  <c:v>0.40153541870346771</c:v>
                </c:pt>
                <c:pt idx="9">
                  <c:v>0.3832866561539594</c:v>
                </c:pt>
                <c:pt idx="10">
                  <c:v>0.33628651337940102</c:v>
                </c:pt>
                <c:pt idx="11">
                  <c:v>0.3131613575985025</c:v>
                </c:pt>
                <c:pt idx="12">
                  <c:v>0.2485584563625744</c:v>
                </c:pt>
                <c:pt idx="13">
                  <c:v>0.29327906887058264</c:v>
                </c:pt>
                <c:pt idx="14">
                  <c:v>0.34568509407395354</c:v>
                </c:pt>
                <c:pt idx="15">
                  <c:v>0.3403817425110599</c:v>
                </c:pt>
                <c:pt idx="16">
                  <c:v>0.16778172281914042</c:v>
                </c:pt>
                <c:pt idx="17">
                  <c:v>0.21088853318467907</c:v>
                </c:pt>
                <c:pt idx="18">
                  <c:v>0.23775944261748694</c:v>
                </c:pt>
                <c:pt idx="19">
                  <c:v>0.24788579163374769</c:v>
                </c:pt>
                <c:pt idx="20">
                  <c:v>0.19616018466401133</c:v>
                </c:pt>
                <c:pt idx="21">
                  <c:v>0.24700217345229883</c:v>
                </c:pt>
                <c:pt idx="22">
                  <c:v>0.29445096245426305</c:v>
                </c:pt>
                <c:pt idx="23">
                  <c:v>0.31983500719339442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'CB_Lcr (2)'!$F$502:$H$502</c:f>
              <c:strCache>
                <c:ptCount val="1"/>
                <c:pt idx="0">
                  <c:v>79 18-02-13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'CB_Lcr (2)'!$Q$502:$Q$527</c:f>
              <c:numCache>
                <c:formatCode>h:mm:ss;@</c:formatCode>
                <c:ptCount val="16"/>
                <c:pt idx="0">
                  <c:v>0.40910879629629637</c:v>
                </c:pt>
                <c:pt idx="1">
                  <c:v>0.41085648148148146</c:v>
                </c:pt>
                <c:pt idx="2">
                  <c:v>0.41502314814814822</c:v>
                </c:pt>
                <c:pt idx="3">
                  <c:v>0.41920138888888892</c:v>
                </c:pt>
                <c:pt idx="4">
                  <c:v>0.4243055555555556</c:v>
                </c:pt>
                <c:pt idx="5">
                  <c:v>0.4260532407407408</c:v>
                </c:pt>
                <c:pt idx="6">
                  <c:v>0.43033564814814818</c:v>
                </c:pt>
                <c:pt idx="7">
                  <c:v>0.43234953703703705</c:v>
                </c:pt>
                <c:pt idx="8">
                  <c:v>0.43828703703703698</c:v>
                </c:pt>
                <c:pt idx="9">
                  <c:v>0.44017361111111108</c:v>
                </c:pt>
                <c:pt idx="10">
                  <c:v>0.44487268518518519</c:v>
                </c:pt>
                <c:pt idx="11">
                  <c:v>0.44621527777777781</c:v>
                </c:pt>
                <c:pt idx="12">
                  <c:v>0.45508101851851845</c:v>
                </c:pt>
                <c:pt idx="13">
                  <c:v>0.45709490740740744</c:v>
                </c:pt>
                <c:pt idx="14">
                  <c:v>0.46126157407407409</c:v>
                </c:pt>
                <c:pt idx="15">
                  <c:v>0.46275462962962965</c:v>
                </c:pt>
              </c:numCache>
            </c:numRef>
          </c:xVal>
          <c:yVal>
            <c:numRef>
              <c:f>'CB_Lcr (2)'!$V$502:$V$527</c:f>
              <c:numCache>
                <c:formatCode>General</c:formatCode>
                <c:ptCount val="16"/>
                <c:pt idx="0">
                  <c:v>0.29469661859531321</c:v>
                </c:pt>
                <c:pt idx="1">
                  <c:v>0.30627780407244171</c:v>
                </c:pt>
                <c:pt idx="2">
                  <c:v>0.30305138988623875</c:v>
                </c:pt>
                <c:pt idx="3">
                  <c:v>0.29313124432550625</c:v>
                </c:pt>
                <c:pt idx="4">
                  <c:v>0.65142289114999885</c:v>
                </c:pt>
                <c:pt idx="5">
                  <c:v>0.64441506401501059</c:v>
                </c:pt>
                <c:pt idx="6">
                  <c:v>0.62754841728763255</c:v>
                </c:pt>
                <c:pt idx="7">
                  <c:v>0.61184973218451877</c:v>
                </c:pt>
                <c:pt idx="8">
                  <c:v>0.16105030373565554</c:v>
                </c:pt>
                <c:pt idx="9">
                  <c:v>0.18612255874653327</c:v>
                </c:pt>
                <c:pt idx="10">
                  <c:v>0.21985290664978618</c:v>
                </c:pt>
                <c:pt idx="11">
                  <c:v>0.22327691789467549</c:v>
                </c:pt>
                <c:pt idx="12">
                  <c:v>0.23941608273868603</c:v>
                </c:pt>
                <c:pt idx="13">
                  <c:v>0.26019623974754413</c:v>
                </c:pt>
                <c:pt idx="14">
                  <c:v>0.25495201141669405</c:v>
                </c:pt>
                <c:pt idx="15">
                  <c:v>0.24705575469847829</c:v>
                </c:pt>
              </c:numCache>
            </c:numRef>
          </c:yVal>
          <c:smooth val="0"/>
        </c:ser>
        <c:ser>
          <c:idx val="1"/>
          <c:order val="11"/>
          <c:tx>
            <c:strRef>
              <c:f>'CB_Lcr (2)'!$F$528:$H$528</c:f>
              <c:strCache>
                <c:ptCount val="1"/>
                <c:pt idx="0">
                  <c:v>82 21-02-13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'CB_Lcr (2)'!$Q$528:$Q$540</c:f>
              <c:numCache>
                <c:formatCode>h:mm:ss;@</c:formatCode>
                <c:ptCount val="8"/>
                <c:pt idx="0">
                  <c:v>0.5399652777777777</c:v>
                </c:pt>
                <c:pt idx="1">
                  <c:v>0.54238425925925937</c:v>
                </c:pt>
                <c:pt idx="2">
                  <c:v>0.54721064814814813</c:v>
                </c:pt>
                <c:pt idx="3">
                  <c:v>0.54885416666666664</c:v>
                </c:pt>
                <c:pt idx="4">
                  <c:v>0.56953703703703695</c:v>
                </c:pt>
                <c:pt idx="5">
                  <c:v>0.57195601851851863</c:v>
                </c:pt>
                <c:pt idx="6">
                  <c:v>0.57679398148148153</c:v>
                </c:pt>
                <c:pt idx="7">
                  <c:v>0.5814583333333333</c:v>
                </c:pt>
              </c:numCache>
            </c:numRef>
          </c:xVal>
          <c:yVal>
            <c:numRef>
              <c:f>'CB_Lcr (2)'!$V$528:$V$540</c:f>
              <c:numCache>
                <c:formatCode>General</c:formatCode>
                <c:ptCount val="8"/>
                <c:pt idx="0">
                  <c:v>0.14048433884451542</c:v>
                </c:pt>
                <c:pt idx="1">
                  <c:v>0.17284983080710492</c:v>
                </c:pt>
                <c:pt idx="2">
                  <c:v>0.21590951608972975</c:v>
                </c:pt>
                <c:pt idx="3">
                  <c:v>0.21511993391413498</c:v>
                </c:pt>
                <c:pt idx="4">
                  <c:v>0.12698028355122226</c:v>
                </c:pt>
                <c:pt idx="5">
                  <c:v>0.18760625975074921</c:v>
                </c:pt>
                <c:pt idx="6">
                  <c:v>0.23009254535341947</c:v>
                </c:pt>
                <c:pt idx="7">
                  <c:v>0.25140260920243296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'CB_Lcr (2)'!$F$541:$H$541</c:f>
              <c:strCache>
                <c:ptCount val="1"/>
                <c:pt idx="0">
                  <c:v>82 21-02-13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'CB_Lcr (2)'!$Q$541:$Q$552</c:f>
              <c:numCache>
                <c:formatCode>h:mm:ss;@</c:formatCode>
                <c:ptCount val="8"/>
                <c:pt idx="0">
                  <c:v>0.53785879629629629</c:v>
                </c:pt>
                <c:pt idx="1">
                  <c:v>0.53973379629629625</c:v>
                </c:pt>
                <c:pt idx="2">
                  <c:v>0.54457175925925927</c:v>
                </c:pt>
                <c:pt idx="3">
                  <c:v>0.54601851851851857</c:v>
                </c:pt>
                <c:pt idx="4">
                  <c:v>0.55337962962962961</c:v>
                </c:pt>
                <c:pt idx="5">
                  <c:v>0.55579861111111106</c:v>
                </c:pt>
                <c:pt idx="6">
                  <c:v>0.56035879629629626</c:v>
                </c:pt>
                <c:pt idx="7">
                  <c:v>0.56185185185185182</c:v>
                </c:pt>
              </c:numCache>
            </c:numRef>
          </c:xVal>
          <c:yVal>
            <c:numRef>
              <c:f>'CB_Lcr (2)'!$V$541:$V$552</c:f>
              <c:numCache>
                <c:formatCode>General</c:formatCode>
                <c:ptCount val="8"/>
                <c:pt idx="0">
                  <c:v>0.15230281442691843</c:v>
                </c:pt>
                <c:pt idx="1">
                  <c:v>0.17320183532442418</c:v>
                </c:pt>
                <c:pt idx="2">
                  <c:v>0.20363204330245654</c:v>
                </c:pt>
                <c:pt idx="3">
                  <c:v>0.20208019168470195</c:v>
                </c:pt>
                <c:pt idx="4">
                  <c:v>0.14290054007363981</c:v>
                </c:pt>
                <c:pt idx="5">
                  <c:v>0.19236065758848309</c:v>
                </c:pt>
                <c:pt idx="6">
                  <c:v>0.24396922803322424</c:v>
                </c:pt>
                <c:pt idx="7">
                  <c:v>0.2487791233817469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'CB_Lcr (2)'!$F$553:$H$553</c:f>
              <c:strCache>
                <c:ptCount val="1"/>
                <c:pt idx="0">
                  <c:v>83 22-02-13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</c:spPr>
          </c:marker>
          <c:xVal>
            <c:numRef>
              <c:f>'CB_Lcr (2)'!$Q$553:$Q$565</c:f>
              <c:numCache>
                <c:formatCode>h:mm:ss;@</c:formatCode>
                <c:ptCount val="8"/>
                <c:pt idx="0">
                  <c:v>0.4317361111111111</c:v>
                </c:pt>
                <c:pt idx="1">
                  <c:v>0.43385416666666665</c:v>
                </c:pt>
                <c:pt idx="2">
                  <c:v>0.43853009259259257</c:v>
                </c:pt>
                <c:pt idx="3">
                  <c:v>0.44079861111111118</c:v>
                </c:pt>
                <c:pt idx="4">
                  <c:v>0.44712962962962965</c:v>
                </c:pt>
                <c:pt idx="5">
                  <c:v>0.44924768518518521</c:v>
                </c:pt>
                <c:pt idx="6">
                  <c:v>0.45398148148148143</c:v>
                </c:pt>
                <c:pt idx="7">
                  <c:v>0.4564583333333333</c:v>
                </c:pt>
              </c:numCache>
            </c:numRef>
          </c:xVal>
          <c:yVal>
            <c:numRef>
              <c:f>'CB_Lcr (2)'!$V$553:$V$565</c:f>
              <c:numCache>
                <c:formatCode>General</c:formatCode>
                <c:ptCount val="8"/>
                <c:pt idx="0">
                  <c:v>0.18248538180983045</c:v>
                </c:pt>
                <c:pt idx="1">
                  <c:v>0.21512171582793596</c:v>
                </c:pt>
                <c:pt idx="2">
                  <c:v>0.27899973072601669</c:v>
                </c:pt>
                <c:pt idx="3">
                  <c:v>0.28807314159885478</c:v>
                </c:pt>
                <c:pt idx="4">
                  <c:v>0.21315205580801183</c:v>
                </c:pt>
                <c:pt idx="5">
                  <c:v>0.25534760681920504</c:v>
                </c:pt>
                <c:pt idx="6">
                  <c:v>0.29083069588310806</c:v>
                </c:pt>
                <c:pt idx="7">
                  <c:v>0.27872988976382385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5904"/>
        <c:axId val="677776296"/>
      </c:scatterChart>
      <c:valAx>
        <c:axId val="677775904"/>
        <c:scaling>
          <c:orientation val="minMax"/>
          <c:min val="0.36"/>
        </c:scaling>
        <c:delete val="0"/>
        <c:axPos val="b"/>
        <c:numFmt formatCode="h:mm:ss;@" sourceLinked="1"/>
        <c:majorTickMark val="out"/>
        <c:minorTickMark val="none"/>
        <c:tickLblPos val="nextTo"/>
        <c:crossAx val="677776296"/>
        <c:crosses val="autoZero"/>
        <c:crossBetween val="midCat"/>
      </c:valAx>
      <c:valAx>
        <c:axId val="6777762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775904"/>
        <c:crosses val="autoZero"/>
        <c:crossBetween val="midCat"/>
      </c:valAx>
      <c:spPr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3940706374358798"/>
          <c:y val="9.4270512588209399E-2"/>
          <c:w val="0.148444081419283"/>
          <c:h val="0.86469567785329804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Conductance</a:t>
            </a:r>
            <a:r>
              <a:rPr lang="en-AU" baseline="0"/>
              <a:t> during a day</a:t>
            </a:r>
          </a:p>
          <a:p>
            <a:pPr>
              <a:defRPr/>
            </a:pPr>
            <a:r>
              <a:rPr lang="en-AU" sz="1200" baseline="0"/>
              <a:t> ACi curves 400a-50-150-400b-800-400F</a:t>
            </a:r>
            <a:endParaRPr lang="en-AU" sz="1200"/>
          </a:p>
        </c:rich>
      </c:tx>
      <c:layout>
        <c:manualLayout>
          <c:xMode val="edge"/>
          <c:yMode val="edge"/>
          <c:x val="0.26590997137031003"/>
          <c:y val="2.39711850077061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0183285033178698E-2"/>
          <c:y val="0.15041129242222701"/>
          <c:w val="0.724699822544841"/>
          <c:h val="0.7600385608635380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In_CB_Lcr_RC!$M$2:$M$41</c:f>
              <c:numCache>
                <c:formatCode>h:mm:ss;@</c:formatCode>
                <c:ptCount val="40"/>
                <c:pt idx="0">
                  <c:v>0.48341435185185189</c:v>
                </c:pt>
                <c:pt idx="1">
                  <c:v>0.48572916666666666</c:v>
                </c:pt>
                <c:pt idx="2">
                  <c:v>0.48814814814814822</c:v>
                </c:pt>
                <c:pt idx="3">
                  <c:v>0.49030092592592589</c:v>
                </c:pt>
                <c:pt idx="4">
                  <c:v>0.49944444444444447</c:v>
                </c:pt>
                <c:pt idx="5">
                  <c:v>0.50186342592592592</c:v>
                </c:pt>
                <c:pt idx="6">
                  <c:v>0.50406250000000008</c:v>
                </c:pt>
                <c:pt idx="7">
                  <c:v>0.50648148148148153</c:v>
                </c:pt>
                <c:pt idx="8">
                  <c:v>0.51604166666666662</c:v>
                </c:pt>
                <c:pt idx="9">
                  <c:v>0.51846064814814818</c:v>
                </c:pt>
                <c:pt idx="10">
                  <c:v>0.52087962962962964</c:v>
                </c:pt>
                <c:pt idx="11">
                  <c:v>0.52271990740740737</c:v>
                </c:pt>
                <c:pt idx="12">
                  <c:v>0.44206018518518519</c:v>
                </c:pt>
                <c:pt idx="13">
                  <c:v>0.44447916666666665</c:v>
                </c:pt>
                <c:pt idx="14">
                  <c:v>0.44689814814814821</c:v>
                </c:pt>
                <c:pt idx="15">
                  <c:v>0.44931712962962966</c:v>
                </c:pt>
                <c:pt idx="16">
                  <c:v>0.45768518518518519</c:v>
                </c:pt>
                <c:pt idx="17">
                  <c:v>0.46010416666666665</c:v>
                </c:pt>
                <c:pt idx="18">
                  <c:v>0.46252314814814821</c:v>
                </c:pt>
                <c:pt idx="19">
                  <c:v>0.46494212962962966</c:v>
                </c:pt>
                <c:pt idx="20">
                  <c:v>0.47412037037037036</c:v>
                </c:pt>
                <c:pt idx="21">
                  <c:v>0.47655092592592596</c:v>
                </c:pt>
                <c:pt idx="22">
                  <c:v>0.47875000000000001</c:v>
                </c:pt>
                <c:pt idx="23">
                  <c:v>0.4811805555555555</c:v>
                </c:pt>
                <c:pt idx="24">
                  <c:v>0.48826388888888894</c:v>
                </c:pt>
                <c:pt idx="25">
                  <c:v>0.49045138888888884</c:v>
                </c:pt>
                <c:pt idx="26">
                  <c:v>0.4928703703703704</c:v>
                </c:pt>
                <c:pt idx="27">
                  <c:v>0.49528935185185186</c:v>
                </c:pt>
                <c:pt idx="28">
                  <c:v>0.50487268518518524</c:v>
                </c:pt>
                <c:pt idx="29">
                  <c:v>0.5072916666666667</c:v>
                </c:pt>
                <c:pt idx="30">
                  <c:v>0.50971064814814815</c:v>
                </c:pt>
                <c:pt idx="31">
                  <c:v>0.51197916666666665</c:v>
                </c:pt>
                <c:pt idx="32">
                  <c:v>0.52349537037037042</c:v>
                </c:pt>
                <c:pt idx="33">
                  <c:v>0.52557870370370363</c:v>
                </c:pt>
                <c:pt idx="34">
                  <c:v>0.52799768518518531</c:v>
                </c:pt>
                <c:pt idx="35">
                  <c:v>0.53041666666666676</c:v>
                </c:pt>
                <c:pt idx="36">
                  <c:v>0.54188657407407415</c:v>
                </c:pt>
                <c:pt idx="37">
                  <c:v>0.54396990740740747</c:v>
                </c:pt>
                <c:pt idx="38">
                  <c:v>0.54638888888888892</c:v>
                </c:pt>
                <c:pt idx="39">
                  <c:v>0.54866898148148147</c:v>
                </c:pt>
              </c:numCache>
            </c:numRef>
          </c:xVal>
          <c:yVal>
            <c:numRef>
              <c:f>In_CB_Lcr_RC!$R$2:$R$41</c:f>
              <c:numCache>
                <c:formatCode>General</c:formatCode>
                <c:ptCount val="40"/>
                <c:pt idx="0">
                  <c:v>0.55621950526668584</c:v>
                </c:pt>
                <c:pt idx="1">
                  <c:v>0.56854651723578331</c:v>
                </c:pt>
                <c:pt idx="2">
                  <c:v>0.55792423436974747</c:v>
                </c:pt>
                <c:pt idx="3">
                  <c:v>0.55386086140403668</c:v>
                </c:pt>
                <c:pt idx="4">
                  <c:v>0.50927720300669566</c:v>
                </c:pt>
                <c:pt idx="5">
                  <c:v>0.51135979016698729</c:v>
                </c:pt>
                <c:pt idx="6">
                  <c:v>0.50053799793685938</c:v>
                </c:pt>
                <c:pt idx="7">
                  <c:v>0.47231364934712927</c:v>
                </c:pt>
                <c:pt idx="8">
                  <c:v>0.64937791883799501</c:v>
                </c:pt>
                <c:pt idx="9">
                  <c:v>0.63727608838021743</c:v>
                </c:pt>
                <c:pt idx="10">
                  <c:v>0.60436788943943431</c:v>
                </c:pt>
                <c:pt idx="11">
                  <c:v>0.57673196828112283</c:v>
                </c:pt>
                <c:pt idx="12">
                  <c:v>0.46790841537649641</c:v>
                </c:pt>
                <c:pt idx="13">
                  <c:v>0.44852085338403092</c:v>
                </c:pt>
                <c:pt idx="14">
                  <c:v>0.45223878246365168</c:v>
                </c:pt>
                <c:pt idx="15">
                  <c:v>0.40507576092955316</c:v>
                </c:pt>
                <c:pt idx="16">
                  <c:v>0.51644113062568386</c:v>
                </c:pt>
                <c:pt idx="17">
                  <c:v>0.50974689357579261</c:v>
                </c:pt>
                <c:pt idx="18">
                  <c:v>0.50949403506941593</c:v>
                </c:pt>
                <c:pt idx="19">
                  <c:v>0.53365795521481663</c:v>
                </c:pt>
                <c:pt idx="20">
                  <c:v>0.59210921925385274</c:v>
                </c:pt>
                <c:pt idx="21">
                  <c:v>0.57994437735412074</c:v>
                </c:pt>
                <c:pt idx="22">
                  <c:v>0.56787537827924717</c:v>
                </c:pt>
                <c:pt idx="23">
                  <c:v>0.558150665959815</c:v>
                </c:pt>
                <c:pt idx="24">
                  <c:v>0.37785536254170743</c:v>
                </c:pt>
                <c:pt idx="25">
                  <c:v>0.38504896613966078</c:v>
                </c:pt>
                <c:pt idx="26">
                  <c:v>0.3998124399642759</c:v>
                </c:pt>
                <c:pt idx="27">
                  <c:v>0.39904311384756419</c:v>
                </c:pt>
                <c:pt idx="28">
                  <c:v>0.45580135775578545</c:v>
                </c:pt>
                <c:pt idx="29">
                  <c:v>0.45123782963840664</c:v>
                </c:pt>
                <c:pt idx="30">
                  <c:v>0.46023516742355541</c:v>
                </c:pt>
                <c:pt idx="31">
                  <c:v>0.46301802783363177</c:v>
                </c:pt>
                <c:pt idx="32">
                  <c:v>0.6209591183962706</c:v>
                </c:pt>
                <c:pt idx="33">
                  <c:v>0.6094374194443416</c:v>
                </c:pt>
                <c:pt idx="34">
                  <c:v>0.60099088561202341</c:v>
                </c:pt>
                <c:pt idx="35">
                  <c:v>0.57806436116395854</c:v>
                </c:pt>
                <c:pt idx="36">
                  <c:v>0.62418842553887877</c:v>
                </c:pt>
                <c:pt idx="37">
                  <c:v>0.61549668107080757</c:v>
                </c:pt>
                <c:pt idx="38">
                  <c:v>0.60258791844233184</c:v>
                </c:pt>
                <c:pt idx="39">
                  <c:v>0.58684162618861035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2"/>
          <c:order val="1"/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In_CB_Lcr_RC!$M$14:$M$49</c:f>
              <c:numCache>
                <c:formatCode>h:mm:ss;@</c:formatCode>
                <c:ptCount val="36"/>
                <c:pt idx="0">
                  <c:v>0.44206018518518519</c:v>
                </c:pt>
                <c:pt idx="1">
                  <c:v>0.44447916666666665</c:v>
                </c:pt>
                <c:pt idx="2">
                  <c:v>0.44689814814814821</c:v>
                </c:pt>
                <c:pt idx="3">
                  <c:v>0.44931712962962966</c:v>
                </c:pt>
                <c:pt idx="4">
                  <c:v>0.45768518518518519</c:v>
                </c:pt>
                <c:pt idx="5">
                  <c:v>0.46010416666666665</c:v>
                </c:pt>
                <c:pt idx="6">
                  <c:v>0.46252314814814821</c:v>
                </c:pt>
                <c:pt idx="7">
                  <c:v>0.46494212962962966</c:v>
                </c:pt>
                <c:pt idx="8">
                  <c:v>0.47412037037037036</c:v>
                </c:pt>
                <c:pt idx="9">
                  <c:v>0.47655092592592596</c:v>
                </c:pt>
                <c:pt idx="10">
                  <c:v>0.47875000000000001</c:v>
                </c:pt>
                <c:pt idx="11">
                  <c:v>0.4811805555555555</c:v>
                </c:pt>
                <c:pt idx="12">
                  <c:v>0.48826388888888894</c:v>
                </c:pt>
                <c:pt idx="13">
                  <c:v>0.49045138888888884</c:v>
                </c:pt>
                <c:pt idx="14">
                  <c:v>0.4928703703703704</c:v>
                </c:pt>
                <c:pt idx="15">
                  <c:v>0.49528935185185186</c:v>
                </c:pt>
                <c:pt idx="16">
                  <c:v>0.50487268518518524</c:v>
                </c:pt>
                <c:pt idx="17">
                  <c:v>0.5072916666666667</c:v>
                </c:pt>
                <c:pt idx="18">
                  <c:v>0.50971064814814815</c:v>
                </c:pt>
                <c:pt idx="19">
                  <c:v>0.51197916666666665</c:v>
                </c:pt>
                <c:pt idx="20">
                  <c:v>0.52349537037037042</c:v>
                </c:pt>
                <c:pt idx="21">
                  <c:v>0.52557870370370363</c:v>
                </c:pt>
                <c:pt idx="22">
                  <c:v>0.52799768518518531</c:v>
                </c:pt>
                <c:pt idx="23">
                  <c:v>0.53041666666666676</c:v>
                </c:pt>
                <c:pt idx="24">
                  <c:v>0.54188657407407415</c:v>
                </c:pt>
                <c:pt idx="25">
                  <c:v>0.54396990740740747</c:v>
                </c:pt>
                <c:pt idx="26">
                  <c:v>0.54638888888888892</c:v>
                </c:pt>
                <c:pt idx="27">
                  <c:v>0.54866898148148147</c:v>
                </c:pt>
                <c:pt idx="28">
                  <c:v>0.55700231481481477</c:v>
                </c:pt>
                <c:pt idx="29">
                  <c:v>0.55876157407407412</c:v>
                </c:pt>
                <c:pt idx="30">
                  <c:v>0.56118055555555557</c:v>
                </c:pt>
                <c:pt idx="31">
                  <c:v>0.56305555555555553</c:v>
                </c:pt>
                <c:pt idx="32">
                  <c:v>0.57234953703703706</c:v>
                </c:pt>
                <c:pt idx="33">
                  <c:v>0.57472222222222225</c:v>
                </c:pt>
                <c:pt idx="34">
                  <c:v>0.57711805555555562</c:v>
                </c:pt>
                <c:pt idx="35">
                  <c:v>0.57938657407407401</c:v>
                </c:pt>
              </c:numCache>
            </c:numRef>
          </c:xVal>
          <c:yVal>
            <c:numRef>
              <c:f>In_CB_Lcr_RC!$R$14:$R$49</c:f>
              <c:numCache>
                <c:formatCode>General</c:formatCode>
                <c:ptCount val="36"/>
                <c:pt idx="0">
                  <c:v>0.46790841537649641</c:v>
                </c:pt>
                <c:pt idx="1">
                  <c:v>0.44852085338403092</c:v>
                </c:pt>
                <c:pt idx="2">
                  <c:v>0.45223878246365168</c:v>
                </c:pt>
                <c:pt idx="3">
                  <c:v>0.40507576092955316</c:v>
                </c:pt>
                <c:pt idx="4">
                  <c:v>0.51644113062568386</c:v>
                </c:pt>
                <c:pt idx="5">
                  <c:v>0.50974689357579261</c:v>
                </c:pt>
                <c:pt idx="6">
                  <c:v>0.50949403506941593</c:v>
                </c:pt>
                <c:pt idx="7">
                  <c:v>0.53365795521481663</c:v>
                </c:pt>
                <c:pt idx="8">
                  <c:v>0.59210921925385274</c:v>
                </c:pt>
                <c:pt idx="9">
                  <c:v>0.57994437735412074</c:v>
                </c:pt>
                <c:pt idx="10">
                  <c:v>0.56787537827924717</c:v>
                </c:pt>
                <c:pt idx="11">
                  <c:v>0.558150665959815</c:v>
                </c:pt>
                <c:pt idx="12">
                  <c:v>0.37785536254170743</c:v>
                </c:pt>
                <c:pt idx="13">
                  <c:v>0.38504896613966078</c:v>
                </c:pt>
                <c:pt idx="14">
                  <c:v>0.3998124399642759</c:v>
                </c:pt>
                <c:pt idx="15">
                  <c:v>0.39904311384756419</c:v>
                </c:pt>
                <c:pt idx="16">
                  <c:v>0.45580135775578545</c:v>
                </c:pt>
                <c:pt idx="17">
                  <c:v>0.45123782963840664</c:v>
                </c:pt>
                <c:pt idx="18">
                  <c:v>0.46023516742355541</c:v>
                </c:pt>
                <c:pt idx="19">
                  <c:v>0.46301802783363177</c:v>
                </c:pt>
                <c:pt idx="20">
                  <c:v>0.6209591183962706</c:v>
                </c:pt>
                <c:pt idx="21">
                  <c:v>0.6094374194443416</c:v>
                </c:pt>
                <c:pt idx="22">
                  <c:v>0.60099088561202341</c:v>
                </c:pt>
                <c:pt idx="23">
                  <c:v>0.57806436116395854</c:v>
                </c:pt>
                <c:pt idx="24">
                  <c:v>0.62418842553887877</c:v>
                </c:pt>
                <c:pt idx="25">
                  <c:v>0.61549668107080757</c:v>
                </c:pt>
                <c:pt idx="26">
                  <c:v>0.60258791844233184</c:v>
                </c:pt>
                <c:pt idx="27">
                  <c:v>0.58684162618861035</c:v>
                </c:pt>
                <c:pt idx="28">
                  <c:v>0.4745861289011879</c:v>
                </c:pt>
                <c:pt idx="29">
                  <c:v>0.48291042575376125</c:v>
                </c:pt>
                <c:pt idx="30">
                  <c:v>0.50044918417062401</c:v>
                </c:pt>
                <c:pt idx="31">
                  <c:v>0.48408665589800715</c:v>
                </c:pt>
                <c:pt idx="32">
                  <c:v>0.30977092818006668</c:v>
                </c:pt>
                <c:pt idx="33">
                  <c:v>0.34828667839867278</c:v>
                </c:pt>
                <c:pt idx="34">
                  <c:v>0.38435196384695464</c:v>
                </c:pt>
                <c:pt idx="35">
                  <c:v>0.40754739542700785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3"/>
          <c:order val="2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3"/>
                </a:solidFill>
              </a:ln>
            </c:spPr>
          </c:marker>
          <c:xVal>
            <c:numRef>
              <c:f>In_CB_Lcr_RC!$M$50:$M$81</c:f>
              <c:numCache>
                <c:formatCode>h:mm:ss;@</c:formatCode>
                <c:ptCount val="32"/>
                <c:pt idx="0">
                  <c:v>0.44619212962962962</c:v>
                </c:pt>
                <c:pt idx="1">
                  <c:v>0.44863425925925926</c:v>
                </c:pt>
                <c:pt idx="2">
                  <c:v>0.45100694444444445</c:v>
                </c:pt>
                <c:pt idx="3">
                  <c:v>0.45344907407407409</c:v>
                </c:pt>
                <c:pt idx="4">
                  <c:v>0.4627430555555555</c:v>
                </c:pt>
                <c:pt idx="5">
                  <c:v>0.46513888888888888</c:v>
                </c:pt>
                <c:pt idx="6">
                  <c:v>0.46753472222222225</c:v>
                </c:pt>
                <c:pt idx="7">
                  <c:v>0.46993055555555563</c:v>
                </c:pt>
                <c:pt idx="8">
                  <c:v>0.47932870370370373</c:v>
                </c:pt>
                <c:pt idx="9">
                  <c:v>0.48146990740740747</c:v>
                </c:pt>
                <c:pt idx="10">
                  <c:v>0.48390046296296296</c:v>
                </c:pt>
                <c:pt idx="11">
                  <c:v>0.48633101851851845</c:v>
                </c:pt>
                <c:pt idx="12">
                  <c:v>0.49475694444444451</c:v>
                </c:pt>
                <c:pt idx="13">
                  <c:v>0.4971875</c:v>
                </c:pt>
                <c:pt idx="14">
                  <c:v>0.4996180555555555</c:v>
                </c:pt>
                <c:pt idx="15">
                  <c:v>0.50203703703703706</c:v>
                </c:pt>
                <c:pt idx="16">
                  <c:v>0.51210648148148141</c:v>
                </c:pt>
                <c:pt idx="17">
                  <c:v>0.51453703703703701</c:v>
                </c:pt>
                <c:pt idx="18">
                  <c:v>0.51696759259259262</c:v>
                </c:pt>
                <c:pt idx="19">
                  <c:v>0.51939814814814811</c:v>
                </c:pt>
                <c:pt idx="20">
                  <c:v>0.53131944444444446</c:v>
                </c:pt>
                <c:pt idx="21">
                  <c:v>0.53332175925925929</c:v>
                </c:pt>
                <c:pt idx="22">
                  <c:v>0.53575231481481489</c:v>
                </c:pt>
                <c:pt idx="23">
                  <c:v>0.53818287037037027</c:v>
                </c:pt>
                <c:pt idx="24">
                  <c:v>0.55164351851851845</c:v>
                </c:pt>
                <c:pt idx="25">
                  <c:v>0.55341435185185184</c:v>
                </c:pt>
                <c:pt idx="26">
                  <c:v>0.5558333333333334</c:v>
                </c:pt>
                <c:pt idx="27">
                  <c:v>0.55789351851851854</c:v>
                </c:pt>
                <c:pt idx="28">
                  <c:v>0.56783564814814824</c:v>
                </c:pt>
                <c:pt idx="29">
                  <c:v>0.56988425925925923</c:v>
                </c:pt>
                <c:pt idx="30">
                  <c:v>0.57168981481481473</c:v>
                </c:pt>
                <c:pt idx="31">
                  <c:v>0.57412037037037034</c:v>
                </c:pt>
              </c:numCache>
            </c:numRef>
          </c:xVal>
          <c:yVal>
            <c:numRef>
              <c:f>In_CB_Lcr_RC!$R$50:$R$81</c:f>
              <c:numCache>
                <c:formatCode>General</c:formatCode>
                <c:ptCount val="32"/>
                <c:pt idx="0">
                  <c:v>0.17248331363075703</c:v>
                </c:pt>
                <c:pt idx="1">
                  <c:v>0.26839038363776807</c:v>
                </c:pt>
                <c:pt idx="2">
                  <c:v>0.33161034286753771</c:v>
                </c:pt>
                <c:pt idx="3">
                  <c:v>0.26117374266944549</c:v>
                </c:pt>
                <c:pt idx="4">
                  <c:v>1.740954135020022E-2</c:v>
                </c:pt>
                <c:pt idx="5">
                  <c:v>4.1127997003996497E-2</c:v>
                </c:pt>
                <c:pt idx="6">
                  <c:v>3.7516934474585872E-2</c:v>
                </c:pt>
                <c:pt idx="7">
                  <c:v>1.8947943966449381E-2</c:v>
                </c:pt>
                <c:pt idx="8">
                  <c:v>0.67201025189072272</c:v>
                </c:pt>
                <c:pt idx="9">
                  <c:v>0.61825543303382013</c:v>
                </c:pt>
                <c:pt idx="10">
                  <c:v>0.54040704109251481</c:v>
                </c:pt>
                <c:pt idx="11">
                  <c:v>0.42319457963591217</c:v>
                </c:pt>
                <c:pt idx="12">
                  <c:v>0.52559064378641185</c:v>
                </c:pt>
                <c:pt idx="13">
                  <c:v>0.43355980700770541</c:v>
                </c:pt>
                <c:pt idx="14">
                  <c:v>0.30253889117232186</c:v>
                </c:pt>
                <c:pt idx="15">
                  <c:v>0.15013462194736374</c:v>
                </c:pt>
                <c:pt idx="16">
                  <c:v>0.68021736447163428</c:v>
                </c:pt>
                <c:pt idx="17">
                  <c:v>0.62948801772584428</c:v>
                </c:pt>
                <c:pt idx="18">
                  <c:v>0.54747110256968057</c:v>
                </c:pt>
                <c:pt idx="19">
                  <c:v>0.48187018265075604</c:v>
                </c:pt>
                <c:pt idx="20">
                  <c:v>0.47880669864691139</c:v>
                </c:pt>
                <c:pt idx="21">
                  <c:v>0.44115407245174137</c:v>
                </c:pt>
                <c:pt idx="22">
                  <c:v>0.39369267195672714</c:v>
                </c:pt>
                <c:pt idx="23">
                  <c:v>0.3419155434515706</c:v>
                </c:pt>
                <c:pt idx="24">
                  <c:v>0.32204693223050657</c:v>
                </c:pt>
                <c:pt idx="25">
                  <c:v>0.30601959022785402</c:v>
                </c:pt>
                <c:pt idx="26">
                  <c:v>0.25362332574327179</c:v>
                </c:pt>
                <c:pt idx="27">
                  <c:v>0.16188105263581187</c:v>
                </c:pt>
                <c:pt idx="28">
                  <c:v>0.49941586671062427</c:v>
                </c:pt>
                <c:pt idx="29">
                  <c:v>0.48799841629080876</c:v>
                </c:pt>
                <c:pt idx="30">
                  <c:v>0.47295956936938743</c:v>
                </c:pt>
                <c:pt idx="31">
                  <c:v>0.41917225787350515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4"/>
          <c:order val="3"/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In_CB_Lcr_RC!$M$82:$M$121</c:f>
              <c:numCache>
                <c:formatCode>h:mm:ss;@</c:formatCode>
                <c:ptCount val="40"/>
                <c:pt idx="0">
                  <c:v>0.42160879629629633</c:v>
                </c:pt>
                <c:pt idx="1">
                  <c:v>0.42403935185185193</c:v>
                </c:pt>
                <c:pt idx="2">
                  <c:v>0.42646990740740742</c:v>
                </c:pt>
                <c:pt idx="3">
                  <c:v>0.42888888888888888</c:v>
                </c:pt>
                <c:pt idx="4">
                  <c:v>0.4412152777777778</c:v>
                </c:pt>
                <c:pt idx="5">
                  <c:v>0.44353009259259257</c:v>
                </c:pt>
                <c:pt idx="6">
                  <c:v>0.44594907407407414</c:v>
                </c:pt>
                <c:pt idx="7">
                  <c:v>0.44836805555555559</c:v>
                </c:pt>
                <c:pt idx="8">
                  <c:v>0.45883101851851849</c:v>
                </c:pt>
                <c:pt idx="9">
                  <c:v>0.46125000000000005</c:v>
                </c:pt>
                <c:pt idx="10">
                  <c:v>0.4636689814814815</c:v>
                </c:pt>
                <c:pt idx="11">
                  <c:v>0.46605324074074073</c:v>
                </c:pt>
                <c:pt idx="12">
                  <c:v>0.47357638888888887</c:v>
                </c:pt>
                <c:pt idx="13">
                  <c:v>0.47599537037037032</c:v>
                </c:pt>
                <c:pt idx="14">
                  <c:v>0.47828703703703712</c:v>
                </c:pt>
                <c:pt idx="15">
                  <c:v>0.48070601851851857</c:v>
                </c:pt>
                <c:pt idx="16">
                  <c:v>0.48827546296296298</c:v>
                </c:pt>
                <c:pt idx="17">
                  <c:v>0.49069444444444443</c:v>
                </c:pt>
                <c:pt idx="18">
                  <c:v>0.493113425925926</c:v>
                </c:pt>
                <c:pt idx="19">
                  <c:v>0.49553240740740745</c:v>
                </c:pt>
                <c:pt idx="20">
                  <c:v>0.50613425925925926</c:v>
                </c:pt>
                <c:pt idx="21">
                  <c:v>0.50809027777777782</c:v>
                </c:pt>
                <c:pt idx="22">
                  <c:v>0.51050925925925927</c:v>
                </c:pt>
                <c:pt idx="23">
                  <c:v>0.51292824074074073</c:v>
                </c:pt>
                <c:pt idx="24">
                  <c:v>0.52429398148148143</c:v>
                </c:pt>
                <c:pt idx="25">
                  <c:v>0.52660879629629631</c:v>
                </c:pt>
                <c:pt idx="26">
                  <c:v>0.52884259259259259</c:v>
                </c:pt>
                <c:pt idx="27">
                  <c:v>0.53126157407407415</c:v>
                </c:pt>
                <c:pt idx="28">
                  <c:v>0.53892361111111109</c:v>
                </c:pt>
                <c:pt idx="29">
                  <c:v>0.54134259259259254</c:v>
                </c:pt>
                <c:pt idx="30">
                  <c:v>0.54376157407407399</c:v>
                </c:pt>
                <c:pt idx="31">
                  <c:v>0.54569444444444448</c:v>
                </c:pt>
                <c:pt idx="32">
                  <c:v>0.55358796296296298</c:v>
                </c:pt>
                <c:pt idx="33">
                  <c:v>0.55600694444444443</c:v>
                </c:pt>
                <c:pt idx="34">
                  <c:v>0.55842592592592588</c:v>
                </c:pt>
                <c:pt idx="35">
                  <c:v>0.56084490740740733</c:v>
                </c:pt>
                <c:pt idx="36">
                  <c:v>0.56959490740740737</c:v>
                </c:pt>
                <c:pt idx="37">
                  <c:v>0.57201388888888882</c:v>
                </c:pt>
                <c:pt idx="38">
                  <c:v>0.57427083333333329</c:v>
                </c:pt>
                <c:pt idx="39">
                  <c:v>0.57668981481481474</c:v>
                </c:pt>
              </c:numCache>
            </c:numRef>
          </c:xVal>
          <c:yVal>
            <c:numRef>
              <c:f>In_CB_Lcr_RC!$R$82:$R$121</c:f>
              <c:numCache>
                <c:formatCode>General</c:formatCode>
                <c:ptCount val="40"/>
                <c:pt idx="0">
                  <c:v>0.51455082543902686</c:v>
                </c:pt>
                <c:pt idx="1">
                  <c:v>0.4988203191676519</c:v>
                </c:pt>
                <c:pt idx="2">
                  <c:v>0.47720594453123399</c:v>
                </c:pt>
                <c:pt idx="3">
                  <c:v>0.461866160531134</c:v>
                </c:pt>
                <c:pt idx="4">
                  <c:v>0.50395851396904812</c:v>
                </c:pt>
                <c:pt idx="5">
                  <c:v>0.49016415679877195</c:v>
                </c:pt>
                <c:pt idx="6">
                  <c:v>0.46679573733193042</c:v>
                </c:pt>
                <c:pt idx="7">
                  <c:v>0.42559721591793659</c:v>
                </c:pt>
                <c:pt idx="8">
                  <c:v>0.60424428069115288</c:v>
                </c:pt>
                <c:pt idx="9">
                  <c:v>0.58944277834701553</c:v>
                </c:pt>
                <c:pt idx="10">
                  <c:v>0.56561053003419037</c:v>
                </c:pt>
                <c:pt idx="11">
                  <c:v>0.53443274295943133</c:v>
                </c:pt>
                <c:pt idx="12">
                  <c:v>0.63730510277665509</c:v>
                </c:pt>
                <c:pt idx="13">
                  <c:v>0.62855257159077393</c:v>
                </c:pt>
                <c:pt idx="14">
                  <c:v>0.62154899079084869</c:v>
                </c:pt>
                <c:pt idx="15">
                  <c:v>0.60687668994816624</c:v>
                </c:pt>
                <c:pt idx="16">
                  <c:v>0.62401920830300228</c:v>
                </c:pt>
                <c:pt idx="17">
                  <c:v>0.60579895216014334</c:v>
                </c:pt>
                <c:pt idx="18">
                  <c:v>0.57016339541442951</c:v>
                </c:pt>
                <c:pt idx="19">
                  <c:v>0.50879551419522528</c:v>
                </c:pt>
                <c:pt idx="20">
                  <c:v>0.61136665899253118</c:v>
                </c:pt>
                <c:pt idx="21">
                  <c:v>0.6003520867845511</c:v>
                </c:pt>
                <c:pt idx="22">
                  <c:v>0.58174939512139823</c:v>
                </c:pt>
                <c:pt idx="23">
                  <c:v>0.52394729174418575</c:v>
                </c:pt>
                <c:pt idx="24">
                  <c:v>0.55121266845083716</c:v>
                </c:pt>
                <c:pt idx="25">
                  <c:v>0.53808802272160161</c:v>
                </c:pt>
                <c:pt idx="26">
                  <c:v>0.51435059863687671</c:v>
                </c:pt>
                <c:pt idx="27">
                  <c:v>0.445785434287992</c:v>
                </c:pt>
                <c:pt idx="28">
                  <c:v>0.6038054739547366</c:v>
                </c:pt>
                <c:pt idx="29">
                  <c:v>0.60970854158613608</c:v>
                </c:pt>
                <c:pt idx="30">
                  <c:v>0.60289785479293512</c:v>
                </c:pt>
                <c:pt idx="31">
                  <c:v>0.5903891586360881</c:v>
                </c:pt>
                <c:pt idx="32">
                  <c:v>0.62832829073319107</c:v>
                </c:pt>
                <c:pt idx="33">
                  <c:v>0.62431751483220144</c:v>
                </c:pt>
                <c:pt idx="34">
                  <c:v>0.60362102104822202</c:v>
                </c:pt>
                <c:pt idx="35">
                  <c:v>0.54925469199282362</c:v>
                </c:pt>
                <c:pt idx="36">
                  <c:v>0.56102279721787607</c:v>
                </c:pt>
                <c:pt idx="37">
                  <c:v>0.55286261419373661</c:v>
                </c:pt>
                <c:pt idx="38">
                  <c:v>0.53199043052112793</c:v>
                </c:pt>
                <c:pt idx="39">
                  <c:v>0.46723420553140832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5"/>
          <c:order val="4"/>
          <c:spPr>
            <a:ln w="28575">
              <a:noFill/>
            </a:ln>
          </c:spPr>
          <c:marker>
            <c:spPr>
              <a:noFill/>
            </c:spPr>
          </c:marker>
          <c:xVal>
            <c:numRef>
              <c:f>In_CB_Lcr_RC!$M$122:$M$165</c:f>
              <c:numCache>
                <c:formatCode>h:mm:ss;@</c:formatCode>
                <c:ptCount val="44"/>
                <c:pt idx="0">
                  <c:v>0.41488425925925931</c:v>
                </c:pt>
                <c:pt idx="1">
                  <c:v>0.41675925925925927</c:v>
                </c:pt>
                <c:pt idx="2">
                  <c:v>0.41917824074074073</c:v>
                </c:pt>
                <c:pt idx="3">
                  <c:v>0.42114583333333333</c:v>
                </c:pt>
                <c:pt idx="4">
                  <c:v>0.42969907407407415</c:v>
                </c:pt>
                <c:pt idx="5">
                  <c:v>0.43160879629629634</c:v>
                </c:pt>
                <c:pt idx="6">
                  <c:v>0.43365740740740744</c:v>
                </c:pt>
                <c:pt idx="7">
                  <c:v>0.43607638888888889</c:v>
                </c:pt>
                <c:pt idx="8">
                  <c:v>0.44655092592592593</c:v>
                </c:pt>
                <c:pt idx="9">
                  <c:v>0.44899305555555558</c:v>
                </c:pt>
                <c:pt idx="10">
                  <c:v>0.45142361111111107</c:v>
                </c:pt>
                <c:pt idx="11">
                  <c:v>0.45384259259259263</c:v>
                </c:pt>
                <c:pt idx="12">
                  <c:v>0.46650462962962969</c:v>
                </c:pt>
                <c:pt idx="13">
                  <c:v>0.46894675925925922</c:v>
                </c:pt>
                <c:pt idx="14">
                  <c:v>0.47137731481481482</c:v>
                </c:pt>
                <c:pt idx="15">
                  <c:v>0.47321759259259266</c:v>
                </c:pt>
                <c:pt idx="16">
                  <c:v>0.48375000000000001</c:v>
                </c:pt>
                <c:pt idx="17">
                  <c:v>0.4861805555555555</c:v>
                </c:pt>
                <c:pt idx="18">
                  <c:v>0.48859953703703707</c:v>
                </c:pt>
                <c:pt idx="19">
                  <c:v>0.49101851851851852</c:v>
                </c:pt>
                <c:pt idx="20">
                  <c:v>0.49918981481481484</c:v>
                </c:pt>
                <c:pt idx="21">
                  <c:v>0.50127314814814816</c:v>
                </c:pt>
                <c:pt idx="22">
                  <c:v>0.50327546296296299</c:v>
                </c:pt>
                <c:pt idx="23">
                  <c:v>0.50571759259259264</c:v>
                </c:pt>
                <c:pt idx="24">
                  <c:v>0.51410879629629636</c:v>
                </c:pt>
                <c:pt idx="25">
                  <c:v>0.51599537037037035</c:v>
                </c:pt>
                <c:pt idx="26">
                  <c:v>0.51795138888888892</c:v>
                </c:pt>
                <c:pt idx="27">
                  <c:v>0.52038194444444452</c:v>
                </c:pt>
                <c:pt idx="28">
                  <c:v>0.53061342592592597</c:v>
                </c:pt>
                <c:pt idx="29">
                  <c:v>0.53255787037037039</c:v>
                </c:pt>
                <c:pt idx="30">
                  <c:v>0.53456018518518522</c:v>
                </c:pt>
                <c:pt idx="31">
                  <c:v>0.53699074074074071</c:v>
                </c:pt>
                <c:pt idx="32">
                  <c:v>0.54578703703703701</c:v>
                </c:pt>
                <c:pt idx="33">
                  <c:v>0.54752314814814818</c:v>
                </c:pt>
                <c:pt idx="34">
                  <c:v>0.54995370370370378</c:v>
                </c:pt>
                <c:pt idx="35">
                  <c:v>0.55238425925925927</c:v>
                </c:pt>
                <c:pt idx="36">
                  <c:v>0.55989583333333337</c:v>
                </c:pt>
                <c:pt idx="37">
                  <c:v>0.56168981481481484</c:v>
                </c:pt>
                <c:pt idx="38">
                  <c:v>0.56380787037037039</c:v>
                </c:pt>
                <c:pt idx="39">
                  <c:v>0.56622685185185184</c:v>
                </c:pt>
                <c:pt idx="40">
                  <c:v>0.57415509259259256</c:v>
                </c:pt>
                <c:pt idx="41">
                  <c:v>0.57587962962962957</c:v>
                </c:pt>
                <c:pt idx="42">
                  <c:v>0.57829861111111114</c:v>
                </c:pt>
                <c:pt idx="43">
                  <c:v>0.58071759259259259</c:v>
                </c:pt>
              </c:numCache>
            </c:numRef>
          </c:xVal>
          <c:yVal>
            <c:numRef>
              <c:f>In_CB_Lcr_RC!$R$122:$R$165</c:f>
              <c:numCache>
                <c:formatCode>General</c:formatCode>
                <c:ptCount val="44"/>
                <c:pt idx="0">
                  <c:v>0.63730818158953051</c:v>
                </c:pt>
                <c:pt idx="1">
                  <c:v>0.63640065746445285</c:v>
                </c:pt>
                <c:pt idx="2">
                  <c:v>0.62713654138702557</c:v>
                </c:pt>
                <c:pt idx="3">
                  <c:v>0.62206007408961361</c:v>
                </c:pt>
                <c:pt idx="4">
                  <c:v>0.52720050122004836</c:v>
                </c:pt>
                <c:pt idx="5">
                  <c:v>0.46505933211577299</c:v>
                </c:pt>
                <c:pt idx="6">
                  <c:v>0.44836839987135657</c:v>
                </c:pt>
                <c:pt idx="7">
                  <c:v>0.4713103894047953</c:v>
                </c:pt>
                <c:pt idx="8">
                  <c:v>0.83861559983761214</c:v>
                </c:pt>
                <c:pt idx="9">
                  <c:v>0.83905939331525248</c:v>
                </c:pt>
                <c:pt idx="10">
                  <c:v>0.51772552097255531</c:v>
                </c:pt>
                <c:pt idx="11">
                  <c:v>0.25215766473863577</c:v>
                </c:pt>
                <c:pt idx="12">
                  <c:v>1.1411637464250735</c:v>
                </c:pt>
                <c:pt idx="13">
                  <c:v>1.1466880962460833</c:v>
                </c:pt>
                <c:pt idx="14">
                  <c:v>0.70988827167816804</c:v>
                </c:pt>
                <c:pt idx="15">
                  <c:v>0.66621628356354823</c:v>
                </c:pt>
                <c:pt idx="16">
                  <c:v>0.50160790121155385</c:v>
                </c:pt>
                <c:pt idx="17">
                  <c:v>0.52100863342794435</c:v>
                </c:pt>
                <c:pt idx="18">
                  <c:v>0.31438164989731959</c:v>
                </c:pt>
                <c:pt idx="19">
                  <c:v>0.23332886208432099</c:v>
                </c:pt>
                <c:pt idx="20">
                  <c:v>0.89387142252230833</c:v>
                </c:pt>
                <c:pt idx="21">
                  <c:v>0.98997217828712658</c:v>
                </c:pt>
                <c:pt idx="22">
                  <c:v>1.1373078285952014</c:v>
                </c:pt>
                <c:pt idx="23">
                  <c:v>0.97554608049203095</c:v>
                </c:pt>
                <c:pt idx="24">
                  <c:v>0.8412653586017661</c:v>
                </c:pt>
                <c:pt idx="25">
                  <c:v>0.85761887657748703</c:v>
                </c:pt>
                <c:pt idx="26">
                  <c:v>0.85723252343880207</c:v>
                </c:pt>
                <c:pt idx="27">
                  <c:v>0.72344502991103155</c:v>
                </c:pt>
                <c:pt idx="28">
                  <c:v>0.7837336456345001</c:v>
                </c:pt>
                <c:pt idx="29">
                  <c:v>0.77385409136011829</c:v>
                </c:pt>
                <c:pt idx="30">
                  <c:v>0.73484654306915476</c:v>
                </c:pt>
                <c:pt idx="31">
                  <c:v>0.66738803513481093</c:v>
                </c:pt>
                <c:pt idx="32">
                  <c:v>0.62713325124726915</c:v>
                </c:pt>
                <c:pt idx="33">
                  <c:v>0.62133680872872854</c:v>
                </c:pt>
                <c:pt idx="34">
                  <c:v>0.60557282790673883</c:v>
                </c:pt>
                <c:pt idx="35">
                  <c:v>0.56678060016020637</c:v>
                </c:pt>
                <c:pt idx="36">
                  <c:v>0.46253886484224033</c:v>
                </c:pt>
                <c:pt idx="37">
                  <c:v>0.45531978054817163</c:v>
                </c:pt>
                <c:pt idx="38">
                  <c:v>0.44889839995824404</c:v>
                </c:pt>
                <c:pt idx="39">
                  <c:v>0.41442781703863751</c:v>
                </c:pt>
                <c:pt idx="40">
                  <c:v>0.65469830248500194</c:v>
                </c:pt>
                <c:pt idx="41">
                  <c:v>0.65207754075064694</c:v>
                </c:pt>
                <c:pt idx="42">
                  <c:v>0.63668229635954809</c:v>
                </c:pt>
                <c:pt idx="43">
                  <c:v>0.58315132555496141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8"/>
          <c:order val="5"/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accent2">
                    <a:lumMod val="50000"/>
                  </a:schemeClr>
                </a:solidFill>
              </a:ln>
            </c:spPr>
          </c:marker>
          <c:xVal>
            <c:numRef>
              <c:f>In_CB_Lcr_RC!$M$166:$M$201</c:f>
              <c:numCache>
                <c:formatCode>h:mm:ss;@</c:formatCode>
                <c:ptCount val="36"/>
                <c:pt idx="0">
                  <c:v>0.40050925925925929</c:v>
                </c:pt>
                <c:pt idx="1">
                  <c:v>0.40292824074074074</c:v>
                </c:pt>
                <c:pt idx="2">
                  <c:v>0.40513888888888894</c:v>
                </c:pt>
                <c:pt idx="3">
                  <c:v>0.40755787037037039</c:v>
                </c:pt>
                <c:pt idx="4">
                  <c:v>0.41587962962962965</c:v>
                </c:pt>
                <c:pt idx="5">
                  <c:v>0.41825231481481484</c:v>
                </c:pt>
                <c:pt idx="6">
                  <c:v>0.42067129629629629</c:v>
                </c:pt>
                <c:pt idx="7">
                  <c:v>0.42252314814814818</c:v>
                </c:pt>
                <c:pt idx="8">
                  <c:v>0.43177083333333333</c:v>
                </c:pt>
                <c:pt idx="9">
                  <c:v>0.43418981481481489</c:v>
                </c:pt>
                <c:pt idx="10">
                  <c:v>0.43660879629629634</c:v>
                </c:pt>
                <c:pt idx="11">
                  <c:v>0.43902777777777779</c:v>
                </c:pt>
                <c:pt idx="12">
                  <c:v>0.44668981481481485</c:v>
                </c:pt>
                <c:pt idx="13">
                  <c:v>0.44855324074074077</c:v>
                </c:pt>
                <c:pt idx="14">
                  <c:v>0.45097222222222222</c:v>
                </c:pt>
                <c:pt idx="15">
                  <c:v>0.45339120370370378</c:v>
                </c:pt>
                <c:pt idx="16">
                  <c:v>0.46387731481481487</c:v>
                </c:pt>
                <c:pt idx="17">
                  <c:v>0.46629629629629632</c:v>
                </c:pt>
                <c:pt idx="18">
                  <c:v>0.46871527777777777</c:v>
                </c:pt>
                <c:pt idx="19">
                  <c:v>0.47113425925925934</c:v>
                </c:pt>
                <c:pt idx="20">
                  <c:v>0.48008101851851848</c:v>
                </c:pt>
                <c:pt idx="21">
                  <c:v>0.48250000000000004</c:v>
                </c:pt>
                <c:pt idx="22">
                  <c:v>0.48491898148148149</c:v>
                </c:pt>
                <c:pt idx="23">
                  <c:v>0.48666666666666669</c:v>
                </c:pt>
                <c:pt idx="24">
                  <c:v>0.49513888888888891</c:v>
                </c:pt>
                <c:pt idx="25">
                  <c:v>0.49755787037037036</c:v>
                </c:pt>
                <c:pt idx="26">
                  <c:v>0.49986111111111109</c:v>
                </c:pt>
                <c:pt idx="27">
                  <c:v>0.50228009259259254</c:v>
                </c:pt>
                <c:pt idx="28">
                  <c:v>0.5108449074074074</c:v>
                </c:pt>
                <c:pt idx="29">
                  <c:v>0.51292824074074073</c:v>
                </c:pt>
                <c:pt idx="30">
                  <c:v>0.51534722222222218</c:v>
                </c:pt>
                <c:pt idx="31">
                  <c:v>0.51768518518518514</c:v>
                </c:pt>
                <c:pt idx="32">
                  <c:v>0.5258680555555556</c:v>
                </c:pt>
                <c:pt idx="33">
                  <c:v>0.52828703703703705</c:v>
                </c:pt>
                <c:pt idx="34">
                  <c:v>0.53070601851851851</c:v>
                </c:pt>
                <c:pt idx="35">
                  <c:v>0.53312499999999996</c:v>
                </c:pt>
              </c:numCache>
            </c:numRef>
          </c:xVal>
          <c:yVal>
            <c:numRef>
              <c:f>In_CB_Lcr_RC!$R$166:$R$201</c:f>
              <c:numCache>
                <c:formatCode>General</c:formatCode>
                <c:ptCount val="36"/>
                <c:pt idx="0">
                  <c:v>0.30854220465015147</c:v>
                </c:pt>
                <c:pt idx="1">
                  <c:v>0.29968914747139797</c:v>
                </c:pt>
                <c:pt idx="2">
                  <c:v>0.3154516684923242</c:v>
                </c:pt>
                <c:pt idx="3">
                  <c:v>0.30824166578494477</c:v>
                </c:pt>
                <c:pt idx="4">
                  <c:v>0.43269133234858126</c:v>
                </c:pt>
                <c:pt idx="5">
                  <c:v>0.42044467905407068</c:v>
                </c:pt>
                <c:pt idx="6">
                  <c:v>0.40584627961596442</c:v>
                </c:pt>
                <c:pt idx="7">
                  <c:v>0.38301475939693669</c:v>
                </c:pt>
                <c:pt idx="8">
                  <c:v>0.33808469197592483</c:v>
                </c:pt>
                <c:pt idx="9">
                  <c:v>0.34424530676938464</c:v>
                </c:pt>
                <c:pt idx="10">
                  <c:v>0.34806036993469475</c:v>
                </c:pt>
                <c:pt idx="11">
                  <c:v>0.35123868644149869</c:v>
                </c:pt>
                <c:pt idx="12">
                  <c:v>0.37520647615692104</c:v>
                </c:pt>
                <c:pt idx="13">
                  <c:v>0.36193488823443293</c:v>
                </c:pt>
                <c:pt idx="14">
                  <c:v>0.35504868719077887</c:v>
                </c:pt>
                <c:pt idx="15">
                  <c:v>0.30819162319585086</c:v>
                </c:pt>
                <c:pt idx="16">
                  <c:v>0.39255610455066581</c:v>
                </c:pt>
                <c:pt idx="17">
                  <c:v>0.3938078842983796</c:v>
                </c:pt>
                <c:pt idx="18">
                  <c:v>0.39097596086952396</c:v>
                </c:pt>
                <c:pt idx="19">
                  <c:v>0.35640910810841792</c:v>
                </c:pt>
                <c:pt idx="20">
                  <c:v>0.4411534448056823</c:v>
                </c:pt>
                <c:pt idx="21">
                  <c:v>0.41695368247385534</c:v>
                </c:pt>
                <c:pt idx="22">
                  <c:v>0.41198905287512722</c:v>
                </c:pt>
                <c:pt idx="23">
                  <c:v>0.3982037633414664</c:v>
                </c:pt>
                <c:pt idx="24">
                  <c:v>0.42491506039647753</c:v>
                </c:pt>
                <c:pt idx="25">
                  <c:v>0.42099206325672472</c:v>
                </c:pt>
                <c:pt idx="26">
                  <c:v>0.41622221223480083</c:v>
                </c:pt>
                <c:pt idx="27">
                  <c:v>0.37343728378822216</c:v>
                </c:pt>
                <c:pt idx="28">
                  <c:v>0.36465553769212061</c:v>
                </c:pt>
                <c:pt idx="29">
                  <c:v>0.34906304144350603</c:v>
                </c:pt>
                <c:pt idx="30">
                  <c:v>0.35499196327918192</c:v>
                </c:pt>
                <c:pt idx="31">
                  <c:v>0.35542733819969446</c:v>
                </c:pt>
                <c:pt idx="32">
                  <c:v>0.39576839522973023</c:v>
                </c:pt>
                <c:pt idx="33">
                  <c:v>0.35826087422521208</c:v>
                </c:pt>
                <c:pt idx="34">
                  <c:v>0.3612479441530333</c:v>
                </c:pt>
                <c:pt idx="35">
                  <c:v>0.34138488182507998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7"/>
          <c:order val="6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In_CB_Lcr_RC!$M$202:$M$241</c:f>
              <c:numCache>
                <c:formatCode>h:mm:ss;@</c:formatCode>
                <c:ptCount val="40"/>
                <c:pt idx="0">
                  <c:v>0.39765046296296302</c:v>
                </c:pt>
                <c:pt idx="1">
                  <c:v>0.39978009259259262</c:v>
                </c:pt>
                <c:pt idx="2">
                  <c:v>0.40219907407407407</c:v>
                </c:pt>
                <c:pt idx="3">
                  <c:v>0.40461805555555552</c:v>
                </c:pt>
                <c:pt idx="4">
                  <c:v>0.41481481481481486</c:v>
                </c:pt>
                <c:pt idx="5">
                  <c:v>0.4167939814814815</c:v>
                </c:pt>
                <c:pt idx="6">
                  <c:v>0.41921296296296295</c:v>
                </c:pt>
                <c:pt idx="7">
                  <c:v>0.42163194444444441</c:v>
                </c:pt>
                <c:pt idx="8">
                  <c:v>0.42976851851851849</c:v>
                </c:pt>
                <c:pt idx="9">
                  <c:v>0.43162037037037038</c:v>
                </c:pt>
                <c:pt idx="10">
                  <c:v>0.43403935185185183</c:v>
                </c:pt>
                <c:pt idx="11">
                  <c:v>0.43645833333333328</c:v>
                </c:pt>
                <c:pt idx="12">
                  <c:v>0.4455324074074074</c:v>
                </c:pt>
                <c:pt idx="13">
                  <c:v>0.44746527777777778</c:v>
                </c:pt>
                <c:pt idx="14">
                  <c:v>0.44988425925925923</c:v>
                </c:pt>
                <c:pt idx="15">
                  <c:v>0.45230324074074069</c:v>
                </c:pt>
                <c:pt idx="16">
                  <c:v>0.4613194444444445</c:v>
                </c:pt>
                <c:pt idx="17">
                  <c:v>0.46324074074074073</c:v>
                </c:pt>
                <c:pt idx="18">
                  <c:v>0.46563657407407411</c:v>
                </c:pt>
                <c:pt idx="19">
                  <c:v>0.46739583333333334</c:v>
                </c:pt>
                <c:pt idx="20">
                  <c:v>0.47524305555555557</c:v>
                </c:pt>
                <c:pt idx="21">
                  <c:v>0.47714120370370372</c:v>
                </c:pt>
                <c:pt idx="22">
                  <c:v>0.47921296296296301</c:v>
                </c:pt>
                <c:pt idx="23">
                  <c:v>0.48163194444444446</c:v>
                </c:pt>
                <c:pt idx="24">
                  <c:v>0.48994212962962969</c:v>
                </c:pt>
                <c:pt idx="25">
                  <c:v>0.4916666666666667</c:v>
                </c:pt>
                <c:pt idx="26">
                  <c:v>0.49388888888888893</c:v>
                </c:pt>
                <c:pt idx="27">
                  <c:v>0.49630787037037039</c:v>
                </c:pt>
                <c:pt idx="28">
                  <c:v>0.50497685185185193</c:v>
                </c:pt>
                <c:pt idx="29">
                  <c:v>0.50672453703703701</c:v>
                </c:pt>
                <c:pt idx="30">
                  <c:v>0.50914351851851847</c:v>
                </c:pt>
                <c:pt idx="31">
                  <c:v>0.51156250000000003</c:v>
                </c:pt>
                <c:pt idx="32">
                  <c:v>0.51973379629629624</c:v>
                </c:pt>
                <c:pt idx="33">
                  <c:v>0.52149305555555558</c:v>
                </c:pt>
                <c:pt idx="34">
                  <c:v>0.523900462962963</c:v>
                </c:pt>
                <c:pt idx="35">
                  <c:v>0.52631944444444445</c:v>
                </c:pt>
                <c:pt idx="36">
                  <c:v>0.53582175925925923</c:v>
                </c:pt>
                <c:pt idx="37">
                  <c:v>0.53754629629629636</c:v>
                </c:pt>
                <c:pt idx="38">
                  <c:v>0.53996527777777781</c:v>
                </c:pt>
                <c:pt idx="39">
                  <c:v>0.54238425925925926</c:v>
                </c:pt>
              </c:numCache>
            </c:numRef>
          </c:xVal>
          <c:yVal>
            <c:numRef>
              <c:f>In_CB_Lcr_RC!$R$202:$R$241</c:f>
              <c:numCache>
                <c:formatCode>General</c:formatCode>
                <c:ptCount val="40"/>
                <c:pt idx="0">
                  <c:v>0.27073733767889985</c:v>
                </c:pt>
                <c:pt idx="1">
                  <c:v>0.29276517021798698</c:v>
                </c:pt>
                <c:pt idx="2">
                  <c:v>0.33541611425008239</c:v>
                </c:pt>
                <c:pt idx="3">
                  <c:v>0.33306208398910564</c:v>
                </c:pt>
                <c:pt idx="4">
                  <c:v>0.29846428166579519</c:v>
                </c:pt>
                <c:pt idx="5">
                  <c:v>0.30988786967824389</c:v>
                </c:pt>
                <c:pt idx="6">
                  <c:v>0.33382430655245215</c:v>
                </c:pt>
                <c:pt idx="7">
                  <c:v>0.35269863925407596</c:v>
                </c:pt>
                <c:pt idx="8">
                  <c:v>0.35411825751816156</c:v>
                </c:pt>
                <c:pt idx="9">
                  <c:v>0.36557234098074431</c:v>
                </c:pt>
                <c:pt idx="10">
                  <c:v>0.37612914528621827</c:v>
                </c:pt>
                <c:pt idx="11">
                  <c:v>0.40183798195551979</c:v>
                </c:pt>
                <c:pt idx="12">
                  <c:v>0.48800127494943318</c:v>
                </c:pt>
                <c:pt idx="13">
                  <c:v>0.51152818222991736</c:v>
                </c:pt>
                <c:pt idx="14">
                  <c:v>0.51813151157048098</c:v>
                </c:pt>
                <c:pt idx="15">
                  <c:v>0.50951231677375275</c:v>
                </c:pt>
                <c:pt idx="16">
                  <c:v>0.52054111391756208</c:v>
                </c:pt>
                <c:pt idx="17">
                  <c:v>0.52232574718164759</c:v>
                </c:pt>
                <c:pt idx="18">
                  <c:v>0.5282988295629234</c:v>
                </c:pt>
                <c:pt idx="19">
                  <c:v>0.51462315758509625</c:v>
                </c:pt>
                <c:pt idx="20">
                  <c:v>0.57511467524819226</c:v>
                </c:pt>
                <c:pt idx="21">
                  <c:v>0.5570440234480899</c:v>
                </c:pt>
                <c:pt idx="22">
                  <c:v>0.54768344956482251</c:v>
                </c:pt>
                <c:pt idx="23">
                  <c:v>0.52021680071795562</c:v>
                </c:pt>
                <c:pt idx="24">
                  <c:v>0.52278594618083263</c:v>
                </c:pt>
                <c:pt idx="25">
                  <c:v>0.49014144470193349</c:v>
                </c:pt>
                <c:pt idx="26">
                  <c:v>0.48418372129826476</c:v>
                </c:pt>
                <c:pt idx="27">
                  <c:v>0.39908745572054222</c:v>
                </c:pt>
                <c:pt idx="28">
                  <c:v>0.48651166347793534</c:v>
                </c:pt>
                <c:pt idx="29">
                  <c:v>0.46702027304303062</c:v>
                </c:pt>
                <c:pt idx="30">
                  <c:v>0.46882225153315354</c:v>
                </c:pt>
                <c:pt idx="31">
                  <c:v>0.4434162019695978</c:v>
                </c:pt>
                <c:pt idx="32">
                  <c:v>0.60960758337677667</c:v>
                </c:pt>
                <c:pt idx="33">
                  <c:v>0.59953611428971587</c:v>
                </c:pt>
                <c:pt idx="34">
                  <c:v>0.58602416032023452</c:v>
                </c:pt>
                <c:pt idx="35">
                  <c:v>0.54122424282505566</c:v>
                </c:pt>
                <c:pt idx="36">
                  <c:v>0.40992587272525566</c:v>
                </c:pt>
                <c:pt idx="37">
                  <c:v>0.41626649708327351</c:v>
                </c:pt>
                <c:pt idx="38">
                  <c:v>0.40884043967069683</c:v>
                </c:pt>
                <c:pt idx="39">
                  <c:v>0.36063457686804834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9"/>
          <c:order val="7"/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In_CB_Lcr_RC!$M$242:$M$269</c:f>
              <c:numCache>
                <c:formatCode>h:mm:ss;@</c:formatCode>
                <c:ptCount val="28"/>
                <c:pt idx="0">
                  <c:v>0.39862268518518518</c:v>
                </c:pt>
                <c:pt idx="1">
                  <c:v>0.40060185185185193</c:v>
                </c:pt>
                <c:pt idx="2">
                  <c:v>0.40302083333333338</c:v>
                </c:pt>
                <c:pt idx="3">
                  <c:v>0.40540509259259261</c:v>
                </c:pt>
                <c:pt idx="4">
                  <c:v>0.41511574074074076</c:v>
                </c:pt>
                <c:pt idx="5">
                  <c:v>0.4170949074074074</c:v>
                </c:pt>
                <c:pt idx="6">
                  <c:v>0.4193055555555556</c:v>
                </c:pt>
                <c:pt idx="7">
                  <c:v>0.42136574074074074</c:v>
                </c:pt>
                <c:pt idx="8">
                  <c:v>0.43244212962962969</c:v>
                </c:pt>
                <c:pt idx="9">
                  <c:v>0.43486111111111114</c:v>
                </c:pt>
                <c:pt idx="10">
                  <c:v>0.4372800925925926</c:v>
                </c:pt>
                <c:pt idx="11">
                  <c:v>0.43969907407407405</c:v>
                </c:pt>
                <c:pt idx="12">
                  <c:v>0.45578703703703705</c:v>
                </c:pt>
                <c:pt idx="13">
                  <c:v>0.45820601851851861</c:v>
                </c:pt>
                <c:pt idx="14">
                  <c:v>0.46055555555555561</c:v>
                </c:pt>
                <c:pt idx="15">
                  <c:v>0.46297453703703706</c:v>
                </c:pt>
                <c:pt idx="16">
                  <c:v>0.47252314814814822</c:v>
                </c:pt>
                <c:pt idx="17">
                  <c:v>0.47494212962962967</c:v>
                </c:pt>
                <c:pt idx="18">
                  <c:v>0.47736111111111112</c:v>
                </c:pt>
                <c:pt idx="19">
                  <c:v>0.47976851851851854</c:v>
                </c:pt>
                <c:pt idx="20">
                  <c:v>0.48907407407407411</c:v>
                </c:pt>
                <c:pt idx="21">
                  <c:v>0.49149305555555556</c:v>
                </c:pt>
                <c:pt idx="22">
                  <c:v>0.49383101851851852</c:v>
                </c:pt>
                <c:pt idx="23">
                  <c:v>0.49625000000000008</c:v>
                </c:pt>
                <c:pt idx="24">
                  <c:v>0.50608796296296299</c:v>
                </c:pt>
                <c:pt idx="25">
                  <c:v>0.50850694444444444</c:v>
                </c:pt>
                <c:pt idx="26">
                  <c:v>0.51092592592592589</c:v>
                </c:pt>
                <c:pt idx="27">
                  <c:v>0.5129513888888888</c:v>
                </c:pt>
              </c:numCache>
            </c:numRef>
          </c:xVal>
          <c:yVal>
            <c:numRef>
              <c:f>In_CB_Lcr_RC!$R$242:$R$269</c:f>
              <c:numCache>
                <c:formatCode>General</c:formatCode>
                <c:ptCount val="28"/>
                <c:pt idx="0">
                  <c:v>0.2755977175042722</c:v>
                </c:pt>
                <c:pt idx="1">
                  <c:v>0.29978107327396936</c:v>
                </c:pt>
                <c:pt idx="2">
                  <c:v>0.32655840048451912</c:v>
                </c:pt>
                <c:pt idx="3">
                  <c:v>0.3426914973976174</c:v>
                </c:pt>
                <c:pt idx="4">
                  <c:v>0.40926495716976857</c:v>
                </c:pt>
                <c:pt idx="5">
                  <c:v>0.40538731532215183</c:v>
                </c:pt>
                <c:pt idx="6">
                  <c:v>0.40636424221914141</c:v>
                </c:pt>
                <c:pt idx="7">
                  <c:v>0.39517841979683949</c:v>
                </c:pt>
                <c:pt idx="8">
                  <c:v>0.29942823663805784</c:v>
                </c:pt>
                <c:pt idx="9">
                  <c:v>0.28823230198556571</c:v>
                </c:pt>
                <c:pt idx="10">
                  <c:v>0.28762136218408785</c:v>
                </c:pt>
                <c:pt idx="11">
                  <c:v>0.26760921305849805</c:v>
                </c:pt>
                <c:pt idx="12">
                  <c:v>0.23641548450116065</c:v>
                </c:pt>
                <c:pt idx="13">
                  <c:v>0.24343034019808832</c:v>
                </c:pt>
                <c:pt idx="14">
                  <c:v>0.25719861153030288</c:v>
                </c:pt>
                <c:pt idx="15">
                  <c:v>0.26095075726551176</c:v>
                </c:pt>
                <c:pt idx="16">
                  <c:v>0.32956266749517815</c:v>
                </c:pt>
                <c:pt idx="17">
                  <c:v>0.34033420043770835</c:v>
                </c:pt>
                <c:pt idx="18">
                  <c:v>0.35208346186474732</c:v>
                </c:pt>
                <c:pt idx="19">
                  <c:v>0.35513945263762148</c:v>
                </c:pt>
                <c:pt idx="20">
                  <c:v>0.16210246818324942</c:v>
                </c:pt>
                <c:pt idx="21">
                  <c:v>0.19959197110329044</c:v>
                </c:pt>
                <c:pt idx="22">
                  <c:v>0.23088201237861244</c:v>
                </c:pt>
                <c:pt idx="23">
                  <c:v>0.23705382560126606</c:v>
                </c:pt>
                <c:pt idx="24">
                  <c:v>0.22879607124227258</c:v>
                </c:pt>
                <c:pt idx="25">
                  <c:v>0.24184699912340854</c:v>
                </c:pt>
                <c:pt idx="26">
                  <c:v>0.25195094090811898</c:v>
                </c:pt>
                <c:pt idx="27">
                  <c:v>0.25607712222355772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4"/>
          <c:order val="8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FF7C80"/>
                </a:solidFill>
              </a:ln>
            </c:spPr>
          </c:marker>
          <c:xVal>
            <c:numRef>
              <c:f>In_CB_Lcr_RC!$M$270:$M$297</c:f>
              <c:numCache>
                <c:formatCode>h:mm:ss;@</c:formatCode>
                <c:ptCount val="28"/>
                <c:pt idx="0">
                  <c:v>0.39578703703703699</c:v>
                </c:pt>
                <c:pt idx="1">
                  <c:v>0.39758101851851857</c:v>
                </c:pt>
                <c:pt idx="2">
                  <c:v>0.39983796296296303</c:v>
                </c:pt>
                <c:pt idx="3">
                  <c:v>0.40225694444444449</c:v>
                </c:pt>
                <c:pt idx="4">
                  <c:v>0.41203703703703709</c:v>
                </c:pt>
                <c:pt idx="5">
                  <c:v>0.41412037037037031</c:v>
                </c:pt>
                <c:pt idx="6">
                  <c:v>0.41640046296296296</c:v>
                </c:pt>
                <c:pt idx="7">
                  <c:v>0.41881944444444452</c:v>
                </c:pt>
                <c:pt idx="8">
                  <c:v>0.42696759259259254</c:v>
                </c:pt>
                <c:pt idx="9">
                  <c:v>0.42890046296296302</c:v>
                </c:pt>
                <c:pt idx="10">
                  <c:v>0.43131944444444448</c:v>
                </c:pt>
                <c:pt idx="11">
                  <c:v>0.43371527777777785</c:v>
                </c:pt>
                <c:pt idx="12">
                  <c:v>0.44186342592592587</c:v>
                </c:pt>
                <c:pt idx="13">
                  <c:v>0.44428240740740743</c:v>
                </c:pt>
                <c:pt idx="14">
                  <c:v>0.44644675925925925</c:v>
                </c:pt>
                <c:pt idx="15">
                  <c:v>0.4488657407407407</c:v>
                </c:pt>
                <c:pt idx="16">
                  <c:v>0.45980324074074075</c:v>
                </c:pt>
                <c:pt idx="17">
                  <c:v>0.46153935185185191</c:v>
                </c:pt>
                <c:pt idx="18">
                  <c:v>0.46395833333333336</c:v>
                </c:pt>
                <c:pt idx="19">
                  <c:v>0.46637731481481481</c:v>
                </c:pt>
                <c:pt idx="20">
                  <c:v>0.47863425925925929</c:v>
                </c:pt>
                <c:pt idx="21">
                  <c:v>0.48049768518518521</c:v>
                </c:pt>
                <c:pt idx="22">
                  <c:v>0.48291666666666666</c:v>
                </c:pt>
                <c:pt idx="23">
                  <c:v>0.48533564814814822</c:v>
                </c:pt>
                <c:pt idx="24">
                  <c:v>0.49478009259259259</c:v>
                </c:pt>
                <c:pt idx="25">
                  <c:v>0.49719907407407404</c:v>
                </c:pt>
                <c:pt idx="26">
                  <c:v>0.4996180555555555</c:v>
                </c:pt>
                <c:pt idx="27">
                  <c:v>0.50203703703703706</c:v>
                </c:pt>
              </c:numCache>
            </c:numRef>
          </c:xVal>
          <c:yVal>
            <c:numRef>
              <c:f>In_CB_Lcr_RC!$R$270:$R$297</c:f>
              <c:numCache>
                <c:formatCode>General</c:formatCode>
                <c:ptCount val="28"/>
                <c:pt idx="0">
                  <c:v>0.33205310342598698</c:v>
                </c:pt>
                <c:pt idx="1">
                  <c:v>0.33581069776369371</c:v>
                </c:pt>
                <c:pt idx="2">
                  <c:v>0.3348202944628737</c:v>
                </c:pt>
                <c:pt idx="3">
                  <c:v>0.32388366725930134</c:v>
                </c:pt>
                <c:pt idx="4">
                  <c:v>0.33021205838231299</c:v>
                </c:pt>
                <c:pt idx="5">
                  <c:v>0.35051667183291302</c:v>
                </c:pt>
                <c:pt idx="6">
                  <c:v>0.37936671177611497</c:v>
                </c:pt>
                <c:pt idx="7">
                  <c:v>0.40474726458439153</c:v>
                </c:pt>
                <c:pt idx="8">
                  <c:v>0.28028278033783904</c:v>
                </c:pt>
                <c:pt idx="9">
                  <c:v>0.28575080696711075</c:v>
                </c:pt>
                <c:pt idx="10">
                  <c:v>0.30853590694589572</c:v>
                </c:pt>
                <c:pt idx="11">
                  <c:v>0.30652736995457713</c:v>
                </c:pt>
                <c:pt idx="12">
                  <c:v>0.20074005096374573</c:v>
                </c:pt>
                <c:pt idx="13">
                  <c:v>0.25185309941443751</c:v>
                </c:pt>
                <c:pt idx="14">
                  <c:v>0.28917201745723015</c:v>
                </c:pt>
                <c:pt idx="15">
                  <c:v>0.31173569392463746</c:v>
                </c:pt>
                <c:pt idx="16">
                  <c:v>0.18459793252413262</c:v>
                </c:pt>
                <c:pt idx="17">
                  <c:v>0.20159864648676651</c:v>
                </c:pt>
                <c:pt idx="18">
                  <c:v>0.23806009016135307</c:v>
                </c:pt>
                <c:pt idx="19">
                  <c:v>0.26613663484380456</c:v>
                </c:pt>
                <c:pt idx="20">
                  <c:v>9.005686709966898E-2</c:v>
                </c:pt>
                <c:pt idx="21">
                  <c:v>0.11927865605502827</c:v>
                </c:pt>
                <c:pt idx="22">
                  <c:v>0.17101436474405016</c:v>
                </c:pt>
                <c:pt idx="23">
                  <c:v>0.20202650525442079</c:v>
                </c:pt>
                <c:pt idx="24">
                  <c:v>0.16789401451796812</c:v>
                </c:pt>
                <c:pt idx="25">
                  <c:v>0.22653999160340094</c:v>
                </c:pt>
                <c:pt idx="26">
                  <c:v>0.28064556057971246</c:v>
                </c:pt>
                <c:pt idx="27">
                  <c:v>0.31233862531386325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0"/>
          <c:order val="9"/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In_CB_Lcr_RC!$M$298:$M$321</c:f>
              <c:numCache>
                <c:formatCode>h:mm:ss;@</c:formatCode>
                <c:ptCount val="24"/>
                <c:pt idx="0">
                  <c:v>0.40565972222222224</c:v>
                </c:pt>
                <c:pt idx="1">
                  <c:v>0.40807870370370369</c:v>
                </c:pt>
                <c:pt idx="2">
                  <c:v>0.41049768518518515</c:v>
                </c:pt>
                <c:pt idx="3">
                  <c:v>0.41291666666666671</c:v>
                </c:pt>
                <c:pt idx="4">
                  <c:v>0.43093749999999997</c:v>
                </c:pt>
                <c:pt idx="5">
                  <c:v>0.43335648148148154</c:v>
                </c:pt>
                <c:pt idx="6">
                  <c:v>0.43531249999999999</c:v>
                </c:pt>
                <c:pt idx="7">
                  <c:v>0.43773148148148144</c:v>
                </c:pt>
                <c:pt idx="8">
                  <c:v>0.44765046296296296</c:v>
                </c:pt>
                <c:pt idx="9">
                  <c:v>0.4494097222222222</c:v>
                </c:pt>
                <c:pt idx="10">
                  <c:v>0.45182870370370365</c:v>
                </c:pt>
                <c:pt idx="11">
                  <c:v>0.45424768518518521</c:v>
                </c:pt>
                <c:pt idx="12">
                  <c:v>0.46275462962962965</c:v>
                </c:pt>
                <c:pt idx="13">
                  <c:v>0.46517361111111111</c:v>
                </c:pt>
                <c:pt idx="14">
                  <c:v>0.46759259259259256</c:v>
                </c:pt>
                <c:pt idx="15">
                  <c:v>0.47001157407407412</c:v>
                </c:pt>
                <c:pt idx="16">
                  <c:v>0.48182870370370368</c:v>
                </c:pt>
                <c:pt idx="17">
                  <c:v>0.48424768518518524</c:v>
                </c:pt>
                <c:pt idx="18">
                  <c:v>0.48653935185185193</c:v>
                </c:pt>
                <c:pt idx="19">
                  <c:v>0.48895833333333338</c:v>
                </c:pt>
                <c:pt idx="20">
                  <c:v>0.50135416666666666</c:v>
                </c:pt>
                <c:pt idx="21">
                  <c:v>0.50377314814814822</c:v>
                </c:pt>
                <c:pt idx="22">
                  <c:v>0.50619212962962967</c:v>
                </c:pt>
                <c:pt idx="23">
                  <c:v>0.50847222222222221</c:v>
                </c:pt>
              </c:numCache>
            </c:numRef>
          </c:xVal>
          <c:yVal>
            <c:numRef>
              <c:f>In_CB_Lcr_RC!$R$298:$R$321</c:f>
              <c:numCache>
                <c:formatCode>General</c:formatCode>
                <c:ptCount val="24"/>
                <c:pt idx="0">
                  <c:v>0.23523471326472209</c:v>
                </c:pt>
                <c:pt idx="1">
                  <c:v>0.27604905358701864</c:v>
                </c:pt>
                <c:pt idx="2">
                  <c:v>0.29127352404969553</c:v>
                </c:pt>
                <c:pt idx="3">
                  <c:v>0.26733928843211902</c:v>
                </c:pt>
                <c:pt idx="4">
                  <c:v>0.43773510556683598</c:v>
                </c:pt>
                <c:pt idx="5">
                  <c:v>0.41840424566291939</c:v>
                </c:pt>
                <c:pt idx="6">
                  <c:v>0.40000278638373382</c:v>
                </c:pt>
                <c:pt idx="7">
                  <c:v>0.32425109561026905</c:v>
                </c:pt>
                <c:pt idx="8">
                  <c:v>0.40153541870346771</c:v>
                </c:pt>
                <c:pt idx="9">
                  <c:v>0.3832866561539594</c:v>
                </c:pt>
                <c:pt idx="10">
                  <c:v>0.36225736472252273</c:v>
                </c:pt>
                <c:pt idx="11">
                  <c:v>0.33628651337940102</c:v>
                </c:pt>
                <c:pt idx="12">
                  <c:v>0.2485584563625744</c:v>
                </c:pt>
                <c:pt idx="13">
                  <c:v>0.29327906887058264</c:v>
                </c:pt>
                <c:pt idx="14">
                  <c:v>0.32772069389151043</c:v>
                </c:pt>
                <c:pt idx="15">
                  <c:v>0.34568509407395354</c:v>
                </c:pt>
                <c:pt idx="16">
                  <c:v>0.16778172281914042</c:v>
                </c:pt>
                <c:pt idx="17">
                  <c:v>0.21088853318467907</c:v>
                </c:pt>
                <c:pt idx="18">
                  <c:v>0.23761761715095642</c:v>
                </c:pt>
                <c:pt idx="19">
                  <c:v>0.23775944261748694</c:v>
                </c:pt>
                <c:pt idx="20">
                  <c:v>0.19616018466401133</c:v>
                </c:pt>
                <c:pt idx="21">
                  <c:v>0.24700217345229883</c:v>
                </c:pt>
                <c:pt idx="22">
                  <c:v>0.29068770364608121</c:v>
                </c:pt>
                <c:pt idx="23">
                  <c:v>0.29445096245426305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1"/>
          <c:order val="10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In_CB_Lcr_RC!$M$322:$M$337</c:f>
              <c:numCache>
                <c:formatCode>h:mm:ss;@</c:formatCode>
                <c:ptCount val="16"/>
                <c:pt idx="0">
                  <c:v>0.40910879629629637</c:v>
                </c:pt>
                <c:pt idx="1">
                  <c:v>0.41085648148148146</c:v>
                </c:pt>
                <c:pt idx="2">
                  <c:v>0.41259259259259262</c:v>
                </c:pt>
                <c:pt idx="3">
                  <c:v>0.41502314814814822</c:v>
                </c:pt>
                <c:pt idx="4">
                  <c:v>0.4243055555555556</c:v>
                </c:pt>
                <c:pt idx="5">
                  <c:v>0.4260532407407408</c:v>
                </c:pt>
                <c:pt idx="6">
                  <c:v>0.42791666666666661</c:v>
                </c:pt>
                <c:pt idx="7">
                  <c:v>0.43033564814814818</c:v>
                </c:pt>
                <c:pt idx="8">
                  <c:v>0.43828703703703698</c:v>
                </c:pt>
                <c:pt idx="9">
                  <c:v>0.44017361111111108</c:v>
                </c:pt>
                <c:pt idx="10">
                  <c:v>0.44259259259259254</c:v>
                </c:pt>
                <c:pt idx="11">
                  <c:v>0.44487268518518519</c:v>
                </c:pt>
                <c:pt idx="12">
                  <c:v>0.45508101851851845</c:v>
                </c:pt>
                <c:pt idx="13">
                  <c:v>0.45709490740740744</c:v>
                </c:pt>
                <c:pt idx="14">
                  <c:v>0.45884259259259264</c:v>
                </c:pt>
                <c:pt idx="15">
                  <c:v>0.46126157407407409</c:v>
                </c:pt>
              </c:numCache>
            </c:numRef>
          </c:xVal>
          <c:yVal>
            <c:numRef>
              <c:f>In_CB_Lcr_RC!$R$322:$R$337</c:f>
              <c:numCache>
                <c:formatCode>General</c:formatCode>
                <c:ptCount val="16"/>
                <c:pt idx="0">
                  <c:v>0.29469661859531321</c:v>
                </c:pt>
                <c:pt idx="1">
                  <c:v>0.30627780407244171</c:v>
                </c:pt>
                <c:pt idx="2">
                  <c:v>0.31488883001589324</c:v>
                </c:pt>
                <c:pt idx="3">
                  <c:v>0.30305138988623875</c:v>
                </c:pt>
                <c:pt idx="4">
                  <c:v>0.65142289114999885</c:v>
                </c:pt>
                <c:pt idx="5">
                  <c:v>0.64441506401501059</c:v>
                </c:pt>
                <c:pt idx="6">
                  <c:v>0.64044388347416004</c:v>
                </c:pt>
                <c:pt idx="7">
                  <c:v>0.62754841728763255</c:v>
                </c:pt>
                <c:pt idx="8">
                  <c:v>0.16105030373565554</c:v>
                </c:pt>
                <c:pt idx="9">
                  <c:v>0.18612255874653327</c:v>
                </c:pt>
                <c:pt idx="10">
                  <c:v>0.21695500404982357</c:v>
                </c:pt>
                <c:pt idx="11">
                  <c:v>0.21985290664978618</c:v>
                </c:pt>
                <c:pt idx="12">
                  <c:v>0.23941608273868603</c:v>
                </c:pt>
                <c:pt idx="13">
                  <c:v>0.26019623974754413</c:v>
                </c:pt>
                <c:pt idx="14">
                  <c:v>0.27474083377423053</c:v>
                </c:pt>
                <c:pt idx="15">
                  <c:v>0.25495201141669405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1"/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In_CB_Lcr_RC!$M$338:$M$345</c:f>
              <c:numCache>
                <c:formatCode>h:mm:ss;@</c:formatCode>
                <c:ptCount val="8"/>
                <c:pt idx="0">
                  <c:v>0.5399652777777777</c:v>
                </c:pt>
                <c:pt idx="1">
                  <c:v>0.54238425925925937</c:v>
                </c:pt>
                <c:pt idx="2">
                  <c:v>0.54479166666666667</c:v>
                </c:pt>
                <c:pt idx="3">
                  <c:v>0.54721064814814813</c:v>
                </c:pt>
                <c:pt idx="4">
                  <c:v>0.56953703703703695</c:v>
                </c:pt>
                <c:pt idx="5">
                  <c:v>0.57195601851851863</c:v>
                </c:pt>
                <c:pt idx="6">
                  <c:v>0.57437500000000008</c:v>
                </c:pt>
                <c:pt idx="7">
                  <c:v>0.57679398148148153</c:v>
                </c:pt>
              </c:numCache>
            </c:numRef>
          </c:xVal>
          <c:yVal>
            <c:numRef>
              <c:f>In_CB_Lcr_RC!$R$338:$R$345</c:f>
              <c:numCache>
                <c:formatCode>General</c:formatCode>
                <c:ptCount val="8"/>
                <c:pt idx="0">
                  <c:v>0.14048433884451542</c:v>
                </c:pt>
                <c:pt idx="1">
                  <c:v>0.17284983080710492</c:v>
                </c:pt>
                <c:pt idx="2">
                  <c:v>0.20351070077930938</c:v>
                </c:pt>
                <c:pt idx="3">
                  <c:v>0.21590951608972975</c:v>
                </c:pt>
                <c:pt idx="4">
                  <c:v>0.12698028355122226</c:v>
                </c:pt>
                <c:pt idx="5">
                  <c:v>0.18760625975074921</c:v>
                </c:pt>
                <c:pt idx="6">
                  <c:v>0.23672950424614103</c:v>
                </c:pt>
                <c:pt idx="7">
                  <c:v>0.23009254535341947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2"/>
          <c:order val="12"/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In_CB_Lcr_RC!$M$346:$M$353</c:f>
              <c:numCache>
                <c:formatCode>h:mm:ss;@</c:formatCode>
                <c:ptCount val="8"/>
                <c:pt idx="0">
                  <c:v>0.53785879629629629</c:v>
                </c:pt>
                <c:pt idx="1">
                  <c:v>0.53973379629629625</c:v>
                </c:pt>
                <c:pt idx="2">
                  <c:v>0.54215277777777782</c:v>
                </c:pt>
                <c:pt idx="3">
                  <c:v>0.54457175925925927</c:v>
                </c:pt>
                <c:pt idx="4">
                  <c:v>0.55337962962962961</c:v>
                </c:pt>
                <c:pt idx="5">
                  <c:v>0.55579861111111106</c:v>
                </c:pt>
                <c:pt idx="6">
                  <c:v>0.55793981481481481</c:v>
                </c:pt>
                <c:pt idx="7">
                  <c:v>0.56035879629629626</c:v>
                </c:pt>
              </c:numCache>
            </c:numRef>
          </c:xVal>
          <c:yVal>
            <c:numRef>
              <c:f>In_CB_Lcr_RC!$R$346:$R$353</c:f>
              <c:numCache>
                <c:formatCode>General</c:formatCode>
                <c:ptCount val="8"/>
                <c:pt idx="0">
                  <c:v>0.15230281442691843</c:v>
                </c:pt>
                <c:pt idx="1">
                  <c:v>0.17320183532442418</c:v>
                </c:pt>
                <c:pt idx="2">
                  <c:v>0.19534727096786603</c:v>
                </c:pt>
                <c:pt idx="3">
                  <c:v>0.20363204330245654</c:v>
                </c:pt>
                <c:pt idx="4">
                  <c:v>0.14290054007363981</c:v>
                </c:pt>
                <c:pt idx="5">
                  <c:v>0.19236065758848309</c:v>
                </c:pt>
                <c:pt idx="6">
                  <c:v>0.22358650138712727</c:v>
                </c:pt>
                <c:pt idx="7">
                  <c:v>0.24396922803322424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3"/>
          <c:order val="13"/>
          <c:spPr>
            <a:ln w="28575">
              <a:noFill/>
            </a:ln>
          </c:spPr>
          <c:marker>
            <c:symbol val="circle"/>
            <c:size val="7"/>
            <c:spPr>
              <a:noFill/>
            </c:spPr>
          </c:marker>
          <c:xVal>
            <c:numRef>
              <c:f>In_CB_Lcr_RC!$M$354:$M$361</c:f>
              <c:numCache>
                <c:formatCode>h:mm:ss;@</c:formatCode>
                <c:ptCount val="8"/>
                <c:pt idx="0">
                  <c:v>0.4317361111111111</c:v>
                </c:pt>
                <c:pt idx="1">
                  <c:v>0.43385416666666665</c:v>
                </c:pt>
                <c:pt idx="2">
                  <c:v>0.43611111111111112</c:v>
                </c:pt>
                <c:pt idx="3">
                  <c:v>0.43853009259259257</c:v>
                </c:pt>
                <c:pt idx="4">
                  <c:v>0.44712962962962965</c:v>
                </c:pt>
                <c:pt idx="5">
                  <c:v>0.44924768518518521</c:v>
                </c:pt>
                <c:pt idx="6">
                  <c:v>0.45156249999999998</c:v>
                </c:pt>
                <c:pt idx="7">
                  <c:v>0.45398148148148143</c:v>
                </c:pt>
              </c:numCache>
            </c:numRef>
          </c:xVal>
          <c:yVal>
            <c:numRef>
              <c:f>In_CB_Lcr_RC!$R$354:$R$361</c:f>
              <c:numCache>
                <c:formatCode>General</c:formatCode>
                <c:ptCount val="8"/>
                <c:pt idx="0">
                  <c:v>0.18248538180983045</c:v>
                </c:pt>
                <c:pt idx="1">
                  <c:v>0.21512171582793596</c:v>
                </c:pt>
                <c:pt idx="2">
                  <c:v>0.25337330907398642</c:v>
                </c:pt>
                <c:pt idx="3">
                  <c:v>0.27899973072601669</c:v>
                </c:pt>
                <c:pt idx="4">
                  <c:v>0.21315205580801183</c:v>
                </c:pt>
                <c:pt idx="5">
                  <c:v>0.25534760681920504</c:v>
                </c:pt>
                <c:pt idx="6">
                  <c:v>0.29579805764984984</c:v>
                </c:pt>
                <c:pt idx="7">
                  <c:v>0.29083069588310806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In_CB_Lcr_RC!#REF!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7080"/>
        <c:axId val="677777472"/>
      </c:scatterChart>
      <c:valAx>
        <c:axId val="677777080"/>
        <c:scaling>
          <c:orientation val="minMax"/>
          <c:min val="0.36"/>
        </c:scaling>
        <c:delete val="0"/>
        <c:axPos val="b"/>
        <c:numFmt formatCode="h:mm:ss;@" sourceLinked="1"/>
        <c:majorTickMark val="out"/>
        <c:minorTickMark val="none"/>
        <c:tickLblPos val="nextTo"/>
        <c:crossAx val="677777472"/>
        <c:crosses val="autoZero"/>
        <c:crossBetween val="midCat"/>
      </c:valAx>
      <c:valAx>
        <c:axId val="6777774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777080"/>
        <c:crosses val="autoZero"/>
        <c:crossBetween val="midCat"/>
      </c:valAx>
      <c:spPr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3940706374358798"/>
          <c:y val="9.4270512588209399E-2"/>
          <c:w val="0.148444081419283"/>
          <c:h val="0.86469567785329804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Conductance</a:t>
            </a:r>
            <a:r>
              <a:rPr lang="en-AU" baseline="0"/>
              <a:t> during a day</a:t>
            </a:r>
          </a:p>
          <a:p>
            <a:pPr>
              <a:defRPr/>
            </a:pPr>
            <a:r>
              <a:rPr lang="en-AU" sz="1200" baseline="0"/>
              <a:t> ACi curves 400a-50-150-400b-800-400F</a:t>
            </a:r>
            <a:endParaRPr lang="en-AU" sz="1200"/>
          </a:p>
        </c:rich>
      </c:tx>
      <c:layout>
        <c:manualLayout>
          <c:xMode val="edge"/>
          <c:yMode val="edge"/>
          <c:x val="0.26590997137031003"/>
          <c:y val="2.39711850077061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0183285033178698E-2"/>
          <c:y val="0.15041129242222701"/>
          <c:w val="0.724699822544841"/>
          <c:h val="0.76003856086353805"/>
        </c:manualLayout>
      </c:layout>
      <c:scatterChart>
        <c:scatterStyle val="lineMarker"/>
        <c:varyColors val="0"/>
        <c:ser>
          <c:idx val="0"/>
          <c:order val="0"/>
          <c:tx>
            <c:strRef>
              <c:f>CB_Lcr!$F$2:$H$2</c:f>
              <c:strCache>
                <c:ptCount val="1"/>
                <c:pt idx="0">
                  <c:v>67 06-02-13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CB_Lcr!$Q$2:$Q$62</c:f>
              <c:numCache>
                <c:formatCode>h:mm:ss;@</c:formatCode>
                <c:ptCount val="61"/>
                <c:pt idx="0">
                  <c:v>0.4815046296296297</c:v>
                </c:pt>
                <c:pt idx="1">
                  <c:v>0.48341435185185189</c:v>
                </c:pt>
                <c:pt idx="2">
                  <c:v>0.48572916666666666</c:v>
                </c:pt>
                <c:pt idx="3">
                  <c:v>0.48814814814814822</c:v>
                </c:pt>
                <c:pt idx="4">
                  <c:v>0.49030092592592589</c:v>
                </c:pt>
                <c:pt idx="6">
                  <c:v>0.49767361111111108</c:v>
                </c:pt>
                <c:pt idx="7">
                  <c:v>0.49944444444444447</c:v>
                </c:pt>
                <c:pt idx="8">
                  <c:v>0.50186342592592592</c:v>
                </c:pt>
                <c:pt idx="9">
                  <c:v>0.50406250000000008</c:v>
                </c:pt>
                <c:pt idx="10">
                  <c:v>0.50648148148148153</c:v>
                </c:pt>
                <c:pt idx="12">
                  <c:v>0.51374999999999993</c:v>
                </c:pt>
                <c:pt idx="13">
                  <c:v>0.51604166666666662</c:v>
                </c:pt>
                <c:pt idx="14">
                  <c:v>0.51846064814814818</c:v>
                </c:pt>
                <c:pt idx="15">
                  <c:v>0.52087962962962964</c:v>
                </c:pt>
                <c:pt idx="16">
                  <c:v>0.52271990740740737</c:v>
                </c:pt>
                <c:pt idx="18">
                  <c:v>0.44008101851851855</c:v>
                </c:pt>
                <c:pt idx="19">
                  <c:v>0.44206018518518519</c:v>
                </c:pt>
                <c:pt idx="20">
                  <c:v>0.44447916666666665</c:v>
                </c:pt>
                <c:pt idx="21">
                  <c:v>0.44689814814814821</c:v>
                </c:pt>
                <c:pt idx="22">
                  <c:v>0.44931712962962966</c:v>
                </c:pt>
                <c:pt idx="23">
                  <c:v>0.45144675925925926</c:v>
                </c:pt>
                <c:pt idx="24">
                  <c:v>0.45571759259259259</c:v>
                </c:pt>
                <c:pt idx="25">
                  <c:v>0.45768518518518519</c:v>
                </c:pt>
                <c:pt idx="26">
                  <c:v>0.46010416666666665</c:v>
                </c:pt>
                <c:pt idx="27">
                  <c:v>0.46252314814814821</c:v>
                </c:pt>
                <c:pt idx="28">
                  <c:v>0.46494212962962966</c:v>
                </c:pt>
                <c:pt idx="29">
                  <c:v>0.4669444444444445</c:v>
                </c:pt>
                <c:pt idx="30">
                  <c:v>0.47210648148148149</c:v>
                </c:pt>
                <c:pt idx="31">
                  <c:v>0.47412037037037036</c:v>
                </c:pt>
                <c:pt idx="32">
                  <c:v>0.47655092592592596</c:v>
                </c:pt>
                <c:pt idx="33">
                  <c:v>0.47875000000000001</c:v>
                </c:pt>
                <c:pt idx="34">
                  <c:v>0.4811805555555555</c:v>
                </c:pt>
                <c:pt idx="35">
                  <c:v>0.48282407407407413</c:v>
                </c:pt>
                <c:pt idx="36">
                  <c:v>0.48629629629629634</c:v>
                </c:pt>
                <c:pt idx="37">
                  <c:v>0.48826388888888894</c:v>
                </c:pt>
                <c:pt idx="38">
                  <c:v>0.49045138888888884</c:v>
                </c:pt>
                <c:pt idx="39">
                  <c:v>0.4928703703703704</c:v>
                </c:pt>
                <c:pt idx="40">
                  <c:v>0.49528935185185186</c:v>
                </c:pt>
                <c:pt idx="41">
                  <c:v>0.49880787037037044</c:v>
                </c:pt>
                <c:pt idx="42">
                  <c:v>0.5025694444444444</c:v>
                </c:pt>
                <c:pt idx="43">
                  <c:v>0.50487268518518524</c:v>
                </c:pt>
                <c:pt idx="44">
                  <c:v>0.5072916666666667</c:v>
                </c:pt>
                <c:pt idx="45">
                  <c:v>0.50971064814814815</c:v>
                </c:pt>
                <c:pt idx="46">
                  <c:v>0.51197916666666665</c:v>
                </c:pt>
                <c:pt idx="47">
                  <c:v>0.51645833333333335</c:v>
                </c:pt>
                <c:pt idx="48">
                  <c:v>0.52156249999999993</c:v>
                </c:pt>
                <c:pt idx="49">
                  <c:v>0.52349537037037042</c:v>
                </c:pt>
                <c:pt idx="50">
                  <c:v>0.52557870370370363</c:v>
                </c:pt>
                <c:pt idx="51">
                  <c:v>0.52799768518518531</c:v>
                </c:pt>
                <c:pt idx="52">
                  <c:v>0.53041666666666676</c:v>
                </c:pt>
                <c:pt idx="53">
                  <c:v>0.53236111111111117</c:v>
                </c:pt>
                <c:pt idx="54">
                  <c:v>0.53547453703703707</c:v>
                </c:pt>
                <c:pt idx="55">
                  <c:v>0.54016203703703702</c:v>
                </c:pt>
                <c:pt idx="56">
                  <c:v>0.54188657407407415</c:v>
                </c:pt>
                <c:pt idx="57">
                  <c:v>0.54396990740740747</c:v>
                </c:pt>
                <c:pt idx="58">
                  <c:v>0.54638888888888892</c:v>
                </c:pt>
                <c:pt idx="59">
                  <c:v>0.54866898148148147</c:v>
                </c:pt>
                <c:pt idx="60">
                  <c:v>0.55120370370370375</c:v>
                </c:pt>
              </c:numCache>
            </c:numRef>
          </c:xVal>
          <c:yVal>
            <c:numRef>
              <c:f>CB_Lcr!$V$2:$V$62</c:f>
              <c:numCache>
                <c:formatCode>General</c:formatCode>
                <c:ptCount val="61"/>
                <c:pt idx="0">
                  <c:v>0.56475147584960539</c:v>
                </c:pt>
                <c:pt idx="1">
                  <c:v>0.55621950526668584</c:v>
                </c:pt>
                <c:pt idx="2">
                  <c:v>0.56854651723578331</c:v>
                </c:pt>
                <c:pt idx="3">
                  <c:v>0.55792423436974747</c:v>
                </c:pt>
                <c:pt idx="4">
                  <c:v>0.55386086140403668</c:v>
                </c:pt>
                <c:pt idx="5">
                  <c:v>0.56475147584960539</c:v>
                </c:pt>
                <c:pt idx="6">
                  <c:v>0.5282990352129423</c:v>
                </c:pt>
                <c:pt idx="7">
                  <c:v>0.50927720300669566</c:v>
                </c:pt>
                <c:pt idx="8">
                  <c:v>0.51135979016698729</c:v>
                </c:pt>
                <c:pt idx="9">
                  <c:v>0.50053799793685938</c:v>
                </c:pt>
                <c:pt idx="10">
                  <c:v>0.47231364934712927</c:v>
                </c:pt>
                <c:pt idx="11">
                  <c:v>0.38192481017988467</c:v>
                </c:pt>
                <c:pt idx="12">
                  <c:v>0.66063676561424467</c:v>
                </c:pt>
                <c:pt idx="13">
                  <c:v>0.64937791883799501</c:v>
                </c:pt>
                <c:pt idx="14">
                  <c:v>0.63727608838021743</c:v>
                </c:pt>
                <c:pt idx="15">
                  <c:v>0.60436788943943431</c:v>
                </c:pt>
                <c:pt idx="16">
                  <c:v>0.57673196828112283</c:v>
                </c:pt>
                <c:pt idx="17">
                  <c:v>0.66063676561424467</c:v>
                </c:pt>
                <c:pt idx="18">
                  <c:v>0.51761514166101164</c:v>
                </c:pt>
                <c:pt idx="19">
                  <c:v>0.46790841537649641</c:v>
                </c:pt>
                <c:pt idx="20">
                  <c:v>0.44852085338403092</c:v>
                </c:pt>
                <c:pt idx="21">
                  <c:v>0.45223878246365168</c:v>
                </c:pt>
                <c:pt idx="22">
                  <c:v>0.40507576092955316</c:v>
                </c:pt>
                <c:pt idx="23">
                  <c:v>0.39471268593592196</c:v>
                </c:pt>
                <c:pt idx="24">
                  <c:v>0.53640158765719348</c:v>
                </c:pt>
                <c:pt idx="25">
                  <c:v>0.51644113062568386</c:v>
                </c:pt>
                <c:pt idx="26">
                  <c:v>0.50974689357579261</c:v>
                </c:pt>
                <c:pt idx="27">
                  <c:v>0.50949403506941593</c:v>
                </c:pt>
                <c:pt idx="28">
                  <c:v>0.53365795521481663</c:v>
                </c:pt>
                <c:pt idx="29">
                  <c:v>0.529781017004057</c:v>
                </c:pt>
                <c:pt idx="30">
                  <c:v>0.60925869088603246</c:v>
                </c:pt>
                <c:pt idx="31">
                  <c:v>0.59210921925385274</c:v>
                </c:pt>
                <c:pt idx="32">
                  <c:v>0.57994437735412074</c:v>
                </c:pt>
                <c:pt idx="33">
                  <c:v>0.56787537827924717</c:v>
                </c:pt>
                <c:pt idx="34">
                  <c:v>0.558150665959815</c:v>
                </c:pt>
                <c:pt idx="35">
                  <c:v>0.54383337961552702</c:v>
                </c:pt>
                <c:pt idx="36">
                  <c:v>0.40210570966006715</c:v>
                </c:pt>
                <c:pt idx="37">
                  <c:v>0.37785536254170743</c:v>
                </c:pt>
                <c:pt idx="38">
                  <c:v>0.38504896613966078</c:v>
                </c:pt>
                <c:pt idx="39">
                  <c:v>0.3998124399642759</c:v>
                </c:pt>
                <c:pt idx="40">
                  <c:v>0.39904311384756419</c:v>
                </c:pt>
                <c:pt idx="41">
                  <c:v>0.39791643208229444</c:v>
                </c:pt>
                <c:pt idx="42">
                  <c:v>0.5004395173989179</c:v>
                </c:pt>
                <c:pt idx="43">
                  <c:v>0.45580135775578545</c:v>
                </c:pt>
                <c:pt idx="44">
                  <c:v>0.45123782963840664</c:v>
                </c:pt>
                <c:pt idx="45">
                  <c:v>0.46023516742355541</c:v>
                </c:pt>
                <c:pt idx="46">
                  <c:v>0.46301802783363177</c:v>
                </c:pt>
                <c:pt idx="47">
                  <c:v>0.42639191256461972</c:v>
                </c:pt>
                <c:pt idx="48">
                  <c:v>0.63025187555454687</c:v>
                </c:pt>
                <c:pt idx="49">
                  <c:v>0.6209591183962706</c:v>
                </c:pt>
                <c:pt idx="50">
                  <c:v>0.6094374194443416</c:v>
                </c:pt>
                <c:pt idx="51">
                  <c:v>0.60099088561202341</c:v>
                </c:pt>
                <c:pt idx="52">
                  <c:v>0.57806436116395854</c:v>
                </c:pt>
                <c:pt idx="53">
                  <c:v>0.56113218748498739</c:v>
                </c:pt>
                <c:pt idx="54">
                  <c:v>0.56013881030306645</c:v>
                </c:pt>
                <c:pt idx="55">
                  <c:v>0.63318325640083972</c:v>
                </c:pt>
                <c:pt idx="56">
                  <c:v>0.62418842553887877</c:v>
                </c:pt>
                <c:pt idx="57">
                  <c:v>0.61549668107080757</c:v>
                </c:pt>
                <c:pt idx="58">
                  <c:v>0.60258791844233184</c:v>
                </c:pt>
                <c:pt idx="59">
                  <c:v>0.58684162618861035</c:v>
                </c:pt>
                <c:pt idx="60">
                  <c:v>0.57090722800830562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CB_Lcr!$F$20:$H$20</c:f>
              <c:strCache>
                <c:ptCount val="1"/>
                <c:pt idx="0">
                  <c:v>68 07-02-13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CB_Lcr!$Q$20:$Q$74</c:f>
              <c:numCache>
                <c:formatCode>h:mm:ss;@</c:formatCode>
                <c:ptCount val="55"/>
                <c:pt idx="0">
                  <c:v>0.44008101851851855</c:v>
                </c:pt>
                <c:pt idx="1">
                  <c:v>0.44206018518518519</c:v>
                </c:pt>
                <c:pt idx="2">
                  <c:v>0.44447916666666665</c:v>
                </c:pt>
                <c:pt idx="3">
                  <c:v>0.44689814814814821</c:v>
                </c:pt>
                <c:pt idx="4">
                  <c:v>0.44931712962962966</c:v>
                </c:pt>
                <c:pt idx="5">
                  <c:v>0.45144675925925926</c:v>
                </c:pt>
                <c:pt idx="6">
                  <c:v>0.45571759259259259</c:v>
                </c:pt>
                <c:pt idx="7">
                  <c:v>0.45768518518518519</c:v>
                </c:pt>
                <c:pt idx="8">
                  <c:v>0.46010416666666665</c:v>
                </c:pt>
                <c:pt idx="9">
                  <c:v>0.46252314814814821</c:v>
                </c:pt>
                <c:pt idx="10">
                  <c:v>0.46494212962962966</c:v>
                </c:pt>
                <c:pt idx="11">
                  <c:v>0.4669444444444445</c:v>
                </c:pt>
                <c:pt idx="12">
                  <c:v>0.47210648148148149</c:v>
                </c:pt>
                <c:pt idx="13">
                  <c:v>0.47412037037037036</c:v>
                </c:pt>
                <c:pt idx="14">
                  <c:v>0.47655092592592596</c:v>
                </c:pt>
                <c:pt idx="15">
                  <c:v>0.47875000000000001</c:v>
                </c:pt>
                <c:pt idx="16">
                  <c:v>0.4811805555555555</c:v>
                </c:pt>
                <c:pt idx="17">
                  <c:v>0.48282407407407413</c:v>
                </c:pt>
                <c:pt idx="18">
                  <c:v>0.48629629629629634</c:v>
                </c:pt>
                <c:pt idx="19">
                  <c:v>0.48826388888888894</c:v>
                </c:pt>
                <c:pt idx="20">
                  <c:v>0.49045138888888884</c:v>
                </c:pt>
                <c:pt idx="21">
                  <c:v>0.4928703703703704</c:v>
                </c:pt>
                <c:pt idx="22">
                  <c:v>0.49528935185185186</c:v>
                </c:pt>
                <c:pt idx="23">
                  <c:v>0.49880787037037044</c:v>
                </c:pt>
                <c:pt idx="24">
                  <c:v>0.5025694444444444</c:v>
                </c:pt>
                <c:pt idx="25">
                  <c:v>0.50487268518518524</c:v>
                </c:pt>
                <c:pt idx="26">
                  <c:v>0.5072916666666667</c:v>
                </c:pt>
                <c:pt idx="27">
                  <c:v>0.50971064814814815</c:v>
                </c:pt>
                <c:pt idx="28">
                  <c:v>0.51197916666666665</c:v>
                </c:pt>
                <c:pt idx="29">
                  <c:v>0.51645833333333335</c:v>
                </c:pt>
                <c:pt idx="30">
                  <c:v>0.52156249999999993</c:v>
                </c:pt>
                <c:pt idx="31">
                  <c:v>0.52349537037037042</c:v>
                </c:pt>
                <c:pt idx="32">
                  <c:v>0.52557870370370363</c:v>
                </c:pt>
                <c:pt idx="33">
                  <c:v>0.52799768518518531</c:v>
                </c:pt>
                <c:pt idx="34">
                  <c:v>0.53041666666666676</c:v>
                </c:pt>
                <c:pt idx="35">
                  <c:v>0.53236111111111117</c:v>
                </c:pt>
                <c:pt idx="36">
                  <c:v>0.53547453703703707</c:v>
                </c:pt>
                <c:pt idx="37">
                  <c:v>0.54016203703703702</c:v>
                </c:pt>
                <c:pt idx="38">
                  <c:v>0.54188657407407415</c:v>
                </c:pt>
                <c:pt idx="39">
                  <c:v>0.54396990740740747</c:v>
                </c:pt>
                <c:pt idx="40">
                  <c:v>0.54638888888888892</c:v>
                </c:pt>
                <c:pt idx="41">
                  <c:v>0.54866898148148147</c:v>
                </c:pt>
                <c:pt idx="42">
                  <c:v>0.55120370370370375</c:v>
                </c:pt>
                <c:pt idx="43">
                  <c:v>0.5550115740740742</c:v>
                </c:pt>
                <c:pt idx="44">
                  <c:v>0.55700231481481477</c:v>
                </c:pt>
                <c:pt idx="45">
                  <c:v>0.55876157407407412</c:v>
                </c:pt>
                <c:pt idx="46">
                  <c:v>0.56118055555555557</c:v>
                </c:pt>
                <c:pt idx="47">
                  <c:v>0.56305555555555553</c:v>
                </c:pt>
                <c:pt idx="48">
                  <c:v>0.56565972222222216</c:v>
                </c:pt>
                <c:pt idx="49">
                  <c:v>0.57032407407407415</c:v>
                </c:pt>
                <c:pt idx="50">
                  <c:v>0.57234953703703706</c:v>
                </c:pt>
                <c:pt idx="51">
                  <c:v>0.57472222222222225</c:v>
                </c:pt>
                <c:pt idx="52">
                  <c:v>0.57711805555555562</c:v>
                </c:pt>
                <c:pt idx="53">
                  <c:v>0.57938657407407401</c:v>
                </c:pt>
                <c:pt idx="54">
                  <c:v>0.58266203703703701</c:v>
                </c:pt>
              </c:numCache>
            </c:numRef>
          </c:xVal>
          <c:yVal>
            <c:numRef>
              <c:f>CB_Lcr!$V$20:$V$74</c:f>
              <c:numCache>
                <c:formatCode>General</c:formatCode>
                <c:ptCount val="55"/>
                <c:pt idx="0">
                  <c:v>0.51761514166101164</c:v>
                </c:pt>
                <c:pt idx="1">
                  <c:v>0.46790841537649641</c:v>
                </c:pt>
                <c:pt idx="2">
                  <c:v>0.44852085338403092</c:v>
                </c:pt>
                <c:pt idx="3">
                  <c:v>0.45223878246365168</c:v>
                </c:pt>
                <c:pt idx="4">
                  <c:v>0.40507576092955316</c:v>
                </c:pt>
                <c:pt idx="5">
                  <c:v>0.39471268593592196</c:v>
                </c:pt>
                <c:pt idx="6">
                  <c:v>0.53640158765719348</c:v>
                </c:pt>
                <c:pt idx="7">
                  <c:v>0.51644113062568386</c:v>
                </c:pt>
                <c:pt idx="8">
                  <c:v>0.50974689357579261</c:v>
                </c:pt>
                <c:pt idx="9">
                  <c:v>0.50949403506941593</c:v>
                </c:pt>
                <c:pt idx="10">
                  <c:v>0.53365795521481663</c:v>
                </c:pt>
                <c:pt idx="11">
                  <c:v>0.529781017004057</c:v>
                </c:pt>
                <c:pt idx="12">
                  <c:v>0.60925869088603246</c:v>
                </c:pt>
                <c:pt idx="13">
                  <c:v>0.59210921925385274</c:v>
                </c:pt>
                <c:pt idx="14">
                  <c:v>0.57994437735412074</c:v>
                </c:pt>
                <c:pt idx="15">
                  <c:v>0.56787537827924717</c:v>
                </c:pt>
                <c:pt idx="16">
                  <c:v>0.558150665959815</c:v>
                </c:pt>
                <c:pt idx="17">
                  <c:v>0.54383337961552702</c:v>
                </c:pt>
                <c:pt idx="18">
                  <c:v>0.40210570966006715</c:v>
                </c:pt>
                <c:pt idx="19">
                  <c:v>0.37785536254170743</c:v>
                </c:pt>
                <c:pt idx="20">
                  <c:v>0.38504896613966078</c:v>
                </c:pt>
                <c:pt idx="21">
                  <c:v>0.3998124399642759</c:v>
                </c:pt>
                <c:pt idx="22">
                  <c:v>0.39904311384756419</c:v>
                </c:pt>
                <c:pt idx="23">
                  <c:v>0.39791643208229444</c:v>
                </c:pt>
                <c:pt idx="24">
                  <c:v>0.5004395173989179</c:v>
                </c:pt>
                <c:pt idx="25">
                  <c:v>0.45580135775578545</c:v>
                </c:pt>
                <c:pt idx="26">
                  <c:v>0.45123782963840664</c:v>
                </c:pt>
                <c:pt idx="27">
                  <c:v>0.46023516742355541</c:v>
                </c:pt>
                <c:pt idx="28">
                  <c:v>0.46301802783363177</c:v>
                </c:pt>
                <c:pt idx="29">
                  <c:v>0.42639191256461972</c:v>
                </c:pt>
                <c:pt idx="30">
                  <c:v>0.63025187555454687</c:v>
                </c:pt>
                <c:pt idx="31">
                  <c:v>0.6209591183962706</c:v>
                </c:pt>
                <c:pt idx="32">
                  <c:v>0.6094374194443416</c:v>
                </c:pt>
                <c:pt idx="33">
                  <c:v>0.60099088561202341</c:v>
                </c:pt>
                <c:pt idx="34">
                  <c:v>0.57806436116395854</c:v>
                </c:pt>
                <c:pt idx="35">
                  <c:v>0.56113218748498739</c:v>
                </c:pt>
                <c:pt idx="36">
                  <c:v>0.56013881030306645</c:v>
                </c:pt>
                <c:pt idx="37">
                  <c:v>0.63318325640083972</c:v>
                </c:pt>
                <c:pt idx="38">
                  <c:v>0.62418842553887877</c:v>
                </c:pt>
                <c:pt idx="39">
                  <c:v>0.61549668107080757</c:v>
                </c:pt>
                <c:pt idx="40">
                  <c:v>0.60258791844233184</c:v>
                </c:pt>
                <c:pt idx="41">
                  <c:v>0.58684162618861035</c:v>
                </c:pt>
                <c:pt idx="42">
                  <c:v>0.57090722800830562</c:v>
                </c:pt>
                <c:pt idx="43">
                  <c:v>0.47370501596201758</c:v>
                </c:pt>
                <c:pt idx="44">
                  <c:v>0.4745861289011879</c:v>
                </c:pt>
                <c:pt idx="45">
                  <c:v>0.48291042575376125</c:v>
                </c:pt>
                <c:pt idx="46">
                  <c:v>0.50044918417062401</c:v>
                </c:pt>
                <c:pt idx="47">
                  <c:v>0.48408665589800715</c:v>
                </c:pt>
                <c:pt idx="48">
                  <c:v>0.4675534596844107</c:v>
                </c:pt>
                <c:pt idx="49">
                  <c:v>0.26861309919776355</c:v>
                </c:pt>
                <c:pt idx="50">
                  <c:v>0.30977092818006668</c:v>
                </c:pt>
                <c:pt idx="51">
                  <c:v>0.34828667839867278</c:v>
                </c:pt>
                <c:pt idx="52">
                  <c:v>0.38435196384695464</c:v>
                </c:pt>
                <c:pt idx="53">
                  <c:v>0.40754739542700785</c:v>
                </c:pt>
                <c:pt idx="54">
                  <c:v>0.42168023514195713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CB_Lcr!$F$75:$H$75</c:f>
              <c:strCache>
                <c:ptCount val="1"/>
                <c:pt idx="0">
                  <c:v>68 07-02-13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3"/>
                </a:solidFill>
              </a:ln>
            </c:spPr>
          </c:marker>
          <c:xVal>
            <c:numRef>
              <c:f>CB_Lcr!$Q$75:$Q$126</c:f>
              <c:numCache>
                <c:formatCode>h:mm:ss;@</c:formatCode>
                <c:ptCount val="52"/>
                <c:pt idx="0">
                  <c:v>0.44376157407407402</c:v>
                </c:pt>
                <c:pt idx="1">
                  <c:v>0.44619212962962962</c:v>
                </c:pt>
                <c:pt idx="2">
                  <c:v>0.44863425925925926</c:v>
                </c:pt>
                <c:pt idx="3">
                  <c:v>0.45100694444444445</c:v>
                </c:pt>
                <c:pt idx="4">
                  <c:v>0.45344907407407409</c:v>
                </c:pt>
                <c:pt idx="5">
                  <c:v>0.45572916666666663</c:v>
                </c:pt>
                <c:pt idx="6">
                  <c:v>0.45589120370370373</c:v>
                </c:pt>
                <c:pt idx="7">
                  <c:v>0.46034722222222224</c:v>
                </c:pt>
                <c:pt idx="8">
                  <c:v>0.4627430555555555</c:v>
                </c:pt>
                <c:pt idx="9">
                  <c:v>0.46513888888888888</c:v>
                </c:pt>
                <c:pt idx="10">
                  <c:v>0.46753472222222225</c:v>
                </c:pt>
                <c:pt idx="11">
                  <c:v>0.46993055555555563</c:v>
                </c:pt>
                <c:pt idx="12">
                  <c:v>0.47232638888888889</c:v>
                </c:pt>
                <c:pt idx="13">
                  <c:v>0.47267361111111106</c:v>
                </c:pt>
                <c:pt idx="14">
                  <c:v>0.47689814814814813</c:v>
                </c:pt>
                <c:pt idx="15">
                  <c:v>0.47932870370370373</c:v>
                </c:pt>
                <c:pt idx="16">
                  <c:v>0.48146990740740747</c:v>
                </c:pt>
                <c:pt idx="17">
                  <c:v>0.48390046296296296</c:v>
                </c:pt>
                <c:pt idx="18">
                  <c:v>0.48633101851851845</c:v>
                </c:pt>
                <c:pt idx="19">
                  <c:v>0.48840277777777785</c:v>
                </c:pt>
                <c:pt idx="20">
                  <c:v>0.49232638888888891</c:v>
                </c:pt>
                <c:pt idx="21">
                  <c:v>0.49475694444444451</c:v>
                </c:pt>
                <c:pt idx="22">
                  <c:v>0.4971875</c:v>
                </c:pt>
                <c:pt idx="23">
                  <c:v>0.4996180555555555</c:v>
                </c:pt>
                <c:pt idx="24">
                  <c:v>0.50203703703703706</c:v>
                </c:pt>
                <c:pt idx="25">
                  <c:v>0.50624999999999998</c:v>
                </c:pt>
                <c:pt idx="26">
                  <c:v>0.50967592592592592</c:v>
                </c:pt>
                <c:pt idx="27">
                  <c:v>0.51210648148148141</c:v>
                </c:pt>
                <c:pt idx="28">
                  <c:v>0.51453703703703701</c:v>
                </c:pt>
                <c:pt idx="29">
                  <c:v>0.51696759259259262</c:v>
                </c:pt>
                <c:pt idx="30">
                  <c:v>0.51939814814814811</c:v>
                </c:pt>
                <c:pt idx="31">
                  <c:v>0.52113425925925927</c:v>
                </c:pt>
                <c:pt idx="32">
                  <c:v>0.52320601851851856</c:v>
                </c:pt>
                <c:pt idx="33">
                  <c:v>0.52888888888888885</c:v>
                </c:pt>
                <c:pt idx="34">
                  <c:v>0.53131944444444446</c:v>
                </c:pt>
                <c:pt idx="35">
                  <c:v>0.53332175925925929</c:v>
                </c:pt>
                <c:pt idx="36">
                  <c:v>0.53575231481481489</c:v>
                </c:pt>
                <c:pt idx="37">
                  <c:v>0.53818287037037027</c:v>
                </c:pt>
                <c:pt idx="38">
                  <c:v>0.54032407407407412</c:v>
                </c:pt>
                <c:pt idx="39">
                  <c:v>0.54453703703703715</c:v>
                </c:pt>
                <c:pt idx="40">
                  <c:v>0.549224537037037</c:v>
                </c:pt>
                <c:pt idx="41">
                  <c:v>0.55164351851851845</c:v>
                </c:pt>
                <c:pt idx="42">
                  <c:v>0.55341435185185184</c:v>
                </c:pt>
                <c:pt idx="43">
                  <c:v>0.5558333333333334</c:v>
                </c:pt>
                <c:pt idx="44">
                  <c:v>0.55789351851851854</c:v>
                </c:pt>
                <c:pt idx="45">
                  <c:v>0.56103009259259262</c:v>
                </c:pt>
                <c:pt idx="46">
                  <c:v>0.56545138888888891</c:v>
                </c:pt>
                <c:pt idx="47">
                  <c:v>0.56783564814814824</c:v>
                </c:pt>
                <c:pt idx="48">
                  <c:v>0.56988425925925923</c:v>
                </c:pt>
                <c:pt idx="49">
                  <c:v>0.57168981481481473</c:v>
                </c:pt>
                <c:pt idx="50">
                  <c:v>0.57412037037037034</c:v>
                </c:pt>
                <c:pt idx="51">
                  <c:v>0.57627314814814812</c:v>
                </c:pt>
              </c:numCache>
            </c:numRef>
          </c:xVal>
          <c:yVal>
            <c:numRef>
              <c:f>CB_Lcr!$V$75:$V$126</c:f>
              <c:numCache>
                <c:formatCode>General</c:formatCode>
                <c:ptCount val="52"/>
                <c:pt idx="0">
                  <c:v>0.10730604699036177</c:v>
                </c:pt>
                <c:pt idx="1">
                  <c:v>0.17248331363075703</c:v>
                </c:pt>
                <c:pt idx="2">
                  <c:v>0.26839038363776807</c:v>
                </c:pt>
                <c:pt idx="3">
                  <c:v>0.33161034286753771</c:v>
                </c:pt>
                <c:pt idx="4">
                  <c:v>0.26117374266944549</c:v>
                </c:pt>
                <c:pt idx="5">
                  <c:v>0.19281823426603553</c:v>
                </c:pt>
                <c:pt idx="6">
                  <c:v>0.19294239235146368</c:v>
                </c:pt>
                <c:pt idx="7">
                  <c:v>8.7034381651471482E-2</c:v>
                </c:pt>
                <c:pt idx="8">
                  <c:v>1.740954135020022E-2</c:v>
                </c:pt>
                <c:pt idx="9">
                  <c:v>4.1127997003996497E-2</c:v>
                </c:pt>
                <c:pt idx="10">
                  <c:v>3.7516934474585872E-2</c:v>
                </c:pt>
                <c:pt idx="11">
                  <c:v>1.8947943966449381E-2</c:v>
                </c:pt>
                <c:pt idx="12">
                  <c:v>4.0696241687451585E-3</c:v>
                </c:pt>
                <c:pt idx="13">
                  <c:v>-6.9040434823046748E-3</c:v>
                </c:pt>
                <c:pt idx="15">
                  <c:v>0.67201025189072272</c:v>
                </c:pt>
                <c:pt idx="16">
                  <c:v>0.61825543303382013</c:v>
                </c:pt>
                <c:pt idx="17">
                  <c:v>0.54040704109251481</c:v>
                </c:pt>
                <c:pt idx="18">
                  <c:v>0.42319457963591217</c:v>
                </c:pt>
                <c:pt idx="19">
                  <c:v>0.32968649366038338</c:v>
                </c:pt>
                <c:pt idx="20">
                  <c:v>0.62309602533193109</c:v>
                </c:pt>
                <c:pt idx="21">
                  <c:v>0.52559064378641185</c:v>
                </c:pt>
                <c:pt idx="22">
                  <c:v>0.43355980700770541</c:v>
                </c:pt>
                <c:pt idx="23">
                  <c:v>0.30253889117232186</c:v>
                </c:pt>
                <c:pt idx="24">
                  <c:v>0.15013462194736374</c:v>
                </c:pt>
                <c:pt idx="25">
                  <c:v>0.14878363334366693</c:v>
                </c:pt>
                <c:pt idx="26">
                  <c:v>0.70323348842738598</c:v>
                </c:pt>
                <c:pt idx="27">
                  <c:v>0.68021736447163428</c:v>
                </c:pt>
                <c:pt idx="28">
                  <c:v>0.62948801772584428</c:v>
                </c:pt>
                <c:pt idx="29">
                  <c:v>0.54747110256968057</c:v>
                </c:pt>
                <c:pt idx="30">
                  <c:v>0.48187018265075604</c:v>
                </c:pt>
                <c:pt idx="31">
                  <c:v>0.44758383306450344</c:v>
                </c:pt>
                <c:pt idx="32">
                  <c:v>0.43354410137670052</c:v>
                </c:pt>
                <c:pt idx="33">
                  <c:v>0.53584605914947869</c:v>
                </c:pt>
                <c:pt idx="34">
                  <c:v>0.47880669864691139</c:v>
                </c:pt>
                <c:pt idx="35">
                  <c:v>0.44115407245174137</c:v>
                </c:pt>
                <c:pt idx="36">
                  <c:v>0.39369267195672714</c:v>
                </c:pt>
                <c:pt idx="37">
                  <c:v>0.3419155434515706</c:v>
                </c:pt>
                <c:pt idx="38">
                  <c:v>0.30418516883368085</c:v>
                </c:pt>
                <c:pt idx="39">
                  <c:v>0.31526762045871987</c:v>
                </c:pt>
                <c:pt idx="40">
                  <c:v>0.39790188389311781</c:v>
                </c:pt>
                <c:pt idx="41">
                  <c:v>0.32204693223050657</c:v>
                </c:pt>
                <c:pt idx="42">
                  <c:v>0.30601959022785402</c:v>
                </c:pt>
                <c:pt idx="43">
                  <c:v>0.25362332574327179</c:v>
                </c:pt>
                <c:pt idx="44">
                  <c:v>0.16188105263581187</c:v>
                </c:pt>
                <c:pt idx="45">
                  <c:v>0.21887699952302825</c:v>
                </c:pt>
                <c:pt idx="46">
                  <c:v>0.52209596492708754</c:v>
                </c:pt>
                <c:pt idx="47">
                  <c:v>0.49941586671062427</c:v>
                </c:pt>
                <c:pt idx="48">
                  <c:v>0.48799841629080876</c:v>
                </c:pt>
                <c:pt idx="49">
                  <c:v>0.47295956936938743</c:v>
                </c:pt>
                <c:pt idx="50">
                  <c:v>0.41917225787350515</c:v>
                </c:pt>
                <c:pt idx="51">
                  <c:v>0.36663477046753201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CB_Lcr!$F$127:$H$127</c:f>
              <c:strCache>
                <c:ptCount val="1"/>
                <c:pt idx="0">
                  <c:v>69 08-02-13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CB_Lcr!$Q$127:$Q$186</c:f>
              <c:numCache>
                <c:formatCode>h:mm:ss;@</c:formatCode>
                <c:ptCount val="60"/>
                <c:pt idx="0">
                  <c:v>0.41965277777777776</c:v>
                </c:pt>
                <c:pt idx="1">
                  <c:v>0.42160879629629633</c:v>
                </c:pt>
                <c:pt idx="2">
                  <c:v>0.42403935185185193</c:v>
                </c:pt>
                <c:pt idx="3">
                  <c:v>0.42646990740740742</c:v>
                </c:pt>
                <c:pt idx="4">
                  <c:v>0.42888888888888888</c:v>
                </c:pt>
                <c:pt idx="5">
                  <c:v>0.43172453703703706</c:v>
                </c:pt>
                <c:pt idx="6">
                  <c:v>0.43885416666666666</c:v>
                </c:pt>
                <c:pt idx="7">
                  <c:v>0.4412152777777778</c:v>
                </c:pt>
                <c:pt idx="8">
                  <c:v>0.44353009259259257</c:v>
                </c:pt>
                <c:pt idx="9">
                  <c:v>0.44594907407407414</c:v>
                </c:pt>
                <c:pt idx="10">
                  <c:v>0.44836805555555559</c:v>
                </c:pt>
                <c:pt idx="11">
                  <c:v>0.4504745370370371</c:v>
                </c:pt>
                <c:pt idx="12">
                  <c:v>0.45641203703703703</c:v>
                </c:pt>
                <c:pt idx="13">
                  <c:v>0.45883101851851849</c:v>
                </c:pt>
                <c:pt idx="14">
                  <c:v>0.46125000000000005</c:v>
                </c:pt>
                <c:pt idx="15">
                  <c:v>0.4636689814814815</c:v>
                </c:pt>
                <c:pt idx="16">
                  <c:v>0.46605324074074073</c:v>
                </c:pt>
                <c:pt idx="17">
                  <c:v>0.46778935185185189</c:v>
                </c:pt>
                <c:pt idx="18">
                  <c:v>0.47153935185185181</c:v>
                </c:pt>
                <c:pt idx="19">
                  <c:v>0.47357638888888887</c:v>
                </c:pt>
                <c:pt idx="20">
                  <c:v>0.47599537037037032</c:v>
                </c:pt>
                <c:pt idx="21">
                  <c:v>0.47828703703703712</c:v>
                </c:pt>
                <c:pt idx="22">
                  <c:v>0.48070601851851857</c:v>
                </c:pt>
                <c:pt idx="23">
                  <c:v>0.48245370370370377</c:v>
                </c:pt>
                <c:pt idx="24">
                  <c:v>0.48628472222222219</c:v>
                </c:pt>
                <c:pt idx="25">
                  <c:v>0.48827546296296298</c:v>
                </c:pt>
                <c:pt idx="26">
                  <c:v>0.49069444444444443</c:v>
                </c:pt>
                <c:pt idx="27">
                  <c:v>0.493113425925926</c:v>
                </c:pt>
                <c:pt idx="28">
                  <c:v>0.49553240740740745</c:v>
                </c:pt>
                <c:pt idx="29">
                  <c:v>0.49840277777777775</c:v>
                </c:pt>
                <c:pt idx="30">
                  <c:v>0.5040162037037037</c:v>
                </c:pt>
                <c:pt idx="31">
                  <c:v>0.50613425925925926</c:v>
                </c:pt>
                <c:pt idx="32">
                  <c:v>0.50809027777777782</c:v>
                </c:pt>
                <c:pt idx="33">
                  <c:v>0.51050925925925927</c:v>
                </c:pt>
                <c:pt idx="34">
                  <c:v>0.51292824074074073</c:v>
                </c:pt>
                <c:pt idx="35">
                  <c:v>0.51586805555555548</c:v>
                </c:pt>
                <c:pt idx="36">
                  <c:v>0.52225694444444448</c:v>
                </c:pt>
                <c:pt idx="37">
                  <c:v>0.52429398148148143</c:v>
                </c:pt>
                <c:pt idx="38">
                  <c:v>0.52660879629629631</c:v>
                </c:pt>
                <c:pt idx="39">
                  <c:v>0.52884259259259259</c:v>
                </c:pt>
                <c:pt idx="40">
                  <c:v>0.53126157407407415</c:v>
                </c:pt>
                <c:pt idx="41">
                  <c:v>0.53334490740740736</c:v>
                </c:pt>
                <c:pt idx="42">
                  <c:v>0.53711805555555558</c:v>
                </c:pt>
                <c:pt idx="43">
                  <c:v>0.53892361111111109</c:v>
                </c:pt>
                <c:pt idx="44">
                  <c:v>0.54134259259259254</c:v>
                </c:pt>
                <c:pt idx="45">
                  <c:v>0.54376157407407399</c:v>
                </c:pt>
                <c:pt idx="46">
                  <c:v>0.54569444444444448</c:v>
                </c:pt>
                <c:pt idx="47">
                  <c:v>0.54785879629629641</c:v>
                </c:pt>
                <c:pt idx="48">
                  <c:v>0.55164351851851856</c:v>
                </c:pt>
                <c:pt idx="49">
                  <c:v>0.55358796296296298</c:v>
                </c:pt>
                <c:pt idx="50">
                  <c:v>0.55600694444444443</c:v>
                </c:pt>
                <c:pt idx="51">
                  <c:v>0.55842592592592588</c:v>
                </c:pt>
                <c:pt idx="52">
                  <c:v>0.56084490740740733</c:v>
                </c:pt>
                <c:pt idx="53">
                  <c:v>0.56289351851851854</c:v>
                </c:pt>
                <c:pt idx="54">
                  <c:v>0.56759259259259254</c:v>
                </c:pt>
                <c:pt idx="55">
                  <c:v>0.56959490740740737</c:v>
                </c:pt>
                <c:pt idx="56">
                  <c:v>0.57201388888888882</c:v>
                </c:pt>
                <c:pt idx="57">
                  <c:v>0.57427083333333329</c:v>
                </c:pt>
                <c:pt idx="58">
                  <c:v>0.57668981481481474</c:v>
                </c:pt>
                <c:pt idx="59">
                  <c:v>0.57862268518518523</c:v>
                </c:pt>
              </c:numCache>
            </c:numRef>
          </c:xVal>
          <c:yVal>
            <c:numRef>
              <c:f>CB_Lcr!$V$127:$V$186</c:f>
              <c:numCache>
                <c:formatCode>General</c:formatCode>
                <c:ptCount val="60"/>
                <c:pt idx="0">
                  <c:v>0.52623347823494671</c:v>
                </c:pt>
                <c:pt idx="1">
                  <c:v>0.51455082543902686</c:v>
                </c:pt>
                <c:pt idx="2">
                  <c:v>0.4988203191676519</c:v>
                </c:pt>
                <c:pt idx="3">
                  <c:v>0.47720594453123399</c:v>
                </c:pt>
                <c:pt idx="4">
                  <c:v>0.461866160531134</c:v>
                </c:pt>
                <c:pt idx="5">
                  <c:v>0.43970464768373391</c:v>
                </c:pt>
                <c:pt idx="6">
                  <c:v>0.53775842848219013</c:v>
                </c:pt>
                <c:pt idx="7">
                  <c:v>0.50395851396904812</c:v>
                </c:pt>
                <c:pt idx="8">
                  <c:v>0.49016415679877195</c:v>
                </c:pt>
                <c:pt idx="9">
                  <c:v>0.46679573733193042</c:v>
                </c:pt>
                <c:pt idx="10">
                  <c:v>0.42559721591793659</c:v>
                </c:pt>
                <c:pt idx="11">
                  <c:v>0.38375200152169175</c:v>
                </c:pt>
                <c:pt idx="12">
                  <c:v>0.60173463430720475</c:v>
                </c:pt>
                <c:pt idx="13">
                  <c:v>0.60424428069115288</c:v>
                </c:pt>
                <c:pt idx="14">
                  <c:v>0.58944277834701553</c:v>
                </c:pt>
                <c:pt idx="15">
                  <c:v>0.56561053003419037</c:v>
                </c:pt>
                <c:pt idx="16">
                  <c:v>0.53443274295943133</c:v>
                </c:pt>
                <c:pt idx="17">
                  <c:v>0.51611604454732352</c:v>
                </c:pt>
                <c:pt idx="18">
                  <c:v>0.64002836149725073</c:v>
                </c:pt>
                <c:pt idx="19">
                  <c:v>0.63730510277665509</c:v>
                </c:pt>
                <c:pt idx="20">
                  <c:v>0.62855257159077393</c:v>
                </c:pt>
                <c:pt idx="21">
                  <c:v>0.62154899079084869</c:v>
                </c:pt>
                <c:pt idx="22">
                  <c:v>0.60687668994816624</c:v>
                </c:pt>
                <c:pt idx="23">
                  <c:v>0.59532097580298482</c:v>
                </c:pt>
                <c:pt idx="24">
                  <c:v>0.63315128471226079</c:v>
                </c:pt>
                <c:pt idx="25">
                  <c:v>0.62401920830300228</c:v>
                </c:pt>
                <c:pt idx="26">
                  <c:v>0.60579895216014334</c:v>
                </c:pt>
                <c:pt idx="27">
                  <c:v>0.57016339541442951</c:v>
                </c:pt>
                <c:pt idx="28">
                  <c:v>0.50879551419522528</c:v>
                </c:pt>
                <c:pt idx="29">
                  <c:v>0.43914477200495916</c:v>
                </c:pt>
                <c:pt idx="30">
                  <c:v>0.61780808129658016</c:v>
                </c:pt>
                <c:pt idx="31">
                  <c:v>0.61136665899253118</c:v>
                </c:pt>
                <c:pt idx="32">
                  <c:v>0.6003520867845511</c:v>
                </c:pt>
                <c:pt idx="33">
                  <c:v>0.58174939512139823</c:v>
                </c:pt>
                <c:pt idx="34">
                  <c:v>0.52394729174418575</c:v>
                </c:pt>
                <c:pt idx="35">
                  <c:v>0.45581846596984588</c:v>
                </c:pt>
                <c:pt idx="36">
                  <c:v>0.57415122000378027</c:v>
                </c:pt>
                <c:pt idx="37">
                  <c:v>0.55121266845083716</c:v>
                </c:pt>
                <c:pt idx="38">
                  <c:v>0.53808802272160161</c:v>
                </c:pt>
                <c:pt idx="39">
                  <c:v>0.51435059863687671</c:v>
                </c:pt>
                <c:pt idx="40">
                  <c:v>0.445785434287992</c:v>
                </c:pt>
                <c:pt idx="41">
                  <c:v>0.39230990884641598</c:v>
                </c:pt>
                <c:pt idx="42">
                  <c:v>0.60944324003791506</c:v>
                </c:pt>
                <c:pt idx="43">
                  <c:v>0.6038054739547366</c:v>
                </c:pt>
                <c:pt idx="44">
                  <c:v>0.60970854158613608</c:v>
                </c:pt>
                <c:pt idx="45">
                  <c:v>0.60289785479293512</c:v>
                </c:pt>
                <c:pt idx="46">
                  <c:v>0.5903891586360881</c:v>
                </c:pt>
                <c:pt idx="47">
                  <c:v>0.56874081054024705</c:v>
                </c:pt>
                <c:pt idx="48">
                  <c:v>0.62554957997883154</c:v>
                </c:pt>
                <c:pt idx="49">
                  <c:v>0.62832829073319107</c:v>
                </c:pt>
                <c:pt idx="50">
                  <c:v>0.62431751483220144</c:v>
                </c:pt>
                <c:pt idx="51">
                  <c:v>0.60362102104822202</c:v>
                </c:pt>
                <c:pt idx="52">
                  <c:v>0.54925469199282362</c:v>
                </c:pt>
                <c:pt idx="53">
                  <c:v>0.5102628803324728</c:v>
                </c:pt>
                <c:pt idx="54">
                  <c:v>0.56699919063941728</c:v>
                </c:pt>
                <c:pt idx="55">
                  <c:v>0.56102279721787607</c:v>
                </c:pt>
                <c:pt idx="56">
                  <c:v>0.55286261419373661</c:v>
                </c:pt>
                <c:pt idx="57">
                  <c:v>0.53199043052112793</c:v>
                </c:pt>
                <c:pt idx="58">
                  <c:v>0.46723420553140832</c:v>
                </c:pt>
                <c:pt idx="59">
                  <c:v>0.42680158454177675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CB_Lcr!$F$187:$H$187</c:f>
              <c:strCache>
                <c:ptCount val="1"/>
                <c:pt idx="0">
                  <c:v>69 08-02-13 2</c:v>
                </c:pt>
              </c:strCache>
            </c:strRef>
          </c:tx>
          <c:spPr>
            <a:ln w="28575">
              <a:noFill/>
            </a:ln>
          </c:spPr>
          <c:marker>
            <c:spPr>
              <a:noFill/>
            </c:spPr>
          </c:marker>
          <c:xVal>
            <c:numRef>
              <c:f>CB_Lcr!$Q$187:$Q$256</c:f>
              <c:numCache>
                <c:formatCode>h:mm:ss;@</c:formatCode>
                <c:ptCount val="70"/>
                <c:pt idx="0">
                  <c:v>0.41267361111111112</c:v>
                </c:pt>
                <c:pt idx="1">
                  <c:v>0.41488425925925931</c:v>
                </c:pt>
                <c:pt idx="2">
                  <c:v>0.41675925925925927</c:v>
                </c:pt>
                <c:pt idx="3">
                  <c:v>0.41917824074074073</c:v>
                </c:pt>
                <c:pt idx="4">
                  <c:v>0.42114583333333333</c:v>
                </c:pt>
                <c:pt idx="5">
                  <c:v>0.42297453703703702</c:v>
                </c:pt>
                <c:pt idx="6">
                  <c:v>0.42726851851851855</c:v>
                </c:pt>
                <c:pt idx="7">
                  <c:v>0.42969907407407415</c:v>
                </c:pt>
                <c:pt idx="8">
                  <c:v>0.43160879629629634</c:v>
                </c:pt>
                <c:pt idx="9">
                  <c:v>0.43365740740740744</c:v>
                </c:pt>
                <c:pt idx="10">
                  <c:v>0.43607638888888889</c:v>
                </c:pt>
                <c:pt idx="11">
                  <c:v>0.43785879629629632</c:v>
                </c:pt>
                <c:pt idx="12">
                  <c:v>0.43960648148148151</c:v>
                </c:pt>
                <c:pt idx="13">
                  <c:v>0.44410879629629629</c:v>
                </c:pt>
                <c:pt idx="14">
                  <c:v>0.44655092592592593</c:v>
                </c:pt>
                <c:pt idx="15">
                  <c:v>0.44899305555555558</c:v>
                </c:pt>
                <c:pt idx="16">
                  <c:v>0.45142361111111107</c:v>
                </c:pt>
                <c:pt idx="17">
                  <c:v>0.45384259259259263</c:v>
                </c:pt>
                <c:pt idx="18">
                  <c:v>0.45626157407407408</c:v>
                </c:pt>
                <c:pt idx="19">
                  <c:v>0.45799768518518513</c:v>
                </c:pt>
                <c:pt idx="20">
                  <c:v>0.46406249999999993</c:v>
                </c:pt>
                <c:pt idx="21">
                  <c:v>0.46650462962962969</c:v>
                </c:pt>
                <c:pt idx="22">
                  <c:v>0.46894675925925922</c:v>
                </c:pt>
                <c:pt idx="23">
                  <c:v>0.47137731481481482</c:v>
                </c:pt>
                <c:pt idx="24">
                  <c:v>0.47321759259259266</c:v>
                </c:pt>
                <c:pt idx="25">
                  <c:v>0.47577546296296302</c:v>
                </c:pt>
                <c:pt idx="26">
                  <c:v>0.48131944444444452</c:v>
                </c:pt>
                <c:pt idx="27">
                  <c:v>0.48375000000000001</c:v>
                </c:pt>
                <c:pt idx="28">
                  <c:v>0.4861805555555555</c:v>
                </c:pt>
                <c:pt idx="29">
                  <c:v>0.48859953703703707</c:v>
                </c:pt>
                <c:pt idx="30">
                  <c:v>0.49101851851851852</c:v>
                </c:pt>
                <c:pt idx="31">
                  <c:v>0.49274305555555553</c:v>
                </c:pt>
                <c:pt idx="32">
                  <c:v>0.49673611111111116</c:v>
                </c:pt>
                <c:pt idx="33">
                  <c:v>0.49918981481481484</c:v>
                </c:pt>
                <c:pt idx="34">
                  <c:v>0.50127314814814816</c:v>
                </c:pt>
                <c:pt idx="35">
                  <c:v>0.50327546296296299</c:v>
                </c:pt>
                <c:pt idx="36">
                  <c:v>0.50571759259259264</c:v>
                </c:pt>
                <c:pt idx="37">
                  <c:v>0.50810185185185186</c:v>
                </c:pt>
                <c:pt idx="38">
                  <c:v>0.51167824074074075</c:v>
                </c:pt>
                <c:pt idx="39">
                  <c:v>0.51410879629629636</c:v>
                </c:pt>
                <c:pt idx="40">
                  <c:v>0.51599537037037035</c:v>
                </c:pt>
                <c:pt idx="41">
                  <c:v>0.51795138888888892</c:v>
                </c:pt>
                <c:pt idx="42">
                  <c:v>0.52038194444444452</c:v>
                </c:pt>
                <c:pt idx="43">
                  <c:v>0.52261574074074069</c:v>
                </c:pt>
                <c:pt idx="44">
                  <c:v>0.52289351851851851</c:v>
                </c:pt>
                <c:pt idx="45">
                  <c:v>0.52818287037037037</c:v>
                </c:pt>
                <c:pt idx="46">
                  <c:v>0.53061342592592597</c:v>
                </c:pt>
                <c:pt idx="47">
                  <c:v>0.53255787037037039</c:v>
                </c:pt>
                <c:pt idx="48">
                  <c:v>0.53456018518518522</c:v>
                </c:pt>
                <c:pt idx="49">
                  <c:v>0.53699074074074071</c:v>
                </c:pt>
                <c:pt idx="50">
                  <c:v>0.53895833333333332</c:v>
                </c:pt>
                <c:pt idx="51">
                  <c:v>0.53912037037037031</c:v>
                </c:pt>
                <c:pt idx="52">
                  <c:v>0.54335648148148141</c:v>
                </c:pt>
                <c:pt idx="53">
                  <c:v>0.54578703703703701</c:v>
                </c:pt>
                <c:pt idx="54">
                  <c:v>0.54752314814814818</c:v>
                </c:pt>
                <c:pt idx="55">
                  <c:v>0.54995370370370378</c:v>
                </c:pt>
                <c:pt idx="56">
                  <c:v>0.55238425925925927</c:v>
                </c:pt>
                <c:pt idx="57">
                  <c:v>0.5532407407407407</c:v>
                </c:pt>
                <c:pt idx="58">
                  <c:v>0.55747685185185181</c:v>
                </c:pt>
                <c:pt idx="59">
                  <c:v>0.55989583333333337</c:v>
                </c:pt>
                <c:pt idx="60">
                  <c:v>0.56168981481481484</c:v>
                </c:pt>
                <c:pt idx="61">
                  <c:v>0.56380787037037039</c:v>
                </c:pt>
                <c:pt idx="62">
                  <c:v>0.56622685185185184</c:v>
                </c:pt>
                <c:pt idx="63">
                  <c:v>0.56763888888888892</c:v>
                </c:pt>
                <c:pt idx="64">
                  <c:v>0.57172453703703707</c:v>
                </c:pt>
                <c:pt idx="65">
                  <c:v>0.57415509259259256</c:v>
                </c:pt>
                <c:pt idx="66">
                  <c:v>0.57587962962962957</c:v>
                </c:pt>
                <c:pt idx="67">
                  <c:v>0.57829861111111114</c:v>
                </c:pt>
                <c:pt idx="68">
                  <c:v>0.58071759259259259</c:v>
                </c:pt>
                <c:pt idx="69">
                  <c:v>0.58304398148148151</c:v>
                </c:pt>
              </c:numCache>
            </c:numRef>
          </c:xVal>
          <c:yVal>
            <c:numRef>
              <c:f>CB_Lcr!$V$187:$V$256</c:f>
              <c:numCache>
                <c:formatCode>General</c:formatCode>
                <c:ptCount val="70"/>
                <c:pt idx="0">
                  <c:v>0.63568141441649784</c:v>
                </c:pt>
                <c:pt idx="1">
                  <c:v>0.63730818158953051</c:v>
                </c:pt>
                <c:pt idx="2">
                  <c:v>0.63640065746445285</c:v>
                </c:pt>
                <c:pt idx="3">
                  <c:v>0.62713654138702557</c:v>
                </c:pt>
                <c:pt idx="4">
                  <c:v>0.62206007408961361</c:v>
                </c:pt>
                <c:pt idx="5">
                  <c:v>0.60967575549665465</c:v>
                </c:pt>
                <c:pt idx="6">
                  <c:v>0.61118694388007833</c:v>
                </c:pt>
                <c:pt idx="7">
                  <c:v>0.52720050122004836</c:v>
                </c:pt>
                <c:pt idx="8">
                  <c:v>0.46505933211577299</c:v>
                </c:pt>
                <c:pt idx="9">
                  <c:v>0.44836839987135657</c:v>
                </c:pt>
                <c:pt idx="10">
                  <c:v>0.4713103894047953</c:v>
                </c:pt>
                <c:pt idx="11">
                  <c:v>0.475571083231767</c:v>
                </c:pt>
                <c:pt idx="12">
                  <c:v>0.4940156275711709</c:v>
                </c:pt>
                <c:pt idx="13">
                  <c:v>0.65845010063121767</c:v>
                </c:pt>
                <c:pt idx="14">
                  <c:v>0.83861559983761214</c:v>
                </c:pt>
                <c:pt idx="15">
                  <c:v>0.83905939331525248</c:v>
                </c:pt>
                <c:pt idx="16">
                  <c:v>0.51772552097255531</c:v>
                </c:pt>
                <c:pt idx="17">
                  <c:v>0.25215766473863577</c:v>
                </c:pt>
                <c:pt idx="18">
                  <c:v>0.21949326872004826</c:v>
                </c:pt>
                <c:pt idx="19">
                  <c:v>0.2586278905557598</c:v>
                </c:pt>
                <c:pt idx="20">
                  <c:v>1.0401736675716839</c:v>
                </c:pt>
                <c:pt idx="21">
                  <c:v>1.1411637464250735</c:v>
                </c:pt>
                <c:pt idx="22">
                  <c:v>1.1466880962460833</c:v>
                </c:pt>
                <c:pt idx="23">
                  <c:v>0.70988827167816804</c:v>
                </c:pt>
                <c:pt idx="24">
                  <c:v>0.66621628356354823</c:v>
                </c:pt>
                <c:pt idx="25">
                  <c:v>0.64976321725770569</c:v>
                </c:pt>
                <c:pt idx="26">
                  <c:v>0.48300360245864238</c:v>
                </c:pt>
                <c:pt idx="27">
                  <c:v>0.50160790121155385</c:v>
                </c:pt>
                <c:pt idx="28">
                  <c:v>0.52100863342794435</c:v>
                </c:pt>
                <c:pt idx="29">
                  <c:v>0.31438164989731959</c:v>
                </c:pt>
                <c:pt idx="30">
                  <c:v>0.23332886208432099</c:v>
                </c:pt>
                <c:pt idx="31">
                  <c:v>0.24502714056755148</c:v>
                </c:pt>
                <c:pt idx="32">
                  <c:v>0.45451329295831933</c:v>
                </c:pt>
                <c:pt idx="33">
                  <c:v>0.89387142252230833</c:v>
                </c:pt>
                <c:pt idx="34">
                  <c:v>0.98997217828712658</c:v>
                </c:pt>
                <c:pt idx="35">
                  <c:v>1.1373078285952014</c:v>
                </c:pt>
                <c:pt idx="36">
                  <c:v>0.97554608049203095</c:v>
                </c:pt>
                <c:pt idx="37">
                  <c:v>1.1055910484845004</c:v>
                </c:pt>
                <c:pt idx="38">
                  <c:v>0.86011136369053298</c:v>
                </c:pt>
                <c:pt idx="39">
                  <c:v>0.8412653586017661</c:v>
                </c:pt>
                <c:pt idx="40">
                  <c:v>0.85761887657748703</c:v>
                </c:pt>
                <c:pt idx="41">
                  <c:v>0.85723252343880207</c:v>
                </c:pt>
                <c:pt idx="42">
                  <c:v>0.72344502991103155</c:v>
                </c:pt>
                <c:pt idx="43">
                  <c:v>0.6114897284718035</c:v>
                </c:pt>
                <c:pt idx="44">
                  <c:v>0.60754148451700285</c:v>
                </c:pt>
                <c:pt idx="45">
                  <c:v>0.78767560781492052</c:v>
                </c:pt>
                <c:pt idx="46">
                  <c:v>0.7837336456345001</c:v>
                </c:pt>
                <c:pt idx="47">
                  <c:v>0.77385409136011829</c:v>
                </c:pt>
                <c:pt idx="48">
                  <c:v>0.73484654306915476</c:v>
                </c:pt>
                <c:pt idx="49">
                  <c:v>0.66738803513481093</c:v>
                </c:pt>
                <c:pt idx="50">
                  <c:v>0.63300082143257108</c:v>
                </c:pt>
                <c:pt idx="51">
                  <c:v>0.63089948242023497</c:v>
                </c:pt>
                <c:pt idx="52">
                  <c:v>0.67295623002176519</c:v>
                </c:pt>
                <c:pt idx="53">
                  <c:v>0.62713325124726915</c:v>
                </c:pt>
                <c:pt idx="54">
                  <c:v>0.62133680872872854</c:v>
                </c:pt>
                <c:pt idx="55">
                  <c:v>0.60557282790673883</c:v>
                </c:pt>
                <c:pt idx="56">
                  <c:v>0.56678060016020637</c:v>
                </c:pt>
                <c:pt idx="57">
                  <c:v>0.54362572434553824</c:v>
                </c:pt>
                <c:pt idx="58">
                  <c:v>0.52165427316260615</c:v>
                </c:pt>
                <c:pt idx="59">
                  <c:v>0.46253886484224033</c:v>
                </c:pt>
                <c:pt idx="60">
                  <c:v>0.45531978054817163</c:v>
                </c:pt>
                <c:pt idx="61">
                  <c:v>0.44889839995824404</c:v>
                </c:pt>
                <c:pt idx="62">
                  <c:v>0.41442781703863751</c:v>
                </c:pt>
                <c:pt idx="63">
                  <c:v>0.40002959681188632</c:v>
                </c:pt>
                <c:pt idx="64">
                  <c:v>0.65836368383568999</c:v>
                </c:pt>
                <c:pt idx="65">
                  <c:v>0.65469830248500194</c:v>
                </c:pt>
                <c:pt idx="66">
                  <c:v>0.65207754075064694</c:v>
                </c:pt>
                <c:pt idx="67">
                  <c:v>0.63668229635954809</c:v>
                </c:pt>
                <c:pt idx="68">
                  <c:v>0.58315132555496141</c:v>
                </c:pt>
                <c:pt idx="69">
                  <c:v>0.53521218896013045</c:v>
                </c:pt>
              </c:numCache>
            </c:numRef>
          </c:yVal>
          <c:smooth val="0"/>
        </c:ser>
        <c:ser>
          <c:idx val="8"/>
          <c:order val="5"/>
          <c:tx>
            <c:strRef>
              <c:f>CB_Lcr!$F$257:$H$257</c:f>
              <c:strCache>
                <c:ptCount val="1"/>
                <c:pt idx="0">
                  <c:v>72 11-02-13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accent2">
                    <a:lumMod val="50000"/>
                  </a:schemeClr>
                </a:solidFill>
              </a:ln>
            </c:spPr>
          </c:marker>
          <c:xVal>
            <c:numRef>
              <c:f>CB_Lcr!$Q$257:$Q$312</c:f>
              <c:numCache>
                <c:formatCode>h:mm:ss;@</c:formatCode>
                <c:ptCount val="56"/>
                <c:pt idx="0">
                  <c:v>0.3986574074074074</c:v>
                </c:pt>
                <c:pt idx="1">
                  <c:v>0.40050925925925929</c:v>
                </c:pt>
                <c:pt idx="2">
                  <c:v>0.40292824074074074</c:v>
                </c:pt>
                <c:pt idx="3">
                  <c:v>0.40513888888888894</c:v>
                </c:pt>
                <c:pt idx="4">
                  <c:v>0.40755787037037039</c:v>
                </c:pt>
                <c:pt idx="5">
                  <c:v>0.40929398148148155</c:v>
                </c:pt>
                <c:pt idx="6">
                  <c:v>0.40983796296296293</c:v>
                </c:pt>
                <c:pt idx="7">
                  <c:v>0.41392361111111109</c:v>
                </c:pt>
                <c:pt idx="8">
                  <c:v>0.41587962962962965</c:v>
                </c:pt>
                <c:pt idx="9">
                  <c:v>0.41825231481481484</c:v>
                </c:pt>
                <c:pt idx="10">
                  <c:v>0.42067129629629629</c:v>
                </c:pt>
                <c:pt idx="11">
                  <c:v>0.42252314814814818</c:v>
                </c:pt>
                <c:pt idx="12">
                  <c:v>0.42450231481481482</c:v>
                </c:pt>
                <c:pt idx="13">
                  <c:v>0.42975694444444446</c:v>
                </c:pt>
                <c:pt idx="14">
                  <c:v>0.43177083333333333</c:v>
                </c:pt>
                <c:pt idx="15">
                  <c:v>0.43418981481481489</c:v>
                </c:pt>
                <c:pt idx="16">
                  <c:v>0.43660879629629634</c:v>
                </c:pt>
                <c:pt idx="17">
                  <c:v>0.43902777777777779</c:v>
                </c:pt>
                <c:pt idx="18">
                  <c:v>0.44104166666666667</c:v>
                </c:pt>
                <c:pt idx="19">
                  <c:v>0.44490740740740742</c:v>
                </c:pt>
                <c:pt idx="20">
                  <c:v>0.44668981481481485</c:v>
                </c:pt>
                <c:pt idx="21">
                  <c:v>0.44855324074074077</c:v>
                </c:pt>
                <c:pt idx="22">
                  <c:v>0.45097222222222222</c:v>
                </c:pt>
                <c:pt idx="23">
                  <c:v>0.45339120370370378</c:v>
                </c:pt>
                <c:pt idx="24">
                  <c:v>0.4556365740740741</c:v>
                </c:pt>
                <c:pt idx="25">
                  <c:v>0.45770833333333338</c:v>
                </c:pt>
                <c:pt idx="26">
                  <c:v>0.46206018518518521</c:v>
                </c:pt>
                <c:pt idx="27">
                  <c:v>0.46387731481481487</c:v>
                </c:pt>
                <c:pt idx="28">
                  <c:v>0.46629629629629632</c:v>
                </c:pt>
                <c:pt idx="29">
                  <c:v>0.46871527777777777</c:v>
                </c:pt>
                <c:pt idx="30">
                  <c:v>0.47113425925925934</c:v>
                </c:pt>
                <c:pt idx="31">
                  <c:v>0.47368055555555555</c:v>
                </c:pt>
                <c:pt idx="32">
                  <c:v>0.47813657407407406</c:v>
                </c:pt>
                <c:pt idx="33">
                  <c:v>0.48008101851851848</c:v>
                </c:pt>
                <c:pt idx="34">
                  <c:v>0.48250000000000004</c:v>
                </c:pt>
                <c:pt idx="35">
                  <c:v>0.48491898148148149</c:v>
                </c:pt>
                <c:pt idx="36">
                  <c:v>0.48666666666666669</c:v>
                </c:pt>
                <c:pt idx="37">
                  <c:v>0.48868055555555556</c:v>
                </c:pt>
                <c:pt idx="38">
                  <c:v>0.49321759259259257</c:v>
                </c:pt>
                <c:pt idx="39">
                  <c:v>0.49513888888888891</c:v>
                </c:pt>
                <c:pt idx="40">
                  <c:v>0.49755787037037036</c:v>
                </c:pt>
                <c:pt idx="41">
                  <c:v>0.49986111111111109</c:v>
                </c:pt>
                <c:pt idx="42">
                  <c:v>0.50228009259259254</c:v>
                </c:pt>
                <c:pt idx="43">
                  <c:v>0.50416666666666665</c:v>
                </c:pt>
                <c:pt idx="44">
                  <c:v>0.50884259259259268</c:v>
                </c:pt>
                <c:pt idx="45">
                  <c:v>0.5108449074074074</c:v>
                </c:pt>
                <c:pt idx="46">
                  <c:v>0.51292824074074073</c:v>
                </c:pt>
                <c:pt idx="47">
                  <c:v>0.51534722222222218</c:v>
                </c:pt>
                <c:pt idx="48">
                  <c:v>0.51768518518518514</c:v>
                </c:pt>
                <c:pt idx="49">
                  <c:v>0.51924768518518527</c:v>
                </c:pt>
                <c:pt idx="50">
                  <c:v>0.52344907407407415</c:v>
                </c:pt>
                <c:pt idx="51">
                  <c:v>0.5258680555555556</c:v>
                </c:pt>
                <c:pt idx="52">
                  <c:v>0.52828703703703705</c:v>
                </c:pt>
                <c:pt idx="53">
                  <c:v>0.53070601851851851</c:v>
                </c:pt>
                <c:pt idx="54">
                  <c:v>0.53312499999999996</c:v>
                </c:pt>
                <c:pt idx="55">
                  <c:v>0.53898148148148151</c:v>
                </c:pt>
              </c:numCache>
            </c:numRef>
          </c:xVal>
          <c:yVal>
            <c:numRef>
              <c:f>CB_Lcr!$V$257:$V$312</c:f>
              <c:numCache>
                <c:formatCode>General</c:formatCode>
                <c:ptCount val="56"/>
                <c:pt idx="0">
                  <c:v>0.3355900541516933</c:v>
                </c:pt>
                <c:pt idx="1">
                  <c:v>0.30854220465015147</c:v>
                </c:pt>
                <c:pt idx="2">
                  <c:v>0.29968914747139797</c:v>
                </c:pt>
                <c:pt idx="3">
                  <c:v>0.3154516684923242</c:v>
                </c:pt>
                <c:pt idx="4">
                  <c:v>0.30824166578494477</c:v>
                </c:pt>
                <c:pt idx="5">
                  <c:v>0.29643597381458153</c:v>
                </c:pt>
                <c:pt idx="6">
                  <c:v>0.29617636261539426</c:v>
                </c:pt>
                <c:pt idx="7">
                  <c:v>0.47276683863145558</c:v>
                </c:pt>
                <c:pt idx="8">
                  <c:v>0.43269133234858126</c:v>
                </c:pt>
                <c:pt idx="9">
                  <c:v>0.42044467905407068</c:v>
                </c:pt>
                <c:pt idx="10">
                  <c:v>0.40584627961596442</c:v>
                </c:pt>
                <c:pt idx="11">
                  <c:v>0.38301475939693669</c:v>
                </c:pt>
                <c:pt idx="12">
                  <c:v>0.35760710672761142</c:v>
                </c:pt>
                <c:pt idx="13">
                  <c:v>0.41157394585324708</c:v>
                </c:pt>
                <c:pt idx="14">
                  <c:v>0.33808469197592483</c:v>
                </c:pt>
                <c:pt idx="15">
                  <c:v>0.34424530676938464</c:v>
                </c:pt>
                <c:pt idx="16">
                  <c:v>0.34806036993469475</c:v>
                </c:pt>
                <c:pt idx="17">
                  <c:v>0.35123868644149869</c:v>
                </c:pt>
                <c:pt idx="18">
                  <c:v>0.33842957787224226</c:v>
                </c:pt>
                <c:pt idx="19">
                  <c:v>0.41062710696722216</c:v>
                </c:pt>
                <c:pt idx="20">
                  <c:v>0.37520647615692104</c:v>
                </c:pt>
                <c:pt idx="21">
                  <c:v>0.36193488823443293</c:v>
                </c:pt>
                <c:pt idx="22">
                  <c:v>0.35504868719077887</c:v>
                </c:pt>
                <c:pt idx="23">
                  <c:v>0.30819162319585086</c:v>
                </c:pt>
                <c:pt idx="24">
                  <c:v>0.29252956072309472</c:v>
                </c:pt>
                <c:pt idx="25">
                  <c:v>0.29492507619497688</c:v>
                </c:pt>
                <c:pt idx="26">
                  <c:v>0.40970889952585449</c:v>
                </c:pt>
                <c:pt idx="27">
                  <c:v>0.39255610455066581</c:v>
                </c:pt>
                <c:pt idx="28">
                  <c:v>0.3938078842983796</c:v>
                </c:pt>
                <c:pt idx="29">
                  <c:v>0.39097596086952396</c:v>
                </c:pt>
                <c:pt idx="30">
                  <c:v>0.35640910810841792</c:v>
                </c:pt>
                <c:pt idx="31">
                  <c:v>0.32233604433977137</c:v>
                </c:pt>
                <c:pt idx="32">
                  <c:v>0.48845374254191648</c:v>
                </c:pt>
                <c:pt idx="33">
                  <c:v>0.4411534448056823</c:v>
                </c:pt>
                <c:pt idx="34">
                  <c:v>0.41695368247385534</c:v>
                </c:pt>
                <c:pt idx="35">
                  <c:v>0.41198905287512722</c:v>
                </c:pt>
                <c:pt idx="36">
                  <c:v>0.3982037633414664</c:v>
                </c:pt>
                <c:pt idx="37">
                  <c:v>0.3907899071009121</c:v>
                </c:pt>
                <c:pt idx="38">
                  <c:v>0.45889815450278226</c:v>
                </c:pt>
                <c:pt idx="39">
                  <c:v>0.42491506039647753</c:v>
                </c:pt>
                <c:pt idx="40">
                  <c:v>0.42099206325672472</c:v>
                </c:pt>
                <c:pt idx="41">
                  <c:v>0.41622221223480083</c:v>
                </c:pt>
                <c:pt idx="42">
                  <c:v>0.37343728378822216</c:v>
                </c:pt>
                <c:pt idx="43">
                  <c:v>0.35851938412033724</c:v>
                </c:pt>
                <c:pt idx="44">
                  <c:v>0.42752592214025592</c:v>
                </c:pt>
                <c:pt idx="45">
                  <c:v>0.36465553769212061</c:v>
                </c:pt>
                <c:pt idx="46">
                  <c:v>0.34906304144350603</c:v>
                </c:pt>
                <c:pt idx="47">
                  <c:v>0.35499196327918192</c:v>
                </c:pt>
                <c:pt idx="48">
                  <c:v>0.35542733819969446</c:v>
                </c:pt>
                <c:pt idx="49">
                  <c:v>0.3470306284187285</c:v>
                </c:pt>
                <c:pt idx="50">
                  <c:v>0.47460088501163777</c:v>
                </c:pt>
                <c:pt idx="51">
                  <c:v>0.39576839522973023</c:v>
                </c:pt>
                <c:pt idx="52">
                  <c:v>0.35826087422521208</c:v>
                </c:pt>
                <c:pt idx="53">
                  <c:v>0.3612479441530333</c:v>
                </c:pt>
                <c:pt idx="54">
                  <c:v>0.34138488182507998</c:v>
                </c:pt>
                <c:pt idx="55">
                  <c:v>0.35910831416643235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CB_Lcr!$F$313:$H$313</c:f>
              <c:strCache>
                <c:ptCount val="1"/>
                <c:pt idx="0">
                  <c:v>72 11-02-13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CB_Lcr!$Q$313:$Q$373</c:f>
              <c:numCache>
                <c:formatCode>h:mm:ss;@</c:formatCode>
                <c:ptCount val="61"/>
                <c:pt idx="0">
                  <c:v>0.39541666666666664</c:v>
                </c:pt>
                <c:pt idx="1">
                  <c:v>0.39765046296296302</c:v>
                </c:pt>
                <c:pt idx="2">
                  <c:v>0.39978009259259262</c:v>
                </c:pt>
                <c:pt idx="3">
                  <c:v>0.40219907407407407</c:v>
                </c:pt>
                <c:pt idx="4">
                  <c:v>0.40461805555555552</c:v>
                </c:pt>
                <c:pt idx="5">
                  <c:v>0.40843750000000001</c:v>
                </c:pt>
                <c:pt idx="6">
                  <c:v>0.41281250000000003</c:v>
                </c:pt>
                <c:pt idx="7">
                  <c:v>0.41481481481481486</c:v>
                </c:pt>
                <c:pt idx="8">
                  <c:v>0.4167939814814815</c:v>
                </c:pt>
                <c:pt idx="9">
                  <c:v>0.41921296296296295</c:v>
                </c:pt>
                <c:pt idx="10">
                  <c:v>0.42163194444444441</c:v>
                </c:pt>
                <c:pt idx="11">
                  <c:v>0.42348379629629629</c:v>
                </c:pt>
                <c:pt idx="12">
                  <c:v>0.42734953703703704</c:v>
                </c:pt>
                <c:pt idx="13">
                  <c:v>0.42976851851851849</c:v>
                </c:pt>
                <c:pt idx="14">
                  <c:v>0.43162037037037038</c:v>
                </c:pt>
                <c:pt idx="15">
                  <c:v>0.43403935185185183</c:v>
                </c:pt>
                <c:pt idx="16">
                  <c:v>0.43645833333333328</c:v>
                </c:pt>
                <c:pt idx="17">
                  <c:v>0.43883101851851858</c:v>
                </c:pt>
                <c:pt idx="18">
                  <c:v>0.44324074074074071</c:v>
                </c:pt>
                <c:pt idx="19">
                  <c:v>0.4455324074074074</c:v>
                </c:pt>
                <c:pt idx="20">
                  <c:v>0.44746527777777778</c:v>
                </c:pt>
                <c:pt idx="21">
                  <c:v>0.44988425925925923</c:v>
                </c:pt>
                <c:pt idx="22">
                  <c:v>0.45230324074074069</c:v>
                </c:pt>
                <c:pt idx="23">
                  <c:v>0.45450231481481485</c:v>
                </c:pt>
                <c:pt idx="24">
                  <c:v>0.45890046296296294</c:v>
                </c:pt>
                <c:pt idx="25">
                  <c:v>0.4613194444444445</c:v>
                </c:pt>
                <c:pt idx="26">
                  <c:v>0.46324074074074073</c:v>
                </c:pt>
                <c:pt idx="27">
                  <c:v>0.46563657407407411</c:v>
                </c:pt>
                <c:pt idx="28">
                  <c:v>0.46739583333333334</c:v>
                </c:pt>
                <c:pt idx="29">
                  <c:v>0.46908564814814813</c:v>
                </c:pt>
                <c:pt idx="30">
                  <c:v>0.47282407407407401</c:v>
                </c:pt>
                <c:pt idx="31">
                  <c:v>0.47524305555555557</c:v>
                </c:pt>
                <c:pt idx="32">
                  <c:v>0.47714120370370372</c:v>
                </c:pt>
                <c:pt idx="33">
                  <c:v>0.47921296296296301</c:v>
                </c:pt>
                <c:pt idx="34">
                  <c:v>0.48163194444444446</c:v>
                </c:pt>
                <c:pt idx="35">
                  <c:v>0.48392361111111115</c:v>
                </c:pt>
                <c:pt idx="36">
                  <c:v>0.4877083333333333</c:v>
                </c:pt>
                <c:pt idx="37">
                  <c:v>0.48994212962962969</c:v>
                </c:pt>
                <c:pt idx="38">
                  <c:v>0.4916666666666667</c:v>
                </c:pt>
                <c:pt idx="39">
                  <c:v>0.49388888888888893</c:v>
                </c:pt>
                <c:pt idx="40">
                  <c:v>0.49630787037037039</c:v>
                </c:pt>
                <c:pt idx="41">
                  <c:v>0.49793981481481475</c:v>
                </c:pt>
                <c:pt idx="42">
                  <c:v>0.50290509259259253</c:v>
                </c:pt>
                <c:pt idx="43">
                  <c:v>0.50497685185185193</c:v>
                </c:pt>
                <c:pt idx="44">
                  <c:v>0.50672453703703701</c:v>
                </c:pt>
                <c:pt idx="45">
                  <c:v>0.50914351851851847</c:v>
                </c:pt>
                <c:pt idx="46">
                  <c:v>0.51156250000000003</c:v>
                </c:pt>
                <c:pt idx="47">
                  <c:v>0.51355324074074071</c:v>
                </c:pt>
                <c:pt idx="48">
                  <c:v>0.51731481481481478</c:v>
                </c:pt>
                <c:pt idx="49">
                  <c:v>0.51973379629629624</c:v>
                </c:pt>
                <c:pt idx="50">
                  <c:v>0.52149305555555558</c:v>
                </c:pt>
                <c:pt idx="51">
                  <c:v>0.523900462962963</c:v>
                </c:pt>
                <c:pt idx="52">
                  <c:v>0.52631944444444445</c:v>
                </c:pt>
                <c:pt idx="53">
                  <c:v>0.5275925925925925</c:v>
                </c:pt>
                <c:pt idx="54">
                  <c:v>0.53340277777777778</c:v>
                </c:pt>
                <c:pt idx="55">
                  <c:v>0.53582175925925923</c:v>
                </c:pt>
                <c:pt idx="56">
                  <c:v>0.53754629629629636</c:v>
                </c:pt>
                <c:pt idx="57">
                  <c:v>0.53996527777777781</c:v>
                </c:pt>
                <c:pt idx="58">
                  <c:v>0.54238425925925926</c:v>
                </c:pt>
                <c:pt idx="59">
                  <c:v>0.54440972222222217</c:v>
                </c:pt>
                <c:pt idx="60">
                  <c:v>0.54824074074074081</c:v>
                </c:pt>
              </c:numCache>
            </c:numRef>
          </c:xVal>
          <c:yVal>
            <c:numRef>
              <c:f>CB_Lcr!$V$313:$V$373</c:f>
              <c:numCache>
                <c:formatCode>General</c:formatCode>
                <c:ptCount val="61"/>
                <c:pt idx="0">
                  <c:v>0.27185516203233495</c:v>
                </c:pt>
                <c:pt idx="1">
                  <c:v>0.27073733767889985</c:v>
                </c:pt>
                <c:pt idx="2">
                  <c:v>0.29276517021798698</c:v>
                </c:pt>
                <c:pt idx="3">
                  <c:v>0.33541611425008239</c:v>
                </c:pt>
                <c:pt idx="4">
                  <c:v>0.33306208398910564</c:v>
                </c:pt>
                <c:pt idx="5">
                  <c:v>0.3684846481839506</c:v>
                </c:pt>
                <c:pt idx="6">
                  <c:v>0.28313978266967738</c:v>
                </c:pt>
                <c:pt idx="7">
                  <c:v>0.29846428166579519</c:v>
                </c:pt>
                <c:pt idx="8">
                  <c:v>0.30988786967824389</c:v>
                </c:pt>
                <c:pt idx="9">
                  <c:v>0.33382430655245215</c:v>
                </c:pt>
                <c:pt idx="10">
                  <c:v>0.35269863925407596</c:v>
                </c:pt>
                <c:pt idx="11">
                  <c:v>0.36020317676831937</c:v>
                </c:pt>
                <c:pt idx="12">
                  <c:v>0.34875560438289499</c:v>
                </c:pt>
                <c:pt idx="13">
                  <c:v>0.35411825751816156</c:v>
                </c:pt>
                <c:pt idx="14">
                  <c:v>0.36557234098074431</c:v>
                </c:pt>
                <c:pt idx="15">
                  <c:v>0.37612914528621827</c:v>
                </c:pt>
                <c:pt idx="16">
                  <c:v>0.40183798195551979</c:v>
                </c:pt>
                <c:pt idx="17">
                  <c:v>0.3952645103123742</c:v>
                </c:pt>
                <c:pt idx="18">
                  <c:v>0.54017099415039715</c:v>
                </c:pt>
                <c:pt idx="19">
                  <c:v>0.48800127494943318</c:v>
                </c:pt>
                <c:pt idx="20">
                  <c:v>0.51152818222991736</c:v>
                </c:pt>
                <c:pt idx="21">
                  <c:v>0.51813151157048098</c:v>
                </c:pt>
                <c:pt idx="22">
                  <c:v>0.50951231677375275</c:v>
                </c:pt>
                <c:pt idx="23">
                  <c:v>0.50278513099145938</c:v>
                </c:pt>
                <c:pt idx="24">
                  <c:v>0.54430257695197171</c:v>
                </c:pt>
                <c:pt idx="25">
                  <c:v>0.52054111391756208</c:v>
                </c:pt>
                <c:pt idx="26">
                  <c:v>0.52232574718164759</c:v>
                </c:pt>
                <c:pt idx="27">
                  <c:v>0.5282988295629234</c:v>
                </c:pt>
                <c:pt idx="28">
                  <c:v>0.51462315758509625</c:v>
                </c:pt>
                <c:pt idx="29">
                  <c:v>0.49304768283367917</c:v>
                </c:pt>
                <c:pt idx="30">
                  <c:v>0.60704745373833047</c:v>
                </c:pt>
                <c:pt idx="31">
                  <c:v>0.57511467524819226</c:v>
                </c:pt>
                <c:pt idx="32">
                  <c:v>0.5570440234480899</c:v>
                </c:pt>
                <c:pt idx="33">
                  <c:v>0.54768344956482251</c:v>
                </c:pt>
                <c:pt idx="34">
                  <c:v>0.52021680071795562</c:v>
                </c:pt>
                <c:pt idx="35">
                  <c:v>0.48447316188503953</c:v>
                </c:pt>
                <c:pt idx="36">
                  <c:v>0.56682457475847325</c:v>
                </c:pt>
                <c:pt idx="37">
                  <c:v>0.52278594618083263</c:v>
                </c:pt>
                <c:pt idx="38">
                  <c:v>0.49014144470193349</c:v>
                </c:pt>
                <c:pt idx="39">
                  <c:v>0.48418372129826476</c:v>
                </c:pt>
                <c:pt idx="40">
                  <c:v>0.39908745572054222</c:v>
                </c:pt>
                <c:pt idx="41">
                  <c:v>0.36709173672242024</c:v>
                </c:pt>
                <c:pt idx="42">
                  <c:v>0.52029620611839078</c:v>
                </c:pt>
                <c:pt idx="43">
                  <c:v>0.48651166347793534</c:v>
                </c:pt>
                <c:pt idx="44">
                  <c:v>0.46702027304303062</c:v>
                </c:pt>
                <c:pt idx="45">
                  <c:v>0.46882225153315354</c:v>
                </c:pt>
                <c:pt idx="46">
                  <c:v>0.4434162019695978</c:v>
                </c:pt>
                <c:pt idx="47">
                  <c:v>0.42377037091986469</c:v>
                </c:pt>
                <c:pt idx="48">
                  <c:v>0.63575457649002909</c:v>
                </c:pt>
                <c:pt idx="49">
                  <c:v>0.60960758337677667</c:v>
                </c:pt>
                <c:pt idx="50">
                  <c:v>0.59953611428971587</c:v>
                </c:pt>
                <c:pt idx="51">
                  <c:v>0.58602416032023452</c:v>
                </c:pt>
                <c:pt idx="52">
                  <c:v>0.54122424282505566</c:v>
                </c:pt>
                <c:pt idx="53">
                  <c:v>0.51665187729531559</c:v>
                </c:pt>
                <c:pt idx="54">
                  <c:v>0.44269202417769771</c:v>
                </c:pt>
                <c:pt idx="55">
                  <c:v>0.40992587272525566</c:v>
                </c:pt>
                <c:pt idx="56">
                  <c:v>0.41626649708327351</c:v>
                </c:pt>
                <c:pt idx="57">
                  <c:v>0.40884043967069683</c:v>
                </c:pt>
                <c:pt idx="58">
                  <c:v>0.36063457686804834</c:v>
                </c:pt>
                <c:pt idx="59">
                  <c:v>0.34507177562425301</c:v>
                </c:pt>
                <c:pt idx="60">
                  <c:v>0.33768674386788522</c:v>
                </c:pt>
              </c:numCache>
            </c:numRef>
          </c:yVal>
          <c:smooth val="0"/>
        </c:ser>
        <c:ser>
          <c:idx val="9"/>
          <c:order val="7"/>
          <c:tx>
            <c:strRef>
              <c:f>CB_Lcr!$F$374:$H$374</c:f>
              <c:strCache>
                <c:ptCount val="1"/>
                <c:pt idx="0">
                  <c:v>74 13-02-13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CB_Lcr!$Q$374:$Q$416</c:f>
              <c:numCache>
                <c:formatCode>h:mm:ss;@</c:formatCode>
                <c:ptCount val="43"/>
                <c:pt idx="0">
                  <c:v>0.39620370370370372</c:v>
                </c:pt>
                <c:pt idx="1">
                  <c:v>0.39862268518518518</c:v>
                </c:pt>
                <c:pt idx="2">
                  <c:v>0.40060185185185193</c:v>
                </c:pt>
                <c:pt idx="3">
                  <c:v>0.40302083333333338</c:v>
                </c:pt>
                <c:pt idx="4">
                  <c:v>0.40540509259259261</c:v>
                </c:pt>
                <c:pt idx="5">
                  <c:v>0.40790509259259267</c:v>
                </c:pt>
                <c:pt idx="6">
                  <c:v>0.41297453703703701</c:v>
                </c:pt>
                <c:pt idx="7">
                  <c:v>0.41511574074074076</c:v>
                </c:pt>
                <c:pt idx="8">
                  <c:v>0.4170949074074074</c:v>
                </c:pt>
                <c:pt idx="9">
                  <c:v>0.4193055555555556</c:v>
                </c:pt>
                <c:pt idx="10">
                  <c:v>0.42136574074074074</c:v>
                </c:pt>
                <c:pt idx="11">
                  <c:v>0.4246064814814815</c:v>
                </c:pt>
                <c:pt idx="12">
                  <c:v>0.43002314814814824</c:v>
                </c:pt>
                <c:pt idx="13">
                  <c:v>0.43244212962962969</c:v>
                </c:pt>
                <c:pt idx="14">
                  <c:v>0.43486111111111114</c:v>
                </c:pt>
                <c:pt idx="15">
                  <c:v>0.4372800925925926</c:v>
                </c:pt>
                <c:pt idx="16">
                  <c:v>0.43969907407407405</c:v>
                </c:pt>
                <c:pt idx="17">
                  <c:v>0.44317129629629637</c:v>
                </c:pt>
                <c:pt idx="18">
                  <c:v>0.45336805555555559</c:v>
                </c:pt>
                <c:pt idx="19">
                  <c:v>0.45578703703703705</c:v>
                </c:pt>
                <c:pt idx="20">
                  <c:v>0.45820601851851861</c:v>
                </c:pt>
                <c:pt idx="21">
                  <c:v>0.46055555555555561</c:v>
                </c:pt>
                <c:pt idx="22">
                  <c:v>0.46297453703703706</c:v>
                </c:pt>
                <c:pt idx="23">
                  <c:v>0.46572916666666675</c:v>
                </c:pt>
                <c:pt idx="24">
                  <c:v>0.47010416666666666</c:v>
                </c:pt>
                <c:pt idx="25">
                  <c:v>0.47252314814814822</c:v>
                </c:pt>
                <c:pt idx="26">
                  <c:v>0.47494212962962967</c:v>
                </c:pt>
                <c:pt idx="27">
                  <c:v>0.47736111111111112</c:v>
                </c:pt>
                <c:pt idx="28">
                  <c:v>0.47976851851851854</c:v>
                </c:pt>
                <c:pt idx="29">
                  <c:v>0.48218749999999999</c:v>
                </c:pt>
                <c:pt idx="30">
                  <c:v>0.48665509259259254</c:v>
                </c:pt>
                <c:pt idx="31">
                  <c:v>0.48907407407407411</c:v>
                </c:pt>
                <c:pt idx="32">
                  <c:v>0.49149305555555556</c:v>
                </c:pt>
                <c:pt idx="33">
                  <c:v>0.49383101851851852</c:v>
                </c:pt>
                <c:pt idx="34">
                  <c:v>0.49625000000000008</c:v>
                </c:pt>
                <c:pt idx="35">
                  <c:v>0.49915509259259261</c:v>
                </c:pt>
                <c:pt idx="36">
                  <c:v>0.5040972222222222</c:v>
                </c:pt>
                <c:pt idx="37">
                  <c:v>0.50608796296296299</c:v>
                </c:pt>
                <c:pt idx="38">
                  <c:v>0.50850694444444444</c:v>
                </c:pt>
                <c:pt idx="39">
                  <c:v>0.51092592592592589</c:v>
                </c:pt>
                <c:pt idx="40">
                  <c:v>0.5129513888888888</c:v>
                </c:pt>
                <c:pt idx="41">
                  <c:v>0.51518518518518519</c:v>
                </c:pt>
                <c:pt idx="42">
                  <c:v>0.51533564814814814</c:v>
                </c:pt>
              </c:numCache>
            </c:numRef>
          </c:xVal>
          <c:yVal>
            <c:numRef>
              <c:f>CB_Lcr!$V$374:$V$416</c:f>
              <c:numCache>
                <c:formatCode>General</c:formatCode>
                <c:ptCount val="43"/>
                <c:pt idx="0">
                  <c:v>0.3724157171585013</c:v>
                </c:pt>
                <c:pt idx="1">
                  <c:v>0.2755977175042722</c:v>
                </c:pt>
                <c:pt idx="2">
                  <c:v>0.29978107327396936</c:v>
                </c:pt>
                <c:pt idx="3">
                  <c:v>0.32655840048451912</c:v>
                </c:pt>
                <c:pt idx="4">
                  <c:v>0.3426914973976174</c:v>
                </c:pt>
                <c:pt idx="5">
                  <c:v>0.35099977389127479</c:v>
                </c:pt>
                <c:pt idx="6">
                  <c:v>0.43942392214486387</c:v>
                </c:pt>
                <c:pt idx="7">
                  <c:v>0.40926495716976857</c:v>
                </c:pt>
                <c:pt idx="8">
                  <c:v>0.40538731532215183</c:v>
                </c:pt>
                <c:pt idx="9">
                  <c:v>0.40636424221914141</c:v>
                </c:pt>
                <c:pt idx="10">
                  <c:v>0.39517841979683949</c:v>
                </c:pt>
                <c:pt idx="11">
                  <c:v>0.37889469195958853</c:v>
                </c:pt>
                <c:pt idx="12">
                  <c:v>0.38753482343388651</c:v>
                </c:pt>
                <c:pt idx="13">
                  <c:v>0.29942823663805784</c:v>
                </c:pt>
                <c:pt idx="14">
                  <c:v>0.28823230198556571</c:v>
                </c:pt>
                <c:pt idx="15">
                  <c:v>0.28762136218408785</c:v>
                </c:pt>
                <c:pt idx="16">
                  <c:v>0.26760921305849805</c:v>
                </c:pt>
                <c:pt idx="17">
                  <c:v>0.22460192095278991</c:v>
                </c:pt>
                <c:pt idx="18">
                  <c:v>0.26203519460967822</c:v>
                </c:pt>
                <c:pt idx="19">
                  <c:v>0.23641548450116065</c:v>
                </c:pt>
                <c:pt idx="20">
                  <c:v>0.24343034019808832</c:v>
                </c:pt>
                <c:pt idx="21">
                  <c:v>0.25719861153030288</c:v>
                </c:pt>
                <c:pt idx="22">
                  <c:v>0.26095075726551176</c:v>
                </c:pt>
                <c:pt idx="23">
                  <c:v>0.26918456313222544</c:v>
                </c:pt>
                <c:pt idx="24">
                  <c:v>0.35271383645299514</c:v>
                </c:pt>
                <c:pt idx="25">
                  <c:v>0.32956266749517815</c:v>
                </c:pt>
                <c:pt idx="26">
                  <c:v>0.34033420043770835</c:v>
                </c:pt>
                <c:pt idx="27">
                  <c:v>0.35208346186474732</c:v>
                </c:pt>
                <c:pt idx="28">
                  <c:v>0.35513945263762148</c:v>
                </c:pt>
                <c:pt idx="29">
                  <c:v>0.33256161311366783</c:v>
                </c:pt>
                <c:pt idx="30">
                  <c:v>0.14984058390857949</c:v>
                </c:pt>
                <c:pt idx="31">
                  <c:v>0.16210246818324942</c:v>
                </c:pt>
                <c:pt idx="32">
                  <c:v>0.19959197110329044</c:v>
                </c:pt>
                <c:pt idx="33">
                  <c:v>0.23088201237861244</c:v>
                </c:pt>
                <c:pt idx="34">
                  <c:v>0.23705382560126606</c:v>
                </c:pt>
                <c:pt idx="35">
                  <c:v>0.24391086072775681</c:v>
                </c:pt>
                <c:pt idx="36">
                  <c:v>0.26509357189264021</c:v>
                </c:pt>
                <c:pt idx="37">
                  <c:v>0.22879607124227258</c:v>
                </c:pt>
                <c:pt idx="38">
                  <c:v>0.24184699912340854</c:v>
                </c:pt>
                <c:pt idx="39">
                  <c:v>0.25195094090811898</c:v>
                </c:pt>
                <c:pt idx="40">
                  <c:v>0.25607712222355772</c:v>
                </c:pt>
                <c:pt idx="41">
                  <c:v>0.25452997161161278</c:v>
                </c:pt>
                <c:pt idx="42">
                  <c:v>0.25541586457196447</c:v>
                </c:pt>
              </c:numCache>
            </c:numRef>
          </c:yVal>
          <c:smooth val="0"/>
        </c:ser>
        <c:ser>
          <c:idx val="14"/>
          <c:order val="8"/>
          <c:tx>
            <c:strRef>
              <c:f>CB_Lcr!$F$417:$H$417</c:f>
              <c:strCache>
                <c:ptCount val="1"/>
                <c:pt idx="0">
                  <c:v>74 13-02-13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FF7C80"/>
                </a:solidFill>
              </a:ln>
            </c:spPr>
          </c:marker>
          <c:xVal>
            <c:numRef>
              <c:f>CB_Lcr!$Q$417:$Q$462</c:f>
              <c:numCache>
                <c:formatCode>h:mm:ss;@</c:formatCode>
                <c:ptCount val="46"/>
                <c:pt idx="0">
                  <c:v>0.39346064814814818</c:v>
                </c:pt>
                <c:pt idx="1">
                  <c:v>0.39578703703703699</c:v>
                </c:pt>
                <c:pt idx="2">
                  <c:v>0.39758101851851857</c:v>
                </c:pt>
                <c:pt idx="3">
                  <c:v>0.39983796296296303</c:v>
                </c:pt>
                <c:pt idx="4">
                  <c:v>0.40225694444444449</c:v>
                </c:pt>
                <c:pt idx="5">
                  <c:v>0.40550925925925929</c:v>
                </c:pt>
                <c:pt idx="6">
                  <c:v>0.40964120370370372</c:v>
                </c:pt>
                <c:pt idx="7">
                  <c:v>0.41203703703703709</c:v>
                </c:pt>
                <c:pt idx="8">
                  <c:v>0.41412037037037031</c:v>
                </c:pt>
                <c:pt idx="9">
                  <c:v>0.41640046296296296</c:v>
                </c:pt>
                <c:pt idx="10">
                  <c:v>0.41881944444444452</c:v>
                </c:pt>
                <c:pt idx="11">
                  <c:v>0.42069444444444448</c:v>
                </c:pt>
                <c:pt idx="12">
                  <c:v>0.42512731481481481</c:v>
                </c:pt>
                <c:pt idx="13">
                  <c:v>0.42696759259259254</c:v>
                </c:pt>
                <c:pt idx="14">
                  <c:v>0.42890046296296302</c:v>
                </c:pt>
                <c:pt idx="15">
                  <c:v>0.43131944444444448</c:v>
                </c:pt>
                <c:pt idx="16">
                  <c:v>0.43371527777777785</c:v>
                </c:pt>
                <c:pt idx="17">
                  <c:v>0.43554398148148155</c:v>
                </c:pt>
                <c:pt idx="18">
                  <c:v>0.43944444444444442</c:v>
                </c:pt>
                <c:pt idx="19">
                  <c:v>0.44186342592592587</c:v>
                </c:pt>
                <c:pt idx="20">
                  <c:v>0.44428240740740743</c:v>
                </c:pt>
                <c:pt idx="21">
                  <c:v>0.44644675925925925</c:v>
                </c:pt>
                <c:pt idx="22">
                  <c:v>0.4488657407407407</c:v>
                </c:pt>
                <c:pt idx="23">
                  <c:v>0.4511574074074074</c:v>
                </c:pt>
                <c:pt idx="24">
                  <c:v>0.45292824074074078</c:v>
                </c:pt>
                <c:pt idx="25">
                  <c:v>0.45755787037037032</c:v>
                </c:pt>
                <c:pt idx="26">
                  <c:v>0.45980324074074075</c:v>
                </c:pt>
                <c:pt idx="27">
                  <c:v>0.46153935185185191</c:v>
                </c:pt>
                <c:pt idx="28">
                  <c:v>0.46395833333333336</c:v>
                </c:pt>
                <c:pt idx="29">
                  <c:v>0.46637731481481481</c:v>
                </c:pt>
                <c:pt idx="30">
                  <c:v>0.46879629629629627</c:v>
                </c:pt>
                <c:pt idx="31">
                  <c:v>0.47190972222222227</c:v>
                </c:pt>
                <c:pt idx="32">
                  <c:v>0.47622685185185187</c:v>
                </c:pt>
                <c:pt idx="33">
                  <c:v>0.47863425925925929</c:v>
                </c:pt>
                <c:pt idx="34">
                  <c:v>0.48049768518518521</c:v>
                </c:pt>
                <c:pt idx="35">
                  <c:v>0.48291666666666666</c:v>
                </c:pt>
                <c:pt idx="36">
                  <c:v>0.48533564814814822</c:v>
                </c:pt>
                <c:pt idx="37">
                  <c:v>0.48732638888888891</c:v>
                </c:pt>
                <c:pt idx="38">
                  <c:v>0.48745370370370378</c:v>
                </c:pt>
                <c:pt idx="39">
                  <c:v>0.49236111111111114</c:v>
                </c:pt>
                <c:pt idx="40">
                  <c:v>0.49478009259259259</c:v>
                </c:pt>
                <c:pt idx="41">
                  <c:v>0.49719907407407404</c:v>
                </c:pt>
                <c:pt idx="42">
                  <c:v>0.4996180555555555</c:v>
                </c:pt>
                <c:pt idx="43">
                  <c:v>0.50203703703703706</c:v>
                </c:pt>
                <c:pt idx="44">
                  <c:v>0.50376157407407407</c:v>
                </c:pt>
                <c:pt idx="45">
                  <c:v>0.50604166666666661</c:v>
                </c:pt>
              </c:numCache>
            </c:numRef>
          </c:xVal>
          <c:yVal>
            <c:numRef>
              <c:f>CB_Lcr!$V$417:$V$462</c:f>
              <c:numCache>
                <c:formatCode>General</c:formatCode>
                <c:ptCount val="46"/>
                <c:pt idx="0">
                  <c:v>0.39779552288619269</c:v>
                </c:pt>
                <c:pt idx="1">
                  <c:v>0.33205310342598698</c:v>
                </c:pt>
                <c:pt idx="2">
                  <c:v>0.33581069776369371</c:v>
                </c:pt>
                <c:pt idx="3">
                  <c:v>0.3348202944628737</c:v>
                </c:pt>
                <c:pt idx="4">
                  <c:v>0.32388366725930134</c:v>
                </c:pt>
                <c:pt idx="5">
                  <c:v>0.31310317736354537</c:v>
                </c:pt>
                <c:pt idx="6">
                  <c:v>0.34337532462353626</c:v>
                </c:pt>
                <c:pt idx="7">
                  <c:v>0.33021205838231299</c:v>
                </c:pt>
                <c:pt idx="8">
                  <c:v>0.35051667183291302</c:v>
                </c:pt>
                <c:pt idx="9">
                  <c:v>0.37936671177611497</c:v>
                </c:pt>
                <c:pt idx="10">
                  <c:v>0.40474726458439153</c:v>
                </c:pt>
                <c:pt idx="11">
                  <c:v>0.41248634080588165</c:v>
                </c:pt>
                <c:pt idx="12">
                  <c:v>0.30995764905053441</c:v>
                </c:pt>
                <c:pt idx="13">
                  <c:v>0.28028278033783904</c:v>
                </c:pt>
                <c:pt idx="14">
                  <c:v>0.28575080696711075</c:v>
                </c:pt>
                <c:pt idx="15">
                  <c:v>0.30853590694589572</c:v>
                </c:pt>
                <c:pt idx="16">
                  <c:v>0.30652736995457713</c:v>
                </c:pt>
                <c:pt idx="17">
                  <c:v>0.29711965896765635</c:v>
                </c:pt>
                <c:pt idx="18">
                  <c:v>0.21646767448586676</c:v>
                </c:pt>
                <c:pt idx="19">
                  <c:v>0.20074005096374573</c:v>
                </c:pt>
                <c:pt idx="20">
                  <c:v>0.25185309941443751</c:v>
                </c:pt>
                <c:pt idx="21">
                  <c:v>0.28917201745723015</c:v>
                </c:pt>
                <c:pt idx="22">
                  <c:v>0.31173569392463746</c:v>
                </c:pt>
                <c:pt idx="23">
                  <c:v>0.3298425376660864</c:v>
                </c:pt>
                <c:pt idx="24">
                  <c:v>0.37041322602300936</c:v>
                </c:pt>
                <c:pt idx="25">
                  <c:v>0.18222110628885116</c:v>
                </c:pt>
                <c:pt idx="26">
                  <c:v>0.18459793252413262</c:v>
                </c:pt>
                <c:pt idx="27">
                  <c:v>0.20159864648676651</c:v>
                </c:pt>
                <c:pt idx="28">
                  <c:v>0.23806009016135307</c:v>
                </c:pt>
                <c:pt idx="29">
                  <c:v>0.26613663484380456</c:v>
                </c:pt>
                <c:pt idx="30">
                  <c:v>0.30363245433667396</c:v>
                </c:pt>
                <c:pt idx="31">
                  <c:v>0.3376287338573023</c:v>
                </c:pt>
                <c:pt idx="32">
                  <c:v>6.423110380011611E-2</c:v>
                </c:pt>
                <c:pt idx="33">
                  <c:v>9.005686709966898E-2</c:v>
                </c:pt>
                <c:pt idx="34">
                  <c:v>0.11927865605502827</c:v>
                </c:pt>
                <c:pt idx="35">
                  <c:v>0.17101436474405016</c:v>
                </c:pt>
                <c:pt idx="36">
                  <c:v>0.20202650525442079</c:v>
                </c:pt>
                <c:pt idx="37">
                  <c:v>0.22153082542725214</c:v>
                </c:pt>
                <c:pt idx="38">
                  <c:v>0.22380458896907671</c:v>
                </c:pt>
                <c:pt idx="39">
                  <c:v>8.4532378870601582E-2</c:v>
                </c:pt>
                <c:pt idx="40">
                  <c:v>0.16789401451796812</c:v>
                </c:pt>
                <c:pt idx="41">
                  <c:v>0.22653999160340094</c:v>
                </c:pt>
                <c:pt idx="42">
                  <c:v>0.28064556057971246</c:v>
                </c:pt>
                <c:pt idx="43">
                  <c:v>0.31233862531386325</c:v>
                </c:pt>
                <c:pt idx="44">
                  <c:v>0.32991439510388126</c:v>
                </c:pt>
                <c:pt idx="45">
                  <c:v>0.35341168948991908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CB_Lcr!$F$463:$H$463</c:f>
              <c:strCache>
                <c:ptCount val="1"/>
                <c:pt idx="0">
                  <c:v>79 18-02-13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CB_Lcr!$Q$463:$Q$501</c:f>
              <c:numCache>
                <c:formatCode>h:mm:ss;@</c:formatCode>
                <c:ptCount val="39"/>
                <c:pt idx="0">
                  <c:v>0.40324074074074079</c:v>
                </c:pt>
                <c:pt idx="1">
                  <c:v>0.40565972222222224</c:v>
                </c:pt>
                <c:pt idx="2">
                  <c:v>0.40807870370370369</c:v>
                </c:pt>
                <c:pt idx="3">
                  <c:v>0.41049768518518515</c:v>
                </c:pt>
                <c:pt idx="4">
                  <c:v>0.41291666666666671</c:v>
                </c:pt>
                <c:pt idx="5">
                  <c:v>0.41445601851851854</c:v>
                </c:pt>
                <c:pt idx="6">
                  <c:v>0.4190046296296297</c:v>
                </c:pt>
                <c:pt idx="7">
                  <c:v>0.42142361111111115</c:v>
                </c:pt>
                <c:pt idx="8">
                  <c:v>0.42868055555555551</c:v>
                </c:pt>
                <c:pt idx="9">
                  <c:v>0.43093749999999997</c:v>
                </c:pt>
                <c:pt idx="10">
                  <c:v>0.43335648148148154</c:v>
                </c:pt>
                <c:pt idx="11">
                  <c:v>0.43531249999999999</c:v>
                </c:pt>
                <c:pt idx="12">
                  <c:v>0.43773148148148144</c:v>
                </c:pt>
                <c:pt idx="13">
                  <c:v>0.44060185185185186</c:v>
                </c:pt>
                <c:pt idx="14">
                  <c:v>0.44523148148148151</c:v>
                </c:pt>
                <c:pt idx="15">
                  <c:v>0.44765046296296296</c:v>
                </c:pt>
                <c:pt idx="16">
                  <c:v>0.4494097222222222</c:v>
                </c:pt>
                <c:pt idx="17">
                  <c:v>0.45182870370370365</c:v>
                </c:pt>
                <c:pt idx="18">
                  <c:v>0.45424768518518521</c:v>
                </c:pt>
                <c:pt idx="19">
                  <c:v>0.45605324074074072</c:v>
                </c:pt>
                <c:pt idx="20">
                  <c:v>0.4603356481481482</c:v>
                </c:pt>
                <c:pt idx="21">
                  <c:v>0.46275462962962965</c:v>
                </c:pt>
                <c:pt idx="22">
                  <c:v>0.46517361111111111</c:v>
                </c:pt>
                <c:pt idx="23">
                  <c:v>0.46759259259259256</c:v>
                </c:pt>
                <c:pt idx="24">
                  <c:v>0.47001157407407412</c:v>
                </c:pt>
                <c:pt idx="25">
                  <c:v>0.47218749999999998</c:v>
                </c:pt>
                <c:pt idx="26">
                  <c:v>0.47940972222222222</c:v>
                </c:pt>
                <c:pt idx="27">
                  <c:v>0.48182870370370368</c:v>
                </c:pt>
                <c:pt idx="28">
                  <c:v>0.48424768518518524</c:v>
                </c:pt>
                <c:pt idx="29">
                  <c:v>0.48653935185185193</c:v>
                </c:pt>
                <c:pt idx="30">
                  <c:v>0.48895833333333338</c:v>
                </c:pt>
                <c:pt idx="31">
                  <c:v>0.4924074074074074</c:v>
                </c:pt>
                <c:pt idx="32">
                  <c:v>0.4989351851851852</c:v>
                </c:pt>
                <c:pt idx="33">
                  <c:v>0.50135416666666666</c:v>
                </c:pt>
                <c:pt idx="34">
                  <c:v>0.50377314814814822</c:v>
                </c:pt>
                <c:pt idx="35">
                  <c:v>0.50619212962962967</c:v>
                </c:pt>
                <c:pt idx="36">
                  <c:v>0.50847222222222221</c:v>
                </c:pt>
                <c:pt idx="37">
                  <c:v>0.51043981481481482</c:v>
                </c:pt>
                <c:pt idx="38">
                  <c:v>0.51452546296296298</c:v>
                </c:pt>
              </c:numCache>
            </c:numRef>
          </c:xVal>
          <c:yVal>
            <c:numRef>
              <c:f>CB_Lcr!$V$463:$V$501</c:f>
              <c:numCache>
                <c:formatCode>General</c:formatCode>
                <c:ptCount val="39"/>
                <c:pt idx="0">
                  <c:v>0.20257733936140768</c:v>
                </c:pt>
                <c:pt idx="1">
                  <c:v>0.23523471326472209</c:v>
                </c:pt>
                <c:pt idx="2">
                  <c:v>0.27604905358701864</c:v>
                </c:pt>
                <c:pt idx="3">
                  <c:v>0.29127352404969553</c:v>
                </c:pt>
                <c:pt idx="4">
                  <c:v>0.26733928843211902</c:v>
                </c:pt>
                <c:pt idx="5">
                  <c:v>0.2323647853066223</c:v>
                </c:pt>
                <c:pt idx="6">
                  <c:v>0.57470978307841014</c:v>
                </c:pt>
                <c:pt idx="7">
                  <c:v>0.52384911073122342</c:v>
                </c:pt>
                <c:pt idx="8">
                  <c:v>0.46878176856797105</c:v>
                </c:pt>
                <c:pt idx="9">
                  <c:v>0.43773510556683598</c:v>
                </c:pt>
                <c:pt idx="10">
                  <c:v>0.41840424566291939</c:v>
                </c:pt>
                <c:pt idx="11">
                  <c:v>0.40000278638373382</c:v>
                </c:pt>
                <c:pt idx="12">
                  <c:v>0.32425109561026905</c:v>
                </c:pt>
                <c:pt idx="13">
                  <c:v>0.22875487151772325</c:v>
                </c:pt>
                <c:pt idx="14">
                  <c:v>0.46274063255892239</c:v>
                </c:pt>
                <c:pt idx="15">
                  <c:v>0.40153541870346771</c:v>
                </c:pt>
                <c:pt idx="16">
                  <c:v>0.3832866561539594</c:v>
                </c:pt>
                <c:pt idx="17">
                  <c:v>0.36225736472252273</c:v>
                </c:pt>
                <c:pt idx="18">
                  <c:v>0.33628651337940102</c:v>
                </c:pt>
                <c:pt idx="19">
                  <c:v>0.3131613575985025</c:v>
                </c:pt>
                <c:pt idx="20">
                  <c:v>0.19653356227849683</c:v>
                </c:pt>
                <c:pt idx="21">
                  <c:v>0.2485584563625744</c:v>
                </c:pt>
                <c:pt idx="22">
                  <c:v>0.29327906887058264</c:v>
                </c:pt>
                <c:pt idx="23">
                  <c:v>0.32772069389151043</c:v>
                </c:pt>
                <c:pt idx="24">
                  <c:v>0.34568509407395354</c:v>
                </c:pt>
                <c:pt idx="25">
                  <c:v>0.3403817425110599</c:v>
                </c:pt>
                <c:pt idx="26">
                  <c:v>0.12953035960239503</c:v>
                </c:pt>
                <c:pt idx="27">
                  <c:v>0.16778172281914042</c:v>
                </c:pt>
                <c:pt idx="28">
                  <c:v>0.21088853318467907</c:v>
                </c:pt>
                <c:pt idx="29">
                  <c:v>0.23761761715095642</c:v>
                </c:pt>
                <c:pt idx="30">
                  <c:v>0.23775944261748694</c:v>
                </c:pt>
                <c:pt idx="31">
                  <c:v>0.24788579163374769</c:v>
                </c:pt>
                <c:pt idx="32">
                  <c:v>0.15505895901168743</c:v>
                </c:pt>
                <c:pt idx="33">
                  <c:v>0.19616018466401133</c:v>
                </c:pt>
                <c:pt idx="34">
                  <c:v>0.24700217345229883</c:v>
                </c:pt>
                <c:pt idx="35">
                  <c:v>0.29068770364608121</c:v>
                </c:pt>
                <c:pt idx="36">
                  <c:v>0.29445096245426305</c:v>
                </c:pt>
                <c:pt idx="37">
                  <c:v>0.28301172814718462</c:v>
                </c:pt>
                <c:pt idx="38">
                  <c:v>0.31983500719339442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CB_Lcr!$F$502:$H$502</c:f>
              <c:strCache>
                <c:ptCount val="1"/>
                <c:pt idx="0">
                  <c:v>79 18-02-13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CB_Lcr!$Q$502:$Q$527</c:f>
              <c:numCache>
                <c:formatCode>h:mm:ss;@</c:formatCode>
                <c:ptCount val="26"/>
                <c:pt idx="0">
                  <c:v>0.40708333333333335</c:v>
                </c:pt>
                <c:pt idx="1">
                  <c:v>0.40910879629629637</c:v>
                </c:pt>
                <c:pt idx="2">
                  <c:v>0.41085648148148146</c:v>
                </c:pt>
                <c:pt idx="3">
                  <c:v>0.41259259259259262</c:v>
                </c:pt>
                <c:pt idx="4">
                  <c:v>0.41502314814814822</c:v>
                </c:pt>
                <c:pt idx="5">
                  <c:v>0.4167939814814815</c:v>
                </c:pt>
                <c:pt idx="6">
                  <c:v>0.41920138888888892</c:v>
                </c:pt>
                <c:pt idx="7">
                  <c:v>0.42251157407407403</c:v>
                </c:pt>
                <c:pt idx="8">
                  <c:v>0.4243055555555556</c:v>
                </c:pt>
                <c:pt idx="9">
                  <c:v>0.4260532407407408</c:v>
                </c:pt>
                <c:pt idx="10">
                  <c:v>0.42791666666666661</c:v>
                </c:pt>
                <c:pt idx="11">
                  <c:v>0.43033564814814818</c:v>
                </c:pt>
                <c:pt idx="12">
                  <c:v>0.43203703703703711</c:v>
                </c:pt>
                <c:pt idx="13">
                  <c:v>0.43234953703703705</c:v>
                </c:pt>
                <c:pt idx="14">
                  <c:v>0.4364351851851852</c:v>
                </c:pt>
                <c:pt idx="15">
                  <c:v>0.43828703703703698</c:v>
                </c:pt>
                <c:pt idx="16">
                  <c:v>0.44017361111111108</c:v>
                </c:pt>
                <c:pt idx="17">
                  <c:v>0.44259259259259254</c:v>
                </c:pt>
                <c:pt idx="18">
                  <c:v>0.44487268518518519</c:v>
                </c:pt>
                <c:pt idx="19">
                  <c:v>0.44621527777777781</c:v>
                </c:pt>
                <c:pt idx="20">
                  <c:v>0.45332175925925922</c:v>
                </c:pt>
                <c:pt idx="21">
                  <c:v>0.45508101851851845</c:v>
                </c:pt>
                <c:pt idx="22">
                  <c:v>0.45709490740740744</c:v>
                </c:pt>
                <c:pt idx="23">
                  <c:v>0.45884259259259264</c:v>
                </c:pt>
                <c:pt idx="24">
                  <c:v>0.46126157407407409</c:v>
                </c:pt>
                <c:pt idx="25">
                  <c:v>0.46275462962962965</c:v>
                </c:pt>
              </c:numCache>
            </c:numRef>
          </c:xVal>
          <c:yVal>
            <c:numRef>
              <c:f>CB_Lcr!$V$502:$V$527</c:f>
              <c:numCache>
                <c:formatCode>General</c:formatCode>
                <c:ptCount val="26"/>
                <c:pt idx="0">
                  <c:v>0.29274613600247651</c:v>
                </c:pt>
                <c:pt idx="1">
                  <c:v>0.29469661859531321</c:v>
                </c:pt>
                <c:pt idx="2">
                  <c:v>0.30627780407244171</c:v>
                </c:pt>
                <c:pt idx="3">
                  <c:v>0.31488883001589324</c:v>
                </c:pt>
                <c:pt idx="4">
                  <c:v>0.30305138988623875</c:v>
                </c:pt>
                <c:pt idx="5">
                  <c:v>0.287659174608623</c:v>
                </c:pt>
                <c:pt idx="6">
                  <c:v>0.29313124432550625</c:v>
                </c:pt>
                <c:pt idx="7">
                  <c:v>0.64799730968209424</c:v>
                </c:pt>
                <c:pt idx="8">
                  <c:v>0.65142289114999885</c:v>
                </c:pt>
                <c:pt idx="9">
                  <c:v>0.64441506401501059</c:v>
                </c:pt>
                <c:pt idx="10">
                  <c:v>0.64044388347416004</c:v>
                </c:pt>
                <c:pt idx="11">
                  <c:v>0.62754841728763255</c:v>
                </c:pt>
                <c:pt idx="12">
                  <c:v>0.61670895617009491</c:v>
                </c:pt>
                <c:pt idx="13">
                  <c:v>0.61184973218451877</c:v>
                </c:pt>
                <c:pt idx="14">
                  <c:v>0.14919131366479513</c:v>
                </c:pt>
                <c:pt idx="15">
                  <c:v>0.16105030373565554</c:v>
                </c:pt>
                <c:pt idx="16">
                  <c:v>0.18612255874653327</c:v>
                </c:pt>
                <c:pt idx="17">
                  <c:v>0.21695500404982357</c:v>
                </c:pt>
                <c:pt idx="18">
                  <c:v>0.21985290664978618</c:v>
                </c:pt>
                <c:pt idx="19">
                  <c:v>0.22327691789467549</c:v>
                </c:pt>
                <c:pt idx="20">
                  <c:v>0.24310541478478587</c:v>
                </c:pt>
                <c:pt idx="21">
                  <c:v>0.23941608273868603</c:v>
                </c:pt>
                <c:pt idx="22">
                  <c:v>0.26019623974754413</c:v>
                </c:pt>
                <c:pt idx="23">
                  <c:v>0.27474083377423053</c:v>
                </c:pt>
                <c:pt idx="24">
                  <c:v>0.25495201141669405</c:v>
                </c:pt>
                <c:pt idx="25">
                  <c:v>0.24705575469847829</c:v>
                </c:pt>
              </c:numCache>
            </c:numRef>
          </c:yVal>
          <c:smooth val="0"/>
        </c:ser>
        <c:ser>
          <c:idx val="1"/>
          <c:order val="11"/>
          <c:tx>
            <c:strRef>
              <c:f>CB_Lcr!$F$528:$H$528</c:f>
              <c:strCache>
                <c:ptCount val="1"/>
                <c:pt idx="0">
                  <c:v>82 21-02-13 1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xVal>
            <c:numRef>
              <c:f>CB_Lcr!$Q$528:$Q$540</c:f>
              <c:numCache>
                <c:formatCode>h:mm:ss;@</c:formatCode>
                <c:ptCount val="13"/>
                <c:pt idx="0">
                  <c:v>0.53813657407407411</c:v>
                </c:pt>
                <c:pt idx="1">
                  <c:v>0.5399652777777777</c:v>
                </c:pt>
                <c:pt idx="2">
                  <c:v>0.54238425925925937</c:v>
                </c:pt>
                <c:pt idx="3">
                  <c:v>0.54479166666666667</c:v>
                </c:pt>
                <c:pt idx="4">
                  <c:v>0.54721064814814813</c:v>
                </c:pt>
                <c:pt idx="5">
                  <c:v>0.54885416666666664</c:v>
                </c:pt>
                <c:pt idx="6">
                  <c:v>0.5671180555555555</c:v>
                </c:pt>
                <c:pt idx="7">
                  <c:v>0.56953703703703695</c:v>
                </c:pt>
                <c:pt idx="8">
                  <c:v>0.57195601851851863</c:v>
                </c:pt>
                <c:pt idx="9">
                  <c:v>0.57437500000000008</c:v>
                </c:pt>
                <c:pt idx="10">
                  <c:v>0.57679398148148153</c:v>
                </c:pt>
                <c:pt idx="11">
                  <c:v>0.57921296296296299</c:v>
                </c:pt>
                <c:pt idx="12">
                  <c:v>0.5814583333333333</c:v>
                </c:pt>
              </c:numCache>
            </c:numRef>
          </c:xVal>
          <c:yVal>
            <c:numRef>
              <c:f>CB_Lcr!$V$528:$V$540</c:f>
              <c:numCache>
                <c:formatCode>General</c:formatCode>
                <c:ptCount val="13"/>
                <c:pt idx="0">
                  <c:v>0.15134351231372462</c:v>
                </c:pt>
                <c:pt idx="1">
                  <c:v>0.14048433884451542</c:v>
                </c:pt>
                <c:pt idx="2">
                  <c:v>0.17284983080710492</c:v>
                </c:pt>
                <c:pt idx="3">
                  <c:v>0.20351070077930938</c:v>
                </c:pt>
                <c:pt idx="4">
                  <c:v>0.21590951608972975</c:v>
                </c:pt>
                <c:pt idx="5">
                  <c:v>0.21511993391413498</c:v>
                </c:pt>
                <c:pt idx="6">
                  <c:v>6.6659729946872803E-2</c:v>
                </c:pt>
                <c:pt idx="7">
                  <c:v>0.12698028355122226</c:v>
                </c:pt>
                <c:pt idx="8">
                  <c:v>0.18760625975074921</c:v>
                </c:pt>
                <c:pt idx="9">
                  <c:v>0.23672950424614103</c:v>
                </c:pt>
                <c:pt idx="10">
                  <c:v>0.23009254535341947</c:v>
                </c:pt>
                <c:pt idx="11">
                  <c:v>0.22350403679610056</c:v>
                </c:pt>
                <c:pt idx="12">
                  <c:v>0.25140260920243296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CB_Lcr!$F$541:$H$541</c:f>
              <c:strCache>
                <c:ptCount val="1"/>
                <c:pt idx="0">
                  <c:v>82 21-02-13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  <a:ln>
                <a:solidFill>
                  <a:srgbClr val="0000FF"/>
                </a:solidFill>
              </a:ln>
            </c:spPr>
          </c:marker>
          <c:xVal>
            <c:numRef>
              <c:f>CB_Lcr!$Q$541:$Q$552</c:f>
              <c:numCache>
                <c:formatCode>h:mm:ss;@</c:formatCode>
                <c:ptCount val="12"/>
                <c:pt idx="0">
                  <c:v>0.53578703703703712</c:v>
                </c:pt>
                <c:pt idx="1">
                  <c:v>0.53785879629629629</c:v>
                </c:pt>
                <c:pt idx="2">
                  <c:v>0.53973379629629625</c:v>
                </c:pt>
                <c:pt idx="3">
                  <c:v>0.54215277777777782</c:v>
                </c:pt>
                <c:pt idx="4">
                  <c:v>0.54457175925925927</c:v>
                </c:pt>
                <c:pt idx="5">
                  <c:v>0.54601851851851857</c:v>
                </c:pt>
                <c:pt idx="6">
                  <c:v>0.55096064814814816</c:v>
                </c:pt>
                <c:pt idx="7">
                  <c:v>0.55337962962962961</c:v>
                </c:pt>
                <c:pt idx="8">
                  <c:v>0.55579861111111106</c:v>
                </c:pt>
                <c:pt idx="9">
                  <c:v>0.55793981481481481</c:v>
                </c:pt>
                <c:pt idx="10">
                  <c:v>0.56035879629629626</c:v>
                </c:pt>
                <c:pt idx="11">
                  <c:v>0.56185185185185182</c:v>
                </c:pt>
              </c:numCache>
            </c:numRef>
          </c:xVal>
          <c:yVal>
            <c:numRef>
              <c:f>CB_Lcr!$V$541:$V$552</c:f>
              <c:numCache>
                <c:formatCode>General</c:formatCode>
                <c:ptCount val="12"/>
                <c:pt idx="0">
                  <c:v>0.13705510613534153</c:v>
                </c:pt>
                <c:pt idx="1">
                  <c:v>0.15230281442691843</c:v>
                </c:pt>
                <c:pt idx="2">
                  <c:v>0.17320183532442418</c:v>
                </c:pt>
                <c:pt idx="3">
                  <c:v>0.19534727096786603</c:v>
                </c:pt>
                <c:pt idx="4">
                  <c:v>0.20363204330245654</c:v>
                </c:pt>
                <c:pt idx="5">
                  <c:v>0.20208019168470195</c:v>
                </c:pt>
                <c:pt idx="6">
                  <c:v>8.6925980883475154E-2</c:v>
                </c:pt>
                <c:pt idx="7">
                  <c:v>0.14290054007363981</c:v>
                </c:pt>
                <c:pt idx="8">
                  <c:v>0.19236065758848309</c:v>
                </c:pt>
                <c:pt idx="9">
                  <c:v>0.22358650138712727</c:v>
                </c:pt>
                <c:pt idx="10">
                  <c:v>0.24396922803322424</c:v>
                </c:pt>
                <c:pt idx="11">
                  <c:v>0.2487791233817469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CB_Lcr!$F$553:$H$553</c:f>
              <c:strCache>
                <c:ptCount val="1"/>
                <c:pt idx="0">
                  <c:v>83 22-02-13 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noFill/>
            </c:spPr>
          </c:marker>
          <c:xVal>
            <c:numRef>
              <c:f>CB_Lcr!$Q$553:$Q$565</c:f>
              <c:numCache>
                <c:formatCode>h:mm:ss;@</c:formatCode>
                <c:ptCount val="13"/>
                <c:pt idx="0">
                  <c:v>0.42931712962962965</c:v>
                </c:pt>
                <c:pt idx="1">
                  <c:v>0.4317361111111111</c:v>
                </c:pt>
                <c:pt idx="2">
                  <c:v>0.43385416666666665</c:v>
                </c:pt>
                <c:pt idx="3">
                  <c:v>0.43611111111111112</c:v>
                </c:pt>
                <c:pt idx="4">
                  <c:v>0.43853009259259257</c:v>
                </c:pt>
                <c:pt idx="5">
                  <c:v>0.44079861111111118</c:v>
                </c:pt>
                <c:pt idx="6">
                  <c:v>0.44471064814814809</c:v>
                </c:pt>
                <c:pt idx="7">
                  <c:v>0.44712962962962965</c:v>
                </c:pt>
                <c:pt idx="8">
                  <c:v>0.44924768518518521</c:v>
                </c:pt>
                <c:pt idx="9">
                  <c:v>0.45156249999999998</c:v>
                </c:pt>
                <c:pt idx="10">
                  <c:v>0.45398148148148143</c:v>
                </c:pt>
                <c:pt idx="11">
                  <c:v>0.45618055555555559</c:v>
                </c:pt>
                <c:pt idx="12">
                  <c:v>0.4564583333333333</c:v>
                </c:pt>
              </c:numCache>
            </c:numRef>
          </c:xVal>
          <c:yVal>
            <c:numRef>
              <c:f>CB_Lcr!$V$553:$V$565</c:f>
              <c:numCache>
                <c:formatCode>General</c:formatCode>
                <c:ptCount val="13"/>
                <c:pt idx="0">
                  <c:v>0.15421647583738785</c:v>
                </c:pt>
                <c:pt idx="1">
                  <c:v>0.18248538180983045</c:v>
                </c:pt>
                <c:pt idx="2">
                  <c:v>0.21512171582793596</c:v>
                </c:pt>
                <c:pt idx="3">
                  <c:v>0.25337330907398642</c:v>
                </c:pt>
                <c:pt idx="4">
                  <c:v>0.27899973072601669</c:v>
                </c:pt>
                <c:pt idx="5">
                  <c:v>0.28807314159885478</c:v>
                </c:pt>
                <c:pt idx="6">
                  <c:v>0.13338011798338764</c:v>
                </c:pt>
                <c:pt idx="7">
                  <c:v>0.21315205580801183</c:v>
                </c:pt>
                <c:pt idx="8">
                  <c:v>0.25534760681920504</c:v>
                </c:pt>
                <c:pt idx="9">
                  <c:v>0.29579805764984984</c:v>
                </c:pt>
                <c:pt idx="10">
                  <c:v>0.29083069588310806</c:v>
                </c:pt>
                <c:pt idx="11">
                  <c:v>0.27919762381137225</c:v>
                </c:pt>
                <c:pt idx="12">
                  <c:v>0.27872988976382385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775120"/>
        <c:axId val="459660056"/>
      </c:scatterChart>
      <c:valAx>
        <c:axId val="677775120"/>
        <c:scaling>
          <c:orientation val="minMax"/>
          <c:min val="0.36"/>
        </c:scaling>
        <c:delete val="0"/>
        <c:axPos val="b"/>
        <c:numFmt formatCode="h:mm:ss;@" sourceLinked="1"/>
        <c:majorTickMark val="out"/>
        <c:minorTickMark val="none"/>
        <c:tickLblPos val="nextTo"/>
        <c:crossAx val="459660056"/>
        <c:crosses val="autoZero"/>
        <c:crossBetween val="midCat"/>
      </c:valAx>
      <c:valAx>
        <c:axId val="4596600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COND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775120"/>
        <c:crosses val="autoZero"/>
        <c:crossBetween val="midCat"/>
      </c:valAx>
      <c:spPr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3940706374358798"/>
          <c:y val="9.4270512588209399E-2"/>
          <c:w val="0.148444081419283"/>
          <c:h val="0.86469567785329804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emf"/><Relationship Id="rId1" Type="http://schemas.openxmlformats.org/officeDocument/2006/relationships/chart" Target="../charts/chart2.xml"/><Relationship Id="rId6" Type="http://schemas.openxmlformats.org/officeDocument/2006/relationships/image" Target="../media/image4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35</xdr:row>
      <xdr:rowOff>47624</xdr:rowOff>
    </xdr:from>
    <xdr:to>
      <xdr:col>14</xdr:col>
      <xdr:colOff>190500</xdr:colOff>
      <xdr:row>69</xdr:row>
      <xdr:rowOff>9525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57150</xdr:colOff>
      <xdr:row>3</xdr:row>
      <xdr:rowOff>85725</xdr:rowOff>
    </xdr:from>
    <xdr:ext cx="7077075" cy="2438400"/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571500"/>
          <a:ext cx="7077075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14</xdr:col>
      <xdr:colOff>42824</xdr:colOff>
      <xdr:row>9</xdr:row>
      <xdr:rowOff>47625</xdr:rowOff>
    </xdr:from>
    <xdr:to>
      <xdr:col>20</xdr:col>
      <xdr:colOff>466726</xdr:colOff>
      <xdr:row>45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420" r="65804" b="5608"/>
        <a:stretch/>
      </xdr:blipFill>
      <xdr:spPr>
        <a:xfrm>
          <a:off x="9043949" y="1524000"/>
          <a:ext cx="3967202" cy="5943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29</xdr:row>
      <xdr:rowOff>47624</xdr:rowOff>
    </xdr:from>
    <xdr:to>
      <xdr:col>14</xdr:col>
      <xdr:colOff>190500</xdr:colOff>
      <xdr:row>59</xdr:row>
      <xdr:rowOff>9525</xdr:rowOff>
    </xdr:to>
    <xdr:graphicFrame macro="">
      <xdr:nvGraphicFramePr>
        <xdr:cNvPr id="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20</xdr:col>
      <xdr:colOff>57150</xdr:colOff>
      <xdr:row>3</xdr:row>
      <xdr:rowOff>85725</xdr:rowOff>
    </xdr:from>
    <xdr:ext cx="7077075" cy="2438400"/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571500"/>
          <a:ext cx="7077075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14</xdr:col>
      <xdr:colOff>114300</xdr:colOff>
      <xdr:row>52</xdr:row>
      <xdr:rowOff>9525</xdr:rowOff>
    </xdr:from>
    <xdr:to>
      <xdr:col>25</xdr:col>
      <xdr:colOff>104956</xdr:colOff>
      <xdr:row>81</xdr:row>
      <xdr:rowOff>47287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0150" y="8639175"/>
          <a:ext cx="6486706" cy="4895512"/>
        </a:xfrm>
        <a:prstGeom prst="rect">
          <a:avLst/>
        </a:prstGeom>
      </xdr:spPr>
    </xdr:pic>
    <xdr:clientData/>
  </xdr:twoCellAnchor>
  <xdr:twoCellAnchor>
    <xdr:from>
      <xdr:col>21</xdr:col>
      <xdr:colOff>200024</xdr:colOff>
      <xdr:row>51</xdr:row>
      <xdr:rowOff>47625</xdr:rowOff>
    </xdr:from>
    <xdr:to>
      <xdr:col>26</xdr:col>
      <xdr:colOff>371475</xdr:colOff>
      <xdr:row>63</xdr:row>
      <xdr:rowOff>128587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28576</xdr:colOff>
      <xdr:row>18</xdr:row>
      <xdr:rowOff>161926</xdr:rowOff>
    </xdr:from>
    <xdr:to>
      <xdr:col>16</xdr:col>
      <xdr:colOff>85725</xdr:colOff>
      <xdr:row>29</xdr:row>
      <xdr:rowOff>152401</xdr:rowOff>
    </xdr:to>
    <xdr:graphicFrame macro="">
      <xdr:nvGraphicFramePr>
        <xdr:cNvPr id="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83065</xdr:colOff>
      <xdr:row>0</xdr:row>
      <xdr:rowOff>0</xdr:rowOff>
    </xdr:from>
    <xdr:to>
      <xdr:col>23</xdr:col>
      <xdr:colOff>552450</xdr:colOff>
      <xdr:row>39</xdr:row>
      <xdr:rowOff>110791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9715" r="63586" b="5849"/>
        <a:stretch/>
      </xdr:blipFill>
      <xdr:spPr>
        <a:xfrm>
          <a:off x="9379465" y="0"/>
          <a:ext cx="5193785" cy="66354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569</xdr:row>
      <xdr:rowOff>137582</xdr:rowOff>
    </xdr:from>
    <xdr:to>
      <xdr:col>12</xdr:col>
      <xdr:colOff>621241</xdr:colOff>
      <xdr:row>575</xdr:row>
      <xdr:rowOff>137582</xdr:rowOff>
    </xdr:to>
    <xdr:graphicFrame macro="">
      <xdr:nvGraphicFramePr>
        <xdr:cNvPr id="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394758</xdr:colOff>
      <xdr:row>19</xdr:row>
      <xdr:rowOff>156633</xdr:rowOff>
    </xdr:from>
    <xdr:to>
      <xdr:col>10</xdr:col>
      <xdr:colOff>84667</xdr:colOff>
      <xdr:row>31</xdr:row>
      <xdr:rowOff>169333</xdr:rowOff>
    </xdr:to>
    <xdr:sp macro="" textlink="">
      <xdr:nvSpPr>
        <xdr:cNvPr id="3" name="TextBox 2"/>
        <xdr:cNvSpPr txBox="1"/>
      </xdr:nvSpPr>
      <xdr:spPr>
        <a:xfrm>
          <a:off x="3442758" y="3776133"/>
          <a:ext cx="2985559" cy="2298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Plot 18 Ent</a:t>
          </a:r>
          <a:r>
            <a:rPr lang="en-AU" sz="1100" baseline="0"/>
            <a:t> 18 is the average of rep 2&amp;3(purple)</a:t>
          </a:r>
          <a:endParaRPr lang="en-AU" sz="1100"/>
        </a:p>
        <a:p>
          <a:r>
            <a:rPr lang="en-AU" sz="1100"/>
            <a:t>Plot16 and 68 Ent 16 have</a:t>
          </a:r>
          <a:r>
            <a:rPr lang="en-AU" sz="1100" baseline="0"/>
            <a:t> the values of 400 they are missing fluorescence data</a:t>
          </a:r>
          <a:endParaRPr lang="en-AU" sz="1100"/>
        </a:p>
        <a:p>
          <a:r>
            <a:rPr lang="en-AU" sz="1100"/>
            <a:t>Plot 47 Ent 11 average of reps 1&amp;3</a:t>
          </a:r>
        </a:p>
        <a:p>
          <a:r>
            <a:rPr lang="en-AU" sz="1100"/>
            <a:t>I put values of  400 in genotypes without</a:t>
          </a:r>
          <a:r>
            <a:rPr lang="en-AU" sz="1100" baseline="0"/>
            <a:t> fluorescence value</a:t>
          </a:r>
          <a:endParaRPr lang="en-AU" sz="1100"/>
        </a:p>
        <a:p>
          <a:r>
            <a:rPr lang="en-AU" sz="1100"/>
            <a:t>I added MtrxNb and MtrxCO2 columns</a:t>
          </a:r>
        </a:p>
        <a:p>
          <a:r>
            <a:rPr lang="en-AU" sz="1100"/>
            <a:t>From</a:t>
          </a:r>
          <a:r>
            <a:rPr lang="en-AU" sz="1100" baseline="0"/>
            <a:t> </a:t>
          </a:r>
        </a:p>
        <a:p>
          <a:r>
            <a:rPr lang="en-AU" sz="1100"/>
            <a:t>Booting_LICOR_v2.xlsx</a:t>
          </a:r>
        </a:p>
        <a:p>
          <a:endParaRPr lang="en-AU" sz="1100"/>
        </a:p>
        <a:p>
          <a:r>
            <a:rPr lang="en-AU" sz="1100"/>
            <a:t>Plot</a:t>
          </a:r>
          <a:r>
            <a:rPr lang="en-AU" sz="1100" baseline="0"/>
            <a:t> 58 value of SPAD are from the general taken by Physiology group since I didn't measure</a:t>
          </a:r>
          <a:endParaRPr lang="en-A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365</xdr:row>
      <xdr:rowOff>137582</xdr:rowOff>
    </xdr:from>
    <xdr:to>
      <xdr:col>8</xdr:col>
      <xdr:colOff>621241</xdr:colOff>
      <xdr:row>371</xdr:row>
      <xdr:rowOff>137582</xdr:rowOff>
    </xdr:to>
    <xdr:graphicFrame macro="">
      <xdr:nvGraphicFramePr>
        <xdr:cNvPr id="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84667</xdr:colOff>
      <xdr:row>569</xdr:row>
      <xdr:rowOff>137582</xdr:rowOff>
    </xdr:from>
    <xdr:to>
      <xdr:col>12</xdr:col>
      <xdr:colOff>621241</xdr:colOff>
      <xdr:row>575</xdr:row>
      <xdr:rowOff>137582</xdr:rowOff>
    </xdr:to>
    <xdr:graphicFrame macro="">
      <xdr:nvGraphicFramePr>
        <xdr:cNvPr id="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394758</xdr:colOff>
      <xdr:row>19</xdr:row>
      <xdr:rowOff>156633</xdr:rowOff>
    </xdr:from>
    <xdr:to>
      <xdr:col>10</xdr:col>
      <xdr:colOff>84667</xdr:colOff>
      <xdr:row>31</xdr:row>
      <xdr:rowOff>169333</xdr:rowOff>
    </xdr:to>
    <xdr:sp macro="" textlink="">
      <xdr:nvSpPr>
        <xdr:cNvPr id="3" name="TextBox 2"/>
        <xdr:cNvSpPr txBox="1"/>
      </xdr:nvSpPr>
      <xdr:spPr>
        <a:xfrm>
          <a:off x="3463925" y="3776133"/>
          <a:ext cx="3002492" cy="2298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/>
            <a:t>Plot 18 Ent</a:t>
          </a:r>
          <a:r>
            <a:rPr lang="en-AU" sz="1100" baseline="0"/>
            <a:t> 18 is the average of rep 2&amp;3(purple)</a:t>
          </a:r>
          <a:endParaRPr lang="en-AU" sz="1100"/>
        </a:p>
        <a:p>
          <a:r>
            <a:rPr lang="en-AU" sz="1100"/>
            <a:t>Plot16 and 68 Ent 16 have</a:t>
          </a:r>
          <a:r>
            <a:rPr lang="en-AU" sz="1100" baseline="0"/>
            <a:t> the values of 400 they are missing fluorescence data</a:t>
          </a:r>
          <a:endParaRPr lang="en-AU" sz="1100"/>
        </a:p>
        <a:p>
          <a:r>
            <a:rPr lang="en-AU" sz="1100"/>
            <a:t>Plot 47 Ent 11 average of reps 1&amp;3</a:t>
          </a:r>
        </a:p>
        <a:p>
          <a:r>
            <a:rPr lang="en-AU" sz="1100"/>
            <a:t>I put values of  400 in genotypes without</a:t>
          </a:r>
          <a:r>
            <a:rPr lang="en-AU" sz="1100" baseline="0"/>
            <a:t> fluorescence value</a:t>
          </a:r>
          <a:endParaRPr lang="en-AU" sz="1100"/>
        </a:p>
        <a:p>
          <a:r>
            <a:rPr lang="en-AU" sz="1100"/>
            <a:t>I added MtrxNb and MtrxCO2 columns</a:t>
          </a:r>
        </a:p>
        <a:p>
          <a:r>
            <a:rPr lang="en-AU" sz="1100"/>
            <a:t>From</a:t>
          </a:r>
          <a:r>
            <a:rPr lang="en-AU" sz="1100" baseline="0"/>
            <a:t> </a:t>
          </a:r>
        </a:p>
        <a:p>
          <a:r>
            <a:rPr lang="en-AU" sz="1100"/>
            <a:t>Booting_LICOR_v2.xlsx</a:t>
          </a:r>
        </a:p>
        <a:p>
          <a:endParaRPr lang="en-AU" sz="1100"/>
        </a:p>
        <a:p>
          <a:r>
            <a:rPr lang="en-AU" sz="1100"/>
            <a:t>Plot</a:t>
          </a:r>
          <a:r>
            <a:rPr lang="en-AU" sz="1100" baseline="0"/>
            <a:t> 58 value of SPAD are from the general taken by Physiology group since I didn't measure</a:t>
          </a:r>
          <a:endParaRPr lang="en-AU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WINDOWS\TEMP\a-EXCEL\96-97\MEANS97\RILSX(n=81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Rils99-00"/>
      <sheetName val="R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4">
          <cell r="B34">
            <v>5454.05</v>
          </cell>
          <cell r="C34">
            <v>5.5449999999999999</v>
          </cell>
        </row>
        <row r="35">
          <cell r="B35">
            <v>5372.48</v>
          </cell>
          <cell r="C35">
            <v>4.46</v>
          </cell>
        </row>
        <row r="36">
          <cell r="B36">
            <v>5022.1899999999996</v>
          </cell>
          <cell r="C36">
            <v>5.3</v>
          </cell>
        </row>
        <row r="37">
          <cell r="B37">
            <v>5844.54</v>
          </cell>
          <cell r="C37">
            <v>5.4349999999999996</v>
          </cell>
        </row>
        <row r="38">
          <cell r="B38">
            <v>5493.83</v>
          </cell>
          <cell r="C38">
            <v>5.3650000000000002</v>
          </cell>
        </row>
        <row r="39">
          <cell r="B39">
            <v>4642.3100000000004</v>
          </cell>
          <cell r="C39">
            <v>4.6349999999999998</v>
          </cell>
        </row>
        <row r="40">
          <cell r="B40">
            <v>5352.97</v>
          </cell>
          <cell r="C40">
            <v>4.7</v>
          </cell>
        </row>
        <row r="41">
          <cell r="B41">
            <v>4776.66</v>
          </cell>
          <cell r="C41">
            <v>4.5750000000000002</v>
          </cell>
        </row>
        <row r="42">
          <cell r="B42">
            <v>3494.15</v>
          </cell>
          <cell r="C42">
            <v>4.3849999999999998</v>
          </cell>
        </row>
        <row r="43">
          <cell r="B43">
            <v>3852.41</v>
          </cell>
          <cell r="C43">
            <v>4.28</v>
          </cell>
        </row>
        <row r="44">
          <cell r="B44">
            <v>4643.76</v>
          </cell>
          <cell r="C44">
            <v>4.7050000000000001</v>
          </cell>
        </row>
        <row r="45">
          <cell r="B45">
            <v>3214.19</v>
          </cell>
          <cell r="C45">
            <v>4.22</v>
          </cell>
        </row>
        <row r="46">
          <cell r="B46">
            <v>4243.29</v>
          </cell>
          <cell r="C46">
            <v>4.83</v>
          </cell>
        </row>
        <row r="47">
          <cell r="B47">
            <v>3967.26</v>
          </cell>
          <cell r="C47">
            <v>4.1100000000000003</v>
          </cell>
        </row>
        <row r="48">
          <cell r="B48">
            <v>5634.28</v>
          </cell>
          <cell r="C48">
            <v>5.56</v>
          </cell>
        </row>
        <row r="49">
          <cell r="B49">
            <v>5542.16</v>
          </cell>
          <cell r="C49">
            <v>5.0750000000000002</v>
          </cell>
        </row>
        <row r="50">
          <cell r="B50">
            <v>6238.92</v>
          </cell>
          <cell r="C50">
            <v>5.29</v>
          </cell>
        </row>
        <row r="51">
          <cell r="B51">
            <v>5696.3</v>
          </cell>
          <cell r="C51">
            <v>5.26</v>
          </cell>
        </row>
        <row r="52">
          <cell r="B52">
            <v>5879.23</v>
          </cell>
          <cell r="C52">
            <v>5.13</v>
          </cell>
        </row>
        <row r="53">
          <cell r="B53">
            <v>5566.1</v>
          </cell>
          <cell r="C53">
            <v>5.13</v>
          </cell>
        </row>
        <row r="54">
          <cell r="B54">
            <v>4797.1099999999997</v>
          </cell>
          <cell r="C54">
            <v>4.6150000000000002</v>
          </cell>
        </row>
        <row r="55">
          <cell r="B55">
            <v>4705.95</v>
          </cell>
          <cell r="C55">
            <v>5.0999999999999996</v>
          </cell>
        </row>
        <row r="56">
          <cell r="B56">
            <v>5292.33</v>
          </cell>
          <cell r="C56">
            <v>5.08</v>
          </cell>
        </row>
        <row r="57">
          <cell r="B57">
            <v>5188.03</v>
          </cell>
          <cell r="C57">
            <v>4.9749999999999996</v>
          </cell>
        </row>
        <row r="58">
          <cell r="B58">
            <v>4723.12</v>
          </cell>
          <cell r="C58">
            <v>5.26</v>
          </cell>
        </row>
        <row r="59">
          <cell r="B59">
            <v>5653.42</v>
          </cell>
          <cell r="C59">
            <v>5.07</v>
          </cell>
        </row>
        <row r="60">
          <cell r="B60">
            <v>3956.54</v>
          </cell>
          <cell r="C60">
            <v>4.58</v>
          </cell>
        </row>
        <row r="61">
          <cell r="B61">
            <v>4765.16</v>
          </cell>
          <cell r="C61">
            <v>5.0999999999999996</v>
          </cell>
        </row>
        <row r="62">
          <cell r="B62">
            <v>4416.6099999999997</v>
          </cell>
          <cell r="C62">
            <v>4.9000000000000004</v>
          </cell>
        </row>
        <row r="63">
          <cell r="B63">
            <v>4963.16</v>
          </cell>
          <cell r="C63">
            <v>5.28</v>
          </cell>
        </row>
        <row r="64">
          <cell r="B64">
            <v>5324.24</v>
          </cell>
          <cell r="C64">
            <v>5.34</v>
          </cell>
        </row>
        <row r="65">
          <cell r="B65">
            <v>5405.35</v>
          </cell>
          <cell r="C65">
            <v>5.3</v>
          </cell>
        </row>
        <row r="66">
          <cell r="B66">
            <v>5458.8</v>
          </cell>
          <cell r="C66">
            <v>4.8</v>
          </cell>
        </row>
        <row r="67">
          <cell r="B67">
            <v>4887.8900000000003</v>
          </cell>
          <cell r="C67">
            <v>4.2</v>
          </cell>
        </row>
        <row r="68">
          <cell r="B68">
            <v>5340.08</v>
          </cell>
          <cell r="C68">
            <v>5</v>
          </cell>
        </row>
        <row r="69">
          <cell r="B69">
            <v>5442.41</v>
          </cell>
          <cell r="C69">
            <v>4.9000000000000004</v>
          </cell>
        </row>
        <row r="70">
          <cell r="B70">
            <v>5473.06</v>
          </cell>
          <cell r="C70">
            <v>4.5</v>
          </cell>
        </row>
        <row r="71">
          <cell r="B71">
            <v>5523.25</v>
          </cell>
          <cell r="C71">
            <v>4.5999999999999996</v>
          </cell>
        </row>
        <row r="72">
          <cell r="B72">
            <v>4878.7</v>
          </cell>
          <cell r="C72">
            <v>5.2</v>
          </cell>
        </row>
        <row r="73">
          <cell r="B73">
            <v>5400.65</v>
          </cell>
          <cell r="C73">
            <v>5.45</v>
          </cell>
        </row>
        <row r="74">
          <cell r="B74">
            <v>5396.34</v>
          </cell>
          <cell r="C74">
            <v>5.0250000000000004</v>
          </cell>
        </row>
        <row r="75">
          <cell r="B75">
            <v>5067.18</v>
          </cell>
          <cell r="C75">
            <v>4.8449999999999998</v>
          </cell>
        </row>
        <row r="76">
          <cell r="B76">
            <v>5500</v>
          </cell>
          <cell r="C76">
            <v>4.59</v>
          </cell>
        </row>
        <row r="77">
          <cell r="B77">
            <v>5186.8900000000003</v>
          </cell>
          <cell r="C77">
            <v>4.8150000000000004</v>
          </cell>
        </row>
        <row r="78">
          <cell r="B78">
            <v>4789.4399999999996</v>
          </cell>
          <cell r="C78">
            <v>4.57</v>
          </cell>
        </row>
        <row r="79">
          <cell r="B79">
            <v>4372.9399999999996</v>
          </cell>
          <cell r="C79">
            <v>4.6050000000000004</v>
          </cell>
        </row>
        <row r="80">
          <cell r="B80">
            <v>4948.34</v>
          </cell>
          <cell r="C80">
            <v>4.3600000000000003</v>
          </cell>
        </row>
        <row r="81">
          <cell r="B81">
            <v>5168.8599999999997</v>
          </cell>
          <cell r="C81">
            <v>4.97</v>
          </cell>
        </row>
        <row r="82">
          <cell r="B82">
            <v>5288.05</v>
          </cell>
          <cell r="C82">
            <v>5.1849999999999996</v>
          </cell>
        </row>
        <row r="83">
          <cell r="B83">
            <v>5304.27</v>
          </cell>
          <cell r="C83">
            <v>5.61</v>
          </cell>
        </row>
        <row r="84">
          <cell r="B84">
            <v>5850</v>
          </cell>
          <cell r="C84">
            <v>5.3</v>
          </cell>
        </row>
        <row r="85">
          <cell r="B85">
            <v>5720.27</v>
          </cell>
          <cell r="C85">
            <v>5.2</v>
          </cell>
        </row>
        <row r="86">
          <cell r="B86">
            <v>5680.21</v>
          </cell>
          <cell r="C86">
            <v>5.08</v>
          </cell>
        </row>
        <row r="87">
          <cell r="B87">
            <v>5500</v>
          </cell>
          <cell r="C87">
            <v>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AF121"/>
  <sheetViews>
    <sheetView topLeftCell="A3" workbookViewId="0">
      <selection activeCell="I17" sqref="I17"/>
    </sheetView>
  </sheetViews>
  <sheetFormatPr defaultColWidth="8.88671875" defaultRowHeight="13.2" x14ac:dyDescent="0.25"/>
  <cols>
    <col min="1" max="1" width="11.5546875" style="40" bestFit="1" customWidth="1"/>
    <col min="2" max="2" width="8.88671875" style="40"/>
    <col min="3" max="3" width="10.5546875" style="40" bestFit="1" customWidth="1"/>
    <col min="4" max="4" width="9.109375" style="40" customWidth="1"/>
    <col min="5" max="5" width="11.5546875" style="40" bestFit="1" customWidth="1"/>
    <col min="6" max="6" width="12.44140625" style="40" bestFit="1" customWidth="1"/>
    <col min="7" max="259" width="8.88671875" style="40"/>
    <col min="260" max="260" width="9.109375" style="40" customWidth="1"/>
    <col min="261" max="515" width="8.88671875" style="40"/>
    <col min="516" max="516" width="9.109375" style="40" customWidth="1"/>
    <col min="517" max="771" width="8.88671875" style="40"/>
    <col min="772" max="772" width="9.109375" style="40" customWidth="1"/>
    <col min="773" max="1027" width="8.88671875" style="40"/>
    <col min="1028" max="1028" width="9.109375" style="40" customWidth="1"/>
    <col min="1029" max="1283" width="8.88671875" style="40"/>
    <col min="1284" max="1284" width="9.109375" style="40" customWidth="1"/>
    <col min="1285" max="1539" width="8.88671875" style="40"/>
    <col min="1540" max="1540" width="9.109375" style="40" customWidth="1"/>
    <col min="1541" max="1795" width="8.88671875" style="40"/>
    <col min="1796" max="1796" width="9.109375" style="40" customWidth="1"/>
    <col min="1797" max="2051" width="8.88671875" style="40"/>
    <col min="2052" max="2052" width="9.109375" style="40" customWidth="1"/>
    <col min="2053" max="2307" width="8.88671875" style="40"/>
    <col min="2308" max="2308" width="9.109375" style="40" customWidth="1"/>
    <col min="2309" max="2563" width="8.88671875" style="40"/>
    <col min="2564" max="2564" width="9.109375" style="40" customWidth="1"/>
    <col min="2565" max="2819" width="8.88671875" style="40"/>
    <col min="2820" max="2820" width="9.109375" style="40" customWidth="1"/>
    <col min="2821" max="3075" width="8.88671875" style="40"/>
    <col min="3076" max="3076" width="9.109375" style="40" customWidth="1"/>
    <col min="3077" max="3331" width="8.88671875" style="40"/>
    <col min="3332" max="3332" width="9.109375" style="40" customWidth="1"/>
    <col min="3333" max="3587" width="8.88671875" style="40"/>
    <col min="3588" max="3588" width="9.109375" style="40" customWidth="1"/>
    <col min="3589" max="3843" width="8.88671875" style="40"/>
    <col min="3844" max="3844" width="9.109375" style="40" customWidth="1"/>
    <col min="3845" max="4099" width="8.88671875" style="40"/>
    <col min="4100" max="4100" width="9.109375" style="40" customWidth="1"/>
    <col min="4101" max="4355" width="8.88671875" style="40"/>
    <col min="4356" max="4356" width="9.109375" style="40" customWidth="1"/>
    <col min="4357" max="4611" width="8.88671875" style="40"/>
    <col min="4612" max="4612" width="9.109375" style="40" customWidth="1"/>
    <col min="4613" max="4867" width="8.88671875" style="40"/>
    <col min="4868" max="4868" width="9.109375" style="40" customWidth="1"/>
    <col min="4869" max="5123" width="8.88671875" style="40"/>
    <col min="5124" max="5124" width="9.109375" style="40" customWidth="1"/>
    <col min="5125" max="5379" width="8.88671875" style="40"/>
    <col min="5380" max="5380" width="9.109375" style="40" customWidth="1"/>
    <col min="5381" max="5635" width="8.88671875" style="40"/>
    <col min="5636" max="5636" width="9.109375" style="40" customWidth="1"/>
    <col min="5637" max="5891" width="8.88671875" style="40"/>
    <col min="5892" max="5892" width="9.109375" style="40" customWidth="1"/>
    <col min="5893" max="6147" width="8.88671875" style="40"/>
    <col min="6148" max="6148" width="9.109375" style="40" customWidth="1"/>
    <col min="6149" max="6403" width="8.88671875" style="40"/>
    <col min="6404" max="6404" width="9.109375" style="40" customWidth="1"/>
    <col min="6405" max="6659" width="8.88671875" style="40"/>
    <col min="6660" max="6660" width="9.109375" style="40" customWidth="1"/>
    <col min="6661" max="6915" width="8.88671875" style="40"/>
    <col min="6916" max="6916" width="9.109375" style="40" customWidth="1"/>
    <col min="6917" max="7171" width="8.88671875" style="40"/>
    <col min="7172" max="7172" width="9.109375" style="40" customWidth="1"/>
    <col min="7173" max="7427" width="8.88671875" style="40"/>
    <col min="7428" max="7428" width="9.109375" style="40" customWidth="1"/>
    <col min="7429" max="7683" width="8.88671875" style="40"/>
    <col min="7684" max="7684" width="9.109375" style="40" customWidth="1"/>
    <col min="7685" max="7939" width="8.88671875" style="40"/>
    <col min="7940" max="7940" width="9.109375" style="40" customWidth="1"/>
    <col min="7941" max="8195" width="8.88671875" style="40"/>
    <col min="8196" max="8196" width="9.109375" style="40" customWidth="1"/>
    <col min="8197" max="8451" width="8.88671875" style="40"/>
    <col min="8452" max="8452" width="9.109375" style="40" customWidth="1"/>
    <col min="8453" max="8707" width="8.88671875" style="40"/>
    <col min="8708" max="8708" width="9.109375" style="40" customWidth="1"/>
    <col min="8709" max="8963" width="8.88671875" style="40"/>
    <col min="8964" max="8964" width="9.109375" style="40" customWidth="1"/>
    <col min="8965" max="9219" width="8.88671875" style="40"/>
    <col min="9220" max="9220" width="9.109375" style="40" customWidth="1"/>
    <col min="9221" max="9475" width="8.88671875" style="40"/>
    <col min="9476" max="9476" width="9.109375" style="40" customWidth="1"/>
    <col min="9477" max="9731" width="8.88671875" style="40"/>
    <col min="9732" max="9732" width="9.109375" style="40" customWidth="1"/>
    <col min="9733" max="9987" width="8.88671875" style="40"/>
    <col min="9988" max="9988" width="9.109375" style="40" customWidth="1"/>
    <col min="9989" max="10243" width="8.88671875" style="40"/>
    <col min="10244" max="10244" width="9.109375" style="40" customWidth="1"/>
    <col min="10245" max="10499" width="8.88671875" style="40"/>
    <col min="10500" max="10500" width="9.109375" style="40" customWidth="1"/>
    <col min="10501" max="10755" width="8.88671875" style="40"/>
    <col min="10756" max="10756" width="9.109375" style="40" customWidth="1"/>
    <col min="10757" max="11011" width="8.88671875" style="40"/>
    <col min="11012" max="11012" width="9.109375" style="40" customWidth="1"/>
    <col min="11013" max="11267" width="8.88671875" style="40"/>
    <col min="11268" max="11268" width="9.109375" style="40" customWidth="1"/>
    <col min="11269" max="11523" width="8.88671875" style="40"/>
    <col min="11524" max="11524" width="9.109375" style="40" customWidth="1"/>
    <col min="11525" max="11779" width="8.88671875" style="40"/>
    <col min="11780" max="11780" width="9.109375" style="40" customWidth="1"/>
    <col min="11781" max="12035" width="8.88671875" style="40"/>
    <col min="12036" max="12036" width="9.109375" style="40" customWidth="1"/>
    <col min="12037" max="12291" width="8.88671875" style="40"/>
    <col min="12292" max="12292" width="9.109375" style="40" customWidth="1"/>
    <col min="12293" max="12547" width="8.88671875" style="40"/>
    <col min="12548" max="12548" width="9.109375" style="40" customWidth="1"/>
    <col min="12549" max="12803" width="8.88671875" style="40"/>
    <col min="12804" max="12804" width="9.109375" style="40" customWidth="1"/>
    <col min="12805" max="13059" width="8.88671875" style="40"/>
    <col min="13060" max="13060" width="9.109375" style="40" customWidth="1"/>
    <col min="13061" max="13315" width="8.88671875" style="40"/>
    <col min="13316" max="13316" width="9.109375" style="40" customWidth="1"/>
    <col min="13317" max="13571" width="8.88671875" style="40"/>
    <col min="13572" max="13572" width="9.109375" style="40" customWidth="1"/>
    <col min="13573" max="13827" width="8.88671875" style="40"/>
    <col min="13828" max="13828" width="9.109375" style="40" customWidth="1"/>
    <col min="13829" max="14083" width="8.88671875" style="40"/>
    <col min="14084" max="14084" width="9.109375" style="40" customWidth="1"/>
    <col min="14085" max="14339" width="8.88671875" style="40"/>
    <col min="14340" max="14340" width="9.109375" style="40" customWidth="1"/>
    <col min="14341" max="14595" width="8.88671875" style="40"/>
    <col min="14596" max="14596" width="9.109375" style="40" customWidth="1"/>
    <col min="14597" max="14851" width="8.88671875" style="40"/>
    <col min="14852" max="14852" width="9.109375" style="40" customWidth="1"/>
    <col min="14853" max="15107" width="8.88671875" style="40"/>
    <col min="15108" max="15108" width="9.109375" style="40" customWidth="1"/>
    <col min="15109" max="15363" width="8.88671875" style="40"/>
    <col min="15364" max="15364" width="9.109375" style="40" customWidth="1"/>
    <col min="15365" max="15619" width="8.88671875" style="40"/>
    <col min="15620" max="15620" width="9.109375" style="40" customWidth="1"/>
    <col min="15621" max="15875" width="8.88671875" style="40"/>
    <col min="15876" max="15876" width="9.109375" style="40" customWidth="1"/>
    <col min="15877" max="16131" width="8.88671875" style="40"/>
    <col min="16132" max="16132" width="9.109375" style="40" customWidth="1"/>
    <col min="16133" max="16384" width="8.88671875" style="40"/>
  </cols>
  <sheetData>
    <row r="1" spans="2:20" x14ac:dyDescent="0.25">
      <c r="B1" s="39" t="s">
        <v>748</v>
      </c>
      <c r="C1" s="40">
        <v>101.4</v>
      </c>
      <c r="E1" s="40" t="s">
        <v>749</v>
      </c>
      <c r="F1" s="108">
        <v>26.293968199999998</v>
      </c>
      <c r="G1" s="42"/>
      <c r="K1" s="43" t="s">
        <v>750</v>
      </c>
      <c r="L1" s="44">
        <v>200</v>
      </c>
      <c r="M1" s="44"/>
      <c r="N1" s="44" t="s">
        <v>749</v>
      </c>
      <c r="O1" s="45">
        <v>25</v>
      </c>
      <c r="Q1" s="42"/>
      <c r="R1" s="42"/>
      <c r="S1" s="42"/>
      <c r="T1" s="42"/>
    </row>
    <row r="2" spans="2:20" x14ac:dyDescent="0.25">
      <c r="B2" s="39" t="s">
        <v>751</v>
      </c>
      <c r="C2" s="46">
        <v>21</v>
      </c>
      <c r="D2" s="40">
        <f>C2*C1/10</f>
        <v>212.94</v>
      </c>
      <c r="E2" s="40" t="s">
        <v>752</v>
      </c>
      <c r="F2" s="40">
        <f>273.15+F1</f>
        <v>299.44396819999997</v>
      </c>
      <c r="G2" s="42"/>
      <c r="K2" s="47"/>
      <c r="L2" s="48"/>
      <c r="M2" s="48"/>
      <c r="N2" s="48" t="s">
        <v>752</v>
      </c>
      <c r="O2" s="49">
        <f>273.15+O1</f>
        <v>298.14999999999998</v>
      </c>
      <c r="Q2" s="42"/>
      <c r="R2" s="42"/>
      <c r="S2" s="42"/>
      <c r="T2" s="42"/>
    </row>
    <row r="3" spans="2:20" x14ac:dyDescent="0.25">
      <c r="B3" s="40" t="s">
        <v>753</v>
      </c>
      <c r="C3" s="40" t="s">
        <v>754</v>
      </c>
      <c r="D3" s="50" t="s">
        <v>755</v>
      </c>
      <c r="G3" s="42"/>
      <c r="I3" s="51" t="s">
        <v>756</v>
      </c>
      <c r="J3" s="52" t="s">
        <v>757</v>
      </c>
      <c r="K3" s="47" t="s">
        <v>753</v>
      </c>
      <c r="L3" s="48" t="s">
        <v>758</v>
      </c>
      <c r="M3" s="48" t="s">
        <v>759</v>
      </c>
      <c r="N3" s="48" t="s">
        <v>760</v>
      </c>
      <c r="O3" s="53" t="s">
        <v>761</v>
      </c>
      <c r="Q3" s="42"/>
      <c r="R3" s="42"/>
      <c r="S3" s="42"/>
      <c r="T3" s="54"/>
    </row>
    <row r="4" spans="2:20" x14ac:dyDescent="0.25">
      <c r="B4" s="40" t="s">
        <v>762</v>
      </c>
      <c r="C4" s="40">
        <v>272</v>
      </c>
      <c r="D4" s="55">
        <v>93724</v>
      </c>
      <c r="F4" s="56">
        <f>($C4*EXP($D4*(F$1-25)/(8.314*298.15*(F$1+273.15))))</f>
        <v>320.27748348218773</v>
      </c>
      <c r="G4" s="54"/>
      <c r="I4" s="51">
        <v>404</v>
      </c>
      <c r="J4" s="52">
        <v>260</v>
      </c>
      <c r="K4" s="47" t="s">
        <v>762</v>
      </c>
      <c r="L4" s="48">
        <v>272.38</v>
      </c>
      <c r="M4" s="48">
        <v>38.28</v>
      </c>
      <c r="N4" s="48">
        <v>80.989999999999995</v>
      </c>
      <c r="O4" s="57">
        <f>EXP(M4-N4*1000/8.314/$O$2)</f>
        <v>272.37618444464118</v>
      </c>
      <c r="Q4" s="42"/>
      <c r="R4" s="42"/>
      <c r="S4" s="42"/>
      <c r="T4" s="54"/>
    </row>
    <row r="5" spans="2:20" x14ac:dyDescent="0.25">
      <c r="B5" s="40" t="s">
        <v>763</v>
      </c>
      <c r="C5" s="40">
        <v>166</v>
      </c>
      <c r="D5" s="55">
        <v>33603</v>
      </c>
      <c r="F5" s="56">
        <f>($C5*EXP($D5*(F$1-25)/(8.314*298.15*(F$1+273.15))))</f>
        <v>176.01455557456129</v>
      </c>
      <c r="G5" s="54"/>
      <c r="I5" s="58">
        <v>248</v>
      </c>
      <c r="J5" s="59">
        <v>179</v>
      </c>
      <c r="K5" s="47" t="s">
        <v>763</v>
      </c>
      <c r="L5" s="48">
        <v>165.82</v>
      </c>
      <c r="M5" s="48">
        <v>14.68</v>
      </c>
      <c r="N5" s="48">
        <v>23.72</v>
      </c>
      <c r="O5" s="57">
        <f>EXP(M5-N5*1000/8.314/$O$2)</f>
        <v>165.82406415538344</v>
      </c>
      <c r="Q5" s="42"/>
      <c r="R5" s="42"/>
      <c r="S5" s="42"/>
      <c r="T5" s="42"/>
    </row>
    <row r="6" spans="2:20" x14ac:dyDescent="0.25">
      <c r="B6" s="40" t="s">
        <v>764</v>
      </c>
      <c r="C6" s="60"/>
      <c r="D6" s="55"/>
      <c r="F6" s="56">
        <f>(F4*(1+$D$2/F5))</f>
        <v>707.74479895546392</v>
      </c>
      <c r="G6" s="54"/>
      <c r="I6" s="58"/>
      <c r="J6" s="59"/>
      <c r="K6" s="47" t="s">
        <v>764</v>
      </c>
      <c r="L6" s="48"/>
      <c r="M6" s="48"/>
      <c r="N6" s="48"/>
      <c r="O6" s="57">
        <f>O4*(1+L1/O5)</f>
        <v>600.88843727353628</v>
      </c>
      <c r="Q6" s="42"/>
      <c r="R6" s="42"/>
      <c r="S6" s="42"/>
      <c r="T6" s="42"/>
    </row>
    <row r="7" spans="2:20" x14ac:dyDescent="0.25">
      <c r="B7" s="40" t="s">
        <v>765</v>
      </c>
      <c r="C7" s="40">
        <v>100</v>
      </c>
      <c r="D7" s="55">
        <v>63000</v>
      </c>
      <c r="F7" s="56">
        <f>($C7*EXP($D7*(F$1-25)/(8.314*298.15*(F$1+273.15))))</f>
        <v>111.60834551300682</v>
      </c>
      <c r="G7" s="56"/>
      <c r="I7" s="61">
        <v>36.9</v>
      </c>
      <c r="J7" s="62">
        <v>38.6</v>
      </c>
      <c r="K7" s="63" t="s">
        <v>766</v>
      </c>
      <c r="L7" s="64">
        <v>37.43</v>
      </c>
      <c r="M7" s="64">
        <v>13.49</v>
      </c>
      <c r="N7" s="64">
        <v>24.46</v>
      </c>
      <c r="O7" s="65">
        <f>EXP(M7-N7*1000/8.314/$O$2)</f>
        <v>37.427215411087573</v>
      </c>
      <c r="Q7" s="42"/>
      <c r="R7" s="42"/>
      <c r="S7" s="42"/>
      <c r="T7" s="54"/>
    </row>
    <row r="8" spans="2:20" x14ac:dyDescent="0.25">
      <c r="B8" s="40" t="s">
        <v>792</v>
      </c>
      <c r="C8" s="40">
        <f>0.22*C38</f>
        <v>58.298377325963862</v>
      </c>
      <c r="D8" s="66">
        <v>27109.239792767065</v>
      </c>
      <c r="F8" s="67">
        <f>($C8*EXP($D8*(F$1-25)/(8.314*298.15*(F$1+273.15))))</f>
        <v>61.119613779581861</v>
      </c>
      <c r="G8" s="56"/>
      <c r="K8" s="47" t="s">
        <v>767</v>
      </c>
      <c r="L8" s="48">
        <v>1</v>
      </c>
      <c r="M8" s="48">
        <v>26.35</v>
      </c>
      <c r="N8" s="48">
        <v>65.33</v>
      </c>
      <c r="O8" s="68">
        <f>EXP(M8-N8*1000/8.314/$O$2)</f>
        <v>0.99472245777581103</v>
      </c>
      <c r="P8" s="40" t="s">
        <v>768</v>
      </c>
    </row>
    <row r="9" spans="2:20" ht="13.8" x14ac:dyDescent="0.25">
      <c r="B9" s="40" t="s">
        <v>766</v>
      </c>
      <c r="C9" s="56">
        <v>35.4</v>
      </c>
      <c r="D9" s="40">
        <v>24500</v>
      </c>
      <c r="F9" s="69">
        <f>($C9*EXP($D9*(F$1-25)/(8.314*298.15*(F$1+273.15))))*D2/197</f>
        <v>39.934016281633625</v>
      </c>
      <c r="H9" s="56">
        <v>35.700000000000003</v>
      </c>
      <c r="I9" s="40">
        <v>23705</v>
      </c>
      <c r="K9" s="47"/>
      <c r="L9" s="48"/>
      <c r="M9" s="48"/>
      <c r="N9" s="48"/>
      <c r="O9" s="68"/>
    </row>
    <row r="10" spans="2:20" x14ac:dyDescent="0.25">
      <c r="F10" s="56"/>
      <c r="G10" s="56"/>
      <c r="H10" s="60">
        <v>35.44</v>
      </c>
      <c r="I10" s="55">
        <v>24106</v>
      </c>
      <c r="K10" s="47"/>
      <c r="L10" s="48"/>
      <c r="M10" s="48"/>
      <c r="N10" s="48"/>
      <c r="O10" s="68"/>
    </row>
    <row r="11" spans="2:20" x14ac:dyDescent="0.25">
      <c r="B11" s="40" t="s">
        <v>769</v>
      </c>
      <c r="C11" s="40">
        <v>200</v>
      </c>
      <c r="D11" s="72">
        <v>37000</v>
      </c>
      <c r="E11" s="40" t="s">
        <v>770</v>
      </c>
      <c r="F11" s="56">
        <f>$C$11*EXP((F2/298-1)*$D$11/8.314/F2)*(1+EXP(($D$13*298-$D$12)/8.314/298))/(1+EXP(($D$13*F2-$D$12)/(8.314*F2)))</f>
        <v>211.28176260668909</v>
      </c>
      <c r="G11" s="56"/>
      <c r="K11" s="47" t="s">
        <v>771</v>
      </c>
      <c r="L11" s="48">
        <v>1</v>
      </c>
      <c r="M11" s="48">
        <v>23.2</v>
      </c>
      <c r="N11" s="48">
        <v>57500</v>
      </c>
      <c r="O11" s="73">
        <f>L11*(EXP(M11-N11/(8.314*(O1+273))))/(1+EXP((N13*(O1+273)-N12)/(8.314*(O1+273))))</f>
        <v>0.99182812008016419</v>
      </c>
      <c r="P11" s="40" t="s">
        <v>772</v>
      </c>
    </row>
    <row r="12" spans="2:20" x14ac:dyDescent="0.25">
      <c r="B12" s="40" t="s">
        <v>773</v>
      </c>
      <c r="D12" s="72">
        <v>220000</v>
      </c>
      <c r="E12" s="40" t="s">
        <v>774</v>
      </c>
      <c r="F12" s="56">
        <f>(F11/F7)</f>
        <v>1.8930641936813437</v>
      </c>
      <c r="G12" s="56"/>
      <c r="N12" s="48">
        <v>439800</v>
      </c>
      <c r="P12" s="40" t="s">
        <v>775</v>
      </c>
      <c r="Q12" s="40" t="s">
        <v>764</v>
      </c>
      <c r="R12" s="40" t="s">
        <v>776</v>
      </c>
      <c r="S12" s="40" t="s">
        <v>771</v>
      </c>
      <c r="T12" s="40" t="s">
        <v>767</v>
      </c>
    </row>
    <row r="13" spans="2:20" x14ac:dyDescent="0.25">
      <c r="D13" s="74">
        <v>710</v>
      </c>
      <c r="E13" s="40" t="s">
        <v>777</v>
      </c>
      <c r="N13" s="48">
        <v>1.4</v>
      </c>
      <c r="P13" s="40">
        <f>O1</f>
        <v>25</v>
      </c>
      <c r="Q13" s="56">
        <f>O6</f>
        <v>600.88843727353628</v>
      </c>
      <c r="R13" s="56">
        <f>O7</f>
        <v>37.427215411087573</v>
      </c>
      <c r="S13" s="67">
        <f>O11</f>
        <v>0.99182812008016419</v>
      </c>
      <c r="T13" s="75">
        <f>O8</f>
        <v>0.99472245777581103</v>
      </c>
    </row>
    <row r="14" spans="2:20" x14ac:dyDescent="0.25">
      <c r="B14" s="39" t="s">
        <v>778</v>
      </c>
      <c r="E14" s="39" t="s">
        <v>779</v>
      </c>
      <c r="F14" s="109">
        <f>0.022*E18</f>
        <v>0.8603799738229958</v>
      </c>
      <c r="G14" s="110" t="s">
        <v>803</v>
      </c>
      <c r="H14" s="40">
        <f>C26*0.026</f>
        <v>1.30928926076</v>
      </c>
    </row>
    <row r="15" spans="2:20" s="42" customFormat="1" x14ac:dyDescent="0.25">
      <c r="B15" s="102"/>
      <c r="E15" s="102"/>
      <c r="F15" s="93"/>
    </row>
    <row r="16" spans="2:20" s="42" customFormat="1" x14ac:dyDescent="0.25">
      <c r="B16" s="102"/>
      <c r="D16" s="42" t="s">
        <v>804</v>
      </c>
      <c r="E16" s="111">
        <f>(C25-C23)/(E25-E23)</f>
        <v>0.19184256969966565</v>
      </c>
      <c r="F16" s="112"/>
    </row>
    <row r="17" spans="1:14" s="42" customFormat="1" x14ac:dyDescent="0.25">
      <c r="B17" s="102"/>
      <c r="D17" s="42" t="s">
        <v>805</v>
      </c>
      <c r="E17" s="111">
        <f>C23-(E23*E16)</f>
        <v>-10.770887493595078</v>
      </c>
      <c r="F17" s="112"/>
    </row>
    <row r="18" spans="1:14" s="42" customFormat="1" x14ac:dyDescent="0.25">
      <c r="B18" s="102"/>
      <c r="C18" s="42">
        <v>260</v>
      </c>
      <c r="D18" s="42" t="s">
        <v>806</v>
      </c>
      <c r="E18" s="113">
        <f>E16*C18+E17</f>
        <v>39.108180628317996</v>
      </c>
      <c r="F18" s="102"/>
    </row>
    <row r="19" spans="1:14" s="42" customFormat="1" x14ac:dyDescent="0.25">
      <c r="B19" s="102"/>
      <c r="D19" s="42" t="s">
        <v>807</v>
      </c>
      <c r="E19" s="113"/>
      <c r="F19" s="102">
        <f>E18*0.55</f>
        <v>21.509499345574898</v>
      </c>
    </row>
    <row r="20" spans="1:14" s="42" customFormat="1" x14ac:dyDescent="0.25">
      <c r="B20" s="102"/>
      <c r="E20" s="102"/>
      <c r="F20" s="93"/>
    </row>
    <row r="21" spans="1:14" x14ac:dyDescent="0.25">
      <c r="B21" s="39" t="s">
        <v>780</v>
      </c>
      <c r="C21" s="40" t="s">
        <v>781</v>
      </c>
      <c r="D21" s="40" t="s">
        <v>782</v>
      </c>
      <c r="E21" s="39" t="s">
        <v>783</v>
      </c>
      <c r="F21" s="39" t="s">
        <v>784</v>
      </c>
      <c r="G21" s="77" t="s">
        <v>767</v>
      </c>
      <c r="H21" s="78" t="s">
        <v>771</v>
      </c>
      <c r="I21" s="39" t="s">
        <v>785</v>
      </c>
    </row>
    <row r="22" spans="1:14" x14ac:dyDescent="0.25">
      <c r="C22" s="79"/>
      <c r="D22" s="79"/>
      <c r="E22" s="79"/>
      <c r="F22" s="56"/>
      <c r="G22" s="56"/>
      <c r="H22" s="56"/>
      <c r="I22" s="80"/>
      <c r="J22" s="80"/>
      <c r="K22" s="39" t="s">
        <v>786</v>
      </c>
    </row>
    <row r="23" spans="1:14" x14ac:dyDescent="0.25">
      <c r="A23" s="40">
        <v>50</v>
      </c>
      <c r="B23" s="40">
        <v>1</v>
      </c>
      <c r="C23" s="114">
        <v>-0.62182264399999998</v>
      </c>
      <c r="D23" s="114">
        <v>0.21315205600000001</v>
      </c>
      <c r="E23" s="114">
        <v>52.90309062</v>
      </c>
      <c r="F23" s="56">
        <f>E23*$C$1/100-C23/$F$14</f>
        <v>54.366464150795473</v>
      </c>
      <c r="G23" s="56">
        <f t="shared" ref="G23:G32" si="0">($C$38*(F23-$F$9)/(F23+$F$6)-$C$37)</f>
        <v>-0.62174842098157512</v>
      </c>
      <c r="H23" s="56">
        <f>($C$39*(F23-$F$9)/(4*F23+8*$F$9)-$C$37)</f>
        <v>2.3007340596966372</v>
      </c>
      <c r="I23" s="80">
        <f>IF(B23=1,(C23-G23)^2,"")</f>
        <v>5.5090564640966802E-9</v>
      </c>
      <c r="J23" s="80" t="str">
        <f t="shared" ref="J23:J26" si="1">IF(B23=2,(C23-H23)^2,"")</f>
        <v/>
      </c>
      <c r="K23" s="39" t="s">
        <v>787</v>
      </c>
    </row>
    <row r="24" spans="1:14" x14ac:dyDescent="0.25">
      <c r="A24" s="40">
        <v>150</v>
      </c>
      <c r="B24" s="40">
        <v>1</v>
      </c>
      <c r="C24" s="114">
        <v>8.2294982559999994</v>
      </c>
      <c r="D24" s="114">
        <v>0.25534760699999998</v>
      </c>
      <c r="E24" s="114">
        <v>89.539634960000001</v>
      </c>
      <c r="F24" s="56">
        <f t="shared" ref="F24:F32" si="2">E24*$C$1/100-C24/$F$14</f>
        <v>81.228231916454646</v>
      </c>
      <c r="G24" s="56">
        <f t="shared" si="0"/>
        <v>8.2294670533358598</v>
      </c>
      <c r="H24" s="56">
        <f t="shared" ref="H24:H32" si="3">($C$39*(F24-$F$9)/(4*F24+8*$F$9)-$C$37)</f>
        <v>13.291700923312039</v>
      </c>
      <c r="I24" s="80">
        <f>IF(B24=1,(C24-G24)^2,"")</f>
        <v>9.7360624940771961E-10</v>
      </c>
      <c r="J24" s="80" t="str">
        <f t="shared" si="1"/>
        <v/>
      </c>
      <c r="K24" s="39" t="s">
        <v>788</v>
      </c>
    </row>
    <row r="25" spans="1:14" x14ac:dyDescent="0.25">
      <c r="A25" s="40">
        <v>400</v>
      </c>
      <c r="C25" s="114">
        <v>28.695196769999999</v>
      </c>
      <c r="D25" s="114">
        <v>0.27872988999999998</v>
      </c>
      <c r="E25" s="114">
        <v>205.72120319999999</v>
      </c>
      <c r="F25" s="56">
        <f t="shared" si="2"/>
        <v>175.24952798704709</v>
      </c>
      <c r="G25" s="56">
        <f t="shared" si="0"/>
        <v>34.969074271896531</v>
      </c>
      <c r="H25" s="56">
        <f t="shared" si="3"/>
        <v>33.53360336384673</v>
      </c>
      <c r="I25" s="80" t="str">
        <f>IF(B25=1,(C25-G25)^2,"")</f>
        <v/>
      </c>
      <c r="J25" s="80" t="str">
        <f t="shared" si="1"/>
        <v/>
      </c>
      <c r="K25" s="39" t="s">
        <v>789</v>
      </c>
    </row>
    <row r="26" spans="1:14" x14ac:dyDescent="0.25">
      <c r="A26" s="40">
        <v>800</v>
      </c>
      <c r="B26" s="40">
        <v>2</v>
      </c>
      <c r="C26" s="114">
        <v>50.357279259999999</v>
      </c>
      <c r="D26" s="114">
        <v>0.290830696</v>
      </c>
      <c r="E26" s="114">
        <v>467.56212820000002</v>
      </c>
      <c r="F26" s="56">
        <f t="shared" si="2"/>
        <v>415.57888203195</v>
      </c>
      <c r="G26" s="56">
        <f t="shared" si="0"/>
        <v>82.97477936828318</v>
      </c>
      <c r="H26" s="56">
        <f t="shared" si="3"/>
        <v>50.357254531497588</v>
      </c>
      <c r="I26" s="80" t="str">
        <f>IF(B26=1,(C26-G26)^2,"")</f>
        <v/>
      </c>
      <c r="J26" s="80">
        <f t="shared" si="1"/>
        <v>6.1149883145118888E-10</v>
      </c>
      <c r="K26" s="82" t="s">
        <v>790</v>
      </c>
      <c r="L26" s="83"/>
      <c r="M26" s="83"/>
      <c r="N26" s="83"/>
    </row>
    <row r="27" spans="1:14" x14ac:dyDescent="0.25">
      <c r="C27" s="114"/>
      <c r="D27" s="114"/>
      <c r="E27" s="114"/>
      <c r="F27" s="56">
        <f t="shared" si="2"/>
        <v>0</v>
      </c>
      <c r="G27" s="56">
        <f t="shared" si="0"/>
        <v>-20.592061961411993</v>
      </c>
      <c r="H27" s="56">
        <f t="shared" si="3"/>
        <v>-42.568109963972844</v>
      </c>
      <c r="I27" s="80" t="str">
        <f>IF(B27=1,(C27-G27)^2,"")</f>
        <v/>
      </c>
      <c r="J27" s="80" t="str">
        <f>IF(B27=2,(C27-H27)^2,"")</f>
        <v/>
      </c>
      <c r="K27" s="84" t="s">
        <v>791</v>
      </c>
      <c r="L27" s="85"/>
      <c r="M27" s="85"/>
      <c r="N27" s="85"/>
    </row>
    <row r="28" spans="1:14" x14ac:dyDescent="0.25">
      <c r="C28" s="114"/>
      <c r="D28" s="114"/>
      <c r="E28" s="114"/>
      <c r="F28" s="56">
        <f t="shared" si="2"/>
        <v>0</v>
      </c>
      <c r="G28" s="56">
        <f t="shared" si="0"/>
        <v>-20.592061961411993</v>
      </c>
      <c r="H28" s="56">
        <f t="shared" si="3"/>
        <v>-42.568109963972844</v>
      </c>
      <c r="I28" s="80" t="str">
        <f t="shared" ref="I28:I32" si="4">IF(B28=1,(C28-G28)^2,"")</f>
        <v/>
      </c>
      <c r="J28" s="80" t="str">
        <f t="shared" ref="J28:J32" si="5">IF(B28=2,(C28-H28)^2,"")</f>
        <v/>
      </c>
      <c r="K28" s="39" t="s">
        <v>793</v>
      </c>
    </row>
    <row r="29" spans="1:14" x14ac:dyDescent="0.25">
      <c r="C29" s="114"/>
      <c r="D29" s="114"/>
      <c r="E29" s="114"/>
      <c r="F29" s="56">
        <f t="shared" si="2"/>
        <v>0</v>
      </c>
      <c r="G29" s="56">
        <f t="shared" si="0"/>
        <v>-20.592061961411993</v>
      </c>
      <c r="H29" s="56">
        <f t="shared" si="3"/>
        <v>-42.568109963972844</v>
      </c>
      <c r="I29" s="80" t="str">
        <f t="shared" si="4"/>
        <v/>
      </c>
      <c r="J29" s="80" t="str">
        <f t="shared" si="5"/>
        <v/>
      </c>
    </row>
    <row r="30" spans="1:14" ht="14.4" x14ac:dyDescent="0.3">
      <c r="A30" s="81"/>
      <c r="C30" s="79"/>
      <c r="D30" s="79"/>
      <c r="E30" s="79"/>
      <c r="F30" s="56">
        <f t="shared" si="2"/>
        <v>0</v>
      </c>
      <c r="G30" s="56">
        <f t="shared" si="0"/>
        <v>-20.592061961411993</v>
      </c>
      <c r="H30" s="56">
        <f t="shared" si="3"/>
        <v>-42.568109963972844</v>
      </c>
      <c r="I30" s="80" t="str">
        <f t="shared" si="4"/>
        <v/>
      </c>
      <c r="J30" s="80" t="str">
        <f t="shared" si="5"/>
        <v/>
      </c>
      <c r="K30" s="40" t="s">
        <v>794</v>
      </c>
    </row>
    <row r="31" spans="1:14" ht="14.4" x14ac:dyDescent="0.3">
      <c r="A31" s="81"/>
      <c r="C31" s="79"/>
      <c r="D31" s="79"/>
      <c r="E31" s="79"/>
      <c r="F31" s="56">
        <f t="shared" si="2"/>
        <v>0</v>
      </c>
      <c r="G31" s="56">
        <f t="shared" si="0"/>
        <v>-20.592061961411993</v>
      </c>
      <c r="H31" s="56">
        <f t="shared" si="3"/>
        <v>-42.568109963972844</v>
      </c>
      <c r="I31" s="80" t="str">
        <f t="shared" si="4"/>
        <v/>
      </c>
      <c r="J31" s="80" t="str">
        <f t="shared" si="5"/>
        <v/>
      </c>
      <c r="K31" s="39" t="s">
        <v>795</v>
      </c>
    </row>
    <row r="32" spans="1:14" ht="14.4" x14ac:dyDescent="0.3">
      <c r="A32" s="81"/>
      <c r="C32" s="79"/>
      <c r="D32" s="79"/>
      <c r="E32" s="79"/>
      <c r="F32" s="56">
        <f t="shared" si="2"/>
        <v>0</v>
      </c>
      <c r="G32" s="56">
        <f t="shared" si="0"/>
        <v>-20.592061961411993</v>
      </c>
      <c r="H32" s="56">
        <f t="shared" si="3"/>
        <v>-42.568109963972844</v>
      </c>
      <c r="I32" s="80" t="str">
        <f t="shared" si="4"/>
        <v/>
      </c>
      <c r="J32" s="80" t="str">
        <f t="shared" si="5"/>
        <v/>
      </c>
      <c r="K32" s="40" t="s">
        <v>796</v>
      </c>
    </row>
    <row r="33" spans="1:23" ht="14.4" x14ac:dyDescent="0.3">
      <c r="A33"/>
      <c r="C33" s="79"/>
      <c r="D33" s="79"/>
      <c r="E33" s="79"/>
      <c r="I33" s="86">
        <f>SUM(I23:J32)</f>
        <v>7.0941615449555878E-9</v>
      </c>
      <c r="K33" s="40" t="s">
        <v>797</v>
      </c>
    </row>
    <row r="34" spans="1:23" ht="14.4" x14ac:dyDescent="0.3">
      <c r="A34"/>
      <c r="C34" s="79"/>
      <c r="D34" s="79"/>
      <c r="E34" s="79"/>
    </row>
    <row r="35" spans="1:23" x14ac:dyDescent="0.25">
      <c r="C35" s="79"/>
      <c r="D35" s="79"/>
      <c r="E35" s="79"/>
      <c r="F35" s="42"/>
    </row>
    <row r="36" spans="1:23" ht="13.8" thickBot="1" x14ac:dyDescent="0.3">
      <c r="C36" s="79"/>
      <c r="D36" s="79"/>
      <c r="E36" s="79"/>
      <c r="P36" s="40" t="s">
        <v>744</v>
      </c>
      <c r="Q36" s="40" t="s">
        <v>8</v>
      </c>
      <c r="R36" s="40" t="s">
        <v>9</v>
      </c>
      <c r="S36" s="40" t="s">
        <v>10</v>
      </c>
      <c r="T36" s="40" t="s">
        <v>112</v>
      </c>
    </row>
    <row r="37" spans="1:23" x14ac:dyDescent="0.25">
      <c r="B37" s="87" t="s">
        <v>798</v>
      </c>
      <c r="C37" s="88">
        <v>5.6400343586800057</v>
      </c>
      <c r="D37" s="89"/>
      <c r="E37" s="90" t="s">
        <v>799</v>
      </c>
      <c r="P37" s="40">
        <v>50</v>
      </c>
      <c r="Q37" s="40">
        <v>-0.62182264399999998</v>
      </c>
      <c r="R37" s="40">
        <v>0.21315205600000001</v>
      </c>
      <c r="S37" s="40">
        <v>52.90309062</v>
      </c>
      <c r="T37" s="40">
        <v>26.792757030000001</v>
      </c>
    </row>
    <row r="38" spans="1:23" x14ac:dyDescent="0.25">
      <c r="B38" s="91" t="s">
        <v>767</v>
      </c>
      <c r="C38" s="92">
        <v>264.99262420892666</v>
      </c>
      <c r="D38" s="71"/>
      <c r="E38" s="90">
        <f>C38*C7/F7</f>
        <v>237.43083278485159</v>
      </c>
      <c r="P38" s="40">
        <v>150</v>
      </c>
      <c r="Q38" s="40">
        <v>8.2294982559999994</v>
      </c>
      <c r="R38" s="40">
        <v>0.25534760699999998</v>
      </c>
      <c r="S38" s="40">
        <v>89.539634960000001</v>
      </c>
      <c r="T38" s="40">
        <v>26.390283579999998</v>
      </c>
      <c r="W38" s="93"/>
    </row>
    <row r="39" spans="1:23" ht="13.8" thickBot="1" x14ac:dyDescent="0.3">
      <c r="B39" s="94" t="s">
        <v>771</v>
      </c>
      <c r="C39" s="95">
        <v>295.42460484234272</v>
      </c>
      <c r="D39" s="96"/>
      <c r="E39" s="97"/>
      <c r="P39" s="40">
        <v>400</v>
      </c>
      <c r="Q39" s="40">
        <v>28.695196769999999</v>
      </c>
      <c r="R39" s="40">
        <v>0.27872988999999998</v>
      </c>
      <c r="S39" s="40">
        <v>205.72120319999999</v>
      </c>
      <c r="T39" s="40">
        <v>26.03013039</v>
      </c>
      <c r="W39" s="93"/>
    </row>
    <row r="40" spans="1:23" x14ac:dyDescent="0.25">
      <c r="B40" s="40" t="str">
        <f>E37</f>
        <v>Vc25</v>
      </c>
      <c r="C40" s="54">
        <f>E38</f>
        <v>237.43083278485159</v>
      </c>
      <c r="D40" s="71"/>
      <c r="E40" s="71"/>
      <c r="P40" s="40">
        <v>800</v>
      </c>
      <c r="Q40" s="40">
        <v>50.357279259999999</v>
      </c>
      <c r="R40" s="40">
        <v>0.290830696</v>
      </c>
      <c r="S40" s="40">
        <v>467.56212820000002</v>
      </c>
      <c r="T40" s="40">
        <v>25.962701800000001</v>
      </c>
      <c r="W40" s="93"/>
    </row>
    <row r="41" spans="1:23" x14ac:dyDescent="0.25">
      <c r="B41" s="40" t="s">
        <v>800</v>
      </c>
      <c r="C41" s="77" t="s">
        <v>801</v>
      </c>
      <c r="D41" s="78" t="s">
        <v>802</v>
      </c>
      <c r="T41" s="40">
        <f>AVERAGE(T37:T40)</f>
        <v>26.293968200000002</v>
      </c>
      <c r="W41" s="93"/>
    </row>
    <row r="42" spans="1:23" x14ac:dyDescent="0.25">
      <c r="B42" s="40">
        <v>10</v>
      </c>
      <c r="C42" s="98">
        <f>($C$38*(B42-$F$9)/(B42+$F$6)-$C$37)</f>
        <v>-16.69172506981678</v>
      </c>
      <c r="D42" s="99">
        <f>($C$39*(B42-$F$9)/(4*B42+8*$F$9)-$C$37)</f>
        <v>-30.240675652123834</v>
      </c>
      <c r="W42" s="93"/>
    </row>
    <row r="43" spans="1:23" x14ac:dyDescent="0.25">
      <c r="B43" s="40">
        <v>20</v>
      </c>
      <c r="C43" s="98">
        <f t="shared" ref="C43:C67" si="6">($C$38*(B43-$F$9)/(B43+$F$6)-$C$37)</f>
        <v>-12.898577866068003</v>
      </c>
      <c r="D43" s="99">
        <f t="shared" ref="D43:D67" si="7">($C$39*(B43-$F$9)/(4*B43+8*$F$9)-$C$37)</f>
        <v>-20.38198614187877</v>
      </c>
      <c r="W43" s="93"/>
    </row>
    <row r="44" spans="1:23" x14ac:dyDescent="0.25">
      <c r="B44" s="40">
        <v>30</v>
      </c>
      <c r="C44" s="98">
        <f t="shared" si="6"/>
        <v>-9.2082615385007784</v>
      </c>
      <c r="D44" s="99">
        <f t="shared" si="7"/>
        <v>-12.317938672678352</v>
      </c>
      <c r="Q44" s="67"/>
      <c r="R44" s="67"/>
      <c r="S44" s="67"/>
      <c r="T44" s="67"/>
      <c r="U44" s="93"/>
      <c r="V44" s="93"/>
      <c r="W44" s="93"/>
    </row>
    <row r="45" spans="1:23" x14ac:dyDescent="0.25">
      <c r="B45" s="40">
        <v>50</v>
      </c>
      <c r="C45" s="98">
        <f t="shared" si="6"/>
        <v>-2.119836734821408</v>
      </c>
      <c r="D45" s="99">
        <f t="shared" si="7"/>
        <v>8.4506168449212993E-2</v>
      </c>
      <c r="Q45" s="67"/>
      <c r="R45" s="67"/>
      <c r="S45" s="67"/>
      <c r="U45" s="67"/>
    </row>
    <row r="46" spans="1:23" x14ac:dyDescent="0.25">
      <c r="B46" s="40">
        <v>70</v>
      </c>
      <c r="C46" s="100">
        <f t="shared" si="6"/>
        <v>4.6040250495642647</v>
      </c>
      <c r="D46" s="99">
        <f t="shared" si="7"/>
        <v>9.1767201006891632</v>
      </c>
      <c r="Q46" s="67"/>
      <c r="R46" s="67"/>
      <c r="S46" s="67"/>
      <c r="T46" s="67"/>
      <c r="U46" s="67"/>
    </row>
    <row r="47" spans="1:23" x14ac:dyDescent="0.25">
      <c r="B47" s="40">
        <v>100</v>
      </c>
      <c r="C47" s="98">
        <f t="shared" si="6"/>
        <v>14.065499705796437</v>
      </c>
      <c r="D47" s="99">
        <f t="shared" si="7"/>
        <v>19.023838998337055</v>
      </c>
      <c r="Q47" s="67"/>
      <c r="R47" s="67"/>
      <c r="S47" s="67"/>
      <c r="T47" s="67"/>
      <c r="U47" s="67"/>
    </row>
    <row r="48" spans="1:23" x14ac:dyDescent="0.25">
      <c r="B48" s="40">
        <v>150</v>
      </c>
      <c r="C48" s="98">
        <f t="shared" si="6"/>
        <v>28.363872044699193</v>
      </c>
      <c r="D48" s="99">
        <f t="shared" si="7"/>
        <v>29.723951864189608</v>
      </c>
      <c r="Q48" s="67"/>
      <c r="R48" s="67"/>
      <c r="S48" s="67"/>
      <c r="T48" s="67"/>
      <c r="U48" s="67"/>
    </row>
    <row r="49" spans="2:32" x14ac:dyDescent="0.25">
      <c r="B49" s="40">
        <v>200</v>
      </c>
      <c r="C49" s="98">
        <f t="shared" si="6"/>
        <v>41.08709106348865</v>
      </c>
      <c r="D49" s="99">
        <f t="shared" si="7"/>
        <v>36.600793894908939</v>
      </c>
      <c r="Q49" s="115"/>
      <c r="R49" s="115"/>
      <c r="S49" s="67"/>
      <c r="T49" s="67"/>
      <c r="U49" s="115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</row>
    <row r="50" spans="2:32" x14ac:dyDescent="0.25">
      <c r="B50" s="40">
        <v>250</v>
      </c>
      <c r="C50" s="98">
        <f t="shared" si="6"/>
        <v>52.481854001632655</v>
      </c>
      <c r="D50" s="99">
        <f t="shared" si="7"/>
        <v>41.392910716797871</v>
      </c>
      <c r="I50" s="56"/>
      <c r="J50" s="56"/>
      <c r="K50" s="56"/>
      <c r="Q50" s="101"/>
      <c r="R50" s="101"/>
      <c r="T50" s="101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</row>
    <row r="51" spans="2:32" x14ac:dyDescent="0.25">
      <c r="B51" s="40">
        <v>300</v>
      </c>
      <c r="C51" s="98">
        <f t="shared" si="6"/>
        <v>62.745897838080005</v>
      </c>
      <c r="D51" s="99">
        <f t="shared" si="7"/>
        <v>44.923506059884609</v>
      </c>
      <c r="Q51" s="101"/>
      <c r="R51" s="101"/>
      <c r="S51" s="101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</row>
    <row r="52" spans="2:32" x14ac:dyDescent="0.25">
      <c r="B52" s="40">
        <v>350</v>
      </c>
      <c r="C52" s="98">
        <f t="shared" si="6"/>
        <v>72.039571142185025</v>
      </c>
      <c r="D52" s="99">
        <f t="shared" si="7"/>
        <v>47.632780654360637</v>
      </c>
      <c r="Q52" s="101"/>
      <c r="R52" s="101"/>
      <c r="S52" s="101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</row>
    <row r="53" spans="2:32" x14ac:dyDescent="0.25">
      <c r="B53" s="40">
        <v>400</v>
      </c>
      <c r="C53" s="98">
        <f t="shared" si="6"/>
        <v>80.494272030182259</v>
      </c>
      <c r="D53" s="99">
        <f t="shared" si="7"/>
        <v>49.777467818412475</v>
      </c>
      <c r="Q53" s="101"/>
      <c r="R53" s="101"/>
      <c r="S53" s="101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</row>
    <row r="54" spans="2:32" x14ac:dyDescent="0.25">
      <c r="B54" s="40">
        <v>450</v>
      </c>
      <c r="C54" s="98">
        <f t="shared" si="6"/>
        <v>88.218699640715826</v>
      </c>
      <c r="D54" s="99">
        <f t="shared" si="7"/>
        <v>51.517396244014527</v>
      </c>
      <c r="Q54" s="101"/>
      <c r="R54" s="101"/>
      <c r="S54" s="101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</row>
    <row r="55" spans="2:32" x14ac:dyDescent="0.25">
      <c r="B55" s="40">
        <v>500</v>
      </c>
      <c r="C55" s="98">
        <f t="shared" si="6"/>
        <v>95.303552763558443</v>
      </c>
      <c r="D55" s="99">
        <f t="shared" si="7"/>
        <v>52.957268738284959</v>
      </c>
      <c r="Q55" s="101"/>
      <c r="R55" s="101"/>
      <c r="S55" s="101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</row>
    <row r="56" spans="2:32" x14ac:dyDescent="0.25">
      <c r="B56" s="40">
        <v>550</v>
      </c>
      <c r="C56" s="98">
        <f t="shared" si="6"/>
        <v>101.82510774128238</v>
      </c>
      <c r="D56" s="99">
        <f t="shared" si="7"/>
        <v>54.168542157855434</v>
      </c>
      <c r="Q56" s="101"/>
      <c r="R56" s="101"/>
      <c r="S56" s="101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</row>
    <row r="57" spans="2:32" x14ac:dyDescent="0.25">
      <c r="B57" s="40">
        <v>600</v>
      </c>
      <c r="C57" s="98">
        <f t="shared" si="6"/>
        <v>107.84797559114064</v>
      </c>
      <c r="D57" s="99">
        <f>($C$39*(B57-$F$9)/(4*B57+8*$F$9)-$C$37)</f>
        <v>55.201652557316891</v>
      </c>
      <c r="I57" s="56"/>
      <c r="J57" s="56"/>
      <c r="K57" s="56"/>
      <c r="Q57" s="101"/>
      <c r="R57" s="101"/>
      <c r="S57" s="101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</row>
    <row r="58" spans="2:32" x14ac:dyDescent="0.25">
      <c r="B58" s="40">
        <v>650</v>
      </c>
      <c r="C58" s="98">
        <f t="shared" si="6"/>
        <v>113.42724992810224</v>
      </c>
      <c r="D58" s="99">
        <f t="shared" si="7"/>
        <v>56.093215395661957</v>
      </c>
      <c r="Q58" s="101"/>
      <c r="R58" s="101"/>
      <c r="S58" s="101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</row>
    <row r="59" spans="2:32" x14ac:dyDescent="0.25">
      <c r="B59" s="40">
        <v>700</v>
      </c>
      <c r="C59" s="98">
        <f t="shared" si="6"/>
        <v>118.61019715086663</v>
      </c>
      <c r="D59" s="99">
        <f t="shared" si="7"/>
        <v>56.870455963941069</v>
      </c>
      <c r="Q59" s="101"/>
      <c r="R59" s="101"/>
      <c r="S59" s="101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</row>
    <row r="60" spans="2:32" x14ac:dyDescent="0.25">
      <c r="B60" s="40">
        <v>750</v>
      </c>
      <c r="C60" s="98">
        <f t="shared" si="6"/>
        <v>123.43759879209451</v>
      </c>
      <c r="D60" s="99">
        <f t="shared" si="7"/>
        <v>57.554038198873087</v>
      </c>
      <c r="Q60" s="101"/>
      <c r="R60" s="101"/>
      <c r="S60" s="101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</row>
    <row r="61" spans="2:32" x14ac:dyDescent="0.25">
      <c r="B61" s="40">
        <v>800</v>
      </c>
      <c r="C61" s="98">
        <f t="shared" si="6"/>
        <v>127.94482677763658</v>
      </c>
      <c r="D61" s="99">
        <f t="shared" si="7"/>
        <v>58.159928983538343</v>
      </c>
      <c r="F61" s="42"/>
      <c r="G61" s="42"/>
      <c r="H61" s="42"/>
      <c r="I61" s="42"/>
      <c r="J61" s="42"/>
      <c r="K61" s="42"/>
      <c r="L61" s="42"/>
      <c r="M61" s="42"/>
      <c r="Q61" s="101"/>
      <c r="R61" s="101"/>
      <c r="S61" s="101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</row>
    <row r="62" spans="2:32" x14ac:dyDescent="0.25">
      <c r="B62" s="40">
        <v>850</v>
      </c>
      <c r="C62" s="98">
        <f t="shared" si="6"/>
        <v>132.16271160577804</v>
      </c>
      <c r="D62" s="99">
        <f t="shared" si="7"/>
        <v>58.700660975402094</v>
      </c>
      <c r="F62" s="42"/>
      <c r="G62" s="42"/>
      <c r="H62" s="42"/>
      <c r="I62" s="102"/>
      <c r="J62" s="102"/>
      <c r="K62" s="102"/>
      <c r="L62" s="102"/>
      <c r="M62" s="10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</row>
    <row r="63" spans="2:32" ht="13.8" x14ac:dyDescent="0.3">
      <c r="B63" s="40">
        <v>900</v>
      </c>
      <c r="C63" s="98">
        <f t="shared" si="6"/>
        <v>136.11824852703268</v>
      </c>
      <c r="D63" s="99">
        <f t="shared" si="7"/>
        <v>59.186208802266684</v>
      </c>
      <c r="F63" s="42"/>
      <c r="G63" s="42"/>
      <c r="H63" s="42"/>
      <c r="I63" s="103"/>
      <c r="J63" s="103"/>
      <c r="K63" s="103"/>
      <c r="L63" s="103"/>
      <c r="M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</row>
    <row r="64" spans="2:32" ht="13.8" x14ac:dyDescent="0.3">
      <c r="B64" s="40">
        <v>950</v>
      </c>
      <c r="C64" s="98">
        <f t="shared" si="6"/>
        <v>139.83517592746435</v>
      </c>
      <c r="D64" s="99">
        <f t="shared" si="7"/>
        <v>59.624610022817443</v>
      </c>
      <c r="F64" s="42"/>
      <c r="G64" s="42"/>
      <c r="H64" s="42"/>
      <c r="I64" s="103"/>
      <c r="J64" s="103"/>
      <c r="K64" s="103"/>
      <c r="L64" s="103"/>
      <c r="M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</row>
    <row r="65" spans="2:32" ht="13.8" x14ac:dyDescent="0.3">
      <c r="B65" s="40">
        <v>1000</v>
      </c>
      <c r="C65" s="98">
        <f t="shared" si="6"/>
        <v>143.33445210725085</v>
      </c>
      <c r="D65" s="99">
        <f t="shared" si="7"/>
        <v>60.022413577048731</v>
      </c>
      <c r="F65" s="42"/>
      <c r="G65" s="42"/>
      <c r="H65" s="42"/>
      <c r="I65" s="103"/>
      <c r="J65" s="103"/>
      <c r="K65" s="103"/>
      <c r="L65" s="103"/>
      <c r="M65" s="42"/>
      <c r="Q65" s="42"/>
      <c r="R65" s="42"/>
      <c r="S65" s="42"/>
      <c r="T65" s="42"/>
      <c r="U65" s="42"/>
      <c r="V65" s="42"/>
      <c r="W65" s="104"/>
      <c r="X65" s="42"/>
      <c r="Y65" s="42"/>
      <c r="Z65" s="42"/>
      <c r="AA65" s="42"/>
      <c r="AB65" s="42"/>
      <c r="AC65" s="42"/>
      <c r="AD65" s="42"/>
      <c r="AE65" s="42"/>
      <c r="AF65" s="42"/>
    </row>
    <row r="66" spans="2:32" ht="13.8" x14ac:dyDescent="0.3">
      <c r="B66" s="40">
        <v>1100</v>
      </c>
      <c r="C66" s="40">
        <f t="shared" si="6"/>
        <v>149.75229038896143</v>
      </c>
      <c r="D66" s="40">
        <f t="shared" si="7"/>
        <v>60.716872876624485</v>
      </c>
      <c r="F66" s="42"/>
      <c r="G66" s="42"/>
      <c r="H66" s="42"/>
      <c r="I66" s="103"/>
      <c r="J66" s="103"/>
      <c r="K66" s="103"/>
      <c r="L66" s="103"/>
      <c r="M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</row>
    <row r="67" spans="2:32" ht="13.8" x14ac:dyDescent="0.3">
      <c r="B67" s="40">
        <v>1200</v>
      </c>
      <c r="C67" s="40">
        <f t="shared" si="6"/>
        <v>155.49730929931539</v>
      </c>
      <c r="D67" s="40">
        <f t="shared" si="7"/>
        <v>61.302811722230466</v>
      </c>
      <c r="E67" s="42"/>
      <c r="F67" s="42"/>
      <c r="G67" s="42"/>
      <c r="H67" s="42"/>
      <c r="I67" s="103"/>
      <c r="J67" s="103"/>
      <c r="K67" s="103"/>
      <c r="L67" s="103"/>
      <c r="M67" s="42"/>
      <c r="Q67" s="42"/>
      <c r="R67" s="42"/>
      <c r="S67" s="42"/>
      <c r="T67" s="42"/>
      <c r="U67" s="54"/>
      <c r="V67" s="42"/>
      <c r="W67" s="54"/>
      <c r="X67" s="42"/>
      <c r="Y67" s="42"/>
      <c r="Z67" s="42"/>
      <c r="AA67" s="42"/>
      <c r="AB67" s="42"/>
      <c r="AC67" s="42"/>
      <c r="AD67" s="42"/>
      <c r="AE67" s="42"/>
      <c r="AF67" s="42"/>
    </row>
    <row r="68" spans="2:32" ht="13.8" x14ac:dyDescent="0.3">
      <c r="E68" s="42"/>
      <c r="F68" s="42"/>
      <c r="G68" s="42"/>
      <c r="H68" s="42"/>
      <c r="I68" s="103"/>
      <c r="J68" s="103"/>
      <c r="K68" s="103"/>
      <c r="L68" s="103"/>
      <c r="M68" s="42"/>
      <c r="Q68" s="42"/>
      <c r="R68" s="42"/>
      <c r="S68" s="42"/>
      <c r="T68" s="42"/>
      <c r="U68" s="54"/>
      <c r="V68" s="42"/>
      <c r="W68" s="54"/>
      <c r="X68" s="42"/>
      <c r="Y68" s="42"/>
      <c r="Z68" s="42"/>
      <c r="AA68" s="42"/>
      <c r="AB68" s="42"/>
      <c r="AC68" s="42"/>
      <c r="AD68" s="42"/>
      <c r="AE68" s="42"/>
      <c r="AF68" s="42"/>
    </row>
    <row r="69" spans="2:32" ht="13.8" x14ac:dyDescent="0.3">
      <c r="E69" s="42"/>
      <c r="F69" s="93"/>
      <c r="G69" s="93"/>
      <c r="H69" s="42"/>
      <c r="I69" s="103"/>
      <c r="J69" s="103"/>
      <c r="K69" s="103"/>
      <c r="L69" s="42"/>
      <c r="M69" s="42"/>
      <c r="Q69" s="42"/>
      <c r="R69" s="42"/>
      <c r="S69" s="42"/>
      <c r="T69" s="42"/>
      <c r="U69" s="54"/>
      <c r="V69" s="42"/>
      <c r="W69" s="54"/>
      <c r="X69" s="42"/>
      <c r="Y69" s="42"/>
      <c r="Z69" s="42"/>
      <c r="AA69" s="42"/>
      <c r="AB69" s="42"/>
      <c r="AC69" s="42"/>
      <c r="AD69" s="42"/>
      <c r="AE69" s="42"/>
      <c r="AF69" s="42"/>
    </row>
    <row r="70" spans="2:32" ht="13.8" x14ac:dyDescent="0.3">
      <c r="E70" s="42"/>
      <c r="F70" s="93"/>
      <c r="G70" s="93"/>
      <c r="H70" s="42"/>
      <c r="I70" s="103"/>
      <c r="J70" s="103"/>
      <c r="K70" s="103"/>
      <c r="L70" s="42"/>
      <c r="M70" s="42"/>
      <c r="Q70" s="42"/>
      <c r="R70" s="42"/>
      <c r="S70" s="42"/>
      <c r="T70" s="42"/>
      <c r="U70" s="54"/>
      <c r="V70" s="42"/>
      <c r="W70" s="54"/>
      <c r="X70" s="42"/>
      <c r="Y70" s="42"/>
      <c r="Z70" s="42"/>
      <c r="AA70" s="42"/>
      <c r="AB70" s="42"/>
      <c r="AC70" s="42"/>
      <c r="AD70" s="42"/>
      <c r="AE70" s="42"/>
      <c r="AF70" s="42"/>
    </row>
    <row r="71" spans="2:32" x14ac:dyDescent="0.25">
      <c r="E71" s="42"/>
      <c r="F71" s="42"/>
      <c r="G71" s="42"/>
      <c r="H71" s="42"/>
      <c r="I71" s="42"/>
      <c r="J71" s="42"/>
      <c r="K71" s="42"/>
      <c r="L71" s="42"/>
      <c r="M71" s="42"/>
      <c r="Q71" s="42"/>
      <c r="R71" s="42"/>
      <c r="S71" s="42"/>
      <c r="T71" s="42"/>
      <c r="U71" s="54"/>
      <c r="V71" s="42"/>
      <c r="W71" s="54"/>
      <c r="X71" s="42"/>
      <c r="Y71" s="42"/>
      <c r="Z71" s="42"/>
      <c r="AA71" s="42"/>
      <c r="AB71" s="42"/>
      <c r="AC71" s="42"/>
      <c r="AD71" s="42"/>
      <c r="AE71" s="42"/>
      <c r="AF71" s="42"/>
    </row>
    <row r="72" spans="2:32" x14ac:dyDescent="0.25">
      <c r="E72" s="42"/>
      <c r="F72" s="42"/>
      <c r="G72" s="42"/>
      <c r="H72" s="42"/>
      <c r="I72" s="42"/>
      <c r="J72" s="42"/>
      <c r="K72" s="42"/>
      <c r="L72" s="42"/>
      <c r="M72" s="42"/>
      <c r="Q72" s="42"/>
      <c r="R72" s="42"/>
      <c r="S72" s="42"/>
      <c r="T72" s="42"/>
      <c r="U72" s="54"/>
      <c r="V72" s="42"/>
      <c r="W72" s="54"/>
      <c r="X72" s="42"/>
      <c r="Y72" s="42"/>
      <c r="Z72" s="42"/>
      <c r="AA72" s="42"/>
      <c r="AB72" s="42"/>
      <c r="AC72" s="42"/>
      <c r="AD72" s="42"/>
      <c r="AE72" s="42"/>
      <c r="AF72" s="42"/>
    </row>
    <row r="73" spans="2:32" x14ac:dyDescent="0.25"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54"/>
      <c r="V73" s="42"/>
      <c r="W73" s="54"/>
      <c r="X73" s="42"/>
      <c r="Y73" s="42"/>
      <c r="Z73" s="42"/>
      <c r="AA73" s="42"/>
      <c r="AB73" s="42"/>
      <c r="AC73" s="42"/>
      <c r="AD73" s="42"/>
      <c r="AE73" s="42"/>
      <c r="AF73" s="42"/>
    </row>
    <row r="74" spans="2:32" x14ac:dyDescent="0.25">
      <c r="C74" s="56"/>
      <c r="D74" s="56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</row>
    <row r="75" spans="2:32" ht="14.4" x14ac:dyDescent="0.3">
      <c r="C75" s="56"/>
      <c r="D75" s="56"/>
      <c r="E75" s="93"/>
      <c r="F75" s="42"/>
      <c r="G75" s="42"/>
      <c r="H75" s="42"/>
      <c r="I75" s="42"/>
      <c r="J75" s="42"/>
      <c r="K75" s="42"/>
      <c r="L75" s="42"/>
      <c r="M75" s="42"/>
      <c r="N75" s="42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42"/>
      <c r="AC75" s="42"/>
      <c r="AD75" s="42"/>
      <c r="AE75" s="42"/>
      <c r="AF75" s="42"/>
    </row>
    <row r="76" spans="2:32" ht="14.4" x14ac:dyDescent="0.3"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42"/>
      <c r="AC76" s="42"/>
      <c r="AD76" s="42"/>
      <c r="AE76" s="42"/>
      <c r="AF76" s="42"/>
    </row>
    <row r="77" spans="2:32" x14ac:dyDescent="0.25">
      <c r="E77" s="42"/>
      <c r="F77" s="42"/>
      <c r="G77" s="42"/>
      <c r="H77" s="42"/>
      <c r="I77" s="42"/>
      <c r="J77" s="42"/>
      <c r="K77" s="42"/>
      <c r="L77" s="42"/>
      <c r="M77" s="93"/>
      <c r="N77" s="93"/>
      <c r="O77" s="93"/>
      <c r="P77" s="93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</row>
    <row r="78" spans="2:32" x14ac:dyDescent="0.25">
      <c r="E78" s="42"/>
      <c r="F78" s="42"/>
      <c r="G78" s="42"/>
      <c r="H78" s="42"/>
      <c r="I78" s="42"/>
      <c r="J78" s="42"/>
      <c r="K78" s="42"/>
      <c r="L78" s="116"/>
      <c r="M78" s="93"/>
      <c r="N78" s="93"/>
      <c r="O78" s="93"/>
      <c r="P78" s="93"/>
      <c r="Q78" s="93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</row>
    <row r="79" spans="2:32" x14ac:dyDescent="0.25">
      <c r="E79" s="42"/>
      <c r="F79" s="42"/>
      <c r="G79" s="42"/>
      <c r="H79" s="42"/>
      <c r="I79" s="42"/>
      <c r="J79" s="42"/>
      <c r="K79" s="42"/>
      <c r="L79" s="93"/>
      <c r="M79" s="93"/>
      <c r="N79" s="93"/>
      <c r="O79" s="93"/>
      <c r="P79" s="93"/>
      <c r="Q79" s="93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</row>
    <row r="80" spans="2:32" x14ac:dyDescent="0.25">
      <c r="E80" s="42"/>
      <c r="F80" s="42"/>
      <c r="G80" s="42"/>
      <c r="H80" s="42"/>
      <c r="I80" s="42"/>
      <c r="J80" s="42"/>
      <c r="K80" s="42"/>
      <c r="L80" s="116"/>
      <c r="M80" s="93"/>
      <c r="N80" s="93"/>
      <c r="O80" s="93"/>
      <c r="P80" s="93"/>
      <c r="Q80" s="93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</row>
    <row r="81" spans="5:31" ht="13.8" x14ac:dyDescent="0.3">
      <c r="E81" s="42"/>
      <c r="F81" s="42"/>
      <c r="G81" s="42"/>
      <c r="H81" s="42"/>
      <c r="I81" s="103"/>
      <c r="J81" s="103"/>
      <c r="K81" s="42"/>
      <c r="L81" s="116"/>
      <c r="M81" s="93"/>
      <c r="N81" s="93"/>
      <c r="O81" s="93"/>
      <c r="P81" s="93"/>
      <c r="Q81" s="93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</row>
    <row r="82" spans="5:31" ht="13.8" x14ac:dyDescent="0.3">
      <c r="E82" s="42"/>
      <c r="F82" s="42"/>
      <c r="G82" s="42"/>
      <c r="H82" s="42"/>
      <c r="I82" s="103"/>
      <c r="J82" s="103"/>
      <c r="K82" s="42"/>
      <c r="L82" s="42"/>
      <c r="M82" s="42"/>
      <c r="N82" s="42"/>
      <c r="O82" s="42"/>
      <c r="P82" s="93"/>
      <c r="Q82" s="93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</row>
    <row r="83" spans="5:31" ht="13.8" x14ac:dyDescent="0.3">
      <c r="E83" s="42"/>
      <c r="F83" s="42"/>
      <c r="G83" s="42"/>
      <c r="H83" s="42"/>
      <c r="I83" s="103"/>
      <c r="J83" s="103"/>
      <c r="K83" s="42"/>
      <c r="L83" s="93"/>
      <c r="M83" s="93"/>
      <c r="N83" s="102"/>
      <c r="O83" s="93"/>
      <c r="P83" s="93"/>
      <c r="Q83" s="93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</row>
    <row r="84" spans="5:31" ht="13.8" x14ac:dyDescent="0.3">
      <c r="E84" s="42"/>
      <c r="F84" s="42"/>
      <c r="G84" s="42"/>
      <c r="H84" s="42"/>
      <c r="I84" s="103"/>
      <c r="J84" s="103"/>
      <c r="K84" s="103"/>
      <c r="L84" s="10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</row>
    <row r="85" spans="5:31" ht="13.8" x14ac:dyDescent="0.3">
      <c r="E85" s="42"/>
      <c r="F85" s="42"/>
      <c r="G85" s="42"/>
      <c r="H85" s="42"/>
      <c r="I85" s="103"/>
      <c r="J85" s="103"/>
      <c r="K85" s="103"/>
      <c r="L85" s="103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</row>
    <row r="86" spans="5:31" ht="13.8" x14ac:dyDescent="0.3">
      <c r="E86" s="42"/>
      <c r="F86" s="42"/>
      <c r="G86" s="42"/>
      <c r="H86" s="42"/>
      <c r="I86" s="103"/>
      <c r="J86" s="103"/>
      <c r="K86" s="103"/>
      <c r="L86" s="103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</row>
    <row r="87" spans="5:31" ht="13.8" x14ac:dyDescent="0.3">
      <c r="E87" s="42"/>
      <c r="F87" s="42"/>
      <c r="G87" s="42"/>
      <c r="H87" s="42"/>
      <c r="I87" s="103"/>
      <c r="J87" s="103"/>
      <c r="K87" s="103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</row>
    <row r="88" spans="5:31" ht="13.8" x14ac:dyDescent="0.3">
      <c r="E88" s="42"/>
      <c r="F88" s="42"/>
      <c r="G88" s="42"/>
      <c r="H88" s="42"/>
      <c r="I88" s="103"/>
      <c r="J88" s="103"/>
      <c r="K88" s="103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</row>
    <row r="89" spans="5:31" x14ac:dyDescent="0.25"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</row>
    <row r="90" spans="5:31" ht="14.4" x14ac:dyDescent="0.3">
      <c r="E90" s="42"/>
      <c r="F90" s="105"/>
      <c r="G90" s="105"/>
      <c r="H90" s="105"/>
      <c r="I90" s="106"/>
      <c r="J90" s="106"/>
      <c r="K90" s="42"/>
      <c r="L90" s="106"/>
      <c r="M90" s="106"/>
      <c r="N90" s="42"/>
      <c r="O90" s="42"/>
      <c r="P90" s="42"/>
      <c r="Q90" s="42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42"/>
      <c r="AE90" s="42"/>
    </row>
    <row r="91" spans="5:31" ht="13.8" x14ac:dyDescent="0.3">
      <c r="E91" s="42"/>
      <c r="F91" s="105"/>
      <c r="H91" s="98"/>
      <c r="I91" s="99"/>
      <c r="J91" s="106"/>
      <c r="K91" s="42"/>
      <c r="L91" s="106"/>
      <c r="M91" s="106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</row>
    <row r="92" spans="5:31" ht="13.8" x14ac:dyDescent="0.3">
      <c r="E92" s="42"/>
      <c r="F92" s="105"/>
      <c r="H92" s="98"/>
      <c r="I92" s="99"/>
      <c r="J92" s="106"/>
      <c r="K92" s="42"/>
      <c r="L92" s="106"/>
      <c r="M92" s="106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</row>
    <row r="93" spans="5:31" ht="13.8" x14ac:dyDescent="0.3">
      <c r="E93" s="42"/>
      <c r="F93" s="105"/>
      <c r="H93" s="98"/>
      <c r="I93" s="99"/>
      <c r="J93" s="106"/>
      <c r="K93" s="42"/>
      <c r="L93" s="106"/>
      <c r="M93" s="106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</row>
    <row r="94" spans="5:31" ht="13.8" x14ac:dyDescent="0.3">
      <c r="E94" s="107"/>
      <c r="F94" s="105"/>
      <c r="H94" s="98"/>
      <c r="I94" s="99"/>
      <c r="J94" s="106"/>
      <c r="K94" s="42"/>
      <c r="L94" s="106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</row>
    <row r="95" spans="5:31" ht="13.8" x14ac:dyDescent="0.3">
      <c r="E95" s="107"/>
      <c r="F95" s="105"/>
      <c r="H95" s="100"/>
      <c r="I95" s="99"/>
      <c r="J95" s="106"/>
      <c r="K95" s="42"/>
      <c r="L95" s="106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</row>
    <row r="96" spans="5:31" ht="13.8" x14ac:dyDescent="0.3">
      <c r="E96" s="107"/>
      <c r="F96" s="42"/>
      <c r="H96" s="98"/>
      <c r="I96" s="99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</row>
    <row r="97" spans="1:31" ht="13.8" x14ac:dyDescent="0.3">
      <c r="E97" s="107"/>
      <c r="H97" s="98"/>
      <c r="I97" s="99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</row>
    <row r="98" spans="1:31" ht="13.8" x14ac:dyDescent="0.3">
      <c r="E98" s="107"/>
      <c r="H98" s="98"/>
      <c r="I98" s="99"/>
      <c r="J98" s="42"/>
      <c r="K98" s="42"/>
      <c r="L98" s="42"/>
      <c r="M98" s="42"/>
      <c r="N98" s="42"/>
      <c r="O98" s="42"/>
      <c r="P98" s="10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</row>
    <row r="99" spans="1:31" ht="13.8" x14ac:dyDescent="0.3">
      <c r="E99" s="107"/>
      <c r="H99" s="98"/>
      <c r="I99" s="99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</row>
    <row r="100" spans="1:31" ht="13.8" x14ac:dyDescent="0.3">
      <c r="E100" s="107"/>
      <c r="H100" s="98"/>
      <c r="I100" s="99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</row>
    <row r="101" spans="1:31" ht="13.8" x14ac:dyDescent="0.3">
      <c r="E101" s="107"/>
      <c r="H101" s="98"/>
      <c r="I101" s="99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</row>
    <row r="102" spans="1:31" x14ac:dyDescent="0.25">
      <c r="E102" s="42"/>
      <c r="H102" s="98"/>
      <c r="I102" s="99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</row>
    <row r="103" spans="1:31" x14ac:dyDescent="0.25">
      <c r="H103" s="98"/>
      <c r="I103" s="99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</row>
    <row r="104" spans="1:31" x14ac:dyDescent="0.25">
      <c r="H104" s="98"/>
      <c r="I104" s="99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</row>
    <row r="105" spans="1:31" ht="14.4" x14ac:dyDescent="0.3">
      <c r="A105" s="117"/>
      <c r="C105" s="79"/>
      <c r="D105" s="79"/>
      <c r="E105" s="79"/>
      <c r="F105" s="56"/>
      <c r="H105" s="77"/>
      <c r="I105" s="78"/>
      <c r="J105" s="42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42"/>
      <c r="AD105" s="42"/>
      <c r="AE105" s="42"/>
    </row>
    <row r="106" spans="1:31" ht="14.4" x14ac:dyDescent="0.3">
      <c r="A106" s="81"/>
      <c r="C106" s="79"/>
      <c r="D106" s="79"/>
      <c r="E106" s="79"/>
      <c r="F106" s="56"/>
      <c r="H106" s="98"/>
      <c r="I106" s="99"/>
      <c r="J106" s="42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42"/>
      <c r="Y106" s="42"/>
      <c r="Z106" s="42"/>
      <c r="AA106" s="42"/>
      <c r="AB106" s="42"/>
      <c r="AC106" s="42"/>
      <c r="AD106" s="42"/>
      <c r="AE106" s="42"/>
    </row>
    <row r="107" spans="1:31" ht="14.4" x14ac:dyDescent="0.3">
      <c r="A107" s="81"/>
      <c r="C107" s="79"/>
      <c r="D107" s="79"/>
      <c r="E107" s="79"/>
      <c r="F107" s="56"/>
      <c r="H107" s="98"/>
      <c r="I107" s="99"/>
      <c r="J107" s="42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42"/>
      <c r="Y107" s="42"/>
      <c r="Z107" s="42"/>
      <c r="AA107" s="42"/>
      <c r="AB107" s="42"/>
      <c r="AC107" s="42"/>
      <c r="AD107" s="42"/>
      <c r="AE107" s="42"/>
    </row>
    <row r="108" spans="1:31" ht="14.4" x14ac:dyDescent="0.3">
      <c r="A108" s="81"/>
      <c r="C108" s="79"/>
      <c r="D108" s="79"/>
      <c r="E108" s="79"/>
      <c r="F108" s="56"/>
      <c r="H108" s="98"/>
      <c r="I108" s="99"/>
      <c r="J108" s="42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42"/>
      <c r="Y108" s="42"/>
      <c r="Z108" s="42"/>
      <c r="AA108" s="42"/>
      <c r="AB108" s="42"/>
      <c r="AC108" s="42"/>
      <c r="AD108" s="42"/>
      <c r="AE108" s="42"/>
    </row>
    <row r="109" spans="1:31" ht="14.4" x14ac:dyDescent="0.3">
      <c r="A109" s="81"/>
      <c r="C109" s="79"/>
      <c r="D109" s="79"/>
      <c r="E109" s="79"/>
      <c r="F109" s="56"/>
      <c r="H109" s="98"/>
      <c r="I109" s="99"/>
      <c r="J109" s="42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42"/>
      <c r="Y109" s="42"/>
      <c r="Z109" s="42"/>
      <c r="AA109" s="42"/>
      <c r="AB109" s="42"/>
      <c r="AC109" s="42"/>
      <c r="AD109" s="42"/>
      <c r="AE109" s="42"/>
    </row>
    <row r="110" spans="1:31" x14ac:dyDescent="0.25">
      <c r="H110" s="100"/>
      <c r="I110" s="99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</row>
    <row r="111" spans="1:31" x14ac:dyDescent="0.25">
      <c r="H111" s="98"/>
      <c r="I111" s="99"/>
      <c r="J111" s="42"/>
      <c r="K111" s="42"/>
      <c r="L111" s="42"/>
      <c r="M111" s="42"/>
      <c r="N111" s="102"/>
      <c r="O111" s="93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</row>
    <row r="112" spans="1:31" x14ac:dyDescent="0.25">
      <c r="H112" s="98"/>
      <c r="I112" s="99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</row>
    <row r="113" spans="8:31" x14ac:dyDescent="0.25">
      <c r="H113" s="98"/>
      <c r="I113" s="99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</row>
    <row r="114" spans="8:31" x14ac:dyDescent="0.25">
      <c r="H114" s="98"/>
      <c r="I114" s="99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</row>
    <row r="115" spans="8:31" x14ac:dyDescent="0.25">
      <c r="H115" s="98"/>
      <c r="I115" s="99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</row>
    <row r="116" spans="8:31" x14ac:dyDescent="0.25">
      <c r="H116" s="98"/>
      <c r="I116" s="99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</row>
    <row r="117" spans="8:31" x14ac:dyDescent="0.25">
      <c r="H117" s="98"/>
      <c r="I117" s="99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</row>
    <row r="118" spans="8:31" x14ac:dyDescent="0.25">
      <c r="H118" s="98"/>
      <c r="I118" s="99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</row>
    <row r="119" spans="8:31" x14ac:dyDescent="0.25">
      <c r="H119" s="98"/>
      <c r="I119" s="99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</row>
    <row r="120" spans="8:31" x14ac:dyDescent="0.25">
      <c r="H120" s="98"/>
      <c r="I120" s="99"/>
    </row>
    <row r="121" spans="8:31" x14ac:dyDescent="0.25">
      <c r="H121" s="98"/>
      <c r="I121" s="99"/>
    </row>
  </sheetData>
  <pageMargins left="0.75" right="0.75" top="1" bottom="1" header="0.5" footer="0.5"/>
  <pageSetup orientation="portrait" horizontalDpi="4294967292" verticalDpi="4294967292" copies="0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61"/>
  <sheetViews>
    <sheetView topLeftCell="E1" workbookViewId="0">
      <pane ySplit="1" topLeftCell="A319" activePane="bottomLeft" state="frozen"/>
      <selection activeCell="D1" sqref="D1"/>
      <selection pane="bottomLeft" activeCell="U358" activeCellId="1" sqref="U1:Y1 U358:Y361"/>
    </sheetView>
  </sheetViews>
  <sheetFormatPr defaultRowHeight="14.4" x14ac:dyDescent="0.3"/>
  <sheetData>
    <row r="1" spans="1:106" x14ac:dyDescent="0.3">
      <c r="B1" t="s">
        <v>12</v>
      </c>
      <c r="C1" t="s">
        <v>1</v>
      </c>
      <c r="D1" t="s">
        <v>14</v>
      </c>
      <c r="E1" t="s">
        <v>2</v>
      </c>
      <c r="F1" t="s">
        <v>3</v>
      </c>
      <c r="G1" t="s">
        <v>0</v>
      </c>
      <c r="H1" t="s">
        <v>105</v>
      </c>
      <c r="I1" t="s">
        <v>106</v>
      </c>
      <c r="J1" t="s">
        <v>6</v>
      </c>
      <c r="K1" t="s">
        <v>5</v>
      </c>
      <c r="L1" t="s">
        <v>11</v>
      </c>
      <c r="M1" t="s">
        <v>7</v>
      </c>
      <c r="N1" t="s">
        <v>4</v>
      </c>
      <c r="O1" t="s">
        <v>107</v>
      </c>
      <c r="P1" t="s">
        <v>108</v>
      </c>
      <c r="Q1" t="s">
        <v>808</v>
      </c>
      <c r="R1" t="s">
        <v>109</v>
      </c>
      <c r="S1" t="s">
        <v>110</v>
      </c>
      <c r="T1" t="s">
        <v>809</v>
      </c>
      <c r="U1" t="s">
        <v>744</v>
      </c>
      <c r="V1" t="s">
        <v>8</v>
      </c>
      <c r="W1" t="s">
        <v>9</v>
      </c>
      <c r="X1" t="s">
        <v>10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810</v>
      </c>
      <c r="AE1" t="s">
        <v>811</v>
      </c>
      <c r="AF1" t="s">
        <v>119</v>
      </c>
      <c r="AG1" t="s">
        <v>812</v>
      </c>
      <c r="AH1" t="s">
        <v>813</v>
      </c>
      <c r="AI1" t="s">
        <v>122</v>
      </c>
      <c r="AJ1" t="s">
        <v>123</v>
      </c>
      <c r="AK1" t="s">
        <v>124</v>
      </c>
      <c r="AL1" t="s">
        <v>125</v>
      </c>
      <c r="AM1" t="s">
        <v>814</v>
      </c>
      <c r="AN1" t="s">
        <v>127</v>
      </c>
      <c r="AO1" t="s">
        <v>128</v>
      </c>
      <c r="AP1" t="s">
        <v>129</v>
      </c>
      <c r="AQ1" t="s">
        <v>130</v>
      </c>
      <c r="AR1" t="s">
        <v>131</v>
      </c>
      <c r="AS1" t="s">
        <v>815</v>
      </c>
      <c r="AT1" t="s">
        <v>816</v>
      </c>
      <c r="AU1" t="s">
        <v>134</v>
      </c>
      <c r="AV1" t="s">
        <v>135</v>
      </c>
      <c r="AW1" t="s">
        <v>136</v>
      </c>
      <c r="AX1" t="s">
        <v>817</v>
      </c>
      <c r="AY1" t="s">
        <v>137</v>
      </c>
      <c r="AZ1" t="s">
        <v>138</v>
      </c>
      <c r="BA1" t="s">
        <v>139</v>
      </c>
      <c r="BB1" t="s">
        <v>140</v>
      </c>
      <c r="BC1" t="s">
        <v>141</v>
      </c>
      <c r="BD1" t="s">
        <v>142</v>
      </c>
      <c r="BE1" t="s">
        <v>143</v>
      </c>
      <c r="BF1" t="s">
        <v>144</v>
      </c>
      <c r="BG1" t="s">
        <v>145</v>
      </c>
      <c r="BH1" t="s">
        <v>146</v>
      </c>
      <c r="BI1" t="s">
        <v>147</v>
      </c>
      <c r="BJ1" t="s">
        <v>148</v>
      </c>
      <c r="BK1" t="s">
        <v>149</v>
      </c>
      <c r="BL1" t="s">
        <v>150</v>
      </c>
      <c r="BM1" t="s">
        <v>151</v>
      </c>
      <c r="BN1" t="s">
        <v>152</v>
      </c>
      <c r="BO1" t="s">
        <v>153</v>
      </c>
      <c r="BP1" t="s">
        <v>154</v>
      </c>
      <c r="BQ1" t="s">
        <v>155</v>
      </c>
      <c r="BR1" t="s">
        <v>156</v>
      </c>
      <c r="BS1" t="s">
        <v>157</v>
      </c>
      <c r="BT1" t="s">
        <v>158</v>
      </c>
      <c r="BU1" t="s">
        <v>159</v>
      </c>
      <c r="BV1" t="s">
        <v>160</v>
      </c>
      <c r="BW1" t="s">
        <v>161</v>
      </c>
      <c r="BX1" t="s">
        <v>162</v>
      </c>
      <c r="BY1" t="s">
        <v>163</v>
      </c>
      <c r="BZ1" t="s">
        <v>164</v>
      </c>
      <c r="CA1" t="s">
        <v>165</v>
      </c>
      <c r="CB1" t="s">
        <v>166</v>
      </c>
      <c r="CC1" t="s">
        <v>818</v>
      </c>
      <c r="CD1" t="s">
        <v>819</v>
      </c>
      <c r="CE1" t="s">
        <v>169</v>
      </c>
      <c r="CF1" t="s">
        <v>170</v>
      </c>
      <c r="CG1" t="s">
        <v>171</v>
      </c>
      <c r="CH1" t="s">
        <v>172</v>
      </c>
      <c r="CI1" t="s">
        <v>173</v>
      </c>
      <c r="CJ1" t="s">
        <v>174</v>
      </c>
      <c r="CK1" t="s">
        <v>175</v>
      </c>
      <c r="CL1" t="s">
        <v>176</v>
      </c>
      <c r="CM1" t="s">
        <v>177</v>
      </c>
      <c r="CN1" t="s">
        <v>178</v>
      </c>
      <c r="CO1" t="s">
        <v>820</v>
      </c>
      <c r="CP1" t="s">
        <v>180</v>
      </c>
      <c r="CQ1" t="s">
        <v>181</v>
      </c>
      <c r="CR1" t="s">
        <v>821</v>
      </c>
      <c r="CS1" t="s">
        <v>183</v>
      </c>
      <c r="CT1" t="s">
        <v>184</v>
      </c>
      <c r="CU1" t="s">
        <v>822</v>
      </c>
      <c r="CV1" t="s">
        <v>186</v>
      </c>
      <c r="CW1" t="s">
        <v>187</v>
      </c>
      <c r="CX1" t="s">
        <v>823</v>
      </c>
      <c r="CY1" t="s">
        <v>804</v>
      </c>
      <c r="CZ1" t="s">
        <v>805</v>
      </c>
      <c r="DA1" t="s">
        <v>824</v>
      </c>
      <c r="DB1" t="s">
        <v>779</v>
      </c>
    </row>
    <row r="2" spans="1:106" x14ac:dyDescent="0.3">
      <c r="A2">
        <v>1</v>
      </c>
      <c r="B2" t="s">
        <v>30</v>
      </c>
      <c r="C2">
        <v>16</v>
      </c>
      <c r="D2">
        <v>16</v>
      </c>
      <c r="E2">
        <v>1</v>
      </c>
      <c r="F2">
        <v>4</v>
      </c>
      <c r="G2">
        <v>67</v>
      </c>
      <c r="H2" s="3">
        <v>41311</v>
      </c>
      <c r="I2">
        <v>1</v>
      </c>
      <c r="J2">
        <v>173.9424023</v>
      </c>
      <c r="K2">
        <v>2.5295678449999999</v>
      </c>
      <c r="L2">
        <v>179.29417100000001</v>
      </c>
      <c r="M2">
        <v>277.51177369999999</v>
      </c>
      <c r="N2">
        <v>46.5</v>
      </c>
      <c r="O2">
        <v>3</v>
      </c>
      <c r="P2" s="118">
        <v>0.64452546296296298</v>
      </c>
      <c r="Q2" s="118">
        <v>0.16111111111111112</v>
      </c>
      <c r="R2" s="118">
        <v>0.48341435185185189</v>
      </c>
      <c r="S2">
        <v>1326.5</v>
      </c>
      <c r="T2">
        <v>0</v>
      </c>
      <c r="U2">
        <v>50</v>
      </c>
      <c r="V2">
        <v>-0.48231002899999997</v>
      </c>
      <c r="W2">
        <v>0.55621950499999995</v>
      </c>
      <c r="X2">
        <v>51.717660279999997</v>
      </c>
      <c r="Y2">
        <v>25.399024959999998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e">
        <v>#DIV/0!</v>
      </c>
      <c r="AH2" t="e">
        <v>#DIV/0!</v>
      </c>
      <c r="AI2" t="e">
        <v>#DIV/0!</v>
      </c>
      <c r="AJ2">
        <v>-1</v>
      </c>
      <c r="AK2">
        <v>0.85</v>
      </c>
      <c r="AL2">
        <v>0.85</v>
      </c>
      <c r="AM2">
        <v>9.9458990099999998</v>
      </c>
      <c r="AN2">
        <v>0.85</v>
      </c>
      <c r="AO2">
        <v>3.3795899999999998E-4</v>
      </c>
      <c r="AP2" t="e">
        <v>#DIV/0!</v>
      </c>
      <c r="AQ2" t="e">
        <v>#DIV/0!</v>
      </c>
      <c r="AR2" t="e">
        <v>#DIV/0!</v>
      </c>
      <c r="AS2">
        <v>0</v>
      </c>
      <c r="AT2">
        <v>0.5</v>
      </c>
      <c r="AU2" t="e">
        <v>#DIV/0!</v>
      </c>
      <c r="AV2">
        <v>6.0422998750000003</v>
      </c>
      <c r="AW2">
        <v>1.131519905</v>
      </c>
      <c r="AX2">
        <v>25.399024959999998</v>
      </c>
      <c r="AY2">
        <v>2</v>
      </c>
      <c r="AZ2">
        <v>4.644859791</v>
      </c>
      <c r="BA2">
        <v>1</v>
      </c>
      <c r="BB2">
        <v>9.289719582</v>
      </c>
      <c r="BC2">
        <v>25.37298393</v>
      </c>
      <c r="BD2">
        <v>25.399024959999998</v>
      </c>
      <c r="BE2">
        <v>25.130455019999999</v>
      </c>
      <c r="BF2">
        <v>51.100666050000001</v>
      </c>
      <c r="BG2">
        <v>51.199394230000003</v>
      </c>
      <c r="BH2">
        <v>17.66567993</v>
      </c>
      <c r="BI2">
        <v>21.04237556</v>
      </c>
      <c r="BJ2">
        <v>54.86357117</v>
      </c>
      <c r="BK2">
        <v>65.350440980000002</v>
      </c>
      <c r="BL2">
        <v>350.35171509999998</v>
      </c>
      <c r="BM2">
        <v>1802.134155</v>
      </c>
      <c r="BN2">
        <v>57.813167569999997</v>
      </c>
      <c r="BO2">
        <v>100.96728520000001</v>
      </c>
      <c r="BP2">
        <v>0.253896236</v>
      </c>
      <c r="BQ2">
        <v>-1.0683563949999999</v>
      </c>
      <c r="BR2">
        <v>0.5</v>
      </c>
      <c r="BS2">
        <v>-1.355140209</v>
      </c>
      <c r="BT2">
        <v>7.355140209</v>
      </c>
      <c r="BU2">
        <v>1</v>
      </c>
      <c r="BV2">
        <v>0</v>
      </c>
      <c r="BW2">
        <v>0.15999999600000001</v>
      </c>
      <c r="BX2">
        <v>111135</v>
      </c>
      <c r="BY2">
        <v>1.751758575</v>
      </c>
      <c r="BZ2">
        <v>6.0422999999999996E-3</v>
      </c>
      <c r="CA2">
        <v>298.54902499999997</v>
      </c>
      <c r="CB2">
        <v>298.52298389999999</v>
      </c>
      <c r="CC2">
        <v>288.34145840000002</v>
      </c>
      <c r="CD2">
        <v>7.9451893999999995E-2</v>
      </c>
      <c r="CE2">
        <v>3.2561114390000001</v>
      </c>
      <c r="CF2">
        <v>32.24917293</v>
      </c>
      <c r="CG2">
        <v>11.20679737</v>
      </c>
      <c r="CH2">
        <v>25.386004450000001</v>
      </c>
      <c r="CI2">
        <v>3.253592233</v>
      </c>
      <c r="CJ2">
        <v>0.52479739999999997</v>
      </c>
      <c r="CK2">
        <v>2.1245915339999999</v>
      </c>
      <c r="CL2">
        <v>1.1290006990000001</v>
      </c>
      <c r="CM2">
        <v>0.33068377999999998</v>
      </c>
      <c r="CN2">
        <v>5.2217917529999998</v>
      </c>
      <c r="CO2">
        <v>1.0101225039999999</v>
      </c>
      <c r="CP2">
        <v>66.314928030000004</v>
      </c>
      <c r="CQ2">
        <v>51.26948445</v>
      </c>
      <c r="CR2">
        <v>-6.2384780000000004E-3</v>
      </c>
      <c r="CS2">
        <v>0</v>
      </c>
      <c r="CT2">
        <v>1531.814032</v>
      </c>
      <c r="CU2">
        <v>0</v>
      </c>
      <c r="CV2" t="e">
        <v>#DIV/0!</v>
      </c>
      <c r="CW2" t="e">
        <v>#DIV/0!</v>
      </c>
      <c r="CX2">
        <v>16</v>
      </c>
      <c r="CY2">
        <v>0.15840280285100899</v>
      </c>
      <c r="CZ2">
        <v>-8.6745323742482796</v>
      </c>
      <c r="DA2">
        <v>32.510196367013897</v>
      </c>
      <c r="DB2">
        <v>0.71522432007430703</v>
      </c>
    </row>
    <row r="3" spans="1:106" x14ac:dyDescent="0.3">
      <c r="A3">
        <v>2</v>
      </c>
      <c r="B3" t="s">
        <v>30</v>
      </c>
      <c r="C3">
        <v>16</v>
      </c>
      <c r="D3">
        <v>16</v>
      </c>
      <c r="E3">
        <v>1</v>
      </c>
      <c r="F3">
        <v>4</v>
      </c>
      <c r="G3">
        <v>67</v>
      </c>
      <c r="H3" s="3">
        <v>41311</v>
      </c>
      <c r="I3">
        <v>1</v>
      </c>
      <c r="J3">
        <v>173.9424023</v>
      </c>
      <c r="K3">
        <v>2.5295678449999999</v>
      </c>
      <c r="L3">
        <v>179.29417100000001</v>
      </c>
      <c r="M3">
        <v>277.51177369999999</v>
      </c>
      <c r="N3">
        <v>46.5</v>
      </c>
      <c r="O3">
        <v>4</v>
      </c>
      <c r="P3" s="118">
        <v>0.64684027777777775</v>
      </c>
      <c r="Q3" s="118">
        <v>0.16111111111111112</v>
      </c>
      <c r="R3" s="118">
        <v>0.48572916666666671</v>
      </c>
      <c r="S3">
        <v>1526.5</v>
      </c>
      <c r="T3">
        <v>0</v>
      </c>
      <c r="U3">
        <v>150</v>
      </c>
      <c r="V3">
        <v>12.7666871</v>
      </c>
      <c r="W3">
        <v>0.56854651700000003</v>
      </c>
      <c r="X3">
        <v>103.7105269</v>
      </c>
      <c r="Y3">
        <v>25.269203189999999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t="e">
        <v>#DIV/0!</v>
      </c>
      <c r="AH3" t="e">
        <v>#DIV/0!</v>
      </c>
      <c r="AI3" t="e">
        <v>#DIV/0!</v>
      </c>
      <c r="AJ3">
        <v>-1</v>
      </c>
      <c r="AK3">
        <v>0.85</v>
      </c>
      <c r="AL3">
        <v>0.85</v>
      </c>
      <c r="AM3">
        <v>9.9698953629999991</v>
      </c>
      <c r="AN3">
        <v>0.85</v>
      </c>
      <c r="AO3">
        <v>9.0063720000000003E-3</v>
      </c>
      <c r="AP3" t="e">
        <v>#DIV/0!</v>
      </c>
      <c r="AQ3" t="e">
        <v>#DIV/0!</v>
      </c>
      <c r="AR3" t="e">
        <v>#DIV/0!</v>
      </c>
      <c r="AS3">
        <v>0</v>
      </c>
      <c r="AT3">
        <v>0.5</v>
      </c>
      <c r="AU3" t="e">
        <v>#DIV/0!</v>
      </c>
      <c r="AV3">
        <v>6.0834328510000004</v>
      </c>
      <c r="AW3">
        <v>1.11604561</v>
      </c>
      <c r="AX3">
        <v>25.269203189999999</v>
      </c>
      <c r="AY3">
        <v>2</v>
      </c>
      <c r="AZ3">
        <v>4.644859791</v>
      </c>
      <c r="BA3">
        <v>1</v>
      </c>
      <c r="BB3">
        <v>9.289719582</v>
      </c>
      <c r="BC3">
        <v>25.33067131</v>
      </c>
      <c r="BD3">
        <v>25.269203189999999</v>
      </c>
      <c r="BE3">
        <v>25.13047409</v>
      </c>
      <c r="BF3">
        <v>151.53807069999999</v>
      </c>
      <c r="BG3">
        <v>143.7504883</v>
      </c>
      <c r="BH3">
        <v>17.548671720000002</v>
      </c>
      <c r="BI3">
        <v>20.948873519999999</v>
      </c>
      <c r="BJ3">
        <v>54.634204859999997</v>
      </c>
      <c r="BK3">
        <v>65.220039369999995</v>
      </c>
      <c r="BL3">
        <v>350.33166499999999</v>
      </c>
      <c r="BM3">
        <v>1798.293823</v>
      </c>
      <c r="BN3">
        <v>56.400623320000001</v>
      </c>
      <c r="BO3">
        <v>100.9612274</v>
      </c>
      <c r="BP3">
        <v>-0.74584436399999998</v>
      </c>
      <c r="BQ3">
        <v>-1.0235203500000001</v>
      </c>
      <c r="BR3">
        <v>0.25</v>
      </c>
      <c r="BS3">
        <v>-1.355140209</v>
      </c>
      <c r="BT3">
        <v>7.355140209</v>
      </c>
      <c r="BU3">
        <v>1</v>
      </c>
      <c r="BV3">
        <v>0</v>
      </c>
      <c r="BW3">
        <v>0.15999999600000001</v>
      </c>
      <c r="BX3">
        <v>111115</v>
      </c>
      <c r="BY3">
        <v>1.751658325</v>
      </c>
      <c r="BZ3">
        <v>6.0834330000000001E-3</v>
      </c>
      <c r="CA3">
        <v>298.41920320000003</v>
      </c>
      <c r="CB3">
        <v>298.48067129999998</v>
      </c>
      <c r="CC3">
        <v>287.72700529999997</v>
      </c>
      <c r="CD3">
        <v>7.4206291999999993E-2</v>
      </c>
      <c r="CE3">
        <v>3.231069593</v>
      </c>
      <c r="CF3">
        <v>32.003073610000001</v>
      </c>
      <c r="CG3">
        <v>11.05420009</v>
      </c>
      <c r="CH3">
        <v>25.299937249999999</v>
      </c>
      <c r="CI3">
        <v>3.2369827569999998</v>
      </c>
      <c r="CJ3">
        <v>0.53575726800000001</v>
      </c>
      <c r="CK3">
        <v>2.115023984</v>
      </c>
      <c r="CL3">
        <v>1.121958773</v>
      </c>
      <c r="CM3">
        <v>0.33764751199999998</v>
      </c>
      <c r="CN3">
        <v>10.47074209</v>
      </c>
      <c r="CO3">
        <v>0.721462084</v>
      </c>
      <c r="CP3">
        <v>66.565793170000006</v>
      </c>
      <c r="CQ3">
        <v>141.89520859999999</v>
      </c>
      <c r="CR3">
        <v>5.9891003999999998E-2</v>
      </c>
      <c r="CS3">
        <v>0</v>
      </c>
      <c r="CT3">
        <v>1528.5497499999999</v>
      </c>
      <c r="CU3">
        <v>0</v>
      </c>
      <c r="CV3" t="e">
        <v>#DIV/0!</v>
      </c>
      <c r="CW3" t="e">
        <v>#DIV/0!</v>
      </c>
      <c r="CX3">
        <v>16</v>
      </c>
      <c r="CY3">
        <v>0.15840280285100899</v>
      </c>
      <c r="CZ3">
        <v>-8.6745323742482796</v>
      </c>
      <c r="DA3">
        <v>32.510196367013897</v>
      </c>
      <c r="DB3">
        <v>0.71522432007430703</v>
      </c>
    </row>
    <row r="4" spans="1:106" x14ac:dyDescent="0.3">
      <c r="A4">
        <v>3</v>
      </c>
      <c r="B4" t="s">
        <v>30</v>
      </c>
      <c r="C4">
        <v>16</v>
      </c>
      <c r="D4">
        <v>16</v>
      </c>
      <c r="E4">
        <v>1</v>
      </c>
      <c r="F4">
        <v>4</v>
      </c>
      <c r="G4">
        <v>67</v>
      </c>
      <c r="H4" s="3">
        <v>41311</v>
      </c>
      <c r="I4">
        <v>1</v>
      </c>
      <c r="J4">
        <v>173.9424023</v>
      </c>
      <c r="K4">
        <v>2.5295678449999999</v>
      </c>
      <c r="L4">
        <v>179.29417100000001</v>
      </c>
      <c r="M4">
        <v>277.51177369999999</v>
      </c>
      <c r="N4">
        <v>46.5</v>
      </c>
      <c r="O4">
        <v>6</v>
      </c>
      <c r="P4" s="118">
        <v>0.65141203703703698</v>
      </c>
      <c r="Q4" s="118">
        <v>0.16111111111111112</v>
      </c>
      <c r="R4" s="118">
        <v>0.49030092592592589</v>
      </c>
      <c r="S4">
        <v>1921.5</v>
      </c>
      <c r="T4">
        <v>0</v>
      </c>
      <c r="U4">
        <v>800</v>
      </c>
      <c r="V4">
        <v>55.019245840000004</v>
      </c>
      <c r="W4">
        <v>0.55386086099999998</v>
      </c>
      <c r="X4">
        <v>587.47367129999998</v>
      </c>
      <c r="Y4">
        <v>25.301160809999999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e">
        <v>#DIV/0!</v>
      </c>
      <c r="AH4" t="e">
        <v>#DIV/0!</v>
      </c>
      <c r="AI4" t="e">
        <v>#DIV/0!</v>
      </c>
      <c r="AJ4">
        <v>-1</v>
      </c>
      <c r="AK4">
        <v>0.85</v>
      </c>
      <c r="AL4">
        <v>0.85</v>
      </c>
      <c r="AM4">
        <v>9.9698953629999991</v>
      </c>
      <c r="AN4">
        <v>0.85</v>
      </c>
      <c r="AO4">
        <v>3.6650927999999999E-2</v>
      </c>
      <c r="AP4" t="e">
        <v>#DIV/0!</v>
      </c>
      <c r="AQ4" t="e">
        <v>#DIV/0!</v>
      </c>
      <c r="AR4" t="e">
        <v>#DIV/0!</v>
      </c>
      <c r="AS4">
        <v>0</v>
      </c>
      <c r="AT4">
        <v>0.5</v>
      </c>
      <c r="AU4" t="e">
        <v>#DIV/0!</v>
      </c>
      <c r="AV4">
        <v>5.797302835</v>
      </c>
      <c r="AW4">
        <v>1.0897878700000001</v>
      </c>
      <c r="AX4">
        <v>25.301160809999999</v>
      </c>
      <c r="AY4">
        <v>2</v>
      </c>
      <c r="AZ4">
        <v>4.644859791</v>
      </c>
      <c r="BA4">
        <v>1</v>
      </c>
      <c r="BB4">
        <v>9.289719582</v>
      </c>
      <c r="BC4">
        <v>25.34048653</v>
      </c>
      <c r="BD4">
        <v>25.301160809999999</v>
      </c>
      <c r="BE4">
        <v>25.13142586</v>
      </c>
      <c r="BF4">
        <v>800.39324950000002</v>
      </c>
      <c r="BG4">
        <v>766.44390869999995</v>
      </c>
      <c r="BH4">
        <v>18.032751080000001</v>
      </c>
      <c r="BI4">
        <v>21.272233960000001</v>
      </c>
      <c r="BJ4">
        <v>56.10224152</v>
      </c>
      <c r="BK4">
        <v>66.180694579999994</v>
      </c>
      <c r="BL4">
        <v>350.30166630000002</v>
      </c>
      <c r="BM4">
        <v>1798.1807859999999</v>
      </c>
      <c r="BN4">
        <v>91.361259459999999</v>
      </c>
      <c r="BO4">
        <v>100.9499283</v>
      </c>
      <c r="BP4">
        <v>-15.391656879999999</v>
      </c>
      <c r="BQ4">
        <v>-0.90907371000000003</v>
      </c>
      <c r="BR4">
        <v>0.5</v>
      </c>
      <c r="BS4">
        <v>-1.355140209</v>
      </c>
      <c r="BT4">
        <v>7.355140209</v>
      </c>
      <c r="BU4">
        <v>1</v>
      </c>
      <c r="BV4">
        <v>0</v>
      </c>
      <c r="BW4">
        <v>0.15999999600000001</v>
      </c>
      <c r="BX4">
        <v>111115</v>
      </c>
      <c r="BY4">
        <v>1.7515083309999999</v>
      </c>
      <c r="BZ4">
        <v>5.7973030000000002E-3</v>
      </c>
      <c r="CA4">
        <v>298.45116080000003</v>
      </c>
      <c r="CB4">
        <v>298.49048649999997</v>
      </c>
      <c r="CC4">
        <v>287.70891940000001</v>
      </c>
      <c r="CD4">
        <v>0.119669792</v>
      </c>
      <c r="CE4">
        <v>3.2372183630000002</v>
      </c>
      <c r="CF4">
        <v>32.067564760000003</v>
      </c>
      <c r="CG4">
        <v>10.7953308</v>
      </c>
      <c r="CH4">
        <v>25.320823669999999</v>
      </c>
      <c r="CI4">
        <v>3.2410066510000002</v>
      </c>
      <c r="CJ4">
        <v>0.52269721599999996</v>
      </c>
      <c r="CK4">
        <v>2.1474304929999999</v>
      </c>
      <c r="CL4">
        <v>1.0935761580000001</v>
      </c>
      <c r="CM4">
        <v>0.32934962699999998</v>
      </c>
      <c r="CN4">
        <v>59.305424989999999</v>
      </c>
      <c r="CO4">
        <v>0.76649271399999996</v>
      </c>
      <c r="CP4">
        <v>67.359310059999999</v>
      </c>
      <c r="CQ4">
        <v>758.4484056</v>
      </c>
      <c r="CR4">
        <v>4.8863686000000003E-2</v>
      </c>
      <c r="CS4">
        <v>0</v>
      </c>
      <c r="CT4">
        <v>1528.4536680000001</v>
      </c>
      <c r="CU4">
        <v>0</v>
      </c>
      <c r="CV4" t="e">
        <v>#DIV/0!</v>
      </c>
      <c r="CW4" t="e">
        <v>#DIV/0!</v>
      </c>
      <c r="CX4">
        <v>16</v>
      </c>
      <c r="CY4">
        <v>0.15840280285100899</v>
      </c>
      <c r="CZ4">
        <v>-8.6745323742482796</v>
      </c>
      <c r="DA4">
        <v>32.510196367013897</v>
      </c>
      <c r="DB4">
        <v>0.71522432007430703</v>
      </c>
    </row>
    <row r="5" spans="1:106" x14ac:dyDescent="0.3">
      <c r="A5">
        <v>4</v>
      </c>
      <c r="B5" t="s">
        <v>30</v>
      </c>
      <c r="C5">
        <v>16</v>
      </c>
      <c r="D5">
        <v>16</v>
      </c>
      <c r="E5">
        <v>1</v>
      </c>
      <c r="F5">
        <v>4</v>
      </c>
      <c r="G5">
        <v>67</v>
      </c>
      <c r="H5" s="3">
        <v>41311</v>
      </c>
      <c r="I5">
        <v>1</v>
      </c>
      <c r="J5">
        <v>173.9424023</v>
      </c>
      <c r="K5">
        <v>2.5295678449999999</v>
      </c>
      <c r="L5">
        <v>179.29417100000001</v>
      </c>
      <c r="M5">
        <v>277.51177369999999</v>
      </c>
      <c r="N5">
        <v>46.5</v>
      </c>
      <c r="O5" t="s">
        <v>825</v>
      </c>
      <c r="S5" t="s">
        <v>825</v>
      </c>
      <c r="T5" t="s">
        <v>825</v>
      </c>
      <c r="U5">
        <v>400</v>
      </c>
      <c r="V5">
        <v>34.225031260000002</v>
      </c>
      <c r="W5">
        <v>0.56475147599999997</v>
      </c>
      <c r="X5">
        <v>270.8257863</v>
      </c>
      <c r="Y5">
        <v>25.41842651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e">
        <v>#DIV/0!</v>
      </c>
      <c r="AH5" t="e">
        <v>#DIV/0!</v>
      </c>
      <c r="AI5" t="e">
        <v>#DIV/0!</v>
      </c>
      <c r="AJ5">
        <v>-1</v>
      </c>
      <c r="AK5">
        <v>0.85</v>
      </c>
      <c r="AL5">
        <v>0.85</v>
      </c>
      <c r="AM5">
        <v>9.9458990099999998</v>
      </c>
      <c r="AN5">
        <v>0.85</v>
      </c>
      <c r="AO5">
        <v>2.3006827000000001E-2</v>
      </c>
      <c r="AP5" t="e">
        <v>#DIV/0!</v>
      </c>
      <c r="AQ5" t="e">
        <v>#DIV/0!</v>
      </c>
      <c r="AR5" t="e">
        <v>#DIV/0!</v>
      </c>
      <c r="AS5">
        <v>0</v>
      </c>
      <c r="AT5">
        <v>0.5</v>
      </c>
      <c r="AU5" t="e">
        <v>#DIV/0!</v>
      </c>
      <c r="AV5">
        <v>6.4328954420000004</v>
      </c>
      <c r="AW5">
        <v>1.1878052640000001</v>
      </c>
      <c r="AX5">
        <v>25.41842651</v>
      </c>
      <c r="AY5">
        <v>2</v>
      </c>
      <c r="AZ5">
        <v>4.644859791</v>
      </c>
      <c r="BA5">
        <v>1</v>
      </c>
      <c r="BB5">
        <v>9.289719582</v>
      </c>
      <c r="BC5">
        <v>25.431573870000001</v>
      </c>
      <c r="BD5">
        <v>25.41842651</v>
      </c>
      <c r="BE5">
        <v>25.12601089</v>
      </c>
      <c r="BF5">
        <v>399.9968872</v>
      </c>
      <c r="BG5">
        <v>379.06665040000001</v>
      </c>
      <c r="BH5">
        <v>16.92483902</v>
      </c>
      <c r="BI5">
        <v>20.521844860000002</v>
      </c>
      <c r="BJ5">
        <v>52.380752559999998</v>
      </c>
      <c r="BK5">
        <v>63.513145450000003</v>
      </c>
      <c r="BL5">
        <v>350.34030150000001</v>
      </c>
      <c r="BM5">
        <v>1801.257202</v>
      </c>
      <c r="BN5">
        <v>54.710044859999996</v>
      </c>
      <c r="BO5">
        <v>100.9686584</v>
      </c>
      <c r="BP5">
        <v>-4.9956727030000003</v>
      </c>
      <c r="BQ5">
        <v>-0.94550025500000001</v>
      </c>
      <c r="BR5">
        <v>0.25</v>
      </c>
      <c r="BS5">
        <v>-1.355140209</v>
      </c>
      <c r="BT5">
        <v>7.355140209</v>
      </c>
      <c r="BU5">
        <v>1</v>
      </c>
      <c r="BV5">
        <v>0</v>
      </c>
      <c r="BW5">
        <v>0.15999999600000001</v>
      </c>
      <c r="BX5">
        <v>111115</v>
      </c>
      <c r="BY5">
        <v>1.751701508</v>
      </c>
      <c r="BZ5">
        <v>6.4328950000000001E-3</v>
      </c>
      <c r="CA5">
        <v>298.56842649999999</v>
      </c>
      <c r="CB5">
        <v>298.58157390000002</v>
      </c>
      <c r="CC5">
        <v>288.20114589999997</v>
      </c>
      <c r="CD5">
        <v>1.7163392E-2</v>
      </c>
      <c r="CE5">
        <v>3.2598684090000001</v>
      </c>
      <c r="CF5">
        <v>32.285943570000001</v>
      </c>
      <c r="CG5">
        <v>11.764098710000001</v>
      </c>
      <c r="CH5">
        <v>25.425000189999999</v>
      </c>
      <c r="CI5">
        <v>3.2611422129999998</v>
      </c>
      <c r="CJ5">
        <v>0.53238604199999995</v>
      </c>
      <c r="CK5">
        <v>2.072063145</v>
      </c>
      <c r="CL5">
        <v>1.1890790680000001</v>
      </c>
      <c r="CM5">
        <v>0.33550523300000001</v>
      </c>
      <c r="CN5">
        <v>27.344916319999999</v>
      </c>
      <c r="CO5">
        <v>0.714454268</v>
      </c>
      <c r="CP5">
        <v>64.719426619999993</v>
      </c>
      <c r="CQ5">
        <v>374.0930027</v>
      </c>
      <c r="CR5">
        <v>5.9210526999999999E-2</v>
      </c>
      <c r="CS5">
        <v>0</v>
      </c>
      <c r="CT5">
        <v>1531.068622</v>
      </c>
      <c r="CU5">
        <v>0</v>
      </c>
      <c r="CV5" t="e">
        <v>#DIV/0!</v>
      </c>
      <c r="CW5" t="e">
        <v>#DIV/0!</v>
      </c>
      <c r="CX5">
        <v>16</v>
      </c>
      <c r="CY5">
        <v>0.15840280285100899</v>
      </c>
      <c r="CZ5">
        <v>-8.6745323742482796</v>
      </c>
      <c r="DA5">
        <v>32.510196367013897</v>
      </c>
      <c r="DB5">
        <v>0.71522432007430703</v>
      </c>
    </row>
    <row r="6" spans="1:106" x14ac:dyDescent="0.3">
      <c r="A6">
        <v>5</v>
      </c>
      <c r="B6" t="s">
        <v>32</v>
      </c>
      <c r="C6">
        <v>18</v>
      </c>
      <c r="D6">
        <v>18</v>
      </c>
      <c r="E6">
        <v>1</v>
      </c>
      <c r="F6">
        <v>4</v>
      </c>
      <c r="G6">
        <v>67</v>
      </c>
      <c r="H6" s="3">
        <v>41311</v>
      </c>
      <c r="I6">
        <v>1</v>
      </c>
      <c r="J6">
        <v>158.6363341</v>
      </c>
      <c r="K6">
        <v>2.813805576</v>
      </c>
      <c r="L6">
        <v>168.469212</v>
      </c>
      <c r="M6">
        <v>264.9461038</v>
      </c>
      <c r="N6">
        <v>46.4</v>
      </c>
      <c r="O6">
        <v>8</v>
      </c>
      <c r="P6" s="118">
        <v>0.66055555555555556</v>
      </c>
      <c r="Q6" s="118">
        <v>0.16111111111111112</v>
      </c>
      <c r="R6" s="118">
        <v>0.49944444444444441</v>
      </c>
      <c r="S6">
        <v>2711.5</v>
      </c>
      <c r="T6">
        <v>0</v>
      </c>
      <c r="U6">
        <v>50</v>
      </c>
      <c r="V6">
        <v>-0.61785819799999997</v>
      </c>
      <c r="W6">
        <v>0.50927720300000001</v>
      </c>
      <c r="X6">
        <v>52.335446480000002</v>
      </c>
      <c r="Y6">
        <v>25.676801680000001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t="e">
        <v>#DIV/0!</v>
      </c>
      <c r="AH6" t="e">
        <v>#DIV/0!</v>
      </c>
      <c r="AI6" t="e">
        <v>#DIV/0!</v>
      </c>
      <c r="AJ6">
        <v>-1</v>
      </c>
      <c r="AK6">
        <v>0.85</v>
      </c>
      <c r="AL6">
        <v>0.85</v>
      </c>
      <c r="AM6">
        <v>9.9458990099999998</v>
      </c>
      <c r="AN6">
        <v>0.85</v>
      </c>
      <c r="AO6">
        <v>2.49638E-4</v>
      </c>
      <c r="AP6" t="e">
        <v>#DIV/0!</v>
      </c>
      <c r="AQ6" t="e">
        <v>#DIV/0!</v>
      </c>
      <c r="AR6" t="e">
        <v>#DIV/0!</v>
      </c>
      <c r="AS6">
        <v>0</v>
      </c>
      <c r="AT6">
        <v>0.5</v>
      </c>
      <c r="AU6" t="e">
        <v>#DIV/0!</v>
      </c>
      <c r="AV6">
        <v>5.7521626220000002</v>
      </c>
      <c r="AW6">
        <v>1.1699324499999999</v>
      </c>
      <c r="AX6">
        <v>25.676801680000001</v>
      </c>
      <c r="AY6">
        <v>2</v>
      </c>
      <c r="AZ6">
        <v>4.644859791</v>
      </c>
      <c r="BA6">
        <v>1</v>
      </c>
      <c r="BB6">
        <v>9.289719582</v>
      </c>
      <c r="BC6">
        <v>25.499343870000001</v>
      </c>
      <c r="BD6">
        <v>25.676801680000001</v>
      </c>
      <c r="BE6">
        <v>25.133716580000002</v>
      </c>
      <c r="BF6">
        <v>51.099128720000003</v>
      </c>
      <c r="BG6">
        <v>51.283428190000002</v>
      </c>
      <c r="BH6">
        <v>17.99357414</v>
      </c>
      <c r="BI6">
        <v>21.20739365</v>
      </c>
      <c r="BJ6">
        <v>55.439975740000001</v>
      </c>
      <c r="BK6">
        <v>65.342071529999998</v>
      </c>
      <c r="BL6">
        <v>350.37277219999999</v>
      </c>
      <c r="BM6">
        <v>1800.918823</v>
      </c>
      <c r="BN6">
        <v>161.04287719999999</v>
      </c>
      <c r="BO6">
        <v>100.9237976</v>
      </c>
      <c r="BP6">
        <v>0.15633201599999999</v>
      </c>
      <c r="BQ6">
        <v>-1.049273372</v>
      </c>
      <c r="BR6">
        <v>0.25</v>
      </c>
      <c r="BS6">
        <v>-1.355140209</v>
      </c>
      <c r="BT6">
        <v>7.355140209</v>
      </c>
      <c r="BU6">
        <v>1</v>
      </c>
      <c r="BV6">
        <v>0</v>
      </c>
      <c r="BW6">
        <v>0.15999999600000001</v>
      </c>
      <c r="BX6">
        <v>111135</v>
      </c>
      <c r="BY6">
        <v>1.7518638609999999</v>
      </c>
      <c r="BZ6">
        <v>5.7521630000000002E-3</v>
      </c>
      <c r="CA6">
        <v>298.82680169999998</v>
      </c>
      <c r="CB6">
        <v>298.64934390000002</v>
      </c>
      <c r="CC6">
        <v>288.14700529999999</v>
      </c>
      <c r="CD6">
        <v>0.119427723</v>
      </c>
      <c r="CE6">
        <v>3.3102631539999998</v>
      </c>
      <c r="CF6">
        <v>32.799629349999996</v>
      </c>
      <c r="CG6">
        <v>11.5922357</v>
      </c>
      <c r="CH6">
        <v>25.588072780000001</v>
      </c>
      <c r="CI6">
        <v>3.2928808510000001</v>
      </c>
      <c r="CJ6">
        <v>0.48280885400000001</v>
      </c>
      <c r="CK6">
        <v>2.1403307040000001</v>
      </c>
      <c r="CL6">
        <v>1.1525501460000001</v>
      </c>
      <c r="CM6">
        <v>0.30402692799999997</v>
      </c>
      <c r="CN6">
        <v>5.2818920089999999</v>
      </c>
      <c r="CO6">
        <v>1.0205138060000001</v>
      </c>
      <c r="CP6">
        <v>65.56437391</v>
      </c>
      <c r="CQ6">
        <v>51.373216540000001</v>
      </c>
      <c r="CR6">
        <v>-7.8853320000000001E-3</v>
      </c>
      <c r="CS6">
        <v>0</v>
      </c>
      <c r="CT6">
        <v>1530.7809999999999</v>
      </c>
      <c r="CU6">
        <v>0</v>
      </c>
      <c r="CV6" t="e">
        <v>#DIV/0!</v>
      </c>
      <c r="CW6" t="e">
        <v>#DIV/0!</v>
      </c>
      <c r="CX6">
        <v>18</v>
      </c>
      <c r="CY6">
        <v>0.29864335312045298</v>
      </c>
      <c r="CZ6">
        <v>-16.2474914218432</v>
      </c>
      <c r="DA6">
        <v>61.3997803894746</v>
      </c>
      <c r="DB6">
        <v>1.3507951685684401</v>
      </c>
    </row>
    <row r="7" spans="1:106" x14ac:dyDescent="0.3">
      <c r="A7">
        <v>6</v>
      </c>
      <c r="B7" t="s">
        <v>32</v>
      </c>
      <c r="C7">
        <v>18</v>
      </c>
      <c r="D7">
        <v>18</v>
      </c>
      <c r="E7">
        <v>1</v>
      </c>
      <c r="F7">
        <v>4</v>
      </c>
      <c r="G7">
        <v>67</v>
      </c>
      <c r="H7" s="3">
        <v>41311</v>
      </c>
      <c r="I7">
        <v>1</v>
      </c>
      <c r="J7">
        <v>158.6363341</v>
      </c>
      <c r="K7">
        <v>2.813805576</v>
      </c>
      <c r="L7">
        <v>168.469212</v>
      </c>
      <c r="M7">
        <v>264.9461038</v>
      </c>
      <c r="N7">
        <v>46.4</v>
      </c>
      <c r="O7">
        <v>9</v>
      </c>
      <c r="P7" s="118">
        <v>0.66297453703703701</v>
      </c>
      <c r="Q7" s="118">
        <v>0.16111111111111112</v>
      </c>
      <c r="R7" s="118">
        <v>0.50186342592592592</v>
      </c>
      <c r="S7">
        <v>2920.5</v>
      </c>
      <c r="T7">
        <v>0</v>
      </c>
      <c r="U7">
        <v>150</v>
      </c>
      <c r="V7">
        <v>11.102261499999999</v>
      </c>
      <c r="W7">
        <v>0.51135978999999998</v>
      </c>
      <c r="X7">
        <v>105.1304324</v>
      </c>
      <c r="Y7">
        <v>25.698921200000001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e">
        <v>#DIV/0!</v>
      </c>
      <c r="AH7" t="e">
        <v>#DIV/0!</v>
      </c>
      <c r="AI7" t="e">
        <v>#DIV/0!</v>
      </c>
      <c r="AJ7">
        <v>-1</v>
      </c>
      <c r="AK7">
        <v>0.85</v>
      </c>
      <c r="AL7">
        <v>0.85</v>
      </c>
      <c r="AM7">
        <v>9.9458990099999998</v>
      </c>
      <c r="AN7">
        <v>0.85</v>
      </c>
      <c r="AO7">
        <v>7.9053360000000007E-3</v>
      </c>
      <c r="AP7" t="e">
        <v>#DIV/0!</v>
      </c>
      <c r="AQ7" t="e">
        <v>#DIV/0!</v>
      </c>
      <c r="AR7" t="e">
        <v>#DIV/0!</v>
      </c>
      <c r="AS7">
        <v>0</v>
      </c>
      <c r="AT7">
        <v>0.5</v>
      </c>
      <c r="AU7" t="e">
        <v>#DIV/0!</v>
      </c>
      <c r="AV7">
        <v>5.5585213930000004</v>
      </c>
      <c r="AW7">
        <v>1.1258121780000001</v>
      </c>
      <c r="AX7">
        <v>25.698921200000001</v>
      </c>
      <c r="AY7">
        <v>2</v>
      </c>
      <c r="AZ7">
        <v>4.644859791</v>
      </c>
      <c r="BA7">
        <v>1</v>
      </c>
      <c r="BB7">
        <v>9.289719582</v>
      </c>
      <c r="BC7">
        <v>25.500028610000001</v>
      </c>
      <c r="BD7">
        <v>25.698921200000001</v>
      </c>
      <c r="BE7">
        <v>25.13102722</v>
      </c>
      <c r="BF7">
        <v>150.5670776</v>
      </c>
      <c r="BG7">
        <v>143.7722321</v>
      </c>
      <c r="BH7">
        <v>18.58420563</v>
      </c>
      <c r="BI7">
        <v>21.68888664</v>
      </c>
      <c r="BJ7">
        <v>57.254089360000002</v>
      </c>
      <c r="BK7">
        <v>66.818969730000006</v>
      </c>
      <c r="BL7">
        <v>350.30737299999998</v>
      </c>
      <c r="BM7">
        <v>1801.056274</v>
      </c>
      <c r="BN7">
        <v>162.06762699999999</v>
      </c>
      <c r="BO7">
        <v>100.91789249999999</v>
      </c>
      <c r="BP7">
        <v>-0.73732948300000001</v>
      </c>
      <c r="BQ7">
        <v>-1.057000041</v>
      </c>
      <c r="BR7">
        <v>0.5</v>
      </c>
      <c r="BS7">
        <v>-1.355140209</v>
      </c>
      <c r="BT7">
        <v>7.355140209</v>
      </c>
      <c r="BU7">
        <v>1</v>
      </c>
      <c r="BV7">
        <v>0</v>
      </c>
      <c r="BW7">
        <v>0.15999999600000001</v>
      </c>
      <c r="BX7">
        <v>111115</v>
      </c>
      <c r="BY7">
        <v>1.7515368650000001</v>
      </c>
      <c r="BZ7">
        <v>5.5585210000000003E-3</v>
      </c>
      <c r="CA7">
        <v>298.84892120000001</v>
      </c>
      <c r="CB7">
        <v>298.65002859999998</v>
      </c>
      <c r="CC7">
        <v>288.16899749999999</v>
      </c>
      <c r="CD7">
        <v>0.15004013699999999</v>
      </c>
      <c r="CE7">
        <v>3.3146089070000002</v>
      </c>
      <c r="CF7">
        <v>32.844610869999997</v>
      </c>
      <c r="CG7">
        <v>11.15572422</v>
      </c>
      <c r="CH7">
        <v>25.599474910000001</v>
      </c>
      <c r="CI7">
        <v>3.2951100929999999</v>
      </c>
      <c r="CJ7">
        <v>0.48468019400000001</v>
      </c>
      <c r="CK7">
        <v>2.18879673</v>
      </c>
      <c r="CL7">
        <v>1.106313364</v>
      </c>
      <c r="CM7">
        <v>0.30521422399999998</v>
      </c>
      <c r="CN7">
        <v>10.60954168</v>
      </c>
      <c r="CO7">
        <v>0.73122904899999996</v>
      </c>
      <c r="CP7">
        <v>66.904527520000002</v>
      </c>
      <c r="CQ7">
        <v>142.15882999999999</v>
      </c>
      <c r="CR7">
        <v>5.2250821000000003E-2</v>
      </c>
      <c r="CS7">
        <v>0</v>
      </c>
      <c r="CT7">
        <v>1530.897833</v>
      </c>
      <c r="CU7">
        <v>0</v>
      </c>
      <c r="CV7" t="e">
        <v>#DIV/0!</v>
      </c>
      <c r="CW7" t="e">
        <v>#DIV/0!</v>
      </c>
      <c r="CX7">
        <v>18</v>
      </c>
      <c r="CY7">
        <v>0.29864335312045298</v>
      </c>
      <c r="CZ7">
        <v>-16.2474914218432</v>
      </c>
      <c r="DA7">
        <v>61.3997803894746</v>
      </c>
      <c r="DB7">
        <v>1.3507951685684401</v>
      </c>
    </row>
    <row r="8" spans="1:106" x14ac:dyDescent="0.3">
      <c r="A8">
        <v>7</v>
      </c>
      <c r="B8" t="s">
        <v>32</v>
      </c>
      <c r="C8">
        <v>18</v>
      </c>
      <c r="D8">
        <v>18</v>
      </c>
      <c r="E8">
        <v>1</v>
      </c>
      <c r="F8">
        <v>4</v>
      </c>
      <c r="G8">
        <v>67</v>
      </c>
      <c r="H8" s="3">
        <v>41311</v>
      </c>
      <c r="I8">
        <v>1</v>
      </c>
      <c r="J8">
        <v>158.6363341</v>
      </c>
      <c r="K8">
        <v>2.813805576</v>
      </c>
      <c r="L8">
        <v>168.469212</v>
      </c>
      <c r="M8">
        <v>264.9461038</v>
      </c>
      <c r="N8">
        <v>46.4</v>
      </c>
      <c r="O8">
        <v>11</v>
      </c>
      <c r="P8" s="118">
        <v>0.66759259259259263</v>
      </c>
      <c r="Q8" s="118">
        <v>0.16111111111111112</v>
      </c>
      <c r="R8" s="118">
        <v>0.50648148148148142</v>
      </c>
      <c r="S8">
        <v>3319.5</v>
      </c>
      <c r="T8">
        <v>0</v>
      </c>
      <c r="U8">
        <v>800</v>
      </c>
      <c r="V8">
        <v>51.742926220000001</v>
      </c>
      <c r="W8">
        <v>0.472313649</v>
      </c>
      <c r="X8">
        <v>571.96411599999999</v>
      </c>
      <c r="Y8">
        <v>25.764232639999999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t="e">
        <v>#DIV/0!</v>
      </c>
      <c r="AH8" t="e">
        <v>#DIV/0!</v>
      </c>
      <c r="AI8" t="e">
        <v>#DIV/0!</v>
      </c>
      <c r="AJ8">
        <v>-1</v>
      </c>
      <c r="AK8">
        <v>0.85</v>
      </c>
      <c r="AL8">
        <v>0.85</v>
      </c>
      <c r="AM8">
        <v>9.9458990099999998</v>
      </c>
      <c r="AN8">
        <v>0.85</v>
      </c>
      <c r="AO8">
        <v>3.4463687E-2</v>
      </c>
      <c r="AP8" t="e">
        <v>#DIV/0!</v>
      </c>
      <c r="AQ8" t="e">
        <v>#DIV/0!</v>
      </c>
      <c r="AR8" t="e">
        <v>#DIV/0!</v>
      </c>
      <c r="AS8">
        <v>0</v>
      </c>
      <c r="AT8">
        <v>0.5</v>
      </c>
      <c r="AU8" t="e">
        <v>#DIV/0!</v>
      </c>
      <c r="AV8">
        <v>5.6002088399999996</v>
      </c>
      <c r="AW8">
        <v>1.2234445629999999</v>
      </c>
      <c r="AX8">
        <v>25.764232639999999</v>
      </c>
      <c r="AY8">
        <v>2</v>
      </c>
      <c r="AZ8">
        <v>4.644859791</v>
      </c>
      <c r="BA8">
        <v>1</v>
      </c>
      <c r="BB8">
        <v>9.289719582</v>
      </c>
      <c r="BC8">
        <v>25.53475761</v>
      </c>
      <c r="BD8">
        <v>25.764232639999999</v>
      </c>
      <c r="BE8">
        <v>25.133047099999999</v>
      </c>
      <c r="BF8">
        <v>800.14019780000001</v>
      </c>
      <c r="BG8">
        <v>768.14324950000002</v>
      </c>
      <c r="BH8">
        <v>17.720529559999999</v>
      </c>
      <c r="BI8">
        <v>20.851125719999999</v>
      </c>
      <c r="BJ8">
        <v>54.474933620000002</v>
      </c>
      <c r="BK8">
        <v>64.098739620000003</v>
      </c>
      <c r="BL8">
        <v>350.3127136</v>
      </c>
      <c r="BM8">
        <v>1800.460327</v>
      </c>
      <c r="BN8">
        <v>163.57447809999999</v>
      </c>
      <c r="BO8">
        <v>100.9070206</v>
      </c>
      <c r="BP8">
        <v>-15.23348427</v>
      </c>
      <c r="BQ8">
        <v>-0.86200416099999999</v>
      </c>
      <c r="BR8">
        <v>0.25</v>
      </c>
      <c r="BS8">
        <v>-1.355140209</v>
      </c>
      <c r="BT8">
        <v>7.355140209</v>
      </c>
      <c r="BU8">
        <v>1</v>
      </c>
      <c r="BV8">
        <v>0</v>
      </c>
      <c r="BW8">
        <v>0.15999999600000001</v>
      </c>
      <c r="BX8">
        <v>111115</v>
      </c>
      <c r="BY8">
        <v>1.7515635679999999</v>
      </c>
      <c r="BZ8">
        <v>5.6002090000000001E-3</v>
      </c>
      <c r="CA8">
        <v>298.91423259999999</v>
      </c>
      <c r="CB8">
        <v>298.68475760000001</v>
      </c>
      <c r="CC8">
        <v>288.07364589999997</v>
      </c>
      <c r="CD8">
        <v>0.14161805599999999</v>
      </c>
      <c r="CE8">
        <v>3.3274695350000001</v>
      </c>
      <c r="CF8">
        <v>32.975599879999997</v>
      </c>
      <c r="CG8">
        <v>12.12447416</v>
      </c>
      <c r="CH8">
        <v>25.649495120000001</v>
      </c>
      <c r="CI8">
        <v>3.3049051860000001</v>
      </c>
      <c r="CJ8">
        <v>0.449461834</v>
      </c>
      <c r="CK8">
        <v>2.1040249719999999</v>
      </c>
      <c r="CL8">
        <v>1.2008802139999999</v>
      </c>
      <c r="CM8">
        <v>0.282881088</v>
      </c>
      <c r="CN8">
        <v>57.715194820000001</v>
      </c>
      <c r="CO8">
        <v>0.74460605700000004</v>
      </c>
      <c r="CP8">
        <v>64.043201060000001</v>
      </c>
      <c r="CQ8">
        <v>760.62386749999996</v>
      </c>
      <c r="CR8">
        <v>4.3566639999999997E-2</v>
      </c>
      <c r="CS8">
        <v>0</v>
      </c>
      <c r="CT8">
        <v>1530.3912780000001</v>
      </c>
      <c r="CU8">
        <v>0</v>
      </c>
      <c r="CV8" t="e">
        <v>#DIV/0!</v>
      </c>
      <c r="CW8" t="e">
        <v>#DIV/0!</v>
      </c>
      <c r="CX8">
        <v>18</v>
      </c>
      <c r="CY8">
        <v>0.29864335312045298</v>
      </c>
      <c r="CZ8">
        <v>-16.2474914218432</v>
      </c>
      <c r="DA8">
        <v>61.3997803894746</v>
      </c>
      <c r="DB8">
        <v>1.3507951685684401</v>
      </c>
    </row>
    <row r="9" spans="1:106" x14ac:dyDescent="0.3">
      <c r="A9">
        <v>8</v>
      </c>
      <c r="B9" t="s">
        <v>32</v>
      </c>
      <c r="C9">
        <v>18</v>
      </c>
      <c r="D9">
        <v>18</v>
      </c>
      <c r="E9">
        <v>1</v>
      </c>
      <c r="F9">
        <v>4</v>
      </c>
      <c r="G9">
        <v>67</v>
      </c>
      <c r="H9" s="3">
        <v>41311</v>
      </c>
      <c r="I9">
        <v>1</v>
      </c>
      <c r="J9">
        <v>158.6363341</v>
      </c>
      <c r="K9">
        <v>2.813805576</v>
      </c>
      <c r="L9">
        <v>168.469212</v>
      </c>
      <c r="M9">
        <v>264.9461038</v>
      </c>
      <c r="N9">
        <v>46.4</v>
      </c>
      <c r="O9" t="s">
        <v>825</v>
      </c>
      <c r="S9" t="s">
        <v>825</v>
      </c>
      <c r="T9" t="s">
        <v>825</v>
      </c>
      <c r="U9">
        <v>400</v>
      </c>
      <c r="V9">
        <v>34.916714059999997</v>
      </c>
      <c r="W9">
        <v>0.38192481</v>
      </c>
      <c r="X9">
        <v>171.32209689999999</v>
      </c>
      <c r="Y9">
        <v>26.89383316</v>
      </c>
      <c r="Z9">
        <v>4</v>
      </c>
      <c r="AA9">
        <v>4</v>
      </c>
      <c r="AB9">
        <v>0</v>
      </c>
      <c r="AC9">
        <v>0</v>
      </c>
      <c r="AD9">
        <v>399.85888670000003</v>
      </c>
      <c r="AE9">
        <v>799.22814940000001</v>
      </c>
      <c r="AF9">
        <v>562.79272460000004</v>
      </c>
      <c r="AG9" t="e">
        <v>#DIV/0!</v>
      </c>
      <c r="AH9">
        <v>0.50850019700000004</v>
      </c>
      <c r="AI9">
        <v>0.29974967600000002</v>
      </c>
      <c r="AJ9">
        <v>-1</v>
      </c>
      <c r="AK9">
        <v>0.86</v>
      </c>
      <c r="AL9">
        <v>0.88500000000000001</v>
      </c>
      <c r="AM9">
        <v>9.9649419780000006</v>
      </c>
      <c r="AN9">
        <v>0.86249599600000004</v>
      </c>
      <c r="AO9">
        <v>2.3211606999999999E-2</v>
      </c>
      <c r="AP9">
        <v>0.59070031000000001</v>
      </c>
      <c r="AQ9">
        <v>2.0530398769999998</v>
      </c>
      <c r="AR9">
        <v>-1</v>
      </c>
      <c r="AS9">
        <v>1793.5842290000001</v>
      </c>
      <c r="AT9">
        <v>0.5</v>
      </c>
      <c r="AU9">
        <v>231.66284780000001</v>
      </c>
      <c r="AV9">
        <v>4.0223939370000004</v>
      </c>
      <c r="AW9">
        <v>0.96392367599999995</v>
      </c>
      <c r="AX9">
        <v>26.89383316</v>
      </c>
      <c r="AY9">
        <v>2</v>
      </c>
      <c r="AZ9">
        <v>4.644859791</v>
      </c>
      <c r="BA9">
        <v>1</v>
      </c>
      <c r="BB9">
        <v>9.289719582</v>
      </c>
      <c r="BC9">
        <v>25.630038259999999</v>
      </c>
      <c r="BD9">
        <v>26.89383316</v>
      </c>
      <c r="BE9">
        <v>25.06423187</v>
      </c>
      <c r="BF9">
        <v>399.35069270000002</v>
      </c>
      <c r="BG9">
        <v>378.56103519999999</v>
      </c>
      <c r="BH9">
        <v>23.48157406</v>
      </c>
      <c r="BI9">
        <v>25.72415161</v>
      </c>
      <c r="BJ9">
        <v>71.765785219999998</v>
      </c>
      <c r="BK9">
        <v>78.622215269999998</v>
      </c>
      <c r="BL9">
        <v>350.55513000000002</v>
      </c>
      <c r="BM9">
        <v>1793.5842290000001</v>
      </c>
      <c r="BN9">
        <v>441.21490970000002</v>
      </c>
      <c r="BO9">
        <v>100.8996506</v>
      </c>
      <c r="BP9">
        <v>-2.2068983320000002</v>
      </c>
      <c r="BQ9">
        <v>-0.57088984499999995</v>
      </c>
      <c r="BR9">
        <v>0.5</v>
      </c>
      <c r="BS9">
        <v>-1.355140209</v>
      </c>
      <c r="BT9">
        <v>7.355140209</v>
      </c>
      <c r="BU9">
        <v>1</v>
      </c>
      <c r="BV9">
        <v>0</v>
      </c>
      <c r="BW9">
        <v>0.15999999600000001</v>
      </c>
      <c r="BX9">
        <v>111115</v>
      </c>
      <c r="BY9">
        <v>1.75277565</v>
      </c>
      <c r="BZ9">
        <v>4.0223940000000003E-3</v>
      </c>
      <c r="CA9">
        <v>300.04383319999999</v>
      </c>
      <c r="CB9">
        <v>298.7800383</v>
      </c>
      <c r="CC9">
        <v>286.97347009999999</v>
      </c>
      <c r="CD9">
        <v>0.38094660400000002</v>
      </c>
      <c r="CE9">
        <v>3.559734186</v>
      </c>
      <c r="CF9">
        <v>35.279011019999999</v>
      </c>
      <c r="CG9">
        <v>9.5548594070000004</v>
      </c>
      <c r="CH9">
        <v>26.261935709999999</v>
      </c>
      <c r="CI9">
        <v>3.4276358830000002</v>
      </c>
      <c r="CJ9">
        <v>0.36343482799999999</v>
      </c>
      <c r="CK9">
        <v>2.5958105100000002</v>
      </c>
      <c r="CL9">
        <v>0.83182537199999995</v>
      </c>
      <c r="CM9">
        <v>0.228730666</v>
      </c>
      <c r="CN9">
        <v>17.279847530000001</v>
      </c>
      <c r="CO9">
        <v>0.45246157399999998</v>
      </c>
      <c r="CP9">
        <v>72.995119669999994</v>
      </c>
      <c r="CQ9">
        <v>373.48687080000002</v>
      </c>
      <c r="CR9">
        <v>6.8535913000000004E-2</v>
      </c>
      <c r="CS9">
        <v>0</v>
      </c>
      <c r="CT9">
        <v>1546.8796809999999</v>
      </c>
      <c r="CU9">
        <v>399.36926269999998</v>
      </c>
      <c r="CV9">
        <v>0.29974967600000002</v>
      </c>
      <c r="CW9" t="e">
        <v>#DIV/0!</v>
      </c>
      <c r="CX9">
        <v>18</v>
      </c>
      <c r="CY9">
        <v>0.29864335312045298</v>
      </c>
      <c r="CZ9">
        <v>-16.2474914218432</v>
      </c>
      <c r="DA9">
        <v>61.3997803894746</v>
      </c>
      <c r="DB9">
        <v>1.3507951685684401</v>
      </c>
    </row>
    <row r="10" spans="1:106" x14ac:dyDescent="0.3">
      <c r="A10">
        <v>9</v>
      </c>
      <c r="B10" t="s">
        <v>82</v>
      </c>
      <c r="C10">
        <v>68</v>
      </c>
      <c r="D10">
        <v>16</v>
      </c>
      <c r="E10">
        <v>3</v>
      </c>
      <c r="F10">
        <v>2</v>
      </c>
      <c r="G10">
        <v>67</v>
      </c>
      <c r="H10" s="3">
        <v>41311</v>
      </c>
      <c r="I10">
        <v>1</v>
      </c>
      <c r="J10">
        <v>153.1526671</v>
      </c>
      <c r="K10">
        <v>2.1645647779999999</v>
      </c>
      <c r="L10">
        <v>164.74400850000001</v>
      </c>
      <c r="M10">
        <v>247.5349602</v>
      </c>
      <c r="N10">
        <v>48.7</v>
      </c>
      <c r="O10">
        <v>13</v>
      </c>
      <c r="P10" s="118">
        <v>0.67715277777777771</v>
      </c>
      <c r="Q10" s="118">
        <v>0.16111111111111112</v>
      </c>
      <c r="R10" s="118">
        <v>0.51604166666666662</v>
      </c>
      <c r="S10">
        <v>4145.5</v>
      </c>
      <c r="T10">
        <v>0</v>
      </c>
      <c r="U10">
        <v>50</v>
      </c>
      <c r="V10">
        <v>-0.68327868400000003</v>
      </c>
      <c r="W10">
        <v>0.64937791899999997</v>
      </c>
      <c r="X10">
        <v>50.449843010000002</v>
      </c>
      <c r="Y10">
        <v>25.841268540000002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e">
        <v>#DIV/0!</v>
      </c>
      <c r="AH10" t="e">
        <v>#DIV/0!</v>
      </c>
      <c r="AI10" t="e">
        <v>#DIV/0!</v>
      </c>
      <c r="AJ10">
        <v>-1</v>
      </c>
      <c r="AK10">
        <v>0.85</v>
      </c>
      <c r="AL10">
        <v>0.85</v>
      </c>
      <c r="AM10">
        <v>9.9458990099999998</v>
      </c>
      <c r="AN10">
        <v>0.85</v>
      </c>
      <c r="AO10">
        <v>2.07092E-4</v>
      </c>
      <c r="AP10" t="e">
        <v>#DIV/0!</v>
      </c>
      <c r="AQ10" t="e">
        <v>#DIV/0!</v>
      </c>
      <c r="AR10" t="e">
        <v>#DIV/0!</v>
      </c>
      <c r="AS10">
        <v>0</v>
      </c>
      <c r="AT10">
        <v>0.5</v>
      </c>
      <c r="AU10" t="e">
        <v>#DIV/0!</v>
      </c>
      <c r="AV10">
        <v>6.862943241</v>
      </c>
      <c r="AW10">
        <v>1.109253241</v>
      </c>
      <c r="AX10">
        <v>25.841268540000002</v>
      </c>
      <c r="AY10">
        <v>2</v>
      </c>
      <c r="AZ10">
        <v>4.644859791</v>
      </c>
      <c r="BA10">
        <v>1</v>
      </c>
      <c r="BB10">
        <v>9.289719582</v>
      </c>
      <c r="BC10">
        <v>25.613134380000002</v>
      </c>
      <c r="BD10">
        <v>25.841268540000002</v>
      </c>
      <c r="BE10">
        <v>25.13199234</v>
      </c>
      <c r="BF10">
        <v>49.365833279999997</v>
      </c>
      <c r="BG10">
        <v>49.561737059999999</v>
      </c>
      <c r="BH10">
        <v>18.30616951</v>
      </c>
      <c r="BI10">
        <v>22.137596129999999</v>
      </c>
      <c r="BJ10">
        <v>56.004077909999999</v>
      </c>
      <c r="BK10">
        <v>67.725563050000005</v>
      </c>
      <c r="BL10">
        <v>350.31411739999999</v>
      </c>
      <c r="BM10">
        <v>1799.2687989999999</v>
      </c>
      <c r="BN10">
        <v>1104.7387699999999</v>
      </c>
      <c r="BO10">
        <v>100.88907620000001</v>
      </c>
      <c r="BP10">
        <v>0.61452293400000002</v>
      </c>
      <c r="BQ10">
        <v>-1.083582759</v>
      </c>
      <c r="BR10">
        <v>0.5</v>
      </c>
      <c r="BS10">
        <v>-1.355140209</v>
      </c>
      <c r="BT10">
        <v>7.355140209</v>
      </c>
      <c r="BU10">
        <v>1</v>
      </c>
      <c r="BV10">
        <v>0</v>
      </c>
      <c r="BW10">
        <v>0.15999999600000001</v>
      </c>
      <c r="BX10">
        <v>111135</v>
      </c>
      <c r="BY10">
        <v>1.751570587</v>
      </c>
      <c r="BZ10">
        <v>6.8629429999999998E-3</v>
      </c>
      <c r="CA10">
        <v>298.99126849999999</v>
      </c>
      <c r="CB10">
        <v>298.76313440000001</v>
      </c>
      <c r="CC10">
        <v>287.88300140000001</v>
      </c>
      <c r="CD10">
        <v>-6.4048182999999995E-2</v>
      </c>
      <c r="CE10">
        <v>3.3426948649999999</v>
      </c>
      <c r="CF10">
        <v>33.132376559999997</v>
      </c>
      <c r="CG10">
        <v>10.99478043</v>
      </c>
      <c r="CH10">
        <v>25.72720146</v>
      </c>
      <c r="CI10">
        <v>3.3201722990000002</v>
      </c>
      <c r="CJ10">
        <v>0.60695035600000002</v>
      </c>
      <c r="CK10">
        <v>2.2334416240000001</v>
      </c>
      <c r="CL10">
        <v>1.086730676</v>
      </c>
      <c r="CM10">
        <v>0.38294055300000002</v>
      </c>
      <c r="CN10">
        <v>5.0898380579999998</v>
      </c>
      <c r="CO10">
        <v>1.017919185</v>
      </c>
      <c r="CP10">
        <v>68.102231520000004</v>
      </c>
      <c r="CQ10">
        <v>49.66103244</v>
      </c>
      <c r="CR10">
        <v>-9.3700840000000007E-3</v>
      </c>
      <c r="CS10">
        <v>0</v>
      </c>
      <c r="CT10">
        <v>1529.378479</v>
      </c>
      <c r="CU10">
        <v>0</v>
      </c>
      <c r="CV10" t="e">
        <v>#DIV/0!</v>
      </c>
      <c r="CW10" t="e">
        <v>#DIV/0!</v>
      </c>
      <c r="CX10">
        <v>16</v>
      </c>
      <c r="CY10">
        <v>0.14036992303500501</v>
      </c>
      <c r="CZ10">
        <v>-7.7649192644418097</v>
      </c>
      <c r="DA10">
        <v>28.731260724659599</v>
      </c>
      <c r="DB10">
        <v>0.632087735942511</v>
      </c>
    </row>
    <row r="11" spans="1:106" x14ac:dyDescent="0.3">
      <c r="A11">
        <v>10</v>
      </c>
      <c r="B11" t="s">
        <v>82</v>
      </c>
      <c r="C11">
        <v>68</v>
      </c>
      <c r="D11">
        <v>16</v>
      </c>
      <c r="E11">
        <v>3</v>
      </c>
      <c r="F11">
        <v>2</v>
      </c>
      <c r="G11">
        <v>67</v>
      </c>
      <c r="H11" s="3">
        <v>41311</v>
      </c>
      <c r="I11">
        <v>1</v>
      </c>
      <c r="J11">
        <v>153.1526671</v>
      </c>
      <c r="K11">
        <v>2.1645647779999999</v>
      </c>
      <c r="L11">
        <v>164.74400850000001</v>
      </c>
      <c r="M11">
        <v>247.5349602</v>
      </c>
      <c r="N11">
        <v>48.7</v>
      </c>
      <c r="O11">
        <v>14</v>
      </c>
      <c r="P11" s="118">
        <v>0.67957175925925928</v>
      </c>
      <c r="Q11" s="118">
        <v>0.16111111111111112</v>
      </c>
      <c r="R11" s="118">
        <v>0.51846064814814818</v>
      </c>
      <c r="S11">
        <v>4354.5</v>
      </c>
      <c r="T11">
        <v>0</v>
      </c>
      <c r="U11">
        <v>150</v>
      </c>
      <c r="V11">
        <v>12.32225277</v>
      </c>
      <c r="W11">
        <v>0.63727608800000002</v>
      </c>
      <c r="X11">
        <v>108.8927333</v>
      </c>
      <c r="Y11">
        <v>25.84000206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t="e">
        <v>#DIV/0!</v>
      </c>
      <c r="AH11" t="e">
        <v>#DIV/0!</v>
      </c>
      <c r="AI11" t="e">
        <v>#DIV/0!</v>
      </c>
      <c r="AJ11">
        <v>-1</v>
      </c>
      <c r="AK11">
        <v>0.85</v>
      </c>
      <c r="AL11">
        <v>0.85</v>
      </c>
      <c r="AM11">
        <v>9.9458990099999998</v>
      </c>
      <c r="AN11">
        <v>0.85</v>
      </c>
      <c r="AO11">
        <v>8.7092079999999995E-3</v>
      </c>
      <c r="AP11" t="e">
        <v>#DIV/0!</v>
      </c>
      <c r="AQ11" t="e">
        <v>#DIV/0!</v>
      </c>
      <c r="AR11" t="e">
        <v>#DIV/0!</v>
      </c>
      <c r="AS11">
        <v>0</v>
      </c>
      <c r="AT11">
        <v>0.5</v>
      </c>
      <c r="AU11" t="e">
        <v>#DIV/0!</v>
      </c>
      <c r="AV11">
        <v>6.8147821999999998</v>
      </c>
      <c r="AW11">
        <v>1.1211130279999999</v>
      </c>
      <c r="AX11">
        <v>25.84000206</v>
      </c>
      <c r="AY11">
        <v>2</v>
      </c>
      <c r="AZ11">
        <v>4.644859791</v>
      </c>
      <c r="BA11">
        <v>1</v>
      </c>
      <c r="BB11">
        <v>9.289719582</v>
      </c>
      <c r="BC11">
        <v>25.61270523</v>
      </c>
      <c r="BD11">
        <v>25.84000206</v>
      </c>
      <c r="BE11">
        <v>25.130117420000001</v>
      </c>
      <c r="BF11">
        <v>151.53192139999999</v>
      </c>
      <c r="BG11">
        <v>143.9372406</v>
      </c>
      <c r="BH11">
        <v>18.212259289999999</v>
      </c>
      <c r="BI11">
        <v>22.017114639999999</v>
      </c>
      <c r="BJ11">
        <v>55.719314580000002</v>
      </c>
      <c r="BK11">
        <v>67.360046389999994</v>
      </c>
      <c r="BL11">
        <v>350.32818600000002</v>
      </c>
      <c r="BM11">
        <v>1799.6170649999999</v>
      </c>
      <c r="BN11">
        <v>950.8164673</v>
      </c>
      <c r="BO11">
        <v>100.8911057</v>
      </c>
      <c r="BP11">
        <v>-0.21683692900000001</v>
      </c>
      <c r="BQ11">
        <v>-1.0440472359999999</v>
      </c>
      <c r="BR11">
        <v>0.5</v>
      </c>
      <c r="BS11">
        <v>-1.355140209</v>
      </c>
      <c r="BT11">
        <v>7.355140209</v>
      </c>
      <c r="BU11">
        <v>1</v>
      </c>
      <c r="BV11">
        <v>0</v>
      </c>
      <c r="BW11">
        <v>0.15999999600000001</v>
      </c>
      <c r="BX11">
        <v>111115</v>
      </c>
      <c r="BY11">
        <v>1.75164093</v>
      </c>
      <c r="BZ11">
        <v>6.8147820000000001E-3</v>
      </c>
      <c r="CA11">
        <v>298.99000210000003</v>
      </c>
      <c r="CB11">
        <v>298.76270520000003</v>
      </c>
      <c r="CC11">
        <v>287.93872399999998</v>
      </c>
      <c r="CD11">
        <v>-5.5988427E-2</v>
      </c>
      <c r="CE11">
        <v>3.3424440670000002</v>
      </c>
      <c r="CF11">
        <v>33.129224280000003</v>
      </c>
      <c r="CG11">
        <v>11.11210964</v>
      </c>
      <c r="CH11">
        <v>25.72635365</v>
      </c>
      <c r="CI11">
        <v>3.3200053949999999</v>
      </c>
      <c r="CJ11">
        <v>0.59636534100000005</v>
      </c>
      <c r="CK11">
        <v>2.2213310389999998</v>
      </c>
      <c r="CL11">
        <v>1.0986743560000001</v>
      </c>
      <c r="CM11">
        <v>0.37619999199999998</v>
      </c>
      <c r="CN11">
        <v>10.986308259999999</v>
      </c>
      <c r="CO11">
        <v>0.75652925400000004</v>
      </c>
      <c r="CP11">
        <v>67.721518930000002</v>
      </c>
      <c r="CQ11">
        <v>142.146547</v>
      </c>
      <c r="CR11">
        <v>5.8705729999999998E-2</v>
      </c>
      <c r="CS11">
        <v>0</v>
      </c>
      <c r="CT11">
        <v>1529.6745060000001</v>
      </c>
      <c r="CU11">
        <v>0</v>
      </c>
      <c r="CV11" t="e">
        <v>#DIV/0!</v>
      </c>
      <c r="CW11" t="e">
        <v>#DIV/0!</v>
      </c>
      <c r="CX11">
        <v>16</v>
      </c>
      <c r="CY11">
        <v>0.14036992303500501</v>
      </c>
      <c r="CZ11">
        <v>-7.7649192644418097</v>
      </c>
      <c r="DA11">
        <v>28.731260724659599</v>
      </c>
      <c r="DB11">
        <v>0.632087735942511</v>
      </c>
    </row>
    <row r="12" spans="1:106" x14ac:dyDescent="0.3">
      <c r="A12">
        <v>11</v>
      </c>
      <c r="B12" t="s">
        <v>82</v>
      </c>
      <c r="C12">
        <v>68</v>
      </c>
      <c r="D12">
        <v>16</v>
      </c>
      <c r="E12">
        <v>3</v>
      </c>
      <c r="F12">
        <v>2</v>
      </c>
      <c r="G12">
        <v>67</v>
      </c>
      <c r="H12" s="3">
        <v>41311</v>
      </c>
      <c r="I12">
        <v>1</v>
      </c>
      <c r="J12">
        <v>153.1526671</v>
      </c>
      <c r="K12">
        <v>2.1645647779999999</v>
      </c>
      <c r="L12">
        <v>164.74400850000001</v>
      </c>
      <c r="M12">
        <v>247.5349602</v>
      </c>
      <c r="N12">
        <v>48.7</v>
      </c>
      <c r="O12">
        <v>16</v>
      </c>
      <c r="P12" s="118">
        <v>0.68383101851851846</v>
      </c>
      <c r="Q12" s="118">
        <v>0.16111111111111112</v>
      </c>
      <c r="R12" s="118">
        <v>0.52271990740740748</v>
      </c>
      <c r="S12">
        <v>4723</v>
      </c>
      <c r="T12">
        <v>0</v>
      </c>
      <c r="U12">
        <v>800</v>
      </c>
      <c r="V12">
        <v>49.402991980000003</v>
      </c>
      <c r="W12">
        <v>0.57673196800000004</v>
      </c>
      <c r="X12">
        <v>612.37322859999995</v>
      </c>
      <c r="Y12">
        <v>25.859634400000001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t="e">
        <v>#DIV/0!</v>
      </c>
      <c r="AH12" t="e">
        <v>#DIV/0!</v>
      </c>
      <c r="AI12" t="e">
        <v>#DIV/0!</v>
      </c>
      <c r="AJ12">
        <v>-1</v>
      </c>
      <c r="AK12">
        <v>0.85</v>
      </c>
      <c r="AL12">
        <v>0.85</v>
      </c>
      <c r="AM12">
        <v>9.9458990099999998</v>
      </c>
      <c r="AN12">
        <v>0.85</v>
      </c>
      <c r="AO12">
        <v>3.2949829E-2</v>
      </c>
      <c r="AP12" t="e">
        <v>#DIV/0!</v>
      </c>
      <c r="AQ12" t="e">
        <v>#DIV/0!</v>
      </c>
      <c r="AR12" t="e">
        <v>#DIV/0!</v>
      </c>
      <c r="AS12">
        <v>0</v>
      </c>
      <c r="AT12">
        <v>0.5</v>
      </c>
      <c r="AU12" t="e">
        <v>#DIV/0!</v>
      </c>
      <c r="AV12">
        <v>6.3454512669999996</v>
      </c>
      <c r="AW12">
        <v>1.1464179910000001</v>
      </c>
      <c r="AX12">
        <v>25.859634400000001</v>
      </c>
      <c r="AY12">
        <v>2</v>
      </c>
      <c r="AZ12">
        <v>4.644859791</v>
      </c>
      <c r="BA12">
        <v>1</v>
      </c>
      <c r="BB12">
        <v>9.289719582</v>
      </c>
      <c r="BC12">
        <v>25.626819609999998</v>
      </c>
      <c r="BD12">
        <v>25.859634400000001</v>
      </c>
      <c r="BE12">
        <v>25.130155559999999</v>
      </c>
      <c r="BF12">
        <v>800.51904300000001</v>
      </c>
      <c r="BG12">
        <v>769.5252686</v>
      </c>
      <c r="BH12">
        <v>18.263578410000001</v>
      </c>
      <c r="BI12">
        <v>21.80741501</v>
      </c>
      <c r="BJ12">
        <v>55.822982789999998</v>
      </c>
      <c r="BK12">
        <v>66.654785160000003</v>
      </c>
      <c r="BL12">
        <v>350.30245969999999</v>
      </c>
      <c r="BM12">
        <v>1799.634155</v>
      </c>
      <c r="BN12">
        <v>535.59149170000001</v>
      </c>
      <c r="BO12">
        <v>100.87924959999999</v>
      </c>
      <c r="BP12">
        <v>-14.043649670000001</v>
      </c>
      <c r="BQ12">
        <v>-0.88597381099999994</v>
      </c>
      <c r="BR12">
        <v>0.25</v>
      </c>
      <c r="BS12">
        <v>-1.355140209</v>
      </c>
      <c r="BT12">
        <v>7.355140209</v>
      </c>
      <c r="BU12">
        <v>1</v>
      </c>
      <c r="BV12">
        <v>0</v>
      </c>
      <c r="BW12">
        <v>0.15999999600000001</v>
      </c>
      <c r="BX12">
        <v>111115</v>
      </c>
      <c r="BY12">
        <v>1.7515122990000001</v>
      </c>
      <c r="BZ12">
        <v>6.3454510000000002E-3</v>
      </c>
      <c r="CA12">
        <v>299.00963439999998</v>
      </c>
      <c r="CB12">
        <v>298.77681960000001</v>
      </c>
      <c r="CC12">
        <v>287.94145839999999</v>
      </c>
      <c r="CD12">
        <v>1.9983509999999999E-2</v>
      </c>
      <c r="CE12">
        <v>3.3463336520000002</v>
      </c>
      <c r="CF12">
        <v>33.171674709999998</v>
      </c>
      <c r="CG12">
        <v>11.3642597</v>
      </c>
      <c r="CH12">
        <v>25.743227009999998</v>
      </c>
      <c r="CI12">
        <v>3.32332852</v>
      </c>
      <c r="CJ12">
        <v>0.54301977099999998</v>
      </c>
      <c r="CK12">
        <v>2.1999156609999999</v>
      </c>
      <c r="CL12">
        <v>1.1234128590000001</v>
      </c>
      <c r="CM12">
        <v>0.34226330599999999</v>
      </c>
      <c r="CN12">
        <v>61.775751759999999</v>
      </c>
      <c r="CO12">
        <v>0.79578053299999996</v>
      </c>
      <c r="CP12">
        <v>66.831862119999997</v>
      </c>
      <c r="CQ12">
        <v>762.34593029999996</v>
      </c>
      <c r="CR12">
        <v>4.3309655000000002E-2</v>
      </c>
      <c r="CS12">
        <v>0</v>
      </c>
      <c r="CT12">
        <v>1529.689032</v>
      </c>
      <c r="CU12">
        <v>0</v>
      </c>
      <c r="CV12" t="e">
        <v>#DIV/0!</v>
      </c>
      <c r="CW12" t="e">
        <v>#DIV/0!</v>
      </c>
      <c r="CX12">
        <v>16</v>
      </c>
      <c r="CY12">
        <v>0.14036992303500501</v>
      </c>
      <c r="CZ12">
        <v>-7.7649192644418097</v>
      </c>
      <c r="DA12">
        <v>28.731260724659599</v>
      </c>
      <c r="DB12">
        <v>0.632087735942511</v>
      </c>
    </row>
    <row r="13" spans="1:106" x14ac:dyDescent="0.3">
      <c r="A13">
        <v>12</v>
      </c>
      <c r="B13" t="s">
        <v>82</v>
      </c>
      <c r="C13">
        <v>68</v>
      </c>
      <c r="D13">
        <v>16</v>
      </c>
      <c r="E13">
        <v>3</v>
      </c>
      <c r="F13">
        <v>2</v>
      </c>
      <c r="G13">
        <v>67</v>
      </c>
      <c r="H13" s="3">
        <v>41311</v>
      </c>
      <c r="I13">
        <v>1</v>
      </c>
      <c r="J13">
        <v>153.1526671</v>
      </c>
      <c r="K13">
        <v>2.1645647779999999</v>
      </c>
      <c r="L13">
        <v>164.74400850000001</v>
      </c>
      <c r="M13">
        <v>247.5349602</v>
      </c>
      <c r="N13">
        <v>48.7</v>
      </c>
      <c r="O13" t="s">
        <v>825</v>
      </c>
      <c r="S13" t="s">
        <v>825</v>
      </c>
      <c r="T13" t="s">
        <v>825</v>
      </c>
      <c r="U13">
        <v>400</v>
      </c>
      <c r="V13">
        <v>32.882728360000002</v>
      </c>
      <c r="W13">
        <v>0.66063676599999999</v>
      </c>
      <c r="X13">
        <v>289.57519350000001</v>
      </c>
      <c r="Y13">
        <v>25.755434040000001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e">
        <v>#DIV/0!</v>
      </c>
      <c r="AH13" t="e">
        <v>#DIV/0!</v>
      </c>
      <c r="AI13" t="e">
        <v>#DIV/0!</v>
      </c>
      <c r="AJ13">
        <v>-1</v>
      </c>
      <c r="AK13">
        <v>0.85</v>
      </c>
      <c r="AL13">
        <v>0.85</v>
      </c>
      <c r="AM13">
        <v>9.9458990099999998</v>
      </c>
      <c r="AN13">
        <v>0.85</v>
      </c>
      <c r="AO13">
        <v>2.2151853999999999E-2</v>
      </c>
      <c r="AP13" t="e">
        <v>#DIV/0!</v>
      </c>
      <c r="AQ13" t="e">
        <v>#DIV/0!</v>
      </c>
      <c r="AR13" t="e">
        <v>#DIV/0!</v>
      </c>
      <c r="AS13">
        <v>0</v>
      </c>
      <c r="AT13">
        <v>0.5</v>
      </c>
      <c r="AU13" t="e">
        <v>#DIV/0!</v>
      </c>
      <c r="AV13">
        <v>6.8005036189999997</v>
      </c>
      <c r="AW13">
        <v>1.081716744</v>
      </c>
      <c r="AX13">
        <v>25.755434040000001</v>
      </c>
      <c r="AY13">
        <v>2</v>
      </c>
      <c r="AZ13">
        <v>4.644859791</v>
      </c>
      <c r="BA13">
        <v>1</v>
      </c>
      <c r="BB13">
        <v>9.289719582</v>
      </c>
      <c r="BC13">
        <v>25.595155720000001</v>
      </c>
      <c r="BD13">
        <v>25.755434040000001</v>
      </c>
      <c r="BE13">
        <v>25.133817669999999</v>
      </c>
      <c r="BF13">
        <v>400.16833500000001</v>
      </c>
      <c r="BG13">
        <v>379.91244510000001</v>
      </c>
      <c r="BH13">
        <v>18.44426155</v>
      </c>
      <c r="BI13">
        <v>22.24184799</v>
      </c>
      <c r="BJ13">
        <v>56.488243099999998</v>
      </c>
      <c r="BK13">
        <v>68.118911740000001</v>
      </c>
      <c r="BL13">
        <v>350.18283079999998</v>
      </c>
      <c r="BM13">
        <v>1799.489746</v>
      </c>
      <c r="BN13">
        <v>1213.830688</v>
      </c>
      <c r="BO13">
        <v>100.8916931</v>
      </c>
      <c r="BP13">
        <v>-4.5484867099999997</v>
      </c>
      <c r="BQ13">
        <v>-1.0008801220000001</v>
      </c>
      <c r="BR13">
        <v>0.25</v>
      </c>
      <c r="BS13">
        <v>-1.355140209</v>
      </c>
      <c r="BT13">
        <v>7.355140209</v>
      </c>
      <c r="BU13">
        <v>1</v>
      </c>
      <c r="BV13">
        <v>0</v>
      </c>
      <c r="BW13">
        <v>0.15999999600000001</v>
      </c>
      <c r="BX13">
        <v>111115</v>
      </c>
      <c r="BY13">
        <v>1.7509141539999999</v>
      </c>
      <c r="BZ13">
        <v>6.8005039999999998E-3</v>
      </c>
      <c r="CA13">
        <v>298.90543400000001</v>
      </c>
      <c r="CB13">
        <v>298.7451557</v>
      </c>
      <c r="CC13">
        <v>287.9183529</v>
      </c>
      <c r="CD13">
        <v>-5.0905102000000001E-2</v>
      </c>
      <c r="CE13">
        <v>3.3257344459999998</v>
      </c>
      <c r="CF13">
        <v>32.963411979999997</v>
      </c>
      <c r="CG13">
        <v>10.72156399</v>
      </c>
      <c r="CH13">
        <v>25.675294879999999</v>
      </c>
      <c r="CI13">
        <v>3.3099672980000001</v>
      </c>
      <c r="CJ13">
        <v>0.61677492599999995</v>
      </c>
      <c r="CK13">
        <v>2.2440177019999998</v>
      </c>
      <c r="CL13">
        <v>1.0659495960000001</v>
      </c>
      <c r="CM13">
        <v>0.38919885599999998</v>
      </c>
      <c r="CN13">
        <v>29.215731559999998</v>
      </c>
      <c r="CO13">
        <v>0.76221560300000002</v>
      </c>
      <c r="CP13">
        <v>68.771855639999998</v>
      </c>
      <c r="CQ13">
        <v>375.1338634</v>
      </c>
      <c r="CR13">
        <v>6.0282648000000001E-2</v>
      </c>
      <c r="CS13">
        <v>0</v>
      </c>
      <c r="CT13">
        <v>1529.566284</v>
      </c>
      <c r="CU13">
        <v>0</v>
      </c>
      <c r="CV13" t="e">
        <v>#DIV/0!</v>
      </c>
      <c r="CW13" t="e">
        <v>#DIV/0!</v>
      </c>
      <c r="CX13">
        <v>16</v>
      </c>
      <c r="CY13">
        <v>0.14036992303500501</v>
      </c>
      <c r="CZ13">
        <v>-7.7649192644418097</v>
      </c>
      <c r="DA13">
        <v>28.731260724659599</v>
      </c>
      <c r="DB13">
        <v>0.632087735942511</v>
      </c>
    </row>
    <row r="14" spans="1:106" x14ac:dyDescent="0.3">
      <c r="A14">
        <v>13</v>
      </c>
      <c r="B14" t="s">
        <v>19</v>
      </c>
      <c r="C14">
        <v>5</v>
      </c>
      <c r="D14">
        <v>5</v>
      </c>
      <c r="E14">
        <v>1</v>
      </c>
      <c r="F14">
        <v>1</v>
      </c>
      <c r="G14">
        <v>68</v>
      </c>
      <c r="H14" s="3">
        <v>41312</v>
      </c>
      <c r="I14">
        <v>1</v>
      </c>
      <c r="J14">
        <v>169.5494746</v>
      </c>
      <c r="K14">
        <v>2.5874502650000002</v>
      </c>
      <c r="L14">
        <v>197.9478239</v>
      </c>
      <c r="M14">
        <v>283.54161800000003</v>
      </c>
      <c r="N14">
        <v>52.7</v>
      </c>
      <c r="O14">
        <v>2</v>
      </c>
      <c r="P14" s="118">
        <v>0.60317129629629629</v>
      </c>
      <c r="Q14" s="118">
        <v>0.16111111111111112</v>
      </c>
      <c r="R14" s="118">
        <v>0.44206018518518514</v>
      </c>
      <c r="S14">
        <v>549</v>
      </c>
      <c r="T14">
        <v>0</v>
      </c>
      <c r="U14">
        <v>50</v>
      </c>
      <c r="V14">
        <v>-1.257037961</v>
      </c>
      <c r="W14">
        <v>0.46790841500000002</v>
      </c>
      <c r="X14">
        <v>52.421757790000001</v>
      </c>
      <c r="Y14">
        <v>26.53783417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e">
        <v>#DIV/0!</v>
      </c>
      <c r="AH14" t="e">
        <v>#DIV/0!</v>
      </c>
      <c r="AI14" t="e">
        <v>#DIV/0!</v>
      </c>
      <c r="AJ14">
        <v>-1</v>
      </c>
      <c r="AK14">
        <v>0.85</v>
      </c>
      <c r="AL14">
        <v>0.85</v>
      </c>
      <c r="AM14">
        <v>9.9458990099999998</v>
      </c>
      <c r="AN14">
        <v>0.85</v>
      </c>
      <c r="AO14">
        <v>-1.6817500000000001E-4</v>
      </c>
      <c r="AP14" t="e">
        <v>#DIV/0!</v>
      </c>
      <c r="AQ14" t="e">
        <v>#DIV/0!</v>
      </c>
      <c r="AR14" t="e">
        <v>#DIV/0!</v>
      </c>
      <c r="AS14">
        <v>0</v>
      </c>
      <c r="AT14">
        <v>0.5</v>
      </c>
      <c r="AU14" t="e">
        <v>#DIV/0!</v>
      </c>
      <c r="AV14">
        <v>5.503210857</v>
      </c>
      <c r="AW14">
        <v>1.212855381</v>
      </c>
      <c r="AX14">
        <v>26.53783417</v>
      </c>
      <c r="AY14">
        <v>2</v>
      </c>
      <c r="AZ14">
        <v>4.644859791</v>
      </c>
      <c r="BA14">
        <v>1</v>
      </c>
      <c r="BB14">
        <v>9.289719582</v>
      </c>
      <c r="BC14">
        <v>25.651166920000001</v>
      </c>
      <c r="BD14">
        <v>26.53783417</v>
      </c>
      <c r="BE14">
        <v>25.133295059999998</v>
      </c>
      <c r="BF14">
        <v>48.368835449999999</v>
      </c>
      <c r="BG14">
        <v>48.932746889999997</v>
      </c>
      <c r="BH14">
        <v>19.394872670000002</v>
      </c>
      <c r="BI14">
        <v>22.466096879999998</v>
      </c>
      <c r="BJ14">
        <v>59.297912599999997</v>
      </c>
      <c r="BK14">
        <v>68.687881469999994</v>
      </c>
      <c r="BL14">
        <v>350.32122800000002</v>
      </c>
      <c r="BM14">
        <v>1798.1145019999999</v>
      </c>
      <c r="BN14">
        <v>1429.3192140000001</v>
      </c>
      <c r="BO14">
        <v>101.05424499999999</v>
      </c>
      <c r="BP14">
        <v>-5.4329395000000003E-2</v>
      </c>
      <c r="BQ14">
        <v>-1.202712059</v>
      </c>
      <c r="BR14">
        <v>0.25</v>
      </c>
      <c r="BS14">
        <v>-1.355140209</v>
      </c>
      <c r="BT14">
        <v>7.355140209</v>
      </c>
      <c r="BU14">
        <v>1</v>
      </c>
      <c r="BV14">
        <v>0</v>
      </c>
      <c r="BW14">
        <v>0.15999999600000001</v>
      </c>
      <c r="BX14">
        <v>111135</v>
      </c>
      <c r="BY14">
        <v>1.75160614</v>
      </c>
      <c r="BZ14">
        <v>5.503211E-3</v>
      </c>
      <c r="CA14">
        <v>299.6878342</v>
      </c>
      <c r="CB14">
        <v>298.8011669</v>
      </c>
      <c r="CC14">
        <v>287.69831390000002</v>
      </c>
      <c r="CD14">
        <v>0.12796037599999999</v>
      </c>
      <c r="CE14">
        <v>3.4831498390000002</v>
      </c>
      <c r="CF14">
        <v>34.468119960000003</v>
      </c>
      <c r="CG14">
        <v>12.00202309</v>
      </c>
      <c r="CH14">
        <v>26.094500539999999</v>
      </c>
      <c r="CI14">
        <v>3.3931731219999999</v>
      </c>
      <c r="CJ14">
        <v>0.44547076099999999</v>
      </c>
      <c r="CK14">
        <v>2.270294458</v>
      </c>
      <c r="CL14">
        <v>1.1228786639999999</v>
      </c>
      <c r="CM14">
        <v>0.280351762</v>
      </c>
      <c r="CN14">
        <v>5.2974411549999996</v>
      </c>
      <c r="CO14">
        <v>1.071302167</v>
      </c>
      <c r="CP14">
        <v>65.877746799999997</v>
      </c>
      <c r="CQ14">
        <v>49.115422070000001</v>
      </c>
      <c r="CR14">
        <v>-1.6860453000000001E-2</v>
      </c>
      <c r="CS14">
        <v>0</v>
      </c>
      <c r="CT14">
        <v>1528.3973269999999</v>
      </c>
      <c r="CU14">
        <v>0</v>
      </c>
      <c r="CV14" t="e">
        <v>#DIV/0!</v>
      </c>
      <c r="CW14" t="e">
        <v>#DIV/0!</v>
      </c>
      <c r="CX14">
        <v>5</v>
      </c>
      <c r="CY14">
        <v>0.18124631130468299</v>
      </c>
      <c r="CZ14">
        <v>-10.758288192545001</v>
      </c>
      <c r="DA14">
        <v>36.365752746672499</v>
      </c>
      <c r="DB14">
        <v>0.80004656042679501</v>
      </c>
    </row>
    <row r="15" spans="1:106" x14ac:dyDescent="0.3">
      <c r="A15">
        <v>14</v>
      </c>
      <c r="B15" t="s">
        <v>19</v>
      </c>
      <c r="C15">
        <v>5</v>
      </c>
      <c r="D15">
        <v>5</v>
      </c>
      <c r="E15">
        <v>1</v>
      </c>
      <c r="F15">
        <v>1</v>
      </c>
      <c r="G15">
        <v>68</v>
      </c>
      <c r="H15" s="3">
        <v>41312</v>
      </c>
      <c r="I15">
        <v>1</v>
      </c>
      <c r="J15">
        <v>169.5494746</v>
      </c>
      <c r="K15">
        <v>2.5874502650000002</v>
      </c>
      <c r="L15">
        <v>197.9478239</v>
      </c>
      <c r="M15">
        <v>283.54161800000003</v>
      </c>
      <c r="N15">
        <v>52.7</v>
      </c>
      <c r="O15">
        <v>3</v>
      </c>
      <c r="P15" s="118">
        <v>0.60559027777777774</v>
      </c>
      <c r="Q15" s="118">
        <v>0.16111111111111112</v>
      </c>
      <c r="R15" s="118">
        <v>0.4444791666666667</v>
      </c>
      <c r="S15">
        <v>758</v>
      </c>
      <c r="T15">
        <v>0</v>
      </c>
      <c r="U15">
        <v>150</v>
      </c>
      <c r="V15">
        <v>12.10660717</v>
      </c>
      <c r="W15">
        <v>0.448520853</v>
      </c>
      <c r="X15">
        <v>97.454549170000007</v>
      </c>
      <c r="Y15">
        <v>26.808513640000001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e">
        <v>#DIV/0!</v>
      </c>
      <c r="AH15" t="e">
        <v>#DIV/0!</v>
      </c>
      <c r="AI15" t="e">
        <v>#DIV/0!</v>
      </c>
      <c r="AJ15">
        <v>-1</v>
      </c>
      <c r="AK15">
        <v>0.85</v>
      </c>
      <c r="AL15">
        <v>0.85</v>
      </c>
      <c r="AM15">
        <v>9.9220190049999992</v>
      </c>
      <c r="AN15">
        <v>0.85</v>
      </c>
      <c r="AO15">
        <v>8.5571459999999998E-3</v>
      </c>
      <c r="AP15" t="e">
        <v>#DIV/0!</v>
      </c>
      <c r="AQ15" t="e">
        <v>#DIV/0!</v>
      </c>
      <c r="AR15" t="e">
        <v>#DIV/0!</v>
      </c>
      <c r="AS15">
        <v>0</v>
      </c>
      <c r="AT15">
        <v>0.5</v>
      </c>
      <c r="AU15" t="e">
        <v>#DIV/0!</v>
      </c>
      <c r="AV15">
        <v>5.0686667940000003</v>
      </c>
      <c r="AW15">
        <v>1.1619954400000001</v>
      </c>
      <c r="AX15">
        <v>26.808513640000001</v>
      </c>
      <c r="AY15">
        <v>2</v>
      </c>
      <c r="AZ15">
        <v>4.644859791</v>
      </c>
      <c r="BA15">
        <v>1</v>
      </c>
      <c r="BB15">
        <v>9.289719582</v>
      </c>
      <c r="BC15">
        <v>25.691562650000002</v>
      </c>
      <c r="BD15">
        <v>26.808513640000001</v>
      </c>
      <c r="BE15">
        <v>25.1349144</v>
      </c>
      <c r="BF15">
        <v>152.0375214</v>
      </c>
      <c r="BG15">
        <v>144.7074585</v>
      </c>
      <c r="BH15">
        <v>20.699514390000001</v>
      </c>
      <c r="BI15">
        <v>23.525011060000001</v>
      </c>
      <c r="BJ15">
        <v>63.13011169</v>
      </c>
      <c r="BK15">
        <v>71.747413640000005</v>
      </c>
      <c r="BL15">
        <v>350.34027099999997</v>
      </c>
      <c r="BM15">
        <v>1801.9486079999999</v>
      </c>
      <c r="BN15">
        <v>1422.709961</v>
      </c>
      <c r="BO15">
        <v>101.0460052</v>
      </c>
      <c r="BP15">
        <v>-1.3038411139999999</v>
      </c>
      <c r="BQ15">
        <v>-1.2401781080000001</v>
      </c>
      <c r="BR15">
        <v>0.25</v>
      </c>
      <c r="BS15">
        <v>-1.355140209</v>
      </c>
      <c r="BT15">
        <v>7.355140209</v>
      </c>
      <c r="BU15">
        <v>1</v>
      </c>
      <c r="BV15">
        <v>0</v>
      </c>
      <c r="BW15">
        <v>0.15999999600000001</v>
      </c>
      <c r="BX15">
        <v>111115</v>
      </c>
      <c r="BY15">
        <v>1.751701355</v>
      </c>
      <c r="BZ15">
        <v>5.0686669999999998E-3</v>
      </c>
      <c r="CA15">
        <v>299.9585136</v>
      </c>
      <c r="CB15">
        <v>298.8415627</v>
      </c>
      <c r="CC15">
        <v>288.3117709</v>
      </c>
      <c r="CD15">
        <v>0.190863966</v>
      </c>
      <c r="CE15">
        <v>3.5391038309999998</v>
      </c>
      <c r="CF15">
        <v>35.024678340000001</v>
      </c>
      <c r="CG15">
        <v>11.499667280000001</v>
      </c>
      <c r="CH15">
        <v>26.250038150000002</v>
      </c>
      <c r="CI15">
        <v>3.4245062970000002</v>
      </c>
      <c r="CJ15">
        <v>0.42786301900000001</v>
      </c>
      <c r="CK15">
        <v>2.3771083910000002</v>
      </c>
      <c r="CL15">
        <v>1.047397906</v>
      </c>
      <c r="CM15">
        <v>0.26919668200000002</v>
      </c>
      <c r="CN15">
        <v>9.8473928869999998</v>
      </c>
      <c r="CO15">
        <v>0.67345906099999997</v>
      </c>
      <c r="CP15">
        <v>67.734607909999994</v>
      </c>
      <c r="CQ15">
        <v>142.94810290000001</v>
      </c>
      <c r="CR15">
        <v>5.7366014E-2</v>
      </c>
      <c r="CS15">
        <v>0</v>
      </c>
      <c r="CT15">
        <v>1531.6563169999999</v>
      </c>
      <c r="CU15">
        <v>0</v>
      </c>
      <c r="CV15" t="e">
        <v>#DIV/0!</v>
      </c>
      <c r="CW15" t="e">
        <v>#DIV/0!</v>
      </c>
      <c r="CX15">
        <v>5</v>
      </c>
      <c r="CY15">
        <v>0.18124631130468299</v>
      </c>
      <c r="CZ15">
        <v>-10.758288192545001</v>
      </c>
      <c r="DA15">
        <v>36.365752746672499</v>
      </c>
      <c r="DB15">
        <v>0.80004656042679501</v>
      </c>
    </row>
    <row r="16" spans="1:106" x14ac:dyDescent="0.3">
      <c r="A16">
        <v>15</v>
      </c>
      <c r="B16" t="s">
        <v>19</v>
      </c>
      <c r="C16">
        <v>5</v>
      </c>
      <c r="D16">
        <v>5</v>
      </c>
      <c r="E16">
        <v>1</v>
      </c>
      <c r="F16">
        <v>1</v>
      </c>
      <c r="G16">
        <v>68</v>
      </c>
      <c r="H16" s="3">
        <v>41312</v>
      </c>
      <c r="I16">
        <v>1</v>
      </c>
      <c r="J16">
        <v>169.5494746</v>
      </c>
      <c r="K16">
        <v>2.5874502650000002</v>
      </c>
      <c r="L16">
        <v>197.9478239</v>
      </c>
      <c r="M16">
        <v>283.54161800000003</v>
      </c>
      <c r="N16">
        <v>52.7</v>
      </c>
      <c r="O16">
        <v>5</v>
      </c>
      <c r="P16" s="118">
        <v>0.61042824074074076</v>
      </c>
      <c r="Q16" s="118">
        <v>0.16111111111111112</v>
      </c>
      <c r="R16" s="118">
        <v>0.44931712962962966</v>
      </c>
      <c r="S16">
        <v>1176</v>
      </c>
      <c r="T16">
        <v>0</v>
      </c>
      <c r="U16">
        <v>800</v>
      </c>
      <c r="V16">
        <v>54.543959889999996</v>
      </c>
      <c r="W16">
        <v>0.40507576099999998</v>
      </c>
      <c r="X16">
        <v>531.5356319</v>
      </c>
      <c r="Y16">
        <v>27.07550049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t="e">
        <v>#DIV/0!</v>
      </c>
      <c r="AH16" t="e">
        <v>#DIV/0!</v>
      </c>
      <c r="AI16" t="e">
        <v>#DIV/0!</v>
      </c>
      <c r="AJ16">
        <v>-1</v>
      </c>
      <c r="AK16">
        <v>0.85</v>
      </c>
      <c r="AL16">
        <v>0.85</v>
      </c>
      <c r="AM16">
        <v>9.9220190049999992</v>
      </c>
      <c r="AN16">
        <v>0.85</v>
      </c>
      <c r="AO16">
        <v>3.6268216999999998E-2</v>
      </c>
      <c r="AP16" t="e">
        <v>#DIV/0!</v>
      </c>
      <c r="AQ16" t="e">
        <v>#DIV/0!</v>
      </c>
      <c r="AR16" t="e">
        <v>#DIV/0!</v>
      </c>
      <c r="AS16">
        <v>0</v>
      </c>
      <c r="AT16">
        <v>0.5</v>
      </c>
      <c r="AU16" t="e">
        <v>#DIV/0!</v>
      </c>
      <c r="AV16">
        <v>4.6618798989999997</v>
      </c>
      <c r="AW16">
        <v>1.1774425740000001</v>
      </c>
      <c r="AX16">
        <v>27.07550049</v>
      </c>
      <c r="AY16">
        <v>2</v>
      </c>
      <c r="AZ16">
        <v>4.644859791</v>
      </c>
      <c r="BA16">
        <v>1</v>
      </c>
      <c r="BB16">
        <v>9.289719582</v>
      </c>
      <c r="BC16">
        <v>25.733484270000002</v>
      </c>
      <c r="BD16">
        <v>27.07550049</v>
      </c>
      <c r="BE16">
        <v>25.13333321</v>
      </c>
      <c r="BF16">
        <v>800.61004639999999</v>
      </c>
      <c r="BG16">
        <v>767.42749019999997</v>
      </c>
      <c r="BH16">
        <v>21.329292299999999</v>
      </c>
      <c r="BI16">
        <v>23.927150730000001</v>
      </c>
      <c r="BJ16">
        <v>64.885986329999994</v>
      </c>
      <c r="BK16">
        <v>72.788948059999996</v>
      </c>
      <c r="BL16">
        <v>350.31427000000002</v>
      </c>
      <c r="BM16">
        <v>1801.7382809999999</v>
      </c>
      <c r="BN16">
        <v>1401.5736079999999</v>
      </c>
      <c r="BO16">
        <v>101.0408249</v>
      </c>
      <c r="BP16">
        <v>-16.312324520000001</v>
      </c>
      <c r="BQ16">
        <v>-1.112185478</v>
      </c>
      <c r="BR16">
        <v>0.25</v>
      </c>
      <c r="BS16">
        <v>-1.355140209</v>
      </c>
      <c r="BT16">
        <v>7.355140209</v>
      </c>
      <c r="BU16">
        <v>1</v>
      </c>
      <c r="BV16">
        <v>0</v>
      </c>
      <c r="BW16">
        <v>0.15999999600000001</v>
      </c>
      <c r="BX16">
        <v>111115</v>
      </c>
      <c r="BY16">
        <v>1.7515713500000001</v>
      </c>
      <c r="BZ16">
        <v>4.6618800000000002E-3</v>
      </c>
      <c r="CA16">
        <v>300.22550050000001</v>
      </c>
      <c r="CB16">
        <v>298.88348430000002</v>
      </c>
      <c r="CC16">
        <v>288.27811860000003</v>
      </c>
      <c r="CD16">
        <v>0.24706056700000001</v>
      </c>
      <c r="CE16">
        <v>3.5950616210000002</v>
      </c>
      <c r="CF16">
        <v>35.580287720000001</v>
      </c>
      <c r="CG16">
        <v>11.65313699</v>
      </c>
      <c r="CH16">
        <v>26.404492380000001</v>
      </c>
      <c r="CI16">
        <v>3.4558709670000001</v>
      </c>
      <c r="CJ16">
        <v>0.38815055900000001</v>
      </c>
      <c r="CK16">
        <v>2.4176190470000001</v>
      </c>
      <c r="CL16">
        <v>1.03825192</v>
      </c>
      <c r="CM16">
        <v>0.244059991</v>
      </c>
      <c r="CN16">
        <v>53.706798710000001</v>
      </c>
      <c r="CO16">
        <v>0.69262000499999998</v>
      </c>
      <c r="CP16">
        <v>67.654388299999994</v>
      </c>
      <c r="CQ16">
        <v>759.50105659999997</v>
      </c>
      <c r="CR16">
        <v>4.8586348000000001E-2</v>
      </c>
      <c r="CS16">
        <v>0</v>
      </c>
      <c r="CT16">
        <v>1531.477539</v>
      </c>
      <c r="CU16">
        <v>0</v>
      </c>
      <c r="CV16" t="e">
        <v>#DIV/0!</v>
      </c>
      <c r="CW16" t="e">
        <v>#DIV/0!</v>
      </c>
      <c r="CX16">
        <v>5</v>
      </c>
      <c r="CY16">
        <v>0.18124631130468299</v>
      </c>
      <c r="CZ16">
        <v>-10.758288192545001</v>
      </c>
      <c r="DA16">
        <v>36.365752746672499</v>
      </c>
      <c r="DB16">
        <v>0.80004656042679501</v>
      </c>
    </row>
    <row r="17" spans="1:106" x14ac:dyDescent="0.3">
      <c r="A17">
        <v>16</v>
      </c>
      <c r="B17" t="s">
        <v>19</v>
      </c>
      <c r="C17">
        <v>5</v>
      </c>
      <c r="D17">
        <v>5</v>
      </c>
      <c r="E17">
        <v>1</v>
      </c>
      <c r="F17">
        <v>1</v>
      </c>
      <c r="G17">
        <v>68</v>
      </c>
      <c r="H17" s="3">
        <v>41312</v>
      </c>
      <c r="I17">
        <v>1</v>
      </c>
      <c r="J17">
        <v>169.5494746</v>
      </c>
      <c r="K17">
        <v>2.5874502650000002</v>
      </c>
      <c r="L17">
        <v>197.9478239</v>
      </c>
      <c r="M17">
        <v>283.54161800000003</v>
      </c>
      <c r="N17">
        <v>52.7</v>
      </c>
      <c r="O17">
        <v>6</v>
      </c>
      <c r="P17" s="118">
        <v>0.61255787037037035</v>
      </c>
      <c r="Q17" s="118">
        <v>0.16111111111111112</v>
      </c>
      <c r="R17" s="118">
        <v>0.45144675925925926</v>
      </c>
      <c r="S17">
        <v>1351.5</v>
      </c>
      <c r="T17">
        <v>0</v>
      </c>
      <c r="U17">
        <v>400</v>
      </c>
      <c r="V17">
        <v>32.363861960000001</v>
      </c>
      <c r="W17">
        <v>0.39471268599999998</v>
      </c>
      <c r="X17">
        <v>237.92015319999999</v>
      </c>
      <c r="Y17">
        <v>27.229749680000001</v>
      </c>
      <c r="Z17">
        <v>1</v>
      </c>
      <c r="AA17">
        <v>1</v>
      </c>
      <c r="AB17">
        <v>0</v>
      </c>
      <c r="AC17">
        <v>0</v>
      </c>
      <c r="AD17">
        <v>282.47631840000003</v>
      </c>
      <c r="AE17">
        <v>581.38598630000001</v>
      </c>
      <c r="AF17">
        <v>373.98974609999999</v>
      </c>
      <c r="AG17" t="e">
        <v>#DIV/0!</v>
      </c>
      <c r="AH17">
        <v>0.514132908</v>
      </c>
      <c r="AI17">
        <v>0.35672727799999998</v>
      </c>
      <c r="AJ17">
        <v>-1</v>
      </c>
      <c r="AK17">
        <v>0.85</v>
      </c>
      <c r="AL17">
        <v>0.85</v>
      </c>
      <c r="AM17">
        <v>10.050127030000001</v>
      </c>
      <c r="AN17">
        <v>0.85</v>
      </c>
      <c r="AO17">
        <v>2.1814170000000001E-2</v>
      </c>
      <c r="AP17">
        <v>0.69384252999999996</v>
      </c>
      <c r="AQ17">
        <v>2.0581760259999999</v>
      </c>
      <c r="AR17">
        <v>-1</v>
      </c>
      <c r="AS17">
        <v>1799.3626710000001</v>
      </c>
      <c r="AT17">
        <v>0.5</v>
      </c>
      <c r="AU17">
        <v>272.7997426</v>
      </c>
      <c r="AV17">
        <v>4.7132654479999996</v>
      </c>
      <c r="AW17">
        <v>1.220199668</v>
      </c>
      <c r="AX17">
        <v>27.229749680000001</v>
      </c>
      <c r="AY17">
        <v>2</v>
      </c>
      <c r="AZ17">
        <v>4.644859791</v>
      </c>
      <c r="BA17">
        <v>1</v>
      </c>
      <c r="BB17">
        <v>9.289719582</v>
      </c>
      <c r="BC17">
        <v>25.73411179</v>
      </c>
      <c r="BD17">
        <v>27.229749680000001</v>
      </c>
      <c r="BE17">
        <v>25.131563190000001</v>
      </c>
      <c r="BF17">
        <v>399.49731450000002</v>
      </c>
      <c r="BG17">
        <v>380.00018310000002</v>
      </c>
      <c r="BH17">
        <v>21.201532360000002</v>
      </c>
      <c r="BI17">
        <v>23.827962880000001</v>
      </c>
      <c r="BJ17">
        <v>64.493446349999999</v>
      </c>
      <c r="BK17">
        <v>72.482849119999997</v>
      </c>
      <c r="BL17">
        <v>350.35824580000002</v>
      </c>
      <c r="BM17">
        <v>1799.3626710000001</v>
      </c>
      <c r="BN17">
        <v>1397.362183</v>
      </c>
      <c r="BO17">
        <v>101.03850559999999</v>
      </c>
      <c r="BP17">
        <v>-5.5747756959999997</v>
      </c>
      <c r="BQ17">
        <v>-1.1808099750000001</v>
      </c>
      <c r="BR17">
        <v>0.25</v>
      </c>
      <c r="BS17">
        <v>-1.355140209</v>
      </c>
      <c r="BT17">
        <v>7.355140209</v>
      </c>
      <c r="BU17">
        <v>1</v>
      </c>
      <c r="BV17">
        <v>0</v>
      </c>
      <c r="BW17">
        <v>0.15999999600000001</v>
      </c>
      <c r="BX17">
        <v>111115</v>
      </c>
      <c r="BY17">
        <v>1.7517912289999999</v>
      </c>
      <c r="BZ17">
        <v>4.7132650000000003E-3</v>
      </c>
      <c r="CA17">
        <v>300.37974969999999</v>
      </c>
      <c r="CB17">
        <v>298.88411180000003</v>
      </c>
      <c r="CC17">
        <v>287.89802090000001</v>
      </c>
      <c r="CD17">
        <v>0.230711531</v>
      </c>
      <c r="CE17">
        <v>3.6277414270000001</v>
      </c>
      <c r="CF17">
        <v>35.904543590000003</v>
      </c>
      <c r="CG17">
        <v>12.076580720000001</v>
      </c>
      <c r="CH17">
        <v>26.481930729999998</v>
      </c>
      <c r="CI17">
        <v>3.4716903920000002</v>
      </c>
      <c r="CJ17">
        <v>0.37862520700000002</v>
      </c>
      <c r="CK17">
        <v>2.4075417589999999</v>
      </c>
      <c r="CL17">
        <v>1.0641486330000001</v>
      </c>
      <c r="CM17">
        <v>0.23803537499999999</v>
      </c>
      <c r="CN17">
        <v>24.03909672</v>
      </c>
      <c r="CO17">
        <v>0.62610536500000002</v>
      </c>
      <c r="CP17">
        <v>66.742361799999998</v>
      </c>
      <c r="CQ17">
        <v>375.29700409999998</v>
      </c>
      <c r="CR17">
        <v>5.7555497999999997E-2</v>
      </c>
      <c r="CS17">
        <v>0</v>
      </c>
      <c r="CT17">
        <v>1529.4582700000001</v>
      </c>
      <c r="CU17">
        <v>298.90966800000001</v>
      </c>
      <c r="CV17">
        <v>0.35672727799999998</v>
      </c>
      <c r="CW17" t="e">
        <v>#DIV/0!</v>
      </c>
      <c r="CX17">
        <v>5</v>
      </c>
      <c r="CY17">
        <v>0.18124631130468299</v>
      </c>
      <c r="CZ17">
        <v>-10.758288192545001</v>
      </c>
      <c r="DA17">
        <v>36.365752746672499</v>
      </c>
      <c r="DB17">
        <v>0.80004656042679501</v>
      </c>
    </row>
    <row r="18" spans="1:106" x14ac:dyDescent="0.3">
      <c r="A18">
        <v>17</v>
      </c>
      <c r="B18" t="s">
        <v>27</v>
      </c>
      <c r="C18">
        <v>13</v>
      </c>
      <c r="D18">
        <v>13</v>
      </c>
      <c r="E18">
        <v>1</v>
      </c>
      <c r="F18">
        <v>3</v>
      </c>
      <c r="G18">
        <v>68</v>
      </c>
      <c r="H18" s="3">
        <v>41312</v>
      </c>
      <c r="I18">
        <v>1</v>
      </c>
      <c r="J18">
        <v>181.9402048</v>
      </c>
      <c r="K18">
        <v>2.78670266</v>
      </c>
      <c r="L18">
        <v>212.30991539999999</v>
      </c>
      <c r="M18">
        <v>299.6327326</v>
      </c>
      <c r="N18">
        <v>51.2</v>
      </c>
      <c r="O18">
        <v>8</v>
      </c>
      <c r="P18" s="118">
        <v>0.61879629629629629</v>
      </c>
      <c r="Q18" s="118">
        <v>0.16111111111111112</v>
      </c>
      <c r="R18" s="118">
        <v>0.45768518518518514</v>
      </c>
      <c r="S18">
        <v>1899</v>
      </c>
      <c r="T18">
        <v>0</v>
      </c>
      <c r="U18">
        <v>50</v>
      </c>
      <c r="V18">
        <v>-1.117347085</v>
      </c>
      <c r="W18">
        <v>0.516441131</v>
      </c>
      <c r="X18">
        <v>51.525403779999998</v>
      </c>
      <c r="Y18">
        <v>26.83431435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t="e">
        <v>#DIV/0!</v>
      </c>
      <c r="AH18" t="e">
        <v>#DIV/0!</v>
      </c>
      <c r="AI18" t="e">
        <v>#DIV/0!</v>
      </c>
      <c r="AJ18">
        <v>-1</v>
      </c>
      <c r="AK18">
        <v>0.85</v>
      </c>
      <c r="AL18">
        <v>0.85</v>
      </c>
      <c r="AM18">
        <v>9.9220190049999992</v>
      </c>
      <c r="AN18">
        <v>0.85</v>
      </c>
      <c r="AO18" s="119">
        <v>-7.6600000000000005E-5</v>
      </c>
      <c r="AP18" t="e">
        <v>#DIV/0!</v>
      </c>
      <c r="AQ18" t="e">
        <v>#DIV/0!</v>
      </c>
      <c r="AR18" t="e">
        <v>#DIV/0!</v>
      </c>
      <c r="AS18">
        <v>1799.3626710000001</v>
      </c>
      <c r="AT18">
        <v>0.5</v>
      </c>
      <c r="AU18" t="e">
        <v>#DIV/0!</v>
      </c>
      <c r="AV18">
        <v>5.7310012920000002</v>
      </c>
      <c r="AW18">
        <v>1.1486198249999999</v>
      </c>
      <c r="AX18">
        <v>26.83431435</v>
      </c>
      <c r="AY18">
        <v>2</v>
      </c>
      <c r="AZ18">
        <v>4.644859791</v>
      </c>
      <c r="BA18">
        <v>1</v>
      </c>
      <c r="BB18">
        <v>9.289719582</v>
      </c>
      <c r="BC18">
        <v>25.707901</v>
      </c>
      <c r="BD18">
        <v>26.83431435</v>
      </c>
      <c r="BE18">
        <v>25.130353929999998</v>
      </c>
      <c r="BF18">
        <v>48.354225159999999</v>
      </c>
      <c r="BG18">
        <v>48.83229446</v>
      </c>
      <c r="BH18">
        <v>20.521553040000001</v>
      </c>
      <c r="BI18">
        <v>23.71543312</v>
      </c>
      <c r="BJ18">
        <v>62.5139122</v>
      </c>
      <c r="BK18">
        <v>72.24329376</v>
      </c>
      <c r="BL18">
        <v>350.36306760000002</v>
      </c>
      <c r="BM18">
        <v>1802.1412350000001</v>
      </c>
      <c r="BN18">
        <v>1392.8138429999999</v>
      </c>
      <c r="BO18">
        <v>101.02527619999999</v>
      </c>
      <c r="BP18">
        <v>-2.2811890000000001E-2</v>
      </c>
      <c r="BQ18">
        <v>-1.281628609</v>
      </c>
      <c r="BR18">
        <v>0.25</v>
      </c>
      <c r="BS18">
        <v>-1.355140209</v>
      </c>
      <c r="BT18">
        <v>7.355140209</v>
      </c>
      <c r="BU18">
        <v>1</v>
      </c>
      <c r="BV18">
        <v>0</v>
      </c>
      <c r="BW18">
        <v>0.15999999600000001</v>
      </c>
      <c r="BX18">
        <v>111135</v>
      </c>
      <c r="BY18">
        <v>1.7518153380000001</v>
      </c>
      <c r="BZ18">
        <v>5.7310010000000003E-3</v>
      </c>
      <c r="CA18">
        <v>299.98431429999999</v>
      </c>
      <c r="CB18">
        <v>298.85790100000003</v>
      </c>
      <c r="CC18">
        <v>288.34259120000002</v>
      </c>
      <c r="CD18">
        <v>8.3075886000000002E-2</v>
      </c>
      <c r="CE18">
        <v>3.5444780059999998</v>
      </c>
      <c r="CF18">
        <v>35.085061279999998</v>
      </c>
      <c r="CG18">
        <v>11.36962816</v>
      </c>
      <c r="CH18">
        <v>26.271107669999999</v>
      </c>
      <c r="CI18">
        <v>3.4287701419999999</v>
      </c>
      <c r="CJ18">
        <v>0.48924277599999999</v>
      </c>
      <c r="CK18">
        <v>2.3958581809999999</v>
      </c>
      <c r="CL18">
        <v>1.0329119609999999</v>
      </c>
      <c r="CM18">
        <v>0.30810930399999997</v>
      </c>
      <c r="CN18">
        <v>5.2053681469999997</v>
      </c>
      <c r="CO18">
        <v>1.055150169</v>
      </c>
      <c r="CP18">
        <v>68.37085562</v>
      </c>
      <c r="CQ18">
        <v>48.994669500000001</v>
      </c>
      <c r="CR18">
        <v>-1.5592304E-2</v>
      </c>
      <c r="CS18">
        <v>0</v>
      </c>
      <c r="CT18">
        <v>1531.82005</v>
      </c>
      <c r="CU18">
        <v>0</v>
      </c>
      <c r="CV18" t="e">
        <v>#DIV/0!</v>
      </c>
      <c r="CW18" t="e">
        <v>#DIV/0!</v>
      </c>
      <c r="CX18">
        <v>13</v>
      </c>
      <c r="CY18">
        <v>0.18596135282916501</v>
      </c>
      <c r="CZ18">
        <v>-10.699080876997799</v>
      </c>
      <c r="DA18">
        <v>37.650870858585101</v>
      </c>
      <c r="DB18">
        <v>0.82831915888887098</v>
      </c>
    </row>
    <row r="19" spans="1:106" x14ac:dyDescent="0.3">
      <c r="A19">
        <v>18</v>
      </c>
      <c r="B19" t="s">
        <v>27</v>
      </c>
      <c r="C19">
        <v>13</v>
      </c>
      <c r="D19">
        <v>13</v>
      </c>
      <c r="E19">
        <v>1</v>
      </c>
      <c r="F19">
        <v>3</v>
      </c>
      <c r="G19">
        <v>68</v>
      </c>
      <c r="H19" s="3">
        <v>41312</v>
      </c>
      <c r="I19">
        <v>1</v>
      </c>
      <c r="J19">
        <v>181.9402048</v>
      </c>
      <c r="K19">
        <v>2.78670266</v>
      </c>
      <c r="L19">
        <v>212.30991539999999</v>
      </c>
      <c r="M19">
        <v>299.6327326</v>
      </c>
      <c r="N19">
        <v>51.2</v>
      </c>
      <c r="O19">
        <v>9</v>
      </c>
      <c r="P19" s="118">
        <v>0.62121527777777774</v>
      </c>
      <c r="Q19" s="118">
        <v>0.16111111111111112</v>
      </c>
      <c r="R19" s="118">
        <v>0.4601041666666667</v>
      </c>
      <c r="S19">
        <v>2108</v>
      </c>
      <c r="T19">
        <v>0</v>
      </c>
      <c r="U19">
        <v>150</v>
      </c>
      <c r="V19">
        <v>12.87515091</v>
      </c>
      <c r="W19">
        <v>0.50974689399999995</v>
      </c>
      <c r="X19">
        <v>99.714438110000003</v>
      </c>
      <c r="Y19">
        <v>26.90157318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t="e">
        <v>#DIV/0!</v>
      </c>
      <c r="AH19" t="e">
        <v>#DIV/0!</v>
      </c>
      <c r="AI19" t="e">
        <v>#DIV/0!</v>
      </c>
      <c r="AJ19">
        <v>-1</v>
      </c>
      <c r="AK19">
        <v>0.85</v>
      </c>
      <c r="AL19">
        <v>0.85</v>
      </c>
      <c r="AM19">
        <v>9.9220190049999992</v>
      </c>
      <c r="AN19">
        <v>0.85</v>
      </c>
      <c r="AO19">
        <v>9.0589710000000007E-3</v>
      </c>
      <c r="AP19" t="e">
        <v>#DIV/0!</v>
      </c>
      <c r="AQ19" t="e">
        <v>#DIV/0!</v>
      </c>
      <c r="AR19" t="e">
        <v>#DIV/0!</v>
      </c>
      <c r="AS19">
        <v>1799.3626710000001</v>
      </c>
      <c r="AT19">
        <v>0.5</v>
      </c>
      <c r="AU19" t="e">
        <v>#DIV/0!</v>
      </c>
      <c r="AV19">
        <v>5.4914296599999997</v>
      </c>
      <c r="AW19">
        <v>1.113913578</v>
      </c>
      <c r="AX19">
        <v>26.90157318</v>
      </c>
      <c r="AY19">
        <v>2</v>
      </c>
      <c r="AZ19">
        <v>4.644859791</v>
      </c>
      <c r="BA19">
        <v>1</v>
      </c>
      <c r="BB19">
        <v>9.289719582</v>
      </c>
      <c r="BC19">
        <v>25.71606255</v>
      </c>
      <c r="BD19">
        <v>26.90157318</v>
      </c>
      <c r="BE19">
        <v>25.132560730000002</v>
      </c>
      <c r="BF19">
        <v>152.02893069999999</v>
      </c>
      <c r="BG19">
        <v>144.22702029999999</v>
      </c>
      <c r="BH19">
        <v>21.139608379999999</v>
      </c>
      <c r="BI19">
        <v>24.198537829999999</v>
      </c>
      <c r="BJ19">
        <v>64.364028930000003</v>
      </c>
      <c r="BK19">
        <v>73.677589420000004</v>
      </c>
      <c r="BL19">
        <v>350.35427859999999</v>
      </c>
      <c r="BM19">
        <v>1801.938232</v>
      </c>
      <c r="BN19">
        <v>1375.7689210000001</v>
      </c>
      <c r="BO19">
        <v>101.0229492</v>
      </c>
      <c r="BP19">
        <v>-1.137451172</v>
      </c>
      <c r="BQ19">
        <v>-1.2742776870000001</v>
      </c>
      <c r="BR19">
        <v>0.25</v>
      </c>
      <c r="BS19">
        <v>-1.355140209</v>
      </c>
      <c r="BT19">
        <v>7.355140209</v>
      </c>
      <c r="BU19">
        <v>1</v>
      </c>
      <c r="BV19">
        <v>0</v>
      </c>
      <c r="BW19">
        <v>0.15999999600000001</v>
      </c>
      <c r="BX19">
        <v>111115</v>
      </c>
      <c r="BY19">
        <v>1.7517713930000001</v>
      </c>
      <c r="BZ19">
        <v>5.4914300000000003E-3</v>
      </c>
      <c r="CA19">
        <v>300.05157320000001</v>
      </c>
      <c r="CB19">
        <v>298.8660625</v>
      </c>
      <c r="CC19">
        <v>288.3101107</v>
      </c>
      <c r="CD19">
        <v>0.119296919</v>
      </c>
      <c r="CE19">
        <v>3.5585212359999998</v>
      </c>
      <c r="CF19">
        <v>35.224879729999998</v>
      </c>
      <c r="CG19">
        <v>11.0263419</v>
      </c>
      <c r="CH19">
        <v>26.308817860000001</v>
      </c>
      <c r="CI19">
        <v>3.4364131360000001</v>
      </c>
      <c r="CJ19">
        <v>0.48323097100000001</v>
      </c>
      <c r="CK19">
        <v>2.4446076579999998</v>
      </c>
      <c r="CL19">
        <v>0.99180547799999996</v>
      </c>
      <c r="CM19">
        <v>0.30429474000000001</v>
      </c>
      <c r="CN19">
        <v>10.07344662</v>
      </c>
      <c r="CO19">
        <v>0.69137140799999997</v>
      </c>
      <c r="CP19">
        <v>69.416913129999998</v>
      </c>
      <c r="CQ19">
        <v>142.35597849999999</v>
      </c>
      <c r="CR19">
        <v>6.2782978000000003E-2</v>
      </c>
      <c r="CS19">
        <v>0</v>
      </c>
      <c r="CT19">
        <v>1531.647498</v>
      </c>
      <c r="CU19">
        <v>0</v>
      </c>
      <c r="CV19" t="e">
        <v>#DIV/0!</v>
      </c>
      <c r="CW19" t="e">
        <v>#DIV/0!</v>
      </c>
      <c r="CX19">
        <v>13</v>
      </c>
      <c r="CY19">
        <v>0.18596135282916501</v>
      </c>
      <c r="CZ19">
        <v>-10.699080876997799</v>
      </c>
      <c r="DA19">
        <v>37.650870858585101</v>
      </c>
      <c r="DB19">
        <v>0.82831915888887098</v>
      </c>
    </row>
    <row r="20" spans="1:106" x14ac:dyDescent="0.3">
      <c r="A20">
        <v>19</v>
      </c>
      <c r="B20" t="s">
        <v>27</v>
      </c>
      <c r="C20">
        <v>13</v>
      </c>
      <c r="D20">
        <v>13</v>
      </c>
      <c r="E20">
        <v>1</v>
      </c>
      <c r="F20">
        <v>3</v>
      </c>
      <c r="G20">
        <v>68</v>
      </c>
      <c r="H20" s="3">
        <v>41312</v>
      </c>
      <c r="I20">
        <v>1</v>
      </c>
      <c r="J20">
        <v>181.9402048</v>
      </c>
      <c r="K20">
        <v>2.78670266</v>
      </c>
      <c r="L20">
        <v>212.30991539999999</v>
      </c>
      <c r="M20">
        <v>299.6327326</v>
      </c>
      <c r="N20">
        <v>51.2</v>
      </c>
      <c r="O20">
        <v>11</v>
      </c>
      <c r="P20" s="118">
        <v>0.62605324074074076</v>
      </c>
      <c r="Q20" s="118">
        <v>0.16111111111111112</v>
      </c>
      <c r="R20" s="118">
        <v>0.46494212962962966</v>
      </c>
      <c r="S20">
        <v>2526</v>
      </c>
      <c r="T20">
        <v>0</v>
      </c>
      <c r="U20">
        <v>800</v>
      </c>
      <c r="V20">
        <v>58.440041139999998</v>
      </c>
      <c r="W20">
        <v>0.53365795500000002</v>
      </c>
      <c r="X20">
        <v>569.49942580000004</v>
      </c>
      <c r="Y20">
        <v>26.718502040000001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t="e">
        <v>#DIV/0!</v>
      </c>
      <c r="AH20" t="e">
        <v>#DIV/0!</v>
      </c>
      <c r="AI20" t="e">
        <v>#DIV/0!</v>
      </c>
      <c r="AJ20">
        <v>-1</v>
      </c>
      <c r="AK20">
        <v>0.85</v>
      </c>
      <c r="AL20">
        <v>0.85</v>
      </c>
      <c r="AM20">
        <v>9.9458990099999998</v>
      </c>
      <c r="AN20">
        <v>0.85</v>
      </c>
      <c r="AO20">
        <v>3.8880172999999997E-2</v>
      </c>
      <c r="AP20" t="e">
        <v>#DIV/0!</v>
      </c>
      <c r="AQ20" t="e">
        <v>#DIV/0!</v>
      </c>
      <c r="AR20" t="e">
        <v>#DIV/0!</v>
      </c>
      <c r="AS20">
        <v>1799.3626710000001</v>
      </c>
      <c r="AT20">
        <v>0.5</v>
      </c>
      <c r="AU20" t="e">
        <v>#DIV/0!</v>
      </c>
      <c r="AV20">
        <v>5.7576374079999999</v>
      </c>
      <c r="AW20">
        <v>1.118624845</v>
      </c>
      <c r="AX20">
        <v>26.718502040000001</v>
      </c>
      <c r="AY20">
        <v>2</v>
      </c>
      <c r="AZ20">
        <v>4.644859791</v>
      </c>
      <c r="BA20">
        <v>1</v>
      </c>
      <c r="BB20">
        <v>9.289719582</v>
      </c>
      <c r="BC20">
        <v>25.687919619999999</v>
      </c>
      <c r="BD20">
        <v>26.718502040000001</v>
      </c>
      <c r="BE20">
        <v>25.132749560000001</v>
      </c>
      <c r="BF20">
        <v>801.29833980000001</v>
      </c>
      <c r="BG20">
        <v>765.4200439</v>
      </c>
      <c r="BH20">
        <v>20.568805690000001</v>
      </c>
      <c r="BI20">
        <v>23.777585980000001</v>
      </c>
      <c r="BJ20">
        <v>62.722980499999998</v>
      </c>
      <c r="BK20">
        <v>72.507896419999994</v>
      </c>
      <c r="BL20">
        <v>350.33465580000001</v>
      </c>
      <c r="BM20">
        <v>1798.5892329999999</v>
      </c>
      <c r="BN20">
        <v>1337.7680660000001</v>
      </c>
      <c r="BO20">
        <v>101.01049039999999</v>
      </c>
      <c r="BP20">
        <v>-16.42166138</v>
      </c>
      <c r="BQ20">
        <v>-1.088927269</v>
      </c>
      <c r="BR20">
        <v>0.25</v>
      </c>
      <c r="BS20">
        <v>-1.355140209</v>
      </c>
      <c r="BT20">
        <v>7.355140209</v>
      </c>
      <c r="BU20">
        <v>1</v>
      </c>
      <c r="BV20">
        <v>0</v>
      </c>
      <c r="BW20">
        <v>0.15999999600000001</v>
      </c>
      <c r="BX20">
        <v>111115</v>
      </c>
      <c r="BY20">
        <v>1.751673279</v>
      </c>
      <c r="BZ20">
        <v>5.7576370000000003E-3</v>
      </c>
      <c r="CA20">
        <v>299.86850199999998</v>
      </c>
      <c r="CB20">
        <v>298.83791960000002</v>
      </c>
      <c r="CC20">
        <v>287.77427089999998</v>
      </c>
      <c r="CD20">
        <v>8.0775087999999995E-2</v>
      </c>
      <c r="CE20">
        <v>3.520410466</v>
      </c>
      <c r="CF20">
        <v>34.851929259999999</v>
      </c>
      <c r="CG20">
        <v>11.07434327</v>
      </c>
      <c r="CH20">
        <v>26.20321083</v>
      </c>
      <c r="CI20">
        <v>3.4150464220000001</v>
      </c>
      <c r="CJ20">
        <v>0.50466682500000004</v>
      </c>
      <c r="CK20">
        <v>2.4017856210000001</v>
      </c>
      <c r="CL20">
        <v>1.0132608000000001</v>
      </c>
      <c r="CM20">
        <v>0.31789932500000001</v>
      </c>
      <c r="CN20">
        <v>57.525416290000003</v>
      </c>
      <c r="CO20">
        <v>0.744035161</v>
      </c>
      <c r="CP20">
        <v>69.043311320000001</v>
      </c>
      <c r="CQ20">
        <v>756.92742420000002</v>
      </c>
      <c r="CR20">
        <v>5.3306220000000001E-2</v>
      </c>
      <c r="CS20">
        <v>0</v>
      </c>
      <c r="CT20">
        <v>1528.8008480000001</v>
      </c>
      <c r="CU20">
        <v>0</v>
      </c>
      <c r="CV20" t="e">
        <v>#DIV/0!</v>
      </c>
      <c r="CW20" t="e">
        <v>#DIV/0!</v>
      </c>
      <c r="CX20">
        <v>13</v>
      </c>
      <c r="CY20">
        <v>0.18596135282916501</v>
      </c>
      <c r="CZ20">
        <v>-10.699080876997799</v>
      </c>
      <c r="DA20">
        <v>37.650870858585101</v>
      </c>
      <c r="DB20">
        <v>0.82831915888887098</v>
      </c>
    </row>
    <row r="21" spans="1:106" x14ac:dyDescent="0.3">
      <c r="A21">
        <v>20</v>
      </c>
      <c r="B21" t="s">
        <v>27</v>
      </c>
      <c r="C21">
        <v>13</v>
      </c>
      <c r="D21">
        <v>13</v>
      </c>
      <c r="E21">
        <v>1</v>
      </c>
      <c r="F21">
        <v>3</v>
      </c>
      <c r="G21">
        <v>68</v>
      </c>
      <c r="H21" s="3">
        <v>41312</v>
      </c>
      <c r="I21">
        <v>1</v>
      </c>
      <c r="J21">
        <v>181.9402048</v>
      </c>
      <c r="K21">
        <v>2.78670266</v>
      </c>
      <c r="L21">
        <v>212.30991539999999</v>
      </c>
      <c r="M21">
        <v>299.6327326</v>
      </c>
      <c r="N21">
        <v>51.2</v>
      </c>
      <c r="O21">
        <v>12</v>
      </c>
      <c r="P21" s="118">
        <v>0.62805555555555559</v>
      </c>
      <c r="Q21" s="118">
        <v>0.16111111111111112</v>
      </c>
      <c r="R21" s="118">
        <v>0.46694444444444444</v>
      </c>
      <c r="S21">
        <v>2690.5</v>
      </c>
      <c r="T21">
        <v>0</v>
      </c>
      <c r="U21">
        <v>400</v>
      </c>
      <c r="V21">
        <v>36.720425280000001</v>
      </c>
      <c r="W21">
        <v>0.52978101700000002</v>
      </c>
      <c r="X21">
        <v>254.99656479999999</v>
      </c>
      <c r="Y21">
        <v>26.740816120000002</v>
      </c>
      <c r="Z21">
        <v>2</v>
      </c>
      <c r="AA21">
        <v>2</v>
      </c>
      <c r="AB21">
        <v>0</v>
      </c>
      <c r="AC21">
        <v>0</v>
      </c>
      <c r="AD21">
        <v>275.19335940000002</v>
      </c>
      <c r="AE21">
        <v>634.32623290000004</v>
      </c>
      <c r="AF21">
        <v>388.15283199999999</v>
      </c>
      <c r="AG21" t="e">
        <v>#DIV/0!</v>
      </c>
      <c r="AH21">
        <v>0.56616430900000003</v>
      </c>
      <c r="AI21">
        <v>0.38808642599999998</v>
      </c>
      <c r="AJ21">
        <v>-1</v>
      </c>
      <c r="AK21">
        <v>0.85</v>
      </c>
      <c r="AL21">
        <v>0.85</v>
      </c>
      <c r="AM21">
        <v>9.9458990099999998</v>
      </c>
      <c r="AN21">
        <v>0.85</v>
      </c>
      <c r="AO21">
        <v>2.4682204999999999E-2</v>
      </c>
      <c r="AP21">
        <v>0.68546607400000004</v>
      </c>
      <c r="AQ21">
        <v>2.3050201299999999</v>
      </c>
      <c r="AR21">
        <v>-1</v>
      </c>
      <c r="AS21">
        <v>1797.9338379999999</v>
      </c>
      <c r="AT21">
        <v>0.5</v>
      </c>
      <c r="AU21">
        <v>296.5453301</v>
      </c>
      <c r="AV21">
        <v>6.1955403379999998</v>
      </c>
      <c r="AW21">
        <v>1.2124648629999999</v>
      </c>
      <c r="AX21">
        <v>26.740816120000002</v>
      </c>
      <c r="AY21">
        <v>2</v>
      </c>
      <c r="AZ21">
        <v>4.644859791</v>
      </c>
      <c r="BA21">
        <v>1</v>
      </c>
      <c r="BB21">
        <v>9.289719582</v>
      </c>
      <c r="BC21">
        <v>25.703432079999999</v>
      </c>
      <c r="BD21">
        <v>26.740816120000002</v>
      </c>
      <c r="BE21">
        <v>25.132316589999999</v>
      </c>
      <c r="BF21">
        <v>399.82498170000002</v>
      </c>
      <c r="BG21">
        <v>377.51837160000002</v>
      </c>
      <c r="BH21">
        <v>19.438810350000001</v>
      </c>
      <c r="BI21">
        <v>22.896041870000001</v>
      </c>
      <c r="BJ21">
        <v>59.218307500000002</v>
      </c>
      <c r="BK21">
        <v>69.750396730000006</v>
      </c>
      <c r="BL21">
        <v>350.2043152</v>
      </c>
      <c r="BM21">
        <v>1797.9338379999999</v>
      </c>
      <c r="BN21">
        <v>1321.696899</v>
      </c>
      <c r="BO21">
        <v>101.0031204</v>
      </c>
      <c r="BP21">
        <v>-5.5458068850000002</v>
      </c>
      <c r="BQ21">
        <v>-1.100258827</v>
      </c>
      <c r="BR21">
        <v>0.25</v>
      </c>
      <c r="BS21">
        <v>-1.355140209</v>
      </c>
      <c r="BT21">
        <v>7.355140209</v>
      </c>
      <c r="BU21">
        <v>1</v>
      </c>
      <c r="BV21">
        <v>0</v>
      </c>
      <c r="BW21">
        <v>0.15999999600000001</v>
      </c>
      <c r="BX21">
        <v>111115</v>
      </c>
      <c r="BY21">
        <v>1.7510215760000001</v>
      </c>
      <c r="BZ21">
        <v>6.1955400000000002E-3</v>
      </c>
      <c r="CA21">
        <v>299.8908161</v>
      </c>
      <c r="CB21">
        <v>298.85343210000002</v>
      </c>
      <c r="CC21">
        <v>287.6694076</v>
      </c>
      <c r="CD21">
        <v>9.0230429999999997E-3</v>
      </c>
      <c r="CE21">
        <v>3.5250365380000002</v>
      </c>
      <c r="CF21">
        <v>34.900273599999998</v>
      </c>
      <c r="CG21">
        <v>12.004231730000001</v>
      </c>
      <c r="CH21">
        <v>26.222124099999998</v>
      </c>
      <c r="CI21">
        <v>3.4188644570000002</v>
      </c>
      <c r="CJ21">
        <v>0.50119830799999998</v>
      </c>
      <c r="CK21">
        <v>2.312571674</v>
      </c>
      <c r="CL21">
        <v>1.106292783</v>
      </c>
      <c r="CM21">
        <v>0.31569736199999998</v>
      </c>
      <c r="CN21">
        <v>25.755448739999999</v>
      </c>
      <c r="CO21">
        <v>0.67545471700000004</v>
      </c>
      <c r="CP21">
        <v>66.491578899999993</v>
      </c>
      <c r="CQ21">
        <v>372.1820884</v>
      </c>
      <c r="CR21">
        <v>6.5602272000000003E-2</v>
      </c>
      <c r="CS21">
        <v>0</v>
      </c>
      <c r="CT21">
        <v>1528.2437620000001</v>
      </c>
      <c r="CU21">
        <v>359.13287350000002</v>
      </c>
      <c r="CV21">
        <v>0.38808642599999998</v>
      </c>
      <c r="CW21" t="e">
        <v>#DIV/0!</v>
      </c>
      <c r="CX21">
        <v>13</v>
      </c>
      <c r="CY21">
        <v>0.18596135282916501</v>
      </c>
      <c r="CZ21">
        <v>-10.699080876997799</v>
      </c>
      <c r="DA21">
        <v>37.650870858585101</v>
      </c>
      <c r="DB21">
        <v>0.82831915888887098</v>
      </c>
    </row>
    <row r="22" spans="1:106" x14ac:dyDescent="0.3">
      <c r="A22">
        <v>21</v>
      </c>
      <c r="B22" t="s">
        <v>80</v>
      </c>
      <c r="C22">
        <v>66</v>
      </c>
      <c r="D22">
        <v>5</v>
      </c>
      <c r="E22">
        <v>3</v>
      </c>
      <c r="F22">
        <v>2</v>
      </c>
      <c r="G22">
        <v>68</v>
      </c>
      <c r="H22" s="3">
        <v>41312</v>
      </c>
      <c r="I22">
        <v>1</v>
      </c>
      <c r="J22">
        <v>159.29160529999999</v>
      </c>
      <c r="K22">
        <v>2.8882799889999999</v>
      </c>
      <c r="L22">
        <v>177.0640665</v>
      </c>
      <c r="M22">
        <v>267.74675029999997</v>
      </c>
      <c r="N22">
        <v>54.1</v>
      </c>
      <c r="O22">
        <v>14</v>
      </c>
      <c r="P22" s="118">
        <v>0.63523148148148145</v>
      </c>
      <c r="Q22" s="118">
        <v>0.16111111111111112</v>
      </c>
      <c r="R22" s="118">
        <v>0.47412037037037041</v>
      </c>
      <c r="S22">
        <v>3319.5</v>
      </c>
      <c r="T22">
        <v>0</v>
      </c>
      <c r="U22">
        <v>50</v>
      </c>
      <c r="V22">
        <v>-1.470780244</v>
      </c>
      <c r="W22">
        <v>0.59210921900000002</v>
      </c>
      <c r="X22">
        <v>51.826037909999997</v>
      </c>
      <c r="Y22">
        <v>26.164825440000001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t="e">
        <v>#DIV/0!</v>
      </c>
      <c r="AH22" t="e">
        <v>#DIV/0!</v>
      </c>
      <c r="AI22" t="e">
        <v>#DIV/0!</v>
      </c>
      <c r="AJ22">
        <v>-1</v>
      </c>
      <c r="AK22">
        <v>0.85</v>
      </c>
      <c r="AL22">
        <v>0.85</v>
      </c>
      <c r="AM22">
        <v>10.050127030000001</v>
      </c>
      <c r="AN22">
        <v>0.85</v>
      </c>
      <c r="AO22">
        <v>-3.0786099999999999E-4</v>
      </c>
      <c r="AP22" t="e">
        <v>#DIV/0!</v>
      </c>
      <c r="AQ22" t="e">
        <v>#DIV/0!</v>
      </c>
      <c r="AR22" t="e">
        <v>#DIV/0!</v>
      </c>
      <c r="AS22">
        <v>1797.9338379999999</v>
      </c>
      <c r="AT22">
        <v>0.5</v>
      </c>
      <c r="AU22" t="e">
        <v>#DIV/0!</v>
      </c>
      <c r="AV22">
        <v>6.3023828010000003</v>
      </c>
      <c r="AW22">
        <v>1.111157333</v>
      </c>
      <c r="AX22">
        <v>26.164825440000001</v>
      </c>
      <c r="AY22">
        <v>2</v>
      </c>
      <c r="AZ22">
        <v>4.644859791</v>
      </c>
      <c r="BA22">
        <v>1</v>
      </c>
      <c r="BB22">
        <v>9.289719582</v>
      </c>
      <c r="BC22">
        <v>25.69236755</v>
      </c>
      <c r="BD22">
        <v>26.164825440000001</v>
      </c>
      <c r="BE22">
        <v>25.133136749999998</v>
      </c>
      <c r="BF22">
        <v>47.871067050000001</v>
      </c>
      <c r="BG22">
        <v>48.536026</v>
      </c>
      <c r="BH22">
        <v>19.22062683</v>
      </c>
      <c r="BI22">
        <v>22.736452100000001</v>
      </c>
      <c r="BJ22">
        <v>58.584392549999997</v>
      </c>
      <c r="BK22">
        <v>69.300613400000003</v>
      </c>
      <c r="BL22">
        <v>350.36376949999999</v>
      </c>
      <c r="BM22">
        <v>1799.055298</v>
      </c>
      <c r="BN22">
        <v>1952.7497559999999</v>
      </c>
      <c r="BO22">
        <v>100.9898834</v>
      </c>
      <c r="BP22">
        <v>5.7857512999999999E-2</v>
      </c>
      <c r="BQ22">
        <v>-1.2016382219999999</v>
      </c>
      <c r="BR22">
        <v>0.25</v>
      </c>
      <c r="BS22">
        <v>-1.355140209</v>
      </c>
      <c r="BT22">
        <v>7.355140209</v>
      </c>
      <c r="BU22">
        <v>1</v>
      </c>
      <c r="BV22">
        <v>0</v>
      </c>
      <c r="BW22">
        <v>0.15999999600000001</v>
      </c>
      <c r="BX22">
        <v>111135</v>
      </c>
      <c r="BY22">
        <v>1.7518188480000001</v>
      </c>
      <c r="BZ22">
        <v>6.3023829999999999E-3</v>
      </c>
      <c r="CA22">
        <v>299.31482540000002</v>
      </c>
      <c r="CB22">
        <v>298.84236759999999</v>
      </c>
      <c r="CC22">
        <v>287.84884119999998</v>
      </c>
      <c r="CD22">
        <v>1.6443922E-2</v>
      </c>
      <c r="CE22">
        <v>3.4073089799999998</v>
      </c>
      <c r="CF22">
        <v>33.73911193</v>
      </c>
      <c r="CG22">
        <v>11.00265982</v>
      </c>
      <c r="CH22">
        <v>25.928596500000001</v>
      </c>
      <c r="CI22">
        <v>3.3600278669999999</v>
      </c>
      <c r="CJ22">
        <v>0.55663063199999996</v>
      </c>
      <c r="CK22">
        <v>2.2961516469999999</v>
      </c>
      <c r="CL22">
        <v>1.063876219</v>
      </c>
      <c r="CM22">
        <v>0.35091671499999999</v>
      </c>
      <c r="CN22">
        <v>5.2339055270000001</v>
      </c>
      <c r="CO22">
        <v>1.067784946</v>
      </c>
      <c r="CP22">
        <v>68.452183349999999</v>
      </c>
      <c r="CQ22">
        <v>48.749762629999999</v>
      </c>
      <c r="CR22">
        <v>-2.0652021999999999E-2</v>
      </c>
      <c r="CS22">
        <v>0</v>
      </c>
      <c r="CT22">
        <v>1529.197003</v>
      </c>
      <c r="CU22">
        <v>0</v>
      </c>
      <c r="CV22" t="e">
        <v>#DIV/0!</v>
      </c>
      <c r="CW22" t="e">
        <v>#DIV/0!</v>
      </c>
      <c r="CX22">
        <v>5</v>
      </c>
      <c r="CY22">
        <v>0.160731020428315</v>
      </c>
      <c r="CZ22">
        <v>-9.8008322020308594</v>
      </c>
      <c r="DA22">
        <v>31.989233109331199</v>
      </c>
      <c r="DB22">
        <v>0.70376312840528599</v>
      </c>
    </row>
    <row r="23" spans="1:106" x14ac:dyDescent="0.3">
      <c r="A23">
        <v>22</v>
      </c>
      <c r="B23" t="s">
        <v>80</v>
      </c>
      <c r="C23">
        <v>66</v>
      </c>
      <c r="D23">
        <v>5</v>
      </c>
      <c r="E23">
        <v>3</v>
      </c>
      <c r="F23">
        <v>2</v>
      </c>
      <c r="G23">
        <v>68</v>
      </c>
      <c r="H23" s="3">
        <v>41312</v>
      </c>
      <c r="I23">
        <v>1</v>
      </c>
      <c r="J23">
        <v>159.29160529999999</v>
      </c>
      <c r="K23">
        <v>2.8882799889999999</v>
      </c>
      <c r="L23">
        <v>177.0640665</v>
      </c>
      <c r="M23">
        <v>267.74675029999997</v>
      </c>
      <c r="N23">
        <v>54.1</v>
      </c>
      <c r="O23">
        <v>15</v>
      </c>
      <c r="P23" s="118">
        <v>0.63766203703703705</v>
      </c>
      <c r="Q23" s="118">
        <v>0.16111111111111112</v>
      </c>
      <c r="R23" s="118">
        <v>0.47655092592592596</v>
      </c>
      <c r="S23">
        <v>3529.5</v>
      </c>
      <c r="T23">
        <v>0</v>
      </c>
      <c r="U23">
        <v>150</v>
      </c>
      <c r="V23">
        <v>12.190867880000001</v>
      </c>
      <c r="W23">
        <v>0.57994437700000001</v>
      </c>
      <c r="X23">
        <v>105.97081609999999</v>
      </c>
      <c r="Y23">
        <v>26.172046659999999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t="e">
        <v>#DIV/0!</v>
      </c>
      <c r="AH23" t="e">
        <v>#DIV/0!</v>
      </c>
      <c r="AI23" t="e">
        <v>#DIV/0!</v>
      </c>
      <c r="AJ23">
        <v>-1</v>
      </c>
      <c r="AK23">
        <v>0.85</v>
      </c>
      <c r="AL23">
        <v>0.85</v>
      </c>
      <c r="AM23">
        <v>10.050127030000001</v>
      </c>
      <c r="AN23">
        <v>0.85</v>
      </c>
      <c r="AO23">
        <v>8.6249380000000004E-3</v>
      </c>
      <c r="AP23" t="e">
        <v>#DIV/0!</v>
      </c>
      <c r="AQ23" t="e">
        <v>#DIV/0!</v>
      </c>
      <c r="AR23" t="e">
        <v>#DIV/0!</v>
      </c>
      <c r="AS23">
        <v>1797.9338379999999</v>
      </c>
      <c r="AT23">
        <v>0.5</v>
      </c>
      <c r="AU23" t="e">
        <v>#DIV/0!</v>
      </c>
      <c r="AV23">
        <v>6.1383966900000004</v>
      </c>
      <c r="AW23">
        <v>1.103437703</v>
      </c>
      <c r="AX23">
        <v>26.172046659999999</v>
      </c>
      <c r="AY23">
        <v>2</v>
      </c>
      <c r="AZ23">
        <v>4.644859791</v>
      </c>
      <c r="BA23">
        <v>1</v>
      </c>
      <c r="BB23">
        <v>9.289719582</v>
      </c>
      <c r="BC23">
        <v>25.691606520000001</v>
      </c>
      <c r="BD23">
        <v>26.172046659999999</v>
      </c>
      <c r="BE23">
        <v>25.13191986</v>
      </c>
      <c r="BF23">
        <v>151.09136960000001</v>
      </c>
      <c r="BG23">
        <v>143.62834169999999</v>
      </c>
      <c r="BH23">
        <v>19.404701230000001</v>
      </c>
      <c r="BI23">
        <v>22.82907677</v>
      </c>
      <c r="BJ23">
        <v>59.143501280000002</v>
      </c>
      <c r="BK23">
        <v>69.580642699999999</v>
      </c>
      <c r="BL23">
        <v>350.3273926</v>
      </c>
      <c r="BM23">
        <v>1799.2788089999999</v>
      </c>
      <c r="BN23">
        <v>1947.2885739999999</v>
      </c>
      <c r="BO23">
        <v>100.98199459999999</v>
      </c>
      <c r="BP23">
        <v>-0.99626541099999999</v>
      </c>
      <c r="BQ23">
        <v>-1.173567772</v>
      </c>
      <c r="BR23">
        <v>0.5</v>
      </c>
      <c r="BS23">
        <v>-1.355140209</v>
      </c>
      <c r="BT23">
        <v>7.355140209</v>
      </c>
      <c r="BU23">
        <v>1</v>
      </c>
      <c r="BV23">
        <v>0</v>
      </c>
      <c r="BW23">
        <v>0.15999999600000001</v>
      </c>
      <c r="BX23">
        <v>111115</v>
      </c>
      <c r="BY23">
        <v>1.7516369629999999</v>
      </c>
      <c r="BZ23">
        <v>6.1383970000000003E-3</v>
      </c>
      <c r="CA23">
        <v>299.32204669999999</v>
      </c>
      <c r="CB23">
        <v>298.84160650000001</v>
      </c>
      <c r="CC23">
        <v>287.8846029</v>
      </c>
      <c r="CD23">
        <v>4.2856046000000002E-2</v>
      </c>
      <c r="CE23">
        <v>3.4087634100000002</v>
      </c>
      <c r="CF23">
        <v>33.756150519999998</v>
      </c>
      <c r="CG23">
        <v>10.92707375</v>
      </c>
      <c r="CH23">
        <v>25.93182659</v>
      </c>
      <c r="CI23">
        <v>3.3606704839999999</v>
      </c>
      <c r="CJ23">
        <v>0.545866674</v>
      </c>
      <c r="CK23">
        <v>2.3053257070000002</v>
      </c>
      <c r="CL23">
        <v>1.055344777</v>
      </c>
      <c r="CM23">
        <v>0.34407298400000003</v>
      </c>
      <c r="CN23">
        <v>10.701144380000001</v>
      </c>
      <c r="CO23">
        <v>0.73781271100000001</v>
      </c>
      <c r="CP23">
        <v>68.644358229999995</v>
      </c>
      <c r="CQ23">
        <v>141.85674119999999</v>
      </c>
      <c r="CR23">
        <v>5.8991507999999998E-2</v>
      </c>
      <c r="CS23">
        <v>0</v>
      </c>
      <c r="CT23">
        <v>1529.3869870000001</v>
      </c>
      <c r="CU23">
        <v>0</v>
      </c>
      <c r="CV23" t="e">
        <v>#DIV/0!</v>
      </c>
      <c r="CW23" t="e">
        <v>#DIV/0!</v>
      </c>
      <c r="CX23">
        <v>5</v>
      </c>
      <c r="CY23">
        <v>0.160731020428315</v>
      </c>
      <c r="CZ23">
        <v>-9.8008322020308594</v>
      </c>
      <c r="DA23">
        <v>31.989233109331199</v>
      </c>
      <c r="DB23">
        <v>0.70376312840528599</v>
      </c>
    </row>
    <row r="24" spans="1:106" x14ac:dyDescent="0.3">
      <c r="A24">
        <v>23</v>
      </c>
      <c r="B24" t="s">
        <v>80</v>
      </c>
      <c r="C24">
        <v>66</v>
      </c>
      <c r="D24">
        <v>5</v>
      </c>
      <c r="E24">
        <v>3</v>
      </c>
      <c r="F24">
        <v>2</v>
      </c>
      <c r="G24">
        <v>68</v>
      </c>
      <c r="H24" s="3">
        <v>41312</v>
      </c>
      <c r="I24">
        <v>1</v>
      </c>
      <c r="J24">
        <v>159.29160529999999</v>
      </c>
      <c r="K24">
        <v>2.8882799889999999</v>
      </c>
      <c r="L24">
        <v>177.0640665</v>
      </c>
      <c r="M24">
        <v>267.74675029999997</v>
      </c>
      <c r="N24">
        <v>54.1</v>
      </c>
      <c r="O24">
        <v>17</v>
      </c>
      <c r="P24" s="118">
        <v>0.64229166666666659</v>
      </c>
      <c r="Q24" s="118">
        <v>0.16111111111111112</v>
      </c>
      <c r="R24" s="118">
        <v>0.48118055555555556</v>
      </c>
      <c r="S24">
        <v>3929.5</v>
      </c>
      <c r="T24">
        <v>0</v>
      </c>
      <c r="U24">
        <v>800</v>
      </c>
      <c r="V24">
        <v>52.518821389999999</v>
      </c>
      <c r="W24">
        <v>0.55815066599999996</v>
      </c>
      <c r="X24">
        <v>597.56488590000004</v>
      </c>
      <c r="Y24">
        <v>26.29359436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e">
        <v>#DIV/0!</v>
      </c>
      <c r="AH24" t="e">
        <v>#DIV/0!</v>
      </c>
      <c r="AI24" t="e">
        <v>#DIV/0!</v>
      </c>
      <c r="AJ24">
        <v>-1</v>
      </c>
      <c r="AK24">
        <v>0.85</v>
      </c>
      <c r="AL24">
        <v>0.85</v>
      </c>
      <c r="AM24">
        <v>10.050127030000001</v>
      </c>
      <c r="AN24">
        <v>0.85</v>
      </c>
      <c r="AO24">
        <v>3.5002908999999999E-2</v>
      </c>
      <c r="AP24" t="e">
        <v>#DIV/0!</v>
      </c>
      <c r="AQ24" t="e">
        <v>#DIV/0!</v>
      </c>
      <c r="AR24" t="e">
        <v>#DIV/0!</v>
      </c>
      <c r="AS24">
        <v>1797.9338379999999</v>
      </c>
      <c r="AT24">
        <v>0.5</v>
      </c>
      <c r="AU24" t="e">
        <v>#DIV/0!</v>
      </c>
      <c r="AV24">
        <v>6.218741058</v>
      </c>
      <c r="AW24">
        <v>1.158837157</v>
      </c>
      <c r="AX24">
        <v>26.29359436</v>
      </c>
      <c r="AY24">
        <v>2</v>
      </c>
      <c r="AZ24">
        <v>4.644859791</v>
      </c>
      <c r="BA24">
        <v>1</v>
      </c>
      <c r="BB24">
        <v>9.289719582</v>
      </c>
      <c r="BC24">
        <v>25.739906309999999</v>
      </c>
      <c r="BD24">
        <v>26.29359436</v>
      </c>
      <c r="BE24">
        <v>25.134210589999999</v>
      </c>
      <c r="BF24">
        <v>801.37158199999999</v>
      </c>
      <c r="BG24">
        <v>768.66522220000002</v>
      </c>
      <c r="BH24">
        <v>19.057106019999999</v>
      </c>
      <c r="BI24">
        <v>22.52681351</v>
      </c>
      <c r="BJ24">
        <v>57.909950260000002</v>
      </c>
      <c r="BK24">
        <v>68.453552250000001</v>
      </c>
      <c r="BL24">
        <v>350.38415529999997</v>
      </c>
      <c r="BM24">
        <v>1798.80249</v>
      </c>
      <c r="BN24">
        <v>1924.1877440000001</v>
      </c>
      <c r="BO24">
        <v>100.96806340000001</v>
      </c>
      <c r="BP24">
        <v>-16.10930252</v>
      </c>
      <c r="BQ24">
        <v>-0.99347400699999999</v>
      </c>
      <c r="BR24">
        <v>0.25</v>
      </c>
      <c r="BS24">
        <v>-1.355140209</v>
      </c>
      <c r="BT24">
        <v>7.355140209</v>
      </c>
      <c r="BU24">
        <v>1</v>
      </c>
      <c r="BV24">
        <v>0</v>
      </c>
      <c r="BW24">
        <v>0.15999999600000001</v>
      </c>
      <c r="BX24">
        <v>111115</v>
      </c>
      <c r="BY24">
        <v>1.751920776</v>
      </c>
      <c r="BZ24">
        <v>6.2187409999999999E-3</v>
      </c>
      <c r="CA24">
        <v>299.44359439999999</v>
      </c>
      <c r="CB24">
        <v>298.88990630000001</v>
      </c>
      <c r="CC24">
        <v>287.80839200000003</v>
      </c>
      <c r="CD24">
        <v>2.6403493E-2</v>
      </c>
      <c r="CE24">
        <v>3.433325891</v>
      </c>
      <c r="CF24">
        <v>34.004077889999998</v>
      </c>
      <c r="CG24">
        <v>11.477264379999999</v>
      </c>
      <c r="CH24">
        <v>26.016750340000002</v>
      </c>
      <c r="CI24">
        <v>3.3776043589999998</v>
      </c>
      <c r="CJ24">
        <v>0.52651619500000002</v>
      </c>
      <c r="CK24">
        <v>2.2744887330000001</v>
      </c>
      <c r="CL24">
        <v>1.1031156259999999</v>
      </c>
      <c r="CM24">
        <v>0.33177571900000002</v>
      </c>
      <c r="CN24">
        <v>60.33496925</v>
      </c>
      <c r="CO24">
        <v>0.77740590899999995</v>
      </c>
      <c r="CP24">
        <v>67.234256729999998</v>
      </c>
      <c r="CQ24">
        <v>761.03308560000005</v>
      </c>
      <c r="CR24">
        <v>4.6398296999999998E-2</v>
      </c>
      <c r="CS24">
        <v>0</v>
      </c>
      <c r="CT24">
        <v>1528.982117</v>
      </c>
      <c r="CU24">
        <v>0</v>
      </c>
      <c r="CV24" t="e">
        <v>#DIV/0!</v>
      </c>
      <c r="CW24" t="e">
        <v>#DIV/0!</v>
      </c>
      <c r="CX24">
        <v>5</v>
      </c>
      <c r="CY24">
        <v>0.160731020428315</v>
      </c>
      <c r="CZ24">
        <v>-9.8008322020308594</v>
      </c>
      <c r="DA24">
        <v>31.989233109331199</v>
      </c>
      <c r="DB24">
        <v>0.70376312840528599</v>
      </c>
    </row>
    <row r="25" spans="1:106" x14ac:dyDescent="0.3">
      <c r="A25">
        <v>24</v>
      </c>
      <c r="B25" t="s">
        <v>80</v>
      </c>
      <c r="C25">
        <v>66</v>
      </c>
      <c r="D25">
        <v>5</v>
      </c>
      <c r="E25">
        <v>3</v>
      </c>
      <c r="F25">
        <v>2</v>
      </c>
      <c r="G25">
        <v>68</v>
      </c>
      <c r="H25" s="3">
        <v>41312</v>
      </c>
      <c r="I25">
        <v>1</v>
      </c>
      <c r="J25">
        <v>159.29160529999999</v>
      </c>
      <c r="K25">
        <v>2.8882799889999999</v>
      </c>
      <c r="L25">
        <v>177.0640665</v>
      </c>
      <c r="M25">
        <v>267.74675029999997</v>
      </c>
      <c r="N25">
        <v>54.1</v>
      </c>
      <c r="O25">
        <v>18</v>
      </c>
      <c r="P25" s="118">
        <v>0.64393518518518522</v>
      </c>
      <c r="Q25" s="118">
        <v>0.16111111111111112</v>
      </c>
      <c r="R25" s="118">
        <v>0.48282407407407407</v>
      </c>
      <c r="S25">
        <v>4062.5</v>
      </c>
      <c r="T25">
        <v>0</v>
      </c>
      <c r="U25">
        <v>400</v>
      </c>
      <c r="V25">
        <v>33.447766919999999</v>
      </c>
      <c r="W25">
        <v>0.54383338000000003</v>
      </c>
      <c r="X25">
        <v>269.07437659999999</v>
      </c>
      <c r="Y25">
        <v>26.350593570000001</v>
      </c>
      <c r="Z25">
        <v>3</v>
      </c>
      <c r="AA25">
        <v>3</v>
      </c>
      <c r="AB25">
        <v>0</v>
      </c>
      <c r="AC25">
        <v>0</v>
      </c>
      <c r="AD25">
        <v>283.45019530000002</v>
      </c>
      <c r="AE25">
        <v>630.92224120000003</v>
      </c>
      <c r="AF25">
        <v>373.7038574</v>
      </c>
      <c r="AG25" t="e">
        <v>#DIV/0!</v>
      </c>
      <c r="AH25">
        <v>0.55073671999999996</v>
      </c>
      <c r="AI25">
        <v>0.407686347</v>
      </c>
      <c r="AJ25">
        <v>-1</v>
      </c>
      <c r="AK25">
        <v>0.85</v>
      </c>
      <c r="AL25">
        <v>0.85</v>
      </c>
      <c r="AM25">
        <v>10.050127030000001</v>
      </c>
      <c r="AN25">
        <v>0.85</v>
      </c>
      <c r="AO25">
        <v>2.2527505999999999E-2</v>
      </c>
      <c r="AP25">
        <v>0.74025633700000004</v>
      </c>
      <c r="AQ25">
        <v>2.225866313</v>
      </c>
      <c r="AR25">
        <v>-1</v>
      </c>
      <c r="AS25">
        <v>1798.991211</v>
      </c>
      <c r="AT25">
        <v>0.5</v>
      </c>
      <c r="AU25">
        <v>311.70526589999997</v>
      </c>
      <c r="AV25">
        <v>6.3519414899999997</v>
      </c>
      <c r="AW25">
        <v>1.2132035029999999</v>
      </c>
      <c r="AX25">
        <v>26.350593570000001</v>
      </c>
      <c r="AY25">
        <v>2</v>
      </c>
      <c r="AZ25">
        <v>4.644859791</v>
      </c>
      <c r="BA25">
        <v>1</v>
      </c>
      <c r="BB25">
        <v>9.289719582</v>
      </c>
      <c r="BC25">
        <v>25.73766518</v>
      </c>
      <c r="BD25">
        <v>26.350593570000001</v>
      </c>
      <c r="BE25">
        <v>25.134088519999999</v>
      </c>
      <c r="BF25">
        <v>399.21911619999997</v>
      </c>
      <c r="BG25">
        <v>378.76986690000001</v>
      </c>
      <c r="BH25">
        <v>18.560972209999999</v>
      </c>
      <c r="BI25">
        <v>22.103740689999999</v>
      </c>
      <c r="BJ25">
        <v>56.407848360000003</v>
      </c>
      <c r="BK25">
        <v>67.174522400000001</v>
      </c>
      <c r="BL25">
        <v>350.6602173</v>
      </c>
      <c r="BM25">
        <v>1798.991211</v>
      </c>
      <c r="BN25">
        <v>1915.2951660000001</v>
      </c>
      <c r="BO25">
        <v>100.9645386</v>
      </c>
      <c r="BP25">
        <v>-5.4152717590000004</v>
      </c>
      <c r="BQ25">
        <v>-1.041815758</v>
      </c>
      <c r="BR25">
        <v>0.25</v>
      </c>
      <c r="BS25">
        <v>-1.355140209</v>
      </c>
      <c r="BT25">
        <v>7.355140209</v>
      </c>
      <c r="BU25">
        <v>1</v>
      </c>
      <c r="BV25">
        <v>0</v>
      </c>
      <c r="BW25">
        <v>0.15999999600000001</v>
      </c>
      <c r="BX25">
        <v>111115</v>
      </c>
      <c r="BY25">
        <v>1.753301086</v>
      </c>
      <c r="BZ25">
        <v>6.3519409999999998E-3</v>
      </c>
      <c r="CA25">
        <v>299.5005936</v>
      </c>
      <c r="CB25">
        <v>298.88766520000001</v>
      </c>
      <c r="CC25">
        <v>287.83858729999997</v>
      </c>
      <c r="CD25">
        <v>2.370179E-3</v>
      </c>
      <c r="CE25">
        <v>3.4448974830000001</v>
      </c>
      <c r="CF25">
        <v>34.119875469999997</v>
      </c>
      <c r="CG25">
        <v>12.016134770000001</v>
      </c>
      <c r="CH25">
        <v>26.04412937</v>
      </c>
      <c r="CI25">
        <v>3.3830796269999999</v>
      </c>
      <c r="CJ25">
        <v>0.51375729800000003</v>
      </c>
      <c r="CK25">
        <v>2.2316939800000002</v>
      </c>
      <c r="CL25">
        <v>1.151385648</v>
      </c>
      <c r="CM25">
        <v>0.32367147600000001</v>
      </c>
      <c r="CN25">
        <v>27.166970280000001</v>
      </c>
      <c r="CO25">
        <v>0.71039013399999995</v>
      </c>
      <c r="CP25">
        <v>65.767927659999998</v>
      </c>
      <c r="CQ25">
        <v>373.90917280000002</v>
      </c>
      <c r="CR25">
        <v>5.8832210000000003E-2</v>
      </c>
      <c r="CS25">
        <v>0</v>
      </c>
      <c r="CT25">
        <v>1529.142529</v>
      </c>
      <c r="CU25">
        <v>347.47204590000001</v>
      </c>
      <c r="CV25">
        <v>0.407686347</v>
      </c>
      <c r="CW25" t="e">
        <v>#DIV/0!</v>
      </c>
      <c r="CX25">
        <v>5</v>
      </c>
      <c r="CY25">
        <v>0.160731020428315</v>
      </c>
      <c r="CZ25">
        <v>-9.8008322020308594</v>
      </c>
      <c r="DA25">
        <v>31.989233109331199</v>
      </c>
      <c r="DB25">
        <v>0.70376312840528599</v>
      </c>
    </row>
    <row r="26" spans="1:106" x14ac:dyDescent="0.3">
      <c r="A26">
        <v>25</v>
      </c>
      <c r="B26" t="s">
        <v>76</v>
      </c>
      <c r="C26">
        <v>62</v>
      </c>
      <c r="D26">
        <v>13</v>
      </c>
      <c r="E26">
        <v>3</v>
      </c>
      <c r="F26">
        <v>1</v>
      </c>
      <c r="G26">
        <v>68</v>
      </c>
      <c r="H26" s="3">
        <v>41312</v>
      </c>
      <c r="I26">
        <v>1</v>
      </c>
      <c r="J26">
        <v>170.5372806</v>
      </c>
      <c r="K26">
        <v>3.0806642740000001</v>
      </c>
      <c r="L26">
        <v>205.20726980000001</v>
      </c>
      <c r="M26">
        <v>280.41840789999998</v>
      </c>
      <c r="N26">
        <v>44.1</v>
      </c>
      <c r="O26">
        <v>20</v>
      </c>
      <c r="P26" s="118">
        <v>0.64937500000000004</v>
      </c>
      <c r="Q26" s="118">
        <v>0.16111111111111112</v>
      </c>
      <c r="R26" s="118">
        <v>0.48826388888888889</v>
      </c>
      <c r="S26">
        <v>4541</v>
      </c>
      <c r="T26">
        <v>0</v>
      </c>
      <c r="U26">
        <v>50</v>
      </c>
      <c r="V26">
        <v>-1.349740081</v>
      </c>
      <c r="W26">
        <v>0.377855363</v>
      </c>
      <c r="X26">
        <v>53.596082709999997</v>
      </c>
      <c r="Y26">
        <v>27.271209720000002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t="e">
        <v>#DIV/0!</v>
      </c>
      <c r="AH26" t="e">
        <v>#DIV/0!</v>
      </c>
      <c r="AI26" t="e">
        <v>#DIV/0!</v>
      </c>
      <c r="AJ26">
        <v>-1</v>
      </c>
      <c r="AK26">
        <v>0.85</v>
      </c>
      <c r="AL26">
        <v>0.85</v>
      </c>
      <c r="AM26">
        <v>10.050127030000001</v>
      </c>
      <c r="AN26">
        <v>0.85</v>
      </c>
      <c r="AO26">
        <v>-2.2849799999999999E-4</v>
      </c>
      <c r="AP26" t="e">
        <v>#DIV/0!</v>
      </c>
      <c r="AQ26" t="e">
        <v>#DIV/0!</v>
      </c>
      <c r="AR26" t="e">
        <v>#DIV/0!</v>
      </c>
      <c r="AS26">
        <v>1798.991211</v>
      </c>
      <c r="AT26">
        <v>0.5</v>
      </c>
      <c r="AU26" t="e">
        <v>#DIV/0!</v>
      </c>
      <c r="AV26">
        <v>4.8773834369999998</v>
      </c>
      <c r="AW26">
        <v>1.316118801</v>
      </c>
      <c r="AX26">
        <v>27.271209720000002</v>
      </c>
      <c r="AY26">
        <v>2</v>
      </c>
      <c r="AZ26">
        <v>4.644859791</v>
      </c>
      <c r="BA26">
        <v>1</v>
      </c>
      <c r="BB26">
        <v>9.289719582</v>
      </c>
      <c r="BC26">
        <v>25.735723499999999</v>
      </c>
      <c r="BD26">
        <v>27.271209720000002</v>
      </c>
      <c r="BE26">
        <v>25.131879810000001</v>
      </c>
      <c r="BF26">
        <v>48.14091492</v>
      </c>
      <c r="BG26">
        <v>48.77561188</v>
      </c>
      <c r="BH26">
        <v>20.26489067</v>
      </c>
      <c r="BI26">
        <v>22.985155110000001</v>
      </c>
      <c r="BJ26">
        <v>61.587005619999999</v>
      </c>
      <c r="BK26">
        <v>69.854156489999994</v>
      </c>
      <c r="BL26">
        <v>350.35388180000001</v>
      </c>
      <c r="BM26">
        <v>1800.714966</v>
      </c>
      <c r="BN26">
        <v>146.60662840000001</v>
      </c>
      <c r="BO26">
        <v>100.9543152</v>
      </c>
      <c r="BP26">
        <v>-6.2049866000000002E-2</v>
      </c>
      <c r="BQ26">
        <v>-1.198079109</v>
      </c>
      <c r="BR26">
        <v>0.25</v>
      </c>
      <c r="BS26">
        <v>-1.355140209</v>
      </c>
      <c r="BT26">
        <v>7.355140209</v>
      </c>
      <c r="BU26">
        <v>1</v>
      </c>
      <c r="BV26">
        <v>0</v>
      </c>
      <c r="BW26">
        <v>0.15999999600000001</v>
      </c>
      <c r="BX26">
        <v>111135</v>
      </c>
      <c r="BY26">
        <v>1.751769409</v>
      </c>
      <c r="BZ26">
        <v>4.8773829999999999E-3</v>
      </c>
      <c r="CA26">
        <v>300.42120970000002</v>
      </c>
      <c r="CB26">
        <v>298.88572349999998</v>
      </c>
      <c r="CC26">
        <v>288.11438809999999</v>
      </c>
      <c r="CD26">
        <v>0.203161008</v>
      </c>
      <c r="CE26">
        <v>3.6365693939999999</v>
      </c>
      <c r="CF26">
        <v>36.021931180000003</v>
      </c>
      <c r="CG26">
        <v>13.036776079999999</v>
      </c>
      <c r="CH26">
        <v>26.50346661</v>
      </c>
      <c r="CI26">
        <v>3.47610105</v>
      </c>
      <c r="CJ26">
        <v>0.36308695600000002</v>
      </c>
      <c r="CK26">
        <v>2.3204505929999999</v>
      </c>
      <c r="CL26">
        <v>1.1556504569999999</v>
      </c>
      <c r="CM26">
        <v>0.22821154099999999</v>
      </c>
      <c r="CN26">
        <v>5.410755827</v>
      </c>
      <c r="CO26">
        <v>1.098829531</v>
      </c>
      <c r="CP26">
        <v>64.166080249999993</v>
      </c>
      <c r="CQ26">
        <v>48.971758710000003</v>
      </c>
      <c r="CR26">
        <v>-1.7685198999999999E-2</v>
      </c>
      <c r="CS26">
        <v>0</v>
      </c>
      <c r="CT26">
        <v>1530.6077210000001</v>
      </c>
      <c r="CU26">
        <v>0</v>
      </c>
      <c r="CV26" t="e">
        <v>#DIV/0!</v>
      </c>
      <c r="CW26" t="e">
        <v>#DIV/0!</v>
      </c>
      <c r="CX26">
        <v>13</v>
      </c>
      <c r="CY26">
        <v>0.18346618326762101</v>
      </c>
      <c r="CZ26">
        <v>-11.182808813899401</v>
      </c>
      <c r="DA26">
        <v>36.518398835682</v>
      </c>
      <c r="DB26">
        <v>0.80340477438500502</v>
      </c>
    </row>
    <row r="27" spans="1:106" x14ac:dyDescent="0.3">
      <c r="A27">
        <v>26</v>
      </c>
      <c r="B27" t="s">
        <v>76</v>
      </c>
      <c r="C27">
        <v>62</v>
      </c>
      <c r="D27">
        <v>13</v>
      </c>
      <c r="E27">
        <v>3</v>
      </c>
      <c r="F27">
        <v>1</v>
      </c>
      <c r="G27">
        <v>68</v>
      </c>
      <c r="H27" s="3">
        <v>41312</v>
      </c>
      <c r="I27">
        <v>1</v>
      </c>
      <c r="J27">
        <v>170.5372806</v>
      </c>
      <c r="K27">
        <v>3.0806642740000001</v>
      </c>
      <c r="L27">
        <v>205.20726980000001</v>
      </c>
      <c r="M27">
        <v>280.41840789999998</v>
      </c>
      <c r="N27">
        <v>44.1</v>
      </c>
      <c r="O27">
        <v>21</v>
      </c>
      <c r="P27" s="118">
        <v>0.65156249999999993</v>
      </c>
      <c r="Q27" s="118">
        <v>0.16111111111111112</v>
      </c>
      <c r="R27" s="118">
        <v>0.4904513888888889</v>
      </c>
      <c r="S27">
        <v>4730</v>
      </c>
      <c r="T27">
        <v>0</v>
      </c>
      <c r="U27">
        <v>150</v>
      </c>
      <c r="V27">
        <v>11.072474189999999</v>
      </c>
      <c r="W27">
        <v>0.38504896599999999</v>
      </c>
      <c r="X27">
        <v>95.559520329999998</v>
      </c>
      <c r="Y27">
        <v>27.229633329999999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e">
        <v>#DIV/0!</v>
      </c>
      <c r="AH27" t="e">
        <v>#DIV/0!</v>
      </c>
      <c r="AI27" t="e">
        <v>#DIV/0!</v>
      </c>
      <c r="AJ27">
        <v>-1</v>
      </c>
      <c r="AK27">
        <v>0.85</v>
      </c>
      <c r="AL27">
        <v>0.85</v>
      </c>
      <c r="AM27">
        <v>10.050127030000001</v>
      </c>
      <c r="AN27">
        <v>0.85</v>
      </c>
      <c r="AO27">
        <v>7.8876620000000001E-3</v>
      </c>
      <c r="AP27" t="e">
        <v>#DIV/0!</v>
      </c>
      <c r="AQ27" t="e">
        <v>#DIV/0!</v>
      </c>
      <c r="AR27" t="e">
        <v>#DIV/0!</v>
      </c>
      <c r="AS27">
        <v>1798.991211</v>
      </c>
      <c r="AT27">
        <v>0.5</v>
      </c>
      <c r="AU27" t="e">
        <v>#DIV/0!</v>
      </c>
      <c r="AV27">
        <v>4.6793441529999997</v>
      </c>
      <c r="AW27">
        <v>1.2395652269999999</v>
      </c>
      <c r="AX27">
        <v>27.229633329999999</v>
      </c>
      <c r="AY27">
        <v>2</v>
      </c>
      <c r="AZ27">
        <v>4.644859791</v>
      </c>
      <c r="BA27">
        <v>1</v>
      </c>
      <c r="BB27">
        <v>9.289719582</v>
      </c>
      <c r="BC27">
        <v>25.726390840000001</v>
      </c>
      <c r="BD27">
        <v>27.229633329999999</v>
      </c>
      <c r="BE27">
        <v>25.130178449999999</v>
      </c>
      <c r="BF27">
        <v>152.3401337</v>
      </c>
      <c r="BG27">
        <v>145.63014219999999</v>
      </c>
      <c r="BH27">
        <v>21.049026489999999</v>
      </c>
      <c r="BI27">
        <v>23.65713882</v>
      </c>
      <c r="BJ27">
        <v>64.001754759999997</v>
      </c>
      <c r="BK27">
        <v>71.931991580000002</v>
      </c>
      <c r="BL27">
        <v>350.34106450000002</v>
      </c>
      <c r="BM27">
        <v>1800.649048</v>
      </c>
      <c r="BN27">
        <v>145.90272519999999</v>
      </c>
      <c r="BO27">
        <v>100.9484482</v>
      </c>
      <c r="BP27">
        <v>-1.1102981569999999</v>
      </c>
      <c r="BQ27">
        <v>-1.2163724899999999</v>
      </c>
      <c r="BR27">
        <v>0.5</v>
      </c>
      <c r="BS27">
        <v>-1.355140209</v>
      </c>
      <c r="BT27">
        <v>7.355140209</v>
      </c>
      <c r="BU27">
        <v>1</v>
      </c>
      <c r="BV27">
        <v>0</v>
      </c>
      <c r="BW27">
        <v>0.15999999600000001</v>
      </c>
      <c r="BX27">
        <v>111115</v>
      </c>
      <c r="BY27">
        <v>1.7517053220000001</v>
      </c>
      <c r="BZ27">
        <v>4.6793440000000002E-3</v>
      </c>
      <c r="CA27">
        <v>300.37963330000002</v>
      </c>
      <c r="CB27">
        <v>298.87639080000002</v>
      </c>
      <c r="CC27">
        <v>288.10384119999998</v>
      </c>
      <c r="CD27">
        <v>0.236650948</v>
      </c>
      <c r="CE27">
        <v>3.6277166799999998</v>
      </c>
      <c r="CF27">
        <v>35.93632934</v>
      </c>
      <c r="CG27">
        <v>12.279190509999999</v>
      </c>
      <c r="CH27">
        <v>26.478012079999999</v>
      </c>
      <c r="CI27">
        <v>3.4708883579999998</v>
      </c>
      <c r="CJ27">
        <v>0.36972428899999998</v>
      </c>
      <c r="CK27">
        <v>2.3881514529999999</v>
      </c>
      <c r="CL27">
        <v>1.0827369060000001</v>
      </c>
      <c r="CM27">
        <v>0.232407317</v>
      </c>
      <c r="CN27">
        <v>9.6465852860000005</v>
      </c>
      <c r="CO27">
        <v>0.656179544</v>
      </c>
      <c r="CP27">
        <v>66.182981799999993</v>
      </c>
      <c r="CQ27">
        <v>144.02106889999999</v>
      </c>
      <c r="CR27">
        <v>5.0882094000000003E-2</v>
      </c>
      <c r="CS27">
        <v>0</v>
      </c>
      <c r="CT27">
        <v>1530.5516909999999</v>
      </c>
      <c r="CU27">
        <v>0</v>
      </c>
      <c r="CV27" t="e">
        <v>#DIV/0!</v>
      </c>
      <c r="CW27" t="e">
        <v>#DIV/0!</v>
      </c>
      <c r="CX27">
        <v>13</v>
      </c>
      <c r="CY27">
        <v>0.18346618326762101</v>
      </c>
      <c r="CZ27">
        <v>-11.182808813899401</v>
      </c>
      <c r="DA27">
        <v>36.518398835682</v>
      </c>
      <c r="DB27">
        <v>0.80340477438500502</v>
      </c>
    </row>
    <row r="28" spans="1:106" x14ac:dyDescent="0.3">
      <c r="A28">
        <v>27</v>
      </c>
      <c r="B28" t="s">
        <v>76</v>
      </c>
      <c r="C28">
        <v>62</v>
      </c>
      <c r="D28">
        <v>13</v>
      </c>
      <c r="E28">
        <v>3</v>
      </c>
      <c r="F28">
        <v>1</v>
      </c>
      <c r="G28">
        <v>68</v>
      </c>
      <c r="H28" s="3">
        <v>41312</v>
      </c>
      <c r="I28">
        <v>1</v>
      </c>
      <c r="J28">
        <v>170.5372806</v>
      </c>
      <c r="K28">
        <v>3.0806642740000001</v>
      </c>
      <c r="L28">
        <v>205.20726980000001</v>
      </c>
      <c r="M28">
        <v>280.41840789999998</v>
      </c>
      <c r="N28">
        <v>44.1</v>
      </c>
      <c r="O28">
        <v>23</v>
      </c>
      <c r="P28" s="118">
        <v>0.65640046296296295</v>
      </c>
      <c r="Q28" s="118">
        <v>0.16111111111111112</v>
      </c>
      <c r="R28" s="118">
        <v>0.4952893518518518</v>
      </c>
      <c r="S28">
        <v>5148</v>
      </c>
      <c r="T28">
        <v>0</v>
      </c>
      <c r="U28">
        <v>800</v>
      </c>
      <c r="V28">
        <v>53.352402840000003</v>
      </c>
      <c r="W28">
        <v>0.39904311399999998</v>
      </c>
      <c r="X28">
        <v>534.51859249999995</v>
      </c>
      <c r="Y28">
        <v>27.058984760000001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t="e">
        <v>#DIV/0!</v>
      </c>
      <c r="AH28" t="e">
        <v>#DIV/0!</v>
      </c>
      <c r="AI28" t="e">
        <v>#DIV/0!</v>
      </c>
      <c r="AJ28">
        <v>-1</v>
      </c>
      <c r="AK28">
        <v>0.85</v>
      </c>
      <c r="AL28">
        <v>0.85</v>
      </c>
      <c r="AM28">
        <v>10.050127030000001</v>
      </c>
      <c r="AN28">
        <v>0.85</v>
      </c>
      <c r="AO28">
        <v>3.5512961000000003E-2</v>
      </c>
      <c r="AP28" t="e">
        <v>#DIV/0!</v>
      </c>
      <c r="AQ28" t="e">
        <v>#DIV/0!</v>
      </c>
      <c r="AR28" t="e">
        <v>#DIV/0!</v>
      </c>
      <c r="AS28">
        <v>1798.991211</v>
      </c>
      <c r="AT28">
        <v>0.5</v>
      </c>
      <c r="AU28" t="e">
        <v>#DIV/0!</v>
      </c>
      <c r="AV28">
        <v>4.7151037469999997</v>
      </c>
      <c r="AW28">
        <v>1.2070843579999999</v>
      </c>
      <c r="AX28">
        <v>27.058984760000001</v>
      </c>
      <c r="AY28">
        <v>2</v>
      </c>
      <c r="AZ28">
        <v>4.644859791</v>
      </c>
      <c r="BA28">
        <v>1</v>
      </c>
      <c r="BB28">
        <v>9.289719582</v>
      </c>
      <c r="BC28">
        <v>25.69432449</v>
      </c>
      <c r="BD28">
        <v>27.058984760000001</v>
      </c>
      <c r="BE28">
        <v>25.130155559999999</v>
      </c>
      <c r="BF28">
        <v>801.6130981</v>
      </c>
      <c r="BG28">
        <v>769.08404540000004</v>
      </c>
      <c r="BH28">
        <v>20.995294569999999</v>
      </c>
      <c r="BI28">
        <v>23.623548509999999</v>
      </c>
      <c r="BJ28">
        <v>63.952728270000001</v>
      </c>
      <c r="BK28">
        <v>71.958526610000007</v>
      </c>
      <c r="BL28">
        <v>350.32507320000002</v>
      </c>
      <c r="BM28">
        <v>1800.5821530000001</v>
      </c>
      <c r="BN28">
        <v>141.66149899999999</v>
      </c>
      <c r="BO28">
        <v>100.9371414</v>
      </c>
      <c r="BP28">
        <v>-16.588874820000001</v>
      </c>
      <c r="BQ28">
        <v>-1.0756196979999999</v>
      </c>
      <c r="BR28">
        <v>0.25</v>
      </c>
      <c r="BS28">
        <v>-1.355140209</v>
      </c>
      <c r="BT28">
        <v>7.355140209</v>
      </c>
      <c r="BU28">
        <v>1</v>
      </c>
      <c r="BV28">
        <v>0</v>
      </c>
      <c r="BW28">
        <v>0.15999999600000001</v>
      </c>
      <c r="BX28">
        <v>111115</v>
      </c>
      <c r="BY28">
        <v>1.7516253660000001</v>
      </c>
      <c r="BZ28">
        <v>4.7151040000000003E-3</v>
      </c>
      <c r="CA28">
        <v>300.2089848</v>
      </c>
      <c r="CB28">
        <v>298.84432450000003</v>
      </c>
      <c r="CC28">
        <v>288.09313809999998</v>
      </c>
      <c r="CD28">
        <v>0.23679619499999999</v>
      </c>
      <c r="CE28">
        <v>3.5915778139999999</v>
      </c>
      <c r="CF28">
        <v>35.582321469999997</v>
      </c>
      <c r="CG28">
        <v>11.958772959999999</v>
      </c>
      <c r="CH28">
        <v>26.37665462</v>
      </c>
      <c r="CI28">
        <v>3.4501995569999999</v>
      </c>
      <c r="CJ28">
        <v>0.382608053</v>
      </c>
      <c r="CK28">
        <v>2.384493457</v>
      </c>
      <c r="CL28">
        <v>1.065706101</v>
      </c>
      <c r="CM28">
        <v>0.240554238</v>
      </c>
      <c r="CN28">
        <v>53.952778760000001</v>
      </c>
      <c r="CO28">
        <v>0.69500673599999996</v>
      </c>
      <c r="CP28">
        <v>66.792425690000002</v>
      </c>
      <c r="CQ28">
        <v>761.33077109999999</v>
      </c>
      <c r="CR28">
        <v>4.6806677999999997E-2</v>
      </c>
      <c r="CS28">
        <v>0</v>
      </c>
      <c r="CT28">
        <v>1530.4948300000001</v>
      </c>
      <c r="CU28">
        <v>0</v>
      </c>
      <c r="CV28" t="e">
        <v>#DIV/0!</v>
      </c>
      <c r="CW28" t="e">
        <v>#DIV/0!</v>
      </c>
      <c r="CX28">
        <v>13</v>
      </c>
      <c r="CY28">
        <v>0.18346618326762101</v>
      </c>
      <c r="CZ28">
        <v>-11.182808813899401</v>
      </c>
      <c r="DA28">
        <v>36.518398835682</v>
      </c>
      <c r="DB28">
        <v>0.80340477438500502</v>
      </c>
    </row>
    <row r="29" spans="1:106" x14ac:dyDescent="0.3">
      <c r="A29">
        <v>28</v>
      </c>
      <c r="B29" t="s">
        <v>76</v>
      </c>
      <c r="C29">
        <v>62</v>
      </c>
      <c r="D29">
        <v>13</v>
      </c>
      <c r="E29">
        <v>3</v>
      </c>
      <c r="F29">
        <v>1</v>
      </c>
      <c r="G29">
        <v>68</v>
      </c>
      <c r="H29" s="3">
        <v>41312</v>
      </c>
      <c r="I29">
        <v>1</v>
      </c>
      <c r="J29">
        <v>170.5372806</v>
      </c>
      <c r="K29">
        <v>3.0806642740000001</v>
      </c>
      <c r="L29">
        <v>205.20726980000001</v>
      </c>
      <c r="M29">
        <v>280.41840789999998</v>
      </c>
      <c r="N29">
        <v>44.1</v>
      </c>
      <c r="O29">
        <v>24</v>
      </c>
      <c r="P29" s="118">
        <v>0.65991898148148154</v>
      </c>
      <c r="Q29" s="118">
        <v>0.16111111111111112</v>
      </c>
      <c r="R29" s="118">
        <v>0.49880787037037039</v>
      </c>
      <c r="S29">
        <v>5443.5</v>
      </c>
      <c r="T29">
        <v>0</v>
      </c>
      <c r="U29">
        <v>400</v>
      </c>
      <c r="V29">
        <v>32.445184220000002</v>
      </c>
      <c r="W29">
        <v>0.39791643199999999</v>
      </c>
      <c r="X29">
        <v>237.79855370000001</v>
      </c>
      <c r="Y29">
        <v>27.013887409999999</v>
      </c>
      <c r="Z29">
        <v>4</v>
      </c>
      <c r="AA29">
        <v>4</v>
      </c>
      <c r="AB29">
        <v>0</v>
      </c>
      <c r="AC29">
        <v>0</v>
      </c>
      <c r="AD29">
        <v>275.19873050000001</v>
      </c>
      <c r="AE29">
        <v>571.54974370000002</v>
      </c>
      <c r="AF29">
        <v>353.39819340000003</v>
      </c>
      <c r="AG29" t="e">
        <v>#DIV/0!</v>
      </c>
      <c r="AH29">
        <v>0.51850432400000002</v>
      </c>
      <c r="AI29">
        <v>0.38168427599999999</v>
      </c>
      <c r="AJ29">
        <v>-1</v>
      </c>
      <c r="AK29">
        <v>0.85</v>
      </c>
      <c r="AL29">
        <v>0.85</v>
      </c>
      <c r="AM29">
        <v>9.9458990099999998</v>
      </c>
      <c r="AN29">
        <v>0.85</v>
      </c>
      <c r="AO29">
        <v>2.1871038999999998E-2</v>
      </c>
      <c r="AP29">
        <v>0.73612554200000002</v>
      </c>
      <c r="AQ29">
        <v>2.076861847</v>
      </c>
      <c r="AR29">
        <v>-1</v>
      </c>
      <c r="AS29">
        <v>1799.05835</v>
      </c>
      <c r="AT29">
        <v>0.5</v>
      </c>
      <c r="AU29">
        <v>291.83572079999999</v>
      </c>
      <c r="AV29">
        <v>5.0406531379999997</v>
      </c>
      <c r="AW29">
        <v>1.294574522</v>
      </c>
      <c r="AX29">
        <v>27.013887409999999</v>
      </c>
      <c r="AY29">
        <v>2</v>
      </c>
      <c r="AZ29">
        <v>4.644859791</v>
      </c>
      <c r="BA29">
        <v>1</v>
      </c>
      <c r="BB29">
        <v>9.289719582</v>
      </c>
      <c r="BC29">
        <v>25.671920780000001</v>
      </c>
      <c r="BD29">
        <v>27.013887409999999</v>
      </c>
      <c r="BE29">
        <v>25.131414410000001</v>
      </c>
      <c r="BF29">
        <v>399.14389039999998</v>
      </c>
      <c r="BG29">
        <v>379.5292053</v>
      </c>
      <c r="BH29">
        <v>19.85124016</v>
      </c>
      <c r="BI29">
        <v>22.663665770000001</v>
      </c>
      <c r="BJ29">
        <v>60.545635220000001</v>
      </c>
      <c r="BK29">
        <v>69.123443600000002</v>
      </c>
      <c r="BL29">
        <v>350.33200069999998</v>
      </c>
      <c r="BM29">
        <v>1799.05835</v>
      </c>
      <c r="BN29">
        <v>144.30642700000001</v>
      </c>
      <c r="BO29">
        <v>100.93272399999999</v>
      </c>
      <c r="BP29">
        <v>-5.6893081670000001</v>
      </c>
      <c r="BQ29">
        <v>-1.073237419</v>
      </c>
      <c r="BR29">
        <v>0.25</v>
      </c>
      <c r="BS29">
        <v>-1.355140209</v>
      </c>
      <c r="BT29">
        <v>7.355140209</v>
      </c>
      <c r="BU29">
        <v>1</v>
      </c>
      <c r="BV29">
        <v>0</v>
      </c>
      <c r="BW29">
        <v>0.15999999600000001</v>
      </c>
      <c r="BX29">
        <v>111115</v>
      </c>
      <c r="BY29">
        <v>1.7516600040000001</v>
      </c>
      <c r="BZ29">
        <v>5.040653E-3</v>
      </c>
      <c r="CA29">
        <v>300.16388740000002</v>
      </c>
      <c r="CB29">
        <v>298.82192079999999</v>
      </c>
      <c r="CC29">
        <v>287.84932950000001</v>
      </c>
      <c r="CD29">
        <v>0.184062432</v>
      </c>
      <c r="CE29">
        <v>3.582080044</v>
      </c>
      <c r="CF29">
        <v>35.48977876</v>
      </c>
      <c r="CG29">
        <v>12.82611299</v>
      </c>
      <c r="CH29">
        <v>26.342904090000001</v>
      </c>
      <c r="CI29">
        <v>3.443334433</v>
      </c>
      <c r="CJ29">
        <v>0.38157214699999997</v>
      </c>
      <c r="CK29">
        <v>2.287505522</v>
      </c>
      <c r="CL29">
        <v>1.155828911</v>
      </c>
      <c r="CM29">
        <v>0.23989907199999999</v>
      </c>
      <c r="CN29">
        <v>24.001655790000001</v>
      </c>
      <c r="CO29">
        <v>0.62656193599999999</v>
      </c>
      <c r="CP29">
        <v>64.306293550000007</v>
      </c>
      <c r="CQ29">
        <v>374.81420850000001</v>
      </c>
      <c r="CR29">
        <v>5.5665699999999999E-2</v>
      </c>
      <c r="CS29">
        <v>0</v>
      </c>
      <c r="CT29">
        <v>1529.199597</v>
      </c>
      <c r="CU29">
        <v>296.35101320000001</v>
      </c>
      <c r="CV29">
        <v>0.38168427599999999</v>
      </c>
      <c r="CW29" t="e">
        <v>#DIV/0!</v>
      </c>
      <c r="CX29">
        <v>13</v>
      </c>
      <c r="CY29">
        <v>0.18346618326762101</v>
      </c>
      <c r="CZ29">
        <v>-11.182808813899401</v>
      </c>
      <c r="DA29">
        <v>36.518398835682</v>
      </c>
      <c r="DB29">
        <v>0.80340477438500502</v>
      </c>
    </row>
    <row r="30" spans="1:106" x14ac:dyDescent="0.3">
      <c r="A30">
        <v>29</v>
      </c>
      <c r="B30" t="s">
        <v>93</v>
      </c>
      <c r="C30">
        <v>79</v>
      </c>
      <c r="D30">
        <v>9</v>
      </c>
      <c r="E30">
        <v>3</v>
      </c>
      <c r="F30">
        <v>4</v>
      </c>
      <c r="G30">
        <v>68</v>
      </c>
      <c r="H30" s="3">
        <v>41312</v>
      </c>
      <c r="I30">
        <v>1</v>
      </c>
      <c r="J30">
        <v>170.5373122</v>
      </c>
      <c r="K30">
        <v>3.0806671649999999</v>
      </c>
      <c r="L30">
        <v>205.2073078</v>
      </c>
      <c r="M30">
        <v>280.41841670000002</v>
      </c>
      <c r="N30">
        <v>53.4</v>
      </c>
      <c r="O30">
        <v>26</v>
      </c>
      <c r="P30" s="118">
        <v>0.66598379629629634</v>
      </c>
      <c r="Q30" s="118">
        <v>0.16111111111111112</v>
      </c>
      <c r="R30" s="118">
        <v>0.50487268518518513</v>
      </c>
      <c r="S30">
        <v>5976</v>
      </c>
      <c r="T30">
        <v>0</v>
      </c>
      <c r="U30">
        <v>50</v>
      </c>
      <c r="V30">
        <v>-1.2377969120000001</v>
      </c>
      <c r="W30">
        <v>0.45580135799999999</v>
      </c>
      <c r="X30">
        <v>51.433323590000001</v>
      </c>
      <c r="Y30">
        <v>26.953086849999998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t="e">
        <v>#DIV/0!</v>
      </c>
      <c r="AH30" t="e">
        <v>#DIV/0!</v>
      </c>
      <c r="AI30" t="e">
        <v>#DIV/0!</v>
      </c>
      <c r="AJ30">
        <v>-1</v>
      </c>
      <c r="AK30">
        <v>0.85</v>
      </c>
      <c r="AL30">
        <v>0.85</v>
      </c>
      <c r="AM30">
        <v>9.9220190049999992</v>
      </c>
      <c r="AN30">
        <v>0.85</v>
      </c>
      <c r="AO30">
        <v>-1.5535899999999999E-4</v>
      </c>
      <c r="AP30" t="e">
        <v>#DIV/0!</v>
      </c>
      <c r="AQ30" t="e">
        <v>#DIV/0!</v>
      </c>
      <c r="AR30" t="e">
        <v>#DIV/0!</v>
      </c>
      <c r="AS30">
        <v>1799.05835</v>
      </c>
      <c r="AT30">
        <v>0.5</v>
      </c>
      <c r="AU30" t="e">
        <v>#DIV/0!</v>
      </c>
      <c r="AV30">
        <v>5.3418150820000001</v>
      </c>
      <c r="AW30">
        <v>1.2043321570000001</v>
      </c>
      <c r="AX30">
        <v>26.953086849999998</v>
      </c>
      <c r="AY30">
        <v>2</v>
      </c>
      <c r="AZ30">
        <v>4.644859791</v>
      </c>
      <c r="BA30">
        <v>1</v>
      </c>
      <c r="BB30">
        <v>9.289719582</v>
      </c>
      <c r="BC30">
        <v>25.782472609999999</v>
      </c>
      <c r="BD30">
        <v>26.953086849999998</v>
      </c>
      <c r="BE30">
        <v>25.12872887</v>
      </c>
      <c r="BF30">
        <v>47.31534576</v>
      </c>
      <c r="BG30">
        <v>47.875949859999999</v>
      </c>
      <c r="BH30">
        <v>20.455560680000001</v>
      </c>
      <c r="BI30">
        <v>23.433475489999999</v>
      </c>
      <c r="BJ30">
        <v>61.975219729999999</v>
      </c>
      <c r="BK30">
        <v>70.997558589999997</v>
      </c>
      <c r="BL30">
        <v>350.35507200000001</v>
      </c>
      <c r="BM30">
        <v>1800.7380370000001</v>
      </c>
      <c r="BN30">
        <v>1941.1636960000001</v>
      </c>
      <c r="BO30">
        <v>100.92304230000001</v>
      </c>
      <c r="BP30">
        <v>9.9967956999999996E-2</v>
      </c>
      <c r="BQ30">
        <v>-1.233353615</v>
      </c>
      <c r="BR30">
        <v>0.25</v>
      </c>
      <c r="BS30">
        <v>-1.355140209</v>
      </c>
      <c r="BT30">
        <v>7.355140209</v>
      </c>
      <c r="BU30">
        <v>1</v>
      </c>
      <c r="BV30">
        <v>0</v>
      </c>
      <c r="BW30">
        <v>0.15999999600000001</v>
      </c>
      <c r="BX30">
        <v>111135</v>
      </c>
      <c r="BY30">
        <v>1.7517753599999999</v>
      </c>
      <c r="BZ30">
        <v>5.3418149999999998E-3</v>
      </c>
      <c r="CA30">
        <v>300.10308689999999</v>
      </c>
      <c r="CB30">
        <v>298.93247259999998</v>
      </c>
      <c r="CC30">
        <v>288.11807950000002</v>
      </c>
      <c r="CD30">
        <v>0.14347141299999999</v>
      </c>
      <c r="CE30">
        <v>3.5693097950000001</v>
      </c>
      <c r="CF30">
        <v>35.366648830000003</v>
      </c>
      <c r="CG30">
        <v>11.933173330000001</v>
      </c>
      <c r="CH30">
        <v>26.367779729999999</v>
      </c>
      <c r="CI30">
        <v>3.4483931769999998</v>
      </c>
      <c r="CJ30">
        <v>0.43448337199999998</v>
      </c>
      <c r="CK30">
        <v>2.364977638</v>
      </c>
      <c r="CL30">
        <v>1.0834155379999999</v>
      </c>
      <c r="CM30">
        <v>0.27339017399999999</v>
      </c>
      <c r="CN30">
        <v>5.1908074920000002</v>
      </c>
      <c r="CO30">
        <v>1.074303982</v>
      </c>
      <c r="CP30">
        <v>66.862531700000005</v>
      </c>
      <c r="CQ30">
        <v>48.055828900000002</v>
      </c>
      <c r="CR30">
        <v>-1.7222101E-2</v>
      </c>
      <c r="CS30">
        <v>0</v>
      </c>
      <c r="CT30">
        <v>1530.627332</v>
      </c>
      <c r="CU30">
        <v>0</v>
      </c>
      <c r="CV30" t="e">
        <v>#DIV/0!</v>
      </c>
      <c r="CW30" t="e">
        <v>#DIV/0!</v>
      </c>
      <c r="CX30">
        <v>9</v>
      </c>
      <c r="CY30">
        <v>0.18678006038234099</v>
      </c>
      <c r="CZ30">
        <v>-10.844516197804699</v>
      </c>
      <c r="DA30">
        <v>37.718299501603902</v>
      </c>
      <c r="DB30">
        <v>0.82980258903528503</v>
      </c>
    </row>
    <row r="31" spans="1:106" x14ac:dyDescent="0.3">
      <c r="A31">
        <v>30</v>
      </c>
      <c r="B31" t="s">
        <v>93</v>
      </c>
      <c r="C31">
        <v>79</v>
      </c>
      <c r="D31">
        <v>9</v>
      </c>
      <c r="E31">
        <v>3</v>
      </c>
      <c r="F31">
        <v>4</v>
      </c>
      <c r="G31">
        <v>68</v>
      </c>
      <c r="H31" s="3">
        <v>41312</v>
      </c>
      <c r="I31">
        <v>1</v>
      </c>
      <c r="J31">
        <v>170.5373122</v>
      </c>
      <c r="K31">
        <v>3.0806671649999999</v>
      </c>
      <c r="L31">
        <v>205.2073078</v>
      </c>
      <c r="M31">
        <v>280.41841670000002</v>
      </c>
      <c r="N31">
        <v>53.4</v>
      </c>
      <c r="O31">
        <v>27</v>
      </c>
      <c r="P31" s="118">
        <v>0.66840277777777779</v>
      </c>
      <c r="Q31" s="118">
        <v>0.16111111111111112</v>
      </c>
      <c r="R31" s="118">
        <v>0.5072916666666667</v>
      </c>
      <c r="S31">
        <v>6185</v>
      </c>
      <c r="T31">
        <v>0</v>
      </c>
      <c r="U31">
        <v>150</v>
      </c>
      <c r="V31">
        <v>11.773499770000001</v>
      </c>
      <c r="W31">
        <v>0.45123783000000001</v>
      </c>
      <c r="X31">
        <v>99.157201180000001</v>
      </c>
      <c r="Y31">
        <v>27.05010605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e">
        <v>#DIV/0!</v>
      </c>
      <c r="AH31" t="e">
        <v>#DIV/0!</v>
      </c>
      <c r="AI31" t="e">
        <v>#DIV/0!</v>
      </c>
      <c r="AJ31">
        <v>-1</v>
      </c>
      <c r="AK31">
        <v>0.85</v>
      </c>
      <c r="AL31">
        <v>0.85</v>
      </c>
      <c r="AM31">
        <v>9.9220190049999992</v>
      </c>
      <c r="AN31">
        <v>0.85</v>
      </c>
      <c r="AO31">
        <v>8.3415480000000007E-3</v>
      </c>
      <c r="AP31" t="e">
        <v>#DIV/0!</v>
      </c>
      <c r="AQ31" t="e">
        <v>#DIV/0!</v>
      </c>
      <c r="AR31" t="e">
        <v>#DIV/0!</v>
      </c>
      <c r="AS31">
        <v>1799.05835</v>
      </c>
      <c r="AT31">
        <v>0.5</v>
      </c>
      <c r="AU31" t="e">
        <v>#DIV/0!</v>
      </c>
      <c r="AV31">
        <v>5.0265224010000003</v>
      </c>
      <c r="AW31">
        <v>1.143522559</v>
      </c>
      <c r="AX31">
        <v>27.05010605</v>
      </c>
      <c r="AY31">
        <v>2</v>
      </c>
      <c r="AZ31">
        <v>4.644859791</v>
      </c>
      <c r="BA31">
        <v>1</v>
      </c>
      <c r="BB31">
        <v>9.289719582</v>
      </c>
      <c r="BC31">
        <v>25.75155449</v>
      </c>
      <c r="BD31">
        <v>27.05010605</v>
      </c>
      <c r="BE31">
        <v>25.129079820000001</v>
      </c>
      <c r="BF31">
        <v>152.04225159999999</v>
      </c>
      <c r="BG31">
        <v>144.90542600000001</v>
      </c>
      <c r="BH31">
        <v>21.439394</v>
      </c>
      <c r="BI31">
        <v>24.239284519999998</v>
      </c>
      <c r="BJ31">
        <v>65.071990970000002</v>
      </c>
      <c r="BK31">
        <v>73.570106510000002</v>
      </c>
      <c r="BL31">
        <v>350.34820560000003</v>
      </c>
      <c r="BM31">
        <v>1801.5417480000001</v>
      </c>
      <c r="BN31">
        <v>1944.3919679999999</v>
      </c>
      <c r="BO31">
        <v>100.9181442</v>
      </c>
      <c r="BP31">
        <v>-1.0504684449999999</v>
      </c>
      <c r="BQ31">
        <v>-1.2515592579999999</v>
      </c>
      <c r="BR31">
        <v>0.5</v>
      </c>
      <c r="BS31">
        <v>-1.355140209</v>
      </c>
      <c r="BT31">
        <v>7.355140209</v>
      </c>
      <c r="BU31">
        <v>1</v>
      </c>
      <c r="BV31">
        <v>0</v>
      </c>
      <c r="BW31">
        <v>0.15999999600000001</v>
      </c>
      <c r="BX31">
        <v>111115</v>
      </c>
      <c r="BY31">
        <v>1.7517410280000001</v>
      </c>
      <c r="BZ31">
        <v>5.0265220000000003E-3</v>
      </c>
      <c r="CA31">
        <v>300.20010600000001</v>
      </c>
      <c r="CB31">
        <v>298.90155449999997</v>
      </c>
      <c r="CC31">
        <v>288.24667319999998</v>
      </c>
      <c r="CD31">
        <v>0.18963179099999999</v>
      </c>
      <c r="CE31">
        <v>3.5897061699999999</v>
      </c>
      <c r="CF31">
        <v>35.570473450000001</v>
      </c>
      <c r="CG31">
        <v>11.33118893</v>
      </c>
      <c r="CH31">
        <v>26.40083027</v>
      </c>
      <c r="CI31">
        <v>3.455124418</v>
      </c>
      <c r="CJ31">
        <v>0.43033479400000002</v>
      </c>
      <c r="CK31">
        <v>2.4461836109999999</v>
      </c>
      <c r="CL31">
        <v>1.0089408070000001</v>
      </c>
      <c r="CM31">
        <v>0.270762263</v>
      </c>
      <c r="CN31">
        <v>10.00676073</v>
      </c>
      <c r="CO31">
        <v>0.68428908399999999</v>
      </c>
      <c r="CP31">
        <v>68.683553610000004</v>
      </c>
      <c r="CQ31">
        <v>143.19447829999999</v>
      </c>
      <c r="CR31">
        <v>5.6471857E-2</v>
      </c>
      <c r="CS31">
        <v>0</v>
      </c>
      <c r="CT31">
        <v>1531.3104860000001</v>
      </c>
      <c r="CU31">
        <v>0</v>
      </c>
      <c r="CV31" t="e">
        <v>#DIV/0!</v>
      </c>
      <c r="CW31" t="e">
        <v>#DIV/0!</v>
      </c>
      <c r="CX31">
        <v>9</v>
      </c>
      <c r="CY31">
        <v>0.18678006038234099</v>
      </c>
      <c r="CZ31">
        <v>-10.844516197804699</v>
      </c>
      <c r="DA31">
        <v>37.718299501603902</v>
      </c>
      <c r="DB31">
        <v>0.82980258903528503</v>
      </c>
    </row>
    <row r="32" spans="1:106" x14ac:dyDescent="0.3">
      <c r="A32">
        <v>31</v>
      </c>
      <c r="B32" t="s">
        <v>93</v>
      </c>
      <c r="C32">
        <v>79</v>
      </c>
      <c r="D32">
        <v>9</v>
      </c>
      <c r="E32">
        <v>3</v>
      </c>
      <c r="F32">
        <v>4</v>
      </c>
      <c r="G32">
        <v>68</v>
      </c>
      <c r="H32" s="3">
        <v>41312</v>
      </c>
      <c r="I32">
        <v>1</v>
      </c>
      <c r="J32">
        <v>170.5373122</v>
      </c>
      <c r="K32">
        <v>3.0806671649999999</v>
      </c>
      <c r="L32">
        <v>205.2073078</v>
      </c>
      <c r="M32">
        <v>280.41841670000002</v>
      </c>
      <c r="N32">
        <v>53.4</v>
      </c>
      <c r="O32">
        <v>29</v>
      </c>
      <c r="P32" s="118">
        <v>0.67309027777777775</v>
      </c>
      <c r="Q32" s="118">
        <v>0.16111111111111112</v>
      </c>
      <c r="R32" s="118">
        <v>0.51197916666666665</v>
      </c>
      <c r="S32">
        <v>6590</v>
      </c>
      <c r="T32">
        <v>0</v>
      </c>
      <c r="U32">
        <v>800</v>
      </c>
      <c r="V32">
        <v>53.018354930000001</v>
      </c>
      <c r="W32">
        <v>0.46301802800000003</v>
      </c>
      <c r="X32">
        <v>562.57146299999999</v>
      </c>
      <c r="Y32">
        <v>26.973052979999999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t="e">
        <v>#DIV/0!</v>
      </c>
      <c r="AH32" t="e">
        <v>#DIV/0!</v>
      </c>
      <c r="AI32" t="e">
        <v>#DIV/0!</v>
      </c>
      <c r="AJ32">
        <v>-1</v>
      </c>
      <c r="AK32">
        <v>0.85</v>
      </c>
      <c r="AL32">
        <v>0.85</v>
      </c>
      <c r="AM32">
        <v>9.9220190049999992</v>
      </c>
      <c r="AN32">
        <v>0.85</v>
      </c>
      <c r="AO32">
        <v>3.5267469000000003E-2</v>
      </c>
      <c r="AP32" t="e">
        <v>#DIV/0!</v>
      </c>
      <c r="AQ32" t="e">
        <v>#DIV/0!</v>
      </c>
      <c r="AR32" t="e">
        <v>#DIV/0!</v>
      </c>
      <c r="AS32">
        <v>1799.05835</v>
      </c>
      <c r="AT32">
        <v>0.5</v>
      </c>
      <c r="AU32" t="e">
        <v>#DIV/0!</v>
      </c>
      <c r="AV32">
        <v>5.4987843830000003</v>
      </c>
      <c r="AW32">
        <v>1.2211027539999999</v>
      </c>
      <c r="AX32">
        <v>26.973052979999999</v>
      </c>
      <c r="AY32">
        <v>2</v>
      </c>
      <c r="AZ32">
        <v>4.644859791</v>
      </c>
      <c r="BA32">
        <v>1</v>
      </c>
      <c r="BB32">
        <v>9.289719582</v>
      </c>
      <c r="BC32">
        <v>25.70779228</v>
      </c>
      <c r="BD32">
        <v>26.973052979999999</v>
      </c>
      <c r="BE32">
        <v>25.129070280000001</v>
      </c>
      <c r="BF32">
        <v>799.45080570000005</v>
      </c>
      <c r="BG32">
        <v>766.76873780000005</v>
      </c>
      <c r="BH32">
        <v>20.246778490000001</v>
      </c>
      <c r="BI32">
        <v>23.313486099999999</v>
      </c>
      <c r="BJ32">
        <v>61.602512359999999</v>
      </c>
      <c r="BK32">
        <v>70.933227540000004</v>
      </c>
      <c r="BL32">
        <v>350.25109859999998</v>
      </c>
      <c r="BM32">
        <v>1801.9724120000001</v>
      </c>
      <c r="BN32">
        <v>1979.083496</v>
      </c>
      <c r="BO32">
        <v>100.9028091</v>
      </c>
      <c r="BP32">
        <v>-16.473747249999999</v>
      </c>
      <c r="BQ32">
        <v>-1.0375242229999999</v>
      </c>
      <c r="BR32">
        <v>0.25</v>
      </c>
      <c r="BS32">
        <v>-1.355140209</v>
      </c>
      <c r="BT32">
        <v>7.355140209</v>
      </c>
      <c r="BU32">
        <v>1</v>
      </c>
      <c r="BV32">
        <v>0</v>
      </c>
      <c r="BW32">
        <v>0.15999999600000001</v>
      </c>
      <c r="BX32">
        <v>111115</v>
      </c>
      <c r="BY32">
        <v>1.7512554929999999</v>
      </c>
      <c r="BZ32">
        <v>5.4987839999999996E-3</v>
      </c>
      <c r="CA32">
        <v>300.12305300000003</v>
      </c>
      <c r="CB32">
        <v>298.85779230000003</v>
      </c>
      <c r="CC32">
        <v>288.31557950000001</v>
      </c>
      <c r="CD32">
        <v>0.114706928</v>
      </c>
      <c r="CE32">
        <v>3.5734989920000002</v>
      </c>
      <c r="CF32">
        <v>35.415257740000001</v>
      </c>
      <c r="CG32">
        <v>12.101771640000001</v>
      </c>
      <c r="CH32">
        <v>26.340422629999999</v>
      </c>
      <c r="CI32">
        <v>3.4428301549999998</v>
      </c>
      <c r="CJ32">
        <v>0.44103592400000002</v>
      </c>
      <c r="CK32">
        <v>2.3523962379999999</v>
      </c>
      <c r="CL32">
        <v>1.0904339169999999</v>
      </c>
      <c r="CM32">
        <v>0.27754157099999999</v>
      </c>
      <c r="CN32">
        <v>56.76504096</v>
      </c>
      <c r="CO32">
        <v>0.733691184</v>
      </c>
      <c r="CP32">
        <v>66.466538729999996</v>
      </c>
      <c r="CQ32">
        <v>759.06400799999994</v>
      </c>
      <c r="CR32">
        <v>4.6424893000000002E-2</v>
      </c>
      <c r="CS32">
        <v>0</v>
      </c>
      <c r="CT32">
        <v>1531.6765499999999</v>
      </c>
      <c r="CU32">
        <v>0</v>
      </c>
      <c r="CV32" t="e">
        <v>#DIV/0!</v>
      </c>
      <c r="CW32" t="e">
        <v>#DIV/0!</v>
      </c>
      <c r="CX32">
        <v>9</v>
      </c>
      <c r="CY32">
        <v>0.18678006038234099</v>
      </c>
      <c r="CZ32">
        <v>-10.844516197804699</v>
      </c>
      <c r="DA32">
        <v>37.718299501603902</v>
      </c>
      <c r="DB32">
        <v>0.82980258903528503</v>
      </c>
    </row>
    <row r="33" spans="1:106" x14ac:dyDescent="0.3">
      <c r="A33">
        <v>32</v>
      </c>
      <c r="B33" t="s">
        <v>93</v>
      </c>
      <c r="C33">
        <v>79</v>
      </c>
      <c r="D33">
        <v>9</v>
      </c>
      <c r="E33">
        <v>3</v>
      </c>
      <c r="F33">
        <v>4</v>
      </c>
      <c r="G33">
        <v>68</v>
      </c>
      <c r="H33" s="3">
        <v>41312</v>
      </c>
      <c r="I33">
        <v>1</v>
      </c>
      <c r="J33">
        <v>170.5373122</v>
      </c>
      <c r="K33">
        <v>3.0806671649999999</v>
      </c>
      <c r="L33">
        <v>205.2073078</v>
      </c>
      <c r="M33">
        <v>280.41841670000002</v>
      </c>
      <c r="N33">
        <v>53.4</v>
      </c>
      <c r="O33">
        <v>30</v>
      </c>
      <c r="P33" s="118">
        <v>0.67756944444444445</v>
      </c>
      <c r="Q33" s="118">
        <v>0.16111111111111112</v>
      </c>
      <c r="R33" s="118">
        <v>0.51645833333333335</v>
      </c>
      <c r="S33">
        <v>6968.5</v>
      </c>
      <c r="T33">
        <v>0</v>
      </c>
      <c r="U33">
        <v>400</v>
      </c>
      <c r="V33">
        <v>33.907602249999997</v>
      </c>
      <c r="W33">
        <v>0.42639191300000001</v>
      </c>
      <c r="X33">
        <v>239.59794400000001</v>
      </c>
      <c r="Y33">
        <v>26.971258160000001</v>
      </c>
      <c r="Z33">
        <v>5</v>
      </c>
      <c r="AA33">
        <v>5</v>
      </c>
      <c r="AB33">
        <v>0</v>
      </c>
      <c r="AC33">
        <v>0</v>
      </c>
      <c r="AD33">
        <v>288.03759769999999</v>
      </c>
      <c r="AE33">
        <v>599.67279050000002</v>
      </c>
      <c r="AF33">
        <v>393.37744140000001</v>
      </c>
      <c r="AG33" t="e">
        <v>#DIV/0!</v>
      </c>
      <c r="AH33">
        <v>0.51967539299999999</v>
      </c>
      <c r="AI33">
        <v>0.344013189</v>
      </c>
      <c r="AJ33">
        <v>-1</v>
      </c>
      <c r="AK33">
        <v>0.85</v>
      </c>
      <c r="AL33">
        <v>0.85</v>
      </c>
      <c r="AM33">
        <v>10.050127030000001</v>
      </c>
      <c r="AN33">
        <v>0.85</v>
      </c>
      <c r="AO33">
        <v>2.2819015000000002E-2</v>
      </c>
      <c r="AP33">
        <v>0.66197706099999998</v>
      </c>
      <c r="AQ33">
        <v>2.0819253990000002</v>
      </c>
      <c r="AR33">
        <v>-1</v>
      </c>
      <c r="AS33">
        <v>1799.716919</v>
      </c>
      <c r="AT33">
        <v>0.5</v>
      </c>
      <c r="AU33">
        <v>263.12870170000002</v>
      </c>
      <c r="AV33">
        <v>5.6535749790000001</v>
      </c>
      <c r="AW33">
        <v>1.3590567499999999</v>
      </c>
      <c r="AX33">
        <v>26.971258160000001</v>
      </c>
      <c r="AY33">
        <v>2</v>
      </c>
      <c r="AZ33">
        <v>4.644859791</v>
      </c>
      <c r="BA33">
        <v>1</v>
      </c>
      <c r="BB33">
        <v>9.289719582</v>
      </c>
      <c r="BC33">
        <v>25.727378850000001</v>
      </c>
      <c r="BD33">
        <v>26.971258160000001</v>
      </c>
      <c r="BE33">
        <v>25.131109240000001</v>
      </c>
      <c r="BF33">
        <v>399.22705079999997</v>
      </c>
      <c r="BG33">
        <v>378.64956669999998</v>
      </c>
      <c r="BH33">
        <v>18.78778076</v>
      </c>
      <c r="BI33">
        <v>21.944194790000001</v>
      </c>
      <c r="BJ33">
        <v>57.092769619999999</v>
      </c>
      <c r="BK33">
        <v>66.684562679999999</v>
      </c>
      <c r="BL33">
        <v>350.36669920000003</v>
      </c>
      <c r="BM33">
        <v>1799.716919</v>
      </c>
      <c r="BN33">
        <v>2000.8660890000001</v>
      </c>
      <c r="BO33">
        <v>100.8952713</v>
      </c>
      <c r="BP33">
        <v>-5.6615524290000003</v>
      </c>
      <c r="BQ33">
        <v>-1.0080442430000001</v>
      </c>
      <c r="BR33">
        <v>0.5</v>
      </c>
      <c r="BS33">
        <v>-1.355140209</v>
      </c>
      <c r="BT33">
        <v>7.355140209</v>
      </c>
      <c r="BU33">
        <v>1</v>
      </c>
      <c r="BV33">
        <v>0</v>
      </c>
      <c r="BW33">
        <v>0.15999999600000001</v>
      </c>
      <c r="BX33">
        <v>111115</v>
      </c>
      <c r="BY33">
        <v>1.7518334959999999</v>
      </c>
      <c r="BZ33">
        <v>5.6535750000000001E-3</v>
      </c>
      <c r="CA33">
        <v>300.1212582</v>
      </c>
      <c r="CB33">
        <v>298.87737879999997</v>
      </c>
      <c r="CC33">
        <v>287.95470060000002</v>
      </c>
      <c r="CD33">
        <v>8.9166492999999999E-2</v>
      </c>
      <c r="CE33">
        <v>3.5731222370000002</v>
      </c>
      <c r="CF33">
        <v>35.414169479999998</v>
      </c>
      <c r="CG33">
        <v>13.46997468</v>
      </c>
      <c r="CH33">
        <v>26.349318499999999</v>
      </c>
      <c r="CI33">
        <v>3.4446382560000002</v>
      </c>
      <c r="CJ33">
        <v>0.40767968799999998</v>
      </c>
      <c r="CK33">
        <v>2.2140654870000001</v>
      </c>
      <c r="CL33">
        <v>1.2305727689999999</v>
      </c>
      <c r="CM33">
        <v>0.25641740699999999</v>
      </c>
      <c r="CN33">
        <v>24.174299560000001</v>
      </c>
      <c r="CO33">
        <v>0.63276962400000003</v>
      </c>
      <c r="CP33">
        <v>62.559888260000001</v>
      </c>
      <c r="CQ33">
        <v>373.72204840000001</v>
      </c>
      <c r="CR33">
        <v>5.6760252999999997E-2</v>
      </c>
      <c r="CS33">
        <v>0</v>
      </c>
      <c r="CT33">
        <v>1529.7593810000001</v>
      </c>
      <c r="CU33">
        <v>311.63519289999999</v>
      </c>
      <c r="CV33">
        <v>0.344013189</v>
      </c>
      <c r="CW33" t="e">
        <v>#DIV/0!</v>
      </c>
      <c r="CX33">
        <v>9</v>
      </c>
      <c r="CY33">
        <v>0.18678006038234099</v>
      </c>
      <c r="CZ33">
        <v>-10.844516197804699</v>
      </c>
      <c r="DA33">
        <v>37.718299501603902</v>
      </c>
      <c r="DB33">
        <v>0.82980258903528503</v>
      </c>
    </row>
    <row r="34" spans="1:106" x14ac:dyDescent="0.3">
      <c r="A34">
        <v>33</v>
      </c>
      <c r="B34" t="s">
        <v>95</v>
      </c>
      <c r="C34">
        <v>81</v>
      </c>
      <c r="D34">
        <v>11</v>
      </c>
      <c r="E34">
        <v>3</v>
      </c>
      <c r="F34">
        <v>5</v>
      </c>
      <c r="G34">
        <v>68</v>
      </c>
      <c r="H34" s="3">
        <v>41312</v>
      </c>
      <c r="I34">
        <v>1</v>
      </c>
      <c r="J34">
        <v>149.93482990000001</v>
      </c>
      <c r="K34">
        <v>1.68247485</v>
      </c>
      <c r="L34">
        <v>172.68830130000001</v>
      </c>
      <c r="M34">
        <v>259.11385289999998</v>
      </c>
      <c r="N34">
        <v>41.3</v>
      </c>
      <c r="O34">
        <v>32</v>
      </c>
      <c r="P34" s="118">
        <v>0.68460648148148151</v>
      </c>
      <c r="Q34" s="118">
        <v>0.16111111111111112</v>
      </c>
      <c r="R34" s="118">
        <v>0.52349537037037031</v>
      </c>
      <c r="S34">
        <v>7585</v>
      </c>
      <c r="T34">
        <v>0</v>
      </c>
      <c r="U34">
        <v>50</v>
      </c>
      <c r="V34">
        <v>-0.87740523500000001</v>
      </c>
      <c r="W34">
        <v>0.62095911800000003</v>
      </c>
      <c r="X34">
        <v>49.495627249999998</v>
      </c>
      <c r="Y34">
        <v>26.428932190000001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t="e">
        <v>#DIV/0!</v>
      </c>
      <c r="AH34" t="e">
        <v>#DIV/0!</v>
      </c>
      <c r="AI34" t="e">
        <v>#DIV/0!</v>
      </c>
      <c r="AJ34">
        <v>-1</v>
      </c>
      <c r="AK34">
        <v>0.85</v>
      </c>
      <c r="AL34">
        <v>0.85</v>
      </c>
      <c r="AM34">
        <v>10.02602482</v>
      </c>
      <c r="AN34">
        <v>0.85</v>
      </c>
      <c r="AO34" s="119">
        <v>8.0000000000000007E-5</v>
      </c>
      <c r="AP34" t="e">
        <v>#DIV/0!</v>
      </c>
      <c r="AQ34" t="e">
        <v>#DIV/0!</v>
      </c>
      <c r="AR34" t="e">
        <v>#DIV/0!</v>
      </c>
      <c r="AS34">
        <v>1799.716919</v>
      </c>
      <c r="AT34">
        <v>0.5</v>
      </c>
      <c r="AU34" t="e">
        <v>#DIV/0!</v>
      </c>
      <c r="AV34">
        <v>6.7288913880000001</v>
      </c>
      <c r="AW34">
        <v>1.1327616629999999</v>
      </c>
      <c r="AX34">
        <v>26.428932190000001</v>
      </c>
      <c r="AY34">
        <v>2</v>
      </c>
      <c r="AZ34">
        <v>4.644859791</v>
      </c>
      <c r="BA34">
        <v>1</v>
      </c>
      <c r="BB34">
        <v>9.289719582</v>
      </c>
      <c r="BC34">
        <v>25.651544569999999</v>
      </c>
      <c r="BD34">
        <v>26.428932190000001</v>
      </c>
      <c r="BE34">
        <v>25.135116579999998</v>
      </c>
      <c r="BF34">
        <v>47.682540889999999</v>
      </c>
      <c r="BG34">
        <v>47.999015810000003</v>
      </c>
      <c r="BH34">
        <v>19.325788500000002</v>
      </c>
      <c r="BI34">
        <v>23.07810783</v>
      </c>
      <c r="BJ34">
        <v>58.982875819999997</v>
      </c>
      <c r="BK34">
        <v>70.435066219999996</v>
      </c>
      <c r="BL34">
        <v>350.37536619999997</v>
      </c>
      <c r="BM34">
        <v>1801.895264</v>
      </c>
      <c r="BN34">
        <v>964.66546630000005</v>
      </c>
      <c r="BO34">
        <v>100.87894439999999</v>
      </c>
      <c r="BP34">
        <v>-0.26774215699999998</v>
      </c>
      <c r="BQ34">
        <v>-1.185120583</v>
      </c>
      <c r="BR34">
        <v>0.25</v>
      </c>
      <c r="BS34">
        <v>-1.355140209</v>
      </c>
      <c r="BT34">
        <v>7.355140209</v>
      </c>
      <c r="BU34">
        <v>1</v>
      </c>
      <c r="BV34">
        <v>0</v>
      </c>
      <c r="BW34">
        <v>0.15999999600000001</v>
      </c>
      <c r="BX34">
        <v>111135</v>
      </c>
      <c r="BY34">
        <v>1.7518768309999999</v>
      </c>
      <c r="BZ34">
        <v>6.7288909999999999E-3</v>
      </c>
      <c r="CA34">
        <v>299.5789322</v>
      </c>
      <c r="CB34">
        <v>298.8015446</v>
      </c>
      <c r="CC34">
        <v>288.30323570000002</v>
      </c>
      <c r="CD34">
        <v>-6.4088149999999997E-2</v>
      </c>
      <c r="CE34">
        <v>3.4608568200000001</v>
      </c>
      <c r="CF34">
        <v>34.307028500000001</v>
      </c>
      <c r="CG34">
        <v>11.22892066</v>
      </c>
      <c r="CH34">
        <v>26.040238380000002</v>
      </c>
      <c r="CI34">
        <v>3.3823010330000001</v>
      </c>
      <c r="CJ34">
        <v>0.58205257700000002</v>
      </c>
      <c r="CK34">
        <v>2.3280951569999999</v>
      </c>
      <c r="CL34">
        <v>1.0542058759999999</v>
      </c>
      <c r="CM34">
        <v>0.36708913599999998</v>
      </c>
      <c r="CN34">
        <v>4.9930666300000004</v>
      </c>
      <c r="CO34">
        <v>1.0311800440000001</v>
      </c>
      <c r="CP34">
        <v>68.413798159999999</v>
      </c>
      <c r="CQ34">
        <v>48.126522029999997</v>
      </c>
      <c r="CR34">
        <v>-1.247267E-2</v>
      </c>
      <c r="CS34">
        <v>0</v>
      </c>
      <c r="CT34">
        <v>1531.6109739999999</v>
      </c>
      <c r="CU34">
        <v>0</v>
      </c>
      <c r="CV34" t="e">
        <v>#DIV/0!</v>
      </c>
      <c r="CW34" t="e">
        <v>#DIV/0!</v>
      </c>
      <c r="CX34">
        <v>11</v>
      </c>
      <c r="CY34">
        <v>0.15735487990265601</v>
      </c>
      <c r="CZ34">
        <v>-8.6657837166303704</v>
      </c>
      <c r="DA34">
        <v>32.246485058060102</v>
      </c>
      <c r="DB34">
        <v>0.70942267127732295</v>
      </c>
    </row>
    <row r="35" spans="1:106" x14ac:dyDescent="0.3">
      <c r="A35">
        <v>34</v>
      </c>
      <c r="B35" t="s">
        <v>95</v>
      </c>
      <c r="C35">
        <v>81</v>
      </c>
      <c r="D35">
        <v>11</v>
      </c>
      <c r="E35">
        <v>3</v>
      </c>
      <c r="F35">
        <v>5</v>
      </c>
      <c r="G35">
        <v>68</v>
      </c>
      <c r="H35" s="3">
        <v>41312</v>
      </c>
      <c r="I35">
        <v>1</v>
      </c>
      <c r="J35">
        <v>149.93482990000001</v>
      </c>
      <c r="K35">
        <v>1.68247485</v>
      </c>
      <c r="L35">
        <v>172.68830130000001</v>
      </c>
      <c r="M35">
        <v>259.11385289999998</v>
      </c>
      <c r="N35">
        <v>41.3</v>
      </c>
      <c r="O35">
        <v>33</v>
      </c>
      <c r="P35" s="118">
        <v>0.68668981481481473</v>
      </c>
      <c r="Q35" s="118">
        <v>0.16111111111111112</v>
      </c>
      <c r="R35" s="118">
        <v>0.52557870370370374</v>
      </c>
      <c r="S35">
        <v>7765</v>
      </c>
      <c r="T35">
        <v>0</v>
      </c>
      <c r="U35">
        <v>150</v>
      </c>
      <c r="V35">
        <v>12.75354551</v>
      </c>
      <c r="W35">
        <v>0.60943741900000004</v>
      </c>
      <c r="X35">
        <v>106.7838734</v>
      </c>
      <c r="Y35">
        <v>26.594703670000001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t="e">
        <v>#DIV/0!</v>
      </c>
      <c r="AH35" t="e">
        <v>#DIV/0!</v>
      </c>
      <c r="AI35" t="e">
        <v>#DIV/0!</v>
      </c>
      <c r="AJ35">
        <v>-1</v>
      </c>
      <c r="AK35">
        <v>0.85</v>
      </c>
      <c r="AL35">
        <v>0.85</v>
      </c>
      <c r="AM35">
        <v>10.02602482</v>
      </c>
      <c r="AN35">
        <v>0.85</v>
      </c>
      <c r="AO35">
        <v>8.9856320000000003E-3</v>
      </c>
      <c r="AP35" t="e">
        <v>#DIV/0!</v>
      </c>
      <c r="AQ35" t="e">
        <v>#DIV/0!</v>
      </c>
      <c r="AR35" t="e">
        <v>#DIV/0!</v>
      </c>
      <c r="AS35">
        <v>1799.716919</v>
      </c>
      <c r="AT35">
        <v>0.5</v>
      </c>
      <c r="AU35" t="e">
        <v>#DIV/0!</v>
      </c>
      <c r="AV35">
        <v>6.5330345110000003</v>
      </c>
      <c r="AW35">
        <v>1.1187219509999999</v>
      </c>
      <c r="AX35">
        <v>26.594703670000001</v>
      </c>
      <c r="AY35">
        <v>2</v>
      </c>
      <c r="AZ35">
        <v>4.644859791</v>
      </c>
      <c r="BA35">
        <v>1</v>
      </c>
      <c r="BB35">
        <v>9.289719582</v>
      </c>
      <c r="BC35">
        <v>25.720363620000001</v>
      </c>
      <c r="BD35">
        <v>26.594703670000001</v>
      </c>
      <c r="BE35">
        <v>25.133411410000001</v>
      </c>
      <c r="BF35">
        <v>152.24264529999999</v>
      </c>
      <c r="BG35">
        <v>144.422821</v>
      </c>
      <c r="BH35">
        <v>19.9140625</v>
      </c>
      <c r="BI35">
        <v>23.555994030000001</v>
      </c>
      <c r="BJ35">
        <v>60.52602005</v>
      </c>
      <c r="BK35">
        <v>71.595161439999998</v>
      </c>
      <c r="BL35">
        <v>350.31643680000002</v>
      </c>
      <c r="BM35">
        <v>1800.7238769999999</v>
      </c>
      <c r="BN35">
        <v>935.31713869999999</v>
      </c>
      <c r="BO35">
        <v>100.871109</v>
      </c>
      <c r="BP35">
        <v>-1.3464622500000001</v>
      </c>
      <c r="BQ35">
        <v>-1.1743764880000001</v>
      </c>
      <c r="BR35">
        <v>0.5</v>
      </c>
      <c r="BS35">
        <v>-1.355140209</v>
      </c>
      <c r="BT35">
        <v>7.355140209</v>
      </c>
      <c r="BU35">
        <v>1</v>
      </c>
      <c r="BV35">
        <v>0</v>
      </c>
      <c r="BW35">
        <v>0.15999999600000001</v>
      </c>
      <c r="BX35">
        <v>111115</v>
      </c>
      <c r="BY35">
        <v>1.7515821840000001</v>
      </c>
      <c r="BZ35">
        <v>6.5330350000000004E-3</v>
      </c>
      <c r="CA35">
        <v>299.7447037</v>
      </c>
      <c r="CB35">
        <v>298.87036360000002</v>
      </c>
      <c r="CC35">
        <v>288.11581389999998</v>
      </c>
      <c r="CD35">
        <v>-3.7147266999999998E-2</v>
      </c>
      <c r="CE35">
        <v>3.4948411930000001</v>
      </c>
      <c r="CF35">
        <v>34.646602260000002</v>
      </c>
      <c r="CG35">
        <v>11.09060822</v>
      </c>
      <c r="CH35">
        <v>26.157533650000001</v>
      </c>
      <c r="CI35">
        <v>3.405840886</v>
      </c>
      <c r="CJ35">
        <v>0.57191766200000005</v>
      </c>
      <c r="CK35">
        <v>2.3761192420000001</v>
      </c>
      <c r="CL35">
        <v>1.0297216440000001</v>
      </c>
      <c r="CM35">
        <v>0.36064017100000001</v>
      </c>
      <c r="CN35">
        <v>10.771407740000001</v>
      </c>
      <c r="CO35">
        <v>0.739383656</v>
      </c>
      <c r="CP35">
        <v>69.059652600000007</v>
      </c>
      <c r="CQ35">
        <v>142.5694512</v>
      </c>
      <c r="CR35">
        <v>6.1777288999999999E-2</v>
      </c>
      <c r="CS35">
        <v>0</v>
      </c>
      <c r="CT35">
        <v>1530.6152950000001</v>
      </c>
      <c r="CU35">
        <v>0</v>
      </c>
      <c r="CV35" t="e">
        <v>#DIV/0!</v>
      </c>
      <c r="CW35" t="e">
        <v>#DIV/0!</v>
      </c>
      <c r="CX35">
        <v>11</v>
      </c>
      <c r="CY35">
        <v>0.15735487990265601</v>
      </c>
      <c r="CZ35">
        <v>-8.6657837166303704</v>
      </c>
      <c r="DA35">
        <v>32.246485058060102</v>
      </c>
      <c r="DB35">
        <v>0.70942267127732295</v>
      </c>
    </row>
    <row r="36" spans="1:106" x14ac:dyDescent="0.3">
      <c r="A36">
        <v>35</v>
      </c>
      <c r="B36" t="s">
        <v>95</v>
      </c>
      <c r="C36">
        <v>81</v>
      </c>
      <c r="D36">
        <v>11</v>
      </c>
      <c r="E36">
        <v>3</v>
      </c>
      <c r="F36">
        <v>5</v>
      </c>
      <c r="G36">
        <v>68</v>
      </c>
      <c r="H36" s="3">
        <v>41312</v>
      </c>
      <c r="I36">
        <v>1</v>
      </c>
      <c r="J36">
        <v>149.93482990000001</v>
      </c>
      <c r="K36">
        <v>1.68247485</v>
      </c>
      <c r="L36">
        <v>172.68830130000001</v>
      </c>
      <c r="M36">
        <v>259.11385289999998</v>
      </c>
      <c r="N36">
        <v>41.3</v>
      </c>
      <c r="O36">
        <v>35</v>
      </c>
      <c r="P36" s="118">
        <v>0.69152777777777785</v>
      </c>
      <c r="Q36" s="118">
        <v>0.16111111111111112</v>
      </c>
      <c r="R36" s="118">
        <v>0.53041666666666665</v>
      </c>
      <c r="S36">
        <v>8183</v>
      </c>
      <c r="T36">
        <v>0</v>
      </c>
      <c r="U36">
        <v>800</v>
      </c>
      <c r="V36">
        <v>51.930209869999999</v>
      </c>
      <c r="W36">
        <v>0.57806436100000003</v>
      </c>
      <c r="X36">
        <v>605.15079900000001</v>
      </c>
      <c r="Y36">
        <v>26.6863575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t="e">
        <v>#DIV/0!</v>
      </c>
      <c r="AH36" t="e">
        <v>#DIV/0!</v>
      </c>
      <c r="AI36" t="e">
        <v>#DIV/0!</v>
      </c>
      <c r="AJ36">
        <v>-1</v>
      </c>
      <c r="AK36">
        <v>0.85</v>
      </c>
      <c r="AL36">
        <v>0.85</v>
      </c>
      <c r="AM36">
        <v>10.02602482</v>
      </c>
      <c r="AN36">
        <v>0.85</v>
      </c>
      <c r="AO36">
        <v>3.4576611E-2</v>
      </c>
      <c r="AP36" t="e">
        <v>#DIV/0!</v>
      </c>
      <c r="AQ36" t="e">
        <v>#DIV/0!</v>
      </c>
      <c r="AR36" t="e">
        <v>#DIV/0!</v>
      </c>
      <c r="AS36">
        <v>1799.716919</v>
      </c>
      <c r="AT36">
        <v>0.5</v>
      </c>
      <c r="AU36" t="e">
        <v>#DIV/0!</v>
      </c>
      <c r="AV36">
        <v>6.1932147569999998</v>
      </c>
      <c r="AW36">
        <v>1.114242731</v>
      </c>
      <c r="AX36">
        <v>26.6863575</v>
      </c>
      <c r="AY36">
        <v>2</v>
      </c>
      <c r="AZ36">
        <v>4.644859791</v>
      </c>
      <c r="BA36">
        <v>1</v>
      </c>
      <c r="BB36">
        <v>9.289719582</v>
      </c>
      <c r="BC36">
        <v>25.74536324</v>
      </c>
      <c r="BD36">
        <v>26.6863575</v>
      </c>
      <c r="BE36">
        <v>25.132810589999998</v>
      </c>
      <c r="BF36">
        <v>801.31274410000003</v>
      </c>
      <c r="BG36">
        <v>768.94952390000003</v>
      </c>
      <c r="BH36">
        <v>20.33786392</v>
      </c>
      <c r="BI36">
        <v>23.789190290000001</v>
      </c>
      <c r="BJ36">
        <v>61.719226839999997</v>
      </c>
      <c r="BK36">
        <v>72.192955019999999</v>
      </c>
      <c r="BL36">
        <v>350.35128780000002</v>
      </c>
      <c r="BM36">
        <v>1800.9525149999999</v>
      </c>
      <c r="BN36">
        <v>885.82116699999995</v>
      </c>
      <c r="BO36">
        <v>100.8656845</v>
      </c>
      <c r="BP36">
        <v>-16.787868499999998</v>
      </c>
      <c r="BQ36">
        <v>-1.040976524</v>
      </c>
      <c r="BR36">
        <v>0.25</v>
      </c>
      <c r="BS36">
        <v>-1.355140209</v>
      </c>
      <c r="BT36">
        <v>7.355140209</v>
      </c>
      <c r="BU36">
        <v>1</v>
      </c>
      <c r="BV36">
        <v>0</v>
      </c>
      <c r="BW36">
        <v>0.15999999600000001</v>
      </c>
      <c r="BX36">
        <v>111115</v>
      </c>
      <c r="BY36">
        <v>1.751756439</v>
      </c>
      <c r="BZ36">
        <v>6.1932150000000002E-3</v>
      </c>
      <c r="CA36">
        <v>299.83635750000002</v>
      </c>
      <c r="CB36">
        <v>298.89536320000002</v>
      </c>
      <c r="CC36">
        <v>288.15239589999999</v>
      </c>
      <c r="CD36">
        <v>1.5282054999999999E-2</v>
      </c>
      <c r="CE36">
        <v>3.5137556939999999</v>
      </c>
      <c r="CF36">
        <v>34.835987199999998</v>
      </c>
      <c r="CG36">
        <v>11.0467969</v>
      </c>
      <c r="CH36">
        <v>26.215860370000001</v>
      </c>
      <c r="CI36">
        <v>3.4175995800000001</v>
      </c>
      <c r="CJ36">
        <v>0.54420078999999999</v>
      </c>
      <c r="CK36">
        <v>2.3995129629999998</v>
      </c>
      <c r="CL36">
        <v>1.018086617</v>
      </c>
      <c r="CM36">
        <v>0.34301401999999998</v>
      </c>
      <c r="CN36">
        <v>61.03894957</v>
      </c>
      <c r="CO36">
        <v>0.78698377500000005</v>
      </c>
      <c r="CP36">
        <v>69.245276799999999</v>
      </c>
      <c r="CQ36">
        <v>761.40292550000004</v>
      </c>
      <c r="CR36">
        <v>4.7227579999999998E-2</v>
      </c>
      <c r="CS36">
        <v>0</v>
      </c>
      <c r="CT36">
        <v>1530.8096370000001</v>
      </c>
      <c r="CU36">
        <v>0</v>
      </c>
      <c r="CV36" t="e">
        <v>#DIV/0!</v>
      </c>
      <c r="CW36" t="e">
        <v>#DIV/0!</v>
      </c>
      <c r="CX36">
        <v>11</v>
      </c>
      <c r="CY36">
        <v>0.15735487990265601</v>
      </c>
      <c r="CZ36">
        <v>-8.6657837166303704</v>
      </c>
      <c r="DA36">
        <v>32.246485058060102</v>
      </c>
      <c r="DB36">
        <v>0.70942267127732295</v>
      </c>
    </row>
    <row r="37" spans="1:106" x14ac:dyDescent="0.3">
      <c r="A37">
        <v>36</v>
      </c>
      <c r="B37" t="s">
        <v>95</v>
      </c>
      <c r="C37">
        <v>81</v>
      </c>
      <c r="D37">
        <v>11</v>
      </c>
      <c r="E37">
        <v>3</v>
      </c>
      <c r="F37">
        <v>5</v>
      </c>
      <c r="G37">
        <v>68</v>
      </c>
      <c r="H37" s="3">
        <v>41312</v>
      </c>
      <c r="I37">
        <v>1</v>
      </c>
      <c r="J37">
        <v>149.93482990000001</v>
      </c>
      <c r="K37">
        <v>1.68247485</v>
      </c>
      <c r="L37">
        <v>172.68830130000001</v>
      </c>
      <c r="M37">
        <v>259.11385289999998</v>
      </c>
      <c r="N37">
        <v>41.3</v>
      </c>
      <c r="O37">
        <v>37</v>
      </c>
      <c r="P37" s="118">
        <v>0.69658564814814816</v>
      </c>
      <c r="Q37" s="118">
        <v>0.16111111111111112</v>
      </c>
      <c r="R37" s="118">
        <v>0.53547453703703707</v>
      </c>
      <c r="S37">
        <v>8611</v>
      </c>
      <c r="T37">
        <v>0</v>
      </c>
      <c r="U37">
        <v>400</v>
      </c>
      <c r="V37">
        <v>33.933315129999997</v>
      </c>
      <c r="W37">
        <v>0.56013880999999999</v>
      </c>
      <c r="X37">
        <v>270.71990950000003</v>
      </c>
      <c r="Y37">
        <v>26.6531868</v>
      </c>
      <c r="Z37">
        <v>6</v>
      </c>
      <c r="AA37">
        <v>6</v>
      </c>
      <c r="AB37">
        <v>0</v>
      </c>
      <c r="AC37">
        <v>0</v>
      </c>
      <c r="AD37">
        <v>273.46826170000003</v>
      </c>
      <c r="AE37">
        <v>571.18133539999997</v>
      </c>
      <c r="AF37">
        <v>378.24365230000001</v>
      </c>
      <c r="AG37" t="e">
        <v>#DIV/0!</v>
      </c>
      <c r="AH37">
        <v>0.52122339299999998</v>
      </c>
      <c r="AI37">
        <v>0.33778709299999998</v>
      </c>
      <c r="AJ37">
        <v>-1</v>
      </c>
      <c r="AK37">
        <v>0.85</v>
      </c>
      <c r="AL37">
        <v>0.85</v>
      </c>
      <c r="AM37">
        <v>10.02602482</v>
      </c>
      <c r="AN37">
        <v>0.85</v>
      </c>
      <c r="AO37">
        <v>2.2816487999999999E-2</v>
      </c>
      <c r="AP37">
        <v>0.64806587299999996</v>
      </c>
      <c r="AQ37">
        <v>2.0886567669999998</v>
      </c>
      <c r="AR37">
        <v>-1</v>
      </c>
      <c r="AS37">
        <v>1801.2420649999999</v>
      </c>
      <c r="AT37">
        <v>0.5</v>
      </c>
      <c r="AU37">
        <v>258.58543680000002</v>
      </c>
      <c r="AV37">
        <v>6.3199768760000001</v>
      </c>
      <c r="AW37">
        <v>1.1716716979999999</v>
      </c>
      <c r="AX37">
        <v>26.6531868</v>
      </c>
      <c r="AY37">
        <v>2</v>
      </c>
      <c r="AZ37">
        <v>4.644859791</v>
      </c>
      <c r="BA37">
        <v>1</v>
      </c>
      <c r="BB37">
        <v>9.289719582</v>
      </c>
      <c r="BC37">
        <v>25.716117860000001</v>
      </c>
      <c r="BD37">
        <v>26.6531868</v>
      </c>
      <c r="BE37">
        <v>25.130363460000002</v>
      </c>
      <c r="BF37">
        <v>399.55465700000002</v>
      </c>
      <c r="BG37">
        <v>378.81814580000002</v>
      </c>
      <c r="BH37">
        <v>19.628934860000001</v>
      </c>
      <c r="BI37">
        <v>23.15299225</v>
      </c>
      <c r="BJ37">
        <v>59.668312069999999</v>
      </c>
      <c r="BK37">
        <v>70.380798339999998</v>
      </c>
      <c r="BL37">
        <v>350.37173460000002</v>
      </c>
      <c r="BM37">
        <v>1801.2420649999999</v>
      </c>
      <c r="BN37">
        <v>811.58502199999998</v>
      </c>
      <c r="BO37">
        <v>100.8607559</v>
      </c>
      <c r="BP37">
        <v>-5.8118553159999999</v>
      </c>
      <c r="BQ37">
        <v>-1.10888195</v>
      </c>
      <c r="BR37">
        <v>0.75</v>
      </c>
      <c r="BS37">
        <v>-1.355140209</v>
      </c>
      <c r="BT37">
        <v>7.355140209</v>
      </c>
      <c r="BU37">
        <v>1</v>
      </c>
      <c r="BV37">
        <v>0</v>
      </c>
      <c r="BW37">
        <v>0.15999999600000001</v>
      </c>
      <c r="BX37">
        <v>111115</v>
      </c>
      <c r="BY37">
        <v>1.7518586730000001</v>
      </c>
      <c r="BZ37">
        <v>6.3199770000000001E-3</v>
      </c>
      <c r="CA37">
        <v>299.80318679999999</v>
      </c>
      <c r="CB37">
        <v>298.86611790000001</v>
      </c>
      <c r="CC37">
        <v>288.19872400000003</v>
      </c>
      <c r="CD37">
        <v>-4.9408580000000002E-3</v>
      </c>
      <c r="CE37">
        <v>3.5068999980000002</v>
      </c>
      <c r="CF37">
        <v>34.769717579999998</v>
      </c>
      <c r="CG37">
        <v>11.61672533</v>
      </c>
      <c r="CH37">
        <v>26.184652329999999</v>
      </c>
      <c r="CI37">
        <v>3.4113036229999998</v>
      </c>
      <c r="CJ37">
        <v>0.52828500300000003</v>
      </c>
      <c r="CK37">
        <v>2.3352282999999998</v>
      </c>
      <c r="CL37">
        <v>1.076075323</v>
      </c>
      <c r="CM37">
        <v>0.33289949099999999</v>
      </c>
      <c r="CN37">
        <v>27.305014709999998</v>
      </c>
      <c r="CO37">
        <v>0.71464345799999995</v>
      </c>
      <c r="CP37">
        <v>67.549704090000006</v>
      </c>
      <c r="CQ37">
        <v>373.8868908</v>
      </c>
      <c r="CR37">
        <v>6.1306921E-2</v>
      </c>
      <c r="CS37">
        <v>0</v>
      </c>
      <c r="CT37">
        <v>1531.055756</v>
      </c>
      <c r="CU37">
        <v>297.7130737</v>
      </c>
      <c r="CV37">
        <v>0.33778709299999998</v>
      </c>
      <c r="CW37" t="e">
        <v>#DIV/0!</v>
      </c>
      <c r="CX37">
        <v>11</v>
      </c>
      <c r="CY37">
        <v>0.15735487990265601</v>
      </c>
      <c r="CZ37">
        <v>-8.6657837166303704</v>
      </c>
      <c r="DA37">
        <v>32.246485058060102</v>
      </c>
      <c r="DB37">
        <v>0.70942267127732295</v>
      </c>
    </row>
    <row r="38" spans="1:106" x14ac:dyDescent="0.3">
      <c r="A38">
        <v>37</v>
      </c>
      <c r="B38" t="s">
        <v>103</v>
      </c>
      <c r="C38">
        <v>89</v>
      </c>
      <c r="D38">
        <v>18</v>
      </c>
      <c r="E38">
        <v>3</v>
      </c>
      <c r="F38">
        <v>6</v>
      </c>
      <c r="G38">
        <v>68</v>
      </c>
      <c r="H38" s="3">
        <v>41312</v>
      </c>
      <c r="I38">
        <v>1</v>
      </c>
      <c r="J38">
        <v>148.9253142</v>
      </c>
      <c r="K38">
        <v>1.8589470640000001</v>
      </c>
      <c r="L38">
        <v>164.42080659999999</v>
      </c>
      <c r="M38">
        <v>246.13162220000001</v>
      </c>
      <c r="N38">
        <v>48.6</v>
      </c>
      <c r="O38">
        <v>39</v>
      </c>
      <c r="P38" s="118">
        <v>0.70299768518518524</v>
      </c>
      <c r="Q38" s="118">
        <v>0.16111111111111112</v>
      </c>
      <c r="R38" s="118">
        <v>0.54188657407407403</v>
      </c>
      <c r="S38">
        <v>9174</v>
      </c>
      <c r="T38">
        <v>0</v>
      </c>
      <c r="U38">
        <v>50</v>
      </c>
      <c r="V38">
        <v>-0.90306496199999997</v>
      </c>
      <c r="W38">
        <v>0.62418842600000002</v>
      </c>
      <c r="X38">
        <v>49.775658450000002</v>
      </c>
      <c r="Y38">
        <v>26.141855240000002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e">
        <v>#DIV/0!</v>
      </c>
      <c r="AH38" t="e">
        <v>#DIV/0!</v>
      </c>
      <c r="AI38" t="e">
        <v>#DIV/0!</v>
      </c>
      <c r="AJ38">
        <v>-1</v>
      </c>
      <c r="AK38">
        <v>0.85</v>
      </c>
      <c r="AL38">
        <v>0.85</v>
      </c>
      <c r="AM38">
        <v>9.9458990099999998</v>
      </c>
      <c r="AN38">
        <v>0.85</v>
      </c>
      <c r="AO38" s="119">
        <v>6.3399999999999996E-5</v>
      </c>
      <c r="AP38" t="e">
        <v>#DIV/0!</v>
      </c>
      <c r="AQ38" t="e">
        <v>#DIV/0!</v>
      </c>
      <c r="AR38" t="e">
        <v>#DIV/0!</v>
      </c>
      <c r="AS38">
        <v>1801.2420649999999</v>
      </c>
      <c r="AT38">
        <v>0.5</v>
      </c>
      <c r="AU38" t="e">
        <v>#DIV/0!</v>
      </c>
      <c r="AV38">
        <v>7.1311128769999996</v>
      </c>
      <c r="AW38">
        <v>1.1954100700000001</v>
      </c>
      <c r="AX38">
        <v>26.141855240000002</v>
      </c>
      <c r="AY38">
        <v>2</v>
      </c>
      <c r="AZ38">
        <v>4.644859791</v>
      </c>
      <c r="BA38">
        <v>1</v>
      </c>
      <c r="BB38">
        <v>9.289719582</v>
      </c>
      <c r="BC38">
        <v>25.633071900000001</v>
      </c>
      <c r="BD38">
        <v>26.141855240000002</v>
      </c>
      <c r="BE38">
        <v>25.13261795</v>
      </c>
      <c r="BF38">
        <v>47.956390380000002</v>
      </c>
      <c r="BG38">
        <v>48.27534103</v>
      </c>
      <c r="BH38">
        <v>17.90521622</v>
      </c>
      <c r="BI38">
        <v>21.88635635</v>
      </c>
      <c r="BJ38">
        <v>54.692398070000003</v>
      </c>
      <c r="BK38">
        <v>66.852996829999995</v>
      </c>
      <c r="BL38">
        <v>350.40408330000002</v>
      </c>
      <c r="BM38">
        <v>1799.581177</v>
      </c>
      <c r="BN38">
        <v>1000.317993</v>
      </c>
      <c r="BO38">
        <v>100.8516922</v>
      </c>
      <c r="BP38">
        <v>-0.234340668</v>
      </c>
      <c r="BQ38">
        <v>-1.1041288380000001</v>
      </c>
      <c r="BR38">
        <v>0.25</v>
      </c>
      <c r="BS38">
        <v>-1.355140209</v>
      </c>
      <c r="BT38">
        <v>7.355140209</v>
      </c>
      <c r="BU38">
        <v>1</v>
      </c>
      <c r="BV38">
        <v>0</v>
      </c>
      <c r="BW38">
        <v>0.15999999600000001</v>
      </c>
      <c r="BX38">
        <v>111135</v>
      </c>
      <c r="BY38">
        <v>1.7520204159999999</v>
      </c>
      <c r="BZ38">
        <v>7.1311129999999997E-3</v>
      </c>
      <c r="CA38">
        <v>299.29185519999999</v>
      </c>
      <c r="CB38">
        <v>298.78307189999998</v>
      </c>
      <c r="CC38">
        <v>287.93298179999999</v>
      </c>
      <c r="CD38">
        <v>-0.119308494</v>
      </c>
      <c r="CE38">
        <v>3.402686144</v>
      </c>
      <c r="CF38">
        <v>33.739504709999999</v>
      </c>
      <c r="CG38">
        <v>11.85314836</v>
      </c>
      <c r="CH38">
        <v>25.887463570000001</v>
      </c>
      <c r="CI38">
        <v>3.3518539779999998</v>
      </c>
      <c r="CJ38">
        <v>0.58488896999999995</v>
      </c>
      <c r="CK38">
        <v>2.2072760740000001</v>
      </c>
      <c r="CL38">
        <v>1.1445779039999999</v>
      </c>
      <c r="CM38">
        <v>0.36889433100000002</v>
      </c>
      <c r="CN38">
        <v>5.0199593849999999</v>
      </c>
      <c r="CO38">
        <v>1.031078339</v>
      </c>
      <c r="CP38">
        <v>66.138756979999997</v>
      </c>
      <c r="CQ38">
        <v>48.406576180000002</v>
      </c>
      <c r="CR38">
        <v>-1.2338735999999999E-2</v>
      </c>
      <c r="CS38">
        <v>0</v>
      </c>
      <c r="CT38">
        <v>1529.644</v>
      </c>
      <c r="CU38">
        <v>0</v>
      </c>
      <c r="CV38" t="e">
        <v>#DIV/0!</v>
      </c>
      <c r="CW38" t="e">
        <v>#DIV/0!</v>
      </c>
      <c r="CX38">
        <v>18</v>
      </c>
      <c r="CY38">
        <v>0.15382806651450601</v>
      </c>
      <c r="CZ38">
        <v>-8.5599582608499603</v>
      </c>
      <c r="DA38">
        <v>31.4353390329217</v>
      </c>
      <c r="DB38">
        <v>0.691577458724278</v>
      </c>
    </row>
    <row r="39" spans="1:106" x14ac:dyDescent="0.3">
      <c r="A39">
        <v>38</v>
      </c>
      <c r="B39" t="s">
        <v>103</v>
      </c>
      <c r="C39">
        <v>89</v>
      </c>
      <c r="D39">
        <v>18</v>
      </c>
      <c r="E39">
        <v>3</v>
      </c>
      <c r="F39">
        <v>6</v>
      </c>
      <c r="G39">
        <v>68</v>
      </c>
      <c r="H39" s="3">
        <v>41312</v>
      </c>
      <c r="I39">
        <v>1</v>
      </c>
      <c r="J39">
        <v>148.9253142</v>
      </c>
      <c r="K39">
        <v>1.8589470640000001</v>
      </c>
      <c r="L39">
        <v>164.42080659999999</v>
      </c>
      <c r="M39">
        <v>246.13162220000001</v>
      </c>
      <c r="N39">
        <v>48.6</v>
      </c>
      <c r="O39">
        <v>40</v>
      </c>
      <c r="P39" s="118">
        <v>0.70508101851851857</v>
      </c>
      <c r="Q39" s="118">
        <v>0.16111111111111112</v>
      </c>
      <c r="R39" s="118">
        <v>0.54396990740740747</v>
      </c>
      <c r="S39">
        <v>9354</v>
      </c>
      <c r="T39">
        <v>0</v>
      </c>
      <c r="U39">
        <v>150</v>
      </c>
      <c r="V39">
        <v>12.4782305</v>
      </c>
      <c r="W39">
        <v>0.61549668099999999</v>
      </c>
      <c r="X39">
        <v>107.4581469</v>
      </c>
      <c r="Y39">
        <v>26.119087220000001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e">
        <v>#DIV/0!</v>
      </c>
      <c r="AH39" t="e">
        <v>#DIV/0!</v>
      </c>
      <c r="AI39" t="e">
        <v>#DIV/0!</v>
      </c>
      <c r="AJ39">
        <v>-1</v>
      </c>
      <c r="AK39">
        <v>0.85</v>
      </c>
      <c r="AL39">
        <v>0.85</v>
      </c>
      <c r="AM39">
        <v>9.9458990099999998</v>
      </c>
      <c r="AN39">
        <v>0.85</v>
      </c>
      <c r="AO39">
        <v>8.8119419999999997E-3</v>
      </c>
      <c r="AP39" t="e">
        <v>#DIV/0!</v>
      </c>
      <c r="AQ39" t="e">
        <v>#DIV/0!</v>
      </c>
      <c r="AR39" t="e">
        <v>#DIV/0!</v>
      </c>
      <c r="AS39">
        <v>1801.2420649999999</v>
      </c>
      <c r="AT39">
        <v>0.5</v>
      </c>
      <c r="AU39" t="e">
        <v>#DIV/0!</v>
      </c>
      <c r="AV39">
        <v>7.0263194670000004</v>
      </c>
      <c r="AW39">
        <v>1.1933730680000001</v>
      </c>
      <c r="AX39">
        <v>26.119087220000001</v>
      </c>
      <c r="AY39">
        <v>2</v>
      </c>
      <c r="AZ39">
        <v>4.644859791</v>
      </c>
      <c r="BA39">
        <v>1</v>
      </c>
      <c r="BB39">
        <v>9.289719582</v>
      </c>
      <c r="BC39">
        <v>25.631078720000001</v>
      </c>
      <c r="BD39">
        <v>26.119087220000001</v>
      </c>
      <c r="BE39">
        <v>25.134763719999999</v>
      </c>
      <c r="BF39">
        <v>151.8648834</v>
      </c>
      <c r="BG39">
        <v>144.1641846</v>
      </c>
      <c r="BH39">
        <v>17.94003296</v>
      </c>
      <c r="BI39">
        <v>21.862939829999998</v>
      </c>
      <c r="BJ39">
        <v>54.800796509999998</v>
      </c>
      <c r="BK39">
        <v>66.783958440000006</v>
      </c>
      <c r="BL39">
        <v>350.38830569999999</v>
      </c>
      <c r="BM39">
        <v>1799.4604489999999</v>
      </c>
      <c r="BN39">
        <v>977.59893799999998</v>
      </c>
      <c r="BO39">
        <v>100.84354399999999</v>
      </c>
      <c r="BP39">
        <v>-1.356136322</v>
      </c>
      <c r="BQ39">
        <v>-1.0746927260000001</v>
      </c>
      <c r="BR39">
        <v>0.25</v>
      </c>
      <c r="BS39">
        <v>-1.355140209</v>
      </c>
      <c r="BT39">
        <v>7.355140209</v>
      </c>
      <c r="BU39">
        <v>1</v>
      </c>
      <c r="BV39">
        <v>0</v>
      </c>
      <c r="BW39">
        <v>0.15999999600000001</v>
      </c>
      <c r="BX39">
        <v>111115</v>
      </c>
      <c r="BY39">
        <v>1.7519415279999999</v>
      </c>
      <c r="BZ39">
        <v>7.0263189999999996E-3</v>
      </c>
      <c r="CA39">
        <v>299.2690872</v>
      </c>
      <c r="CB39">
        <v>298.78107870000002</v>
      </c>
      <c r="CC39">
        <v>287.91366540000001</v>
      </c>
      <c r="CD39">
        <v>-0.101485437</v>
      </c>
      <c r="CE39">
        <v>3.3981094039999999</v>
      </c>
      <c r="CF39">
        <v>33.696846309999998</v>
      </c>
      <c r="CG39">
        <v>11.83390648</v>
      </c>
      <c r="CH39">
        <v>25.875082970000001</v>
      </c>
      <c r="CI39">
        <v>3.3493971220000001</v>
      </c>
      <c r="CJ39">
        <v>0.57725055400000003</v>
      </c>
      <c r="CK39">
        <v>2.2047363350000002</v>
      </c>
      <c r="CL39">
        <v>1.1446607870000001</v>
      </c>
      <c r="CM39">
        <v>0.36403329800000001</v>
      </c>
      <c r="CN39">
        <v>10.836460369999999</v>
      </c>
      <c r="CO39">
        <v>0.74538726300000002</v>
      </c>
      <c r="CP39">
        <v>66.122377880000002</v>
      </c>
      <c r="CQ39">
        <v>142.35082399999999</v>
      </c>
      <c r="CR39">
        <v>5.7961749E-2</v>
      </c>
      <c r="CS39">
        <v>0</v>
      </c>
      <c r="CT39">
        <v>1529.5413820000001</v>
      </c>
      <c r="CU39">
        <v>0</v>
      </c>
      <c r="CV39" t="e">
        <v>#DIV/0!</v>
      </c>
      <c r="CW39" t="e">
        <v>#DIV/0!</v>
      </c>
      <c r="CX39">
        <v>18</v>
      </c>
      <c r="CY39">
        <v>0.15382806651450601</v>
      </c>
      <c r="CZ39">
        <v>-8.5599582608499603</v>
      </c>
      <c r="DA39">
        <v>31.4353390329217</v>
      </c>
      <c r="DB39">
        <v>0.691577458724278</v>
      </c>
    </row>
    <row r="40" spans="1:106" x14ac:dyDescent="0.3">
      <c r="A40">
        <v>39</v>
      </c>
      <c r="B40" t="s">
        <v>103</v>
      </c>
      <c r="C40">
        <v>89</v>
      </c>
      <c r="D40">
        <v>18</v>
      </c>
      <c r="E40">
        <v>3</v>
      </c>
      <c r="F40">
        <v>6</v>
      </c>
      <c r="G40">
        <v>68</v>
      </c>
      <c r="H40" s="3">
        <v>41312</v>
      </c>
      <c r="I40">
        <v>1</v>
      </c>
      <c r="J40">
        <v>148.9253142</v>
      </c>
      <c r="K40">
        <v>1.8589470640000001</v>
      </c>
      <c r="L40">
        <v>164.42080659999999</v>
      </c>
      <c r="M40">
        <v>246.13162220000001</v>
      </c>
      <c r="N40">
        <v>48.6</v>
      </c>
      <c r="O40">
        <v>42</v>
      </c>
      <c r="P40" s="118">
        <v>0.70978009259259256</v>
      </c>
      <c r="Q40" s="118">
        <v>0.16111111111111112</v>
      </c>
      <c r="R40" s="118">
        <v>0.54866898148148147</v>
      </c>
      <c r="S40">
        <v>9760</v>
      </c>
      <c r="T40">
        <v>0</v>
      </c>
      <c r="U40">
        <v>800</v>
      </c>
      <c r="V40">
        <v>49.353140119999999</v>
      </c>
      <c r="W40">
        <v>0.58684162600000001</v>
      </c>
      <c r="X40">
        <v>614.17048239999997</v>
      </c>
      <c r="Y40">
        <v>26.1105442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t="e">
        <v>#DIV/0!</v>
      </c>
      <c r="AH40" t="e">
        <v>#DIV/0!</v>
      </c>
      <c r="AI40" t="e">
        <v>#DIV/0!</v>
      </c>
      <c r="AJ40">
        <v>-1</v>
      </c>
      <c r="AK40">
        <v>0.85</v>
      </c>
      <c r="AL40">
        <v>0.85</v>
      </c>
      <c r="AM40">
        <v>9.9458990099999998</v>
      </c>
      <c r="AN40">
        <v>0.85</v>
      </c>
      <c r="AO40">
        <v>3.2913762999999999E-2</v>
      </c>
      <c r="AP40" t="e">
        <v>#DIV/0!</v>
      </c>
      <c r="AQ40" t="e">
        <v>#DIV/0!</v>
      </c>
      <c r="AR40" t="e">
        <v>#DIV/0!</v>
      </c>
      <c r="AS40">
        <v>1801.2420649999999</v>
      </c>
      <c r="AT40">
        <v>0.5</v>
      </c>
      <c r="AU40" t="e">
        <v>#DIV/0!</v>
      </c>
      <c r="AV40">
        <v>6.6743411549999996</v>
      </c>
      <c r="AW40">
        <v>1.1854381629999999</v>
      </c>
      <c r="AX40">
        <v>26.1105442</v>
      </c>
      <c r="AY40">
        <v>2</v>
      </c>
      <c r="AZ40">
        <v>4.644859791</v>
      </c>
      <c r="BA40">
        <v>1</v>
      </c>
      <c r="BB40">
        <v>9.289719582</v>
      </c>
      <c r="BC40">
        <v>25.621276859999998</v>
      </c>
      <c r="BD40">
        <v>26.1105442</v>
      </c>
      <c r="BE40">
        <v>25.135080339999998</v>
      </c>
      <c r="BF40">
        <v>800.38366699999995</v>
      </c>
      <c r="BG40">
        <v>769.27655030000005</v>
      </c>
      <c r="BH40">
        <v>18.198461529999999</v>
      </c>
      <c r="BI40">
        <v>21.92531967</v>
      </c>
      <c r="BJ40">
        <v>55.620754239999997</v>
      </c>
      <c r="BK40">
        <v>67.011314389999995</v>
      </c>
      <c r="BL40">
        <v>350.322113</v>
      </c>
      <c r="BM40">
        <v>1799.8242190000001</v>
      </c>
      <c r="BN40">
        <v>915.69006349999995</v>
      </c>
      <c r="BO40">
        <v>100.8402786</v>
      </c>
      <c r="BP40">
        <v>-16.99953842</v>
      </c>
      <c r="BQ40">
        <v>-0.93773555799999997</v>
      </c>
      <c r="BR40">
        <v>0.25</v>
      </c>
      <c r="BS40">
        <v>-1.355140209</v>
      </c>
      <c r="BT40">
        <v>7.355140209</v>
      </c>
      <c r="BU40">
        <v>1</v>
      </c>
      <c r="BV40">
        <v>0</v>
      </c>
      <c r="BW40">
        <v>0.15999999600000001</v>
      </c>
      <c r="BX40">
        <v>111115</v>
      </c>
      <c r="BY40">
        <v>1.751610565</v>
      </c>
      <c r="BZ40">
        <v>6.6743410000000003E-3</v>
      </c>
      <c r="CA40">
        <v>299.26054420000003</v>
      </c>
      <c r="CB40">
        <v>298.77127689999998</v>
      </c>
      <c r="CC40">
        <v>287.97186859999999</v>
      </c>
      <c r="CD40">
        <v>-4.4184789000000002E-2</v>
      </c>
      <c r="CE40">
        <v>3.396393507</v>
      </c>
      <c r="CF40">
        <v>33.680921490000003</v>
      </c>
      <c r="CG40">
        <v>11.755601820000001</v>
      </c>
      <c r="CH40">
        <v>25.865910530000001</v>
      </c>
      <c r="CI40">
        <v>3.3475779210000001</v>
      </c>
      <c r="CJ40">
        <v>0.55197290099999996</v>
      </c>
      <c r="CK40">
        <v>2.2109553449999999</v>
      </c>
      <c r="CL40">
        <v>1.1366225759999999</v>
      </c>
      <c r="CM40">
        <v>0.34795504500000002</v>
      </c>
      <c r="CN40">
        <v>61.933122570000002</v>
      </c>
      <c r="CO40">
        <v>0.79837411199999997</v>
      </c>
      <c r="CP40">
        <v>66.232141080000005</v>
      </c>
      <c r="CQ40">
        <v>762.10445660000005</v>
      </c>
      <c r="CR40">
        <v>4.2891288E-2</v>
      </c>
      <c r="CS40">
        <v>0</v>
      </c>
      <c r="CT40">
        <v>1529.850586</v>
      </c>
      <c r="CU40">
        <v>0</v>
      </c>
      <c r="CV40" t="e">
        <v>#DIV/0!</v>
      </c>
      <c r="CW40" t="e">
        <v>#DIV/0!</v>
      </c>
      <c r="CX40">
        <v>18</v>
      </c>
      <c r="CY40">
        <v>0.15382806651450601</v>
      </c>
      <c r="CZ40">
        <v>-8.5599582608499603</v>
      </c>
      <c r="DA40">
        <v>31.4353390329217</v>
      </c>
      <c r="DB40">
        <v>0.691577458724278</v>
      </c>
    </row>
    <row r="41" spans="1:106" x14ac:dyDescent="0.3">
      <c r="A41">
        <v>40</v>
      </c>
      <c r="B41" t="s">
        <v>103</v>
      </c>
      <c r="C41">
        <v>89</v>
      </c>
      <c r="D41">
        <v>18</v>
      </c>
      <c r="E41">
        <v>3</v>
      </c>
      <c r="F41">
        <v>6</v>
      </c>
      <c r="G41">
        <v>68</v>
      </c>
      <c r="H41" s="3">
        <v>41312</v>
      </c>
      <c r="I41">
        <v>1</v>
      </c>
      <c r="J41">
        <v>148.9253142</v>
      </c>
      <c r="K41">
        <v>1.8589470640000001</v>
      </c>
      <c r="L41">
        <v>164.42080659999999</v>
      </c>
      <c r="M41">
        <v>246.13162220000001</v>
      </c>
      <c r="N41">
        <v>48.6</v>
      </c>
      <c r="O41">
        <v>43</v>
      </c>
      <c r="P41" s="118">
        <v>0.71231481481481485</v>
      </c>
      <c r="Q41" s="118">
        <v>0.16111111111111112</v>
      </c>
      <c r="R41" s="118">
        <v>0.55120370370370375</v>
      </c>
      <c r="S41">
        <v>9970</v>
      </c>
      <c r="T41">
        <v>0</v>
      </c>
      <c r="U41">
        <v>400</v>
      </c>
      <c r="V41">
        <v>33.504580390000001</v>
      </c>
      <c r="W41">
        <v>0.57090722800000004</v>
      </c>
      <c r="X41">
        <v>273.45165029999998</v>
      </c>
      <c r="Y41">
        <v>26.167310709999999</v>
      </c>
      <c r="Z41">
        <v>7</v>
      </c>
      <c r="AA41">
        <v>7</v>
      </c>
      <c r="AB41">
        <v>0</v>
      </c>
      <c r="AC41">
        <v>0</v>
      </c>
      <c r="AD41">
        <v>288.375</v>
      </c>
      <c r="AE41">
        <v>648.1717529</v>
      </c>
      <c r="AF41">
        <v>440.43920900000001</v>
      </c>
      <c r="AG41" t="e">
        <v>#DIV/0!</v>
      </c>
      <c r="AH41">
        <v>0.55509477399999996</v>
      </c>
      <c r="AI41">
        <v>0.32048996699999999</v>
      </c>
      <c r="AJ41">
        <v>-1</v>
      </c>
      <c r="AK41">
        <v>0.85</v>
      </c>
      <c r="AL41">
        <v>0.85</v>
      </c>
      <c r="AM41">
        <v>9.9458990099999998</v>
      </c>
      <c r="AN41">
        <v>0.85</v>
      </c>
      <c r="AO41">
        <v>2.2552651E-2</v>
      </c>
      <c r="AP41">
        <v>0.577360808</v>
      </c>
      <c r="AQ41">
        <v>2.2476697109999999</v>
      </c>
      <c r="AR41">
        <v>-1</v>
      </c>
      <c r="AS41">
        <v>1799.9490969999999</v>
      </c>
      <c r="AT41">
        <v>0.5</v>
      </c>
      <c r="AU41">
        <v>245.16789159999999</v>
      </c>
      <c r="AV41">
        <v>6.6635581740000003</v>
      </c>
      <c r="AW41">
        <v>1.214580258</v>
      </c>
      <c r="AX41">
        <v>26.167310709999999</v>
      </c>
      <c r="AY41">
        <v>2</v>
      </c>
      <c r="AZ41">
        <v>4.644859791</v>
      </c>
      <c r="BA41">
        <v>1</v>
      </c>
      <c r="BB41">
        <v>9.289719582</v>
      </c>
      <c r="BC41">
        <v>25.61244202</v>
      </c>
      <c r="BD41">
        <v>26.167310709999999</v>
      </c>
      <c r="BE41">
        <v>25.132684709999999</v>
      </c>
      <c r="BF41">
        <v>399.2664795</v>
      </c>
      <c r="BG41">
        <v>378.70114139999998</v>
      </c>
      <c r="BH41">
        <v>18.02951813</v>
      </c>
      <c r="BI41">
        <v>21.750440600000001</v>
      </c>
      <c r="BJ41">
        <v>55.131004330000003</v>
      </c>
      <c r="BK41">
        <v>66.508911130000001</v>
      </c>
      <c r="BL41">
        <v>350.37670900000001</v>
      </c>
      <c r="BM41">
        <v>1799.9490969999999</v>
      </c>
      <c r="BN41">
        <v>882.22888179999995</v>
      </c>
      <c r="BO41">
        <v>100.8360825</v>
      </c>
      <c r="BP41">
        <v>-6.0506248469999999</v>
      </c>
      <c r="BQ41">
        <v>-0.99712085699999997</v>
      </c>
      <c r="BR41">
        <v>0.75</v>
      </c>
      <c r="BS41">
        <v>-1.355140209</v>
      </c>
      <c r="BT41">
        <v>7.355140209</v>
      </c>
      <c r="BU41">
        <v>1</v>
      </c>
      <c r="BV41">
        <v>0</v>
      </c>
      <c r="BW41">
        <v>0.15999999600000001</v>
      </c>
      <c r="BX41">
        <v>111115</v>
      </c>
      <c r="BY41">
        <v>1.7518835450000001</v>
      </c>
      <c r="BZ41">
        <v>6.663558E-3</v>
      </c>
      <c r="CA41">
        <v>299.31731070000001</v>
      </c>
      <c r="CB41">
        <v>298.76244200000002</v>
      </c>
      <c r="CC41">
        <v>287.991849</v>
      </c>
      <c r="CD41">
        <v>-4.5147409999999999E-2</v>
      </c>
      <c r="CE41">
        <v>3.4078094800000001</v>
      </c>
      <c r="CF41">
        <v>33.795536249999998</v>
      </c>
      <c r="CG41">
        <v>12.04509565</v>
      </c>
      <c r="CH41">
        <v>25.88987637</v>
      </c>
      <c r="CI41">
        <v>3.3523329660000001</v>
      </c>
      <c r="CJ41">
        <v>0.53785303500000003</v>
      </c>
      <c r="CK41">
        <v>2.1932292219999998</v>
      </c>
      <c r="CL41">
        <v>1.1591037449999999</v>
      </c>
      <c r="CM41">
        <v>0.33897940100000001</v>
      </c>
      <c r="CN41">
        <v>27.57379315</v>
      </c>
      <c r="CO41">
        <v>0.72207770299999996</v>
      </c>
      <c r="CP41">
        <v>65.463262470000004</v>
      </c>
      <c r="CQ41">
        <v>373.83219100000002</v>
      </c>
      <c r="CR41">
        <v>5.8671222000000002E-2</v>
      </c>
      <c r="CS41">
        <v>0</v>
      </c>
      <c r="CT41">
        <v>1529.9567320000001</v>
      </c>
      <c r="CU41">
        <v>359.7967529</v>
      </c>
      <c r="CV41">
        <v>0.32048996699999999</v>
      </c>
      <c r="CW41" t="e">
        <v>#DIV/0!</v>
      </c>
      <c r="CX41">
        <v>18</v>
      </c>
      <c r="CY41">
        <v>0.15382806651450601</v>
      </c>
      <c r="CZ41">
        <v>-8.5599582608499603</v>
      </c>
      <c r="DA41">
        <v>31.4353390329217</v>
      </c>
      <c r="DB41">
        <v>0.691577458724278</v>
      </c>
    </row>
    <row r="42" spans="1:106" x14ac:dyDescent="0.3">
      <c r="A42">
        <v>41</v>
      </c>
      <c r="B42" t="s">
        <v>99</v>
      </c>
      <c r="C42">
        <v>85</v>
      </c>
      <c r="D42">
        <v>10</v>
      </c>
      <c r="E42">
        <v>3</v>
      </c>
      <c r="F42">
        <v>5</v>
      </c>
      <c r="G42">
        <v>68</v>
      </c>
      <c r="H42" s="3">
        <v>41312</v>
      </c>
      <c r="I42">
        <v>1</v>
      </c>
      <c r="J42">
        <v>159.57938189999999</v>
      </c>
      <c r="K42">
        <v>2.0236010649999998</v>
      </c>
      <c r="L42">
        <v>186.0907569</v>
      </c>
      <c r="M42">
        <v>257.37035680000002</v>
      </c>
      <c r="N42">
        <v>46.3</v>
      </c>
      <c r="O42">
        <v>45</v>
      </c>
      <c r="P42" s="118">
        <v>0.71811342592592586</v>
      </c>
      <c r="Q42" s="118">
        <v>0.16111111111111112</v>
      </c>
      <c r="R42" s="118">
        <v>0.55700231481481477</v>
      </c>
      <c r="S42">
        <v>10480</v>
      </c>
      <c r="T42">
        <v>0</v>
      </c>
      <c r="U42">
        <v>50</v>
      </c>
      <c r="V42">
        <v>-0.90922782800000002</v>
      </c>
      <c r="W42">
        <v>0.47458612900000002</v>
      </c>
      <c r="X42">
        <v>50.182118099999997</v>
      </c>
      <c r="Y42">
        <v>26.845138550000001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t="e">
        <v>#DIV/0!</v>
      </c>
      <c r="AH42" t="e">
        <v>#DIV/0!</v>
      </c>
      <c r="AI42" t="e">
        <v>#DIV/0!</v>
      </c>
      <c r="AJ42">
        <v>-1</v>
      </c>
      <c r="AK42">
        <v>0.85</v>
      </c>
      <c r="AL42">
        <v>0.85</v>
      </c>
      <c r="AM42">
        <v>9.9458990099999998</v>
      </c>
      <c r="AN42">
        <v>0.85</v>
      </c>
      <c r="AO42" s="119">
        <v>5.94E-5</v>
      </c>
      <c r="AP42" t="e">
        <v>#DIV/0!</v>
      </c>
      <c r="AQ42" t="e">
        <v>#DIV/0!</v>
      </c>
      <c r="AR42" t="e">
        <v>#DIV/0!</v>
      </c>
      <c r="AS42">
        <v>1799.9490969999999</v>
      </c>
      <c r="AT42">
        <v>0.5</v>
      </c>
      <c r="AU42" t="e">
        <v>#DIV/0!</v>
      </c>
      <c r="AV42">
        <v>5.6385436980000003</v>
      </c>
      <c r="AW42">
        <v>1.22257748</v>
      </c>
      <c r="AX42">
        <v>26.845138550000001</v>
      </c>
      <c r="AY42">
        <v>2</v>
      </c>
      <c r="AZ42">
        <v>4.644859791</v>
      </c>
      <c r="BA42">
        <v>1</v>
      </c>
      <c r="BB42">
        <v>9.289719582</v>
      </c>
      <c r="BC42">
        <v>25.63552284</v>
      </c>
      <c r="BD42">
        <v>26.845138550000001</v>
      </c>
      <c r="BE42">
        <v>25.133119579999999</v>
      </c>
      <c r="BF42">
        <v>47.591625209999997</v>
      </c>
      <c r="BG42">
        <v>47.956283569999997</v>
      </c>
      <c r="BH42">
        <v>19.90440559</v>
      </c>
      <c r="BI42">
        <v>23.04885483</v>
      </c>
      <c r="BJ42">
        <v>60.780799870000003</v>
      </c>
      <c r="BK42">
        <v>70.382797240000002</v>
      </c>
      <c r="BL42">
        <v>350.36862180000003</v>
      </c>
      <c r="BM42">
        <v>1798.3283690000001</v>
      </c>
      <c r="BN42">
        <v>1400.068115</v>
      </c>
      <c r="BO42">
        <v>100.8361282</v>
      </c>
      <c r="BP42">
        <v>-0.10224533099999999</v>
      </c>
      <c r="BQ42">
        <v>-1.172791481</v>
      </c>
      <c r="BR42">
        <v>0.25</v>
      </c>
      <c r="BS42">
        <v>-1.355140209</v>
      </c>
      <c r="BT42">
        <v>7.355140209</v>
      </c>
      <c r="BU42">
        <v>1</v>
      </c>
      <c r="BV42">
        <v>0</v>
      </c>
      <c r="BW42">
        <v>0.15999999600000001</v>
      </c>
      <c r="BX42">
        <v>111135</v>
      </c>
      <c r="BY42">
        <v>1.751843109</v>
      </c>
      <c r="BZ42">
        <v>5.6385439999999997E-3</v>
      </c>
      <c r="CA42">
        <v>299.9951385</v>
      </c>
      <c r="CB42">
        <v>298.78552280000002</v>
      </c>
      <c r="CC42">
        <v>287.73253260000001</v>
      </c>
      <c r="CD42">
        <v>9.2309005E-2</v>
      </c>
      <c r="CE42">
        <v>3.5467347610000002</v>
      </c>
      <c r="CF42">
        <v>35.173254100000001</v>
      </c>
      <c r="CG42">
        <v>12.12439927</v>
      </c>
      <c r="CH42">
        <v>26.240330700000001</v>
      </c>
      <c r="CI42">
        <v>3.4225433569999999</v>
      </c>
      <c r="CJ42">
        <v>0.45151925700000001</v>
      </c>
      <c r="CK42">
        <v>2.3241572810000002</v>
      </c>
      <c r="CL42">
        <v>1.0983860759999999</v>
      </c>
      <c r="CM42">
        <v>0.28418509400000003</v>
      </c>
      <c r="CN42">
        <v>5.0601704950000004</v>
      </c>
      <c r="CO42">
        <v>1.046413824</v>
      </c>
      <c r="CP42">
        <v>66.221577749999994</v>
      </c>
      <c r="CQ42">
        <v>48.088414309999997</v>
      </c>
      <c r="CR42">
        <v>-1.2520791999999999E-2</v>
      </c>
      <c r="CS42">
        <v>0</v>
      </c>
      <c r="CT42">
        <v>1528.5791139999999</v>
      </c>
      <c r="CU42">
        <v>0</v>
      </c>
      <c r="CV42" t="e">
        <v>#DIV/0!</v>
      </c>
      <c r="CW42" t="e">
        <v>#DIV/0!</v>
      </c>
      <c r="CX42">
        <v>10</v>
      </c>
      <c r="CY42">
        <v>0.173313736071317</v>
      </c>
      <c r="CZ42">
        <v>-9.6064781998830497</v>
      </c>
      <c r="DA42">
        <v>35.455093178659297</v>
      </c>
      <c r="DB42">
        <v>0.78001204993050499</v>
      </c>
    </row>
    <row r="43" spans="1:106" x14ac:dyDescent="0.3">
      <c r="A43">
        <v>42</v>
      </c>
      <c r="B43" t="s">
        <v>99</v>
      </c>
      <c r="C43">
        <v>85</v>
      </c>
      <c r="D43">
        <v>10</v>
      </c>
      <c r="E43">
        <v>3</v>
      </c>
      <c r="F43">
        <v>5</v>
      </c>
      <c r="G43">
        <v>68</v>
      </c>
      <c r="H43" s="3">
        <v>41312</v>
      </c>
      <c r="I43">
        <v>1</v>
      </c>
      <c r="J43">
        <v>159.57938189999999</v>
      </c>
      <c r="K43">
        <v>2.0236010649999998</v>
      </c>
      <c r="L43">
        <v>186.0907569</v>
      </c>
      <c r="M43">
        <v>257.37035680000002</v>
      </c>
      <c r="N43">
        <v>46.3</v>
      </c>
      <c r="O43">
        <v>46</v>
      </c>
      <c r="P43" s="118">
        <v>0.71987268518518521</v>
      </c>
      <c r="Q43" s="118">
        <v>0.16111111111111112</v>
      </c>
      <c r="R43" s="118">
        <v>0.55876157407407401</v>
      </c>
      <c r="S43">
        <v>10632</v>
      </c>
      <c r="T43">
        <v>0</v>
      </c>
      <c r="U43">
        <v>150</v>
      </c>
      <c r="V43">
        <v>12.05770796</v>
      </c>
      <c r="W43">
        <v>0.482910426</v>
      </c>
      <c r="X43">
        <v>101.0081138</v>
      </c>
      <c r="Y43">
        <v>26.841722489999999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e">
        <v>#DIV/0!</v>
      </c>
      <c r="AH43" t="e">
        <v>#DIV/0!</v>
      </c>
      <c r="AI43" t="e">
        <v>#DIV/0!</v>
      </c>
      <c r="AJ43">
        <v>-1</v>
      </c>
      <c r="AK43">
        <v>0.85</v>
      </c>
      <c r="AL43">
        <v>0.85</v>
      </c>
      <c r="AM43">
        <v>9.9458990099999998</v>
      </c>
      <c r="AN43">
        <v>0.85</v>
      </c>
      <c r="AO43">
        <v>8.5416940000000007E-3</v>
      </c>
      <c r="AP43" t="e">
        <v>#DIV/0!</v>
      </c>
      <c r="AQ43" t="e">
        <v>#DIV/0!</v>
      </c>
      <c r="AR43" t="e">
        <v>#DIV/0!</v>
      </c>
      <c r="AS43">
        <v>1799.9490969999999</v>
      </c>
      <c r="AT43">
        <v>0.5</v>
      </c>
      <c r="AU43" t="e">
        <v>#DIV/0!</v>
      </c>
      <c r="AV43">
        <v>5.6235155219999999</v>
      </c>
      <c r="AW43">
        <v>1.1991259139999999</v>
      </c>
      <c r="AX43">
        <v>26.841722489999999</v>
      </c>
      <c r="AY43">
        <v>2</v>
      </c>
      <c r="AZ43">
        <v>4.644859791</v>
      </c>
      <c r="BA43">
        <v>1</v>
      </c>
      <c r="BB43">
        <v>9.289719582</v>
      </c>
      <c r="BC43">
        <v>25.635747909999999</v>
      </c>
      <c r="BD43">
        <v>26.841722489999999</v>
      </c>
      <c r="BE43">
        <v>25.132379530000001</v>
      </c>
      <c r="BF43">
        <v>152.47937010000001</v>
      </c>
      <c r="BG43">
        <v>145.13156129999999</v>
      </c>
      <c r="BH43">
        <v>20.140579219999999</v>
      </c>
      <c r="BI43">
        <v>23.275518420000001</v>
      </c>
      <c r="BJ43">
        <v>61.498107910000002</v>
      </c>
      <c r="BK43">
        <v>71.070465089999999</v>
      </c>
      <c r="BL43">
        <v>350.41351320000001</v>
      </c>
      <c r="BM43">
        <v>1798.473389</v>
      </c>
      <c r="BN43">
        <v>1384.345581</v>
      </c>
      <c r="BO43">
        <v>100.8311157</v>
      </c>
      <c r="BP43">
        <v>-1.165584564</v>
      </c>
      <c r="BQ43">
        <v>-1.151091576</v>
      </c>
      <c r="BR43">
        <v>0.25</v>
      </c>
      <c r="BS43">
        <v>-1.355140209</v>
      </c>
      <c r="BT43">
        <v>7.355140209</v>
      </c>
      <c r="BU43">
        <v>1</v>
      </c>
      <c r="BV43">
        <v>0</v>
      </c>
      <c r="BW43">
        <v>0.15999999600000001</v>
      </c>
      <c r="BX43">
        <v>111115</v>
      </c>
      <c r="BY43">
        <v>1.752067566</v>
      </c>
      <c r="BZ43">
        <v>5.6235160000000003E-3</v>
      </c>
      <c r="CA43">
        <v>299.99172249999998</v>
      </c>
      <c r="CB43">
        <v>298.78574789999999</v>
      </c>
      <c r="CC43">
        <v>287.75573580000002</v>
      </c>
      <c r="CD43">
        <v>9.4989125999999993E-2</v>
      </c>
      <c r="CE43">
        <v>3.546022405</v>
      </c>
      <c r="CF43">
        <v>35.167937790000003</v>
      </c>
      <c r="CG43">
        <v>11.89241938</v>
      </c>
      <c r="CH43">
        <v>26.238735200000001</v>
      </c>
      <c r="CI43">
        <v>3.4222208260000002</v>
      </c>
      <c r="CJ43">
        <v>0.45904760900000002</v>
      </c>
      <c r="CK43">
        <v>2.3468964909999999</v>
      </c>
      <c r="CL43">
        <v>1.0753243349999999</v>
      </c>
      <c r="CM43">
        <v>0.28895731899999999</v>
      </c>
      <c r="CN43">
        <v>10.18476081</v>
      </c>
      <c r="CO43">
        <v>0.69597620900000001</v>
      </c>
      <c r="CP43">
        <v>66.887313759999998</v>
      </c>
      <c r="CQ43">
        <v>143.3793119</v>
      </c>
      <c r="CR43">
        <v>5.6249935000000001E-2</v>
      </c>
      <c r="CS43">
        <v>0</v>
      </c>
      <c r="CT43">
        <v>1528.7023799999999</v>
      </c>
      <c r="CU43">
        <v>0</v>
      </c>
      <c r="CV43" t="e">
        <v>#DIV/0!</v>
      </c>
      <c r="CW43" t="e">
        <v>#DIV/0!</v>
      </c>
      <c r="CX43">
        <v>10</v>
      </c>
      <c r="CY43">
        <v>0.173313736071317</v>
      </c>
      <c r="CZ43">
        <v>-9.6064781998830497</v>
      </c>
      <c r="DA43">
        <v>35.455093178659297</v>
      </c>
      <c r="DB43">
        <v>0.78001204993050499</v>
      </c>
    </row>
    <row r="44" spans="1:106" x14ac:dyDescent="0.3">
      <c r="A44">
        <v>43</v>
      </c>
      <c r="B44" t="s">
        <v>99</v>
      </c>
      <c r="C44">
        <v>85</v>
      </c>
      <c r="D44">
        <v>10</v>
      </c>
      <c r="E44">
        <v>3</v>
      </c>
      <c r="F44">
        <v>5</v>
      </c>
      <c r="G44">
        <v>68</v>
      </c>
      <c r="H44" s="3">
        <v>41312</v>
      </c>
      <c r="I44">
        <v>1</v>
      </c>
      <c r="J44">
        <v>159.57938189999999</v>
      </c>
      <c r="K44">
        <v>2.0236010649999998</v>
      </c>
      <c r="L44">
        <v>186.0907569</v>
      </c>
      <c r="M44">
        <v>257.37035680000002</v>
      </c>
      <c r="N44">
        <v>46.3</v>
      </c>
      <c r="O44">
        <v>48</v>
      </c>
      <c r="P44" s="118">
        <v>0.72416666666666663</v>
      </c>
      <c r="Q44" s="118">
        <v>0.16111111111111112</v>
      </c>
      <c r="R44" s="118">
        <v>0.56305555555555553</v>
      </c>
      <c r="S44">
        <v>11003</v>
      </c>
      <c r="T44">
        <v>0</v>
      </c>
      <c r="U44">
        <v>800</v>
      </c>
      <c r="V44">
        <v>50.774113739999997</v>
      </c>
      <c r="W44">
        <v>0.484086656</v>
      </c>
      <c r="X44">
        <v>580.96688889999996</v>
      </c>
      <c r="Y44">
        <v>26.72192574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t="e">
        <v>#DIV/0!</v>
      </c>
      <c r="AH44" t="e">
        <v>#DIV/0!</v>
      </c>
      <c r="AI44" t="e">
        <v>#DIV/0!</v>
      </c>
      <c r="AJ44">
        <v>-1</v>
      </c>
      <c r="AK44">
        <v>0.85</v>
      </c>
      <c r="AL44">
        <v>0.85</v>
      </c>
      <c r="AM44">
        <v>9.9458990099999998</v>
      </c>
      <c r="AN44">
        <v>0.85</v>
      </c>
      <c r="AO44">
        <v>3.3867675999999999E-2</v>
      </c>
      <c r="AP44" t="e">
        <v>#DIV/0!</v>
      </c>
      <c r="AQ44" t="e">
        <v>#DIV/0!</v>
      </c>
      <c r="AR44" t="e">
        <v>#DIV/0!</v>
      </c>
      <c r="AS44">
        <v>1799.9490969999999</v>
      </c>
      <c r="AT44">
        <v>0.5</v>
      </c>
      <c r="AU44" t="e">
        <v>#DIV/0!</v>
      </c>
      <c r="AV44">
        <v>5.7648096899999999</v>
      </c>
      <c r="AW44">
        <v>1.226800914</v>
      </c>
      <c r="AX44">
        <v>26.72192574</v>
      </c>
      <c r="AY44">
        <v>2</v>
      </c>
      <c r="AZ44">
        <v>4.644859791</v>
      </c>
      <c r="BA44">
        <v>1</v>
      </c>
      <c r="BB44">
        <v>9.289719582</v>
      </c>
      <c r="BC44">
        <v>25.647016529999998</v>
      </c>
      <c r="BD44">
        <v>26.72192574</v>
      </c>
      <c r="BE44">
        <v>25.13639641</v>
      </c>
      <c r="BF44">
        <v>801.23150629999998</v>
      </c>
      <c r="BG44">
        <v>769.7150269</v>
      </c>
      <c r="BH44">
        <v>19.540016170000001</v>
      </c>
      <c r="BI44">
        <v>22.755876539999999</v>
      </c>
      <c r="BJ44">
        <v>59.619731899999998</v>
      </c>
      <c r="BK44">
        <v>69.431831360000004</v>
      </c>
      <c r="BL44">
        <v>350.36511230000002</v>
      </c>
      <c r="BM44">
        <v>1798.4913329999999</v>
      </c>
      <c r="BN44">
        <v>1344.2620850000001</v>
      </c>
      <c r="BO44">
        <v>100.823143</v>
      </c>
      <c r="BP44">
        <v>-16.512447359999999</v>
      </c>
      <c r="BQ44">
        <v>-0.97118282300000003</v>
      </c>
      <c r="BR44">
        <v>0.25</v>
      </c>
      <c r="BS44">
        <v>-1.355140209</v>
      </c>
      <c r="BT44">
        <v>7.355140209</v>
      </c>
      <c r="BU44">
        <v>1</v>
      </c>
      <c r="BV44">
        <v>0</v>
      </c>
      <c r="BW44">
        <v>0.15999999600000001</v>
      </c>
      <c r="BX44">
        <v>111115</v>
      </c>
      <c r="BY44">
        <v>1.7518255620000001</v>
      </c>
      <c r="BZ44">
        <v>5.7648100000000004E-3</v>
      </c>
      <c r="CA44">
        <v>299.87192570000002</v>
      </c>
      <c r="CB44">
        <v>298.79701649999998</v>
      </c>
      <c r="CC44">
        <v>287.7586068</v>
      </c>
      <c r="CD44">
        <v>7.7676182999999996E-2</v>
      </c>
      <c r="CE44">
        <v>3.5211199089999998</v>
      </c>
      <c r="CF44">
        <v>34.923726870000003</v>
      </c>
      <c r="CG44">
        <v>12.16785033</v>
      </c>
      <c r="CH44">
        <v>26.184471129999999</v>
      </c>
      <c r="CI44">
        <v>3.4112670970000001</v>
      </c>
      <c r="CJ44">
        <v>0.46011033699999998</v>
      </c>
      <c r="CK44">
        <v>2.2943189949999998</v>
      </c>
      <c r="CL44">
        <v>1.1169481029999999</v>
      </c>
      <c r="CM44">
        <v>0.28963107399999999</v>
      </c>
      <c r="CN44">
        <v>58.574907719999999</v>
      </c>
      <c r="CO44">
        <v>0.75478179400000001</v>
      </c>
      <c r="CP44">
        <v>65.901028449999998</v>
      </c>
      <c r="CQ44">
        <v>762.3364345</v>
      </c>
      <c r="CR44">
        <v>4.3892252E-2</v>
      </c>
      <c r="CS44">
        <v>0</v>
      </c>
      <c r="CT44">
        <v>1528.717633</v>
      </c>
      <c r="CU44">
        <v>0</v>
      </c>
      <c r="CV44" t="e">
        <v>#DIV/0!</v>
      </c>
      <c r="CW44" t="e">
        <v>#DIV/0!</v>
      </c>
      <c r="CX44">
        <v>10</v>
      </c>
      <c r="CY44">
        <v>0.173313736071317</v>
      </c>
      <c r="CZ44">
        <v>-9.6064781998830497</v>
      </c>
      <c r="DA44">
        <v>35.455093178659297</v>
      </c>
      <c r="DB44">
        <v>0.78001204993050499</v>
      </c>
    </row>
    <row r="45" spans="1:106" x14ac:dyDescent="0.3">
      <c r="A45">
        <v>44</v>
      </c>
      <c r="B45" t="s">
        <v>99</v>
      </c>
      <c r="C45">
        <v>85</v>
      </c>
      <c r="D45">
        <v>10</v>
      </c>
      <c r="E45">
        <v>3</v>
      </c>
      <c r="F45">
        <v>5</v>
      </c>
      <c r="G45">
        <v>68</v>
      </c>
      <c r="H45" s="3">
        <v>41312</v>
      </c>
      <c r="I45">
        <v>1</v>
      </c>
      <c r="J45">
        <v>159.57938189999999</v>
      </c>
      <c r="K45">
        <v>2.0236010649999998</v>
      </c>
      <c r="L45">
        <v>186.0907569</v>
      </c>
      <c r="M45">
        <v>257.37035680000002</v>
      </c>
      <c r="N45">
        <v>46.3</v>
      </c>
      <c r="O45">
        <v>49</v>
      </c>
      <c r="P45" s="118">
        <v>0.72677083333333325</v>
      </c>
      <c r="Q45" s="118">
        <v>0.16111111111111112</v>
      </c>
      <c r="R45" s="118">
        <v>0.56565972222222227</v>
      </c>
      <c r="S45">
        <v>11219.5</v>
      </c>
      <c r="T45">
        <v>0</v>
      </c>
      <c r="U45">
        <v>400</v>
      </c>
      <c r="V45">
        <v>33.964162700000003</v>
      </c>
      <c r="W45">
        <v>0.46755345999999998</v>
      </c>
      <c r="X45">
        <v>251.3975054</v>
      </c>
      <c r="Y45">
        <v>26.788049699999998</v>
      </c>
      <c r="Z45">
        <v>8</v>
      </c>
      <c r="AA45">
        <v>8</v>
      </c>
      <c r="AB45">
        <v>0</v>
      </c>
      <c r="AC45">
        <v>0</v>
      </c>
      <c r="AD45">
        <v>287.85668950000002</v>
      </c>
      <c r="AE45">
        <v>610.55895999999996</v>
      </c>
      <c r="AF45">
        <v>395.0234375</v>
      </c>
      <c r="AG45" t="e">
        <v>#DIV/0!</v>
      </c>
      <c r="AH45">
        <v>0.528535804</v>
      </c>
      <c r="AI45">
        <v>0.35301344600000001</v>
      </c>
      <c r="AJ45">
        <v>-1</v>
      </c>
      <c r="AK45">
        <v>0.85</v>
      </c>
      <c r="AL45">
        <v>0.85</v>
      </c>
      <c r="AM45">
        <v>9.9458990099999998</v>
      </c>
      <c r="AN45">
        <v>0.85</v>
      </c>
      <c r="AO45">
        <v>2.2873910000000001E-2</v>
      </c>
      <c r="AP45">
        <v>0.66790829200000001</v>
      </c>
      <c r="AQ45">
        <v>2.121051837</v>
      </c>
      <c r="AR45">
        <v>-1</v>
      </c>
      <c r="AS45">
        <v>1798.306885</v>
      </c>
      <c r="AT45">
        <v>0.5</v>
      </c>
      <c r="AU45">
        <v>269.80126689999997</v>
      </c>
      <c r="AV45">
        <v>5.7717461459999999</v>
      </c>
      <c r="AW45">
        <v>1.269696063</v>
      </c>
      <c r="AX45">
        <v>26.788049699999998</v>
      </c>
      <c r="AY45">
        <v>2</v>
      </c>
      <c r="AZ45">
        <v>4.644859791</v>
      </c>
      <c r="BA45">
        <v>1</v>
      </c>
      <c r="BB45">
        <v>9.289719582</v>
      </c>
      <c r="BC45">
        <v>25.669380189999998</v>
      </c>
      <c r="BD45">
        <v>26.788049699999998</v>
      </c>
      <c r="BE45">
        <v>25.131677629999999</v>
      </c>
      <c r="BF45">
        <v>399.76730350000003</v>
      </c>
      <c r="BG45">
        <v>379.12927250000001</v>
      </c>
      <c r="BH45">
        <v>19.245088580000001</v>
      </c>
      <c r="BI45">
        <v>22.465936660000001</v>
      </c>
      <c r="BJ45">
        <v>58.643657679999997</v>
      </c>
      <c r="BK45">
        <v>68.458236690000007</v>
      </c>
      <c r="BL45">
        <v>350.34738160000001</v>
      </c>
      <c r="BM45">
        <v>1798.306885</v>
      </c>
      <c r="BN45">
        <v>1328.438721</v>
      </c>
      <c r="BO45">
        <v>100.8259888</v>
      </c>
      <c r="BP45">
        <v>-5.6088523859999997</v>
      </c>
      <c r="BQ45">
        <v>-1.0213956829999999</v>
      </c>
      <c r="BR45">
        <v>0.75</v>
      </c>
      <c r="BS45">
        <v>-1.355140209</v>
      </c>
      <c r="BT45">
        <v>7.355140209</v>
      </c>
      <c r="BU45">
        <v>1</v>
      </c>
      <c r="BV45">
        <v>0</v>
      </c>
      <c r="BW45">
        <v>0.15999999600000001</v>
      </c>
      <c r="BX45">
        <v>111115</v>
      </c>
      <c r="BY45">
        <v>1.751736908</v>
      </c>
      <c r="BZ45">
        <v>5.7717460000000003E-3</v>
      </c>
      <c r="CA45">
        <v>299.93804970000002</v>
      </c>
      <c r="CB45">
        <v>298.81938020000001</v>
      </c>
      <c r="CC45">
        <v>287.72909509999999</v>
      </c>
      <c r="CD45">
        <v>7.4557359000000004E-2</v>
      </c>
      <c r="CE45">
        <v>3.5348463410000002</v>
      </c>
      <c r="CF45">
        <v>35.058880989999999</v>
      </c>
      <c r="CG45">
        <v>12.59294433</v>
      </c>
      <c r="CH45">
        <v>26.22871494</v>
      </c>
      <c r="CI45">
        <v>3.420195831</v>
      </c>
      <c r="CJ45">
        <v>0.44514902000000001</v>
      </c>
      <c r="CK45">
        <v>2.265150277</v>
      </c>
      <c r="CL45">
        <v>1.155045554</v>
      </c>
      <c r="CM45">
        <v>0.28014787400000002</v>
      </c>
      <c r="CN45">
        <v>25.34740206</v>
      </c>
      <c r="CO45">
        <v>0.66309178300000005</v>
      </c>
      <c r="CP45">
        <v>64.789037519999994</v>
      </c>
      <c r="CQ45">
        <v>374.19353469999999</v>
      </c>
      <c r="CR45">
        <v>5.8806612000000001E-2</v>
      </c>
      <c r="CS45">
        <v>0</v>
      </c>
      <c r="CT45">
        <v>1528.5608520000001</v>
      </c>
      <c r="CU45">
        <v>322.7022705</v>
      </c>
      <c r="CV45">
        <v>0.35301344600000001</v>
      </c>
      <c r="CW45" t="e">
        <v>#DIV/0!</v>
      </c>
      <c r="CX45">
        <v>10</v>
      </c>
      <c r="CY45">
        <v>0.173313736071317</v>
      </c>
      <c r="CZ45">
        <v>-9.6064781998830497</v>
      </c>
      <c r="DA45">
        <v>35.455093178659297</v>
      </c>
      <c r="DB45">
        <v>0.78001204993050499</v>
      </c>
    </row>
    <row r="46" spans="1:106" x14ac:dyDescent="0.3">
      <c r="A46">
        <v>45</v>
      </c>
      <c r="B46" t="s">
        <v>91</v>
      </c>
      <c r="C46">
        <v>77</v>
      </c>
      <c r="D46">
        <v>15</v>
      </c>
      <c r="E46">
        <v>3</v>
      </c>
      <c r="F46">
        <v>4</v>
      </c>
      <c r="G46">
        <v>68</v>
      </c>
      <c r="H46" s="3">
        <v>41312</v>
      </c>
      <c r="I46">
        <v>1</v>
      </c>
      <c r="J46">
        <v>156.64759129999999</v>
      </c>
      <c r="K46">
        <v>2.9257496879999998</v>
      </c>
      <c r="L46">
        <v>185.70596739999999</v>
      </c>
      <c r="M46">
        <v>255.8228526</v>
      </c>
      <c r="N46">
        <v>45.3</v>
      </c>
      <c r="O46">
        <v>51</v>
      </c>
      <c r="P46" s="118">
        <v>0.73346064814814815</v>
      </c>
      <c r="Q46" s="118">
        <v>0.16111111111111112</v>
      </c>
      <c r="R46" s="118">
        <v>0.57234953703703706</v>
      </c>
      <c r="S46">
        <v>11806</v>
      </c>
      <c r="T46">
        <v>0</v>
      </c>
      <c r="U46">
        <v>50</v>
      </c>
      <c r="V46">
        <v>-1.223966144</v>
      </c>
      <c r="W46">
        <v>0.309770928</v>
      </c>
      <c r="X46">
        <v>53.08091675</v>
      </c>
      <c r="Y46">
        <v>27.258716580000002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e">
        <v>#DIV/0!</v>
      </c>
      <c r="AH46" t="e">
        <v>#DIV/0!</v>
      </c>
      <c r="AI46" t="e">
        <v>#DIV/0!</v>
      </c>
      <c r="AJ46">
        <v>-1</v>
      </c>
      <c r="AK46">
        <v>0.85</v>
      </c>
      <c r="AL46">
        <v>0.85</v>
      </c>
      <c r="AM46">
        <v>9.9458990099999998</v>
      </c>
      <c r="AN46">
        <v>0.85</v>
      </c>
      <c r="AO46">
        <v>-1.4643800000000001E-4</v>
      </c>
      <c r="AP46" t="e">
        <v>#DIV/0!</v>
      </c>
      <c r="AQ46" t="e">
        <v>#DIV/0!</v>
      </c>
      <c r="AR46" t="e">
        <v>#DIV/0!</v>
      </c>
      <c r="AS46">
        <v>1798.306885</v>
      </c>
      <c r="AT46">
        <v>0.5</v>
      </c>
      <c r="AU46" t="e">
        <v>#DIV/0!</v>
      </c>
      <c r="AV46">
        <v>4.8214779500000002</v>
      </c>
      <c r="AW46">
        <v>1.5758720850000001</v>
      </c>
      <c r="AX46">
        <v>27.258716580000002</v>
      </c>
      <c r="AY46">
        <v>2</v>
      </c>
      <c r="AZ46">
        <v>4.644859791</v>
      </c>
      <c r="BA46">
        <v>1</v>
      </c>
      <c r="BB46">
        <v>9.289719582</v>
      </c>
      <c r="BC46">
        <v>25.634759899999999</v>
      </c>
      <c r="BD46">
        <v>27.258716580000002</v>
      </c>
      <c r="BE46">
        <v>25.134241100000001</v>
      </c>
      <c r="BF46">
        <v>47.304737090000003</v>
      </c>
      <c r="BG46">
        <v>47.871417999999998</v>
      </c>
      <c r="BH46">
        <v>17.716913219999999</v>
      </c>
      <c r="BI46">
        <v>20.41182899</v>
      </c>
      <c r="BJ46">
        <v>54.097805020000003</v>
      </c>
      <c r="BK46">
        <v>62.326606750000003</v>
      </c>
      <c r="BL46">
        <v>350.51654050000002</v>
      </c>
      <c r="BM46">
        <v>1799.3289789999999</v>
      </c>
      <c r="BN46">
        <v>560.4024048</v>
      </c>
      <c r="BO46">
        <v>100.82561490000001</v>
      </c>
      <c r="BP46">
        <v>4.5146942000000002E-2</v>
      </c>
      <c r="BQ46">
        <v>-0.97880458800000003</v>
      </c>
      <c r="BR46">
        <v>0.25</v>
      </c>
      <c r="BS46">
        <v>-1.355140209</v>
      </c>
      <c r="BT46">
        <v>7.355140209</v>
      </c>
      <c r="BU46">
        <v>1</v>
      </c>
      <c r="BV46">
        <v>0</v>
      </c>
      <c r="BW46">
        <v>0.15999999600000001</v>
      </c>
      <c r="BX46">
        <v>111135</v>
      </c>
      <c r="BY46">
        <v>1.7525827030000001</v>
      </c>
      <c r="BZ46">
        <v>4.8214779999999997E-3</v>
      </c>
      <c r="CA46">
        <v>300.40871659999999</v>
      </c>
      <c r="CB46">
        <v>298.78475989999998</v>
      </c>
      <c r="CC46">
        <v>287.89263030000001</v>
      </c>
      <c r="CD46">
        <v>0.20768230400000001</v>
      </c>
      <c r="CE46">
        <v>3.6339072950000002</v>
      </c>
      <c r="CF46">
        <v>36.041508880000002</v>
      </c>
      <c r="CG46">
        <v>15.629679879999999</v>
      </c>
      <c r="CH46">
        <v>26.446738239999998</v>
      </c>
      <c r="CI46">
        <v>3.464493305</v>
      </c>
      <c r="CJ46">
        <v>0.29977477000000002</v>
      </c>
      <c r="CK46">
        <v>2.0580352099999999</v>
      </c>
      <c r="CL46">
        <v>1.4064580950000001</v>
      </c>
      <c r="CM46">
        <v>0.188232393</v>
      </c>
      <c r="CN46">
        <v>5.3519160729999999</v>
      </c>
      <c r="CO46">
        <v>1.1088227369999999</v>
      </c>
      <c r="CP46">
        <v>56.814638100000003</v>
      </c>
      <c r="CQ46">
        <v>48.049287120000002</v>
      </c>
      <c r="CR46">
        <v>-1.4472471000000001E-2</v>
      </c>
      <c r="CS46">
        <v>0</v>
      </c>
      <c r="CT46">
        <v>1529.429633</v>
      </c>
      <c r="CU46">
        <v>0</v>
      </c>
      <c r="CV46" t="e">
        <v>#DIV/0!</v>
      </c>
      <c r="CW46" t="e">
        <v>#DIV/0!</v>
      </c>
      <c r="CX46">
        <v>15</v>
      </c>
      <c r="CY46">
        <v>0.17225160480666299</v>
      </c>
      <c r="CZ46">
        <v>-10.367239238796399</v>
      </c>
      <c r="DA46">
        <v>34.418178010936103</v>
      </c>
      <c r="DB46">
        <v>0.75719991624059302</v>
      </c>
    </row>
    <row r="47" spans="1:106" x14ac:dyDescent="0.3">
      <c r="A47">
        <v>46</v>
      </c>
      <c r="B47" t="s">
        <v>91</v>
      </c>
      <c r="C47">
        <v>77</v>
      </c>
      <c r="D47">
        <v>15</v>
      </c>
      <c r="E47">
        <v>3</v>
      </c>
      <c r="F47">
        <v>4</v>
      </c>
      <c r="G47">
        <v>68</v>
      </c>
      <c r="H47" s="3">
        <v>41312</v>
      </c>
      <c r="I47">
        <v>1</v>
      </c>
      <c r="J47">
        <v>156.64759129999999</v>
      </c>
      <c r="K47">
        <v>2.9257496879999998</v>
      </c>
      <c r="L47">
        <v>185.70596739999999</v>
      </c>
      <c r="M47">
        <v>255.8228526</v>
      </c>
      <c r="N47">
        <v>45.3</v>
      </c>
      <c r="O47">
        <v>52</v>
      </c>
      <c r="P47" s="118">
        <v>0.73583333333333334</v>
      </c>
      <c r="Q47" s="118">
        <v>0.16111111111111112</v>
      </c>
      <c r="R47" s="118">
        <v>0.57472222222222225</v>
      </c>
      <c r="S47">
        <v>12011</v>
      </c>
      <c r="T47">
        <v>0</v>
      </c>
      <c r="U47">
        <v>150</v>
      </c>
      <c r="V47">
        <v>9.8234253440000003</v>
      </c>
      <c r="W47">
        <v>0.34828667800000002</v>
      </c>
      <c r="X47">
        <v>95.706620549999997</v>
      </c>
      <c r="Y47">
        <v>27.04465866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e">
        <v>#DIV/0!</v>
      </c>
      <c r="AH47" t="e">
        <v>#DIV/0!</v>
      </c>
      <c r="AI47" t="e">
        <v>#DIV/0!</v>
      </c>
      <c r="AJ47">
        <v>-1</v>
      </c>
      <c r="AK47">
        <v>0.85</v>
      </c>
      <c r="AL47">
        <v>0.85</v>
      </c>
      <c r="AM47">
        <v>9.9458990099999998</v>
      </c>
      <c r="AN47">
        <v>0.85</v>
      </c>
      <c r="AO47">
        <v>7.0764319999999997E-3</v>
      </c>
      <c r="AP47" t="e">
        <v>#DIV/0!</v>
      </c>
      <c r="AQ47" t="e">
        <v>#DIV/0!</v>
      </c>
      <c r="AR47" t="e">
        <v>#DIV/0!</v>
      </c>
      <c r="AS47">
        <v>1798.306885</v>
      </c>
      <c r="AT47">
        <v>0.5</v>
      </c>
      <c r="AU47" t="e">
        <v>#DIV/0!</v>
      </c>
      <c r="AV47">
        <v>5.2011161059999997</v>
      </c>
      <c r="AW47">
        <v>1.5181747299999999</v>
      </c>
      <c r="AX47">
        <v>27.04465866</v>
      </c>
      <c r="AY47">
        <v>2</v>
      </c>
      <c r="AZ47">
        <v>4.644859791</v>
      </c>
      <c r="BA47">
        <v>1</v>
      </c>
      <c r="BB47">
        <v>9.289719582</v>
      </c>
      <c r="BC47">
        <v>25.631677629999999</v>
      </c>
      <c r="BD47">
        <v>27.04465866</v>
      </c>
      <c r="BE47">
        <v>25.13212395</v>
      </c>
      <c r="BF47">
        <v>151.29405209999999</v>
      </c>
      <c r="BG47">
        <v>145.2544403</v>
      </c>
      <c r="BH47">
        <v>17.62735558</v>
      </c>
      <c r="BI47">
        <v>20.53574944</v>
      </c>
      <c r="BJ47">
        <v>53.83039093</v>
      </c>
      <c r="BK47">
        <v>62.712036130000001</v>
      </c>
      <c r="BL47">
        <v>350.31756589999998</v>
      </c>
      <c r="BM47">
        <v>1799.415405</v>
      </c>
      <c r="BN47">
        <v>531.56616210000004</v>
      </c>
      <c r="BO47">
        <v>100.8185043</v>
      </c>
      <c r="BP47">
        <v>-1.091144562</v>
      </c>
      <c r="BQ47">
        <v>-0.96155071299999995</v>
      </c>
      <c r="BR47">
        <v>0.25</v>
      </c>
      <c r="BS47">
        <v>-1.355140209</v>
      </c>
      <c r="BT47">
        <v>7.355140209</v>
      </c>
      <c r="BU47">
        <v>1</v>
      </c>
      <c r="BV47">
        <v>0</v>
      </c>
      <c r="BW47">
        <v>0.15999999600000001</v>
      </c>
      <c r="BX47">
        <v>111115</v>
      </c>
      <c r="BY47">
        <v>1.7515878300000001</v>
      </c>
      <c r="BZ47">
        <v>5.2011160000000004E-3</v>
      </c>
      <c r="CA47">
        <v>300.19465869999999</v>
      </c>
      <c r="CB47">
        <v>298.78167760000002</v>
      </c>
      <c r="CC47">
        <v>287.90645840000002</v>
      </c>
      <c r="CD47">
        <v>0.15520989700000001</v>
      </c>
      <c r="CE47">
        <v>3.5885582739999999</v>
      </c>
      <c r="CF47">
        <v>35.594242319999999</v>
      </c>
      <c r="CG47">
        <v>15.05849289</v>
      </c>
      <c r="CH47">
        <v>26.338168140000001</v>
      </c>
      <c r="CI47">
        <v>3.4423720590000002</v>
      </c>
      <c r="CJ47">
        <v>0.33570071299999998</v>
      </c>
      <c r="CK47">
        <v>2.0703835430000002</v>
      </c>
      <c r="CL47">
        <v>1.371988515</v>
      </c>
      <c r="CM47">
        <v>0.210908545</v>
      </c>
      <c r="CN47">
        <v>9.6489983390000003</v>
      </c>
      <c r="CO47">
        <v>0.65888946599999998</v>
      </c>
      <c r="CP47">
        <v>58.04536641</v>
      </c>
      <c r="CQ47">
        <v>143.8268812</v>
      </c>
      <c r="CR47">
        <v>3.9645184E-2</v>
      </c>
      <c r="CS47">
        <v>0</v>
      </c>
      <c r="CT47">
        <v>1529.5030939999999</v>
      </c>
      <c r="CU47">
        <v>0</v>
      </c>
      <c r="CV47" t="e">
        <v>#DIV/0!</v>
      </c>
      <c r="CW47" t="e">
        <v>#DIV/0!</v>
      </c>
      <c r="CX47">
        <v>15</v>
      </c>
      <c r="CY47">
        <v>0.17225160480666299</v>
      </c>
      <c r="CZ47">
        <v>-10.367239238796399</v>
      </c>
      <c r="DA47">
        <v>34.418178010936103</v>
      </c>
      <c r="DB47">
        <v>0.75719991624059302</v>
      </c>
    </row>
    <row r="48" spans="1:106" x14ac:dyDescent="0.3">
      <c r="A48">
        <v>47</v>
      </c>
      <c r="B48" t="s">
        <v>91</v>
      </c>
      <c r="C48">
        <v>77</v>
      </c>
      <c r="D48">
        <v>15</v>
      </c>
      <c r="E48">
        <v>3</v>
      </c>
      <c r="F48">
        <v>4</v>
      </c>
      <c r="G48">
        <v>68</v>
      </c>
      <c r="H48" s="3">
        <v>41312</v>
      </c>
      <c r="I48">
        <v>1</v>
      </c>
      <c r="J48">
        <v>156.64759129999999</v>
      </c>
      <c r="K48">
        <v>2.9257496879999998</v>
      </c>
      <c r="L48">
        <v>185.70596739999999</v>
      </c>
      <c r="M48">
        <v>255.8228526</v>
      </c>
      <c r="N48">
        <v>45.3</v>
      </c>
      <c r="O48">
        <v>54</v>
      </c>
      <c r="P48" s="118">
        <v>0.74049768518518511</v>
      </c>
      <c r="Q48" s="118">
        <v>0.16111111111111112</v>
      </c>
      <c r="R48" s="118">
        <v>0.57938657407407412</v>
      </c>
      <c r="S48">
        <v>12414</v>
      </c>
      <c r="T48">
        <v>0</v>
      </c>
      <c r="U48">
        <v>800</v>
      </c>
      <c r="V48">
        <v>49.027737010000003</v>
      </c>
      <c r="W48">
        <v>0.40754739499999998</v>
      </c>
      <c r="X48">
        <v>555.45101109999996</v>
      </c>
      <c r="Y48">
        <v>26.609937670000001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t="e">
        <v>#DIV/0!</v>
      </c>
      <c r="AH48" t="e">
        <v>#DIV/0!</v>
      </c>
      <c r="AI48" t="e">
        <v>#DIV/0!</v>
      </c>
      <c r="AJ48">
        <v>-1</v>
      </c>
      <c r="AK48">
        <v>0.85</v>
      </c>
      <c r="AL48">
        <v>0.85</v>
      </c>
      <c r="AM48">
        <v>9.9458990099999998</v>
      </c>
      <c r="AN48">
        <v>0.85</v>
      </c>
      <c r="AO48">
        <v>3.2699425999999997E-2</v>
      </c>
      <c r="AP48" t="e">
        <v>#DIV/0!</v>
      </c>
      <c r="AQ48" t="e">
        <v>#DIV/0!</v>
      </c>
      <c r="AR48" t="e">
        <v>#DIV/0!</v>
      </c>
      <c r="AS48">
        <v>1798.306885</v>
      </c>
      <c r="AT48">
        <v>0.5</v>
      </c>
      <c r="AU48" t="e">
        <v>#DIV/0!</v>
      </c>
      <c r="AV48">
        <v>5.6322229019999996</v>
      </c>
      <c r="AW48">
        <v>1.4140448000000001</v>
      </c>
      <c r="AX48">
        <v>26.609937670000001</v>
      </c>
      <c r="AY48">
        <v>2</v>
      </c>
      <c r="AZ48">
        <v>4.644859791</v>
      </c>
      <c r="BA48">
        <v>1</v>
      </c>
      <c r="BB48">
        <v>9.289719582</v>
      </c>
      <c r="BC48">
        <v>25.60694122</v>
      </c>
      <c r="BD48">
        <v>26.609937670000001</v>
      </c>
      <c r="BE48">
        <v>25.133495329999999</v>
      </c>
      <c r="BF48">
        <v>800.83233640000003</v>
      </c>
      <c r="BG48">
        <v>770.36920169999996</v>
      </c>
      <c r="BH48">
        <v>17.52313423</v>
      </c>
      <c r="BI48">
        <v>20.671701429999999</v>
      </c>
      <c r="BJ48">
        <v>53.586719510000002</v>
      </c>
      <c r="BK48">
        <v>63.215213779999999</v>
      </c>
      <c r="BL48">
        <v>350.36859129999999</v>
      </c>
      <c r="BM48">
        <v>1799.9141850000001</v>
      </c>
      <c r="BN48">
        <v>495.41397089999998</v>
      </c>
      <c r="BO48">
        <v>100.8109589</v>
      </c>
      <c r="BP48">
        <v>-16.698200230000001</v>
      </c>
      <c r="BQ48">
        <v>-0.83687305499999998</v>
      </c>
      <c r="BR48">
        <v>0.25</v>
      </c>
      <c r="BS48">
        <v>-1.355140209</v>
      </c>
      <c r="BT48">
        <v>7.355140209</v>
      </c>
      <c r="BU48">
        <v>1</v>
      </c>
      <c r="BV48">
        <v>0</v>
      </c>
      <c r="BW48">
        <v>0.15999999600000001</v>
      </c>
      <c r="BX48">
        <v>111115</v>
      </c>
      <c r="BY48">
        <v>1.751842957</v>
      </c>
      <c r="BZ48">
        <v>5.6322229999999996E-3</v>
      </c>
      <c r="CA48">
        <v>299.75993770000002</v>
      </c>
      <c r="CB48">
        <v>298.75694120000003</v>
      </c>
      <c r="CC48">
        <v>287.98626309999997</v>
      </c>
      <c r="CD48">
        <v>0.103127913</v>
      </c>
      <c r="CE48">
        <v>3.4979788420000002</v>
      </c>
      <c r="CF48">
        <v>34.698398679999997</v>
      </c>
      <c r="CG48">
        <v>14.02669725</v>
      </c>
      <c r="CH48">
        <v>26.108439449999999</v>
      </c>
      <c r="CI48">
        <v>3.3959708750000002</v>
      </c>
      <c r="CJ48">
        <v>0.39041938599999998</v>
      </c>
      <c r="CK48">
        <v>2.0839340430000002</v>
      </c>
      <c r="CL48">
        <v>1.312036832</v>
      </c>
      <c r="CM48">
        <v>0.245495248</v>
      </c>
      <c r="CN48">
        <v>55.995549029999999</v>
      </c>
      <c r="CO48">
        <v>0.72101923300000004</v>
      </c>
      <c r="CP48">
        <v>60.171653249999999</v>
      </c>
      <c r="CQ48">
        <v>763.24439619999998</v>
      </c>
      <c r="CR48">
        <v>3.865184E-2</v>
      </c>
      <c r="CS48">
        <v>0</v>
      </c>
      <c r="CT48">
        <v>1529.9270570000001</v>
      </c>
      <c r="CU48">
        <v>0</v>
      </c>
      <c r="CV48" t="e">
        <v>#DIV/0!</v>
      </c>
      <c r="CW48" t="e">
        <v>#DIV/0!</v>
      </c>
      <c r="CX48">
        <v>15</v>
      </c>
      <c r="CY48">
        <v>0.17225160480666299</v>
      </c>
      <c r="CZ48">
        <v>-10.367239238796399</v>
      </c>
      <c r="DA48">
        <v>34.418178010936103</v>
      </c>
      <c r="DB48">
        <v>0.75719991624059302</v>
      </c>
    </row>
    <row r="49" spans="1:106" x14ac:dyDescent="0.3">
      <c r="A49">
        <v>48</v>
      </c>
      <c r="B49" t="s">
        <v>91</v>
      </c>
      <c r="C49">
        <v>77</v>
      </c>
      <c r="D49">
        <v>15</v>
      </c>
      <c r="E49">
        <v>3</v>
      </c>
      <c r="F49">
        <v>4</v>
      </c>
      <c r="G49">
        <v>68</v>
      </c>
      <c r="H49" s="3">
        <v>41312</v>
      </c>
      <c r="I49">
        <v>1</v>
      </c>
      <c r="J49">
        <v>156.64759129999999</v>
      </c>
      <c r="K49">
        <v>2.9257496879999998</v>
      </c>
      <c r="L49">
        <v>185.70596739999999</v>
      </c>
      <c r="M49">
        <v>255.8228526</v>
      </c>
      <c r="N49">
        <v>45.3</v>
      </c>
      <c r="O49">
        <v>55</v>
      </c>
      <c r="P49" s="118">
        <v>0.7437731481481481</v>
      </c>
      <c r="Q49" s="118">
        <v>0.16111111111111112</v>
      </c>
      <c r="R49" s="118">
        <v>0.58266203703703701</v>
      </c>
      <c r="S49">
        <v>12688</v>
      </c>
      <c r="T49">
        <v>0</v>
      </c>
      <c r="U49">
        <v>400</v>
      </c>
      <c r="V49">
        <v>32.02178516</v>
      </c>
      <c r="W49">
        <v>0.42168023500000001</v>
      </c>
      <c r="X49">
        <v>246.08783439999999</v>
      </c>
      <c r="Y49">
        <v>26.553842540000002</v>
      </c>
      <c r="Z49">
        <v>9</v>
      </c>
      <c r="AA49">
        <v>9</v>
      </c>
      <c r="AB49">
        <v>0</v>
      </c>
      <c r="AC49">
        <v>0</v>
      </c>
      <c r="AD49">
        <v>282.51049799999998</v>
      </c>
      <c r="AE49">
        <v>611.76452640000002</v>
      </c>
      <c r="AF49">
        <v>394.33276369999999</v>
      </c>
      <c r="AG49" t="e">
        <v>#DIV/0!</v>
      </c>
      <c r="AH49">
        <v>0.53820385800000003</v>
      </c>
      <c r="AI49">
        <v>0.35541740900000002</v>
      </c>
      <c r="AJ49">
        <v>-1</v>
      </c>
      <c r="AK49">
        <v>0.85</v>
      </c>
      <c r="AL49">
        <v>0.85</v>
      </c>
      <c r="AM49">
        <v>9.9458990099999998</v>
      </c>
      <c r="AN49">
        <v>0.85</v>
      </c>
      <c r="AO49">
        <v>2.1585440000000001E-2</v>
      </c>
      <c r="AP49">
        <v>0.660376925</v>
      </c>
      <c r="AQ49">
        <v>2.1654576749999999</v>
      </c>
      <c r="AR49">
        <v>-1</v>
      </c>
      <c r="AS49">
        <v>1799.7854</v>
      </c>
      <c r="AT49">
        <v>0.5</v>
      </c>
      <c r="AU49">
        <v>271.86190190000002</v>
      </c>
      <c r="AV49">
        <v>5.8222228139999999</v>
      </c>
      <c r="AW49">
        <v>1.4149411270000001</v>
      </c>
      <c r="AX49">
        <v>26.553842540000002</v>
      </c>
      <c r="AY49">
        <v>2</v>
      </c>
      <c r="AZ49">
        <v>4.644859791</v>
      </c>
      <c r="BA49">
        <v>1</v>
      </c>
      <c r="BB49">
        <v>9.289719582</v>
      </c>
      <c r="BC49">
        <v>25.603765490000001</v>
      </c>
      <c r="BD49">
        <v>26.553842540000002</v>
      </c>
      <c r="BE49">
        <v>25.135478970000001</v>
      </c>
      <c r="BF49">
        <v>399.03115839999998</v>
      </c>
      <c r="BG49">
        <v>379.49047849999999</v>
      </c>
      <c r="BH49">
        <v>17.293701169999999</v>
      </c>
      <c r="BI49">
        <v>20.548980709999999</v>
      </c>
      <c r="BJ49">
        <v>52.893379209999999</v>
      </c>
      <c r="BK49">
        <v>62.849761960000002</v>
      </c>
      <c r="BL49">
        <v>350.35897829999999</v>
      </c>
      <c r="BM49">
        <v>1799.7854</v>
      </c>
      <c r="BN49">
        <v>460.55886839999999</v>
      </c>
      <c r="BO49">
        <v>100.80773929999999</v>
      </c>
      <c r="BP49">
        <v>-5.7341499330000003</v>
      </c>
      <c r="BQ49">
        <v>-0.894688606</v>
      </c>
      <c r="BR49">
        <v>0.25</v>
      </c>
      <c r="BS49">
        <v>-1.355140209</v>
      </c>
      <c r="BT49">
        <v>7.355140209</v>
      </c>
      <c r="BU49">
        <v>1</v>
      </c>
      <c r="BV49">
        <v>0</v>
      </c>
      <c r="BW49">
        <v>0.15999999600000001</v>
      </c>
      <c r="BX49">
        <v>111115</v>
      </c>
      <c r="BY49">
        <v>1.7517948910000001</v>
      </c>
      <c r="BZ49">
        <v>5.8222229999999996E-3</v>
      </c>
      <c r="CA49">
        <v>299.70384250000001</v>
      </c>
      <c r="CB49">
        <v>298.75376549999999</v>
      </c>
      <c r="CC49">
        <v>287.96565759999999</v>
      </c>
      <c r="CD49">
        <v>7.447811E-2</v>
      </c>
      <c r="CE49">
        <v>3.4864374169999999</v>
      </c>
      <c r="CF49">
        <v>34.585017409999999</v>
      </c>
      <c r="CG49">
        <v>14.03603669</v>
      </c>
      <c r="CH49">
        <v>26.07880402</v>
      </c>
      <c r="CI49">
        <v>3.3900249979999999</v>
      </c>
      <c r="CJ49">
        <v>0.40337039099999999</v>
      </c>
      <c r="CK49">
        <v>2.0714962899999998</v>
      </c>
      <c r="CL49">
        <v>1.3185287080000001</v>
      </c>
      <c r="CM49">
        <v>0.25368997399999998</v>
      </c>
      <c r="CN49">
        <v>24.80755825</v>
      </c>
      <c r="CO49">
        <v>0.64846906100000001</v>
      </c>
      <c r="CP49">
        <v>60.077513959999997</v>
      </c>
      <c r="CQ49">
        <v>374.83701079999997</v>
      </c>
      <c r="CR49">
        <v>5.1323354000000002E-2</v>
      </c>
      <c r="CS49">
        <v>0</v>
      </c>
      <c r="CT49">
        <v>1529.8175900000001</v>
      </c>
      <c r="CU49">
        <v>329.25402830000002</v>
      </c>
      <c r="CV49">
        <v>0.35541740900000002</v>
      </c>
      <c r="CW49" t="e">
        <v>#DIV/0!</v>
      </c>
      <c r="CX49">
        <v>15</v>
      </c>
      <c r="CY49">
        <v>0.17225160480666299</v>
      </c>
      <c r="CZ49">
        <v>-10.367239238796399</v>
      </c>
      <c r="DA49">
        <v>34.418178010936103</v>
      </c>
      <c r="DB49">
        <v>0.75719991624059302</v>
      </c>
    </row>
    <row r="50" spans="1:106" x14ac:dyDescent="0.3">
      <c r="A50">
        <v>49</v>
      </c>
      <c r="B50" t="s">
        <v>47</v>
      </c>
      <c r="C50">
        <v>33</v>
      </c>
      <c r="D50">
        <v>18</v>
      </c>
      <c r="E50">
        <v>2</v>
      </c>
      <c r="F50">
        <v>1</v>
      </c>
      <c r="G50">
        <v>68</v>
      </c>
      <c r="H50" s="3">
        <v>41312</v>
      </c>
      <c r="I50">
        <v>2</v>
      </c>
      <c r="J50">
        <v>200.170616</v>
      </c>
      <c r="K50">
        <v>-3.2108501359999999</v>
      </c>
      <c r="L50">
        <v>249.77584899999999</v>
      </c>
      <c r="M50">
        <v>292.92435970000002</v>
      </c>
      <c r="N50">
        <v>44.8</v>
      </c>
      <c r="O50">
        <v>2</v>
      </c>
      <c r="P50" s="118">
        <v>0.6038310185185185</v>
      </c>
      <c r="Q50" s="118">
        <v>0.15763888888888888</v>
      </c>
      <c r="R50" s="118">
        <v>0.44619212962962962</v>
      </c>
      <c r="S50">
        <v>497</v>
      </c>
      <c r="T50">
        <v>0</v>
      </c>
      <c r="U50">
        <v>50</v>
      </c>
      <c r="V50">
        <v>0.387542108</v>
      </c>
      <c r="W50">
        <v>0.172483314</v>
      </c>
      <c r="X50">
        <v>45.412594380000002</v>
      </c>
      <c r="Y50">
        <v>27.373386379999999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e">
        <v>#DIV/0!</v>
      </c>
      <c r="AH50" t="e">
        <v>#DIV/0!</v>
      </c>
      <c r="AI50" t="e">
        <v>#DIV/0!</v>
      </c>
      <c r="AJ50">
        <v>-1</v>
      </c>
      <c r="AK50">
        <v>0.87</v>
      </c>
      <c r="AL50">
        <v>0.92</v>
      </c>
      <c r="AM50">
        <v>9.9276685709999999</v>
      </c>
      <c r="AN50">
        <v>0.874963834</v>
      </c>
      <c r="AO50">
        <v>8.8214900000000004E-4</v>
      </c>
      <c r="AP50" t="e">
        <v>#DIV/0!</v>
      </c>
      <c r="AQ50" t="e">
        <v>#DIV/0!</v>
      </c>
      <c r="AR50" t="e">
        <v>#DIV/0!</v>
      </c>
      <c r="AS50">
        <v>0</v>
      </c>
      <c r="AT50">
        <v>0.5</v>
      </c>
      <c r="AU50" t="e">
        <v>#DIV/0!</v>
      </c>
      <c r="AV50">
        <v>1.1176182459999999</v>
      </c>
      <c r="AW50">
        <v>0.64442424799999998</v>
      </c>
      <c r="AX50">
        <v>27.373386379999999</v>
      </c>
      <c r="AY50">
        <v>2</v>
      </c>
      <c r="AZ50">
        <v>4.644859791</v>
      </c>
      <c r="BA50">
        <v>1</v>
      </c>
      <c r="BB50">
        <v>9.289719582</v>
      </c>
      <c r="BC50">
        <v>25.533004760000001</v>
      </c>
      <c r="BD50">
        <v>27.373386379999999</v>
      </c>
      <c r="BE50">
        <v>25.003156659999998</v>
      </c>
      <c r="BF50">
        <v>49.817432400000001</v>
      </c>
      <c r="BG50">
        <v>49.564846039999999</v>
      </c>
      <c r="BH50">
        <v>29.229597089999999</v>
      </c>
      <c r="BI50">
        <v>29.84790039</v>
      </c>
      <c r="BJ50">
        <v>89.927696229999995</v>
      </c>
      <c r="BK50">
        <v>91.829963680000006</v>
      </c>
      <c r="BL50">
        <v>350.72097780000001</v>
      </c>
      <c r="BM50">
        <v>1797.6864009999999</v>
      </c>
      <c r="BN50">
        <v>0.120360777</v>
      </c>
      <c r="BO50">
        <v>100.9780045</v>
      </c>
      <c r="BP50">
        <v>0.48604083100000001</v>
      </c>
      <c r="BQ50">
        <v>-0.16300752800000001</v>
      </c>
      <c r="BR50">
        <v>0.25</v>
      </c>
      <c r="BS50">
        <v>-1.355140209</v>
      </c>
      <c r="BT50">
        <v>7.355140209</v>
      </c>
      <c r="BU50">
        <v>1</v>
      </c>
      <c r="BV50">
        <v>0</v>
      </c>
      <c r="BW50">
        <v>0.15999999600000001</v>
      </c>
      <c r="BX50">
        <v>111115</v>
      </c>
      <c r="BY50">
        <v>1.753604889</v>
      </c>
      <c r="BZ50">
        <v>1.1176179999999999E-3</v>
      </c>
      <c r="CA50">
        <v>300.52338639999999</v>
      </c>
      <c r="CB50">
        <v>298.68300479999999</v>
      </c>
      <c r="CC50">
        <v>287.62981780000001</v>
      </c>
      <c r="CD50">
        <v>0.86652908200000001</v>
      </c>
      <c r="CE50">
        <v>3.6584056669999998</v>
      </c>
      <c r="CF50">
        <v>36.229728309999999</v>
      </c>
      <c r="CG50">
        <v>6.3818279200000001</v>
      </c>
      <c r="CH50">
        <v>26.453195569999998</v>
      </c>
      <c r="CI50">
        <v>3.4658128929999998</v>
      </c>
      <c r="CJ50">
        <v>0.16933917300000001</v>
      </c>
      <c r="CK50">
        <v>3.0139814189999998</v>
      </c>
      <c r="CL50">
        <v>0.45183147400000001</v>
      </c>
      <c r="CM50">
        <v>0.10611504400000001</v>
      </c>
      <c r="CN50">
        <v>4.5856731570000004</v>
      </c>
      <c r="CO50">
        <v>0.916225874</v>
      </c>
      <c r="CP50">
        <v>82.11531402</v>
      </c>
      <c r="CQ50">
        <v>49.508527669999999</v>
      </c>
      <c r="CR50">
        <v>6.4278099999999999E-3</v>
      </c>
      <c r="CS50">
        <v>0</v>
      </c>
      <c r="CT50">
        <v>1572.9105870000001</v>
      </c>
      <c r="CU50">
        <v>0</v>
      </c>
      <c r="CV50" t="e">
        <v>#DIV/0!</v>
      </c>
      <c r="CW50" t="e">
        <v>#DIV/0!</v>
      </c>
      <c r="CX50">
        <v>18</v>
      </c>
      <c r="CY50">
        <v>1.5114122183718199</v>
      </c>
      <c r="CZ50">
        <v>-68.249607905895502</v>
      </c>
      <c r="DA50">
        <v>324.717568870778</v>
      </c>
      <c r="DB50">
        <v>7.14378651515712</v>
      </c>
    </row>
    <row r="51" spans="1:106" x14ac:dyDescent="0.3">
      <c r="A51">
        <v>50</v>
      </c>
      <c r="B51" t="s">
        <v>47</v>
      </c>
      <c r="C51">
        <v>33</v>
      </c>
      <c r="D51">
        <v>18</v>
      </c>
      <c r="E51">
        <v>2</v>
      </c>
      <c r="F51">
        <v>1</v>
      </c>
      <c r="G51">
        <v>68</v>
      </c>
      <c r="H51" s="3">
        <v>41312</v>
      </c>
      <c r="I51">
        <v>2</v>
      </c>
      <c r="J51">
        <v>200.170616</v>
      </c>
      <c r="K51">
        <v>-3.2108501359999999</v>
      </c>
      <c r="L51">
        <v>249.77584899999999</v>
      </c>
      <c r="M51">
        <v>292.92435970000002</v>
      </c>
      <c r="N51">
        <v>44.8</v>
      </c>
      <c r="O51">
        <v>3</v>
      </c>
      <c r="P51" s="118">
        <v>0.60627314814814814</v>
      </c>
      <c r="Q51" s="118">
        <v>0.15763888888888888</v>
      </c>
      <c r="R51" s="118">
        <v>0.4486342592592592</v>
      </c>
      <c r="S51">
        <v>707.5</v>
      </c>
      <c r="T51">
        <v>0</v>
      </c>
      <c r="U51">
        <v>150</v>
      </c>
      <c r="V51">
        <v>13.405500979999999</v>
      </c>
      <c r="W51">
        <v>0.26839038399999998</v>
      </c>
      <c r="X51">
        <v>60.49702559</v>
      </c>
      <c r="Y51">
        <v>27.600137709999998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e">
        <v>#DIV/0!</v>
      </c>
      <c r="AH51" t="e">
        <v>#DIV/0!</v>
      </c>
      <c r="AI51" t="e">
        <v>#DIV/0!</v>
      </c>
      <c r="AJ51">
        <v>-1</v>
      </c>
      <c r="AK51">
        <v>0.87</v>
      </c>
      <c r="AL51">
        <v>0.92</v>
      </c>
      <c r="AM51">
        <v>9.8999071119999993</v>
      </c>
      <c r="AN51">
        <v>0.87494995399999997</v>
      </c>
      <c r="AO51">
        <v>9.1386750000000006E-3</v>
      </c>
      <c r="AP51" t="e">
        <v>#DIV/0!</v>
      </c>
      <c r="AQ51" t="e">
        <v>#DIV/0!</v>
      </c>
      <c r="AR51" t="e">
        <v>#DIV/0!</v>
      </c>
      <c r="AS51">
        <v>0</v>
      </c>
      <c r="AT51">
        <v>0.5</v>
      </c>
      <c r="AU51" t="e">
        <v>#DIV/0!</v>
      </c>
      <c r="AV51">
        <v>1.7998337879999999</v>
      </c>
      <c r="AW51">
        <v>0.67345138699999996</v>
      </c>
      <c r="AX51">
        <v>27.600137709999998</v>
      </c>
      <c r="AY51">
        <v>2</v>
      </c>
      <c r="AZ51">
        <v>4.644859791</v>
      </c>
      <c r="BA51">
        <v>1</v>
      </c>
      <c r="BB51">
        <v>9.289719582</v>
      </c>
      <c r="BC51">
        <v>25.632106780000001</v>
      </c>
      <c r="BD51">
        <v>27.600137709999998</v>
      </c>
      <c r="BE51">
        <v>25.005067830000002</v>
      </c>
      <c r="BF51">
        <v>151.30439759999999</v>
      </c>
      <c r="BG51">
        <v>143.51197809999999</v>
      </c>
      <c r="BH51">
        <v>29.049568180000001</v>
      </c>
      <c r="BI51">
        <v>30.045167920000001</v>
      </c>
      <c r="BJ51">
        <v>88.847312930000001</v>
      </c>
      <c r="BK51">
        <v>91.892333980000004</v>
      </c>
      <c r="BL51">
        <v>350.69464110000001</v>
      </c>
      <c r="BM51">
        <v>1801.614624</v>
      </c>
      <c r="BN51">
        <v>0.18307030199999999</v>
      </c>
      <c r="BO51">
        <v>100.97539519999999</v>
      </c>
      <c r="BP51">
        <v>0.724627256</v>
      </c>
      <c r="BQ51">
        <v>-0.124027044</v>
      </c>
      <c r="BR51">
        <v>0.5</v>
      </c>
      <c r="BS51">
        <v>-1.355140209</v>
      </c>
      <c r="BT51">
        <v>7.355140209</v>
      </c>
      <c r="BU51">
        <v>1</v>
      </c>
      <c r="BV51">
        <v>0</v>
      </c>
      <c r="BW51">
        <v>0.15999999600000001</v>
      </c>
      <c r="BX51">
        <v>111115</v>
      </c>
      <c r="BY51">
        <v>1.753473206</v>
      </c>
      <c r="BZ51">
        <v>1.7998339999999999E-3</v>
      </c>
      <c r="CA51">
        <v>300.75013769999998</v>
      </c>
      <c r="CB51">
        <v>298.78210680000001</v>
      </c>
      <c r="CC51">
        <v>288.25833340000003</v>
      </c>
      <c r="CD51">
        <v>0.74277395700000004</v>
      </c>
      <c r="CE51">
        <v>3.707274092</v>
      </c>
      <c r="CF51">
        <v>36.7146282</v>
      </c>
      <c r="CG51">
        <v>6.6694602720000002</v>
      </c>
      <c r="CH51">
        <v>26.61612225</v>
      </c>
      <c r="CI51">
        <v>3.4992533419999998</v>
      </c>
      <c r="CJ51">
        <v>0.26085401899999999</v>
      </c>
      <c r="CK51">
        <v>3.033822705</v>
      </c>
      <c r="CL51">
        <v>0.46543063699999998</v>
      </c>
      <c r="CM51">
        <v>0.16369451199999999</v>
      </c>
      <c r="CN51">
        <v>6.1087110669999998</v>
      </c>
      <c r="CO51">
        <v>0.42154687299999999</v>
      </c>
      <c r="CP51">
        <v>81.734720809999999</v>
      </c>
      <c r="CQ51">
        <v>141.5638648</v>
      </c>
      <c r="CR51">
        <v>7.7399334E-2</v>
      </c>
      <c r="CS51">
        <v>0</v>
      </c>
      <c r="CT51">
        <v>1576.3226320000001</v>
      </c>
      <c r="CU51">
        <v>0</v>
      </c>
      <c r="CV51" t="e">
        <v>#DIV/0!</v>
      </c>
      <c r="CW51" t="e">
        <v>#DIV/0!</v>
      </c>
      <c r="CX51">
        <v>18</v>
      </c>
      <c r="CY51">
        <v>1.5114122183718199</v>
      </c>
      <c r="CZ51">
        <v>-68.249607905895502</v>
      </c>
      <c r="DA51">
        <v>324.717568870778</v>
      </c>
      <c r="DB51">
        <v>7.14378651515712</v>
      </c>
    </row>
    <row r="52" spans="1:106" x14ac:dyDescent="0.3">
      <c r="A52">
        <v>51</v>
      </c>
      <c r="B52" t="s">
        <v>47</v>
      </c>
      <c r="C52">
        <v>33</v>
      </c>
      <c r="D52">
        <v>18</v>
      </c>
      <c r="E52">
        <v>2</v>
      </c>
      <c r="F52">
        <v>1</v>
      </c>
      <c r="G52">
        <v>68</v>
      </c>
      <c r="H52" s="3">
        <v>41312</v>
      </c>
      <c r="I52">
        <v>2</v>
      </c>
      <c r="J52">
        <v>200.170616</v>
      </c>
      <c r="K52">
        <v>-3.2108501359999999</v>
      </c>
      <c r="L52">
        <v>249.77584899999999</v>
      </c>
      <c r="M52">
        <v>292.92435970000002</v>
      </c>
      <c r="N52">
        <v>44.8</v>
      </c>
      <c r="O52">
        <v>5</v>
      </c>
      <c r="P52" s="118">
        <v>0.61108796296296297</v>
      </c>
      <c r="Q52" s="118">
        <v>0.15763888888888888</v>
      </c>
      <c r="R52" s="118">
        <v>0.45344907407407403</v>
      </c>
      <c r="S52">
        <v>1124</v>
      </c>
      <c r="T52">
        <v>0</v>
      </c>
      <c r="U52">
        <v>800</v>
      </c>
      <c r="V52">
        <v>57.805040069999997</v>
      </c>
      <c r="W52">
        <v>0.26117374300000001</v>
      </c>
      <c r="X52">
        <v>396.33079930000002</v>
      </c>
      <c r="Y52">
        <v>27.546762470000001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e">
        <v>#DIV/0!</v>
      </c>
      <c r="AH52" t="e">
        <v>#DIV/0!</v>
      </c>
      <c r="AI52" t="e">
        <v>#DIV/0!</v>
      </c>
      <c r="AJ52">
        <v>-1</v>
      </c>
      <c r="AK52">
        <v>0.87</v>
      </c>
      <c r="AL52">
        <v>0.92</v>
      </c>
      <c r="AM52">
        <v>9.8999071119999993</v>
      </c>
      <c r="AN52">
        <v>0.87494995399999997</v>
      </c>
      <c r="AO52">
        <v>3.7291171999999997E-2</v>
      </c>
      <c r="AP52" t="e">
        <v>#DIV/0!</v>
      </c>
      <c r="AQ52" t="e">
        <v>#DIV/0!</v>
      </c>
      <c r="AR52" t="e">
        <v>#DIV/0!</v>
      </c>
      <c r="AS52">
        <v>0</v>
      </c>
      <c r="AT52">
        <v>0.5</v>
      </c>
      <c r="AU52" t="e">
        <v>#DIV/0!</v>
      </c>
      <c r="AV52">
        <v>1.7751033409999999</v>
      </c>
      <c r="AW52">
        <v>0.68210487200000003</v>
      </c>
      <c r="AX52">
        <v>27.546762470000001</v>
      </c>
      <c r="AY52">
        <v>2</v>
      </c>
      <c r="AZ52">
        <v>4.644859791</v>
      </c>
      <c r="BA52">
        <v>1</v>
      </c>
      <c r="BB52">
        <v>9.289719582</v>
      </c>
      <c r="BC52">
        <v>25.655403140000001</v>
      </c>
      <c r="BD52">
        <v>27.546762470000001</v>
      </c>
      <c r="BE52">
        <v>25.002231600000002</v>
      </c>
      <c r="BF52">
        <v>799.18920900000001</v>
      </c>
      <c r="BG52">
        <v>765.4492798</v>
      </c>
      <c r="BH52">
        <v>28.864706040000002</v>
      </c>
      <c r="BI52">
        <v>29.846797939999998</v>
      </c>
      <c r="BJ52">
        <v>88.154792790000002</v>
      </c>
      <c r="BK52">
        <v>91.154167180000002</v>
      </c>
      <c r="BL52">
        <v>350.70489500000002</v>
      </c>
      <c r="BM52">
        <v>1802.2926030000001</v>
      </c>
      <c r="BN52">
        <v>0.25185012800000001</v>
      </c>
      <c r="BO52">
        <v>100.9694595</v>
      </c>
      <c r="BP52">
        <v>2.0411555770000001</v>
      </c>
      <c r="BQ52">
        <v>-0.17182520000000001</v>
      </c>
      <c r="BR52">
        <v>0.25</v>
      </c>
      <c r="BS52">
        <v>-1.355140209</v>
      </c>
      <c r="BT52">
        <v>7.355140209</v>
      </c>
      <c r="BU52">
        <v>1</v>
      </c>
      <c r="BV52">
        <v>0</v>
      </c>
      <c r="BW52">
        <v>0.15999999600000001</v>
      </c>
      <c r="BX52">
        <v>111115</v>
      </c>
      <c r="BY52">
        <v>1.7535244750000001</v>
      </c>
      <c r="BZ52">
        <v>1.7751030000000001E-3</v>
      </c>
      <c r="CA52">
        <v>300.69676249999998</v>
      </c>
      <c r="CB52">
        <v>298.80540309999998</v>
      </c>
      <c r="CC52">
        <v>288.36680999999999</v>
      </c>
      <c r="CD52">
        <v>0.75114662099999996</v>
      </c>
      <c r="CE52">
        <v>3.6957199300000001</v>
      </c>
      <c r="CF52">
        <v>36.60235428</v>
      </c>
      <c r="CG52">
        <v>6.75555634</v>
      </c>
      <c r="CH52">
        <v>26.6010828</v>
      </c>
      <c r="CI52">
        <v>3.4961547620000002</v>
      </c>
      <c r="CJ52">
        <v>0.25403182200000002</v>
      </c>
      <c r="CK52">
        <v>3.013615057</v>
      </c>
      <c r="CL52">
        <v>0.48253970499999999</v>
      </c>
      <c r="CM52">
        <v>0.15939646199999999</v>
      </c>
      <c r="CN52">
        <v>40.017306609999999</v>
      </c>
      <c r="CO52">
        <v>0.51777538999999995</v>
      </c>
      <c r="CP52">
        <v>81.431145709999996</v>
      </c>
      <c r="CQ52">
        <v>757.04893970000001</v>
      </c>
      <c r="CR52">
        <v>6.2177362999999999E-2</v>
      </c>
      <c r="CS52">
        <v>0</v>
      </c>
      <c r="CT52">
        <v>1576.915829</v>
      </c>
      <c r="CU52">
        <v>0</v>
      </c>
      <c r="CV52" t="e">
        <v>#DIV/0!</v>
      </c>
      <c r="CW52" t="e">
        <v>#DIV/0!</v>
      </c>
      <c r="CX52">
        <v>18</v>
      </c>
      <c r="CY52">
        <v>1.5114122183718199</v>
      </c>
      <c r="CZ52">
        <v>-68.249607905895502</v>
      </c>
      <c r="DA52">
        <v>324.717568870778</v>
      </c>
      <c r="DB52">
        <v>7.14378651515712</v>
      </c>
    </row>
    <row r="53" spans="1:106" x14ac:dyDescent="0.3">
      <c r="A53">
        <v>52</v>
      </c>
      <c r="B53" t="s">
        <v>47</v>
      </c>
      <c r="C53">
        <v>33</v>
      </c>
      <c r="D53">
        <v>18</v>
      </c>
      <c r="E53">
        <v>2</v>
      </c>
      <c r="F53">
        <v>1</v>
      </c>
      <c r="G53">
        <v>68</v>
      </c>
      <c r="H53" s="3">
        <v>41312</v>
      </c>
      <c r="I53">
        <v>2</v>
      </c>
      <c r="J53">
        <v>200.170616</v>
      </c>
      <c r="K53">
        <v>-3.2108501359999999</v>
      </c>
      <c r="L53">
        <v>249.77584899999999</v>
      </c>
      <c r="M53">
        <v>292.92435970000002</v>
      </c>
      <c r="N53">
        <v>44.8</v>
      </c>
      <c r="O53">
        <v>7</v>
      </c>
      <c r="P53" s="118">
        <v>0.61353009259259261</v>
      </c>
      <c r="Q53" s="118">
        <v>0.15763888888888888</v>
      </c>
      <c r="R53" s="118">
        <v>0.45589120370370373</v>
      </c>
      <c r="S53">
        <v>1325.5</v>
      </c>
      <c r="T53">
        <v>0</v>
      </c>
      <c r="U53">
        <v>400</v>
      </c>
      <c r="V53">
        <v>36.32884773</v>
      </c>
      <c r="W53">
        <v>0.19294239199999999</v>
      </c>
      <c r="X53">
        <v>69.192543479999998</v>
      </c>
      <c r="Y53">
        <v>27.620355610000001</v>
      </c>
      <c r="Z53">
        <v>1</v>
      </c>
      <c r="AA53">
        <v>1</v>
      </c>
      <c r="AB53">
        <v>0</v>
      </c>
      <c r="AC53">
        <v>0</v>
      </c>
      <c r="AD53">
        <v>511.3427734</v>
      </c>
      <c r="AE53">
        <v>950.28454590000001</v>
      </c>
      <c r="AF53">
        <v>685.14624019999997</v>
      </c>
      <c r="AG53" t="e">
        <v>#DIV/0!</v>
      </c>
      <c r="AH53">
        <v>0.46190562000000002</v>
      </c>
      <c r="AI53">
        <v>0.27900938400000003</v>
      </c>
      <c r="AJ53">
        <v>-1</v>
      </c>
      <c r="AK53">
        <v>0.87</v>
      </c>
      <c r="AL53">
        <v>0.92</v>
      </c>
      <c r="AM53">
        <v>9.9839849469999997</v>
      </c>
      <c r="AN53">
        <v>0.874991992</v>
      </c>
      <c r="AO53">
        <v>2.3870562000000001E-2</v>
      </c>
      <c r="AP53">
        <v>0.60403981200000001</v>
      </c>
      <c r="AQ53">
        <v>1.858410044</v>
      </c>
      <c r="AR53">
        <v>-1</v>
      </c>
      <c r="AS53">
        <v>1787.2193600000001</v>
      </c>
      <c r="AT53">
        <v>0.5</v>
      </c>
      <c r="AU53">
        <v>218.157804</v>
      </c>
      <c r="AV53">
        <v>1.3812297</v>
      </c>
      <c r="AW53">
        <v>0.71326709399999999</v>
      </c>
      <c r="AX53">
        <v>27.620355610000001</v>
      </c>
      <c r="AY53">
        <v>2</v>
      </c>
      <c r="AZ53">
        <v>4.644859791</v>
      </c>
      <c r="BA53">
        <v>1</v>
      </c>
      <c r="BB53">
        <v>9.289719582</v>
      </c>
      <c r="BC53">
        <v>25.64763451</v>
      </c>
      <c r="BD53">
        <v>27.620355610000001</v>
      </c>
      <c r="BE53">
        <v>24.995779039999999</v>
      </c>
      <c r="BF53">
        <v>399.43490600000001</v>
      </c>
      <c r="BG53">
        <v>378.420929</v>
      </c>
      <c r="BH53">
        <v>28.93362999</v>
      </c>
      <c r="BI53">
        <v>29.697862629999999</v>
      </c>
      <c r="BJ53">
        <v>88.400566100000006</v>
      </c>
      <c r="BK53">
        <v>90.735519409999995</v>
      </c>
      <c r="BL53">
        <v>350.73355099999998</v>
      </c>
      <c r="BM53">
        <v>1787.2193600000001</v>
      </c>
      <c r="BN53">
        <v>0.20093752400000001</v>
      </c>
      <c r="BO53">
        <v>100.9632187</v>
      </c>
      <c r="BP53">
        <v>1.6368281840000001</v>
      </c>
      <c r="BQ53">
        <v>-0.14465883399999999</v>
      </c>
      <c r="BR53">
        <v>0.25</v>
      </c>
      <c r="BS53">
        <v>-1.355140209</v>
      </c>
      <c r="BT53">
        <v>7.355140209</v>
      </c>
      <c r="BU53">
        <v>1</v>
      </c>
      <c r="BV53">
        <v>0</v>
      </c>
      <c r="BW53">
        <v>0.15999999600000001</v>
      </c>
      <c r="BX53">
        <v>111115</v>
      </c>
      <c r="BY53">
        <v>1.7536677549999999</v>
      </c>
      <c r="BZ53">
        <v>1.38123E-3</v>
      </c>
      <c r="CA53">
        <v>300.77035560000002</v>
      </c>
      <c r="CB53">
        <v>298.79763450000002</v>
      </c>
      <c r="CC53">
        <v>285.95509129999999</v>
      </c>
      <c r="CD53">
        <v>0.80704061800000004</v>
      </c>
      <c r="CE53">
        <v>3.7116588930000001</v>
      </c>
      <c r="CF53">
        <v>36.762485789999999</v>
      </c>
      <c r="CG53">
        <v>7.0646231669999997</v>
      </c>
      <c r="CH53">
        <v>26.63399506</v>
      </c>
      <c r="CI53">
        <v>3.5029387989999998</v>
      </c>
      <c r="CJ53">
        <v>0.189016621</v>
      </c>
      <c r="CK53">
        <v>2.9983917990000002</v>
      </c>
      <c r="CL53">
        <v>0.50454699999999997</v>
      </c>
      <c r="CM53">
        <v>0.118481931</v>
      </c>
      <c r="CN53">
        <v>6.9859018989999999</v>
      </c>
      <c r="CO53">
        <v>0.18284544599999999</v>
      </c>
      <c r="CP53">
        <v>80.526976880000007</v>
      </c>
      <c r="CQ53">
        <v>373.14155060000002</v>
      </c>
      <c r="CR53">
        <v>7.8400603999999999E-2</v>
      </c>
      <c r="CS53">
        <v>0</v>
      </c>
      <c r="CT53">
        <v>1563.802629</v>
      </c>
      <c r="CU53">
        <v>438.94177250000001</v>
      </c>
      <c r="CV53">
        <v>0.27900938400000003</v>
      </c>
      <c r="CW53" t="e">
        <v>#DIV/0!</v>
      </c>
      <c r="CX53">
        <v>18</v>
      </c>
      <c r="CY53">
        <v>1.5114122183718199</v>
      </c>
      <c r="CZ53">
        <v>-68.249607905895502</v>
      </c>
      <c r="DA53">
        <v>324.717568870778</v>
      </c>
      <c r="DB53">
        <v>7.14378651515712</v>
      </c>
    </row>
    <row r="54" spans="1:106" x14ac:dyDescent="0.3">
      <c r="A54">
        <v>53</v>
      </c>
      <c r="B54" t="s">
        <v>61</v>
      </c>
      <c r="C54">
        <v>47</v>
      </c>
      <c r="D54">
        <v>11</v>
      </c>
      <c r="E54">
        <v>2</v>
      </c>
      <c r="F54">
        <v>4</v>
      </c>
      <c r="G54">
        <v>68</v>
      </c>
      <c r="H54" s="3">
        <v>41312</v>
      </c>
      <c r="I54">
        <v>2</v>
      </c>
      <c r="J54" t="s">
        <v>825</v>
      </c>
      <c r="K54" t="s">
        <v>825</v>
      </c>
      <c r="L54" t="s">
        <v>825</v>
      </c>
      <c r="M54" t="s">
        <v>825</v>
      </c>
      <c r="N54">
        <v>42.3</v>
      </c>
      <c r="O54">
        <v>9</v>
      </c>
      <c r="P54" s="118">
        <v>0.62038194444444439</v>
      </c>
      <c r="Q54" s="118">
        <v>0.15763888888888888</v>
      </c>
      <c r="R54" s="118">
        <v>0.46274305555555556</v>
      </c>
      <c r="S54">
        <v>1927</v>
      </c>
      <c r="T54">
        <v>0</v>
      </c>
      <c r="U54">
        <v>50</v>
      </c>
      <c r="V54">
        <v>0.62623666600000005</v>
      </c>
      <c r="W54">
        <v>1.7409541000000001E-2</v>
      </c>
      <c r="X54">
        <v>-9.0771346879999992</v>
      </c>
      <c r="Y54">
        <v>27.78099632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e">
        <v>#DIV/0!</v>
      </c>
      <c r="AH54">
        <v>0.46190562000000002</v>
      </c>
      <c r="AI54">
        <v>0.27900938400000003</v>
      </c>
      <c r="AJ54">
        <v>-1</v>
      </c>
      <c r="AK54">
        <v>0.87</v>
      </c>
      <c r="AL54">
        <v>0.92</v>
      </c>
      <c r="AM54">
        <v>9.8999071119999993</v>
      </c>
      <c r="AN54">
        <v>0.87494995399999997</v>
      </c>
      <c r="AO54">
        <v>1.03195E-3</v>
      </c>
      <c r="AP54">
        <v>0.60403981200000001</v>
      </c>
      <c r="AQ54">
        <v>1.858410044</v>
      </c>
      <c r="AR54">
        <v>-1</v>
      </c>
      <c r="AS54">
        <v>1787.2193600000001</v>
      </c>
      <c r="AT54">
        <v>0.5</v>
      </c>
      <c r="AU54">
        <v>218.14732269999999</v>
      </c>
      <c r="AV54">
        <v>0.123171875</v>
      </c>
      <c r="AW54">
        <v>0.69146327100000005</v>
      </c>
      <c r="AX54">
        <v>27.78099632</v>
      </c>
      <c r="AY54">
        <v>2</v>
      </c>
      <c r="AZ54">
        <v>4.644859791</v>
      </c>
      <c r="BA54">
        <v>1</v>
      </c>
      <c r="BB54">
        <v>9.289719582</v>
      </c>
      <c r="BC54">
        <v>25.611040119999998</v>
      </c>
      <c r="BD54">
        <v>27.78099632</v>
      </c>
      <c r="BE54">
        <v>25.003250120000001</v>
      </c>
      <c r="BF54">
        <v>49.154376980000002</v>
      </c>
      <c r="BG54">
        <v>48.793796540000002</v>
      </c>
      <c r="BH54">
        <v>30.19574738</v>
      </c>
      <c r="BI54">
        <v>30.263868330000001</v>
      </c>
      <c r="BJ54">
        <v>92.446914669999998</v>
      </c>
      <c r="BK54">
        <v>92.655471800000001</v>
      </c>
      <c r="BL54">
        <v>350.68273929999998</v>
      </c>
      <c r="BM54">
        <v>1801.116943</v>
      </c>
      <c r="BN54">
        <v>0.108222157</v>
      </c>
      <c r="BO54">
        <v>100.9519348</v>
      </c>
      <c r="BP54">
        <v>6.5895528790000002</v>
      </c>
      <c r="BQ54">
        <v>1.0093500609999999</v>
      </c>
      <c r="BR54">
        <v>0</v>
      </c>
      <c r="BS54">
        <v>-1.355140209</v>
      </c>
      <c r="BT54">
        <v>7.355140209</v>
      </c>
      <c r="BU54">
        <v>1</v>
      </c>
      <c r="BV54">
        <v>0</v>
      </c>
      <c r="BW54">
        <v>0.15999999600000001</v>
      </c>
      <c r="BX54">
        <v>111115</v>
      </c>
      <c r="BY54">
        <v>1.753413696</v>
      </c>
      <c r="BZ54">
        <v>1.2317200000000001E-4</v>
      </c>
      <c r="CA54">
        <v>300.9309963</v>
      </c>
      <c r="CB54">
        <v>298.7610401</v>
      </c>
      <c r="CC54">
        <v>288.17870449999998</v>
      </c>
      <c r="CD54">
        <v>1.0281407950000001</v>
      </c>
      <c r="CE54">
        <v>3.7466593339999998</v>
      </c>
      <c r="CF54">
        <v>37.113298919999998</v>
      </c>
      <c r="CG54">
        <v>6.849430592</v>
      </c>
      <c r="CH54">
        <v>26.696018219999999</v>
      </c>
      <c r="CI54">
        <v>3.5157545639999999</v>
      </c>
      <c r="CJ54">
        <v>1.7376975999999999E-2</v>
      </c>
      <c r="CK54">
        <v>3.0551960629999999</v>
      </c>
      <c r="CL54">
        <v>0.46055850100000001</v>
      </c>
      <c r="CM54">
        <v>1.0863530999999999E-2</v>
      </c>
      <c r="CN54">
        <v>-0.91635430900000003</v>
      </c>
      <c r="CO54">
        <v>-0.18603050700000001</v>
      </c>
      <c r="CP54">
        <v>80.936850030000002</v>
      </c>
      <c r="CQ54">
        <v>48.702790620000002</v>
      </c>
      <c r="CR54">
        <v>1.0407128999999999E-2</v>
      </c>
      <c r="CS54">
        <v>0</v>
      </c>
      <c r="CT54">
        <v>1575.8871859999999</v>
      </c>
      <c r="CU54">
        <v>438.94177250000001</v>
      </c>
      <c r="CV54">
        <v>0.27900938400000003</v>
      </c>
      <c r="CW54" t="e">
        <v>#DIV/0!</v>
      </c>
      <c r="CX54">
        <v>11</v>
      </c>
      <c r="CY54">
        <v>4.0780841161240002E-3</v>
      </c>
      <c r="CZ54">
        <v>0.66325398479105102</v>
      </c>
      <c r="DA54">
        <v>1.7235558549832899</v>
      </c>
      <c r="DB54">
        <v>3.7918228809632401E-2</v>
      </c>
    </row>
    <row r="55" spans="1:106" x14ac:dyDescent="0.3">
      <c r="A55">
        <v>54</v>
      </c>
      <c r="B55" t="s">
        <v>61</v>
      </c>
      <c r="C55">
        <v>47</v>
      </c>
      <c r="D55">
        <v>11</v>
      </c>
      <c r="E55">
        <v>2</v>
      </c>
      <c r="F55">
        <v>4</v>
      </c>
      <c r="G55">
        <v>68</v>
      </c>
      <c r="H55" s="3">
        <v>41312</v>
      </c>
      <c r="I55">
        <v>2</v>
      </c>
      <c r="J55" t="s">
        <v>825</v>
      </c>
      <c r="K55" t="s">
        <v>825</v>
      </c>
      <c r="L55" t="s">
        <v>825</v>
      </c>
      <c r="M55" t="s">
        <v>825</v>
      </c>
      <c r="N55">
        <v>42.3</v>
      </c>
      <c r="O55">
        <v>10</v>
      </c>
      <c r="P55" s="118">
        <v>0.62277777777777776</v>
      </c>
      <c r="Q55" s="118">
        <v>0.15763888888888888</v>
      </c>
      <c r="R55" s="118">
        <v>0.46513888888888894</v>
      </c>
      <c r="S55">
        <v>2133.5</v>
      </c>
      <c r="T55">
        <v>0</v>
      </c>
      <c r="U55">
        <v>150</v>
      </c>
      <c r="V55">
        <v>13.945623019999999</v>
      </c>
      <c r="W55">
        <v>4.1127996999999999E-2</v>
      </c>
      <c r="X55">
        <v>-400.301176</v>
      </c>
      <c r="Y55">
        <v>27.777074809999998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e">
        <v>#DIV/0!</v>
      </c>
      <c r="AH55">
        <v>0.46190562000000002</v>
      </c>
      <c r="AI55">
        <v>0.27900938400000003</v>
      </c>
      <c r="AJ55">
        <v>-1</v>
      </c>
      <c r="AK55">
        <v>0.87</v>
      </c>
      <c r="AL55">
        <v>0.92</v>
      </c>
      <c r="AM55">
        <v>9.8999071119999993</v>
      </c>
      <c r="AN55">
        <v>0.87494995399999997</v>
      </c>
      <c r="AO55">
        <v>9.4830279999999992E-3</v>
      </c>
      <c r="AP55">
        <v>0.60403981200000001</v>
      </c>
      <c r="AQ55">
        <v>1.858410044</v>
      </c>
      <c r="AR55">
        <v>-1</v>
      </c>
      <c r="AS55">
        <v>1787.2193600000001</v>
      </c>
      <c r="AT55">
        <v>0.5</v>
      </c>
      <c r="AU55">
        <v>218.14732269999999</v>
      </c>
      <c r="AV55">
        <v>0.29214789899999999</v>
      </c>
      <c r="AW55">
        <v>0.69600266499999996</v>
      </c>
      <c r="AX55">
        <v>27.777074809999998</v>
      </c>
      <c r="AY55">
        <v>2</v>
      </c>
      <c r="AZ55">
        <v>4.644859791</v>
      </c>
      <c r="BA55">
        <v>1</v>
      </c>
      <c r="BB55">
        <v>9.289719582</v>
      </c>
      <c r="BC55">
        <v>25.618808749999999</v>
      </c>
      <c r="BD55">
        <v>27.777074809999998</v>
      </c>
      <c r="BE55">
        <v>24.998964310000002</v>
      </c>
      <c r="BF55">
        <v>150.78933720000001</v>
      </c>
      <c r="BG55">
        <v>142.81240840000001</v>
      </c>
      <c r="BH55">
        <v>30.05006981</v>
      </c>
      <c r="BI55">
        <v>30.211647030000002</v>
      </c>
      <c r="BJ55">
        <v>91.954719539999999</v>
      </c>
      <c r="BK55">
        <v>92.449157709999994</v>
      </c>
      <c r="BL55">
        <v>350.69500729999999</v>
      </c>
      <c r="BM55">
        <v>1801.2905270000001</v>
      </c>
      <c r="BN55">
        <v>0.104178585</v>
      </c>
      <c r="BO55">
        <v>100.9477844</v>
      </c>
      <c r="BP55">
        <v>10.723753930000001</v>
      </c>
      <c r="BQ55">
        <v>1.662575006</v>
      </c>
      <c r="BR55">
        <v>0.25</v>
      </c>
      <c r="BS55">
        <v>-1.355140209</v>
      </c>
      <c r="BT55">
        <v>7.355140209</v>
      </c>
      <c r="BU55">
        <v>1</v>
      </c>
      <c r="BV55">
        <v>0</v>
      </c>
      <c r="BW55">
        <v>0.15999999600000001</v>
      </c>
      <c r="BX55">
        <v>111115</v>
      </c>
      <c r="BY55">
        <v>1.7534750370000001</v>
      </c>
      <c r="BZ55">
        <v>2.92148E-4</v>
      </c>
      <c r="CA55">
        <v>300.92707480000001</v>
      </c>
      <c r="CB55">
        <v>298.76880870000002</v>
      </c>
      <c r="CC55">
        <v>288.20647789999998</v>
      </c>
      <c r="CD55">
        <v>0.99904460399999995</v>
      </c>
      <c r="CE55">
        <v>3.745801497</v>
      </c>
      <c r="CF55">
        <v>37.106326989999999</v>
      </c>
      <c r="CG55">
        <v>6.8946799519999997</v>
      </c>
      <c r="CH55">
        <v>26.697941780000001</v>
      </c>
      <c r="CI55">
        <v>3.5161526799999998</v>
      </c>
      <c r="CJ55">
        <v>4.0946715000000002E-2</v>
      </c>
      <c r="CK55">
        <v>3.049798832</v>
      </c>
      <c r="CL55">
        <v>0.46635384800000002</v>
      </c>
      <c r="CM55">
        <v>2.5607923000000001E-2</v>
      </c>
      <c r="CN55">
        <v>-40.40951682</v>
      </c>
      <c r="CO55">
        <v>-2.8029859610000001</v>
      </c>
      <c r="CP55">
        <v>80.856680789999999</v>
      </c>
      <c r="CQ55">
        <v>140.78580360000001</v>
      </c>
      <c r="CR55">
        <v>8.0093075E-2</v>
      </c>
      <c r="CS55">
        <v>0</v>
      </c>
      <c r="CT55">
        <v>1576.0390629999999</v>
      </c>
      <c r="CU55">
        <v>438.94177250000001</v>
      </c>
      <c r="CV55">
        <v>0.27900938400000003</v>
      </c>
      <c r="CW55" t="e">
        <v>#DIV/0!</v>
      </c>
      <c r="CX55">
        <v>11</v>
      </c>
      <c r="CY55">
        <v>4.0780841161240002E-3</v>
      </c>
      <c r="CZ55">
        <v>0.66325398479105102</v>
      </c>
      <c r="DA55">
        <v>1.7235558549832899</v>
      </c>
      <c r="DB55">
        <v>3.7918228809632401E-2</v>
      </c>
    </row>
    <row r="56" spans="1:106" x14ac:dyDescent="0.3">
      <c r="A56">
        <v>55</v>
      </c>
      <c r="B56" t="s">
        <v>61</v>
      </c>
      <c r="C56">
        <v>47</v>
      </c>
      <c r="D56">
        <v>11</v>
      </c>
      <c r="E56">
        <v>2</v>
      </c>
      <c r="F56">
        <v>4</v>
      </c>
      <c r="G56">
        <v>68</v>
      </c>
      <c r="H56" s="3">
        <v>41312</v>
      </c>
      <c r="I56">
        <v>2</v>
      </c>
      <c r="J56" t="s">
        <v>825</v>
      </c>
      <c r="K56" t="s">
        <v>825</v>
      </c>
      <c r="L56" t="s">
        <v>825</v>
      </c>
      <c r="M56" t="s">
        <v>825</v>
      </c>
      <c r="N56">
        <v>42.3</v>
      </c>
      <c r="O56">
        <v>12</v>
      </c>
      <c r="P56" s="118">
        <v>0.62756944444444451</v>
      </c>
      <c r="Q56" s="118">
        <v>0.15763888888888888</v>
      </c>
      <c r="R56" s="118">
        <v>0.46993055555555552</v>
      </c>
      <c r="S56">
        <v>2548</v>
      </c>
      <c r="T56">
        <v>0</v>
      </c>
      <c r="U56">
        <v>800</v>
      </c>
      <c r="V56">
        <v>54.636266249999998</v>
      </c>
      <c r="W56">
        <v>1.8947944000000001E-2</v>
      </c>
      <c r="X56">
        <v>-3837.8575689999998</v>
      </c>
      <c r="Y56">
        <v>27.715991970000001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t="e">
        <v>#DIV/0!</v>
      </c>
      <c r="AH56">
        <v>0.46190562000000002</v>
      </c>
      <c r="AI56">
        <v>0.27900938400000003</v>
      </c>
      <c r="AJ56">
        <v>-1</v>
      </c>
      <c r="AK56">
        <v>0.87</v>
      </c>
      <c r="AL56">
        <v>0.92</v>
      </c>
      <c r="AM56">
        <v>9.8999071119999993</v>
      </c>
      <c r="AN56">
        <v>0.87494995399999997</v>
      </c>
      <c r="AO56">
        <v>3.5312099999999999E-2</v>
      </c>
      <c r="AP56">
        <v>0.60403981200000001</v>
      </c>
      <c r="AQ56">
        <v>1.858410044</v>
      </c>
      <c r="AR56">
        <v>-1</v>
      </c>
      <c r="AS56">
        <v>1787.2193600000001</v>
      </c>
      <c r="AT56">
        <v>0.5</v>
      </c>
      <c r="AU56">
        <v>218.14732269999999</v>
      </c>
      <c r="AV56">
        <v>0.12924284999999999</v>
      </c>
      <c r="AW56">
        <v>0.66661818799999994</v>
      </c>
      <c r="AX56">
        <v>27.715991970000001</v>
      </c>
      <c r="AY56">
        <v>2</v>
      </c>
      <c r="AZ56">
        <v>4.644859791</v>
      </c>
      <c r="BA56">
        <v>1</v>
      </c>
      <c r="BB56">
        <v>9.289719582</v>
      </c>
      <c r="BC56">
        <v>25.6516552</v>
      </c>
      <c r="BD56">
        <v>27.715991970000001</v>
      </c>
      <c r="BE56">
        <v>25.001874919999999</v>
      </c>
      <c r="BF56">
        <v>798.22003170000005</v>
      </c>
      <c r="BG56">
        <v>767.00274660000002</v>
      </c>
      <c r="BH56">
        <v>30.304073330000001</v>
      </c>
      <c r="BI56">
        <v>30.375545500000001</v>
      </c>
      <c r="BJ56">
        <v>92.536315920000007</v>
      </c>
      <c r="BK56">
        <v>92.754562379999996</v>
      </c>
      <c r="BL56">
        <v>350.67364500000002</v>
      </c>
      <c r="BM56">
        <v>1800.740845</v>
      </c>
      <c r="BN56">
        <v>0.117325254</v>
      </c>
      <c r="BO56">
        <v>100.9313049</v>
      </c>
      <c r="BP56">
        <v>11.061705590000001</v>
      </c>
      <c r="BQ56">
        <v>0.78494095799999997</v>
      </c>
      <c r="BR56">
        <v>0</v>
      </c>
      <c r="BS56">
        <v>-1.355140209</v>
      </c>
      <c r="BT56">
        <v>7.355140209</v>
      </c>
      <c r="BU56">
        <v>1</v>
      </c>
      <c r="BV56">
        <v>0</v>
      </c>
      <c r="BW56">
        <v>0.15999999600000001</v>
      </c>
      <c r="BX56">
        <v>111115</v>
      </c>
      <c r="BY56">
        <v>1.753368225</v>
      </c>
      <c r="BZ56">
        <v>1.29243E-4</v>
      </c>
      <c r="CA56">
        <v>300.86599200000001</v>
      </c>
      <c r="CB56">
        <v>298.80165520000003</v>
      </c>
      <c r="CC56">
        <v>288.11852870000001</v>
      </c>
      <c r="CD56">
        <v>1.031773246</v>
      </c>
      <c r="CE56">
        <v>3.7324616339999999</v>
      </c>
      <c r="CF56">
        <v>36.980217740000001</v>
      </c>
      <c r="CG56">
        <v>6.6046722420000004</v>
      </c>
      <c r="CH56">
        <v>26.683823589999999</v>
      </c>
      <c r="CI56">
        <v>3.5132315740000002</v>
      </c>
      <c r="CJ56">
        <v>1.8909374999999999E-2</v>
      </c>
      <c r="CK56">
        <v>3.0658434450000001</v>
      </c>
      <c r="CL56">
        <v>0.44738812900000002</v>
      </c>
      <c r="CM56">
        <v>1.1821819000000001E-2</v>
      </c>
      <c r="CN56">
        <v>-387.35997259999999</v>
      </c>
      <c r="CO56">
        <v>-5.003707726</v>
      </c>
      <c r="CP56">
        <v>81.555156620000005</v>
      </c>
      <c r="CQ56">
        <v>759.06289879999997</v>
      </c>
      <c r="CR56">
        <v>5.8702240000000003E-2</v>
      </c>
      <c r="CS56">
        <v>0</v>
      </c>
      <c r="CT56">
        <v>1575.5581179999999</v>
      </c>
      <c r="CU56">
        <v>438.94177250000001</v>
      </c>
      <c r="CV56">
        <v>0.27900938400000003</v>
      </c>
      <c r="CW56" t="e">
        <v>#DIV/0!</v>
      </c>
      <c r="CX56">
        <v>11</v>
      </c>
      <c r="CY56">
        <v>4.0780841161240002E-3</v>
      </c>
      <c r="CZ56">
        <v>0.66325398479105102</v>
      </c>
      <c r="DA56">
        <v>1.7235558549832899</v>
      </c>
      <c r="DB56">
        <v>3.7918228809632401E-2</v>
      </c>
    </row>
    <row r="57" spans="1:106" x14ac:dyDescent="0.3">
      <c r="A57">
        <v>56</v>
      </c>
      <c r="B57" t="s">
        <v>61</v>
      </c>
      <c r="C57">
        <v>47</v>
      </c>
      <c r="D57">
        <v>11</v>
      </c>
      <c r="E57">
        <v>2</v>
      </c>
      <c r="F57">
        <v>4</v>
      </c>
      <c r="G57">
        <v>68</v>
      </c>
      <c r="H57" s="3">
        <v>41312</v>
      </c>
      <c r="I57">
        <v>2</v>
      </c>
      <c r="J57">
        <v>173.360094</v>
      </c>
      <c r="K57">
        <v>2.1025020579999998</v>
      </c>
      <c r="L57">
        <v>182.4299934</v>
      </c>
      <c r="M57">
        <v>277.30590110000003</v>
      </c>
      <c r="N57">
        <v>42.3</v>
      </c>
      <c r="O57">
        <v>14</v>
      </c>
      <c r="P57" s="118">
        <v>0.63031249999999994</v>
      </c>
      <c r="Q57" s="118">
        <v>0.15763888888888888</v>
      </c>
      <c r="R57" s="118">
        <v>0.47267361111111111</v>
      </c>
      <c r="S57">
        <v>2776</v>
      </c>
      <c r="T57">
        <v>0</v>
      </c>
      <c r="U57">
        <v>400</v>
      </c>
      <c r="V57">
        <v>36.106312549999998</v>
      </c>
      <c r="W57">
        <v>-6.9040430000000003E-3</v>
      </c>
      <c r="X57">
        <v>8691.1053219999994</v>
      </c>
      <c r="Y57">
        <v>27.73529053</v>
      </c>
      <c r="Z57">
        <v>2</v>
      </c>
      <c r="AA57">
        <v>2</v>
      </c>
      <c r="AB57">
        <v>0</v>
      </c>
      <c r="AC57">
        <v>0</v>
      </c>
      <c r="AD57">
        <v>481.04345699999999</v>
      </c>
      <c r="AE57">
        <v>921.04431150000005</v>
      </c>
      <c r="AF57">
        <v>663.2265625</v>
      </c>
      <c r="AG57" t="e">
        <v>#DIV/0!</v>
      </c>
      <c r="AH57">
        <v>0.47771952899999998</v>
      </c>
      <c r="AI57">
        <v>0.279918942</v>
      </c>
      <c r="AJ57">
        <v>-1</v>
      </c>
      <c r="AK57">
        <v>0.87</v>
      </c>
      <c r="AL57">
        <v>0.92</v>
      </c>
      <c r="AM57">
        <v>9.8999071119999993</v>
      </c>
      <c r="AN57">
        <v>0.87494995399999997</v>
      </c>
      <c r="AO57">
        <v>2.3546094E-2</v>
      </c>
      <c r="AP57">
        <v>0.58594829199999998</v>
      </c>
      <c r="AQ57">
        <v>1.914680052</v>
      </c>
      <c r="AR57">
        <v>-1</v>
      </c>
      <c r="AS57">
        <v>1801.1326899999999</v>
      </c>
      <c r="AT57">
        <v>0.5</v>
      </c>
      <c r="AU57">
        <v>220.56226509999999</v>
      </c>
      <c r="AV57">
        <v>-4.8172316999999999E-2</v>
      </c>
      <c r="AW57">
        <v>0.68002222599999995</v>
      </c>
      <c r="AX57">
        <v>27.73529053</v>
      </c>
      <c r="AY57">
        <v>2</v>
      </c>
      <c r="AZ57">
        <v>4.644859791</v>
      </c>
      <c r="BA57">
        <v>1</v>
      </c>
      <c r="BB57">
        <v>9.289719582</v>
      </c>
      <c r="BC57">
        <v>25.634563450000002</v>
      </c>
      <c r="BD57">
        <v>27.73529053</v>
      </c>
      <c r="BE57">
        <v>24.997365949999999</v>
      </c>
      <c r="BF57">
        <v>400.03472900000003</v>
      </c>
      <c r="BG57">
        <v>379.45428470000002</v>
      </c>
      <c r="BH57">
        <v>30.311561579999999</v>
      </c>
      <c r="BI57">
        <v>30.284921650000001</v>
      </c>
      <c r="BJ57">
        <v>92.651672360000006</v>
      </c>
      <c r="BK57">
        <v>92.570243840000003</v>
      </c>
      <c r="BL57">
        <v>350.702179</v>
      </c>
      <c r="BM57">
        <v>1801.1326899999999</v>
      </c>
      <c r="BN57">
        <v>0.19217346599999999</v>
      </c>
      <c r="BO57">
        <v>100.9297485</v>
      </c>
      <c r="BP57">
        <v>8.7554922099999999</v>
      </c>
      <c r="BQ57">
        <v>0.85910630200000004</v>
      </c>
      <c r="BR57">
        <v>0.25</v>
      </c>
      <c r="BS57">
        <v>-1.355140209</v>
      </c>
      <c r="BT57">
        <v>7.355140209</v>
      </c>
      <c r="BU57">
        <v>1</v>
      </c>
      <c r="BV57">
        <v>0</v>
      </c>
      <c r="BW57">
        <v>0.15999999600000001</v>
      </c>
      <c r="BX57">
        <v>111115</v>
      </c>
      <c r="BY57">
        <v>1.753510895</v>
      </c>
      <c r="BZ57" s="119">
        <v>-4.8199999999999999E-5</v>
      </c>
      <c r="CA57">
        <v>300.8852905</v>
      </c>
      <c r="CB57">
        <v>298.78456340000002</v>
      </c>
      <c r="CC57">
        <v>288.18122399999999</v>
      </c>
      <c r="CD57">
        <v>1.061561172</v>
      </c>
      <c r="CE57">
        <v>3.7366717519999999</v>
      </c>
      <c r="CF57">
        <v>37.02250136</v>
      </c>
      <c r="CG57">
        <v>6.7375797129999997</v>
      </c>
      <c r="CH57">
        <v>26.684926990000001</v>
      </c>
      <c r="CI57">
        <v>3.5134597959999998</v>
      </c>
      <c r="CJ57">
        <v>-6.9091780000000002E-3</v>
      </c>
      <c r="CK57">
        <v>3.0566495260000002</v>
      </c>
      <c r="CL57">
        <v>0.45681027000000002</v>
      </c>
      <c r="CM57">
        <v>-4.3177750000000003E-3</v>
      </c>
      <c r="CN57">
        <v>877.19107459999998</v>
      </c>
      <c r="CO57">
        <v>22.904222390000001</v>
      </c>
      <c r="CP57">
        <v>81.153606280000005</v>
      </c>
      <c r="CQ57">
        <v>374.20724560000002</v>
      </c>
      <c r="CR57">
        <v>7.8303066000000004E-2</v>
      </c>
      <c r="CS57">
        <v>0</v>
      </c>
      <c r="CT57">
        <v>1575.9009639999999</v>
      </c>
      <c r="CU57">
        <v>440.0008545</v>
      </c>
      <c r="CV57">
        <v>0.279918942</v>
      </c>
      <c r="CW57" t="e">
        <v>#DIV/0!</v>
      </c>
      <c r="CX57">
        <v>11</v>
      </c>
      <c r="CY57">
        <v>4.0780841161240002E-3</v>
      </c>
      <c r="CZ57">
        <v>0.66325398479105102</v>
      </c>
      <c r="DA57">
        <v>1.7235558549832899</v>
      </c>
      <c r="DB57">
        <v>3.7918228809632401E-2</v>
      </c>
    </row>
    <row r="58" spans="1:106" x14ac:dyDescent="0.3">
      <c r="A58">
        <v>57</v>
      </c>
      <c r="B58" t="s">
        <v>66</v>
      </c>
      <c r="C58">
        <v>52</v>
      </c>
      <c r="D58">
        <v>5</v>
      </c>
      <c r="E58">
        <v>2</v>
      </c>
      <c r="F58">
        <v>5</v>
      </c>
      <c r="G58">
        <v>68</v>
      </c>
      <c r="H58" s="3">
        <v>41312</v>
      </c>
      <c r="I58">
        <v>2</v>
      </c>
      <c r="J58">
        <v>145.78145839999999</v>
      </c>
      <c r="K58">
        <v>0.825908109</v>
      </c>
      <c r="L58">
        <v>149.0276878</v>
      </c>
      <c r="M58">
        <v>234.14905909999999</v>
      </c>
      <c r="N58">
        <v>49.2</v>
      </c>
      <c r="O58">
        <v>16</v>
      </c>
      <c r="P58" s="118">
        <v>0.63696759259259261</v>
      </c>
      <c r="Q58" s="118">
        <v>0.15763888888888888</v>
      </c>
      <c r="R58" s="118">
        <v>0.47932870370370373</v>
      </c>
      <c r="S58">
        <v>3359.5</v>
      </c>
      <c r="T58">
        <v>0</v>
      </c>
      <c r="U58">
        <v>50</v>
      </c>
      <c r="V58">
        <v>0.34270849399999997</v>
      </c>
      <c r="W58">
        <v>0.67201025199999997</v>
      </c>
      <c r="X58">
        <v>45.661105800000001</v>
      </c>
      <c r="Y58">
        <v>24.462514880000001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t="e">
        <v>#DIV/0!</v>
      </c>
      <c r="AH58">
        <v>0.47771952899999998</v>
      </c>
      <c r="AI58">
        <v>0.279918942</v>
      </c>
      <c r="AJ58">
        <v>-1</v>
      </c>
      <c r="AK58">
        <v>0.87</v>
      </c>
      <c r="AL58">
        <v>0.92</v>
      </c>
      <c r="AM58">
        <v>9.8999071119999993</v>
      </c>
      <c r="AN58">
        <v>0.87494995399999997</v>
      </c>
      <c r="AO58">
        <v>8.5219400000000002E-4</v>
      </c>
      <c r="AP58">
        <v>0.58594829199999998</v>
      </c>
      <c r="AQ58">
        <v>1.914680052</v>
      </c>
      <c r="AR58">
        <v>-1</v>
      </c>
      <c r="AS58">
        <v>1801.1326899999999</v>
      </c>
      <c r="AT58">
        <v>0.5</v>
      </c>
      <c r="AU58">
        <v>220.56226509999999</v>
      </c>
      <c r="AV58">
        <v>13.90514875</v>
      </c>
      <c r="AW58">
        <v>2.195162818</v>
      </c>
      <c r="AX58">
        <v>24.462514880000001</v>
      </c>
      <c r="AY58">
        <v>2</v>
      </c>
      <c r="AZ58">
        <v>4.644859791</v>
      </c>
      <c r="BA58">
        <v>1</v>
      </c>
      <c r="BB58">
        <v>9.289719582</v>
      </c>
      <c r="BC58">
        <v>25.5729866</v>
      </c>
      <c r="BD58">
        <v>24.462514880000001</v>
      </c>
      <c r="BE58">
        <v>25.003843310000001</v>
      </c>
      <c r="BF58">
        <v>48.754653930000003</v>
      </c>
      <c r="BG58">
        <v>48.177173609999997</v>
      </c>
      <c r="BH58">
        <v>0.89998441900000004</v>
      </c>
      <c r="BI58">
        <v>8.7603960040000004</v>
      </c>
      <c r="BJ58">
        <v>2.760550737</v>
      </c>
      <c r="BK58">
        <v>26.87104034</v>
      </c>
      <c r="BL58">
        <v>350.70260619999999</v>
      </c>
      <c r="BM58">
        <v>1800.7764890000001</v>
      </c>
      <c r="BN58">
        <v>0.146658763</v>
      </c>
      <c r="BO58">
        <v>100.9131775</v>
      </c>
      <c r="BP58">
        <v>-0.46839618700000002</v>
      </c>
      <c r="BQ58">
        <v>-5.3478956000000001E-2</v>
      </c>
      <c r="BR58">
        <v>0</v>
      </c>
      <c r="BS58">
        <v>-1.355140209</v>
      </c>
      <c r="BT58">
        <v>7.355140209</v>
      </c>
      <c r="BU58">
        <v>1</v>
      </c>
      <c r="BV58">
        <v>0</v>
      </c>
      <c r="BW58">
        <v>0.15999999600000001</v>
      </c>
      <c r="BX58">
        <v>111135</v>
      </c>
      <c r="BY58">
        <v>1.753513031</v>
      </c>
      <c r="BZ58">
        <v>1.3905149E-2</v>
      </c>
      <c r="CA58">
        <v>297.61251490000001</v>
      </c>
      <c r="CB58">
        <v>298.72298660000001</v>
      </c>
      <c r="CC58">
        <v>288.12423180000002</v>
      </c>
      <c r="CD58">
        <v>-1.2491067250000001</v>
      </c>
      <c r="CE58">
        <v>3.079202215</v>
      </c>
      <c r="CF58">
        <v>30.513380829999999</v>
      </c>
      <c r="CG58">
        <v>21.752984820000002</v>
      </c>
      <c r="CH58">
        <v>25.01775074</v>
      </c>
      <c r="CI58">
        <v>3.1830441450000002</v>
      </c>
      <c r="CJ58">
        <v>0.62667698299999997</v>
      </c>
      <c r="CK58">
        <v>0.884039397</v>
      </c>
      <c r="CL58">
        <v>2.2990047480000002</v>
      </c>
      <c r="CM58">
        <v>0.39550846200000001</v>
      </c>
      <c r="CN58">
        <v>4.6078072739999998</v>
      </c>
      <c r="CO58">
        <v>0.94777469000000003</v>
      </c>
      <c r="CP58">
        <v>32.187553749999999</v>
      </c>
      <c r="CQ58">
        <v>48.127370550000002</v>
      </c>
      <c r="CR58">
        <v>2.2920319999999998E-3</v>
      </c>
      <c r="CS58">
        <v>0</v>
      </c>
      <c r="CT58">
        <v>1575.5893060000001</v>
      </c>
      <c r="CU58">
        <v>440.0008545</v>
      </c>
      <c r="CV58">
        <v>0.279918942</v>
      </c>
      <c r="CW58" t="e">
        <v>#DIV/0!</v>
      </c>
      <c r="CX58">
        <v>5</v>
      </c>
      <c r="CY58">
        <v>0.143121903880741</v>
      </c>
      <c r="CZ58">
        <v>-6.1923959013959404</v>
      </c>
      <c r="DA58">
        <v>31.019299107596702</v>
      </c>
      <c r="DB58">
        <v>0.68242458036712705</v>
      </c>
    </row>
    <row r="59" spans="1:106" x14ac:dyDescent="0.3">
      <c r="A59">
        <v>58</v>
      </c>
      <c r="B59" t="s">
        <v>66</v>
      </c>
      <c r="C59">
        <v>52</v>
      </c>
      <c r="D59">
        <v>5</v>
      </c>
      <c r="E59">
        <v>2</v>
      </c>
      <c r="F59">
        <v>5</v>
      </c>
      <c r="G59">
        <v>68</v>
      </c>
      <c r="H59" s="3">
        <v>41312</v>
      </c>
      <c r="I59">
        <v>2</v>
      </c>
      <c r="J59">
        <v>145.78145839999999</v>
      </c>
      <c r="K59">
        <v>0.825908109</v>
      </c>
      <c r="L59">
        <v>149.0276878</v>
      </c>
      <c r="M59">
        <v>234.14905909999999</v>
      </c>
      <c r="N59">
        <v>49.2</v>
      </c>
      <c r="O59">
        <v>17</v>
      </c>
      <c r="P59" s="118">
        <v>0.63910879629629636</v>
      </c>
      <c r="Q59" s="118">
        <v>0.15763888888888888</v>
      </c>
      <c r="R59" s="118">
        <v>0.48146990740740742</v>
      </c>
      <c r="S59">
        <v>3544.5</v>
      </c>
      <c r="T59">
        <v>0</v>
      </c>
      <c r="U59">
        <v>150</v>
      </c>
      <c r="V59">
        <v>11.59895532</v>
      </c>
      <c r="W59">
        <v>0.61825543299999997</v>
      </c>
      <c r="X59">
        <v>106.0792816</v>
      </c>
      <c r="Y59">
        <v>24.552663800000001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e">
        <v>#DIV/0!</v>
      </c>
      <c r="AH59">
        <v>0.47771952899999998</v>
      </c>
      <c r="AI59">
        <v>0.279918942</v>
      </c>
      <c r="AJ59">
        <v>-1</v>
      </c>
      <c r="AK59">
        <v>0.87</v>
      </c>
      <c r="AL59">
        <v>0.92</v>
      </c>
      <c r="AM59">
        <v>9.8999071119999993</v>
      </c>
      <c r="AN59">
        <v>0.87494995399999997</v>
      </c>
      <c r="AO59">
        <v>7.9989310000000008E-3</v>
      </c>
      <c r="AP59">
        <v>0.58594829199999998</v>
      </c>
      <c r="AQ59">
        <v>1.914680052</v>
      </c>
      <c r="AR59">
        <v>-1</v>
      </c>
      <c r="AS59">
        <v>1801.1326899999999</v>
      </c>
      <c r="AT59">
        <v>0.5</v>
      </c>
      <c r="AU59">
        <v>220.56226509999999</v>
      </c>
      <c r="AV59">
        <v>13.20740312</v>
      </c>
      <c r="AW59">
        <v>2.2542054899999999</v>
      </c>
      <c r="AX59">
        <v>24.552663800000001</v>
      </c>
      <c r="AY59">
        <v>2</v>
      </c>
      <c r="AZ59">
        <v>4.644859791</v>
      </c>
      <c r="BA59">
        <v>1</v>
      </c>
      <c r="BB59">
        <v>9.289719582</v>
      </c>
      <c r="BC59">
        <v>25.594806670000001</v>
      </c>
      <c r="BD59">
        <v>24.552663800000001</v>
      </c>
      <c r="BE59">
        <v>25.0010376</v>
      </c>
      <c r="BF59">
        <v>149.98036189999999</v>
      </c>
      <c r="BG59">
        <v>142.2936401</v>
      </c>
      <c r="BH59">
        <v>0.87150937299999998</v>
      </c>
      <c r="BI59">
        <v>8.3409204480000003</v>
      </c>
      <c r="BJ59">
        <v>2.6695699689999999</v>
      </c>
      <c r="BK59">
        <v>25.549547199999999</v>
      </c>
      <c r="BL59">
        <v>350.69006350000001</v>
      </c>
      <c r="BM59">
        <v>1800.1942140000001</v>
      </c>
      <c r="BN59">
        <v>0.16890823799999999</v>
      </c>
      <c r="BO59">
        <v>100.9064331</v>
      </c>
      <c r="BP59">
        <v>-0.20708942399999999</v>
      </c>
      <c r="BQ59">
        <v>-6.1462164E-2</v>
      </c>
      <c r="BR59">
        <v>0.5</v>
      </c>
      <c r="BS59">
        <v>-1.355140209</v>
      </c>
      <c r="BT59">
        <v>7.355140209</v>
      </c>
      <c r="BU59">
        <v>1</v>
      </c>
      <c r="BV59">
        <v>0</v>
      </c>
      <c r="BW59">
        <v>0.15999999600000001</v>
      </c>
      <c r="BX59">
        <v>111115</v>
      </c>
      <c r="BY59">
        <v>1.753450317</v>
      </c>
      <c r="BZ59">
        <v>1.3207403E-2</v>
      </c>
      <c r="CA59">
        <v>297.70266379999998</v>
      </c>
      <c r="CB59">
        <v>298.74480670000003</v>
      </c>
      <c r="CC59">
        <v>288.03106780000002</v>
      </c>
      <c r="CD59">
        <v>-1.12949594</v>
      </c>
      <c r="CE59">
        <v>3.0958580210000002</v>
      </c>
      <c r="CF59">
        <v>30.68048216</v>
      </c>
      <c r="CG59">
        <v>22.339561710000002</v>
      </c>
      <c r="CH59">
        <v>25.073735240000001</v>
      </c>
      <c r="CI59">
        <v>3.1936824189999999</v>
      </c>
      <c r="CJ59">
        <v>0.57967643199999996</v>
      </c>
      <c r="CK59">
        <v>0.84165253100000004</v>
      </c>
      <c r="CL59">
        <v>2.3520298880000001</v>
      </c>
      <c r="CM59">
        <v>0.36557698399999999</v>
      </c>
      <c r="CN59">
        <v>10.704081929999999</v>
      </c>
      <c r="CO59">
        <v>0.74549559300000001</v>
      </c>
      <c r="CP59">
        <v>30.371456340000002</v>
      </c>
      <c r="CQ59">
        <v>140.6080575</v>
      </c>
      <c r="CR59">
        <v>2.5053839000000001E-2</v>
      </c>
      <c r="CS59">
        <v>0</v>
      </c>
      <c r="CT59">
        <v>1575.0798440000001</v>
      </c>
      <c r="CU59">
        <v>440.0008545</v>
      </c>
      <c r="CV59">
        <v>0.279918942</v>
      </c>
      <c r="CW59" t="e">
        <v>#DIV/0!</v>
      </c>
      <c r="CX59">
        <v>5</v>
      </c>
      <c r="CY59">
        <v>0.143121903880741</v>
      </c>
      <c r="CZ59">
        <v>-6.1923959013959404</v>
      </c>
      <c r="DA59">
        <v>31.019299107596702</v>
      </c>
      <c r="DB59">
        <v>0.68242458036712705</v>
      </c>
    </row>
    <row r="60" spans="1:106" x14ac:dyDescent="0.3">
      <c r="A60">
        <v>59</v>
      </c>
      <c r="B60" t="s">
        <v>66</v>
      </c>
      <c r="C60">
        <v>52</v>
      </c>
      <c r="D60">
        <v>5</v>
      </c>
      <c r="E60">
        <v>2</v>
      </c>
      <c r="F60">
        <v>5</v>
      </c>
      <c r="G60">
        <v>68</v>
      </c>
      <c r="H60" s="3">
        <v>41312</v>
      </c>
      <c r="I60">
        <v>2</v>
      </c>
      <c r="J60">
        <v>145.78145839999999</v>
      </c>
      <c r="K60">
        <v>0.825908109</v>
      </c>
      <c r="L60">
        <v>149.0276878</v>
      </c>
      <c r="M60">
        <v>234.14905909999999</v>
      </c>
      <c r="N60">
        <v>49.2</v>
      </c>
      <c r="O60">
        <v>19</v>
      </c>
      <c r="P60" s="118">
        <v>0.64396990740740734</v>
      </c>
      <c r="Q60" s="118">
        <v>0.15763888888888888</v>
      </c>
      <c r="R60" s="118">
        <v>0.48633101851851851</v>
      </c>
      <c r="S60">
        <v>3965</v>
      </c>
      <c r="T60">
        <v>0</v>
      </c>
      <c r="U60">
        <v>800</v>
      </c>
      <c r="V60">
        <v>47.2568786</v>
      </c>
      <c r="W60">
        <v>0.42319457999999999</v>
      </c>
      <c r="X60">
        <v>555.69887510000001</v>
      </c>
      <c r="Y60">
        <v>25.517642970000001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t="e">
        <v>#DIV/0!</v>
      </c>
      <c r="AH60">
        <v>0.47771952899999998</v>
      </c>
      <c r="AI60">
        <v>0.279918942</v>
      </c>
      <c r="AJ60">
        <v>-1</v>
      </c>
      <c r="AK60">
        <v>0.87</v>
      </c>
      <c r="AL60">
        <v>0.92</v>
      </c>
      <c r="AM60">
        <v>9.8999071119999993</v>
      </c>
      <c r="AN60">
        <v>0.87494995399999997</v>
      </c>
      <c r="AO60">
        <v>3.0662101000000001E-2</v>
      </c>
      <c r="AP60">
        <v>0.58594829199999998</v>
      </c>
      <c r="AQ60">
        <v>1.914680052</v>
      </c>
      <c r="AR60">
        <v>-1</v>
      </c>
      <c r="AS60">
        <v>1801.1326899999999</v>
      </c>
      <c r="AT60">
        <v>0.5</v>
      </c>
      <c r="AU60">
        <v>220.56226509999999</v>
      </c>
      <c r="AV60">
        <v>10.597272200000001</v>
      </c>
      <c r="AW60">
        <v>2.5894814789999998</v>
      </c>
      <c r="AX60">
        <v>25.517642970000001</v>
      </c>
      <c r="AY60">
        <v>2</v>
      </c>
      <c r="AZ60">
        <v>4.644859791</v>
      </c>
      <c r="BA60">
        <v>1</v>
      </c>
      <c r="BB60">
        <v>9.289719582</v>
      </c>
      <c r="BC60">
        <v>25.71395493</v>
      </c>
      <c r="BD60">
        <v>25.517642970000001</v>
      </c>
      <c r="BE60">
        <v>25.000703810000001</v>
      </c>
      <c r="BF60">
        <v>800.50402829999996</v>
      </c>
      <c r="BG60">
        <v>768.90606690000004</v>
      </c>
      <c r="BH60">
        <v>0.833504617</v>
      </c>
      <c r="BI60">
        <v>6.8358883859999997</v>
      </c>
      <c r="BJ60">
        <v>2.534707069</v>
      </c>
      <c r="BK60">
        <v>20.78809738</v>
      </c>
      <c r="BL60">
        <v>350.6883545</v>
      </c>
      <c r="BM60">
        <v>1798.763672</v>
      </c>
      <c r="BN60">
        <v>0.13552972699999999</v>
      </c>
      <c r="BO60">
        <v>100.88794710000001</v>
      </c>
      <c r="BP60">
        <v>0.55740642500000004</v>
      </c>
      <c r="BQ60">
        <v>-7.0171118000000005E-2</v>
      </c>
      <c r="BR60">
        <v>0.25</v>
      </c>
      <c r="BS60">
        <v>-1.355140209</v>
      </c>
      <c r="BT60">
        <v>7.355140209</v>
      </c>
      <c r="BU60">
        <v>1</v>
      </c>
      <c r="BV60">
        <v>0</v>
      </c>
      <c r="BW60">
        <v>0.15999999600000001</v>
      </c>
      <c r="BX60">
        <v>111115</v>
      </c>
      <c r="BY60">
        <v>1.753441772</v>
      </c>
      <c r="BZ60">
        <v>1.0597272E-2</v>
      </c>
      <c r="CA60">
        <v>298.667643</v>
      </c>
      <c r="CB60">
        <v>298.86395490000001</v>
      </c>
      <c r="CC60">
        <v>287.80218109999998</v>
      </c>
      <c r="CD60">
        <v>-0.70848482599999996</v>
      </c>
      <c r="CE60">
        <v>3.2791402239999998</v>
      </c>
      <c r="CF60">
        <v>32.502794629999997</v>
      </c>
      <c r="CG60">
        <v>25.666906239999999</v>
      </c>
      <c r="CH60">
        <v>25.615798949999999</v>
      </c>
      <c r="CI60">
        <v>3.2983039199999999</v>
      </c>
      <c r="CJ60">
        <v>0.40475586499999999</v>
      </c>
      <c r="CK60">
        <v>0.68965874599999999</v>
      </c>
      <c r="CL60">
        <v>2.6086451739999998</v>
      </c>
      <c r="CM60">
        <v>0.25456682600000002</v>
      </c>
      <c r="CN60">
        <v>56.063318709999997</v>
      </c>
      <c r="CO60">
        <v>0.72271360500000004</v>
      </c>
      <c r="CP60">
        <v>22.956981540000001</v>
      </c>
      <c r="CQ60">
        <v>762.03860599999996</v>
      </c>
      <c r="CR60">
        <v>1.4236487000000001E-2</v>
      </c>
      <c r="CS60">
        <v>0</v>
      </c>
      <c r="CT60">
        <v>1573.8281910000001</v>
      </c>
      <c r="CU60">
        <v>440.0008545</v>
      </c>
      <c r="CV60">
        <v>0.279918942</v>
      </c>
      <c r="CW60" t="e">
        <v>#DIV/0!</v>
      </c>
      <c r="CX60">
        <v>5</v>
      </c>
      <c r="CY60">
        <v>0.143121903880741</v>
      </c>
      <c r="CZ60">
        <v>-6.1923959013959404</v>
      </c>
      <c r="DA60">
        <v>31.019299107596702</v>
      </c>
      <c r="DB60">
        <v>0.68242458036712705</v>
      </c>
    </row>
    <row r="61" spans="1:106" x14ac:dyDescent="0.3">
      <c r="A61">
        <v>60</v>
      </c>
      <c r="B61" t="s">
        <v>66</v>
      </c>
      <c r="C61">
        <v>52</v>
      </c>
      <c r="D61">
        <v>5</v>
      </c>
      <c r="E61">
        <v>2</v>
      </c>
      <c r="F61">
        <v>5</v>
      </c>
      <c r="G61">
        <v>68</v>
      </c>
      <c r="H61" s="3">
        <v>41312</v>
      </c>
      <c r="I61">
        <v>2</v>
      </c>
      <c r="J61">
        <v>145.78145839999999</v>
      </c>
      <c r="K61">
        <v>0.825908109</v>
      </c>
      <c r="L61">
        <v>149.0276878</v>
      </c>
      <c r="M61">
        <v>234.14905909999999</v>
      </c>
      <c r="N61">
        <v>49.2</v>
      </c>
      <c r="O61">
        <v>20</v>
      </c>
      <c r="P61" s="118">
        <v>0.64604166666666674</v>
      </c>
      <c r="Q61" s="118">
        <v>0.15763888888888888</v>
      </c>
      <c r="R61" s="118">
        <v>0.48840277777777774</v>
      </c>
      <c r="S61">
        <v>4135</v>
      </c>
      <c r="T61">
        <v>0</v>
      </c>
      <c r="U61">
        <v>400</v>
      </c>
      <c r="V61">
        <v>27.10821829</v>
      </c>
      <c r="W61">
        <v>0.329686494</v>
      </c>
      <c r="X61">
        <v>232.67308</v>
      </c>
      <c r="Y61">
        <v>26.32933044</v>
      </c>
      <c r="Z61">
        <v>3</v>
      </c>
      <c r="AA61">
        <v>3</v>
      </c>
      <c r="AB61">
        <v>0</v>
      </c>
      <c r="AC61">
        <v>0</v>
      </c>
      <c r="AD61">
        <v>505.37695309999998</v>
      </c>
      <c r="AE61">
        <v>928.63122559999999</v>
      </c>
      <c r="AF61">
        <v>707.24780269999997</v>
      </c>
      <c r="AG61" t="e">
        <v>#DIV/0!</v>
      </c>
      <c r="AH61">
        <v>0.45578294200000002</v>
      </c>
      <c r="AI61">
        <v>0.23839756500000001</v>
      </c>
      <c r="AJ61">
        <v>-1</v>
      </c>
      <c r="AK61">
        <v>0.87</v>
      </c>
      <c r="AL61">
        <v>0.92</v>
      </c>
      <c r="AM61">
        <v>9.8999071119999993</v>
      </c>
      <c r="AN61">
        <v>0.87494995399999997</v>
      </c>
      <c r="AO61">
        <v>1.7857906999999999E-2</v>
      </c>
      <c r="AP61">
        <v>0.52305065100000003</v>
      </c>
      <c r="AQ61">
        <v>1.837502126</v>
      </c>
      <c r="AR61">
        <v>-1</v>
      </c>
      <c r="AS61">
        <v>1798.951904</v>
      </c>
      <c r="AT61">
        <v>0.5</v>
      </c>
      <c r="AU61">
        <v>187.61803549999999</v>
      </c>
      <c r="AV61">
        <v>9.1281764269999996</v>
      </c>
      <c r="AW61">
        <v>2.8343002940000002</v>
      </c>
      <c r="AX61">
        <v>26.32933044</v>
      </c>
      <c r="AY61">
        <v>2</v>
      </c>
      <c r="AZ61">
        <v>4.644859791</v>
      </c>
      <c r="BA61">
        <v>1</v>
      </c>
      <c r="BB61">
        <v>9.289719582</v>
      </c>
      <c r="BC61">
        <v>25.72154617</v>
      </c>
      <c r="BD61">
        <v>26.32933044</v>
      </c>
      <c r="BE61">
        <v>25.003618240000002</v>
      </c>
      <c r="BF61">
        <v>399.71453860000003</v>
      </c>
      <c r="BG61">
        <v>382.26437379999999</v>
      </c>
      <c r="BH61">
        <v>0.83509910099999995</v>
      </c>
      <c r="BI61">
        <v>6.0097184180000003</v>
      </c>
      <c r="BJ61">
        <v>2.5382807249999999</v>
      </c>
      <c r="BK61">
        <v>18.26651764</v>
      </c>
      <c r="BL61">
        <v>350.6854553</v>
      </c>
      <c r="BM61">
        <v>1798.951904</v>
      </c>
      <c r="BN61">
        <v>0.14058783699999999</v>
      </c>
      <c r="BO61">
        <v>100.8826828</v>
      </c>
      <c r="BP61">
        <v>0.208224297</v>
      </c>
      <c r="BQ61">
        <v>-5.6116818999999998E-2</v>
      </c>
      <c r="BR61">
        <v>0.75</v>
      </c>
      <c r="BS61">
        <v>-1.355140209</v>
      </c>
      <c r="BT61">
        <v>7.355140209</v>
      </c>
      <c r="BU61">
        <v>1</v>
      </c>
      <c r="BV61">
        <v>0</v>
      </c>
      <c r="BW61">
        <v>0.15999999600000001</v>
      </c>
      <c r="BX61">
        <v>111115</v>
      </c>
      <c r="BY61">
        <v>1.7534272769999999</v>
      </c>
      <c r="BZ61">
        <v>9.128176E-3</v>
      </c>
      <c r="CA61">
        <v>299.47933039999998</v>
      </c>
      <c r="CB61">
        <v>298.87154620000001</v>
      </c>
      <c r="CC61">
        <v>287.83229829999999</v>
      </c>
      <c r="CD61">
        <v>-0.48631166599999998</v>
      </c>
      <c r="CE61">
        <v>3.4405768110000001</v>
      </c>
      <c r="CF61">
        <v>34.104731510000001</v>
      </c>
      <c r="CG61">
        <v>28.095013099999999</v>
      </c>
      <c r="CH61">
        <v>26.025438309999998</v>
      </c>
      <c r="CI61">
        <v>3.379340944</v>
      </c>
      <c r="CJ61">
        <v>0.31838712800000002</v>
      </c>
      <c r="CK61">
        <v>0.60627651699999996</v>
      </c>
      <c r="CL61">
        <v>2.773064427</v>
      </c>
      <c r="CM61">
        <v>0.199977193</v>
      </c>
      <c r="CN61">
        <v>23.472684529999999</v>
      </c>
      <c r="CO61">
        <v>0.60867058500000004</v>
      </c>
      <c r="CP61">
        <v>18.816413260000001</v>
      </c>
      <c r="CQ61">
        <v>378.32495510000001</v>
      </c>
      <c r="CR61">
        <v>1.3482574000000001E-2</v>
      </c>
      <c r="CS61">
        <v>0</v>
      </c>
      <c r="CT61">
        <v>1573.9928849999999</v>
      </c>
      <c r="CU61">
        <v>423.25427250000001</v>
      </c>
      <c r="CV61">
        <v>0.23839756500000001</v>
      </c>
      <c r="CW61" t="e">
        <v>#DIV/0!</v>
      </c>
      <c r="CX61">
        <v>5</v>
      </c>
      <c r="CY61">
        <v>0.143121903880741</v>
      </c>
      <c r="CZ61">
        <v>-6.1923959013959404</v>
      </c>
      <c r="DA61">
        <v>31.019299107596702</v>
      </c>
      <c r="DB61">
        <v>0.68242458036712705</v>
      </c>
    </row>
    <row r="62" spans="1:106" x14ac:dyDescent="0.3">
      <c r="A62">
        <v>61</v>
      </c>
      <c r="B62" t="s">
        <v>72</v>
      </c>
      <c r="C62">
        <v>58</v>
      </c>
      <c r="D62">
        <v>13</v>
      </c>
      <c r="E62">
        <v>2</v>
      </c>
      <c r="F62">
        <v>6</v>
      </c>
      <c r="G62">
        <v>68</v>
      </c>
      <c r="H62" s="3">
        <v>41312</v>
      </c>
      <c r="I62">
        <v>2</v>
      </c>
      <c r="J62">
        <v>149.56484130000001</v>
      </c>
      <c r="K62">
        <v>0.61948501099999997</v>
      </c>
      <c r="L62">
        <v>158.87686600000001</v>
      </c>
      <c r="M62">
        <v>169.3616146</v>
      </c>
      <c r="N62">
        <v>46.6</v>
      </c>
      <c r="O62">
        <v>22</v>
      </c>
      <c r="P62" s="118">
        <v>0.6523958333333334</v>
      </c>
      <c r="Q62" s="118">
        <v>0.15763888888888888</v>
      </c>
      <c r="R62" s="118">
        <v>0.49475694444444446</v>
      </c>
      <c r="S62">
        <v>4693</v>
      </c>
      <c r="T62">
        <v>0</v>
      </c>
      <c r="U62">
        <v>50</v>
      </c>
      <c r="V62">
        <v>0.40119829099999998</v>
      </c>
      <c r="W62">
        <v>0.525590644</v>
      </c>
      <c r="X62">
        <v>45.285789719999997</v>
      </c>
      <c r="Y62">
        <v>24.790737149999998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e">
        <v>#DIV/0!</v>
      </c>
      <c r="AH62">
        <v>0.45578294200000002</v>
      </c>
      <c r="AI62">
        <v>0.23839756500000001</v>
      </c>
      <c r="AJ62">
        <v>-1</v>
      </c>
      <c r="AK62">
        <v>0.87</v>
      </c>
      <c r="AL62">
        <v>0.92</v>
      </c>
      <c r="AM62">
        <v>9.9276685709999999</v>
      </c>
      <c r="AN62">
        <v>0.874963834</v>
      </c>
      <c r="AO62">
        <v>8.90685E-4</v>
      </c>
      <c r="AP62">
        <v>0.52305065100000003</v>
      </c>
      <c r="AQ62">
        <v>1.837502126</v>
      </c>
      <c r="AR62">
        <v>-1</v>
      </c>
      <c r="AS62">
        <v>1798.951904</v>
      </c>
      <c r="AT62">
        <v>0.5</v>
      </c>
      <c r="AU62">
        <v>187.62101200000001</v>
      </c>
      <c r="AV62">
        <v>11.911531119999999</v>
      </c>
      <c r="AW62">
        <v>2.3686741740000001</v>
      </c>
      <c r="AX62">
        <v>24.790737149999998</v>
      </c>
      <c r="AY62">
        <v>2</v>
      </c>
      <c r="AZ62">
        <v>4.644859791</v>
      </c>
      <c r="BA62">
        <v>1</v>
      </c>
      <c r="BB62">
        <v>9.289719582</v>
      </c>
      <c r="BC62">
        <v>25.53401947</v>
      </c>
      <c r="BD62">
        <v>24.790737149999998</v>
      </c>
      <c r="BE62">
        <v>25.00169945</v>
      </c>
      <c r="BF62">
        <v>48.90335846</v>
      </c>
      <c r="BG62">
        <v>48.34611511</v>
      </c>
      <c r="BH62">
        <v>0.90709900899999996</v>
      </c>
      <c r="BI62">
        <v>7.6485023500000002</v>
      </c>
      <c r="BJ62">
        <v>2.7877867219999999</v>
      </c>
      <c r="BK62">
        <v>23.506137850000002</v>
      </c>
      <c r="BL62">
        <v>350.68145750000002</v>
      </c>
      <c r="BM62">
        <v>1797.981812</v>
      </c>
      <c r="BN62">
        <v>0.18306551900000001</v>
      </c>
      <c r="BO62">
        <v>100.8758469</v>
      </c>
      <c r="BP62">
        <v>-0.65099811600000002</v>
      </c>
      <c r="BQ62">
        <v>-6.5187216000000006E-2</v>
      </c>
      <c r="BR62">
        <v>0.5</v>
      </c>
      <c r="BS62">
        <v>-1.355140209</v>
      </c>
      <c r="BT62">
        <v>7.355140209</v>
      </c>
      <c r="BU62">
        <v>1</v>
      </c>
      <c r="BV62">
        <v>0</v>
      </c>
      <c r="BW62">
        <v>0.15999999600000001</v>
      </c>
      <c r="BX62">
        <v>111135</v>
      </c>
      <c r="BY62">
        <v>1.753407288</v>
      </c>
      <c r="BZ62">
        <v>1.1911531E-2</v>
      </c>
      <c r="CA62">
        <v>297.9407372</v>
      </c>
      <c r="CB62">
        <v>298.68401949999998</v>
      </c>
      <c r="CC62">
        <v>287.67708340000001</v>
      </c>
      <c r="CD62">
        <v>-0.91595156200000005</v>
      </c>
      <c r="CE62">
        <v>3.1402233260000001</v>
      </c>
      <c r="CF62">
        <v>31.129585760000001</v>
      </c>
      <c r="CG62">
        <v>23.48108341</v>
      </c>
      <c r="CH62">
        <v>25.162378310000001</v>
      </c>
      <c r="CI62">
        <v>3.2105900790000002</v>
      </c>
      <c r="CJ62">
        <v>0.49744629400000001</v>
      </c>
      <c r="CK62">
        <v>0.77154915199999996</v>
      </c>
      <c r="CL62">
        <v>2.4390409270000002</v>
      </c>
      <c r="CM62">
        <v>0.31331569100000001</v>
      </c>
      <c r="CN62">
        <v>4.5682423889999999</v>
      </c>
      <c r="CO62">
        <v>0.93669966299999996</v>
      </c>
      <c r="CP62">
        <v>27.197444749999999</v>
      </c>
      <c r="CQ62">
        <v>48.287812199999998</v>
      </c>
      <c r="CR62">
        <v>2.259694E-3</v>
      </c>
      <c r="CS62">
        <v>0</v>
      </c>
      <c r="CT62">
        <v>1573.1690599999999</v>
      </c>
      <c r="CU62">
        <v>423.25427250000001</v>
      </c>
      <c r="CV62">
        <v>0.23839756500000001</v>
      </c>
      <c r="CW62" t="e">
        <v>#DIV/0!</v>
      </c>
      <c r="CX62">
        <v>13</v>
      </c>
      <c r="CY62">
        <v>0.111676560534351</v>
      </c>
      <c r="CZ62">
        <v>-4.6561629460114604</v>
      </c>
      <c r="DA62">
        <v>24.379742792919799</v>
      </c>
      <c r="DB62">
        <v>0.53635434144423499</v>
      </c>
    </row>
    <row r="63" spans="1:106" x14ac:dyDescent="0.3">
      <c r="A63">
        <v>62</v>
      </c>
      <c r="B63" t="s">
        <v>72</v>
      </c>
      <c r="C63">
        <v>58</v>
      </c>
      <c r="D63">
        <v>13</v>
      </c>
      <c r="E63">
        <v>2</v>
      </c>
      <c r="F63">
        <v>6</v>
      </c>
      <c r="G63">
        <v>68</v>
      </c>
      <c r="H63" s="3">
        <v>41312</v>
      </c>
      <c r="I63">
        <v>2</v>
      </c>
      <c r="J63">
        <v>149.56484130000001</v>
      </c>
      <c r="K63">
        <v>0.61948501099999997</v>
      </c>
      <c r="L63">
        <v>158.87686600000001</v>
      </c>
      <c r="M63">
        <v>169.3616146</v>
      </c>
      <c r="N63">
        <v>46.6</v>
      </c>
      <c r="O63">
        <v>23</v>
      </c>
      <c r="P63" s="118">
        <v>0.65482638888888889</v>
      </c>
      <c r="Q63" s="118">
        <v>0.15763888888888888</v>
      </c>
      <c r="R63" s="118">
        <v>0.49718749999999995</v>
      </c>
      <c r="S63">
        <v>4903</v>
      </c>
      <c r="T63">
        <v>0</v>
      </c>
      <c r="U63">
        <v>150</v>
      </c>
      <c r="V63">
        <v>10.860355800000001</v>
      </c>
      <c r="W63">
        <v>0.43355980700000002</v>
      </c>
      <c r="X63">
        <v>97.687768460000001</v>
      </c>
      <c r="Y63">
        <v>25.292297359999999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e">
        <v>#DIV/0!</v>
      </c>
      <c r="AH63">
        <v>0.45578294200000002</v>
      </c>
      <c r="AI63">
        <v>0.23839756500000001</v>
      </c>
      <c r="AJ63">
        <v>-1</v>
      </c>
      <c r="AK63">
        <v>0.87</v>
      </c>
      <c r="AL63">
        <v>0.92</v>
      </c>
      <c r="AM63">
        <v>9.9276685709999999</v>
      </c>
      <c r="AN63">
        <v>0.874963834</v>
      </c>
      <c r="AO63">
        <v>7.5389189999999998E-3</v>
      </c>
      <c r="AP63">
        <v>0.52305065100000003</v>
      </c>
      <c r="AQ63">
        <v>1.837502126</v>
      </c>
      <c r="AR63">
        <v>-1</v>
      </c>
      <c r="AS63">
        <v>1798.951904</v>
      </c>
      <c r="AT63">
        <v>0.5</v>
      </c>
      <c r="AU63">
        <v>187.62101200000001</v>
      </c>
      <c r="AV63">
        <v>10.620563949999999</v>
      </c>
      <c r="AW63">
        <v>2.53578225</v>
      </c>
      <c r="AX63">
        <v>25.292297359999999</v>
      </c>
      <c r="AY63">
        <v>2</v>
      </c>
      <c r="AZ63">
        <v>4.644859791</v>
      </c>
      <c r="BA63">
        <v>1</v>
      </c>
      <c r="BB63">
        <v>9.289719582</v>
      </c>
      <c r="BC63">
        <v>25.537504200000001</v>
      </c>
      <c r="BD63">
        <v>25.292297359999999</v>
      </c>
      <c r="BE63">
        <v>24.998968120000001</v>
      </c>
      <c r="BF63">
        <v>151.36801149999999</v>
      </c>
      <c r="BG63">
        <v>144.29995729999999</v>
      </c>
      <c r="BH63">
        <v>0.92178499700000005</v>
      </c>
      <c r="BI63">
        <v>6.9370007510000002</v>
      </c>
      <c r="BJ63">
        <v>2.8321483139999999</v>
      </c>
      <c r="BK63">
        <v>21.313665390000001</v>
      </c>
      <c r="BL63">
        <v>350.6736755</v>
      </c>
      <c r="BM63">
        <v>1798.036621</v>
      </c>
      <c r="BN63">
        <v>0.26701569600000002</v>
      </c>
      <c r="BO63">
        <v>100.8692017</v>
      </c>
      <c r="BP63">
        <v>-0.397610664</v>
      </c>
      <c r="BQ63">
        <v>-6.5100907999999999E-2</v>
      </c>
      <c r="BR63">
        <v>0.25</v>
      </c>
      <c r="BS63">
        <v>-1.355140209</v>
      </c>
      <c r="BT63">
        <v>7.355140209</v>
      </c>
      <c r="BU63">
        <v>1</v>
      </c>
      <c r="BV63">
        <v>0</v>
      </c>
      <c r="BW63">
        <v>0.15999999600000001</v>
      </c>
      <c r="BX63">
        <v>111115</v>
      </c>
      <c r="BY63">
        <v>1.753368378</v>
      </c>
      <c r="BZ63">
        <v>1.0620564000000001E-2</v>
      </c>
      <c r="CA63">
        <v>298.44229739999997</v>
      </c>
      <c r="CB63">
        <v>298.68750419999998</v>
      </c>
      <c r="CC63">
        <v>287.68585289999999</v>
      </c>
      <c r="CD63">
        <v>-0.710905605</v>
      </c>
      <c r="CE63">
        <v>3.2355119779999999</v>
      </c>
      <c r="CF63">
        <v>32.076311939999997</v>
      </c>
      <c r="CG63">
        <v>25.139311190000001</v>
      </c>
      <c r="CH63">
        <v>25.41490078</v>
      </c>
      <c r="CI63">
        <v>3.2591853949999998</v>
      </c>
      <c r="CJ63">
        <v>0.41422743000000001</v>
      </c>
      <c r="CK63">
        <v>0.699729728</v>
      </c>
      <c r="CL63">
        <v>2.5594556669999999</v>
      </c>
      <c r="CM63">
        <v>0.26056229400000003</v>
      </c>
      <c r="CN63">
        <v>9.8536872169999992</v>
      </c>
      <c r="CO63">
        <v>0.67697711299999996</v>
      </c>
      <c r="CP63">
        <v>23.63152195</v>
      </c>
      <c r="CQ63">
        <v>142.72170940000001</v>
      </c>
      <c r="CR63">
        <v>1.7982319E-2</v>
      </c>
      <c r="CS63">
        <v>0</v>
      </c>
      <c r="CT63">
        <v>1573.2170160000001</v>
      </c>
      <c r="CU63">
        <v>423.25427250000001</v>
      </c>
      <c r="CV63">
        <v>0.23839756500000001</v>
      </c>
      <c r="CW63" t="e">
        <v>#DIV/0!</v>
      </c>
      <c r="CX63">
        <v>13</v>
      </c>
      <c r="CY63">
        <v>0.111676560534351</v>
      </c>
      <c r="CZ63">
        <v>-4.6561629460114604</v>
      </c>
      <c r="DA63">
        <v>24.379742792919799</v>
      </c>
      <c r="DB63">
        <v>0.53635434144423499</v>
      </c>
    </row>
    <row r="64" spans="1:106" x14ac:dyDescent="0.3">
      <c r="A64">
        <v>63</v>
      </c>
      <c r="B64" t="s">
        <v>72</v>
      </c>
      <c r="C64">
        <v>58</v>
      </c>
      <c r="D64">
        <v>13</v>
      </c>
      <c r="E64">
        <v>2</v>
      </c>
      <c r="F64">
        <v>6</v>
      </c>
      <c r="G64">
        <v>68</v>
      </c>
      <c r="H64" s="3">
        <v>41312</v>
      </c>
      <c r="I64">
        <v>2</v>
      </c>
      <c r="J64">
        <v>149.56484130000001</v>
      </c>
      <c r="K64">
        <v>0.61948501099999997</v>
      </c>
      <c r="L64">
        <v>158.87686600000001</v>
      </c>
      <c r="M64">
        <v>169.3616146</v>
      </c>
      <c r="N64">
        <v>46.6</v>
      </c>
      <c r="O64">
        <v>25</v>
      </c>
      <c r="P64" s="118">
        <v>0.65967592592592594</v>
      </c>
      <c r="Q64" s="118">
        <v>0.15763888888888888</v>
      </c>
      <c r="R64" s="118">
        <v>0.50203703703703706</v>
      </c>
      <c r="S64">
        <v>5321.5</v>
      </c>
      <c r="T64">
        <v>0</v>
      </c>
      <c r="U64">
        <v>800</v>
      </c>
      <c r="V64">
        <v>31.693346900000002</v>
      </c>
      <c r="W64">
        <v>0.150134622</v>
      </c>
      <c r="X64">
        <v>406.43541119999998</v>
      </c>
      <c r="Y64">
        <v>26.917432789999999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e">
        <v>#DIV/0!</v>
      </c>
      <c r="AH64">
        <v>0.45578294200000002</v>
      </c>
      <c r="AI64">
        <v>0.23839756500000001</v>
      </c>
      <c r="AJ64">
        <v>-1</v>
      </c>
      <c r="AK64">
        <v>0.87</v>
      </c>
      <c r="AL64">
        <v>0.92</v>
      </c>
      <c r="AM64">
        <v>9.8999071119999993</v>
      </c>
      <c r="AN64">
        <v>0.87494995399999997</v>
      </c>
      <c r="AO64">
        <v>2.0730799000000001E-2</v>
      </c>
      <c r="AP64">
        <v>0.52305065100000003</v>
      </c>
      <c r="AQ64">
        <v>1.837502126</v>
      </c>
      <c r="AR64">
        <v>-1</v>
      </c>
      <c r="AS64">
        <v>1798.951904</v>
      </c>
      <c r="AT64">
        <v>0.5</v>
      </c>
      <c r="AU64">
        <v>187.61803549999999</v>
      </c>
      <c r="AV64">
        <v>4.7672982309999998</v>
      </c>
      <c r="AW64">
        <v>3.1910214190000001</v>
      </c>
      <c r="AX64">
        <v>26.917432789999999</v>
      </c>
      <c r="AY64">
        <v>2</v>
      </c>
      <c r="AZ64">
        <v>4.644859791</v>
      </c>
      <c r="BA64">
        <v>1</v>
      </c>
      <c r="BB64">
        <v>9.289719582</v>
      </c>
      <c r="BC64">
        <v>25.58895493</v>
      </c>
      <c r="BD64">
        <v>26.917432789999999</v>
      </c>
      <c r="BE64">
        <v>25.00107002</v>
      </c>
      <c r="BF64">
        <v>799.60327150000001</v>
      </c>
      <c r="BG64">
        <v>779.40924070000005</v>
      </c>
      <c r="BH64">
        <v>0.96767550700000005</v>
      </c>
      <c r="BI64">
        <v>3.6765055659999999</v>
      </c>
      <c r="BJ64">
        <v>2.9638545509999998</v>
      </c>
      <c r="BK64">
        <v>11.260621069999999</v>
      </c>
      <c r="BL64">
        <v>350.68801880000001</v>
      </c>
      <c r="BM64">
        <v>1802.437134</v>
      </c>
      <c r="BN64">
        <v>0.15272355100000001</v>
      </c>
      <c r="BO64">
        <v>100.8616104</v>
      </c>
      <c r="BP64">
        <v>-6.1337470999999998E-2</v>
      </c>
      <c r="BQ64">
        <v>-5.7961701999999997E-2</v>
      </c>
      <c r="BR64">
        <v>0.25</v>
      </c>
      <c r="BS64">
        <v>-1.355140209</v>
      </c>
      <c r="BT64">
        <v>7.355140209</v>
      </c>
      <c r="BU64">
        <v>1</v>
      </c>
      <c r="BV64">
        <v>0</v>
      </c>
      <c r="BW64">
        <v>0.15999999600000001</v>
      </c>
      <c r="BX64">
        <v>111115</v>
      </c>
      <c r="BY64">
        <v>1.7534400939999999</v>
      </c>
      <c r="BZ64">
        <v>4.7672979999999997E-3</v>
      </c>
      <c r="CA64">
        <v>300.06743280000001</v>
      </c>
      <c r="CB64">
        <v>298.73895490000001</v>
      </c>
      <c r="CC64">
        <v>288.38993499999998</v>
      </c>
      <c r="CD64">
        <v>0.25076010900000001</v>
      </c>
      <c r="CE64">
        <v>3.5618396909999999</v>
      </c>
      <c r="CF64">
        <v>35.314126719999997</v>
      </c>
      <c r="CG64">
        <v>31.637621150000001</v>
      </c>
      <c r="CH64">
        <v>26.25319386</v>
      </c>
      <c r="CI64">
        <v>3.425144623</v>
      </c>
      <c r="CJ64">
        <v>0.14774683</v>
      </c>
      <c r="CK64">
        <v>0.370818272</v>
      </c>
      <c r="CL64">
        <v>3.0543263509999998</v>
      </c>
      <c r="CM64">
        <v>9.2553368999999996E-2</v>
      </c>
      <c r="CN64">
        <v>40.993730100000001</v>
      </c>
      <c r="CO64">
        <v>0.52146599000000005</v>
      </c>
      <c r="CP64">
        <v>10.08275428</v>
      </c>
      <c r="CQ64">
        <v>774.80350229999999</v>
      </c>
      <c r="CR64">
        <v>4.1243520000000004E-3</v>
      </c>
      <c r="CS64">
        <v>0</v>
      </c>
      <c r="CT64">
        <v>1577.0422860000001</v>
      </c>
      <c r="CU64">
        <v>423.25427250000001</v>
      </c>
      <c r="CV64">
        <v>0.23839756500000001</v>
      </c>
      <c r="CW64" t="e">
        <v>#DIV/0!</v>
      </c>
      <c r="CX64">
        <v>13</v>
      </c>
      <c r="CY64">
        <v>0.111676560534351</v>
      </c>
      <c r="CZ64">
        <v>-4.6561629460114604</v>
      </c>
      <c r="DA64">
        <v>24.379742792919799</v>
      </c>
      <c r="DB64">
        <v>0.53635434144423499</v>
      </c>
    </row>
    <row r="65" spans="1:106" x14ac:dyDescent="0.3">
      <c r="A65">
        <v>64</v>
      </c>
      <c r="B65" t="s">
        <v>72</v>
      </c>
      <c r="C65">
        <v>58</v>
      </c>
      <c r="D65">
        <v>13</v>
      </c>
      <c r="E65">
        <v>2</v>
      </c>
      <c r="F65">
        <v>6</v>
      </c>
      <c r="G65">
        <v>68</v>
      </c>
      <c r="H65" s="3">
        <v>41312</v>
      </c>
      <c r="I65">
        <v>2</v>
      </c>
      <c r="J65">
        <v>149.56484130000001</v>
      </c>
      <c r="K65">
        <v>0.61948501099999997</v>
      </c>
      <c r="L65">
        <v>158.87686600000001</v>
      </c>
      <c r="M65">
        <v>169.3616146</v>
      </c>
      <c r="N65">
        <v>46.6</v>
      </c>
      <c r="O65">
        <v>26</v>
      </c>
      <c r="P65" s="118">
        <v>0.66388888888888886</v>
      </c>
      <c r="Q65" s="118">
        <v>0.15763888888888888</v>
      </c>
      <c r="R65" s="118">
        <v>0.50624999999999998</v>
      </c>
      <c r="S65">
        <v>5677</v>
      </c>
      <c r="T65">
        <v>0</v>
      </c>
      <c r="U65">
        <v>400</v>
      </c>
      <c r="V65">
        <v>16.733467300000001</v>
      </c>
      <c r="W65">
        <v>0.148783633</v>
      </c>
      <c r="X65">
        <v>191.5319575</v>
      </c>
      <c r="Y65">
        <v>27.059284210000001</v>
      </c>
      <c r="Z65">
        <v>4</v>
      </c>
      <c r="AA65">
        <v>4</v>
      </c>
      <c r="AB65">
        <v>0</v>
      </c>
      <c r="AC65">
        <v>0</v>
      </c>
      <c r="AD65">
        <v>466.5791016</v>
      </c>
      <c r="AE65">
        <v>795.57519530000002</v>
      </c>
      <c r="AF65">
        <v>602.96337889999995</v>
      </c>
      <c r="AG65" t="e">
        <v>#DIV/0!</v>
      </c>
      <c r="AH65">
        <v>0.41353236700000001</v>
      </c>
      <c r="AI65">
        <v>0.24210384800000001</v>
      </c>
      <c r="AJ65">
        <v>-1</v>
      </c>
      <c r="AK65">
        <v>0.87</v>
      </c>
      <c r="AL65">
        <v>0.92</v>
      </c>
      <c r="AM65">
        <v>9.8999071119999993</v>
      </c>
      <c r="AN65">
        <v>0.87494995399999997</v>
      </c>
      <c r="AO65">
        <v>1.1250463E-2</v>
      </c>
      <c r="AP65">
        <v>0.58545320199999995</v>
      </c>
      <c r="AQ65">
        <v>1.7051239389999999</v>
      </c>
      <c r="AR65">
        <v>-1</v>
      </c>
      <c r="AS65">
        <v>1801.524048</v>
      </c>
      <c r="AT65">
        <v>0.5</v>
      </c>
      <c r="AU65">
        <v>190.8072943</v>
      </c>
      <c r="AV65">
        <v>4.763091953</v>
      </c>
      <c r="AW65">
        <v>3.2158269549999998</v>
      </c>
      <c r="AX65">
        <v>27.059284210000001</v>
      </c>
      <c r="AY65">
        <v>2</v>
      </c>
      <c r="AZ65">
        <v>4.644859791</v>
      </c>
      <c r="BA65">
        <v>1</v>
      </c>
      <c r="BB65">
        <v>9.289719582</v>
      </c>
      <c r="BC65">
        <v>25.619674679999999</v>
      </c>
      <c r="BD65">
        <v>27.059284210000001</v>
      </c>
      <c r="BE65">
        <v>24.997919079999999</v>
      </c>
      <c r="BF65">
        <v>399.62213129999998</v>
      </c>
      <c r="BG65">
        <v>389.021637</v>
      </c>
      <c r="BH65">
        <v>1.019941092</v>
      </c>
      <c r="BI65">
        <v>3.7263793949999999</v>
      </c>
      <c r="BJ65">
        <v>3.1179590230000001</v>
      </c>
      <c r="BK65">
        <v>11.39153862</v>
      </c>
      <c r="BL65">
        <v>350.6706848</v>
      </c>
      <c r="BM65">
        <v>1801.524048</v>
      </c>
      <c r="BN65">
        <v>0.22655792499999999</v>
      </c>
      <c r="BO65">
        <v>100.85231779999999</v>
      </c>
      <c r="BP65">
        <v>6.9094658000000003E-2</v>
      </c>
      <c r="BQ65">
        <v>-5.2829027000000001E-2</v>
      </c>
      <c r="BR65">
        <v>0.25</v>
      </c>
      <c r="BS65">
        <v>-1.355140209</v>
      </c>
      <c r="BT65">
        <v>7.355140209</v>
      </c>
      <c r="BU65">
        <v>1</v>
      </c>
      <c r="BV65">
        <v>0</v>
      </c>
      <c r="BW65">
        <v>0.15999999600000001</v>
      </c>
      <c r="BX65">
        <v>111115</v>
      </c>
      <c r="BY65">
        <v>1.7533534239999999</v>
      </c>
      <c r="BZ65">
        <v>4.763092E-3</v>
      </c>
      <c r="CA65">
        <v>300.20928420000001</v>
      </c>
      <c r="CB65">
        <v>298.7696747</v>
      </c>
      <c r="CC65">
        <v>288.24384120000002</v>
      </c>
      <c r="CD65">
        <v>0.24571046199999999</v>
      </c>
      <c r="CE65">
        <v>3.5916409539999998</v>
      </c>
      <c r="CF65">
        <v>35.612874669999997</v>
      </c>
      <c r="CG65">
        <v>31.886495279999998</v>
      </c>
      <c r="CH65">
        <v>26.339479449999999</v>
      </c>
      <c r="CI65">
        <v>3.4426385000000002</v>
      </c>
      <c r="CJ65">
        <v>0.146438286</v>
      </c>
      <c r="CK65">
        <v>0.37581399900000001</v>
      </c>
      <c r="CL65">
        <v>3.0668245010000001</v>
      </c>
      <c r="CM65">
        <v>9.1731793000000006E-2</v>
      </c>
      <c r="CN65">
        <v>19.31644185</v>
      </c>
      <c r="CO65">
        <v>0.49234268599999997</v>
      </c>
      <c r="CP65">
        <v>10.10681372</v>
      </c>
      <c r="CQ65">
        <v>386.5898972</v>
      </c>
      <c r="CR65">
        <v>4.374714E-3</v>
      </c>
      <c r="CS65">
        <v>0</v>
      </c>
      <c r="CT65">
        <v>1576.2433820000001</v>
      </c>
      <c r="CU65">
        <v>328.99609379999998</v>
      </c>
      <c r="CV65">
        <v>0.24210384800000001</v>
      </c>
      <c r="CW65" t="e">
        <v>#DIV/0!</v>
      </c>
      <c r="CX65">
        <v>13</v>
      </c>
      <c r="CY65">
        <v>0.111676560534351</v>
      </c>
      <c r="CZ65">
        <v>-4.6561629460114604</v>
      </c>
      <c r="DA65">
        <v>24.379742792919799</v>
      </c>
      <c r="DB65">
        <v>0.53635434144423499</v>
      </c>
    </row>
    <row r="66" spans="1:106" x14ac:dyDescent="0.3">
      <c r="A66">
        <v>65</v>
      </c>
      <c r="B66" t="s">
        <v>71</v>
      </c>
      <c r="C66">
        <v>57</v>
      </c>
      <c r="D66">
        <v>16</v>
      </c>
      <c r="E66">
        <v>2</v>
      </c>
      <c r="F66">
        <v>6</v>
      </c>
      <c r="G66">
        <v>68</v>
      </c>
      <c r="H66" s="3">
        <v>41312</v>
      </c>
      <c r="I66">
        <v>2</v>
      </c>
      <c r="J66">
        <v>146.8839141</v>
      </c>
      <c r="K66">
        <v>0.117000141</v>
      </c>
      <c r="L66">
        <v>138.0316704</v>
      </c>
      <c r="M66">
        <v>224.8493354</v>
      </c>
      <c r="N66">
        <v>46.6</v>
      </c>
      <c r="O66">
        <v>28</v>
      </c>
      <c r="P66" s="118">
        <v>0.6697453703703703</v>
      </c>
      <c r="Q66" s="118">
        <v>0.15763888888888888</v>
      </c>
      <c r="R66" s="118">
        <v>0.51210648148148141</v>
      </c>
      <c r="S66">
        <v>6191.5</v>
      </c>
      <c r="T66">
        <v>0</v>
      </c>
      <c r="U66">
        <v>50</v>
      </c>
      <c r="V66">
        <v>1.1383786389999999</v>
      </c>
      <c r="W66">
        <v>0.68021736399999999</v>
      </c>
      <c r="X66">
        <v>45.229715990000003</v>
      </c>
      <c r="Y66">
        <v>23.713125229999999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e">
        <v>#DIV/0!</v>
      </c>
      <c r="AH66">
        <v>0.41353236700000001</v>
      </c>
      <c r="AI66">
        <v>0.24210384800000001</v>
      </c>
      <c r="AJ66">
        <v>-1</v>
      </c>
      <c r="AK66">
        <v>0.87</v>
      </c>
      <c r="AL66">
        <v>0.92</v>
      </c>
      <c r="AM66">
        <v>9.9276685709999999</v>
      </c>
      <c r="AN66">
        <v>0.874963834</v>
      </c>
      <c r="AO66">
        <v>1.3577540000000001E-3</v>
      </c>
      <c r="AP66">
        <v>0.58545320199999995</v>
      </c>
      <c r="AQ66">
        <v>1.7051239389999999</v>
      </c>
      <c r="AR66">
        <v>-1</v>
      </c>
      <c r="AS66">
        <v>1801.524048</v>
      </c>
      <c r="AT66">
        <v>0.5</v>
      </c>
      <c r="AU66">
        <v>190.81032139999999</v>
      </c>
      <c r="AV66">
        <v>13.33280203</v>
      </c>
      <c r="AW66">
        <v>2.0812468590000002</v>
      </c>
      <c r="AX66">
        <v>23.713125229999999</v>
      </c>
      <c r="AY66">
        <v>2</v>
      </c>
      <c r="AZ66">
        <v>4.644859791</v>
      </c>
      <c r="BA66">
        <v>1</v>
      </c>
      <c r="BB66">
        <v>9.289719582</v>
      </c>
      <c r="BC66">
        <v>25.494705199999999</v>
      </c>
      <c r="BD66">
        <v>23.713125229999999</v>
      </c>
      <c r="BE66">
        <v>25.000459670000001</v>
      </c>
      <c r="BF66">
        <v>50.68327713</v>
      </c>
      <c r="BG66">
        <v>49.65644073</v>
      </c>
      <c r="BH66">
        <v>1.0141509769999999</v>
      </c>
      <c r="BI66">
        <v>8.5531539920000004</v>
      </c>
      <c r="BJ66">
        <v>3.1229782099999999</v>
      </c>
      <c r="BK66">
        <v>26.33859825</v>
      </c>
      <c r="BL66">
        <v>350.67672729999998</v>
      </c>
      <c r="BM66">
        <v>1800.00415</v>
      </c>
      <c r="BN66">
        <v>0.22757345400000001</v>
      </c>
      <c r="BO66">
        <v>100.8404312</v>
      </c>
      <c r="BP66">
        <v>-0.70622348800000001</v>
      </c>
      <c r="BQ66">
        <v>-6.9872140999999999E-2</v>
      </c>
      <c r="BR66">
        <v>0.25</v>
      </c>
      <c r="BS66">
        <v>-1.355140209</v>
      </c>
      <c r="BT66">
        <v>7.355140209</v>
      </c>
      <c r="BU66">
        <v>1</v>
      </c>
      <c r="BV66">
        <v>0</v>
      </c>
      <c r="BW66">
        <v>0.15999999600000001</v>
      </c>
      <c r="BX66">
        <v>111115</v>
      </c>
      <c r="BY66">
        <v>1.7533836359999999</v>
      </c>
      <c r="BZ66">
        <v>1.3332802E-2</v>
      </c>
      <c r="CA66">
        <v>296.86312520000001</v>
      </c>
      <c r="CB66">
        <v>298.64470519999998</v>
      </c>
      <c r="CC66">
        <v>288.00065760000001</v>
      </c>
      <c r="CD66">
        <v>-1.1187506220000001</v>
      </c>
      <c r="CE66">
        <v>2.943750595</v>
      </c>
      <c r="CF66">
        <v>29.192165880000001</v>
      </c>
      <c r="CG66">
        <v>20.639011889999999</v>
      </c>
      <c r="CH66">
        <v>24.60391521</v>
      </c>
      <c r="CI66">
        <v>3.105362237</v>
      </c>
      <c r="CJ66">
        <v>0.63380827799999995</v>
      </c>
      <c r="CK66">
        <v>0.86250373700000005</v>
      </c>
      <c r="CL66">
        <v>2.2428585000000001</v>
      </c>
      <c r="CM66">
        <v>0.40005374500000002</v>
      </c>
      <c r="CN66">
        <v>4.5609840640000003</v>
      </c>
      <c r="CO66">
        <v>0.91085295899999996</v>
      </c>
      <c r="CP66">
        <v>32.855970939999999</v>
      </c>
      <c r="CQ66">
        <v>49.491009349999999</v>
      </c>
      <c r="CR66">
        <v>7.5574400000000003E-3</v>
      </c>
      <c r="CS66">
        <v>0</v>
      </c>
      <c r="CT66">
        <v>1574.938533</v>
      </c>
      <c r="CU66">
        <v>328.99609379999998</v>
      </c>
      <c r="CV66">
        <v>0.24210384800000001</v>
      </c>
      <c r="CW66" t="e">
        <v>#DIV/0!</v>
      </c>
      <c r="CX66">
        <v>16</v>
      </c>
      <c r="CY66">
        <v>0.1464444960663</v>
      </c>
      <c r="CZ66">
        <v>-5.4852643263774201</v>
      </c>
      <c r="DA66">
        <v>32.590304650860602</v>
      </c>
      <c r="DB66">
        <v>0.71698670231893302</v>
      </c>
    </row>
    <row r="67" spans="1:106" x14ac:dyDescent="0.3">
      <c r="A67">
        <v>66</v>
      </c>
      <c r="B67" t="s">
        <v>71</v>
      </c>
      <c r="C67">
        <v>57</v>
      </c>
      <c r="D67">
        <v>16</v>
      </c>
      <c r="E67">
        <v>2</v>
      </c>
      <c r="F67">
        <v>6</v>
      </c>
      <c r="G67">
        <v>68</v>
      </c>
      <c r="H67" s="3">
        <v>41312</v>
      </c>
      <c r="I67">
        <v>2</v>
      </c>
      <c r="J67">
        <v>146.8839141</v>
      </c>
      <c r="K67">
        <v>0.117000141</v>
      </c>
      <c r="L67">
        <v>138.0316704</v>
      </c>
      <c r="M67">
        <v>224.8493354</v>
      </c>
      <c r="N67">
        <v>46.6</v>
      </c>
      <c r="O67">
        <v>29</v>
      </c>
      <c r="P67" s="118">
        <v>0.6721759259259259</v>
      </c>
      <c r="Q67" s="118">
        <v>0.15763888888888888</v>
      </c>
      <c r="R67" s="118">
        <v>0.51453703703703701</v>
      </c>
      <c r="S67">
        <v>6401.5</v>
      </c>
      <c r="T67">
        <v>0</v>
      </c>
      <c r="U67">
        <v>150</v>
      </c>
      <c r="V67">
        <v>12.221894170000001</v>
      </c>
      <c r="W67">
        <v>0.62948801799999998</v>
      </c>
      <c r="X67">
        <v>106.2403608</v>
      </c>
      <c r="Y67">
        <v>23.852878570000001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t="e">
        <v>#DIV/0!</v>
      </c>
      <c r="AH67">
        <v>0.41353236700000001</v>
      </c>
      <c r="AI67">
        <v>0.24210384800000001</v>
      </c>
      <c r="AJ67">
        <v>-1</v>
      </c>
      <c r="AK67">
        <v>0.87</v>
      </c>
      <c r="AL67">
        <v>0.92</v>
      </c>
      <c r="AM67">
        <v>9.9276685709999999</v>
      </c>
      <c r="AN67">
        <v>0.874963834</v>
      </c>
      <c r="AO67">
        <v>8.3907900000000004E-3</v>
      </c>
      <c r="AP67">
        <v>0.58545320199999995</v>
      </c>
      <c r="AQ67">
        <v>1.7051239389999999</v>
      </c>
      <c r="AR67">
        <v>-1</v>
      </c>
      <c r="AS67">
        <v>1801.524048</v>
      </c>
      <c r="AT67">
        <v>0.5</v>
      </c>
      <c r="AU67">
        <v>190.81032139999999</v>
      </c>
      <c r="AV67">
        <v>12.74576472</v>
      </c>
      <c r="AW67">
        <v>2.1388664749999999</v>
      </c>
      <c r="AX67">
        <v>23.852878570000001</v>
      </c>
      <c r="AY67">
        <v>2</v>
      </c>
      <c r="AZ67">
        <v>4.644859791</v>
      </c>
      <c r="BA67">
        <v>1</v>
      </c>
      <c r="BB67">
        <v>9.289719582</v>
      </c>
      <c r="BC67">
        <v>25.484224319999999</v>
      </c>
      <c r="BD67">
        <v>23.852878570000001</v>
      </c>
      <c r="BE67">
        <v>24.999912259999999</v>
      </c>
      <c r="BF67">
        <v>151.39848330000001</v>
      </c>
      <c r="BG67">
        <v>143.38587949999999</v>
      </c>
      <c r="BH67">
        <v>1.01985836</v>
      </c>
      <c r="BI67">
        <v>8.2291297910000001</v>
      </c>
      <c r="BJ67">
        <v>3.1421790120000002</v>
      </c>
      <c r="BK67">
        <v>25.353912350000002</v>
      </c>
      <c r="BL67">
        <v>350.68392940000001</v>
      </c>
      <c r="BM67">
        <v>1800.9461670000001</v>
      </c>
      <c r="BN67">
        <v>0.20531934499999999</v>
      </c>
      <c r="BO67">
        <v>100.8298264</v>
      </c>
      <c r="BP67">
        <v>-0.396485329</v>
      </c>
      <c r="BQ67">
        <v>-6.8435907000000004E-2</v>
      </c>
      <c r="BR67">
        <v>0.25</v>
      </c>
      <c r="BS67">
        <v>-1.355140209</v>
      </c>
      <c r="BT67">
        <v>7.355140209</v>
      </c>
      <c r="BU67">
        <v>1</v>
      </c>
      <c r="BV67">
        <v>0</v>
      </c>
      <c r="BW67">
        <v>0.15999999600000001</v>
      </c>
      <c r="BX67">
        <v>111115</v>
      </c>
      <c r="BY67">
        <v>1.7534196470000001</v>
      </c>
      <c r="BZ67">
        <v>1.2745764999999999E-2</v>
      </c>
      <c r="CA67">
        <v>297.00287859999997</v>
      </c>
      <c r="CB67">
        <v>298.63422430000003</v>
      </c>
      <c r="CC67">
        <v>288.15138030000003</v>
      </c>
      <c r="CD67">
        <v>-1.021324613</v>
      </c>
      <c r="CE67">
        <v>2.9686082030000001</v>
      </c>
      <c r="CF67">
        <v>29.441766489999999</v>
      </c>
      <c r="CG67">
        <v>21.212636700000001</v>
      </c>
      <c r="CH67">
        <v>24.668551449999999</v>
      </c>
      <c r="CI67">
        <v>3.1173849300000001</v>
      </c>
      <c r="CJ67">
        <v>0.58953975000000003</v>
      </c>
      <c r="CK67">
        <v>0.82974172800000001</v>
      </c>
      <c r="CL67">
        <v>2.287643203</v>
      </c>
      <c r="CM67">
        <v>0.37185462200000002</v>
      </c>
      <c r="CN67">
        <v>10.71219713</v>
      </c>
      <c r="CO67">
        <v>0.74094019</v>
      </c>
      <c r="CP67">
        <v>31.227539</v>
      </c>
      <c r="CQ67">
        <v>141.60977020000001</v>
      </c>
      <c r="CR67">
        <v>2.6951507E-2</v>
      </c>
      <c r="CS67">
        <v>0</v>
      </c>
      <c r="CT67">
        <v>1575.7627640000001</v>
      </c>
      <c r="CU67">
        <v>328.99609379999998</v>
      </c>
      <c r="CV67">
        <v>0.24210384800000001</v>
      </c>
      <c r="CW67" t="e">
        <v>#DIV/0!</v>
      </c>
      <c r="CX67">
        <v>16</v>
      </c>
      <c r="CY67">
        <v>0.1464444960663</v>
      </c>
      <c r="CZ67">
        <v>-5.4852643263774201</v>
      </c>
      <c r="DA67">
        <v>32.590304650860602</v>
      </c>
      <c r="DB67">
        <v>0.71698670231893302</v>
      </c>
    </row>
    <row r="68" spans="1:106" x14ac:dyDescent="0.3">
      <c r="A68">
        <v>67</v>
      </c>
      <c r="B68" t="s">
        <v>71</v>
      </c>
      <c r="C68">
        <v>57</v>
      </c>
      <c r="D68">
        <v>16</v>
      </c>
      <c r="E68">
        <v>2</v>
      </c>
      <c r="F68">
        <v>6</v>
      </c>
      <c r="G68">
        <v>68</v>
      </c>
      <c r="H68" s="3">
        <v>41312</v>
      </c>
      <c r="I68">
        <v>2</v>
      </c>
      <c r="J68">
        <v>146.8839141</v>
      </c>
      <c r="K68">
        <v>0.117000141</v>
      </c>
      <c r="L68">
        <v>138.0316704</v>
      </c>
      <c r="M68">
        <v>224.8493354</v>
      </c>
      <c r="N68">
        <v>46.6</v>
      </c>
      <c r="O68">
        <v>31</v>
      </c>
      <c r="P68" s="118">
        <v>0.67703703703703699</v>
      </c>
      <c r="Q68" s="118">
        <v>0.15763888888888888</v>
      </c>
      <c r="R68" s="118">
        <v>0.51939814814814811</v>
      </c>
      <c r="S68">
        <v>6822</v>
      </c>
      <c r="T68">
        <v>0</v>
      </c>
      <c r="U68">
        <v>800</v>
      </c>
      <c r="V68">
        <v>46.713828589999999</v>
      </c>
      <c r="W68">
        <v>0.48187018300000001</v>
      </c>
      <c r="X68">
        <v>581.14293380000004</v>
      </c>
      <c r="Y68">
        <v>24.477350229999999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t="e">
        <v>#DIV/0!</v>
      </c>
      <c r="AH68">
        <v>0.41353236700000001</v>
      </c>
      <c r="AI68">
        <v>0.24210384800000001</v>
      </c>
      <c r="AJ68">
        <v>-1</v>
      </c>
      <c r="AK68">
        <v>0.87</v>
      </c>
      <c r="AL68">
        <v>0.92</v>
      </c>
      <c r="AM68">
        <v>9.9276685709999999</v>
      </c>
      <c r="AN68">
        <v>0.874963834</v>
      </c>
      <c r="AO68">
        <v>3.0267207000000001E-2</v>
      </c>
      <c r="AP68">
        <v>0.58545320199999995</v>
      </c>
      <c r="AQ68">
        <v>1.7051239389999999</v>
      </c>
      <c r="AR68">
        <v>-1</v>
      </c>
      <c r="AS68">
        <v>1801.524048</v>
      </c>
      <c r="AT68">
        <v>0.5</v>
      </c>
      <c r="AU68">
        <v>190.81032139999999</v>
      </c>
      <c r="AV68">
        <v>10.90830547</v>
      </c>
      <c r="AW68">
        <v>2.3554073569999998</v>
      </c>
      <c r="AX68">
        <v>24.477350229999999</v>
      </c>
      <c r="AY68">
        <v>2</v>
      </c>
      <c r="AZ68">
        <v>4.644859791</v>
      </c>
      <c r="BA68">
        <v>1</v>
      </c>
      <c r="BB68">
        <v>9.289719582</v>
      </c>
      <c r="BC68">
        <v>25.462829589999998</v>
      </c>
      <c r="BD68">
        <v>24.477350229999999</v>
      </c>
      <c r="BE68">
        <v>25.000173570000001</v>
      </c>
      <c r="BF68">
        <v>800.09484859999998</v>
      </c>
      <c r="BG68">
        <v>768.67126459999997</v>
      </c>
      <c r="BH68">
        <v>1.0297091009999999</v>
      </c>
      <c r="BI68">
        <v>7.206039906</v>
      </c>
      <c r="BJ68">
        <v>3.1763308050000001</v>
      </c>
      <c r="BK68">
        <v>22.228382109999998</v>
      </c>
      <c r="BL68">
        <v>350.68392940000001</v>
      </c>
      <c r="BM68">
        <v>1801.6972659999999</v>
      </c>
      <c r="BN68">
        <v>0.17093090699999999</v>
      </c>
      <c r="BO68">
        <v>100.8224258</v>
      </c>
      <c r="BP68">
        <v>1.1717796000000001E-2</v>
      </c>
      <c r="BQ68">
        <v>-8.1664800999999995E-2</v>
      </c>
      <c r="BR68">
        <v>0.25</v>
      </c>
      <c r="BS68">
        <v>-1.355140209</v>
      </c>
      <c r="BT68">
        <v>7.355140209</v>
      </c>
      <c r="BU68">
        <v>1</v>
      </c>
      <c r="BV68">
        <v>0</v>
      </c>
      <c r="BW68">
        <v>0.15999999600000001</v>
      </c>
      <c r="BX68">
        <v>111115</v>
      </c>
      <c r="BY68">
        <v>1.7534196470000001</v>
      </c>
      <c r="BZ68">
        <v>1.0908305E-2</v>
      </c>
      <c r="CA68">
        <v>297.62735020000002</v>
      </c>
      <c r="CB68">
        <v>298.6128296</v>
      </c>
      <c r="CC68">
        <v>288.2715561</v>
      </c>
      <c r="CD68">
        <v>-0.72582201499999999</v>
      </c>
      <c r="CE68">
        <v>3.0819377810000002</v>
      </c>
      <c r="CF68">
        <v>30.56797886</v>
      </c>
      <c r="CG68">
        <v>23.361938949999999</v>
      </c>
      <c r="CH68">
        <v>24.970089909999999</v>
      </c>
      <c r="CI68">
        <v>3.1740119660000001</v>
      </c>
      <c r="CJ68">
        <v>0.45810753199999998</v>
      </c>
      <c r="CK68">
        <v>0.72653042400000001</v>
      </c>
      <c r="CL68">
        <v>2.4474815419999998</v>
      </c>
      <c r="CM68">
        <v>0.28836134299999999</v>
      </c>
      <c r="CN68">
        <v>58.592240349999997</v>
      </c>
      <c r="CO68">
        <v>0.75603572100000005</v>
      </c>
      <c r="CP68">
        <v>25.94395527</v>
      </c>
      <c r="CQ68">
        <v>761.88272080000002</v>
      </c>
      <c r="CR68">
        <v>1.5907192000000001E-2</v>
      </c>
      <c r="CS68">
        <v>0</v>
      </c>
      <c r="CT68">
        <v>1576.419948</v>
      </c>
      <c r="CU68">
        <v>328.99609379999998</v>
      </c>
      <c r="CV68">
        <v>0.24210384800000001</v>
      </c>
      <c r="CW68" t="e">
        <v>#DIV/0!</v>
      </c>
      <c r="CX68">
        <v>16</v>
      </c>
      <c r="CY68">
        <v>0.1464444960663</v>
      </c>
      <c r="CZ68">
        <v>-5.4852643263774201</v>
      </c>
      <c r="DA68">
        <v>32.590304650860602</v>
      </c>
      <c r="DB68">
        <v>0.71698670231893302</v>
      </c>
    </row>
    <row r="69" spans="1:106" x14ac:dyDescent="0.3">
      <c r="A69">
        <v>68</v>
      </c>
      <c r="B69" t="s">
        <v>71</v>
      </c>
      <c r="C69">
        <v>57</v>
      </c>
      <c r="D69">
        <v>16</v>
      </c>
      <c r="E69">
        <v>2</v>
      </c>
      <c r="F69">
        <v>6</v>
      </c>
      <c r="G69">
        <v>68</v>
      </c>
      <c r="H69" s="3">
        <v>41312</v>
      </c>
      <c r="I69">
        <v>2</v>
      </c>
      <c r="J69">
        <v>146.8839141</v>
      </c>
      <c r="K69">
        <v>0.117000141</v>
      </c>
      <c r="L69">
        <v>138.0316704</v>
      </c>
      <c r="M69">
        <v>224.8493354</v>
      </c>
      <c r="N69">
        <v>46.6</v>
      </c>
      <c r="O69">
        <v>33</v>
      </c>
      <c r="P69" s="118">
        <v>0.68084490740740744</v>
      </c>
      <c r="Q69" s="118">
        <v>0.15763888888888888</v>
      </c>
      <c r="R69" s="118">
        <v>0.52320601851851845</v>
      </c>
      <c r="S69">
        <v>7141.5</v>
      </c>
      <c r="T69">
        <v>0</v>
      </c>
      <c r="U69">
        <v>400</v>
      </c>
      <c r="V69">
        <v>30.97639504</v>
      </c>
      <c r="W69">
        <v>0.43354410100000002</v>
      </c>
      <c r="X69">
        <v>248.97937680000001</v>
      </c>
      <c r="Y69">
        <v>24.78317642</v>
      </c>
      <c r="Z69">
        <v>5</v>
      </c>
      <c r="AA69">
        <v>5</v>
      </c>
      <c r="AB69">
        <v>0</v>
      </c>
      <c r="AC69">
        <v>0</v>
      </c>
      <c r="AD69">
        <v>501.89453129999998</v>
      </c>
      <c r="AE69">
        <v>951.42395020000004</v>
      </c>
      <c r="AF69">
        <v>719.23510739999995</v>
      </c>
      <c r="AG69" t="e">
        <v>#DIV/0!</v>
      </c>
      <c r="AH69">
        <v>0.47248066300000002</v>
      </c>
      <c r="AI69">
        <v>0.24404351299999999</v>
      </c>
      <c r="AJ69">
        <v>-1</v>
      </c>
      <c r="AK69">
        <v>0.87</v>
      </c>
      <c r="AL69">
        <v>0.92</v>
      </c>
      <c r="AM69">
        <v>9.9276685709999999</v>
      </c>
      <c r="AN69">
        <v>0.874963834</v>
      </c>
      <c r="AO69">
        <v>2.0283820000000001E-2</v>
      </c>
      <c r="AP69">
        <v>0.51651534499999996</v>
      </c>
      <c r="AQ69">
        <v>1.8956651069999999</v>
      </c>
      <c r="AR69">
        <v>-1</v>
      </c>
      <c r="AS69">
        <v>1801.729736</v>
      </c>
      <c r="AT69">
        <v>0.5</v>
      </c>
      <c r="AU69">
        <v>192.3609974</v>
      </c>
      <c r="AV69">
        <v>10.23873478</v>
      </c>
      <c r="AW69">
        <v>2.4445222680000001</v>
      </c>
      <c r="AX69">
        <v>24.78317642</v>
      </c>
      <c r="AY69">
        <v>2</v>
      </c>
      <c r="AZ69">
        <v>4.644859791</v>
      </c>
      <c r="BA69">
        <v>1</v>
      </c>
      <c r="BB69">
        <v>9.289719582</v>
      </c>
      <c r="BC69">
        <v>25.469182969999999</v>
      </c>
      <c r="BD69">
        <v>24.78317642</v>
      </c>
      <c r="BE69">
        <v>25.000120160000002</v>
      </c>
      <c r="BF69">
        <v>400.11666869999999</v>
      </c>
      <c r="BG69">
        <v>380.22912600000001</v>
      </c>
      <c r="BH69">
        <v>1.08761847</v>
      </c>
      <c r="BI69">
        <v>6.8869891169999997</v>
      </c>
      <c r="BJ69">
        <v>3.353313923</v>
      </c>
      <c r="BK69">
        <v>21.233766559999999</v>
      </c>
      <c r="BL69">
        <v>350.66635129999997</v>
      </c>
      <c r="BM69">
        <v>1801.729736</v>
      </c>
      <c r="BN69">
        <v>0.12440375200000001</v>
      </c>
      <c r="BO69">
        <v>100.8109055</v>
      </c>
      <c r="BP69">
        <v>-9.6985817000000002E-2</v>
      </c>
      <c r="BQ69">
        <v>-6.8030595999999999E-2</v>
      </c>
      <c r="BR69">
        <v>0.75</v>
      </c>
      <c r="BS69">
        <v>-1.355140209</v>
      </c>
      <c r="BT69">
        <v>7.355140209</v>
      </c>
      <c r="BU69">
        <v>1</v>
      </c>
      <c r="BV69">
        <v>0</v>
      </c>
      <c r="BW69">
        <v>0.15999999600000001</v>
      </c>
      <c r="BX69">
        <v>111115</v>
      </c>
      <c r="BY69">
        <v>1.753331757</v>
      </c>
      <c r="BZ69">
        <v>1.0238735000000001E-2</v>
      </c>
      <c r="CA69">
        <v>297.93317639999998</v>
      </c>
      <c r="CB69">
        <v>298.61918300000002</v>
      </c>
      <c r="CC69">
        <v>288.27675140000002</v>
      </c>
      <c r="CD69">
        <v>-0.62127423500000001</v>
      </c>
      <c r="CE69">
        <v>3.1388058760000002</v>
      </c>
      <c r="CF69">
        <v>31.13557866</v>
      </c>
      <c r="CG69">
        <v>24.248589540000001</v>
      </c>
      <c r="CH69">
        <v>25.126179700000002</v>
      </c>
      <c r="CI69">
        <v>3.2036761789999999</v>
      </c>
      <c r="CJ69">
        <v>0.41421309299999998</v>
      </c>
      <c r="CK69">
        <v>0.69428360899999997</v>
      </c>
      <c r="CL69">
        <v>2.5093925700000002</v>
      </c>
      <c r="CM69">
        <v>0.26055321799999998</v>
      </c>
      <c r="CN69">
        <v>25.099836410000002</v>
      </c>
      <c r="CO69">
        <v>0.65481405800000003</v>
      </c>
      <c r="CP69">
        <v>24.149915320000002</v>
      </c>
      <c r="CQ69">
        <v>375.72757639999998</v>
      </c>
      <c r="CR69">
        <v>1.9910099000000001E-2</v>
      </c>
      <c r="CS69">
        <v>0</v>
      </c>
      <c r="CT69">
        <v>1576.4483580000001</v>
      </c>
      <c r="CU69">
        <v>449.5294189</v>
      </c>
      <c r="CV69">
        <v>0.24404351299999999</v>
      </c>
      <c r="CW69" t="e">
        <v>#DIV/0!</v>
      </c>
      <c r="CX69">
        <v>16</v>
      </c>
      <c r="CY69">
        <v>0.1464444960663</v>
      </c>
      <c r="CZ69">
        <v>-5.4852643263774201</v>
      </c>
      <c r="DA69">
        <v>32.590304650860602</v>
      </c>
      <c r="DB69">
        <v>0.71698670231893302</v>
      </c>
    </row>
    <row r="70" spans="1:106" x14ac:dyDescent="0.3">
      <c r="A70">
        <v>69</v>
      </c>
      <c r="B70" t="s">
        <v>50</v>
      </c>
      <c r="C70">
        <v>36</v>
      </c>
      <c r="D70">
        <v>10</v>
      </c>
      <c r="E70">
        <v>2</v>
      </c>
      <c r="F70">
        <v>2</v>
      </c>
      <c r="G70">
        <v>68</v>
      </c>
      <c r="H70" s="3">
        <v>41312</v>
      </c>
      <c r="I70">
        <v>2</v>
      </c>
      <c r="J70">
        <v>165.88702739999999</v>
      </c>
      <c r="K70">
        <v>0.650829989</v>
      </c>
      <c r="L70">
        <v>176.31767489999999</v>
      </c>
      <c r="M70">
        <v>249.9869487</v>
      </c>
      <c r="N70">
        <v>49.1</v>
      </c>
      <c r="O70">
        <v>35</v>
      </c>
      <c r="P70" s="118">
        <v>0.68895833333333334</v>
      </c>
      <c r="Q70" s="118">
        <v>0.15763888888888888</v>
      </c>
      <c r="R70" s="118">
        <v>0.53131944444444446</v>
      </c>
      <c r="S70">
        <v>7852</v>
      </c>
      <c r="T70">
        <v>0</v>
      </c>
      <c r="U70">
        <v>50</v>
      </c>
      <c r="V70">
        <v>0.54534626500000005</v>
      </c>
      <c r="W70">
        <v>0.478806699</v>
      </c>
      <c r="X70">
        <v>45.311025319999999</v>
      </c>
      <c r="Y70">
        <v>25.250560759999999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e">
        <v>#DIV/0!</v>
      </c>
      <c r="AH70">
        <v>0.47248066300000002</v>
      </c>
      <c r="AI70">
        <v>0.24404351299999999</v>
      </c>
      <c r="AJ70">
        <v>-1</v>
      </c>
      <c r="AK70">
        <v>0.87</v>
      </c>
      <c r="AL70">
        <v>0.92</v>
      </c>
      <c r="AM70">
        <v>9.8999071119999993</v>
      </c>
      <c r="AN70">
        <v>0.87494995399999997</v>
      </c>
      <c r="AO70">
        <v>9.8052100000000004E-4</v>
      </c>
      <c r="AP70">
        <v>0.51651534499999996</v>
      </c>
      <c r="AQ70">
        <v>1.8956651069999999</v>
      </c>
      <c r="AR70">
        <v>-1</v>
      </c>
      <c r="AS70">
        <v>1801.729736</v>
      </c>
      <c r="AT70">
        <v>0.5</v>
      </c>
      <c r="AU70">
        <v>192.35794569999999</v>
      </c>
      <c r="AV70">
        <v>11.351844120000001</v>
      </c>
      <c r="AW70">
        <v>2.4632621549999998</v>
      </c>
      <c r="AX70">
        <v>25.250560759999999</v>
      </c>
      <c r="AY70">
        <v>2</v>
      </c>
      <c r="AZ70">
        <v>4.644859791</v>
      </c>
      <c r="BA70">
        <v>1</v>
      </c>
      <c r="BB70">
        <v>9.289719582</v>
      </c>
      <c r="BC70">
        <v>25.576005940000002</v>
      </c>
      <c r="BD70">
        <v>25.250560759999999</v>
      </c>
      <c r="BE70">
        <v>25.003345490000001</v>
      </c>
      <c r="BF70">
        <v>49.71195221</v>
      </c>
      <c r="BG70">
        <v>49.083179469999997</v>
      </c>
      <c r="BH70">
        <v>1.156683803</v>
      </c>
      <c r="BI70">
        <v>7.5815515519999996</v>
      </c>
      <c r="BJ70">
        <v>3.5433416370000002</v>
      </c>
      <c r="BK70">
        <v>23.225038529999999</v>
      </c>
      <c r="BL70">
        <v>350.69296259999999</v>
      </c>
      <c r="BM70">
        <v>1801.299438</v>
      </c>
      <c r="BN70">
        <v>0.12339597200000001</v>
      </c>
      <c r="BO70">
        <v>100.8006439</v>
      </c>
      <c r="BP70">
        <v>-0.63620090500000004</v>
      </c>
      <c r="BQ70">
        <v>-6.2085389999999997E-2</v>
      </c>
      <c r="BR70">
        <v>0.25</v>
      </c>
      <c r="BS70">
        <v>-1.355140209</v>
      </c>
      <c r="BT70">
        <v>7.355140209</v>
      </c>
      <c r="BU70">
        <v>1</v>
      </c>
      <c r="BV70">
        <v>0</v>
      </c>
      <c r="BW70">
        <v>0.15999999600000001</v>
      </c>
      <c r="BX70">
        <v>111115</v>
      </c>
      <c r="BY70">
        <v>1.7534648129999999</v>
      </c>
      <c r="BZ70">
        <v>1.1351844E-2</v>
      </c>
      <c r="CA70">
        <v>298.40056079999999</v>
      </c>
      <c r="CB70">
        <v>298.72600590000002</v>
      </c>
      <c r="CC70">
        <v>288.20790369999997</v>
      </c>
      <c r="CD70">
        <v>-0.83405190500000004</v>
      </c>
      <c r="CE70">
        <v>3.2274874329999999</v>
      </c>
      <c r="CF70">
        <v>32.018520000000002</v>
      </c>
      <c r="CG70">
        <v>24.436968449999998</v>
      </c>
      <c r="CH70">
        <v>25.41328335</v>
      </c>
      <c r="CI70">
        <v>3.2588721039999999</v>
      </c>
      <c r="CJ70">
        <v>0.45533787199999998</v>
      </c>
      <c r="CK70">
        <v>0.76422527799999995</v>
      </c>
      <c r="CL70">
        <v>2.4946468249999998</v>
      </c>
      <c r="CM70">
        <v>0.28660557599999997</v>
      </c>
      <c r="CN70">
        <v>4.5673805290000002</v>
      </c>
      <c r="CO70">
        <v>0.92314772199999995</v>
      </c>
      <c r="CP70">
        <v>25.953429700000001</v>
      </c>
      <c r="CQ70">
        <v>49.003928700000003</v>
      </c>
      <c r="CR70">
        <v>2.8882589999999998E-3</v>
      </c>
      <c r="CS70">
        <v>0</v>
      </c>
      <c r="CT70">
        <v>1576.0468599999999</v>
      </c>
      <c r="CU70">
        <v>449.5294189</v>
      </c>
      <c r="CV70">
        <v>0.24404351299999999</v>
      </c>
      <c r="CW70" t="e">
        <v>#DIV/0!</v>
      </c>
      <c r="CX70">
        <v>10</v>
      </c>
      <c r="CY70">
        <v>0.178644275580812</v>
      </c>
      <c r="CZ70">
        <v>-7.5492090291152198</v>
      </c>
      <c r="DA70">
        <v>38.898302621895901</v>
      </c>
      <c r="DB70">
        <v>0.855762657681709</v>
      </c>
    </row>
    <row r="71" spans="1:106" x14ac:dyDescent="0.3">
      <c r="A71">
        <v>70</v>
      </c>
      <c r="B71" t="s">
        <v>50</v>
      </c>
      <c r="C71">
        <v>36</v>
      </c>
      <c r="D71">
        <v>10</v>
      </c>
      <c r="E71">
        <v>2</v>
      </c>
      <c r="F71">
        <v>2</v>
      </c>
      <c r="G71">
        <v>68</v>
      </c>
      <c r="H71" s="3">
        <v>41312</v>
      </c>
      <c r="I71">
        <v>2</v>
      </c>
      <c r="J71">
        <v>165.88702739999999</v>
      </c>
      <c r="K71">
        <v>0.650829989</v>
      </c>
      <c r="L71">
        <v>176.31767489999999</v>
      </c>
      <c r="M71">
        <v>249.9869487</v>
      </c>
      <c r="N71">
        <v>49.1</v>
      </c>
      <c r="O71">
        <v>36</v>
      </c>
      <c r="P71" s="118">
        <v>0.69096064814814817</v>
      </c>
      <c r="Q71" s="118">
        <v>0.15763888888888888</v>
      </c>
      <c r="R71" s="118">
        <v>0.53332175925925929</v>
      </c>
      <c r="S71">
        <v>8025</v>
      </c>
      <c r="T71">
        <v>0</v>
      </c>
      <c r="U71">
        <v>150</v>
      </c>
      <c r="V71">
        <v>11.50097094</v>
      </c>
      <c r="W71">
        <v>0.44115407200000001</v>
      </c>
      <c r="X71">
        <v>95.241528720000005</v>
      </c>
      <c r="Y71">
        <v>25.46282768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e">
        <v>#DIV/0!</v>
      </c>
      <c r="AH71">
        <v>0.47248066300000002</v>
      </c>
      <c r="AI71">
        <v>0.24404351299999999</v>
      </c>
      <c r="AJ71">
        <v>-1</v>
      </c>
      <c r="AK71">
        <v>0.87</v>
      </c>
      <c r="AL71">
        <v>0.92</v>
      </c>
      <c r="AM71">
        <v>9.8999071119999993</v>
      </c>
      <c r="AN71">
        <v>0.87494995399999997</v>
      </c>
      <c r="AO71">
        <v>7.933374E-3</v>
      </c>
      <c r="AP71">
        <v>0.51651534499999996</v>
      </c>
      <c r="AQ71">
        <v>1.8956651069999999</v>
      </c>
      <c r="AR71">
        <v>-1</v>
      </c>
      <c r="AS71">
        <v>1801.729736</v>
      </c>
      <c r="AT71">
        <v>0.5</v>
      </c>
      <c r="AU71">
        <v>192.35794569999999</v>
      </c>
      <c r="AV71">
        <v>10.80006581</v>
      </c>
      <c r="AW71">
        <v>2.5334456740000002</v>
      </c>
      <c r="AX71">
        <v>25.46282768</v>
      </c>
      <c r="AY71">
        <v>2</v>
      </c>
      <c r="AZ71">
        <v>4.644859791</v>
      </c>
      <c r="BA71">
        <v>1</v>
      </c>
      <c r="BB71">
        <v>9.289719582</v>
      </c>
      <c r="BC71">
        <v>25.599357600000001</v>
      </c>
      <c r="BD71">
        <v>25.46282768</v>
      </c>
      <c r="BE71">
        <v>25.003782269999999</v>
      </c>
      <c r="BF71">
        <v>150.95916750000001</v>
      </c>
      <c r="BG71">
        <v>143.51617429999999</v>
      </c>
      <c r="BH71">
        <v>1.1780021190000001</v>
      </c>
      <c r="BI71">
        <v>7.2923913000000002</v>
      </c>
      <c r="BJ71">
        <v>3.6034393310000001</v>
      </c>
      <c r="BK71">
        <v>22.306995390000001</v>
      </c>
      <c r="BL71">
        <v>350.69103999999999</v>
      </c>
      <c r="BM71">
        <v>1800.953857</v>
      </c>
      <c r="BN71">
        <v>0.25387042799999998</v>
      </c>
      <c r="BO71">
        <v>100.7947769</v>
      </c>
      <c r="BP71">
        <v>-0.30053806300000002</v>
      </c>
      <c r="BQ71">
        <v>-6.4248322999999996E-2</v>
      </c>
      <c r="BR71">
        <v>0.25</v>
      </c>
      <c r="BS71">
        <v>-1.355140209</v>
      </c>
      <c r="BT71">
        <v>7.355140209</v>
      </c>
      <c r="BU71">
        <v>1</v>
      </c>
      <c r="BV71">
        <v>0</v>
      </c>
      <c r="BW71">
        <v>0.15999999600000001</v>
      </c>
      <c r="BX71">
        <v>111115</v>
      </c>
      <c r="BY71">
        <v>1.7534552000000001</v>
      </c>
      <c r="BZ71">
        <v>1.0800066000000001E-2</v>
      </c>
      <c r="CA71">
        <v>298.61282770000003</v>
      </c>
      <c r="CB71">
        <v>298.7493576</v>
      </c>
      <c r="CC71">
        <v>288.15261070000003</v>
      </c>
      <c r="CD71">
        <v>-0.74559451399999999</v>
      </c>
      <c r="CE71">
        <v>3.2684806289999999</v>
      </c>
      <c r="CF71">
        <v>32.427083320000001</v>
      </c>
      <c r="CG71">
        <v>25.134692009999998</v>
      </c>
      <c r="CH71">
        <v>25.531092640000001</v>
      </c>
      <c r="CI71">
        <v>3.281760335</v>
      </c>
      <c r="CJ71">
        <v>0.42115413000000002</v>
      </c>
      <c r="CK71">
        <v>0.73503495399999996</v>
      </c>
      <c r="CL71">
        <v>2.5467253809999999</v>
      </c>
      <c r="CM71">
        <v>0.26494799200000002</v>
      </c>
      <c r="CN71">
        <v>9.5998486399999994</v>
      </c>
      <c r="CO71">
        <v>0.66362923299999999</v>
      </c>
      <c r="CP71">
        <v>24.503256019999998</v>
      </c>
      <c r="CQ71">
        <v>141.844831</v>
      </c>
      <c r="CR71">
        <v>1.9867572E-2</v>
      </c>
      <c r="CS71">
        <v>0</v>
      </c>
      <c r="CT71">
        <v>1575.744494</v>
      </c>
      <c r="CU71">
        <v>449.5294189</v>
      </c>
      <c r="CV71">
        <v>0.24404351299999999</v>
      </c>
      <c r="CW71" t="e">
        <v>#DIV/0!</v>
      </c>
      <c r="CX71">
        <v>10</v>
      </c>
      <c r="CY71">
        <v>0.178644275580812</v>
      </c>
      <c r="CZ71">
        <v>-7.5492090291152198</v>
      </c>
      <c r="DA71">
        <v>38.898302621895901</v>
      </c>
      <c r="DB71">
        <v>0.855762657681709</v>
      </c>
    </row>
    <row r="72" spans="1:106" x14ac:dyDescent="0.3">
      <c r="A72">
        <v>71</v>
      </c>
      <c r="B72" t="s">
        <v>50</v>
      </c>
      <c r="C72">
        <v>36</v>
      </c>
      <c r="D72">
        <v>10</v>
      </c>
      <c r="E72">
        <v>2</v>
      </c>
      <c r="F72">
        <v>2</v>
      </c>
      <c r="G72">
        <v>68</v>
      </c>
      <c r="H72" s="3">
        <v>41312</v>
      </c>
      <c r="I72">
        <v>2</v>
      </c>
      <c r="J72">
        <v>165.88702739999999</v>
      </c>
      <c r="K72">
        <v>0.650829989</v>
      </c>
      <c r="L72">
        <v>176.31767489999999</v>
      </c>
      <c r="M72">
        <v>249.9869487</v>
      </c>
      <c r="N72">
        <v>49.1</v>
      </c>
      <c r="O72">
        <v>38</v>
      </c>
      <c r="P72" s="118">
        <v>0.69582175925925915</v>
      </c>
      <c r="Q72" s="118">
        <v>0.15763888888888888</v>
      </c>
      <c r="R72" s="118">
        <v>0.53818287037037038</v>
      </c>
      <c r="S72">
        <v>8445</v>
      </c>
      <c r="T72">
        <v>0</v>
      </c>
      <c r="U72">
        <v>800</v>
      </c>
      <c r="V72">
        <v>49.485365180000002</v>
      </c>
      <c r="W72">
        <v>0.34191554299999999</v>
      </c>
      <c r="X72">
        <v>501.84700140000001</v>
      </c>
      <c r="Y72">
        <v>25.789999009999999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t="e">
        <v>#DIV/0!</v>
      </c>
      <c r="AH72">
        <v>0.47248066300000002</v>
      </c>
      <c r="AI72">
        <v>0.24404351299999999</v>
      </c>
      <c r="AJ72">
        <v>-1</v>
      </c>
      <c r="AK72">
        <v>0.87</v>
      </c>
      <c r="AL72">
        <v>0.92</v>
      </c>
      <c r="AM72">
        <v>9.8999071119999993</v>
      </c>
      <c r="AN72">
        <v>0.87494995399999997</v>
      </c>
      <c r="AO72">
        <v>3.2029958999999997E-2</v>
      </c>
      <c r="AP72">
        <v>0.51651534499999996</v>
      </c>
      <c r="AQ72">
        <v>1.8956651069999999</v>
      </c>
      <c r="AR72">
        <v>-1</v>
      </c>
      <c r="AS72">
        <v>1801.729736</v>
      </c>
      <c r="AT72">
        <v>0.5</v>
      </c>
      <c r="AU72">
        <v>192.35794569999999</v>
      </c>
      <c r="AV72">
        <v>8.9530289500000002</v>
      </c>
      <c r="AW72">
        <v>2.682182616</v>
      </c>
      <c r="AX72">
        <v>25.789999009999999</v>
      </c>
      <c r="AY72">
        <v>2</v>
      </c>
      <c r="AZ72">
        <v>4.644859791</v>
      </c>
      <c r="BA72">
        <v>1</v>
      </c>
      <c r="BB72">
        <v>9.289719582</v>
      </c>
      <c r="BC72">
        <v>25.601955409999999</v>
      </c>
      <c r="BD72">
        <v>25.789999009999999</v>
      </c>
      <c r="BE72">
        <v>25.005537029999999</v>
      </c>
      <c r="BF72">
        <v>800.29858400000001</v>
      </c>
      <c r="BG72">
        <v>768.15484619999995</v>
      </c>
      <c r="BH72">
        <v>1.379925013</v>
      </c>
      <c r="BI72">
        <v>6.4529056550000004</v>
      </c>
      <c r="BJ72">
        <v>4.2201566699999997</v>
      </c>
      <c r="BK72">
        <v>19.734603880000002</v>
      </c>
      <c r="BL72">
        <v>350.69149779999998</v>
      </c>
      <c r="BM72">
        <v>1801.465332</v>
      </c>
      <c r="BN72">
        <v>0.25488614999999998</v>
      </c>
      <c r="BO72">
        <v>100.7875595</v>
      </c>
      <c r="BP72">
        <v>0.51702785500000004</v>
      </c>
      <c r="BQ72">
        <v>-7.2715998000000004E-2</v>
      </c>
      <c r="BR72">
        <v>0.25</v>
      </c>
      <c r="BS72">
        <v>-1.355140209</v>
      </c>
      <c r="BT72">
        <v>7.355140209</v>
      </c>
      <c r="BU72">
        <v>1</v>
      </c>
      <c r="BV72">
        <v>0</v>
      </c>
      <c r="BW72">
        <v>0.15999999600000001</v>
      </c>
      <c r="BX72">
        <v>111115</v>
      </c>
      <c r="BY72">
        <v>1.7534574890000001</v>
      </c>
      <c r="BZ72">
        <v>8.9530289999999995E-3</v>
      </c>
      <c r="CA72">
        <v>298.939999</v>
      </c>
      <c r="CB72">
        <v>298.75195539999999</v>
      </c>
      <c r="CC72">
        <v>288.23444669999998</v>
      </c>
      <c r="CD72">
        <v>-0.434579312</v>
      </c>
      <c r="CE72">
        <v>3.332555229</v>
      </c>
      <c r="CF72">
        <v>33.065144600000004</v>
      </c>
      <c r="CG72">
        <v>26.612238949999998</v>
      </c>
      <c r="CH72">
        <v>25.695977209999999</v>
      </c>
      <c r="CI72">
        <v>3.3140302230000001</v>
      </c>
      <c r="CJ72">
        <v>0.32977780800000001</v>
      </c>
      <c r="CK72">
        <v>0.65037261300000004</v>
      </c>
      <c r="CL72">
        <v>2.66365761</v>
      </c>
      <c r="CM72">
        <v>0.20716831299999999</v>
      </c>
      <c r="CN72">
        <v>50.579934520000002</v>
      </c>
      <c r="CO72">
        <v>0.65331489300000001</v>
      </c>
      <c r="CP72">
        <v>20.808108130000001</v>
      </c>
      <c r="CQ72">
        <v>760.96353729999998</v>
      </c>
      <c r="CR72">
        <v>1.3531487E-2</v>
      </c>
      <c r="CS72">
        <v>0</v>
      </c>
      <c r="CT72">
        <v>1576.1920090000001</v>
      </c>
      <c r="CU72">
        <v>449.5294189</v>
      </c>
      <c r="CV72">
        <v>0.24404351299999999</v>
      </c>
      <c r="CW72" t="e">
        <v>#DIV/0!</v>
      </c>
      <c r="CX72">
        <v>10</v>
      </c>
      <c r="CY72">
        <v>0.178644275580812</v>
      </c>
      <c r="CZ72">
        <v>-7.5492090291152198</v>
      </c>
      <c r="DA72">
        <v>38.898302621895901</v>
      </c>
      <c r="DB72">
        <v>0.855762657681709</v>
      </c>
    </row>
    <row r="73" spans="1:106" x14ac:dyDescent="0.3">
      <c r="A73">
        <v>72</v>
      </c>
      <c r="B73" t="s">
        <v>50</v>
      </c>
      <c r="C73">
        <v>36</v>
      </c>
      <c r="D73">
        <v>10</v>
      </c>
      <c r="E73">
        <v>2</v>
      </c>
      <c r="F73">
        <v>2</v>
      </c>
      <c r="G73">
        <v>68</v>
      </c>
      <c r="H73" s="3">
        <v>41312</v>
      </c>
      <c r="I73">
        <v>2</v>
      </c>
      <c r="J73">
        <v>165.88702739999999</v>
      </c>
      <c r="K73">
        <v>0.650829989</v>
      </c>
      <c r="L73">
        <v>176.31767489999999</v>
      </c>
      <c r="M73">
        <v>249.9869487</v>
      </c>
      <c r="N73">
        <v>49.1</v>
      </c>
      <c r="O73">
        <v>40</v>
      </c>
      <c r="P73" s="118">
        <v>0.70217592592592604</v>
      </c>
      <c r="Q73" s="118">
        <v>0.15763888888888888</v>
      </c>
      <c r="R73" s="118">
        <v>0.54453703703703704</v>
      </c>
      <c r="S73">
        <v>8985</v>
      </c>
      <c r="T73">
        <v>0</v>
      </c>
      <c r="U73">
        <v>400</v>
      </c>
      <c r="V73">
        <v>30.097785510000001</v>
      </c>
      <c r="W73">
        <v>0.31526762000000003</v>
      </c>
      <c r="X73">
        <v>210.73720059999999</v>
      </c>
      <c r="Y73">
        <v>26.037406919999999</v>
      </c>
      <c r="Z73">
        <v>6</v>
      </c>
      <c r="AA73">
        <v>6</v>
      </c>
      <c r="AB73">
        <v>0</v>
      </c>
      <c r="AC73">
        <v>0</v>
      </c>
      <c r="AD73">
        <v>529.82958980000001</v>
      </c>
      <c r="AE73">
        <v>1025.8286129999999</v>
      </c>
      <c r="AF73">
        <v>778.70703130000004</v>
      </c>
      <c r="AG73" t="e">
        <v>#DIV/0!</v>
      </c>
      <c r="AH73">
        <v>0.48351061499999998</v>
      </c>
      <c r="AI73">
        <v>0.240899482</v>
      </c>
      <c r="AJ73">
        <v>-1</v>
      </c>
      <c r="AK73">
        <v>0.87</v>
      </c>
      <c r="AL73">
        <v>0.92</v>
      </c>
      <c r="AM73">
        <v>9.8999071119999993</v>
      </c>
      <c r="AN73">
        <v>0.87494995399999997</v>
      </c>
      <c r="AO73">
        <v>1.9733107E-2</v>
      </c>
      <c r="AP73">
        <v>0.49822997699999999</v>
      </c>
      <c r="AQ73">
        <v>1.936148212</v>
      </c>
      <c r="AR73">
        <v>-1</v>
      </c>
      <c r="AS73">
        <v>1801.153687</v>
      </c>
      <c r="AT73">
        <v>0.5</v>
      </c>
      <c r="AU73">
        <v>189.819076</v>
      </c>
      <c r="AV73">
        <v>8.3891787410000003</v>
      </c>
      <c r="AW73">
        <v>2.7169502190000001</v>
      </c>
      <c r="AX73">
        <v>26.037406919999999</v>
      </c>
      <c r="AY73">
        <v>2</v>
      </c>
      <c r="AZ73">
        <v>4.644859791</v>
      </c>
      <c r="BA73">
        <v>1</v>
      </c>
      <c r="BB73">
        <v>9.289719582</v>
      </c>
      <c r="BC73">
        <v>25.615045550000001</v>
      </c>
      <c r="BD73">
        <v>26.037406919999999</v>
      </c>
      <c r="BE73">
        <v>25.002264019999998</v>
      </c>
      <c r="BF73">
        <v>399.86981200000002</v>
      </c>
      <c r="BG73">
        <v>380.8840027</v>
      </c>
      <c r="BH73">
        <v>1.844201684</v>
      </c>
      <c r="BI73">
        <v>6.5966792109999997</v>
      </c>
      <c r="BJ73">
        <v>5.6349825859999996</v>
      </c>
      <c r="BK73">
        <v>20.156240459999999</v>
      </c>
      <c r="BL73">
        <v>350.7155151</v>
      </c>
      <c r="BM73">
        <v>1801.153687</v>
      </c>
      <c r="BN73">
        <v>0.24375720300000001</v>
      </c>
      <c r="BO73">
        <v>100.7756042</v>
      </c>
      <c r="BP73">
        <v>0.14285183000000001</v>
      </c>
      <c r="BQ73">
        <v>-6.3546419000000007E-2</v>
      </c>
      <c r="BR73">
        <v>0.75</v>
      </c>
      <c r="BS73">
        <v>-1.355140209</v>
      </c>
      <c r="BT73">
        <v>7.355140209</v>
      </c>
      <c r="BU73">
        <v>1</v>
      </c>
      <c r="BV73">
        <v>0</v>
      </c>
      <c r="BW73">
        <v>0.15999999600000001</v>
      </c>
      <c r="BX73">
        <v>111115</v>
      </c>
      <c r="BY73">
        <v>1.7535775760000001</v>
      </c>
      <c r="BZ73">
        <v>8.3891790000000001E-3</v>
      </c>
      <c r="CA73">
        <v>299.18740689999998</v>
      </c>
      <c r="CB73">
        <v>298.76504549999999</v>
      </c>
      <c r="CC73">
        <v>288.18458340000001</v>
      </c>
      <c r="CD73">
        <v>-0.34617218399999999</v>
      </c>
      <c r="CE73">
        <v>3.3817345520000002</v>
      </c>
      <c r="CF73">
        <v>33.557075419999997</v>
      </c>
      <c r="CG73">
        <v>26.960396209999999</v>
      </c>
      <c r="CH73">
        <v>25.82622623</v>
      </c>
      <c r="CI73">
        <v>3.3397171409999999</v>
      </c>
      <c r="CJ73">
        <v>0.30491948899999999</v>
      </c>
      <c r="CK73">
        <v>0.66478433299999995</v>
      </c>
      <c r="CL73">
        <v>2.6749328069999998</v>
      </c>
      <c r="CM73">
        <v>0.19147814199999999</v>
      </c>
      <c r="CN73">
        <v>21.23716873</v>
      </c>
      <c r="CO73">
        <v>0.55328446200000003</v>
      </c>
      <c r="CP73">
        <v>20.70314286</v>
      </c>
      <c r="CQ73">
        <v>376.5101343</v>
      </c>
      <c r="CR73">
        <v>1.6549853E-2</v>
      </c>
      <c r="CS73">
        <v>0</v>
      </c>
      <c r="CT73">
        <v>1575.9193339999999</v>
      </c>
      <c r="CU73">
        <v>495.9990234</v>
      </c>
      <c r="CV73">
        <v>0.240899482</v>
      </c>
      <c r="CW73" t="e">
        <v>#DIV/0!</v>
      </c>
      <c r="CX73">
        <v>10</v>
      </c>
      <c r="CY73">
        <v>0.178644275580812</v>
      </c>
      <c r="CZ73">
        <v>-7.5492090291152198</v>
      </c>
      <c r="DA73">
        <v>38.898302621895901</v>
      </c>
      <c r="DB73">
        <v>0.855762657681709</v>
      </c>
    </row>
    <row r="74" spans="1:106" x14ac:dyDescent="0.3">
      <c r="A74">
        <v>73</v>
      </c>
      <c r="B74" t="s">
        <v>52</v>
      </c>
      <c r="C74">
        <v>38</v>
      </c>
      <c r="D74">
        <v>15</v>
      </c>
      <c r="E74">
        <v>2</v>
      </c>
      <c r="F74">
        <v>2</v>
      </c>
      <c r="G74">
        <v>68</v>
      </c>
      <c r="H74" s="3">
        <v>41312</v>
      </c>
      <c r="I74">
        <v>2</v>
      </c>
      <c r="J74">
        <v>164.65030870000001</v>
      </c>
      <c r="K74">
        <v>1.365087398</v>
      </c>
      <c r="L74">
        <v>192.50139720000001</v>
      </c>
      <c r="M74">
        <v>252.23929240000001</v>
      </c>
      <c r="N74">
        <v>47.1</v>
      </c>
      <c r="O74">
        <v>42</v>
      </c>
      <c r="P74" s="118">
        <v>0.70928240740740733</v>
      </c>
      <c r="Q74" s="118">
        <v>0.15763888888888888</v>
      </c>
      <c r="R74" s="118">
        <v>0.55164351851851856</v>
      </c>
      <c r="S74">
        <v>9607.5</v>
      </c>
      <c r="T74">
        <v>0</v>
      </c>
      <c r="U74">
        <v>50</v>
      </c>
      <c r="V74">
        <v>-1.9669206000000002E-2</v>
      </c>
      <c r="W74">
        <v>0.32204693200000001</v>
      </c>
      <c r="X74">
        <v>46.644794509999997</v>
      </c>
      <c r="Y74">
        <v>26.265052799999999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t="e">
        <v>#DIV/0!</v>
      </c>
      <c r="AH74">
        <v>0.48351061499999998</v>
      </c>
      <c r="AI74">
        <v>0.240899482</v>
      </c>
      <c r="AJ74">
        <v>-1</v>
      </c>
      <c r="AK74">
        <v>0.87</v>
      </c>
      <c r="AL74">
        <v>0.92</v>
      </c>
      <c r="AM74">
        <v>9.8999071119999993</v>
      </c>
      <c r="AN74">
        <v>0.87494995399999997</v>
      </c>
      <c r="AO74">
        <v>6.2180500000000001E-4</v>
      </c>
      <c r="AP74">
        <v>0.49822997699999999</v>
      </c>
      <c r="AQ74">
        <v>1.936148212</v>
      </c>
      <c r="AR74">
        <v>-1</v>
      </c>
      <c r="AS74">
        <v>1801.153687</v>
      </c>
      <c r="AT74">
        <v>0.5</v>
      </c>
      <c r="AU74">
        <v>189.819076</v>
      </c>
      <c r="AV74">
        <v>8.2768410669999994</v>
      </c>
      <c r="AW74">
        <v>2.6234818469999999</v>
      </c>
      <c r="AX74">
        <v>26.265052799999999</v>
      </c>
      <c r="AY74">
        <v>2</v>
      </c>
      <c r="AZ74">
        <v>4.644859791</v>
      </c>
      <c r="BA74">
        <v>1</v>
      </c>
      <c r="BB74">
        <v>9.289719582</v>
      </c>
      <c r="BC74">
        <v>25.63574028</v>
      </c>
      <c r="BD74">
        <v>26.265052799999999</v>
      </c>
      <c r="BE74">
        <v>25.002805710000001</v>
      </c>
      <c r="BF74">
        <v>48.777721409999998</v>
      </c>
      <c r="BG74">
        <v>48.559738160000002</v>
      </c>
      <c r="BH74">
        <v>3.2965936660000001</v>
      </c>
      <c r="BI74">
        <v>7.978889465</v>
      </c>
      <c r="BJ74">
        <v>10.06023693</v>
      </c>
      <c r="BK74">
        <v>24.349229810000001</v>
      </c>
      <c r="BL74">
        <v>350.71688840000002</v>
      </c>
      <c r="BM74">
        <v>1801.918823</v>
      </c>
      <c r="BN74">
        <v>0.28320616500000001</v>
      </c>
      <c r="BO74">
        <v>100.773735</v>
      </c>
      <c r="BP74">
        <v>-0.51958560899999995</v>
      </c>
      <c r="BQ74">
        <v>-5.1469564000000002E-2</v>
      </c>
      <c r="BR74">
        <v>0.25</v>
      </c>
      <c r="BS74">
        <v>-1.355140209</v>
      </c>
      <c r="BT74">
        <v>7.355140209</v>
      </c>
      <c r="BU74">
        <v>1</v>
      </c>
      <c r="BV74">
        <v>0</v>
      </c>
      <c r="BW74">
        <v>0.15999999600000001</v>
      </c>
      <c r="BX74">
        <v>111135</v>
      </c>
      <c r="BY74">
        <v>1.753584442</v>
      </c>
      <c r="BZ74">
        <v>8.2768410000000001E-3</v>
      </c>
      <c r="CA74">
        <v>299.41505280000001</v>
      </c>
      <c r="CB74">
        <v>298.78574029999999</v>
      </c>
      <c r="CC74">
        <v>288.30700530000001</v>
      </c>
      <c r="CD74">
        <v>-0.335412347</v>
      </c>
      <c r="CE74">
        <v>3.4275443399999999</v>
      </c>
      <c r="CF74">
        <v>34.012278479999999</v>
      </c>
      <c r="CG74">
        <v>26.033389020000001</v>
      </c>
      <c r="CH74">
        <v>25.95039654</v>
      </c>
      <c r="CI74">
        <v>3.3643670010000002</v>
      </c>
      <c r="CJ74">
        <v>0.311256592</v>
      </c>
      <c r="CK74">
        <v>0.80406249299999999</v>
      </c>
      <c r="CL74">
        <v>2.5603045080000002</v>
      </c>
      <c r="CM74">
        <v>0.195476868</v>
      </c>
      <c r="CN74">
        <v>4.7005701630000001</v>
      </c>
      <c r="CO74">
        <v>0.96056519799999995</v>
      </c>
      <c r="CP74">
        <v>24.43690758</v>
      </c>
      <c r="CQ74">
        <v>48.56259653</v>
      </c>
      <c r="CR74" s="119">
        <v>-9.8999999999999994E-5</v>
      </c>
      <c r="CS74">
        <v>0</v>
      </c>
      <c r="CT74">
        <v>1576.5887909999999</v>
      </c>
      <c r="CU74">
        <v>495.9990234</v>
      </c>
      <c r="CV74">
        <v>0.240899482</v>
      </c>
      <c r="CW74" t="e">
        <v>#DIV/0!</v>
      </c>
      <c r="CX74">
        <v>15</v>
      </c>
      <c r="CY74">
        <v>0.17563037525687</v>
      </c>
      <c r="CZ74">
        <v>-8.2119119695708793</v>
      </c>
      <c r="DA74">
        <v>37.451985597215298</v>
      </c>
      <c r="DB74">
        <v>0.823943683138736</v>
      </c>
    </row>
    <row r="75" spans="1:106" x14ac:dyDescent="0.3">
      <c r="A75">
        <v>74</v>
      </c>
      <c r="B75" t="s">
        <v>52</v>
      </c>
      <c r="C75">
        <v>38</v>
      </c>
      <c r="D75">
        <v>15</v>
      </c>
      <c r="E75">
        <v>2</v>
      </c>
      <c r="F75">
        <v>2</v>
      </c>
      <c r="G75">
        <v>68</v>
      </c>
      <c r="H75" s="3">
        <v>41312</v>
      </c>
      <c r="I75">
        <v>2</v>
      </c>
      <c r="J75">
        <v>164.65030870000001</v>
      </c>
      <c r="K75">
        <v>1.365087398</v>
      </c>
      <c r="L75">
        <v>192.50139720000001</v>
      </c>
      <c r="M75">
        <v>252.23929240000001</v>
      </c>
      <c r="N75">
        <v>47.1</v>
      </c>
      <c r="O75">
        <v>43</v>
      </c>
      <c r="P75" s="118">
        <v>0.71105324074074072</v>
      </c>
      <c r="Q75" s="118">
        <v>0.15763888888888888</v>
      </c>
      <c r="R75" s="118">
        <v>0.55341435185185184</v>
      </c>
      <c r="S75">
        <v>9760.5</v>
      </c>
      <c r="T75">
        <v>0</v>
      </c>
      <c r="U75">
        <v>150</v>
      </c>
      <c r="V75">
        <v>9.4702187549999994</v>
      </c>
      <c r="W75">
        <v>0.30601959000000001</v>
      </c>
      <c r="X75">
        <v>89.119757140000004</v>
      </c>
      <c r="Y75">
        <v>26.39583588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e">
        <v>#DIV/0!</v>
      </c>
      <c r="AH75">
        <v>0.48351061499999998</v>
      </c>
      <c r="AI75">
        <v>0.240899482</v>
      </c>
      <c r="AJ75">
        <v>-1</v>
      </c>
      <c r="AK75">
        <v>0.87</v>
      </c>
      <c r="AL75">
        <v>0.92</v>
      </c>
      <c r="AM75">
        <v>9.8999071119999993</v>
      </c>
      <c r="AN75">
        <v>0.87494995399999997</v>
      </c>
      <c r="AO75">
        <v>6.6403959999999998E-3</v>
      </c>
      <c r="AP75">
        <v>0.49822997699999999</v>
      </c>
      <c r="AQ75">
        <v>1.936148212</v>
      </c>
      <c r="AR75">
        <v>-1</v>
      </c>
      <c r="AS75">
        <v>1801.153687</v>
      </c>
      <c r="AT75">
        <v>0.5</v>
      </c>
      <c r="AU75">
        <v>189.819076</v>
      </c>
      <c r="AV75">
        <v>7.8947862960000004</v>
      </c>
      <c r="AW75">
        <v>2.6282378400000002</v>
      </c>
      <c r="AX75">
        <v>26.39583588</v>
      </c>
      <c r="AY75">
        <v>2</v>
      </c>
      <c r="AZ75">
        <v>4.644859791</v>
      </c>
      <c r="BA75">
        <v>1</v>
      </c>
      <c r="BB75">
        <v>9.289719582</v>
      </c>
      <c r="BC75">
        <v>25.62855721</v>
      </c>
      <c r="BD75">
        <v>26.39583588</v>
      </c>
      <c r="BE75">
        <v>25.004247670000002</v>
      </c>
      <c r="BF75">
        <v>151.05236819999999</v>
      </c>
      <c r="BG75">
        <v>144.99887079999999</v>
      </c>
      <c r="BH75">
        <v>3.7304508689999998</v>
      </c>
      <c r="BI75">
        <v>8.1957912450000006</v>
      </c>
      <c r="BJ75">
        <v>11.38838005</v>
      </c>
      <c r="BK75">
        <v>25.02024269</v>
      </c>
      <c r="BL75">
        <v>350.70483400000001</v>
      </c>
      <c r="BM75">
        <v>1802.098755</v>
      </c>
      <c r="BN75">
        <v>0.192173064</v>
      </c>
      <c r="BO75">
        <v>100.76741029999999</v>
      </c>
      <c r="BP75">
        <v>-0.13770389599999999</v>
      </c>
      <c r="BQ75">
        <v>-5.2744627000000002E-2</v>
      </c>
      <c r="BR75">
        <v>0.25</v>
      </c>
      <c r="BS75">
        <v>-1.355140209</v>
      </c>
      <c r="BT75">
        <v>7.355140209</v>
      </c>
      <c r="BU75">
        <v>1</v>
      </c>
      <c r="BV75">
        <v>0</v>
      </c>
      <c r="BW75">
        <v>0.15999999600000001</v>
      </c>
      <c r="BX75">
        <v>111115</v>
      </c>
      <c r="BY75">
        <v>1.7535241699999999</v>
      </c>
      <c r="BZ75">
        <v>7.8947860000000009E-3</v>
      </c>
      <c r="CA75">
        <v>299.54583589999999</v>
      </c>
      <c r="CB75">
        <v>298.77855720000002</v>
      </c>
      <c r="CC75">
        <v>288.33579429999998</v>
      </c>
      <c r="CD75">
        <v>-0.274347705</v>
      </c>
      <c r="CE75">
        <v>3.4541064989999999</v>
      </c>
      <c r="CF75">
        <v>34.278011999999997</v>
      </c>
      <c r="CG75">
        <v>26.082220759999998</v>
      </c>
      <c r="CH75">
        <v>26.012196540000001</v>
      </c>
      <c r="CI75">
        <v>3.3766944410000002</v>
      </c>
      <c r="CJ75">
        <v>0.29626026</v>
      </c>
      <c r="CK75">
        <v>0.82586865899999995</v>
      </c>
      <c r="CL75">
        <v>2.550825782</v>
      </c>
      <c r="CM75">
        <v>0.18601542400000001</v>
      </c>
      <c r="CN75">
        <v>8.9803671319999996</v>
      </c>
      <c r="CO75">
        <v>0.61462380100000003</v>
      </c>
      <c r="CP75">
        <v>24.738040229999999</v>
      </c>
      <c r="CQ75">
        <v>143.62264039999999</v>
      </c>
      <c r="CR75">
        <v>1.6311819000000002E-2</v>
      </c>
      <c r="CS75">
        <v>0</v>
      </c>
      <c r="CT75">
        <v>1576.746222</v>
      </c>
      <c r="CU75">
        <v>495.9990234</v>
      </c>
      <c r="CV75">
        <v>0.240899482</v>
      </c>
      <c r="CW75" t="e">
        <v>#DIV/0!</v>
      </c>
      <c r="CX75">
        <v>15</v>
      </c>
      <c r="CY75">
        <v>0.17563037525687</v>
      </c>
      <c r="CZ75">
        <v>-8.2119119695708793</v>
      </c>
      <c r="DA75">
        <v>37.451985597215298</v>
      </c>
      <c r="DB75">
        <v>0.823943683138736</v>
      </c>
    </row>
    <row r="76" spans="1:106" x14ac:dyDescent="0.3">
      <c r="A76">
        <v>75</v>
      </c>
      <c r="B76" t="s">
        <v>52</v>
      </c>
      <c r="C76">
        <v>38</v>
      </c>
      <c r="D76">
        <v>15</v>
      </c>
      <c r="E76">
        <v>2</v>
      </c>
      <c r="F76">
        <v>2</v>
      </c>
      <c r="G76">
        <v>68</v>
      </c>
      <c r="H76" s="3">
        <v>41312</v>
      </c>
      <c r="I76">
        <v>2</v>
      </c>
      <c r="J76">
        <v>164.65030870000001</v>
      </c>
      <c r="K76">
        <v>1.365087398</v>
      </c>
      <c r="L76">
        <v>192.50139720000001</v>
      </c>
      <c r="M76">
        <v>252.23929240000001</v>
      </c>
      <c r="N76">
        <v>47.1</v>
      </c>
      <c r="O76">
        <v>45</v>
      </c>
      <c r="P76" s="118">
        <v>0.71553240740740742</v>
      </c>
      <c r="Q76" s="118">
        <v>0.15763888888888888</v>
      </c>
      <c r="R76" s="118">
        <v>0.55789351851851854</v>
      </c>
      <c r="S76">
        <v>10148</v>
      </c>
      <c r="T76">
        <v>0</v>
      </c>
      <c r="U76">
        <v>800</v>
      </c>
      <c r="V76">
        <v>43.110769300000001</v>
      </c>
      <c r="W76">
        <v>0.161881053</v>
      </c>
      <c r="X76">
        <v>323.15694550000001</v>
      </c>
      <c r="Y76">
        <v>27.951812740000001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t="e">
        <v>#DIV/0!</v>
      </c>
      <c r="AH76">
        <v>0.48351061499999998</v>
      </c>
      <c r="AI76">
        <v>0.240899482</v>
      </c>
      <c r="AJ76">
        <v>-1</v>
      </c>
      <c r="AK76">
        <v>0.87</v>
      </c>
      <c r="AL76">
        <v>0.92</v>
      </c>
      <c r="AM76">
        <v>9.8999071119999993</v>
      </c>
      <c r="AN76">
        <v>0.87494995399999997</v>
      </c>
      <c r="AO76">
        <v>2.7982528999999999E-2</v>
      </c>
      <c r="AP76">
        <v>0.49822997699999999</v>
      </c>
      <c r="AQ76">
        <v>1.936148212</v>
      </c>
      <c r="AR76">
        <v>-1</v>
      </c>
      <c r="AS76">
        <v>1801.153687</v>
      </c>
      <c r="AT76">
        <v>0.5</v>
      </c>
      <c r="AU76">
        <v>189.819076</v>
      </c>
      <c r="AV76">
        <v>3.2026306120000001</v>
      </c>
      <c r="AW76">
        <v>1.971900121</v>
      </c>
      <c r="AX76">
        <v>27.951812740000001</v>
      </c>
      <c r="AY76">
        <v>2</v>
      </c>
      <c r="AZ76">
        <v>4.644859791</v>
      </c>
      <c r="BA76">
        <v>1</v>
      </c>
      <c r="BB76">
        <v>9.289719582</v>
      </c>
      <c r="BC76">
        <v>25.706810000000001</v>
      </c>
      <c r="BD76">
        <v>27.951812740000001</v>
      </c>
      <c r="BE76">
        <v>25.007967000000001</v>
      </c>
      <c r="BF76">
        <v>799.22186280000005</v>
      </c>
      <c r="BG76">
        <v>773.22436519999997</v>
      </c>
      <c r="BH76">
        <v>16.19208145</v>
      </c>
      <c r="BI76">
        <v>17.985633849999999</v>
      </c>
      <c r="BJ76">
        <v>49.20052338</v>
      </c>
      <c r="BK76">
        <v>54.650329589999998</v>
      </c>
      <c r="BL76">
        <v>350.70391849999999</v>
      </c>
      <c r="BM76">
        <v>1801.6667480000001</v>
      </c>
      <c r="BN76">
        <v>0.193185419</v>
      </c>
      <c r="BO76">
        <v>100.76332859999999</v>
      </c>
      <c r="BP76">
        <v>0.56612300900000001</v>
      </c>
      <c r="BQ76">
        <v>-2.2230863999999999E-2</v>
      </c>
      <c r="BR76">
        <v>0.25</v>
      </c>
      <c r="BS76">
        <v>-1.355140209</v>
      </c>
      <c r="BT76">
        <v>7.355140209</v>
      </c>
      <c r="BU76">
        <v>1</v>
      </c>
      <c r="BV76">
        <v>0</v>
      </c>
      <c r="BW76">
        <v>0.15999999600000001</v>
      </c>
      <c r="BX76">
        <v>111115</v>
      </c>
      <c r="BY76">
        <v>1.753519592</v>
      </c>
      <c r="BZ76">
        <v>3.2026310000000001E-3</v>
      </c>
      <c r="CA76">
        <v>301.10181269999998</v>
      </c>
      <c r="CB76">
        <v>298.85681</v>
      </c>
      <c r="CC76">
        <v>288.26667320000001</v>
      </c>
      <c r="CD76">
        <v>0.48267850299999998</v>
      </c>
      <c r="CE76">
        <v>3.7841924539999998</v>
      </c>
      <c r="CF76">
        <v>37.555254560000002</v>
      </c>
      <c r="CG76">
        <v>19.569620709999999</v>
      </c>
      <c r="CH76">
        <v>26.829311369999999</v>
      </c>
      <c r="CI76">
        <v>3.5434353509999998</v>
      </c>
      <c r="CJ76">
        <v>0.15910845600000001</v>
      </c>
      <c r="CK76">
        <v>1.812292333</v>
      </c>
      <c r="CL76">
        <v>1.7311430189999999</v>
      </c>
      <c r="CM76">
        <v>9.9688223000000006E-2</v>
      </c>
      <c r="CN76">
        <v>32.562369480000001</v>
      </c>
      <c r="CO76">
        <v>0.41793425000000001</v>
      </c>
      <c r="CP76">
        <v>47.320684810000003</v>
      </c>
      <c r="CQ76">
        <v>766.95942490000004</v>
      </c>
      <c r="CR76">
        <v>2.6598944999999999E-2</v>
      </c>
      <c r="CS76">
        <v>0</v>
      </c>
      <c r="CT76">
        <v>1576.368238</v>
      </c>
      <c r="CU76">
        <v>495.9990234</v>
      </c>
      <c r="CV76">
        <v>0.240899482</v>
      </c>
      <c r="CW76" t="e">
        <v>#DIV/0!</v>
      </c>
      <c r="CX76">
        <v>15</v>
      </c>
      <c r="CY76">
        <v>0.17563037525687</v>
      </c>
      <c r="CZ76">
        <v>-8.2119119695708793</v>
      </c>
      <c r="DA76">
        <v>37.451985597215298</v>
      </c>
      <c r="DB76">
        <v>0.823943683138736</v>
      </c>
    </row>
    <row r="77" spans="1:106" x14ac:dyDescent="0.3">
      <c r="A77">
        <v>76</v>
      </c>
      <c r="B77" t="s">
        <v>52</v>
      </c>
      <c r="C77">
        <v>38</v>
      </c>
      <c r="D77">
        <v>15</v>
      </c>
      <c r="E77">
        <v>2</v>
      </c>
      <c r="F77">
        <v>2</v>
      </c>
      <c r="G77">
        <v>68</v>
      </c>
      <c r="H77" s="3">
        <v>41312</v>
      </c>
      <c r="I77">
        <v>2</v>
      </c>
      <c r="J77">
        <v>164.65030870000001</v>
      </c>
      <c r="K77">
        <v>1.365087398</v>
      </c>
      <c r="L77">
        <v>192.50139720000001</v>
      </c>
      <c r="M77">
        <v>252.23929240000001</v>
      </c>
      <c r="N77">
        <v>47.1</v>
      </c>
      <c r="O77">
        <v>46</v>
      </c>
      <c r="P77" s="118">
        <v>0.71866898148148151</v>
      </c>
      <c r="Q77" s="118">
        <v>0.15763888888888888</v>
      </c>
      <c r="R77" s="118">
        <v>0.56103009259259262</v>
      </c>
      <c r="S77">
        <v>10409</v>
      </c>
      <c r="T77">
        <v>0</v>
      </c>
      <c r="U77">
        <v>400</v>
      </c>
      <c r="V77">
        <v>25.028446859999999</v>
      </c>
      <c r="W77">
        <v>0.21887699999999999</v>
      </c>
      <c r="X77">
        <v>189.26315439999999</v>
      </c>
      <c r="Y77">
        <v>27.906749730000001</v>
      </c>
      <c r="Z77">
        <v>7</v>
      </c>
      <c r="AA77">
        <v>7</v>
      </c>
      <c r="AB77">
        <v>0</v>
      </c>
      <c r="AC77">
        <v>0</v>
      </c>
      <c r="AD77">
        <v>464.46997069999998</v>
      </c>
      <c r="AE77">
        <v>838.65014650000001</v>
      </c>
      <c r="AF77">
        <v>624.64599610000005</v>
      </c>
      <c r="AG77" t="e">
        <v>#DIV/0!</v>
      </c>
      <c r="AH77">
        <v>0.44616957099999999</v>
      </c>
      <c r="AI77">
        <v>0.25517690700000001</v>
      </c>
      <c r="AJ77">
        <v>-1</v>
      </c>
      <c r="AK77">
        <v>0.87</v>
      </c>
      <c r="AL77">
        <v>0.92</v>
      </c>
      <c r="AM77">
        <v>9.8999071119999993</v>
      </c>
      <c r="AN77">
        <v>0.87494995399999997</v>
      </c>
      <c r="AO77">
        <v>1.6518266E-2</v>
      </c>
      <c r="AP77">
        <v>0.571928082</v>
      </c>
      <c r="AQ77">
        <v>1.8056068190000001</v>
      </c>
      <c r="AR77">
        <v>-1</v>
      </c>
      <c r="AS77">
        <v>1800.945557</v>
      </c>
      <c r="AT77">
        <v>0.5</v>
      </c>
      <c r="AU77">
        <v>201.0458764</v>
      </c>
      <c r="AV77">
        <v>4.2089016060000004</v>
      </c>
      <c r="AW77">
        <v>1.927863865</v>
      </c>
      <c r="AX77">
        <v>27.906749730000001</v>
      </c>
      <c r="AY77">
        <v>2</v>
      </c>
      <c r="AZ77">
        <v>4.644859791</v>
      </c>
      <c r="BA77">
        <v>1</v>
      </c>
      <c r="BB77">
        <v>9.289719582</v>
      </c>
      <c r="BC77">
        <v>25.731437679999999</v>
      </c>
      <c r="BD77">
        <v>27.906749730000001</v>
      </c>
      <c r="BE77">
        <v>25.000904080000002</v>
      </c>
      <c r="BF77">
        <v>400.12203979999998</v>
      </c>
      <c r="BG77">
        <v>384.92449950000002</v>
      </c>
      <c r="BH77">
        <v>15.968728069999999</v>
      </c>
      <c r="BI77">
        <v>18.32505798</v>
      </c>
      <c r="BJ77">
        <v>48.448455809999999</v>
      </c>
      <c r="BK77">
        <v>55.597461699999997</v>
      </c>
      <c r="BL77">
        <v>350.69564819999999</v>
      </c>
      <c r="BM77">
        <v>1800.945557</v>
      </c>
      <c r="BN77">
        <v>0.22858141400000001</v>
      </c>
      <c r="BO77">
        <v>100.75794980000001</v>
      </c>
      <c r="BP77">
        <v>0.24181270599999999</v>
      </c>
      <c r="BQ77">
        <v>-9.9761490000000001E-3</v>
      </c>
      <c r="BR77">
        <v>0.25</v>
      </c>
      <c r="BS77">
        <v>-1.355140209</v>
      </c>
      <c r="BT77">
        <v>7.355140209</v>
      </c>
      <c r="BU77">
        <v>1</v>
      </c>
      <c r="BV77">
        <v>0</v>
      </c>
      <c r="BW77">
        <v>0.15999999600000001</v>
      </c>
      <c r="BX77">
        <v>111115</v>
      </c>
      <c r="BY77">
        <v>1.753478241</v>
      </c>
      <c r="BZ77">
        <v>4.2089019999999996E-3</v>
      </c>
      <c r="CA77">
        <v>301.05674970000001</v>
      </c>
      <c r="CB77">
        <v>298.88143769999999</v>
      </c>
      <c r="CC77">
        <v>288.1512826</v>
      </c>
      <c r="CD77">
        <v>0.308325605</v>
      </c>
      <c r="CE77">
        <v>3.7742591380000001</v>
      </c>
      <c r="CF77">
        <v>37.458673429999997</v>
      </c>
      <c r="CG77">
        <v>19.133615450000001</v>
      </c>
      <c r="CH77">
        <v>26.8190937</v>
      </c>
      <c r="CI77">
        <v>3.541306751</v>
      </c>
      <c r="CJ77">
        <v>0.21383870199999999</v>
      </c>
      <c r="CK77">
        <v>1.8463952729999999</v>
      </c>
      <c r="CL77">
        <v>1.6949114780000001</v>
      </c>
      <c r="CM77">
        <v>0.13409289699999999</v>
      </c>
      <c r="CN77">
        <v>19.069767420000002</v>
      </c>
      <c r="CO77">
        <v>0.49168903200000003</v>
      </c>
      <c r="CP77">
        <v>48.664682380000002</v>
      </c>
      <c r="CQ77">
        <v>381.28731729999998</v>
      </c>
      <c r="CR77">
        <v>3.1944450999999999E-2</v>
      </c>
      <c r="CS77">
        <v>0</v>
      </c>
      <c r="CT77">
        <v>1575.7372310000001</v>
      </c>
      <c r="CU77">
        <v>374.18017579999997</v>
      </c>
      <c r="CV77">
        <v>0.25517690700000001</v>
      </c>
      <c r="CW77" t="e">
        <v>#DIV/0!</v>
      </c>
      <c r="CX77">
        <v>15</v>
      </c>
      <c r="CY77">
        <v>0.17563037525687</v>
      </c>
      <c r="CZ77">
        <v>-8.2119119695708793</v>
      </c>
      <c r="DA77">
        <v>37.451985597215298</v>
      </c>
      <c r="DB77">
        <v>0.823943683138736</v>
      </c>
    </row>
    <row r="78" spans="1:106" x14ac:dyDescent="0.3">
      <c r="A78">
        <v>77</v>
      </c>
      <c r="B78" t="s">
        <v>56</v>
      </c>
      <c r="C78">
        <v>42</v>
      </c>
      <c r="D78">
        <v>14</v>
      </c>
      <c r="E78">
        <v>2</v>
      </c>
      <c r="F78">
        <v>3</v>
      </c>
      <c r="G78">
        <v>68</v>
      </c>
      <c r="H78" s="3">
        <v>41312</v>
      </c>
      <c r="I78">
        <v>2</v>
      </c>
      <c r="J78">
        <v>144.64565010000001</v>
      </c>
      <c r="K78">
        <v>1.7255437090000001</v>
      </c>
      <c r="L78">
        <v>168.78017159999999</v>
      </c>
      <c r="M78">
        <v>259.521433</v>
      </c>
      <c r="N78">
        <v>48.8</v>
      </c>
      <c r="O78">
        <v>48</v>
      </c>
      <c r="P78" s="118">
        <v>0.72547453703703713</v>
      </c>
      <c r="Q78" s="118">
        <v>0.15763888888888888</v>
      </c>
      <c r="R78" s="118">
        <v>0.56783564814814813</v>
      </c>
      <c r="S78">
        <v>11006.5</v>
      </c>
      <c r="T78">
        <v>0</v>
      </c>
      <c r="U78">
        <v>50</v>
      </c>
      <c r="V78">
        <v>-0.15364417599999999</v>
      </c>
      <c r="W78">
        <v>0.49941586700000001</v>
      </c>
      <c r="X78">
        <v>49.053378080000002</v>
      </c>
      <c r="Y78">
        <v>26.751688000000001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e">
        <v>#DIV/0!</v>
      </c>
      <c r="AH78">
        <v>0.44616957099999999</v>
      </c>
      <c r="AI78">
        <v>0.25517690700000001</v>
      </c>
      <c r="AJ78">
        <v>-1</v>
      </c>
      <c r="AK78">
        <v>0.87</v>
      </c>
      <c r="AL78">
        <v>0.92</v>
      </c>
      <c r="AM78">
        <v>9.8999071119999993</v>
      </c>
      <c r="AN78">
        <v>0.87494995399999997</v>
      </c>
      <c r="AO78">
        <v>5.3728300000000005E-4</v>
      </c>
      <c r="AP78">
        <v>0.571928082</v>
      </c>
      <c r="AQ78">
        <v>1.8056068190000001</v>
      </c>
      <c r="AR78">
        <v>-1</v>
      </c>
      <c r="AS78">
        <v>1800.945557</v>
      </c>
      <c r="AT78">
        <v>0.5</v>
      </c>
      <c r="AU78">
        <v>201.0458764</v>
      </c>
      <c r="AV78">
        <v>6.8013361349999997</v>
      </c>
      <c r="AW78">
        <v>1.405382465</v>
      </c>
      <c r="AX78">
        <v>26.751688000000001</v>
      </c>
      <c r="AY78">
        <v>2</v>
      </c>
      <c r="AZ78">
        <v>4.644859791</v>
      </c>
      <c r="BA78">
        <v>1</v>
      </c>
      <c r="BB78">
        <v>9.289719582</v>
      </c>
      <c r="BC78">
        <v>25.652585980000001</v>
      </c>
      <c r="BD78">
        <v>26.751688000000001</v>
      </c>
      <c r="BE78">
        <v>24.998352050000001</v>
      </c>
      <c r="BF78">
        <v>49.768508910000001</v>
      </c>
      <c r="BG78">
        <v>49.663497919999998</v>
      </c>
      <c r="BH78">
        <v>17.262844090000002</v>
      </c>
      <c r="BI78">
        <v>21.059936520000001</v>
      </c>
      <c r="BJ78">
        <v>52.619121550000003</v>
      </c>
      <c r="BK78">
        <v>64.193092350000001</v>
      </c>
      <c r="BL78">
        <v>350.69467159999999</v>
      </c>
      <c r="BM78">
        <v>1800.3895259999999</v>
      </c>
      <c r="BN78">
        <v>0.12743592300000001</v>
      </c>
      <c r="BO78">
        <v>100.7557602</v>
      </c>
      <c r="BP78">
        <v>-0.44730472599999999</v>
      </c>
      <c r="BQ78">
        <v>-1.3914823999999999E-2</v>
      </c>
      <c r="BR78">
        <v>0.75</v>
      </c>
      <c r="BS78">
        <v>-1.355140209</v>
      </c>
      <c r="BT78">
        <v>7.355140209</v>
      </c>
      <c r="BU78">
        <v>1</v>
      </c>
      <c r="BV78">
        <v>0</v>
      </c>
      <c r="BW78">
        <v>0.15999999600000001</v>
      </c>
      <c r="BX78">
        <v>111115</v>
      </c>
      <c r="BY78">
        <v>1.7534733579999999</v>
      </c>
      <c r="BZ78">
        <v>6.8013359999999998E-3</v>
      </c>
      <c r="CA78">
        <v>299.90168799999998</v>
      </c>
      <c r="CB78">
        <v>298.80258600000002</v>
      </c>
      <c r="CC78">
        <v>288.06231780000002</v>
      </c>
      <c r="CD78">
        <v>-9.8182427000000003E-2</v>
      </c>
      <c r="CE78">
        <v>3.52729238</v>
      </c>
      <c r="CF78">
        <v>35.008344659999999</v>
      </c>
      <c r="CG78">
        <v>13.94840814</v>
      </c>
      <c r="CH78">
        <v>26.20213699</v>
      </c>
      <c r="CI78">
        <v>3.4148297570000001</v>
      </c>
      <c r="CJ78">
        <v>0.47393698699999998</v>
      </c>
      <c r="CK78">
        <v>2.1219099140000002</v>
      </c>
      <c r="CL78">
        <v>1.292919843</v>
      </c>
      <c r="CM78">
        <v>0.298398999</v>
      </c>
      <c r="CN78">
        <v>4.9424103979999998</v>
      </c>
      <c r="CO78">
        <v>0.98771492400000005</v>
      </c>
      <c r="CP78">
        <v>61.09903928</v>
      </c>
      <c r="CQ78">
        <v>49.685825790000003</v>
      </c>
      <c r="CR78">
        <v>-1.8893740000000001E-3</v>
      </c>
      <c r="CS78">
        <v>0</v>
      </c>
      <c r="CT78">
        <v>1575.250732</v>
      </c>
      <c r="CU78">
        <v>374.18017579999997</v>
      </c>
      <c r="CV78">
        <v>0.25517690700000001</v>
      </c>
      <c r="CW78" t="e">
        <v>#DIV/0!</v>
      </c>
      <c r="CX78">
        <v>14</v>
      </c>
      <c r="CY78">
        <v>0.15227725808437501</v>
      </c>
      <c r="CZ78">
        <v>-7.6233580897985798</v>
      </c>
      <c r="DA78">
        <v>31.968729012138901</v>
      </c>
      <c r="DB78">
        <v>0.70331203826705602</v>
      </c>
    </row>
    <row r="79" spans="1:106" x14ac:dyDescent="0.3">
      <c r="A79">
        <v>78</v>
      </c>
      <c r="B79" t="s">
        <v>56</v>
      </c>
      <c r="C79">
        <v>42</v>
      </c>
      <c r="D79">
        <v>14</v>
      </c>
      <c r="E79">
        <v>2</v>
      </c>
      <c r="F79">
        <v>3</v>
      </c>
      <c r="G79">
        <v>68</v>
      </c>
      <c r="H79" s="3">
        <v>41312</v>
      </c>
      <c r="I79">
        <v>2</v>
      </c>
      <c r="J79">
        <v>144.64565010000001</v>
      </c>
      <c r="K79">
        <v>1.7255437090000001</v>
      </c>
      <c r="L79">
        <v>168.78017159999999</v>
      </c>
      <c r="M79">
        <v>259.521433</v>
      </c>
      <c r="N79">
        <v>48.8</v>
      </c>
      <c r="O79">
        <v>49</v>
      </c>
      <c r="P79" s="118">
        <v>0.72752314814814811</v>
      </c>
      <c r="Q79" s="118">
        <v>0.15763888888888888</v>
      </c>
      <c r="R79" s="118">
        <v>0.56988425925925923</v>
      </c>
      <c r="S79">
        <v>11183.5</v>
      </c>
      <c r="T79">
        <v>0</v>
      </c>
      <c r="U79">
        <v>150</v>
      </c>
      <c r="V79">
        <v>10.63104614</v>
      </c>
      <c r="W79">
        <v>0.48799841599999999</v>
      </c>
      <c r="X79">
        <v>104.96764880000001</v>
      </c>
      <c r="Y79">
        <v>26.757648469999999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t="e">
        <v>#DIV/0!</v>
      </c>
      <c r="AH79">
        <v>0.44616957099999999</v>
      </c>
      <c r="AI79">
        <v>0.25517690700000001</v>
      </c>
      <c r="AJ79">
        <v>-1</v>
      </c>
      <c r="AK79">
        <v>0.87</v>
      </c>
      <c r="AL79">
        <v>0.92</v>
      </c>
      <c r="AM79">
        <v>9.8999071119999993</v>
      </c>
      <c r="AN79">
        <v>0.87494995399999997</v>
      </c>
      <c r="AO79">
        <v>7.3825770000000004E-3</v>
      </c>
      <c r="AP79">
        <v>0.571928082</v>
      </c>
      <c r="AQ79">
        <v>1.8056068190000001</v>
      </c>
      <c r="AR79">
        <v>-1</v>
      </c>
      <c r="AS79">
        <v>1800.945557</v>
      </c>
      <c r="AT79">
        <v>0.5</v>
      </c>
      <c r="AU79">
        <v>201.0458764</v>
      </c>
      <c r="AV79">
        <v>6.6027824390000003</v>
      </c>
      <c r="AW79">
        <v>1.3945182549999999</v>
      </c>
      <c r="AX79">
        <v>26.757648469999999</v>
      </c>
      <c r="AY79">
        <v>2</v>
      </c>
      <c r="AZ79">
        <v>4.644859791</v>
      </c>
      <c r="BA79">
        <v>1</v>
      </c>
      <c r="BB79">
        <v>9.289719582</v>
      </c>
      <c r="BC79">
        <v>25.635629649999998</v>
      </c>
      <c r="BD79">
        <v>26.757648469999999</v>
      </c>
      <c r="BE79">
        <v>25.000690460000001</v>
      </c>
      <c r="BF79">
        <v>150.8158875</v>
      </c>
      <c r="BG79">
        <v>144.20994569999999</v>
      </c>
      <c r="BH79">
        <v>17.494722370000002</v>
      </c>
      <c r="BI79">
        <v>21.180545810000002</v>
      </c>
      <c r="BJ79">
        <v>53.378322599999997</v>
      </c>
      <c r="BK79">
        <v>64.624176030000001</v>
      </c>
      <c r="BL79">
        <v>350.6913452</v>
      </c>
      <c r="BM79">
        <v>1800.6429439999999</v>
      </c>
      <c r="BN79">
        <v>0.16890829800000001</v>
      </c>
      <c r="BO79">
        <v>100.7533722</v>
      </c>
      <c r="BP79">
        <v>-0.128548622</v>
      </c>
      <c r="BQ79">
        <v>-1.6716719000000001E-2</v>
      </c>
      <c r="BR79">
        <v>0.5</v>
      </c>
      <c r="BS79">
        <v>-1.355140209</v>
      </c>
      <c r="BT79">
        <v>7.355140209</v>
      </c>
      <c r="BU79">
        <v>1</v>
      </c>
      <c r="BV79">
        <v>0</v>
      </c>
      <c r="BW79">
        <v>0.15999999600000001</v>
      </c>
      <c r="BX79">
        <v>111115</v>
      </c>
      <c r="BY79">
        <v>1.753456726</v>
      </c>
      <c r="BZ79">
        <v>6.6027819999999997E-3</v>
      </c>
      <c r="CA79">
        <v>299.90764849999999</v>
      </c>
      <c r="CB79">
        <v>298.78562970000002</v>
      </c>
      <c r="CC79">
        <v>288.1028647</v>
      </c>
      <c r="CD79">
        <v>-6.4102309999999996E-2</v>
      </c>
      <c r="CE79">
        <v>3.5285296700000002</v>
      </c>
      <c r="CF79">
        <v>35.021454800000001</v>
      </c>
      <c r="CG79">
        <v>13.840908990000001</v>
      </c>
      <c r="CH79">
        <v>26.196639059999999</v>
      </c>
      <c r="CI79">
        <v>3.4137206459999998</v>
      </c>
      <c r="CJ79">
        <v>0.463642789</v>
      </c>
      <c r="CK79">
        <v>2.1340114149999998</v>
      </c>
      <c r="CL79">
        <v>1.279709231</v>
      </c>
      <c r="CM79">
        <v>0.29187075600000001</v>
      </c>
      <c r="CN79">
        <v>10.575844590000001</v>
      </c>
      <c r="CO79">
        <v>0.72788078700000003</v>
      </c>
      <c r="CP79">
        <v>61.36558041</v>
      </c>
      <c r="CQ79">
        <v>142.66502149999999</v>
      </c>
      <c r="CR79">
        <v>4.5728119999999997E-2</v>
      </c>
      <c r="CS79">
        <v>0</v>
      </c>
      <c r="CT79">
        <v>1575.4724610000001</v>
      </c>
      <c r="CU79">
        <v>374.18017579999997</v>
      </c>
      <c r="CV79">
        <v>0.25517690700000001</v>
      </c>
      <c r="CW79" t="e">
        <v>#DIV/0!</v>
      </c>
      <c r="CX79">
        <v>14</v>
      </c>
      <c r="CY79">
        <v>0.15227725808437501</v>
      </c>
      <c r="CZ79">
        <v>-7.6233580897985798</v>
      </c>
      <c r="DA79">
        <v>31.968729012138901</v>
      </c>
      <c r="DB79">
        <v>0.70331203826705602</v>
      </c>
    </row>
    <row r="80" spans="1:106" x14ac:dyDescent="0.3">
      <c r="A80">
        <v>79</v>
      </c>
      <c r="B80" t="s">
        <v>56</v>
      </c>
      <c r="C80">
        <v>42</v>
      </c>
      <c r="D80">
        <v>14</v>
      </c>
      <c r="E80">
        <v>2</v>
      </c>
      <c r="F80">
        <v>3</v>
      </c>
      <c r="G80">
        <v>68</v>
      </c>
      <c r="H80" s="3">
        <v>41312</v>
      </c>
      <c r="I80">
        <v>2</v>
      </c>
      <c r="J80">
        <v>144.64565010000001</v>
      </c>
      <c r="K80">
        <v>1.7255437090000001</v>
      </c>
      <c r="L80">
        <v>168.78017159999999</v>
      </c>
      <c r="M80">
        <v>259.521433</v>
      </c>
      <c r="N80">
        <v>48.8</v>
      </c>
      <c r="O80">
        <v>51</v>
      </c>
      <c r="P80" s="118">
        <v>0.73175925925925922</v>
      </c>
      <c r="Q80" s="118">
        <v>0.15763888888888888</v>
      </c>
      <c r="R80" s="118">
        <v>0.57412037037037034</v>
      </c>
      <c r="S80">
        <v>11550</v>
      </c>
      <c r="T80">
        <v>0</v>
      </c>
      <c r="U80">
        <v>800</v>
      </c>
      <c r="V80">
        <v>50.945778349999998</v>
      </c>
      <c r="W80">
        <v>0.41917225800000002</v>
      </c>
      <c r="X80">
        <v>550.41271989999996</v>
      </c>
      <c r="Y80">
        <v>26.814884190000001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e">
        <v>#DIV/0!</v>
      </c>
      <c r="AH80">
        <v>0.44616957099999999</v>
      </c>
      <c r="AI80">
        <v>0.25517690700000001</v>
      </c>
      <c r="AJ80">
        <v>-1</v>
      </c>
      <c r="AK80">
        <v>0.87</v>
      </c>
      <c r="AL80">
        <v>0.92</v>
      </c>
      <c r="AM80">
        <v>9.8999071119999993</v>
      </c>
      <c r="AN80">
        <v>0.87494995399999997</v>
      </c>
      <c r="AO80">
        <v>3.2950950999999999E-2</v>
      </c>
      <c r="AP80">
        <v>0.571928082</v>
      </c>
      <c r="AQ80">
        <v>1.8056068190000001</v>
      </c>
      <c r="AR80">
        <v>-1</v>
      </c>
      <c r="AS80">
        <v>1800.945557</v>
      </c>
      <c r="AT80">
        <v>0.5</v>
      </c>
      <c r="AU80">
        <v>201.0458764</v>
      </c>
      <c r="AV80">
        <v>5.8259130969999999</v>
      </c>
      <c r="AW80">
        <v>1.4223979769999999</v>
      </c>
      <c r="AX80">
        <v>26.814884190000001</v>
      </c>
      <c r="AY80">
        <v>2</v>
      </c>
      <c r="AZ80">
        <v>4.644859791</v>
      </c>
      <c r="BA80">
        <v>1</v>
      </c>
      <c r="BB80">
        <v>9.289719582</v>
      </c>
      <c r="BC80">
        <v>25.57989311</v>
      </c>
      <c r="BD80">
        <v>26.814884190000001</v>
      </c>
      <c r="BE80">
        <v>25.000722889999999</v>
      </c>
      <c r="BF80">
        <v>799.21246340000005</v>
      </c>
      <c r="BG80">
        <v>767.6094971</v>
      </c>
      <c r="BH80">
        <v>17.769800190000002</v>
      </c>
      <c r="BI80">
        <v>21.022285459999999</v>
      </c>
      <c r="BJ80">
        <v>54.396385189999997</v>
      </c>
      <c r="BK80">
        <v>64.352798460000002</v>
      </c>
      <c r="BL80">
        <v>350.71267699999999</v>
      </c>
      <c r="BM80">
        <v>1801.7689210000001</v>
      </c>
      <c r="BN80">
        <v>0.19115981500000001</v>
      </c>
      <c r="BO80">
        <v>100.7517548</v>
      </c>
      <c r="BP80">
        <v>0.37886714900000001</v>
      </c>
      <c r="BQ80">
        <v>-3.1801939000000001E-2</v>
      </c>
      <c r="BR80">
        <v>0.25</v>
      </c>
      <c r="BS80">
        <v>-1.355140209</v>
      </c>
      <c r="BT80">
        <v>7.355140209</v>
      </c>
      <c r="BU80">
        <v>1</v>
      </c>
      <c r="BV80">
        <v>0</v>
      </c>
      <c r="BW80">
        <v>0.15999999600000001</v>
      </c>
      <c r="BX80">
        <v>111115</v>
      </c>
      <c r="BY80">
        <v>1.7535633850000001</v>
      </c>
      <c r="BZ80">
        <v>5.8259130000000003E-3</v>
      </c>
      <c r="CA80">
        <v>299.96488419999997</v>
      </c>
      <c r="CB80">
        <v>298.72989310000003</v>
      </c>
      <c r="CC80">
        <v>288.2830209</v>
      </c>
      <c r="CD80">
        <v>6.8236575999999993E-2</v>
      </c>
      <c r="CE80">
        <v>3.540430126</v>
      </c>
      <c r="CF80">
        <v>35.140133630000001</v>
      </c>
      <c r="CG80">
        <v>14.11784817</v>
      </c>
      <c r="CH80">
        <v>26.197388650000001</v>
      </c>
      <c r="CI80">
        <v>3.4138718429999999</v>
      </c>
      <c r="CJ80">
        <v>0.40107489099999999</v>
      </c>
      <c r="CK80">
        <v>2.1180321489999998</v>
      </c>
      <c r="CL80">
        <v>1.2958396940000001</v>
      </c>
      <c r="CM80">
        <v>0.25223725899999999</v>
      </c>
      <c r="CN80">
        <v>55.455047380000003</v>
      </c>
      <c r="CO80">
        <v>0.717047824</v>
      </c>
      <c r="CP80">
        <v>60.448035300000001</v>
      </c>
      <c r="CQ80">
        <v>760.20595809999998</v>
      </c>
      <c r="CR80">
        <v>4.0509708999999998E-2</v>
      </c>
      <c r="CS80">
        <v>0</v>
      </c>
      <c r="CT80">
        <v>1576.4576340000001</v>
      </c>
      <c r="CU80">
        <v>374.18017579999997</v>
      </c>
      <c r="CV80">
        <v>0.25517690700000001</v>
      </c>
      <c r="CW80" t="e">
        <v>#DIV/0!</v>
      </c>
      <c r="CX80">
        <v>14</v>
      </c>
      <c r="CY80">
        <v>0.15227725808437501</v>
      </c>
      <c r="CZ80">
        <v>-7.6233580897985798</v>
      </c>
      <c r="DA80">
        <v>31.968729012138901</v>
      </c>
      <c r="DB80">
        <v>0.70331203826705602</v>
      </c>
    </row>
    <row r="81" spans="1:106" x14ac:dyDescent="0.3">
      <c r="A81">
        <v>80</v>
      </c>
      <c r="B81" t="s">
        <v>56</v>
      </c>
      <c r="C81">
        <v>42</v>
      </c>
      <c r="D81">
        <v>14</v>
      </c>
      <c r="E81">
        <v>2</v>
      </c>
      <c r="F81">
        <v>3</v>
      </c>
      <c r="G81">
        <v>68</v>
      </c>
      <c r="H81" s="3">
        <v>41312</v>
      </c>
      <c r="I81">
        <v>2</v>
      </c>
      <c r="J81">
        <v>144.64565010000001</v>
      </c>
      <c r="K81">
        <v>1.7255437090000001</v>
      </c>
      <c r="L81">
        <v>168.78017159999999</v>
      </c>
      <c r="M81">
        <v>259.521433</v>
      </c>
      <c r="N81">
        <v>48.8</v>
      </c>
      <c r="O81">
        <v>52</v>
      </c>
      <c r="P81" s="118">
        <v>0.733912037037037</v>
      </c>
      <c r="Q81" s="118">
        <v>0.15763888888888888</v>
      </c>
      <c r="R81" s="118">
        <v>0.57627314814814812</v>
      </c>
      <c r="S81">
        <v>11726.5</v>
      </c>
      <c r="T81">
        <v>0</v>
      </c>
      <c r="U81">
        <v>400</v>
      </c>
      <c r="V81">
        <v>29.276073619999998</v>
      </c>
      <c r="W81">
        <v>0.36663477</v>
      </c>
      <c r="X81">
        <v>242.3174161</v>
      </c>
      <c r="Y81">
        <v>27.04146004</v>
      </c>
      <c r="Z81">
        <v>8</v>
      </c>
      <c r="AA81">
        <v>8</v>
      </c>
      <c r="AB81">
        <v>0</v>
      </c>
      <c r="AC81">
        <v>0</v>
      </c>
      <c r="AD81">
        <v>482.67309569999998</v>
      </c>
      <c r="AE81">
        <v>875.00366210000004</v>
      </c>
      <c r="AF81">
        <v>630.80151369999999</v>
      </c>
      <c r="AG81" t="e">
        <v>#DIV/0!</v>
      </c>
      <c r="AH81">
        <v>0.44837591399999999</v>
      </c>
      <c r="AI81">
        <v>0.27908700199999997</v>
      </c>
      <c r="AJ81">
        <v>-1</v>
      </c>
      <c r="AK81">
        <v>0.87</v>
      </c>
      <c r="AL81">
        <v>0.92</v>
      </c>
      <c r="AM81">
        <v>9.8999071119999993</v>
      </c>
      <c r="AN81">
        <v>0.87494995399999997</v>
      </c>
      <c r="AO81">
        <v>1.9205160999999998E-2</v>
      </c>
      <c r="AP81">
        <v>0.622439772</v>
      </c>
      <c r="AQ81">
        <v>1.812828745</v>
      </c>
      <c r="AR81">
        <v>-1</v>
      </c>
      <c r="AS81">
        <v>1801.765991</v>
      </c>
      <c r="AT81">
        <v>0.5</v>
      </c>
      <c r="AU81">
        <v>219.98405940000001</v>
      </c>
      <c r="AV81">
        <v>5.3049480280000001</v>
      </c>
      <c r="AW81">
        <v>1.4723731920000001</v>
      </c>
      <c r="AX81">
        <v>27.04146004</v>
      </c>
      <c r="AY81">
        <v>2</v>
      </c>
      <c r="AZ81">
        <v>4.644859791</v>
      </c>
      <c r="BA81">
        <v>1</v>
      </c>
      <c r="BB81">
        <v>9.289719582</v>
      </c>
      <c r="BC81">
        <v>25.578723910000001</v>
      </c>
      <c r="BD81">
        <v>27.04146004</v>
      </c>
      <c r="BE81">
        <v>25.00067902</v>
      </c>
      <c r="BF81">
        <v>399.71627810000001</v>
      </c>
      <c r="BG81">
        <v>381.86550899999997</v>
      </c>
      <c r="BH81">
        <v>18.03657913</v>
      </c>
      <c r="BI81">
        <v>20.998350139999999</v>
      </c>
      <c r="BJ81">
        <v>55.214012150000002</v>
      </c>
      <c r="BK81">
        <v>64.280654909999996</v>
      </c>
      <c r="BL81">
        <v>350.7059021</v>
      </c>
      <c r="BM81">
        <v>1801.765991</v>
      </c>
      <c r="BN81">
        <v>0.141599327</v>
      </c>
      <c r="BO81">
        <v>100.74654390000001</v>
      </c>
      <c r="BP81">
        <v>0.14119625099999999</v>
      </c>
      <c r="BQ81">
        <v>-1.3748883999999999E-2</v>
      </c>
      <c r="BR81">
        <v>0.5</v>
      </c>
      <c r="BS81">
        <v>-1.355140209</v>
      </c>
      <c r="BT81">
        <v>7.355140209</v>
      </c>
      <c r="BU81">
        <v>1</v>
      </c>
      <c r="BV81">
        <v>0</v>
      </c>
      <c r="BW81">
        <v>0.15999999600000001</v>
      </c>
      <c r="BX81">
        <v>111115</v>
      </c>
      <c r="BY81">
        <v>1.7535295099999999</v>
      </c>
      <c r="BZ81">
        <v>5.3049480000000003E-3</v>
      </c>
      <c r="CA81">
        <v>300.19146000000001</v>
      </c>
      <c r="CB81">
        <v>298.72872389999998</v>
      </c>
      <c r="CC81">
        <v>288.2825522</v>
      </c>
      <c r="CD81">
        <v>0.14938828100000001</v>
      </c>
      <c r="CE81">
        <v>3.5878843960000002</v>
      </c>
      <c r="CF81">
        <v>35.612977460000003</v>
      </c>
      <c r="CG81">
        <v>14.614627309999999</v>
      </c>
      <c r="CH81">
        <v>26.310091969999998</v>
      </c>
      <c r="CI81">
        <v>3.436671628</v>
      </c>
      <c r="CJ81">
        <v>0.35271429399999998</v>
      </c>
      <c r="CK81">
        <v>2.1155112040000001</v>
      </c>
      <c r="CL81">
        <v>1.3211604240000001</v>
      </c>
      <c r="CM81">
        <v>0.22165621899999999</v>
      </c>
      <c r="CN81">
        <v>24.412642200000001</v>
      </c>
      <c r="CO81">
        <v>0.63456219599999997</v>
      </c>
      <c r="CP81">
        <v>59.370713180000003</v>
      </c>
      <c r="CQ81">
        <v>377.6110534</v>
      </c>
      <c r="CR81">
        <v>4.6029938999999999E-2</v>
      </c>
      <c r="CS81">
        <v>0</v>
      </c>
      <c r="CT81">
        <v>1576.45507</v>
      </c>
      <c r="CU81">
        <v>392.33056640000001</v>
      </c>
      <c r="CV81">
        <v>0.27908700199999997</v>
      </c>
      <c r="CW81" t="e">
        <v>#DIV/0!</v>
      </c>
      <c r="CX81">
        <v>14</v>
      </c>
      <c r="CY81">
        <v>0.15227725808437501</v>
      </c>
      <c r="CZ81">
        <v>-7.6233580897985798</v>
      </c>
      <c r="DA81">
        <v>31.968729012138901</v>
      </c>
      <c r="DB81">
        <v>0.70331203826705602</v>
      </c>
    </row>
    <row r="82" spans="1:106" x14ac:dyDescent="0.3">
      <c r="A82">
        <v>81</v>
      </c>
      <c r="B82" t="s">
        <v>16</v>
      </c>
      <c r="C82">
        <v>2</v>
      </c>
      <c r="D82">
        <v>2</v>
      </c>
      <c r="E82">
        <v>1</v>
      </c>
      <c r="F82">
        <v>1</v>
      </c>
      <c r="G82">
        <v>69</v>
      </c>
      <c r="H82" s="3">
        <v>41313</v>
      </c>
      <c r="I82">
        <v>1</v>
      </c>
      <c r="J82">
        <v>170.49011960000001</v>
      </c>
      <c r="K82">
        <v>2.3908613860000001</v>
      </c>
      <c r="L82">
        <v>159.99982410000001</v>
      </c>
      <c r="M82">
        <v>256.61606829999999</v>
      </c>
      <c r="N82">
        <v>45.8</v>
      </c>
      <c r="O82">
        <v>2</v>
      </c>
      <c r="P82" s="118">
        <v>0.58271990740740742</v>
      </c>
      <c r="Q82" s="118">
        <v>0.16111111111111112</v>
      </c>
      <c r="R82" s="118">
        <v>0.42160879629629627</v>
      </c>
      <c r="S82">
        <v>945.5</v>
      </c>
      <c r="T82">
        <v>0</v>
      </c>
      <c r="U82">
        <v>50</v>
      </c>
      <c r="V82">
        <v>-0.56490123299999995</v>
      </c>
      <c r="W82">
        <v>0.51455082500000004</v>
      </c>
      <c r="X82">
        <v>49.497899969999999</v>
      </c>
      <c r="Y82">
        <v>23.45861244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t="e">
        <v>#DIV/0!</v>
      </c>
      <c r="AH82" t="e">
        <v>#DIV/0!</v>
      </c>
      <c r="AI82" t="e">
        <v>#DIV/0!</v>
      </c>
      <c r="AJ82">
        <v>-1</v>
      </c>
      <c r="AK82">
        <v>0.85</v>
      </c>
      <c r="AL82">
        <v>0.85</v>
      </c>
      <c r="AM82">
        <v>9.8315877910000005</v>
      </c>
      <c r="AN82">
        <v>0.85</v>
      </c>
      <c r="AO82">
        <v>2.8447900000000003E-4</v>
      </c>
      <c r="AP82" t="e">
        <v>#DIV/0!</v>
      </c>
      <c r="AQ82" t="e">
        <v>#DIV/0!</v>
      </c>
      <c r="AR82" t="e">
        <v>#DIV/0!</v>
      </c>
      <c r="AS82">
        <v>0</v>
      </c>
      <c r="AT82">
        <v>0.5</v>
      </c>
      <c r="AU82" t="e">
        <v>#DIV/0!</v>
      </c>
      <c r="AV82">
        <v>5.6783294089999998</v>
      </c>
      <c r="AW82">
        <v>1.149633549</v>
      </c>
      <c r="AX82">
        <v>23.45861244</v>
      </c>
      <c r="AY82">
        <v>2</v>
      </c>
      <c r="AZ82">
        <v>4.644859791</v>
      </c>
      <c r="BA82">
        <v>1</v>
      </c>
      <c r="BB82">
        <v>9.289719582</v>
      </c>
      <c r="BC82">
        <v>24.525180819999999</v>
      </c>
      <c r="BD82">
        <v>23.45861244</v>
      </c>
      <c r="BE82">
        <v>25.144165040000001</v>
      </c>
      <c r="BF82">
        <v>48.3997879</v>
      </c>
      <c r="BG82">
        <v>48.564823150000002</v>
      </c>
      <c r="BH82">
        <v>14.1293354</v>
      </c>
      <c r="BI82">
        <v>17.31435776</v>
      </c>
      <c r="BJ82">
        <v>46.186637879999999</v>
      </c>
      <c r="BK82">
        <v>56.597988129999997</v>
      </c>
      <c r="BL82">
        <v>350.39080810000002</v>
      </c>
      <c r="BM82">
        <v>1799.3614500000001</v>
      </c>
      <c r="BN82">
        <v>591.45690920000004</v>
      </c>
      <c r="BO82">
        <v>101.032608</v>
      </c>
      <c r="BP82">
        <v>9.3684672999999996E-2</v>
      </c>
      <c r="BQ82">
        <v>-1.1537051199999999</v>
      </c>
      <c r="BR82">
        <v>0.5</v>
      </c>
      <c r="BS82">
        <v>-1.355140209</v>
      </c>
      <c r="BT82">
        <v>7.355140209</v>
      </c>
      <c r="BU82">
        <v>1</v>
      </c>
      <c r="BV82">
        <v>0</v>
      </c>
      <c r="BW82">
        <v>0.15999999600000001</v>
      </c>
      <c r="BX82">
        <v>111135</v>
      </c>
      <c r="BY82">
        <v>1.7519540410000001</v>
      </c>
      <c r="BZ82">
        <v>5.6783290000000002E-3</v>
      </c>
      <c r="CA82">
        <v>296.60861240000003</v>
      </c>
      <c r="CB82">
        <v>297.67518080000002</v>
      </c>
      <c r="CC82">
        <v>287.89782559999998</v>
      </c>
      <c r="CD82">
        <v>0.18256987499999999</v>
      </c>
      <c r="CE82">
        <v>2.89894827</v>
      </c>
      <c r="CF82">
        <v>28.693194470000002</v>
      </c>
      <c r="CG82">
        <v>11.37883671</v>
      </c>
      <c r="CH82">
        <v>23.991896629999999</v>
      </c>
      <c r="CI82">
        <v>2.9935169290000001</v>
      </c>
      <c r="CJ82">
        <v>0.48754600599999998</v>
      </c>
      <c r="CK82">
        <v>1.749314721</v>
      </c>
      <c r="CL82">
        <v>1.244202209</v>
      </c>
      <c r="CM82">
        <v>0.30703260999999998</v>
      </c>
      <c r="CN82">
        <v>5.0009019260000001</v>
      </c>
      <c r="CO82">
        <v>1.0192130180000001</v>
      </c>
      <c r="CP82">
        <v>61.53963495</v>
      </c>
      <c r="CQ82">
        <v>48.64691569</v>
      </c>
      <c r="CR82">
        <v>-7.1461500000000004E-3</v>
      </c>
      <c r="CS82">
        <v>0</v>
      </c>
      <c r="CT82">
        <v>1529.4572330000001</v>
      </c>
      <c r="CU82">
        <v>0</v>
      </c>
      <c r="CV82" t="e">
        <v>#DIV/0!</v>
      </c>
      <c r="CW82" t="e">
        <v>#DIV/0!</v>
      </c>
      <c r="CX82">
        <v>2</v>
      </c>
      <c r="CY82">
        <v>0.163850246267806</v>
      </c>
      <c r="CZ82">
        <v>-8.6751443328237503</v>
      </c>
      <c r="DA82">
        <v>33.925919696805899</v>
      </c>
      <c r="DB82">
        <v>0.74637023332972996</v>
      </c>
    </row>
    <row r="83" spans="1:106" x14ac:dyDescent="0.3">
      <c r="A83">
        <v>82</v>
      </c>
      <c r="B83" t="s">
        <v>16</v>
      </c>
      <c r="C83">
        <v>2</v>
      </c>
      <c r="D83">
        <v>2</v>
      </c>
      <c r="E83">
        <v>1</v>
      </c>
      <c r="F83">
        <v>1</v>
      </c>
      <c r="G83">
        <v>69</v>
      </c>
      <c r="H83" s="3">
        <v>41313</v>
      </c>
      <c r="I83">
        <v>1</v>
      </c>
      <c r="J83">
        <v>170.49011960000001</v>
      </c>
      <c r="K83">
        <v>2.3908613860000001</v>
      </c>
      <c r="L83">
        <v>159.99982410000001</v>
      </c>
      <c r="M83">
        <v>256.61606829999999</v>
      </c>
      <c r="N83">
        <v>45.8</v>
      </c>
      <c r="O83">
        <v>3</v>
      </c>
      <c r="P83" s="118">
        <v>0.58515046296296302</v>
      </c>
      <c r="Q83" s="118">
        <v>0.16111111111111112</v>
      </c>
      <c r="R83" s="118">
        <v>0.42403935185185188</v>
      </c>
      <c r="S83">
        <v>1155.5</v>
      </c>
      <c r="T83">
        <v>0</v>
      </c>
      <c r="U83">
        <v>150</v>
      </c>
      <c r="V83">
        <v>11.881111969999999</v>
      </c>
      <c r="W83">
        <v>0.49882031900000001</v>
      </c>
      <c r="X83">
        <v>101.9679859</v>
      </c>
      <c r="Y83">
        <v>24.01111603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t="e">
        <v>#DIV/0!</v>
      </c>
      <c r="AH83" t="e">
        <v>#DIV/0!</v>
      </c>
      <c r="AI83" t="e">
        <v>#DIV/0!</v>
      </c>
      <c r="AJ83">
        <v>-1</v>
      </c>
      <c r="AK83">
        <v>0.85</v>
      </c>
      <c r="AL83">
        <v>0.85</v>
      </c>
      <c r="AM83">
        <v>9.8076972960000006</v>
      </c>
      <c r="AN83">
        <v>0.85</v>
      </c>
      <c r="AO83">
        <v>8.4175310000000007E-3</v>
      </c>
      <c r="AP83" t="e">
        <v>#DIV/0!</v>
      </c>
      <c r="AQ83" t="e">
        <v>#DIV/0!</v>
      </c>
      <c r="AR83" t="e">
        <v>#DIV/0!</v>
      </c>
      <c r="AS83">
        <v>0</v>
      </c>
      <c r="AT83">
        <v>0.5</v>
      </c>
      <c r="AU83" t="e">
        <v>#DIV/0!</v>
      </c>
      <c r="AV83">
        <v>5.5402682629999997</v>
      </c>
      <c r="AW83">
        <v>1.1540696580000001</v>
      </c>
      <c r="AX83">
        <v>24.01111603</v>
      </c>
      <c r="AY83">
        <v>2</v>
      </c>
      <c r="AZ83">
        <v>4.644859791</v>
      </c>
      <c r="BA83">
        <v>1</v>
      </c>
      <c r="BB83">
        <v>9.289719582</v>
      </c>
      <c r="BC83">
        <v>24.73336029</v>
      </c>
      <c r="BD83">
        <v>24.01111603</v>
      </c>
      <c r="BE83">
        <v>25.14460373</v>
      </c>
      <c r="BF83">
        <v>151.35443119999999</v>
      </c>
      <c r="BG83">
        <v>144.1167145</v>
      </c>
      <c r="BH83">
        <v>15.13600922</v>
      </c>
      <c r="BI83">
        <v>18.240806580000001</v>
      </c>
      <c r="BJ83">
        <v>48.865020749999999</v>
      </c>
      <c r="BK83">
        <v>58.888534550000003</v>
      </c>
      <c r="BL83">
        <v>350.37451170000003</v>
      </c>
      <c r="BM83">
        <v>1800.320068</v>
      </c>
      <c r="BN83">
        <v>607.10632320000002</v>
      </c>
      <c r="BO83">
        <v>101.03200529999999</v>
      </c>
      <c r="BP83">
        <v>-0.95045900299999997</v>
      </c>
      <c r="BQ83">
        <v>-1.176072598</v>
      </c>
      <c r="BR83">
        <v>0.25</v>
      </c>
      <c r="BS83">
        <v>-1.355140209</v>
      </c>
      <c r="BT83">
        <v>7.355140209</v>
      </c>
      <c r="BU83">
        <v>1</v>
      </c>
      <c r="BV83">
        <v>0</v>
      </c>
      <c r="BW83">
        <v>0.15999999600000001</v>
      </c>
      <c r="BX83">
        <v>111115</v>
      </c>
      <c r="BY83">
        <v>1.7518725589999999</v>
      </c>
      <c r="BZ83">
        <v>5.5402680000000001E-3</v>
      </c>
      <c r="CA83">
        <v>297.16111599999999</v>
      </c>
      <c r="CB83">
        <v>297.88336029999999</v>
      </c>
      <c r="CC83">
        <v>288.05120449999998</v>
      </c>
      <c r="CD83">
        <v>0.19129807600000001</v>
      </c>
      <c r="CE83">
        <v>2.996974926</v>
      </c>
      <c r="CF83">
        <v>29.663619130000001</v>
      </c>
      <c r="CG83">
        <v>11.42281255</v>
      </c>
      <c r="CH83">
        <v>24.372238159999998</v>
      </c>
      <c r="CI83">
        <v>3.0626013479999998</v>
      </c>
      <c r="CJ83">
        <v>0.47340062300000002</v>
      </c>
      <c r="CK83">
        <v>1.8429052669999999</v>
      </c>
      <c r="CL83">
        <v>1.2196960809999999</v>
      </c>
      <c r="CM83">
        <v>0.29805880299999998</v>
      </c>
      <c r="CN83">
        <v>10.302030090000001</v>
      </c>
      <c r="CO83">
        <v>0.70753754199999996</v>
      </c>
      <c r="CP83">
        <v>62.557699730000003</v>
      </c>
      <c r="CQ83">
        <v>142.39012829999999</v>
      </c>
      <c r="CR83">
        <v>5.2198494999999998E-2</v>
      </c>
      <c r="CS83">
        <v>0</v>
      </c>
      <c r="CT83">
        <v>1530.272058</v>
      </c>
      <c r="CU83">
        <v>0</v>
      </c>
      <c r="CV83" t="e">
        <v>#DIV/0!</v>
      </c>
      <c r="CW83" t="e">
        <v>#DIV/0!</v>
      </c>
      <c r="CX83">
        <v>2</v>
      </c>
      <c r="CY83">
        <v>0.163850246267806</v>
      </c>
      <c r="CZ83">
        <v>-8.6751443328237503</v>
      </c>
      <c r="DA83">
        <v>33.925919696805899</v>
      </c>
      <c r="DB83">
        <v>0.74637023332972996</v>
      </c>
    </row>
    <row r="84" spans="1:106" x14ac:dyDescent="0.3">
      <c r="A84">
        <v>83</v>
      </c>
      <c r="B84" t="s">
        <v>16</v>
      </c>
      <c r="C84">
        <v>2</v>
      </c>
      <c r="D84">
        <v>2</v>
      </c>
      <c r="E84">
        <v>1</v>
      </c>
      <c r="F84">
        <v>1</v>
      </c>
      <c r="G84">
        <v>69</v>
      </c>
      <c r="H84" s="3">
        <v>41313</v>
      </c>
      <c r="I84">
        <v>1</v>
      </c>
      <c r="J84">
        <v>170.49011960000001</v>
      </c>
      <c r="K84">
        <v>2.3908613860000001</v>
      </c>
      <c r="L84">
        <v>159.99982410000001</v>
      </c>
      <c r="M84">
        <v>256.61606829999999</v>
      </c>
      <c r="N84">
        <v>45.8</v>
      </c>
      <c r="O84">
        <v>5</v>
      </c>
      <c r="P84" s="118">
        <v>0.59</v>
      </c>
      <c r="Q84" s="118">
        <v>0.16111111111111112</v>
      </c>
      <c r="R84" s="118">
        <v>0.42888888888888888</v>
      </c>
      <c r="S84">
        <v>1574</v>
      </c>
      <c r="T84">
        <v>0</v>
      </c>
      <c r="U84">
        <v>800</v>
      </c>
      <c r="V84">
        <v>50.925109079999999</v>
      </c>
      <c r="W84">
        <v>0.461866161</v>
      </c>
      <c r="X84">
        <v>572.94077449999997</v>
      </c>
      <c r="Y84">
        <v>25.23439407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e">
        <v>#DIV/0!</v>
      </c>
      <c r="AH84" t="e">
        <v>#DIV/0!</v>
      </c>
      <c r="AI84" t="e">
        <v>#DIV/0!</v>
      </c>
      <c r="AJ84">
        <v>-1</v>
      </c>
      <c r="AK84">
        <v>0.85</v>
      </c>
      <c r="AL84">
        <v>0.85</v>
      </c>
      <c r="AM84">
        <v>10.01823521</v>
      </c>
      <c r="AN84">
        <v>0.85</v>
      </c>
      <c r="AO84">
        <v>3.3957974000000002E-2</v>
      </c>
      <c r="AP84" t="e">
        <v>#DIV/0!</v>
      </c>
      <c r="AQ84" t="e">
        <v>#DIV/0!</v>
      </c>
      <c r="AR84" t="e">
        <v>#DIV/0!</v>
      </c>
      <c r="AS84">
        <v>0</v>
      </c>
      <c r="AT84">
        <v>0.5</v>
      </c>
      <c r="AU84" t="e">
        <v>#DIV/0!</v>
      </c>
      <c r="AV84">
        <v>4.9858375339999998</v>
      </c>
      <c r="AW84">
        <v>1.114575385</v>
      </c>
      <c r="AX84">
        <v>25.23439407</v>
      </c>
      <c r="AY84">
        <v>2</v>
      </c>
      <c r="AZ84">
        <v>4.644859791</v>
      </c>
      <c r="BA84">
        <v>1</v>
      </c>
      <c r="BB84">
        <v>9.289719582</v>
      </c>
      <c r="BC84">
        <v>25.13735771</v>
      </c>
      <c r="BD84">
        <v>25.23439407</v>
      </c>
      <c r="BE84">
        <v>25.134567260000001</v>
      </c>
      <c r="BF84">
        <v>800.20483400000001</v>
      </c>
      <c r="BG84">
        <v>768.94793700000002</v>
      </c>
      <c r="BH84">
        <v>18.097236630000001</v>
      </c>
      <c r="BI84">
        <v>20.883762359999999</v>
      </c>
      <c r="BJ84">
        <v>57.030708310000001</v>
      </c>
      <c r="BK84">
        <v>65.812026979999999</v>
      </c>
      <c r="BL84">
        <v>350.38000490000002</v>
      </c>
      <c r="BM84">
        <v>1798.940186</v>
      </c>
      <c r="BN84">
        <v>639.63769530000002</v>
      </c>
      <c r="BO84">
        <v>101.0262604</v>
      </c>
      <c r="BP84">
        <v>-14.971698760000001</v>
      </c>
      <c r="BQ84">
        <v>-1.216029644</v>
      </c>
      <c r="BR84">
        <v>0.25</v>
      </c>
      <c r="BS84">
        <v>-1.355140209</v>
      </c>
      <c r="BT84">
        <v>7.355140209</v>
      </c>
      <c r="BU84">
        <v>1</v>
      </c>
      <c r="BV84">
        <v>0</v>
      </c>
      <c r="BW84">
        <v>0.15999999600000001</v>
      </c>
      <c r="BX84">
        <v>111115</v>
      </c>
      <c r="BY84">
        <v>1.751900024</v>
      </c>
      <c r="BZ84">
        <v>4.9858380000000002E-3</v>
      </c>
      <c r="CA84">
        <v>298.38439410000001</v>
      </c>
      <c r="CB84">
        <v>298.28735769999997</v>
      </c>
      <c r="CC84">
        <v>287.83042330000001</v>
      </c>
      <c r="CD84">
        <v>0.24615062300000001</v>
      </c>
      <c r="CE84">
        <v>3.2243837989999999</v>
      </c>
      <c r="CF84">
        <v>31.916293719999999</v>
      </c>
      <c r="CG84">
        <v>11.03253136</v>
      </c>
      <c r="CH84">
        <v>25.185875889999998</v>
      </c>
      <c r="CI84">
        <v>3.2150850690000001</v>
      </c>
      <c r="CJ84">
        <v>0.43999070800000001</v>
      </c>
      <c r="CK84">
        <v>2.1098084140000002</v>
      </c>
      <c r="CL84">
        <v>1.1052766549999999</v>
      </c>
      <c r="CM84">
        <v>0.27687931399999999</v>
      </c>
      <c r="CN84">
        <v>57.882063860000002</v>
      </c>
      <c r="CO84">
        <v>0.745096965</v>
      </c>
      <c r="CP84">
        <v>66.177202489999999</v>
      </c>
      <c r="CQ84">
        <v>761.54740179999999</v>
      </c>
      <c r="CR84">
        <v>4.4253072999999997E-2</v>
      </c>
      <c r="CS84">
        <v>0</v>
      </c>
      <c r="CT84">
        <v>1529.099158</v>
      </c>
      <c r="CU84">
        <v>0</v>
      </c>
      <c r="CV84" t="e">
        <v>#DIV/0!</v>
      </c>
      <c r="CW84" t="e">
        <v>#DIV/0!</v>
      </c>
      <c r="CX84">
        <v>2</v>
      </c>
      <c r="CY84">
        <v>0.163850246267806</v>
      </c>
      <c r="CZ84">
        <v>-8.6751443328237503</v>
      </c>
      <c r="DA84">
        <v>33.925919696805899</v>
      </c>
      <c r="DB84">
        <v>0.74637023332972996</v>
      </c>
    </row>
    <row r="85" spans="1:106" x14ac:dyDescent="0.3">
      <c r="A85">
        <v>84</v>
      </c>
      <c r="B85" t="s">
        <v>16</v>
      </c>
      <c r="C85">
        <v>2</v>
      </c>
      <c r="D85">
        <v>2</v>
      </c>
      <c r="E85">
        <v>1</v>
      </c>
      <c r="F85">
        <v>1</v>
      </c>
      <c r="G85">
        <v>69</v>
      </c>
      <c r="H85" s="3">
        <v>41313</v>
      </c>
      <c r="I85">
        <v>1</v>
      </c>
      <c r="J85">
        <v>170.49011960000001</v>
      </c>
      <c r="K85">
        <v>2.3908613860000001</v>
      </c>
      <c r="L85">
        <v>159.99982410000001</v>
      </c>
      <c r="M85">
        <v>256.61606829999999</v>
      </c>
      <c r="N85">
        <v>45.8</v>
      </c>
      <c r="O85">
        <v>6</v>
      </c>
      <c r="P85" s="118">
        <v>0.59283564814814815</v>
      </c>
      <c r="Q85" s="118">
        <v>0.16111111111111112</v>
      </c>
      <c r="R85" s="118">
        <v>0.43172453703703706</v>
      </c>
      <c r="S85">
        <v>1810</v>
      </c>
      <c r="T85">
        <v>0</v>
      </c>
      <c r="U85">
        <v>400</v>
      </c>
      <c r="V85">
        <v>32.379134899999997</v>
      </c>
      <c r="W85">
        <v>0.43970464799999998</v>
      </c>
      <c r="X85">
        <v>250.55976519999999</v>
      </c>
      <c r="Y85">
        <v>25.083806989999999</v>
      </c>
      <c r="Z85">
        <v>1</v>
      </c>
      <c r="AA85">
        <v>1</v>
      </c>
      <c r="AB85">
        <v>0</v>
      </c>
      <c r="AC85">
        <v>0</v>
      </c>
      <c r="AD85">
        <v>287.04663090000003</v>
      </c>
      <c r="AE85">
        <v>584.92681879999998</v>
      </c>
      <c r="AF85">
        <v>369.82617190000002</v>
      </c>
      <c r="AG85" t="e">
        <v>#DIV/0!</v>
      </c>
      <c r="AH85">
        <v>0.50926060900000003</v>
      </c>
      <c r="AI85">
        <v>0.36773941599999999</v>
      </c>
      <c r="AJ85">
        <v>-1</v>
      </c>
      <c r="AK85">
        <v>0.85</v>
      </c>
      <c r="AL85">
        <v>0.85</v>
      </c>
      <c r="AM85">
        <v>10.01823521</v>
      </c>
      <c r="AN85">
        <v>0.85</v>
      </c>
      <c r="AO85">
        <v>2.1799389999999998E-2</v>
      </c>
      <c r="AP85">
        <v>0.722104576</v>
      </c>
      <c r="AQ85">
        <v>2.0377414539999998</v>
      </c>
      <c r="AR85">
        <v>-1</v>
      </c>
      <c r="AS85">
        <v>1801.4068600000001</v>
      </c>
      <c r="AT85">
        <v>0.5</v>
      </c>
      <c r="AU85">
        <v>281.54053069999998</v>
      </c>
      <c r="AV85">
        <v>4.8676793360000001</v>
      </c>
      <c r="AW85">
        <v>1.1408541329999999</v>
      </c>
      <c r="AX85">
        <v>25.083806989999999</v>
      </c>
      <c r="AY85">
        <v>2</v>
      </c>
      <c r="AZ85">
        <v>4.644859791</v>
      </c>
      <c r="BA85">
        <v>1</v>
      </c>
      <c r="BB85">
        <v>9.289719582</v>
      </c>
      <c r="BC85">
        <v>24.992458339999999</v>
      </c>
      <c r="BD85">
        <v>25.083806989999999</v>
      </c>
      <c r="BE85">
        <v>25.13347435</v>
      </c>
      <c r="BF85">
        <v>398.49658199999999</v>
      </c>
      <c r="BG85">
        <v>378.95739750000001</v>
      </c>
      <c r="BH85">
        <v>17.616868969999999</v>
      </c>
      <c r="BI85">
        <v>20.339420319999999</v>
      </c>
      <c r="BJ85">
        <v>55.996433260000003</v>
      </c>
      <c r="BK85">
        <v>64.650253300000003</v>
      </c>
      <c r="BL85">
        <v>350.30917360000001</v>
      </c>
      <c r="BM85">
        <v>1801.4068600000001</v>
      </c>
      <c r="BN85">
        <v>536.41241460000003</v>
      </c>
      <c r="BO85">
        <v>101.02281189999999</v>
      </c>
      <c r="BP85">
        <v>-4.6041450499999996</v>
      </c>
      <c r="BQ85">
        <v>-1.222314358</v>
      </c>
      <c r="BR85">
        <v>0.25</v>
      </c>
      <c r="BS85">
        <v>-1.355140209</v>
      </c>
      <c r="BT85">
        <v>7.355140209</v>
      </c>
      <c r="BU85">
        <v>1</v>
      </c>
      <c r="BV85">
        <v>0</v>
      </c>
      <c r="BW85">
        <v>0.15999999600000001</v>
      </c>
      <c r="BX85">
        <v>111115</v>
      </c>
      <c r="BY85">
        <v>1.751545868</v>
      </c>
      <c r="BZ85">
        <v>4.8676789999999998E-3</v>
      </c>
      <c r="CA85">
        <v>298.23380700000001</v>
      </c>
      <c r="CB85">
        <v>298.14245829999999</v>
      </c>
      <c r="CC85">
        <v>288.22509120000001</v>
      </c>
      <c r="CD85">
        <v>0.26705466900000002</v>
      </c>
      <c r="CE85">
        <v>3.1955995650000002</v>
      </c>
      <c r="CF85">
        <v>31.632455140000001</v>
      </c>
      <c r="CG85">
        <v>11.293034820000001</v>
      </c>
      <c r="CH85">
        <v>25.03813267</v>
      </c>
      <c r="CI85">
        <v>3.1869135649999998</v>
      </c>
      <c r="CJ85">
        <v>0.41983294999999998</v>
      </c>
      <c r="CK85">
        <v>2.0547454329999999</v>
      </c>
      <c r="CL85">
        <v>1.1321681320000001</v>
      </c>
      <c r="CM85">
        <v>0.26411140300000002</v>
      </c>
      <c r="CN85">
        <v>25.31225203</v>
      </c>
      <c r="CO85">
        <v>0.66118188200000005</v>
      </c>
      <c r="CP85">
        <v>65.003226729999994</v>
      </c>
      <c r="CQ85">
        <v>374.25199900000001</v>
      </c>
      <c r="CR85">
        <v>5.6238798E-2</v>
      </c>
      <c r="CS85">
        <v>0</v>
      </c>
      <c r="CT85">
        <v>1531.195831</v>
      </c>
      <c r="CU85">
        <v>297.88018799999998</v>
      </c>
      <c r="CV85">
        <v>0.36773941599999999</v>
      </c>
      <c r="CW85" t="e">
        <v>#DIV/0!</v>
      </c>
      <c r="CX85">
        <v>2</v>
      </c>
      <c r="CY85">
        <v>0.163850246267806</v>
      </c>
      <c r="CZ85">
        <v>-8.6751443328237503</v>
      </c>
      <c r="DA85">
        <v>33.925919696805899</v>
      </c>
      <c r="DB85">
        <v>0.74637023332972996</v>
      </c>
    </row>
    <row r="86" spans="1:106" x14ac:dyDescent="0.3">
      <c r="A86">
        <v>85</v>
      </c>
      <c r="B86" t="s">
        <v>23</v>
      </c>
      <c r="C86">
        <v>9</v>
      </c>
      <c r="D86">
        <v>9</v>
      </c>
      <c r="E86">
        <v>1</v>
      </c>
      <c r="F86">
        <v>2</v>
      </c>
      <c r="G86">
        <v>69</v>
      </c>
      <c r="H86" s="3">
        <v>41313</v>
      </c>
      <c r="I86">
        <v>1</v>
      </c>
      <c r="J86">
        <v>169.5829238</v>
      </c>
      <c r="K86">
        <v>1.76111145</v>
      </c>
      <c r="L86">
        <v>163.17870909999999</v>
      </c>
      <c r="M86">
        <v>242.6345651</v>
      </c>
      <c r="N86">
        <v>52.6</v>
      </c>
      <c r="O86">
        <v>8</v>
      </c>
      <c r="P86" s="118">
        <v>0.6023263888888889</v>
      </c>
      <c r="Q86" s="118">
        <v>0.16111111111111112</v>
      </c>
      <c r="R86" s="118">
        <v>0.4412152777777778</v>
      </c>
      <c r="S86">
        <v>2639</v>
      </c>
      <c r="T86">
        <v>0</v>
      </c>
      <c r="U86">
        <v>50</v>
      </c>
      <c r="V86">
        <v>-0.58072210499999999</v>
      </c>
      <c r="W86">
        <v>0.50395851400000002</v>
      </c>
      <c r="X86">
        <v>48.280394479999998</v>
      </c>
      <c r="Y86">
        <v>23.825819020000001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t="e">
        <v>#DIV/0!</v>
      </c>
      <c r="AH86" t="e">
        <v>#DIV/0!</v>
      </c>
      <c r="AI86" t="e">
        <v>#DIV/0!</v>
      </c>
      <c r="AJ86">
        <v>-1</v>
      </c>
      <c r="AK86">
        <v>0.85</v>
      </c>
      <c r="AL86">
        <v>0.85</v>
      </c>
      <c r="AM86">
        <v>9.8076972960000006</v>
      </c>
      <c r="AN86">
        <v>0.85</v>
      </c>
      <c r="AO86">
        <v>2.7395300000000001E-4</v>
      </c>
      <c r="AP86" t="e">
        <v>#DIV/0!</v>
      </c>
      <c r="AQ86" t="e">
        <v>#DIV/0!</v>
      </c>
      <c r="AR86" t="e">
        <v>#DIV/0!</v>
      </c>
      <c r="AS86">
        <v>1801.4068600000001</v>
      </c>
      <c r="AT86">
        <v>0.5</v>
      </c>
      <c r="AU86" t="e">
        <v>#DIV/0!</v>
      </c>
      <c r="AV86">
        <v>5.5711916490000002</v>
      </c>
      <c r="AW86">
        <v>1.1493271220000001</v>
      </c>
      <c r="AX86">
        <v>23.825819020000001</v>
      </c>
      <c r="AY86">
        <v>2</v>
      </c>
      <c r="AZ86">
        <v>4.644859791</v>
      </c>
      <c r="BA86">
        <v>1</v>
      </c>
      <c r="BB86">
        <v>9.289719582</v>
      </c>
      <c r="BC86">
        <v>24.642580030000001</v>
      </c>
      <c r="BD86">
        <v>23.825819020000001</v>
      </c>
      <c r="BE86">
        <v>25.13998222</v>
      </c>
      <c r="BF86">
        <v>47.053874970000003</v>
      </c>
      <c r="BG86">
        <v>47.235004429999996</v>
      </c>
      <c r="BH86">
        <v>14.8434515</v>
      </c>
      <c r="BI86">
        <v>17.963989260000002</v>
      </c>
      <c r="BJ86">
        <v>48.168350220000001</v>
      </c>
      <c r="BK86">
        <v>58.294776919999997</v>
      </c>
      <c r="BL86">
        <v>350.65179439999997</v>
      </c>
      <c r="BM86">
        <v>1800.5548100000001</v>
      </c>
      <c r="BN86">
        <v>770.38397220000002</v>
      </c>
      <c r="BO86">
        <v>101.0050583</v>
      </c>
      <c r="BP86">
        <v>0.67899322500000003</v>
      </c>
      <c r="BQ86">
        <v>-1.1736159319999999</v>
      </c>
      <c r="BR86">
        <v>0.25</v>
      </c>
      <c r="BS86">
        <v>-1.355140209</v>
      </c>
      <c r="BT86">
        <v>7.355140209</v>
      </c>
      <c r="BU86">
        <v>1</v>
      </c>
      <c r="BV86">
        <v>0</v>
      </c>
      <c r="BW86">
        <v>0.15999999600000001</v>
      </c>
      <c r="BX86">
        <v>111135</v>
      </c>
      <c r="BY86">
        <v>1.753258972</v>
      </c>
      <c r="BZ86">
        <v>5.571192E-3</v>
      </c>
      <c r="CA86">
        <v>296.975819</v>
      </c>
      <c r="CB86">
        <v>297.79257999999999</v>
      </c>
      <c r="CC86">
        <v>288.08876309999999</v>
      </c>
      <c r="CD86">
        <v>0.19033143499999999</v>
      </c>
      <c r="CE86">
        <v>2.963780904</v>
      </c>
      <c r="CF86">
        <v>29.34289583</v>
      </c>
      <c r="CG86">
        <v>11.378906580000001</v>
      </c>
      <c r="CH86">
        <v>24.234199520000001</v>
      </c>
      <c r="CI86">
        <v>3.0373688780000001</v>
      </c>
      <c r="CJ86">
        <v>0.47802605199999998</v>
      </c>
      <c r="CK86">
        <v>1.814453782</v>
      </c>
      <c r="CL86">
        <v>1.2229150959999999</v>
      </c>
      <c r="CM86">
        <v>0.30099273199999999</v>
      </c>
      <c r="CN86">
        <v>4.8765640589999997</v>
      </c>
      <c r="CO86">
        <v>1.0221316810000001</v>
      </c>
      <c r="CP86">
        <v>62.325253400000001</v>
      </c>
      <c r="CQ86">
        <v>47.319396079999997</v>
      </c>
      <c r="CR86">
        <v>-7.6487980000000001E-3</v>
      </c>
      <c r="CS86">
        <v>0</v>
      </c>
      <c r="CT86">
        <v>1530.4715880000001</v>
      </c>
      <c r="CU86">
        <v>0</v>
      </c>
      <c r="CV86" t="e">
        <v>#DIV/0!</v>
      </c>
      <c r="CW86" t="e">
        <v>#DIV/0!</v>
      </c>
      <c r="CX86">
        <v>9</v>
      </c>
      <c r="CY86">
        <v>0.171756814824882</v>
      </c>
      <c r="CZ86">
        <v>-8.8732088793736192</v>
      </c>
      <c r="DA86">
        <v>35.783562975095698</v>
      </c>
      <c r="DB86">
        <v>0.787238385452106</v>
      </c>
    </row>
    <row r="87" spans="1:106" x14ac:dyDescent="0.3">
      <c r="A87">
        <v>86</v>
      </c>
      <c r="B87" t="s">
        <v>23</v>
      </c>
      <c r="C87">
        <v>9</v>
      </c>
      <c r="D87">
        <v>9</v>
      </c>
      <c r="E87">
        <v>1</v>
      </c>
      <c r="F87">
        <v>2</v>
      </c>
      <c r="G87">
        <v>69</v>
      </c>
      <c r="H87" s="3">
        <v>41313</v>
      </c>
      <c r="I87">
        <v>1</v>
      </c>
      <c r="J87">
        <v>169.5829238</v>
      </c>
      <c r="K87">
        <v>1.76111145</v>
      </c>
      <c r="L87">
        <v>163.17870909999999</v>
      </c>
      <c r="M87">
        <v>242.6345651</v>
      </c>
      <c r="N87">
        <v>52.6</v>
      </c>
      <c r="O87">
        <v>9</v>
      </c>
      <c r="P87" s="118">
        <v>0.60464120370370367</v>
      </c>
      <c r="Q87" s="118">
        <v>0.16111111111111112</v>
      </c>
      <c r="R87" s="118">
        <v>0.44353009259259263</v>
      </c>
      <c r="S87">
        <v>2839</v>
      </c>
      <c r="T87">
        <v>0</v>
      </c>
      <c r="U87">
        <v>150</v>
      </c>
      <c r="V87">
        <v>12.523051479999999</v>
      </c>
      <c r="W87">
        <v>0.49016415699999999</v>
      </c>
      <c r="X87">
        <v>99.499733840000005</v>
      </c>
      <c r="Y87">
        <v>24.002414699999999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e">
        <v>#DIV/0!</v>
      </c>
      <c r="AH87" t="e">
        <v>#DIV/0!</v>
      </c>
      <c r="AI87" t="e">
        <v>#DIV/0!</v>
      </c>
      <c r="AJ87">
        <v>-1</v>
      </c>
      <c r="AK87">
        <v>0.85</v>
      </c>
      <c r="AL87">
        <v>0.85</v>
      </c>
      <c r="AM87">
        <v>9.8076972960000006</v>
      </c>
      <c r="AN87">
        <v>0.85</v>
      </c>
      <c r="AO87">
        <v>8.8453779999999992E-3</v>
      </c>
      <c r="AP87" t="e">
        <v>#DIV/0!</v>
      </c>
      <c r="AQ87" t="e">
        <v>#DIV/0!</v>
      </c>
      <c r="AR87" t="e">
        <v>#DIV/0!</v>
      </c>
      <c r="AS87">
        <v>1801.4068600000001</v>
      </c>
      <c r="AT87">
        <v>0.5</v>
      </c>
      <c r="AU87" t="e">
        <v>#DIV/0!</v>
      </c>
      <c r="AV87">
        <v>5.637268315</v>
      </c>
      <c r="AW87">
        <v>1.1938653420000001</v>
      </c>
      <c r="AX87">
        <v>24.002414699999999</v>
      </c>
      <c r="AY87">
        <v>2</v>
      </c>
      <c r="AZ87">
        <v>4.644859791</v>
      </c>
      <c r="BA87">
        <v>1</v>
      </c>
      <c r="BB87">
        <v>9.289719582</v>
      </c>
      <c r="BC87">
        <v>24.732126239999999</v>
      </c>
      <c r="BD87">
        <v>24.002414699999999</v>
      </c>
      <c r="BE87">
        <v>25.139194490000001</v>
      </c>
      <c r="BF87">
        <v>152.1838989</v>
      </c>
      <c r="BG87">
        <v>144.5715332</v>
      </c>
      <c r="BH87">
        <v>14.676575659999999</v>
      </c>
      <c r="BI87">
        <v>17.836524959999998</v>
      </c>
      <c r="BJ87">
        <v>47.371707919999999</v>
      </c>
      <c r="BK87">
        <v>57.571102140000001</v>
      </c>
      <c r="BL87">
        <v>350.4308777</v>
      </c>
      <c r="BM87">
        <v>1798.6198730000001</v>
      </c>
      <c r="BN87">
        <v>561.52252199999998</v>
      </c>
      <c r="BO87">
        <v>101.0030594</v>
      </c>
      <c r="BP87">
        <v>-0.43830108600000001</v>
      </c>
      <c r="BQ87">
        <v>-1.130494595</v>
      </c>
      <c r="BR87">
        <v>0.25</v>
      </c>
      <c r="BS87">
        <v>-1.355140209</v>
      </c>
      <c r="BT87">
        <v>7.355140209</v>
      </c>
      <c r="BU87">
        <v>1</v>
      </c>
      <c r="BV87">
        <v>0</v>
      </c>
      <c r="BW87">
        <v>0.15999999600000001</v>
      </c>
      <c r="BX87">
        <v>111115</v>
      </c>
      <c r="BY87">
        <v>1.7521543879999999</v>
      </c>
      <c r="BZ87">
        <v>5.637268E-3</v>
      </c>
      <c r="CA87">
        <v>297.15241470000001</v>
      </c>
      <c r="CB87">
        <v>297.88212620000002</v>
      </c>
      <c r="CC87">
        <v>287.77917330000002</v>
      </c>
      <c r="CD87">
        <v>0.17484670199999999</v>
      </c>
      <c r="CE87">
        <v>2.9954089320000001</v>
      </c>
      <c r="CF87">
        <v>29.656615850000001</v>
      </c>
      <c r="CG87">
        <v>11.820090889999999</v>
      </c>
      <c r="CH87">
        <v>24.367270470000001</v>
      </c>
      <c r="CI87">
        <v>3.0616901219999999</v>
      </c>
      <c r="CJ87">
        <v>0.46559731100000001</v>
      </c>
      <c r="CK87">
        <v>1.8015435900000001</v>
      </c>
      <c r="CL87">
        <v>1.260146531</v>
      </c>
      <c r="CM87">
        <v>0.29311008799999999</v>
      </c>
      <c r="CN87">
        <v>10.04977753</v>
      </c>
      <c r="CO87">
        <v>0.68823876799999995</v>
      </c>
      <c r="CP87">
        <v>61.220200060000003</v>
      </c>
      <c r="CQ87">
        <v>142.75165920000001</v>
      </c>
      <c r="CR87">
        <v>5.3706115999999998E-2</v>
      </c>
      <c r="CS87">
        <v>0</v>
      </c>
      <c r="CT87">
        <v>1528.826892</v>
      </c>
      <c r="CU87">
        <v>0</v>
      </c>
      <c r="CV87" t="e">
        <v>#DIV/0!</v>
      </c>
      <c r="CW87" t="e">
        <v>#DIV/0!</v>
      </c>
      <c r="CX87">
        <v>9</v>
      </c>
      <c r="CY87">
        <v>0.171756814824882</v>
      </c>
      <c r="CZ87">
        <v>-8.8732088793736192</v>
      </c>
      <c r="DA87">
        <v>35.783562975095698</v>
      </c>
      <c r="DB87">
        <v>0.787238385452106</v>
      </c>
    </row>
    <row r="88" spans="1:106" x14ac:dyDescent="0.3">
      <c r="A88">
        <v>87</v>
      </c>
      <c r="B88" t="s">
        <v>23</v>
      </c>
      <c r="C88">
        <v>9</v>
      </c>
      <c r="D88">
        <v>9</v>
      </c>
      <c r="E88">
        <v>1</v>
      </c>
      <c r="F88">
        <v>2</v>
      </c>
      <c r="G88">
        <v>69</v>
      </c>
      <c r="H88" s="3">
        <v>41313</v>
      </c>
      <c r="I88">
        <v>1</v>
      </c>
      <c r="J88">
        <v>169.5829238</v>
      </c>
      <c r="K88">
        <v>1.76111145</v>
      </c>
      <c r="L88">
        <v>163.17870909999999</v>
      </c>
      <c r="M88">
        <v>242.6345651</v>
      </c>
      <c r="N88">
        <v>52.6</v>
      </c>
      <c r="O88">
        <v>11</v>
      </c>
      <c r="P88" s="118">
        <v>0.60947916666666668</v>
      </c>
      <c r="Q88" s="118">
        <v>0.16111111111111112</v>
      </c>
      <c r="R88" s="118">
        <v>0.44836805555555559</v>
      </c>
      <c r="S88">
        <v>3257</v>
      </c>
      <c r="T88">
        <v>0</v>
      </c>
      <c r="U88">
        <v>800</v>
      </c>
      <c r="V88">
        <v>48.46544368</v>
      </c>
      <c r="W88">
        <v>0.425597216</v>
      </c>
      <c r="X88">
        <v>566.85033750000002</v>
      </c>
      <c r="Y88">
        <v>25.444349290000002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e">
        <v>#DIV/0!</v>
      </c>
      <c r="AH88" t="e">
        <v>#DIV/0!</v>
      </c>
      <c r="AI88" t="e">
        <v>#DIV/0!</v>
      </c>
      <c r="AJ88">
        <v>-1</v>
      </c>
      <c r="AK88">
        <v>0.85</v>
      </c>
      <c r="AL88">
        <v>0.85</v>
      </c>
      <c r="AM88">
        <v>9.9940061569999994</v>
      </c>
      <c r="AN88">
        <v>0.85</v>
      </c>
      <c r="AO88">
        <v>3.2358497E-2</v>
      </c>
      <c r="AP88" t="e">
        <v>#DIV/0!</v>
      </c>
      <c r="AQ88" t="e">
        <v>#DIV/0!</v>
      </c>
      <c r="AR88" t="e">
        <v>#DIV/0!</v>
      </c>
      <c r="AS88">
        <v>1801.4068600000001</v>
      </c>
      <c r="AT88">
        <v>0.5</v>
      </c>
      <c r="AU88" t="e">
        <v>#DIV/0!</v>
      </c>
      <c r="AV88">
        <v>5.6322601920000004</v>
      </c>
      <c r="AW88">
        <v>1.3619844459999999</v>
      </c>
      <c r="AX88">
        <v>25.444349290000002</v>
      </c>
      <c r="AY88">
        <v>2</v>
      </c>
      <c r="AZ88">
        <v>4.644859791</v>
      </c>
      <c r="BA88">
        <v>1</v>
      </c>
      <c r="BB88">
        <v>9.289719582</v>
      </c>
      <c r="BC88">
        <v>25.274745939999999</v>
      </c>
      <c r="BD88">
        <v>25.444349290000002</v>
      </c>
      <c r="BE88">
        <v>25.138496400000001</v>
      </c>
      <c r="BF88">
        <v>801.06488039999999</v>
      </c>
      <c r="BG88">
        <v>770.91845699999999</v>
      </c>
      <c r="BH88">
        <v>15.687324520000001</v>
      </c>
      <c r="BI88">
        <v>18.84205437</v>
      </c>
      <c r="BJ88">
        <v>49.017288209999997</v>
      </c>
      <c r="BK88">
        <v>58.874694820000002</v>
      </c>
      <c r="BL88">
        <v>350.3397827</v>
      </c>
      <c r="BM88">
        <v>1798.4345699999999</v>
      </c>
      <c r="BN88">
        <v>1235.6682129999999</v>
      </c>
      <c r="BO88">
        <v>100.9926834</v>
      </c>
      <c r="BP88">
        <v>-14.27402496</v>
      </c>
      <c r="BQ88">
        <v>-1.0133910180000001</v>
      </c>
      <c r="BR88">
        <v>0.25</v>
      </c>
      <c r="BS88">
        <v>-1.355140209</v>
      </c>
      <c r="BT88">
        <v>7.355140209</v>
      </c>
      <c r="BU88">
        <v>1</v>
      </c>
      <c r="BV88">
        <v>0</v>
      </c>
      <c r="BW88">
        <v>0.15999999600000001</v>
      </c>
      <c r="BX88">
        <v>111115</v>
      </c>
      <c r="BY88">
        <v>1.7516989140000001</v>
      </c>
      <c r="BZ88">
        <v>5.63226E-3</v>
      </c>
      <c r="CA88">
        <v>298.59434929999998</v>
      </c>
      <c r="CB88">
        <v>298.4247459</v>
      </c>
      <c r="CC88">
        <v>287.74952480000002</v>
      </c>
      <c r="CD88">
        <v>0.13779449099999999</v>
      </c>
      <c r="CE88">
        <v>3.2648940770000001</v>
      </c>
      <c r="CF88">
        <v>32.328025830000001</v>
      </c>
      <c r="CG88">
        <v>13.48597146</v>
      </c>
      <c r="CH88">
        <v>25.359547620000001</v>
      </c>
      <c r="CI88">
        <v>3.2484786149999998</v>
      </c>
      <c r="CJ88">
        <v>0.40695315199999998</v>
      </c>
      <c r="CK88">
        <v>1.902909631</v>
      </c>
      <c r="CL88">
        <v>1.3455689829999999</v>
      </c>
      <c r="CM88">
        <v>0.25595754399999998</v>
      </c>
      <c r="CN88">
        <v>57.247736670000002</v>
      </c>
      <c r="CO88">
        <v>0.73529221199999995</v>
      </c>
      <c r="CP88">
        <v>59.064061940000002</v>
      </c>
      <c r="CQ88">
        <v>763.87536509999995</v>
      </c>
      <c r="CR88">
        <v>3.7474253999999999E-2</v>
      </c>
      <c r="CS88">
        <v>0</v>
      </c>
      <c r="CT88">
        <v>1528.6693849999999</v>
      </c>
      <c r="CU88">
        <v>0</v>
      </c>
      <c r="CV88" t="e">
        <v>#DIV/0!</v>
      </c>
      <c r="CW88" t="e">
        <v>#DIV/0!</v>
      </c>
      <c r="CX88">
        <v>9</v>
      </c>
      <c r="CY88">
        <v>0.171756814824882</v>
      </c>
      <c r="CZ88">
        <v>-8.8732088793736192</v>
      </c>
      <c r="DA88">
        <v>35.783562975095698</v>
      </c>
      <c r="DB88">
        <v>0.787238385452106</v>
      </c>
    </row>
    <row r="89" spans="1:106" x14ac:dyDescent="0.3">
      <c r="A89">
        <v>88</v>
      </c>
      <c r="B89" t="s">
        <v>23</v>
      </c>
      <c r="C89">
        <v>9</v>
      </c>
      <c r="D89">
        <v>9</v>
      </c>
      <c r="E89">
        <v>1</v>
      </c>
      <c r="F89">
        <v>2</v>
      </c>
      <c r="G89">
        <v>69</v>
      </c>
      <c r="H89" s="3">
        <v>41313</v>
      </c>
      <c r="I89">
        <v>1</v>
      </c>
      <c r="J89">
        <v>169.5829238</v>
      </c>
      <c r="K89">
        <v>1.76111145</v>
      </c>
      <c r="L89">
        <v>163.17870909999999</v>
      </c>
      <c r="M89">
        <v>242.6345651</v>
      </c>
      <c r="N89">
        <v>52.6</v>
      </c>
      <c r="O89">
        <v>12</v>
      </c>
      <c r="P89" s="118">
        <v>0.6115856481481482</v>
      </c>
      <c r="Q89" s="118">
        <v>0.16111111111111112</v>
      </c>
      <c r="R89" s="118">
        <v>0.45047453703703705</v>
      </c>
      <c r="S89">
        <v>3430</v>
      </c>
      <c r="T89">
        <v>0</v>
      </c>
      <c r="U89">
        <v>400</v>
      </c>
      <c r="V89">
        <v>31.655000309999998</v>
      </c>
      <c r="W89">
        <v>0.38375200199999998</v>
      </c>
      <c r="X89">
        <v>235.96274320000001</v>
      </c>
      <c r="Y89">
        <v>25.622118</v>
      </c>
      <c r="Z89">
        <v>2</v>
      </c>
      <c r="AA89">
        <v>2</v>
      </c>
      <c r="AB89">
        <v>0</v>
      </c>
      <c r="AC89">
        <v>0</v>
      </c>
      <c r="AD89">
        <v>300.1398926</v>
      </c>
      <c r="AE89">
        <v>620.71319579999999</v>
      </c>
      <c r="AF89">
        <v>411.21826170000003</v>
      </c>
      <c r="AG89" t="e">
        <v>#DIV/0!</v>
      </c>
      <c r="AH89">
        <v>0.51645962300000003</v>
      </c>
      <c r="AI89">
        <v>0.33750681599999999</v>
      </c>
      <c r="AJ89">
        <v>-1</v>
      </c>
      <c r="AK89">
        <v>0.85</v>
      </c>
      <c r="AL89">
        <v>0.85</v>
      </c>
      <c r="AM89">
        <v>9.9940061569999994</v>
      </c>
      <c r="AN89">
        <v>0.85</v>
      </c>
      <c r="AO89">
        <v>2.1342158E-2</v>
      </c>
      <c r="AP89">
        <v>0.65350087499999998</v>
      </c>
      <c r="AQ89">
        <v>2.068079623</v>
      </c>
      <c r="AR89">
        <v>-1</v>
      </c>
      <c r="AS89">
        <v>1800.0826420000001</v>
      </c>
      <c r="AT89">
        <v>0.5</v>
      </c>
      <c r="AU89">
        <v>258.20456799999999</v>
      </c>
      <c r="AV89">
        <v>5.1824659840000002</v>
      </c>
      <c r="AW89">
        <v>1.3834391530000001</v>
      </c>
      <c r="AX89">
        <v>25.622118</v>
      </c>
      <c r="AY89">
        <v>2</v>
      </c>
      <c r="AZ89">
        <v>4.644859791</v>
      </c>
      <c r="BA89">
        <v>1</v>
      </c>
      <c r="BB89">
        <v>9.289719582</v>
      </c>
      <c r="BC89">
        <v>25.227855680000001</v>
      </c>
      <c r="BD89">
        <v>25.622118</v>
      </c>
      <c r="BE89">
        <v>25.136463169999999</v>
      </c>
      <c r="BF89">
        <v>398.6886902</v>
      </c>
      <c r="BG89">
        <v>379.49661250000003</v>
      </c>
      <c r="BH89">
        <v>16.071973799999999</v>
      </c>
      <c r="BI89">
        <v>18.974117280000002</v>
      </c>
      <c r="BJ89">
        <v>50.355682369999997</v>
      </c>
      <c r="BK89">
        <v>59.44849396</v>
      </c>
      <c r="BL89">
        <v>350.3709106</v>
      </c>
      <c r="BM89">
        <v>1800.0826420000001</v>
      </c>
      <c r="BN89">
        <v>888.8184814</v>
      </c>
      <c r="BO89">
        <v>100.9850311</v>
      </c>
      <c r="BP89">
        <v>-3.9864883419999999</v>
      </c>
      <c r="BQ89">
        <v>-1.0940985679999999</v>
      </c>
      <c r="BR89">
        <v>0.25</v>
      </c>
      <c r="BS89">
        <v>-1.355140209</v>
      </c>
      <c r="BT89">
        <v>7.355140209</v>
      </c>
      <c r="BU89">
        <v>1</v>
      </c>
      <c r="BV89">
        <v>0</v>
      </c>
      <c r="BW89">
        <v>0.15999999600000001</v>
      </c>
      <c r="BX89">
        <v>111115</v>
      </c>
      <c r="BY89">
        <v>1.751854553</v>
      </c>
      <c r="BZ89">
        <v>5.1824660000000002E-3</v>
      </c>
      <c r="CA89">
        <v>298.77211799999998</v>
      </c>
      <c r="CB89">
        <v>298.3778557</v>
      </c>
      <c r="CC89">
        <v>288.01321619999999</v>
      </c>
      <c r="CD89">
        <v>0.20229525200000001</v>
      </c>
      <c r="CE89">
        <v>3.2995409769999999</v>
      </c>
      <c r="CF89">
        <v>32.673564990000003</v>
      </c>
      <c r="CG89">
        <v>13.699447709999999</v>
      </c>
      <c r="CH89">
        <v>25.424986839999999</v>
      </c>
      <c r="CI89">
        <v>3.2611396250000002</v>
      </c>
      <c r="CJ89">
        <v>0.36852834600000001</v>
      </c>
      <c r="CK89">
        <v>1.9161018240000001</v>
      </c>
      <c r="CL89">
        <v>1.3450378009999999</v>
      </c>
      <c r="CM89">
        <v>0.23165124000000001</v>
      </c>
      <c r="CN89">
        <v>23.82870496</v>
      </c>
      <c r="CO89">
        <v>0.62177825900000006</v>
      </c>
      <c r="CP89">
        <v>58.667727499999998</v>
      </c>
      <c r="CQ89">
        <v>374.89644670000001</v>
      </c>
      <c r="CR89">
        <v>4.9537063999999999E-2</v>
      </c>
      <c r="CS89">
        <v>0</v>
      </c>
      <c r="CT89">
        <v>1530.0702450000001</v>
      </c>
      <c r="CU89">
        <v>320.5733032</v>
      </c>
      <c r="CV89">
        <v>0.33750681599999999</v>
      </c>
      <c r="CW89" t="e">
        <v>#DIV/0!</v>
      </c>
      <c r="CX89">
        <v>9</v>
      </c>
      <c r="CY89">
        <v>0.171756814824882</v>
      </c>
      <c r="CZ89">
        <v>-8.8732088793736192</v>
      </c>
      <c r="DA89">
        <v>35.783562975095698</v>
      </c>
      <c r="DB89">
        <v>0.787238385452106</v>
      </c>
    </row>
    <row r="90" spans="1:106" x14ac:dyDescent="0.3">
      <c r="A90">
        <v>89</v>
      </c>
      <c r="B90" t="s">
        <v>24</v>
      </c>
      <c r="C90">
        <v>10</v>
      </c>
      <c r="D90">
        <v>10</v>
      </c>
      <c r="E90">
        <v>1</v>
      </c>
      <c r="F90">
        <v>2</v>
      </c>
      <c r="G90">
        <v>69</v>
      </c>
      <c r="H90" s="3">
        <v>41313</v>
      </c>
      <c r="I90">
        <v>1</v>
      </c>
      <c r="J90">
        <v>183.58352729999999</v>
      </c>
      <c r="K90">
        <v>2.0239500129999999</v>
      </c>
      <c r="L90">
        <v>170.89331630000001</v>
      </c>
      <c r="M90">
        <v>254.7518896</v>
      </c>
      <c r="N90">
        <v>51.3</v>
      </c>
      <c r="O90">
        <v>14</v>
      </c>
      <c r="P90" s="118">
        <v>0.61994212962962958</v>
      </c>
      <c r="Q90" s="118">
        <v>0.16111111111111112</v>
      </c>
      <c r="R90" s="118">
        <v>0.45883101851851849</v>
      </c>
      <c r="S90">
        <v>4161</v>
      </c>
      <c r="T90">
        <v>0</v>
      </c>
      <c r="U90">
        <v>50</v>
      </c>
      <c r="V90">
        <v>-0.52633062200000003</v>
      </c>
      <c r="W90">
        <v>0.60424428100000005</v>
      </c>
      <c r="X90">
        <v>47.769570440000003</v>
      </c>
      <c r="Y90">
        <v>24.393920900000001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e">
        <v>#DIV/0!</v>
      </c>
      <c r="AH90" t="e">
        <v>#DIV/0!</v>
      </c>
      <c r="AI90" t="e">
        <v>#DIV/0!</v>
      </c>
      <c r="AJ90">
        <v>-1</v>
      </c>
      <c r="AK90">
        <v>0.85</v>
      </c>
      <c r="AL90">
        <v>0.85</v>
      </c>
      <c r="AM90">
        <v>9.7839221950000006</v>
      </c>
      <c r="AN90">
        <v>0.85</v>
      </c>
      <c r="AO90">
        <v>3.0969999999999999E-4</v>
      </c>
      <c r="AP90" t="e">
        <v>#DIV/0!</v>
      </c>
      <c r="AQ90" t="e">
        <v>#DIV/0!</v>
      </c>
      <c r="AR90" t="e">
        <v>#DIV/0!</v>
      </c>
      <c r="AS90">
        <v>1800.0826420000001</v>
      </c>
      <c r="AT90">
        <v>0.5</v>
      </c>
      <c r="AU90" t="e">
        <v>#DIV/0!</v>
      </c>
      <c r="AV90">
        <v>6.5422429299999996</v>
      </c>
      <c r="AW90">
        <v>1.1356762410000001</v>
      </c>
      <c r="AX90">
        <v>24.393920900000001</v>
      </c>
      <c r="AY90">
        <v>2</v>
      </c>
      <c r="AZ90">
        <v>4.644859791</v>
      </c>
      <c r="BA90">
        <v>1</v>
      </c>
      <c r="BB90">
        <v>9.289719582</v>
      </c>
      <c r="BC90">
        <v>24.950439450000001</v>
      </c>
      <c r="BD90">
        <v>24.393920900000001</v>
      </c>
      <c r="BE90">
        <v>25.134042740000002</v>
      </c>
      <c r="BF90">
        <v>47.042057040000003</v>
      </c>
      <c r="BG90">
        <v>47.166366580000002</v>
      </c>
      <c r="BH90">
        <v>15.457517620000001</v>
      </c>
      <c r="BI90">
        <v>19.120838169999999</v>
      </c>
      <c r="BJ90">
        <v>49.237289429999997</v>
      </c>
      <c r="BK90">
        <v>60.906173709999997</v>
      </c>
      <c r="BL90">
        <v>350.34606930000001</v>
      </c>
      <c r="BM90">
        <v>1799.349731</v>
      </c>
      <c r="BN90">
        <v>675.66400150000004</v>
      </c>
      <c r="BO90">
        <v>100.9843369</v>
      </c>
      <c r="BP90">
        <v>0.77066040000000002</v>
      </c>
      <c r="BQ90">
        <v>-1.217759609</v>
      </c>
      <c r="BR90">
        <v>0.5</v>
      </c>
      <c r="BS90">
        <v>-1.355140209</v>
      </c>
      <c r="BT90">
        <v>7.355140209</v>
      </c>
      <c r="BU90">
        <v>1</v>
      </c>
      <c r="BV90">
        <v>0</v>
      </c>
      <c r="BW90">
        <v>0.15999999600000001</v>
      </c>
      <c r="BX90">
        <v>111135</v>
      </c>
      <c r="BY90">
        <v>1.7517303470000001</v>
      </c>
      <c r="BZ90">
        <v>6.5422429999999997E-3</v>
      </c>
      <c r="CA90">
        <v>297.54392089999999</v>
      </c>
      <c r="CB90">
        <v>298.10043949999999</v>
      </c>
      <c r="CC90">
        <v>287.89595059999999</v>
      </c>
      <c r="CD90">
        <v>2.1063801E-2</v>
      </c>
      <c r="CE90">
        <v>3.0665814029999998</v>
      </c>
      <c r="CF90">
        <v>30.366901429999999</v>
      </c>
      <c r="CG90">
        <v>11.24606326</v>
      </c>
      <c r="CH90">
        <v>24.672180180000002</v>
      </c>
      <c r="CI90">
        <v>3.1180610990000002</v>
      </c>
      <c r="CJ90">
        <v>0.567341867</v>
      </c>
      <c r="CK90">
        <v>1.930905162</v>
      </c>
      <c r="CL90">
        <v>1.187155937</v>
      </c>
      <c r="CM90">
        <v>0.35772920800000002</v>
      </c>
      <c r="CN90">
        <v>4.823978393</v>
      </c>
      <c r="CO90">
        <v>1.012788856</v>
      </c>
      <c r="CP90">
        <v>64.345558460000007</v>
      </c>
      <c r="CQ90">
        <v>47.242853959999998</v>
      </c>
      <c r="CR90">
        <v>-7.1687110000000004E-3</v>
      </c>
      <c r="CS90">
        <v>0</v>
      </c>
      <c r="CT90">
        <v>1529.4472720000001</v>
      </c>
      <c r="CU90">
        <v>0</v>
      </c>
      <c r="CV90" t="e">
        <v>#DIV/0!</v>
      </c>
      <c r="CW90" t="e">
        <v>#DIV/0!</v>
      </c>
      <c r="CX90">
        <v>10</v>
      </c>
      <c r="CY90">
        <v>0.17526709150939199</v>
      </c>
      <c r="CZ90">
        <v>-8.8987642956718407</v>
      </c>
      <c r="DA90">
        <v>36.670679496770099</v>
      </c>
      <c r="DB90">
        <v>0.80675494892894295</v>
      </c>
    </row>
    <row r="91" spans="1:106" x14ac:dyDescent="0.3">
      <c r="A91">
        <v>90</v>
      </c>
      <c r="B91" t="s">
        <v>24</v>
      </c>
      <c r="C91">
        <v>10</v>
      </c>
      <c r="D91">
        <v>10</v>
      </c>
      <c r="E91">
        <v>1</v>
      </c>
      <c r="F91">
        <v>2</v>
      </c>
      <c r="G91">
        <v>69</v>
      </c>
      <c r="H91" s="3">
        <v>41313</v>
      </c>
      <c r="I91">
        <v>1</v>
      </c>
      <c r="J91">
        <v>183.58352729999999</v>
      </c>
      <c r="K91">
        <v>2.0239500129999999</v>
      </c>
      <c r="L91">
        <v>170.89331630000001</v>
      </c>
      <c r="M91">
        <v>254.7518896</v>
      </c>
      <c r="N91">
        <v>51.3</v>
      </c>
      <c r="O91">
        <v>15</v>
      </c>
      <c r="P91" s="118">
        <v>0.62236111111111114</v>
      </c>
      <c r="Q91" s="118">
        <v>0.16111111111111112</v>
      </c>
      <c r="R91" s="118">
        <v>0.46124999999999999</v>
      </c>
      <c r="S91">
        <v>4370</v>
      </c>
      <c r="T91">
        <v>0</v>
      </c>
      <c r="U91">
        <v>150</v>
      </c>
      <c r="V91">
        <v>13.57208932</v>
      </c>
      <c r="W91">
        <v>0.589442778</v>
      </c>
      <c r="X91">
        <v>102.47665499999999</v>
      </c>
      <c r="Y91">
        <v>24.14151764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t="e">
        <v>#DIV/0!</v>
      </c>
      <c r="AH91" t="e">
        <v>#DIV/0!</v>
      </c>
      <c r="AI91" t="e">
        <v>#DIV/0!</v>
      </c>
      <c r="AJ91">
        <v>-1</v>
      </c>
      <c r="AK91">
        <v>0.85</v>
      </c>
      <c r="AL91">
        <v>0.85</v>
      </c>
      <c r="AM91">
        <v>9.7839221950000006</v>
      </c>
      <c r="AN91">
        <v>0.85</v>
      </c>
      <c r="AO91">
        <v>9.5153849999999995E-3</v>
      </c>
      <c r="AP91" t="e">
        <v>#DIV/0!</v>
      </c>
      <c r="AQ91" t="e">
        <v>#DIV/0!</v>
      </c>
      <c r="AR91" t="e">
        <v>#DIV/0!</v>
      </c>
      <c r="AS91">
        <v>1800.0826420000001</v>
      </c>
      <c r="AT91">
        <v>0.5</v>
      </c>
      <c r="AU91" t="e">
        <v>#DIV/0!</v>
      </c>
      <c r="AV91">
        <v>6.3574394209999996</v>
      </c>
      <c r="AW91">
        <v>1.1299937550000001</v>
      </c>
      <c r="AX91">
        <v>24.14151764</v>
      </c>
      <c r="AY91">
        <v>2</v>
      </c>
      <c r="AZ91">
        <v>4.644859791</v>
      </c>
      <c r="BA91">
        <v>1</v>
      </c>
      <c r="BB91">
        <v>9.289719582</v>
      </c>
      <c r="BC91">
        <v>24.844671250000001</v>
      </c>
      <c r="BD91">
        <v>24.14151764</v>
      </c>
      <c r="BE91">
        <v>25.13637924</v>
      </c>
      <c r="BF91">
        <v>151.8249969</v>
      </c>
      <c r="BG91">
        <v>143.5568695</v>
      </c>
      <c r="BH91">
        <v>15.16199684</v>
      </c>
      <c r="BI91">
        <v>18.72298241</v>
      </c>
      <c r="BJ91">
        <v>48.596763609999996</v>
      </c>
      <c r="BK91">
        <v>60.01032257</v>
      </c>
      <c r="BL91">
        <v>350.37542719999999</v>
      </c>
      <c r="BM91">
        <v>1801.6754149999999</v>
      </c>
      <c r="BN91">
        <v>591.73901369999999</v>
      </c>
      <c r="BO91">
        <v>100.97406770000001</v>
      </c>
      <c r="BP91">
        <v>-0.24061584499999999</v>
      </c>
      <c r="BQ91">
        <v>-1.1711783410000001</v>
      </c>
      <c r="BR91">
        <v>0.25</v>
      </c>
      <c r="BS91">
        <v>-1.355140209</v>
      </c>
      <c r="BT91">
        <v>7.355140209</v>
      </c>
      <c r="BU91">
        <v>1</v>
      </c>
      <c r="BV91">
        <v>0</v>
      </c>
      <c r="BW91">
        <v>0.15999999600000001</v>
      </c>
      <c r="BX91">
        <v>111115</v>
      </c>
      <c r="BY91">
        <v>1.7518771360000001</v>
      </c>
      <c r="BZ91">
        <v>6.3574390000000003E-3</v>
      </c>
      <c r="CA91">
        <v>297.29151760000002</v>
      </c>
      <c r="CB91">
        <v>297.99467120000003</v>
      </c>
      <c r="CC91">
        <v>288.26805999999999</v>
      </c>
      <c r="CD91">
        <v>5.8558331999999998E-2</v>
      </c>
      <c r="CE91">
        <v>3.020529448</v>
      </c>
      <c r="CF91">
        <v>29.913912719999999</v>
      </c>
      <c r="CG91">
        <v>11.190930310000001</v>
      </c>
      <c r="CH91">
        <v>24.49309444</v>
      </c>
      <c r="CI91">
        <v>3.0848432589999999</v>
      </c>
      <c r="CJ91">
        <v>0.55427352200000002</v>
      </c>
      <c r="CK91">
        <v>1.8905356929999999</v>
      </c>
      <c r="CL91">
        <v>1.194307566</v>
      </c>
      <c r="CM91">
        <v>0.34941786699999999</v>
      </c>
      <c r="CN91">
        <v>10.347484700000001</v>
      </c>
      <c r="CO91">
        <v>0.71384013400000002</v>
      </c>
      <c r="CP91">
        <v>63.944845809999997</v>
      </c>
      <c r="CQ91">
        <v>141.5845473</v>
      </c>
      <c r="CR91">
        <v>6.1296601999999999E-2</v>
      </c>
      <c r="CS91">
        <v>0</v>
      </c>
      <c r="CT91">
        <v>1531.4241030000001</v>
      </c>
      <c r="CU91">
        <v>0</v>
      </c>
      <c r="CV91" t="e">
        <v>#DIV/0!</v>
      </c>
      <c r="CW91" t="e">
        <v>#DIV/0!</v>
      </c>
      <c r="CX91">
        <v>10</v>
      </c>
      <c r="CY91">
        <v>0.17526709150939199</v>
      </c>
      <c r="CZ91">
        <v>-8.8987642956718407</v>
      </c>
      <c r="DA91">
        <v>36.670679496770099</v>
      </c>
      <c r="DB91">
        <v>0.80675494892894295</v>
      </c>
    </row>
    <row r="92" spans="1:106" x14ac:dyDescent="0.3">
      <c r="A92">
        <v>91</v>
      </c>
      <c r="B92" t="s">
        <v>24</v>
      </c>
      <c r="C92">
        <v>10</v>
      </c>
      <c r="D92">
        <v>10</v>
      </c>
      <c r="E92">
        <v>1</v>
      </c>
      <c r="F92">
        <v>2</v>
      </c>
      <c r="G92">
        <v>69</v>
      </c>
      <c r="H92" s="3">
        <v>41313</v>
      </c>
      <c r="I92">
        <v>1</v>
      </c>
      <c r="J92">
        <v>183.58352729999999</v>
      </c>
      <c r="K92">
        <v>2.0239500129999999</v>
      </c>
      <c r="L92">
        <v>170.89331630000001</v>
      </c>
      <c r="M92">
        <v>254.7518896</v>
      </c>
      <c r="N92">
        <v>51.3</v>
      </c>
      <c r="O92">
        <v>17</v>
      </c>
      <c r="P92" s="118">
        <v>0.62716435185185182</v>
      </c>
      <c r="Q92" s="118">
        <v>0.16111111111111112</v>
      </c>
      <c r="R92" s="118">
        <v>0.46605324074074073</v>
      </c>
      <c r="S92">
        <v>4785</v>
      </c>
      <c r="T92">
        <v>0</v>
      </c>
      <c r="U92">
        <v>800</v>
      </c>
      <c r="V92">
        <v>51.284760550000001</v>
      </c>
      <c r="W92">
        <v>0.53443274299999999</v>
      </c>
      <c r="X92">
        <v>594.7535934</v>
      </c>
      <c r="Y92">
        <v>23.99677277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t="e">
        <v>#DIV/0!</v>
      </c>
      <c r="AH92" t="e">
        <v>#DIV/0!</v>
      </c>
      <c r="AI92" t="e">
        <v>#DIV/0!</v>
      </c>
      <c r="AJ92">
        <v>-1</v>
      </c>
      <c r="AK92">
        <v>0.85</v>
      </c>
      <c r="AL92">
        <v>0.85</v>
      </c>
      <c r="AM92">
        <v>9.8076972960000006</v>
      </c>
      <c r="AN92">
        <v>0.85</v>
      </c>
      <c r="AO92">
        <v>3.4215934000000003E-2</v>
      </c>
      <c r="AP92" t="e">
        <v>#DIV/0!</v>
      </c>
      <c r="AQ92" t="e">
        <v>#DIV/0!</v>
      </c>
      <c r="AR92" t="e">
        <v>#DIV/0!</v>
      </c>
      <c r="AS92">
        <v>1800.0826420000001</v>
      </c>
      <c r="AT92">
        <v>0.5</v>
      </c>
      <c r="AU92" t="e">
        <v>#DIV/0!</v>
      </c>
      <c r="AV92">
        <v>5.9653523059999998</v>
      </c>
      <c r="AW92">
        <v>1.1633968269999999</v>
      </c>
      <c r="AX92">
        <v>23.99677277</v>
      </c>
      <c r="AY92">
        <v>2</v>
      </c>
      <c r="AZ92">
        <v>4.644859791</v>
      </c>
      <c r="BA92">
        <v>1</v>
      </c>
      <c r="BB92">
        <v>9.289719582</v>
      </c>
      <c r="BC92">
        <v>24.782577509999999</v>
      </c>
      <c r="BD92">
        <v>23.99677277</v>
      </c>
      <c r="BE92">
        <v>25.138593669999999</v>
      </c>
      <c r="BF92">
        <v>800.51940920000004</v>
      </c>
      <c r="BG92">
        <v>768.62878420000004</v>
      </c>
      <c r="BH92">
        <v>14.790640829999999</v>
      </c>
      <c r="BI92">
        <v>18.133926389999999</v>
      </c>
      <c r="BJ92">
        <v>47.581035610000001</v>
      </c>
      <c r="BK92">
        <v>58.336280819999999</v>
      </c>
      <c r="BL92">
        <v>350.38449100000003</v>
      </c>
      <c r="BM92">
        <v>1797.743774</v>
      </c>
      <c r="BN92">
        <v>1412.94751</v>
      </c>
      <c r="BO92">
        <v>100.9708023</v>
      </c>
      <c r="BP92">
        <v>-15.31987</v>
      </c>
      <c r="BQ92">
        <v>-1.0079607960000001</v>
      </c>
      <c r="BR92">
        <v>0.5</v>
      </c>
      <c r="BS92">
        <v>-1.355140209</v>
      </c>
      <c r="BT92">
        <v>7.355140209</v>
      </c>
      <c r="BU92">
        <v>1</v>
      </c>
      <c r="BV92">
        <v>0</v>
      </c>
      <c r="BW92">
        <v>0.15999999600000001</v>
      </c>
      <c r="BX92">
        <v>111115</v>
      </c>
      <c r="BY92">
        <v>1.7519224550000001</v>
      </c>
      <c r="BZ92">
        <v>5.9653520000000002E-3</v>
      </c>
      <c r="CA92">
        <v>297.14677280000001</v>
      </c>
      <c r="CB92">
        <v>297.93257749999998</v>
      </c>
      <c r="CC92">
        <v>287.63899750000002</v>
      </c>
      <c r="CD92">
        <v>0.12337637</v>
      </c>
      <c r="CE92">
        <v>2.9943939240000002</v>
      </c>
      <c r="CF92">
        <v>29.656037739999999</v>
      </c>
      <c r="CG92">
        <v>11.522111349999999</v>
      </c>
      <c r="CH92">
        <v>24.389675140000001</v>
      </c>
      <c r="CI92">
        <v>3.0658017009999998</v>
      </c>
      <c r="CJ92">
        <v>0.50535966399999999</v>
      </c>
      <c r="CK92">
        <v>1.830997097</v>
      </c>
      <c r="CL92">
        <v>1.2348046050000001</v>
      </c>
      <c r="CM92">
        <v>0.31833919700000002</v>
      </c>
      <c r="CN92">
        <v>60.052747500000002</v>
      </c>
      <c r="CO92">
        <v>0.77378522100000002</v>
      </c>
      <c r="CP92">
        <v>62.361707430000003</v>
      </c>
      <c r="CQ92">
        <v>761.17598369999996</v>
      </c>
      <c r="CR92">
        <v>4.2016632999999998E-2</v>
      </c>
      <c r="CS92">
        <v>0</v>
      </c>
      <c r="CT92">
        <v>1528.082208</v>
      </c>
      <c r="CU92">
        <v>0</v>
      </c>
      <c r="CV92" t="e">
        <v>#DIV/0!</v>
      </c>
      <c r="CW92" t="e">
        <v>#DIV/0!</v>
      </c>
      <c r="CX92">
        <v>10</v>
      </c>
      <c r="CY92">
        <v>0.17526709150939199</v>
      </c>
      <c r="CZ92">
        <v>-8.8987642956718407</v>
      </c>
      <c r="DA92">
        <v>36.670679496770099</v>
      </c>
      <c r="DB92">
        <v>0.80675494892894295</v>
      </c>
    </row>
    <row r="93" spans="1:106" x14ac:dyDescent="0.3">
      <c r="A93">
        <v>92</v>
      </c>
      <c r="B93" t="s">
        <v>24</v>
      </c>
      <c r="C93">
        <v>10</v>
      </c>
      <c r="D93">
        <v>10</v>
      </c>
      <c r="E93">
        <v>1</v>
      </c>
      <c r="F93">
        <v>2</v>
      </c>
      <c r="G93">
        <v>69</v>
      </c>
      <c r="H93" s="3">
        <v>41313</v>
      </c>
      <c r="I93">
        <v>1</v>
      </c>
      <c r="J93">
        <v>183.58352729999999</v>
      </c>
      <c r="K93">
        <v>2.0239500129999999</v>
      </c>
      <c r="L93">
        <v>170.89331630000001</v>
      </c>
      <c r="M93">
        <v>254.7518896</v>
      </c>
      <c r="N93">
        <v>51.3</v>
      </c>
      <c r="O93">
        <v>18</v>
      </c>
      <c r="P93" s="118">
        <v>0.62890046296296298</v>
      </c>
      <c r="Q93" s="118">
        <v>0.16111111111111112</v>
      </c>
      <c r="R93" s="118">
        <v>0.46778935185185189</v>
      </c>
      <c r="S93">
        <v>4926</v>
      </c>
      <c r="T93">
        <v>0</v>
      </c>
      <c r="U93">
        <v>400</v>
      </c>
      <c r="V93">
        <v>35.922245689999997</v>
      </c>
      <c r="W93">
        <v>0.51611604499999997</v>
      </c>
      <c r="X93">
        <v>255.7297528</v>
      </c>
      <c r="Y93">
        <v>24.35477448</v>
      </c>
      <c r="Z93">
        <v>3</v>
      </c>
      <c r="AA93">
        <v>3</v>
      </c>
      <c r="AB93">
        <v>0</v>
      </c>
      <c r="AC93">
        <v>0</v>
      </c>
      <c r="AD93">
        <v>289.94042969999998</v>
      </c>
      <c r="AE93">
        <v>649.26263429999995</v>
      </c>
      <c r="AF93">
        <v>407.15966800000001</v>
      </c>
      <c r="AG93" t="e">
        <v>#DIV/0!</v>
      </c>
      <c r="AH93">
        <v>0.55343120899999998</v>
      </c>
      <c r="AI93">
        <v>0.372889111</v>
      </c>
      <c r="AJ93">
        <v>-1</v>
      </c>
      <c r="AK93">
        <v>0.85</v>
      </c>
      <c r="AL93">
        <v>0.85</v>
      </c>
      <c r="AM93">
        <v>9.9528074259999997</v>
      </c>
      <c r="AN93">
        <v>0.85</v>
      </c>
      <c r="AO93">
        <v>2.4552775999999998E-2</v>
      </c>
      <c r="AP93">
        <v>0.67377680299999998</v>
      </c>
      <c r="AQ93">
        <v>2.239296655</v>
      </c>
      <c r="AR93">
        <v>-1</v>
      </c>
      <c r="AS93">
        <v>1769.1660159999999</v>
      </c>
      <c r="AT93">
        <v>0.5</v>
      </c>
      <c r="AU93">
        <v>280.37366550000002</v>
      </c>
      <c r="AV93">
        <v>6.0345120029999997</v>
      </c>
      <c r="AW93">
        <v>1.215825121</v>
      </c>
      <c r="AX93">
        <v>24.35477448</v>
      </c>
      <c r="AY93">
        <v>2</v>
      </c>
      <c r="AZ93">
        <v>4.644859791</v>
      </c>
      <c r="BA93">
        <v>1</v>
      </c>
      <c r="BB93">
        <v>9.289719582</v>
      </c>
      <c r="BC93">
        <v>24.90541267</v>
      </c>
      <c r="BD93">
        <v>24.35477448</v>
      </c>
      <c r="BE93">
        <v>25.140041350000001</v>
      </c>
      <c r="BF93">
        <v>400.41561890000003</v>
      </c>
      <c r="BG93">
        <v>378.6047974</v>
      </c>
      <c r="BH93">
        <v>14.877635</v>
      </c>
      <c r="BI93">
        <v>18.259595869999998</v>
      </c>
      <c r="BJ93">
        <v>47.508373259999999</v>
      </c>
      <c r="BK93">
        <v>58.307899480000003</v>
      </c>
      <c r="BL93">
        <v>350.34848019999998</v>
      </c>
      <c r="BM93">
        <v>1769.1660159999999</v>
      </c>
      <c r="BN93">
        <v>2154.9875489999999</v>
      </c>
      <c r="BO93">
        <v>100.9646606</v>
      </c>
      <c r="BP93">
        <v>-4.526596069</v>
      </c>
      <c r="BQ93">
        <v>-1.075160503</v>
      </c>
      <c r="BR93">
        <v>0.25</v>
      </c>
      <c r="BS93">
        <v>-1.355140209</v>
      </c>
      <c r="BT93">
        <v>7.355140209</v>
      </c>
      <c r="BU93">
        <v>1</v>
      </c>
      <c r="BV93">
        <v>0</v>
      </c>
      <c r="BW93">
        <v>0.15999999600000001</v>
      </c>
      <c r="BX93">
        <v>111115</v>
      </c>
      <c r="BY93">
        <v>1.751742401</v>
      </c>
      <c r="BZ93">
        <v>6.0345119999999997E-3</v>
      </c>
      <c r="CA93">
        <v>297.5047745</v>
      </c>
      <c r="CB93">
        <v>298.05541269999998</v>
      </c>
      <c r="CC93">
        <v>283.06655619999998</v>
      </c>
      <c r="CD93">
        <v>8.5500911999999998E-2</v>
      </c>
      <c r="CE93">
        <v>3.0593990209999999</v>
      </c>
      <c r="CF93">
        <v>30.301681810000002</v>
      </c>
      <c r="CG93">
        <v>12.04208594</v>
      </c>
      <c r="CH93">
        <v>24.63009357</v>
      </c>
      <c r="CI93">
        <v>3.1102266630000002</v>
      </c>
      <c r="CJ93">
        <v>0.48895101899999999</v>
      </c>
      <c r="CK93">
        <v>1.8435739010000001</v>
      </c>
      <c r="CL93">
        <v>1.266652763</v>
      </c>
      <c r="CM93">
        <v>0.307924164</v>
      </c>
      <c r="CN93">
        <v>25.8196677</v>
      </c>
      <c r="CO93">
        <v>0.67545301700000004</v>
      </c>
      <c r="CP93">
        <v>61.414150880000001</v>
      </c>
      <c r="CQ93">
        <v>373.38450719999997</v>
      </c>
      <c r="CR93">
        <v>5.9084782000000002E-2</v>
      </c>
      <c r="CS93">
        <v>0</v>
      </c>
      <c r="CT93">
        <v>1503.791113</v>
      </c>
      <c r="CU93">
        <v>359.32220460000002</v>
      </c>
      <c r="CV93">
        <v>0.372889111</v>
      </c>
      <c r="CW93" t="e">
        <v>#DIV/0!</v>
      </c>
      <c r="CX93">
        <v>10</v>
      </c>
      <c r="CY93">
        <v>0.17526709150939199</v>
      </c>
      <c r="CZ93">
        <v>-8.8987642956718407</v>
      </c>
      <c r="DA93">
        <v>36.670679496770099</v>
      </c>
      <c r="DB93">
        <v>0.80675494892894295</v>
      </c>
    </row>
    <row r="94" spans="1:106" x14ac:dyDescent="0.3">
      <c r="A94">
        <v>93</v>
      </c>
      <c r="B94" t="s">
        <v>25</v>
      </c>
      <c r="C94">
        <v>11</v>
      </c>
      <c r="D94">
        <v>11</v>
      </c>
      <c r="E94">
        <v>1</v>
      </c>
      <c r="F94">
        <v>3</v>
      </c>
      <c r="G94">
        <v>69</v>
      </c>
      <c r="H94" s="3">
        <v>41313</v>
      </c>
      <c r="I94">
        <v>1</v>
      </c>
      <c r="J94">
        <v>196.7853581</v>
      </c>
      <c r="K94">
        <v>2.5225292669999999</v>
      </c>
      <c r="L94">
        <v>192.17168559999999</v>
      </c>
      <c r="M94">
        <v>295.49794930000002</v>
      </c>
      <c r="N94">
        <v>40.6</v>
      </c>
      <c r="O94">
        <v>20</v>
      </c>
      <c r="P94" s="118">
        <v>0.63468749999999996</v>
      </c>
      <c r="Q94" s="118">
        <v>0.16111111111111112</v>
      </c>
      <c r="R94" s="118">
        <v>0.47357638888888887</v>
      </c>
      <c r="S94">
        <v>5435</v>
      </c>
      <c r="T94">
        <v>0</v>
      </c>
      <c r="U94">
        <v>50</v>
      </c>
      <c r="V94">
        <v>-0.71873490699999998</v>
      </c>
      <c r="W94">
        <v>0.63730510299999998</v>
      </c>
      <c r="X94">
        <v>49.338055650000001</v>
      </c>
      <c r="Y94">
        <v>24.735294339999999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t="e">
        <v>#DIV/0!</v>
      </c>
      <c r="AH94" t="e">
        <v>#DIV/0!</v>
      </c>
      <c r="AI94" t="e">
        <v>#DIV/0!</v>
      </c>
      <c r="AJ94">
        <v>-1</v>
      </c>
      <c r="AK94">
        <v>0.85</v>
      </c>
      <c r="AL94">
        <v>0.85</v>
      </c>
      <c r="AM94">
        <v>9.9940061569999994</v>
      </c>
      <c r="AN94">
        <v>0.85</v>
      </c>
      <c r="AO94">
        <v>1.8384900000000001E-4</v>
      </c>
      <c r="AP94" t="e">
        <v>#DIV/0!</v>
      </c>
      <c r="AQ94" t="e">
        <v>#DIV/0!</v>
      </c>
      <c r="AR94" t="e">
        <v>#DIV/0!</v>
      </c>
      <c r="AS94">
        <v>1769.1660159999999</v>
      </c>
      <c r="AT94">
        <v>0.5</v>
      </c>
      <c r="AU94" t="e">
        <v>#DIV/0!</v>
      </c>
      <c r="AV94">
        <v>7.2217044100000001</v>
      </c>
      <c r="AW94">
        <v>1.1917984100000001</v>
      </c>
      <c r="AX94">
        <v>24.735294339999999</v>
      </c>
      <c r="AY94">
        <v>2</v>
      </c>
      <c r="AZ94">
        <v>4.644859791</v>
      </c>
      <c r="BA94">
        <v>1</v>
      </c>
      <c r="BB94">
        <v>9.289719582</v>
      </c>
      <c r="BC94">
        <v>25.14242935</v>
      </c>
      <c r="BD94">
        <v>24.735294339999999</v>
      </c>
      <c r="BE94">
        <v>25.13447571</v>
      </c>
      <c r="BF94">
        <v>48.154468540000003</v>
      </c>
      <c r="BG94">
        <v>48.365364069999998</v>
      </c>
      <c r="BH94">
        <v>15.153622629999999</v>
      </c>
      <c r="BI94">
        <v>19.19684792</v>
      </c>
      <c r="BJ94">
        <v>47.706897740000002</v>
      </c>
      <c r="BK94">
        <v>60.435848239999999</v>
      </c>
      <c r="BL94">
        <v>350.36734009999998</v>
      </c>
      <c r="BM94">
        <v>1799.8480219999999</v>
      </c>
      <c r="BN94">
        <v>1439.0848390000001</v>
      </c>
      <c r="BO94">
        <v>100.9563522</v>
      </c>
      <c r="BP94">
        <v>0.89327621499999998</v>
      </c>
      <c r="BQ94">
        <v>-1.212964535</v>
      </c>
      <c r="BR94">
        <v>0.25</v>
      </c>
      <c r="BS94">
        <v>-1.355140209</v>
      </c>
      <c r="BT94">
        <v>7.355140209</v>
      </c>
      <c r="BU94">
        <v>1</v>
      </c>
      <c r="BV94">
        <v>0</v>
      </c>
      <c r="BW94">
        <v>0.15999999600000001</v>
      </c>
      <c r="BX94">
        <v>111135</v>
      </c>
      <c r="BY94">
        <v>1.7518366999999999</v>
      </c>
      <c r="BZ94">
        <v>7.2217039999999998E-3</v>
      </c>
      <c r="CA94">
        <v>297.8852943</v>
      </c>
      <c r="CB94">
        <v>298.2924294</v>
      </c>
      <c r="CC94">
        <v>287.97567720000001</v>
      </c>
      <c r="CD94">
        <v>-9.522738E-2</v>
      </c>
      <c r="CE94">
        <v>3.12984215</v>
      </c>
      <c r="CF94">
        <v>31.001933810000001</v>
      </c>
      <c r="CG94">
        <v>11.8050859</v>
      </c>
      <c r="CH94">
        <v>24.938861849999999</v>
      </c>
      <c r="CI94">
        <v>3.168106104</v>
      </c>
      <c r="CJ94">
        <v>0.59639074999999997</v>
      </c>
      <c r="CK94">
        <v>1.9380437399999999</v>
      </c>
      <c r="CL94">
        <v>1.2300623639999999</v>
      </c>
      <c r="CM94">
        <v>0.37621617000000002</v>
      </c>
      <c r="CN94">
        <v>4.9809901249999999</v>
      </c>
      <c r="CO94">
        <v>1.020111325</v>
      </c>
      <c r="CP94">
        <v>63.448641090000002</v>
      </c>
      <c r="CQ94">
        <v>48.469812019999999</v>
      </c>
      <c r="CR94">
        <v>-9.4084860000000006E-3</v>
      </c>
      <c r="CS94">
        <v>0</v>
      </c>
      <c r="CT94">
        <v>1529.870819</v>
      </c>
      <c r="CU94">
        <v>0</v>
      </c>
      <c r="CV94" t="e">
        <v>#DIV/0!</v>
      </c>
      <c r="CW94" t="e">
        <v>#DIV/0!</v>
      </c>
      <c r="CX94">
        <v>11</v>
      </c>
      <c r="CY94">
        <v>0.19128681550664201</v>
      </c>
      <c r="CZ94">
        <v>-10.156454455578</v>
      </c>
      <c r="DA94">
        <v>39.578117576148898</v>
      </c>
      <c r="DB94">
        <v>0.87071858667527502</v>
      </c>
    </row>
    <row r="95" spans="1:106" x14ac:dyDescent="0.3">
      <c r="A95">
        <v>94</v>
      </c>
      <c r="B95" t="s">
        <v>25</v>
      </c>
      <c r="C95">
        <v>11</v>
      </c>
      <c r="D95">
        <v>11</v>
      </c>
      <c r="E95">
        <v>1</v>
      </c>
      <c r="F95">
        <v>3</v>
      </c>
      <c r="G95">
        <v>69</v>
      </c>
      <c r="H95" s="3">
        <v>41313</v>
      </c>
      <c r="I95">
        <v>1</v>
      </c>
      <c r="J95">
        <v>196.7853581</v>
      </c>
      <c r="K95">
        <v>2.5225292669999999</v>
      </c>
      <c r="L95">
        <v>192.17168559999999</v>
      </c>
      <c r="M95">
        <v>295.49794930000002</v>
      </c>
      <c r="N95">
        <v>40.6</v>
      </c>
      <c r="O95">
        <v>21</v>
      </c>
      <c r="P95" s="118">
        <v>0.63710648148148141</v>
      </c>
      <c r="Q95" s="118">
        <v>0.16111111111111112</v>
      </c>
      <c r="R95" s="118">
        <v>0.47599537037037037</v>
      </c>
      <c r="S95">
        <v>5644</v>
      </c>
      <c r="T95">
        <v>0</v>
      </c>
      <c r="U95">
        <v>150</v>
      </c>
      <c r="V95">
        <v>14.322795510000001</v>
      </c>
      <c r="W95">
        <v>0.62855257200000003</v>
      </c>
      <c r="X95">
        <v>101.9754339</v>
      </c>
      <c r="Y95">
        <v>24.7824955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t="e">
        <v>#DIV/0!</v>
      </c>
      <c r="AH95" t="e">
        <v>#DIV/0!</v>
      </c>
      <c r="AI95" t="e">
        <v>#DIV/0!</v>
      </c>
      <c r="AJ95">
        <v>-1</v>
      </c>
      <c r="AK95">
        <v>0.85</v>
      </c>
      <c r="AL95">
        <v>0.85</v>
      </c>
      <c r="AM95">
        <v>9.9940061569999994</v>
      </c>
      <c r="AN95">
        <v>0.85</v>
      </c>
      <c r="AO95">
        <v>1.0016771000000001E-2</v>
      </c>
      <c r="AP95" t="e">
        <v>#DIV/0!</v>
      </c>
      <c r="AQ95" t="e">
        <v>#DIV/0!</v>
      </c>
      <c r="AR95" t="e">
        <v>#DIV/0!</v>
      </c>
      <c r="AS95">
        <v>1769.1660159999999</v>
      </c>
      <c r="AT95">
        <v>0.5</v>
      </c>
      <c r="AU95" t="e">
        <v>#DIV/0!</v>
      </c>
      <c r="AV95">
        <v>7.0385354339999999</v>
      </c>
      <c r="AW95">
        <v>1.1765027189999999</v>
      </c>
      <c r="AX95">
        <v>24.7824955</v>
      </c>
      <c r="AY95">
        <v>2</v>
      </c>
      <c r="AZ95">
        <v>4.644859791</v>
      </c>
      <c r="BA95">
        <v>1</v>
      </c>
      <c r="BB95">
        <v>9.289719582</v>
      </c>
      <c r="BC95">
        <v>25.166797639999999</v>
      </c>
      <c r="BD95">
        <v>24.7824955</v>
      </c>
      <c r="BE95">
        <v>25.13547325</v>
      </c>
      <c r="BF95">
        <v>151.6179047</v>
      </c>
      <c r="BG95">
        <v>142.86727909999999</v>
      </c>
      <c r="BH95">
        <v>15.495939249999999</v>
      </c>
      <c r="BI95">
        <v>19.43598557</v>
      </c>
      <c r="BJ95">
        <v>48.713577270000002</v>
      </c>
      <c r="BK95">
        <v>61.099647519999998</v>
      </c>
      <c r="BL95">
        <v>350.337738</v>
      </c>
      <c r="BM95">
        <v>1799.6635739999999</v>
      </c>
      <c r="BN95">
        <v>2096.2883299999999</v>
      </c>
      <c r="BO95">
        <v>100.95580289999999</v>
      </c>
      <c r="BP95">
        <v>-7.9975128000000006E-2</v>
      </c>
      <c r="BQ95">
        <v>-1.199752331</v>
      </c>
      <c r="BR95">
        <v>0.25</v>
      </c>
      <c r="BS95">
        <v>-1.355140209</v>
      </c>
      <c r="BT95">
        <v>7.355140209</v>
      </c>
      <c r="BU95">
        <v>1</v>
      </c>
      <c r="BV95">
        <v>0</v>
      </c>
      <c r="BW95">
        <v>0.15999999600000001</v>
      </c>
      <c r="BX95">
        <v>111115</v>
      </c>
      <c r="BY95">
        <v>1.7516886899999999</v>
      </c>
      <c r="BZ95">
        <v>7.0385350000000003E-3</v>
      </c>
      <c r="CA95">
        <v>297.93249550000002</v>
      </c>
      <c r="CB95">
        <v>298.31679759999997</v>
      </c>
      <c r="CC95">
        <v>287.94616539999998</v>
      </c>
      <c r="CD95">
        <v>-6.6536805000000004E-2</v>
      </c>
      <c r="CE95">
        <v>3.1386782480000002</v>
      </c>
      <c r="CF95">
        <v>31.08962691</v>
      </c>
      <c r="CG95">
        <v>11.653641349999999</v>
      </c>
      <c r="CH95">
        <v>24.974646570000001</v>
      </c>
      <c r="CI95">
        <v>3.174874526</v>
      </c>
      <c r="CJ95">
        <v>0.588719188</v>
      </c>
      <c r="CK95">
        <v>1.9621755279999999</v>
      </c>
      <c r="CL95">
        <v>1.212698998</v>
      </c>
      <c r="CM95">
        <v>0.37133229099999998</v>
      </c>
      <c r="CN95">
        <v>10.29501181</v>
      </c>
      <c r="CO95">
        <v>0.71377739200000001</v>
      </c>
      <c r="CP95">
        <v>63.981536429999998</v>
      </c>
      <c r="CQ95">
        <v>140.7858627</v>
      </c>
      <c r="CR95">
        <v>6.5091369999999996E-2</v>
      </c>
      <c r="CS95">
        <v>0</v>
      </c>
      <c r="CT95">
        <v>1529.7140380000001</v>
      </c>
      <c r="CU95">
        <v>0</v>
      </c>
      <c r="CV95" t="e">
        <v>#DIV/0!</v>
      </c>
      <c r="CW95" t="e">
        <v>#DIV/0!</v>
      </c>
      <c r="CX95">
        <v>11</v>
      </c>
      <c r="CY95">
        <v>0.19128681550664201</v>
      </c>
      <c r="CZ95">
        <v>-10.156454455578</v>
      </c>
      <c r="DA95">
        <v>39.578117576148898</v>
      </c>
      <c r="DB95">
        <v>0.87071858667527502</v>
      </c>
    </row>
    <row r="96" spans="1:106" x14ac:dyDescent="0.3">
      <c r="A96">
        <v>95</v>
      </c>
      <c r="B96" t="s">
        <v>25</v>
      </c>
      <c r="C96">
        <v>11</v>
      </c>
      <c r="D96">
        <v>11</v>
      </c>
      <c r="E96">
        <v>1</v>
      </c>
      <c r="F96">
        <v>3</v>
      </c>
      <c r="G96">
        <v>69</v>
      </c>
      <c r="H96" s="3">
        <v>41313</v>
      </c>
      <c r="I96">
        <v>1</v>
      </c>
      <c r="J96">
        <v>196.7853581</v>
      </c>
      <c r="K96">
        <v>2.5225292669999999</v>
      </c>
      <c r="L96">
        <v>192.17168559999999</v>
      </c>
      <c r="M96">
        <v>295.49794930000002</v>
      </c>
      <c r="N96">
        <v>40.6</v>
      </c>
      <c r="O96">
        <v>23</v>
      </c>
      <c r="P96" s="118">
        <v>0.64181712962962967</v>
      </c>
      <c r="Q96" s="118">
        <v>0.16111111111111112</v>
      </c>
      <c r="R96" s="118">
        <v>0.48070601851851852</v>
      </c>
      <c r="S96">
        <v>6051</v>
      </c>
      <c r="T96">
        <v>0</v>
      </c>
      <c r="U96">
        <v>800</v>
      </c>
      <c r="V96">
        <v>58.981442250000001</v>
      </c>
      <c r="W96">
        <v>0.60687669</v>
      </c>
      <c r="X96">
        <v>587.43011090000005</v>
      </c>
      <c r="Y96">
        <v>24.69629097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e">
        <v>#DIV/0!</v>
      </c>
      <c r="AH96" t="e">
        <v>#DIV/0!</v>
      </c>
      <c r="AI96" t="e">
        <v>#DIV/0!</v>
      </c>
      <c r="AJ96">
        <v>-1</v>
      </c>
      <c r="AK96">
        <v>0.85</v>
      </c>
      <c r="AL96">
        <v>0.85</v>
      </c>
      <c r="AM96">
        <v>9.9940061569999994</v>
      </c>
      <c r="AN96">
        <v>0.85</v>
      </c>
      <c r="AO96">
        <v>3.9208737E-2</v>
      </c>
      <c r="AP96" t="e">
        <v>#DIV/0!</v>
      </c>
      <c r="AQ96" t="e">
        <v>#DIV/0!</v>
      </c>
      <c r="AR96" t="e">
        <v>#DIV/0!</v>
      </c>
      <c r="AS96">
        <v>1769.1660159999999</v>
      </c>
      <c r="AT96">
        <v>0.5</v>
      </c>
      <c r="AU96" t="e">
        <v>#DIV/0!</v>
      </c>
      <c r="AV96">
        <v>6.7131731749999997</v>
      </c>
      <c r="AW96">
        <v>1.1596136319999999</v>
      </c>
      <c r="AX96">
        <v>24.69629097</v>
      </c>
      <c r="AY96">
        <v>2</v>
      </c>
      <c r="AZ96">
        <v>4.644859791</v>
      </c>
      <c r="BA96">
        <v>1</v>
      </c>
      <c r="BB96">
        <v>9.289719582</v>
      </c>
      <c r="BC96">
        <v>25.130422589999998</v>
      </c>
      <c r="BD96">
        <v>24.69629097</v>
      </c>
      <c r="BE96">
        <v>25.13677216</v>
      </c>
      <c r="BF96">
        <v>800.8712769</v>
      </c>
      <c r="BG96">
        <v>764.26086429999998</v>
      </c>
      <c r="BH96">
        <v>15.68684483</v>
      </c>
      <c r="BI96">
        <v>19.445775990000001</v>
      </c>
      <c r="BJ96">
        <v>49.415107730000003</v>
      </c>
      <c r="BK96">
        <v>61.256111150000002</v>
      </c>
      <c r="BL96">
        <v>350.23947140000001</v>
      </c>
      <c r="BM96">
        <v>1799.762207</v>
      </c>
      <c r="BN96">
        <v>1696.915649</v>
      </c>
      <c r="BO96">
        <v>100.9444656</v>
      </c>
      <c r="BP96">
        <v>-14.18480301</v>
      </c>
      <c r="BQ96">
        <v>-1.060887814</v>
      </c>
      <c r="BR96">
        <v>0.25</v>
      </c>
      <c r="BS96">
        <v>-1.355140209</v>
      </c>
      <c r="BT96">
        <v>7.355140209</v>
      </c>
      <c r="BU96">
        <v>1</v>
      </c>
      <c r="BV96">
        <v>0</v>
      </c>
      <c r="BW96">
        <v>0.15999999600000001</v>
      </c>
      <c r="BX96">
        <v>111115</v>
      </c>
      <c r="BY96">
        <v>1.7511973569999999</v>
      </c>
      <c r="BZ96">
        <v>6.7131730000000002E-3</v>
      </c>
      <c r="CA96">
        <v>297.84629100000001</v>
      </c>
      <c r="CB96">
        <v>298.28042260000001</v>
      </c>
      <c r="CC96">
        <v>287.9619467</v>
      </c>
      <c r="CD96">
        <v>-1.1547504E-2</v>
      </c>
      <c r="CE96">
        <v>3.1225570980000001</v>
      </c>
      <c r="CF96">
        <v>30.933415499999999</v>
      </c>
      <c r="CG96">
        <v>11.487639509999999</v>
      </c>
      <c r="CH96">
        <v>24.913356780000001</v>
      </c>
      <c r="CI96">
        <v>3.1632897039999999</v>
      </c>
      <c r="CJ96">
        <v>0.56966194400000003</v>
      </c>
      <c r="CK96">
        <v>1.962943466</v>
      </c>
      <c r="CL96">
        <v>1.2003462380000001</v>
      </c>
      <c r="CM96">
        <v>0.35920510900000002</v>
      </c>
      <c r="CN96">
        <v>59.297818640000003</v>
      </c>
      <c r="CO96">
        <v>0.76862513600000004</v>
      </c>
      <c r="CP96">
        <v>64.239834599999995</v>
      </c>
      <c r="CQ96">
        <v>755.68956709999998</v>
      </c>
      <c r="CR96">
        <v>5.0139082000000001E-2</v>
      </c>
      <c r="CS96">
        <v>0</v>
      </c>
      <c r="CT96">
        <v>1529.7978760000001</v>
      </c>
      <c r="CU96">
        <v>0</v>
      </c>
      <c r="CV96" t="e">
        <v>#DIV/0!</v>
      </c>
      <c r="CW96" t="e">
        <v>#DIV/0!</v>
      </c>
      <c r="CX96">
        <v>11</v>
      </c>
      <c r="CY96">
        <v>0.19128681550664201</v>
      </c>
      <c r="CZ96">
        <v>-10.156454455578</v>
      </c>
      <c r="DA96">
        <v>39.578117576148898</v>
      </c>
      <c r="DB96">
        <v>0.87071858667527502</v>
      </c>
    </row>
    <row r="97" spans="1:106" x14ac:dyDescent="0.3">
      <c r="A97">
        <v>96</v>
      </c>
      <c r="B97" t="s">
        <v>25</v>
      </c>
      <c r="C97">
        <v>11</v>
      </c>
      <c r="D97">
        <v>11</v>
      </c>
      <c r="E97">
        <v>1</v>
      </c>
      <c r="F97">
        <v>3</v>
      </c>
      <c r="G97">
        <v>69</v>
      </c>
      <c r="H97" s="3">
        <v>41313</v>
      </c>
      <c r="I97">
        <v>1</v>
      </c>
      <c r="J97">
        <v>196.7853581</v>
      </c>
      <c r="K97">
        <v>2.5225292669999999</v>
      </c>
      <c r="L97">
        <v>192.17168559999999</v>
      </c>
      <c r="M97">
        <v>295.49794930000002</v>
      </c>
      <c r="N97">
        <v>40.6</v>
      </c>
      <c r="O97">
        <v>24</v>
      </c>
      <c r="P97" s="118">
        <v>0.64356481481481487</v>
      </c>
      <c r="Q97" s="118">
        <v>0.16111111111111112</v>
      </c>
      <c r="R97" s="118">
        <v>0.48245370370370372</v>
      </c>
      <c r="S97">
        <v>6193</v>
      </c>
      <c r="T97">
        <v>0</v>
      </c>
      <c r="U97">
        <v>400</v>
      </c>
      <c r="V97">
        <v>39.191738600000001</v>
      </c>
      <c r="W97">
        <v>0.595320976</v>
      </c>
      <c r="X97">
        <v>257.9801066</v>
      </c>
      <c r="Y97">
        <v>24.866889950000001</v>
      </c>
      <c r="Z97">
        <v>4</v>
      </c>
      <c r="AA97">
        <v>4</v>
      </c>
      <c r="AB97">
        <v>0</v>
      </c>
      <c r="AC97">
        <v>0</v>
      </c>
      <c r="AD97">
        <v>269.27832030000002</v>
      </c>
      <c r="AE97">
        <v>590.42230219999999</v>
      </c>
      <c r="AF97">
        <v>363.46337890000001</v>
      </c>
      <c r="AG97" t="e">
        <v>#DIV/0!</v>
      </c>
      <c r="AH97">
        <v>0.54392251199999997</v>
      </c>
      <c r="AI97">
        <v>0.38440099999999999</v>
      </c>
      <c r="AJ97">
        <v>-1</v>
      </c>
      <c r="AK97">
        <v>0.85</v>
      </c>
      <c r="AL97">
        <v>0.85</v>
      </c>
      <c r="AM97">
        <v>9.9940061569999994</v>
      </c>
      <c r="AN97">
        <v>0.85</v>
      </c>
      <c r="AO97">
        <v>2.6279134999999999E-2</v>
      </c>
      <c r="AP97">
        <v>0.70672015099999996</v>
      </c>
      <c r="AQ97">
        <v>2.1926098679999999</v>
      </c>
      <c r="AR97">
        <v>-1</v>
      </c>
      <c r="AS97">
        <v>1799.3133539999999</v>
      </c>
      <c r="AT97">
        <v>0.5</v>
      </c>
      <c r="AU97">
        <v>293.95458730000001</v>
      </c>
      <c r="AV97">
        <v>6.798466715</v>
      </c>
      <c r="AW97">
        <v>1.1955390619999999</v>
      </c>
      <c r="AX97">
        <v>24.866889950000001</v>
      </c>
      <c r="AY97">
        <v>2</v>
      </c>
      <c r="AZ97">
        <v>4.644859791</v>
      </c>
      <c r="BA97">
        <v>1</v>
      </c>
      <c r="BB97">
        <v>9.289719582</v>
      </c>
      <c r="BC97">
        <v>25.16630936</v>
      </c>
      <c r="BD97">
        <v>24.866889950000001</v>
      </c>
      <c r="BE97">
        <v>25.129888529999999</v>
      </c>
      <c r="BF97">
        <v>399.01519780000001</v>
      </c>
      <c r="BG97">
        <v>375.19464110000001</v>
      </c>
      <c r="BH97">
        <v>15.60289955</v>
      </c>
      <c r="BI97">
        <v>19.407186509999999</v>
      </c>
      <c r="BJ97">
        <v>49.04434586</v>
      </c>
      <c r="BK97">
        <v>61.002300259999998</v>
      </c>
      <c r="BL97">
        <v>350.47448730000002</v>
      </c>
      <c r="BM97">
        <v>1799.3133539999999</v>
      </c>
      <c r="BN97">
        <v>1890.263794</v>
      </c>
      <c r="BO97">
        <v>100.9415894</v>
      </c>
      <c r="BP97">
        <v>-4.0293464659999998</v>
      </c>
      <c r="BQ97">
        <v>-1.131545544</v>
      </c>
      <c r="BR97">
        <v>0.25</v>
      </c>
      <c r="BS97">
        <v>-1.355140209</v>
      </c>
      <c r="BT97">
        <v>7.355140209</v>
      </c>
      <c r="BU97">
        <v>1</v>
      </c>
      <c r="BV97">
        <v>0</v>
      </c>
      <c r="BW97">
        <v>0.15999999600000001</v>
      </c>
      <c r="BX97">
        <v>111115</v>
      </c>
      <c r="BY97">
        <v>1.752372437</v>
      </c>
      <c r="BZ97">
        <v>6.7984669999999999E-3</v>
      </c>
      <c r="CA97">
        <v>298.01688999999999</v>
      </c>
      <c r="CB97">
        <v>298.31630940000002</v>
      </c>
      <c r="CC97">
        <v>287.89013030000001</v>
      </c>
      <c r="CD97">
        <v>-3.1312995000000003E-2</v>
      </c>
      <c r="CE97">
        <v>3.1545313130000001</v>
      </c>
      <c r="CF97">
        <v>31.251056510000002</v>
      </c>
      <c r="CG97">
        <v>11.843870000000001</v>
      </c>
      <c r="CH97">
        <v>25.016599660000001</v>
      </c>
      <c r="CI97">
        <v>3.1828257390000001</v>
      </c>
      <c r="CJ97">
        <v>0.55946810700000005</v>
      </c>
      <c r="CK97">
        <v>1.958992251</v>
      </c>
      <c r="CL97">
        <v>1.2238334879999999</v>
      </c>
      <c r="CM97">
        <v>0.35272116599999997</v>
      </c>
      <c r="CN97">
        <v>26.040921990000001</v>
      </c>
      <c r="CO97">
        <v>0.68759006199999995</v>
      </c>
      <c r="CP97">
        <v>63.457766659999997</v>
      </c>
      <c r="CQ97">
        <v>369.49922190000001</v>
      </c>
      <c r="CR97">
        <v>6.7307859999999997E-2</v>
      </c>
      <c r="CS97">
        <v>0</v>
      </c>
      <c r="CT97">
        <v>1529.4163510000001</v>
      </c>
      <c r="CU97">
        <v>321.14398189999997</v>
      </c>
      <c r="CV97">
        <v>0.38440099999999999</v>
      </c>
      <c r="CW97" t="e">
        <v>#DIV/0!</v>
      </c>
      <c r="CX97">
        <v>11</v>
      </c>
      <c r="CY97">
        <v>0.19128681550664201</v>
      </c>
      <c r="CZ97">
        <v>-10.156454455578</v>
      </c>
      <c r="DA97">
        <v>39.578117576148898</v>
      </c>
      <c r="DB97">
        <v>0.87071858667527502</v>
      </c>
    </row>
    <row r="98" spans="1:106" x14ac:dyDescent="0.3">
      <c r="A98">
        <v>97</v>
      </c>
      <c r="B98" t="s">
        <v>33</v>
      </c>
      <c r="C98">
        <v>19</v>
      </c>
      <c r="D98">
        <v>19</v>
      </c>
      <c r="E98">
        <v>1</v>
      </c>
      <c r="F98">
        <v>4</v>
      </c>
      <c r="G98">
        <v>69</v>
      </c>
      <c r="H98" s="3">
        <v>41313</v>
      </c>
      <c r="I98">
        <v>1</v>
      </c>
      <c r="J98">
        <v>165.951222</v>
      </c>
      <c r="K98">
        <v>2.4098187019999999</v>
      </c>
      <c r="L98">
        <v>171.81126169999999</v>
      </c>
      <c r="M98">
        <v>261.9737619</v>
      </c>
      <c r="N98">
        <v>44.7</v>
      </c>
      <c r="O98">
        <v>26</v>
      </c>
      <c r="P98" s="118">
        <v>0.64938657407407407</v>
      </c>
      <c r="Q98" s="118">
        <v>0.16111111111111112</v>
      </c>
      <c r="R98" s="118">
        <v>0.48827546296296293</v>
      </c>
      <c r="S98">
        <v>6705</v>
      </c>
      <c r="T98">
        <v>0</v>
      </c>
      <c r="U98">
        <v>50</v>
      </c>
      <c r="V98">
        <v>-0.85052112499999999</v>
      </c>
      <c r="W98">
        <v>0.62401920799999999</v>
      </c>
      <c r="X98">
        <v>50.441218190000001</v>
      </c>
      <c r="Y98">
        <v>25.299531940000001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e">
        <v>#DIV/0!</v>
      </c>
      <c r="AH98" t="e">
        <v>#DIV/0!</v>
      </c>
      <c r="AI98" t="e">
        <v>#DIV/0!</v>
      </c>
      <c r="AJ98">
        <v>-1</v>
      </c>
      <c r="AK98">
        <v>0.85</v>
      </c>
      <c r="AL98">
        <v>0.85</v>
      </c>
      <c r="AM98">
        <v>9.9698953629999991</v>
      </c>
      <c r="AN98">
        <v>0.85</v>
      </c>
      <c r="AO98" s="119">
        <v>9.7600000000000001E-5</v>
      </c>
      <c r="AP98" t="e">
        <v>#DIV/0!</v>
      </c>
      <c r="AQ98" t="e">
        <v>#DIV/0!</v>
      </c>
      <c r="AR98" t="e">
        <v>#DIV/0!</v>
      </c>
      <c r="AS98">
        <v>1799.3133539999999</v>
      </c>
      <c r="AT98">
        <v>0.5</v>
      </c>
      <c r="AU98" t="e">
        <v>#DIV/0!</v>
      </c>
      <c r="AV98">
        <v>7.1935035200000002</v>
      </c>
      <c r="AW98">
        <v>1.2092545370000001</v>
      </c>
      <c r="AX98">
        <v>25.299531940000001</v>
      </c>
      <c r="AY98">
        <v>2</v>
      </c>
      <c r="AZ98">
        <v>4.644859791</v>
      </c>
      <c r="BA98">
        <v>1</v>
      </c>
      <c r="BB98">
        <v>9.289719582</v>
      </c>
      <c r="BC98">
        <v>25.34696198</v>
      </c>
      <c r="BD98">
        <v>25.299531940000001</v>
      </c>
      <c r="BE98">
        <v>25.12794495</v>
      </c>
      <c r="BF98">
        <v>48.82200623</v>
      </c>
      <c r="BG98">
        <v>49.105873109999997</v>
      </c>
      <c r="BH98">
        <v>16.065952299999999</v>
      </c>
      <c r="BI98">
        <v>20.08980751</v>
      </c>
      <c r="BJ98">
        <v>49.95382309</v>
      </c>
      <c r="BK98">
        <v>62.465183260000003</v>
      </c>
      <c r="BL98">
        <v>350.35989380000001</v>
      </c>
      <c r="BM98">
        <v>1801.8479</v>
      </c>
      <c r="BN98">
        <v>659.37939449999999</v>
      </c>
      <c r="BO98">
        <v>100.92929839999999</v>
      </c>
      <c r="BP98">
        <v>1.249332428</v>
      </c>
      <c r="BQ98">
        <v>-1.2541117669999999</v>
      </c>
      <c r="BR98">
        <v>0.25</v>
      </c>
      <c r="BS98">
        <v>-1.355140209</v>
      </c>
      <c r="BT98">
        <v>7.355140209</v>
      </c>
      <c r="BU98">
        <v>1</v>
      </c>
      <c r="BV98">
        <v>0</v>
      </c>
      <c r="BW98">
        <v>0.15999999600000001</v>
      </c>
      <c r="BX98">
        <v>111135</v>
      </c>
      <c r="BY98">
        <v>1.7517994690000001</v>
      </c>
      <c r="BZ98">
        <v>7.1935039999999999E-3</v>
      </c>
      <c r="CA98">
        <v>298.44953190000001</v>
      </c>
      <c r="CB98">
        <v>298.496962</v>
      </c>
      <c r="CC98">
        <v>288.29565760000003</v>
      </c>
      <c r="CD98">
        <v>-0.104557381</v>
      </c>
      <c r="CE98">
        <v>3.236904714</v>
      </c>
      <c r="CF98">
        <v>32.071011740000003</v>
      </c>
      <c r="CG98">
        <v>11.981204229999999</v>
      </c>
      <c r="CH98">
        <v>25.323246959999999</v>
      </c>
      <c r="CI98">
        <v>3.241473794</v>
      </c>
      <c r="CJ98">
        <v>0.58474038699999997</v>
      </c>
      <c r="CK98">
        <v>2.0276501769999999</v>
      </c>
      <c r="CL98">
        <v>1.2138236170000001</v>
      </c>
      <c r="CM98">
        <v>0.368799763</v>
      </c>
      <c r="CN98">
        <v>5.0909967619999996</v>
      </c>
      <c r="CO98">
        <v>1.027193185</v>
      </c>
      <c r="CP98">
        <v>64.055715629999995</v>
      </c>
      <c r="CQ98">
        <v>49.229472479999998</v>
      </c>
      <c r="CR98">
        <v>-1.1066692E-2</v>
      </c>
      <c r="CS98">
        <v>0</v>
      </c>
      <c r="CT98">
        <v>1531.5707150000001</v>
      </c>
      <c r="CU98">
        <v>0</v>
      </c>
      <c r="CV98" t="e">
        <v>#DIV/0!</v>
      </c>
      <c r="CW98" t="e">
        <v>#DIV/0!</v>
      </c>
      <c r="CX98">
        <v>19</v>
      </c>
      <c r="CY98">
        <v>0.16848993681839</v>
      </c>
      <c r="CZ98">
        <v>-9.3493587908756997</v>
      </c>
      <c r="DA98">
        <v>34.4580247819056</v>
      </c>
      <c r="DB98">
        <v>0.75807654520192302</v>
      </c>
    </row>
    <row r="99" spans="1:106" x14ac:dyDescent="0.3">
      <c r="A99">
        <v>98</v>
      </c>
      <c r="B99" t="s">
        <v>33</v>
      </c>
      <c r="C99">
        <v>19</v>
      </c>
      <c r="D99">
        <v>19</v>
      </c>
      <c r="E99">
        <v>1</v>
      </c>
      <c r="F99">
        <v>4</v>
      </c>
      <c r="G99">
        <v>69</v>
      </c>
      <c r="H99" s="3">
        <v>41313</v>
      </c>
      <c r="I99">
        <v>1</v>
      </c>
      <c r="J99">
        <v>165.951222</v>
      </c>
      <c r="K99">
        <v>2.4098187019999999</v>
      </c>
      <c r="L99">
        <v>171.81126169999999</v>
      </c>
      <c r="M99">
        <v>261.9737619</v>
      </c>
      <c r="N99">
        <v>44.7</v>
      </c>
      <c r="O99">
        <v>27</v>
      </c>
      <c r="P99" s="118">
        <v>0.65180555555555553</v>
      </c>
      <c r="Q99" s="118">
        <v>0.16111111111111112</v>
      </c>
      <c r="R99" s="118">
        <v>0.49069444444444449</v>
      </c>
      <c r="S99">
        <v>6914</v>
      </c>
      <c r="T99">
        <v>0</v>
      </c>
      <c r="U99">
        <v>150</v>
      </c>
      <c r="V99">
        <v>12.77348905</v>
      </c>
      <c r="W99">
        <v>0.605798952</v>
      </c>
      <c r="X99">
        <v>105.805753</v>
      </c>
      <c r="Y99">
        <v>25.521123889999998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t="e">
        <v>#DIV/0!</v>
      </c>
      <c r="AH99" t="e">
        <v>#DIV/0!</v>
      </c>
      <c r="AI99" t="e">
        <v>#DIV/0!</v>
      </c>
      <c r="AJ99">
        <v>-1</v>
      </c>
      <c r="AK99">
        <v>0.85</v>
      </c>
      <c r="AL99">
        <v>0.85</v>
      </c>
      <c r="AM99">
        <v>9.9698953629999991</v>
      </c>
      <c r="AN99">
        <v>0.85</v>
      </c>
      <c r="AO99">
        <v>8.997339E-3</v>
      </c>
      <c r="AP99" t="e">
        <v>#DIV/0!</v>
      </c>
      <c r="AQ99" t="e">
        <v>#DIV/0!</v>
      </c>
      <c r="AR99" t="e">
        <v>#DIV/0!</v>
      </c>
      <c r="AS99">
        <v>1799.3133539999999</v>
      </c>
      <c r="AT99">
        <v>0.5</v>
      </c>
      <c r="AU99" t="e">
        <v>#DIV/0!</v>
      </c>
      <c r="AV99">
        <v>7.1244142459999997</v>
      </c>
      <c r="AW99">
        <v>1.2309215570000001</v>
      </c>
      <c r="AX99">
        <v>25.521123889999998</v>
      </c>
      <c r="AY99">
        <v>2</v>
      </c>
      <c r="AZ99">
        <v>4.644859791</v>
      </c>
      <c r="BA99">
        <v>1</v>
      </c>
      <c r="BB99">
        <v>9.289719582</v>
      </c>
      <c r="BC99">
        <v>25.438774110000001</v>
      </c>
      <c r="BD99">
        <v>25.521123889999998</v>
      </c>
      <c r="BE99">
        <v>25.127599719999999</v>
      </c>
      <c r="BF99">
        <v>151.78350829999999</v>
      </c>
      <c r="BG99">
        <v>143.90664670000001</v>
      </c>
      <c r="BH99">
        <v>16.317113880000001</v>
      </c>
      <c r="BI99">
        <v>20.301445009999998</v>
      </c>
      <c r="BJ99">
        <v>50.455814359999998</v>
      </c>
      <c r="BK99">
        <v>62.776172639999999</v>
      </c>
      <c r="BL99">
        <v>350.36135860000002</v>
      </c>
      <c r="BM99">
        <v>1800.9886469999999</v>
      </c>
      <c r="BN99">
        <v>1704.9580080000001</v>
      </c>
      <c r="BO99">
        <v>100.9236832</v>
      </c>
      <c r="BP99">
        <v>0.55206680299999999</v>
      </c>
      <c r="BQ99">
        <v>-1.2185111049999999</v>
      </c>
      <c r="BR99">
        <v>0.25</v>
      </c>
      <c r="BS99">
        <v>-1.355140209</v>
      </c>
      <c r="BT99">
        <v>7.355140209</v>
      </c>
      <c r="BU99">
        <v>1</v>
      </c>
      <c r="BV99">
        <v>0</v>
      </c>
      <c r="BW99">
        <v>0.15999999600000001</v>
      </c>
      <c r="BX99">
        <v>111115</v>
      </c>
      <c r="BY99">
        <v>1.7518067930000001</v>
      </c>
      <c r="BZ99">
        <v>7.1244139999999999E-3</v>
      </c>
      <c r="CA99">
        <v>298.6711239</v>
      </c>
      <c r="CB99">
        <v>298.58877410000002</v>
      </c>
      <c r="CC99">
        <v>288.15817720000001</v>
      </c>
      <c r="CD99">
        <v>-9.9316053000000001E-2</v>
      </c>
      <c r="CE99">
        <v>3.27981816</v>
      </c>
      <c r="CF99">
        <v>32.498003019999999</v>
      </c>
      <c r="CG99">
        <v>12.19655801</v>
      </c>
      <c r="CH99">
        <v>25.479949000000001</v>
      </c>
      <c r="CI99">
        <v>3.271806851</v>
      </c>
      <c r="CJ99">
        <v>0.56871222799999999</v>
      </c>
      <c r="CK99">
        <v>2.0488966039999998</v>
      </c>
      <c r="CL99">
        <v>1.222910247</v>
      </c>
      <c r="CM99">
        <v>0.35860094100000001</v>
      </c>
      <c r="CN99">
        <v>10.67830629</v>
      </c>
      <c r="CO99">
        <v>0.73523881899999999</v>
      </c>
      <c r="CP99">
        <v>63.812050890000002</v>
      </c>
      <c r="CQ99">
        <v>142.05037859999999</v>
      </c>
      <c r="CR99">
        <v>5.7381228999999999E-2</v>
      </c>
      <c r="CS99">
        <v>0</v>
      </c>
      <c r="CT99">
        <v>1530.8403499999999</v>
      </c>
      <c r="CU99">
        <v>0</v>
      </c>
      <c r="CV99" t="e">
        <v>#DIV/0!</v>
      </c>
      <c r="CW99" t="e">
        <v>#DIV/0!</v>
      </c>
      <c r="CX99">
        <v>19</v>
      </c>
      <c r="CY99">
        <v>0.16848993681839</v>
      </c>
      <c r="CZ99">
        <v>-9.3493587908756997</v>
      </c>
      <c r="DA99">
        <v>34.4580247819056</v>
      </c>
      <c r="DB99">
        <v>0.75807654520192302</v>
      </c>
    </row>
    <row r="100" spans="1:106" x14ac:dyDescent="0.3">
      <c r="A100">
        <v>99</v>
      </c>
      <c r="B100" t="s">
        <v>33</v>
      </c>
      <c r="C100">
        <v>19</v>
      </c>
      <c r="D100">
        <v>19</v>
      </c>
      <c r="E100">
        <v>1</v>
      </c>
      <c r="F100">
        <v>4</v>
      </c>
      <c r="G100">
        <v>69</v>
      </c>
      <c r="H100" s="3">
        <v>41313</v>
      </c>
      <c r="I100">
        <v>1</v>
      </c>
      <c r="J100">
        <v>165.951222</v>
      </c>
      <c r="K100">
        <v>2.4098187019999999</v>
      </c>
      <c r="L100">
        <v>171.81126169999999</v>
      </c>
      <c r="M100">
        <v>261.9737619</v>
      </c>
      <c r="N100">
        <v>44.7</v>
      </c>
      <c r="O100">
        <v>29</v>
      </c>
      <c r="P100" s="118">
        <v>0.65664351851851854</v>
      </c>
      <c r="Q100" s="118">
        <v>0.16111111111111112</v>
      </c>
      <c r="R100" s="118">
        <v>0.49553240740740739</v>
      </c>
      <c r="S100">
        <v>7332</v>
      </c>
      <c r="T100">
        <v>0</v>
      </c>
      <c r="U100">
        <v>800</v>
      </c>
      <c r="V100">
        <v>51.850276630000003</v>
      </c>
      <c r="W100">
        <v>0.508795514</v>
      </c>
      <c r="X100">
        <v>584.51866529999995</v>
      </c>
      <c r="Y100">
        <v>25.444429400000001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t="e">
        <v>#DIV/0!</v>
      </c>
      <c r="AH100" t="e">
        <v>#DIV/0!</v>
      </c>
      <c r="AI100" t="e">
        <v>#DIV/0!</v>
      </c>
      <c r="AJ100">
        <v>-1</v>
      </c>
      <c r="AK100">
        <v>0.85</v>
      </c>
      <c r="AL100">
        <v>0.85</v>
      </c>
      <c r="AM100">
        <v>9.9940061569999994</v>
      </c>
      <c r="AN100">
        <v>0.85</v>
      </c>
      <c r="AO100">
        <v>3.4550376000000001E-2</v>
      </c>
      <c r="AP100" t="e">
        <v>#DIV/0!</v>
      </c>
      <c r="AQ100" t="e">
        <v>#DIV/0!</v>
      </c>
      <c r="AR100" t="e">
        <v>#DIV/0!</v>
      </c>
      <c r="AS100">
        <v>1799.3133539999999</v>
      </c>
      <c r="AT100">
        <v>0.5</v>
      </c>
      <c r="AU100" t="e">
        <v>#DIV/0!</v>
      </c>
      <c r="AV100">
        <v>6.1718222369999998</v>
      </c>
      <c r="AW100">
        <v>1.2574839600000001</v>
      </c>
      <c r="AX100">
        <v>25.444429400000001</v>
      </c>
      <c r="AY100">
        <v>2</v>
      </c>
      <c r="AZ100">
        <v>4.644859791</v>
      </c>
      <c r="BA100">
        <v>1</v>
      </c>
      <c r="BB100">
        <v>9.289719582</v>
      </c>
      <c r="BC100">
        <v>25.32375717</v>
      </c>
      <c r="BD100">
        <v>25.444429400000001</v>
      </c>
      <c r="BE100">
        <v>25.126066210000001</v>
      </c>
      <c r="BF100">
        <v>801.27746579999996</v>
      </c>
      <c r="BG100">
        <v>768.96838379999997</v>
      </c>
      <c r="BH100">
        <v>16.438364029999999</v>
      </c>
      <c r="BI100">
        <v>19.891588209999998</v>
      </c>
      <c r="BJ100">
        <v>51.176776889999999</v>
      </c>
      <c r="BK100">
        <v>61.927536009999997</v>
      </c>
      <c r="BL100">
        <v>350.3424377</v>
      </c>
      <c r="BM100">
        <v>1799.5982670000001</v>
      </c>
      <c r="BN100">
        <v>987.59277340000006</v>
      </c>
      <c r="BO100">
        <v>100.9183197</v>
      </c>
      <c r="BP100">
        <v>-13.09502792</v>
      </c>
      <c r="BQ100">
        <v>-1.108266354</v>
      </c>
      <c r="BR100">
        <v>0.25</v>
      </c>
      <c r="BS100">
        <v>-1.355140209</v>
      </c>
      <c r="BT100">
        <v>7.355140209</v>
      </c>
      <c r="BU100">
        <v>1</v>
      </c>
      <c r="BV100">
        <v>0</v>
      </c>
      <c r="BW100">
        <v>0.15999999600000001</v>
      </c>
      <c r="BX100">
        <v>111115</v>
      </c>
      <c r="BY100">
        <v>1.751712189</v>
      </c>
      <c r="BZ100">
        <v>6.1718220000000004E-3</v>
      </c>
      <c r="CA100">
        <v>298.59442940000002</v>
      </c>
      <c r="CB100">
        <v>298.47375720000002</v>
      </c>
      <c r="CC100">
        <v>287.9357162</v>
      </c>
      <c r="CD100">
        <v>5.2929564999999998E-2</v>
      </c>
      <c r="CE100">
        <v>3.264909619</v>
      </c>
      <c r="CF100">
        <v>32.352001379999997</v>
      </c>
      <c r="CG100">
        <v>12.460413170000001</v>
      </c>
      <c r="CH100">
        <v>25.384093279999998</v>
      </c>
      <c r="CI100">
        <v>3.2532226039999999</v>
      </c>
      <c r="CJ100">
        <v>0.48237591200000002</v>
      </c>
      <c r="CK100">
        <v>2.0074256579999998</v>
      </c>
      <c r="CL100">
        <v>1.245796946</v>
      </c>
      <c r="CM100">
        <v>0.303752252</v>
      </c>
      <c r="CN100">
        <v>58.988641530000002</v>
      </c>
      <c r="CO100">
        <v>0.76013354700000002</v>
      </c>
      <c r="CP100">
        <v>62.50537774</v>
      </c>
      <c r="CQ100">
        <v>761.43340139999998</v>
      </c>
      <c r="CR100">
        <v>4.2563421999999997E-2</v>
      </c>
      <c r="CS100">
        <v>0</v>
      </c>
      <c r="CT100">
        <v>1529.658527</v>
      </c>
      <c r="CU100">
        <v>0</v>
      </c>
      <c r="CV100" t="e">
        <v>#DIV/0!</v>
      </c>
      <c r="CW100" t="e">
        <v>#DIV/0!</v>
      </c>
      <c r="CX100">
        <v>19</v>
      </c>
      <c r="CY100">
        <v>0.16848993681839</v>
      </c>
      <c r="CZ100">
        <v>-9.3493587908756997</v>
      </c>
      <c r="DA100">
        <v>34.4580247819056</v>
      </c>
      <c r="DB100">
        <v>0.75807654520192302</v>
      </c>
    </row>
    <row r="101" spans="1:106" x14ac:dyDescent="0.3">
      <c r="A101">
        <v>100</v>
      </c>
      <c r="B101" t="s">
        <v>33</v>
      </c>
      <c r="C101">
        <v>19</v>
      </c>
      <c r="D101">
        <v>19</v>
      </c>
      <c r="E101">
        <v>1</v>
      </c>
      <c r="F101">
        <v>4</v>
      </c>
      <c r="G101">
        <v>69</v>
      </c>
      <c r="H101" s="3">
        <v>41313</v>
      </c>
      <c r="I101">
        <v>1</v>
      </c>
      <c r="J101">
        <v>165.951222</v>
      </c>
      <c r="K101">
        <v>2.4098187019999999</v>
      </c>
      <c r="L101">
        <v>171.81126169999999</v>
      </c>
      <c r="M101">
        <v>261.9737619</v>
      </c>
      <c r="N101">
        <v>44.7</v>
      </c>
      <c r="O101">
        <v>30</v>
      </c>
      <c r="P101" s="118">
        <v>0.65951388888888884</v>
      </c>
      <c r="Q101" s="118">
        <v>0.16111111111111112</v>
      </c>
      <c r="R101" s="118">
        <v>0.49840277777777775</v>
      </c>
      <c r="S101">
        <v>7570.5</v>
      </c>
      <c r="T101">
        <v>0</v>
      </c>
      <c r="U101">
        <v>400</v>
      </c>
      <c r="V101">
        <v>32.669739819999997</v>
      </c>
      <c r="W101">
        <v>0.43914477200000002</v>
      </c>
      <c r="X101">
        <v>249.38639900000001</v>
      </c>
      <c r="Y101">
        <v>25.354955669999999</v>
      </c>
      <c r="Z101">
        <v>5</v>
      </c>
      <c r="AA101">
        <v>5</v>
      </c>
      <c r="AB101">
        <v>0</v>
      </c>
      <c r="AC101">
        <v>0</v>
      </c>
      <c r="AD101">
        <v>283.3913574</v>
      </c>
      <c r="AE101">
        <v>581.42156980000004</v>
      </c>
      <c r="AF101">
        <v>389.6650391</v>
      </c>
      <c r="AG101" t="e">
        <v>#DIV/0!</v>
      </c>
      <c r="AH101">
        <v>0.51258884800000004</v>
      </c>
      <c r="AI101">
        <v>0.32980635899999999</v>
      </c>
      <c r="AJ101">
        <v>-1</v>
      </c>
      <c r="AK101">
        <v>0.85</v>
      </c>
      <c r="AL101">
        <v>0.85</v>
      </c>
      <c r="AM101">
        <v>9.9940061569999994</v>
      </c>
      <c r="AN101">
        <v>0.85</v>
      </c>
      <c r="AO101">
        <v>2.1991332999999998E-2</v>
      </c>
      <c r="AP101">
        <v>0.64341305900000001</v>
      </c>
      <c r="AQ101">
        <v>2.0516559679999999</v>
      </c>
      <c r="AR101">
        <v>-1</v>
      </c>
      <c r="AS101">
        <v>1801.2304690000001</v>
      </c>
      <c r="AT101">
        <v>0.5</v>
      </c>
      <c r="AU101">
        <v>252.4743363</v>
      </c>
      <c r="AV101">
        <v>5.7287184570000003</v>
      </c>
      <c r="AW101">
        <v>1.3435355099999999</v>
      </c>
      <c r="AX101">
        <v>25.354955669999999</v>
      </c>
      <c r="AY101">
        <v>2</v>
      </c>
      <c r="AZ101">
        <v>4.644859791</v>
      </c>
      <c r="BA101">
        <v>1</v>
      </c>
      <c r="BB101">
        <v>9.289719582</v>
      </c>
      <c r="BC101">
        <v>25.199817660000001</v>
      </c>
      <c r="BD101">
        <v>25.354955669999999</v>
      </c>
      <c r="BE101">
        <v>25.131174089999998</v>
      </c>
      <c r="BF101">
        <v>399.9622498</v>
      </c>
      <c r="BG101">
        <v>380.06976320000001</v>
      </c>
      <c r="BH101">
        <v>15.658813479999999</v>
      </c>
      <c r="BI101">
        <v>18.867359159999999</v>
      </c>
      <c r="BJ101">
        <v>49.110530850000004</v>
      </c>
      <c r="BK101">
        <v>59.173446660000003</v>
      </c>
      <c r="BL101">
        <v>350.35391240000001</v>
      </c>
      <c r="BM101">
        <v>1801.2304690000001</v>
      </c>
      <c r="BN101">
        <v>905.42602539999996</v>
      </c>
      <c r="BO101">
        <v>100.91800689999999</v>
      </c>
      <c r="BP101">
        <v>-4.4932212829999996</v>
      </c>
      <c r="BQ101">
        <v>-1.1136832240000001</v>
      </c>
      <c r="BR101">
        <v>0.25</v>
      </c>
      <c r="BS101">
        <v>-1.355140209</v>
      </c>
      <c r="BT101">
        <v>7.355140209</v>
      </c>
      <c r="BU101">
        <v>1</v>
      </c>
      <c r="BV101">
        <v>0</v>
      </c>
      <c r="BW101">
        <v>0.15999999600000001</v>
      </c>
      <c r="BX101">
        <v>111115</v>
      </c>
      <c r="BY101">
        <v>1.751769562</v>
      </c>
      <c r="BZ101">
        <v>5.7287179999999998E-3</v>
      </c>
      <c r="CA101">
        <v>298.50495569999998</v>
      </c>
      <c r="CB101">
        <v>298.34981770000002</v>
      </c>
      <c r="CC101">
        <v>288.19686860000002</v>
      </c>
      <c r="CD101">
        <v>0.124399343</v>
      </c>
      <c r="CE101">
        <v>3.2475917920000001</v>
      </c>
      <c r="CF101">
        <v>32.180498729999996</v>
      </c>
      <c r="CG101">
        <v>13.313139570000001</v>
      </c>
      <c r="CH101">
        <v>25.277386669999999</v>
      </c>
      <c r="CI101">
        <v>3.2326431530000002</v>
      </c>
      <c r="CJ101">
        <v>0.41932250700000001</v>
      </c>
      <c r="CK101">
        <v>1.904056282</v>
      </c>
      <c r="CL101">
        <v>1.3285868709999999</v>
      </c>
      <c r="CM101">
        <v>0.26378819199999998</v>
      </c>
      <c r="CN101">
        <v>25.167578339999999</v>
      </c>
      <c r="CO101">
        <v>0.65615953500000002</v>
      </c>
      <c r="CP101">
        <v>59.462497200000001</v>
      </c>
      <c r="CQ101">
        <v>375.32213350000001</v>
      </c>
      <c r="CR101">
        <v>5.1758853E-2</v>
      </c>
      <c r="CS101">
        <v>0</v>
      </c>
      <c r="CT101">
        <v>1531.0458980000001</v>
      </c>
      <c r="CU101">
        <v>298.03021239999998</v>
      </c>
      <c r="CV101">
        <v>0.32980635899999999</v>
      </c>
      <c r="CW101" t="e">
        <v>#DIV/0!</v>
      </c>
      <c r="CX101">
        <v>19</v>
      </c>
      <c r="CY101">
        <v>0.16848993681839</v>
      </c>
      <c r="CZ101">
        <v>-9.3493587908756997</v>
      </c>
      <c r="DA101">
        <v>34.4580247819056</v>
      </c>
      <c r="DB101">
        <v>0.75807654520192302</v>
      </c>
    </row>
    <row r="102" spans="1:106" x14ac:dyDescent="0.3">
      <c r="A102">
        <v>101</v>
      </c>
      <c r="B102" t="s">
        <v>34</v>
      </c>
      <c r="C102">
        <v>20</v>
      </c>
      <c r="D102">
        <v>20</v>
      </c>
      <c r="E102">
        <v>1</v>
      </c>
      <c r="F102">
        <v>4</v>
      </c>
      <c r="G102">
        <v>69</v>
      </c>
      <c r="H102" s="3">
        <v>41313</v>
      </c>
      <c r="I102">
        <v>1</v>
      </c>
      <c r="J102">
        <v>185.2535177</v>
      </c>
      <c r="K102">
        <v>2.132425338</v>
      </c>
      <c r="L102">
        <v>178.5252193</v>
      </c>
      <c r="M102">
        <v>263.45962530000003</v>
      </c>
      <c r="N102">
        <v>52.1</v>
      </c>
      <c r="O102">
        <v>32</v>
      </c>
      <c r="P102" s="118">
        <v>0.66724537037037035</v>
      </c>
      <c r="Q102" s="118">
        <v>0.16111111111111112</v>
      </c>
      <c r="R102" s="118">
        <v>0.50613425925925926</v>
      </c>
      <c r="S102">
        <v>8248</v>
      </c>
      <c r="T102">
        <v>0</v>
      </c>
      <c r="U102">
        <v>50</v>
      </c>
      <c r="V102">
        <v>-0.67032651600000004</v>
      </c>
      <c r="W102">
        <v>0.61136665899999998</v>
      </c>
      <c r="X102">
        <v>48.75220685</v>
      </c>
      <c r="Y102">
        <v>24.71088409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t="e">
        <v>#DIV/0!</v>
      </c>
      <c r="AH102" t="e">
        <v>#DIV/0!</v>
      </c>
      <c r="AI102" t="e">
        <v>#DIV/0!</v>
      </c>
      <c r="AJ102">
        <v>-1</v>
      </c>
      <c r="AK102">
        <v>0.85</v>
      </c>
      <c r="AL102">
        <v>0.85</v>
      </c>
      <c r="AM102">
        <v>9.9940061569999994</v>
      </c>
      <c r="AN102">
        <v>0.85</v>
      </c>
      <c r="AO102">
        <v>2.1536E-4</v>
      </c>
      <c r="AP102" t="e">
        <v>#DIV/0!</v>
      </c>
      <c r="AQ102" t="e">
        <v>#DIV/0!</v>
      </c>
      <c r="AR102" t="e">
        <v>#DIV/0!</v>
      </c>
      <c r="AS102">
        <v>1801.2304690000001</v>
      </c>
      <c r="AT102">
        <v>0.5</v>
      </c>
      <c r="AU102" t="e">
        <v>#DIV/0!</v>
      </c>
      <c r="AV102">
        <v>7.0280822330000001</v>
      </c>
      <c r="AW102">
        <v>1.205371999</v>
      </c>
      <c r="AX102">
        <v>24.71088409</v>
      </c>
      <c r="AY102">
        <v>2</v>
      </c>
      <c r="AZ102">
        <v>4.644859791</v>
      </c>
      <c r="BA102">
        <v>1</v>
      </c>
      <c r="BB102">
        <v>9.289719582</v>
      </c>
      <c r="BC102">
        <v>25.08766937</v>
      </c>
      <c r="BD102">
        <v>24.71088409</v>
      </c>
      <c r="BE102">
        <v>25.136163710000002</v>
      </c>
      <c r="BF102">
        <v>47.646640779999998</v>
      </c>
      <c r="BG102">
        <v>47.837394709999998</v>
      </c>
      <c r="BH102">
        <v>15.09132385</v>
      </c>
      <c r="BI102">
        <v>19.027395250000001</v>
      </c>
      <c r="BJ102">
        <v>47.640502929999997</v>
      </c>
      <c r="BK102">
        <v>60.065948489999997</v>
      </c>
      <c r="BL102">
        <v>350.31661989999998</v>
      </c>
      <c r="BM102">
        <v>1800.9420170000001</v>
      </c>
      <c r="BN102">
        <v>890.96618650000005</v>
      </c>
      <c r="BO102">
        <v>100.902359</v>
      </c>
      <c r="BP102">
        <v>0.47007369999999998</v>
      </c>
      <c r="BQ102">
        <v>-1.234555721</v>
      </c>
      <c r="BR102">
        <v>0.25</v>
      </c>
      <c r="BS102">
        <v>-1.355140209</v>
      </c>
      <c r="BT102">
        <v>7.355140209</v>
      </c>
      <c r="BU102">
        <v>1</v>
      </c>
      <c r="BV102">
        <v>0</v>
      </c>
      <c r="BW102">
        <v>0.15999999600000001</v>
      </c>
      <c r="BX102">
        <v>111135</v>
      </c>
      <c r="BY102">
        <v>1.7515830990000001</v>
      </c>
      <c r="BZ102">
        <v>7.0280819999999997E-3</v>
      </c>
      <c r="CA102">
        <v>297.86088410000002</v>
      </c>
      <c r="CB102">
        <v>298.23766940000002</v>
      </c>
      <c r="CC102">
        <v>288.15071619999998</v>
      </c>
      <c r="CD102">
        <v>-6.4415623000000005E-2</v>
      </c>
      <c r="CE102">
        <v>3.1252810649999998</v>
      </c>
      <c r="CF102">
        <v>30.97332011</v>
      </c>
      <c r="CG102">
        <v>11.94592486</v>
      </c>
      <c r="CH102">
        <v>24.89927673</v>
      </c>
      <c r="CI102">
        <v>3.1606335570000001</v>
      </c>
      <c r="CJ102">
        <v>0.57361633700000003</v>
      </c>
      <c r="CK102">
        <v>1.919909066</v>
      </c>
      <c r="CL102">
        <v>1.2407244909999999</v>
      </c>
      <c r="CM102">
        <v>0.361720916</v>
      </c>
      <c r="CN102">
        <v>4.9192126780000001</v>
      </c>
      <c r="CO102">
        <v>1.0191233689999999</v>
      </c>
      <c r="CP102">
        <v>62.885183069999997</v>
      </c>
      <c r="CQ102">
        <v>47.934807859999999</v>
      </c>
      <c r="CR102">
        <v>-8.7939449999999992E-3</v>
      </c>
      <c r="CS102">
        <v>0</v>
      </c>
      <c r="CT102">
        <v>1530.800714</v>
      </c>
      <c r="CU102">
        <v>0</v>
      </c>
      <c r="CV102" t="e">
        <v>#DIV/0!</v>
      </c>
      <c r="CW102" t="e">
        <v>#DIV/0!</v>
      </c>
      <c r="CX102">
        <v>20</v>
      </c>
      <c r="CY102">
        <v>0.183773414938462</v>
      </c>
      <c r="CZ102">
        <v>-9.6296860546107794</v>
      </c>
      <c r="DA102">
        <v>38.1514018293894</v>
      </c>
      <c r="DB102">
        <v>0.83933084024656601</v>
      </c>
    </row>
    <row r="103" spans="1:106" x14ac:dyDescent="0.3">
      <c r="A103">
        <v>102</v>
      </c>
      <c r="B103" t="s">
        <v>34</v>
      </c>
      <c r="C103">
        <v>20</v>
      </c>
      <c r="D103">
        <v>20</v>
      </c>
      <c r="E103">
        <v>1</v>
      </c>
      <c r="F103">
        <v>4</v>
      </c>
      <c r="G103">
        <v>69</v>
      </c>
      <c r="H103" s="3">
        <v>41313</v>
      </c>
      <c r="I103">
        <v>1</v>
      </c>
      <c r="J103">
        <v>185.2535177</v>
      </c>
      <c r="K103">
        <v>2.132425338</v>
      </c>
      <c r="L103">
        <v>178.5252193</v>
      </c>
      <c r="M103">
        <v>263.45962530000003</v>
      </c>
      <c r="N103">
        <v>52.1</v>
      </c>
      <c r="O103">
        <v>33</v>
      </c>
      <c r="P103" s="118">
        <v>0.66920138888888892</v>
      </c>
      <c r="Q103" s="118">
        <v>0.16111111111111112</v>
      </c>
      <c r="R103" s="118">
        <v>0.50809027777777771</v>
      </c>
      <c r="S103">
        <v>8417</v>
      </c>
      <c r="T103">
        <v>0</v>
      </c>
      <c r="U103">
        <v>150</v>
      </c>
      <c r="V103">
        <v>13.968305490000001</v>
      </c>
      <c r="W103">
        <v>0.60035208699999998</v>
      </c>
      <c r="X103">
        <v>102.406086</v>
      </c>
      <c r="Y103">
        <v>24.715724949999998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t="e">
        <v>#DIV/0!</v>
      </c>
      <c r="AH103" t="e">
        <v>#DIV/0!</v>
      </c>
      <c r="AI103" t="e">
        <v>#DIV/0!</v>
      </c>
      <c r="AJ103">
        <v>-1</v>
      </c>
      <c r="AK103">
        <v>0.85</v>
      </c>
      <c r="AL103">
        <v>0.85</v>
      </c>
      <c r="AM103">
        <v>9.9940061569999994</v>
      </c>
      <c r="AN103">
        <v>0.85</v>
      </c>
      <c r="AO103">
        <v>9.7736730000000001E-3</v>
      </c>
      <c r="AP103" t="e">
        <v>#DIV/0!</v>
      </c>
      <c r="AQ103" t="e">
        <v>#DIV/0!</v>
      </c>
      <c r="AR103" t="e">
        <v>#DIV/0!</v>
      </c>
      <c r="AS103">
        <v>1801.2304690000001</v>
      </c>
      <c r="AT103">
        <v>0.5</v>
      </c>
      <c r="AU103" t="e">
        <v>#DIV/0!</v>
      </c>
      <c r="AV103">
        <v>6.9028665140000003</v>
      </c>
      <c r="AW103">
        <v>1.204215255</v>
      </c>
      <c r="AX103">
        <v>24.715724949999998</v>
      </c>
      <c r="AY103">
        <v>2</v>
      </c>
      <c r="AZ103">
        <v>4.644859791</v>
      </c>
      <c r="BA103">
        <v>1</v>
      </c>
      <c r="BB103">
        <v>9.289719582</v>
      </c>
      <c r="BC103">
        <v>25.079883580000001</v>
      </c>
      <c r="BD103">
        <v>24.715724949999998</v>
      </c>
      <c r="BE103">
        <v>25.132814410000002</v>
      </c>
      <c r="BF103">
        <v>152.6273041</v>
      </c>
      <c r="BG103">
        <v>144.0858307</v>
      </c>
      <c r="BH103">
        <v>15.183083529999999</v>
      </c>
      <c r="BI103">
        <v>19.048477170000002</v>
      </c>
      <c r="BJ103">
        <v>47.950756069999997</v>
      </c>
      <c r="BK103">
        <v>60.1583252</v>
      </c>
      <c r="BL103">
        <v>350.35900880000003</v>
      </c>
      <c r="BM103">
        <v>1801.755737</v>
      </c>
      <c r="BN103">
        <v>765.89251709999996</v>
      </c>
      <c r="BO103">
        <v>100.8988724</v>
      </c>
      <c r="BP103">
        <v>-0.52725601200000005</v>
      </c>
      <c r="BQ103">
        <v>-1.2030596730000001</v>
      </c>
      <c r="BR103">
        <v>0.5</v>
      </c>
      <c r="BS103">
        <v>-1.355140209</v>
      </c>
      <c r="BT103">
        <v>7.355140209</v>
      </c>
      <c r="BU103">
        <v>1</v>
      </c>
      <c r="BV103">
        <v>0</v>
      </c>
      <c r="BW103">
        <v>0.15999999600000001</v>
      </c>
      <c r="BX103">
        <v>111115</v>
      </c>
      <c r="BY103">
        <v>1.7517950440000001</v>
      </c>
      <c r="BZ103">
        <v>6.902867E-3</v>
      </c>
      <c r="CA103">
        <v>297.86572489999998</v>
      </c>
      <c r="CB103">
        <v>298.22988359999999</v>
      </c>
      <c r="CC103">
        <v>288.2809115</v>
      </c>
      <c r="CD103">
        <v>-4.4127918000000002E-2</v>
      </c>
      <c r="CE103">
        <v>3.1261851219999999</v>
      </c>
      <c r="CF103">
        <v>30.983350439999999</v>
      </c>
      <c r="CG103">
        <v>11.934873270000001</v>
      </c>
      <c r="CH103">
        <v>24.897804260000001</v>
      </c>
      <c r="CI103">
        <v>3.1603558930000002</v>
      </c>
      <c r="CJ103">
        <v>0.56390921400000005</v>
      </c>
      <c r="CK103">
        <v>1.9219698670000001</v>
      </c>
      <c r="CL103">
        <v>1.2383860259999999</v>
      </c>
      <c r="CM103">
        <v>0.35554574500000002</v>
      </c>
      <c r="CN103">
        <v>10.3326586</v>
      </c>
      <c r="CO103">
        <v>0.71072974700000002</v>
      </c>
      <c r="CP103">
        <v>62.889648200000003</v>
      </c>
      <c r="CQ103">
        <v>142.05592949999999</v>
      </c>
      <c r="CR103">
        <v>6.1839152000000001E-2</v>
      </c>
      <c r="CS103">
        <v>0</v>
      </c>
      <c r="CT103">
        <v>1531.492377</v>
      </c>
      <c r="CU103">
        <v>0</v>
      </c>
      <c r="CV103" t="e">
        <v>#DIV/0!</v>
      </c>
      <c r="CW103" t="e">
        <v>#DIV/0!</v>
      </c>
      <c r="CX103">
        <v>20</v>
      </c>
      <c r="CY103">
        <v>0.183773414938462</v>
      </c>
      <c r="CZ103">
        <v>-9.6296860546107794</v>
      </c>
      <c r="DA103">
        <v>38.1514018293894</v>
      </c>
      <c r="DB103">
        <v>0.83933084024656601</v>
      </c>
    </row>
    <row r="104" spans="1:106" x14ac:dyDescent="0.3">
      <c r="A104">
        <v>103</v>
      </c>
      <c r="B104" t="s">
        <v>34</v>
      </c>
      <c r="C104">
        <v>20</v>
      </c>
      <c r="D104">
        <v>20</v>
      </c>
      <c r="E104">
        <v>1</v>
      </c>
      <c r="F104">
        <v>4</v>
      </c>
      <c r="G104">
        <v>69</v>
      </c>
      <c r="H104" s="3">
        <v>41313</v>
      </c>
      <c r="I104">
        <v>1</v>
      </c>
      <c r="J104">
        <v>185.2535177</v>
      </c>
      <c r="K104">
        <v>2.132425338</v>
      </c>
      <c r="L104">
        <v>178.5252193</v>
      </c>
      <c r="M104">
        <v>263.45962530000003</v>
      </c>
      <c r="N104">
        <v>52.1</v>
      </c>
      <c r="O104">
        <v>35</v>
      </c>
      <c r="P104" s="118">
        <v>0.67403935185185182</v>
      </c>
      <c r="Q104" s="118">
        <v>0.16111111111111112</v>
      </c>
      <c r="R104" s="118">
        <v>0.51292824074074073</v>
      </c>
      <c r="S104">
        <v>8835</v>
      </c>
      <c r="T104">
        <v>0</v>
      </c>
      <c r="U104">
        <v>800</v>
      </c>
      <c r="V104">
        <v>52.732792230000001</v>
      </c>
      <c r="W104">
        <v>0.52394729200000001</v>
      </c>
      <c r="X104">
        <v>586.26125539999998</v>
      </c>
      <c r="Y104">
        <v>24.433675770000001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e">
        <v>#DIV/0!</v>
      </c>
      <c r="AH104" t="e">
        <v>#DIV/0!</v>
      </c>
      <c r="AI104" t="e">
        <v>#DIV/0!</v>
      </c>
      <c r="AJ104">
        <v>-1</v>
      </c>
      <c r="AK104">
        <v>0.85</v>
      </c>
      <c r="AL104">
        <v>0.85</v>
      </c>
      <c r="AM104">
        <v>10.01823521</v>
      </c>
      <c r="AN104">
        <v>0.85</v>
      </c>
      <c r="AO104">
        <v>3.5125905999999998E-2</v>
      </c>
      <c r="AP104" t="e">
        <v>#DIV/0!</v>
      </c>
      <c r="AQ104" t="e">
        <v>#DIV/0!</v>
      </c>
      <c r="AR104" t="e">
        <v>#DIV/0!</v>
      </c>
      <c r="AS104">
        <v>1801.2304690000001</v>
      </c>
      <c r="AT104">
        <v>0.5</v>
      </c>
      <c r="AU104" t="e">
        <v>#DIV/0!</v>
      </c>
      <c r="AV104">
        <v>6.1804772769999996</v>
      </c>
      <c r="AW104">
        <v>1.2265601559999999</v>
      </c>
      <c r="AX104">
        <v>24.433675770000001</v>
      </c>
      <c r="AY104">
        <v>2</v>
      </c>
      <c r="AZ104">
        <v>4.644859791</v>
      </c>
      <c r="BA104">
        <v>1</v>
      </c>
      <c r="BB104">
        <v>9.289719582</v>
      </c>
      <c r="BC104">
        <v>24.928421019999998</v>
      </c>
      <c r="BD104">
        <v>24.433675770000001</v>
      </c>
      <c r="BE104">
        <v>25.1351738</v>
      </c>
      <c r="BF104">
        <v>801.28631589999998</v>
      </c>
      <c r="BG104">
        <v>768.47210689999997</v>
      </c>
      <c r="BH104">
        <v>14.846733090000001</v>
      </c>
      <c r="BI104">
        <v>18.31030273</v>
      </c>
      <c r="BJ104">
        <v>47.30975342</v>
      </c>
      <c r="BK104">
        <v>58.34656906</v>
      </c>
      <c r="BL104">
        <v>350.35015870000001</v>
      </c>
      <c r="BM104">
        <v>1799.670288</v>
      </c>
      <c r="BN104">
        <v>658.85638429999995</v>
      </c>
      <c r="BO104">
        <v>100.890213</v>
      </c>
      <c r="BP104">
        <v>-15.397068020000001</v>
      </c>
      <c r="BQ104">
        <v>-1.024882793</v>
      </c>
      <c r="BR104">
        <v>0.25</v>
      </c>
      <c r="BS104">
        <v>-1.355140209</v>
      </c>
      <c r="BT104">
        <v>7.355140209</v>
      </c>
      <c r="BU104">
        <v>1</v>
      </c>
      <c r="BV104">
        <v>0</v>
      </c>
      <c r="BW104">
        <v>0.15999999600000001</v>
      </c>
      <c r="BX104">
        <v>111115</v>
      </c>
      <c r="BY104">
        <v>1.751750793</v>
      </c>
      <c r="BZ104">
        <v>6.1804770000000002E-3</v>
      </c>
      <c r="CA104">
        <v>297.58367579999998</v>
      </c>
      <c r="CB104">
        <v>298.07842099999999</v>
      </c>
      <c r="CC104">
        <v>287.94723970000001</v>
      </c>
      <c r="CD104">
        <v>7.7432767E-2</v>
      </c>
      <c r="CE104">
        <v>3.073890499</v>
      </c>
      <c r="CF104">
        <v>30.467677760000001</v>
      </c>
      <c r="CG104">
        <v>12.157375030000001</v>
      </c>
      <c r="CH104">
        <v>24.681048390000001</v>
      </c>
      <c r="CI104">
        <v>3.1197141190000002</v>
      </c>
      <c r="CJ104">
        <v>0.49597397999999998</v>
      </c>
      <c r="CK104">
        <v>1.8473303430000001</v>
      </c>
      <c r="CL104">
        <v>1.2723837760000001</v>
      </c>
      <c r="CM104">
        <v>0.31238118399999998</v>
      </c>
      <c r="CN104">
        <v>59.148022939999997</v>
      </c>
      <c r="CO104">
        <v>0.76289204300000002</v>
      </c>
      <c r="CP104">
        <v>61.283591770000001</v>
      </c>
      <c r="CQ104">
        <v>760.80887570000004</v>
      </c>
      <c r="CR104">
        <v>4.2476567E-2</v>
      </c>
      <c r="CS104">
        <v>0</v>
      </c>
      <c r="CT104">
        <v>1529.7197450000001</v>
      </c>
      <c r="CU104">
        <v>0</v>
      </c>
      <c r="CV104" t="e">
        <v>#DIV/0!</v>
      </c>
      <c r="CW104" t="e">
        <v>#DIV/0!</v>
      </c>
      <c r="CX104">
        <v>20</v>
      </c>
      <c r="CY104">
        <v>0.183773414938462</v>
      </c>
      <c r="CZ104">
        <v>-9.6296860546107794</v>
      </c>
      <c r="DA104">
        <v>38.1514018293894</v>
      </c>
      <c r="DB104">
        <v>0.83933084024656601</v>
      </c>
    </row>
    <row r="105" spans="1:106" x14ac:dyDescent="0.3">
      <c r="A105">
        <v>104</v>
      </c>
      <c r="B105" t="s">
        <v>34</v>
      </c>
      <c r="C105">
        <v>20</v>
      </c>
      <c r="D105">
        <v>20</v>
      </c>
      <c r="E105">
        <v>1</v>
      </c>
      <c r="F105">
        <v>4</v>
      </c>
      <c r="G105">
        <v>69</v>
      </c>
      <c r="H105" s="3">
        <v>41313</v>
      </c>
      <c r="I105">
        <v>1</v>
      </c>
      <c r="J105">
        <v>185.2535177</v>
      </c>
      <c r="K105">
        <v>2.132425338</v>
      </c>
      <c r="L105">
        <v>178.5252193</v>
      </c>
      <c r="M105">
        <v>263.45962530000003</v>
      </c>
      <c r="N105">
        <v>52.1</v>
      </c>
      <c r="O105">
        <v>36</v>
      </c>
      <c r="P105" s="118">
        <v>0.67697916666666658</v>
      </c>
      <c r="Q105" s="118">
        <v>0.16111111111111112</v>
      </c>
      <c r="R105" s="118">
        <v>0.51586805555555559</v>
      </c>
      <c r="S105">
        <v>9081</v>
      </c>
      <c r="T105">
        <v>0</v>
      </c>
      <c r="U105">
        <v>400</v>
      </c>
      <c r="V105">
        <v>35.076339140000002</v>
      </c>
      <c r="W105">
        <v>0.45581846599999998</v>
      </c>
      <c r="X105">
        <v>243.26709719999999</v>
      </c>
      <c r="Y105">
        <v>24.61697388</v>
      </c>
      <c r="Z105">
        <v>6</v>
      </c>
      <c r="AA105">
        <v>6</v>
      </c>
      <c r="AB105">
        <v>0</v>
      </c>
      <c r="AC105">
        <v>0</v>
      </c>
      <c r="AD105">
        <v>286.75927730000001</v>
      </c>
      <c r="AE105">
        <v>615.65368650000005</v>
      </c>
      <c r="AF105">
        <v>395.50537109999999</v>
      </c>
      <c r="AG105" t="e">
        <v>#DIV/0!</v>
      </c>
      <c r="AH105">
        <v>0.53421983200000001</v>
      </c>
      <c r="AI105">
        <v>0.357584662</v>
      </c>
      <c r="AJ105">
        <v>-1</v>
      </c>
      <c r="AK105">
        <v>0.85</v>
      </c>
      <c r="AL105">
        <v>0.85</v>
      </c>
      <c r="AM105">
        <v>9.7839221950000006</v>
      </c>
      <c r="AN105">
        <v>0.85</v>
      </c>
      <c r="AO105">
        <v>2.3585022000000001E-2</v>
      </c>
      <c r="AP105">
        <v>0.66935864300000003</v>
      </c>
      <c r="AQ105">
        <v>2.1469355490000002</v>
      </c>
      <c r="AR105">
        <v>-1</v>
      </c>
      <c r="AS105">
        <v>1799.5638429999999</v>
      </c>
      <c r="AT105">
        <v>0.5</v>
      </c>
      <c r="AU105">
        <v>273.4859821</v>
      </c>
      <c r="AV105">
        <v>5.8094029220000003</v>
      </c>
      <c r="AW105">
        <v>1.3161746919999999</v>
      </c>
      <c r="AX105">
        <v>24.61697388</v>
      </c>
      <c r="AY105">
        <v>2</v>
      </c>
      <c r="AZ105">
        <v>4.644859791</v>
      </c>
      <c r="BA105">
        <v>1</v>
      </c>
      <c r="BB105">
        <v>9.289719582</v>
      </c>
      <c r="BC105">
        <v>24.943489069999998</v>
      </c>
      <c r="BD105">
        <v>24.61697388</v>
      </c>
      <c r="BE105">
        <v>25.138710020000001</v>
      </c>
      <c r="BF105">
        <v>399.44372559999999</v>
      </c>
      <c r="BG105">
        <v>378.1661987</v>
      </c>
      <c r="BH105">
        <v>14.500753400000001</v>
      </c>
      <c r="BI105">
        <v>17.758172989999998</v>
      </c>
      <c r="BJ105">
        <v>46.16543961</v>
      </c>
      <c r="BK105">
        <v>56.535949709999997</v>
      </c>
      <c r="BL105">
        <v>350.35330199999999</v>
      </c>
      <c r="BM105">
        <v>1799.5638429999999</v>
      </c>
      <c r="BN105">
        <v>776.25097659999994</v>
      </c>
      <c r="BO105">
        <v>100.8895035</v>
      </c>
      <c r="BP105">
        <v>-4.9248085020000003</v>
      </c>
      <c r="BQ105">
        <v>-1.0357337</v>
      </c>
      <c r="BR105">
        <v>0.25</v>
      </c>
      <c r="BS105">
        <v>-1.355140209</v>
      </c>
      <c r="BT105">
        <v>7.355140209</v>
      </c>
      <c r="BU105">
        <v>1</v>
      </c>
      <c r="BV105">
        <v>0</v>
      </c>
      <c r="BW105">
        <v>0.15999999600000001</v>
      </c>
      <c r="BX105">
        <v>111115</v>
      </c>
      <c r="BY105">
        <v>1.7517665099999999</v>
      </c>
      <c r="BZ105">
        <v>5.8094030000000003E-3</v>
      </c>
      <c r="CA105">
        <v>297.76697389999998</v>
      </c>
      <c r="CB105">
        <v>298.0934891</v>
      </c>
      <c r="CC105">
        <v>287.93020840000003</v>
      </c>
      <c r="CD105">
        <v>0.130599731</v>
      </c>
      <c r="CE105">
        <v>3.1077879479999999</v>
      </c>
      <c r="CF105">
        <v>30.803877910000001</v>
      </c>
      <c r="CG105">
        <v>13.04570492</v>
      </c>
      <c r="CH105">
        <v>24.780231480000001</v>
      </c>
      <c r="CI105">
        <v>3.1382539230000002</v>
      </c>
      <c r="CJ105">
        <v>0.43449891699999998</v>
      </c>
      <c r="CK105">
        <v>1.791613256</v>
      </c>
      <c r="CL105">
        <v>1.346640668</v>
      </c>
      <c r="CM105">
        <v>0.27340002200000002</v>
      </c>
      <c r="CN105">
        <v>24.543096649999999</v>
      </c>
      <c r="CO105">
        <v>0.64328091200000004</v>
      </c>
      <c r="CP105">
        <v>58.6253636</v>
      </c>
      <c r="CQ105">
        <v>373.06883729999998</v>
      </c>
      <c r="CR105">
        <v>5.5120206999999997E-2</v>
      </c>
      <c r="CS105">
        <v>0</v>
      </c>
      <c r="CT105">
        <v>1529.6292659999999</v>
      </c>
      <c r="CU105">
        <v>328.89440919999998</v>
      </c>
      <c r="CV105">
        <v>0.357584662</v>
      </c>
      <c r="CW105" t="e">
        <v>#DIV/0!</v>
      </c>
      <c r="CX105">
        <v>20</v>
      </c>
      <c r="CY105">
        <v>0.183773414938462</v>
      </c>
      <c r="CZ105">
        <v>-9.6296860546107794</v>
      </c>
      <c r="DA105">
        <v>38.1514018293894</v>
      </c>
      <c r="DB105">
        <v>0.83933084024656601</v>
      </c>
    </row>
    <row r="106" spans="1:106" x14ac:dyDescent="0.3">
      <c r="A106">
        <v>105</v>
      </c>
      <c r="B106" t="s">
        <v>35</v>
      </c>
      <c r="C106">
        <v>21</v>
      </c>
      <c r="D106">
        <v>21</v>
      </c>
      <c r="E106">
        <v>1</v>
      </c>
      <c r="F106">
        <v>5</v>
      </c>
      <c r="G106">
        <v>69</v>
      </c>
      <c r="H106" s="3">
        <v>41313</v>
      </c>
      <c r="I106">
        <v>1</v>
      </c>
      <c r="J106">
        <v>181.93551859999999</v>
      </c>
      <c r="K106">
        <v>2.1486260920000002</v>
      </c>
      <c r="L106">
        <v>171.773854</v>
      </c>
      <c r="M106">
        <v>257.52200379999999</v>
      </c>
      <c r="N106">
        <v>50.8</v>
      </c>
      <c r="O106">
        <v>38</v>
      </c>
      <c r="P106" s="118">
        <v>0.68540509259259252</v>
      </c>
      <c r="Q106" s="118">
        <v>0.16111111111111112</v>
      </c>
      <c r="R106" s="118">
        <v>0.52429398148148143</v>
      </c>
      <c r="S106">
        <v>9817</v>
      </c>
      <c r="T106">
        <v>0</v>
      </c>
      <c r="U106">
        <v>50</v>
      </c>
      <c r="V106">
        <v>-0.486885768</v>
      </c>
      <c r="W106">
        <v>0.55121266800000002</v>
      </c>
      <c r="X106">
        <v>48.692073649999998</v>
      </c>
      <c r="Y106">
        <v>24.469453810000001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t="e">
        <v>#DIV/0!</v>
      </c>
      <c r="AH106" t="e">
        <v>#DIV/0!</v>
      </c>
      <c r="AI106" t="e">
        <v>#DIV/0!</v>
      </c>
      <c r="AJ106">
        <v>-1</v>
      </c>
      <c r="AK106">
        <v>0.85</v>
      </c>
      <c r="AL106">
        <v>0.85</v>
      </c>
      <c r="AM106">
        <v>9.7839221950000006</v>
      </c>
      <c r="AN106">
        <v>0.85</v>
      </c>
      <c r="AO106">
        <v>3.3535900000000003E-4</v>
      </c>
      <c r="AP106" t="e">
        <v>#DIV/0!</v>
      </c>
      <c r="AQ106" t="e">
        <v>#DIV/0!</v>
      </c>
      <c r="AR106" t="e">
        <v>#DIV/0!</v>
      </c>
      <c r="AS106">
        <v>1799.5638429999999</v>
      </c>
      <c r="AT106">
        <v>0.5</v>
      </c>
      <c r="AU106" t="e">
        <v>#DIV/0!</v>
      </c>
      <c r="AV106">
        <v>6.301782105</v>
      </c>
      <c r="AW106">
        <v>1.1915670110000001</v>
      </c>
      <c r="AX106">
        <v>24.469453810000001</v>
      </c>
      <c r="AY106">
        <v>2</v>
      </c>
      <c r="AZ106">
        <v>4.644859791</v>
      </c>
      <c r="BA106">
        <v>1</v>
      </c>
      <c r="BB106">
        <v>9.289719582</v>
      </c>
      <c r="BC106">
        <v>24.958932879999999</v>
      </c>
      <c r="BD106">
        <v>24.469453810000001</v>
      </c>
      <c r="BE106">
        <v>25.137205120000001</v>
      </c>
      <c r="BF106">
        <v>48.032829280000001</v>
      </c>
      <c r="BG106">
        <v>48.137596129999999</v>
      </c>
      <c r="BH106">
        <v>15.19588184</v>
      </c>
      <c r="BI106">
        <v>18.725788120000001</v>
      </c>
      <c r="BJ106">
        <v>48.325736999999997</v>
      </c>
      <c r="BK106">
        <v>59.551498410000001</v>
      </c>
      <c r="BL106">
        <v>350.36489870000003</v>
      </c>
      <c r="BM106">
        <v>1800.049927</v>
      </c>
      <c r="BN106">
        <v>825.28234859999998</v>
      </c>
      <c r="BO106">
        <v>100.8723602</v>
      </c>
      <c r="BP106">
        <v>0.63291931199999996</v>
      </c>
      <c r="BQ106">
        <v>-1.210639477</v>
      </c>
      <c r="BR106">
        <v>0.25</v>
      </c>
      <c r="BS106">
        <v>-1.355140209</v>
      </c>
      <c r="BT106">
        <v>7.355140209</v>
      </c>
      <c r="BU106">
        <v>1</v>
      </c>
      <c r="BV106">
        <v>0</v>
      </c>
      <c r="BW106">
        <v>0.15999999600000001</v>
      </c>
      <c r="BX106">
        <v>111135</v>
      </c>
      <c r="BY106">
        <v>1.751824493</v>
      </c>
      <c r="BZ106">
        <v>6.3017819999999997E-3</v>
      </c>
      <c r="CA106">
        <v>297.61945379999997</v>
      </c>
      <c r="CB106">
        <v>298.10893290000001</v>
      </c>
      <c r="CC106">
        <v>288.00798179999998</v>
      </c>
      <c r="CD106">
        <v>5.7735689E-2</v>
      </c>
      <c r="CE106">
        <v>3.0804814559999998</v>
      </c>
      <c r="CF106">
        <v>30.538409619999999</v>
      </c>
      <c r="CG106">
        <v>11.812621500000001</v>
      </c>
      <c r="CH106">
        <v>24.714193340000001</v>
      </c>
      <c r="CI106">
        <v>3.1258990619999998</v>
      </c>
      <c r="CJ106">
        <v>0.52033801199999996</v>
      </c>
      <c r="CK106">
        <v>1.8889144440000001</v>
      </c>
      <c r="CL106">
        <v>1.2369846179999999</v>
      </c>
      <c r="CM106">
        <v>0.32785103500000001</v>
      </c>
      <c r="CN106">
        <v>4.9116843929999998</v>
      </c>
      <c r="CO106">
        <v>1.0115185959999999</v>
      </c>
      <c r="CP106">
        <v>62.5632813</v>
      </c>
      <c r="CQ106">
        <v>48.208351309999998</v>
      </c>
      <c r="CR106">
        <v>-6.3186500000000003E-3</v>
      </c>
      <c r="CS106">
        <v>0</v>
      </c>
      <c r="CT106">
        <v>1530.0424379999999</v>
      </c>
      <c r="CU106">
        <v>0</v>
      </c>
      <c r="CV106" t="e">
        <v>#DIV/0!</v>
      </c>
      <c r="CW106" t="e">
        <v>#DIV/0!</v>
      </c>
      <c r="CX106">
        <v>21</v>
      </c>
      <c r="CY106">
        <v>0.17860835453569901</v>
      </c>
      <c r="CZ106">
        <v>-9.1836969215575692</v>
      </c>
      <c r="DA106">
        <v>37.254475257724202</v>
      </c>
      <c r="DB106">
        <v>0.81959845566993195</v>
      </c>
    </row>
    <row r="107" spans="1:106" x14ac:dyDescent="0.3">
      <c r="A107">
        <v>106</v>
      </c>
      <c r="B107" t="s">
        <v>35</v>
      </c>
      <c r="C107">
        <v>21</v>
      </c>
      <c r="D107">
        <v>21</v>
      </c>
      <c r="E107">
        <v>1</v>
      </c>
      <c r="F107">
        <v>5</v>
      </c>
      <c r="G107">
        <v>69</v>
      </c>
      <c r="H107" s="3">
        <v>41313</v>
      </c>
      <c r="I107">
        <v>1</v>
      </c>
      <c r="J107">
        <v>181.93551859999999</v>
      </c>
      <c r="K107">
        <v>2.1486260920000002</v>
      </c>
      <c r="L107">
        <v>171.773854</v>
      </c>
      <c r="M107">
        <v>257.52200379999999</v>
      </c>
      <c r="N107">
        <v>50.8</v>
      </c>
      <c r="O107">
        <v>39</v>
      </c>
      <c r="P107" s="118">
        <v>0.6877199074074074</v>
      </c>
      <c r="Q107" s="118">
        <v>0.16111111111111112</v>
      </c>
      <c r="R107" s="118">
        <v>0.52660879629629631</v>
      </c>
      <c r="S107">
        <v>10017</v>
      </c>
      <c r="T107">
        <v>0</v>
      </c>
      <c r="U107">
        <v>150</v>
      </c>
      <c r="V107">
        <v>12.99298125</v>
      </c>
      <c r="W107">
        <v>0.53808802300000003</v>
      </c>
      <c r="X107">
        <v>100.720483</v>
      </c>
      <c r="Y107">
        <v>24.387798310000001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t="e">
        <v>#DIV/0!</v>
      </c>
      <c r="AH107" t="e">
        <v>#DIV/0!</v>
      </c>
      <c r="AI107" t="e">
        <v>#DIV/0!</v>
      </c>
      <c r="AJ107">
        <v>-1</v>
      </c>
      <c r="AK107">
        <v>0.85</v>
      </c>
      <c r="AL107">
        <v>0.85</v>
      </c>
      <c r="AM107">
        <v>9.7839221950000006</v>
      </c>
      <c r="AN107">
        <v>0.85</v>
      </c>
      <c r="AO107">
        <v>9.1419859999999995E-3</v>
      </c>
      <c r="AP107" t="e">
        <v>#DIV/0!</v>
      </c>
      <c r="AQ107" t="e">
        <v>#DIV/0!</v>
      </c>
      <c r="AR107" t="e">
        <v>#DIV/0!</v>
      </c>
      <c r="AS107">
        <v>1799.5638429999999</v>
      </c>
      <c r="AT107">
        <v>0.5</v>
      </c>
      <c r="AU107" t="e">
        <v>#DIV/0!</v>
      </c>
      <c r="AV107">
        <v>6.1226931450000004</v>
      </c>
      <c r="AW107">
        <v>1.1843382440000001</v>
      </c>
      <c r="AX107">
        <v>24.387798310000001</v>
      </c>
      <c r="AY107">
        <v>2</v>
      </c>
      <c r="AZ107">
        <v>4.644859791</v>
      </c>
      <c r="BA107">
        <v>1</v>
      </c>
      <c r="BB107">
        <v>9.289719582</v>
      </c>
      <c r="BC107">
        <v>24.917953489999999</v>
      </c>
      <c r="BD107">
        <v>24.387798310000001</v>
      </c>
      <c r="BE107">
        <v>25.136177060000001</v>
      </c>
      <c r="BF107">
        <v>151.52407840000001</v>
      </c>
      <c r="BG107">
        <v>143.6055145</v>
      </c>
      <c r="BH107">
        <v>15.2211771</v>
      </c>
      <c r="BI107">
        <v>18.650955199999999</v>
      </c>
      <c r="BJ107">
        <v>48.518268589999998</v>
      </c>
      <c r="BK107">
        <v>59.45085907</v>
      </c>
      <c r="BL107">
        <v>350.37246699999997</v>
      </c>
      <c r="BM107">
        <v>1800.739014</v>
      </c>
      <c r="BN107">
        <v>732.06927489999998</v>
      </c>
      <c r="BO107">
        <v>100.8591156</v>
      </c>
      <c r="BP107">
        <v>-0.37142944300000003</v>
      </c>
      <c r="BQ107">
        <v>-1.178733349</v>
      </c>
      <c r="BR107">
        <v>0.25</v>
      </c>
      <c r="BS107">
        <v>-1.355140209</v>
      </c>
      <c r="BT107">
        <v>7.355140209</v>
      </c>
      <c r="BU107">
        <v>1</v>
      </c>
      <c r="BV107">
        <v>0</v>
      </c>
      <c r="BW107">
        <v>0.15999999600000001</v>
      </c>
      <c r="BX107">
        <v>111115</v>
      </c>
      <c r="BY107">
        <v>1.751862335</v>
      </c>
      <c r="BZ107">
        <v>6.1226930000000002E-3</v>
      </c>
      <c r="CA107">
        <v>297.53779830000002</v>
      </c>
      <c r="CB107">
        <v>298.06795349999999</v>
      </c>
      <c r="CC107">
        <v>288.11823570000001</v>
      </c>
      <c r="CD107">
        <v>8.8930063000000004E-2</v>
      </c>
      <c r="CE107">
        <v>3.0654570909999999</v>
      </c>
      <c r="CF107">
        <v>30.393455979999999</v>
      </c>
      <c r="CG107">
        <v>11.74250078</v>
      </c>
      <c r="CH107">
        <v>24.652875900000002</v>
      </c>
      <c r="CI107">
        <v>3.1144654630000002</v>
      </c>
      <c r="CJ107">
        <v>0.50862685200000002</v>
      </c>
      <c r="CK107">
        <v>1.881118847</v>
      </c>
      <c r="CL107">
        <v>1.233346616</v>
      </c>
      <c r="CM107">
        <v>0.32041361000000002</v>
      </c>
      <c r="CN107">
        <v>10.15857883</v>
      </c>
      <c r="CO107">
        <v>0.70136918699999995</v>
      </c>
      <c r="CP107">
        <v>62.562306599999999</v>
      </c>
      <c r="CQ107">
        <v>141.71734939999999</v>
      </c>
      <c r="CR107">
        <v>5.7358600000000003E-2</v>
      </c>
      <c r="CS107">
        <v>0</v>
      </c>
      <c r="CT107">
        <v>1530.628162</v>
      </c>
      <c r="CU107">
        <v>0</v>
      </c>
      <c r="CV107" t="e">
        <v>#DIV/0!</v>
      </c>
      <c r="CW107" t="e">
        <v>#DIV/0!</v>
      </c>
      <c r="CX107">
        <v>21</v>
      </c>
      <c r="CY107">
        <v>0.17860835453569901</v>
      </c>
      <c r="CZ107">
        <v>-9.1836969215575692</v>
      </c>
      <c r="DA107">
        <v>37.254475257724202</v>
      </c>
      <c r="DB107">
        <v>0.81959845566993195</v>
      </c>
    </row>
    <row r="108" spans="1:106" x14ac:dyDescent="0.3">
      <c r="A108">
        <v>107</v>
      </c>
      <c r="B108" t="s">
        <v>35</v>
      </c>
      <c r="C108">
        <v>21</v>
      </c>
      <c r="D108">
        <v>21</v>
      </c>
      <c r="E108">
        <v>1</v>
      </c>
      <c r="F108">
        <v>5</v>
      </c>
      <c r="G108">
        <v>69</v>
      </c>
      <c r="H108" s="3">
        <v>41313</v>
      </c>
      <c r="I108">
        <v>1</v>
      </c>
      <c r="J108">
        <v>181.93551859999999</v>
      </c>
      <c r="K108">
        <v>2.1486260920000002</v>
      </c>
      <c r="L108">
        <v>171.773854</v>
      </c>
      <c r="M108">
        <v>257.52200379999999</v>
      </c>
      <c r="N108">
        <v>50.8</v>
      </c>
      <c r="O108">
        <v>41</v>
      </c>
      <c r="P108" s="118">
        <v>0.69237268518518524</v>
      </c>
      <c r="Q108" s="118">
        <v>0.16111111111111112</v>
      </c>
      <c r="R108" s="118">
        <v>0.53126157407407404</v>
      </c>
      <c r="S108">
        <v>10419</v>
      </c>
      <c r="T108">
        <v>0</v>
      </c>
      <c r="U108">
        <v>800</v>
      </c>
      <c r="V108">
        <v>51.196515840000004</v>
      </c>
      <c r="W108">
        <v>0.44578543399999998</v>
      </c>
      <c r="X108">
        <v>564.92096860000004</v>
      </c>
      <c r="Y108">
        <v>24.24289894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t="e">
        <v>#DIV/0!</v>
      </c>
      <c r="AH108" t="e">
        <v>#DIV/0!</v>
      </c>
      <c r="AI108" t="e">
        <v>#DIV/0!</v>
      </c>
      <c r="AJ108">
        <v>-1</v>
      </c>
      <c r="AK108">
        <v>0.85</v>
      </c>
      <c r="AL108">
        <v>0.85</v>
      </c>
      <c r="AM108">
        <v>9.8076972960000006</v>
      </c>
      <c r="AN108">
        <v>0.85</v>
      </c>
      <c r="AO108">
        <v>3.4148462999999997E-2</v>
      </c>
      <c r="AP108" t="e">
        <v>#DIV/0!</v>
      </c>
      <c r="AQ108" t="e">
        <v>#DIV/0!</v>
      </c>
      <c r="AR108" t="e">
        <v>#DIV/0!</v>
      </c>
      <c r="AS108">
        <v>1799.5638429999999</v>
      </c>
      <c r="AT108">
        <v>0.5</v>
      </c>
      <c r="AU108" t="e">
        <v>#DIV/0!</v>
      </c>
      <c r="AV108">
        <v>5.3246158809999997</v>
      </c>
      <c r="AW108">
        <v>1.231991286</v>
      </c>
      <c r="AX108">
        <v>24.24289894</v>
      </c>
      <c r="AY108">
        <v>2</v>
      </c>
      <c r="AZ108">
        <v>4.644859791</v>
      </c>
      <c r="BA108">
        <v>1</v>
      </c>
      <c r="BB108">
        <v>9.289719582</v>
      </c>
      <c r="BC108">
        <v>24.81767082</v>
      </c>
      <c r="BD108">
        <v>24.24289894</v>
      </c>
      <c r="BE108">
        <v>25.13948822</v>
      </c>
      <c r="BF108">
        <v>801.05706789999999</v>
      </c>
      <c r="BG108">
        <v>769.49914550000005</v>
      </c>
      <c r="BH108">
        <v>14.93386269</v>
      </c>
      <c r="BI108">
        <v>17.918336870000001</v>
      </c>
      <c r="BJ108">
        <v>47.881156920000002</v>
      </c>
      <c r="BK108">
        <v>57.450019840000003</v>
      </c>
      <c r="BL108">
        <v>350.42739870000003</v>
      </c>
      <c r="BM108">
        <v>1798.255615</v>
      </c>
      <c r="BN108">
        <v>569.82281490000003</v>
      </c>
      <c r="BO108">
        <v>100.8443146</v>
      </c>
      <c r="BP108">
        <v>-15.30233765</v>
      </c>
      <c r="BQ108">
        <v>-1.007003307</v>
      </c>
      <c r="BR108">
        <v>0.5</v>
      </c>
      <c r="BS108">
        <v>-1.355140209</v>
      </c>
      <c r="BT108">
        <v>7.355140209</v>
      </c>
      <c r="BU108">
        <v>1</v>
      </c>
      <c r="BV108">
        <v>0</v>
      </c>
      <c r="BW108">
        <v>0.15999999600000001</v>
      </c>
      <c r="BX108">
        <v>111115</v>
      </c>
      <c r="BY108">
        <v>1.7521369929999999</v>
      </c>
      <c r="BZ108">
        <v>5.3246159999999999E-3</v>
      </c>
      <c r="CA108">
        <v>297.39289889999998</v>
      </c>
      <c r="CB108">
        <v>297.96767080000001</v>
      </c>
      <c r="CC108">
        <v>287.72089199999999</v>
      </c>
      <c r="CD108">
        <v>0.21897070699999999</v>
      </c>
      <c r="CE108">
        <v>3.0389536850000001</v>
      </c>
      <c r="CF108">
        <v>30.135101800000001</v>
      </c>
      <c r="CG108">
        <v>12.21676493</v>
      </c>
      <c r="CH108">
        <v>24.53028488</v>
      </c>
      <c r="CI108">
        <v>3.0917159879999998</v>
      </c>
      <c r="CJ108">
        <v>0.42537307200000002</v>
      </c>
      <c r="CK108">
        <v>1.8069624</v>
      </c>
      <c r="CL108">
        <v>1.2847535880000001</v>
      </c>
      <c r="CM108">
        <v>0.26761971400000001</v>
      </c>
      <c r="CN108">
        <v>56.969067860000003</v>
      </c>
      <c r="CO108">
        <v>0.73414112499999995</v>
      </c>
      <c r="CP108">
        <v>60.364006709999998</v>
      </c>
      <c r="CQ108">
        <v>762.05916890000003</v>
      </c>
      <c r="CR108">
        <v>4.0553633999999998E-2</v>
      </c>
      <c r="CS108">
        <v>0</v>
      </c>
      <c r="CT108">
        <v>1528.5172729999999</v>
      </c>
      <c r="CU108">
        <v>0</v>
      </c>
      <c r="CV108" t="e">
        <v>#DIV/0!</v>
      </c>
      <c r="CW108" t="e">
        <v>#DIV/0!</v>
      </c>
      <c r="CX108">
        <v>21</v>
      </c>
      <c r="CY108">
        <v>0.17860835453569901</v>
      </c>
      <c r="CZ108">
        <v>-9.1836969215575692</v>
      </c>
      <c r="DA108">
        <v>37.254475257724202</v>
      </c>
      <c r="DB108">
        <v>0.81959845566993195</v>
      </c>
    </row>
    <row r="109" spans="1:106" x14ac:dyDescent="0.3">
      <c r="A109">
        <v>108</v>
      </c>
      <c r="B109" t="s">
        <v>35</v>
      </c>
      <c r="C109">
        <v>21</v>
      </c>
      <c r="D109">
        <v>21</v>
      </c>
      <c r="E109">
        <v>1</v>
      </c>
      <c r="F109">
        <v>5</v>
      </c>
      <c r="G109">
        <v>69</v>
      </c>
      <c r="H109" s="3">
        <v>41313</v>
      </c>
      <c r="I109">
        <v>1</v>
      </c>
      <c r="J109">
        <v>181.93551859999999</v>
      </c>
      <c r="K109">
        <v>2.1486260920000002</v>
      </c>
      <c r="L109">
        <v>171.773854</v>
      </c>
      <c r="M109">
        <v>257.52200379999999</v>
      </c>
      <c r="N109">
        <v>50.8</v>
      </c>
      <c r="O109">
        <v>42</v>
      </c>
      <c r="P109" s="118">
        <v>0.69445601851851846</v>
      </c>
      <c r="Q109" s="118">
        <v>0.16111111111111112</v>
      </c>
      <c r="R109" s="118">
        <v>0.53334490740740736</v>
      </c>
      <c r="S109">
        <v>10589.5</v>
      </c>
      <c r="T109">
        <v>0</v>
      </c>
      <c r="U109">
        <v>400</v>
      </c>
      <c r="V109">
        <v>32.819690469999998</v>
      </c>
      <c r="W109">
        <v>0.39230990900000001</v>
      </c>
      <c r="X109">
        <v>235.17033960000001</v>
      </c>
      <c r="Y109">
        <v>24.353916170000002</v>
      </c>
      <c r="Z109">
        <v>7</v>
      </c>
      <c r="AA109">
        <v>7</v>
      </c>
      <c r="AB109">
        <v>0</v>
      </c>
      <c r="AC109">
        <v>0</v>
      </c>
      <c r="AD109">
        <v>280.85034180000002</v>
      </c>
      <c r="AE109">
        <v>578.46759029999998</v>
      </c>
      <c r="AF109">
        <v>385.94140629999998</v>
      </c>
      <c r="AG109" t="e">
        <v>#DIV/0!</v>
      </c>
      <c r="AH109">
        <v>0.51449252000000001</v>
      </c>
      <c r="AI109">
        <v>0.33282103800000001</v>
      </c>
      <c r="AJ109">
        <v>-1</v>
      </c>
      <c r="AK109">
        <v>0.85</v>
      </c>
      <c r="AL109">
        <v>0.85</v>
      </c>
      <c r="AM109">
        <v>9.8076972960000006</v>
      </c>
      <c r="AN109">
        <v>0.85</v>
      </c>
      <c r="AO109">
        <v>2.2124662999999999E-2</v>
      </c>
      <c r="AP109">
        <v>0.64689188900000005</v>
      </c>
      <c r="AQ109">
        <v>2.0597005030000002</v>
      </c>
      <c r="AR109">
        <v>-1</v>
      </c>
      <c r="AS109">
        <v>1798.3492429999999</v>
      </c>
      <c r="AT109">
        <v>0.5</v>
      </c>
      <c r="AU109">
        <v>254.37459659999999</v>
      </c>
      <c r="AV109">
        <v>4.9467855350000001</v>
      </c>
      <c r="AW109">
        <v>1.29354098</v>
      </c>
      <c r="AX109">
        <v>24.353916170000002</v>
      </c>
      <c r="AY109">
        <v>2</v>
      </c>
      <c r="AZ109">
        <v>4.644859791</v>
      </c>
      <c r="BA109">
        <v>1</v>
      </c>
      <c r="BB109">
        <v>9.289719582</v>
      </c>
      <c r="BC109">
        <v>24.799753190000001</v>
      </c>
      <c r="BD109">
        <v>24.353916170000002</v>
      </c>
      <c r="BE109">
        <v>25.139692310000001</v>
      </c>
      <c r="BF109">
        <v>400.10150149999998</v>
      </c>
      <c r="BG109">
        <v>380.29553220000003</v>
      </c>
      <c r="BH109">
        <v>14.735688209999999</v>
      </c>
      <c r="BI109">
        <v>17.509687419999999</v>
      </c>
      <c r="BJ109">
        <v>47.294948580000003</v>
      </c>
      <c r="BK109">
        <v>56.198242190000002</v>
      </c>
      <c r="BL109">
        <v>350.40881350000001</v>
      </c>
      <c r="BM109">
        <v>1798.3492429999999</v>
      </c>
      <c r="BN109">
        <v>529.39746090000006</v>
      </c>
      <c r="BO109">
        <v>100.841362</v>
      </c>
      <c r="BP109">
        <v>-4.8907775879999997</v>
      </c>
      <c r="BQ109">
        <v>-1.0418868059999999</v>
      </c>
      <c r="BR109">
        <v>0.25</v>
      </c>
      <c r="BS109">
        <v>-1.355140209</v>
      </c>
      <c r="BT109">
        <v>7.355140209</v>
      </c>
      <c r="BU109">
        <v>1</v>
      </c>
      <c r="BV109">
        <v>0</v>
      </c>
      <c r="BW109">
        <v>0.15999999600000001</v>
      </c>
      <c r="BX109">
        <v>111115</v>
      </c>
      <c r="BY109">
        <v>1.7520440669999999</v>
      </c>
      <c r="BZ109">
        <v>4.9467859999999999E-3</v>
      </c>
      <c r="CA109">
        <v>297.50391619999999</v>
      </c>
      <c r="CB109">
        <v>297.94975319999998</v>
      </c>
      <c r="CC109">
        <v>287.73587250000003</v>
      </c>
      <c r="CD109">
        <v>0.27500601200000002</v>
      </c>
      <c r="CE109">
        <v>3.0592417080000001</v>
      </c>
      <c r="CF109">
        <v>30.337171649999998</v>
      </c>
      <c r="CG109">
        <v>12.82748423</v>
      </c>
      <c r="CH109">
        <v>24.576834680000001</v>
      </c>
      <c r="CI109">
        <v>3.1003371679999998</v>
      </c>
      <c r="CJ109">
        <v>0.37641375100000002</v>
      </c>
      <c r="CK109">
        <v>1.7657007280000001</v>
      </c>
      <c r="CL109">
        <v>1.3346364399999999</v>
      </c>
      <c r="CM109">
        <v>0.236636925</v>
      </c>
      <c r="CN109">
        <v>23.71489734</v>
      </c>
      <c r="CO109">
        <v>0.61838838399999996</v>
      </c>
      <c r="CP109">
        <v>58.435867960000003</v>
      </c>
      <c r="CQ109">
        <v>375.52611139999999</v>
      </c>
      <c r="CR109">
        <v>5.1070939000000003E-2</v>
      </c>
      <c r="CS109">
        <v>0</v>
      </c>
      <c r="CT109">
        <v>1528.596857</v>
      </c>
      <c r="CU109">
        <v>297.61724850000002</v>
      </c>
      <c r="CV109">
        <v>0.33282103800000001</v>
      </c>
      <c r="CW109" t="e">
        <v>#DIV/0!</v>
      </c>
      <c r="CX109">
        <v>21</v>
      </c>
      <c r="CY109">
        <v>0.17860835453569901</v>
      </c>
      <c r="CZ109">
        <v>-9.1836969215575692</v>
      </c>
      <c r="DA109">
        <v>37.254475257724202</v>
      </c>
      <c r="DB109">
        <v>0.81959845566993195</v>
      </c>
    </row>
    <row r="110" spans="1:106" x14ac:dyDescent="0.3">
      <c r="A110">
        <v>109</v>
      </c>
      <c r="B110" t="s">
        <v>36</v>
      </c>
      <c r="C110">
        <v>22</v>
      </c>
      <c r="D110">
        <v>22</v>
      </c>
      <c r="E110">
        <v>1</v>
      </c>
      <c r="F110">
        <v>5</v>
      </c>
      <c r="G110">
        <v>69</v>
      </c>
      <c r="H110" s="3">
        <v>41313</v>
      </c>
      <c r="I110">
        <v>1</v>
      </c>
      <c r="J110">
        <v>172.11361059999999</v>
      </c>
      <c r="K110">
        <v>1.9007409150000001</v>
      </c>
      <c r="L110">
        <v>159.12928969999999</v>
      </c>
      <c r="M110">
        <v>247.59040920000001</v>
      </c>
      <c r="N110">
        <v>42.8</v>
      </c>
      <c r="O110">
        <v>44</v>
      </c>
      <c r="P110" s="118">
        <v>0.70003472222222218</v>
      </c>
      <c r="Q110" s="118">
        <v>0.16111111111111112</v>
      </c>
      <c r="R110" s="118">
        <v>0.53892361111111109</v>
      </c>
      <c r="S110">
        <v>11081</v>
      </c>
      <c r="T110">
        <v>0</v>
      </c>
      <c r="U110">
        <v>50</v>
      </c>
      <c r="V110">
        <v>-0.29515011800000002</v>
      </c>
      <c r="W110">
        <v>0.60380547399999995</v>
      </c>
      <c r="X110">
        <v>48.57057906</v>
      </c>
      <c r="Y110">
        <v>23.906364440000001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t="e">
        <v>#DIV/0!</v>
      </c>
      <c r="AH110" t="e">
        <v>#DIV/0!</v>
      </c>
      <c r="AI110" t="e">
        <v>#DIV/0!</v>
      </c>
      <c r="AJ110">
        <v>-1</v>
      </c>
      <c r="AK110">
        <v>0.85</v>
      </c>
      <c r="AL110">
        <v>0.85</v>
      </c>
      <c r="AM110">
        <v>9.8076972960000006</v>
      </c>
      <c r="AN110">
        <v>0.85</v>
      </c>
      <c r="AO110">
        <v>4.60898E-4</v>
      </c>
      <c r="AP110" t="e">
        <v>#DIV/0!</v>
      </c>
      <c r="AQ110" t="e">
        <v>#DIV/0!</v>
      </c>
      <c r="AR110" t="e">
        <v>#DIV/0!</v>
      </c>
      <c r="AS110">
        <v>1798.3492429999999</v>
      </c>
      <c r="AT110">
        <v>0.5</v>
      </c>
      <c r="AU110" t="e">
        <v>#DIV/0!</v>
      </c>
      <c r="AV110">
        <v>6.506619025</v>
      </c>
      <c r="AW110">
        <v>1.1295743389999999</v>
      </c>
      <c r="AX110">
        <v>23.906364440000001</v>
      </c>
      <c r="AY110">
        <v>2</v>
      </c>
      <c r="AZ110">
        <v>4.644859791</v>
      </c>
      <c r="BA110">
        <v>1</v>
      </c>
      <c r="BB110">
        <v>9.289719582</v>
      </c>
      <c r="BC110">
        <v>24.802114490000001</v>
      </c>
      <c r="BD110">
        <v>23.906364440000001</v>
      </c>
      <c r="BE110">
        <v>25.139160159999999</v>
      </c>
      <c r="BF110">
        <v>48.641662599999997</v>
      </c>
      <c r="BG110">
        <v>48.629524230000001</v>
      </c>
      <c r="BH110">
        <v>14.685942649999999</v>
      </c>
      <c r="BI110">
        <v>18.332155230000001</v>
      </c>
      <c r="BJ110">
        <v>47.12752914</v>
      </c>
      <c r="BK110">
        <v>58.828311919999997</v>
      </c>
      <c r="BL110">
        <v>350.35470579999998</v>
      </c>
      <c r="BM110">
        <v>1799.1710210000001</v>
      </c>
      <c r="BN110">
        <v>698.48156740000002</v>
      </c>
      <c r="BO110">
        <v>100.83897399999999</v>
      </c>
      <c r="BP110">
        <v>0.62344741800000003</v>
      </c>
      <c r="BQ110">
        <v>-1.2003130909999999</v>
      </c>
      <c r="BR110">
        <v>0.5</v>
      </c>
      <c r="BS110">
        <v>-1.355140209</v>
      </c>
      <c r="BT110">
        <v>7.355140209</v>
      </c>
      <c r="BU110">
        <v>1</v>
      </c>
      <c r="BV110">
        <v>0</v>
      </c>
      <c r="BW110">
        <v>0.15999999600000001</v>
      </c>
      <c r="BX110">
        <v>111135</v>
      </c>
      <c r="BY110">
        <v>1.7517735290000001</v>
      </c>
      <c r="BZ110">
        <v>6.5066189999999999E-3</v>
      </c>
      <c r="CA110">
        <v>297.05636440000001</v>
      </c>
      <c r="CB110">
        <v>297.95211449999999</v>
      </c>
      <c r="CC110">
        <v>287.86735679999998</v>
      </c>
      <c r="CD110">
        <v>4.0858956000000002E-2</v>
      </c>
      <c r="CE110">
        <v>2.9781700629999999</v>
      </c>
      <c r="CF110">
        <v>29.533918740000001</v>
      </c>
      <c r="CG110">
        <v>11.201763509999999</v>
      </c>
      <c r="CH110">
        <v>24.354239459999999</v>
      </c>
      <c r="CI110">
        <v>3.059300962</v>
      </c>
      <c r="CJ110">
        <v>0.56695500399999998</v>
      </c>
      <c r="CK110">
        <v>1.8485957239999999</v>
      </c>
      <c r="CL110">
        <v>1.2107052380000001</v>
      </c>
      <c r="CM110">
        <v>0.35748311799999999</v>
      </c>
      <c r="CN110">
        <v>4.8978073589999997</v>
      </c>
      <c r="CO110">
        <v>0.99878787300000005</v>
      </c>
      <c r="CP110">
        <v>63.513075569999998</v>
      </c>
      <c r="CQ110">
        <v>48.67241602</v>
      </c>
      <c r="CR110">
        <v>-3.8514410000000002E-3</v>
      </c>
      <c r="CS110">
        <v>0</v>
      </c>
      <c r="CT110">
        <v>1529.2953669999999</v>
      </c>
      <c r="CU110">
        <v>0</v>
      </c>
      <c r="CV110" t="e">
        <v>#DIV/0!</v>
      </c>
      <c r="CW110" t="e">
        <v>#DIV/0!</v>
      </c>
      <c r="CX110">
        <v>22</v>
      </c>
      <c r="CY110">
        <v>0.163345375319527</v>
      </c>
      <c r="CZ110">
        <v>-8.2289295840424792</v>
      </c>
      <c r="DA110">
        <v>34.240867999034698</v>
      </c>
      <c r="DB110">
        <v>0.75329909597876299</v>
      </c>
    </row>
    <row r="111" spans="1:106" x14ac:dyDescent="0.3">
      <c r="A111">
        <v>110</v>
      </c>
      <c r="B111" t="s">
        <v>36</v>
      </c>
      <c r="C111">
        <v>22</v>
      </c>
      <c r="D111">
        <v>22</v>
      </c>
      <c r="E111">
        <v>1</v>
      </c>
      <c r="F111">
        <v>5</v>
      </c>
      <c r="G111">
        <v>69</v>
      </c>
      <c r="H111" s="3">
        <v>41313</v>
      </c>
      <c r="I111">
        <v>1</v>
      </c>
      <c r="J111">
        <v>172.11361059999999</v>
      </c>
      <c r="K111">
        <v>1.9007409150000001</v>
      </c>
      <c r="L111">
        <v>159.12928969999999</v>
      </c>
      <c r="M111">
        <v>247.59040920000001</v>
      </c>
      <c r="N111">
        <v>42.8</v>
      </c>
      <c r="O111">
        <v>45</v>
      </c>
      <c r="P111" s="118">
        <v>0.70245370370370364</v>
      </c>
      <c r="Q111" s="118">
        <v>0.16111111111111112</v>
      </c>
      <c r="R111" s="118">
        <v>0.54134259259259265</v>
      </c>
      <c r="S111">
        <v>11290</v>
      </c>
      <c r="T111">
        <v>0</v>
      </c>
      <c r="U111">
        <v>150</v>
      </c>
      <c r="V111">
        <v>13.114350679999999</v>
      </c>
      <c r="W111">
        <v>0.60970854200000002</v>
      </c>
      <c r="X111">
        <v>104.9487443</v>
      </c>
      <c r="Y111">
        <v>24.01928139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e">
        <v>#DIV/0!</v>
      </c>
      <c r="AH111" t="e">
        <v>#DIV/0!</v>
      </c>
      <c r="AI111" t="e">
        <v>#DIV/0!</v>
      </c>
      <c r="AJ111">
        <v>-1</v>
      </c>
      <c r="AK111">
        <v>0.85</v>
      </c>
      <c r="AL111">
        <v>0.85</v>
      </c>
      <c r="AM111">
        <v>9.8076972960000006</v>
      </c>
      <c r="AN111">
        <v>0.85</v>
      </c>
      <c r="AO111">
        <v>9.2350729999999999E-3</v>
      </c>
      <c r="AP111" t="e">
        <v>#DIV/0!</v>
      </c>
      <c r="AQ111" t="e">
        <v>#DIV/0!</v>
      </c>
      <c r="AR111" t="e">
        <v>#DIV/0!</v>
      </c>
      <c r="AS111">
        <v>1798.3492429999999</v>
      </c>
      <c r="AT111">
        <v>0.5</v>
      </c>
      <c r="AU111" t="e">
        <v>#DIV/0!</v>
      </c>
      <c r="AV111">
        <v>6.5264712080000002</v>
      </c>
      <c r="AW111">
        <v>1.122340127</v>
      </c>
      <c r="AX111">
        <v>24.01928139</v>
      </c>
      <c r="AY111">
        <v>2</v>
      </c>
      <c r="AZ111">
        <v>4.644859791</v>
      </c>
      <c r="BA111">
        <v>1</v>
      </c>
      <c r="BB111">
        <v>9.289719582</v>
      </c>
      <c r="BC111">
        <v>24.860332490000001</v>
      </c>
      <c r="BD111">
        <v>24.01928139</v>
      </c>
      <c r="BE111">
        <v>25.14037132</v>
      </c>
      <c r="BF111">
        <v>151.5644226</v>
      </c>
      <c r="BG111">
        <v>143.5450592</v>
      </c>
      <c r="BH111">
        <v>14.951192860000001</v>
      </c>
      <c r="BI111">
        <v>18.606704709999999</v>
      </c>
      <c r="BJ111">
        <v>47.807788850000001</v>
      </c>
      <c r="BK111">
        <v>59.496616359999997</v>
      </c>
      <c r="BL111">
        <v>350.43164059999998</v>
      </c>
      <c r="BM111">
        <v>1798.049438</v>
      </c>
      <c r="BN111">
        <v>731.39257810000004</v>
      </c>
      <c r="BO111">
        <v>100.8295135</v>
      </c>
      <c r="BP111">
        <v>-0.28568649299999999</v>
      </c>
      <c r="BQ111">
        <v>-1.1904768939999999</v>
      </c>
      <c r="BR111">
        <v>0.25</v>
      </c>
      <c r="BS111">
        <v>-1.355140209</v>
      </c>
      <c r="BT111">
        <v>7.355140209</v>
      </c>
      <c r="BU111">
        <v>1</v>
      </c>
      <c r="BV111">
        <v>0</v>
      </c>
      <c r="BW111">
        <v>0.15999999600000001</v>
      </c>
      <c r="BX111">
        <v>111115</v>
      </c>
      <c r="BY111">
        <v>1.752158203</v>
      </c>
      <c r="BZ111">
        <v>6.5264709999999998E-3</v>
      </c>
      <c r="CA111">
        <v>297.16928139999999</v>
      </c>
      <c r="CB111">
        <v>298.0103325</v>
      </c>
      <c r="CC111">
        <v>287.68790369999999</v>
      </c>
      <c r="CD111">
        <v>3.4713921000000002E-2</v>
      </c>
      <c r="CE111">
        <v>2.9984451120000002</v>
      </c>
      <c r="CF111">
        <v>29.737772270000001</v>
      </c>
      <c r="CG111">
        <v>11.13106756</v>
      </c>
      <c r="CH111">
        <v>24.43980694</v>
      </c>
      <c r="CI111">
        <v>3.075019095</v>
      </c>
      <c r="CJ111">
        <v>0.57215642200000005</v>
      </c>
      <c r="CK111">
        <v>1.876104985</v>
      </c>
      <c r="CL111">
        <v>1.19891411</v>
      </c>
      <c r="CM111">
        <v>0.36079207400000002</v>
      </c>
      <c r="CN111">
        <v>10.581930829999999</v>
      </c>
      <c r="CO111">
        <v>0.731120561</v>
      </c>
      <c r="CP111">
        <v>64.004541000000003</v>
      </c>
      <c r="CQ111">
        <v>141.63925639999999</v>
      </c>
      <c r="CR111">
        <v>5.9261677999999998E-2</v>
      </c>
      <c r="CS111">
        <v>0</v>
      </c>
      <c r="CT111">
        <v>1528.3420229999999</v>
      </c>
      <c r="CU111">
        <v>0</v>
      </c>
      <c r="CV111" t="e">
        <v>#DIV/0!</v>
      </c>
      <c r="CW111" t="e">
        <v>#DIV/0!</v>
      </c>
      <c r="CX111">
        <v>22</v>
      </c>
      <c r="CY111">
        <v>0.163345375319527</v>
      </c>
      <c r="CZ111">
        <v>-8.2289295840424792</v>
      </c>
      <c r="DA111">
        <v>34.240867999034698</v>
      </c>
      <c r="DB111">
        <v>0.75329909597876299</v>
      </c>
    </row>
    <row r="112" spans="1:106" x14ac:dyDescent="0.3">
      <c r="A112">
        <v>111</v>
      </c>
      <c r="B112" t="s">
        <v>36</v>
      </c>
      <c r="C112">
        <v>22</v>
      </c>
      <c r="D112">
        <v>22</v>
      </c>
      <c r="E112">
        <v>1</v>
      </c>
      <c r="F112">
        <v>5</v>
      </c>
      <c r="G112">
        <v>69</v>
      </c>
      <c r="H112" s="3">
        <v>41313</v>
      </c>
      <c r="I112">
        <v>1</v>
      </c>
      <c r="J112">
        <v>172.11361059999999</v>
      </c>
      <c r="K112">
        <v>1.9007409150000001</v>
      </c>
      <c r="L112">
        <v>159.12928969999999</v>
      </c>
      <c r="M112">
        <v>247.59040920000001</v>
      </c>
      <c r="N112">
        <v>42.8</v>
      </c>
      <c r="O112">
        <v>47</v>
      </c>
      <c r="P112" s="118">
        <v>0.70680555555555558</v>
      </c>
      <c r="Q112" s="118">
        <v>0.16111111111111112</v>
      </c>
      <c r="R112" s="118">
        <v>0.54569444444444437</v>
      </c>
      <c r="S112">
        <v>11666</v>
      </c>
      <c r="T112">
        <v>0</v>
      </c>
      <c r="U112">
        <v>800</v>
      </c>
      <c r="V112">
        <v>50.197389360000003</v>
      </c>
      <c r="W112">
        <v>0.590389159</v>
      </c>
      <c r="X112">
        <v>612.78653499999996</v>
      </c>
      <c r="Y112">
        <v>24.300407409999998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t="e">
        <v>#DIV/0!</v>
      </c>
      <c r="AH112" t="e">
        <v>#DIV/0!</v>
      </c>
      <c r="AI112" t="e">
        <v>#DIV/0!</v>
      </c>
      <c r="AJ112">
        <v>-1</v>
      </c>
      <c r="AK112">
        <v>0.85</v>
      </c>
      <c r="AL112">
        <v>0.85</v>
      </c>
      <c r="AM112">
        <v>9.7839221950000006</v>
      </c>
      <c r="AN112">
        <v>0.85</v>
      </c>
      <c r="AO112">
        <v>3.3459634000000002E-2</v>
      </c>
      <c r="AP112" t="e">
        <v>#DIV/0!</v>
      </c>
      <c r="AQ112" t="e">
        <v>#DIV/0!</v>
      </c>
      <c r="AR112" t="e">
        <v>#DIV/0!</v>
      </c>
      <c r="AS112">
        <v>1798.3492429999999</v>
      </c>
      <c r="AT112">
        <v>0.5</v>
      </c>
      <c r="AU112" t="e">
        <v>#DIV/0!</v>
      </c>
      <c r="AV112">
        <v>6.3056530750000004</v>
      </c>
      <c r="AW112">
        <v>1.116899546</v>
      </c>
      <c r="AX112">
        <v>24.300407409999998</v>
      </c>
      <c r="AY112">
        <v>2</v>
      </c>
      <c r="AZ112">
        <v>4.644859791</v>
      </c>
      <c r="BA112">
        <v>1</v>
      </c>
      <c r="BB112">
        <v>9.289719582</v>
      </c>
      <c r="BC112">
        <v>24.991445540000001</v>
      </c>
      <c r="BD112">
        <v>24.300407409999998</v>
      </c>
      <c r="BE112">
        <v>25.13874435</v>
      </c>
      <c r="BF112">
        <v>800.09069820000002</v>
      </c>
      <c r="BG112">
        <v>768.67425539999999</v>
      </c>
      <c r="BH112">
        <v>15.639150620000001</v>
      </c>
      <c r="BI112">
        <v>19.169097900000001</v>
      </c>
      <c r="BJ112">
        <v>49.611274719999997</v>
      </c>
      <c r="BK112">
        <v>60.80914688</v>
      </c>
      <c r="BL112">
        <v>350.41766360000003</v>
      </c>
      <c r="BM112">
        <v>1800.145874</v>
      </c>
      <c r="BN112">
        <v>998.76269530000002</v>
      </c>
      <c r="BO112">
        <v>100.8158493</v>
      </c>
      <c r="BP112">
        <v>-14.8127861</v>
      </c>
      <c r="BQ112">
        <v>-1.079764843</v>
      </c>
      <c r="BR112">
        <v>0.25</v>
      </c>
      <c r="BS112">
        <v>-1.355140209</v>
      </c>
      <c r="BT112">
        <v>7.355140209</v>
      </c>
      <c r="BU112">
        <v>1</v>
      </c>
      <c r="BV112">
        <v>0</v>
      </c>
      <c r="BW112">
        <v>0.15999999600000001</v>
      </c>
      <c r="BX112">
        <v>111115</v>
      </c>
      <c r="BY112">
        <v>1.752088318</v>
      </c>
      <c r="BZ112">
        <v>6.3056529999999996E-3</v>
      </c>
      <c r="CA112">
        <v>297.45040740000002</v>
      </c>
      <c r="CB112">
        <v>298.14144549999997</v>
      </c>
      <c r="CC112">
        <v>288.02333340000001</v>
      </c>
      <c r="CD112">
        <v>6.5603471999999996E-2</v>
      </c>
      <c r="CE112">
        <v>3.0494484310000001</v>
      </c>
      <c r="CF112">
        <v>30.247708589999998</v>
      </c>
      <c r="CG112">
        <v>11.07861069</v>
      </c>
      <c r="CH112">
        <v>24.64592648</v>
      </c>
      <c r="CI112">
        <v>3.1131719420000001</v>
      </c>
      <c r="CJ112">
        <v>0.55511025999999997</v>
      </c>
      <c r="CK112">
        <v>1.9325488850000001</v>
      </c>
      <c r="CL112">
        <v>1.180623057</v>
      </c>
      <c r="CM112">
        <v>0.34994992200000002</v>
      </c>
      <c r="CN112">
        <v>61.77859497</v>
      </c>
      <c r="CO112">
        <v>0.79719924399999997</v>
      </c>
      <c r="CP112">
        <v>64.689877949999996</v>
      </c>
      <c r="CQ112">
        <v>761.37947380000003</v>
      </c>
      <c r="CR112">
        <v>4.2649731000000003E-2</v>
      </c>
      <c r="CS112">
        <v>0</v>
      </c>
      <c r="CT112">
        <v>1530.1239929999999</v>
      </c>
      <c r="CU112">
        <v>0</v>
      </c>
      <c r="CV112" t="e">
        <v>#DIV/0!</v>
      </c>
      <c r="CW112" t="e">
        <v>#DIV/0!</v>
      </c>
      <c r="CX112">
        <v>22</v>
      </c>
      <c r="CY112">
        <v>0.163345375319527</v>
      </c>
      <c r="CZ112">
        <v>-8.2289295840424792</v>
      </c>
      <c r="DA112">
        <v>34.240867999034698</v>
      </c>
      <c r="DB112">
        <v>0.75329909597876299</v>
      </c>
    </row>
    <row r="113" spans="1:106" x14ac:dyDescent="0.3">
      <c r="A113">
        <v>112</v>
      </c>
      <c r="B113" t="s">
        <v>36</v>
      </c>
      <c r="C113">
        <v>22</v>
      </c>
      <c r="D113">
        <v>22</v>
      </c>
      <c r="E113">
        <v>1</v>
      </c>
      <c r="F113">
        <v>5</v>
      </c>
      <c r="G113">
        <v>69</v>
      </c>
      <c r="H113" s="3">
        <v>41313</v>
      </c>
      <c r="I113">
        <v>1</v>
      </c>
      <c r="J113">
        <v>172.11361059999999</v>
      </c>
      <c r="K113">
        <v>1.9007409150000001</v>
      </c>
      <c r="L113">
        <v>159.12928969999999</v>
      </c>
      <c r="M113">
        <v>247.59040920000001</v>
      </c>
      <c r="N113">
        <v>42.8</v>
      </c>
      <c r="O113">
        <v>48</v>
      </c>
      <c r="P113" s="118">
        <v>0.70896990740740751</v>
      </c>
      <c r="Q113" s="118">
        <v>0.16111111111111112</v>
      </c>
      <c r="R113" s="118">
        <v>0.5478587962962963</v>
      </c>
      <c r="S113">
        <v>11844</v>
      </c>
      <c r="T113">
        <v>0</v>
      </c>
      <c r="U113">
        <v>400</v>
      </c>
      <c r="V113">
        <v>35.438915850000001</v>
      </c>
      <c r="W113">
        <v>0.56874081099999996</v>
      </c>
      <c r="X113">
        <v>267.33444609999998</v>
      </c>
      <c r="Y113">
        <v>24.53815269</v>
      </c>
      <c r="Z113">
        <v>8</v>
      </c>
      <c r="AA113">
        <v>8</v>
      </c>
      <c r="AB113">
        <v>0</v>
      </c>
      <c r="AC113">
        <v>0</v>
      </c>
      <c r="AD113">
        <v>280.30224609999999</v>
      </c>
      <c r="AE113">
        <v>604.80767820000005</v>
      </c>
      <c r="AF113">
        <v>373.72802730000001</v>
      </c>
      <c r="AG113" t="e">
        <v>#DIV/0!</v>
      </c>
      <c r="AH113">
        <v>0.53654317500000004</v>
      </c>
      <c r="AI113">
        <v>0.38207129200000001</v>
      </c>
      <c r="AJ113">
        <v>-1</v>
      </c>
      <c r="AK113">
        <v>0.85</v>
      </c>
      <c r="AL113">
        <v>0.85</v>
      </c>
      <c r="AM113">
        <v>9.7839221950000006</v>
      </c>
      <c r="AN113">
        <v>0.85</v>
      </c>
      <c r="AO113">
        <v>2.3819881000000001E-2</v>
      </c>
      <c r="AP113">
        <v>0.71209794400000004</v>
      </c>
      <c r="AQ113">
        <v>2.1576982939999998</v>
      </c>
      <c r="AR113">
        <v>-1</v>
      </c>
      <c r="AS113">
        <v>1799.7282709999999</v>
      </c>
      <c r="AT113">
        <v>0.5</v>
      </c>
      <c r="AU113">
        <v>292.2404148</v>
      </c>
      <c r="AV113">
        <v>6.209204744</v>
      </c>
      <c r="AW113">
        <v>1.138770515</v>
      </c>
      <c r="AX113">
        <v>24.53815269</v>
      </c>
      <c r="AY113">
        <v>2</v>
      </c>
      <c r="AZ113">
        <v>4.644859791</v>
      </c>
      <c r="BA113">
        <v>1</v>
      </c>
      <c r="BB113">
        <v>9.289719582</v>
      </c>
      <c r="BC113">
        <v>25.036367420000001</v>
      </c>
      <c r="BD113">
        <v>24.53815269</v>
      </c>
      <c r="BE113">
        <v>25.138473510000001</v>
      </c>
      <c r="BF113">
        <v>399.76062009999998</v>
      </c>
      <c r="BG113">
        <v>378.19226070000002</v>
      </c>
      <c r="BH113">
        <v>15.91088772</v>
      </c>
      <c r="BI113">
        <v>19.386301039999999</v>
      </c>
      <c r="BJ113">
        <v>50.33714294</v>
      </c>
      <c r="BK113">
        <v>61.332279210000003</v>
      </c>
      <c r="BL113">
        <v>350.39465330000002</v>
      </c>
      <c r="BM113">
        <v>1799.7282709999999</v>
      </c>
      <c r="BN113">
        <v>764.73120119999999</v>
      </c>
      <c r="BO113">
        <v>100.8135147</v>
      </c>
      <c r="BP113">
        <v>-4.3805351259999998</v>
      </c>
      <c r="BQ113">
        <v>-1.1624903680000001</v>
      </c>
      <c r="BR113">
        <v>0.25</v>
      </c>
      <c r="BS113">
        <v>-1.355140209</v>
      </c>
      <c r="BT113">
        <v>7.355140209</v>
      </c>
      <c r="BU113">
        <v>1</v>
      </c>
      <c r="BV113">
        <v>0</v>
      </c>
      <c r="BW113">
        <v>0.15999999600000001</v>
      </c>
      <c r="BX113">
        <v>111115</v>
      </c>
      <c r="BY113">
        <v>1.7519732669999999</v>
      </c>
      <c r="BZ113">
        <v>6.2092049999999998E-3</v>
      </c>
      <c r="CA113">
        <v>297.68815269999999</v>
      </c>
      <c r="CB113">
        <v>298.18636739999999</v>
      </c>
      <c r="CC113">
        <v>287.95651700000002</v>
      </c>
      <c r="CD113">
        <v>7.2964804999999994E-2</v>
      </c>
      <c r="CE113">
        <v>3.0931716599999999</v>
      </c>
      <c r="CF113">
        <v>30.682113099999999</v>
      </c>
      <c r="CG113">
        <v>11.295812059999999</v>
      </c>
      <c r="CH113">
        <v>24.787260060000001</v>
      </c>
      <c r="CI113">
        <v>3.1395713870000002</v>
      </c>
      <c r="CJ113">
        <v>0.53592979399999996</v>
      </c>
      <c r="CK113">
        <v>1.9544011450000001</v>
      </c>
      <c r="CL113">
        <v>1.1851702420000001</v>
      </c>
      <c r="CM113">
        <v>0.33775715099999998</v>
      </c>
      <c r="CN113">
        <v>26.950925120000001</v>
      </c>
      <c r="CO113">
        <v>0.70687445000000004</v>
      </c>
      <c r="CP113">
        <v>64.417511180000005</v>
      </c>
      <c r="CQ113">
        <v>373.04220900000001</v>
      </c>
      <c r="CR113">
        <v>6.1196473000000001E-2</v>
      </c>
      <c r="CS113">
        <v>0</v>
      </c>
      <c r="CT113">
        <v>1529.769031</v>
      </c>
      <c r="CU113">
        <v>324.50543210000001</v>
      </c>
      <c r="CV113">
        <v>0.38207129200000001</v>
      </c>
      <c r="CW113" t="e">
        <v>#DIV/0!</v>
      </c>
      <c r="CX113">
        <v>22</v>
      </c>
      <c r="CY113">
        <v>0.163345375319527</v>
      </c>
      <c r="CZ113">
        <v>-8.2289295840424792</v>
      </c>
      <c r="DA113">
        <v>34.240867999034698</v>
      </c>
      <c r="DB113">
        <v>0.75329909597876299</v>
      </c>
    </row>
    <row r="114" spans="1:106" x14ac:dyDescent="0.3">
      <c r="A114">
        <v>113</v>
      </c>
      <c r="B114" t="s">
        <v>39</v>
      </c>
      <c r="C114">
        <v>25</v>
      </c>
      <c r="D114">
        <v>25</v>
      </c>
      <c r="E114">
        <v>1</v>
      </c>
      <c r="F114">
        <v>5</v>
      </c>
      <c r="G114">
        <v>69</v>
      </c>
      <c r="H114" s="3">
        <v>41313</v>
      </c>
      <c r="I114">
        <v>1</v>
      </c>
      <c r="J114">
        <v>177.22952789999999</v>
      </c>
      <c r="K114">
        <v>2.1073971820000001</v>
      </c>
      <c r="L114">
        <v>166.52730539999999</v>
      </c>
      <c r="M114">
        <v>258.16699340000002</v>
      </c>
      <c r="N114">
        <v>46.8</v>
      </c>
      <c r="O114">
        <v>50</v>
      </c>
      <c r="P114" s="118">
        <v>0.71469907407407407</v>
      </c>
      <c r="Q114" s="118">
        <v>0.16111111111111112</v>
      </c>
      <c r="R114" s="118">
        <v>0.55358796296296298</v>
      </c>
      <c r="S114">
        <v>12348</v>
      </c>
      <c r="T114">
        <v>0</v>
      </c>
      <c r="U114">
        <v>50</v>
      </c>
      <c r="V114">
        <v>-0.60661474999999998</v>
      </c>
      <c r="W114">
        <v>0.62832829099999998</v>
      </c>
      <c r="X114">
        <v>49.078097360000001</v>
      </c>
      <c r="Y114">
        <v>24.300199509999999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t="e">
        <v>#DIV/0!</v>
      </c>
      <c r="AH114" t="e">
        <v>#DIV/0!</v>
      </c>
      <c r="AI114" t="e">
        <v>#DIV/0!</v>
      </c>
      <c r="AJ114">
        <v>-1</v>
      </c>
      <c r="AK114">
        <v>0.85</v>
      </c>
      <c r="AL114">
        <v>0.85</v>
      </c>
      <c r="AM114">
        <v>10.01823521</v>
      </c>
      <c r="AN114">
        <v>0.85</v>
      </c>
      <c r="AO114">
        <v>2.5712700000000001E-4</v>
      </c>
      <c r="AP114" t="e">
        <v>#DIV/0!</v>
      </c>
      <c r="AQ114" t="e">
        <v>#DIV/0!</v>
      </c>
      <c r="AR114" t="e">
        <v>#DIV/0!</v>
      </c>
      <c r="AS114">
        <v>1799.7282709999999</v>
      </c>
      <c r="AT114">
        <v>0.5</v>
      </c>
      <c r="AU114" t="e">
        <v>#DIV/0!</v>
      </c>
      <c r="AV114">
        <v>6.4637726510000002</v>
      </c>
      <c r="AW114">
        <v>1.0795360540000001</v>
      </c>
      <c r="AX114">
        <v>24.300199509999999</v>
      </c>
      <c r="AY114">
        <v>2</v>
      </c>
      <c r="AZ114">
        <v>4.644859791</v>
      </c>
      <c r="BA114">
        <v>1</v>
      </c>
      <c r="BB114">
        <v>9.289719582</v>
      </c>
      <c r="BC114">
        <v>24.909206390000001</v>
      </c>
      <c r="BD114">
        <v>24.300199509999999</v>
      </c>
      <c r="BE114">
        <v>25.13673782</v>
      </c>
      <c r="BF114">
        <v>48.123600009999997</v>
      </c>
      <c r="BG114">
        <v>48.291671749999999</v>
      </c>
      <c r="BH114">
        <v>15.925077440000001</v>
      </c>
      <c r="BI114">
        <v>19.542264939999999</v>
      </c>
      <c r="BJ114">
        <v>50.759082790000001</v>
      </c>
      <c r="BK114">
        <v>62.288387299999997</v>
      </c>
      <c r="BL114">
        <v>350.40792850000003</v>
      </c>
      <c r="BM114">
        <v>1799.9101559999999</v>
      </c>
      <c r="BN114">
        <v>552.62188719999995</v>
      </c>
      <c r="BO114">
        <v>100.8007202</v>
      </c>
      <c r="BP114">
        <v>0.78093719500000003</v>
      </c>
      <c r="BQ114">
        <v>-1.275105953</v>
      </c>
      <c r="BR114">
        <v>0.25</v>
      </c>
      <c r="BS114">
        <v>-1.355140209</v>
      </c>
      <c r="BT114">
        <v>7.355140209</v>
      </c>
      <c r="BU114">
        <v>1</v>
      </c>
      <c r="BV114">
        <v>0</v>
      </c>
      <c r="BW114">
        <v>0.15999999600000001</v>
      </c>
      <c r="BX114">
        <v>111135</v>
      </c>
      <c r="BY114">
        <v>1.752039642</v>
      </c>
      <c r="BZ114">
        <v>6.4637729999999999E-3</v>
      </c>
      <c r="CA114">
        <v>297.4501995</v>
      </c>
      <c r="CB114">
        <v>298.05920639999999</v>
      </c>
      <c r="CC114">
        <v>287.98561860000001</v>
      </c>
      <c r="CD114">
        <v>3.6326907999999998E-2</v>
      </c>
      <c r="CE114">
        <v>3.0494104339999999</v>
      </c>
      <c r="CF114">
        <v>30.251871489999999</v>
      </c>
      <c r="CG114">
        <v>10.70960655</v>
      </c>
      <c r="CH114">
        <v>24.60470295</v>
      </c>
      <c r="CI114">
        <v>3.105508516</v>
      </c>
      <c r="CJ114">
        <v>0.58852242899999996</v>
      </c>
      <c r="CK114">
        <v>1.96987438</v>
      </c>
      <c r="CL114">
        <v>1.1356341350000001</v>
      </c>
      <c r="CM114">
        <v>0.37120704599999998</v>
      </c>
      <c r="CN114">
        <v>4.9471075600000001</v>
      </c>
      <c r="CO114">
        <v>1.0162849119999999</v>
      </c>
      <c r="CP114">
        <v>65.994652959999996</v>
      </c>
      <c r="CQ114">
        <v>48.379826180000002</v>
      </c>
      <c r="CR114">
        <v>-8.2747979999999999E-3</v>
      </c>
      <c r="CS114">
        <v>0</v>
      </c>
      <c r="CT114">
        <v>1529.9236330000001</v>
      </c>
      <c r="CU114">
        <v>0</v>
      </c>
      <c r="CV114" t="e">
        <v>#DIV/0!</v>
      </c>
      <c r="CW114" t="e">
        <v>#DIV/0!</v>
      </c>
      <c r="CX114">
        <v>25</v>
      </c>
      <c r="CY114">
        <v>0.17063294183432401</v>
      </c>
      <c r="CZ114">
        <v>-8.9809548821681897</v>
      </c>
      <c r="DA114">
        <v>35.3836099947561</v>
      </c>
      <c r="DB114">
        <v>0.77843941988463505</v>
      </c>
    </row>
    <row r="115" spans="1:106" x14ac:dyDescent="0.3">
      <c r="A115">
        <v>114</v>
      </c>
      <c r="B115" t="s">
        <v>39</v>
      </c>
      <c r="C115">
        <v>25</v>
      </c>
      <c r="D115">
        <v>25</v>
      </c>
      <c r="E115">
        <v>1</v>
      </c>
      <c r="F115">
        <v>5</v>
      </c>
      <c r="G115">
        <v>69</v>
      </c>
      <c r="H115" s="3">
        <v>41313</v>
      </c>
      <c r="I115">
        <v>1</v>
      </c>
      <c r="J115">
        <v>177.22952789999999</v>
      </c>
      <c r="K115">
        <v>2.1073971820000001</v>
      </c>
      <c r="L115">
        <v>166.52730539999999</v>
      </c>
      <c r="M115">
        <v>258.16699340000002</v>
      </c>
      <c r="N115">
        <v>46.8</v>
      </c>
      <c r="O115">
        <v>51</v>
      </c>
      <c r="P115" s="118">
        <v>0.71711805555555552</v>
      </c>
      <c r="Q115" s="118">
        <v>0.16111111111111112</v>
      </c>
      <c r="R115" s="118">
        <v>0.55600694444444443</v>
      </c>
      <c r="S115">
        <v>12557</v>
      </c>
      <c r="T115">
        <v>0</v>
      </c>
      <c r="U115">
        <v>150</v>
      </c>
      <c r="V115">
        <v>13.54812748</v>
      </c>
      <c r="W115">
        <v>0.62431751499999999</v>
      </c>
      <c r="X115">
        <v>104.0083951</v>
      </c>
      <c r="Y115">
        <v>24.178453449999999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t="e">
        <v>#DIV/0!</v>
      </c>
      <c r="AH115" t="e">
        <v>#DIV/0!</v>
      </c>
      <c r="AI115" t="e">
        <v>#DIV/0!</v>
      </c>
      <c r="AJ115">
        <v>-1</v>
      </c>
      <c r="AK115">
        <v>0.85</v>
      </c>
      <c r="AL115">
        <v>0.85</v>
      </c>
      <c r="AM115">
        <v>10.01823521</v>
      </c>
      <c r="AN115">
        <v>0.85</v>
      </c>
      <c r="AO115">
        <v>9.5055880000000006E-3</v>
      </c>
      <c r="AP115" t="e">
        <v>#DIV/0!</v>
      </c>
      <c r="AQ115" t="e">
        <v>#DIV/0!</v>
      </c>
      <c r="AR115" t="e">
        <v>#DIV/0!</v>
      </c>
      <c r="AS115">
        <v>1799.7282709999999</v>
      </c>
      <c r="AT115">
        <v>0.5</v>
      </c>
      <c r="AU115" t="e">
        <v>#DIV/0!</v>
      </c>
      <c r="AV115">
        <v>6.3272269010000004</v>
      </c>
      <c r="AW115">
        <v>1.06321877</v>
      </c>
      <c r="AX115">
        <v>24.178453449999999</v>
      </c>
      <c r="AY115">
        <v>2</v>
      </c>
      <c r="AZ115">
        <v>4.644859791</v>
      </c>
      <c r="BA115">
        <v>1</v>
      </c>
      <c r="BB115">
        <v>9.289719582</v>
      </c>
      <c r="BC115">
        <v>24.867910389999999</v>
      </c>
      <c r="BD115">
        <v>24.178453449999999</v>
      </c>
      <c r="BE115">
        <v>25.1382637</v>
      </c>
      <c r="BF115">
        <v>151.09309390000001</v>
      </c>
      <c r="BG115">
        <v>142.84410099999999</v>
      </c>
      <c r="BH115">
        <v>15.94337082</v>
      </c>
      <c r="BI115">
        <v>19.484508510000001</v>
      </c>
      <c r="BJ115">
        <v>50.941707610000002</v>
      </c>
      <c r="BK115">
        <v>62.256229400000002</v>
      </c>
      <c r="BL115">
        <v>350.39270019999998</v>
      </c>
      <c r="BM115">
        <v>1800.5665280000001</v>
      </c>
      <c r="BN115">
        <v>578.33648679999999</v>
      </c>
      <c r="BO115">
        <v>100.7986298</v>
      </c>
      <c r="BP115">
        <v>-0.25109100299999998</v>
      </c>
      <c r="BQ115">
        <v>-1.2457461359999999</v>
      </c>
      <c r="BR115">
        <v>0.25</v>
      </c>
      <c r="BS115">
        <v>-1.355140209</v>
      </c>
      <c r="BT115">
        <v>7.355140209</v>
      </c>
      <c r="BU115">
        <v>1</v>
      </c>
      <c r="BV115">
        <v>0</v>
      </c>
      <c r="BW115">
        <v>0.15999999600000001</v>
      </c>
      <c r="BX115">
        <v>111115</v>
      </c>
      <c r="BY115">
        <v>1.7519635010000001</v>
      </c>
      <c r="BZ115">
        <v>6.3272270000000004E-3</v>
      </c>
      <c r="CA115">
        <v>297.3284534</v>
      </c>
      <c r="CB115">
        <v>298.01791040000001</v>
      </c>
      <c r="CC115">
        <v>288.09063809999998</v>
      </c>
      <c r="CD115">
        <v>6.2247730000000001E-2</v>
      </c>
      <c r="CE115">
        <v>3.0272305290000001</v>
      </c>
      <c r="CF115">
        <v>30.032457149999999</v>
      </c>
      <c r="CG115">
        <v>10.54794864</v>
      </c>
      <c r="CH115">
        <v>24.523181919999999</v>
      </c>
      <c r="CI115">
        <v>3.0904023390000002</v>
      </c>
      <c r="CJ115">
        <v>0.58500231400000002</v>
      </c>
      <c r="CK115">
        <v>1.96401176</v>
      </c>
      <c r="CL115">
        <v>1.1263905789999999</v>
      </c>
      <c r="CM115">
        <v>0.36896647100000002</v>
      </c>
      <c r="CN115">
        <v>10.48390371</v>
      </c>
      <c r="CO115">
        <v>0.72812523900000004</v>
      </c>
      <c r="CP115">
        <v>66.254410140000005</v>
      </c>
      <c r="CQ115">
        <v>140.8752609</v>
      </c>
      <c r="CR115">
        <v>6.3717589000000005E-2</v>
      </c>
      <c r="CS115">
        <v>0</v>
      </c>
      <c r="CT115">
        <v>1530.4815490000001</v>
      </c>
      <c r="CU115">
        <v>0</v>
      </c>
      <c r="CV115" t="e">
        <v>#DIV/0!</v>
      </c>
      <c r="CW115" t="e">
        <v>#DIV/0!</v>
      </c>
      <c r="CX115">
        <v>25</v>
      </c>
      <c r="CY115">
        <v>0.17063294183432401</v>
      </c>
      <c r="CZ115">
        <v>-8.9809548821681897</v>
      </c>
      <c r="DA115">
        <v>35.3836099947561</v>
      </c>
      <c r="DB115">
        <v>0.77843941988463505</v>
      </c>
    </row>
    <row r="116" spans="1:106" x14ac:dyDescent="0.3">
      <c r="A116">
        <v>115</v>
      </c>
      <c r="B116" t="s">
        <v>39</v>
      </c>
      <c r="C116">
        <v>25</v>
      </c>
      <c r="D116">
        <v>25</v>
      </c>
      <c r="E116">
        <v>1</v>
      </c>
      <c r="F116">
        <v>5</v>
      </c>
      <c r="G116">
        <v>69</v>
      </c>
      <c r="H116" s="3">
        <v>41313</v>
      </c>
      <c r="I116">
        <v>1</v>
      </c>
      <c r="J116">
        <v>177.22952789999999</v>
      </c>
      <c r="K116">
        <v>2.1073971820000001</v>
      </c>
      <c r="L116">
        <v>166.52730539999999</v>
      </c>
      <c r="M116">
        <v>258.16699340000002</v>
      </c>
      <c r="N116">
        <v>46.8</v>
      </c>
      <c r="O116">
        <v>53</v>
      </c>
      <c r="P116" s="118">
        <v>0.72195601851851843</v>
      </c>
      <c r="Q116" s="118">
        <v>0.16111111111111112</v>
      </c>
      <c r="R116" s="118">
        <v>0.56084490740740744</v>
      </c>
      <c r="S116">
        <v>12975</v>
      </c>
      <c r="T116">
        <v>0</v>
      </c>
      <c r="U116">
        <v>800</v>
      </c>
      <c r="V116">
        <v>51.92238665</v>
      </c>
      <c r="W116">
        <v>0.54925469199999999</v>
      </c>
      <c r="X116">
        <v>597.26678919999995</v>
      </c>
      <c r="Y116">
        <v>24.298177720000002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t="e">
        <v>#DIV/0!</v>
      </c>
      <c r="AH116" t="e">
        <v>#DIV/0!</v>
      </c>
      <c r="AI116" t="e">
        <v>#DIV/0!</v>
      </c>
      <c r="AJ116">
        <v>-1</v>
      </c>
      <c r="AK116">
        <v>0.85</v>
      </c>
      <c r="AL116">
        <v>0.85</v>
      </c>
      <c r="AM116">
        <v>10.01823521</v>
      </c>
      <c r="AN116">
        <v>0.85</v>
      </c>
      <c r="AO116">
        <v>3.4581010000000002E-2</v>
      </c>
      <c r="AP116" t="e">
        <v>#DIV/0!</v>
      </c>
      <c r="AQ116" t="e">
        <v>#DIV/0!</v>
      </c>
      <c r="AR116" t="e">
        <v>#DIV/0!</v>
      </c>
      <c r="AS116">
        <v>1799.7282709999999</v>
      </c>
      <c r="AT116">
        <v>0.5</v>
      </c>
      <c r="AU116" t="e">
        <v>#DIV/0!</v>
      </c>
      <c r="AV116">
        <v>5.8441936349999999</v>
      </c>
      <c r="AW116">
        <v>1.107770905</v>
      </c>
      <c r="AX116">
        <v>24.298177720000002</v>
      </c>
      <c r="AY116">
        <v>2</v>
      </c>
      <c r="AZ116">
        <v>4.644859791</v>
      </c>
      <c r="BA116">
        <v>1</v>
      </c>
      <c r="BB116">
        <v>9.289719582</v>
      </c>
      <c r="BC116">
        <v>24.873048780000001</v>
      </c>
      <c r="BD116">
        <v>24.298177720000002</v>
      </c>
      <c r="BE116">
        <v>25.13801956</v>
      </c>
      <c r="BF116">
        <v>800.59039310000003</v>
      </c>
      <c r="BG116">
        <v>768.38916019999999</v>
      </c>
      <c r="BH116">
        <v>15.987937929999999</v>
      </c>
      <c r="BI116">
        <v>19.259626390000001</v>
      </c>
      <c r="BJ116">
        <v>51.0664978</v>
      </c>
      <c r="BK116">
        <v>61.516479490000002</v>
      </c>
      <c r="BL116">
        <v>350.3778992</v>
      </c>
      <c r="BM116">
        <v>1800.457275</v>
      </c>
      <c r="BN116">
        <v>545.78839110000001</v>
      </c>
      <c r="BO116">
        <v>100.7947922</v>
      </c>
      <c r="BP116">
        <v>-14.99886322</v>
      </c>
      <c r="BQ116">
        <v>-1.088775158</v>
      </c>
      <c r="BR116">
        <v>0.25</v>
      </c>
      <c r="BS116">
        <v>-1.355140209</v>
      </c>
      <c r="BT116">
        <v>7.355140209</v>
      </c>
      <c r="BU116">
        <v>1</v>
      </c>
      <c r="BV116">
        <v>0</v>
      </c>
      <c r="BW116">
        <v>0.15999999600000001</v>
      </c>
      <c r="BX116">
        <v>111115</v>
      </c>
      <c r="BY116">
        <v>1.751889496</v>
      </c>
      <c r="BZ116">
        <v>5.8441939999999996E-3</v>
      </c>
      <c r="CA116">
        <v>297.44817769999997</v>
      </c>
      <c r="CB116">
        <v>298.02304880000003</v>
      </c>
      <c r="CC116">
        <v>288.0731576</v>
      </c>
      <c r="CD116">
        <v>0.13587065500000001</v>
      </c>
      <c r="CE116">
        <v>3.0490409440000001</v>
      </c>
      <c r="CF116">
        <v>30.24998493</v>
      </c>
      <c r="CG116">
        <v>10.990358540000001</v>
      </c>
      <c r="CH116">
        <v>24.585613250000002</v>
      </c>
      <c r="CI116">
        <v>3.1019653420000002</v>
      </c>
      <c r="CJ116">
        <v>0.51859288599999998</v>
      </c>
      <c r="CK116">
        <v>1.9412700389999999</v>
      </c>
      <c r="CL116">
        <v>1.160695303</v>
      </c>
      <c r="CM116">
        <v>0.32674258299999998</v>
      </c>
      <c r="CN116">
        <v>60.20138189</v>
      </c>
      <c r="CO116">
        <v>0.77729725999999999</v>
      </c>
      <c r="CP116">
        <v>64.825684170000002</v>
      </c>
      <c r="CQ116">
        <v>760.84369860000004</v>
      </c>
      <c r="CR116">
        <v>4.4239103000000002E-2</v>
      </c>
      <c r="CS116">
        <v>0</v>
      </c>
      <c r="CT116">
        <v>1530.388684</v>
      </c>
      <c r="CU116">
        <v>0</v>
      </c>
      <c r="CV116" t="e">
        <v>#DIV/0!</v>
      </c>
      <c r="CW116" t="e">
        <v>#DIV/0!</v>
      </c>
      <c r="CX116">
        <v>25</v>
      </c>
      <c r="CY116">
        <v>0.17063294183432401</v>
      </c>
      <c r="CZ116">
        <v>-8.9809548821681897</v>
      </c>
      <c r="DA116">
        <v>35.3836099947561</v>
      </c>
      <c r="DB116">
        <v>0.77843941988463505</v>
      </c>
    </row>
    <row r="117" spans="1:106" x14ac:dyDescent="0.3">
      <c r="A117">
        <v>116</v>
      </c>
      <c r="B117" t="s">
        <v>39</v>
      </c>
      <c r="C117">
        <v>25</v>
      </c>
      <c r="D117">
        <v>25</v>
      </c>
      <c r="E117">
        <v>1</v>
      </c>
      <c r="F117">
        <v>5</v>
      </c>
      <c r="G117">
        <v>69</v>
      </c>
      <c r="H117" s="3">
        <v>41313</v>
      </c>
      <c r="I117">
        <v>1</v>
      </c>
      <c r="J117">
        <v>177.22952789999999</v>
      </c>
      <c r="K117">
        <v>2.1073971820000001</v>
      </c>
      <c r="L117">
        <v>166.52730539999999</v>
      </c>
      <c r="M117">
        <v>258.16699340000002</v>
      </c>
      <c r="N117">
        <v>46.8</v>
      </c>
      <c r="O117">
        <v>54</v>
      </c>
      <c r="P117" s="118">
        <v>0.72400462962962964</v>
      </c>
      <c r="Q117" s="118">
        <v>0.16111111111111112</v>
      </c>
      <c r="R117" s="118">
        <v>0.56289351851851854</v>
      </c>
      <c r="S117">
        <v>13143.5</v>
      </c>
      <c r="T117">
        <v>0</v>
      </c>
      <c r="U117">
        <v>400</v>
      </c>
      <c r="V117">
        <v>34.942875890000003</v>
      </c>
      <c r="W117">
        <v>0.51026287999999997</v>
      </c>
      <c r="X117">
        <v>257.41706319999997</v>
      </c>
      <c r="Y117">
        <v>24.386920929999999</v>
      </c>
      <c r="Z117">
        <v>9</v>
      </c>
      <c r="AA117">
        <v>9</v>
      </c>
      <c r="AB117">
        <v>0</v>
      </c>
      <c r="AC117">
        <v>0</v>
      </c>
      <c r="AD117">
        <v>285.0930176</v>
      </c>
      <c r="AE117">
        <v>587.57354740000005</v>
      </c>
      <c r="AF117">
        <v>381.99829099999999</v>
      </c>
      <c r="AG117" t="e">
        <v>#DIV/0!</v>
      </c>
      <c r="AH117">
        <v>0.51479602999999996</v>
      </c>
      <c r="AI117">
        <v>0.34987153100000001</v>
      </c>
      <c r="AJ117">
        <v>-1</v>
      </c>
      <c r="AK117">
        <v>0.85</v>
      </c>
      <c r="AL117">
        <v>0.85</v>
      </c>
      <c r="AM117">
        <v>9.7839221950000006</v>
      </c>
      <c r="AN117">
        <v>0.85</v>
      </c>
      <c r="AO117">
        <v>2.3480846E-2</v>
      </c>
      <c r="AP117">
        <v>0.67963136800000001</v>
      </c>
      <c r="AQ117">
        <v>2.0609889090000002</v>
      </c>
      <c r="AR117">
        <v>-1</v>
      </c>
      <c r="AS117">
        <v>1800.8608400000001</v>
      </c>
      <c r="AT117">
        <v>0.5</v>
      </c>
      <c r="AU117">
        <v>267.7797238</v>
      </c>
      <c r="AV117">
        <v>5.6154325600000004</v>
      </c>
      <c r="AW117">
        <v>1.1412383109999999</v>
      </c>
      <c r="AX117">
        <v>24.386920929999999</v>
      </c>
      <c r="AY117">
        <v>2</v>
      </c>
      <c r="AZ117">
        <v>4.644859791</v>
      </c>
      <c r="BA117">
        <v>1</v>
      </c>
      <c r="BB117">
        <v>9.289719582</v>
      </c>
      <c r="BC117">
        <v>24.858230590000002</v>
      </c>
      <c r="BD117">
        <v>24.386920929999999</v>
      </c>
      <c r="BE117">
        <v>25.137500760000002</v>
      </c>
      <c r="BF117">
        <v>399.15093990000003</v>
      </c>
      <c r="BG117">
        <v>377.99575809999999</v>
      </c>
      <c r="BH117">
        <v>15.944577219999999</v>
      </c>
      <c r="BI117">
        <v>19.088415149999999</v>
      </c>
      <c r="BJ117">
        <v>50.974246979999997</v>
      </c>
      <c r="BK117">
        <v>61.024986269999999</v>
      </c>
      <c r="BL117">
        <v>350.41519169999998</v>
      </c>
      <c r="BM117">
        <v>1800.8608400000001</v>
      </c>
      <c r="BN117">
        <v>496.58483890000002</v>
      </c>
      <c r="BO117">
        <v>100.79714199999999</v>
      </c>
      <c r="BP117">
        <v>-4.5918502810000001</v>
      </c>
      <c r="BQ117">
        <v>-1.1473727229999999</v>
      </c>
      <c r="BR117">
        <v>0.25</v>
      </c>
      <c r="BS117">
        <v>-1.355140209</v>
      </c>
      <c r="BT117">
        <v>7.355140209</v>
      </c>
      <c r="BU117">
        <v>1</v>
      </c>
      <c r="BV117">
        <v>0</v>
      </c>
      <c r="BW117">
        <v>0.15999999600000001</v>
      </c>
      <c r="BX117">
        <v>111115</v>
      </c>
      <c r="BY117">
        <v>1.752075958</v>
      </c>
      <c r="BZ117">
        <v>5.6154330000000004E-3</v>
      </c>
      <c r="CA117">
        <v>297.53692089999998</v>
      </c>
      <c r="CB117">
        <v>298.00823059999999</v>
      </c>
      <c r="CC117">
        <v>288.13772790000002</v>
      </c>
      <c r="CD117">
        <v>0.16893488200000001</v>
      </c>
      <c r="CE117">
        <v>3.0652960039999999</v>
      </c>
      <c r="CF117">
        <v>30.4105448</v>
      </c>
      <c r="CG117">
        <v>11.32212966</v>
      </c>
      <c r="CH117">
        <v>24.62257576</v>
      </c>
      <c r="CI117">
        <v>3.108829032</v>
      </c>
      <c r="CJ117">
        <v>0.483694648</v>
      </c>
      <c r="CK117">
        <v>1.924057693</v>
      </c>
      <c r="CL117">
        <v>1.18477134</v>
      </c>
      <c r="CM117">
        <v>0.30458892300000001</v>
      </c>
      <c r="CN117">
        <v>25.946904279999998</v>
      </c>
      <c r="CO117">
        <v>0.681005164</v>
      </c>
      <c r="CP117">
        <v>63.811961889999999</v>
      </c>
      <c r="CQ117">
        <v>372.91779179999997</v>
      </c>
      <c r="CR117">
        <v>5.9792628E-2</v>
      </c>
      <c r="CS117">
        <v>0</v>
      </c>
      <c r="CT117">
        <v>1530.731714</v>
      </c>
      <c r="CU117">
        <v>302.4805298</v>
      </c>
      <c r="CV117">
        <v>0.34987153100000001</v>
      </c>
      <c r="CW117" t="e">
        <v>#DIV/0!</v>
      </c>
      <c r="CX117">
        <v>25</v>
      </c>
      <c r="CY117">
        <v>0.17063294183432401</v>
      </c>
      <c r="CZ117">
        <v>-8.9809548821681897</v>
      </c>
      <c r="DA117">
        <v>35.3836099947561</v>
      </c>
      <c r="DB117">
        <v>0.77843941988463505</v>
      </c>
    </row>
    <row r="118" spans="1:106" x14ac:dyDescent="0.3">
      <c r="A118">
        <v>117</v>
      </c>
      <c r="B118" t="s">
        <v>90</v>
      </c>
      <c r="C118">
        <v>76</v>
      </c>
      <c r="D118">
        <v>22</v>
      </c>
      <c r="E118">
        <v>3</v>
      </c>
      <c r="F118">
        <v>4</v>
      </c>
      <c r="G118">
        <v>69</v>
      </c>
      <c r="H118" s="3">
        <v>41313</v>
      </c>
      <c r="I118">
        <v>1</v>
      </c>
      <c r="J118">
        <v>151.97976209999999</v>
      </c>
      <c r="K118">
        <v>1.967692306</v>
      </c>
      <c r="L118">
        <v>143.65405569999999</v>
      </c>
      <c r="M118">
        <v>209.28928590000001</v>
      </c>
      <c r="N118">
        <v>42.6</v>
      </c>
      <c r="O118">
        <v>56</v>
      </c>
      <c r="P118" s="118">
        <v>0.73070601851851846</v>
      </c>
      <c r="Q118" s="118">
        <v>0.16111111111111112</v>
      </c>
      <c r="R118" s="118">
        <v>0.56959490740740748</v>
      </c>
      <c r="S118">
        <v>13731</v>
      </c>
      <c r="T118">
        <v>0</v>
      </c>
      <c r="U118">
        <v>50</v>
      </c>
      <c r="V118">
        <v>-0.69366782100000002</v>
      </c>
      <c r="W118">
        <v>0.56102279700000002</v>
      </c>
      <c r="X118">
        <v>49.404674200000002</v>
      </c>
      <c r="Y118">
        <v>24.521152499999999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t="e">
        <v>#DIV/0!</v>
      </c>
      <c r="AH118" t="e">
        <v>#DIV/0!</v>
      </c>
      <c r="AI118" t="e">
        <v>#DIV/0!</v>
      </c>
      <c r="AJ118">
        <v>-1</v>
      </c>
      <c r="AK118">
        <v>0.85</v>
      </c>
      <c r="AL118">
        <v>0.85</v>
      </c>
      <c r="AM118">
        <v>9.7839221950000006</v>
      </c>
      <c r="AN118">
        <v>0.85</v>
      </c>
      <c r="AO118">
        <v>2.0005899999999999E-4</v>
      </c>
      <c r="AP118" t="e">
        <v>#DIV/0!</v>
      </c>
      <c r="AQ118" t="e">
        <v>#DIV/0!</v>
      </c>
      <c r="AR118" t="e">
        <v>#DIV/0!</v>
      </c>
      <c r="AS118">
        <v>1800.8608400000001</v>
      </c>
      <c r="AT118">
        <v>0.5</v>
      </c>
      <c r="AU118" t="e">
        <v>#DIV/0!</v>
      </c>
      <c r="AV118">
        <v>6.0678785749999999</v>
      </c>
      <c r="AW118">
        <v>1.126967077</v>
      </c>
      <c r="AX118">
        <v>24.521152499999999</v>
      </c>
      <c r="AY118">
        <v>2</v>
      </c>
      <c r="AZ118">
        <v>4.644859791</v>
      </c>
      <c r="BA118">
        <v>1</v>
      </c>
      <c r="BB118">
        <v>9.289719582</v>
      </c>
      <c r="BC118">
        <v>24.923738480000001</v>
      </c>
      <c r="BD118">
        <v>24.521152499999999</v>
      </c>
      <c r="BE118">
        <v>25.13931084</v>
      </c>
      <c r="BF118">
        <v>47.983425140000001</v>
      </c>
      <c r="BG118">
        <v>48.212398530000002</v>
      </c>
      <c r="BH118">
        <v>16.080600740000001</v>
      </c>
      <c r="BI118">
        <v>19.47688866</v>
      </c>
      <c r="BJ118">
        <v>51.20452118</v>
      </c>
      <c r="BK118">
        <v>62.019126890000003</v>
      </c>
      <c r="BL118">
        <v>350.36459350000001</v>
      </c>
      <c r="BM118">
        <v>1801.4219969999999</v>
      </c>
      <c r="BN118">
        <v>653.91528319999998</v>
      </c>
      <c r="BO118">
        <v>100.78919980000001</v>
      </c>
      <c r="BP118">
        <v>0.84036636399999998</v>
      </c>
      <c r="BQ118">
        <v>-1.2679419519999999</v>
      </c>
      <c r="BR118">
        <v>0.25</v>
      </c>
      <c r="BS118">
        <v>-1.355140209</v>
      </c>
      <c r="BT118">
        <v>7.355140209</v>
      </c>
      <c r="BU118">
        <v>1</v>
      </c>
      <c r="BV118">
        <v>0</v>
      </c>
      <c r="BW118">
        <v>0.15999999600000001</v>
      </c>
      <c r="BX118">
        <v>111135</v>
      </c>
      <c r="BY118">
        <v>1.7518229679999999</v>
      </c>
      <c r="BZ118">
        <v>6.067879E-3</v>
      </c>
      <c r="CA118">
        <v>297.67115250000001</v>
      </c>
      <c r="CB118">
        <v>298.07373849999999</v>
      </c>
      <c r="CC118">
        <v>288.22751310000001</v>
      </c>
      <c r="CD118">
        <v>9.2895672999999998E-2</v>
      </c>
      <c r="CE118">
        <v>3.0900270999999999</v>
      </c>
      <c r="CF118">
        <v>30.658315630000001</v>
      </c>
      <c r="CG118">
        <v>11.18142697</v>
      </c>
      <c r="CH118">
        <v>24.722445489999998</v>
      </c>
      <c r="CI118">
        <v>3.127440601</v>
      </c>
      <c r="CJ118">
        <v>0.529071238</v>
      </c>
      <c r="CK118">
        <v>1.9630600229999999</v>
      </c>
      <c r="CL118">
        <v>1.1643805780000001</v>
      </c>
      <c r="CM118">
        <v>0.33339902799999999</v>
      </c>
      <c r="CN118">
        <v>4.97945758</v>
      </c>
      <c r="CO118">
        <v>1.024729649</v>
      </c>
      <c r="CP118">
        <v>64.72166489</v>
      </c>
      <c r="CQ118">
        <v>48.313203680000001</v>
      </c>
      <c r="CR118">
        <v>-9.2925600000000001E-3</v>
      </c>
      <c r="CS118">
        <v>0</v>
      </c>
      <c r="CT118">
        <v>1531.2086979999999</v>
      </c>
      <c r="CU118">
        <v>0</v>
      </c>
      <c r="CV118" t="e">
        <v>#DIV/0!</v>
      </c>
      <c r="CW118" t="e">
        <v>#DIV/0!</v>
      </c>
      <c r="CX118">
        <v>22</v>
      </c>
      <c r="CY118">
        <v>0.150364507646466</v>
      </c>
      <c r="CZ118">
        <v>-8.1223773325170594</v>
      </c>
      <c r="DA118">
        <v>30.972394655564099</v>
      </c>
      <c r="DB118">
        <v>0.68139268242241002</v>
      </c>
    </row>
    <row r="119" spans="1:106" x14ac:dyDescent="0.3">
      <c r="A119">
        <v>118</v>
      </c>
      <c r="B119" t="s">
        <v>90</v>
      </c>
      <c r="C119">
        <v>76</v>
      </c>
      <c r="D119">
        <v>22</v>
      </c>
      <c r="E119">
        <v>3</v>
      </c>
      <c r="F119">
        <v>4</v>
      </c>
      <c r="G119">
        <v>69</v>
      </c>
      <c r="H119" s="3">
        <v>41313</v>
      </c>
      <c r="I119">
        <v>1</v>
      </c>
      <c r="J119">
        <v>151.97976209999999</v>
      </c>
      <c r="K119">
        <v>1.967692306</v>
      </c>
      <c r="L119">
        <v>143.65405569999999</v>
      </c>
      <c r="M119">
        <v>209.28928590000001</v>
      </c>
      <c r="N119">
        <v>42.6</v>
      </c>
      <c r="O119">
        <v>57</v>
      </c>
      <c r="P119" s="118">
        <v>0.73312499999999992</v>
      </c>
      <c r="Q119" s="118">
        <v>0.16111111111111112</v>
      </c>
      <c r="R119" s="118">
        <v>0.57201388888888893</v>
      </c>
      <c r="S119">
        <v>13940</v>
      </c>
      <c r="T119">
        <v>0</v>
      </c>
      <c r="U119">
        <v>150</v>
      </c>
      <c r="V119">
        <v>11.81743503</v>
      </c>
      <c r="W119">
        <v>0.55286261400000003</v>
      </c>
      <c r="X119">
        <v>105.56485600000001</v>
      </c>
      <c r="Y119">
        <v>24.437808990000001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e">
        <v>#DIV/0!</v>
      </c>
      <c r="AH119" t="e">
        <v>#DIV/0!</v>
      </c>
      <c r="AI119" t="e">
        <v>#DIV/0!</v>
      </c>
      <c r="AJ119">
        <v>-1</v>
      </c>
      <c r="AK119">
        <v>0.85</v>
      </c>
      <c r="AL119">
        <v>0.85</v>
      </c>
      <c r="AM119">
        <v>9.7839221950000006</v>
      </c>
      <c r="AN119">
        <v>0.85</v>
      </c>
      <c r="AO119">
        <v>8.3679089999999998E-3</v>
      </c>
      <c r="AP119" t="e">
        <v>#DIV/0!</v>
      </c>
      <c r="AQ119" t="e">
        <v>#DIV/0!</v>
      </c>
      <c r="AR119" t="e">
        <v>#DIV/0!</v>
      </c>
      <c r="AS119">
        <v>1800.8608400000001</v>
      </c>
      <c r="AT119">
        <v>0.5</v>
      </c>
      <c r="AU119" t="e">
        <v>#DIV/0!</v>
      </c>
      <c r="AV119">
        <v>5.9462752549999998</v>
      </c>
      <c r="AW119">
        <v>1.119822103</v>
      </c>
      <c r="AX119">
        <v>24.437808990000001</v>
      </c>
      <c r="AY119">
        <v>2</v>
      </c>
      <c r="AZ119">
        <v>4.644859791</v>
      </c>
      <c r="BA119">
        <v>1</v>
      </c>
      <c r="BB119">
        <v>9.289719582</v>
      </c>
      <c r="BC119">
        <v>24.890476230000001</v>
      </c>
      <c r="BD119">
        <v>24.437808990000001</v>
      </c>
      <c r="BE119">
        <v>25.13830566</v>
      </c>
      <c r="BF119">
        <v>150.9954376</v>
      </c>
      <c r="BG119">
        <v>143.7622375</v>
      </c>
      <c r="BH119">
        <v>16.06811523</v>
      </c>
      <c r="BI119">
        <v>19.396350859999998</v>
      </c>
      <c r="BJ119">
        <v>51.263423920000001</v>
      </c>
      <c r="BK119">
        <v>61.881767269999997</v>
      </c>
      <c r="BL119">
        <v>350.39221190000001</v>
      </c>
      <c r="BM119">
        <v>1802.043457</v>
      </c>
      <c r="BN119">
        <v>555.12664789999997</v>
      </c>
      <c r="BO119">
        <v>100.7833481</v>
      </c>
      <c r="BP119">
        <v>-0.129741669</v>
      </c>
      <c r="BQ119">
        <v>-1.2384581569999999</v>
      </c>
      <c r="BR119">
        <v>0.25</v>
      </c>
      <c r="BS119">
        <v>-1.355140209</v>
      </c>
      <c r="BT119">
        <v>7.355140209</v>
      </c>
      <c r="BU119">
        <v>1</v>
      </c>
      <c r="BV119">
        <v>0</v>
      </c>
      <c r="BW119">
        <v>0.15999999600000001</v>
      </c>
      <c r="BX119">
        <v>111115</v>
      </c>
      <c r="BY119">
        <v>1.75196106</v>
      </c>
      <c r="BZ119">
        <v>5.946275E-3</v>
      </c>
      <c r="CA119">
        <v>297.58780899999999</v>
      </c>
      <c r="CB119">
        <v>298.0404762</v>
      </c>
      <c r="CC119">
        <v>288.32694670000001</v>
      </c>
      <c r="CD119">
        <v>0.115109584</v>
      </c>
      <c r="CE119">
        <v>3.0746512830000001</v>
      </c>
      <c r="CF119">
        <v>30.507532659999999</v>
      </c>
      <c r="CG119">
        <v>11.111181800000001</v>
      </c>
      <c r="CH119">
        <v>24.664142609999999</v>
      </c>
      <c r="CI119">
        <v>3.116563572</v>
      </c>
      <c r="CJ119">
        <v>0.52180805299999999</v>
      </c>
      <c r="CK119">
        <v>1.9548291799999999</v>
      </c>
      <c r="CL119">
        <v>1.161734391</v>
      </c>
      <c r="CM119">
        <v>0.32878480799999998</v>
      </c>
      <c r="CN119">
        <v>10.63917962</v>
      </c>
      <c r="CO119">
        <v>0.73430170400000006</v>
      </c>
      <c r="CP119">
        <v>64.745001450000004</v>
      </c>
      <c r="CQ119">
        <v>142.04490509999999</v>
      </c>
      <c r="CR119">
        <v>5.3864646000000002E-2</v>
      </c>
      <c r="CS119">
        <v>0</v>
      </c>
      <c r="CT119">
        <v>1531.736938</v>
      </c>
      <c r="CU119">
        <v>0</v>
      </c>
      <c r="CV119" t="e">
        <v>#DIV/0!</v>
      </c>
      <c r="CW119" t="e">
        <v>#DIV/0!</v>
      </c>
      <c r="CX119">
        <v>22</v>
      </c>
      <c r="CY119">
        <v>0.150364507646466</v>
      </c>
      <c r="CZ119">
        <v>-8.1223773325170594</v>
      </c>
      <c r="DA119">
        <v>30.972394655564099</v>
      </c>
      <c r="DB119">
        <v>0.68139268242241002</v>
      </c>
    </row>
    <row r="120" spans="1:106" x14ac:dyDescent="0.3">
      <c r="A120">
        <v>119</v>
      </c>
      <c r="B120" t="s">
        <v>90</v>
      </c>
      <c r="C120">
        <v>76</v>
      </c>
      <c r="D120">
        <v>22</v>
      </c>
      <c r="E120">
        <v>3</v>
      </c>
      <c r="F120">
        <v>4</v>
      </c>
      <c r="G120">
        <v>69</v>
      </c>
      <c r="H120" s="3">
        <v>41313</v>
      </c>
      <c r="I120">
        <v>1</v>
      </c>
      <c r="J120">
        <v>151.97976209999999</v>
      </c>
      <c r="K120">
        <v>1.967692306</v>
      </c>
      <c r="L120">
        <v>143.65405569999999</v>
      </c>
      <c r="M120">
        <v>209.28928590000001</v>
      </c>
      <c r="N120">
        <v>42.6</v>
      </c>
      <c r="O120">
        <v>59</v>
      </c>
      <c r="P120" s="118">
        <v>0.73780092592592583</v>
      </c>
      <c r="Q120" s="118">
        <v>0.16111111111111112</v>
      </c>
      <c r="R120" s="118">
        <v>0.57668981481481485</v>
      </c>
      <c r="S120">
        <v>14344</v>
      </c>
      <c r="T120">
        <v>0</v>
      </c>
      <c r="U120">
        <v>800</v>
      </c>
      <c r="V120">
        <v>41.994452289999998</v>
      </c>
      <c r="W120">
        <v>0.46723420599999999</v>
      </c>
      <c r="X120">
        <v>611.59109890000002</v>
      </c>
      <c r="Y120">
        <v>24.21396446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t="e">
        <v>#DIV/0!</v>
      </c>
      <c r="AH120" t="e">
        <v>#DIV/0!</v>
      </c>
      <c r="AI120" t="e">
        <v>#DIV/0!</v>
      </c>
      <c r="AJ120">
        <v>-1</v>
      </c>
      <c r="AK120">
        <v>0.85</v>
      </c>
      <c r="AL120">
        <v>0.85</v>
      </c>
      <c r="AM120">
        <v>9.8076972960000006</v>
      </c>
      <c r="AN120">
        <v>0.85</v>
      </c>
      <c r="AO120">
        <v>2.8101609E-2</v>
      </c>
      <c r="AP120" t="e">
        <v>#DIV/0!</v>
      </c>
      <c r="AQ120" t="e">
        <v>#DIV/0!</v>
      </c>
      <c r="AR120" t="e">
        <v>#DIV/0!</v>
      </c>
      <c r="AS120">
        <v>1800.8608400000001</v>
      </c>
      <c r="AT120">
        <v>0.5</v>
      </c>
      <c r="AU120" t="e">
        <v>#DIV/0!</v>
      </c>
      <c r="AV120">
        <v>5.2516187690000002</v>
      </c>
      <c r="AW120">
        <v>1.160801537</v>
      </c>
      <c r="AX120">
        <v>24.21396446</v>
      </c>
      <c r="AY120">
        <v>2</v>
      </c>
      <c r="AZ120">
        <v>4.644859791</v>
      </c>
      <c r="BA120">
        <v>1</v>
      </c>
      <c r="BB120">
        <v>9.289719582</v>
      </c>
      <c r="BC120">
        <v>24.762016299999999</v>
      </c>
      <c r="BD120">
        <v>24.21396446</v>
      </c>
      <c r="BE120">
        <v>25.13881683</v>
      </c>
      <c r="BF120">
        <v>800.88336179999999</v>
      </c>
      <c r="BG120">
        <v>774.59143070000005</v>
      </c>
      <c r="BH120">
        <v>15.64133644</v>
      </c>
      <c r="BI120">
        <v>18.583206180000001</v>
      </c>
      <c r="BJ120">
        <v>50.286151889999999</v>
      </c>
      <c r="BK120">
        <v>59.744121550000003</v>
      </c>
      <c r="BL120">
        <v>350.39123540000003</v>
      </c>
      <c r="BM120">
        <v>1799.957764</v>
      </c>
      <c r="BN120">
        <v>496.11831669999998</v>
      </c>
      <c r="BO120">
        <v>100.78367609999999</v>
      </c>
      <c r="BP120">
        <v>-15.362987520000001</v>
      </c>
      <c r="BQ120">
        <v>-1.0491614339999999</v>
      </c>
      <c r="BR120">
        <v>0.5</v>
      </c>
      <c r="BS120">
        <v>-1.355140209</v>
      </c>
      <c r="BT120">
        <v>7.355140209</v>
      </c>
      <c r="BU120">
        <v>1</v>
      </c>
      <c r="BV120">
        <v>0</v>
      </c>
      <c r="BW120">
        <v>0.15999999600000001</v>
      </c>
      <c r="BX120">
        <v>111115</v>
      </c>
      <c r="BY120">
        <v>1.7519561770000001</v>
      </c>
      <c r="BZ120">
        <v>5.2516189999999999E-3</v>
      </c>
      <c r="CA120">
        <v>297.36396450000001</v>
      </c>
      <c r="CB120">
        <v>297.9120163</v>
      </c>
      <c r="CC120">
        <v>287.99323579999998</v>
      </c>
      <c r="CD120">
        <v>0.23070745400000001</v>
      </c>
      <c r="CE120">
        <v>3.0336853700000002</v>
      </c>
      <c r="CF120">
        <v>30.100959660000001</v>
      </c>
      <c r="CG120">
        <v>11.51775348</v>
      </c>
      <c r="CH120">
        <v>24.487990379999999</v>
      </c>
      <c r="CI120">
        <v>3.0839010789999999</v>
      </c>
      <c r="CJ120">
        <v>0.44485961899999998</v>
      </c>
      <c r="CK120">
        <v>1.8728838329999999</v>
      </c>
      <c r="CL120">
        <v>1.2110172459999999</v>
      </c>
      <c r="CM120">
        <v>0.27996448200000001</v>
      </c>
      <c r="CN120">
        <v>61.638399249999999</v>
      </c>
      <c r="CO120">
        <v>0.78956605300000005</v>
      </c>
      <c r="CP120">
        <v>62.659664059999997</v>
      </c>
      <c r="CQ120">
        <v>768.48871569999994</v>
      </c>
      <c r="CR120">
        <v>3.4240687999999998E-2</v>
      </c>
      <c r="CS120">
        <v>0</v>
      </c>
      <c r="CT120">
        <v>1529.964099</v>
      </c>
      <c r="CU120">
        <v>0</v>
      </c>
      <c r="CV120" t="e">
        <v>#DIV/0!</v>
      </c>
      <c r="CW120" t="e">
        <v>#DIV/0!</v>
      </c>
      <c r="CX120">
        <v>22</v>
      </c>
      <c r="CY120">
        <v>0.150364507646466</v>
      </c>
      <c r="CZ120">
        <v>-8.1223773325170594</v>
      </c>
      <c r="DA120">
        <v>30.972394655564099</v>
      </c>
      <c r="DB120">
        <v>0.68139268242241002</v>
      </c>
    </row>
    <row r="121" spans="1:106" x14ac:dyDescent="0.3">
      <c r="A121">
        <v>120</v>
      </c>
      <c r="B121" t="s">
        <v>90</v>
      </c>
      <c r="C121">
        <v>76</v>
      </c>
      <c r="D121">
        <v>22</v>
      </c>
      <c r="E121">
        <v>3</v>
      </c>
      <c r="F121">
        <v>4</v>
      </c>
      <c r="G121">
        <v>69</v>
      </c>
      <c r="H121" s="3">
        <v>41313</v>
      </c>
      <c r="I121">
        <v>1</v>
      </c>
      <c r="J121">
        <v>151.97976209999999</v>
      </c>
      <c r="K121">
        <v>1.967692306</v>
      </c>
      <c r="L121">
        <v>143.65405569999999</v>
      </c>
      <c r="M121">
        <v>209.28928590000001</v>
      </c>
      <c r="N121">
        <v>42.6</v>
      </c>
      <c r="O121">
        <v>60</v>
      </c>
      <c r="P121" s="118">
        <v>0.73973379629629632</v>
      </c>
      <c r="Q121" s="118">
        <v>0.16111111111111112</v>
      </c>
      <c r="R121" s="118">
        <v>0.57862268518518511</v>
      </c>
      <c r="S121">
        <v>14502.5</v>
      </c>
      <c r="T121">
        <v>0</v>
      </c>
      <c r="U121">
        <v>400</v>
      </c>
      <c r="V121">
        <v>30.42179136</v>
      </c>
      <c r="W121">
        <v>0.42680158499999998</v>
      </c>
      <c r="X121">
        <v>256.33820969999999</v>
      </c>
      <c r="Y121">
        <v>24.34216881</v>
      </c>
      <c r="Z121">
        <v>10</v>
      </c>
      <c r="AA121">
        <v>10</v>
      </c>
      <c r="AB121">
        <v>0</v>
      </c>
      <c r="AC121">
        <v>0</v>
      </c>
      <c r="AD121">
        <v>293.07934569999998</v>
      </c>
      <c r="AE121">
        <v>593.08636469999999</v>
      </c>
      <c r="AF121">
        <v>398.39794920000003</v>
      </c>
      <c r="AG121" t="e">
        <v>#DIV/0!</v>
      </c>
      <c r="AH121">
        <v>0.50584035800000005</v>
      </c>
      <c r="AI121">
        <v>0.32826317900000002</v>
      </c>
      <c r="AJ121">
        <v>-1</v>
      </c>
      <c r="AK121">
        <v>0.85</v>
      </c>
      <c r="AL121">
        <v>0.85</v>
      </c>
      <c r="AM121">
        <v>9.8076972960000006</v>
      </c>
      <c r="AN121">
        <v>0.85</v>
      </c>
      <c r="AO121">
        <v>2.0538602999999999E-2</v>
      </c>
      <c r="AP121">
        <v>0.64894620199999997</v>
      </c>
      <c r="AQ121">
        <v>2.0236375350000002</v>
      </c>
      <c r="AR121">
        <v>-1</v>
      </c>
      <c r="AS121">
        <v>1799.8698730000001</v>
      </c>
      <c r="AT121">
        <v>0.5</v>
      </c>
      <c r="AU121">
        <v>251.1031777</v>
      </c>
      <c r="AV121">
        <v>5.0636337749999996</v>
      </c>
      <c r="AW121">
        <v>1.2202571609999999</v>
      </c>
      <c r="AX121">
        <v>24.34216881</v>
      </c>
      <c r="AY121">
        <v>2</v>
      </c>
      <c r="AZ121">
        <v>4.644859791</v>
      </c>
      <c r="BA121">
        <v>1</v>
      </c>
      <c r="BB121">
        <v>9.289719582</v>
      </c>
      <c r="BC121">
        <v>24.765392299999998</v>
      </c>
      <c r="BD121">
        <v>24.34216881</v>
      </c>
      <c r="BE121">
        <v>25.138830179999999</v>
      </c>
      <c r="BF121">
        <v>399.62579349999999</v>
      </c>
      <c r="BG121">
        <v>381.1590271</v>
      </c>
      <c r="BH121">
        <v>15.38815784</v>
      </c>
      <c r="BI121">
        <v>18.225852969999998</v>
      </c>
      <c r="BJ121">
        <v>49.461246490000001</v>
      </c>
      <c r="BK121">
        <v>58.582279210000003</v>
      </c>
      <c r="BL121">
        <v>350.3790588</v>
      </c>
      <c r="BM121">
        <v>1799.8698730000001</v>
      </c>
      <c r="BN121">
        <v>638.95080570000005</v>
      </c>
      <c r="BO121">
        <v>100.7816849</v>
      </c>
      <c r="BP121">
        <v>-4.642131805</v>
      </c>
      <c r="BQ121">
        <v>-1.0797896389999999</v>
      </c>
      <c r="BR121">
        <v>0.25</v>
      </c>
      <c r="BS121">
        <v>-1.355140209</v>
      </c>
      <c r="BT121">
        <v>7.355140209</v>
      </c>
      <c r="BU121">
        <v>1</v>
      </c>
      <c r="BV121">
        <v>0</v>
      </c>
      <c r="BW121">
        <v>0.15999999600000001</v>
      </c>
      <c r="BX121">
        <v>111115</v>
      </c>
      <c r="BY121">
        <v>1.7518952940000001</v>
      </c>
      <c r="BZ121">
        <v>5.063634E-3</v>
      </c>
      <c r="CA121">
        <v>297.4921688</v>
      </c>
      <c r="CB121">
        <v>297.91539230000001</v>
      </c>
      <c r="CC121">
        <v>287.97917330000001</v>
      </c>
      <c r="CD121">
        <v>0.255969434</v>
      </c>
      <c r="CE121">
        <v>3.0570893309999998</v>
      </c>
      <c r="CF121">
        <v>30.33377875</v>
      </c>
      <c r="CG121">
        <v>12.107925789999999</v>
      </c>
      <c r="CH121">
        <v>24.55378056</v>
      </c>
      <c r="CI121">
        <v>3.0960648439999998</v>
      </c>
      <c r="CJ121">
        <v>0.40805417599999999</v>
      </c>
      <c r="CK121">
        <v>1.8368321700000001</v>
      </c>
      <c r="CL121">
        <v>1.2592326730000001</v>
      </c>
      <c r="CM121">
        <v>0.25665444500000001</v>
      </c>
      <c r="CN121">
        <v>25.834196670000001</v>
      </c>
      <c r="CO121">
        <v>0.67252299299999996</v>
      </c>
      <c r="CP121">
        <v>60.888024690000002</v>
      </c>
      <c r="CQ121">
        <v>376.73807360000001</v>
      </c>
      <c r="CR121">
        <v>4.9167389999999998E-2</v>
      </c>
      <c r="CS121">
        <v>0</v>
      </c>
      <c r="CT121">
        <v>1529.889392</v>
      </c>
      <c r="CU121">
        <v>300.00701900000001</v>
      </c>
      <c r="CV121">
        <v>0.32826317900000002</v>
      </c>
      <c r="CW121" t="e">
        <v>#DIV/0!</v>
      </c>
      <c r="CX121">
        <v>22</v>
      </c>
      <c r="CY121">
        <v>0.150364507646466</v>
      </c>
      <c r="CZ121">
        <v>-8.1223773325170594</v>
      </c>
      <c r="DA121">
        <v>30.972394655564099</v>
      </c>
      <c r="DB121">
        <v>0.68139268242241002</v>
      </c>
    </row>
    <row r="122" spans="1:106" x14ac:dyDescent="0.3">
      <c r="A122">
        <v>121</v>
      </c>
      <c r="B122" t="s">
        <v>54</v>
      </c>
      <c r="C122">
        <v>40</v>
      </c>
      <c r="D122">
        <v>22</v>
      </c>
      <c r="E122">
        <v>2</v>
      </c>
      <c r="F122">
        <v>2</v>
      </c>
      <c r="G122">
        <v>69</v>
      </c>
      <c r="H122" s="3">
        <v>41313</v>
      </c>
      <c r="I122">
        <v>2</v>
      </c>
      <c r="J122">
        <v>170.8731702</v>
      </c>
      <c r="K122">
        <v>1.7142705819999999</v>
      </c>
      <c r="L122">
        <v>148.7218901</v>
      </c>
      <c r="M122">
        <v>244.70881869999999</v>
      </c>
      <c r="N122">
        <v>47</v>
      </c>
      <c r="O122">
        <v>2</v>
      </c>
      <c r="P122" s="118">
        <v>0.5725231481481482</v>
      </c>
      <c r="Q122" s="118">
        <v>0.15763888888888888</v>
      </c>
      <c r="R122" s="118">
        <v>0.41488425925925926</v>
      </c>
      <c r="S122">
        <v>653.5</v>
      </c>
      <c r="T122">
        <v>0</v>
      </c>
      <c r="U122">
        <v>50</v>
      </c>
      <c r="V122">
        <v>0.39579937399999998</v>
      </c>
      <c r="W122">
        <v>0.63730818199999995</v>
      </c>
      <c r="X122">
        <v>47.07799</v>
      </c>
      <c r="Y122">
        <v>23.390531540000001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t="e">
        <v>#DIV/0!</v>
      </c>
      <c r="AH122" t="e">
        <v>#DIV/0!</v>
      </c>
      <c r="AI122" t="e">
        <v>#DIV/0!</v>
      </c>
      <c r="AJ122">
        <v>-1</v>
      </c>
      <c r="AK122">
        <v>0.87</v>
      </c>
      <c r="AL122">
        <v>0.92</v>
      </c>
      <c r="AM122">
        <v>10.040945049999999</v>
      </c>
      <c r="AN122">
        <v>0.87502047299999997</v>
      </c>
      <c r="AO122">
        <v>8.86106E-4</v>
      </c>
      <c r="AP122" t="e">
        <v>#DIV/0!</v>
      </c>
      <c r="AQ122" t="e">
        <v>#DIV/0!</v>
      </c>
      <c r="AR122" t="e">
        <v>#DIV/0!</v>
      </c>
      <c r="AS122">
        <v>0</v>
      </c>
      <c r="AT122">
        <v>0.5</v>
      </c>
      <c r="AU122" t="e">
        <v>#DIV/0!</v>
      </c>
      <c r="AV122">
        <v>5.0362715160000002</v>
      </c>
      <c r="AW122">
        <v>0.83165337699999997</v>
      </c>
      <c r="AX122">
        <v>23.390531540000001</v>
      </c>
      <c r="AY122">
        <v>2</v>
      </c>
      <c r="AZ122">
        <v>4.644859791</v>
      </c>
      <c r="BA122">
        <v>1</v>
      </c>
      <c r="BB122">
        <v>9.289719582</v>
      </c>
      <c r="BC122">
        <v>24.16024208</v>
      </c>
      <c r="BD122">
        <v>23.390531540000001</v>
      </c>
      <c r="BE122">
        <v>25.02340508</v>
      </c>
      <c r="BF122">
        <v>49.137229920000003</v>
      </c>
      <c r="BG122">
        <v>48.771587369999999</v>
      </c>
      <c r="BH122">
        <v>17.547163009999998</v>
      </c>
      <c r="BI122">
        <v>20.35961914</v>
      </c>
      <c r="BJ122">
        <v>58.582130429999999</v>
      </c>
      <c r="BK122">
        <v>67.971664430000004</v>
      </c>
      <c r="BL122">
        <v>350.84884640000001</v>
      </c>
      <c r="BM122">
        <v>1800.193726</v>
      </c>
      <c r="BN122">
        <v>0.24175380199999999</v>
      </c>
      <c r="BO122">
        <v>100.9553299</v>
      </c>
      <c r="BP122">
        <v>-0.81564140299999999</v>
      </c>
      <c r="BQ122">
        <v>0.16256161</v>
      </c>
      <c r="BR122">
        <v>0.25</v>
      </c>
      <c r="BS122">
        <v>-1.355140209</v>
      </c>
      <c r="BT122">
        <v>7.355140209</v>
      </c>
      <c r="BU122">
        <v>1</v>
      </c>
      <c r="BV122">
        <v>0</v>
      </c>
      <c r="BW122">
        <v>0.15999999600000001</v>
      </c>
      <c r="BX122">
        <v>111115</v>
      </c>
      <c r="BY122">
        <v>1.754244232</v>
      </c>
      <c r="BZ122">
        <v>5.0362719999999996E-3</v>
      </c>
      <c r="CA122">
        <v>296.54053149999999</v>
      </c>
      <c r="CB122">
        <v>297.31024209999998</v>
      </c>
      <c r="CC122">
        <v>288.03098970000002</v>
      </c>
      <c r="CD122">
        <v>0.29847801499999999</v>
      </c>
      <c r="CE122">
        <v>2.8870654440000001</v>
      </c>
      <c r="CF122">
        <v>28.5974544</v>
      </c>
      <c r="CG122">
        <v>8.2378352629999991</v>
      </c>
      <c r="CH122">
        <v>23.775386810000001</v>
      </c>
      <c r="CI122">
        <v>2.9548023470000002</v>
      </c>
      <c r="CJ122">
        <v>0.59639344599999999</v>
      </c>
      <c r="CK122">
        <v>2.0554120669999998</v>
      </c>
      <c r="CL122">
        <v>0.89939028099999996</v>
      </c>
      <c r="CM122">
        <v>0.376217886</v>
      </c>
      <c r="CN122">
        <v>4.7527740119999997</v>
      </c>
      <c r="CO122">
        <v>0.96527491799999998</v>
      </c>
      <c r="CP122">
        <v>72.366730939999997</v>
      </c>
      <c r="CQ122">
        <v>48.714069039999998</v>
      </c>
      <c r="CR122">
        <v>5.8797609999999998E-3</v>
      </c>
      <c r="CS122">
        <v>0</v>
      </c>
      <c r="CT122">
        <v>1575.2063639999999</v>
      </c>
      <c r="CU122">
        <v>0</v>
      </c>
      <c r="CV122" t="e">
        <v>#DIV/0!</v>
      </c>
      <c r="CW122" t="e">
        <v>#DIV/0!</v>
      </c>
      <c r="CX122">
        <v>22</v>
      </c>
      <c r="CY122">
        <v>0.15088501518445799</v>
      </c>
      <c r="CZ122">
        <v>-6.7075638620037799</v>
      </c>
      <c r="DA122">
        <v>32.522540085955399</v>
      </c>
      <c r="DB122">
        <v>0.71549588189101898</v>
      </c>
    </row>
    <row r="123" spans="1:106" x14ac:dyDescent="0.3">
      <c r="A123">
        <v>122</v>
      </c>
      <c r="B123" t="s">
        <v>54</v>
      </c>
      <c r="C123">
        <v>40</v>
      </c>
      <c r="D123">
        <v>22</v>
      </c>
      <c r="E123">
        <v>2</v>
      </c>
      <c r="F123">
        <v>2</v>
      </c>
      <c r="G123">
        <v>69</v>
      </c>
      <c r="H123" s="3">
        <v>41313</v>
      </c>
      <c r="I123">
        <v>2</v>
      </c>
      <c r="J123">
        <v>170.8731702</v>
      </c>
      <c r="K123">
        <v>1.7142705819999999</v>
      </c>
      <c r="L123">
        <v>148.7218901</v>
      </c>
      <c r="M123">
        <v>244.70881869999999</v>
      </c>
      <c r="N123">
        <v>47</v>
      </c>
      <c r="O123">
        <v>3</v>
      </c>
      <c r="P123" s="118">
        <v>0.57439814814814816</v>
      </c>
      <c r="Q123" s="118">
        <v>0.15763888888888888</v>
      </c>
      <c r="R123" s="118">
        <v>0.41675925925925927</v>
      </c>
      <c r="S123">
        <v>815.5</v>
      </c>
      <c r="T123">
        <v>0</v>
      </c>
      <c r="U123">
        <v>150</v>
      </c>
      <c r="V123">
        <v>12.53333166</v>
      </c>
      <c r="W123">
        <v>0.63640065700000004</v>
      </c>
      <c r="X123">
        <v>108.1075941</v>
      </c>
      <c r="Y123">
        <v>23.463138579999999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t="e">
        <v>#DIV/0!</v>
      </c>
      <c r="AH123" t="e">
        <v>#DIV/0!</v>
      </c>
      <c r="AI123" t="e">
        <v>#DIV/0!</v>
      </c>
      <c r="AJ123">
        <v>-1</v>
      </c>
      <c r="AK123">
        <v>0.87</v>
      </c>
      <c r="AL123">
        <v>0.92</v>
      </c>
      <c r="AM123">
        <v>10.040945049999999</v>
      </c>
      <c r="AN123">
        <v>0.87502047299999997</v>
      </c>
      <c r="AO123">
        <v>8.5935089999999992E-3</v>
      </c>
      <c r="AP123" t="e">
        <v>#DIV/0!</v>
      </c>
      <c r="AQ123" t="e">
        <v>#DIV/0!</v>
      </c>
      <c r="AR123" t="e">
        <v>#DIV/0!</v>
      </c>
      <c r="AS123">
        <v>0</v>
      </c>
      <c r="AT123">
        <v>0.5</v>
      </c>
      <c r="AU123" t="e">
        <v>#DIV/0!</v>
      </c>
      <c r="AV123">
        <v>5.0759310659999999</v>
      </c>
      <c r="AW123">
        <v>0.83918176300000002</v>
      </c>
      <c r="AX123">
        <v>23.463138579999999</v>
      </c>
      <c r="AY123">
        <v>2</v>
      </c>
      <c r="AZ123">
        <v>4.644859791</v>
      </c>
      <c r="BA123">
        <v>1</v>
      </c>
      <c r="BB123">
        <v>9.289719582</v>
      </c>
      <c r="BC123">
        <v>24.208198549999999</v>
      </c>
      <c r="BD123">
        <v>23.463138579999999</v>
      </c>
      <c r="BE123">
        <v>25.02100372</v>
      </c>
      <c r="BF123">
        <v>150.722702</v>
      </c>
      <c r="BG123">
        <v>143.1638489</v>
      </c>
      <c r="BH123">
        <v>17.577631</v>
      </c>
      <c r="BI123">
        <v>20.412094119999999</v>
      </c>
      <c r="BJ123">
        <v>58.51096725</v>
      </c>
      <c r="BK123">
        <v>67.946098329999998</v>
      </c>
      <c r="BL123">
        <v>350.84744260000002</v>
      </c>
      <c r="BM123">
        <v>1799.7657469999999</v>
      </c>
      <c r="BN123">
        <v>0.23973132699999999</v>
      </c>
      <c r="BO123">
        <v>100.9478989</v>
      </c>
      <c r="BP123">
        <v>-0.69929313699999995</v>
      </c>
      <c r="BQ123">
        <v>0.161678508</v>
      </c>
      <c r="BR123">
        <v>0.25</v>
      </c>
      <c r="BS123">
        <v>-1.355140209</v>
      </c>
      <c r="BT123">
        <v>7.355140209</v>
      </c>
      <c r="BU123">
        <v>1</v>
      </c>
      <c r="BV123">
        <v>0</v>
      </c>
      <c r="BW123">
        <v>0.15999999600000001</v>
      </c>
      <c r="BX123">
        <v>111115</v>
      </c>
      <c r="BY123">
        <v>1.7542372129999999</v>
      </c>
      <c r="BZ123">
        <v>5.0759309999999997E-3</v>
      </c>
      <c r="CA123">
        <v>296.61313860000001</v>
      </c>
      <c r="CB123">
        <v>297.35819850000001</v>
      </c>
      <c r="CC123">
        <v>287.96251310000002</v>
      </c>
      <c r="CD123">
        <v>0.29010617100000002</v>
      </c>
      <c r="CE123">
        <v>2.899739775</v>
      </c>
      <c r="CF123">
        <v>28.725112729999999</v>
      </c>
      <c r="CG123">
        <v>8.3130186189999993</v>
      </c>
      <c r="CH123">
        <v>23.835668559999998</v>
      </c>
      <c r="CI123">
        <v>2.9655372230000001</v>
      </c>
      <c r="CJ123">
        <v>0.59559863300000004</v>
      </c>
      <c r="CK123">
        <v>2.060558012</v>
      </c>
      <c r="CL123">
        <v>0.90497921000000003</v>
      </c>
      <c r="CM123">
        <v>0.37571183800000002</v>
      </c>
      <c r="CN123">
        <v>10.913234470000001</v>
      </c>
      <c r="CO123">
        <v>0.755131934</v>
      </c>
      <c r="CP123">
        <v>72.233358440000003</v>
      </c>
      <c r="CQ123">
        <v>141.3424809</v>
      </c>
      <c r="CR123">
        <v>6.4051842999999997E-2</v>
      </c>
      <c r="CS123">
        <v>0</v>
      </c>
      <c r="CT123">
        <v>1574.831874</v>
      </c>
      <c r="CU123">
        <v>0</v>
      </c>
      <c r="CV123" t="e">
        <v>#DIV/0!</v>
      </c>
      <c r="CW123" t="e">
        <v>#DIV/0!</v>
      </c>
      <c r="CX123">
        <v>22</v>
      </c>
      <c r="CY123">
        <v>0.15088501518445799</v>
      </c>
      <c r="CZ123">
        <v>-6.7075638620037799</v>
      </c>
      <c r="DA123">
        <v>32.522540085955399</v>
      </c>
      <c r="DB123">
        <v>0.71549588189101898</v>
      </c>
    </row>
    <row r="124" spans="1:106" x14ac:dyDescent="0.3">
      <c r="A124">
        <v>123</v>
      </c>
      <c r="B124" t="s">
        <v>54</v>
      </c>
      <c r="C124">
        <v>40</v>
      </c>
      <c r="D124">
        <v>22</v>
      </c>
      <c r="E124">
        <v>2</v>
      </c>
      <c r="F124">
        <v>2</v>
      </c>
      <c r="G124">
        <v>69</v>
      </c>
      <c r="H124" s="3">
        <v>41313</v>
      </c>
      <c r="I124">
        <v>2</v>
      </c>
      <c r="J124">
        <v>170.8731702</v>
      </c>
      <c r="K124">
        <v>1.7142705819999999</v>
      </c>
      <c r="L124">
        <v>148.7218901</v>
      </c>
      <c r="M124">
        <v>244.70881869999999</v>
      </c>
      <c r="N124">
        <v>47</v>
      </c>
      <c r="O124">
        <v>5</v>
      </c>
      <c r="P124" s="118">
        <v>0.57878472222222221</v>
      </c>
      <c r="Q124" s="118">
        <v>0.15763888888888888</v>
      </c>
      <c r="R124" s="118">
        <v>0.42114583333333333</v>
      </c>
      <c r="S124">
        <v>1194.5</v>
      </c>
      <c r="T124">
        <v>0</v>
      </c>
      <c r="U124">
        <v>800</v>
      </c>
      <c r="V124">
        <v>50.122360489999998</v>
      </c>
      <c r="W124">
        <v>0.62206007399999996</v>
      </c>
      <c r="X124">
        <v>623.6803152</v>
      </c>
      <c r="Y124">
        <v>23.478042599999998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t="e">
        <v>#DIV/0!</v>
      </c>
      <c r="AH124" t="e">
        <v>#DIV/0!</v>
      </c>
      <c r="AI124" t="e">
        <v>#DIV/0!</v>
      </c>
      <c r="AJ124">
        <v>-1</v>
      </c>
      <c r="AK124">
        <v>0.87</v>
      </c>
      <c r="AL124">
        <v>0.92</v>
      </c>
      <c r="AM124">
        <v>10.040945049999999</v>
      </c>
      <c r="AN124">
        <v>0.87502047299999997</v>
      </c>
      <c r="AO124">
        <v>3.2469385000000003E-2</v>
      </c>
      <c r="AP124" t="e">
        <v>#DIV/0!</v>
      </c>
      <c r="AQ124" t="e">
        <v>#DIV/0!</v>
      </c>
      <c r="AR124" t="e">
        <v>#DIV/0!</v>
      </c>
      <c r="AS124">
        <v>0</v>
      </c>
      <c r="AT124">
        <v>0.5</v>
      </c>
      <c r="AU124" t="e">
        <v>#DIV/0!</v>
      </c>
      <c r="AV124">
        <v>5.0248103779999997</v>
      </c>
      <c r="AW124">
        <v>0.84878311500000003</v>
      </c>
      <c r="AX124">
        <v>23.478042599999998</v>
      </c>
      <c r="AY124">
        <v>2</v>
      </c>
      <c r="AZ124">
        <v>4.644859791</v>
      </c>
      <c r="BA124">
        <v>1</v>
      </c>
      <c r="BB124">
        <v>9.289719582</v>
      </c>
      <c r="BC124">
        <v>24.248044969999999</v>
      </c>
      <c r="BD124">
        <v>23.478042599999998</v>
      </c>
      <c r="BE124">
        <v>25.020095829999999</v>
      </c>
      <c r="BF124">
        <v>800.28698729999996</v>
      </c>
      <c r="BG124">
        <v>769.51098630000001</v>
      </c>
      <c r="BH124">
        <v>17.534133910000001</v>
      </c>
      <c r="BI124">
        <v>20.340225220000001</v>
      </c>
      <c r="BJ124">
        <v>58.234291079999998</v>
      </c>
      <c r="BK124">
        <v>67.553871150000006</v>
      </c>
      <c r="BL124">
        <v>350.8513489</v>
      </c>
      <c r="BM124">
        <v>1799.3623050000001</v>
      </c>
      <c r="BN124">
        <v>0.216463551</v>
      </c>
      <c r="BO124">
        <v>100.9607468</v>
      </c>
      <c r="BP124">
        <v>-0.53492546100000005</v>
      </c>
      <c r="BQ124">
        <v>0.15097065300000001</v>
      </c>
      <c r="BR124">
        <v>0.25</v>
      </c>
      <c r="BS124">
        <v>-1.355140209</v>
      </c>
      <c r="BT124">
        <v>7.355140209</v>
      </c>
      <c r="BU124">
        <v>1</v>
      </c>
      <c r="BV124">
        <v>0</v>
      </c>
      <c r="BW124">
        <v>0.15999999600000001</v>
      </c>
      <c r="BX124">
        <v>111115</v>
      </c>
      <c r="BY124">
        <v>1.7542567440000001</v>
      </c>
      <c r="BZ124">
        <v>5.0248100000000002E-3</v>
      </c>
      <c r="CA124">
        <v>296.62804260000001</v>
      </c>
      <c r="CB124">
        <v>297.39804500000002</v>
      </c>
      <c r="CC124">
        <v>287.89796230000002</v>
      </c>
      <c r="CD124">
        <v>0.29999976299999997</v>
      </c>
      <c r="CE124">
        <v>2.9023474419999999</v>
      </c>
      <c r="CF124">
        <v>28.7472858</v>
      </c>
      <c r="CG124">
        <v>8.407060585</v>
      </c>
      <c r="CH124">
        <v>23.863043789999999</v>
      </c>
      <c r="CI124">
        <v>2.9704234060000001</v>
      </c>
      <c r="CJ124">
        <v>0.58301978600000004</v>
      </c>
      <c r="CK124">
        <v>2.0535643280000002</v>
      </c>
      <c r="CL124">
        <v>0.91685907799999999</v>
      </c>
      <c r="CM124">
        <v>0.36770468899999997</v>
      </c>
      <c r="CN124">
        <v>62.967230360000002</v>
      </c>
      <c r="CO124">
        <v>0.81048916299999996</v>
      </c>
      <c r="CP124">
        <v>71.901023379999998</v>
      </c>
      <c r="CQ124">
        <v>762.22710810000001</v>
      </c>
      <c r="CR124">
        <v>4.7280515000000002E-2</v>
      </c>
      <c r="CS124">
        <v>0</v>
      </c>
      <c r="CT124">
        <v>1574.478854</v>
      </c>
      <c r="CU124">
        <v>0</v>
      </c>
      <c r="CV124" t="e">
        <v>#DIV/0!</v>
      </c>
      <c r="CW124" t="e">
        <v>#DIV/0!</v>
      </c>
      <c r="CX124">
        <v>22</v>
      </c>
      <c r="CY124">
        <v>0.15088501518445799</v>
      </c>
      <c r="CZ124">
        <v>-6.7075638620037799</v>
      </c>
      <c r="DA124">
        <v>32.522540085955399</v>
      </c>
      <c r="DB124">
        <v>0.71549588189101898</v>
      </c>
    </row>
    <row r="125" spans="1:106" x14ac:dyDescent="0.3">
      <c r="A125">
        <v>124</v>
      </c>
      <c r="B125" t="s">
        <v>54</v>
      </c>
      <c r="C125">
        <v>40</v>
      </c>
      <c r="D125">
        <v>22</v>
      </c>
      <c r="E125">
        <v>2</v>
      </c>
      <c r="F125">
        <v>2</v>
      </c>
      <c r="G125">
        <v>69</v>
      </c>
      <c r="H125" s="3">
        <v>41313</v>
      </c>
      <c r="I125">
        <v>2</v>
      </c>
      <c r="J125">
        <v>170.8731702</v>
      </c>
      <c r="K125">
        <v>1.7142705819999999</v>
      </c>
      <c r="L125">
        <v>148.7218901</v>
      </c>
      <c r="M125">
        <v>244.70881869999999</v>
      </c>
      <c r="N125">
        <v>47</v>
      </c>
      <c r="O125">
        <v>6</v>
      </c>
      <c r="P125" s="118">
        <v>0.58061342592592591</v>
      </c>
      <c r="Q125" s="118">
        <v>0.15763888888888888</v>
      </c>
      <c r="R125" s="118">
        <v>0.42297453703703702</v>
      </c>
      <c r="S125">
        <v>1344</v>
      </c>
      <c r="T125">
        <v>0</v>
      </c>
      <c r="U125">
        <v>400</v>
      </c>
      <c r="V125">
        <v>35.014965019999998</v>
      </c>
      <c r="W125">
        <v>0.60967575500000004</v>
      </c>
      <c r="X125">
        <v>276.5187042</v>
      </c>
      <c r="Y125">
        <v>23.546363830000001</v>
      </c>
      <c r="Z125">
        <v>1</v>
      </c>
      <c r="AA125">
        <v>1</v>
      </c>
      <c r="AB125">
        <v>0</v>
      </c>
      <c r="AC125">
        <v>0</v>
      </c>
      <c r="AD125">
        <v>518.81762700000002</v>
      </c>
      <c r="AE125">
        <v>1007.699829</v>
      </c>
      <c r="AF125">
        <v>741.10961910000003</v>
      </c>
      <c r="AG125" t="e">
        <v>#DIV/0!</v>
      </c>
      <c r="AH125">
        <v>0.48514665600000001</v>
      </c>
      <c r="AI125">
        <v>0.26455319599999999</v>
      </c>
      <c r="AJ125">
        <v>-1</v>
      </c>
      <c r="AK125">
        <v>0.87</v>
      </c>
      <c r="AL125">
        <v>0.92</v>
      </c>
      <c r="AM125">
        <v>10.040945049999999</v>
      </c>
      <c r="AN125">
        <v>0.87502047299999997</v>
      </c>
      <c r="AO125">
        <v>2.2874446E-2</v>
      </c>
      <c r="AP125">
        <v>0.54530561499999997</v>
      </c>
      <c r="AQ125">
        <v>1.9423006789999999</v>
      </c>
      <c r="AR125">
        <v>-1</v>
      </c>
      <c r="AS125">
        <v>1799.3439940000001</v>
      </c>
      <c r="AT125">
        <v>0.5</v>
      </c>
      <c r="AU125">
        <v>208.26458679999999</v>
      </c>
      <c r="AV125">
        <v>5.0434642939999996</v>
      </c>
      <c r="AW125">
        <v>0.86812085299999997</v>
      </c>
      <c r="AX125">
        <v>23.546363830000001</v>
      </c>
      <c r="AY125">
        <v>2</v>
      </c>
      <c r="AZ125">
        <v>4.644859791</v>
      </c>
      <c r="BA125">
        <v>1</v>
      </c>
      <c r="BB125">
        <v>9.289719582</v>
      </c>
      <c r="BC125">
        <v>24.25811577</v>
      </c>
      <c r="BD125">
        <v>23.546363830000001</v>
      </c>
      <c r="BE125">
        <v>25.0213356</v>
      </c>
      <c r="BF125">
        <v>399.1983032</v>
      </c>
      <c r="BG125">
        <v>378.14990230000001</v>
      </c>
      <c r="BH125">
        <v>17.450742720000001</v>
      </c>
      <c r="BI125">
        <v>20.2676239</v>
      </c>
      <c r="BJ125">
        <v>57.921562190000003</v>
      </c>
      <c r="BK125">
        <v>67.271202090000003</v>
      </c>
      <c r="BL125">
        <v>350.83093259999998</v>
      </c>
      <c r="BM125">
        <v>1799.3439940000001</v>
      </c>
      <c r="BN125">
        <v>0.18409614299999999</v>
      </c>
      <c r="BO125">
        <v>100.9593735</v>
      </c>
      <c r="BP125">
        <v>-0.46043205300000001</v>
      </c>
      <c r="BQ125">
        <v>0.16424770699999999</v>
      </c>
      <c r="BR125">
        <v>0.75</v>
      </c>
      <c r="BS125">
        <v>-1.355140209</v>
      </c>
      <c r="BT125">
        <v>7.355140209</v>
      </c>
      <c r="BU125">
        <v>1</v>
      </c>
      <c r="BV125">
        <v>0</v>
      </c>
      <c r="BW125">
        <v>0.15999999600000001</v>
      </c>
      <c r="BX125">
        <v>111115</v>
      </c>
      <c r="BY125">
        <v>1.754154663</v>
      </c>
      <c r="BZ125">
        <v>5.0434640000000001E-3</v>
      </c>
      <c r="CA125">
        <v>296.69636379999997</v>
      </c>
      <c r="CB125">
        <v>297.40811580000002</v>
      </c>
      <c r="CC125">
        <v>287.89503259999998</v>
      </c>
      <c r="CD125">
        <v>0.29407012599999999</v>
      </c>
      <c r="CE125">
        <v>2.9143274639999999</v>
      </c>
      <c r="CF125">
        <v>28.866338639999999</v>
      </c>
      <c r="CG125">
        <v>8.5987147420000003</v>
      </c>
      <c r="CH125">
        <v>23.9022398</v>
      </c>
      <c r="CI125">
        <v>2.9774317290000001</v>
      </c>
      <c r="CJ125">
        <v>0.57212755000000004</v>
      </c>
      <c r="CK125">
        <v>2.0462066110000001</v>
      </c>
      <c r="CL125">
        <v>0.93122511900000005</v>
      </c>
      <c r="CM125">
        <v>0.360773705</v>
      </c>
      <c r="CN125">
        <v>27.917155130000001</v>
      </c>
      <c r="CO125">
        <v>0.73124097700000001</v>
      </c>
      <c r="CP125">
        <v>71.342498539999994</v>
      </c>
      <c r="CQ125">
        <v>373.06146000000001</v>
      </c>
      <c r="CR125">
        <v>6.6960953000000004E-2</v>
      </c>
      <c r="CS125">
        <v>0</v>
      </c>
      <c r="CT125">
        <v>1574.4628319999999</v>
      </c>
      <c r="CU125">
        <v>488.88220209999997</v>
      </c>
      <c r="CV125">
        <v>0.26455319599999999</v>
      </c>
      <c r="CW125" t="e">
        <v>#DIV/0!</v>
      </c>
      <c r="CX125">
        <v>22</v>
      </c>
      <c r="CY125">
        <v>0.15088501518445799</v>
      </c>
      <c r="CZ125">
        <v>-6.7075638620037799</v>
      </c>
      <c r="DA125">
        <v>32.522540085955399</v>
      </c>
      <c r="DB125">
        <v>0.71549588189101898</v>
      </c>
    </row>
    <row r="126" spans="1:106" x14ac:dyDescent="0.3">
      <c r="A126">
        <v>125</v>
      </c>
      <c r="B126" t="s">
        <v>57</v>
      </c>
      <c r="C126">
        <v>43</v>
      </c>
      <c r="D126">
        <v>19</v>
      </c>
      <c r="E126">
        <v>2</v>
      </c>
      <c r="F126">
        <v>3</v>
      </c>
      <c r="G126">
        <v>69</v>
      </c>
      <c r="H126" s="3">
        <v>41313</v>
      </c>
      <c r="I126">
        <v>2</v>
      </c>
      <c r="J126">
        <v>167.4026001</v>
      </c>
      <c r="K126">
        <v>2.2366485780000001</v>
      </c>
      <c r="L126">
        <v>163.3620186</v>
      </c>
      <c r="M126">
        <v>242.0517725</v>
      </c>
      <c r="N126">
        <v>40.4</v>
      </c>
      <c r="O126">
        <v>8</v>
      </c>
      <c r="P126" s="118">
        <v>0.58733796296296303</v>
      </c>
      <c r="Q126" s="118">
        <v>0.15763888888888888</v>
      </c>
      <c r="R126" s="118">
        <v>0.42969907407407404</v>
      </c>
      <c r="S126">
        <v>1934</v>
      </c>
      <c r="T126">
        <v>0</v>
      </c>
      <c r="U126">
        <v>50</v>
      </c>
      <c r="V126">
        <v>-0.208795861</v>
      </c>
      <c r="W126">
        <v>0.52720050100000004</v>
      </c>
      <c r="X126">
        <v>49.633618920000004</v>
      </c>
      <c r="Y126">
        <v>25.128400800000001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t="e">
        <v>#DIV/0!</v>
      </c>
      <c r="AH126">
        <v>0.48514665600000001</v>
      </c>
      <c r="AI126">
        <v>0.26455319599999999</v>
      </c>
      <c r="AJ126">
        <v>-1</v>
      </c>
      <c r="AK126">
        <v>0.87</v>
      </c>
      <c r="AL126">
        <v>0.92</v>
      </c>
      <c r="AM126">
        <v>9.9839849469999997</v>
      </c>
      <c r="AN126">
        <v>0.874991992</v>
      </c>
      <c r="AO126">
        <v>5.0187300000000001E-4</v>
      </c>
      <c r="AP126">
        <v>0.54530561499999997</v>
      </c>
      <c r="AQ126">
        <v>1.9423006789999999</v>
      </c>
      <c r="AR126">
        <v>-1</v>
      </c>
      <c r="AS126">
        <v>1799.3439940000001</v>
      </c>
      <c r="AT126">
        <v>0.5</v>
      </c>
      <c r="AU126">
        <v>208.2578082</v>
      </c>
      <c r="AV126">
        <v>4.3729101699999999</v>
      </c>
      <c r="AW126">
        <v>0.86063243599999995</v>
      </c>
      <c r="AX126">
        <v>25.128400800000001</v>
      </c>
      <c r="AY126">
        <v>2</v>
      </c>
      <c r="AZ126">
        <v>4.644859791</v>
      </c>
      <c r="BA126">
        <v>1</v>
      </c>
      <c r="BB126">
        <v>9.289719582</v>
      </c>
      <c r="BC126">
        <v>24.870449069999999</v>
      </c>
      <c r="BD126">
        <v>25.128400800000001</v>
      </c>
      <c r="BE126">
        <v>25.02418518</v>
      </c>
      <c r="BF126">
        <v>49.664817810000002</v>
      </c>
      <c r="BG126">
        <v>49.660049440000002</v>
      </c>
      <c r="BH126">
        <v>20.776426319999999</v>
      </c>
      <c r="BI126">
        <v>23.21185303</v>
      </c>
      <c r="BJ126">
        <v>66.480293270000004</v>
      </c>
      <c r="BK126">
        <v>74.273155209999999</v>
      </c>
      <c r="BL126">
        <v>350.77276610000001</v>
      </c>
      <c r="BM126">
        <v>1801.7337649999999</v>
      </c>
      <c r="BN126">
        <v>0.30446261200000002</v>
      </c>
      <c r="BO126">
        <v>100.9599533</v>
      </c>
      <c r="BP126">
        <v>-0.28595161400000002</v>
      </c>
      <c r="BQ126">
        <v>0.17172832800000001</v>
      </c>
      <c r="BR126">
        <v>0.25</v>
      </c>
      <c r="BS126">
        <v>-1.355140209</v>
      </c>
      <c r="BT126">
        <v>7.355140209</v>
      </c>
      <c r="BU126">
        <v>1</v>
      </c>
      <c r="BV126">
        <v>0</v>
      </c>
      <c r="BW126">
        <v>0.15999999600000001</v>
      </c>
      <c r="BX126">
        <v>111115</v>
      </c>
      <c r="BY126">
        <v>1.7538638310000001</v>
      </c>
      <c r="BZ126">
        <v>4.3729099999999998E-3</v>
      </c>
      <c r="CA126">
        <v>298.27840079999999</v>
      </c>
      <c r="CB126">
        <v>298.02044910000001</v>
      </c>
      <c r="CC126">
        <v>288.27739589999999</v>
      </c>
      <c r="CD126">
        <v>0.36967576299999999</v>
      </c>
      <c r="CE126">
        <v>3.204100033</v>
      </c>
      <c r="CF126">
        <v>31.736346229999999</v>
      </c>
      <c r="CG126">
        <v>8.5244932020000004</v>
      </c>
      <c r="CH126">
        <v>24.99942493</v>
      </c>
      <c r="CI126">
        <v>3.179568577</v>
      </c>
      <c r="CJ126">
        <v>0.49888812199999999</v>
      </c>
      <c r="CK126">
        <v>2.3434675980000002</v>
      </c>
      <c r="CL126">
        <v>0.83610097900000002</v>
      </c>
      <c r="CM126">
        <v>0.31423088900000001</v>
      </c>
      <c r="CN126">
        <v>5.0110078490000003</v>
      </c>
      <c r="CO126">
        <v>0.99946777099999995</v>
      </c>
      <c r="CP126">
        <v>73.864078559999996</v>
      </c>
      <c r="CQ126">
        <v>49.690392060000001</v>
      </c>
      <c r="CR126">
        <v>-3.1037220000000002E-3</v>
      </c>
      <c r="CS126">
        <v>0</v>
      </c>
      <c r="CT126">
        <v>1576.5026170000001</v>
      </c>
      <c r="CU126">
        <v>488.88220209999997</v>
      </c>
      <c r="CV126">
        <v>0.26455319599999999</v>
      </c>
      <c r="CW126" t="e">
        <v>#DIV/0!</v>
      </c>
      <c r="CX126">
        <v>19</v>
      </c>
      <c r="CY126">
        <v>0.15221412669074999</v>
      </c>
      <c r="CZ126">
        <v>-7.76373381940929</v>
      </c>
      <c r="DA126">
        <v>31.811939120185698</v>
      </c>
      <c r="DB126">
        <v>0.69986266064408598</v>
      </c>
    </row>
    <row r="127" spans="1:106" x14ac:dyDescent="0.3">
      <c r="A127">
        <v>126</v>
      </c>
      <c r="B127" t="s">
        <v>57</v>
      </c>
      <c r="C127">
        <v>43</v>
      </c>
      <c r="D127">
        <v>19</v>
      </c>
      <c r="E127">
        <v>2</v>
      </c>
      <c r="F127">
        <v>3</v>
      </c>
      <c r="G127">
        <v>69</v>
      </c>
      <c r="H127" s="3">
        <v>41313</v>
      </c>
      <c r="I127">
        <v>2</v>
      </c>
      <c r="J127">
        <v>167.4026001</v>
      </c>
      <c r="K127">
        <v>2.2366485780000001</v>
      </c>
      <c r="L127">
        <v>163.3620186</v>
      </c>
      <c r="M127">
        <v>242.0517725</v>
      </c>
      <c r="N127">
        <v>40.4</v>
      </c>
      <c r="O127">
        <v>9</v>
      </c>
      <c r="P127" s="118">
        <v>0.58924768518518522</v>
      </c>
      <c r="Q127" s="118">
        <v>0.15763888888888888</v>
      </c>
      <c r="R127" s="118">
        <v>0.43160879629629628</v>
      </c>
      <c r="S127">
        <v>2099</v>
      </c>
      <c r="T127">
        <v>0</v>
      </c>
      <c r="U127">
        <v>150</v>
      </c>
      <c r="V127">
        <v>11.42801891</v>
      </c>
      <c r="W127">
        <v>0.46505933199999999</v>
      </c>
      <c r="X127">
        <v>101.6570467</v>
      </c>
      <c r="Y127">
        <v>25.299955369999999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e">
        <v>#DIV/0!</v>
      </c>
      <c r="AH127">
        <v>0.48514665600000001</v>
      </c>
      <c r="AI127">
        <v>0.26455319599999999</v>
      </c>
      <c r="AJ127">
        <v>-1</v>
      </c>
      <c r="AK127">
        <v>0.87</v>
      </c>
      <c r="AL127">
        <v>0.92</v>
      </c>
      <c r="AM127">
        <v>9.9839849469999997</v>
      </c>
      <c r="AN127">
        <v>0.874991992</v>
      </c>
      <c r="AO127">
        <v>7.8889100000000007E-3</v>
      </c>
      <c r="AP127">
        <v>0.54530561499999997</v>
      </c>
      <c r="AQ127">
        <v>1.9423006789999999</v>
      </c>
      <c r="AR127">
        <v>-1</v>
      </c>
      <c r="AS127">
        <v>1799.3439940000001</v>
      </c>
      <c r="AT127">
        <v>0.5</v>
      </c>
      <c r="AU127">
        <v>208.2578082</v>
      </c>
      <c r="AV127">
        <v>3.8839921660000001</v>
      </c>
      <c r="AW127">
        <v>0.86073038999999996</v>
      </c>
      <c r="AX127">
        <v>25.299955369999999</v>
      </c>
      <c r="AY127">
        <v>2</v>
      </c>
      <c r="AZ127">
        <v>4.644859791</v>
      </c>
      <c r="BA127">
        <v>1</v>
      </c>
      <c r="BB127">
        <v>9.289719582</v>
      </c>
      <c r="BC127">
        <v>24.94367218</v>
      </c>
      <c r="BD127">
        <v>25.299955369999999</v>
      </c>
      <c r="BE127">
        <v>25.012546539999999</v>
      </c>
      <c r="BF127">
        <v>151.2099915</v>
      </c>
      <c r="BG127">
        <v>144.37385560000001</v>
      </c>
      <c r="BH127">
        <v>21.375246050000001</v>
      </c>
      <c r="BI127">
        <v>23.537815089999999</v>
      </c>
      <c r="BJ127">
        <v>68.094779970000005</v>
      </c>
      <c r="BK127">
        <v>74.984046939999999</v>
      </c>
      <c r="BL127">
        <v>350.74685670000002</v>
      </c>
      <c r="BM127">
        <v>1800.4490969999999</v>
      </c>
      <c r="BN127">
        <v>0.17701216</v>
      </c>
      <c r="BO127">
        <v>100.9548187</v>
      </c>
      <c r="BP127">
        <v>8.1846237000000002E-2</v>
      </c>
      <c r="BQ127">
        <v>0.17216320299999999</v>
      </c>
      <c r="BR127">
        <v>0.25</v>
      </c>
      <c r="BS127">
        <v>-1.355140209</v>
      </c>
      <c r="BT127">
        <v>7.355140209</v>
      </c>
      <c r="BU127">
        <v>1</v>
      </c>
      <c r="BV127">
        <v>0</v>
      </c>
      <c r="BW127">
        <v>0.15999999600000001</v>
      </c>
      <c r="BX127">
        <v>111115</v>
      </c>
      <c r="BY127">
        <v>1.753734283</v>
      </c>
      <c r="BZ127">
        <v>3.8839920000000002E-3</v>
      </c>
      <c r="CA127">
        <v>298.44995540000002</v>
      </c>
      <c r="CB127">
        <v>298.09367220000001</v>
      </c>
      <c r="CC127">
        <v>288.07184899999999</v>
      </c>
      <c r="CD127">
        <v>0.45049229800000001</v>
      </c>
      <c r="CE127">
        <v>3.2369862459999998</v>
      </c>
      <c r="CF127">
        <v>32.063712129999999</v>
      </c>
      <c r="CG127">
        <v>8.5258970349999998</v>
      </c>
      <c r="CH127">
        <v>25.121813769999999</v>
      </c>
      <c r="CI127">
        <v>3.2028431720000001</v>
      </c>
      <c r="CJ127">
        <v>0.44288761700000001</v>
      </c>
      <c r="CK127">
        <v>2.3762558560000002</v>
      </c>
      <c r="CL127">
        <v>0.82658731600000002</v>
      </c>
      <c r="CM127">
        <v>0.27871487299999997</v>
      </c>
      <c r="CN127">
        <v>10.26276872</v>
      </c>
      <c r="CO127">
        <v>0.70412365399999999</v>
      </c>
      <c r="CP127">
        <v>73.953091709999995</v>
      </c>
      <c r="CQ127">
        <v>142.7131138</v>
      </c>
      <c r="CR127">
        <v>5.9219318E-2</v>
      </c>
      <c r="CS127">
        <v>0</v>
      </c>
      <c r="CT127">
        <v>1575.3785419999999</v>
      </c>
      <c r="CU127">
        <v>488.88220209999997</v>
      </c>
      <c r="CV127">
        <v>0.26455319599999999</v>
      </c>
      <c r="CW127" t="e">
        <v>#DIV/0!</v>
      </c>
      <c r="CX127">
        <v>19</v>
      </c>
      <c r="CY127">
        <v>0.15221412669074999</v>
      </c>
      <c r="CZ127">
        <v>-7.76373381940929</v>
      </c>
      <c r="DA127">
        <v>31.811939120185698</v>
      </c>
      <c r="DB127">
        <v>0.69986266064408598</v>
      </c>
    </row>
    <row r="128" spans="1:106" x14ac:dyDescent="0.3">
      <c r="A128">
        <v>127</v>
      </c>
      <c r="B128" t="s">
        <v>57</v>
      </c>
      <c r="C128">
        <v>43</v>
      </c>
      <c r="D128">
        <v>19</v>
      </c>
      <c r="E128">
        <v>2</v>
      </c>
      <c r="F128">
        <v>3</v>
      </c>
      <c r="G128">
        <v>69</v>
      </c>
      <c r="H128" s="3">
        <v>41313</v>
      </c>
      <c r="I128">
        <v>2</v>
      </c>
      <c r="J128">
        <v>167.4026001</v>
      </c>
      <c r="K128">
        <v>2.2366485780000001</v>
      </c>
      <c r="L128">
        <v>163.3620186</v>
      </c>
      <c r="M128">
        <v>242.0517725</v>
      </c>
      <c r="N128">
        <v>40.4</v>
      </c>
      <c r="O128">
        <v>11</v>
      </c>
      <c r="P128" s="118">
        <v>0.59371527777777777</v>
      </c>
      <c r="Q128" s="118">
        <v>0.15763888888888888</v>
      </c>
      <c r="R128" s="118">
        <v>0.43607638888888883</v>
      </c>
      <c r="S128">
        <v>2484.5</v>
      </c>
      <c r="T128">
        <v>0</v>
      </c>
      <c r="U128">
        <v>800</v>
      </c>
      <c r="V128">
        <v>48.198625509999999</v>
      </c>
      <c r="W128">
        <v>0.471310389</v>
      </c>
      <c r="X128">
        <v>590.9069978</v>
      </c>
      <c r="Y128">
        <v>24.390056609999998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e">
        <v>#DIV/0!</v>
      </c>
      <c r="AH128">
        <v>0.48514665600000001</v>
      </c>
      <c r="AI128">
        <v>0.26455319599999999</v>
      </c>
      <c r="AJ128">
        <v>-1</v>
      </c>
      <c r="AK128">
        <v>0.87</v>
      </c>
      <c r="AL128">
        <v>0.92</v>
      </c>
      <c r="AM128">
        <v>10.040945049999999</v>
      </c>
      <c r="AN128">
        <v>0.87502047299999997</v>
      </c>
      <c r="AO128">
        <v>3.1278976E-2</v>
      </c>
      <c r="AP128">
        <v>0.54530561499999997</v>
      </c>
      <c r="AQ128">
        <v>1.9423006789999999</v>
      </c>
      <c r="AR128">
        <v>-1</v>
      </c>
      <c r="AS128">
        <v>1799.3439940000001</v>
      </c>
      <c r="AT128">
        <v>0.5</v>
      </c>
      <c r="AU128">
        <v>208.26458679999999</v>
      </c>
      <c r="AV128">
        <v>3.6083546219999998</v>
      </c>
      <c r="AW128">
        <v>0.79055518899999999</v>
      </c>
      <c r="AX128">
        <v>24.390056609999998</v>
      </c>
      <c r="AY128">
        <v>2</v>
      </c>
      <c r="AZ128">
        <v>4.644859791</v>
      </c>
      <c r="BA128">
        <v>1</v>
      </c>
      <c r="BB128">
        <v>9.289719582</v>
      </c>
      <c r="BC128">
        <v>24.565706250000002</v>
      </c>
      <c r="BD128">
        <v>24.390056609999998</v>
      </c>
      <c r="BE128">
        <v>25.014934539999999</v>
      </c>
      <c r="BF128">
        <v>799.40460210000003</v>
      </c>
      <c r="BG128">
        <v>770.33886719999998</v>
      </c>
      <c r="BH128">
        <v>20.52937317</v>
      </c>
      <c r="BI128">
        <v>22.540336610000001</v>
      </c>
      <c r="BJ128">
        <v>66.886314389999995</v>
      </c>
      <c r="BK128">
        <v>73.438186650000006</v>
      </c>
      <c r="BL128">
        <v>350.77923579999998</v>
      </c>
      <c r="BM128">
        <v>1797.5551760000001</v>
      </c>
      <c r="BN128">
        <v>0.24377012300000001</v>
      </c>
      <c r="BO128">
        <v>100.94421389999999</v>
      </c>
      <c r="BP128">
        <v>0.44967460599999998</v>
      </c>
      <c r="BQ128">
        <v>0.17062397300000001</v>
      </c>
      <c r="BR128">
        <v>0.25</v>
      </c>
      <c r="BS128">
        <v>-1.355140209</v>
      </c>
      <c r="BT128">
        <v>7.355140209</v>
      </c>
      <c r="BU128">
        <v>1</v>
      </c>
      <c r="BV128">
        <v>0</v>
      </c>
      <c r="BW128">
        <v>0.15999999600000001</v>
      </c>
      <c r="BX128">
        <v>111115</v>
      </c>
      <c r="BY128">
        <v>1.7538961790000001</v>
      </c>
      <c r="BZ128">
        <v>3.6083550000000002E-3</v>
      </c>
      <c r="CA128">
        <v>297.54005660000001</v>
      </c>
      <c r="CB128">
        <v>297.71570630000002</v>
      </c>
      <c r="CC128">
        <v>287.60882170000002</v>
      </c>
      <c r="CD128">
        <v>0.52170184500000005</v>
      </c>
      <c r="CE128">
        <v>3.0658717480000002</v>
      </c>
      <c r="CF128">
        <v>30.371941400000001</v>
      </c>
      <c r="CG128">
        <v>7.8316047910000002</v>
      </c>
      <c r="CH128">
        <v>24.47788143</v>
      </c>
      <c r="CI128">
        <v>3.0820357710000001</v>
      </c>
      <c r="CJ128">
        <v>0.44855321300000001</v>
      </c>
      <c r="CK128">
        <v>2.2753165590000002</v>
      </c>
      <c r="CL128">
        <v>0.80671921099999999</v>
      </c>
      <c r="CM128">
        <v>0.28230522600000002</v>
      </c>
      <c r="CN128">
        <v>59.648642359999997</v>
      </c>
      <c r="CO128">
        <v>0.76707410600000003</v>
      </c>
      <c r="CP128">
        <v>74.792507540000003</v>
      </c>
      <c r="CQ128">
        <v>763.33454979999999</v>
      </c>
      <c r="CR128">
        <v>4.7225637000000001E-2</v>
      </c>
      <c r="CS128">
        <v>0</v>
      </c>
      <c r="CT128">
        <v>1572.897579</v>
      </c>
      <c r="CU128">
        <v>488.88220209999997</v>
      </c>
      <c r="CV128">
        <v>0.26455319599999999</v>
      </c>
      <c r="CW128" t="e">
        <v>#DIV/0!</v>
      </c>
      <c r="CX128">
        <v>19</v>
      </c>
      <c r="CY128">
        <v>0.15221412669074999</v>
      </c>
      <c r="CZ128">
        <v>-7.76373381940929</v>
      </c>
      <c r="DA128">
        <v>31.811939120185698</v>
      </c>
      <c r="DB128">
        <v>0.69986266064408598</v>
      </c>
    </row>
    <row r="129" spans="1:106" x14ac:dyDescent="0.3">
      <c r="A129">
        <v>128</v>
      </c>
      <c r="B129" t="s">
        <v>57</v>
      </c>
      <c r="C129">
        <v>43</v>
      </c>
      <c r="D129">
        <v>19</v>
      </c>
      <c r="E129">
        <v>2</v>
      </c>
      <c r="F129">
        <v>3</v>
      </c>
      <c r="G129">
        <v>69</v>
      </c>
      <c r="H129" s="3">
        <v>41313</v>
      </c>
      <c r="I129">
        <v>2</v>
      </c>
      <c r="J129">
        <v>167.4026001</v>
      </c>
      <c r="K129">
        <v>2.2366485780000001</v>
      </c>
      <c r="L129">
        <v>163.3620186</v>
      </c>
      <c r="M129">
        <v>242.0517725</v>
      </c>
      <c r="N129">
        <v>40.4</v>
      </c>
      <c r="O129">
        <v>13</v>
      </c>
      <c r="P129" s="118">
        <v>0.5972453703703704</v>
      </c>
      <c r="Q129" s="118">
        <v>0.15763888888888888</v>
      </c>
      <c r="R129" s="118">
        <v>0.43960648148148151</v>
      </c>
      <c r="S129">
        <v>2780.5</v>
      </c>
      <c r="T129">
        <v>0</v>
      </c>
      <c r="U129">
        <v>400</v>
      </c>
      <c r="V129">
        <v>32.643379760000002</v>
      </c>
      <c r="W129">
        <v>0.49401562799999998</v>
      </c>
      <c r="X129">
        <v>265.46230930000002</v>
      </c>
      <c r="Y129">
        <v>24.285543440000001</v>
      </c>
      <c r="Z129">
        <v>2</v>
      </c>
      <c r="AA129">
        <v>2</v>
      </c>
      <c r="AB129">
        <v>0</v>
      </c>
      <c r="AC129">
        <v>0</v>
      </c>
      <c r="AD129">
        <v>506.22412109999999</v>
      </c>
      <c r="AE129">
        <v>943.6173096</v>
      </c>
      <c r="AF129">
        <v>689.58178710000004</v>
      </c>
      <c r="AG129" t="e">
        <v>#DIV/0!</v>
      </c>
      <c r="AH129">
        <v>0.463528153</v>
      </c>
      <c r="AI129">
        <v>0.26921456399999999</v>
      </c>
      <c r="AJ129">
        <v>-1</v>
      </c>
      <c r="AK129">
        <v>0.87</v>
      </c>
      <c r="AL129">
        <v>0.92</v>
      </c>
      <c r="AM129">
        <v>10.040945049999999</v>
      </c>
      <c r="AN129">
        <v>0.87502047299999997</v>
      </c>
      <c r="AO129">
        <v>2.1375890000000002E-2</v>
      </c>
      <c r="AP129">
        <v>0.58079441799999998</v>
      </c>
      <c r="AQ129">
        <v>1.864030713</v>
      </c>
      <c r="AR129">
        <v>-1</v>
      </c>
      <c r="AS129">
        <v>1798.6936040000001</v>
      </c>
      <c r="AT129">
        <v>0.5</v>
      </c>
      <c r="AU129">
        <v>211.85755660000001</v>
      </c>
      <c r="AV129">
        <v>3.8125070920000002</v>
      </c>
      <c r="AW129">
        <v>0.79868944600000003</v>
      </c>
      <c r="AX129">
        <v>24.285543440000001</v>
      </c>
      <c r="AY129">
        <v>2</v>
      </c>
      <c r="AZ129">
        <v>4.644859791</v>
      </c>
      <c r="BA129">
        <v>1</v>
      </c>
      <c r="BB129">
        <v>9.289719582</v>
      </c>
      <c r="BC129">
        <v>24.486902239999999</v>
      </c>
      <c r="BD129">
        <v>24.285543440000001</v>
      </c>
      <c r="BE129">
        <v>25.015014650000001</v>
      </c>
      <c r="BF129">
        <v>399.60604860000001</v>
      </c>
      <c r="BG129">
        <v>380.1681519</v>
      </c>
      <c r="BH129">
        <v>20.151561739999998</v>
      </c>
      <c r="BI129">
        <v>22.276828770000002</v>
      </c>
      <c r="BJ129">
        <v>65.945915220000003</v>
      </c>
      <c r="BK129">
        <v>72.900848389999993</v>
      </c>
      <c r="BL129">
        <v>350.78665160000003</v>
      </c>
      <c r="BM129">
        <v>1798.6936040000001</v>
      </c>
      <c r="BN129">
        <v>0.206347376</v>
      </c>
      <c r="BO129">
        <v>100.91397859999999</v>
      </c>
      <c r="BP129">
        <v>0.18914604199999999</v>
      </c>
      <c r="BQ129">
        <v>0.182636455</v>
      </c>
      <c r="BR129">
        <v>0.5</v>
      </c>
      <c r="BS129">
        <v>-1.355140209</v>
      </c>
      <c r="BT129">
        <v>7.355140209</v>
      </c>
      <c r="BU129">
        <v>1</v>
      </c>
      <c r="BV129">
        <v>0</v>
      </c>
      <c r="BW129">
        <v>0.15999999600000001</v>
      </c>
      <c r="BX129">
        <v>111115</v>
      </c>
      <c r="BY129">
        <v>1.753933258</v>
      </c>
      <c r="BZ129">
        <v>3.8125070000000001E-3</v>
      </c>
      <c r="CA129">
        <v>297.43554339999997</v>
      </c>
      <c r="CB129">
        <v>297.63690220000001</v>
      </c>
      <c r="CC129">
        <v>287.79097009999998</v>
      </c>
      <c r="CD129">
        <v>0.48761433700000001</v>
      </c>
      <c r="CE129">
        <v>3.0467328669999998</v>
      </c>
      <c r="CF129">
        <v>30.191385870000001</v>
      </c>
      <c r="CG129">
        <v>7.9145571080000003</v>
      </c>
      <c r="CH129">
        <v>24.386222839999999</v>
      </c>
      <c r="CI129">
        <v>3.06516784</v>
      </c>
      <c r="CJ129">
        <v>0.46907101899999998</v>
      </c>
      <c r="CK129">
        <v>2.2480434210000002</v>
      </c>
      <c r="CL129">
        <v>0.81712441899999999</v>
      </c>
      <c r="CM129">
        <v>0.29531290100000002</v>
      </c>
      <c r="CN129">
        <v>26.788857790000002</v>
      </c>
      <c r="CO129">
        <v>0.69827603400000005</v>
      </c>
      <c r="CP129">
        <v>74.438465370000003</v>
      </c>
      <c r="CQ129">
        <v>375.42435280000001</v>
      </c>
      <c r="CR129">
        <v>6.4724706000000007E-2</v>
      </c>
      <c r="CS129">
        <v>0</v>
      </c>
      <c r="CT129">
        <v>1573.8937269999999</v>
      </c>
      <c r="CU129">
        <v>437.39318850000001</v>
      </c>
      <c r="CV129">
        <v>0.26921456399999999</v>
      </c>
      <c r="CW129" t="e">
        <v>#DIV/0!</v>
      </c>
      <c r="CX129">
        <v>19</v>
      </c>
      <c r="CY129">
        <v>0.15221412669074999</v>
      </c>
      <c r="CZ129">
        <v>-7.76373381940929</v>
      </c>
      <c r="DA129">
        <v>31.811939120185698</v>
      </c>
      <c r="DB129">
        <v>0.69986266064408598</v>
      </c>
    </row>
    <row r="130" spans="1:106" x14ac:dyDescent="0.3">
      <c r="A130">
        <v>129</v>
      </c>
      <c r="B130" t="s">
        <v>60</v>
      </c>
      <c r="C130">
        <v>46</v>
      </c>
      <c r="D130">
        <v>20</v>
      </c>
      <c r="E130">
        <v>2</v>
      </c>
      <c r="F130">
        <v>4</v>
      </c>
      <c r="G130">
        <v>69</v>
      </c>
      <c r="H130" s="3">
        <v>41313</v>
      </c>
      <c r="I130">
        <v>2</v>
      </c>
      <c r="J130">
        <v>169.91695569999999</v>
      </c>
      <c r="K130">
        <v>3.6397004420000001</v>
      </c>
      <c r="L130">
        <v>177.98848330000001</v>
      </c>
      <c r="M130">
        <v>287.66514469999998</v>
      </c>
      <c r="N130">
        <v>48</v>
      </c>
      <c r="O130">
        <v>15</v>
      </c>
      <c r="P130" s="118">
        <v>0.60418981481481482</v>
      </c>
      <c r="Q130" s="118">
        <v>0.15763888888888888</v>
      </c>
      <c r="R130" s="118">
        <v>0.44655092592592593</v>
      </c>
      <c r="S130">
        <v>3390</v>
      </c>
      <c r="T130">
        <v>0</v>
      </c>
      <c r="U130">
        <v>50</v>
      </c>
      <c r="V130">
        <v>-0.221384672</v>
      </c>
      <c r="W130">
        <v>0.83861560000000002</v>
      </c>
      <c r="X130">
        <v>49.250578169999997</v>
      </c>
      <c r="Y130">
        <v>25.091930390000002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e">
        <v>#DIV/0!</v>
      </c>
      <c r="AH130">
        <v>0.463528153</v>
      </c>
      <c r="AI130">
        <v>0.26921456399999999</v>
      </c>
      <c r="AJ130">
        <v>-1</v>
      </c>
      <c r="AK130">
        <v>0.87</v>
      </c>
      <c r="AL130">
        <v>0.92</v>
      </c>
      <c r="AM130">
        <v>10.012383460000001</v>
      </c>
      <c r="AN130">
        <v>0.87500619199999996</v>
      </c>
      <c r="AO130">
        <v>4.9436700000000001E-4</v>
      </c>
      <c r="AP130">
        <v>0.58079441799999998</v>
      </c>
      <c r="AQ130">
        <v>1.864030713</v>
      </c>
      <c r="AR130">
        <v>-1</v>
      </c>
      <c r="AS130">
        <v>1798.6936040000001</v>
      </c>
      <c r="AT130">
        <v>0.5</v>
      </c>
      <c r="AU130">
        <v>211.85409899999999</v>
      </c>
      <c r="AV130">
        <v>6.2673268950000001</v>
      </c>
      <c r="AW130">
        <v>0.79960147000000004</v>
      </c>
      <c r="AX130">
        <v>25.091930390000002</v>
      </c>
      <c r="AY130">
        <v>2</v>
      </c>
      <c r="AZ130">
        <v>4.644859791</v>
      </c>
      <c r="BA130">
        <v>1</v>
      </c>
      <c r="BB130">
        <v>9.289719582</v>
      </c>
      <c r="BC130">
        <v>24.688434600000001</v>
      </c>
      <c r="BD130">
        <v>25.091930390000002</v>
      </c>
      <c r="BE130">
        <v>25.02709389</v>
      </c>
      <c r="BF130">
        <v>49.481552120000003</v>
      </c>
      <c r="BG130">
        <v>49.431144709999998</v>
      </c>
      <c r="BH130">
        <v>20.266048430000001</v>
      </c>
      <c r="BI130">
        <v>23.75425911</v>
      </c>
      <c r="BJ130">
        <v>65.537200929999997</v>
      </c>
      <c r="BK130">
        <v>76.817520139999999</v>
      </c>
      <c r="BL130">
        <v>350.80743410000002</v>
      </c>
      <c r="BM130">
        <v>1799.9586179999999</v>
      </c>
      <c r="BN130">
        <v>0.26096719499999999</v>
      </c>
      <c r="BO130">
        <v>100.93116759999999</v>
      </c>
      <c r="BP130">
        <v>-0.577299118</v>
      </c>
      <c r="BQ130">
        <v>0.14395923899999999</v>
      </c>
      <c r="BR130">
        <v>0</v>
      </c>
      <c r="BS130">
        <v>-1.355140209</v>
      </c>
      <c r="BT130">
        <v>7.355140209</v>
      </c>
      <c r="BU130">
        <v>1</v>
      </c>
      <c r="BV130">
        <v>0</v>
      </c>
      <c r="BW130">
        <v>0.15999999600000001</v>
      </c>
      <c r="BX130">
        <v>111115</v>
      </c>
      <c r="BY130">
        <v>1.7540371699999999</v>
      </c>
      <c r="BZ130">
        <v>6.2673269999999996E-3</v>
      </c>
      <c r="CA130">
        <v>298.2419304</v>
      </c>
      <c r="CB130">
        <v>297.83843460000003</v>
      </c>
      <c r="CC130">
        <v>287.99337250000002</v>
      </c>
      <c r="CD130">
        <v>2.7984360999999999E-2</v>
      </c>
      <c r="CE130">
        <v>3.1971465769999998</v>
      </c>
      <c r="CF130">
        <v>31.676504420000001</v>
      </c>
      <c r="CG130">
        <v>7.9222453149999996</v>
      </c>
      <c r="CH130">
        <v>24.890182500000002</v>
      </c>
      <c r="CI130">
        <v>3.158919</v>
      </c>
      <c r="CJ130">
        <v>0.76917910199999995</v>
      </c>
      <c r="CK130">
        <v>2.397545107</v>
      </c>
      <c r="CL130">
        <v>0.76137389300000002</v>
      </c>
      <c r="CM130">
        <v>0.486527763</v>
      </c>
      <c r="CN130">
        <v>4.9709183599999998</v>
      </c>
      <c r="CO130">
        <v>0.99634710999999998</v>
      </c>
      <c r="CP130">
        <v>76.407054720000005</v>
      </c>
      <c r="CQ130">
        <v>49.463316759999998</v>
      </c>
      <c r="CR130">
        <v>-3.4197770000000001E-3</v>
      </c>
      <c r="CS130">
        <v>0</v>
      </c>
      <c r="CT130">
        <v>1574.9749360000001</v>
      </c>
      <c r="CU130">
        <v>437.39318850000001</v>
      </c>
      <c r="CV130">
        <v>0.26921456399999999</v>
      </c>
      <c r="CW130" t="e">
        <v>#DIV/0!</v>
      </c>
      <c r="CX130">
        <v>20</v>
      </c>
      <c r="CY130">
        <v>0.32140339681874702</v>
      </c>
      <c r="CZ130">
        <v>-16.050687791125199</v>
      </c>
      <c r="DA130">
        <v>67.514195381748905</v>
      </c>
      <c r="DB130">
        <v>1.4853122983984799</v>
      </c>
    </row>
    <row r="131" spans="1:106" x14ac:dyDescent="0.3">
      <c r="A131">
        <v>130</v>
      </c>
      <c r="B131" t="s">
        <v>60</v>
      </c>
      <c r="C131">
        <v>46</v>
      </c>
      <c r="D131">
        <v>20</v>
      </c>
      <c r="E131">
        <v>2</v>
      </c>
      <c r="F131">
        <v>4</v>
      </c>
      <c r="G131">
        <v>69</v>
      </c>
      <c r="H131" s="3">
        <v>41313</v>
      </c>
      <c r="I131">
        <v>2</v>
      </c>
      <c r="J131">
        <v>169.91695569999999</v>
      </c>
      <c r="K131">
        <v>3.6397004420000001</v>
      </c>
      <c r="L131">
        <v>177.98848330000001</v>
      </c>
      <c r="M131">
        <v>287.66514469999998</v>
      </c>
      <c r="N131">
        <v>48</v>
      </c>
      <c r="O131">
        <v>16</v>
      </c>
      <c r="P131" s="118">
        <v>0.60663194444444446</v>
      </c>
      <c r="Q131" s="118">
        <v>0.15763888888888888</v>
      </c>
      <c r="R131" s="118">
        <v>0.44899305555555552</v>
      </c>
      <c r="S131">
        <v>3600.5</v>
      </c>
      <c r="T131">
        <v>0</v>
      </c>
      <c r="U131">
        <v>150</v>
      </c>
      <c r="V131">
        <v>11.14603372</v>
      </c>
      <c r="W131">
        <v>0.83905939299999999</v>
      </c>
      <c r="X131">
        <v>118.675657</v>
      </c>
      <c r="Y131">
        <v>26.25359344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t="e">
        <v>#DIV/0!</v>
      </c>
      <c r="AH131">
        <v>0.463528153</v>
      </c>
      <c r="AI131">
        <v>0.26921456399999999</v>
      </c>
      <c r="AJ131">
        <v>-1</v>
      </c>
      <c r="AK131">
        <v>0.87</v>
      </c>
      <c r="AL131">
        <v>0.92</v>
      </c>
      <c r="AM131">
        <v>9.9839849469999997</v>
      </c>
      <c r="AN131">
        <v>0.874991992</v>
      </c>
      <c r="AO131">
        <v>7.7216819999999997E-3</v>
      </c>
      <c r="AP131">
        <v>0.58079441799999998</v>
      </c>
      <c r="AQ131">
        <v>1.864030713</v>
      </c>
      <c r="AR131">
        <v>-1</v>
      </c>
      <c r="AS131">
        <v>1798.6936040000001</v>
      </c>
      <c r="AT131">
        <v>0.5</v>
      </c>
      <c r="AU131">
        <v>211.8506611</v>
      </c>
      <c r="AV131">
        <v>6.6706108369999999</v>
      </c>
      <c r="AW131">
        <v>0.84882558799999996</v>
      </c>
      <c r="AX131">
        <v>26.25359344</v>
      </c>
      <c r="AY131">
        <v>2</v>
      </c>
      <c r="AZ131">
        <v>4.644859791</v>
      </c>
      <c r="BA131">
        <v>1</v>
      </c>
      <c r="BB131">
        <v>9.289719582</v>
      </c>
      <c r="BC131">
        <v>25.132471079999998</v>
      </c>
      <c r="BD131">
        <v>26.25359344</v>
      </c>
      <c r="BE131">
        <v>25.014327999999999</v>
      </c>
      <c r="BF131">
        <v>150.27005</v>
      </c>
      <c r="BG131">
        <v>143.36927800000001</v>
      </c>
      <c r="BH131">
        <v>21.821325300000002</v>
      </c>
      <c r="BI131">
        <v>25.527803420000001</v>
      </c>
      <c r="BJ131">
        <v>68.717849729999998</v>
      </c>
      <c r="BK131">
        <v>80.389976500000003</v>
      </c>
      <c r="BL131">
        <v>350.75479130000002</v>
      </c>
      <c r="BM131">
        <v>1797.7052000000001</v>
      </c>
      <c r="BN131">
        <v>0.31760749199999999</v>
      </c>
      <c r="BO131">
        <v>100.9252472</v>
      </c>
      <c r="BP131">
        <v>0.135377884</v>
      </c>
      <c r="BQ131">
        <v>0.11881847700000001</v>
      </c>
      <c r="BR131">
        <v>0.25</v>
      </c>
      <c r="BS131">
        <v>-1.355140209</v>
      </c>
      <c r="BT131">
        <v>7.355140209</v>
      </c>
      <c r="BU131">
        <v>1</v>
      </c>
      <c r="BV131">
        <v>0</v>
      </c>
      <c r="BW131">
        <v>0.15999999600000001</v>
      </c>
      <c r="BX131">
        <v>111115</v>
      </c>
      <c r="BY131">
        <v>1.7537739560000001</v>
      </c>
      <c r="BZ131">
        <v>6.6706109999999999E-3</v>
      </c>
      <c r="CA131">
        <v>299.40359339999998</v>
      </c>
      <c r="CB131">
        <v>298.28247110000001</v>
      </c>
      <c r="CC131">
        <v>287.63282559999999</v>
      </c>
      <c r="CD131">
        <v>-7.7642903999999999E-2</v>
      </c>
      <c r="CE131">
        <v>3.425225459</v>
      </c>
      <c r="CF131">
        <v>33.938241949999998</v>
      </c>
      <c r="CG131">
        <v>8.4104385330000007</v>
      </c>
      <c r="CH131">
        <v>25.693032259999999</v>
      </c>
      <c r="CI131">
        <v>3.3134514390000001</v>
      </c>
      <c r="CJ131">
        <v>0.76955242999999995</v>
      </c>
      <c r="CK131">
        <v>2.576399871</v>
      </c>
      <c r="CL131">
        <v>0.73705156900000002</v>
      </c>
      <c r="CM131">
        <v>0.486766749</v>
      </c>
      <c r="CN131">
        <v>11.97737002</v>
      </c>
      <c r="CO131">
        <v>0.82776211700000002</v>
      </c>
      <c r="CP131">
        <v>76.574786410000002</v>
      </c>
      <c r="CQ131">
        <v>141.74951479999999</v>
      </c>
      <c r="CR131">
        <v>6.0212210000000002E-2</v>
      </c>
      <c r="CS131">
        <v>0</v>
      </c>
      <c r="CT131">
        <v>1572.9776549999999</v>
      </c>
      <c r="CU131">
        <v>437.39318850000001</v>
      </c>
      <c r="CV131">
        <v>0.26921456399999999</v>
      </c>
      <c r="CW131" t="e">
        <v>#DIV/0!</v>
      </c>
      <c r="CX131">
        <v>20</v>
      </c>
      <c r="CY131">
        <v>0.32140339681874702</v>
      </c>
      <c r="CZ131">
        <v>-16.050687791125199</v>
      </c>
      <c r="DA131">
        <v>67.514195381748905</v>
      </c>
      <c r="DB131">
        <v>1.4853122983984799</v>
      </c>
    </row>
    <row r="132" spans="1:106" x14ac:dyDescent="0.3">
      <c r="A132">
        <v>131</v>
      </c>
      <c r="B132" t="s">
        <v>60</v>
      </c>
      <c r="C132">
        <v>46</v>
      </c>
      <c r="D132">
        <v>20</v>
      </c>
      <c r="E132">
        <v>2</v>
      </c>
      <c r="F132">
        <v>4</v>
      </c>
      <c r="G132">
        <v>69</v>
      </c>
      <c r="H132" s="3">
        <v>41313</v>
      </c>
      <c r="I132">
        <v>2</v>
      </c>
      <c r="J132">
        <v>169.91695569999999</v>
      </c>
      <c r="K132">
        <v>3.6397004420000001</v>
      </c>
      <c r="L132">
        <v>177.98848330000001</v>
      </c>
      <c r="M132">
        <v>287.66514469999998</v>
      </c>
      <c r="N132">
        <v>48</v>
      </c>
      <c r="O132">
        <v>18</v>
      </c>
      <c r="P132" s="118">
        <v>0.61148148148148151</v>
      </c>
      <c r="Q132" s="118">
        <v>0.15763888888888888</v>
      </c>
      <c r="R132" s="118">
        <v>0.45384259259259258</v>
      </c>
      <c r="S132">
        <v>4019.5</v>
      </c>
      <c r="T132">
        <v>0</v>
      </c>
      <c r="U132">
        <v>800</v>
      </c>
      <c r="V132">
        <v>51.901097620000002</v>
      </c>
      <c r="W132">
        <v>0.25215766499999998</v>
      </c>
      <c r="X132">
        <v>423.5431754</v>
      </c>
      <c r="Y132">
        <v>25.400659560000001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e">
        <v>#DIV/0!</v>
      </c>
      <c r="AH132">
        <v>0.463528153</v>
      </c>
      <c r="AI132">
        <v>0.26921456399999999</v>
      </c>
      <c r="AJ132">
        <v>-1</v>
      </c>
      <c r="AK132">
        <v>0.87</v>
      </c>
      <c r="AL132">
        <v>0.92</v>
      </c>
      <c r="AM132">
        <v>9.9839849469999997</v>
      </c>
      <c r="AN132">
        <v>0.874991992</v>
      </c>
      <c r="AO132">
        <v>3.3544244000000001E-2</v>
      </c>
      <c r="AP132">
        <v>0.58079441799999998</v>
      </c>
      <c r="AQ132">
        <v>1.864030713</v>
      </c>
      <c r="AR132">
        <v>-1</v>
      </c>
      <c r="AS132">
        <v>1798.6936040000001</v>
      </c>
      <c r="AT132">
        <v>0.5</v>
      </c>
      <c r="AU132">
        <v>211.8506611</v>
      </c>
      <c r="AV132">
        <v>2.2482195649999999</v>
      </c>
      <c r="AW132">
        <v>0.89834132099999997</v>
      </c>
      <c r="AX132">
        <v>25.400659560000001</v>
      </c>
      <c r="AY132">
        <v>2</v>
      </c>
      <c r="AZ132">
        <v>4.644859791</v>
      </c>
      <c r="BA132">
        <v>1</v>
      </c>
      <c r="BB132">
        <v>9.289719582</v>
      </c>
      <c r="BC132">
        <v>24.823169709999998</v>
      </c>
      <c r="BD132">
        <v>25.400659560000001</v>
      </c>
      <c r="BE132">
        <v>25.005237579999999</v>
      </c>
      <c r="BF132">
        <v>799.80828859999997</v>
      </c>
      <c r="BG132">
        <v>769.22747800000002</v>
      </c>
      <c r="BH132">
        <v>22.118173599999999</v>
      </c>
      <c r="BI132">
        <v>23.37017822</v>
      </c>
      <c r="BJ132">
        <v>70.93253326</v>
      </c>
      <c r="BK132">
        <v>74.947685239999998</v>
      </c>
      <c r="BL132">
        <v>350.7460327</v>
      </c>
      <c r="BM132">
        <v>1802.36438</v>
      </c>
      <c r="BN132">
        <v>0.14362947600000001</v>
      </c>
      <c r="BO132">
        <v>100.9015198</v>
      </c>
      <c r="BP132">
        <v>0.72531318700000003</v>
      </c>
      <c r="BQ132">
        <v>0.19819088300000001</v>
      </c>
      <c r="BR132">
        <v>0.5</v>
      </c>
      <c r="BS132">
        <v>-1.355140209</v>
      </c>
      <c r="BT132">
        <v>7.355140209</v>
      </c>
      <c r="BU132">
        <v>1</v>
      </c>
      <c r="BV132">
        <v>0</v>
      </c>
      <c r="BW132">
        <v>0.15999999600000001</v>
      </c>
      <c r="BX132">
        <v>111115</v>
      </c>
      <c r="BY132">
        <v>1.753730164</v>
      </c>
      <c r="BZ132">
        <v>2.24822E-3</v>
      </c>
      <c r="CA132">
        <v>298.55065960000002</v>
      </c>
      <c r="CB132">
        <v>297.97316970000003</v>
      </c>
      <c r="CC132">
        <v>288.37829429999999</v>
      </c>
      <c r="CD132">
        <v>0.72989430099999997</v>
      </c>
      <c r="CE132">
        <v>3.2564278209999999</v>
      </c>
      <c r="CF132">
        <v>32.273327780000002</v>
      </c>
      <c r="CG132">
        <v>8.9031495599999992</v>
      </c>
      <c r="CH132">
        <v>25.111914630000001</v>
      </c>
      <c r="CI132">
        <v>3.2009551420000002</v>
      </c>
      <c r="CJ132">
        <v>0.24549404</v>
      </c>
      <c r="CK132">
        <v>2.3580865000000002</v>
      </c>
      <c r="CL132">
        <v>0.842868642</v>
      </c>
      <c r="CM132">
        <v>0.15401886200000001</v>
      </c>
      <c r="CN132">
        <v>42.736150090000002</v>
      </c>
      <c r="CO132">
        <v>0.55060848399999995</v>
      </c>
      <c r="CP132">
        <v>72.373695130000002</v>
      </c>
      <c r="CQ132">
        <v>761.68511020000005</v>
      </c>
      <c r="CR132">
        <v>4.9315315999999998E-2</v>
      </c>
      <c r="CS132">
        <v>0</v>
      </c>
      <c r="CT132">
        <v>1577.0544</v>
      </c>
      <c r="CU132">
        <v>437.39318850000001</v>
      </c>
      <c r="CV132">
        <v>0.26921456399999999</v>
      </c>
      <c r="CW132" t="e">
        <v>#DIV/0!</v>
      </c>
      <c r="CX132">
        <v>20</v>
      </c>
      <c r="CY132">
        <v>0.32140339681874702</v>
      </c>
      <c r="CZ132">
        <v>-16.050687791125199</v>
      </c>
      <c r="DA132">
        <v>67.514195381748905</v>
      </c>
      <c r="DB132">
        <v>1.4853122983984799</v>
      </c>
    </row>
    <row r="133" spans="1:106" x14ac:dyDescent="0.3">
      <c r="A133">
        <v>132</v>
      </c>
      <c r="B133" t="s">
        <v>60</v>
      </c>
      <c r="C133">
        <v>46</v>
      </c>
      <c r="D133">
        <v>20</v>
      </c>
      <c r="E133">
        <v>2</v>
      </c>
      <c r="F133">
        <v>4</v>
      </c>
      <c r="G133">
        <v>69</v>
      </c>
      <c r="H133" s="3">
        <v>41313</v>
      </c>
      <c r="I133">
        <v>2</v>
      </c>
      <c r="J133">
        <v>169.91695569999999</v>
      </c>
      <c r="K133">
        <v>3.6397004420000001</v>
      </c>
      <c r="L133">
        <v>177.98848330000001</v>
      </c>
      <c r="M133">
        <v>287.66514469999998</v>
      </c>
      <c r="N133">
        <v>48</v>
      </c>
      <c r="O133">
        <v>20</v>
      </c>
      <c r="P133" s="118">
        <v>0.61563657407407402</v>
      </c>
      <c r="Q133" s="118">
        <v>0.15763888888888888</v>
      </c>
      <c r="R133" s="118">
        <v>0.45799768518518519</v>
      </c>
      <c r="S133">
        <v>4370</v>
      </c>
      <c r="T133">
        <v>0</v>
      </c>
      <c r="U133">
        <v>400</v>
      </c>
      <c r="V133">
        <v>34.50497996</v>
      </c>
      <c r="W133">
        <v>0.258627891</v>
      </c>
      <c r="X133">
        <v>157.2966193</v>
      </c>
      <c r="Y133">
        <v>25.258817669999999</v>
      </c>
      <c r="Z133">
        <v>3</v>
      </c>
      <c r="AA133">
        <v>3</v>
      </c>
      <c r="AB133">
        <v>0</v>
      </c>
      <c r="AC133">
        <v>0</v>
      </c>
      <c r="AD133">
        <v>521.84423830000003</v>
      </c>
      <c r="AE133">
        <v>1000.465088</v>
      </c>
      <c r="AF133">
        <v>725.79736330000003</v>
      </c>
      <c r="AG133" t="e">
        <v>#DIV/0!</v>
      </c>
      <c r="AH133">
        <v>0.47839835200000003</v>
      </c>
      <c r="AI133">
        <v>0.27454003900000001</v>
      </c>
      <c r="AJ133">
        <v>-1</v>
      </c>
      <c r="AK133">
        <v>0.87</v>
      </c>
      <c r="AL133">
        <v>0.92</v>
      </c>
      <c r="AM133">
        <v>10.012383460000001</v>
      </c>
      <c r="AN133">
        <v>0.87500619199999996</v>
      </c>
      <c r="AO133">
        <v>2.2565090999999999E-2</v>
      </c>
      <c r="AP133">
        <v>0.57387329600000003</v>
      </c>
      <c r="AQ133">
        <v>1.9171718579999999</v>
      </c>
      <c r="AR133">
        <v>-1</v>
      </c>
      <c r="AS133">
        <v>1798.2126459999999</v>
      </c>
      <c r="AT133">
        <v>0.5</v>
      </c>
      <c r="AU133">
        <v>215.98712810000001</v>
      </c>
      <c r="AV133">
        <v>2.2637029239999999</v>
      </c>
      <c r="AW133">
        <v>0.88257922600000005</v>
      </c>
      <c r="AX133">
        <v>25.258817669999999</v>
      </c>
      <c r="AY133">
        <v>2</v>
      </c>
      <c r="AZ133">
        <v>4.644859791</v>
      </c>
      <c r="BA133">
        <v>1</v>
      </c>
      <c r="BB133">
        <v>9.289719582</v>
      </c>
      <c r="BC133">
        <v>24.727222439999998</v>
      </c>
      <c r="BD133">
        <v>25.258817669999999</v>
      </c>
      <c r="BE133">
        <v>25.020288470000001</v>
      </c>
      <c r="BF133">
        <v>399.86437990000002</v>
      </c>
      <c r="BG133">
        <v>379.6998901</v>
      </c>
      <c r="BH133">
        <v>21.996955870000001</v>
      </c>
      <c r="BI133">
        <v>23.257677080000001</v>
      </c>
      <c r="BJ133">
        <v>70.9418869</v>
      </c>
      <c r="BK133">
        <v>75.0078125</v>
      </c>
      <c r="BL133">
        <v>350.76025390000001</v>
      </c>
      <c r="BM133">
        <v>1798.2126459999999</v>
      </c>
      <c r="BN133">
        <v>0.26095971499999998</v>
      </c>
      <c r="BO133">
        <v>100.8911743</v>
      </c>
      <c r="BP133">
        <v>0.43203926100000001</v>
      </c>
      <c r="BQ133">
        <v>0.193763927</v>
      </c>
      <c r="BR133">
        <v>0.5</v>
      </c>
      <c r="BS133">
        <v>-1.355140209</v>
      </c>
      <c r="BT133">
        <v>7.355140209</v>
      </c>
      <c r="BU133">
        <v>1</v>
      </c>
      <c r="BV133">
        <v>0</v>
      </c>
      <c r="BW133">
        <v>0.15999999600000001</v>
      </c>
      <c r="BX133">
        <v>111115</v>
      </c>
      <c r="BY133">
        <v>1.7538012700000001</v>
      </c>
      <c r="BZ133">
        <v>2.2637030000000002E-3</v>
      </c>
      <c r="CA133">
        <v>298.40881769999999</v>
      </c>
      <c r="CB133">
        <v>297.87722239999999</v>
      </c>
      <c r="CC133">
        <v>287.71401700000001</v>
      </c>
      <c r="CD133">
        <v>0.72668421100000002</v>
      </c>
      <c r="CE133">
        <v>3.229073579</v>
      </c>
      <c r="CF133">
        <v>32.005510889999996</v>
      </c>
      <c r="CG133">
        <v>8.7478338149999999</v>
      </c>
      <c r="CH133">
        <v>24.993020059999999</v>
      </c>
      <c r="CI133">
        <v>3.1783546459999998</v>
      </c>
      <c r="CJ133">
        <v>0.25162265900000003</v>
      </c>
      <c r="CK133">
        <v>2.3464943520000001</v>
      </c>
      <c r="CL133">
        <v>0.83186029399999994</v>
      </c>
      <c r="CM133">
        <v>0.157878884</v>
      </c>
      <c r="CN133">
        <v>15.86984064</v>
      </c>
      <c r="CO133">
        <v>0.41426564300000002</v>
      </c>
      <c r="CP133">
        <v>72.652394259999994</v>
      </c>
      <c r="CQ133">
        <v>374.68555980000002</v>
      </c>
      <c r="CR133">
        <v>6.6905952000000005E-2</v>
      </c>
      <c r="CS133">
        <v>0</v>
      </c>
      <c r="CT133">
        <v>1573.4472000000001</v>
      </c>
      <c r="CU133">
        <v>478.62084959999999</v>
      </c>
      <c r="CV133">
        <v>0.27454003900000001</v>
      </c>
      <c r="CW133" t="e">
        <v>#DIV/0!</v>
      </c>
      <c r="CX133">
        <v>20</v>
      </c>
      <c r="CY133">
        <v>0.32140339681874702</v>
      </c>
      <c r="CZ133">
        <v>-16.050687791125199</v>
      </c>
      <c r="DA133">
        <v>67.514195381748905</v>
      </c>
      <c r="DB133">
        <v>1.4853122983984799</v>
      </c>
    </row>
    <row r="134" spans="1:106" x14ac:dyDescent="0.3">
      <c r="A134">
        <v>133</v>
      </c>
      <c r="B134" t="s">
        <v>63</v>
      </c>
      <c r="C134">
        <v>49</v>
      </c>
      <c r="D134">
        <v>7</v>
      </c>
      <c r="E134">
        <v>2</v>
      </c>
      <c r="F134">
        <v>4</v>
      </c>
      <c r="G134">
        <v>69</v>
      </c>
      <c r="H134" s="3">
        <v>41313</v>
      </c>
      <c r="I134">
        <v>2</v>
      </c>
      <c r="J134">
        <v>165.72350990000001</v>
      </c>
      <c r="K134">
        <v>2.874049705</v>
      </c>
      <c r="L134">
        <v>165.04361650000001</v>
      </c>
      <c r="M134">
        <v>263.7993424</v>
      </c>
      <c r="N134">
        <v>48.3</v>
      </c>
      <c r="O134">
        <v>22</v>
      </c>
      <c r="P134" s="118">
        <v>0.62414351851851857</v>
      </c>
      <c r="Q134" s="118">
        <v>0.15763888888888888</v>
      </c>
      <c r="R134" s="118">
        <v>0.46650462962962963</v>
      </c>
      <c r="S134">
        <v>5114</v>
      </c>
      <c r="T134">
        <v>0</v>
      </c>
      <c r="U134">
        <v>50</v>
      </c>
      <c r="V134">
        <v>5.5496850000000004E-3</v>
      </c>
      <c r="W134">
        <v>1.1411637459999999</v>
      </c>
      <c r="X134">
        <v>48.570639229999998</v>
      </c>
      <c r="Y134">
        <v>24.527763369999999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t="e">
        <v>#DIV/0!</v>
      </c>
      <c r="AH134">
        <v>0.47839835200000003</v>
      </c>
      <c r="AI134">
        <v>0.27454003900000001</v>
      </c>
      <c r="AJ134">
        <v>-1</v>
      </c>
      <c r="AK134">
        <v>0.87</v>
      </c>
      <c r="AL134">
        <v>0.92</v>
      </c>
      <c r="AM134">
        <v>10.012383460000001</v>
      </c>
      <c r="AN134">
        <v>0.87500619199999996</v>
      </c>
      <c r="AO134">
        <v>6.3851200000000004E-4</v>
      </c>
      <c r="AP134">
        <v>0.57387329600000003</v>
      </c>
      <c r="AQ134">
        <v>1.9171718579999999</v>
      </c>
      <c r="AR134">
        <v>-1</v>
      </c>
      <c r="AS134">
        <v>1798.2126459999999</v>
      </c>
      <c r="AT134">
        <v>0.5</v>
      </c>
      <c r="AU134">
        <v>215.98712810000001</v>
      </c>
      <c r="AV134">
        <v>6.8834264940000001</v>
      </c>
      <c r="AW134">
        <v>0.66472324100000002</v>
      </c>
      <c r="AX134">
        <v>24.527763369999999</v>
      </c>
      <c r="AY134">
        <v>2</v>
      </c>
      <c r="AZ134">
        <v>4.644859791</v>
      </c>
      <c r="BA134">
        <v>1</v>
      </c>
      <c r="BB134">
        <v>9.289719582</v>
      </c>
      <c r="BC134">
        <v>24.486003879999998</v>
      </c>
      <c r="BD134">
        <v>24.527763369999999</v>
      </c>
      <c r="BE134">
        <v>25.01498604</v>
      </c>
      <c r="BF134">
        <v>49.296001429999997</v>
      </c>
      <c r="BG134">
        <v>49.100128169999998</v>
      </c>
      <c r="BH134">
        <v>20.217601779999999</v>
      </c>
      <c r="BI134">
        <v>24.048032760000002</v>
      </c>
      <c r="BJ134">
        <v>66.158592220000003</v>
      </c>
      <c r="BK134">
        <v>78.693016049999997</v>
      </c>
      <c r="BL134">
        <v>350.76437379999999</v>
      </c>
      <c r="BM134">
        <v>1799.7957759999999</v>
      </c>
      <c r="BN134">
        <v>0.30951398600000002</v>
      </c>
      <c r="BO134">
        <v>100.9033203</v>
      </c>
      <c r="BP134">
        <v>-0.51174735999999998</v>
      </c>
      <c r="BQ134">
        <v>0.21300907399999999</v>
      </c>
      <c r="BR134">
        <v>0.25</v>
      </c>
      <c r="BS134">
        <v>-1.355140209</v>
      </c>
      <c r="BT134">
        <v>7.355140209</v>
      </c>
      <c r="BU134">
        <v>1</v>
      </c>
      <c r="BV134">
        <v>0</v>
      </c>
      <c r="BW134">
        <v>0.15999999600000001</v>
      </c>
      <c r="BX134">
        <v>111115</v>
      </c>
      <c r="BY134">
        <v>1.753821869</v>
      </c>
      <c r="BZ134">
        <v>6.8834259999999998E-3</v>
      </c>
      <c r="CA134">
        <v>297.6777634</v>
      </c>
      <c r="CB134">
        <v>297.63600389999999</v>
      </c>
      <c r="CC134">
        <v>287.96731779999999</v>
      </c>
      <c r="CD134">
        <v>-6.4236525000000003E-2</v>
      </c>
      <c r="CE134">
        <v>3.0912495940000002</v>
      </c>
      <c r="CF134">
        <v>30.635756919999999</v>
      </c>
      <c r="CG134">
        <v>6.5877241599999996</v>
      </c>
      <c r="CH134">
        <v>24.50688362</v>
      </c>
      <c r="CI134">
        <v>3.0873899150000002</v>
      </c>
      <c r="CJ134">
        <v>1.016317685</v>
      </c>
      <c r="CK134">
        <v>2.4265263529999999</v>
      </c>
      <c r="CL134">
        <v>0.66086356300000004</v>
      </c>
      <c r="CM134">
        <v>0.64534767599999998</v>
      </c>
      <c r="CN134">
        <v>4.9009387679999996</v>
      </c>
      <c r="CO134">
        <v>0.98921613900000005</v>
      </c>
      <c r="CP134">
        <v>80.310798750000004</v>
      </c>
      <c r="CQ134">
        <v>49.099321680000003</v>
      </c>
      <c r="CR134" s="119">
        <v>9.0799999999999998E-5</v>
      </c>
      <c r="CS134">
        <v>0</v>
      </c>
      <c r="CT134">
        <v>1574.8324480000001</v>
      </c>
      <c r="CU134">
        <v>478.62084959999999</v>
      </c>
      <c r="CV134">
        <v>0.27454003900000001</v>
      </c>
      <c r="CW134" t="e">
        <v>#DIV/0!</v>
      </c>
      <c r="CX134">
        <v>7</v>
      </c>
      <c r="CY134">
        <v>0.15869284471707101</v>
      </c>
      <c r="CZ134">
        <v>-7.70226322413526</v>
      </c>
      <c r="DA134">
        <v>33.557876402303201</v>
      </c>
      <c r="DB134">
        <v>0.73827328085067001</v>
      </c>
    </row>
    <row r="135" spans="1:106" x14ac:dyDescent="0.3">
      <c r="A135">
        <v>134</v>
      </c>
      <c r="B135" t="s">
        <v>63</v>
      </c>
      <c r="C135">
        <v>49</v>
      </c>
      <c r="D135">
        <v>7</v>
      </c>
      <c r="E135">
        <v>2</v>
      </c>
      <c r="F135">
        <v>4</v>
      </c>
      <c r="G135">
        <v>69</v>
      </c>
      <c r="H135" s="3">
        <v>41313</v>
      </c>
      <c r="I135">
        <v>2</v>
      </c>
      <c r="J135">
        <v>165.72350990000001</v>
      </c>
      <c r="K135">
        <v>2.874049705</v>
      </c>
      <c r="L135">
        <v>165.04361650000001</v>
      </c>
      <c r="M135">
        <v>263.7993424</v>
      </c>
      <c r="N135">
        <v>48.3</v>
      </c>
      <c r="O135">
        <v>23</v>
      </c>
      <c r="P135" s="118">
        <v>0.6265856481481481</v>
      </c>
      <c r="Q135" s="118">
        <v>0.15763888888888888</v>
      </c>
      <c r="R135" s="118">
        <v>0.46894675925925927</v>
      </c>
      <c r="S135">
        <v>5324.5</v>
      </c>
      <c r="T135">
        <v>0</v>
      </c>
      <c r="U135">
        <v>150</v>
      </c>
      <c r="V135">
        <v>12.67819821</v>
      </c>
      <c r="W135">
        <v>1.1466880960000001</v>
      </c>
      <c r="X135">
        <v>122.38888129999999</v>
      </c>
      <c r="Y135">
        <v>24.916145319999998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t="e">
        <v>#DIV/0!</v>
      </c>
      <c r="AH135">
        <v>0.47839835200000003</v>
      </c>
      <c r="AI135">
        <v>0.27454003900000001</v>
      </c>
      <c r="AJ135">
        <v>-1</v>
      </c>
      <c r="AK135">
        <v>0.87</v>
      </c>
      <c r="AL135">
        <v>0.92</v>
      </c>
      <c r="AM135">
        <v>9.9839849469999997</v>
      </c>
      <c r="AN135">
        <v>0.874991992</v>
      </c>
      <c r="AO135">
        <v>8.6746170000000008E-3</v>
      </c>
      <c r="AP135">
        <v>0.57387329600000003</v>
      </c>
      <c r="AQ135">
        <v>1.9171718579999999</v>
      </c>
      <c r="AR135">
        <v>-1</v>
      </c>
      <c r="AS135">
        <v>1798.2126459999999</v>
      </c>
      <c r="AT135">
        <v>0.5</v>
      </c>
      <c r="AU135">
        <v>215.98362309999999</v>
      </c>
      <c r="AV135">
        <v>7.1783910080000002</v>
      </c>
      <c r="AW135">
        <v>0.68976486100000001</v>
      </c>
      <c r="AX135">
        <v>24.916145319999998</v>
      </c>
      <c r="AY135">
        <v>2</v>
      </c>
      <c r="AZ135">
        <v>4.644859791</v>
      </c>
      <c r="BA135">
        <v>1</v>
      </c>
      <c r="BB135">
        <v>9.289719582</v>
      </c>
      <c r="BC135">
        <v>24.671464919999998</v>
      </c>
      <c r="BD135">
        <v>24.916145319999998</v>
      </c>
      <c r="BE135">
        <v>25.01752853</v>
      </c>
      <c r="BF135">
        <v>151.2362061</v>
      </c>
      <c r="BG135">
        <v>143.4206696</v>
      </c>
      <c r="BH135">
        <v>20.528179170000001</v>
      </c>
      <c r="BI135">
        <v>24.520620350000002</v>
      </c>
      <c r="BJ135">
        <v>66.429595950000007</v>
      </c>
      <c r="BK135">
        <v>79.349212649999998</v>
      </c>
      <c r="BL135">
        <v>350.78149409999997</v>
      </c>
      <c r="BM135">
        <v>1802.081909</v>
      </c>
      <c r="BN135">
        <v>0.29939767699999997</v>
      </c>
      <c r="BO135">
        <v>100.896759</v>
      </c>
      <c r="BP135">
        <v>-0.201337814</v>
      </c>
      <c r="BQ135">
        <v>0.31619280599999999</v>
      </c>
      <c r="BR135">
        <v>0.75</v>
      </c>
      <c r="BS135">
        <v>-1.355140209</v>
      </c>
      <c r="BT135">
        <v>7.355140209</v>
      </c>
      <c r="BU135">
        <v>1</v>
      </c>
      <c r="BV135">
        <v>0</v>
      </c>
      <c r="BW135">
        <v>0.15999999600000001</v>
      </c>
      <c r="BX135">
        <v>111115</v>
      </c>
      <c r="BY135">
        <v>1.753907471</v>
      </c>
      <c r="BZ135">
        <v>7.1783910000000001E-3</v>
      </c>
      <c r="CA135">
        <v>298.06614530000002</v>
      </c>
      <c r="CB135">
        <v>297.82146490000002</v>
      </c>
      <c r="CC135">
        <v>288.333099</v>
      </c>
      <c r="CD135">
        <v>-0.12401258599999999</v>
      </c>
      <c r="CE135">
        <v>3.1638159830000001</v>
      </c>
      <c r="CF135">
        <v>31.35696343</v>
      </c>
      <c r="CG135">
        <v>6.836343083</v>
      </c>
      <c r="CH135">
        <v>24.793805119999998</v>
      </c>
      <c r="CI135">
        <v>3.1407986540000001</v>
      </c>
      <c r="CJ135">
        <v>1.0206970820000001</v>
      </c>
      <c r="CK135">
        <v>2.4740511220000001</v>
      </c>
      <c r="CL135">
        <v>0.66674753099999995</v>
      </c>
      <c r="CM135">
        <v>0.64817315799999997</v>
      </c>
      <c r="CN135">
        <v>12.34864146</v>
      </c>
      <c r="CO135">
        <v>0.85335594699999995</v>
      </c>
      <c r="CP135">
        <v>80.035988700000004</v>
      </c>
      <c r="CQ135">
        <v>141.57824930000001</v>
      </c>
      <c r="CR135">
        <v>7.1671470000000001E-2</v>
      </c>
      <c r="CS135">
        <v>0</v>
      </c>
      <c r="CT135">
        <v>1576.8072400000001</v>
      </c>
      <c r="CU135">
        <v>478.62084959999999</v>
      </c>
      <c r="CV135">
        <v>0.27454003900000001</v>
      </c>
      <c r="CW135" t="e">
        <v>#DIV/0!</v>
      </c>
      <c r="CX135">
        <v>7</v>
      </c>
      <c r="CY135">
        <v>0.15869284471707101</v>
      </c>
      <c r="CZ135">
        <v>-7.70226322413526</v>
      </c>
      <c r="DA135">
        <v>33.557876402303201</v>
      </c>
      <c r="DB135">
        <v>0.73827328085067001</v>
      </c>
    </row>
    <row r="136" spans="1:106" x14ac:dyDescent="0.3">
      <c r="A136">
        <v>135</v>
      </c>
      <c r="B136" t="s">
        <v>63</v>
      </c>
      <c r="C136">
        <v>49</v>
      </c>
      <c r="D136">
        <v>7</v>
      </c>
      <c r="E136">
        <v>2</v>
      </c>
      <c r="F136">
        <v>4</v>
      </c>
      <c r="G136">
        <v>69</v>
      </c>
      <c r="H136" s="3">
        <v>41313</v>
      </c>
      <c r="I136">
        <v>2</v>
      </c>
      <c r="J136">
        <v>165.72350990000001</v>
      </c>
      <c r="K136">
        <v>2.874049705</v>
      </c>
      <c r="L136">
        <v>165.04361650000001</v>
      </c>
      <c r="M136">
        <v>263.7993424</v>
      </c>
      <c r="N136">
        <v>48.3</v>
      </c>
      <c r="O136">
        <v>25</v>
      </c>
      <c r="P136" s="118">
        <v>0.63085648148148155</v>
      </c>
      <c r="Q136" s="118">
        <v>0.15763888888888888</v>
      </c>
      <c r="R136" s="118">
        <v>0.47321759259259261</v>
      </c>
      <c r="S136">
        <v>5693.5</v>
      </c>
      <c r="T136">
        <v>0</v>
      </c>
      <c r="U136">
        <v>800</v>
      </c>
      <c r="V136">
        <v>52.5593808</v>
      </c>
      <c r="W136">
        <v>0.66621628399999999</v>
      </c>
      <c r="X136">
        <v>625.18804680000005</v>
      </c>
      <c r="Y136">
        <v>25.209793090000002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e">
        <v>#DIV/0!</v>
      </c>
      <c r="AH136">
        <v>0.47839835200000003</v>
      </c>
      <c r="AI136">
        <v>0.27454003900000001</v>
      </c>
      <c r="AJ136">
        <v>-1</v>
      </c>
      <c r="AK136">
        <v>0.87</v>
      </c>
      <c r="AL136">
        <v>0.92</v>
      </c>
      <c r="AM136">
        <v>9.9839849469999997</v>
      </c>
      <c r="AN136">
        <v>0.874991992</v>
      </c>
      <c r="AO136">
        <v>3.4036242000000001E-2</v>
      </c>
      <c r="AP136">
        <v>0.57387329600000003</v>
      </c>
      <c r="AQ136">
        <v>1.9171718579999999</v>
      </c>
      <c r="AR136">
        <v>-1</v>
      </c>
      <c r="AS136">
        <v>1798.2126459999999</v>
      </c>
      <c r="AT136">
        <v>0.5</v>
      </c>
      <c r="AU136">
        <v>215.98362309999999</v>
      </c>
      <c r="AV136">
        <v>4.9547627209999998</v>
      </c>
      <c r="AW136">
        <v>0.78160965000000004</v>
      </c>
      <c r="AX136">
        <v>25.209793090000002</v>
      </c>
      <c r="AY136">
        <v>2</v>
      </c>
      <c r="AZ136">
        <v>4.644859791</v>
      </c>
      <c r="BA136">
        <v>1</v>
      </c>
      <c r="BB136">
        <v>9.289719582</v>
      </c>
      <c r="BC136">
        <v>24.900285719999999</v>
      </c>
      <c r="BD136">
        <v>25.209793090000002</v>
      </c>
      <c r="BE136">
        <v>25.01535797</v>
      </c>
      <c r="BF136">
        <v>800.10260010000002</v>
      </c>
      <c r="BG136">
        <v>767.9649048</v>
      </c>
      <c r="BH136">
        <v>21.4083519</v>
      </c>
      <c r="BI136">
        <v>24.16517258</v>
      </c>
      <c r="BJ136">
        <v>68.333991999999995</v>
      </c>
      <c r="BK136">
        <v>77.133575440000001</v>
      </c>
      <c r="BL136">
        <v>350.76855469999998</v>
      </c>
      <c r="BM136">
        <v>1798.4147949999999</v>
      </c>
      <c r="BN136">
        <v>0.27208501099999999</v>
      </c>
      <c r="BO136">
        <v>100.8913269</v>
      </c>
      <c r="BP136">
        <v>0.61561775200000002</v>
      </c>
      <c r="BQ136">
        <v>0.15910738699999999</v>
      </c>
      <c r="BR136">
        <v>0.25</v>
      </c>
      <c r="BS136">
        <v>-1.355140209</v>
      </c>
      <c r="BT136">
        <v>7.355140209</v>
      </c>
      <c r="BU136">
        <v>1</v>
      </c>
      <c r="BV136">
        <v>0</v>
      </c>
      <c r="BW136">
        <v>0.15999999600000001</v>
      </c>
      <c r="BX136">
        <v>111115</v>
      </c>
      <c r="BY136">
        <v>1.7538427729999999</v>
      </c>
      <c r="BZ136">
        <v>4.954763E-3</v>
      </c>
      <c r="CA136">
        <v>298.35979309999999</v>
      </c>
      <c r="CB136">
        <v>298.05028570000002</v>
      </c>
      <c r="CC136">
        <v>287.74636079999999</v>
      </c>
      <c r="CD136">
        <v>0.26261755599999997</v>
      </c>
      <c r="CE136">
        <v>3.2196659759999999</v>
      </c>
      <c r="CF136">
        <v>31.91221758</v>
      </c>
      <c r="CG136">
        <v>7.7470450059999996</v>
      </c>
      <c r="CH136">
        <v>25.055039409999999</v>
      </c>
      <c r="CI136">
        <v>3.1901263540000002</v>
      </c>
      <c r="CJ136">
        <v>0.62163542800000005</v>
      </c>
      <c r="CK136">
        <v>2.4380563259999999</v>
      </c>
      <c r="CL136">
        <v>0.75207002700000003</v>
      </c>
      <c r="CM136">
        <v>0.39229573200000001</v>
      </c>
      <c r="CN136">
        <v>63.07605161</v>
      </c>
      <c r="CO136">
        <v>0.81408413700000004</v>
      </c>
      <c r="CP136">
        <v>76.694918099999995</v>
      </c>
      <c r="CQ136">
        <v>760.32687399999998</v>
      </c>
      <c r="CR136">
        <v>5.3017162999999999E-2</v>
      </c>
      <c r="CS136">
        <v>0</v>
      </c>
      <c r="CT136">
        <v>1573.5985450000001</v>
      </c>
      <c r="CU136">
        <v>478.62084959999999</v>
      </c>
      <c r="CV136">
        <v>0.27454003900000001</v>
      </c>
      <c r="CW136" t="e">
        <v>#DIV/0!</v>
      </c>
      <c r="CX136">
        <v>7</v>
      </c>
      <c r="CY136">
        <v>0.15869284471707101</v>
      </c>
      <c r="CZ136">
        <v>-7.70226322413526</v>
      </c>
      <c r="DA136">
        <v>33.557876402303201</v>
      </c>
      <c r="DB136">
        <v>0.73827328085067001</v>
      </c>
    </row>
    <row r="137" spans="1:106" x14ac:dyDescent="0.3">
      <c r="A137">
        <v>136</v>
      </c>
      <c r="B137" t="s">
        <v>63</v>
      </c>
      <c r="C137">
        <v>49</v>
      </c>
      <c r="D137">
        <v>7</v>
      </c>
      <c r="E137">
        <v>2</v>
      </c>
      <c r="F137">
        <v>4</v>
      </c>
      <c r="G137">
        <v>69</v>
      </c>
      <c r="H137" s="3">
        <v>41313</v>
      </c>
      <c r="I137">
        <v>2</v>
      </c>
      <c r="J137">
        <v>165.72350990000001</v>
      </c>
      <c r="K137">
        <v>2.874049705</v>
      </c>
      <c r="L137">
        <v>165.04361650000001</v>
      </c>
      <c r="M137">
        <v>263.7993424</v>
      </c>
      <c r="N137">
        <v>48.3</v>
      </c>
      <c r="O137">
        <v>26</v>
      </c>
      <c r="P137" s="118">
        <v>0.63341435185185191</v>
      </c>
      <c r="Q137" s="118">
        <v>0.15763888888888888</v>
      </c>
      <c r="R137" s="118">
        <v>0.47577546296296297</v>
      </c>
      <c r="S137">
        <v>5906.5</v>
      </c>
      <c r="T137">
        <v>0</v>
      </c>
      <c r="U137">
        <v>400</v>
      </c>
      <c r="V137">
        <v>36.382461929999998</v>
      </c>
      <c r="W137">
        <v>0.64976321699999995</v>
      </c>
      <c r="X137">
        <v>277.79907300000002</v>
      </c>
      <c r="Y137">
        <v>25.507438659999998</v>
      </c>
      <c r="Z137">
        <v>4</v>
      </c>
      <c r="AA137">
        <v>4</v>
      </c>
      <c r="AB137">
        <v>0</v>
      </c>
      <c r="AC137">
        <v>0</v>
      </c>
      <c r="AD137">
        <v>526.40991210000004</v>
      </c>
      <c r="AE137">
        <v>1023.4693600000001</v>
      </c>
      <c r="AF137">
        <v>737.21313480000003</v>
      </c>
      <c r="AG137" t="e">
        <v>#DIV/0!</v>
      </c>
      <c r="AH137">
        <v>0.48566128800000002</v>
      </c>
      <c r="AI137">
        <v>0.27969203199999998</v>
      </c>
      <c r="AJ137">
        <v>-1</v>
      </c>
      <c r="AK137">
        <v>0.87</v>
      </c>
      <c r="AL137">
        <v>0.92</v>
      </c>
      <c r="AM137">
        <v>9.9839849469999997</v>
      </c>
      <c r="AN137">
        <v>0.874991992</v>
      </c>
      <c r="AO137">
        <v>2.3767784E-2</v>
      </c>
      <c r="AP137">
        <v>0.57589937499999999</v>
      </c>
      <c r="AQ137">
        <v>1.94424409</v>
      </c>
      <c r="AR137">
        <v>-1</v>
      </c>
      <c r="AS137">
        <v>1797.5257570000001</v>
      </c>
      <c r="AT137">
        <v>0.5</v>
      </c>
      <c r="AU137">
        <v>219.9527013</v>
      </c>
      <c r="AV137">
        <v>4.89114833</v>
      </c>
      <c r="AW137">
        <v>0.78930352299999995</v>
      </c>
      <c r="AX137">
        <v>25.507438659999998</v>
      </c>
      <c r="AY137">
        <v>2</v>
      </c>
      <c r="AZ137">
        <v>4.644859791</v>
      </c>
      <c r="BA137">
        <v>1</v>
      </c>
      <c r="BB137">
        <v>9.289719582</v>
      </c>
      <c r="BC137">
        <v>24.960355759999999</v>
      </c>
      <c r="BD137">
        <v>25.507438659999998</v>
      </c>
      <c r="BE137">
        <v>25.006120679999999</v>
      </c>
      <c r="BF137">
        <v>398.7302856</v>
      </c>
      <c r="BG137">
        <v>376.93301389999999</v>
      </c>
      <c r="BH137">
        <v>21.940559390000001</v>
      </c>
      <c r="BI137">
        <v>24.66080856</v>
      </c>
      <c r="BJ137">
        <v>69.776336670000006</v>
      </c>
      <c r="BK137">
        <v>78.427391049999997</v>
      </c>
      <c r="BL137">
        <v>350.74203490000002</v>
      </c>
      <c r="BM137">
        <v>1797.5257570000001</v>
      </c>
      <c r="BN137">
        <v>0.26702639500000003</v>
      </c>
      <c r="BO137">
        <v>100.8827438</v>
      </c>
      <c r="BP137">
        <v>0.48530769299999998</v>
      </c>
      <c r="BQ137">
        <v>0.202072322</v>
      </c>
      <c r="BR137">
        <v>0.25</v>
      </c>
      <c r="BS137">
        <v>-1.355140209</v>
      </c>
      <c r="BT137">
        <v>7.355140209</v>
      </c>
      <c r="BU137">
        <v>1</v>
      </c>
      <c r="BV137">
        <v>0</v>
      </c>
      <c r="BW137">
        <v>0.15999999600000001</v>
      </c>
      <c r="BX137">
        <v>111115</v>
      </c>
      <c r="BY137">
        <v>1.7537101749999999</v>
      </c>
      <c r="BZ137">
        <v>4.8911479999999997E-3</v>
      </c>
      <c r="CA137">
        <v>298.6574387</v>
      </c>
      <c r="CB137">
        <v>298.11035579999998</v>
      </c>
      <c r="CC137">
        <v>287.60411470000003</v>
      </c>
      <c r="CD137">
        <v>0.262330016</v>
      </c>
      <c r="CE137">
        <v>3.277153556</v>
      </c>
      <c r="CF137">
        <v>32.484778179999999</v>
      </c>
      <c r="CG137">
        <v>7.8239696189999997</v>
      </c>
      <c r="CH137">
        <v>25.233897209999999</v>
      </c>
      <c r="CI137">
        <v>3.2242884539999999</v>
      </c>
      <c r="CJ137">
        <v>0.60728693899999997</v>
      </c>
      <c r="CK137">
        <v>2.487850033</v>
      </c>
      <c r="CL137">
        <v>0.73643842100000001</v>
      </c>
      <c r="CM137">
        <v>0.38315492600000001</v>
      </c>
      <c r="CN137">
        <v>28.025132719999998</v>
      </c>
      <c r="CO137">
        <v>0.73699851900000002</v>
      </c>
      <c r="CP137">
        <v>76.827344490000002</v>
      </c>
      <c r="CQ137">
        <v>371.6458442</v>
      </c>
      <c r="CR137">
        <v>7.5210526E-2</v>
      </c>
      <c r="CS137">
        <v>0</v>
      </c>
      <c r="CT137">
        <v>1572.820643</v>
      </c>
      <c r="CU137">
        <v>497.05944820000002</v>
      </c>
      <c r="CV137">
        <v>0.27969203199999998</v>
      </c>
      <c r="CW137" t="e">
        <v>#DIV/0!</v>
      </c>
      <c r="CX137">
        <v>7</v>
      </c>
      <c r="CY137">
        <v>0.15869284471707101</v>
      </c>
      <c r="CZ137">
        <v>-7.70226322413526</v>
      </c>
      <c r="DA137">
        <v>33.557876402303201</v>
      </c>
      <c r="DB137">
        <v>0.73827328085067001</v>
      </c>
    </row>
    <row r="138" spans="1:106" x14ac:dyDescent="0.3">
      <c r="A138">
        <v>137</v>
      </c>
      <c r="B138" t="s">
        <v>65</v>
      </c>
      <c r="C138">
        <v>51</v>
      </c>
      <c r="D138">
        <v>25</v>
      </c>
      <c r="E138">
        <v>2</v>
      </c>
      <c r="F138">
        <v>5</v>
      </c>
      <c r="G138">
        <v>69</v>
      </c>
      <c r="H138" s="3">
        <v>41313</v>
      </c>
      <c r="I138">
        <v>2</v>
      </c>
      <c r="J138">
        <v>311.687184</v>
      </c>
      <c r="K138">
        <v>5.9484888969999998</v>
      </c>
      <c r="L138">
        <v>326.95474739999997</v>
      </c>
      <c r="M138">
        <v>358.54298669999997</v>
      </c>
      <c r="N138">
        <v>50.8</v>
      </c>
      <c r="O138">
        <v>28</v>
      </c>
      <c r="P138" s="118">
        <v>0.6413888888888889</v>
      </c>
      <c r="Q138" s="118">
        <v>0.15763888888888888</v>
      </c>
      <c r="R138" s="118">
        <v>0.48374999999999996</v>
      </c>
      <c r="S138">
        <v>6604</v>
      </c>
      <c r="T138">
        <v>0</v>
      </c>
      <c r="U138">
        <v>50</v>
      </c>
      <c r="V138">
        <v>0.202066783</v>
      </c>
      <c r="W138">
        <v>0.50160790099999997</v>
      </c>
      <c r="X138">
        <v>48.553692509999998</v>
      </c>
      <c r="Y138">
        <v>25.267486569999999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e">
        <v>#DIV/0!</v>
      </c>
      <c r="AH138">
        <v>0.48566128800000002</v>
      </c>
      <c r="AI138">
        <v>0.27969203199999998</v>
      </c>
      <c r="AJ138">
        <v>-1</v>
      </c>
      <c r="AK138">
        <v>0.87</v>
      </c>
      <c r="AL138">
        <v>0.92</v>
      </c>
      <c r="AM138">
        <v>9.9839849469999997</v>
      </c>
      <c r="AN138">
        <v>0.874991992</v>
      </c>
      <c r="AO138">
        <v>7.6381099999999998E-4</v>
      </c>
      <c r="AP138">
        <v>0.57589937499999999</v>
      </c>
      <c r="AQ138">
        <v>1.94424409</v>
      </c>
      <c r="AR138">
        <v>-1</v>
      </c>
      <c r="AS138">
        <v>1797.5257570000001</v>
      </c>
      <c r="AT138">
        <v>0.5</v>
      </c>
      <c r="AU138">
        <v>219.9527013</v>
      </c>
      <c r="AV138">
        <v>3.2829289450000001</v>
      </c>
      <c r="AW138">
        <v>0.67587564300000003</v>
      </c>
      <c r="AX138">
        <v>25.267486569999999</v>
      </c>
      <c r="AY138">
        <v>2</v>
      </c>
      <c r="AZ138">
        <v>4.644859791</v>
      </c>
      <c r="BA138">
        <v>1</v>
      </c>
      <c r="BB138">
        <v>9.289719582</v>
      </c>
      <c r="BC138">
        <v>24.893136980000001</v>
      </c>
      <c r="BD138">
        <v>25.267486569999999</v>
      </c>
      <c r="BE138">
        <v>25.00879097</v>
      </c>
      <c r="BF138">
        <v>49.975028989999998</v>
      </c>
      <c r="BG138">
        <v>49.766624450000002</v>
      </c>
      <c r="BH138">
        <v>23.503213880000001</v>
      </c>
      <c r="BI138">
        <v>25.327960969999999</v>
      </c>
      <c r="BJ138">
        <v>75.037742609999995</v>
      </c>
      <c r="BK138">
        <v>80.863533020000006</v>
      </c>
      <c r="BL138">
        <v>350.70932010000001</v>
      </c>
      <c r="BM138">
        <v>1798.617432</v>
      </c>
      <c r="BN138">
        <v>0.118340127</v>
      </c>
      <c r="BO138">
        <v>100.8712845</v>
      </c>
      <c r="BP138">
        <v>-0.20460701000000001</v>
      </c>
      <c r="BQ138">
        <v>0.15805071600000001</v>
      </c>
      <c r="BR138">
        <v>0.25</v>
      </c>
      <c r="BS138">
        <v>-1.355140209</v>
      </c>
      <c r="BT138">
        <v>7.355140209</v>
      </c>
      <c r="BU138">
        <v>1</v>
      </c>
      <c r="BV138">
        <v>0</v>
      </c>
      <c r="BW138">
        <v>0.15999999600000001</v>
      </c>
      <c r="BX138">
        <v>111115</v>
      </c>
      <c r="BY138">
        <v>1.7535466</v>
      </c>
      <c r="BZ138">
        <v>3.282929E-3</v>
      </c>
      <c r="CA138">
        <v>298.41748660000002</v>
      </c>
      <c r="CB138">
        <v>298.043137</v>
      </c>
      <c r="CC138">
        <v>287.7787826</v>
      </c>
      <c r="CD138">
        <v>0.55445299400000003</v>
      </c>
      <c r="CE138">
        <v>3.2307395990000001</v>
      </c>
      <c r="CF138">
        <v>32.028338050000002</v>
      </c>
      <c r="CG138">
        <v>6.7003770820000002</v>
      </c>
      <c r="CH138">
        <v>25.080311779999999</v>
      </c>
      <c r="CI138">
        <v>3.1949341410000001</v>
      </c>
      <c r="CJ138">
        <v>0.47591062099999998</v>
      </c>
      <c r="CK138">
        <v>2.5548639560000002</v>
      </c>
      <c r="CL138">
        <v>0.64007018500000001</v>
      </c>
      <c r="CM138">
        <v>0.29965085299999999</v>
      </c>
      <c r="CN138">
        <v>4.8976733299999999</v>
      </c>
      <c r="CO138">
        <v>0.97562760299999995</v>
      </c>
      <c r="CP138">
        <v>79.565561410000001</v>
      </c>
      <c r="CQ138">
        <v>49.737259719999997</v>
      </c>
      <c r="CR138">
        <v>3.2324979999999999E-3</v>
      </c>
      <c r="CS138">
        <v>0</v>
      </c>
      <c r="CT138">
        <v>1573.77585</v>
      </c>
      <c r="CU138">
        <v>497.05944820000002</v>
      </c>
      <c r="CV138">
        <v>0.27969203199999998</v>
      </c>
      <c r="CW138" t="e">
        <v>#DIV/0!</v>
      </c>
      <c r="CX138">
        <v>25</v>
      </c>
      <c r="CY138">
        <v>0.62683090043439404</v>
      </c>
      <c r="CZ138">
        <v>-30.232888012458002</v>
      </c>
      <c r="DA138">
        <v>132.74314610048401</v>
      </c>
      <c r="DB138">
        <v>2.9203492142106602</v>
      </c>
    </row>
    <row r="139" spans="1:106" x14ac:dyDescent="0.3">
      <c r="A139">
        <v>138</v>
      </c>
      <c r="B139" t="s">
        <v>65</v>
      </c>
      <c r="C139">
        <v>51</v>
      </c>
      <c r="D139">
        <v>25</v>
      </c>
      <c r="E139">
        <v>2</v>
      </c>
      <c r="F139">
        <v>5</v>
      </c>
      <c r="G139">
        <v>69</v>
      </c>
      <c r="H139" s="3">
        <v>41313</v>
      </c>
      <c r="I139">
        <v>2</v>
      </c>
      <c r="J139">
        <v>311.687184</v>
      </c>
      <c r="K139">
        <v>5.9484888969999998</v>
      </c>
      <c r="L139">
        <v>326.95474739999997</v>
      </c>
      <c r="M139">
        <v>358.54298669999997</v>
      </c>
      <c r="N139">
        <v>50.8</v>
      </c>
      <c r="O139">
        <v>29</v>
      </c>
      <c r="P139" s="118">
        <v>0.64381944444444439</v>
      </c>
      <c r="Q139" s="118">
        <v>0.15763888888888888</v>
      </c>
      <c r="R139" s="118">
        <v>0.48618055555555556</v>
      </c>
      <c r="S139">
        <v>6813.5</v>
      </c>
      <c r="T139">
        <v>0</v>
      </c>
      <c r="U139">
        <v>150</v>
      </c>
      <c r="V139">
        <v>13.473043090000001</v>
      </c>
      <c r="W139">
        <v>0.521008633</v>
      </c>
      <c r="X139">
        <v>98.407710570000006</v>
      </c>
      <c r="Y139">
        <v>25.494138719999999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t="e">
        <v>#DIV/0!</v>
      </c>
      <c r="AH139">
        <v>0.48566128800000002</v>
      </c>
      <c r="AI139">
        <v>0.27969203199999998</v>
      </c>
      <c r="AJ139">
        <v>-1</v>
      </c>
      <c r="AK139">
        <v>0.87</v>
      </c>
      <c r="AL139">
        <v>0.92</v>
      </c>
      <c r="AM139">
        <v>9.9557476040000008</v>
      </c>
      <c r="AN139">
        <v>0.87497787400000004</v>
      </c>
      <c r="AO139">
        <v>9.1773089999999998E-3</v>
      </c>
      <c r="AP139">
        <v>0.57589937499999999</v>
      </c>
      <c r="AQ139">
        <v>1.94424409</v>
      </c>
      <c r="AR139">
        <v>-1</v>
      </c>
      <c r="AS139">
        <v>1797.5257570000001</v>
      </c>
      <c r="AT139">
        <v>0.5</v>
      </c>
      <c r="AU139">
        <v>219.94915219999999</v>
      </c>
      <c r="AV139">
        <v>3.2672814859999999</v>
      </c>
      <c r="AW139">
        <v>0.64845219899999995</v>
      </c>
      <c r="AX139">
        <v>25.494138719999999</v>
      </c>
      <c r="AY139">
        <v>2</v>
      </c>
      <c r="AZ139">
        <v>4.644859791</v>
      </c>
      <c r="BA139">
        <v>1</v>
      </c>
      <c r="BB139">
        <v>9.289719582</v>
      </c>
      <c r="BC139">
        <v>24.954744340000001</v>
      </c>
      <c r="BD139">
        <v>25.494138719999999</v>
      </c>
      <c r="BE139">
        <v>25.007446290000001</v>
      </c>
      <c r="BF139">
        <v>150.98913569999999</v>
      </c>
      <c r="BG139">
        <v>143.03938289999999</v>
      </c>
      <c r="BH139">
        <v>24.221796040000001</v>
      </c>
      <c r="BI139">
        <v>26.036508560000001</v>
      </c>
      <c r="BJ139">
        <v>77.041725159999999</v>
      </c>
      <c r="BK139">
        <v>82.813735960000002</v>
      </c>
      <c r="BL139">
        <v>350.71261600000003</v>
      </c>
      <c r="BM139">
        <v>1802.384399</v>
      </c>
      <c r="BN139">
        <v>0.309510171</v>
      </c>
      <c r="BO139">
        <v>100.8627396</v>
      </c>
      <c r="BP139">
        <v>0.18360710099999999</v>
      </c>
      <c r="BQ139">
        <v>0.144807994</v>
      </c>
      <c r="BR139">
        <v>0.5</v>
      </c>
      <c r="BS139">
        <v>-1.355140209</v>
      </c>
      <c r="BT139">
        <v>7.355140209</v>
      </c>
      <c r="BU139">
        <v>1</v>
      </c>
      <c r="BV139">
        <v>0</v>
      </c>
      <c r="BW139">
        <v>0.15999999600000001</v>
      </c>
      <c r="BX139">
        <v>111115</v>
      </c>
      <c r="BY139">
        <v>1.7535630799999999</v>
      </c>
      <c r="BZ139">
        <v>3.2672809999999999E-3</v>
      </c>
      <c r="CA139">
        <v>298.64413869999998</v>
      </c>
      <c r="CB139">
        <v>298.10474429999999</v>
      </c>
      <c r="CC139">
        <v>288.38149750000002</v>
      </c>
      <c r="CD139">
        <v>0.55198662300000001</v>
      </c>
      <c r="CE139">
        <v>3.2745657810000002</v>
      </c>
      <c r="CF139">
        <v>32.465564540000003</v>
      </c>
      <c r="CG139">
        <v>6.4290559820000004</v>
      </c>
      <c r="CH139">
        <v>25.22444153</v>
      </c>
      <c r="CI139">
        <v>3.2224744350000001</v>
      </c>
      <c r="CJ139">
        <v>0.49333994399999997</v>
      </c>
      <c r="CK139">
        <v>2.6261135819999999</v>
      </c>
      <c r="CL139">
        <v>0.59636085299999997</v>
      </c>
      <c r="CM139">
        <v>0.31070941699999999</v>
      </c>
      <c r="CN139">
        <v>9.9256712829999998</v>
      </c>
      <c r="CO139">
        <v>0.68797633599999997</v>
      </c>
      <c r="CP139">
        <v>80.683934350000001</v>
      </c>
      <c r="CQ139">
        <v>141.08145429999999</v>
      </c>
      <c r="CR139">
        <v>7.7051808999999999E-2</v>
      </c>
      <c r="CS139">
        <v>0</v>
      </c>
      <c r="CT139">
        <v>1577.04647</v>
      </c>
      <c r="CU139">
        <v>497.05944820000002</v>
      </c>
      <c r="CV139">
        <v>0.27969203199999998</v>
      </c>
      <c r="CW139" t="e">
        <v>#DIV/0!</v>
      </c>
      <c r="CX139">
        <v>25</v>
      </c>
      <c r="CY139">
        <v>0.62683090043439404</v>
      </c>
      <c r="CZ139">
        <v>-30.232888012458002</v>
      </c>
      <c r="DA139">
        <v>132.74314610048401</v>
      </c>
      <c r="DB139">
        <v>2.9203492142106602</v>
      </c>
    </row>
    <row r="140" spans="1:106" x14ac:dyDescent="0.3">
      <c r="A140">
        <v>139</v>
      </c>
      <c r="B140" t="s">
        <v>65</v>
      </c>
      <c r="C140">
        <v>51</v>
      </c>
      <c r="D140">
        <v>25</v>
      </c>
      <c r="E140">
        <v>2</v>
      </c>
      <c r="F140">
        <v>5</v>
      </c>
      <c r="G140">
        <v>69</v>
      </c>
      <c r="H140" s="3">
        <v>41313</v>
      </c>
      <c r="I140">
        <v>2</v>
      </c>
      <c r="J140">
        <v>311.687184</v>
      </c>
      <c r="K140">
        <v>5.9484888969999998</v>
      </c>
      <c r="L140">
        <v>326.95474739999997</v>
      </c>
      <c r="M140">
        <v>358.54298669999997</v>
      </c>
      <c r="N140">
        <v>50.8</v>
      </c>
      <c r="O140">
        <v>31</v>
      </c>
      <c r="P140" s="118">
        <v>0.6486574074074074</v>
      </c>
      <c r="Q140" s="118">
        <v>0.15763888888888888</v>
      </c>
      <c r="R140" s="118">
        <v>0.49101851851851852</v>
      </c>
      <c r="S140">
        <v>7231.5</v>
      </c>
      <c r="T140">
        <v>0</v>
      </c>
      <c r="U140">
        <v>800</v>
      </c>
      <c r="V140">
        <v>59.339343190000001</v>
      </c>
      <c r="W140">
        <v>0.233328862</v>
      </c>
      <c r="X140">
        <v>342.9699028</v>
      </c>
      <c r="Y140">
        <v>25.731744769999999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t="e">
        <v>#DIV/0!</v>
      </c>
      <c r="AH140">
        <v>0.48566128800000002</v>
      </c>
      <c r="AI140">
        <v>0.27969203199999998</v>
      </c>
      <c r="AJ140">
        <v>-1</v>
      </c>
      <c r="AK140">
        <v>0.87</v>
      </c>
      <c r="AL140">
        <v>0.92</v>
      </c>
      <c r="AM140">
        <v>9.9557476040000008</v>
      </c>
      <c r="AN140">
        <v>0.87497787400000004</v>
      </c>
      <c r="AO140">
        <v>3.8300143000000002E-2</v>
      </c>
      <c r="AP140">
        <v>0.57589937499999999</v>
      </c>
      <c r="AQ140">
        <v>1.94424409</v>
      </c>
      <c r="AR140">
        <v>-1</v>
      </c>
      <c r="AS140">
        <v>1797.5257570000001</v>
      </c>
      <c r="AT140">
        <v>0.5</v>
      </c>
      <c r="AU140">
        <v>219.94915219999999</v>
      </c>
      <c r="AV140">
        <v>1.559618046</v>
      </c>
      <c r="AW140">
        <v>0.67059502599999998</v>
      </c>
      <c r="AX140">
        <v>25.731744769999999</v>
      </c>
      <c r="AY140">
        <v>2</v>
      </c>
      <c r="AZ140">
        <v>4.644859791</v>
      </c>
      <c r="BA140">
        <v>1</v>
      </c>
      <c r="BB140">
        <v>9.289719582</v>
      </c>
      <c r="BC140">
        <v>25.094985959999999</v>
      </c>
      <c r="BD140">
        <v>25.731744769999999</v>
      </c>
      <c r="BE140">
        <v>25.012870790000001</v>
      </c>
      <c r="BF140">
        <v>799.19470209999997</v>
      </c>
      <c r="BG140">
        <v>764.67749019999997</v>
      </c>
      <c r="BH140">
        <v>25.41458321</v>
      </c>
      <c r="BI140">
        <v>26.280553820000002</v>
      </c>
      <c r="BJ140">
        <v>80.154899599999993</v>
      </c>
      <c r="BK140">
        <v>82.886077880000002</v>
      </c>
      <c r="BL140">
        <v>350.73486329999997</v>
      </c>
      <c r="BM140">
        <v>1800.5413820000001</v>
      </c>
      <c r="BN140">
        <v>0.23061199499999999</v>
      </c>
      <c r="BO140">
        <v>100.85296630000001</v>
      </c>
      <c r="BP140">
        <v>0.99543571500000005</v>
      </c>
      <c r="BQ140">
        <v>0.18317049699999999</v>
      </c>
      <c r="BR140">
        <v>0.25</v>
      </c>
      <c r="BS140">
        <v>-1.355140209</v>
      </c>
      <c r="BT140">
        <v>7.355140209</v>
      </c>
      <c r="BU140">
        <v>1</v>
      </c>
      <c r="BV140">
        <v>0</v>
      </c>
      <c r="BW140">
        <v>0.15999999600000001</v>
      </c>
      <c r="BX140">
        <v>111115</v>
      </c>
      <c r="BY140">
        <v>1.7536743159999999</v>
      </c>
      <c r="BZ140">
        <v>1.559618E-3</v>
      </c>
      <c r="CA140">
        <v>298.88174479999998</v>
      </c>
      <c r="CB140">
        <v>298.24498599999998</v>
      </c>
      <c r="CC140">
        <v>288.08661469999998</v>
      </c>
      <c r="CD140">
        <v>0.84716856399999996</v>
      </c>
      <c r="CE140">
        <v>3.3210668339999998</v>
      </c>
      <c r="CF140">
        <v>32.929788340000002</v>
      </c>
      <c r="CG140">
        <v>6.6492345249999998</v>
      </c>
      <c r="CH140">
        <v>25.41336536</v>
      </c>
      <c r="CI140">
        <v>3.2588879890000002</v>
      </c>
      <c r="CJ140">
        <v>0.227611958</v>
      </c>
      <c r="CK140">
        <v>2.6504718089999999</v>
      </c>
      <c r="CL140">
        <v>0.60841618099999994</v>
      </c>
      <c r="CM140">
        <v>0.14276028800000001</v>
      </c>
      <c r="CN140">
        <v>34.589532050000003</v>
      </c>
      <c r="CO140">
        <v>0.44851575599999999</v>
      </c>
      <c r="CP140">
        <v>79.701644729999998</v>
      </c>
      <c r="CQ140">
        <v>756.05418220000001</v>
      </c>
      <c r="CR140">
        <v>6.2554289999999999E-2</v>
      </c>
      <c r="CS140">
        <v>0</v>
      </c>
      <c r="CT140">
        <v>1575.4338700000001</v>
      </c>
      <c r="CU140">
        <v>497.05944820000002</v>
      </c>
      <c r="CV140">
        <v>0.27969203199999998</v>
      </c>
      <c r="CW140" t="e">
        <v>#DIV/0!</v>
      </c>
      <c r="CX140">
        <v>25</v>
      </c>
      <c r="CY140">
        <v>0.62683090043439404</v>
      </c>
      <c r="CZ140">
        <v>-30.232888012458002</v>
      </c>
      <c r="DA140">
        <v>132.74314610048401</v>
      </c>
      <c r="DB140">
        <v>2.9203492142106602</v>
      </c>
    </row>
    <row r="141" spans="1:106" x14ac:dyDescent="0.3">
      <c r="A141">
        <v>140</v>
      </c>
      <c r="B141" t="s">
        <v>65</v>
      </c>
      <c r="C141">
        <v>51</v>
      </c>
      <c r="D141">
        <v>25</v>
      </c>
      <c r="E141">
        <v>2</v>
      </c>
      <c r="F141">
        <v>5</v>
      </c>
      <c r="G141">
        <v>69</v>
      </c>
      <c r="H141" s="3">
        <v>41313</v>
      </c>
      <c r="I141">
        <v>2</v>
      </c>
      <c r="J141">
        <v>311.687184</v>
      </c>
      <c r="K141">
        <v>5.9484888969999998</v>
      </c>
      <c r="L141">
        <v>326.95474739999997</v>
      </c>
      <c r="M141">
        <v>358.54298669999997</v>
      </c>
      <c r="N141">
        <v>50.8</v>
      </c>
      <c r="O141">
        <v>32</v>
      </c>
      <c r="P141" s="118">
        <v>0.65038194444444442</v>
      </c>
      <c r="Q141" s="118">
        <v>0.15763888888888888</v>
      </c>
      <c r="R141" s="118">
        <v>0.49274305555555559</v>
      </c>
      <c r="S141">
        <v>7372</v>
      </c>
      <c r="T141">
        <v>0</v>
      </c>
      <c r="U141">
        <v>400</v>
      </c>
      <c r="V141">
        <v>39.353340109999998</v>
      </c>
      <c r="W141">
        <v>0.245027141</v>
      </c>
      <c r="X141">
        <v>111.0127597</v>
      </c>
      <c r="Y141">
        <v>26.11424637</v>
      </c>
      <c r="Z141">
        <v>5</v>
      </c>
      <c r="AA141">
        <v>5</v>
      </c>
      <c r="AB141">
        <v>0</v>
      </c>
      <c r="AC141">
        <v>0</v>
      </c>
      <c r="AD141">
        <v>500.08764650000001</v>
      </c>
      <c r="AE141">
        <v>961.70751949999999</v>
      </c>
      <c r="AF141">
        <v>684.92138669999997</v>
      </c>
      <c r="AG141" t="e">
        <v>#DIV/0!</v>
      </c>
      <c r="AH141">
        <v>0.480000274</v>
      </c>
      <c r="AI141">
        <v>0.28780697599999999</v>
      </c>
      <c r="AJ141">
        <v>-1</v>
      </c>
      <c r="AK141">
        <v>0.87</v>
      </c>
      <c r="AL141">
        <v>0.92</v>
      </c>
      <c r="AM141">
        <v>9.9557476040000008</v>
      </c>
      <c r="AN141">
        <v>0.87497787400000004</v>
      </c>
      <c r="AO141">
        <v>2.5641707999999999E-2</v>
      </c>
      <c r="AP141">
        <v>0.59959752399999999</v>
      </c>
      <c r="AQ141">
        <v>1.923077937</v>
      </c>
      <c r="AR141">
        <v>-1</v>
      </c>
      <c r="AS141">
        <v>1798.603638</v>
      </c>
      <c r="AT141">
        <v>0.5</v>
      </c>
      <c r="AU141">
        <v>226.4664429</v>
      </c>
      <c r="AV141">
        <v>1.6117395409999999</v>
      </c>
      <c r="AW141">
        <v>0.66015488</v>
      </c>
      <c r="AX141">
        <v>26.11424637</v>
      </c>
      <c r="AY141">
        <v>2</v>
      </c>
      <c r="AZ141">
        <v>4.644859791</v>
      </c>
      <c r="BA141">
        <v>1</v>
      </c>
      <c r="BB141">
        <v>9.289719582</v>
      </c>
      <c r="BC141">
        <v>25.20146179</v>
      </c>
      <c r="BD141">
        <v>26.11424637</v>
      </c>
      <c r="BE141">
        <v>25.005620960000002</v>
      </c>
      <c r="BF141">
        <v>399.2003479</v>
      </c>
      <c r="BG141">
        <v>376.41220090000002</v>
      </c>
      <c r="BH141">
        <v>26.245222089999999</v>
      </c>
      <c r="BI141">
        <v>27.13941002</v>
      </c>
      <c r="BJ141">
        <v>82.248191829999996</v>
      </c>
      <c r="BK141">
        <v>85.050430300000002</v>
      </c>
      <c r="BL141">
        <v>350.7088013</v>
      </c>
      <c r="BM141">
        <v>1798.603638</v>
      </c>
      <c r="BN141">
        <v>0.19015264500000001</v>
      </c>
      <c r="BO141">
        <v>100.8489914</v>
      </c>
      <c r="BP141">
        <v>0.60362052899999996</v>
      </c>
      <c r="BQ141">
        <v>0.16753786800000001</v>
      </c>
      <c r="BR141">
        <v>0.5</v>
      </c>
      <c r="BS141">
        <v>-1.355140209</v>
      </c>
      <c r="BT141">
        <v>7.355140209</v>
      </c>
      <c r="BU141">
        <v>1</v>
      </c>
      <c r="BV141">
        <v>0</v>
      </c>
      <c r="BW141">
        <v>0.15999999600000001</v>
      </c>
      <c r="BX141">
        <v>111115</v>
      </c>
      <c r="BY141">
        <v>1.753544006</v>
      </c>
      <c r="BZ141">
        <v>1.61174E-3</v>
      </c>
      <c r="CA141">
        <v>299.26424639999999</v>
      </c>
      <c r="CB141">
        <v>298.35146179999998</v>
      </c>
      <c r="CC141">
        <v>287.7765756</v>
      </c>
      <c r="CD141">
        <v>0.82384643099999999</v>
      </c>
      <c r="CE141">
        <v>3.3971370080000001</v>
      </c>
      <c r="CF141">
        <v>33.685384069999998</v>
      </c>
      <c r="CG141">
        <v>6.5459740469999996</v>
      </c>
      <c r="CH141">
        <v>25.65785408</v>
      </c>
      <c r="CI141">
        <v>3.3065445370000002</v>
      </c>
      <c r="CJ141">
        <v>0.23873035000000001</v>
      </c>
      <c r="CK141">
        <v>2.7369821270000001</v>
      </c>
      <c r="CL141">
        <v>0.56956240999999996</v>
      </c>
      <c r="CM141">
        <v>0.14975970199999999</v>
      </c>
      <c r="CN141">
        <v>11.195524839999999</v>
      </c>
      <c r="CO141">
        <v>0.29492338299999998</v>
      </c>
      <c r="CP141">
        <v>80.472836380000004</v>
      </c>
      <c r="CQ141">
        <v>370.69329750000003</v>
      </c>
      <c r="CR141">
        <v>8.5431135000000005E-2</v>
      </c>
      <c r="CS141">
        <v>0</v>
      </c>
      <c r="CT141">
        <v>1573.7383870000001</v>
      </c>
      <c r="CU141">
        <v>461.61987299999998</v>
      </c>
      <c r="CV141">
        <v>0.28780697599999999</v>
      </c>
      <c r="CW141" t="e">
        <v>#DIV/0!</v>
      </c>
      <c r="CX141">
        <v>25</v>
      </c>
      <c r="CY141">
        <v>0.62683090043439404</v>
      </c>
      <c r="CZ141">
        <v>-30.232888012458002</v>
      </c>
      <c r="DA141">
        <v>132.74314610048401</v>
      </c>
      <c r="DB141">
        <v>2.9203492142106602</v>
      </c>
    </row>
    <row r="142" spans="1:106" x14ac:dyDescent="0.3">
      <c r="A142">
        <v>141</v>
      </c>
      <c r="B142" t="s">
        <v>68</v>
      </c>
      <c r="C142">
        <v>54</v>
      </c>
      <c r="D142">
        <v>9</v>
      </c>
      <c r="E142">
        <v>2</v>
      </c>
      <c r="F142">
        <v>5</v>
      </c>
      <c r="G142">
        <v>69</v>
      </c>
      <c r="H142" s="3">
        <v>41313</v>
      </c>
      <c r="I142">
        <v>2</v>
      </c>
      <c r="J142">
        <v>146.8385227</v>
      </c>
      <c r="K142">
        <v>1.953138214</v>
      </c>
      <c r="L142">
        <v>157.07427989999999</v>
      </c>
      <c r="M142">
        <v>275.35418989999999</v>
      </c>
      <c r="N142">
        <v>56.3</v>
      </c>
      <c r="O142">
        <v>34</v>
      </c>
      <c r="P142" s="118">
        <v>0.65682870370370372</v>
      </c>
      <c r="Q142" s="118">
        <v>0.15763888888888888</v>
      </c>
      <c r="R142" s="118">
        <v>0.49918981481481484</v>
      </c>
      <c r="S142">
        <v>7938</v>
      </c>
      <c r="T142">
        <v>0</v>
      </c>
      <c r="U142">
        <v>50</v>
      </c>
      <c r="V142">
        <v>-0.32905823000000001</v>
      </c>
      <c r="W142">
        <v>0.893871423</v>
      </c>
      <c r="X142">
        <v>48.477622750000002</v>
      </c>
      <c r="Y142">
        <v>26.209684370000002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t="e">
        <v>#DIV/0!</v>
      </c>
      <c r="AH142">
        <v>0.480000274</v>
      </c>
      <c r="AI142">
        <v>0.28780697599999999</v>
      </c>
      <c r="AJ142">
        <v>-1</v>
      </c>
      <c r="AK142">
        <v>0.87</v>
      </c>
      <c r="AL142">
        <v>0.92</v>
      </c>
      <c r="AM142">
        <v>9.9557476040000008</v>
      </c>
      <c r="AN142">
        <v>0.87497787400000004</v>
      </c>
      <c r="AO142">
        <v>4.2641700000000001E-4</v>
      </c>
      <c r="AP142">
        <v>0.59959752399999999</v>
      </c>
      <c r="AQ142">
        <v>1.923077937</v>
      </c>
      <c r="AR142">
        <v>-1</v>
      </c>
      <c r="AS142">
        <v>1798.603638</v>
      </c>
      <c r="AT142">
        <v>0.5</v>
      </c>
      <c r="AU142">
        <v>226.4664429</v>
      </c>
      <c r="AV142">
        <v>5.373460144</v>
      </c>
      <c r="AW142">
        <v>0.64418791500000006</v>
      </c>
      <c r="AX142">
        <v>26.209684370000002</v>
      </c>
      <c r="AY142">
        <v>2</v>
      </c>
      <c r="AZ142">
        <v>4.644859791</v>
      </c>
      <c r="BA142">
        <v>1</v>
      </c>
      <c r="BB142">
        <v>9.289719582</v>
      </c>
      <c r="BC142">
        <v>24.983375550000002</v>
      </c>
      <c r="BD142">
        <v>26.209684370000002</v>
      </c>
      <c r="BE142">
        <v>25.000486370000001</v>
      </c>
      <c r="BF142">
        <v>48.304573060000003</v>
      </c>
      <c r="BG142">
        <v>48.34408569</v>
      </c>
      <c r="BH142">
        <v>24.508153920000002</v>
      </c>
      <c r="BI142">
        <v>27.488431930000001</v>
      </c>
      <c r="BJ142">
        <v>77.808509830000006</v>
      </c>
      <c r="BK142">
        <v>87.27030182</v>
      </c>
      <c r="BL142">
        <v>350.68890379999999</v>
      </c>
      <c r="BM142">
        <v>1798.2617190000001</v>
      </c>
      <c r="BN142">
        <v>0.38637661899999998</v>
      </c>
      <c r="BO142">
        <v>100.8484192</v>
      </c>
      <c r="BP142">
        <v>1.4307022000000001E-2</v>
      </c>
      <c r="BQ142">
        <v>-1.0348584649999999</v>
      </c>
      <c r="BR142">
        <v>0.25</v>
      </c>
      <c r="BS142">
        <v>-1.355140209</v>
      </c>
      <c r="BT142">
        <v>7.355140209</v>
      </c>
      <c r="BU142">
        <v>1</v>
      </c>
      <c r="BV142">
        <v>0</v>
      </c>
      <c r="BW142">
        <v>0.15999999600000001</v>
      </c>
      <c r="BX142">
        <v>111115</v>
      </c>
      <c r="BY142">
        <v>1.7534445190000001</v>
      </c>
      <c r="BZ142">
        <v>5.37346E-3</v>
      </c>
      <c r="CA142">
        <v>299.35968439999999</v>
      </c>
      <c r="CB142">
        <v>298.1333755</v>
      </c>
      <c r="CC142">
        <v>287.72186859999999</v>
      </c>
      <c r="CD142">
        <v>0.14647018000000001</v>
      </c>
      <c r="CE142">
        <v>3.4163528209999998</v>
      </c>
      <c r="CF142">
        <v>33.87611673</v>
      </c>
      <c r="CG142">
        <v>6.3876848019999999</v>
      </c>
      <c r="CH142">
        <v>25.596529960000002</v>
      </c>
      <c r="CI142">
        <v>3.294534198</v>
      </c>
      <c r="CJ142">
        <v>0.81541126799999997</v>
      </c>
      <c r="CK142">
        <v>2.772164906</v>
      </c>
      <c r="CL142">
        <v>0.52236929099999996</v>
      </c>
      <c r="CM142">
        <v>0.51614462699999997</v>
      </c>
      <c r="CN142">
        <v>4.8888916199999999</v>
      </c>
      <c r="CO142">
        <v>1.002762221</v>
      </c>
      <c r="CP142">
        <v>82.254617769999996</v>
      </c>
      <c r="CQ142">
        <v>48.39190507</v>
      </c>
      <c r="CR142">
        <v>-5.5932000000000004E-3</v>
      </c>
      <c r="CS142">
        <v>0</v>
      </c>
      <c r="CT142">
        <v>1573.4392150000001</v>
      </c>
      <c r="CU142">
        <v>461.61987299999998</v>
      </c>
      <c r="CV142">
        <v>0.28780697599999999</v>
      </c>
      <c r="CW142" t="e">
        <v>#DIV/0!</v>
      </c>
      <c r="CX142">
        <v>9</v>
      </c>
      <c r="CY142">
        <v>0.13450068334103801</v>
      </c>
      <c r="CZ142">
        <v>-6.8493316166240596</v>
      </c>
      <c r="DA142">
        <v>28.120846052045898</v>
      </c>
      <c r="DB142">
        <v>0.61865861314501003</v>
      </c>
    </row>
    <row r="143" spans="1:106" x14ac:dyDescent="0.3">
      <c r="A143">
        <v>142</v>
      </c>
      <c r="B143" t="s">
        <v>68</v>
      </c>
      <c r="C143">
        <v>54</v>
      </c>
      <c r="D143">
        <v>9</v>
      </c>
      <c r="E143">
        <v>2</v>
      </c>
      <c r="F143">
        <v>5</v>
      </c>
      <c r="G143">
        <v>69</v>
      </c>
      <c r="H143" s="3">
        <v>41313</v>
      </c>
      <c r="I143">
        <v>2</v>
      </c>
      <c r="J143">
        <v>146.8385227</v>
      </c>
      <c r="K143">
        <v>1.953138214</v>
      </c>
      <c r="L143">
        <v>157.07427989999999</v>
      </c>
      <c r="M143">
        <v>275.35418989999999</v>
      </c>
      <c r="N143">
        <v>56.3</v>
      </c>
      <c r="O143">
        <v>35</v>
      </c>
      <c r="P143" s="118">
        <v>0.65891203703703705</v>
      </c>
      <c r="Q143" s="118">
        <v>0.15763888888888888</v>
      </c>
      <c r="R143" s="118">
        <v>0.50127314814814816</v>
      </c>
      <c r="S143">
        <v>8118</v>
      </c>
      <c r="T143">
        <v>0</v>
      </c>
      <c r="U143">
        <v>150</v>
      </c>
      <c r="V143">
        <v>12.865195379999999</v>
      </c>
      <c r="W143">
        <v>0.98997217800000004</v>
      </c>
      <c r="X143">
        <v>119.7013256</v>
      </c>
      <c r="Y143">
        <v>26.022043230000001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e">
        <v>#DIV/0!</v>
      </c>
      <c r="AH143">
        <v>0.480000274</v>
      </c>
      <c r="AI143">
        <v>0.28780697599999999</v>
      </c>
      <c r="AJ143">
        <v>-1</v>
      </c>
      <c r="AK143">
        <v>0.87</v>
      </c>
      <c r="AL143">
        <v>0.92</v>
      </c>
      <c r="AM143">
        <v>9.9557476040000008</v>
      </c>
      <c r="AN143">
        <v>0.87497787400000004</v>
      </c>
      <c r="AO143">
        <v>8.8087589999999993E-3</v>
      </c>
      <c r="AP143">
        <v>0.59959752399999999</v>
      </c>
      <c r="AQ143">
        <v>1.923077937</v>
      </c>
      <c r="AR143">
        <v>-1</v>
      </c>
      <c r="AS143">
        <v>1798.603638</v>
      </c>
      <c r="AT143">
        <v>0.5</v>
      </c>
      <c r="AU143">
        <v>226.4664429</v>
      </c>
      <c r="AV143">
        <v>5.9366732710000001</v>
      </c>
      <c r="AW143">
        <v>0.64894073799999996</v>
      </c>
      <c r="AX143">
        <v>26.022043230000001</v>
      </c>
      <c r="AY143">
        <v>2</v>
      </c>
      <c r="AZ143">
        <v>4.644859791</v>
      </c>
      <c r="BA143">
        <v>1</v>
      </c>
      <c r="BB143">
        <v>9.289719582</v>
      </c>
      <c r="BC143">
        <v>24.896404270000001</v>
      </c>
      <c r="BD143">
        <v>26.022043230000001</v>
      </c>
      <c r="BE143">
        <v>25.002191539999998</v>
      </c>
      <c r="BF143">
        <v>151.5956726</v>
      </c>
      <c r="BG143">
        <v>143.77076719999999</v>
      </c>
      <c r="BH143">
        <v>23.773406980000001</v>
      </c>
      <c r="BI143">
        <v>27.06792068</v>
      </c>
      <c r="BJ143">
        <v>75.867393489999998</v>
      </c>
      <c r="BK143">
        <v>86.38108063</v>
      </c>
      <c r="BL143">
        <v>350.64233400000001</v>
      </c>
      <c r="BM143">
        <v>1798.9298100000001</v>
      </c>
      <c r="BN143">
        <v>0.23769201300000001</v>
      </c>
      <c r="BO143">
        <v>100.8471069</v>
      </c>
      <c r="BP143">
        <v>0.37845802299999998</v>
      </c>
      <c r="BQ143">
        <v>-1.1532227989999999</v>
      </c>
      <c r="BR143">
        <v>0.5</v>
      </c>
      <c r="BS143">
        <v>-1.355140209</v>
      </c>
      <c r="BT143">
        <v>7.355140209</v>
      </c>
      <c r="BU143">
        <v>1</v>
      </c>
      <c r="BV143">
        <v>0</v>
      </c>
      <c r="BW143">
        <v>0.15999999600000001</v>
      </c>
      <c r="BX143">
        <v>111115</v>
      </c>
      <c r="BY143">
        <v>1.75321167</v>
      </c>
      <c r="BZ143">
        <v>5.936673E-3</v>
      </c>
      <c r="CA143">
        <v>299.17204320000002</v>
      </c>
      <c r="CB143">
        <v>298.04640430000001</v>
      </c>
      <c r="CC143">
        <v>287.8287631</v>
      </c>
      <c r="CD143">
        <v>5.2364789000000002E-2</v>
      </c>
      <c r="CE143">
        <v>3.3786622290000001</v>
      </c>
      <c r="CF143">
        <v>33.5028176</v>
      </c>
      <c r="CG143">
        <v>6.4348969189999998</v>
      </c>
      <c r="CH143">
        <v>25.45922375</v>
      </c>
      <c r="CI143">
        <v>3.2677808549999998</v>
      </c>
      <c r="CJ143">
        <v>0.89463421099999996</v>
      </c>
      <c r="CK143">
        <v>2.7297214919999999</v>
      </c>
      <c r="CL143">
        <v>0.53805936399999998</v>
      </c>
      <c r="CM143">
        <v>0.56699567399999995</v>
      </c>
      <c r="CN143">
        <v>12.07153239</v>
      </c>
      <c r="CO143">
        <v>0.83258459299999998</v>
      </c>
      <c r="CP143">
        <v>82.10058549</v>
      </c>
      <c r="CQ143">
        <v>141.90117219999999</v>
      </c>
      <c r="CR143">
        <v>7.4434907999999994E-2</v>
      </c>
      <c r="CS143">
        <v>0</v>
      </c>
      <c r="CT143">
        <v>1574.02378</v>
      </c>
      <c r="CU143">
        <v>461.61987299999998</v>
      </c>
      <c r="CV143">
        <v>0.28780697599999999</v>
      </c>
      <c r="CW143" t="e">
        <v>#DIV/0!</v>
      </c>
      <c r="CX143">
        <v>9</v>
      </c>
      <c r="CY143">
        <v>0.13450068334103801</v>
      </c>
      <c r="CZ143">
        <v>-6.8493316166240596</v>
      </c>
      <c r="DA143">
        <v>28.120846052045898</v>
      </c>
      <c r="DB143">
        <v>0.61865861314501003</v>
      </c>
    </row>
    <row r="144" spans="1:106" x14ac:dyDescent="0.3">
      <c r="A144">
        <v>143</v>
      </c>
      <c r="B144" t="s">
        <v>68</v>
      </c>
      <c r="C144">
        <v>54</v>
      </c>
      <c r="D144">
        <v>9</v>
      </c>
      <c r="E144">
        <v>2</v>
      </c>
      <c r="F144">
        <v>5</v>
      </c>
      <c r="G144">
        <v>69</v>
      </c>
      <c r="H144" s="3">
        <v>41313</v>
      </c>
      <c r="I144">
        <v>2</v>
      </c>
      <c r="J144">
        <v>146.8385227</v>
      </c>
      <c r="K144">
        <v>1.953138214</v>
      </c>
      <c r="L144">
        <v>157.07427989999999</v>
      </c>
      <c r="M144">
        <v>275.35418989999999</v>
      </c>
      <c r="N144">
        <v>56.3</v>
      </c>
      <c r="O144">
        <v>37</v>
      </c>
      <c r="P144" s="118">
        <v>0.66335648148148152</v>
      </c>
      <c r="Q144" s="118">
        <v>0.15763888888888888</v>
      </c>
      <c r="R144" s="118">
        <v>0.50571759259259264</v>
      </c>
      <c r="S144">
        <v>8501.5</v>
      </c>
      <c r="T144">
        <v>0</v>
      </c>
      <c r="U144">
        <v>800</v>
      </c>
      <c r="V144">
        <v>56.133754160000002</v>
      </c>
      <c r="W144">
        <v>0.97554607999999998</v>
      </c>
      <c r="X144">
        <v>657.37393459999998</v>
      </c>
      <c r="Y144">
        <v>25.197921749999999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t="e">
        <v>#DIV/0!</v>
      </c>
      <c r="AH144">
        <v>0.480000274</v>
      </c>
      <c r="AI144">
        <v>0.28780697599999999</v>
      </c>
      <c r="AJ144">
        <v>-1</v>
      </c>
      <c r="AK144">
        <v>0.87</v>
      </c>
      <c r="AL144">
        <v>0.92</v>
      </c>
      <c r="AM144">
        <v>9.9839849469999997</v>
      </c>
      <c r="AN144">
        <v>0.874991992</v>
      </c>
      <c r="AO144">
        <v>3.6302485000000002E-2</v>
      </c>
      <c r="AP144">
        <v>0.59959752399999999</v>
      </c>
      <c r="AQ144">
        <v>1.923077937</v>
      </c>
      <c r="AR144">
        <v>-1</v>
      </c>
      <c r="AS144">
        <v>1798.603638</v>
      </c>
      <c r="AT144">
        <v>0.5</v>
      </c>
      <c r="AU144">
        <v>226.4700972</v>
      </c>
      <c r="AV144">
        <v>5.9126601900000004</v>
      </c>
      <c r="AW144">
        <v>0.65595470199999995</v>
      </c>
      <c r="AX144">
        <v>25.197921749999999</v>
      </c>
      <c r="AY144">
        <v>2</v>
      </c>
      <c r="AZ144">
        <v>4.644859791</v>
      </c>
      <c r="BA144">
        <v>1</v>
      </c>
      <c r="BB144">
        <v>9.289719582</v>
      </c>
      <c r="BC144">
        <v>24.7734375</v>
      </c>
      <c r="BD144">
        <v>25.197921749999999</v>
      </c>
      <c r="BE144">
        <v>25.00580025</v>
      </c>
      <c r="BF144">
        <v>799.82458499999996</v>
      </c>
      <c r="BG144">
        <v>765.23565670000005</v>
      </c>
      <c r="BH144">
        <v>22.11713791</v>
      </c>
      <c r="BI144">
        <v>25.403039929999998</v>
      </c>
      <c r="BJ144">
        <v>71.091056820000006</v>
      </c>
      <c r="BK144">
        <v>81.652931210000006</v>
      </c>
      <c r="BL144">
        <v>350.7384338</v>
      </c>
      <c r="BM144">
        <v>1798.673462</v>
      </c>
      <c r="BN144">
        <v>0.30242869300000003</v>
      </c>
      <c r="BO144">
        <v>100.83190159999999</v>
      </c>
      <c r="BP144">
        <v>0.10233497599999999</v>
      </c>
      <c r="BQ144">
        <v>0.627950907</v>
      </c>
      <c r="BR144">
        <v>0</v>
      </c>
      <c r="BS144">
        <v>-1.355140209</v>
      </c>
      <c r="BT144">
        <v>7.355140209</v>
      </c>
      <c r="BU144">
        <v>1</v>
      </c>
      <c r="BV144">
        <v>0</v>
      </c>
      <c r="BW144">
        <v>0.15999999600000001</v>
      </c>
      <c r="BX144">
        <v>111115</v>
      </c>
      <c r="BY144">
        <v>1.753692169</v>
      </c>
      <c r="BZ144">
        <v>5.9126600000000001E-3</v>
      </c>
      <c r="CA144">
        <v>298.34792179999999</v>
      </c>
      <c r="CB144">
        <v>297.92343749999998</v>
      </c>
      <c r="CC144">
        <v>287.78774750000002</v>
      </c>
      <c r="CD144">
        <v>8.8701288000000003E-2</v>
      </c>
      <c r="CE144">
        <v>3.2173915239999999</v>
      </c>
      <c r="CF144">
        <v>31.908468200000002</v>
      </c>
      <c r="CG144">
        <v>6.5054282639999998</v>
      </c>
      <c r="CH144">
        <v>24.98567963</v>
      </c>
      <c r="CI144">
        <v>3.1769638969999998</v>
      </c>
      <c r="CJ144">
        <v>0.882836336</v>
      </c>
      <c r="CK144">
        <v>2.5614368220000001</v>
      </c>
      <c r="CL144">
        <v>0.61552707500000003</v>
      </c>
      <c r="CM144">
        <v>0.55941492900000001</v>
      </c>
      <c r="CN144">
        <v>66.284263850000002</v>
      </c>
      <c r="CO144">
        <v>0.85904770500000005</v>
      </c>
      <c r="CP144">
        <v>81.005442709999997</v>
      </c>
      <c r="CQ144">
        <v>757.07819110000003</v>
      </c>
      <c r="CR144">
        <v>6.0061691E-2</v>
      </c>
      <c r="CS144">
        <v>0</v>
      </c>
      <c r="CT144">
        <v>1573.8248759999999</v>
      </c>
      <c r="CU144">
        <v>461.61987299999998</v>
      </c>
      <c r="CV144">
        <v>0.28780697599999999</v>
      </c>
      <c r="CW144" t="e">
        <v>#DIV/0!</v>
      </c>
      <c r="CX144">
        <v>9</v>
      </c>
      <c r="CY144">
        <v>0.13450068334103801</v>
      </c>
      <c r="CZ144">
        <v>-6.8493316166240596</v>
      </c>
      <c r="DA144">
        <v>28.120846052045898</v>
      </c>
      <c r="DB144">
        <v>0.61865861314501003</v>
      </c>
    </row>
    <row r="145" spans="1:106" x14ac:dyDescent="0.3">
      <c r="A145">
        <v>144</v>
      </c>
      <c r="B145" t="s">
        <v>68</v>
      </c>
      <c r="C145">
        <v>54</v>
      </c>
      <c r="D145">
        <v>9</v>
      </c>
      <c r="E145">
        <v>2</v>
      </c>
      <c r="F145">
        <v>5</v>
      </c>
      <c r="G145">
        <v>69</v>
      </c>
      <c r="H145" s="3">
        <v>41313</v>
      </c>
      <c r="I145">
        <v>2</v>
      </c>
      <c r="J145">
        <v>146.8385227</v>
      </c>
      <c r="K145">
        <v>1.953138214</v>
      </c>
      <c r="L145">
        <v>157.07427989999999</v>
      </c>
      <c r="M145">
        <v>275.35418989999999</v>
      </c>
      <c r="N145">
        <v>56.3</v>
      </c>
      <c r="O145">
        <v>38</v>
      </c>
      <c r="P145" s="118">
        <v>0.66574074074074074</v>
      </c>
      <c r="Q145" s="118">
        <v>0.15763888888888888</v>
      </c>
      <c r="R145" s="118">
        <v>0.50810185185185186</v>
      </c>
      <c r="S145">
        <v>8699</v>
      </c>
      <c r="T145">
        <v>0</v>
      </c>
      <c r="U145">
        <v>400</v>
      </c>
      <c r="V145">
        <v>35.755452589999997</v>
      </c>
      <c r="W145">
        <v>1.105591048</v>
      </c>
      <c r="X145">
        <v>316.7625855</v>
      </c>
      <c r="Y145">
        <v>25.399892810000001</v>
      </c>
      <c r="Z145">
        <v>6</v>
      </c>
      <c r="AA145">
        <v>6</v>
      </c>
      <c r="AB145">
        <v>0</v>
      </c>
      <c r="AC145">
        <v>0</v>
      </c>
      <c r="AD145">
        <v>495.60986329999997</v>
      </c>
      <c r="AE145">
        <v>956.31591800000001</v>
      </c>
      <c r="AF145">
        <v>695.04101560000004</v>
      </c>
      <c r="AG145" t="e">
        <v>#DIV/0!</v>
      </c>
      <c r="AH145">
        <v>0.48175090100000001</v>
      </c>
      <c r="AI145">
        <v>0.27320982300000002</v>
      </c>
      <c r="AJ145">
        <v>-1</v>
      </c>
      <c r="AK145">
        <v>0.87</v>
      </c>
      <c r="AL145">
        <v>0.92</v>
      </c>
      <c r="AM145">
        <v>9.9557476040000008</v>
      </c>
      <c r="AN145">
        <v>0.87497787400000004</v>
      </c>
      <c r="AO145">
        <v>2.3311484E-2</v>
      </c>
      <c r="AP145">
        <v>0.56711844700000003</v>
      </c>
      <c r="AQ145">
        <v>1.929574023</v>
      </c>
      <c r="AR145">
        <v>-1</v>
      </c>
      <c r="AS145">
        <v>1802</v>
      </c>
      <c r="AT145">
        <v>0.5</v>
      </c>
      <c r="AU145">
        <v>215.38634730000001</v>
      </c>
      <c r="AV145">
        <v>6.8936487929999997</v>
      </c>
      <c r="AW145">
        <v>0.68317428800000002</v>
      </c>
      <c r="AX145">
        <v>25.399892810000001</v>
      </c>
      <c r="AY145">
        <v>2</v>
      </c>
      <c r="AZ145">
        <v>4.644859791</v>
      </c>
      <c r="BA145">
        <v>1</v>
      </c>
      <c r="BB145">
        <v>9.289719582</v>
      </c>
      <c r="BC145">
        <v>24.870460510000001</v>
      </c>
      <c r="BD145">
        <v>25.399892810000001</v>
      </c>
      <c r="BE145">
        <v>25.008295059999998</v>
      </c>
      <c r="BF145">
        <v>399.47109990000001</v>
      </c>
      <c r="BG145">
        <v>377.59710689999997</v>
      </c>
      <c r="BH145">
        <v>21.688936229999999</v>
      </c>
      <c r="BI145">
        <v>25.519731520000001</v>
      </c>
      <c r="BJ145">
        <v>69.309425349999998</v>
      </c>
      <c r="BK145">
        <v>81.551162719999994</v>
      </c>
      <c r="BL145">
        <v>350.72219849999999</v>
      </c>
      <c r="BM145">
        <v>1802</v>
      </c>
      <c r="BN145">
        <v>0.304445982</v>
      </c>
      <c r="BO145">
        <v>100.828064</v>
      </c>
      <c r="BP145">
        <v>8.4207535E-2</v>
      </c>
      <c r="BQ145">
        <v>1.3170187470000001</v>
      </c>
      <c r="BR145">
        <v>0.5</v>
      </c>
      <c r="BS145">
        <v>-1.355140209</v>
      </c>
      <c r="BT145">
        <v>7.355140209</v>
      </c>
      <c r="BU145">
        <v>1</v>
      </c>
      <c r="BV145">
        <v>0</v>
      </c>
      <c r="BW145">
        <v>0.15999999600000001</v>
      </c>
      <c r="BX145">
        <v>111115</v>
      </c>
      <c r="BY145">
        <v>1.753610992</v>
      </c>
      <c r="BZ145">
        <v>6.893649E-3</v>
      </c>
      <c r="CA145">
        <v>298.54989280000001</v>
      </c>
      <c r="CB145">
        <v>298.02046050000001</v>
      </c>
      <c r="CC145">
        <v>288.31999359999998</v>
      </c>
      <c r="CD145">
        <v>-8.6905071E-2</v>
      </c>
      <c r="CE145">
        <v>3.2562794099999999</v>
      </c>
      <c r="CF145">
        <v>32.295367800000001</v>
      </c>
      <c r="CG145">
        <v>6.7756362780000003</v>
      </c>
      <c r="CH145">
        <v>25.135176659999999</v>
      </c>
      <c r="CI145">
        <v>3.2053933739999998</v>
      </c>
      <c r="CJ145">
        <v>0.98800614799999997</v>
      </c>
      <c r="CK145">
        <v>2.5731051219999999</v>
      </c>
      <c r="CL145">
        <v>0.63228825200000005</v>
      </c>
      <c r="CM145">
        <v>0.62709112600000005</v>
      </c>
      <c r="CN145">
        <v>31.938558230000002</v>
      </c>
      <c r="CO145">
        <v>0.83889039300000001</v>
      </c>
      <c r="CP145">
        <v>80.693017400000002</v>
      </c>
      <c r="CQ145">
        <v>372.40105549999998</v>
      </c>
      <c r="CR145">
        <v>7.7476025000000004E-2</v>
      </c>
      <c r="CS145">
        <v>0</v>
      </c>
      <c r="CT145">
        <v>1576.7101290000001</v>
      </c>
      <c r="CU145">
        <v>460.70605469999998</v>
      </c>
      <c r="CV145">
        <v>0.27320982300000002</v>
      </c>
      <c r="CW145" t="e">
        <v>#DIV/0!</v>
      </c>
      <c r="CX145">
        <v>9</v>
      </c>
      <c r="CY145">
        <v>0.13450068334103801</v>
      </c>
      <c r="CZ145">
        <v>-6.8493316166240596</v>
      </c>
      <c r="DA145">
        <v>28.120846052045898</v>
      </c>
      <c r="DB145">
        <v>0.61865861314501003</v>
      </c>
    </row>
    <row r="146" spans="1:106" x14ac:dyDescent="0.3">
      <c r="A146">
        <v>145</v>
      </c>
      <c r="B146" t="s">
        <v>70</v>
      </c>
      <c r="C146">
        <v>56</v>
      </c>
      <c r="D146">
        <v>21</v>
      </c>
      <c r="E146">
        <v>2</v>
      </c>
      <c r="F146">
        <v>6</v>
      </c>
      <c r="G146">
        <v>69</v>
      </c>
      <c r="H146" s="3">
        <v>41313</v>
      </c>
      <c r="I146">
        <v>2</v>
      </c>
      <c r="J146">
        <v>147.46955919999999</v>
      </c>
      <c r="K146">
        <v>2.165093234</v>
      </c>
      <c r="L146">
        <v>144.60435519999999</v>
      </c>
      <c r="M146">
        <v>239.5735565</v>
      </c>
      <c r="N146">
        <v>50.2</v>
      </c>
      <c r="O146">
        <v>40</v>
      </c>
      <c r="P146" s="118">
        <v>0.67174768518518524</v>
      </c>
      <c r="Q146" s="118">
        <v>0.15763888888888888</v>
      </c>
      <c r="R146" s="118">
        <v>0.51410879629629636</v>
      </c>
      <c r="S146">
        <v>9226.5</v>
      </c>
      <c r="T146">
        <v>0</v>
      </c>
      <c r="U146">
        <v>50</v>
      </c>
      <c r="V146">
        <v>-0.188029065</v>
      </c>
      <c r="W146">
        <v>0.84126535899999999</v>
      </c>
      <c r="X146">
        <v>49.649950539999999</v>
      </c>
      <c r="Y146">
        <v>24.734115599999999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t="e">
        <v>#DIV/0!</v>
      </c>
      <c r="AH146">
        <v>0.48175090100000001</v>
      </c>
      <c r="AI146">
        <v>0.27320982300000002</v>
      </c>
      <c r="AJ146">
        <v>-1</v>
      </c>
      <c r="AK146">
        <v>0.87</v>
      </c>
      <c r="AL146">
        <v>0.92</v>
      </c>
      <c r="AM146">
        <v>10.012383460000001</v>
      </c>
      <c r="AN146">
        <v>0.87500619199999996</v>
      </c>
      <c r="AO146">
        <v>5.1616800000000001E-4</v>
      </c>
      <c r="AP146">
        <v>0.56711844700000003</v>
      </c>
      <c r="AQ146">
        <v>1.929574023</v>
      </c>
      <c r="AR146">
        <v>-1</v>
      </c>
      <c r="AS146">
        <v>1802</v>
      </c>
      <c r="AT146">
        <v>0.5</v>
      </c>
      <c r="AU146">
        <v>215.39331809999999</v>
      </c>
      <c r="AV146">
        <v>5.701702965</v>
      </c>
      <c r="AW146">
        <v>0.72474601699999996</v>
      </c>
      <c r="AX146">
        <v>24.734115599999999</v>
      </c>
      <c r="AY146">
        <v>2</v>
      </c>
      <c r="AZ146">
        <v>4.644859791</v>
      </c>
      <c r="BA146">
        <v>1</v>
      </c>
      <c r="BB146">
        <v>9.289719582</v>
      </c>
      <c r="BC146">
        <v>24.626754760000001</v>
      </c>
      <c r="BD146">
        <v>24.734115599999999</v>
      </c>
      <c r="BE146">
        <v>25.006952290000001</v>
      </c>
      <c r="BF146">
        <v>49.900749210000001</v>
      </c>
      <c r="BG146">
        <v>49.845909120000002</v>
      </c>
      <c r="BH146">
        <v>20.67932892</v>
      </c>
      <c r="BI146">
        <v>23.852872850000001</v>
      </c>
      <c r="BJ146">
        <v>67.047569269999997</v>
      </c>
      <c r="BK146">
        <v>77.33699799</v>
      </c>
      <c r="BL146">
        <v>350.75619510000001</v>
      </c>
      <c r="BM146">
        <v>1797.787231</v>
      </c>
      <c r="BN146">
        <v>0.14767123800000001</v>
      </c>
      <c r="BO146">
        <v>100.8212204</v>
      </c>
      <c r="BP146">
        <v>-7.3610306E-2</v>
      </c>
      <c r="BQ146">
        <v>0.55131554599999999</v>
      </c>
      <c r="BR146">
        <v>0.25</v>
      </c>
      <c r="BS146">
        <v>-1.355140209</v>
      </c>
      <c r="BT146">
        <v>7.355140209</v>
      </c>
      <c r="BU146">
        <v>1</v>
      </c>
      <c r="BV146">
        <v>0</v>
      </c>
      <c r="BW146">
        <v>0.15999999600000001</v>
      </c>
      <c r="BX146">
        <v>111115</v>
      </c>
      <c r="BY146">
        <v>1.753780975</v>
      </c>
      <c r="BZ146">
        <v>5.7017029999999998E-3</v>
      </c>
      <c r="CA146">
        <v>297.88411559999997</v>
      </c>
      <c r="CB146">
        <v>297.77675479999999</v>
      </c>
      <c r="CC146">
        <v>287.64595059999999</v>
      </c>
      <c r="CD146">
        <v>0.13983833900000001</v>
      </c>
      <c r="CE146">
        <v>3.1296217670000002</v>
      </c>
      <c r="CF146">
        <v>31.04130018</v>
      </c>
      <c r="CG146">
        <v>7.188427334</v>
      </c>
      <c r="CH146">
        <v>24.68043518</v>
      </c>
      <c r="CI146">
        <v>3.1195997919999998</v>
      </c>
      <c r="CJ146">
        <v>0.77140764900000003</v>
      </c>
      <c r="CK146">
        <v>2.4048757510000001</v>
      </c>
      <c r="CL146">
        <v>0.71472404199999995</v>
      </c>
      <c r="CM146">
        <v>0.487954412</v>
      </c>
      <c r="CN146">
        <v>5.0057686060000002</v>
      </c>
      <c r="CO146">
        <v>0.99606871299999999</v>
      </c>
      <c r="CP146">
        <v>78.166081800000001</v>
      </c>
      <c r="CQ146">
        <v>49.87323387</v>
      </c>
      <c r="CR146">
        <v>-2.9469710000000001E-3</v>
      </c>
      <c r="CS146">
        <v>0</v>
      </c>
      <c r="CT146">
        <v>1573.074959</v>
      </c>
      <c r="CU146">
        <v>460.70605469999998</v>
      </c>
      <c r="CV146">
        <v>0.27320982300000002</v>
      </c>
      <c r="CW146" t="e">
        <v>#DIV/0!</v>
      </c>
      <c r="CX146">
        <v>21</v>
      </c>
      <c r="CY146">
        <v>0.145467761134081</v>
      </c>
      <c r="CZ146">
        <v>-7.4104962104716696</v>
      </c>
      <c r="DA146">
        <v>30.411121684389499</v>
      </c>
      <c r="DB146">
        <v>0.669044677056568</v>
      </c>
    </row>
    <row r="147" spans="1:106" x14ac:dyDescent="0.3">
      <c r="A147">
        <v>146</v>
      </c>
      <c r="B147" t="s">
        <v>70</v>
      </c>
      <c r="C147">
        <v>56</v>
      </c>
      <c r="D147">
        <v>21</v>
      </c>
      <c r="E147">
        <v>2</v>
      </c>
      <c r="F147">
        <v>6</v>
      </c>
      <c r="G147">
        <v>69</v>
      </c>
      <c r="H147" s="3">
        <v>41313</v>
      </c>
      <c r="I147">
        <v>2</v>
      </c>
      <c r="J147">
        <v>147.46955919999999</v>
      </c>
      <c r="K147">
        <v>2.165093234</v>
      </c>
      <c r="L147">
        <v>144.60435519999999</v>
      </c>
      <c r="M147">
        <v>239.5735565</v>
      </c>
      <c r="N147">
        <v>50.2</v>
      </c>
      <c r="O147">
        <v>41</v>
      </c>
      <c r="P147" s="118">
        <v>0.67363425925925924</v>
      </c>
      <c r="Q147" s="118">
        <v>0.15763888888888888</v>
      </c>
      <c r="R147" s="118">
        <v>0.51599537037037035</v>
      </c>
      <c r="S147">
        <v>9390</v>
      </c>
      <c r="T147">
        <v>0</v>
      </c>
      <c r="U147">
        <v>150</v>
      </c>
      <c r="V147">
        <v>12.20218856</v>
      </c>
      <c r="W147">
        <v>0.85761887699999995</v>
      </c>
      <c r="X147">
        <v>118.0812225</v>
      </c>
      <c r="Y147">
        <v>24.681257250000002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t="e">
        <v>#DIV/0!</v>
      </c>
      <c r="AH147">
        <v>0.48175090100000001</v>
      </c>
      <c r="AI147">
        <v>0.27320982300000002</v>
      </c>
      <c r="AJ147">
        <v>-1</v>
      </c>
      <c r="AK147">
        <v>0.87</v>
      </c>
      <c r="AL147">
        <v>0.92</v>
      </c>
      <c r="AM147">
        <v>10.012383460000001</v>
      </c>
      <c r="AN147">
        <v>0.87500619199999996</v>
      </c>
      <c r="AO147">
        <v>8.3908139999999999E-3</v>
      </c>
      <c r="AP147">
        <v>0.56711844700000003</v>
      </c>
      <c r="AQ147">
        <v>1.929574023</v>
      </c>
      <c r="AR147">
        <v>-1</v>
      </c>
      <c r="AS147">
        <v>1802</v>
      </c>
      <c r="AT147">
        <v>0.5</v>
      </c>
      <c r="AU147">
        <v>215.39331809999999</v>
      </c>
      <c r="AV147">
        <v>5.9015807530000002</v>
      </c>
      <c r="AW147">
        <v>0.73715403400000001</v>
      </c>
      <c r="AX147">
        <v>24.681257250000002</v>
      </c>
      <c r="AY147">
        <v>2</v>
      </c>
      <c r="AZ147">
        <v>4.644859791</v>
      </c>
      <c r="BA147">
        <v>1</v>
      </c>
      <c r="BB147">
        <v>9.289719582</v>
      </c>
      <c r="BC147">
        <v>24.60342026</v>
      </c>
      <c r="BD147">
        <v>24.681257250000002</v>
      </c>
      <c r="BE147">
        <v>25.009408950000001</v>
      </c>
      <c r="BF147">
        <v>151.64643860000001</v>
      </c>
      <c r="BG147">
        <v>144.20355219999999</v>
      </c>
      <c r="BH147">
        <v>20.34647751</v>
      </c>
      <c r="BI147">
        <v>23.63200951</v>
      </c>
      <c r="BJ147">
        <v>66.060234070000007</v>
      </c>
      <c r="BK147">
        <v>76.727592470000005</v>
      </c>
      <c r="BL147">
        <v>350.7568665</v>
      </c>
      <c r="BM147">
        <v>1798.1697999999999</v>
      </c>
      <c r="BN147">
        <v>0.19723331899999999</v>
      </c>
      <c r="BO147">
        <v>100.8208389</v>
      </c>
      <c r="BP147">
        <v>3.0057906999999998E-2</v>
      </c>
      <c r="BQ147">
        <v>0.658722162</v>
      </c>
      <c r="BR147">
        <v>0.5</v>
      </c>
      <c r="BS147">
        <v>-1.355140209</v>
      </c>
      <c r="BT147">
        <v>7.355140209</v>
      </c>
      <c r="BU147">
        <v>1</v>
      </c>
      <c r="BV147">
        <v>0</v>
      </c>
      <c r="BW147">
        <v>0.15999999600000001</v>
      </c>
      <c r="BX147">
        <v>111115</v>
      </c>
      <c r="BY147">
        <v>1.7537843319999999</v>
      </c>
      <c r="BZ147">
        <v>5.9015810000000004E-3</v>
      </c>
      <c r="CA147">
        <v>297.83125719999998</v>
      </c>
      <c r="CB147">
        <v>297.75342030000002</v>
      </c>
      <c r="CC147">
        <v>287.70716149999998</v>
      </c>
      <c r="CD147">
        <v>0.106191431</v>
      </c>
      <c r="CE147">
        <v>3.1197530580000001</v>
      </c>
      <c r="CF147">
        <v>30.94353401</v>
      </c>
      <c r="CG147">
        <v>7.3115245030000002</v>
      </c>
      <c r="CH147">
        <v>24.64233875</v>
      </c>
      <c r="CI147">
        <v>3.1125043309999998</v>
      </c>
      <c r="CJ147">
        <v>0.78513581700000001</v>
      </c>
      <c r="CK147">
        <v>2.3825990240000001</v>
      </c>
      <c r="CL147">
        <v>0.729905307</v>
      </c>
      <c r="CM147">
        <v>0.49674497200000001</v>
      </c>
      <c r="CN147">
        <v>11.905047919999999</v>
      </c>
      <c r="CO147">
        <v>0.81885099699999997</v>
      </c>
      <c r="CP147">
        <v>77.761570669999998</v>
      </c>
      <c r="CQ147">
        <v>142.43030659999999</v>
      </c>
      <c r="CR147">
        <v>6.6619342999999998E-2</v>
      </c>
      <c r="CS147">
        <v>0</v>
      </c>
      <c r="CT147">
        <v>1573.409709</v>
      </c>
      <c r="CU147">
        <v>460.70605469999998</v>
      </c>
      <c r="CV147">
        <v>0.27320982300000002</v>
      </c>
      <c r="CW147" t="e">
        <v>#DIV/0!</v>
      </c>
      <c r="CX147">
        <v>21</v>
      </c>
      <c r="CY147">
        <v>0.145467761134081</v>
      </c>
      <c r="CZ147">
        <v>-7.4104962104716696</v>
      </c>
      <c r="DA147">
        <v>30.411121684389499</v>
      </c>
      <c r="DB147">
        <v>0.669044677056568</v>
      </c>
    </row>
    <row r="148" spans="1:106" x14ac:dyDescent="0.3">
      <c r="A148">
        <v>147</v>
      </c>
      <c r="B148" t="s">
        <v>70</v>
      </c>
      <c r="C148">
        <v>56</v>
      </c>
      <c r="D148">
        <v>21</v>
      </c>
      <c r="E148">
        <v>2</v>
      </c>
      <c r="F148">
        <v>6</v>
      </c>
      <c r="G148">
        <v>69</v>
      </c>
      <c r="H148" s="3">
        <v>41313</v>
      </c>
      <c r="I148">
        <v>2</v>
      </c>
      <c r="J148">
        <v>147.46955919999999</v>
      </c>
      <c r="K148">
        <v>2.165093234</v>
      </c>
      <c r="L148">
        <v>144.60435519999999</v>
      </c>
      <c r="M148">
        <v>239.5735565</v>
      </c>
      <c r="N148">
        <v>50.2</v>
      </c>
      <c r="O148">
        <v>43</v>
      </c>
      <c r="P148" s="118">
        <v>0.67802083333333341</v>
      </c>
      <c r="Q148" s="118">
        <v>0.15763888888888888</v>
      </c>
      <c r="R148" s="118">
        <v>0.52038194444444441</v>
      </c>
      <c r="S148">
        <v>9768.5</v>
      </c>
      <c r="T148">
        <v>0</v>
      </c>
      <c r="U148">
        <v>800</v>
      </c>
      <c r="V148">
        <v>48.505639430000002</v>
      </c>
      <c r="W148">
        <v>0.72344503000000004</v>
      </c>
      <c r="X148">
        <v>646.26794340000004</v>
      </c>
      <c r="Y148">
        <v>24.77507782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t="e">
        <v>#DIV/0!</v>
      </c>
      <c r="AH148">
        <v>0.48175090100000001</v>
      </c>
      <c r="AI148">
        <v>0.27320982300000002</v>
      </c>
      <c r="AJ148">
        <v>-1</v>
      </c>
      <c r="AK148">
        <v>0.87</v>
      </c>
      <c r="AL148">
        <v>0.92</v>
      </c>
      <c r="AM148">
        <v>10.012383460000001</v>
      </c>
      <c r="AN148">
        <v>0.87500619199999996</v>
      </c>
      <c r="AO148">
        <v>3.1475699000000003E-2</v>
      </c>
      <c r="AP148">
        <v>0.56711844700000003</v>
      </c>
      <c r="AQ148">
        <v>1.929574023</v>
      </c>
      <c r="AR148">
        <v>-1</v>
      </c>
      <c r="AS148">
        <v>1802</v>
      </c>
      <c r="AT148">
        <v>0.5</v>
      </c>
      <c r="AU148">
        <v>215.39331809999999</v>
      </c>
      <c r="AV148">
        <v>5.5887303819999996</v>
      </c>
      <c r="AW148">
        <v>0.81666308600000004</v>
      </c>
      <c r="AX148">
        <v>24.77507782</v>
      </c>
      <c r="AY148">
        <v>2</v>
      </c>
      <c r="AZ148">
        <v>4.644859791</v>
      </c>
      <c r="BA148">
        <v>1</v>
      </c>
      <c r="BB148">
        <v>9.289719582</v>
      </c>
      <c r="BC148">
        <v>24.658763889999999</v>
      </c>
      <c r="BD148">
        <v>24.77507782</v>
      </c>
      <c r="BE148">
        <v>25.008544919999999</v>
      </c>
      <c r="BF148">
        <v>800.14562990000002</v>
      </c>
      <c r="BG148">
        <v>770.03491210000004</v>
      </c>
      <c r="BH148">
        <v>19.907522199999999</v>
      </c>
      <c r="BI148">
        <v>23.02074623</v>
      </c>
      <c r="BJ148">
        <v>64.411949160000006</v>
      </c>
      <c r="BK148">
        <v>74.484962460000006</v>
      </c>
      <c r="BL148">
        <v>350.76650999999998</v>
      </c>
      <c r="BM148">
        <v>1797.496948</v>
      </c>
      <c r="BN148">
        <v>0.23162870099999999</v>
      </c>
      <c r="BO148">
        <v>100.80581669999999</v>
      </c>
      <c r="BP148">
        <v>0.30529594399999999</v>
      </c>
      <c r="BQ148">
        <v>0.53775429699999999</v>
      </c>
      <c r="BR148">
        <v>0.25</v>
      </c>
      <c r="BS148">
        <v>-1.355140209</v>
      </c>
      <c r="BT148">
        <v>7.355140209</v>
      </c>
      <c r="BU148">
        <v>1</v>
      </c>
      <c r="BV148">
        <v>0</v>
      </c>
      <c r="BW148">
        <v>0.15999999600000001</v>
      </c>
      <c r="BX148">
        <v>111115</v>
      </c>
      <c r="BY148">
        <v>1.75383255</v>
      </c>
      <c r="BZ148">
        <v>5.5887300000000001E-3</v>
      </c>
      <c r="CA148">
        <v>297.9250778</v>
      </c>
      <c r="CB148">
        <v>297.80876389999997</v>
      </c>
      <c r="CC148">
        <v>287.59950529999998</v>
      </c>
      <c r="CD148">
        <v>0.15915776200000001</v>
      </c>
      <c r="CE148">
        <v>3.1372882089999998</v>
      </c>
      <c r="CF148">
        <v>31.12209507</v>
      </c>
      <c r="CG148">
        <v>8.1013488389999999</v>
      </c>
      <c r="CH148">
        <v>24.716920850000001</v>
      </c>
      <c r="CI148">
        <v>3.1264085000000001</v>
      </c>
      <c r="CJ148">
        <v>0.67117656800000003</v>
      </c>
      <c r="CK148">
        <v>2.3206251240000002</v>
      </c>
      <c r="CL148">
        <v>0.80578337600000005</v>
      </c>
      <c r="CM148">
        <v>0.42388778999999999</v>
      </c>
      <c r="CN148">
        <v>65.147567809999998</v>
      </c>
      <c r="CO148">
        <v>0.83927096499999998</v>
      </c>
      <c r="CP148">
        <v>75.177884280000001</v>
      </c>
      <c r="CQ148">
        <v>762.98597889999996</v>
      </c>
      <c r="CR148">
        <v>4.7793163E-2</v>
      </c>
      <c r="CS148">
        <v>0</v>
      </c>
      <c r="CT148">
        <v>1572.8209589999999</v>
      </c>
      <c r="CU148">
        <v>460.70605469999998</v>
      </c>
      <c r="CV148">
        <v>0.27320982300000002</v>
      </c>
      <c r="CW148" t="e">
        <v>#DIV/0!</v>
      </c>
      <c r="CX148">
        <v>21</v>
      </c>
      <c r="CY148">
        <v>0.145467761134081</v>
      </c>
      <c r="CZ148">
        <v>-7.4104962104716696</v>
      </c>
      <c r="DA148">
        <v>30.411121684389499</v>
      </c>
      <c r="DB148">
        <v>0.669044677056568</v>
      </c>
    </row>
    <row r="149" spans="1:106" x14ac:dyDescent="0.3">
      <c r="A149">
        <v>148</v>
      </c>
      <c r="B149" t="s">
        <v>70</v>
      </c>
      <c r="C149">
        <v>56</v>
      </c>
      <c r="D149">
        <v>21</v>
      </c>
      <c r="E149">
        <v>2</v>
      </c>
      <c r="F149">
        <v>6</v>
      </c>
      <c r="G149">
        <v>69</v>
      </c>
      <c r="H149" s="3">
        <v>41313</v>
      </c>
      <c r="I149">
        <v>2</v>
      </c>
      <c r="J149">
        <v>147.46955919999999</v>
      </c>
      <c r="K149">
        <v>2.165093234</v>
      </c>
      <c r="L149">
        <v>144.60435519999999</v>
      </c>
      <c r="M149">
        <v>239.5735565</v>
      </c>
      <c r="N149">
        <v>50.2</v>
      </c>
      <c r="O149">
        <v>45</v>
      </c>
      <c r="P149" s="118">
        <v>0.68053240740740739</v>
      </c>
      <c r="Q149" s="118">
        <v>0.15763888888888888</v>
      </c>
      <c r="R149" s="118">
        <v>0.52289351851851851</v>
      </c>
      <c r="S149">
        <v>9976.5</v>
      </c>
      <c r="T149">
        <v>0</v>
      </c>
      <c r="U149">
        <v>400</v>
      </c>
      <c r="V149">
        <v>33.552381029999999</v>
      </c>
      <c r="W149">
        <v>0.60754148500000005</v>
      </c>
      <c r="X149">
        <v>281.59419600000001</v>
      </c>
      <c r="Y149">
        <v>24.87326431</v>
      </c>
      <c r="Z149">
        <v>7</v>
      </c>
      <c r="AA149">
        <v>7</v>
      </c>
      <c r="AB149">
        <v>0</v>
      </c>
      <c r="AC149">
        <v>0</v>
      </c>
      <c r="AD149">
        <v>514.41528319999998</v>
      </c>
      <c r="AE149">
        <v>996.36206049999998</v>
      </c>
      <c r="AF149">
        <v>749.69604489999995</v>
      </c>
      <c r="AG149" t="e">
        <v>#DIV/0!</v>
      </c>
      <c r="AH149">
        <v>0.483706472</v>
      </c>
      <c r="AI149">
        <v>0.247566648</v>
      </c>
      <c r="AJ149">
        <v>-1</v>
      </c>
      <c r="AK149">
        <v>0.87</v>
      </c>
      <c r="AL149">
        <v>0.92</v>
      </c>
      <c r="AM149">
        <v>9.9839849469999997</v>
      </c>
      <c r="AN149">
        <v>0.874991992</v>
      </c>
      <c r="AO149">
        <v>2.1906194E-2</v>
      </c>
      <c r="AP149">
        <v>0.51181173400000002</v>
      </c>
      <c r="AQ149">
        <v>1.9368826960000001</v>
      </c>
      <c r="AR149">
        <v>-1</v>
      </c>
      <c r="AS149">
        <v>1802.631592</v>
      </c>
      <c r="AT149">
        <v>0.5</v>
      </c>
      <c r="AU149">
        <v>195.2419774</v>
      </c>
      <c r="AV149">
        <v>5.1379090820000002</v>
      </c>
      <c r="AW149">
        <v>0.88376773799999997</v>
      </c>
      <c r="AX149">
        <v>24.87326431</v>
      </c>
      <c r="AY149">
        <v>2</v>
      </c>
      <c r="AZ149">
        <v>4.644859791</v>
      </c>
      <c r="BA149">
        <v>1</v>
      </c>
      <c r="BB149">
        <v>9.289719582</v>
      </c>
      <c r="BC149">
        <v>24.66135216</v>
      </c>
      <c r="BD149">
        <v>24.87326431</v>
      </c>
      <c r="BE149">
        <v>25.01166534</v>
      </c>
      <c r="BF149">
        <v>399.87225339999998</v>
      </c>
      <c r="BG149">
        <v>379.6287231</v>
      </c>
      <c r="BH149">
        <v>19.675367359999999</v>
      </c>
      <c r="BI149">
        <v>22.538942339999998</v>
      </c>
      <c r="BJ149">
        <v>63.648353579999998</v>
      </c>
      <c r="BK149">
        <v>72.911804200000006</v>
      </c>
      <c r="BL149">
        <v>350.75778200000002</v>
      </c>
      <c r="BM149">
        <v>1802.631592</v>
      </c>
      <c r="BN149">
        <v>0.205326125</v>
      </c>
      <c r="BO149">
        <v>100.80170440000001</v>
      </c>
      <c r="BP149">
        <v>0.193815231</v>
      </c>
      <c r="BQ149">
        <v>0.38842797299999998</v>
      </c>
      <c r="BR149">
        <v>0.5</v>
      </c>
      <c r="BS149">
        <v>-1.355140209</v>
      </c>
      <c r="BT149">
        <v>7.355140209</v>
      </c>
      <c r="BU149">
        <v>1</v>
      </c>
      <c r="BV149">
        <v>0</v>
      </c>
      <c r="BW149">
        <v>0.15999999600000001</v>
      </c>
      <c r="BX149">
        <v>111115</v>
      </c>
      <c r="BY149">
        <v>1.7537889099999999</v>
      </c>
      <c r="BZ149">
        <v>5.1379090000000004E-3</v>
      </c>
      <c r="CA149">
        <v>298.02326429999999</v>
      </c>
      <c r="CB149">
        <v>297.81135219999999</v>
      </c>
      <c r="CC149">
        <v>288.42104819999997</v>
      </c>
      <c r="CD149">
        <v>0.23755417100000001</v>
      </c>
      <c r="CE149">
        <v>3.1557315410000002</v>
      </c>
      <c r="CF149">
        <v>31.30633117</v>
      </c>
      <c r="CG149">
        <v>8.7673888350000002</v>
      </c>
      <c r="CH149">
        <v>24.767308239999998</v>
      </c>
      <c r="CI149">
        <v>3.135832803</v>
      </c>
      <c r="CJ149">
        <v>0.57024766599999999</v>
      </c>
      <c r="CK149">
        <v>2.2719638029999998</v>
      </c>
      <c r="CL149">
        <v>0.863869</v>
      </c>
      <c r="CM149">
        <v>0.35957772900000001</v>
      </c>
      <c r="CN149">
        <v>28.38517491</v>
      </c>
      <c r="CO149">
        <v>0.74176209199999998</v>
      </c>
      <c r="CP149">
        <v>72.986658939999998</v>
      </c>
      <c r="CQ149">
        <v>374.75282629999998</v>
      </c>
      <c r="CR149">
        <v>6.5346436999999993E-2</v>
      </c>
      <c r="CS149">
        <v>0</v>
      </c>
      <c r="CT149">
        <v>1577.2882079999999</v>
      </c>
      <c r="CU149">
        <v>481.94677730000001</v>
      </c>
      <c r="CV149">
        <v>0.247566648</v>
      </c>
      <c r="CW149" t="e">
        <v>#DIV/0!</v>
      </c>
      <c r="CX149">
        <v>21</v>
      </c>
      <c r="CY149">
        <v>0.145467761134081</v>
      </c>
      <c r="CZ149">
        <v>-7.4104962104716696</v>
      </c>
      <c r="DA149">
        <v>30.411121684389499</v>
      </c>
      <c r="DB149">
        <v>0.669044677056568</v>
      </c>
    </row>
    <row r="150" spans="1:106" x14ac:dyDescent="0.3">
      <c r="A150">
        <v>149</v>
      </c>
      <c r="B150" t="s">
        <v>77</v>
      </c>
      <c r="C150">
        <v>63</v>
      </c>
      <c r="D150">
        <v>25</v>
      </c>
      <c r="E150">
        <v>3</v>
      </c>
      <c r="F150">
        <v>1</v>
      </c>
      <c r="G150">
        <v>69</v>
      </c>
      <c r="H150" s="3">
        <v>41313</v>
      </c>
      <c r="I150">
        <v>2</v>
      </c>
      <c r="J150">
        <v>162.59091369999999</v>
      </c>
      <c r="K150">
        <v>1.9405520709999999</v>
      </c>
      <c r="L150">
        <v>150.83038250000001</v>
      </c>
      <c r="M150">
        <v>245.07054740000001</v>
      </c>
      <c r="N150">
        <v>48.6</v>
      </c>
      <c r="O150">
        <v>47</v>
      </c>
      <c r="P150" s="118">
        <v>0.68825231481481486</v>
      </c>
      <c r="Q150" s="118">
        <v>0.15763888888888888</v>
      </c>
      <c r="R150" s="118">
        <v>0.53061342592592597</v>
      </c>
      <c r="S150">
        <v>10652.5</v>
      </c>
      <c r="T150">
        <v>0</v>
      </c>
      <c r="U150">
        <v>50</v>
      </c>
      <c r="V150">
        <v>0.19614294299999999</v>
      </c>
      <c r="W150">
        <v>0.78373364599999995</v>
      </c>
      <c r="X150">
        <v>48.479915439999999</v>
      </c>
      <c r="Y150">
        <v>24.314569469999999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e">
        <v>#DIV/0!</v>
      </c>
      <c r="AH150">
        <v>0.483706472</v>
      </c>
      <c r="AI150">
        <v>0.247566648</v>
      </c>
      <c r="AJ150">
        <v>-1</v>
      </c>
      <c r="AK150">
        <v>0.87</v>
      </c>
      <c r="AL150">
        <v>0.92</v>
      </c>
      <c r="AM150">
        <v>9.9839849469999997</v>
      </c>
      <c r="AN150">
        <v>0.874991992</v>
      </c>
      <c r="AO150">
        <v>7.5838700000000002E-4</v>
      </c>
      <c r="AP150">
        <v>0.51181173400000002</v>
      </c>
      <c r="AQ150">
        <v>1.9368826960000001</v>
      </c>
      <c r="AR150">
        <v>-1</v>
      </c>
      <c r="AS150">
        <v>1802.631592</v>
      </c>
      <c r="AT150">
        <v>0.5</v>
      </c>
      <c r="AU150">
        <v>195.2419774</v>
      </c>
      <c r="AV150">
        <v>5.9470869290000001</v>
      </c>
      <c r="AW150">
        <v>0.80744751699999995</v>
      </c>
      <c r="AX150">
        <v>24.314569469999999</v>
      </c>
      <c r="AY150">
        <v>2</v>
      </c>
      <c r="AZ150">
        <v>4.644859791</v>
      </c>
      <c r="BA150">
        <v>1</v>
      </c>
      <c r="BB150">
        <v>9.289719582</v>
      </c>
      <c r="BC150">
        <v>24.596202850000001</v>
      </c>
      <c r="BD150">
        <v>24.314569469999999</v>
      </c>
      <c r="BE150">
        <v>25.011163710000002</v>
      </c>
      <c r="BF150">
        <v>49.827178959999998</v>
      </c>
      <c r="BG150">
        <v>49.547332760000003</v>
      </c>
      <c r="BH150">
        <v>18.957132340000001</v>
      </c>
      <c r="BI150">
        <v>22.272504810000001</v>
      </c>
      <c r="BJ150">
        <v>61.550086980000003</v>
      </c>
      <c r="BK150">
        <v>72.314453130000004</v>
      </c>
      <c r="BL150">
        <v>350.76785280000001</v>
      </c>
      <c r="BM150">
        <v>1802.5535890000001</v>
      </c>
      <c r="BN150">
        <v>0.219486088</v>
      </c>
      <c r="BO150">
        <v>100.7785263</v>
      </c>
      <c r="BP150">
        <v>-0.40616416900000002</v>
      </c>
      <c r="BQ150">
        <v>0.20488953600000001</v>
      </c>
      <c r="BR150">
        <v>0.25</v>
      </c>
      <c r="BS150">
        <v>-1.355140209</v>
      </c>
      <c r="BT150">
        <v>7.355140209</v>
      </c>
      <c r="BU150">
        <v>1</v>
      </c>
      <c r="BV150">
        <v>0</v>
      </c>
      <c r="BW150">
        <v>0.15999999600000001</v>
      </c>
      <c r="BX150">
        <v>111115</v>
      </c>
      <c r="BY150">
        <v>1.753839264</v>
      </c>
      <c r="BZ150">
        <v>5.9470870000000002E-3</v>
      </c>
      <c r="CA150">
        <v>297.46456949999998</v>
      </c>
      <c r="CB150">
        <v>297.74620290000001</v>
      </c>
      <c r="CC150">
        <v>288.40856780000001</v>
      </c>
      <c r="CD150">
        <v>0.11732245600000001</v>
      </c>
      <c r="CE150">
        <v>3.0520377289999998</v>
      </c>
      <c r="CF150">
        <v>30.28460368</v>
      </c>
      <c r="CG150">
        <v>8.0120988749999995</v>
      </c>
      <c r="CH150">
        <v>24.45538616</v>
      </c>
      <c r="CI150">
        <v>3.0778884710000001</v>
      </c>
      <c r="CJ150">
        <v>0.72275769099999998</v>
      </c>
      <c r="CK150">
        <v>2.2445902119999999</v>
      </c>
      <c r="CL150">
        <v>0.83329825899999999</v>
      </c>
      <c r="CM150">
        <v>0.45683278399999999</v>
      </c>
      <c r="CN150">
        <v>4.8857344339999997</v>
      </c>
      <c r="CO150">
        <v>0.97845661399999995</v>
      </c>
      <c r="CP150">
        <v>74.943875370000001</v>
      </c>
      <c r="CQ150">
        <v>49.518828890000002</v>
      </c>
      <c r="CR150">
        <v>2.9685100000000002E-3</v>
      </c>
      <c r="CS150">
        <v>0</v>
      </c>
      <c r="CT150">
        <v>1577.2199559999999</v>
      </c>
      <c r="CU150">
        <v>481.94677730000001</v>
      </c>
      <c r="CV150">
        <v>0.247566648</v>
      </c>
      <c r="CW150" t="e">
        <v>#DIV/0!</v>
      </c>
      <c r="CX150">
        <v>25</v>
      </c>
      <c r="CY150">
        <v>0.152431243323815</v>
      </c>
      <c r="CZ150">
        <v>-7.1937108437526298</v>
      </c>
      <c r="DA150">
        <v>32.438412420439398</v>
      </c>
      <c r="DB150">
        <v>0.71364507324966597</v>
      </c>
    </row>
    <row r="151" spans="1:106" x14ac:dyDescent="0.3">
      <c r="A151">
        <v>150</v>
      </c>
      <c r="B151" t="s">
        <v>77</v>
      </c>
      <c r="C151">
        <v>63</v>
      </c>
      <c r="D151">
        <v>25</v>
      </c>
      <c r="E151">
        <v>3</v>
      </c>
      <c r="F151">
        <v>1</v>
      </c>
      <c r="G151">
        <v>69</v>
      </c>
      <c r="H151" s="3">
        <v>41313</v>
      </c>
      <c r="I151">
        <v>2</v>
      </c>
      <c r="J151">
        <v>162.59091369999999</v>
      </c>
      <c r="K151">
        <v>1.9405520709999999</v>
      </c>
      <c r="L151">
        <v>150.83038250000001</v>
      </c>
      <c r="M151">
        <v>245.07054740000001</v>
      </c>
      <c r="N151">
        <v>48.6</v>
      </c>
      <c r="O151">
        <v>48</v>
      </c>
      <c r="P151" s="118">
        <v>0.69019675925925927</v>
      </c>
      <c r="Q151" s="118">
        <v>0.15763888888888888</v>
      </c>
      <c r="R151" s="118">
        <v>0.53255787037037039</v>
      </c>
      <c r="S151">
        <v>10820.5</v>
      </c>
      <c r="T151">
        <v>0</v>
      </c>
      <c r="U151">
        <v>150</v>
      </c>
      <c r="V151">
        <v>12.80698947</v>
      </c>
      <c r="W151">
        <v>0.77385409100000002</v>
      </c>
      <c r="X151">
        <v>113.63254790000001</v>
      </c>
      <c r="Y151">
        <v>24.161647800000001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e">
        <v>#DIV/0!</v>
      </c>
      <c r="AH151">
        <v>0.483706472</v>
      </c>
      <c r="AI151">
        <v>0.247566648</v>
      </c>
      <c r="AJ151">
        <v>-1</v>
      </c>
      <c r="AK151">
        <v>0.87</v>
      </c>
      <c r="AL151">
        <v>0.92</v>
      </c>
      <c r="AM151">
        <v>10.012383460000001</v>
      </c>
      <c r="AN151">
        <v>0.87500619199999996</v>
      </c>
      <c r="AO151">
        <v>8.7754249999999999E-3</v>
      </c>
      <c r="AP151">
        <v>0.51181173400000002</v>
      </c>
      <c r="AQ151">
        <v>1.9368826960000001</v>
      </c>
      <c r="AR151">
        <v>-1</v>
      </c>
      <c r="AS151">
        <v>1802.631592</v>
      </c>
      <c r="AT151">
        <v>0.5</v>
      </c>
      <c r="AU151">
        <v>195.24514579999999</v>
      </c>
      <c r="AV151">
        <v>5.8900981950000002</v>
      </c>
      <c r="AW151">
        <v>0.80933984199999998</v>
      </c>
      <c r="AX151">
        <v>24.161647800000001</v>
      </c>
      <c r="AY151">
        <v>2</v>
      </c>
      <c r="AZ151">
        <v>4.644859791</v>
      </c>
      <c r="BA151">
        <v>1</v>
      </c>
      <c r="BB151">
        <v>9.289719582</v>
      </c>
      <c r="BC151">
        <v>24.55152893</v>
      </c>
      <c r="BD151">
        <v>24.161647800000001</v>
      </c>
      <c r="BE151">
        <v>25.01248932</v>
      </c>
      <c r="BF151">
        <v>151.46376040000001</v>
      </c>
      <c r="BG151">
        <v>143.6791992</v>
      </c>
      <c r="BH151">
        <v>18.693416599999999</v>
      </c>
      <c r="BI151">
        <v>21.977910999999999</v>
      </c>
      <c r="BJ151">
        <v>60.854560849999999</v>
      </c>
      <c r="BK151">
        <v>71.546905519999996</v>
      </c>
      <c r="BL151">
        <v>350.7782593</v>
      </c>
      <c r="BM151">
        <v>1798.1243899999999</v>
      </c>
      <c r="BN151">
        <v>0.16891524199999999</v>
      </c>
      <c r="BO151">
        <v>100.77573390000001</v>
      </c>
      <c r="BP151">
        <v>-0.19635581999999999</v>
      </c>
      <c r="BQ151">
        <v>0.203241587</v>
      </c>
      <c r="BR151">
        <v>0.5</v>
      </c>
      <c r="BS151">
        <v>-1.355140209</v>
      </c>
      <c r="BT151">
        <v>7.355140209</v>
      </c>
      <c r="BU151">
        <v>1</v>
      </c>
      <c r="BV151">
        <v>0</v>
      </c>
      <c r="BW151">
        <v>0.15999999600000001</v>
      </c>
      <c r="BX151">
        <v>111115</v>
      </c>
      <c r="BY151">
        <v>1.7538912959999999</v>
      </c>
      <c r="BZ151">
        <v>5.8900979999999999E-3</v>
      </c>
      <c r="CA151">
        <v>297.3116478</v>
      </c>
      <c r="CB151">
        <v>297.70152890000003</v>
      </c>
      <c r="CC151">
        <v>287.6998959</v>
      </c>
      <c r="CD151">
        <v>0.12944583600000001</v>
      </c>
      <c r="CE151">
        <v>3.024179953</v>
      </c>
      <c r="CF151">
        <v>30.009009460000001</v>
      </c>
      <c r="CG151">
        <v>8.0310984649999995</v>
      </c>
      <c r="CH151">
        <v>24.35658836</v>
      </c>
      <c r="CI151">
        <v>3.0597314990000002</v>
      </c>
      <c r="CJ151">
        <v>0.71434738200000003</v>
      </c>
      <c r="CK151">
        <v>2.214840111</v>
      </c>
      <c r="CL151">
        <v>0.84489138799999997</v>
      </c>
      <c r="CM151">
        <v>0.45145747000000003</v>
      </c>
      <c r="CN151">
        <v>11.451403409999999</v>
      </c>
      <c r="CO151">
        <v>0.79087681799999998</v>
      </c>
      <c r="CP151">
        <v>74.636347670000006</v>
      </c>
      <c r="CQ151">
        <v>141.81806280000001</v>
      </c>
      <c r="CR151">
        <v>6.7400928999999998E-2</v>
      </c>
      <c r="CS151">
        <v>0</v>
      </c>
      <c r="CT151">
        <v>1573.369974</v>
      </c>
      <c r="CU151">
        <v>481.94677730000001</v>
      </c>
      <c r="CV151">
        <v>0.247566648</v>
      </c>
      <c r="CW151" t="e">
        <v>#DIV/0!</v>
      </c>
      <c r="CX151">
        <v>25</v>
      </c>
      <c r="CY151">
        <v>0.152431243323815</v>
      </c>
      <c r="CZ151">
        <v>-7.1937108437526298</v>
      </c>
      <c r="DA151">
        <v>32.438412420439398</v>
      </c>
      <c r="DB151">
        <v>0.71364507324966597</v>
      </c>
    </row>
    <row r="152" spans="1:106" x14ac:dyDescent="0.3">
      <c r="A152">
        <v>151</v>
      </c>
      <c r="B152" t="s">
        <v>77</v>
      </c>
      <c r="C152">
        <v>63</v>
      </c>
      <c r="D152">
        <v>25</v>
      </c>
      <c r="E152">
        <v>3</v>
      </c>
      <c r="F152">
        <v>1</v>
      </c>
      <c r="G152">
        <v>69</v>
      </c>
      <c r="H152" s="3">
        <v>41313</v>
      </c>
      <c r="I152">
        <v>2</v>
      </c>
      <c r="J152">
        <v>162.59091369999999</v>
      </c>
      <c r="K152">
        <v>1.9405520709999999</v>
      </c>
      <c r="L152">
        <v>150.83038250000001</v>
      </c>
      <c r="M152">
        <v>245.07054740000001</v>
      </c>
      <c r="N152">
        <v>48.6</v>
      </c>
      <c r="O152">
        <v>50</v>
      </c>
      <c r="P152" s="118">
        <v>0.6946296296296296</v>
      </c>
      <c r="Q152" s="118">
        <v>0.15763888888888888</v>
      </c>
      <c r="R152" s="118">
        <v>0.53699074074074071</v>
      </c>
      <c r="S152">
        <v>11203.5</v>
      </c>
      <c r="T152">
        <v>0</v>
      </c>
      <c r="U152">
        <v>800</v>
      </c>
      <c r="V152">
        <v>49.880383600000002</v>
      </c>
      <c r="W152">
        <v>0.66738803499999999</v>
      </c>
      <c r="X152">
        <v>631.93763909999996</v>
      </c>
      <c r="Y152">
        <v>24.061298369999999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t="e">
        <v>#DIV/0!</v>
      </c>
      <c r="AH152">
        <v>0.483706472</v>
      </c>
      <c r="AI152">
        <v>0.247566648</v>
      </c>
      <c r="AJ152">
        <v>-1</v>
      </c>
      <c r="AK152">
        <v>0.87</v>
      </c>
      <c r="AL152">
        <v>0.92</v>
      </c>
      <c r="AM152">
        <v>10.012383460000001</v>
      </c>
      <c r="AN152">
        <v>0.87500619199999996</v>
      </c>
      <c r="AO152">
        <v>3.2323940000000002E-2</v>
      </c>
      <c r="AP152">
        <v>0.51181173400000002</v>
      </c>
      <c r="AQ152">
        <v>1.9368826960000001</v>
      </c>
      <c r="AR152">
        <v>-1</v>
      </c>
      <c r="AS152">
        <v>1802.631592</v>
      </c>
      <c r="AT152">
        <v>0.5</v>
      </c>
      <c r="AU152">
        <v>195.24514579999999</v>
      </c>
      <c r="AV152">
        <v>5.5323777329999997</v>
      </c>
      <c r="AW152">
        <v>0.87251210099999998</v>
      </c>
      <c r="AX152">
        <v>24.061298369999999</v>
      </c>
      <c r="AY152">
        <v>2</v>
      </c>
      <c r="AZ152">
        <v>4.644859791</v>
      </c>
      <c r="BA152">
        <v>1</v>
      </c>
      <c r="BB152">
        <v>9.289719582</v>
      </c>
      <c r="BC152">
        <v>24.50408745</v>
      </c>
      <c r="BD152">
        <v>24.061298369999999</v>
      </c>
      <c r="BE152">
        <v>25.013296130000001</v>
      </c>
      <c r="BF152">
        <v>799.60040279999998</v>
      </c>
      <c r="BG152">
        <v>768.73748780000005</v>
      </c>
      <c r="BH152">
        <v>18.084917069999999</v>
      </c>
      <c r="BI152">
        <v>21.172298430000001</v>
      </c>
      <c r="BJ152">
        <v>59.036964419999997</v>
      </c>
      <c r="BK152">
        <v>69.115509029999998</v>
      </c>
      <c r="BL152">
        <v>350.79855350000003</v>
      </c>
      <c r="BM152">
        <v>1798.932861</v>
      </c>
      <c r="BN152">
        <v>0.21443063000000001</v>
      </c>
      <c r="BO152">
        <v>100.7688522</v>
      </c>
      <c r="BP152">
        <v>-0.17108726499999999</v>
      </c>
      <c r="BQ152">
        <v>0.17975831</v>
      </c>
      <c r="BR152">
        <v>0.25</v>
      </c>
      <c r="BS152">
        <v>-1.355140209</v>
      </c>
      <c r="BT152">
        <v>7.355140209</v>
      </c>
      <c r="BU152">
        <v>1</v>
      </c>
      <c r="BV152">
        <v>0</v>
      </c>
      <c r="BW152">
        <v>0.15999999600000001</v>
      </c>
      <c r="BX152">
        <v>111115</v>
      </c>
      <c r="BY152">
        <v>1.753992767</v>
      </c>
      <c r="BZ152">
        <v>5.5323780000000001E-3</v>
      </c>
      <c r="CA152">
        <v>297.21129839999998</v>
      </c>
      <c r="CB152">
        <v>297.65408739999998</v>
      </c>
      <c r="CC152">
        <v>287.82925139999998</v>
      </c>
      <c r="CD152">
        <v>0.195441907</v>
      </c>
      <c r="CE152">
        <v>3.0060203130000001</v>
      </c>
      <c r="CF152">
        <v>29.830847989999999</v>
      </c>
      <c r="CG152">
        <v>8.6585495580000007</v>
      </c>
      <c r="CH152">
        <v>24.282692910000002</v>
      </c>
      <c r="CI152">
        <v>3.0462123330000002</v>
      </c>
      <c r="CJ152">
        <v>0.62265548800000003</v>
      </c>
      <c r="CK152">
        <v>2.1335082120000002</v>
      </c>
      <c r="CL152">
        <v>0.91270412099999998</v>
      </c>
      <c r="CM152">
        <v>0.392945724</v>
      </c>
      <c r="CN152">
        <v>63.67963057</v>
      </c>
      <c r="CO152">
        <v>0.82204608099999998</v>
      </c>
      <c r="CP152">
        <v>72.211326940000006</v>
      </c>
      <c r="CQ152">
        <v>761.4887741</v>
      </c>
      <c r="CR152">
        <v>4.7301139999999998E-2</v>
      </c>
      <c r="CS152">
        <v>0</v>
      </c>
      <c r="CT152">
        <v>1574.0773919999999</v>
      </c>
      <c r="CU152">
        <v>481.94677730000001</v>
      </c>
      <c r="CV152">
        <v>0.247566648</v>
      </c>
      <c r="CW152" t="e">
        <v>#DIV/0!</v>
      </c>
      <c r="CX152">
        <v>25</v>
      </c>
      <c r="CY152">
        <v>0.152431243323815</v>
      </c>
      <c r="CZ152">
        <v>-7.1937108437526298</v>
      </c>
      <c r="DA152">
        <v>32.438412420439398</v>
      </c>
      <c r="DB152">
        <v>0.71364507324966597</v>
      </c>
    </row>
    <row r="153" spans="1:106" x14ac:dyDescent="0.3">
      <c r="A153">
        <v>152</v>
      </c>
      <c r="B153" t="s">
        <v>77</v>
      </c>
      <c r="C153">
        <v>63</v>
      </c>
      <c r="D153">
        <v>25</v>
      </c>
      <c r="E153">
        <v>3</v>
      </c>
      <c r="F153">
        <v>1</v>
      </c>
      <c r="G153">
        <v>69</v>
      </c>
      <c r="H153" s="3">
        <v>41313</v>
      </c>
      <c r="I153">
        <v>2</v>
      </c>
      <c r="J153">
        <v>162.59091369999999</v>
      </c>
      <c r="K153">
        <v>1.9405520709999999</v>
      </c>
      <c r="L153">
        <v>150.83038250000001</v>
      </c>
      <c r="M153">
        <v>245.07054740000001</v>
      </c>
      <c r="N153">
        <v>48.6</v>
      </c>
      <c r="O153">
        <v>52</v>
      </c>
      <c r="P153" s="118">
        <v>0.69675925925925919</v>
      </c>
      <c r="Q153" s="118">
        <v>0.15763888888888888</v>
      </c>
      <c r="R153" s="118">
        <v>0.53912037037037031</v>
      </c>
      <c r="S153">
        <v>11379.5</v>
      </c>
      <c r="T153">
        <v>0</v>
      </c>
      <c r="U153">
        <v>400</v>
      </c>
      <c r="V153">
        <v>35.258131990000003</v>
      </c>
      <c r="W153">
        <v>0.63089948200000001</v>
      </c>
      <c r="X153">
        <v>278.49830459999998</v>
      </c>
      <c r="Y153">
        <v>24.150873180000001</v>
      </c>
      <c r="Z153">
        <v>8</v>
      </c>
      <c r="AA153">
        <v>8</v>
      </c>
      <c r="AB153">
        <v>0</v>
      </c>
      <c r="AC153">
        <v>0</v>
      </c>
      <c r="AD153">
        <v>520.31323239999995</v>
      </c>
      <c r="AE153">
        <v>998.87524410000003</v>
      </c>
      <c r="AF153">
        <v>744.93603519999999</v>
      </c>
      <c r="AG153" t="e">
        <v>#DIV/0!</v>
      </c>
      <c r="AH153">
        <v>0.47910088299999998</v>
      </c>
      <c r="AI153">
        <v>0.25422515000000001</v>
      </c>
      <c r="AJ153">
        <v>-1</v>
      </c>
      <c r="AK153">
        <v>0.87</v>
      </c>
      <c r="AL153">
        <v>0.92</v>
      </c>
      <c r="AM153">
        <v>9.9839849469999997</v>
      </c>
      <c r="AN153">
        <v>0.874991992</v>
      </c>
      <c r="AO153">
        <v>2.2968903999999998E-2</v>
      </c>
      <c r="AP153">
        <v>0.53062968399999999</v>
      </c>
      <c r="AQ153">
        <v>1.919757527</v>
      </c>
      <c r="AR153">
        <v>-1</v>
      </c>
      <c r="AS153">
        <v>1804.1019289999999</v>
      </c>
      <c r="AT153">
        <v>0.5</v>
      </c>
      <c r="AU153">
        <v>200.65670040000001</v>
      </c>
      <c r="AV153">
        <v>5.4870260279999998</v>
      </c>
      <c r="AW153">
        <v>0.91207720800000003</v>
      </c>
      <c r="AX153">
        <v>24.150873180000001</v>
      </c>
      <c r="AY153">
        <v>2</v>
      </c>
      <c r="AZ153">
        <v>4.644859791</v>
      </c>
      <c r="BA153">
        <v>1</v>
      </c>
      <c r="BB153">
        <v>9.289719582</v>
      </c>
      <c r="BC153">
        <v>24.507600780000001</v>
      </c>
      <c r="BD153">
        <v>24.150873180000001</v>
      </c>
      <c r="BE153">
        <v>25.01428413</v>
      </c>
      <c r="BF153">
        <v>399.23132320000002</v>
      </c>
      <c r="BG153">
        <v>377.94775390000001</v>
      </c>
      <c r="BH153">
        <v>17.87796402</v>
      </c>
      <c r="BI153">
        <v>20.940702439999999</v>
      </c>
      <c r="BJ153">
        <v>58.348495479999997</v>
      </c>
      <c r="BK153">
        <v>68.344390869999998</v>
      </c>
      <c r="BL153">
        <v>350.80526730000003</v>
      </c>
      <c r="BM153">
        <v>1804.1019289999999</v>
      </c>
      <c r="BN153">
        <v>0.218476743</v>
      </c>
      <c r="BO153">
        <v>100.7677917</v>
      </c>
      <c r="BP153">
        <v>-0.174108505</v>
      </c>
      <c r="BQ153">
        <v>0.187361002</v>
      </c>
      <c r="BR153">
        <v>0.25</v>
      </c>
      <c r="BS153">
        <v>-1.355140209</v>
      </c>
      <c r="BT153">
        <v>7.355140209</v>
      </c>
      <c r="BU153">
        <v>1</v>
      </c>
      <c r="BV153">
        <v>0</v>
      </c>
      <c r="BW153">
        <v>0.15999999600000001</v>
      </c>
      <c r="BX153">
        <v>111115</v>
      </c>
      <c r="BY153">
        <v>1.754026337</v>
      </c>
      <c r="BZ153">
        <v>5.4870259999999999E-3</v>
      </c>
      <c r="CA153">
        <v>297.30087320000001</v>
      </c>
      <c r="CB153">
        <v>297.65760080000001</v>
      </c>
      <c r="CC153">
        <v>288.6563021</v>
      </c>
      <c r="CD153">
        <v>0.20284439100000001</v>
      </c>
      <c r="CE153">
        <v>3.022225551</v>
      </c>
      <c r="CF153">
        <v>29.991979560000001</v>
      </c>
      <c r="CG153">
        <v>9.0512771230000002</v>
      </c>
      <c r="CH153">
        <v>24.329236980000001</v>
      </c>
      <c r="CI153">
        <v>3.0547214650000001</v>
      </c>
      <c r="CJ153">
        <v>0.59077757500000005</v>
      </c>
      <c r="CK153">
        <v>2.110148342</v>
      </c>
      <c r="CL153">
        <v>0.94457312299999996</v>
      </c>
      <c r="CM153">
        <v>0.37264258900000002</v>
      </c>
      <c r="CN153">
        <v>28.06365916</v>
      </c>
      <c r="CO153">
        <v>0.73686985000000005</v>
      </c>
      <c r="CP153">
        <v>71.001754809999994</v>
      </c>
      <c r="CQ153">
        <v>372.82397400000002</v>
      </c>
      <c r="CR153">
        <v>6.7146681E-2</v>
      </c>
      <c r="CS153">
        <v>0</v>
      </c>
      <c r="CT153">
        <v>1578.5747409999999</v>
      </c>
      <c r="CU153">
        <v>478.56201170000003</v>
      </c>
      <c r="CV153">
        <v>0.25422515000000001</v>
      </c>
      <c r="CW153" t="e">
        <v>#DIV/0!</v>
      </c>
      <c r="CX153">
        <v>25</v>
      </c>
      <c r="CY153">
        <v>0.152431243323815</v>
      </c>
      <c r="CZ153">
        <v>-7.1937108437526298</v>
      </c>
      <c r="DA153">
        <v>32.438412420439398</v>
      </c>
      <c r="DB153">
        <v>0.71364507324966597</v>
      </c>
    </row>
    <row r="154" spans="1:106" x14ac:dyDescent="0.3">
      <c r="A154">
        <v>153</v>
      </c>
      <c r="B154" t="s">
        <v>75</v>
      </c>
      <c r="C154">
        <v>61</v>
      </c>
      <c r="D154">
        <v>19</v>
      </c>
      <c r="E154">
        <v>3</v>
      </c>
      <c r="F154">
        <v>1</v>
      </c>
      <c r="G154">
        <v>69</v>
      </c>
      <c r="H154" s="3">
        <v>41313</v>
      </c>
      <c r="I154">
        <v>2</v>
      </c>
      <c r="J154">
        <v>145.0254171</v>
      </c>
      <c r="K154">
        <v>1.489600359</v>
      </c>
      <c r="L154">
        <v>141.82227710000001</v>
      </c>
      <c r="M154">
        <v>229.69609829999999</v>
      </c>
      <c r="N154">
        <v>41.3</v>
      </c>
      <c r="O154">
        <v>54</v>
      </c>
      <c r="P154" s="118">
        <v>0.7034259259259259</v>
      </c>
      <c r="Q154" s="118">
        <v>0.15763888888888888</v>
      </c>
      <c r="R154" s="118">
        <v>0.54578703703703701</v>
      </c>
      <c r="S154">
        <v>11963.5</v>
      </c>
      <c r="T154">
        <v>0</v>
      </c>
      <c r="U154">
        <v>50</v>
      </c>
      <c r="V154">
        <v>0.22605163</v>
      </c>
      <c r="W154">
        <v>0.62713325099999995</v>
      </c>
      <c r="X154">
        <v>47.710500539999998</v>
      </c>
      <c r="Y154">
        <v>24.6347065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e">
        <v>#DIV/0!</v>
      </c>
      <c r="AH154">
        <v>0.47910088299999998</v>
      </c>
      <c r="AI154">
        <v>0.25422515000000001</v>
      </c>
      <c r="AJ154">
        <v>-1</v>
      </c>
      <c r="AK154">
        <v>0.87</v>
      </c>
      <c r="AL154">
        <v>0.92</v>
      </c>
      <c r="AM154">
        <v>9.9839849469999997</v>
      </c>
      <c r="AN154">
        <v>0.874991992</v>
      </c>
      <c r="AO154">
        <v>7.7751000000000003E-4</v>
      </c>
      <c r="AP154">
        <v>0.53062968399999999</v>
      </c>
      <c r="AQ154">
        <v>1.919757527</v>
      </c>
      <c r="AR154">
        <v>-1</v>
      </c>
      <c r="AS154">
        <v>1804.1019289999999</v>
      </c>
      <c r="AT154">
        <v>0.5</v>
      </c>
      <c r="AU154">
        <v>200.65670040000001</v>
      </c>
      <c r="AV154">
        <v>5.8252268689999998</v>
      </c>
      <c r="AW154">
        <v>0.97295735999999999</v>
      </c>
      <c r="AX154">
        <v>24.6347065</v>
      </c>
      <c r="AY154">
        <v>2</v>
      </c>
      <c r="AZ154">
        <v>4.644859791</v>
      </c>
      <c r="BA154">
        <v>1</v>
      </c>
      <c r="BB154">
        <v>9.289719582</v>
      </c>
      <c r="BC154">
        <v>24.699855800000002</v>
      </c>
      <c r="BD154">
        <v>24.6347065</v>
      </c>
      <c r="BE154">
        <v>25.017108919999998</v>
      </c>
      <c r="BF154">
        <v>49.373279570000001</v>
      </c>
      <c r="BG154">
        <v>49.081390380000002</v>
      </c>
      <c r="BH154">
        <v>17.971969600000001</v>
      </c>
      <c r="BI154">
        <v>21.222671510000001</v>
      </c>
      <c r="BJ154">
        <v>57.97306442</v>
      </c>
      <c r="BK154">
        <v>68.459014890000006</v>
      </c>
      <c r="BL154">
        <v>350.79193120000002</v>
      </c>
      <c r="BM154">
        <v>1802.1832280000001</v>
      </c>
      <c r="BN154">
        <v>0.21342016799999999</v>
      </c>
      <c r="BO154">
        <v>100.7473145</v>
      </c>
      <c r="BP154">
        <v>-0.52481269799999997</v>
      </c>
      <c r="BQ154">
        <v>0.211120844</v>
      </c>
      <c r="BR154">
        <v>0.25</v>
      </c>
      <c r="BS154">
        <v>-1.355140209</v>
      </c>
      <c r="BT154">
        <v>7.355140209</v>
      </c>
      <c r="BU154">
        <v>1</v>
      </c>
      <c r="BV154">
        <v>0</v>
      </c>
      <c r="BW154">
        <v>0.15999999600000001</v>
      </c>
      <c r="BX154">
        <v>111115</v>
      </c>
      <c r="BY154">
        <v>1.7539596559999999</v>
      </c>
      <c r="BZ154">
        <v>5.8252269999999997E-3</v>
      </c>
      <c r="CA154">
        <v>297.78470650000003</v>
      </c>
      <c r="CB154">
        <v>297.8498558</v>
      </c>
      <c r="CC154">
        <v>288.34931</v>
      </c>
      <c r="CD154">
        <v>0.12872927300000001</v>
      </c>
      <c r="CE154">
        <v>3.1110845199999999</v>
      </c>
      <c r="CF154">
        <v>30.88007395</v>
      </c>
      <c r="CG154">
        <v>9.657402437</v>
      </c>
      <c r="CH154">
        <v>24.667281150000001</v>
      </c>
      <c r="CI154">
        <v>3.1171482570000002</v>
      </c>
      <c r="CJ154">
        <v>0.58747388300000003</v>
      </c>
      <c r="CK154">
        <v>2.1381271599999998</v>
      </c>
      <c r="CL154">
        <v>0.97902109699999995</v>
      </c>
      <c r="CM154">
        <v>0.37053961400000002</v>
      </c>
      <c r="CN154">
        <v>4.8067048010000004</v>
      </c>
      <c r="CO154">
        <v>0.97206904999999999</v>
      </c>
      <c r="CP154">
        <v>69.920218009999999</v>
      </c>
      <c r="CQ154">
        <v>49.048540119999998</v>
      </c>
      <c r="CR154">
        <v>3.222436E-3</v>
      </c>
      <c r="CS154">
        <v>0</v>
      </c>
      <c r="CT154">
        <v>1576.8958929999999</v>
      </c>
      <c r="CU154">
        <v>478.56201170000003</v>
      </c>
      <c r="CV154">
        <v>0.25422515000000001</v>
      </c>
      <c r="CW154" t="e">
        <v>#DIV/0!</v>
      </c>
      <c r="CX154">
        <v>19</v>
      </c>
      <c r="CY154">
        <v>0.120160197071318</v>
      </c>
      <c r="CZ154">
        <v>-5.50685151725762</v>
      </c>
      <c r="DA154">
        <v>25.734799721285</v>
      </c>
      <c r="DB154">
        <v>0.56616559386827103</v>
      </c>
    </row>
    <row r="155" spans="1:106" x14ac:dyDescent="0.3">
      <c r="A155">
        <v>154</v>
      </c>
      <c r="B155" t="s">
        <v>75</v>
      </c>
      <c r="C155">
        <v>61</v>
      </c>
      <c r="D155">
        <v>19</v>
      </c>
      <c r="E155">
        <v>3</v>
      </c>
      <c r="F155">
        <v>1</v>
      </c>
      <c r="G155">
        <v>69</v>
      </c>
      <c r="H155" s="3">
        <v>41313</v>
      </c>
      <c r="I155">
        <v>2</v>
      </c>
      <c r="J155">
        <v>145.0254171</v>
      </c>
      <c r="K155">
        <v>1.489600359</v>
      </c>
      <c r="L155">
        <v>141.82227710000001</v>
      </c>
      <c r="M155">
        <v>229.69609829999999</v>
      </c>
      <c r="N155">
        <v>41.3</v>
      </c>
      <c r="O155">
        <v>55</v>
      </c>
      <c r="P155" s="118">
        <v>0.70516203703703706</v>
      </c>
      <c r="Q155" s="118">
        <v>0.15763888888888888</v>
      </c>
      <c r="R155" s="118">
        <v>0.54752314814814818</v>
      </c>
      <c r="S155">
        <v>12113.5</v>
      </c>
      <c r="T155">
        <v>0</v>
      </c>
      <c r="U155">
        <v>150</v>
      </c>
      <c r="V155">
        <v>11.31304978</v>
      </c>
      <c r="W155">
        <v>0.62133680899999999</v>
      </c>
      <c r="X155">
        <v>110.58802710000001</v>
      </c>
      <c r="Y155">
        <v>24.869760509999999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t="e">
        <v>#DIV/0!</v>
      </c>
      <c r="AH155">
        <v>0.47910088299999998</v>
      </c>
      <c r="AI155">
        <v>0.25422515000000001</v>
      </c>
      <c r="AJ155">
        <v>-1</v>
      </c>
      <c r="AK155">
        <v>0.87</v>
      </c>
      <c r="AL155">
        <v>0.92</v>
      </c>
      <c r="AM155">
        <v>9.9839849469999997</v>
      </c>
      <c r="AN155">
        <v>0.874991992</v>
      </c>
      <c r="AO155">
        <v>7.8168309999999998E-3</v>
      </c>
      <c r="AP155">
        <v>0.53062968399999999</v>
      </c>
      <c r="AQ155">
        <v>1.919757527</v>
      </c>
      <c r="AR155">
        <v>-1</v>
      </c>
      <c r="AS155">
        <v>1804.1019289999999</v>
      </c>
      <c r="AT155">
        <v>0.5</v>
      </c>
      <c r="AU155">
        <v>200.65670040000001</v>
      </c>
      <c r="AV155">
        <v>5.8483006499999997</v>
      </c>
      <c r="AW155">
        <v>0.98496567400000001</v>
      </c>
      <c r="AX155">
        <v>24.869760509999999</v>
      </c>
      <c r="AY155">
        <v>2</v>
      </c>
      <c r="AZ155">
        <v>4.644859791</v>
      </c>
      <c r="BA155">
        <v>1</v>
      </c>
      <c r="BB155">
        <v>9.289719582</v>
      </c>
      <c r="BC155">
        <v>24.798944469999999</v>
      </c>
      <c r="BD155">
        <v>24.869760509999999</v>
      </c>
      <c r="BE155">
        <v>25.017372129999998</v>
      </c>
      <c r="BF155">
        <v>150.33879089999999</v>
      </c>
      <c r="BG155">
        <v>143.4107056</v>
      </c>
      <c r="BH155">
        <v>18.277627939999999</v>
      </c>
      <c r="BI155">
        <v>21.5401001</v>
      </c>
      <c r="BJ155">
        <v>58.611072540000002</v>
      </c>
      <c r="BK155">
        <v>69.072875980000006</v>
      </c>
      <c r="BL155">
        <v>350.79702759999998</v>
      </c>
      <c r="BM155">
        <v>1800.2418210000001</v>
      </c>
      <c r="BN155">
        <v>0.212409183</v>
      </c>
      <c r="BO155">
        <v>100.74726099999999</v>
      </c>
      <c r="BP155">
        <v>-0.22429084799999999</v>
      </c>
      <c r="BQ155">
        <v>0.210104227</v>
      </c>
      <c r="BR155">
        <v>0.5</v>
      </c>
      <c r="BS155">
        <v>-1.355140209</v>
      </c>
      <c r="BT155">
        <v>7.355140209</v>
      </c>
      <c r="BU155">
        <v>1</v>
      </c>
      <c r="BV155">
        <v>0</v>
      </c>
      <c r="BW155">
        <v>0.15999999600000001</v>
      </c>
      <c r="BX155">
        <v>111115</v>
      </c>
      <c r="BY155">
        <v>1.753985138</v>
      </c>
      <c r="BZ155">
        <v>5.8483010000000002E-3</v>
      </c>
      <c r="CA155">
        <v>298.01976050000002</v>
      </c>
      <c r="CB155">
        <v>297.94894449999998</v>
      </c>
      <c r="CC155">
        <v>288.03868499999999</v>
      </c>
      <c r="CD155">
        <v>0.117213607</v>
      </c>
      <c r="CE155">
        <v>3.1550717609999999</v>
      </c>
      <c r="CF155">
        <v>31.316700109999999</v>
      </c>
      <c r="CG155">
        <v>9.7766000129999995</v>
      </c>
      <c r="CH155">
        <v>24.834352490000001</v>
      </c>
      <c r="CI155">
        <v>3.1484110489999999</v>
      </c>
      <c r="CJ155">
        <v>0.58238440899999999</v>
      </c>
      <c r="CK155">
        <v>2.1701060879999998</v>
      </c>
      <c r="CL155">
        <v>0.97830496099999997</v>
      </c>
      <c r="CM155">
        <v>0.36730031899999999</v>
      </c>
      <c r="CN155">
        <v>11.14144084</v>
      </c>
      <c r="CO155">
        <v>0.77112811599999997</v>
      </c>
      <c r="CP155">
        <v>69.944316079999993</v>
      </c>
      <c r="CQ155">
        <v>141.76667130000001</v>
      </c>
      <c r="CR155">
        <v>5.5815906999999998E-2</v>
      </c>
      <c r="CS155">
        <v>0</v>
      </c>
      <c r="CT155">
        <v>1575.1971779999999</v>
      </c>
      <c r="CU155">
        <v>478.56201170000003</v>
      </c>
      <c r="CV155">
        <v>0.25422515000000001</v>
      </c>
      <c r="CW155" t="e">
        <v>#DIV/0!</v>
      </c>
      <c r="CX155">
        <v>19</v>
      </c>
      <c r="CY155">
        <v>0.120160197071318</v>
      </c>
      <c r="CZ155">
        <v>-5.50685151725762</v>
      </c>
      <c r="DA155">
        <v>25.734799721285</v>
      </c>
      <c r="DB155">
        <v>0.56616559386827103</v>
      </c>
    </row>
    <row r="156" spans="1:106" x14ac:dyDescent="0.3">
      <c r="A156">
        <v>155</v>
      </c>
      <c r="B156" t="s">
        <v>75</v>
      </c>
      <c r="C156">
        <v>61</v>
      </c>
      <c r="D156">
        <v>19</v>
      </c>
      <c r="E156">
        <v>3</v>
      </c>
      <c r="F156">
        <v>1</v>
      </c>
      <c r="G156">
        <v>69</v>
      </c>
      <c r="H156" s="3">
        <v>41313</v>
      </c>
      <c r="I156">
        <v>2</v>
      </c>
      <c r="J156">
        <v>145.0254171</v>
      </c>
      <c r="K156">
        <v>1.489600359</v>
      </c>
      <c r="L156">
        <v>141.82227710000001</v>
      </c>
      <c r="M156">
        <v>229.69609829999999</v>
      </c>
      <c r="N156">
        <v>41.3</v>
      </c>
      <c r="O156">
        <v>57</v>
      </c>
      <c r="P156" s="118">
        <v>0.71002314814814815</v>
      </c>
      <c r="Q156" s="118">
        <v>0.15763888888888888</v>
      </c>
      <c r="R156" s="118">
        <v>0.55238425925925927</v>
      </c>
      <c r="S156">
        <v>12534</v>
      </c>
      <c r="T156">
        <v>0</v>
      </c>
      <c r="U156">
        <v>800</v>
      </c>
      <c r="V156">
        <v>46.770099090000002</v>
      </c>
      <c r="W156">
        <v>0.56678059999999997</v>
      </c>
      <c r="X156">
        <v>620.33442419999994</v>
      </c>
      <c r="Y156">
        <v>24.821062090000002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t="e">
        <v>#DIV/0!</v>
      </c>
      <c r="AH156">
        <v>0.47910088299999998</v>
      </c>
      <c r="AI156">
        <v>0.25422515000000001</v>
      </c>
      <c r="AJ156">
        <v>-1</v>
      </c>
      <c r="AK156">
        <v>0.87</v>
      </c>
      <c r="AL156">
        <v>0.92</v>
      </c>
      <c r="AM156">
        <v>9.9839849469999997</v>
      </c>
      <c r="AN156">
        <v>0.874991992</v>
      </c>
      <c r="AO156">
        <v>3.0308970000000001E-2</v>
      </c>
      <c r="AP156">
        <v>0.53062968399999999</v>
      </c>
      <c r="AQ156">
        <v>1.919757527</v>
      </c>
      <c r="AR156">
        <v>-1</v>
      </c>
      <c r="AS156">
        <v>1804.1019289999999</v>
      </c>
      <c r="AT156">
        <v>0.5</v>
      </c>
      <c r="AU156">
        <v>200.65670040000001</v>
      </c>
      <c r="AV156">
        <v>5.3605570609999997</v>
      </c>
      <c r="AW156">
        <v>0.98422868799999996</v>
      </c>
      <c r="AX156">
        <v>24.821062090000002</v>
      </c>
      <c r="AY156">
        <v>2</v>
      </c>
      <c r="AZ156">
        <v>4.644859791</v>
      </c>
      <c r="BA156">
        <v>1</v>
      </c>
      <c r="BB156">
        <v>9.289719582</v>
      </c>
      <c r="BC156">
        <v>24.747201919999998</v>
      </c>
      <c r="BD156">
        <v>24.821062090000002</v>
      </c>
      <c r="BE156">
        <v>25.010995860000001</v>
      </c>
      <c r="BF156">
        <v>799.35400389999995</v>
      </c>
      <c r="BG156">
        <v>770.33398439999996</v>
      </c>
      <c r="BH156">
        <v>18.468662259999999</v>
      </c>
      <c r="BI156">
        <v>21.459362030000001</v>
      </c>
      <c r="BJ156">
        <v>59.399085999999997</v>
      </c>
      <c r="BK156">
        <v>69.017807009999999</v>
      </c>
      <c r="BL156">
        <v>350.78900149999998</v>
      </c>
      <c r="BM156">
        <v>1801.278564</v>
      </c>
      <c r="BN156">
        <v>0.239719495</v>
      </c>
      <c r="BO156">
        <v>100.7339096</v>
      </c>
      <c r="BP156">
        <v>0.339063644</v>
      </c>
      <c r="BQ156">
        <v>0.19126153000000001</v>
      </c>
      <c r="BR156">
        <v>0.25</v>
      </c>
      <c r="BS156">
        <v>-1.355140209</v>
      </c>
      <c r="BT156">
        <v>7.355140209</v>
      </c>
      <c r="BU156">
        <v>1</v>
      </c>
      <c r="BV156">
        <v>0</v>
      </c>
      <c r="BW156">
        <v>0.15999999600000001</v>
      </c>
      <c r="BX156">
        <v>111115</v>
      </c>
      <c r="BY156">
        <v>1.753945007</v>
      </c>
      <c r="BZ156">
        <v>5.3605570000000002E-3</v>
      </c>
      <c r="CA156">
        <v>297.97106209999998</v>
      </c>
      <c r="CB156">
        <v>297.89720190000003</v>
      </c>
      <c r="CC156">
        <v>288.20456389999998</v>
      </c>
      <c r="CD156">
        <v>0.203729998</v>
      </c>
      <c r="CE156">
        <v>3.1459141229999998</v>
      </c>
      <c r="CF156">
        <v>31.22994169</v>
      </c>
      <c r="CG156">
        <v>9.7705796589999991</v>
      </c>
      <c r="CH156">
        <v>24.784132</v>
      </c>
      <c r="CI156">
        <v>3.1389849929999998</v>
      </c>
      <c r="CJ156">
        <v>0.53418888499999995</v>
      </c>
      <c r="CK156">
        <v>2.1616854349999999</v>
      </c>
      <c r="CL156">
        <v>0.97729955800000001</v>
      </c>
      <c r="CM156">
        <v>0.33665083899999998</v>
      </c>
      <c r="CN156">
        <v>62.488711809999998</v>
      </c>
      <c r="CO156">
        <v>0.805279835</v>
      </c>
      <c r="CP156">
        <v>69.71526532</v>
      </c>
      <c r="CQ156">
        <v>763.53726319999998</v>
      </c>
      <c r="CR156">
        <v>4.2703742000000003E-2</v>
      </c>
      <c r="CS156">
        <v>0</v>
      </c>
      <c r="CT156">
        <v>1576.1043199999999</v>
      </c>
      <c r="CU156">
        <v>478.56201170000003</v>
      </c>
      <c r="CV156">
        <v>0.25422515000000001</v>
      </c>
      <c r="CW156" t="e">
        <v>#DIV/0!</v>
      </c>
      <c r="CX156">
        <v>19</v>
      </c>
      <c r="CY156">
        <v>0.120160197071318</v>
      </c>
      <c r="CZ156">
        <v>-5.50685151725762</v>
      </c>
      <c r="DA156">
        <v>25.734799721285</v>
      </c>
      <c r="DB156">
        <v>0.56616559386827103</v>
      </c>
    </row>
    <row r="157" spans="1:106" x14ac:dyDescent="0.3">
      <c r="A157">
        <v>156</v>
      </c>
      <c r="B157" t="s">
        <v>75</v>
      </c>
      <c r="C157">
        <v>61</v>
      </c>
      <c r="D157">
        <v>19</v>
      </c>
      <c r="E157">
        <v>3</v>
      </c>
      <c r="F157">
        <v>1</v>
      </c>
      <c r="G157">
        <v>69</v>
      </c>
      <c r="H157" s="3">
        <v>41313</v>
      </c>
      <c r="I157">
        <v>2</v>
      </c>
      <c r="J157">
        <v>145.0254171</v>
      </c>
      <c r="K157">
        <v>1.489600359</v>
      </c>
      <c r="L157">
        <v>141.82227710000001</v>
      </c>
      <c r="M157">
        <v>229.69609829999999</v>
      </c>
      <c r="N157">
        <v>41.3</v>
      </c>
      <c r="O157">
        <v>58</v>
      </c>
      <c r="P157" s="118">
        <v>0.71087962962962958</v>
      </c>
      <c r="Q157" s="118">
        <v>0.15763888888888888</v>
      </c>
      <c r="R157" s="118">
        <v>0.55324074074074081</v>
      </c>
      <c r="S157">
        <v>12598</v>
      </c>
      <c r="T157">
        <v>0</v>
      </c>
      <c r="U157">
        <v>400</v>
      </c>
      <c r="V157">
        <v>28.99469349</v>
      </c>
      <c r="W157">
        <v>0.54362572399999998</v>
      </c>
      <c r="X157">
        <v>287.12956409999998</v>
      </c>
      <c r="Y157">
        <v>24.884840010000001</v>
      </c>
      <c r="Z157">
        <v>9</v>
      </c>
      <c r="AA157">
        <v>9</v>
      </c>
      <c r="AB157">
        <v>0</v>
      </c>
      <c r="AC157">
        <v>0</v>
      </c>
      <c r="AD157">
        <v>525.31689449999999</v>
      </c>
      <c r="AE157">
        <v>987.75073239999995</v>
      </c>
      <c r="AF157">
        <v>753.68286130000001</v>
      </c>
      <c r="AG157" t="e">
        <v>#DIV/0!</v>
      </c>
      <c r="AH157">
        <v>0.46816856000000001</v>
      </c>
      <c r="AI157">
        <v>0.23697058700000001</v>
      </c>
      <c r="AJ157">
        <v>-1</v>
      </c>
      <c r="AK157">
        <v>0.87</v>
      </c>
      <c r="AL157">
        <v>0.92</v>
      </c>
      <c r="AM157">
        <v>9.9839849469999997</v>
      </c>
      <c r="AN157">
        <v>0.874991992</v>
      </c>
      <c r="AO157">
        <v>1.9027190999999999E-2</v>
      </c>
      <c r="AP157">
        <v>0.50616510299999995</v>
      </c>
      <c r="AQ157">
        <v>1.8802950039999999</v>
      </c>
      <c r="AR157">
        <v>-1</v>
      </c>
      <c r="AS157">
        <v>1801.630249</v>
      </c>
      <c r="AT157">
        <v>0.5</v>
      </c>
      <c r="AU157">
        <v>186.7816436</v>
      </c>
      <c r="AV157">
        <v>5.2533744420000001</v>
      </c>
      <c r="AW157">
        <v>1.0032225450000001</v>
      </c>
      <c r="AX157">
        <v>24.884840010000001</v>
      </c>
      <c r="AY157">
        <v>2</v>
      </c>
      <c r="AZ157">
        <v>4.644859791</v>
      </c>
      <c r="BA157">
        <v>1</v>
      </c>
      <c r="BB157">
        <v>9.289719582</v>
      </c>
      <c r="BC157">
        <v>24.725246429999999</v>
      </c>
      <c r="BD157">
        <v>24.884840010000001</v>
      </c>
      <c r="BE157">
        <v>25.01015091</v>
      </c>
      <c r="BF157">
        <v>399.85494999999997</v>
      </c>
      <c r="BG157">
        <v>382.17636110000001</v>
      </c>
      <c r="BH157">
        <v>18.458806989999999</v>
      </c>
      <c r="BI157">
        <v>21.39037514</v>
      </c>
      <c r="BJ157">
        <v>59.444026950000001</v>
      </c>
      <c r="BK157">
        <v>68.884727479999995</v>
      </c>
      <c r="BL157">
        <v>350.73397829999999</v>
      </c>
      <c r="BM157">
        <v>1801.630249</v>
      </c>
      <c r="BN157">
        <v>0.22926506399999999</v>
      </c>
      <c r="BO157">
        <v>100.7317352</v>
      </c>
      <c r="BP157">
        <v>0.339063644</v>
      </c>
      <c r="BQ157">
        <v>0.19126153000000001</v>
      </c>
      <c r="BR157">
        <v>0.25</v>
      </c>
      <c r="BS157">
        <v>-1.355140209</v>
      </c>
      <c r="BT157">
        <v>7.355140209</v>
      </c>
      <c r="BU157">
        <v>1</v>
      </c>
      <c r="BV157">
        <v>0</v>
      </c>
      <c r="BW157">
        <v>0.15999999600000001</v>
      </c>
      <c r="BX157">
        <v>111115</v>
      </c>
      <c r="BY157">
        <v>1.7536698909999999</v>
      </c>
      <c r="BZ157">
        <v>5.2533739999999999E-3</v>
      </c>
      <c r="CA157">
        <v>298.03483999999997</v>
      </c>
      <c r="CB157">
        <v>297.87524639999998</v>
      </c>
      <c r="CC157">
        <v>288.26083340000002</v>
      </c>
      <c r="CD157">
        <v>0.218937138</v>
      </c>
      <c r="CE157">
        <v>3.1579121489999999</v>
      </c>
      <c r="CF157">
        <v>31.349724510000001</v>
      </c>
      <c r="CG157">
        <v>9.9593493770000006</v>
      </c>
      <c r="CH157">
        <v>24.805043220000002</v>
      </c>
      <c r="CI157">
        <v>3.1429068899999999</v>
      </c>
      <c r="CJ157">
        <v>0.51357197200000004</v>
      </c>
      <c r="CK157">
        <v>2.1546896050000002</v>
      </c>
      <c r="CL157">
        <v>0.98821728499999995</v>
      </c>
      <c r="CM157">
        <v>0.32355378400000001</v>
      </c>
      <c r="CN157">
        <v>28.92305923</v>
      </c>
      <c r="CO157">
        <v>0.75130121400000005</v>
      </c>
      <c r="CP157">
        <v>69.174890450000007</v>
      </c>
      <c r="CQ157">
        <v>377.96279620000001</v>
      </c>
      <c r="CR157">
        <v>5.3066194999999997E-2</v>
      </c>
      <c r="CS157">
        <v>0</v>
      </c>
      <c r="CT157">
        <v>1576.412041</v>
      </c>
      <c r="CU157">
        <v>462.43383790000001</v>
      </c>
      <c r="CV157">
        <v>0.23697058700000001</v>
      </c>
      <c r="CW157" t="e">
        <v>#DIV/0!</v>
      </c>
      <c r="CX157">
        <v>19</v>
      </c>
      <c r="CY157">
        <v>0.120160197071318</v>
      </c>
      <c r="CZ157">
        <v>-5.50685151725762</v>
      </c>
      <c r="DA157">
        <v>25.734799721285</v>
      </c>
      <c r="DB157">
        <v>0.56616559386827103</v>
      </c>
    </row>
    <row r="158" spans="1:106" x14ac:dyDescent="0.3">
      <c r="A158">
        <v>157</v>
      </c>
      <c r="B158" t="s">
        <v>85</v>
      </c>
      <c r="C158">
        <v>71</v>
      </c>
      <c r="D158">
        <v>21</v>
      </c>
      <c r="E158">
        <v>3</v>
      </c>
      <c r="F158">
        <v>3</v>
      </c>
      <c r="G158">
        <v>69</v>
      </c>
      <c r="H158" s="3">
        <v>41313</v>
      </c>
      <c r="I158">
        <v>2</v>
      </c>
      <c r="J158">
        <v>147.16834270000001</v>
      </c>
      <c r="K158">
        <v>2.1938622809999999</v>
      </c>
      <c r="L158">
        <v>144.0453857</v>
      </c>
      <c r="M158">
        <v>230.13844750000001</v>
      </c>
      <c r="N158">
        <v>45.2</v>
      </c>
      <c r="O158">
        <v>60</v>
      </c>
      <c r="P158" s="118">
        <v>0.71753472222222225</v>
      </c>
      <c r="Q158" s="118">
        <v>0.15763888888888888</v>
      </c>
      <c r="R158" s="118">
        <v>0.55989583333333337</v>
      </c>
      <c r="S158">
        <v>13182.5</v>
      </c>
      <c r="T158">
        <v>0</v>
      </c>
      <c r="U158">
        <v>50</v>
      </c>
      <c r="V158">
        <v>-0.11680509</v>
      </c>
      <c r="W158">
        <v>0.46253886500000002</v>
      </c>
      <c r="X158">
        <v>49.239859889999998</v>
      </c>
      <c r="Y158">
        <v>24.889738080000001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t="e">
        <v>#DIV/0!</v>
      </c>
      <c r="AH158">
        <v>0.46816856000000001</v>
      </c>
      <c r="AI158">
        <v>0.23697058700000001</v>
      </c>
      <c r="AJ158">
        <v>-1</v>
      </c>
      <c r="AK158">
        <v>0.87</v>
      </c>
      <c r="AL158">
        <v>0.92</v>
      </c>
      <c r="AM158">
        <v>10.012383460000001</v>
      </c>
      <c r="AN158">
        <v>0.87500619199999996</v>
      </c>
      <c r="AO158">
        <v>5.6100799999999999E-4</v>
      </c>
      <c r="AP158">
        <v>0.50616510299999995</v>
      </c>
      <c r="AQ158">
        <v>1.8802950039999999</v>
      </c>
      <c r="AR158">
        <v>-1</v>
      </c>
      <c r="AS158">
        <v>1801.630249</v>
      </c>
      <c r="AT158">
        <v>0.5</v>
      </c>
      <c r="AU158">
        <v>186.78467459999999</v>
      </c>
      <c r="AV158">
        <v>4.7906523090000004</v>
      </c>
      <c r="AW158">
        <v>1.0666792869999999</v>
      </c>
      <c r="AX158">
        <v>24.889738080000001</v>
      </c>
      <c r="AY158">
        <v>2</v>
      </c>
      <c r="AZ158">
        <v>4.644859791</v>
      </c>
      <c r="BA158">
        <v>1</v>
      </c>
      <c r="BB158">
        <v>9.289719582</v>
      </c>
      <c r="BC158">
        <v>24.657203670000001</v>
      </c>
      <c r="BD158">
        <v>24.889738080000001</v>
      </c>
      <c r="BE158">
        <v>25.012287140000002</v>
      </c>
      <c r="BF158">
        <v>49.742179870000001</v>
      </c>
      <c r="BG158">
        <v>49.673103330000004</v>
      </c>
      <c r="BH158">
        <v>18.095613480000001</v>
      </c>
      <c r="BI158">
        <v>20.770130160000001</v>
      </c>
      <c r="BJ158">
        <v>58.510292049999997</v>
      </c>
      <c r="BK158">
        <v>67.158065800000003</v>
      </c>
      <c r="BL158">
        <v>350.80355830000002</v>
      </c>
      <c r="BM158">
        <v>1799.1864009999999</v>
      </c>
      <c r="BN158">
        <v>0.22050219800000001</v>
      </c>
      <c r="BO158">
        <v>100.72907259999999</v>
      </c>
      <c r="BP158">
        <v>-0.470693588</v>
      </c>
      <c r="BQ158">
        <v>0.215673685</v>
      </c>
      <c r="BR158">
        <v>0.5</v>
      </c>
      <c r="BS158">
        <v>-1.355140209</v>
      </c>
      <c r="BT158">
        <v>7.355140209</v>
      </c>
      <c r="BU158">
        <v>1</v>
      </c>
      <c r="BV158">
        <v>0</v>
      </c>
      <c r="BW158">
        <v>0.15999999600000001</v>
      </c>
      <c r="BX158">
        <v>111115</v>
      </c>
      <c r="BY158">
        <v>1.754017792</v>
      </c>
      <c r="BZ158">
        <v>4.7906520000000003E-3</v>
      </c>
      <c r="CA158">
        <v>298.03973810000002</v>
      </c>
      <c r="CB158">
        <v>297.8072037</v>
      </c>
      <c r="CC158">
        <v>287.86981780000002</v>
      </c>
      <c r="CD158">
        <v>0.29562720799999997</v>
      </c>
      <c r="CE158">
        <v>3.1588352350000002</v>
      </c>
      <c r="CF158">
        <v>31.35971726</v>
      </c>
      <c r="CG158">
        <v>10.589587099999999</v>
      </c>
      <c r="CH158">
        <v>24.773470880000001</v>
      </c>
      <c r="CI158">
        <v>3.1369871470000001</v>
      </c>
      <c r="CJ158">
        <v>0.44060115599999999</v>
      </c>
      <c r="CK158">
        <v>2.0921559479999998</v>
      </c>
      <c r="CL158">
        <v>1.0448311990000001</v>
      </c>
      <c r="CM158">
        <v>0.27726609600000002</v>
      </c>
      <c r="CN158">
        <v>4.95988542</v>
      </c>
      <c r="CO158">
        <v>0.99127810800000005</v>
      </c>
      <c r="CP158">
        <v>66.972607800000006</v>
      </c>
      <c r="CQ158">
        <v>49.690077670000001</v>
      </c>
      <c r="CR158">
        <v>-1.5743070000000001E-3</v>
      </c>
      <c r="CS158">
        <v>0</v>
      </c>
      <c r="CT158">
        <v>1574.2992409999999</v>
      </c>
      <c r="CU158">
        <v>462.43383790000001</v>
      </c>
      <c r="CV158">
        <v>0.23697058700000001</v>
      </c>
      <c r="CW158" t="e">
        <v>#DIV/0!</v>
      </c>
      <c r="CX158">
        <v>21</v>
      </c>
      <c r="CY158">
        <v>0.14292889323999</v>
      </c>
      <c r="CZ158">
        <v>-7.1546037673698599</v>
      </c>
      <c r="DA158">
        <v>30.006908475027501</v>
      </c>
      <c r="DB158">
        <v>0.66015198645060402</v>
      </c>
    </row>
    <row r="159" spans="1:106" x14ac:dyDescent="0.3">
      <c r="A159">
        <v>158</v>
      </c>
      <c r="B159" t="s">
        <v>85</v>
      </c>
      <c r="C159">
        <v>71</v>
      </c>
      <c r="D159">
        <v>21</v>
      </c>
      <c r="E159">
        <v>3</v>
      </c>
      <c r="F159">
        <v>3</v>
      </c>
      <c r="G159">
        <v>69</v>
      </c>
      <c r="H159" s="3">
        <v>41313</v>
      </c>
      <c r="I159">
        <v>2</v>
      </c>
      <c r="J159">
        <v>147.16834270000001</v>
      </c>
      <c r="K159">
        <v>2.1938622809999999</v>
      </c>
      <c r="L159">
        <v>144.0453857</v>
      </c>
      <c r="M159">
        <v>230.13844750000001</v>
      </c>
      <c r="N159">
        <v>45.2</v>
      </c>
      <c r="O159">
        <v>61</v>
      </c>
      <c r="P159" s="118">
        <v>0.71932870370370372</v>
      </c>
      <c r="Q159" s="118">
        <v>0.15763888888888888</v>
      </c>
      <c r="R159" s="118">
        <v>0.56168981481481484</v>
      </c>
      <c r="S159">
        <v>13337.5</v>
      </c>
      <c r="T159">
        <v>0</v>
      </c>
      <c r="U159">
        <v>150</v>
      </c>
      <c r="V159">
        <v>10.04636629</v>
      </c>
      <c r="W159">
        <v>0.45531978099999998</v>
      </c>
      <c r="X159">
        <v>106.35636030000001</v>
      </c>
      <c r="Y159">
        <v>24.814723969999999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t="e">
        <v>#DIV/0!</v>
      </c>
      <c r="AH159">
        <v>0.46816856000000001</v>
      </c>
      <c r="AI159">
        <v>0.23697058700000001</v>
      </c>
      <c r="AJ159">
        <v>-1</v>
      </c>
      <c r="AK159">
        <v>0.87</v>
      </c>
      <c r="AL159">
        <v>0.92</v>
      </c>
      <c r="AM159">
        <v>10.012383460000001</v>
      </c>
      <c r="AN159">
        <v>0.87500619199999996</v>
      </c>
      <c r="AO159">
        <v>7.0151730000000004E-3</v>
      </c>
      <c r="AP159">
        <v>0.50616510299999995</v>
      </c>
      <c r="AQ159">
        <v>1.8802950039999999</v>
      </c>
      <c r="AR159">
        <v>-1</v>
      </c>
      <c r="AS159">
        <v>1801.630249</v>
      </c>
      <c r="AT159">
        <v>0.5</v>
      </c>
      <c r="AU159">
        <v>186.78467459999999</v>
      </c>
      <c r="AV159">
        <v>4.721950616</v>
      </c>
      <c r="AW159">
        <v>1.067381777</v>
      </c>
      <c r="AX159">
        <v>24.814723969999999</v>
      </c>
      <c r="AY159">
        <v>2</v>
      </c>
      <c r="AZ159">
        <v>4.644859791</v>
      </c>
      <c r="BA159">
        <v>1</v>
      </c>
      <c r="BB159">
        <v>9.289719582</v>
      </c>
      <c r="BC159">
        <v>24.632875439999999</v>
      </c>
      <c r="BD159">
        <v>24.814723969999999</v>
      </c>
      <c r="BE159">
        <v>25.01229477</v>
      </c>
      <c r="BF159">
        <v>151.43576049999999</v>
      </c>
      <c r="BG159">
        <v>145.31665039999999</v>
      </c>
      <c r="BH159">
        <v>17.987083439999999</v>
      </c>
      <c r="BI159">
        <v>20.62375832</v>
      </c>
      <c r="BJ159">
        <v>58.24206161</v>
      </c>
      <c r="BK159">
        <v>66.779594419999995</v>
      </c>
      <c r="BL159">
        <v>350.7877502</v>
      </c>
      <c r="BM159">
        <v>1799.5749510000001</v>
      </c>
      <c r="BN159">
        <v>0.307485968</v>
      </c>
      <c r="BO159">
        <v>100.72568510000001</v>
      </c>
      <c r="BP159">
        <v>-0.35379600500000002</v>
      </c>
      <c r="BQ159">
        <v>0.207416773</v>
      </c>
      <c r="BR159">
        <v>0.25</v>
      </c>
      <c r="BS159">
        <v>-1.355140209</v>
      </c>
      <c r="BT159">
        <v>7.355140209</v>
      </c>
      <c r="BU159">
        <v>1</v>
      </c>
      <c r="BV159">
        <v>0</v>
      </c>
      <c r="BW159">
        <v>0.15999999600000001</v>
      </c>
      <c r="BX159">
        <v>111115</v>
      </c>
      <c r="BY159">
        <v>1.753938751</v>
      </c>
      <c r="BZ159">
        <v>4.7219510000000003E-3</v>
      </c>
      <c r="CA159">
        <v>297.96472399999999</v>
      </c>
      <c r="CB159">
        <v>297.78287540000002</v>
      </c>
      <c r="CC159">
        <v>287.93198580000001</v>
      </c>
      <c r="CD159">
        <v>0.31031089000000001</v>
      </c>
      <c r="CE159">
        <v>3.1447239630000001</v>
      </c>
      <c r="CF159">
        <v>31.220675830000001</v>
      </c>
      <c r="CG159">
        <v>10.59691752</v>
      </c>
      <c r="CH159">
        <v>24.723799710000002</v>
      </c>
      <c r="CI159">
        <v>3.1276936389999999</v>
      </c>
      <c r="CJ159">
        <v>0.43404576700000003</v>
      </c>
      <c r="CK159">
        <v>2.0773421860000001</v>
      </c>
      <c r="CL159">
        <v>1.050351453</v>
      </c>
      <c r="CM159">
        <v>0.27311295800000002</v>
      </c>
      <c r="CN159">
        <v>10.71281726</v>
      </c>
      <c r="CO159">
        <v>0.73189383399999997</v>
      </c>
      <c r="CP159">
        <v>66.782830469999993</v>
      </c>
      <c r="CQ159">
        <v>143.85669300000001</v>
      </c>
      <c r="CR159">
        <v>4.6638411999999997E-2</v>
      </c>
      <c r="CS159">
        <v>0</v>
      </c>
      <c r="CT159">
        <v>1574.6392249999999</v>
      </c>
      <c r="CU159">
        <v>462.43383790000001</v>
      </c>
      <c r="CV159">
        <v>0.23697058700000001</v>
      </c>
      <c r="CW159" t="e">
        <v>#DIV/0!</v>
      </c>
      <c r="CX159">
        <v>21</v>
      </c>
      <c r="CY159">
        <v>0.14292889323999</v>
      </c>
      <c r="CZ159">
        <v>-7.1546037673698599</v>
      </c>
      <c r="DA159">
        <v>30.006908475027501</v>
      </c>
      <c r="DB159">
        <v>0.66015198645060402</v>
      </c>
    </row>
    <row r="160" spans="1:106" x14ac:dyDescent="0.3">
      <c r="A160">
        <v>159</v>
      </c>
      <c r="B160" t="s">
        <v>85</v>
      </c>
      <c r="C160">
        <v>71</v>
      </c>
      <c r="D160">
        <v>21</v>
      </c>
      <c r="E160">
        <v>3</v>
      </c>
      <c r="F160">
        <v>3</v>
      </c>
      <c r="G160">
        <v>69</v>
      </c>
      <c r="H160" s="3">
        <v>41313</v>
      </c>
      <c r="I160">
        <v>2</v>
      </c>
      <c r="J160">
        <v>147.16834270000001</v>
      </c>
      <c r="K160">
        <v>2.1938622809999999</v>
      </c>
      <c r="L160">
        <v>144.0453857</v>
      </c>
      <c r="M160">
        <v>230.13844750000001</v>
      </c>
      <c r="N160">
        <v>45.2</v>
      </c>
      <c r="O160">
        <v>63</v>
      </c>
      <c r="P160" s="118">
        <v>0.72386574074074073</v>
      </c>
      <c r="Q160" s="118">
        <v>0.15763888888888888</v>
      </c>
      <c r="R160" s="118">
        <v>0.56622685185185184</v>
      </c>
      <c r="S160">
        <v>13729.5</v>
      </c>
      <c r="T160">
        <v>0</v>
      </c>
      <c r="U160">
        <v>800</v>
      </c>
      <c r="V160">
        <v>45.550775510000001</v>
      </c>
      <c r="W160">
        <v>0.41442781699999998</v>
      </c>
      <c r="X160">
        <v>577.41431880000005</v>
      </c>
      <c r="Y160">
        <v>24.68911743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e">
        <v>#DIV/0!</v>
      </c>
      <c r="AH160">
        <v>0.46816856000000001</v>
      </c>
      <c r="AI160">
        <v>0.23697058700000001</v>
      </c>
      <c r="AJ160">
        <v>-1</v>
      </c>
      <c r="AK160">
        <v>0.87</v>
      </c>
      <c r="AL160">
        <v>0.92</v>
      </c>
      <c r="AM160">
        <v>10.012383460000001</v>
      </c>
      <c r="AN160">
        <v>0.87500619199999996</v>
      </c>
      <c r="AO160">
        <v>2.9541633000000001E-2</v>
      </c>
      <c r="AP160">
        <v>0.50616510299999995</v>
      </c>
      <c r="AQ160">
        <v>1.8802950039999999</v>
      </c>
      <c r="AR160">
        <v>-1</v>
      </c>
      <c r="AS160">
        <v>1801.630249</v>
      </c>
      <c r="AT160">
        <v>0.5</v>
      </c>
      <c r="AU160">
        <v>186.78467459999999</v>
      </c>
      <c r="AV160">
        <v>4.3948879129999998</v>
      </c>
      <c r="AW160">
        <v>1.0872462169999999</v>
      </c>
      <c r="AX160">
        <v>24.68911743</v>
      </c>
      <c r="AY160">
        <v>2</v>
      </c>
      <c r="AZ160">
        <v>4.644859791</v>
      </c>
      <c r="BA160">
        <v>1</v>
      </c>
      <c r="BB160">
        <v>9.289719582</v>
      </c>
      <c r="BC160">
        <v>24.567653660000001</v>
      </c>
      <c r="BD160">
        <v>24.68911743</v>
      </c>
      <c r="BE160">
        <v>25.013778689999999</v>
      </c>
      <c r="BF160">
        <v>799.77764890000003</v>
      </c>
      <c r="BG160">
        <v>771.87615970000002</v>
      </c>
      <c r="BH160">
        <v>17.738687519999999</v>
      </c>
      <c r="BI160">
        <v>20.193532940000001</v>
      </c>
      <c r="BJ160">
        <v>57.661220550000003</v>
      </c>
      <c r="BK160">
        <v>65.64091492</v>
      </c>
      <c r="BL160">
        <v>350.82775880000003</v>
      </c>
      <c r="BM160">
        <v>1800.865601</v>
      </c>
      <c r="BN160">
        <v>0.13048084099999999</v>
      </c>
      <c r="BO160">
        <v>100.72396089999999</v>
      </c>
      <c r="BP160">
        <v>-0.22556114199999999</v>
      </c>
      <c r="BQ160">
        <v>0.18417382199999999</v>
      </c>
      <c r="BR160">
        <v>0.25</v>
      </c>
      <c r="BS160">
        <v>-1.355140209</v>
      </c>
      <c r="BT160">
        <v>7.355140209</v>
      </c>
      <c r="BU160">
        <v>1</v>
      </c>
      <c r="BV160">
        <v>0</v>
      </c>
      <c r="BW160">
        <v>0.15999999600000001</v>
      </c>
      <c r="BX160">
        <v>111115</v>
      </c>
      <c r="BY160">
        <v>1.7541387939999999</v>
      </c>
      <c r="BZ160">
        <v>4.3948879999999996E-3</v>
      </c>
      <c r="CA160">
        <v>297.83911740000002</v>
      </c>
      <c r="CB160">
        <v>297.71765370000003</v>
      </c>
      <c r="CC160">
        <v>288.13848969999998</v>
      </c>
      <c r="CD160">
        <v>0.37157279999999998</v>
      </c>
      <c r="CE160">
        <v>3.121218839</v>
      </c>
      <c r="CF160">
        <v>30.987848490000001</v>
      </c>
      <c r="CG160">
        <v>10.79431555</v>
      </c>
      <c r="CH160">
        <v>24.62838554</v>
      </c>
      <c r="CI160">
        <v>3.1099090770000002</v>
      </c>
      <c r="CJ160">
        <v>0.39672915600000003</v>
      </c>
      <c r="CK160">
        <v>2.0339726219999998</v>
      </c>
      <c r="CL160">
        <v>1.075936454</v>
      </c>
      <c r="CM160">
        <v>0.24948733100000001</v>
      </c>
      <c r="CN160">
        <v>58.159457260000003</v>
      </c>
      <c r="CO160">
        <v>0.74806600999999995</v>
      </c>
      <c r="CP160">
        <v>65.777834970000001</v>
      </c>
      <c r="CQ160">
        <v>765.25663299999997</v>
      </c>
      <c r="CR160">
        <v>3.9153289000000001E-2</v>
      </c>
      <c r="CS160">
        <v>0</v>
      </c>
      <c r="CT160">
        <v>1575.7685509999999</v>
      </c>
      <c r="CU160">
        <v>462.43383790000001</v>
      </c>
      <c r="CV160">
        <v>0.23697058700000001</v>
      </c>
      <c r="CW160" t="e">
        <v>#DIV/0!</v>
      </c>
      <c r="CX160">
        <v>21</v>
      </c>
      <c r="CY160">
        <v>0.14292889323999</v>
      </c>
      <c r="CZ160">
        <v>-7.1546037673698599</v>
      </c>
      <c r="DA160">
        <v>30.006908475027501</v>
      </c>
      <c r="DB160">
        <v>0.66015198645060402</v>
      </c>
    </row>
    <row r="161" spans="1:106" x14ac:dyDescent="0.3">
      <c r="A161">
        <v>160</v>
      </c>
      <c r="B161" t="s">
        <v>85</v>
      </c>
      <c r="C161">
        <v>71</v>
      </c>
      <c r="D161">
        <v>21</v>
      </c>
      <c r="E161">
        <v>3</v>
      </c>
      <c r="F161">
        <v>3</v>
      </c>
      <c r="G161">
        <v>69</v>
      </c>
      <c r="H161" s="3">
        <v>41313</v>
      </c>
      <c r="I161">
        <v>2</v>
      </c>
      <c r="J161">
        <v>147.16834270000001</v>
      </c>
      <c r="K161">
        <v>2.1938622809999999</v>
      </c>
      <c r="L161">
        <v>144.0453857</v>
      </c>
      <c r="M161">
        <v>230.13844750000001</v>
      </c>
      <c r="N161">
        <v>45.2</v>
      </c>
      <c r="O161">
        <v>64</v>
      </c>
      <c r="P161" s="118">
        <v>0.7252777777777778</v>
      </c>
      <c r="Q161" s="118">
        <v>0.15763888888888888</v>
      </c>
      <c r="R161" s="118">
        <v>0.56763888888888892</v>
      </c>
      <c r="S161">
        <v>13843</v>
      </c>
      <c r="T161">
        <v>0</v>
      </c>
      <c r="U161">
        <v>400</v>
      </c>
      <c r="V161">
        <v>29.30576946</v>
      </c>
      <c r="W161">
        <v>0.40002959700000001</v>
      </c>
      <c r="X161">
        <v>255.09449069999999</v>
      </c>
      <c r="Y161">
        <v>24.80280685</v>
      </c>
      <c r="Z161">
        <v>10</v>
      </c>
      <c r="AA161">
        <v>10</v>
      </c>
      <c r="AB161">
        <v>0</v>
      </c>
      <c r="AC161">
        <v>0</v>
      </c>
      <c r="AD161">
        <v>503.10961909999997</v>
      </c>
      <c r="AE161">
        <v>926.55554199999995</v>
      </c>
      <c r="AF161">
        <v>701.51416019999999</v>
      </c>
      <c r="AG161" t="e">
        <v>#DIV/0!</v>
      </c>
      <c r="AH161">
        <v>0.45701083599999998</v>
      </c>
      <c r="AI161">
        <v>0.24287953800000001</v>
      </c>
      <c r="AJ161">
        <v>-1</v>
      </c>
      <c r="AK161">
        <v>0.87</v>
      </c>
      <c r="AL161">
        <v>0.92</v>
      </c>
      <c r="AM161">
        <v>10.012383460000001</v>
      </c>
      <c r="AN161">
        <v>0.87500619199999996</v>
      </c>
      <c r="AO161">
        <v>1.9234087E-2</v>
      </c>
      <c r="AP161">
        <v>0.53145247100000004</v>
      </c>
      <c r="AQ161">
        <v>1.8416573780000001</v>
      </c>
      <c r="AR161">
        <v>-1</v>
      </c>
      <c r="AS161">
        <v>1800.7052000000001</v>
      </c>
      <c r="AT161">
        <v>0.5</v>
      </c>
      <c r="AU161">
        <v>191.34392450000001</v>
      </c>
      <c r="AV161">
        <v>4.3460872549999996</v>
      </c>
      <c r="AW161">
        <v>1.1121165369999999</v>
      </c>
      <c r="AX161">
        <v>24.80280685</v>
      </c>
      <c r="AY161">
        <v>2</v>
      </c>
      <c r="AZ161">
        <v>4.644859791</v>
      </c>
      <c r="BA161">
        <v>1</v>
      </c>
      <c r="BB161">
        <v>9.289719582</v>
      </c>
      <c r="BC161">
        <v>24.58065414</v>
      </c>
      <c r="BD161">
        <v>24.80280685</v>
      </c>
      <c r="BE161">
        <v>25.016923899999998</v>
      </c>
      <c r="BF161">
        <v>400.03042599999998</v>
      </c>
      <c r="BG161">
        <v>382.37564090000001</v>
      </c>
      <c r="BH161">
        <v>17.730041499999999</v>
      </c>
      <c r="BI161">
        <v>20.15782166</v>
      </c>
      <c r="BJ161">
        <v>57.588180540000003</v>
      </c>
      <c r="BK161">
        <v>65.473747250000002</v>
      </c>
      <c r="BL161">
        <v>350.8126221</v>
      </c>
      <c r="BM161">
        <v>1800.7052000000001</v>
      </c>
      <c r="BN161">
        <v>0.19723545000000001</v>
      </c>
      <c r="BO161">
        <v>100.7237167</v>
      </c>
      <c r="BP161">
        <v>-0.22556114199999999</v>
      </c>
      <c r="BQ161">
        <v>0.18417382199999999</v>
      </c>
      <c r="BR161">
        <v>0.5</v>
      </c>
      <c r="BS161">
        <v>-1.355140209</v>
      </c>
      <c r="BT161">
        <v>7.355140209</v>
      </c>
      <c r="BU161">
        <v>1</v>
      </c>
      <c r="BV161">
        <v>0</v>
      </c>
      <c r="BW161">
        <v>0.15999999600000001</v>
      </c>
      <c r="BX161">
        <v>111115</v>
      </c>
      <c r="BY161">
        <v>1.7540631099999999</v>
      </c>
      <c r="BZ161">
        <v>4.3460870000000002E-3</v>
      </c>
      <c r="CA161">
        <v>297.95280689999998</v>
      </c>
      <c r="CB161">
        <v>297.73065409999998</v>
      </c>
      <c r="CC161">
        <v>288.11282560000001</v>
      </c>
      <c r="CD161">
        <v>0.375467832</v>
      </c>
      <c r="CE161">
        <v>3.1424872549999998</v>
      </c>
      <c r="CF161">
        <v>31.19907959</v>
      </c>
      <c r="CG161">
        <v>11.041257939999999</v>
      </c>
      <c r="CH161">
        <v>24.691730499999998</v>
      </c>
      <c r="CI161">
        <v>3.1217062609999999</v>
      </c>
      <c r="CJ161">
        <v>0.38351485800000001</v>
      </c>
      <c r="CK161">
        <v>2.0303707179999999</v>
      </c>
      <c r="CL161">
        <v>1.091335543</v>
      </c>
      <c r="CM161">
        <v>0.24112776999999999</v>
      </c>
      <c r="CN161">
        <v>25.69406523</v>
      </c>
      <c r="CO161">
        <v>0.66713060000000002</v>
      </c>
      <c r="CP161">
        <v>65.177132150000006</v>
      </c>
      <c r="CQ161">
        <v>378.11686980000002</v>
      </c>
      <c r="CR161">
        <v>5.0515229000000002E-2</v>
      </c>
      <c r="CS161">
        <v>0</v>
      </c>
      <c r="CT161">
        <v>1575.6282000000001</v>
      </c>
      <c r="CU161">
        <v>423.44592290000003</v>
      </c>
      <c r="CV161">
        <v>0.24287953800000001</v>
      </c>
      <c r="CW161" t="e">
        <v>#DIV/0!</v>
      </c>
      <c r="CX161">
        <v>21</v>
      </c>
      <c r="CY161">
        <v>0.14292889323999</v>
      </c>
      <c r="CZ161">
        <v>-7.1546037673698599</v>
      </c>
      <c r="DA161">
        <v>30.006908475027501</v>
      </c>
      <c r="DB161">
        <v>0.66015198645060402</v>
      </c>
    </row>
    <row r="162" spans="1:106" x14ac:dyDescent="0.3">
      <c r="A162">
        <v>161</v>
      </c>
      <c r="B162" t="s">
        <v>88</v>
      </c>
      <c r="C162">
        <v>74</v>
      </c>
      <c r="D162">
        <v>20</v>
      </c>
      <c r="E162">
        <v>3</v>
      </c>
      <c r="F162">
        <v>3</v>
      </c>
      <c r="G162">
        <v>69</v>
      </c>
      <c r="H162" s="3">
        <v>41313</v>
      </c>
      <c r="I162">
        <v>2</v>
      </c>
      <c r="J162">
        <v>182.93932280000001</v>
      </c>
      <c r="K162">
        <v>1.681982168</v>
      </c>
      <c r="L162">
        <v>170.55979840000001</v>
      </c>
      <c r="M162">
        <v>273.31196</v>
      </c>
      <c r="N162">
        <v>50.4</v>
      </c>
      <c r="O162">
        <v>66</v>
      </c>
      <c r="P162" s="118">
        <v>0.73179398148148145</v>
      </c>
      <c r="Q162" s="118">
        <v>0.15763888888888888</v>
      </c>
      <c r="R162" s="118">
        <v>0.57415509259259256</v>
      </c>
      <c r="S162">
        <v>14415</v>
      </c>
      <c r="T162">
        <v>0</v>
      </c>
      <c r="U162">
        <v>50</v>
      </c>
      <c r="V162">
        <v>0.43908048599999999</v>
      </c>
      <c r="W162">
        <v>0.65469830200000001</v>
      </c>
      <c r="X162">
        <v>47.340905200000002</v>
      </c>
      <c r="Y162">
        <v>24.339344019999999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e">
        <v>#DIV/0!</v>
      </c>
      <c r="AH162">
        <v>0.45701083599999998</v>
      </c>
      <c r="AI162">
        <v>0.24287953800000001</v>
      </c>
      <c r="AJ162">
        <v>-1</v>
      </c>
      <c r="AK162">
        <v>0.87</v>
      </c>
      <c r="AL162">
        <v>0.92</v>
      </c>
      <c r="AM162">
        <v>10.012383460000001</v>
      </c>
      <c r="AN162">
        <v>0.87500619199999996</v>
      </c>
      <c r="AO162">
        <v>9.1448199999999999E-4</v>
      </c>
      <c r="AP162">
        <v>0.53145247100000004</v>
      </c>
      <c r="AQ162">
        <v>1.8416573780000001</v>
      </c>
      <c r="AR162">
        <v>-1</v>
      </c>
      <c r="AS162">
        <v>1800.7052000000001</v>
      </c>
      <c r="AT162">
        <v>0.5</v>
      </c>
      <c r="AU162">
        <v>191.34392450000001</v>
      </c>
      <c r="AV162">
        <v>5.9010957240000002</v>
      </c>
      <c r="AW162">
        <v>0.94680793500000004</v>
      </c>
      <c r="AX162">
        <v>24.339344019999999</v>
      </c>
      <c r="AY162">
        <v>2</v>
      </c>
      <c r="AZ162">
        <v>4.644859791</v>
      </c>
      <c r="BA162">
        <v>1</v>
      </c>
      <c r="BB162">
        <v>9.289719582</v>
      </c>
      <c r="BC162">
        <v>24.59482384</v>
      </c>
      <c r="BD162">
        <v>24.339344019999999</v>
      </c>
      <c r="BE162">
        <v>25.01232147</v>
      </c>
      <c r="BF162">
        <v>49.632915500000003</v>
      </c>
      <c r="BG162">
        <v>49.216987609999997</v>
      </c>
      <c r="BH162">
        <v>17.654636379999999</v>
      </c>
      <c r="BI162">
        <v>20.94862556</v>
      </c>
      <c r="BJ162">
        <v>57.287643430000003</v>
      </c>
      <c r="BK162">
        <v>67.976325990000007</v>
      </c>
      <c r="BL162">
        <v>350.78900149999998</v>
      </c>
      <c r="BM162">
        <v>1798.4522710000001</v>
      </c>
      <c r="BN162">
        <v>0.32670795899999999</v>
      </c>
      <c r="BO162">
        <v>100.7113342</v>
      </c>
      <c r="BP162">
        <v>-0.47340965299999999</v>
      </c>
      <c r="BQ162">
        <v>0.21109604800000001</v>
      </c>
      <c r="BR162">
        <v>0.25</v>
      </c>
      <c r="BS162">
        <v>-1.355140209</v>
      </c>
      <c r="BT162">
        <v>7.355140209</v>
      </c>
      <c r="BU162">
        <v>1</v>
      </c>
      <c r="BV162">
        <v>0</v>
      </c>
      <c r="BW162">
        <v>0.15999999600000001</v>
      </c>
      <c r="BX162">
        <v>111115</v>
      </c>
      <c r="BY162">
        <v>1.753945007</v>
      </c>
      <c r="BZ162">
        <v>5.9010959999999998E-3</v>
      </c>
      <c r="CA162">
        <v>297.48934400000002</v>
      </c>
      <c r="CB162">
        <v>297.74482380000001</v>
      </c>
      <c r="CC162">
        <v>287.75235679999997</v>
      </c>
      <c r="CD162">
        <v>0.121620679</v>
      </c>
      <c r="CE162">
        <v>3.0565719659999999</v>
      </c>
      <c r="CF162">
        <v>30.349830919999999</v>
      </c>
      <c r="CG162">
        <v>9.4012053590000004</v>
      </c>
      <c r="CH162">
        <v>24.467083930000001</v>
      </c>
      <c r="CI162">
        <v>3.0800445000000001</v>
      </c>
      <c r="CJ162">
        <v>0.61159574299999997</v>
      </c>
      <c r="CK162">
        <v>2.1097640310000001</v>
      </c>
      <c r="CL162">
        <v>0.97028046899999998</v>
      </c>
      <c r="CM162">
        <v>0.38589944900000001</v>
      </c>
      <c r="CN162">
        <v>4.7677657260000004</v>
      </c>
      <c r="CO162">
        <v>0.96188140499999997</v>
      </c>
      <c r="CP162">
        <v>70.301455279999999</v>
      </c>
      <c r="CQ162">
        <v>49.153179590000001</v>
      </c>
      <c r="CR162">
        <v>6.2799589999999999E-3</v>
      </c>
      <c r="CS162">
        <v>0</v>
      </c>
      <c r="CT162">
        <v>1573.656872</v>
      </c>
      <c r="CU162">
        <v>423.44592290000003</v>
      </c>
      <c r="CV162">
        <v>0.24287953800000001</v>
      </c>
      <c r="CW162" t="e">
        <v>#DIV/0!</v>
      </c>
      <c r="CX162">
        <v>20</v>
      </c>
      <c r="CY162">
        <v>0.171190491461676</v>
      </c>
      <c r="CZ162">
        <v>-7.6652323414285997</v>
      </c>
      <c r="DA162">
        <v>36.844295438607098</v>
      </c>
      <c r="DB162">
        <v>0.81057449964935502</v>
      </c>
    </row>
    <row r="163" spans="1:106" x14ac:dyDescent="0.3">
      <c r="A163">
        <v>162</v>
      </c>
      <c r="B163" t="s">
        <v>88</v>
      </c>
      <c r="C163">
        <v>74</v>
      </c>
      <c r="D163">
        <v>20</v>
      </c>
      <c r="E163">
        <v>3</v>
      </c>
      <c r="F163">
        <v>3</v>
      </c>
      <c r="G163">
        <v>69</v>
      </c>
      <c r="H163" s="3">
        <v>41313</v>
      </c>
      <c r="I163">
        <v>2</v>
      </c>
      <c r="J163">
        <v>182.93932280000001</v>
      </c>
      <c r="K163">
        <v>1.681982168</v>
      </c>
      <c r="L163">
        <v>170.55979840000001</v>
      </c>
      <c r="M163">
        <v>273.31196</v>
      </c>
      <c r="N163">
        <v>50.4</v>
      </c>
      <c r="O163">
        <v>67</v>
      </c>
      <c r="P163" s="118">
        <v>0.73351851851851846</v>
      </c>
      <c r="Q163" s="118">
        <v>0.15763888888888888</v>
      </c>
      <c r="R163" s="118">
        <v>0.57587962962962969</v>
      </c>
      <c r="S163">
        <v>14563.5</v>
      </c>
      <c r="T163">
        <v>0</v>
      </c>
      <c r="U163">
        <v>150</v>
      </c>
      <c r="V163">
        <v>13.52645996</v>
      </c>
      <c r="W163">
        <v>0.65207754100000004</v>
      </c>
      <c r="X163">
        <v>106.1174912</v>
      </c>
      <c r="Y163">
        <v>24.172740940000001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t="e">
        <v>#DIV/0!</v>
      </c>
      <c r="AH163">
        <v>0.45701083599999998</v>
      </c>
      <c r="AI163">
        <v>0.24287953800000001</v>
      </c>
      <c r="AJ163">
        <v>-1</v>
      </c>
      <c r="AK163">
        <v>0.87</v>
      </c>
      <c r="AL163">
        <v>0.92</v>
      </c>
      <c r="AM163">
        <v>10.012383460000001</v>
      </c>
      <c r="AN163">
        <v>0.87500619199999996</v>
      </c>
      <c r="AO163">
        <v>9.2250849999999992E-3</v>
      </c>
      <c r="AP163">
        <v>0.53145247100000004</v>
      </c>
      <c r="AQ163">
        <v>1.8416573780000001</v>
      </c>
      <c r="AR163">
        <v>-1</v>
      </c>
      <c r="AS163">
        <v>1800.7052000000001</v>
      </c>
      <c r="AT163">
        <v>0.5</v>
      </c>
      <c r="AU163">
        <v>191.34392450000001</v>
      </c>
      <c r="AV163">
        <v>5.8135918389999999</v>
      </c>
      <c r="AW163">
        <v>0.9365211</v>
      </c>
      <c r="AX163">
        <v>24.172740940000001</v>
      </c>
      <c r="AY163">
        <v>2</v>
      </c>
      <c r="AZ163">
        <v>4.644859791</v>
      </c>
      <c r="BA163">
        <v>1</v>
      </c>
      <c r="BB163">
        <v>9.289719582</v>
      </c>
      <c r="BC163">
        <v>24.536537169999999</v>
      </c>
      <c r="BD163">
        <v>24.172740940000001</v>
      </c>
      <c r="BE163">
        <v>25.0126667</v>
      </c>
      <c r="BF163">
        <v>151.37329099999999</v>
      </c>
      <c r="BG163">
        <v>143.1871338</v>
      </c>
      <c r="BH163">
        <v>17.50329018</v>
      </c>
      <c r="BI163">
        <v>20.748910899999998</v>
      </c>
      <c r="BJ163">
        <v>56.995494839999999</v>
      </c>
      <c r="BK163">
        <v>67.564125059999995</v>
      </c>
      <c r="BL163">
        <v>350.80908199999999</v>
      </c>
      <c r="BM163">
        <v>1799.6096190000001</v>
      </c>
      <c r="BN163">
        <v>0.15880000599999999</v>
      </c>
      <c r="BO163">
        <v>100.7123795</v>
      </c>
      <c r="BP163">
        <v>-0.25905418400000002</v>
      </c>
      <c r="BQ163">
        <v>0.20378327399999999</v>
      </c>
      <c r="BR163">
        <v>0.5</v>
      </c>
      <c r="BS163">
        <v>-1.355140209</v>
      </c>
      <c r="BT163">
        <v>7.355140209</v>
      </c>
      <c r="BU163">
        <v>1</v>
      </c>
      <c r="BV163">
        <v>0</v>
      </c>
      <c r="BW163">
        <v>0.15999999600000001</v>
      </c>
      <c r="BX163">
        <v>111115</v>
      </c>
      <c r="BY163">
        <v>1.75404541</v>
      </c>
      <c r="BZ163">
        <v>5.8135920000000002E-3</v>
      </c>
      <c r="CA163">
        <v>297.32274089999999</v>
      </c>
      <c r="CB163">
        <v>297.68653719999998</v>
      </c>
      <c r="CC163">
        <v>287.9375326</v>
      </c>
      <c r="CD163">
        <v>0.14270335200000001</v>
      </c>
      <c r="CE163">
        <v>3.026193288</v>
      </c>
      <c r="CF163">
        <v>30.047877969999998</v>
      </c>
      <c r="CG163">
        <v>9.2989670669999995</v>
      </c>
      <c r="CH163">
        <v>24.354639049999999</v>
      </c>
      <c r="CI163">
        <v>3.0593742000000002</v>
      </c>
      <c r="CJ163">
        <v>0.60930809799999996</v>
      </c>
      <c r="CK163">
        <v>2.0896721880000002</v>
      </c>
      <c r="CL163">
        <v>0.96970201199999995</v>
      </c>
      <c r="CM163">
        <v>0.38444227199999997</v>
      </c>
      <c r="CN163">
        <v>10.68734504</v>
      </c>
      <c r="CO163">
        <v>0.74111051999999999</v>
      </c>
      <c r="CP163">
        <v>70.329047489999994</v>
      </c>
      <c r="CQ163">
        <v>141.22144249999999</v>
      </c>
      <c r="CR163">
        <v>6.7362507000000002E-2</v>
      </c>
      <c r="CS163">
        <v>0</v>
      </c>
      <c r="CT163">
        <v>1574.6695589999999</v>
      </c>
      <c r="CU163">
        <v>423.44592290000003</v>
      </c>
      <c r="CV163">
        <v>0.24287953800000001</v>
      </c>
      <c r="CW163" t="e">
        <v>#DIV/0!</v>
      </c>
      <c r="CX163">
        <v>20</v>
      </c>
      <c r="CY163">
        <v>0.171190491461676</v>
      </c>
      <c r="CZ163">
        <v>-7.6652323414285997</v>
      </c>
      <c r="DA163">
        <v>36.844295438607098</v>
      </c>
      <c r="DB163">
        <v>0.81057449964935502</v>
      </c>
    </row>
    <row r="164" spans="1:106" x14ac:dyDescent="0.3">
      <c r="A164">
        <v>163</v>
      </c>
      <c r="B164" t="s">
        <v>88</v>
      </c>
      <c r="C164">
        <v>74</v>
      </c>
      <c r="D164">
        <v>20</v>
      </c>
      <c r="E164">
        <v>3</v>
      </c>
      <c r="F164">
        <v>3</v>
      </c>
      <c r="G164">
        <v>69</v>
      </c>
      <c r="H164" s="3">
        <v>41313</v>
      </c>
      <c r="I164">
        <v>2</v>
      </c>
      <c r="J164">
        <v>182.93932280000001</v>
      </c>
      <c r="K164">
        <v>1.681982168</v>
      </c>
      <c r="L164">
        <v>170.55979840000001</v>
      </c>
      <c r="M164">
        <v>273.31196</v>
      </c>
      <c r="N164">
        <v>50.4</v>
      </c>
      <c r="O164">
        <v>69</v>
      </c>
      <c r="P164" s="118">
        <v>0.73835648148148147</v>
      </c>
      <c r="Q164" s="118">
        <v>0.15763888888888888</v>
      </c>
      <c r="R164" s="118">
        <v>0.58071759259259259</v>
      </c>
      <c r="S164">
        <v>14981.5</v>
      </c>
      <c r="T164">
        <v>0</v>
      </c>
      <c r="U164">
        <v>800</v>
      </c>
      <c r="V164">
        <v>55.508891439999999</v>
      </c>
      <c r="W164">
        <v>0.58315132599999997</v>
      </c>
      <c r="X164">
        <v>595.00581629999999</v>
      </c>
      <c r="Y164">
        <v>24.060251239999999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t="e">
        <v>#DIV/0!</v>
      </c>
      <c r="AH164">
        <v>0.45701083599999998</v>
      </c>
      <c r="AI164">
        <v>0.24287953800000001</v>
      </c>
      <c r="AJ164">
        <v>-1</v>
      </c>
      <c r="AK164">
        <v>0.87</v>
      </c>
      <c r="AL164">
        <v>0.92</v>
      </c>
      <c r="AM164">
        <v>10.012383460000001</v>
      </c>
      <c r="AN164">
        <v>0.87500619199999996</v>
      </c>
      <c r="AO164">
        <v>3.5873763000000003E-2</v>
      </c>
      <c r="AP164">
        <v>0.53145247100000004</v>
      </c>
      <c r="AQ164">
        <v>1.8416573780000001</v>
      </c>
      <c r="AR164">
        <v>-1</v>
      </c>
      <c r="AS164">
        <v>1800.7052000000001</v>
      </c>
      <c r="AT164">
        <v>0.5</v>
      </c>
      <c r="AU164">
        <v>191.34392450000001</v>
      </c>
      <c r="AV164">
        <v>5.4257300669999999</v>
      </c>
      <c r="AW164">
        <v>0.97090651400000005</v>
      </c>
      <c r="AX164">
        <v>24.060251239999999</v>
      </c>
      <c r="AY164">
        <v>2</v>
      </c>
      <c r="AZ164">
        <v>4.644859791</v>
      </c>
      <c r="BA164">
        <v>1</v>
      </c>
      <c r="BB164">
        <v>9.289719582</v>
      </c>
      <c r="BC164">
        <v>24.503107069999999</v>
      </c>
      <c r="BD164">
        <v>24.060251239999999</v>
      </c>
      <c r="BE164">
        <v>25.016103739999998</v>
      </c>
      <c r="BF164">
        <v>800.18286130000001</v>
      </c>
      <c r="BG164">
        <v>766.16870119999999</v>
      </c>
      <c r="BH164">
        <v>17.175472259999999</v>
      </c>
      <c r="BI164">
        <v>20.206056589999999</v>
      </c>
      <c r="BJ164">
        <v>56.037937159999998</v>
      </c>
      <c r="BK164">
        <v>65.925743100000005</v>
      </c>
      <c r="BL164">
        <v>350.82986449999999</v>
      </c>
      <c r="BM164">
        <v>1800.2330320000001</v>
      </c>
      <c r="BN164">
        <v>0.21241110599999999</v>
      </c>
      <c r="BO164">
        <v>100.7086563</v>
      </c>
      <c r="BP164">
        <v>-0.20491599999999999</v>
      </c>
      <c r="BQ164">
        <v>0.18034386599999999</v>
      </c>
      <c r="BR164">
        <v>0.25</v>
      </c>
      <c r="BS164">
        <v>-1.355140209</v>
      </c>
      <c r="BT164">
        <v>7.355140209</v>
      </c>
      <c r="BU164">
        <v>1</v>
      </c>
      <c r="BV164">
        <v>0</v>
      </c>
      <c r="BW164">
        <v>0.15999999600000001</v>
      </c>
      <c r="BX164">
        <v>111115</v>
      </c>
      <c r="BY164">
        <v>1.754149323</v>
      </c>
      <c r="BZ164">
        <v>5.4257300000000001E-3</v>
      </c>
      <c r="CA164">
        <v>297.21025120000002</v>
      </c>
      <c r="CB164">
        <v>297.6531071</v>
      </c>
      <c r="CC164">
        <v>288.0372787</v>
      </c>
      <c r="CD164">
        <v>0.21508494</v>
      </c>
      <c r="CE164">
        <v>3.0058313230000002</v>
      </c>
      <c r="CF164">
        <v>29.846801979999999</v>
      </c>
      <c r="CG164">
        <v>9.6407453899999993</v>
      </c>
      <c r="CH164">
        <v>24.281679149999999</v>
      </c>
      <c r="CI164">
        <v>3.04602723</v>
      </c>
      <c r="CJ164">
        <v>0.54870688999999995</v>
      </c>
      <c r="CK164">
        <v>2.0349248090000001</v>
      </c>
      <c r="CL164">
        <v>1.0111024209999999</v>
      </c>
      <c r="CM164">
        <v>0.345878572</v>
      </c>
      <c r="CN164">
        <v>59.922236259999998</v>
      </c>
      <c r="CO164">
        <v>0.77659895999999995</v>
      </c>
      <c r="CP164">
        <v>68.826963210000002</v>
      </c>
      <c r="CQ164">
        <v>758.10204180000005</v>
      </c>
      <c r="CR164">
        <v>5.0395702000000001E-2</v>
      </c>
      <c r="CS164">
        <v>0</v>
      </c>
      <c r="CT164">
        <v>1575.21505</v>
      </c>
      <c r="CU164">
        <v>423.44592290000003</v>
      </c>
      <c r="CV164">
        <v>0.24287953800000001</v>
      </c>
      <c r="CW164" t="e">
        <v>#DIV/0!</v>
      </c>
      <c r="CX164">
        <v>20</v>
      </c>
      <c r="CY164">
        <v>0.171190491461676</v>
      </c>
      <c r="CZ164">
        <v>-7.6652323414285997</v>
      </c>
      <c r="DA164">
        <v>36.844295438607098</v>
      </c>
      <c r="DB164">
        <v>0.81057449964935502</v>
      </c>
    </row>
    <row r="165" spans="1:106" x14ac:dyDescent="0.3">
      <c r="A165">
        <v>164</v>
      </c>
      <c r="B165" t="s">
        <v>88</v>
      </c>
      <c r="C165">
        <v>74</v>
      </c>
      <c r="D165">
        <v>20</v>
      </c>
      <c r="E165">
        <v>3</v>
      </c>
      <c r="F165">
        <v>3</v>
      </c>
      <c r="G165">
        <v>69</v>
      </c>
      <c r="H165" s="3">
        <v>41313</v>
      </c>
      <c r="I165">
        <v>2</v>
      </c>
      <c r="J165">
        <v>182.93932280000001</v>
      </c>
      <c r="K165">
        <v>1.681982168</v>
      </c>
      <c r="L165">
        <v>170.55979840000001</v>
      </c>
      <c r="M165">
        <v>273.31196</v>
      </c>
      <c r="N165">
        <v>50.4</v>
      </c>
      <c r="O165">
        <v>70</v>
      </c>
      <c r="P165" s="118">
        <v>0.74068287037037039</v>
      </c>
      <c r="Q165" s="118">
        <v>0.15763888888888888</v>
      </c>
      <c r="R165" s="118">
        <v>0.58304398148148151</v>
      </c>
      <c r="S165">
        <v>15173.5</v>
      </c>
      <c r="T165">
        <v>0</v>
      </c>
      <c r="U165">
        <v>400</v>
      </c>
      <c r="V165">
        <v>36.5324174</v>
      </c>
      <c r="W165">
        <v>0.535212189</v>
      </c>
      <c r="X165">
        <v>258.17818130000001</v>
      </c>
      <c r="Y165">
        <v>24.293443679999999</v>
      </c>
      <c r="Z165">
        <v>11</v>
      </c>
      <c r="AA165">
        <v>11</v>
      </c>
      <c r="AB165">
        <v>0</v>
      </c>
      <c r="AC165">
        <v>0</v>
      </c>
      <c r="AD165">
        <v>500.35131840000003</v>
      </c>
      <c r="AE165">
        <v>959.75512700000002</v>
      </c>
      <c r="AF165">
        <v>690.31030269999997</v>
      </c>
      <c r="AG165" t="e">
        <v>#DIV/0!</v>
      </c>
      <c r="AH165">
        <v>0.47866773099999999</v>
      </c>
      <c r="AI165">
        <v>0.280743303</v>
      </c>
      <c r="AJ165">
        <v>-1</v>
      </c>
      <c r="AK165">
        <v>0.87</v>
      </c>
      <c r="AL165">
        <v>0.92</v>
      </c>
      <c r="AM165">
        <v>10.012383460000001</v>
      </c>
      <c r="AN165">
        <v>0.87500619199999996</v>
      </c>
      <c r="AO165">
        <v>2.3833331999999999E-2</v>
      </c>
      <c r="AP165">
        <v>0.58650977500000001</v>
      </c>
      <c r="AQ165">
        <v>1.9181624829999999</v>
      </c>
      <c r="AR165">
        <v>-1</v>
      </c>
      <c r="AS165">
        <v>1799.7436520000001</v>
      </c>
      <c r="AT165">
        <v>0.5</v>
      </c>
      <c r="AU165">
        <v>221.05542919999999</v>
      </c>
      <c r="AV165">
        <v>5.3055196750000002</v>
      </c>
      <c r="AW165">
        <v>1.0292453130000001</v>
      </c>
      <c r="AX165">
        <v>24.293443679999999</v>
      </c>
      <c r="AY165">
        <v>2</v>
      </c>
      <c r="AZ165">
        <v>4.644859791</v>
      </c>
      <c r="BA165">
        <v>1</v>
      </c>
      <c r="BB165">
        <v>9.289719582</v>
      </c>
      <c r="BC165">
        <v>24.532966609999999</v>
      </c>
      <c r="BD165">
        <v>24.293443679999999</v>
      </c>
      <c r="BE165">
        <v>25.01408958</v>
      </c>
      <c r="BF165">
        <v>400.0429077</v>
      </c>
      <c r="BG165">
        <v>378.07290649999999</v>
      </c>
      <c r="BH165">
        <v>17.08380318</v>
      </c>
      <c r="BI165">
        <v>20.04775047</v>
      </c>
      <c r="BJ165">
        <v>55.637939449999998</v>
      </c>
      <c r="BK165">
        <v>65.290817259999997</v>
      </c>
      <c r="BL165">
        <v>350.82647709999998</v>
      </c>
      <c r="BM165">
        <v>1799.7436520000001</v>
      </c>
      <c r="BN165">
        <v>0.35402426100000001</v>
      </c>
      <c r="BO165">
        <v>100.70609279999999</v>
      </c>
      <c r="BP165">
        <v>-0.13402366600000001</v>
      </c>
      <c r="BQ165">
        <v>0.19870400399999999</v>
      </c>
      <c r="BR165">
        <v>0.5</v>
      </c>
      <c r="BS165">
        <v>-1.355140209</v>
      </c>
      <c r="BT165">
        <v>7.355140209</v>
      </c>
      <c r="BU165">
        <v>1</v>
      </c>
      <c r="BV165">
        <v>0</v>
      </c>
      <c r="BW165">
        <v>0.15999999600000001</v>
      </c>
      <c r="BX165">
        <v>111115</v>
      </c>
      <c r="BY165">
        <v>1.7541323849999999</v>
      </c>
      <c r="BZ165">
        <v>5.3055200000000002E-3</v>
      </c>
      <c r="CA165">
        <v>297.44344369999999</v>
      </c>
      <c r="CB165">
        <v>297.68296659999999</v>
      </c>
      <c r="CC165">
        <v>287.95897789999998</v>
      </c>
      <c r="CD165">
        <v>0.226742316</v>
      </c>
      <c r="CE165">
        <v>3.048175933</v>
      </c>
      <c r="CF165">
        <v>30.268038879999999</v>
      </c>
      <c r="CG165">
        <v>10.22028841</v>
      </c>
      <c r="CH165">
        <v>24.41320515</v>
      </c>
      <c r="CI165">
        <v>3.0701249920000002</v>
      </c>
      <c r="CJ165">
        <v>0.50605655800000005</v>
      </c>
      <c r="CK165">
        <v>2.0189306199999999</v>
      </c>
      <c r="CL165">
        <v>1.0511943720000001</v>
      </c>
      <c r="CM165">
        <v>0.318781653</v>
      </c>
      <c r="CN165">
        <v>26.000115900000001</v>
      </c>
      <c r="CO165">
        <v>0.68287935200000005</v>
      </c>
      <c r="CP165">
        <v>67.249521419999994</v>
      </c>
      <c r="CQ165">
        <v>372.76394499999998</v>
      </c>
      <c r="CR165">
        <v>6.5907329000000001E-2</v>
      </c>
      <c r="CS165">
        <v>0</v>
      </c>
      <c r="CT165">
        <v>1574.7868390000001</v>
      </c>
      <c r="CU165">
        <v>459.40380859999999</v>
      </c>
      <c r="CV165">
        <v>0.280743303</v>
      </c>
      <c r="CW165" t="e">
        <v>#DIV/0!</v>
      </c>
      <c r="CX165">
        <v>20</v>
      </c>
      <c r="CY165">
        <v>0.171190491461676</v>
      </c>
      <c r="CZ165">
        <v>-7.6652323414285997</v>
      </c>
      <c r="DA165">
        <v>36.844295438607098</v>
      </c>
      <c r="DB165">
        <v>0.81057449964935502</v>
      </c>
    </row>
    <row r="166" spans="1:106" x14ac:dyDescent="0.3">
      <c r="A166">
        <v>165</v>
      </c>
      <c r="B166" t="s">
        <v>15</v>
      </c>
      <c r="C166">
        <v>1</v>
      </c>
      <c r="D166">
        <v>1</v>
      </c>
      <c r="E166">
        <v>1</v>
      </c>
      <c r="F166">
        <v>1</v>
      </c>
      <c r="G166">
        <v>72</v>
      </c>
      <c r="H166" s="3">
        <v>41316</v>
      </c>
      <c r="I166">
        <v>1</v>
      </c>
      <c r="J166">
        <v>189.8481294</v>
      </c>
      <c r="K166">
        <v>1.7606996880000001</v>
      </c>
      <c r="L166">
        <v>193.8533884</v>
      </c>
      <c r="M166">
        <v>267.70380189999997</v>
      </c>
      <c r="N166">
        <v>46.2</v>
      </c>
      <c r="O166">
        <v>2</v>
      </c>
      <c r="P166" s="118">
        <v>0.56162037037037038</v>
      </c>
      <c r="Q166" s="118">
        <v>0.16111111111111112</v>
      </c>
      <c r="R166" s="118">
        <v>0.40050925925925923</v>
      </c>
      <c r="S166">
        <v>613</v>
      </c>
      <c r="T166">
        <v>0</v>
      </c>
      <c r="U166">
        <v>50</v>
      </c>
      <c r="V166">
        <v>-0.33558545899999997</v>
      </c>
      <c r="W166">
        <v>0.30854220500000001</v>
      </c>
      <c r="X166">
        <v>50.536953019999999</v>
      </c>
      <c r="Y166">
        <v>25.285566330000002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t="e">
        <v>#DIV/0!</v>
      </c>
      <c r="AH166" t="e">
        <v>#DIV/0!</v>
      </c>
      <c r="AI166" t="e">
        <v>#DIV/0!</v>
      </c>
      <c r="AJ166">
        <v>-1</v>
      </c>
      <c r="AK166">
        <v>0.85</v>
      </c>
      <c r="AL166">
        <v>0.85</v>
      </c>
      <c r="AM166">
        <v>9.7839221950000006</v>
      </c>
      <c r="AN166">
        <v>0.85</v>
      </c>
      <c r="AO166">
        <v>4.3391600000000001E-4</v>
      </c>
      <c r="AP166" t="e">
        <v>#DIV/0!</v>
      </c>
      <c r="AQ166" t="e">
        <v>#DIV/0!</v>
      </c>
      <c r="AR166" t="e">
        <v>#DIV/0!</v>
      </c>
      <c r="AS166">
        <v>0</v>
      </c>
      <c r="AT166">
        <v>0.5</v>
      </c>
      <c r="AU166" t="e">
        <v>#DIV/0!</v>
      </c>
      <c r="AV166">
        <v>4.433840075</v>
      </c>
      <c r="AW166">
        <v>1.4682532740000001</v>
      </c>
      <c r="AX166">
        <v>25.285566330000002</v>
      </c>
      <c r="AY166">
        <v>2</v>
      </c>
      <c r="AZ166">
        <v>4.644859791</v>
      </c>
      <c r="BA166">
        <v>1</v>
      </c>
      <c r="BB166">
        <v>9.289719582</v>
      </c>
      <c r="BC166">
        <v>24.878860469999999</v>
      </c>
      <c r="BD166">
        <v>25.285566330000002</v>
      </c>
      <c r="BE166">
        <v>25.140527729999999</v>
      </c>
      <c r="BF166">
        <v>49.869949339999998</v>
      </c>
      <c r="BG166">
        <v>49.935123439999998</v>
      </c>
      <c r="BH166">
        <v>14.93104553</v>
      </c>
      <c r="BI166">
        <v>17.417781829999999</v>
      </c>
      <c r="BJ166">
        <v>47.955013280000003</v>
      </c>
      <c r="BK166">
        <v>55.941825870000002</v>
      </c>
      <c r="BL166">
        <v>350.38797</v>
      </c>
      <c r="BM166">
        <v>1801.4174800000001</v>
      </c>
      <c r="BN166">
        <v>626.58563230000004</v>
      </c>
      <c r="BO166">
        <v>101.38853450000001</v>
      </c>
      <c r="BP166">
        <v>0.39152097699999999</v>
      </c>
      <c r="BQ166">
        <v>-0.90499454700000004</v>
      </c>
      <c r="BR166">
        <v>0.25</v>
      </c>
      <c r="BS166">
        <v>-1.355140209</v>
      </c>
      <c r="BT166">
        <v>7.355140209</v>
      </c>
      <c r="BU166">
        <v>1</v>
      </c>
      <c r="BV166">
        <v>0</v>
      </c>
      <c r="BW166">
        <v>0.15999999600000001</v>
      </c>
      <c r="BX166">
        <v>111135</v>
      </c>
      <c r="BY166">
        <v>1.7519398500000001</v>
      </c>
      <c r="BZ166">
        <v>4.4338399999999997E-3</v>
      </c>
      <c r="CA166">
        <v>298.4355663</v>
      </c>
      <c r="CB166">
        <v>298.02886050000001</v>
      </c>
      <c r="CC166">
        <v>288.22679040000003</v>
      </c>
      <c r="CD166">
        <v>0.32421462699999998</v>
      </c>
      <c r="CE166">
        <v>3.2342166489999999</v>
      </c>
      <c r="CF166">
        <v>31.8992346</v>
      </c>
      <c r="CG166">
        <v>14.481452770000001</v>
      </c>
      <c r="CH166">
        <v>25.082213400000001</v>
      </c>
      <c r="CI166">
        <v>3.1952961599999998</v>
      </c>
      <c r="CJ166">
        <v>0.29862391999999999</v>
      </c>
      <c r="CK166">
        <v>1.7659633749999999</v>
      </c>
      <c r="CL166">
        <v>1.429332786</v>
      </c>
      <c r="CM166">
        <v>0.18750640499999999</v>
      </c>
      <c r="CN166">
        <v>5.1238676070000002</v>
      </c>
      <c r="CO166">
        <v>1.0120522300000001</v>
      </c>
      <c r="CP166">
        <v>54.950997039999997</v>
      </c>
      <c r="CQ166">
        <v>49.983891370000002</v>
      </c>
      <c r="CR166">
        <v>-3.6893400000000002E-3</v>
      </c>
      <c r="CS166">
        <v>0</v>
      </c>
      <c r="CT166">
        <v>1531.2048580000001</v>
      </c>
      <c r="CU166">
        <v>0</v>
      </c>
      <c r="CV166" t="e">
        <v>#DIV/0!</v>
      </c>
      <c r="CW166" t="e">
        <v>#DIV/0!</v>
      </c>
      <c r="CX166">
        <v>1</v>
      </c>
      <c r="CY166">
        <v>0.20083838795851999</v>
      </c>
      <c r="CZ166">
        <v>-10.485345635872299</v>
      </c>
      <c r="DA166">
        <v>41.732635233342997</v>
      </c>
      <c r="DB166">
        <v>0.91811797513354598</v>
      </c>
    </row>
    <row r="167" spans="1:106" x14ac:dyDescent="0.3">
      <c r="A167">
        <v>166</v>
      </c>
      <c r="B167" t="s">
        <v>15</v>
      </c>
      <c r="C167">
        <v>1</v>
      </c>
      <c r="D167">
        <v>1</v>
      </c>
      <c r="E167">
        <v>1</v>
      </c>
      <c r="F167">
        <v>1</v>
      </c>
      <c r="G167">
        <v>72</v>
      </c>
      <c r="H167" s="3">
        <v>41316</v>
      </c>
      <c r="I167">
        <v>1</v>
      </c>
      <c r="J167">
        <v>189.8481294</v>
      </c>
      <c r="K167">
        <v>1.7606996880000001</v>
      </c>
      <c r="L167">
        <v>193.8533884</v>
      </c>
      <c r="M167">
        <v>267.70380189999997</v>
      </c>
      <c r="N167">
        <v>46.2</v>
      </c>
      <c r="O167">
        <v>3</v>
      </c>
      <c r="P167" s="118">
        <v>0.56403935185185183</v>
      </c>
      <c r="Q167" s="118">
        <v>0.16111111111111112</v>
      </c>
      <c r="R167" s="118">
        <v>0.4029282407407408</v>
      </c>
      <c r="S167">
        <v>822</v>
      </c>
      <c r="T167">
        <v>0</v>
      </c>
      <c r="U167">
        <v>150</v>
      </c>
      <c r="V167">
        <v>10.9551628</v>
      </c>
      <c r="W167">
        <v>0.29968914699999999</v>
      </c>
      <c r="X167">
        <v>82.545998769999997</v>
      </c>
      <c r="Y167">
        <v>25.094696039999999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e">
        <v>#DIV/0!</v>
      </c>
      <c r="AH167" t="e">
        <v>#DIV/0!</v>
      </c>
      <c r="AI167" t="e">
        <v>#DIV/0!</v>
      </c>
      <c r="AJ167">
        <v>-1</v>
      </c>
      <c r="AK167">
        <v>0.85</v>
      </c>
      <c r="AL167">
        <v>0.85</v>
      </c>
      <c r="AM167">
        <v>9.8076972960000006</v>
      </c>
      <c r="AN167">
        <v>0.85</v>
      </c>
      <c r="AO167">
        <v>7.8164900000000006E-3</v>
      </c>
      <c r="AP167" t="e">
        <v>#DIV/0!</v>
      </c>
      <c r="AQ167" t="e">
        <v>#DIV/0!</v>
      </c>
      <c r="AR167" t="e">
        <v>#DIV/0!</v>
      </c>
      <c r="AS167">
        <v>0</v>
      </c>
      <c r="AT167">
        <v>0.5</v>
      </c>
      <c r="AU167" t="e">
        <v>#DIV/0!</v>
      </c>
      <c r="AV167">
        <v>4.1868147389999999</v>
      </c>
      <c r="AW167">
        <v>1.4263467169999999</v>
      </c>
      <c r="AX167">
        <v>25.094696039999999</v>
      </c>
      <c r="AY167">
        <v>2</v>
      </c>
      <c r="AZ167">
        <v>4.644859791</v>
      </c>
      <c r="BA167">
        <v>1</v>
      </c>
      <c r="BB167">
        <v>9.289719582</v>
      </c>
      <c r="BC167">
        <v>24.793542859999999</v>
      </c>
      <c r="BD167">
        <v>25.094696039999999</v>
      </c>
      <c r="BE167">
        <v>25.144716259999999</v>
      </c>
      <c r="BF167">
        <v>151.8663483</v>
      </c>
      <c r="BG167">
        <v>145.2662048</v>
      </c>
      <c r="BH167">
        <v>15.12231922</v>
      </c>
      <c r="BI167">
        <v>17.47032166</v>
      </c>
      <c r="BJ167">
        <v>48.818325039999998</v>
      </c>
      <c r="BK167">
        <v>56.398216249999997</v>
      </c>
      <c r="BL167">
        <v>350.39739989999998</v>
      </c>
      <c r="BM167">
        <v>1799.387817</v>
      </c>
      <c r="BN167">
        <v>1794.767578</v>
      </c>
      <c r="BO167">
        <v>101.3906174</v>
      </c>
      <c r="BP167">
        <v>-0.73839235299999995</v>
      </c>
      <c r="BQ167">
        <v>-0.87882953900000005</v>
      </c>
      <c r="BR167">
        <v>0.25</v>
      </c>
      <c r="BS167">
        <v>-1.355140209</v>
      </c>
      <c r="BT167">
        <v>7.355140209</v>
      </c>
      <c r="BU167">
        <v>1</v>
      </c>
      <c r="BV167">
        <v>0</v>
      </c>
      <c r="BW167">
        <v>0.15999999600000001</v>
      </c>
      <c r="BX167">
        <v>111115</v>
      </c>
      <c r="BY167">
        <v>1.751987</v>
      </c>
      <c r="BZ167">
        <v>4.186815E-3</v>
      </c>
      <c r="CA167">
        <v>298.24469599999998</v>
      </c>
      <c r="CB167">
        <v>297.94354290000001</v>
      </c>
      <c r="CC167">
        <v>287.9020443</v>
      </c>
      <c r="CD167">
        <v>0.36762372799999998</v>
      </c>
      <c r="CE167">
        <v>3.1976734150000001</v>
      </c>
      <c r="CF167">
        <v>31.538159029999999</v>
      </c>
      <c r="CG167">
        <v>14.06783738</v>
      </c>
      <c r="CH167">
        <v>24.944119449999999</v>
      </c>
      <c r="CI167">
        <v>3.1690997510000001</v>
      </c>
      <c r="CJ167">
        <v>0.29032323300000001</v>
      </c>
      <c r="CK167">
        <v>1.771326698</v>
      </c>
      <c r="CL167">
        <v>1.3977730530000001</v>
      </c>
      <c r="CM167">
        <v>0.18227087</v>
      </c>
      <c r="CN167">
        <v>8.3693897770000003</v>
      </c>
      <c r="CO167">
        <v>0.56823952200000005</v>
      </c>
      <c r="CP167">
        <v>55.702788409999997</v>
      </c>
      <c r="CQ167">
        <v>143.67417940000001</v>
      </c>
      <c r="CR167">
        <v>4.2473402E-2</v>
      </c>
      <c r="CS167">
        <v>0</v>
      </c>
      <c r="CT167">
        <v>1529.4796449999999</v>
      </c>
      <c r="CU167">
        <v>0</v>
      </c>
      <c r="CV167" t="e">
        <v>#DIV/0!</v>
      </c>
      <c r="CW167" t="e">
        <v>#DIV/0!</v>
      </c>
      <c r="CX167">
        <v>1</v>
      </c>
      <c r="CY167">
        <v>0.20083838795851999</v>
      </c>
      <c r="CZ167">
        <v>-10.485345635872299</v>
      </c>
      <c r="DA167">
        <v>41.732635233342997</v>
      </c>
      <c r="DB167">
        <v>0.91811797513354598</v>
      </c>
    </row>
    <row r="168" spans="1:106" x14ac:dyDescent="0.3">
      <c r="A168">
        <v>167</v>
      </c>
      <c r="B168" t="s">
        <v>15</v>
      </c>
      <c r="C168">
        <v>1</v>
      </c>
      <c r="D168">
        <v>1</v>
      </c>
      <c r="E168">
        <v>1</v>
      </c>
      <c r="F168">
        <v>1</v>
      </c>
      <c r="G168">
        <v>72</v>
      </c>
      <c r="H168" s="3">
        <v>41316</v>
      </c>
      <c r="I168">
        <v>1</v>
      </c>
      <c r="J168">
        <v>189.8481294</v>
      </c>
      <c r="K168">
        <v>1.7606996880000001</v>
      </c>
      <c r="L168">
        <v>193.8533884</v>
      </c>
      <c r="M168">
        <v>267.70380189999997</v>
      </c>
      <c r="N168">
        <v>46.2</v>
      </c>
      <c r="O168">
        <v>5</v>
      </c>
      <c r="P168" s="118">
        <v>0.56866898148148148</v>
      </c>
      <c r="Q168" s="118">
        <v>0.16111111111111112</v>
      </c>
      <c r="R168" s="118">
        <v>0.40755787037037039</v>
      </c>
      <c r="S168">
        <v>1222</v>
      </c>
      <c r="T168">
        <v>0</v>
      </c>
      <c r="U168">
        <v>800</v>
      </c>
      <c r="V168">
        <v>51.565862559999999</v>
      </c>
      <c r="W168">
        <v>0.30824166600000003</v>
      </c>
      <c r="X168">
        <v>479.10844550000002</v>
      </c>
      <c r="Y168">
        <v>25.534601210000002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e">
        <v>#DIV/0!</v>
      </c>
      <c r="AH168" t="e">
        <v>#DIV/0!</v>
      </c>
      <c r="AI168" t="e">
        <v>#DIV/0!</v>
      </c>
      <c r="AJ168">
        <v>-1</v>
      </c>
      <c r="AK168">
        <v>0.85</v>
      </c>
      <c r="AL168">
        <v>0.85</v>
      </c>
      <c r="AM168">
        <v>9.7839221950000006</v>
      </c>
      <c r="AN168">
        <v>0.85</v>
      </c>
      <c r="AO168">
        <v>3.4349436999999997E-2</v>
      </c>
      <c r="AP168" t="e">
        <v>#DIV/0!</v>
      </c>
      <c r="AQ168" t="e">
        <v>#DIV/0!</v>
      </c>
      <c r="AR168" t="e">
        <v>#DIV/0!</v>
      </c>
      <c r="AS168">
        <v>0</v>
      </c>
      <c r="AT168">
        <v>0.5</v>
      </c>
      <c r="AU168" t="e">
        <v>#DIV/0!</v>
      </c>
      <c r="AV168">
        <v>4.349666612</v>
      </c>
      <c r="AW168">
        <v>1.440924463</v>
      </c>
      <c r="AX168">
        <v>25.534601210000002</v>
      </c>
      <c r="AY168">
        <v>2</v>
      </c>
      <c r="AZ168">
        <v>4.644859791</v>
      </c>
      <c r="BA168">
        <v>1</v>
      </c>
      <c r="BB168">
        <v>9.289719582</v>
      </c>
      <c r="BC168">
        <v>25.019668580000001</v>
      </c>
      <c r="BD168">
        <v>25.534601210000002</v>
      </c>
      <c r="BE168">
        <v>25.13971901</v>
      </c>
      <c r="BF168">
        <v>800.21130370000003</v>
      </c>
      <c r="BG168">
        <v>768.86633300000005</v>
      </c>
      <c r="BH168">
        <v>15.72404289</v>
      </c>
      <c r="BI168">
        <v>18.161914830000001</v>
      </c>
      <c r="BJ168">
        <v>50.082572939999999</v>
      </c>
      <c r="BK168">
        <v>57.847431180000001</v>
      </c>
      <c r="BL168">
        <v>350.3603516</v>
      </c>
      <c r="BM168">
        <v>1800.384399</v>
      </c>
      <c r="BN168">
        <v>1395.6945800000001</v>
      </c>
      <c r="BO168">
        <v>101.394577</v>
      </c>
      <c r="BP168">
        <v>-15.732440950000001</v>
      </c>
      <c r="BQ168">
        <v>-0.77978855400000002</v>
      </c>
      <c r="BR168">
        <v>0.5</v>
      </c>
      <c r="BS168">
        <v>-1.355140209</v>
      </c>
      <c r="BT168">
        <v>7.355140209</v>
      </c>
      <c r="BU168">
        <v>1</v>
      </c>
      <c r="BV168">
        <v>0</v>
      </c>
      <c r="BW168">
        <v>0.15999999600000001</v>
      </c>
      <c r="BX168">
        <v>111115</v>
      </c>
      <c r="BY168">
        <v>1.751801758</v>
      </c>
      <c r="BZ168">
        <v>4.3496669999999998E-3</v>
      </c>
      <c r="CA168">
        <v>298.68460119999997</v>
      </c>
      <c r="CB168">
        <v>298.16966860000002</v>
      </c>
      <c r="CC168">
        <v>288.06149749999997</v>
      </c>
      <c r="CD168">
        <v>0.33264200300000002</v>
      </c>
      <c r="CE168">
        <v>3.282444135</v>
      </c>
      <c r="CF168">
        <v>32.372975269999998</v>
      </c>
      <c r="CG168">
        <v>14.211060440000001</v>
      </c>
      <c r="CH168">
        <v>25.2771349</v>
      </c>
      <c r="CI168">
        <v>3.2325947319999999</v>
      </c>
      <c r="CJ168">
        <v>0.29834238400000002</v>
      </c>
      <c r="CK168">
        <v>1.841519672</v>
      </c>
      <c r="CL168">
        <v>1.3910750599999999</v>
      </c>
      <c r="CM168">
        <v>0.18732880800000001</v>
      </c>
      <c r="CN168">
        <v>48.578998179999999</v>
      </c>
      <c r="CO168">
        <v>0.623136201</v>
      </c>
      <c r="CP168">
        <v>56.410487449999998</v>
      </c>
      <c r="CQ168">
        <v>761.37268219999999</v>
      </c>
      <c r="CR168">
        <v>3.8205409000000003E-2</v>
      </c>
      <c r="CS168">
        <v>0</v>
      </c>
      <c r="CT168">
        <v>1530.32674</v>
      </c>
      <c r="CU168">
        <v>0</v>
      </c>
      <c r="CV168" t="e">
        <v>#DIV/0!</v>
      </c>
      <c r="CW168" t="e">
        <v>#DIV/0!</v>
      </c>
      <c r="CX168">
        <v>1</v>
      </c>
      <c r="CY168">
        <v>0.20083838795851999</v>
      </c>
      <c r="CZ168">
        <v>-10.485345635872299</v>
      </c>
      <c r="DA168">
        <v>41.732635233342997</v>
      </c>
      <c r="DB168">
        <v>0.91811797513354598</v>
      </c>
    </row>
    <row r="169" spans="1:106" x14ac:dyDescent="0.3">
      <c r="A169">
        <v>168</v>
      </c>
      <c r="B169" t="s">
        <v>15</v>
      </c>
      <c r="C169">
        <v>1</v>
      </c>
      <c r="D169">
        <v>1</v>
      </c>
      <c r="E169">
        <v>1</v>
      </c>
      <c r="F169">
        <v>1</v>
      </c>
      <c r="G169">
        <v>72</v>
      </c>
      <c r="H169" s="3">
        <v>41316</v>
      </c>
      <c r="I169">
        <v>1</v>
      </c>
      <c r="J169">
        <v>189.8481294</v>
      </c>
      <c r="K169">
        <v>1.7606996880000001</v>
      </c>
      <c r="L169">
        <v>193.8533884</v>
      </c>
      <c r="M169">
        <v>267.70380189999997</v>
      </c>
      <c r="N169">
        <v>46.2</v>
      </c>
      <c r="O169">
        <v>7</v>
      </c>
      <c r="P169" s="118">
        <v>0.57094907407407403</v>
      </c>
      <c r="Q169" s="118">
        <v>0.16111111111111112</v>
      </c>
      <c r="R169" s="118">
        <v>0.40983796296296293</v>
      </c>
      <c r="S169">
        <v>1409.5</v>
      </c>
      <c r="T169">
        <v>0</v>
      </c>
      <c r="U169">
        <v>400</v>
      </c>
      <c r="V169">
        <v>30.641414709999999</v>
      </c>
      <c r="W169">
        <v>0.296176363</v>
      </c>
      <c r="X169">
        <v>204.7753956</v>
      </c>
      <c r="Y169">
        <v>25.55575752</v>
      </c>
      <c r="Z169">
        <v>1</v>
      </c>
      <c r="AA169">
        <v>1</v>
      </c>
      <c r="AB169">
        <v>0</v>
      </c>
      <c r="AC169">
        <v>0</v>
      </c>
      <c r="AD169">
        <v>279.36694340000003</v>
      </c>
      <c r="AE169">
        <v>535.54840090000005</v>
      </c>
      <c r="AF169">
        <v>355.02905270000002</v>
      </c>
      <c r="AG169" t="e">
        <v>#DIV/0!</v>
      </c>
      <c r="AH169">
        <v>0.47835350999999998</v>
      </c>
      <c r="AI169">
        <v>0.33707382499999999</v>
      </c>
      <c r="AJ169">
        <v>-1</v>
      </c>
      <c r="AK169">
        <v>0.85</v>
      </c>
      <c r="AL169">
        <v>0.85</v>
      </c>
      <c r="AM169">
        <v>9.7839221950000006</v>
      </c>
      <c r="AN169">
        <v>0.85</v>
      </c>
      <c r="AO169">
        <v>2.0669756000000001E-2</v>
      </c>
      <c r="AP169">
        <v>0.70465423199999999</v>
      </c>
      <c r="AQ169">
        <v>1.9170070530000001</v>
      </c>
      <c r="AR169">
        <v>-1</v>
      </c>
      <c r="AS169">
        <v>1800.9498289999999</v>
      </c>
      <c r="AT169">
        <v>0.5</v>
      </c>
      <c r="AU169">
        <v>257.9975455</v>
      </c>
      <c r="AV169">
        <v>4.2870622410000001</v>
      </c>
      <c r="AW169">
        <v>1.476457855</v>
      </c>
      <c r="AX169">
        <v>25.55575752</v>
      </c>
      <c r="AY169">
        <v>2</v>
      </c>
      <c r="AZ169">
        <v>4.644859791</v>
      </c>
      <c r="BA169">
        <v>1</v>
      </c>
      <c r="BB169">
        <v>9.289719582</v>
      </c>
      <c r="BC169">
        <v>24.975296019999998</v>
      </c>
      <c r="BD169">
        <v>25.55575752</v>
      </c>
      <c r="BE169">
        <v>25.13514709</v>
      </c>
      <c r="BF169">
        <v>400.22912600000001</v>
      </c>
      <c r="BG169">
        <v>381.80273440000002</v>
      </c>
      <c r="BH169">
        <v>15.44767094</v>
      </c>
      <c r="BI169">
        <v>17.851301190000001</v>
      </c>
      <c r="BJ169">
        <v>49.335010529999998</v>
      </c>
      <c r="BK169">
        <v>57.011447910000001</v>
      </c>
      <c r="BL169">
        <v>350.34777830000002</v>
      </c>
      <c r="BM169">
        <v>1800.9498289999999</v>
      </c>
      <c r="BN169">
        <v>887.44018549999998</v>
      </c>
      <c r="BO169">
        <v>101.3994522</v>
      </c>
      <c r="BP169">
        <v>-4.9736518859999999</v>
      </c>
      <c r="BQ169">
        <v>-0.83333736700000005</v>
      </c>
      <c r="BR169">
        <v>0.5</v>
      </c>
      <c r="BS169">
        <v>-1.355140209</v>
      </c>
      <c r="BT169">
        <v>7.355140209</v>
      </c>
      <c r="BU169">
        <v>1</v>
      </c>
      <c r="BV169">
        <v>0</v>
      </c>
      <c r="BW169">
        <v>0.15999999600000001</v>
      </c>
      <c r="BX169">
        <v>111115</v>
      </c>
      <c r="BY169">
        <v>1.7517388920000001</v>
      </c>
      <c r="BZ169">
        <v>4.2870620000000003E-3</v>
      </c>
      <c r="CA169">
        <v>298.7057575</v>
      </c>
      <c r="CB169">
        <v>298.12529599999999</v>
      </c>
      <c r="CC169">
        <v>288.1519662</v>
      </c>
      <c r="CD169">
        <v>0.340376972</v>
      </c>
      <c r="CE169">
        <v>3.2865700169999998</v>
      </c>
      <c r="CF169">
        <v>32.41210821</v>
      </c>
      <c r="CG169">
        <v>14.56080701</v>
      </c>
      <c r="CH169">
        <v>25.265526770000001</v>
      </c>
      <c r="CI169">
        <v>3.230362892</v>
      </c>
      <c r="CJ169">
        <v>0.28702537299999997</v>
      </c>
      <c r="CK169">
        <v>1.810112162</v>
      </c>
      <c r="CL169">
        <v>1.42025073</v>
      </c>
      <c r="CM169">
        <v>0.18019116900000001</v>
      </c>
      <c r="CN169">
        <v>20.76411294</v>
      </c>
      <c r="CO169">
        <v>0.53633821100000001</v>
      </c>
      <c r="CP169">
        <v>55.341707540000002</v>
      </c>
      <c r="CQ169">
        <v>377.34986479999998</v>
      </c>
      <c r="CR169">
        <v>4.4938354999999999E-2</v>
      </c>
      <c r="CS169">
        <v>0</v>
      </c>
      <c r="CT169">
        <v>1530.8073549999999</v>
      </c>
      <c r="CU169">
        <v>256.18145750000002</v>
      </c>
      <c r="CV169">
        <v>0.33707382499999999</v>
      </c>
      <c r="CW169" t="e">
        <v>#DIV/0!</v>
      </c>
      <c r="CX169">
        <v>1</v>
      </c>
      <c r="CY169">
        <v>0.20083838795851999</v>
      </c>
      <c r="CZ169">
        <v>-10.485345635872299</v>
      </c>
      <c r="DA169">
        <v>41.732635233342997</v>
      </c>
      <c r="DB169">
        <v>0.91811797513354598</v>
      </c>
    </row>
    <row r="170" spans="1:106" x14ac:dyDescent="0.3">
      <c r="A170">
        <v>169</v>
      </c>
      <c r="B170" t="s">
        <v>21</v>
      </c>
      <c r="C170">
        <v>7</v>
      </c>
      <c r="D170">
        <v>7</v>
      </c>
      <c r="E170">
        <v>1</v>
      </c>
      <c r="F170">
        <v>2</v>
      </c>
      <c r="G170">
        <v>72</v>
      </c>
      <c r="H170" s="3">
        <v>41316</v>
      </c>
      <c r="I170">
        <v>1</v>
      </c>
      <c r="J170">
        <v>175.5148246</v>
      </c>
      <c r="K170">
        <v>2.4081247509999999</v>
      </c>
      <c r="L170">
        <v>168.85328050000001</v>
      </c>
      <c r="M170">
        <v>236.9197882</v>
      </c>
      <c r="N170">
        <v>45.9</v>
      </c>
      <c r="O170">
        <v>9</v>
      </c>
      <c r="P170" s="118">
        <v>0.57699074074074075</v>
      </c>
      <c r="Q170" s="118">
        <v>0.16111111111111112</v>
      </c>
      <c r="R170" s="118">
        <v>0.41587962962962965</v>
      </c>
      <c r="S170">
        <v>1941</v>
      </c>
      <c r="T170">
        <v>0</v>
      </c>
      <c r="U170">
        <v>50</v>
      </c>
      <c r="V170">
        <v>-0.50806105899999998</v>
      </c>
      <c r="W170">
        <v>0.43269133199999998</v>
      </c>
      <c r="X170">
        <v>50.336038389999999</v>
      </c>
      <c r="Y170">
        <v>24.320083619999998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e">
        <v>#DIV/0!</v>
      </c>
      <c r="AH170" t="e">
        <v>#DIV/0!</v>
      </c>
      <c r="AI170" t="e">
        <v>#DIV/0!</v>
      </c>
      <c r="AJ170">
        <v>-1</v>
      </c>
      <c r="AK170">
        <v>0.85</v>
      </c>
      <c r="AL170">
        <v>0.85</v>
      </c>
      <c r="AM170">
        <v>9.8076972960000006</v>
      </c>
      <c r="AN170">
        <v>0.85</v>
      </c>
      <c r="AO170">
        <v>3.2152899999999998E-4</v>
      </c>
      <c r="AP170" t="e">
        <v>#DIV/0!</v>
      </c>
      <c r="AQ170" t="e">
        <v>#DIV/0!</v>
      </c>
      <c r="AR170" t="e">
        <v>#DIV/0!</v>
      </c>
      <c r="AS170">
        <v>1800.9498289999999</v>
      </c>
      <c r="AT170">
        <v>0.5</v>
      </c>
      <c r="AU170" t="e">
        <v>#DIV/0!</v>
      </c>
      <c r="AV170">
        <v>5.4740223370000001</v>
      </c>
      <c r="AW170">
        <v>1.3106891439999999</v>
      </c>
      <c r="AX170">
        <v>24.320083619999998</v>
      </c>
      <c r="AY170">
        <v>2</v>
      </c>
      <c r="AZ170">
        <v>4.644859791</v>
      </c>
      <c r="BA170">
        <v>1</v>
      </c>
      <c r="BB170">
        <v>9.289719582</v>
      </c>
      <c r="BC170">
        <v>24.738849640000002</v>
      </c>
      <c r="BD170">
        <v>24.320083619999998</v>
      </c>
      <c r="BE170">
        <v>25.138210300000001</v>
      </c>
      <c r="BF170">
        <v>49.296890259999998</v>
      </c>
      <c r="BG170">
        <v>49.432426450000001</v>
      </c>
      <c r="BH170">
        <v>14.11410809</v>
      </c>
      <c r="BI170">
        <v>17.184761049999999</v>
      </c>
      <c r="BJ170">
        <v>45.712238309999996</v>
      </c>
      <c r="BK170">
        <v>55.657352449999998</v>
      </c>
      <c r="BL170">
        <v>350.41098019999998</v>
      </c>
      <c r="BM170">
        <v>1799.998779</v>
      </c>
      <c r="BN170">
        <v>854.08300780000002</v>
      </c>
      <c r="BO170">
        <v>101.3896713</v>
      </c>
      <c r="BP170">
        <v>0.58150863600000002</v>
      </c>
      <c r="BQ170">
        <v>-0.89916759700000004</v>
      </c>
      <c r="BR170">
        <v>0.25</v>
      </c>
      <c r="BS170">
        <v>-1.355140209</v>
      </c>
      <c r="BT170">
        <v>7.355140209</v>
      </c>
      <c r="BU170">
        <v>1</v>
      </c>
      <c r="BV170">
        <v>0</v>
      </c>
      <c r="BW170">
        <v>0.15999999600000001</v>
      </c>
      <c r="BX170">
        <v>111135</v>
      </c>
      <c r="BY170">
        <v>1.7520549009999999</v>
      </c>
      <c r="BZ170">
        <v>5.4740220000000003E-3</v>
      </c>
      <c r="CA170">
        <v>297.47008360000001</v>
      </c>
      <c r="CB170">
        <v>297.88884960000001</v>
      </c>
      <c r="CC170">
        <v>287.99979830000001</v>
      </c>
      <c r="CD170">
        <v>0.189185978</v>
      </c>
      <c r="CE170">
        <v>3.0530464180000001</v>
      </c>
      <c r="CF170">
        <v>30.112006269999998</v>
      </c>
      <c r="CG170">
        <v>12.92724522</v>
      </c>
      <c r="CH170">
        <v>24.529466630000002</v>
      </c>
      <c r="CI170">
        <v>3.0915646319999999</v>
      </c>
      <c r="CJ170">
        <v>0.41343460799999998</v>
      </c>
      <c r="CK170">
        <v>1.742357274</v>
      </c>
      <c r="CL170">
        <v>1.3492073579999999</v>
      </c>
      <c r="CM170">
        <v>0.26006037300000001</v>
      </c>
      <c r="CN170">
        <v>5.1035543880000001</v>
      </c>
      <c r="CO170">
        <v>1.018279741</v>
      </c>
      <c r="CP170">
        <v>57.986517900000003</v>
      </c>
      <c r="CQ170">
        <v>49.506258870000003</v>
      </c>
      <c r="CR170">
        <v>-5.9509020000000001E-3</v>
      </c>
      <c r="CS170">
        <v>0</v>
      </c>
      <c r="CT170">
        <v>1529.9989619999999</v>
      </c>
      <c r="CU170">
        <v>0</v>
      </c>
      <c r="CV170" t="e">
        <v>#DIV/0!</v>
      </c>
      <c r="CW170" t="e">
        <v>#DIV/0!</v>
      </c>
      <c r="CX170">
        <v>7</v>
      </c>
      <c r="CY170">
        <v>0.177189487650037</v>
      </c>
      <c r="CZ170">
        <v>-9.4270779116566708</v>
      </c>
      <c r="DA170">
        <v>36.642188877352801</v>
      </c>
      <c r="DB170">
        <v>0.80612815530176196</v>
      </c>
    </row>
    <row r="171" spans="1:106" x14ac:dyDescent="0.3">
      <c r="A171">
        <v>170</v>
      </c>
      <c r="B171" t="s">
        <v>21</v>
      </c>
      <c r="C171">
        <v>7</v>
      </c>
      <c r="D171">
        <v>7</v>
      </c>
      <c r="E171">
        <v>1</v>
      </c>
      <c r="F171">
        <v>2</v>
      </c>
      <c r="G171">
        <v>72</v>
      </c>
      <c r="H171" s="3">
        <v>41316</v>
      </c>
      <c r="I171">
        <v>1</v>
      </c>
      <c r="J171">
        <v>175.5148246</v>
      </c>
      <c r="K171">
        <v>2.4081247509999999</v>
      </c>
      <c r="L171">
        <v>168.85328050000001</v>
      </c>
      <c r="M171">
        <v>236.9197882</v>
      </c>
      <c r="N171">
        <v>45.9</v>
      </c>
      <c r="O171">
        <v>10</v>
      </c>
      <c r="P171" s="118">
        <v>0.57936342592592593</v>
      </c>
      <c r="Q171" s="118">
        <v>0.16111111111111112</v>
      </c>
      <c r="R171" s="118">
        <v>0.41825231481481479</v>
      </c>
      <c r="S171">
        <v>2146</v>
      </c>
      <c r="T171">
        <v>0</v>
      </c>
      <c r="U171">
        <v>150</v>
      </c>
      <c r="V171">
        <v>11.438603069999999</v>
      </c>
      <c r="W171">
        <v>0.42044467899999999</v>
      </c>
      <c r="X171">
        <v>96.468125069999999</v>
      </c>
      <c r="Y171">
        <v>24.562459950000001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t="e">
        <v>#DIV/0!</v>
      </c>
      <c r="AH171" t="e">
        <v>#DIV/0!</v>
      </c>
      <c r="AI171" t="e">
        <v>#DIV/0!</v>
      </c>
      <c r="AJ171">
        <v>-1</v>
      </c>
      <c r="AK171">
        <v>0.85</v>
      </c>
      <c r="AL171">
        <v>0.85</v>
      </c>
      <c r="AM171">
        <v>9.8076972960000006</v>
      </c>
      <c r="AN171">
        <v>0.85</v>
      </c>
      <c r="AO171">
        <v>8.1366919999999992E-3</v>
      </c>
      <c r="AP171" t="e">
        <v>#DIV/0!</v>
      </c>
      <c r="AQ171" t="e">
        <v>#DIV/0!</v>
      </c>
      <c r="AR171" t="e">
        <v>#DIV/0!</v>
      </c>
      <c r="AS171">
        <v>1800.9498289999999</v>
      </c>
      <c r="AT171">
        <v>0.5</v>
      </c>
      <c r="AU171" t="e">
        <v>#DIV/0!</v>
      </c>
      <c r="AV171">
        <v>5.3738126660000001</v>
      </c>
      <c r="AW171">
        <v>1.3219511370000001</v>
      </c>
      <c r="AX171">
        <v>24.562459950000001</v>
      </c>
      <c r="AY171">
        <v>2</v>
      </c>
      <c r="AZ171">
        <v>4.644859791</v>
      </c>
      <c r="BA171">
        <v>1</v>
      </c>
      <c r="BB171">
        <v>9.289719582</v>
      </c>
      <c r="BC171">
        <v>24.80533981</v>
      </c>
      <c r="BD171">
        <v>24.562459950000001</v>
      </c>
      <c r="BE171">
        <v>25.136953349999999</v>
      </c>
      <c r="BF171">
        <v>151.21241760000001</v>
      </c>
      <c r="BG171">
        <v>144.2412109</v>
      </c>
      <c r="BH171">
        <v>14.50078583</v>
      </c>
      <c r="BI171">
        <v>17.514266970000001</v>
      </c>
      <c r="BJ171">
        <v>46.777309420000002</v>
      </c>
      <c r="BK171">
        <v>56.498336790000003</v>
      </c>
      <c r="BL171">
        <v>350.40499879999999</v>
      </c>
      <c r="BM171">
        <v>1798.4765629999999</v>
      </c>
      <c r="BN171">
        <v>761.1289673</v>
      </c>
      <c r="BO171">
        <v>101.387146</v>
      </c>
      <c r="BP171">
        <v>-0.480167389</v>
      </c>
      <c r="BQ171">
        <v>-0.88695484400000002</v>
      </c>
      <c r="BR171">
        <v>0.25</v>
      </c>
      <c r="BS171">
        <v>-1.355140209</v>
      </c>
      <c r="BT171">
        <v>7.355140209</v>
      </c>
      <c r="BU171">
        <v>1</v>
      </c>
      <c r="BV171">
        <v>0</v>
      </c>
      <c r="BW171">
        <v>0.15999999600000001</v>
      </c>
      <c r="BX171">
        <v>111115</v>
      </c>
      <c r="BY171">
        <v>1.7520249939999999</v>
      </c>
      <c r="BZ171">
        <v>5.3738129999999999E-3</v>
      </c>
      <c r="CA171">
        <v>297.7124599</v>
      </c>
      <c r="CB171">
        <v>297.95533979999999</v>
      </c>
      <c r="CC171">
        <v>287.7562436</v>
      </c>
      <c r="CD171">
        <v>0.19719920199999999</v>
      </c>
      <c r="CE171">
        <v>3.097672679</v>
      </c>
      <c r="CF171">
        <v>30.552913279999999</v>
      </c>
      <c r="CG171">
        <v>13.038646310000001</v>
      </c>
      <c r="CH171">
        <v>24.683899879999998</v>
      </c>
      <c r="CI171">
        <v>3.1202457940000001</v>
      </c>
      <c r="CJ171">
        <v>0.40223966</v>
      </c>
      <c r="CK171">
        <v>1.7757215420000001</v>
      </c>
      <c r="CL171">
        <v>1.3445242509999999</v>
      </c>
      <c r="CM171">
        <v>0.252974374</v>
      </c>
      <c r="CN171">
        <v>9.7806278800000008</v>
      </c>
      <c r="CO171">
        <v>0.66879724900000004</v>
      </c>
      <c r="CP171">
        <v>58.166805029999999</v>
      </c>
      <c r="CQ171">
        <v>142.57893100000001</v>
      </c>
      <c r="CR171">
        <v>4.6665168999999999E-2</v>
      </c>
      <c r="CS171">
        <v>0</v>
      </c>
      <c r="CT171">
        <v>1528.705078</v>
      </c>
      <c r="CU171">
        <v>0</v>
      </c>
      <c r="CV171" t="e">
        <v>#DIV/0!</v>
      </c>
      <c r="CW171" t="e">
        <v>#DIV/0!</v>
      </c>
      <c r="CX171">
        <v>7</v>
      </c>
      <c r="CY171">
        <v>0.177189487650037</v>
      </c>
      <c r="CZ171">
        <v>-9.4270779116566708</v>
      </c>
      <c r="DA171">
        <v>36.642188877352801</v>
      </c>
      <c r="DB171">
        <v>0.80612815530176196</v>
      </c>
    </row>
    <row r="172" spans="1:106" x14ac:dyDescent="0.3">
      <c r="A172">
        <v>171</v>
      </c>
      <c r="B172" t="s">
        <v>21</v>
      </c>
      <c r="C172">
        <v>7</v>
      </c>
      <c r="D172">
        <v>7</v>
      </c>
      <c r="E172">
        <v>1</v>
      </c>
      <c r="F172">
        <v>2</v>
      </c>
      <c r="G172">
        <v>72</v>
      </c>
      <c r="H172" s="3">
        <v>41316</v>
      </c>
      <c r="I172">
        <v>1</v>
      </c>
      <c r="J172">
        <v>175.5148246</v>
      </c>
      <c r="K172">
        <v>2.4081247509999999</v>
      </c>
      <c r="L172">
        <v>168.85328050000001</v>
      </c>
      <c r="M172">
        <v>236.9197882</v>
      </c>
      <c r="N172">
        <v>45.9</v>
      </c>
      <c r="O172">
        <v>12</v>
      </c>
      <c r="P172" s="118">
        <v>0.58363425925925927</v>
      </c>
      <c r="Q172" s="118">
        <v>0.16111111111111112</v>
      </c>
      <c r="R172" s="118">
        <v>0.42252314814814818</v>
      </c>
      <c r="S172">
        <v>2515</v>
      </c>
      <c r="T172">
        <v>0</v>
      </c>
      <c r="U172">
        <v>800</v>
      </c>
      <c r="V172">
        <v>46.466042479999999</v>
      </c>
      <c r="W172">
        <v>0.38301475899999998</v>
      </c>
      <c r="X172">
        <v>556.33559249999996</v>
      </c>
      <c r="Y172">
        <v>24.73247147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t="e">
        <v>#DIV/0!</v>
      </c>
      <c r="AH172" t="e">
        <v>#DIV/0!</v>
      </c>
      <c r="AI172" t="e">
        <v>#DIV/0!</v>
      </c>
      <c r="AJ172">
        <v>-1</v>
      </c>
      <c r="AK172">
        <v>0.85</v>
      </c>
      <c r="AL172">
        <v>0.85</v>
      </c>
      <c r="AM172">
        <v>9.8076972960000006</v>
      </c>
      <c r="AN172">
        <v>0.85</v>
      </c>
      <c r="AO172">
        <v>3.1057396000000001E-2</v>
      </c>
      <c r="AP172" t="e">
        <v>#DIV/0!</v>
      </c>
      <c r="AQ172" t="e">
        <v>#DIV/0!</v>
      </c>
      <c r="AR172" t="e">
        <v>#DIV/0!</v>
      </c>
      <c r="AS172">
        <v>1800.9498289999999</v>
      </c>
      <c r="AT172">
        <v>0.5</v>
      </c>
      <c r="AU172" t="e">
        <v>#DIV/0!</v>
      </c>
      <c r="AV172">
        <v>4.9202283370000002</v>
      </c>
      <c r="AW172">
        <v>1.3231059650000001</v>
      </c>
      <c r="AX172">
        <v>24.73247147</v>
      </c>
      <c r="AY172">
        <v>2</v>
      </c>
      <c r="AZ172">
        <v>4.644859791</v>
      </c>
      <c r="BA172">
        <v>1</v>
      </c>
      <c r="BB172">
        <v>9.289719582</v>
      </c>
      <c r="BC172">
        <v>24.87168694</v>
      </c>
      <c r="BD172">
        <v>24.73247147</v>
      </c>
      <c r="BE172">
        <v>25.142234800000001</v>
      </c>
      <c r="BF172">
        <v>800.11083980000001</v>
      </c>
      <c r="BG172">
        <v>771.42156980000004</v>
      </c>
      <c r="BH172">
        <v>15.056664469999999</v>
      </c>
      <c r="BI172">
        <v>17.81509209</v>
      </c>
      <c r="BJ172">
        <v>48.378166200000003</v>
      </c>
      <c r="BK172">
        <v>57.241191860000001</v>
      </c>
      <c r="BL172">
        <v>350.38613889999999</v>
      </c>
      <c r="BM172">
        <v>1798.038818</v>
      </c>
      <c r="BN172">
        <v>1567.8063959999999</v>
      </c>
      <c r="BO172">
        <v>101.3864212</v>
      </c>
      <c r="BP172">
        <v>-16.09854507</v>
      </c>
      <c r="BQ172">
        <v>-0.77189976000000005</v>
      </c>
      <c r="BR172">
        <v>0.25</v>
      </c>
      <c r="BS172">
        <v>-1.355140209</v>
      </c>
      <c r="BT172">
        <v>7.355140209</v>
      </c>
      <c r="BU172">
        <v>1</v>
      </c>
      <c r="BV172">
        <v>0</v>
      </c>
      <c r="BW172">
        <v>0.15999999600000001</v>
      </c>
      <c r="BX172">
        <v>111115</v>
      </c>
      <c r="BY172">
        <v>1.751930695</v>
      </c>
      <c r="BZ172">
        <v>4.9202279999999996E-3</v>
      </c>
      <c r="CA172">
        <v>297.88247150000001</v>
      </c>
      <c r="CB172">
        <v>298.02168690000002</v>
      </c>
      <c r="CC172">
        <v>287.68620449999997</v>
      </c>
      <c r="CD172">
        <v>0.26626266300000001</v>
      </c>
      <c r="CE172">
        <v>3.1293143950000002</v>
      </c>
      <c r="CF172">
        <v>30.86522197</v>
      </c>
      <c r="CG172">
        <v>13.05012988</v>
      </c>
      <c r="CH172">
        <v>24.802079200000001</v>
      </c>
      <c r="CI172">
        <v>3.1423507279999998</v>
      </c>
      <c r="CJ172">
        <v>0.367848385</v>
      </c>
      <c r="CK172">
        <v>1.8062084300000001</v>
      </c>
      <c r="CL172">
        <v>1.336142298</v>
      </c>
      <c r="CM172">
        <v>0.231221381</v>
      </c>
      <c r="CN172">
        <v>56.404874710000001</v>
      </c>
      <c r="CO172">
        <v>0.72118231399999999</v>
      </c>
      <c r="CP172">
        <v>58.380166010000003</v>
      </c>
      <c r="CQ172">
        <v>764.6690347</v>
      </c>
      <c r="CR172">
        <v>3.5475417000000002E-2</v>
      </c>
      <c r="CS172">
        <v>0</v>
      </c>
      <c r="CT172">
        <v>1528.3329960000001</v>
      </c>
      <c r="CU172">
        <v>0</v>
      </c>
      <c r="CV172" t="e">
        <v>#DIV/0!</v>
      </c>
      <c r="CW172" t="e">
        <v>#DIV/0!</v>
      </c>
      <c r="CX172">
        <v>7</v>
      </c>
      <c r="CY172">
        <v>0.177189487650037</v>
      </c>
      <c r="CZ172">
        <v>-9.4270779116566708</v>
      </c>
      <c r="DA172">
        <v>36.642188877352801</v>
      </c>
      <c r="DB172">
        <v>0.80612815530176196</v>
      </c>
    </row>
    <row r="173" spans="1:106" x14ac:dyDescent="0.3">
      <c r="A173">
        <v>172</v>
      </c>
      <c r="B173" t="s">
        <v>21</v>
      </c>
      <c r="C173">
        <v>7</v>
      </c>
      <c r="D173">
        <v>7</v>
      </c>
      <c r="E173">
        <v>1</v>
      </c>
      <c r="F173">
        <v>2</v>
      </c>
      <c r="G173">
        <v>72</v>
      </c>
      <c r="H173" s="3">
        <v>41316</v>
      </c>
      <c r="I173">
        <v>1</v>
      </c>
      <c r="J173">
        <v>175.5148246</v>
      </c>
      <c r="K173">
        <v>2.4081247509999999</v>
      </c>
      <c r="L173">
        <v>168.85328050000001</v>
      </c>
      <c r="M173">
        <v>236.9197882</v>
      </c>
      <c r="N173">
        <v>45.9</v>
      </c>
      <c r="O173">
        <v>13</v>
      </c>
      <c r="P173" s="118">
        <v>0.58561342592592591</v>
      </c>
      <c r="Q173" s="118">
        <v>0.16111111111111112</v>
      </c>
      <c r="R173" s="118">
        <v>0.42450231481481482</v>
      </c>
      <c r="S173">
        <v>2677</v>
      </c>
      <c r="T173">
        <v>0</v>
      </c>
      <c r="U173">
        <v>400</v>
      </c>
      <c r="V173">
        <v>31.293795599999999</v>
      </c>
      <c r="W173">
        <v>0.35760710699999998</v>
      </c>
      <c r="X173">
        <v>229.815403</v>
      </c>
      <c r="Y173">
        <v>25.06349754</v>
      </c>
      <c r="Z173">
        <v>2</v>
      </c>
      <c r="AA173">
        <v>2</v>
      </c>
      <c r="AB173">
        <v>0</v>
      </c>
      <c r="AC173">
        <v>0</v>
      </c>
      <c r="AD173">
        <v>304.97119140000001</v>
      </c>
      <c r="AE173">
        <v>631.28796390000002</v>
      </c>
      <c r="AF173">
        <v>439.0695801</v>
      </c>
      <c r="AG173" t="e">
        <v>#DIV/0!</v>
      </c>
      <c r="AH173">
        <v>0.51690637399999995</v>
      </c>
      <c r="AI173">
        <v>0.304486058</v>
      </c>
      <c r="AJ173">
        <v>-1</v>
      </c>
      <c r="AK173">
        <v>0.85</v>
      </c>
      <c r="AL173">
        <v>0.85</v>
      </c>
      <c r="AM173">
        <v>9.9528074259999997</v>
      </c>
      <c r="AN173">
        <v>0.85</v>
      </c>
      <c r="AO173">
        <v>2.1456704E-2</v>
      </c>
      <c r="AP173">
        <v>0.58905456300000003</v>
      </c>
      <c r="AQ173">
        <v>2.069992123</v>
      </c>
      <c r="AR173">
        <v>-1</v>
      </c>
      <c r="AS173">
        <v>1770.668091</v>
      </c>
      <c r="AT173">
        <v>0.5</v>
      </c>
      <c r="AU173">
        <v>229.13609270000001</v>
      </c>
      <c r="AV173">
        <v>4.7340252420000004</v>
      </c>
      <c r="AW173">
        <v>1.359255611</v>
      </c>
      <c r="AX173">
        <v>25.06349754</v>
      </c>
      <c r="AY173">
        <v>2</v>
      </c>
      <c r="AZ173">
        <v>4.644859791</v>
      </c>
      <c r="BA173">
        <v>1</v>
      </c>
      <c r="BB173">
        <v>9.289719582</v>
      </c>
      <c r="BC173">
        <v>24.960268020000001</v>
      </c>
      <c r="BD173">
        <v>25.06349754</v>
      </c>
      <c r="BE173">
        <v>25.139308929999999</v>
      </c>
      <c r="BF173">
        <v>400.03158569999999</v>
      </c>
      <c r="BG173">
        <v>381.12808230000002</v>
      </c>
      <c r="BH173">
        <v>15.41975594</v>
      </c>
      <c r="BI173">
        <v>18.074659350000001</v>
      </c>
      <c r="BJ173">
        <v>49.282440190000003</v>
      </c>
      <c r="BK173">
        <v>57.767669679999997</v>
      </c>
      <c r="BL173">
        <v>350.17916869999999</v>
      </c>
      <c r="BM173">
        <v>1770.668091</v>
      </c>
      <c r="BN173">
        <v>1523.453491</v>
      </c>
      <c r="BO173">
        <v>101.3838806</v>
      </c>
      <c r="BP173">
        <v>-5.0053138730000004</v>
      </c>
      <c r="BQ173">
        <v>-0.84917026799999995</v>
      </c>
      <c r="BR173">
        <v>0.5</v>
      </c>
      <c r="BS173">
        <v>-1.355140209</v>
      </c>
      <c r="BT173">
        <v>7.355140209</v>
      </c>
      <c r="BU173">
        <v>1</v>
      </c>
      <c r="BV173">
        <v>0</v>
      </c>
      <c r="BW173">
        <v>0.15999999600000001</v>
      </c>
      <c r="BX173">
        <v>111115</v>
      </c>
      <c r="BY173">
        <v>1.750895844</v>
      </c>
      <c r="BZ173">
        <v>4.7340250000000002E-3</v>
      </c>
      <c r="CA173">
        <v>298.21349750000002</v>
      </c>
      <c r="CB173">
        <v>298.11026800000002</v>
      </c>
      <c r="CC173">
        <v>283.3068882</v>
      </c>
      <c r="CD173">
        <v>0.27015231200000001</v>
      </c>
      <c r="CE173">
        <v>3.191734716</v>
      </c>
      <c r="CF173">
        <v>31.48167832</v>
      </c>
      <c r="CG173">
        <v>13.407018969999999</v>
      </c>
      <c r="CH173">
        <v>25.011882780000001</v>
      </c>
      <c r="CI173">
        <v>3.1819308999999998</v>
      </c>
      <c r="CJ173">
        <v>0.34435132600000001</v>
      </c>
      <c r="CK173">
        <v>1.832479105</v>
      </c>
      <c r="CL173">
        <v>1.349451795</v>
      </c>
      <c r="CM173">
        <v>0.21637252500000001</v>
      </c>
      <c r="CN173">
        <v>23.299577379999999</v>
      </c>
      <c r="CO173">
        <v>0.60298732600000005</v>
      </c>
      <c r="CP173">
        <v>57.949946619999999</v>
      </c>
      <c r="CQ173">
        <v>376.58040740000001</v>
      </c>
      <c r="CR173">
        <v>4.8156350000000001E-2</v>
      </c>
      <c r="CS173">
        <v>0</v>
      </c>
      <c r="CT173">
        <v>1505.067877</v>
      </c>
      <c r="CU173">
        <v>326.31677250000001</v>
      </c>
      <c r="CV173">
        <v>0.304486058</v>
      </c>
      <c r="CW173" t="e">
        <v>#DIV/0!</v>
      </c>
      <c r="CX173">
        <v>7</v>
      </c>
      <c r="CY173">
        <v>0.177189487650037</v>
      </c>
      <c r="CZ173">
        <v>-9.4270779116566708</v>
      </c>
      <c r="DA173">
        <v>36.642188877352801</v>
      </c>
      <c r="DB173">
        <v>0.80612815530176196</v>
      </c>
    </row>
    <row r="174" spans="1:106" x14ac:dyDescent="0.3">
      <c r="A174">
        <v>173</v>
      </c>
      <c r="B174" t="s">
        <v>28</v>
      </c>
      <c r="C174">
        <v>14</v>
      </c>
      <c r="D174">
        <v>14</v>
      </c>
      <c r="E174">
        <v>1</v>
      </c>
      <c r="F174">
        <v>3</v>
      </c>
      <c r="G174">
        <v>72</v>
      </c>
      <c r="H174" s="3">
        <v>41316</v>
      </c>
      <c r="I174">
        <v>1</v>
      </c>
      <c r="J174">
        <v>181.22954580000001</v>
      </c>
      <c r="K174">
        <v>3.2136777269999999</v>
      </c>
      <c r="L174">
        <v>181.59703819999999</v>
      </c>
      <c r="M174">
        <v>265.8683671</v>
      </c>
      <c r="N174">
        <v>45.9</v>
      </c>
      <c r="O174">
        <v>15</v>
      </c>
      <c r="P174" s="118">
        <v>0.59288194444444442</v>
      </c>
      <c r="Q174" s="118">
        <v>0.16111111111111112</v>
      </c>
      <c r="R174" s="118">
        <v>0.43177083333333338</v>
      </c>
      <c r="S174">
        <v>3314</v>
      </c>
      <c r="T174">
        <v>0</v>
      </c>
      <c r="U174">
        <v>50</v>
      </c>
      <c r="V174">
        <v>-0.85606855199999998</v>
      </c>
      <c r="W174">
        <v>0.33808469200000002</v>
      </c>
      <c r="X174">
        <v>52.449594279999999</v>
      </c>
      <c r="Y174">
        <v>25.09183311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t="e">
        <v>#DIV/0!</v>
      </c>
      <c r="AH174" t="e">
        <v>#DIV/0!</v>
      </c>
      <c r="AI174" t="e">
        <v>#DIV/0!</v>
      </c>
      <c r="AJ174">
        <v>-1</v>
      </c>
      <c r="AK174">
        <v>0.85</v>
      </c>
      <c r="AL174">
        <v>0.85</v>
      </c>
      <c r="AM174">
        <v>10.01823521</v>
      </c>
      <c r="AN174">
        <v>0.85</v>
      </c>
      <c r="AO174" s="119">
        <v>9.3999999999999994E-5</v>
      </c>
      <c r="AP174" t="e">
        <v>#DIV/0!</v>
      </c>
      <c r="AQ174" t="e">
        <v>#DIV/0!</v>
      </c>
      <c r="AR174" t="e">
        <v>#DIV/0!</v>
      </c>
      <c r="AS174">
        <v>1770.668091</v>
      </c>
      <c r="AT174">
        <v>0.5</v>
      </c>
      <c r="AU174" t="e">
        <v>#DIV/0!</v>
      </c>
      <c r="AV174">
        <v>4.4122740599999997</v>
      </c>
      <c r="AW174">
        <v>1.3369278899999999</v>
      </c>
      <c r="AX174">
        <v>25.09183311</v>
      </c>
      <c r="AY174">
        <v>2</v>
      </c>
      <c r="AZ174">
        <v>4.644859791</v>
      </c>
      <c r="BA174">
        <v>1</v>
      </c>
      <c r="BB174">
        <v>9.289719582</v>
      </c>
      <c r="BC174">
        <v>24.867666239999998</v>
      </c>
      <c r="BD174">
        <v>25.09183311</v>
      </c>
      <c r="BE174">
        <v>25.139934539999999</v>
      </c>
      <c r="BF174">
        <v>49.003772740000002</v>
      </c>
      <c r="BG174">
        <v>49.368133540000002</v>
      </c>
      <c r="BH174">
        <v>15.87761688</v>
      </c>
      <c r="BI174">
        <v>18.350278849999999</v>
      </c>
      <c r="BJ174">
        <v>51.020812990000003</v>
      </c>
      <c r="BK174">
        <v>58.966415410000003</v>
      </c>
      <c r="BL174">
        <v>350.33560180000001</v>
      </c>
      <c r="BM174">
        <v>1800.612061</v>
      </c>
      <c r="BN174">
        <v>2055.89624</v>
      </c>
      <c r="BO174">
        <v>101.3717651</v>
      </c>
      <c r="BP174">
        <v>0.62314224200000001</v>
      </c>
      <c r="BQ174">
        <v>-0.94757419799999998</v>
      </c>
      <c r="BR174">
        <v>0.25</v>
      </c>
      <c r="BS174">
        <v>-1.355140209</v>
      </c>
      <c r="BT174">
        <v>7.355140209</v>
      </c>
      <c r="BU174">
        <v>1</v>
      </c>
      <c r="BV174">
        <v>0</v>
      </c>
      <c r="BW174">
        <v>0.15999999600000001</v>
      </c>
      <c r="BX174">
        <v>111135</v>
      </c>
      <c r="BY174">
        <v>1.7516780089999999</v>
      </c>
      <c r="BZ174">
        <v>4.4122739999999999E-3</v>
      </c>
      <c r="CA174">
        <v>298.24183310000001</v>
      </c>
      <c r="CB174">
        <v>298.01766620000001</v>
      </c>
      <c r="CC174">
        <v>288.09792320000003</v>
      </c>
      <c r="CD174">
        <v>0.33496262900000001</v>
      </c>
      <c r="CE174">
        <v>3.1971280480000002</v>
      </c>
      <c r="CF174">
        <v>31.538644359999999</v>
      </c>
      <c r="CG174">
        <v>13.1883655</v>
      </c>
      <c r="CH174">
        <v>24.979749680000001</v>
      </c>
      <c r="CI174">
        <v>3.1758407719999999</v>
      </c>
      <c r="CJ174">
        <v>0.326212695</v>
      </c>
      <c r="CK174">
        <v>1.860200158</v>
      </c>
      <c r="CL174">
        <v>1.315640613</v>
      </c>
      <c r="CM174">
        <v>0.20491732600000001</v>
      </c>
      <c r="CN174">
        <v>5.3169079520000002</v>
      </c>
      <c r="CO174">
        <v>1.062418012</v>
      </c>
      <c r="CP174">
        <v>58.619669870000003</v>
      </c>
      <c r="CQ174">
        <v>49.49253908</v>
      </c>
      <c r="CR174">
        <v>-1.0139398000000001E-2</v>
      </c>
      <c r="CS174">
        <v>0</v>
      </c>
      <c r="CT174">
        <v>1530.5202509999999</v>
      </c>
      <c r="CU174">
        <v>0</v>
      </c>
      <c r="CV174" t="e">
        <v>#DIV/0!</v>
      </c>
      <c r="CW174" t="e">
        <v>#DIV/0!</v>
      </c>
      <c r="CX174">
        <v>14</v>
      </c>
      <c r="CY174">
        <v>0.18289274439751099</v>
      </c>
      <c r="CZ174">
        <v>-10.448718792405201</v>
      </c>
      <c r="DA174">
        <v>37.103394750947601</v>
      </c>
      <c r="DB174">
        <v>0.81627468452084695</v>
      </c>
    </row>
    <row r="175" spans="1:106" x14ac:dyDescent="0.3">
      <c r="A175">
        <v>174</v>
      </c>
      <c r="B175" t="s">
        <v>28</v>
      </c>
      <c r="C175">
        <v>14</v>
      </c>
      <c r="D175">
        <v>14</v>
      </c>
      <c r="E175">
        <v>1</v>
      </c>
      <c r="F175">
        <v>3</v>
      </c>
      <c r="G175">
        <v>72</v>
      </c>
      <c r="H175" s="3">
        <v>41316</v>
      </c>
      <c r="I175">
        <v>1</v>
      </c>
      <c r="J175">
        <v>181.22954580000001</v>
      </c>
      <c r="K175">
        <v>3.2136777269999999</v>
      </c>
      <c r="L175">
        <v>181.59703819999999</v>
      </c>
      <c r="M175">
        <v>265.8683671</v>
      </c>
      <c r="N175">
        <v>45.9</v>
      </c>
      <c r="O175">
        <v>16</v>
      </c>
      <c r="P175" s="118">
        <v>0.59530092592592598</v>
      </c>
      <c r="Q175" s="118">
        <v>0.16111111111111112</v>
      </c>
      <c r="R175" s="118">
        <v>0.43418981481481483</v>
      </c>
      <c r="S175">
        <v>3523</v>
      </c>
      <c r="T175">
        <v>0</v>
      </c>
      <c r="U175">
        <v>150</v>
      </c>
      <c r="V175">
        <v>10.39529649</v>
      </c>
      <c r="W175">
        <v>0.344245307</v>
      </c>
      <c r="X175">
        <v>92.769876780000004</v>
      </c>
      <c r="Y175">
        <v>25.15059853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t="e">
        <v>#DIV/0!</v>
      </c>
      <c r="AH175" t="e">
        <v>#DIV/0!</v>
      </c>
      <c r="AI175" t="e">
        <v>#DIV/0!</v>
      </c>
      <c r="AJ175">
        <v>-1</v>
      </c>
      <c r="AK175">
        <v>0.85</v>
      </c>
      <c r="AL175">
        <v>0.85</v>
      </c>
      <c r="AM175">
        <v>10.01823521</v>
      </c>
      <c r="AN175">
        <v>0.85</v>
      </c>
      <c r="AO175">
        <v>7.4476890000000004E-3</v>
      </c>
      <c r="AP175" t="e">
        <v>#DIV/0!</v>
      </c>
      <c r="AQ175" t="e">
        <v>#DIV/0!</v>
      </c>
      <c r="AR175" t="e">
        <v>#DIV/0!</v>
      </c>
      <c r="AS175">
        <v>1770.668091</v>
      </c>
      <c r="AT175">
        <v>0.5</v>
      </c>
      <c r="AU175" t="e">
        <v>#DIV/0!</v>
      </c>
      <c r="AV175">
        <v>4.5092451029999996</v>
      </c>
      <c r="AW175">
        <v>1.342534626</v>
      </c>
      <c r="AX175">
        <v>25.15059853</v>
      </c>
      <c r="AY175">
        <v>2</v>
      </c>
      <c r="AZ175">
        <v>4.644859791</v>
      </c>
      <c r="BA175">
        <v>1</v>
      </c>
      <c r="BB175">
        <v>9.289719582</v>
      </c>
      <c r="BC175">
        <v>24.908576969999999</v>
      </c>
      <c r="BD175">
        <v>25.15059853</v>
      </c>
      <c r="BE175">
        <v>25.135190959999999</v>
      </c>
      <c r="BF175">
        <v>151.49943540000001</v>
      </c>
      <c r="BG175">
        <v>145.19143679999999</v>
      </c>
      <c r="BH175">
        <v>15.879712100000001</v>
      </c>
      <c r="BI175">
        <v>18.40647697</v>
      </c>
      <c r="BJ175">
        <v>50.900592799999998</v>
      </c>
      <c r="BK175">
        <v>58.999851229999997</v>
      </c>
      <c r="BL175">
        <v>350.34884640000001</v>
      </c>
      <c r="BM175">
        <v>1800.05249</v>
      </c>
      <c r="BN175">
        <v>1126.9304199999999</v>
      </c>
      <c r="BO175">
        <v>101.3667145</v>
      </c>
      <c r="BP175">
        <v>-0.45644760099999998</v>
      </c>
      <c r="BQ175">
        <v>-0.92796093199999996</v>
      </c>
      <c r="BR175">
        <v>0.25</v>
      </c>
      <c r="BS175">
        <v>-1.355140209</v>
      </c>
      <c r="BT175">
        <v>7.355140209</v>
      </c>
      <c r="BU175">
        <v>1</v>
      </c>
      <c r="BV175">
        <v>0</v>
      </c>
      <c r="BW175">
        <v>0.15999999600000001</v>
      </c>
      <c r="BX175">
        <v>111115</v>
      </c>
      <c r="BY175">
        <v>1.7517442320000001</v>
      </c>
      <c r="BZ175">
        <v>4.5092450000000003E-3</v>
      </c>
      <c r="CA175">
        <v>298.30059849999998</v>
      </c>
      <c r="CB175">
        <v>298.05857700000001</v>
      </c>
      <c r="CC175">
        <v>288.00839200000001</v>
      </c>
      <c r="CD175">
        <v>0.31812052499999999</v>
      </c>
      <c r="CE175">
        <v>3.2083387220000001</v>
      </c>
      <c r="CF175">
        <v>31.650811000000001</v>
      </c>
      <c r="CG175">
        <v>13.244334029999999</v>
      </c>
      <c r="CH175">
        <v>25.029587750000001</v>
      </c>
      <c r="CI175">
        <v>3.1852908489999998</v>
      </c>
      <c r="CJ175">
        <v>0.33194457399999999</v>
      </c>
      <c r="CK175">
        <v>1.865804096</v>
      </c>
      <c r="CL175">
        <v>1.3194867530000001</v>
      </c>
      <c r="CM175">
        <v>0.20853651500000001</v>
      </c>
      <c r="CN175">
        <v>9.4037776110000006</v>
      </c>
      <c r="CO175">
        <v>0.63894867899999996</v>
      </c>
      <c r="CP175">
        <v>58.614236499999997</v>
      </c>
      <c r="CQ175">
        <v>143.68077220000001</v>
      </c>
      <c r="CR175">
        <v>4.240737E-2</v>
      </c>
      <c r="CS175">
        <v>0</v>
      </c>
      <c r="CT175">
        <v>1530.044617</v>
      </c>
      <c r="CU175">
        <v>0</v>
      </c>
      <c r="CV175" t="e">
        <v>#DIV/0!</v>
      </c>
      <c r="CW175" t="e">
        <v>#DIV/0!</v>
      </c>
      <c r="CX175">
        <v>14</v>
      </c>
      <c r="CY175">
        <v>0.18289274439751099</v>
      </c>
      <c r="CZ175">
        <v>-10.448718792405201</v>
      </c>
      <c r="DA175">
        <v>37.103394750947601</v>
      </c>
      <c r="DB175">
        <v>0.81627468452084695</v>
      </c>
    </row>
    <row r="176" spans="1:106" x14ac:dyDescent="0.3">
      <c r="A176">
        <v>175</v>
      </c>
      <c r="B176" t="s">
        <v>28</v>
      </c>
      <c r="C176">
        <v>14</v>
      </c>
      <c r="D176">
        <v>14</v>
      </c>
      <c r="E176">
        <v>1</v>
      </c>
      <c r="F176">
        <v>3</v>
      </c>
      <c r="G176">
        <v>72</v>
      </c>
      <c r="H176" s="3">
        <v>41316</v>
      </c>
      <c r="I176">
        <v>1</v>
      </c>
      <c r="J176">
        <v>181.22954580000001</v>
      </c>
      <c r="K176">
        <v>3.2136777269999999</v>
      </c>
      <c r="L176">
        <v>181.59703819999999</v>
      </c>
      <c r="M176">
        <v>265.8683671</v>
      </c>
      <c r="N176">
        <v>45.9</v>
      </c>
      <c r="O176">
        <v>18</v>
      </c>
      <c r="P176" s="118">
        <v>0.60013888888888889</v>
      </c>
      <c r="Q176" s="118">
        <v>0.16111111111111112</v>
      </c>
      <c r="R176" s="118">
        <v>0.43902777777777779</v>
      </c>
      <c r="S176">
        <v>3941</v>
      </c>
      <c r="T176">
        <v>0</v>
      </c>
      <c r="U176">
        <v>800</v>
      </c>
      <c r="V176">
        <v>50.692054589999998</v>
      </c>
      <c r="W176">
        <v>0.35123868600000002</v>
      </c>
      <c r="X176">
        <v>517.09447720000003</v>
      </c>
      <c r="Y176">
        <v>24.819684980000002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t="e">
        <v>#DIV/0!</v>
      </c>
      <c r="AH176" t="e">
        <v>#DIV/0!</v>
      </c>
      <c r="AI176" t="e">
        <v>#DIV/0!</v>
      </c>
      <c r="AJ176">
        <v>-1</v>
      </c>
      <c r="AK176">
        <v>0.85</v>
      </c>
      <c r="AL176">
        <v>0.85</v>
      </c>
      <c r="AM176">
        <v>10.01823521</v>
      </c>
      <c r="AN176">
        <v>0.85</v>
      </c>
      <c r="AO176">
        <v>3.3764794000000001E-2</v>
      </c>
      <c r="AP176" t="e">
        <v>#DIV/0!</v>
      </c>
      <c r="AQ176" t="e">
        <v>#DIV/0!</v>
      </c>
      <c r="AR176" t="e">
        <v>#DIV/0!</v>
      </c>
      <c r="AS176">
        <v>1770.668091</v>
      </c>
      <c r="AT176">
        <v>0.5</v>
      </c>
      <c r="AU176" t="e">
        <v>#DIV/0!</v>
      </c>
      <c r="AV176">
        <v>4.584639589</v>
      </c>
      <c r="AW176">
        <v>1.3394891520000001</v>
      </c>
      <c r="AX176">
        <v>24.819684980000002</v>
      </c>
      <c r="AY176">
        <v>2</v>
      </c>
      <c r="AZ176">
        <v>4.644859791</v>
      </c>
      <c r="BA176">
        <v>1</v>
      </c>
      <c r="BB176">
        <v>9.289719582</v>
      </c>
      <c r="BC176">
        <v>24.849357600000001</v>
      </c>
      <c r="BD176">
        <v>24.819684980000002</v>
      </c>
      <c r="BE176">
        <v>25.13705826</v>
      </c>
      <c r="BF176">
        <v>800.30444339999997</v>
      </c>
      <c r="BG176">
        <v>769.35644530000002</v>
      </c>
      <c r="BH176">
        <v>15.249378200000001</v>
      </c>
      <c r="BI176">
        <v>17.819627759999999</v>
      </c>
      <c r="BJ176">
        <v>49.049076079999999</v>
      </c>
      <c r="BK176">
        <v>57.316192630000003</v>
      </c>
      <c r="BL176">
        <v>350.3895569</v>
      </c>
      <c r="BM176">
        <v>1801.112183</v>
      </c>
      <c r="BN176">
        <v>1282.530518</v>
      </c>
      <c r="BO176">
        <v>101.3582535</v>
      </c>
      <c r="BP176">
        <v>-15.66067123</v>
      </c>
      <c r="BQ176">
        <v>-0.76380115699999995</v>
      </c>
      <c r="BR176">
        <v>0.25</v>
      </c>
      <c r="BS176">
        <v>-1.355140209</v>
      </c>
      <c r="BT176">
        <v>7.355140209</v>
      </c>
      <c r="BU176">
        <v>1</v>
      </c>
      <c r="BV176">
        <v>0</v>
      </c>
      <c r="BW176">
        <v>0.15999999600000001</v>
      </c>
      <c r="BX176">
        <v>111115</v>
      </c>
      <c r="BY176">
        <v>1.751947784</v>
      </c>
      <c r="BZ176">
        <v>4.5846400000000001E-3</v>
      </c>
      <c r="CA176">
        <v>297.96968500000003</v>
      </c>
      <c r="CB176">
        <v>297.9993576</v>
      </c>
      <c r="CC176">
        <v>288.17794279999998</v>
      </c>
      <c r="CD176">
        <v>0.31797322900000002</v>
      </c>
      <c r="CE176">
        <v>3.1456554990000001</v>
      </c>
      <c r="CF176">
        <v>31.03502074</v>
      </c>
      <c r="CG176">
        <v>13.215392980000001</v>
      </c>
      <c r="CH176">
        <v>24.834521290000001</v>
      </c>
      <c r="CI176">
        <v>3.1484427730000002</v>
      </c>
      <c r="CJ176">
        <v>0.33844238399999999</v>
      </c>
      <c r="CK176">
        <v>1.8061663480000001</v>
      </c>
      <c r="CL176">
        <v>1.3422764250000001</v>
      </c>
      <c r="CM176">
        <v>0.212640105</v>
      </c>
      <c r="CN176">
        <v>52.411793090000003</v>
      </c>
      <c r="CO176">
        <v>0.67211301099999998</v>
      </c>
      <c r="CP176">
        <v>57.94178702</v>
      </c>
      <c r="CQ176">
        <v>761.989778</v>
      </c>
      <c r="CR176">
        <v>3.8546294000000002E-2</v>
      </c>
      <c r="CS176">
        <v>0</v>
      </c>
      <c r="CT176">
        <v>1530.9453550000001</v>
      </c>
      <c r="CU176">
        <v>0</v>
      </c>
      <c r="CV176" t="e">
        <v>#DIV/0!</v>
      </c>
      <c r="CW176" t="e">
        <v>#DIV/0!</v>
      </c>
      <c r="CX176">
        <v>14</v>
      </c>
      <c r="CY176">
        <v>0.18289274439751099</v>
      </c>
      <c r="CZ176">
        <v>-10.448718792405201</v>
      </c>
      <c r="DA176">
        <v>37.103394750947601</v>
      </c>
      <c r="DB176">
        <v>0.81627468452084695</v>
      </c>
    </row>
    <row r="177" spans="1:106" x14ac:dyDescent="0.3">
      <c r="A177">
        <v>176</v>
      </c>
      <c r="B177" t="s">
        <v>28</v>
      </c>
      <c r="C177">
        <v>14</v>
      </c>
      <c r="D177">
        <v>14</v>
      </c>
      <c r="E177">
        <v>1</v>
      </c>
      <c r="F177">
        <v>3</v>
      </c>
      <c r="G177">
        <v>72</v>
      </c>
      <c r="H177" s="3">
        <v>41316</v>
      </c>
      <c r="I177">
        <v>1</v>
      </c>
      <c r="J177">
        <v>181.22954580000001</v>
      </c>
      <c r="K177">
        <v>3.2136777269999999</v>
      </c>
      <c r="L177">
        <v>181.59703819999999</v>
      </c>
      <c r="M177">
        <v>265.8683671</v>
      </c>
      <c r="N177">
        <v>45.9</v>
      </c>
      <c r="O177">
        <v>19</v>
      </c>
      <c r="P177" s="118">
        <v>0.60215277777777776</v>
      </c>
      <c r="Q177" s="118">
        <v>0.16111111111111112</v>
      </c>
      <c r="R177" s="118">
        <v>0.44104166666666672</v>
      </c>
      <c r="S177">
        <v>4107</v>
      </c>
      <c r="T177">
        <v>0</v>
      </c>
      <c r="U177">
        <v>400</v>
      </c>
      <c r="V177">
        <v>30.672623479999999</v>
      </c>
      <c r="W177">
        <v>0.33842957800000001</v>
      </c>
      <c r="X177">
        <v>224.83856539999999</v>
      </c>
      <c r="Y177">
        <v>25.283308030000001</v>
      </c>
      <c r="Z177">
        <v>3</v>
      </c>
      <c r="AA177">
        <v>3</v>
      </c>
      <c r="AB177">
        <v>0</v>
      </c>
      <c r="AC177">
        <v>0</v>
      </c>
      <c r="AD177">
        <v>302.22338869999999</v>
      </c>
      <c r="AE177">
        <v>623.2637939</v>
      </c>
      <c r="AF177">
        <v>416.28149409999997</v>
      </c>
      <c r="AG177" t="e">
        <v>#DIV/0!</v>
      </c>
      <c r="AH177">
        <v>0.51509554800000001</v>
      </c>
      <c r="AI177">
        <v>0.332094214</v>
      </c>
      <c r="AJ177">
        <v>-1</v>
      </c>
      <c r="AK177">
        <v>0.85</v>
      </c>
      <c r="AL177">
        <v>0.85</v>
      </c>
      <c r="AM177">
        <v>10.01823521</v>
      </c>
      <c r="AN177">
        <v>0.85</v>
      </c>
      <c r="AO177">
        <v>2.0715673E-2</v>
      </c>
      <c r="AP177">
        <v>0.64472351900000002</v>
      </c>
      <c r="AQ177">
        <v>2.0622619470000001</v>
      </c>
      <c r="AR177">
        <v>-1</v>
      </c>
      <c r="AS177">
        <v>1798.7303469999999</v>
      </c>
      <c r="AT177">
        <v>0.5</v>
      </c>
      <c r="AU177">
        <v>253.87287480000001</v>
      </c>
      <c r="AV177">
        <v>4.5770304489999996</v>
      </c>
      <c r="AW177">
        <v>1.385055047</v>
      </c>
      <c r="AX177">
        <v>25.283308030000001</v>
      </c>
      <c r="AY177">
        <v>2</v>
      </c>
      <c r="AZ177">
        <v>4.644859791</v>
      </c>
      <c r="BA177">
        <v>1</v>
      </c>
      <c r="BB177">
        <v>9.289719582</v>
      </c>
      <c r="BC177">
        <v>25.03533363</v>
      </c>
      <c r="BD177">
        <v>25.283308030000001</v>
      </c>
      <c r="BE177">
        <v>25.13825989</v>
      </c>
      <c r="BF177">
        <v>399.63919069999997</v>
      </c>
      <c r="BG177">
        <v>381.13436890000003</v>
      </c>
      <c r="BH177">
        <v>15.675290110000001</v>
      </c>
      <c r="BI177">
        <v>18.240364069999998</v>
      </c>
      <c r="BJ177">
        <v>49.860546110000001</v>
      </c>
      <c r="BK177">
        <v>58.019630429999999</v>
      </c>
      <c r="BL177">
        <v>350.36367799999999</v>
      </c>
      <c r="BM177">
        <v>1798.7303469999999</v>
      </c>
      <c r="BN177">
        <v>1954.2761230000001</v>
      </c>
      <c r="BO177">
        <v>101.3536301</v>
      </c>
      <c r="BP177">
        <v>-4.7600059510000001</v>
      </c>
      <c r="BQ177">
        <v>-0.84630924500000004</v>
      </c>
      <c r="BR177">
        <v>0.25</v>
      </c>
      <c r="BS177">
        <v>-1.355140209</v>
      </c>
      <c r="BT177">
        <v>7.355140209</v>
      </c>
      <c r="BU177">
        <v>1</v>
      </c>
      <c r="BV177">
        <v>0</v>
      </c>
      <c r="BW177">
        <v>0.15999999600000001</v>
      </c>
      <c r="BX177">
        <v>111115</v>
      </c>
      <c r="BY177">
        <v>1.7518183899999999</v>
      </c>
      <c r="BZ177">
        <v>4.5770300000000002E-3</v>
      </c>
      <c r="CA177">
        <v>298.43330800000001</v>
      </c>
      <c r="CB177">
        <v>298.18533359999998</v>
      </c>
      <c r="CC177">
        <v>287.79684900000001</v>
      </c>
      <c r="CD177">
        <v>0.30605183499999999</v>
      </c>
      <c r="CE177">
        <v>3.2337821600000001</v>
      </c>
      <c r="CF177">
        <v>31.90593329</v>
      </c>
      <c r="CG177">
        <v>13.66556922</v>
      </c>
      <c r="CH177">
        <v>25.159320829999999</v>
      </c>
      <c r="CI177">
        <v>3.2100056000000001</v>
      </c>
      <c r="CJ177">
        <v>0.32653377300000003</v>
      </c>
      <c r="CK177">
        <v>1.848727113</v>
      </c>
      <c r="CL177">
        <v>1.3612784870000001</v>
      </c>
      <c r="CM177">
        <v>0.205120042</v>
      </c>
      <c r="CN177">
        <v>22.788204780000001</v>
      </c>
      <c r="CO177">
        <v>0.589919419</v>
      </c>
      <c r="CP177">
        <v>57.611891579999998</v>
      </c>
      <c r="CQ177">
        <v>376.676964</v>
      </c>
      <c r="CR177">
        <v>4.6913085E-2</v>
      </c>
      <c r="CS177">
        <v>0</v>
      </c>
      <c r="CT177">
        <v>1528.920795</v>
      </c>
      <c r="CU177">
        <v>321.04040529999997</v>
      </c>
      <c r="CV177">
        <v>0.332094214</v>
      </c>
      <c r="CW177" t="e">
        <v>#DIV/0!</v>
      </c>
      <c r="CX177">
        <v>14</v>
      </c>
      <c r="CY177">
        <v>0.18289274439751099</v>
      </c>
      <c r="CZ177">
        <v>-10.448718792405201</v>
      </c>
      <c r="DA177">
        <v>37.103394750947601</v>
      </c>
      <c r="DB177">
        <v>0.81627468452084695</v>
      </c>
    </row>
    <row r="178" spans="1:106" x14ac:dyDescent="0.3">
      <c r="A178">
        <v>177</v>
      </c>
      <c r="B178" t="s">
        <v>29</v>
      </c>
      <c r="C178">
        <v>15</v>
      </c>
      <c r="D178">
        <v>15</v>
      </c>
      <c r="E178">
        <v>1</v>
      </c>
      <c r="F178">
        <v>3</v>
      </c>
      <c r="G178">
        <v>72</v>
      </c>
      <c r="H178" s="3">
        <v>41316</v>
      </c>
      <c r="I178">
        <v>1</v>
      </c>
      <c r="J178">
        <v>180.33031769999999</v>
      </c>
      <c r="K178">
        <v>3.2946580399999998</v>
      </c>
      <c r="L178">
        <v>176.1418779</v>
      </c>
      <c r="M178">
        <v>266.39980809999997</v>
      </c>
      <c r="N178">
        <v>44.2</v>
      </c>
      <c r="O178">
        <v>21</v>
      </c>
      <c r="P178" s="118">
        <v>0.60780092592592594</v>
      </c>
      <c r="Q178" s="118">
        <v>0.16111111111111112</v>
      </c>
      <c r="R178" s="118">
        <v>0.44668981481481485</v>
      </c>
      <c r="S178">
        <v>4603</v>
      </c>
      <c r="T178">
        <v>0</v>
      </c>
      <c r="U178">
        <v>50</v>
      </c>
      <c r="V178">
        <v>-1.001589099</v>
      </c>
      <c r="W178">
        <v>0.37520647600000001</v>
      </c>
      <c r="X178">
        <v>53.309430409999997</v>
      </c>
      <c r="Y178">
        <v>25.19047737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t="e">
        <v>#DIV/0!</v>
      </c>
      <c r="AH178" t="e">
        <v>#DIV/0!</v>
      </c>
      <c r="AI178" t="e">
        <v>#DIV/0!</v>
      </c>
      <c r="AJ178">
        <v>-1</v>
      </c>
      <c r="AK178">
        <v>0.85</v>
      </c>
      <c r="AL178">
        <v>0.85</v>
      </c>
      <c r="AM178">
        <v>10.01823521</v>
      </c>
      <c r="AN178">
        <v>0.85</v>
      </c>
      <c r="AO178" s="119">
        <v>-1.04E-6</v>
      </c>
      <c r="AP178" t="e">
        <v>#DIV/0!</v>
      </c>
      <c r="AQ178" t="e">
        <v>#DIV/0!</v>
      </c>
      <c r="AR178" t="e">
        <v>#DIV/0!</v>
      </c>
      <c r="AS178">
        <v>1798.7303469999999</v>
      </c>
      <c r="AT178">
        <v>0.5</v>
      </c>
      <c r="AU178" t="e">
        <v>#DIV/0!</v>
      </c>
      <c r="AV178">
        <v>4.8095956470000001</v>
      </c>
      <c r="AW178">
        <v>1.3177588760000001</v>
      </c>
      <c r="AX178">
        <v>25.19047737</v>
      </c>
      <c r="AY178">
        <v>2</v>
      </c>
      <c r="AZ178">
        <v>4.644859791</v>
      </c>
      <c r="BA178">
        <v>1</v>
      </c>
      <c r="BB178">
        <v>9.289719582</v>
      </c>
      <c r="BC178">
        <v>25.026962279999999</v>
      </c>
      <c r="BD178">
        <v>25.19047737</v>
      </c>
      <c r="BE178">
        <v>25.131984710000001</v>
      </c>
      <c r="BF178">
        <v>49.5520134</v>
      </c>
      <c r="BG178">
        <v>49.986541750000001</v>
      </c>
      <c r="BH178">
        <v>16.031812670000001</v>
      </c>
      <c r="BI178">
        <v>18.72603226</v>
      </c>
      <c r="BJ178">
        <v>51.026912690000003</v>
      </c>
      <c r="BK178">
        <v>59.602222439999998</v>
      </c>
      <c r="BL178">
        <v>350.3449402</v>
      </c>
      <c r="BM178">
        <v>1800.1286620000001</v>
      </c>
      <c r="BN178">
        <v>786.0255737</v>
      </c>
      <c r="BO178">
        <v>101.36728669999999</v>
      </c>
      <c r="BP178">
        <v>0.77259063699999997</v>
      </c>
      <c r="BQ178">
        <v>-0.970445216</v>
      </c>
      <c r="BR178">
        <v>0.25</v>
      </c>
      <c r="BS178">
        <v>-1.355140209</v>
      </c>
      <c r="BT178">
        <v>7.355140209</v>
      </c>
      <c r="BU178">
        <v>1</v>
      </c>
      <c r="BV178">
        <v>0</v>
      </c>
      <c r="BW178">
        <v>0.15999999600000001</v>
      </c>
      <c r="BX178">
        <v>111135</v>
      </c>
      <c r="BY178">
        <v>1.7517247010000001</v>
      </c>
      <c r="BZ178">
        <v>4.8095960000000002E-3</v>
      </c>
      <c r="CA178">
        <v>298.3404774</v>
      </c>
      <c r="CB178">
        <v>298.17696230000001</v>
      </c>
      <c r="CC178">
        <v>288.0205795</v>
      </c>
      <c r="CD178">
        <v>0.27268097699999999</v>
      </c>
      <c r="CE178">
        <v>3.2159659569999999</v>
      </c>
      <c r="CF178">
        <v>31.725875890000001</v>
      </c>
      <c r="CG178">
        <v>12.999843630000001</v>
      </c>
      <c r="CH178">
        <v>25.108719829999998</v>
      </c>
      <c r="CI178">
        <v>3.200346015</v>
      </c>
      <c r="CJ178">
        <v>0.36064041499999999</v>
      </c>
      <c r="CK178">
        <v>1.8982070799999999</v>
      </c>
      <c r="CL178">
        <v>1.3021389350000001</v>
      </c>
      <c r="CM178">
        <v>0.22666518399999999</v>
      </c>
      <c r="CN178">
        <v>5.4038323159999999</v>
      </c>
      <c r="CO178">
        <v>1.0664756660000001</v>
      </c>
      <c r="CP178">
        <v>59.595976120000003</v>
      </c>
      <c r="CQ178">
        <v>50.132094610000003</v>
      </c>
      <c r="CR178">
        <v>-1.1906679999999999E-2</v>
      </c>
      <c r="CS178">
        <v>0</v>
      </c>
      <c r="CT178">
        <v>1530.109363</v>
      </c>
      <c r="CU178">
        <v>0</v>
      </c>
      <c r="CV178" t="e">
        <v>#DIV/0!</v>
      </c>
      <c r="CW178" t="e">
        <v>#DIV/0!</v>
      </c>
      <c r="CX178">
        <v>15</v>
      </c>
      <c r="CY178">
        <v>0.19180623646667599</v>
      </c>
      <c r="CZ178">
        <v>-11.2266703141243</v>
      </c>
      <c r="DA178">
        <v>38.642951167211599</v>
      </c>
      <c r="DB178">
        <v>0.85014492567865496</v>
      </c>
    </row>
    <row r="179" spans="1:106" x14ac:dyDescent="0.3">
      <c r="A179">
        <v>178</v>
      </c>
      <c r="B179" t="s">
        <v>29</v>
      </c>
      <c r="C179">
        <v>15</v>
      </c>
      <c r="D179">
        <v>15</v>
      </c>
      <c r="E179">
        <v>1</v>
      </c>
      <c r="F179">
        <v>3</v>
      </c>
      <c r="G179">
        <v>72</v>
      </c>
      <c r="H179" s="3">
        <v>41316</v>
      </c>
      <c r="I179">
        <v>1</v>
      </c>
      <c r="J179">
        <v>180.33031769999999</v>
      </c>
      <c r="K179">
        <v>3.2946580399999998</v>
      </c>
      <c r="L179">
        <v>176.1418779</v>
      </c>
      <c r="M179">
        <v>266.39980809999997</v>
      </c>
      <c r="N179">
        <v>44.2</v>
      </c>
      <c r="O179">
        <v>22</v>
      </c>
      <c r="P179" s="118">
        <v>0.60966435185185186</v>
      </c>
      <c r="Q179" s="118">
        <v>0.16111111111111112</v>
      </c>
      <c r="R179" s="118">
        <v>0.44855324074074071</v>
      </c>
      <c r="S179">
        <v>4764</v>
      </c>
      <c r="T179">
        <v>0</v>
      </c>
      <c r="U179">
        <v>150</v>
      </c>
      <c r="V179">
        <v>10.73636258</v>
      </c>
      <c r="W179">
        <v>0.36193488800000001</v>
      </c>
      <c r="X179">
        <v>93.532045659999994</v>
      </c>
      <c r="Y179">
        <v>24.851554870000001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e">
        <v>#DIV/0!</v>
      </c>
      <c r="AH179" t="e">
        <v>#DIV/0!</v>
      </c>
      <c r="AI179" t="e">
        <v>#DIV/0!</v>
      </c>
      <c r="AJ179">
        <v>-1</v>
      </c>
      <c r="AK179">
        <v>0.85</v>
      </c>
      <c r="AL179">
        <v>0.85</v>
      </c>
      <c r="AM179">
        <v>10.042580600000001</v>
      </c>
      <c r="AN179">
        <v>0.85</v>
      </c>
      <c r="AO179">
        <v>7.6798919999999998E-3</v>
      </c>
      <c r="AP179" t="e">
        <v>#DIV/0!</v>
      </c>
      <c r="AQ179" t="e">
        <v>#DIV/0!</v>
      </c>
      <c r="AR179" t="e">
        <v>#DIV/0!</v>
      </c>
      <c r="AS179">
        <v>1798.7303469999999</v>
      </c>
      <c r="AT179">
        <v>0.5</v>
      </c>
      <c r="AU179" t="e">
        <v>#DIV/0!</v>
      </c>
      <c r="AV179">
        <v>4.623680405</v>
      </c>
      <c r="AW179">
        <v>1.3122895489999999</v>
      </c>
      <c r="AX179">
        <v>24.851554870000001</v>
      </c>
      <c r="AY179">
        <v>2</v>
      </c>
      <c r="AZ179">
        <v>4.644859791</v>
      </c>
      <c r="BA179">
        <v>1</v>
      </c>
      <c r="BB179">
        <v>9.289719582</v>
      </c>
      <c r="BC179">
        <v>24.89600372</v>
      </c>
      <c r="BD179">
        <v>24.851554870000001</v>
      </c>
      <c r="BE179">
        <v>25.135412219999999</v>
      </c>
      <c r="BF179">
        <v>151.61294559999999</v>
      </c>
      <c r="BG179">
        <v>145.0975952</v>
      </c>
      <c r="BH179">
        <v>15.55249119</v>
      </c>
      <c r="BI179">
        <v>18.145427699999999</v>
      </c>
      <c r="BJ179">
        <v>49.889507289999997</v>
      </c>
      <c r="BK179">
        <v>58.207164759999998</v>
      </c>
      <c r="BL179">
        <v>350.16528319999998</v>
      </c>
      <c r="BM179">
        <v>1797.875</v>
      </c>
      <c r="BN179">
        <v>802.30749509999998</v>
      </c>
      <c r="BO179">
        <v>101.36746220000001</v>
      </c>
      <c r="BP179">
        <v>-0.34004974399999999</v>
      </c>
      <c r="BQ179">
        <v>-0.90959125799999996</v>
      </c>
      <c r="BR179">
        <v>0.25</v>
      </c>
      <c r="BS179">
        <v>-1.355140209</v>
      </c>
      <c r="BT179">
        <v>7.355140209</v>
      </c>
      <c r="BU179">
        <v>1</v>
      </c>
      <c r="BV179">
        <v>0</v>
      </c>
      <c r="BW179">
        <v>0.15999999600000001</v>
      </c>
      <c r="BX179">
        <v>111115</v>
      </c>
      <c r="BY179">
        <v>1.750826416</v>
      </c>
      <c r="BZ179">
        <v>4.6236799999999998E-3</v>
      </c>
      <c r="CA179">
        <v>298.00155489999997</v>
      </c>
      <c r="CB179">
        <v>298.04600370000003</v>
      </c>
      <c r="CC179">
        <v>287.65999360000001</v>
      </c>
      <c r="CD179">
        <v>0.31034150700000002</v>
      </c>
      <c r="CE179">
        <v>3.1516455049999998</v>
      </c>
      <c r="CF179">
        <v>31.09129338</v>
      </c>
      <c r="CG179">
        <v>12.94586567</v>
      </c>
      <c r="CH179">
        <v>24.873779299999999</v>
      </c>
      <c r="CI179">
        <v>3.155828525</v>
      </c>
      <c r="CJ179">
        <v>0.34836241099999998</v>
      </c>
      <c r="CK179">
        <v>1.8393559559999999</v>
      </c>
      <c r="CL179">
        <v>1.316472568</v>
      </c>
      <c r="CM179">
        <v>0.21890654300000001</v>
      </c>
      <c r="CN179">
        <v>9.4811060989999998</v>
      </c>
      <c r="CO179">
        <v>0.64461471999999997</v>
      </c>
      <c r="CP179">
        <v>58.911662409999998</v>
      </c>
      <c r="CQ179">
        <v>143.5373663</v>
      </c>
      <c r="CR179">
        <v>4.4064970000000002E-2</v>
      </c>
      <c r="CS179">
        <v>0</v>
      </c>
      <c r="CT179">
        <v>1528.1937499999999</v>
      </c>
      <c r="CU179">
        <v>0</v>
      </c>
      <c r="CV179" t="e">
        <v>#DIV/0!</v>
      </c>
      <c r="CW179" t="e">
        <v>#DIV/0!</v>
      </c>
      <c r="CX179">
        <v>15</v>
      </c>
      <c r="CY179">
        <v>0.19180623646667599</v>
      </c>
      <c r="CZ179">
        <v>-11.2266703141243</v>
      </c>
      <c r="DA179">
        <v>38.642951167211599</v>
      </c>
      <c r="DB179">
        <v>0.85014492567865496</v>
      </c>
    </row>
    <row r="180" spans="1:106" x14ac:dyDescent="0.3">
      <c r="A180">
        <v>179</v>
      </c>
      <c r="B180" t="s">
        <v>29</v>
      </c>
      <c r="C180">
        <v>15</v>
      </c>
      <c r="D180">
        <v>15</v>
      </c>
      <c r="E180">
        <v>1</v>
      </c>
      <c r="F180">
        <v>3</v>
      </c>
      <c r="G180">
        <v>72</v>
      </c>
      <c r="H180" s="3">
        <v>41316</v>
      </c>
      <c r="I180">
        <v>1</v>
      </c>
      <c r="J180">
        <v>180.33031769999999</v>
      </c>
      <c r="K180">
        <v>3.2946580399999998</v>
      </c>
      <c r="L180">
        <v>176.1418779</v>
      </c>
      <c r="M180">
        <v>266.39980809999997</v>
      </c>
      <c r="N180">
        <v>44.2</v>
      </c>
      <c r="O180">
        <v>24</v>
      </c>
      <c r="P180" s="118">
        <v>0.61450231481481488</v>
      </c>
      <c r="Q180" s="118">
        <v>0.16111111111111112</v>
      </c>
      <c r="R180" s="118">
        <v>0.45339120370370373</v>
      </c>
      <c r="S180">
        <v>5182</v>
      </c>
      <c r="T180">
        <v>0</v>
      </c>
      <c r="U180">
        <v>800</v>
      </c>
      <c r="V180">
        <v>50.188234860000001</v>
      </c>
      <c r="W180">
        <v>0.30819162300000003</v>
      </c>
      <c r="X180">
        <v>488.42836399999999</v>
      </c>
      <c r="Y180">
        <v>24.552175519999999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t="e">
        <v>#DIV/0!</v>
      </c>
      <c r="AH180" t="e">
        <v>#DIV/0!</v>
      </c>
      <c r="AI180" t="e">
        <v>#DIV/0!</v>
      </c>
      <c r="AJ180">
        <v>-1</v>
      </c>
      <c r="AK180">
        <v>0.85</v>
      </c>
      <c r="AL180">
        <v>0.85</v>
      </c>
      <c r="AM180">
        <v>10.042580600000001</v>
      </c>
      <c r="AN180">
        <v>0.85</v>
      </c>
      <c r="AO180">
        <v>3.3456310000000003E-2</v>
      </c>
      <c r="AP180" t="e">
        <v>#DIV/0!</v>
      </c>
      <c r="AQ180" t="e">
        <v>#DIV/0!</v>
      </c>
      <c r="AR180" t="e">
        <v>#DIV/0!</v>
      </c>
      <c r="AS180">
        <v>1798.7303469999999</v>
      </c>
      <c r="AT180">
        <v>0.5</v>
      </c>
      <c r="AU180" t="e">
        <v>#DIV/0!</v>
      </c>
      <c r="AV180">
        <v>4.2261954089999998</v>
      </c>
      <c r="AW180">
        <v>1.402084712</v>
      </c>
      <c r="AX180">
        <v>24.552175519999999</v>
      </c>
      <c r="AY180">
        <v>2</v>
      </c>
      <c r="AZ180">
        <v>4.644859791</v>
      </c>
      <c r="BA180">
        <v>1</v>
      </c>
      <c r="BB180">
        <v>9.289719582</v>
      </c>
      <c r="BC180">
        <v>24.798931119999999</v>
      </c>
      <c r="BD180">
        <v>24.552175519999999</v>
      </c>
      <c r="BE180">
        <v>25.133939739999999</v>
      </c>
      <c r="BF180">
        <v>801.09875490000002</v>
      </c>
      <c r="BG180">
        <v>770.5900269</v>
      </c>
      <c r="BH180">
        <v>14.337821010000001</v>
      </c>
      <c r="BI180">
        <v>16.71000862</v>
      </c>
      <c r="BJ180">
        <v>46.255733489999997</v>
      </c>
      <c r="BK180">
        <v>53.908729549999997</v>
      </c>
      <c r="BL180">
        <v>350.35809330000001</v>
      </c>
      <c r="BM180">
        <v>1800.002808</v>
      </c>
      <c r="BN180">
        <v>610.16278079999995</v>
      </c>
      <c r="BO180">
        <v>101.3573914</v>
      </c>
      <c r="BP180">
        <v>-15.544334409999999</v>
      </c>
      <c r="BQ180">
        <v>-0.70318561800000001</v>
      </c>
      <c r="BR180">
        <v>0.25</v>
      </c>
      <c r="BS180">
        <v>-1.355140209</v>
      </c>
      <c r="BT180">
        <v>7.355140209</v>
      </c>
      <c r="BU180">
        <v>1</v>
      </c>
      <c r="BV180">
        <v>0</v>
      </c>
      <c r="BW180">
        <v>0.15999999600000001</v>
      </c>
      <c r="BX180">
        <v>111115</v>
      </c>
      <c r="BY180">
        <v>1.7517904660000001</v>
      </c>
      <c r="BZ180">
        <v>4.2261950000000003E-3</v>
      </c>
      <c r="CA180">
        <v>297.70217550000001</v>
      </c>
      <c r="CB180">
        <v>297.94893109999998</v>
      </c>
      <c r="CC180">
        <v>288.00044279999997</v>
      </c>
      <c r="CD180">
        <v>0.38468235000000001</v>
      </c>
      <c r="CE180">
        <v>3.0957675949999999</v>
      </c>
      <c r="CF180">
        <v>30.543086729999999</v>
      </c>
      <c r="CG180">
        <v>13.833078110000001</v>
      </c>
      <c r="CH180">
        <v>24.675553319999999</v>
      </c>
      <c r="CI180">
        <v>3.1186897569999998</v>
      </c>
      <c r="CJ180">
        <v>0.29829550399999999</v>
      </c>
      <c r="CK180">
        <v>1.6936828829999999</v>
      </c>
      <c r="CL180">
        <v>1.4250068739999999</v>
      </c>
      <c r="CM180">
        <v>0.18729923500000001</v>
      </c>
      <c r="CN180">
        <v>49.505824840000002</v>
      </c>
      <c r="CO180">
        <v>0.63383686100000003</v>
      </c>
      <c r="CP180">
        <v>55.103155510000001</v>
      </c>
      <c r="CQ180">
        <v>763.29657559999998</v>
      </c>
      <c r="CR180">
        <v>3.6231396999999999E-2</v>
      </c>
      <c r="CS180">
        <v>0</v>
      </c>
      <c r="CT180">
        <v>1530.0023859999999</v>
      </c>
      <c r="CU180">
        <v>0</v>
      </c>
      <c r="CV180" t="e">
        <v>#DIV/0!</v>
      </c>
      <c r="CW180" t="e">
        <v>#DIV/0!</v>
      </c>
      <c r="CX180">
        <v>15</v>
      </c>
      <c r="CY180">
        <v>0.19180623646667599</v>
      </c>
      <c r="CZ180">
        <v>-11.2266703141243</v>
      </c>
      <c r="DA180">
        <v>38.642951167211599</v>
      </c>
      <c r="DB180">
        <v>0.85014492567865496</v>
      </c>
    </row>
    <row r="181" spans="1:106" x14ac:dyDescent="0.3">
      <c r="A181">
        <v>180</v>
      </c>
      <c r="B181" t="s">
        <v>29</v>
      </c>
      <c r="C181">
        <v>15</v>
      </c>
      <c r="D181">
        <v>15</v>
      </c>
      <c r="E181">
        <v>1</v>
      </c>
      <c r="F181">
        <v>3</v>
      </c>
      <c r="G181">
        <v>72</v>
      </c>
      <c r="H181" s="3">
        <v>41316</v>
      </c>
      <c r="I181">
        <v>1</v>
      </c>
      <c r="J181">
        <v>180.33031769999999</v>
      </c>
      <c r="K181">
        <v>3.2946580399999998</v>
      </c>
      <c r="L181">
        <v>176.1418779</v>
      </c>
      <c r="M181">
        <v>266.39980809999997</v>
      </c>
      <c r="N181">
        <v>44.2</v>
      </c>
      <c r="O181">
        <v>26</v>
      </c>
      <c r="P181" s="118">
        <v>0.61881944444444448</v>
      </c>
      <c r="Q181" s="118">
        <v>0.16111111111111112</v>
      </c>
      <c r="R181" s="118">
        <v>0.45770833333333333</v>
      </c>
      <c r="S181">
        <v>5546</v>
      </c>
      <c r="T181">
        <v>0</v>
      </c>
      <c r="U181">
        <v>400</v>
      </c>
      <c r="V181">
        <v>29.358343250000001</v>
      </c>
      <c r="W181">
        <v>0.29492507600000001</v>
      </c>
      <c r="X181">
        <v>211.59381629999999</v>
      </c>
      <c r="Y181">
        <v>24.414440160000002</v>
      </c>
      <c r="Z181">
        <v>4</v>
      </c>
      <c r="AA181">
        <v>4</v>
      </c>
      <c r="AB181">
        <v>0</v>
      </c>
      <c r="AC181">
        <v>0</v>
      </c>
      <c r="AD181">
        <v>280.83154300000001</v>
      </c>
      <c r="AE181">
        <v>570.03546140000003</v>
      </c>
      <c r="AF181">
        <v>376.24755859999999</v>
      </c>
      <c r="AG181" t="e">
        <v>#DIV/0!</v>
      </c>
      <c r="AH181">
        <v>0.50734373200000005</v>
      </c>
      <c r="AI181">
        <v>0.33995762699999998</v>
      </c>
      <c r="AJ181">
        <v>-1</v>
      </c>
      <c r="AK181">
        <v>0.85</v>
      </c>
      <c r="AL181">
        <v>0.85</v>
      </c>
      <c r="AM181">
        <v>9.8076972960000006</v>
      </c>
      <c r="AN181">
        <v>0.85</v>
      </c>
      <c r="AO181">
        <v>1.9830550999999998E-2</v>
      </c>
      <c r="AP181">
        <v>0.67007357300000003</v>
      </c>
      <c r="AQ181">
        <v>2.029812803</v>
      </c>
      <c r="AR181">
        <v>-1</v>
      </c>
      <c r="AS181">
        <v>1801.044189</v>
      </c>
      <c r="AT181">
        <v>0.5</v>
      </c>
      <c r="AU181">
        <v>260.21845130000003</v>
      </c>
      <c r="AV181">
        <v>4.1561625610000004</v>
      </c>
      <c r="AW181">
        <v>1.439403395</v>
      </c>
      <c r="AX181">
        <v>24.414440160000002</v>
      </c>
      <c r="AY181">
        <v>2</v>
      </c>
      <c r="AZ181">
        <v>4.644859791</v>
      </c>
      <c r="BA181">
        <v>1</v>
      </c>
      <c r="BB181">
        <v>9.289719582</v>
      </c>
      <c r="BC181">
        <v>24.70606613</v>
      </c>
      <c r="BD181">
        <v>24.414440160000002</v>
      </c>
      <c r="BE181">
        <v>25.139150619999999</v>
      </c>
      <c r="BF181">
        <v>399.73361210000002</v>
      </c>
      <c r="BG181">
        <v>382.07037350000002</v>
      </c>
      <c r="BH181">
        <v>13.75834656</v>
      </c>
      <c r="BI181">
        <v>16.092388150000001</v>
      </c>
      <c r="BJ181">
        <v>44.629493709999998</v>
      </c>
      <c r="BK181">
        <v>52.20068741</v>
      </c>
      <c r="BL181">
        <v>350.4033508</v>
      </c>
      <c r="BM181">
        <v>1801.044189</v>
      </c>
      <c r="BN181">
        <v>596.92425539999999</v>
      </c>
      <c r="BO181">
        <v>101.3490753</v>
      </c>
      <c r="BP181">
        <v>-4.8557968139999996</v>
      </c>
      <c r="BQ181">
        <v>-0.75000721199999998</v>
      </c>
      <c r="BR181">
        <v>0.75</v>
      </c>
      <c r="BS181">
        <v>-1.355140209</v>
      </c>
      <c r="BT181">
        <v>7.355140209</v>
      </c>
      <c r="BU181">
        <v>1</v>
      </c>
      <c r="BV181">
        <v>0</v>
      </c>
      <c r="BW181">
        <v>0.15999999600000001</v>
      </c>
      <c r="BX181">
        <v>111115</v>
      </c>
      <c r="BY181">
        <v>1.752016754</v>
      </c>
      <c r="BZ181">
        <v>4.156163E-3</v>
      </c>
      <c r="CA181">
        <v>297.56444019999998</v>
      </c>
      <c r="CB181">
        <v>297.85606610000002</v>
      </c>
      <c r="CC181">
        <v>288.16706390000002</v>
      </c>
      <c r="CD181">
        <v>0.39856281599999999</v>
      </c>
      <c r="CE181">
        <v>3.0703520540000002</v>
      </c>
      <c r="CF181">
        <v>30.29482059</v>
      </c>
      <c r="CG181">
        <v>14.202432440000001</v>
      </c>
      <c r="CH181">
        <v>24.56025314</v>
      </c>
      <c r="CI181">
        <v>3.0972638049999999</v>
      </c>
      <c r="CJ181">
        <v>0.28585006099999999</v>
      </c>
      <c r="CK181">
        <v>1.630948659</v>
      </c>
      <c r="CL181">
        <v>1.4663151459999999</v>
      </c>
      <c r="CM181">
        <v>0.179450044</v>
      </c>
      <c r="CN181">
        <v>21.444837629999999</v>
      </c>
      <c r="CO181">
        <v>0.55380848900000001</v>
      </c>
      <c r="CP181">
        <v>53.482920470000003</v>
      </c>
      <c r="CQ181">
        <v>377.80396239999999</v>
      </c>
      <c r="CR181">
        <v>4.1560440999999997E-2</v>
      </c>
      <c r="CS181">
        <v>0</v>
      </c>
      <c r="CT181">
        <v>1530.887561</v>
      </c>
      <c r="CU181">
        <v>289.20391849999999</v>
      </c>
      <c r="CV181">
        <v>0.33995762699999998</v>
      </c>
      <c r="CW181" t="e">
        <v>#DIV/0!</v>
      </c>
      <c r="CX181">
        <v>15</v>
      </c>
      <c r="CY181">
        <v>0.19180623646667599</v>
      </c>
      <c r="CZ181">
        <v>-11.2266703141243</v>
      </c>
      <c r="DA181">
        <v>38.642951167211599</v>
      </c>
      <c r="DB181">
        <v>0.85014492567865496</v>
      </c>
    </row>
    <row r="182" spans="1:106" x14ac:dyDescent="0.3">
      <c r="A182">
        <v>181</v>
      </c>
      <c r="B182" t="s">
        <v>42</v>
      </c>
      <c r="C182">
        <v>28</v>
      </c>
      <c r="D182">
        <v>28</v>
      </c>
      <c r="E182">
        <v>1</v>
      </c>
      <c r="F182">
        <v>6</v>
      </c>
      <c r="G182">
        <v>72</v>
      </c>
      <c r="H182" s="3">
        <v>41316</v>
      </c>
      <c r="I182">
        <v>1</v>
      </c>
      <c r="J182">
        <v>187.06128100000001</v>
      </c>
      <c r="K182">
        <v>2.5785149220000001</v>
      </c>
      <c r="L182">
        <v>174.985017</v>
      </c>
      <c r="M182">
        <v>261.18863060000001</v>
      </c>
      <c r="N182">
        <v>41.3</v>
      </c>
      <c r="O182">
        <v>28</v>
      </c>
      <c r="P182" s="118">
        <v>0.62498842592592596</v>
      </c>
      <c r="Q182" s="118">
        <v>0.16111111111111112</v>
      </c>
      <c r="R182" s="118">
        <v>0.46387731481481481</v>
      </c>
      <c r="S182">
        <v>6088</v>
      </c>
      <c r="T182">
        <v>0</v>
      </c>
      <c r="U182">
        <v>50</v>
      </c>
      <c r="V182">
        <v>-0.50040484900000004</v>
      </c>
      <c r="W182">
        <v>0.39255610499999999</v>
      </c>
      <c r="X182">
        <v>50.557249470000002</v>
      </c>
      <c r="Y182">
        <v>24.164371490000001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e">
        <v>#DIV/0!</v>
      </c>
      <c r="AH182" t="e">
        <v>#DIV/0!</v>
      </c>
      <c r="AI182" t="e">
        <v>#DIV/0!</v>
      </c>
      <c r="AJ182">
        <v>-1</v>
      </c>
      <c r="AK182">
        <v>0.85</v>
      </c>
      <c r="AL182">
        <v>0.85</v>
      </c>
      <c r="AM182">
        <v>9.8076972960000006</v>
      </c>
      <c r="AN182">
        <v>0.85</v>
      </c>
      <c r="AO182">
        <v>3.26371E-4</v>
      </c>
      <c r="AP182" t="e">
        <v>#DIV/0!</v>
      </c>
      <c r="AQ182" t="e">
        <v>#DIV/0!</v>
      </c>
      <c r="AR182" t="e">
        <v>#DIV/0!</v>
      </c>
      <c r="AS182">
        <v>1801.044189</v>
      </c>
      <c r="AT182">
        <v>0.5</v>
      </c>
      <c r="AU182" t="e">
        <v>#DIV/0!</v>
      </c>
      <c r="AV182">
        <v>5.2772285910000001</v>
      </c>
      <c r="AW182">
        <v>1.387277747</v>
      </c>
      <c r="AX182">
        <v>24.164371490000001</v>
      </c>
      <c r="AY182">
        <v>2</v>
      </c>
      <c r="AZ182">
        <v>4.644859791</v>
      </c>
      <c r="BA182">
        <v>1</v>
      </c>
      <c r="BB182">
        <v>9.289719582</v>
      </c>
      <c r="BC182">
        <v>24.641525269999999</v>
      </c>
      <c r="BD182">
        <v>24.164371490000001</v>
      </c>
      <c r="BE182">
        <v>25.138776780000001</v>
      </c>
      <c r="BF182">
        <v>49.423206329999999</v>
      </c>
      <c r="BG182">
        <v>49.559551239999998</v>
      </c>
      <c r="BH182">
        <v>13.193539619999999</v>
      </c>
      <c r="BI182">
        <v>16.157094959999998</v>
      </c>
      <c r="BJ182">
        <v>42.95987701</v>
      </c>
      <c r="BK182">
        <v>52.609600069999999</v>
      </c>
      <c r="BL182">
        <v>350.3875122</v>
      </c>
      <c r="BM182">
        <v>1800.889893</v>
      </c>
      <c r="BN182">
        <v>926.37463379999997</v>
      </c>
      <c r="BO182">
        <v>101.3422546</v>
      </c>
      <c r="BP182">
        <v>0.58364105200000005</v>
      </c>
      <c r="BQ182">
        <v>-0.83987385000000003</v>
      </c>
      <c r="BR182">
        <v>0.25</v>
      </c>
      <c r="BS182">
        <v>-1.355140209</v>
      </c>
      <c r="BT182">
        <v>7.355140209</v>
      </c>
      <c r="BU182">
        <v>1</v>
      </c>
      <c r="BV182">
        <v>0</v>
      </c>
      <c r="BW182">
        <v>0.15999999600000001</v>
      </c>
      <c r="BX182">
        <v>111135</v>
      </c>
      <c r="BY182">
        <v>1.7519375610000001</v>
      </c>
      <c r="BZ182">
        <v>5.2772289999999996E-3</v>
      </c>
      <c r="CA182">
        <v>297.31437149999999</v>
      </c>
      <c r="CB182">
        <v>297.79152529999999</v>
      </c>
      <c r="CC182">
        <v>288.14237639999999</v>
      </c>
      <c r="CD182">
        <v>0.224116064</v>
      </c>
      <c r="CE182">
        <v>3.0246741780000002</v>
      </c>
      <c r="CF182">
        <v>29.846130710000001</v>
      </c>
      <c r="CG182">
        <v>13.68903575</v>
      </c>
      <c r="CH182">
        <v>24.402948380000002</v>
      </c>
      <c r="CI182">
        <v>3.068239808</v>
      </c>
      <c r="CJ182">
        <v>0.37664039399999999</v>
      </c>
      <c r="CK182">
        <v>1.637396431</v>
      </c>
      <c r="CL182">
        <v>1.430843377</v>
      </c>
      <c r="CM182">
        <v>0.236780242</v>
      </c>
      <c r="CN182">
        <v>5.1235856489999998</v>
      </c>
      <c r="CO182">
        <v>1.0201313009999999</v>
      </c>
      <c r="CP182">
        <v>54.958158840000003</v>
      </c>
      <c r="CQ182">
        <v>49.632271039999999</v>
      </c>
      <c r="CR182">
        <v>-5.541018E-3</v>
      </c>
      <c r="CS182">
        <v>0</v>
      </c>
      <c r="CT182">
        <v>1530.7564090000001</v>
      </c>
      <c r="CU182">
        <v>0</v>
      </c>
      <c r="CV182" t="e">
        <v>#DIV/0!</v>
      </c>
      <c r="CW182" t="e">
        <v>#DIV/0!</v>
      </c>
      <c r="CX182">
        <v>28</v>
      </c>
      <c r="CY182">
        <v>0.18981189049942199</v>
      </c>
      <c r="CZ182">
        <v>-10.0967719493516</v>
      </c>
      <c r="DA182">
        <v>39.254319580498198</v>
      </c>
      <c r="DB182">
        <v>0.863595030770961</v>
      </c>
    </row>
    <row r="183" spans="1:106" x14ac:dyDescent="0.3">
      <c r="A183">
        <v>182</v>
      </c>
      <c r="B183" t="s">
        <v>42</v>
      </c>
      <c r="C183">
        <v>28</v>
      </c>
      <c r="D183">
        <v>28</v>
      </c>
      <c r="E183">
        <v>1</v>
      </c>
      <c r="F183">
        <v>6</v>
      </c>
      <c r="G183">
        <v>72</v>
      </c>
      <c r="H183" s="3">
        <v>41316</v>
      </c>
      <c r="I183">
        <v>1</v>
      </c>
      <c r="J183">
        <v>187.06128100000001</v>
      </c>
      <c r="K183">
        <v>2.5785149220000001</v>
      </c>
      <c r="L183">
        <v>174.985017</v>
      </c>
      <c r="M183">
        <v>261.18863060000001</v>
      </c>
      <c r="N183">
        <v>41.3</v>
      </c>
      <c r="O183">
        <v>29</v>
      </c>
      <c r="P183" s="118">
        <v>0.62740740740740741</v>
      </c>
      <c r="Q183" s="118">
        <v>0.16111111111111112</v>
      </c>
      <c r="R183" s="118">
        <v>0.46629629629629626</v>
      </c>
      <c r="S183">
        <v>6297</v>
      </c>
      <c r="T183">
        <v>0</v>
      </c>
      <c r="U183">
        <v>150</v>
      </c>
      <c r="V183">
        <v>11.51587488</v>
      </c>
      <c r="W183">
        <v>0.393807884</v>
      </c>
      <c r="X183">
        <v>93.285474690000001</v>
      </c>
      <c r="Y183">
        <v>24.078914640000001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e">
        <v>#DIV/0!</v>
      </c>
      <c r="AH183" t="e">
        <v>#DIV/0!</v>
      </c>
      <c r="AI183" t="e">
        <v>#DIV/0!</v>
      </c>
      <c r="AJ183">
        <v>-1</v>
      </c>
      <c r="AK183">
        <v>0.85</v>
      </c>
      <c r="AL183">
        <v>0.85</v>
      </c>
      <c r="AM183">
        <v>9.8076972960000006</v>
      </c>
      <c r="AN183">
        <v>0.85</v>
      </c>
      <c r="AO183">
        <v>8.1737230000000008E-3</v>
      </c>
      <c r="AP183" t="e">
        <v>#DIV/0!</v>
      </c>
      <c r="AQ183" t="e">
        <v>#DIV/0!</v>
      </c>
      <c r="AR183" t="e">
        <v>#DIV/0!</v>
      </c>
      <c r="AS183">
        <v>1801.044189</v>
      </c>
      <c r="AT183">
        <v>0.5</v>
      </c>
      <c r="AU183" t="e">
        <v>#DIV/0!</v>
      </c>
      <c r="AV183">
        <v>5.278524322</v>
      </c>
      <c r="AW183">
        <v>1.3835464959999999</v>
      </c>
      <c r="AX183">
        <v>24.078914640000001</v>
      </c>
      <c r="AY183">
        <v>2</v>
      </c>
      <c r="AZ183">
        <v>4.644859791</v>
      </c>
      <c r="BA183">
        <v>1</v>
      </c>
      <c r="BB183">
        <v>9.289719582</v>
      </c>
      <c r="BC183">
        <v>24.62505913</v>
      </c>
      <c r="BD183">
        <v>24.078914640000001</v>
      </c>
      <c r="BE183">
        <v>25.140598300000001</v>
      </c>
      <c r="BF183">
        <v>151.4211426</v>
      </c>
      <c r="BG183">
        <v>144.41293329999999</v>
      </c>
      <c r="BH183">
        <v>13.076995849999999</v>
      </c>
      <c r="BI183">
        <v>16.041574480000001</v>
      </c>
      <c r="BJ183">
        <v>42.62142944</v>
      </c>
      <c r="BK183">
        <v>52.283786769999999</v>
      </c>
      <c r="BL183">
        <v>350.39370730000002</v>
      </c>
      <c r="BM183">
        <v>1801.450562</v>
      </c>
      <c r="BN183">
        <v>1021.000916</v>
      </c>
      <c r="BO183">
        <v>101.34010309999999</v>
      </c>
      <c r="BP183">
        <v>-0.51644134500000005</v>
      </c>
      <c r="BQ183">
        <v>-0.803569376</v>
      </c>
      <c r="BR183">
        <v>0.25</v>
      </c>
      <c r="BS183">
        <v>-1.355140209</v>
      </c>
      <c r="BT183">
        <v>7.355140209</v>
      </c>
      <c r="BU183">
        <v>1</v>
      </c>
      <c r="BV183">
        <v>0</v>
      </c>
      <c r="BW183">
        <v>0.15999999600000001</v>
      </c>
      <c r="BX183">
        <v>111115</v>
      </c>
      <c r="BY183">
        <v>1.7519685359999999</v>
      </c>
      <c r="BZ183">
        <v>5.2785239999999997E-3</v>
      </c>
      <c r="CA183">
        <v>297.2289146</v>
      </c>
      <c r="CB183">
        <v>297.77505910000002</v>
      </c>
      <c r="CC183">
        <v>288.23208340000002</v>
      </c>
      <c r="CD183">
        <v>0.22711790800000001</v>
      </c>
      <c r="CE183">
        <v>3.0092013089999998</v>
      </c>
      <c r="CF183">
        <v>29.69408176</v>
      </c>
      <c r="CG183">
        <v>13.65250728</v>
      </c>
      <c r="CH183">
        <v>24.351986889999999</v>
      </c>
      <c r="CI183">
        <v>3.0588881300000001</v>
      </c>
      <c r="CJ183">
        <v>0.37779257900000002</v>
      </c>
      <c r="CK183">
        <v>1.6256548120000001</v>
      </c>
      <c r="CL183">
        <v>1.4332333180000001</v>
      </c>
      <c r="CM183">
        <v>0.237508838</v>
      </c>
      <c r="CN183">
        <v>9.4535596270000006</v>
      </c>
      <c r="CO183">
        <v>0.64596343599999995</v>
      </c>
      <c r="CP183">
        <v>54.860346579999998</v>
      </c>
      <c r="CQ183">
        <v>142.7394242</v>
      </c>
      <c r="CR183">
        <v>4.4260014E-2</v>
      </c>
      <c r="CS183">
        <v>0</v>
      </c>
      <c r="CT183">
        <v>1531.2329769999999</v>
      </c>
      <c r="CU183">
        <v>0</v>
      </c>
      <c r="CV183" t="e">
        <v>#DIV/0!</v>
      </c>
      <c r="CW183" t="e">
        <v>#DIV/0!</v>
      </c>
      <c r="CX183">
        <v>28</v>
      </c>
      <c r="CY183">
        <v>0.18981189049942199</v>
      </c>
      <c r="CZ183">
        <v>-10.0967719493516</v>
      </c>
      <c r="DA183">
        <v>39.254319580498198</v>
      </c>
      <c r="DB183">
        <v>0.863595030770961</v>
      </c>
    </row>
    <row r="184" spans="1:106" x14ac:dyDescent="0.3">
      <c r="A184">
        <v>183</v>
      </c>
      <c r="B184" t="s">
        <v>42</v>
      </c>
      <c r="C184">
        <v>28</v>
      </c>
      <c r="D184">
        <v>28</v>
      </c>
      <c r="E184">
        <v>1</v>
      </c>
      <c r="F184">
        <v>6</v>
      </c>
      <c r="G184">
        <v>72</v>
      </c>
      <c r="H184" s="3">
        <v>41316</v>
      </c>
      <c r="I184">
        <v>1</v>
      </c>
      <c r="J184">
        <v>187.06128100000001</v>
      </c>
      <c r="K184">
        <v>2.5785149220000001</v>
      </c>
      <c r="L184">
        <v>174.985017</v>
      </c>
      <c r="M184">
        <v>261.18863060000001</v>
      </c>
      <c r="N184">
        <v>41.3</v>
      </c>
      <c r="O184">
        <v>31</v>
      </c>
      <c r="P184" s="118">
        <v>0.63224537037037043</v>
      </c>
      <c r="Q184" s="118">
        <v>0.16111111111111112</v>
      </c>
      <c r="R184" s="118">
        <v>0.47113425925925928</v>
      </c>
      <c r="S184">
        <v>6715</v>
      </c>
      <c r="T184">
        <v>0</v>
      </c>
      <c r="U184">
        <v>800</v>
      </c>
      <c r="V184">
        <v>50.709788000000003</v>
      </c>
      <c r="W184">
        <v>0.35640910799999997</v>
      </c>
      <c r="X184">
        <v>519.74037510000005</v>
      </c>
      <c r="Y184">
        <v>24.362253190000001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t="e">
        <v>#DIV/0!</v>
      </c>
      <c r="AH184" t="e">
        <v>#DIV/0!</v>
      </c>
      <c r="AI184" t="e">
        <v>#DIV/0!</v>
      </c>
      <c r="AJ184">
        <v>-1</v>
      </c>
      <c r="AK184">
        <v>0.85</v>
      </c>
      <c r="AL184">
        <v>0.85</v>
      </c>
      <c r="AM184">
        <v>9.8076972960000006</v>
      </c>
      <c r="AN184">
        <v>0.85</v>
      </c>
      <c r="AO184">
        <v>3.3801623000000003E-2</v>
      </c>
      <c r="AP184" t="e">
        <v>#DIV/0!</v>
      </c>
      <c r="AQ184" t="e">
        <v>#DIV/0!</v>
      </c>
      <c r="AR184" t="e">
        <v>#DIV/0!</v>
      </c>
      <c r="AS184">
        <v>1801.044189</v>
      </c>
      <c r="AT184">
        <v>0.5</v>
      </c>
      <c r="AU184" t="e">
        <v>#DIV/0!</v>
      </c>
      <c r="AV184">
        <v>4.9025465419999996</v>
      </c>
      <c r="AW184">
        <v>1.413748708</v>
      </c>
      <c r="AX184">
        <v>24.362253190000001</v>
      </c>
      <c r="AY184">
        <v>2</v>
      </c>
      <c r="AZ184">
        <v>4.644859791</v>
      </c>
      <c r="BA184">
        <v>1</v>
      </c>
      <c r="BB184">
        <v>9.289719582</v>
      </c>
      <c r="BC184">
        <v>24.740947720000001</v>
      </c>
      <c r="BD184">
        <v>24.362253190000001</v>
      </c>
      <c r="BE184">
        <v>25.14332581</v>
      </c>
      <c r="BF184">
        <v>800.61566159999995</v>
      </c>
      <c r="BG184">
        <v>769.51983640000003</v>
      </c>
      <c r="BH184">
        <v>13.50070953</v>
      </c>
      <c r="BI184">
        <v>16.253358840000001</v>
      </c>
      <c r="BJ184">
        <v>43.696193700000002</v>
      </c>
      <c r="BK184">
        <v>52.605373380000003</v>
      </c>
      <c r="BL184">
        <v>350.41613769999998</v>
      </c>
      <c r="BM184">
        <v>1799.7669679999999</v>
      </c>
      <c r="BN184">
        <v>896.74993900000004</v>
      </c>
      <c r="BO184">
        <v>101.3342133</v>
      </c>
      <c r="BP184">
        <v>-15.206077580000001</v>
      </c>
      <c r="BQ184">
        <v>-0.68437343799999995</v>
      </c>
      <c r="BR184">
        <v>0.25</v>
      </c>
      <c r="BS184">
        <v>-1.355140209</v>
      </c>
      <c r="BT184">
        <v>7.355140209</v>
      </c>
      <c r="BU184">
        <v>1</v>
      </c>
      <c r="BV184">
        <v>0</v>
      </c>
      <c r="BW184">
        <v>0.15999999600000001</v>
      </c>
      <c r="BX184">
        <v>111115</v>
      </c>
      <c r="BY184">
        <v>1.7520806879999999</v>
      </c>
      <c r="BZ184">
        <v>4.9025470000000002E-3</v>
      </c>
      <c r="CA184">
        <v>297.51225319999998</v>
      </c>
      <c r="CB184">
        <v>297.89094770000003</v>
      </c>
      <c r="CC184">
        <v>287.9627084</v>
      </c>
      <c r="CD184">
        <v>0.28021064200000001</v>
      </c>
      <c r="CE184">
        <v>3.0607700389999999</v>
      </c>
      <c r="CF184">
        <v>30.20470521</v>
      </c>
      <c r="CG184">
        <v>13.95134637</v>
      </c>
      <c r="CH184">
        <v>24.55160046</v>
      </c>
      <c r="CI184">
        <v>3.0956611000000001</v>
      </c>
      <c r="CJ184">
        <v>0.34324035899999999</v>
      </c>
      <c r="CK184">
        <v>1.6470213309999999</v>
      </c>
      <c r="CL184">
        <v>1.4486397689999999</v>
      </c>
      <c r="CM184">
        <v>0.21567072300000001</v>
      </c>
      <c r="CN184">
        <v>52.667482010000001</v>
      </c>
      <c r="CO184">
        <v>0.67540867800000004</v>
      </c>
      <c r="CP184">
        <v>54.459443870000001</v>
      </c>
      <c r="CQ184">
        <v>762.15059199999996</v>
      </c>
      <c r="CR184">
        <v>3.6234661000000001E-2</v>
      </c>
      <c r="CS184">
        <v>0</v>
      </c>
      <c r="CT184">
        <v>1529.801923</v>
      </c>
      <c r="CU184">
        <v>0</v>
      </c>
      <c r="CV184" t="e">
        <v>#DIV/0!</v>
      </c>
      <c r="CW184" t="e">
        <v>#DIV/0!</v>
      </c>
      <c r="CX184">
        <v>28</v>
      </c>
      <c r="CY184">
        <v>0.18981189049942199</v>
      </c>
      <c r="CZ184">
        <v>-10.0967719493516</v>
      </c>
      <c r="DA184">
        <v>39.254319580498198</v>
      </c>
      <c r="DB184">
        <v>0.863595030770961</v>
      </c>
    </row>
    <row r="185" spans="1:106" x14ac:dyDescent="0.3">
      <c r="A185">
        <v>184</v>
      </c>
      <c r="B185" t="s">
        <v>42</v>
      </c>
      <c r="C185">
        <v>28</v>
      </c>
      <c r="D185">
        <v>28</v>
      </c>
      <c r="E185">
        <v>1</v>
      </c>
      <c r="F185">
        <v>6</v>
      </c>
      <c r="G185">
        <v>72</v>
      </c>
      <c r="H185" s="3">
        <v>41316</v>
      </c>
      <c r="I185">
        <v>1</v>
      </c>
      <c r="J185">
        <v>187.06128100000001</v>
      </c>
      <c r="K185">
        <v>2.5785149220000001</v>
      </c>
      <c r="L185">
        <v>174.985017</v>
      </c>
      <c r="M185">
        <v>261.18863060000001</v>
      </c>
      <c r="N185">
        <v>41.3</v>
      </c>
      <c r="O185">
        <v>32</v>
      </c>
      <c r="P185" s="118">
        <v>0.63479166666666664</v>
      </c>
      <c r="Q185" s="118">
        <v>0.16111111111111112</v>
      </c>
      <c r="R185" s="118">
        <v>0.4736805555555556</v>
      </c>
      <c r="S185">
        <v>6927</v>
      </c>
      <c r="T185">
        <v>0</v>
      </c>
      <c r="U185">
        <v>400</v>
      </c>
      <c r="V185">
        <v>30.893395399999999</v>
      </c>
      <c r="W185">
        <v>0.32233604399999999</v>
      </c>
      <c r="X185">
        <v>215.95152569999999</v>
      </c>
      <c r="Y185">
        <v>24.525510789999998</v>
      </c>
      <c r="Z185">
        <v>5</v>
      </c>
      <c r="AA185">
        <v>5</v>
      </c>
      <c r="AB185">
        <v>0</v>
      </c>
      <c r="AC185">
        <v>0</v>
      </c>
      <c r="AD185">
        <v>279.62036130000001</v>
      </c>
      <c r="AE185">
        <v>541.87847899999997</v>
      </c>
      <c r="AF185">
        <v>358.96679690000002</v>
      </c>
      <c r="AG185" t="e">
        <v>#DIV/0!</v>
      </c>
      <c r="AH185">
        <v>0.48397957800000002</v>
      </c>
      <c r="AI185">
        <v>0.33755110999999999</v>
      </c>
      <c r="AJ185">
        <v>-1</v>
      </c>
      <c r="AK185">
        <v>0.85</v>
      </c>
      <c r="AL185">
        <v>0.85</v>
      </c>
      <c r="AM185">
        <v>9.8076972960000006</v>
      </c>
      <c r="AN185">
        <v>0.85</v>
      </c>
      <c r="AO185">
        <v>2.0840793E-2</v>
      </c>
      <c r="AP185">
        <v>0.69744907700000003</v>
      </c>
      <c r="AQ185">
        <v>1.937907799</v>
      </c>
      <c r="AR185">
        <v>-1</v>
      </c>
      <c r="AS185">
        <v>1800.3941649999999</v>
      </c>
      <c r="AT185">
        <v>0.5</v>
      </c>
      <c r="AU185">
        <v>258.2831458</v>
      </c>
      <c r="AV185">
        <v>4.5642367430000004</v>
      </c>
      <c r="AW185">
        <v>1.449920892</v>
      </c>
      <c r="AX185">
        <v>24.525510789999998</v>
      </c>
      <c r="AY185">
        <v>2</v>
      </c>
      <c r="AZ185">
        <v>4.644859791</v>
      </c>
      <c r="BA185">
        <v>1</v>
      </c>
      <c r="BB185">
        <v>9.289719582</v>
      </c>
      <c r="BC185">
        <v>24.744663240000001</v>
      </c>
      <c r="BD185">
        <v>24.525510789999998</v>
      </c>
      <c r="BE185">
        <v>25.14130402</v>
      </c>
      <c r="BF185">
        <v>399.44204710000002</v>
      </c>
      <c r="BG185">
        <v>380.81600950000001</v>
      </c>
      <c r="BH185">
        <v>13.630908010000001</v>
      </c>
      <c r="BI185">
        <v>16.193979259999999</v>
      </c>
      <c r="BJ185">
        <v>44.105327610000003</v>
      </c>
      <c r="BK185">
        <v>52.398616789999998</v>
      </c>
      <c r="BL185">
        <v>350.38616939999997</v>
      </c>
      <c r="BM185">
        <v>1800.3941649999999</v>
      </c>
      <c r="BN185">
        <v>972.49188230000004</v>
      </c>
      <c r="BO185">
        <v>101.32852939999999</v>
      </c>
      <c r="BP185">
        <v>-5.4489669799999998</v>
      </c>
      <c r="BQ185">
        <v>-0.74586445099999998</v>
      </c>
      <c r="BR185">
        <v>0.5</v>
      </c>
      <c r="BS185">
        <v>-1.355140209</v>
      </c>
      <c r="BT185">
        <v>7.355140209</v>
      </c>
      <c r="BU185">
        <v>1</v>
      </c>
      <c r="BV185">
        <v>0</v>
      </c>
      <c r="BW185">
        <v>0.15999999600000001</v>
      </c>
      <c r="BX185">
        <v>111115</v>
      </c>
      <c r="BY185">
        <v>1.7519308469999999</v>
      </c>
      <c r="BZ185">
        <v>4.5642369999999996E-3</v>
      </c>
      <c r="CA185">
        <v>297.67551079999998</v>
      </c>
      <c r="CB185">
        <v>297.89466320000002</v>
      </c>
      <c r="CC185">
        <v>288.06306000000001</v>
      </c>
      <c r="CD185">
        <v>0.32884343199999999</v>
      </c>
      <c r="CE185">
        <v>3.090832995</v>
      </c>
      <c r="CF185">
        <v>30.503087480000001</v>
      </c>
      <c r="CG185">
        <v>14.309108220000001</v>
      </c>
      <c r="CH185">
        <v>24.635087009999999</v>
      </c>
      <c r="CI185">
        <v>3.1111552929999999</v>
      </c>
      <c r="CJ185">
        <v>0.31152664699999999</v>
      </c>
      <c r="CK185">
        <v>1.640912103</v>
      </c>
      <c r="CL185">
        <v>1.4702431899999999</v>
      </c>
      <c r="CM185">
        <v>0.19564729</v>
      </c>
      <c r="CN185">
        <v>21.882050509999999</v>
      </c>
      <c r="CO185">
        <v>0.56707575399999999</v>
      </c>
      <c r="CP185">
        <v>53.578893239999999</v>
      </c>
      <c r="CQ185">
        <v>376.32652159999998</v>
      </c>
      <c r="CR185">
        <v>4.3983982999999997E-2</v>
      </c>
      <c r="CS185">
        <v>0</v>
      </c>
      <c r="CT185">
        <v>1530.3350399999999</v>
      </c>
      <c r="CU185">
        <v>262.25811770000001</v>
      </c>
      <c r="CV185">
        <v>0.33755110999999999</v>
      </c>
      <c r="CW185" t="e">
        <v>#DIV/0!</v>
      </c>
      <c r="CX185">
        <v>28</v>
      </c>
      <c r="CY185">
        <v>0.18981189049942199</v>
      </c>
      <c r="CZ185">
        <v>-10.0967719493516</v>
      </c>
      <c r="DA185">
        <v>39.254319580498198</v>
      </c>
      <c r="DB185">
        <v>0.863595030770961</v>
      </c>
    </row>
    <row r="186" spans="1:106" x14ac:dyDescent="0.3">
      <c r="A186">
        <v>185</v>
      </c>
      <c r="B186" t="s">
        <v>43</v>
      </c>
      <c r="C186">
        <v>29</v>
      </c>
      <c r="D186">
        <v>29</v>
      </c>
      <c r="E186">
        <v>1</v>
      </c>
      <c r="F186">
        <v>6</v>
      </c>
      <c r="G186">
        <v>72</v>
      </c>
      <c r="H186" s="3">
        <v>41316</v>
      </c>
      <c r="I186">
        <v>1</v>
      </c>
      <c r="J186">
        <v>171.34873450000001</v>
      </c>
      <c r="K186">
        <v>2.4335156539999998</v>
      </c>
      <c r="L186">
        <v>164.9332215</v>
      </c>
      <c r="M186">
        <v>243.3432876</v>
      </c>
      <c r="N186">
        <v>41.8</v>
      </c>
      <c r="O186">
        <v>34</v>
      </c>
      <c r="P186" s="118">
        <v>0.64119212962962957</v>
      </c>
      <c r="Q186" s="118">
        <v>0.16111111111111112</v>
      </c>
      <c r="R186" s="118">
        <v>0.48008101851851853</v>
      </c>
      <c r="S186">
        <v>7488</v>
      </c>
      <c r="T186">
        <v>0</v>
      </c>
      <c r="U186">
        <v>50</v>
      </c>
      <c r="V186">
        <v>-0.77259599000000001</v>
      </c>
      <c r="W186">
        <v>0.44115344499999998</v>
      </c>
      <c r="X186">
        <v>50.724430720000001</v>
      </c>
      <c r="Y186">
        <v>24.8923378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e">
        <v>#DIV/0!</v>
      </c>
      <c r="AH186" t="e">
        <v>#DIV/0!</v>
      </c>
      <c r="AI186" t="e">
        <v>#DIV/0!</v>
      </c>
      <c r="AJ186">
        <v>-1</v>
      </c>
      <c r="AK186">
        <v>0.85</v>
      </c>
      <c r="AL186">
        <v>0.85</v>
      </c>
      <c r="AM186">
        <v>9.7839221950000006</v>
      </c>
      <c r="AN186">
        <v>0.85</v>
      </c>
      <c r="AO186">
        <v>1.4851099999999999E-4</v>
      </c>
      <c r="AP186" t="e">
        <v>#DIV/0!</v>
      </c>
      <c r="AQ186" t="e">
        <v>#DIV/0!</v>
      </c>
      <c r="AR186" t="e">
        <v>#DIV/0!</v>
      </c>
      <c r="AS186">
        <v>1800.3941649999999</v>
      </c>
      <c r="AT186">
        <v>0.5</v>
      </c>
      <c r="AU186" t="e">
        <v>#DIV/0!</v>
      </c>
      <c r="AV186">
        <v>5.4894014860000002</v>
      </c>
      <c r="AW186">
        <v>1.28790362</v>
      </c>
      <c r="AX186">
        <v>24.8923378</v>
      </c>
      <c r="AY186">
        <v>2</v>
      </c>
      <c r="AZ186">
        <v>4.644859791</v>
      </c>
      <c r="BA186">
        <v>1</v>
      </c>
      <c r="BB186">
        <v>9.289719582</v>
      </c>
      <c r="BC186">
        <v>25.016786580000002</v>
      </c>
      <c r="BD186">
        <v>24.8923378</v>
      </c>
      <c r="BE186">
        <v>25.133399959999998</v>
      </c>
      <c r="BF186">
        <v>48.551860810000001</v>
      </c>
      <c r="BG186">
        <v>48.83982468</v>
      </c>
      <c r="BH186">
        <v>15.39405155</v>
      </c>
      <c r="BI186">
        <v>18.469512940000001</v>
      </c>
      <c r="BJ186">
        <v>49.006248470000003</v>
      </c>
      <c r="BK186">
        <v>58.796836849999998</v>
      </c>
      <c r="BL186">
        <v>350.38742070000001</v>
      </c>
      <c r="BM186">
        <v>1801.447388</v>
      </c>
      <c r="BN186">
        <v>51.15991211</v>
      </c>
      <c r="BO186">
        <v>101.32490540000001</v>
      </c>
      <c r="BP186">
        <v>0.46150207500000001</v>
      </c>
      <c r="BQ186">
        <v>-0.96940380299999995</v>
      </c>
      <c r="BR186">
        <v>0.25</v>
      </c>
      <c r="BS186">
        <v>-1.355140209</v>
      </c>
      <c r="BT186">
        <v>7.355140209</v>
      </c>
      <c r="BU186">
        <v>1</v>
      </c>
      <c r="BV186">
        <v>0</v>
      </c>
      <c r="BW186">
        <v>0.15999999600000001</v>
      </c>
      <c r="BX186">
        <v>111135</v>
      </c>
      <c r="BY186">
        <v>1.7519371029999999</v>
      </c>
      <c r="BZ186">
        <v>5.4894009999999997E-3</v>
      </c>
      <c r="CA186">
        <v>298.04233779999998</v>
      </c>
      <c r="CB186">
        <v>298.16678660000002</v>
      </c>
      <c r="CC186">
        <v>288.23157559999999</v>
      </c>
      <c r="CD186">
        <v>0.17519710199999999</v>
      </c>
      <c r="CE186">
        <v>3.1593252710000002</v>
      </c>
      <c r="CF186">
        <v>31.180145280000001</v>
      </c>
      <c r="CG186">
        <v>12.71063234</v>
      </c>
      <c r="CH186">
        <v>24.954562190000001</v>
      </c>
      <c r="CI186">
        <v>3.171074156</v>
      </c>
      <c r="CJ186">
        <v>0.42115355799999998</v>
      </c>
      <c r="CK186">
        <v>1.8714216509999999</v>
      </c>
      <c r="CL186">
        <v>1.299652504</v>
      </c>
      <c r="CM186">
        <v>0.26494762900000002</v>
      </c>
      <c r="CN186">
        <v>5.1396481439999997</v>
      </c>
      <c r="CO186">
        <v>1.0385874859999999</v>
      </c>
      <c r="CP186">
        <v>60.092255199999997</v>
      </c>
      <c r="CQ186">
        <v>48.952099820000001</v>
      </c>
      <c r="CR186">
        <v>-9.4841760000000004E-3</v>
      </c>
      <c r="CS186">
        <v>0</v>
      </c>
      <c r="CT186">
        <v>1531.23028</v>
      </c>
      <c r="CU186">
        <v>0</v>
      </c>
      <c r="CV186" t="e">
        <v>#DIV/0!</v>
      </c>
      <c r="CW186" t="e">
        <v>#DIV/0!</v>
      </c>
      <c r="CX186">
        <v>29</v>
      </c>
      <c r="CY186">
        <v>0.168737590014294</v>
      </c>
      <c r="CZ186">
        <v>-9.3317141845398002</v>
      </c>
      <c r="DA186">
        <v>34.540059219176499</v>
      </c>
      <c r="DB186">
        <v>0.75988130282188404</v>
      </c>
    </row>
    <row r="187" spans="1:106" x14ac:dyDescent="0.3">
      <c r="A187">
        <v>186</v>
      </c>
      <c r="B187" t="s">
        <v>43</v>
      </c>
      <c r="C187">
        <v>29</v>
      </c>
      <c r="D187">
        <v>29</v>
      </c>
      <c r="E187">
        <v>1</v>
      </c>
      <c r="F187">
        <v>6</v>
      </c>
      <c r="G187">
        <v>72</v>
      </c>
      <c r="H187" s="3">
        <v>41316</v>
      </c>
      <c r="I187">
        <v>1</v>
      </c>
      <c r="J187">
        <v>171.34873450000001</v>
      </c>
      <c r="K187">
        <v>2.4335156539999998</v>
      </c>
      <c r="L187">
        <v>164.9332215</v>
      </c>
      <c r="M187">
        <v>243.3432876</v>
      </c>
      <c r="N187">
        <v>41.8</v>
      </c>
      <c r="O187">
        <v>35</v>
      </c>
      <c r="P187" s="118">
        <v>0.64361111111111113</v>
      </c>
      <c r="Q187" s="118">
        <v>0.16111111111111112</v>
      </c>
      <c r="R187" s="118">
        <v>0.48249999999999998</v>
      </c>
      <c r="S187">
        <v>7697</v>
      </c>
      <c r="T187">
        <v>0</v>
      </c>
      <c r="U187">
        <v>150</v>
      </c>
      <c r="V187">
        <v>11.43374289</v>
      </c>
      <c r="W187">
        <v>0.41695368199999999</v>
      </c>
      <c r="X187">
        <v>96.369774070000005</v>
      </c>
      <c r="Y187">
        <v>24.67167091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e">
        <v>#DIV/0!</v>
      </c>
      <c r="AH187" t="e">
        <v>#DIV/0!</v>
      </c>
      <c r="AI187" t="e">
        <v>#DIV/0!</v>
      </c>
      <c r="AJ187">
        <v>-1</v>
      </c>
      <c r="AK187">
        <v>0.85</v>
      </c>
      <c r="AL187">
        <v>0.85</v>
      </c>
      <c r="AM187">
        <v>9.8076972960000006</v>
      </c>
      <c r="AN187">
        <v>0.85</v>
      </c>
      <c r="AO187">
        <v>8.1283940000000006E-3</v>
      </c>
      <c r="AP187" t="e">
        <v>#DIV/0!</v>
      </c>
      <c r="AQ187" t="e">
        <v>#DIV/0!</v>
      </c>
      <c r="AR187" t="e">
        <v>#DIV/0!</v>
      </c>
      <c r="AS187">
        <v>1800.3941649999999</v>
      </c>
      <c r="AT187">
        <v>0.5</v>
      </c>
      <c r="AU187" t="e">
        <v>#DIV/0!</v>
      </c>
      <c r="AV187">
        <v>5.0884432459999998</v>
      </c>
      <c r="AW187">
        <v>1.260299439</v>
      </c>
      <c r="AX187">
        <v>24.67167091</v>
      </c>
      <c r="AY187">
        <v>2</v>
      </c>
      <c r="AZ187">
        <v>4.644859791</v>
      </c>
      <c r="BA187">
        <v>1</v>
      </c>
      <c r="BB187">
        <v>9.289719582</v>
      </c>
      <c r="BC187">
        <v>24.879072189999999</v>
      </c>
      <c r="BD187">
        <v>24.67167091</v>
      </c>
      <c r="BE187">
        <v>25.1391983</v>
      </c>
      <c r="BF187">
        <v>151.31761169999999</v>
      </c>
      <c r="BG187">
        <v>144.37202450000001</v>
      </c>
      <c r="BH187">
        <v>15.48303795</v>
      </c>
      <c r="BI187">
        <v>18.334220890000001</v>
      </c>
      <c r="BJ187">
        <v>49.694801329999997</v>
      </c>
      <c r="BK187">
        <v>58.846042629999999</v>
      </c>
      <c r="BL187">
        <v>350.39144900000002</v>
      </c>
      <c r="BM187">
        <v>1799.6092530000001</v>
      </c>
      <c r="BN187">
        <v>52.814361570000003</v>
      </c>
      <c r="BO187">
        <v>101.32237240000001</v>
      </c>
      <c r="BP187">
        <v>-0.60296630900000003</v>
      </c>
      <c r="BQ187">
        <v>-0.92882877600000002</v>
      </c>
      <c r="BR187">
        <v>0.25</v>
      </c>
      <c r="BS187">
        <v>-1.355140209</v>
      </c>
      <c r="BT187">
        <v>7.355140209</v>
      </c>
      <c r="BU187">
        <v>1</v>
      </c>
      <c r="BV187">
        <v>0</v>
      </c>
      <c r="BW187">
        <v>0.15999999600000001</v>
      </c>
      <c r="BX187">
        <v>111115</v>
      </c>
      <c r="BY187">
        <v>1.7519572450000001</v>
      </c>
      <c r="BZ187">
        <v>5.0884429999999998E-3</v>
      </c>
      <c r="CA187">
        <v>297.82167090000002</v>
      </c>
      <c r="CB187">
        <v>298.02907219999997</v>
      </c>
      <c r="CC187">
        <v>287.93747400000001</v>
      </c>
      <c r="CD187">
        <v>0.242731537</v>
      </c>
      <c r="CE187">
        <v>3.1179661959999998</v>
      </c>
      <c r="CF187">
        <v>30.772731839999999</v>
      </c>
      <c r="CG187">
        <v>12.43851095</v>
      </c>
      <c r="CH187">
        <v>24.775371549999999</v>
      </c>
      <c r="CI187">
        <v>3.1373432430000001</v>
      </c>
      <c r="CJ187">
        <v>0.39904328500000003</v>
      </c>
      <c r="CK187">
        <v>1.8576667570000001</v>
      </c>
      <c r="CL187">
        <v>1.2796764860000001</v>
      </c>
      <c r="CM187">
        <v>0.25095163799999998</v>
      </c>
      <c r="CN187">
        <v>9.7644141399999995</v>
      </c>
      <c r="CO187">
        <v>0.66751002800000003</v>
      </c>
      <c r="CP187">
        <v>60.341976219999999</v>
      </c>
      <c r="CQ187">
        <v>142.71045090000001</v>
      </c>
      <c r="CR187">
        <v>4.8345067999999998E-2</v>
      </c>
      <c r="CS187">
        <v>0</v>
      </c>
      <c r="CT187">
        <v>1529.6678649999999</v>
      </c>
      <c r="CU187">
        <v>0</v>
      </c>
      <c r="CV187" t="e">
        <v>#DIV/0!</v>
      </c>
      <c r="CW187" t="e">
        <v>#DIV/0!</v>
      </c>
      <c r="CX187">
        <v>29</v>
      </c>
      <c r="CY187">
        <v>0.168737590014294</v>
      </c>
      <c r="CZ187">
        <v>-9.3317141845398002</v>
      </c>
      <c r="DA187">
        <v>34.540059219176499</v>
      </c>
      <c r="DB187">
        <v>0.75988130282188404</v>
      </c>
    </row>
    <row r="188" spans="1:106" x14ac:dyDescent="0.3">
      <c r="A188">
        <v>187</v>
      </c>
      <c r="B188" t="s">
        <v>43</v>
      </c>
      <c r="C188">
        <v>29</v>
      </c>
      <c r="D188">
        <v>29</v>
      </c>
      <c r="E188">
        <v>1</v>
      </c>
      <c r="F188">
        <v>6</v>
      </c>
      <c r="G188">
        <v>72</v>
      </c>
      <c r="H188" s="3">
        <v>41316</v>
      </c>
      <c r="I188">
        <v>1</v>
      </c>
      <c r="J188">
        <v>171.34873450000001</v>
      </c>
      <c r="K188">
        <v>2.4335156539999998</v>
      </c>
      <c r="L188">
        <v>164.9332215</v>
      </c>
      <c r="M188">
        <v>243.3432876</v>
      </c>
      <c r="N188">
        <v>41.8</v>
      </c>
      <c r="O188">
        <v>37</v>
      </c>
      <c r="P188" s="118">
        <v>0.64777777777777779</v>
      </c>
      <c r="Q188" s="118">
        <v>0.16111111111111112</v>
      </c>
      <c r="R188" s="118">
        <v>0.48666666666666664</v>
      </c>
      <c r="S188">
        <v>8057</v>
      </c>
      <c r="T188">
        <v>0</v>
      </c>
      <c r="U188">
        <v>800</v>
      </c>
      <c r="V188">
        <v>47.805064680000001</v>
      </c>
      <c r="W188">
        <v>0.39820376299999999</v>
      </c>
      <c r="X188">
        <v>558.78463690000001</v>
      </c>
      <c r="Y188">
        <v>24.44925117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e">
        <v>#DIV/0!</v>
      </c>
      <c r="AH188" t="e">
        <v>#DIV/0!</v>
      </c>
      <c r="AI188" t="e">
        <v>#DIV/0!</v>
      </c>
      <c r="AJ188">
        <v>-1</v>
      </c>
      <c r="AK188">
        <v>0.85</v>
      </c>
      <c r="AL188">
        <v>0.85</v>
      </c>
      <c r="AM188">
        <v>9.8076972960000006</v>
      </c>
      <c r="AN188">
        <v>0.85</v>
      </c>
      <c r="AO188">
        <v>3.1891306000000001E-2</v>
      </c>
      <c r="AP188" t="e">
        <v>#DIV/0!</v>
      </c>
      <c r="AQ188" t="e">
        <v>#DIV/0!</v>
      </c>
      <c r="AR188" t="e">
        <v>#DIV/0!</v>
      </c>
      <c r="AS188">
        <v>1800.3941649999999</v>
      </c>
      <c r="AT188">
        <v>0.5</v>
      </c>
      <c r="AU188" t="e">
        <v>#DIV/0!</v>
      </c>
      <c r="AV188">
        <v>4.9258896229999998</v>
      </c>
      <c r="AW188">
        <v>1.275514496</v>
      </c>
      <c r="AX188">
        <v>24.44925117</v>
      </c>
      <c r="AY188">
        <v>2</v>
      </c>
      <c r="AZ188">
        <v>4.644859791</v>
      </c>
      <c r="BA188">
        <v>1</v>
      </c>
      <c r="BB188">
        <v>9.289719582</v>
      </c>
      <c r="BC188">
        <v>24.82129669</v>
      </c>
      <c r="BD188">
        <v>24.44925117</v>
      </c>
      <c r="BE188">
        <v>25.144248959999999</v>
      </c>
      <c r="BF188">
        <v>801.02032469999995</v>
      </c>
      <c r="BG188">
        <v>771.56616210000004</v>
      </c>
      <c r="BH188">
        <v>15.01767826</v>
      </c>
      <c r="BI188">
        <v>17.779163359999998</v>
      </c>
      <c r="BJ188">
        <v>48.362751009999997</v>
      </c>
      <c r="BK188">
        <v>57.25580978</v>
      </c>
      <c r="BL188">
        <v>350.41372680000001</v>
      </c>
      <c r="BM188">
        <v>1800.419312</v>
      </c>
      <c r="BN188">
        <v>76.007102970000005</v>
      </c>
      <c r="BO188">
        <v>101.3120651</v>
      </c>
      <c r="BP188">
        <v>-15.97845459</v>
      </c>
      <c r="BQ188">
        <v>-0.76094585699999995</v>
      </c>
      <c r="BR188">
        <v>0.25</v>
      </c>
      <c r="BS188">
        <v>-1.355140209</v>
      </c>
      <c r="BT188">
        <v>7.355140209</v>
      </c>
      <c r="BU188">
        <v>1</v>
      </c>
      <c r="BV188">
        <v>0</v>
      </c>
      <c r="BW188">
        <v>0.15999999600000001</v>
      </c>
      <c r="BX188">
        <v>111115</v>
      </c>
      <c r="BY188">
        <v>1.752068634</v>
      </c>
      <c r="BZ188">
        <v>4.9258899999999996E-3</v>
      </c>
      <c r="CA188">
        <v>297.59925120000003</v>
      </c>
      <c r="CB188">
        <v>297.97129669999998</v>
      </c>
      <c r="CC188">
        <v>288.0670834</v>
      </c>
      <c r="CD188">
        <v>0.27652745899999998</v>
      </c>
      <c r="CE188">
        <v>3.0767582519999999</v>
      </c>
      <c r="CF188">
        <v>30.36911989</v>
      </c>
      <c r="CG188">
        <v>12.58995653</v>
      </c>
      <c r="CH188">
        <v>24.63527393</v>
      </c>
      <c r="CI188">
        <v>3.1111900600000002</v>
      </c>
      <c r="CJ188">
        <v>0.38183635100000002</v>
      </c>
      <c r="CK188">
        <v>1.8012437560000001</v>
      </c>
      <c r="CL188">
        <v>1.309946303</v>
      </c>
      <c r="CM188">
        <v>0.240066168</v>
      </c>
      <c r="CN188">
        <v>56.611625519999997</v>
      </c>
      <c r="CO188">
        <v>0.72422128399999997</v>
      </c>
      <c r="CP188">
        <v>59.26693315</v>
      </c>
      <c r="CQ188">
        <v>764.61903770000004</v>
      </c>
      <c r="CR188">
        <v>3.7054525999999997E-2</v>
      </c>
      <c r="CS188">
        <v>0</v>
      </c>
      <c r="CT188">
        <v>1530.356415</v>
      </c>
      <c r="CU188">
        <v>0</v>
      </c>
      <c r="CV188" t="e">
        <v>#DIV/0!</v>
      </c>
      <c r="CW188" t="e">
        <v>#DIV/0!</v>
      </c>
      <c r="CX188">
        <v>29</v>
      </c>
      <c r="CY188">
        <v>0.168737590014294</v>
      </c>
      <c r="CZ188">
        <v>-9.3317141845398002</v>
      </c>
      <c r="DA188">
        <v>34.540059219176499</v>
      </c>
      <c r="DB188">
        <v>0.75988130282188404</v>
      </c>
    </row>
    <row r="189" spans="1:106" x14ac:dyDescent="0.3">
      <c r="A189">
        <v>188</v>
      </c>
      <c r="B189" t="s">
        <v>43</v>
      </c>
      <c r="C189">
        <v>29</v>
      </c>
      <c r="D189">
        <v>29</v>
      </c>
      <c r="E189">
        <v>1</v>
      </c>
      <c r="F189">
        <v>6</v>
      </c>
      <c r="G189">
        <v>72</v>
      </c>
      <c r="H189" s="3">
        <v>41316</v>
      </c>
      <c r="I189">
        <v>1</v>
      </c>
      <c r="J189">
        <v>171.34873450000001</v>
      </c>
      <c r="K189">
        <v>2.4335156539999998</v>
      </c>
      <c r="L189">
        <v>164.9332215</v>
      </c>
      <c r="M189">
        <v>243.3432876</v>
      </c>
      <c r="N189">
        <v>41.8</v>
      </c>
      <c r="O189">
        <v>38</v>
      </c>
      <c r="P189" s="118">
        <v>0.64979166666666666</v>
      </c>
      <c r="Q189" s="118">
        <v>0.16111111111111112</v>
      </c>
      <c r="R189" s="118">
        <v>0.48868055555555556</v>
      </c>
      <c r="S189">
        <v>8222</v>
      </c>
      <c r="T189">
        <v>0</v>
      </c>
      <c r="U189">
        <v>400</v>
      </c>
      <c r="V189">
        <v>31.364274770000002</v>
      </c>
      <c r="W189">
        <v>0.39078990699999999</v>
      </c>
      <c r="X189">
        <v>241.17915249999999</v>
      </c>
      <c r="Y189">
        <v>24.48060989</v>
      </c>
      <c r="Z189">
        <v>6</v>
      </c>
      <c r="AA189">
        <v>6</v>
      </c>
      <c r="AB189">
        <v>0</v>
      </c>
      <c r="AC189">
        <v>0</v>
      </c>
      <c r="AD189">
        <v>297.62768549999998</v>
      </c>
      <c r="AE189">
        <v>604.56689449999999</v>
      </c>
      <c r="AF189">
        <v>410.11596680000002</v>
      </c>
      <c r="AG189" t="e">
        <v>#DIV/0!</v>
      </c>
      <c r="AH189">
        <v>0.50770098699999999</v>
      </c>
      <c r="AI189">
        <v>0.32163674399999997</v>
      </c>
      <c r="AJ189">
        <v>-1</v>
      </c>
      <c r="AK189">
        <v>0.85</v>
      </c>
      <c r="AL189">
        <v>0.85</v>
      </c>
      <c r="AM189">
        <v>9.8076972960000006</v>
      </c>
      <c r="AN189">
        <v>0.85</v>
      </c>
      <c r="AO189">
        <v>2.1141152999999999E-2</v>
      </c>
      <c r="AP189">
        <v>0.63351609099999995</v>
      </c>
      <c r="AQ189">
        <v>2.0312858110000001</v>
      </c>
      <c r="AR189">
        <v>-1</v>
      </c>
      <c r="AS189">
        <v>1801.0189210000001</v>
      </c>
      <c r="AT189">
        <v>0.5</v>
      </c>
      <c r="AU189">
        <v>246.19139150000001</v>
      </c>
      <c r="AV189">
        <v>4.9711372809999999</v>
      </c>
      <c r="AW189">
        <v>1.3107744859999999</v>
      </c>
      <c r="AX189">
        <v>24.48060989</v>
      </c>
      <c r="AY189">
        <v>2</v>
      </c>
      <c r="AZ189">
        <v>4.644859791</v>
      </c>
      <c r="BA189">
        <v>1</v>
      </c>
      <c r="BB189">
        <v>9.289719582</v>
      </c>
      <c r="BC189">
        <v>24.803285599999999</v>
      </c>
      <c r="BD189">
        <v>24.48060989</v>
      </c>
      <c r="BE189">
        <v>25.139520650000001</v>
      </c>
      <c r="BF189">
        <v>399.7578125</v>
      </c>
      <c r="BG189">
        <v>380.77581789999999</v>
      </c>
      <c r="BH189">
        <v>14.70086098</v>
      </c>
      <c r="BI189">
        <v>17.488586430000002</v>
      </c>
      <c r="BJ189">
        <v>47.3923378</v>
      </c>
      <c r="BK189">
        <v>56.379352570000002</v>
      </c>
      <c r="BL189">
        <v>350.40747069999998</v>
      </c>
      <c r="BM189">
        <v>1801.0189210000001</v>
      </c>
      <c r="BN189">
        <v>54.116767879999998</v>
      </c>
      <c r="BO189">
        <v>101.30976870000001</v>
      </c>
      <c r="BP189">
        <v>-5.1373291019999998</v>
      </c>
      <c r="BQ189">
        <v>-0.81671482299999998</v>
      </c>
      <c r="BR189">
        <v>0.5</v>
      </c>
      <c r="BS189">
        <v>-1.355140209</v>
      </c>
      <c r="BT189">
        <v>7.355140209</v>
      </c>
      <c r="BU189">
        <v>1</v>
      </c>
      <c r="BV189">
        <v>0</v>
      </c>
      <c r="BW189">
        <v>0.15999999600000001</v>
      </c>
      <c r="BX189">
        <v>111115</v>
      </c>
      <c r="BY189">
        <v>1.752037354</v>
      </c>
      <c r="BZ189">
        <v>4.9711369999999996E-3</v>
      </c>
      <c r="CA189">
        <v>297.63060990000002</v>
      </c>
      <c r="CB189">
        <v>297.95328560000002</v>
      </c>
      <c r="CC189">
        <v>288.16302089999999</v>
      </c>
      <c r="CD189">
        <v>0.26745838599999999</v>
      </c>
      <c r="CE189">
        <v>3.0825391309999999</v>
      </c>
      <c r="CF189">
        <v>30.426869700000001</v>
      </c>
      <c r="CG189">
        <v>12.938283269999999</v>
      </c>
      <c r="CH189">
        <v>24.64194775</v>
      </c>
      <c r="CI189">
        <v>3.1124315789999999</v>
      </c>
      <c r="CJ189">
        <v>0.37501421400000001</v>
      </c>
      <c r="CK189">
        <v>1.771764645</v>
      </c>
      <c r="CL189">
        <v>1.3406669339999999</v>
      </c>
      <c r="CM189">
        <v>0.23575195299999999</v>
      </c>
      <c r="CN189">
        <v>24.43380415</v>
      </c>
      <c r="CO189">
        <v>0.63338883700000004</v>
      </c>
      <c r="CP189">
        <v>58.192409050000002</v>
      </c>
      <c r="CQ189">
        <v>376.21790090000002</v>
      </c>
      <c r="CR189">
        <v>4.8513447000000001E-2</v>
      </c>
      <c r="CS189">
        <v>0</v>
      </c>
      <c r="CT189">
        <v>1530.8660829999999</v>
      </c>
      <c r="CU189">
        <v>306.93920900000001</v>
      </c>
      <c r="CV189">
        <v>0.32163674399999997</v>
      </c>
      <c r="CW189" t="e">
        <v>#DIV/0!</v>
      </c>
      <c r="CX189">
        <v>29</v>
      </c>
      <c r="CY189">
        <v>0.168737590014294</v>
      </c>
      <c r="CZ189">
        <v>-9.3317141845398002</v>
      </c>
      <c r="DA189">
        <v>34.540059219176499</v>
      </c>
      <c r="DB189">
        <v>0.75988130282188404</v>
      </c>
    </row>
    <row r="190" spans="1:106" x14ac:dyDescent="0.3">
      <c r="A190">
        <v>189</v>
      </c>
      <c r="B190" t="s">
        <v>37</v>
      </c>
      <c r="C190">
        <v>23</v>
      </c>
      <c r="D190">
        <v>23</v>
      </c>
      <c r="E190">
        <v>1</v>
      </c>
      <c r="F190">
        <v>5</v>
      </c>
      <c r="G190">
        <v>72</v>
      </c>
      <c r="H190" s="3">
        <v>41316</v>
      </c>
      <c r="I190">
        <v>1</v>
      </c>
      <c r="J190">
        <v>189.55791629999999</v>
      </c>
      <c r="K190">
        <v>2.443545329</v>
      </c>
      <c r="L190">
        <v>193.11553599999999</v>
      </c>
      <c r="M190">
        <v>275.48536259999997</v>
      </c>
      <c r="N190">
        <v>46.2</v>
      </c>
      <c r="O190">
        <v>40</v>
      </c>
      <c r="P190" s="118">
        <v>0.65625</v>
      </c>
      <c r="Q190" s="118">
        <v>0.16111111111111112</v>
      </c>
      <c r="R190" s="118">
        <v>0.49513888888888885</v>
      </c>
      <c r="S190">
        <v>8789</v>
      </c>
      <c r="T190">
        <v>0</v>
      </c>
      <c r="U190">
        <v>50</v>
      </c>
      <c r="V190">
        <v>-0.60106283699999996</v>
      </c>
      <c r="W190">
        <v>0.42491506000000001</v>
      </c>
      <c r="X190">
        <v>49.896346309999998</v>
      </c>
      <c r="Y190">
        <v>24.80579758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e">
        <v>#DIV/0!</v>
      </c>
      <c r="AH190" t="e">
        <v>#DIV/0!</v>
      </c>
      <c r="AI190" t="e">
        <v>#DIV/0!</v>
      </c>
      <c r="AJ190">
        <v>-1</v>
      </c>
      <c r="AK190">
        <v>0.85</v>
      </c>
      <c r="AL190">
        <v>0.85</v>
      </c>
      <c r="AM190">
        <v>9.8076972960000006</v>
      </c>
      <c r="AN190">
        <v>0.85</v>
      </c>
      <c r="AO190">
        <v>2.6070899999999997E-4</v>
      </c>
      <c r="AP190" t="e">
        <v>#DIV/0!</v>
      </c>
      <c r="AQ190" t="e">
        <v>#DIV/0!</v>
      </c>
      <c r="AR190" t="e">
        <v>#DIV/0!</v>
      </c>
      <c r="AS190">
        <v>1801.0189210000001</v>
      </c>
      <c r="AT190">
        <v>0.5</v>
      </c>
      <c r="AU190" t="e">
        <v>#DIV/0!</v>
      </c>
      <c r="AV190">
        <v>5.3649493819999998</v>
      </c>
      <c r="AW190">
        <v>1.304709238</v>
      </c>
      <c r="AX190">
        <v>24.80579758</v>
      </c>
      <c r="AY190">
        <v>2</v>
      </c>
      <c r="AZ190">
        <v>4.644859791</v>
      </c>
      <c r="BA190">
        <v>1</v>
      </c>
      <c r="BB190">
        <v>9.289719582</v>
      </c>
      <c r="BC190">
        <v>24.772771840000001</v>
      </c>
      <c r="BD190">
        <v>24.80579758</v>
      </c>
      <c r="BE190">
        <v>25.142004010000001</v>
      </c>
      <c r="BF190">
        <v>48.383720400000001</v>
      </c>
      <c r="BG190">
        <v>48.578048709999997</v>
      </c>
      <c r="BH190">
        <v>15.139525409999999</v>
      </c>
      <c r="BI190">
        <v>18.14631271</v>
      </c>
      <c r="BJ190">
        <v>48.893928529999997</v>
      </c>
      <c r="BK190">
        <v>58.604511260000002</v>
      </c>
      <c r="BL190">
        <v>350.38031009999997</v>
      </c>
      <c r="BM190">
        <v>1800.2380370000001</v>
      </c>
      <c r="BN190">
        <v>2712.0986330000001</v>
      </c>
      <c r="BO190">
        <v>101.306488</v>
      </c>
      <c r="BP190">
        <v>0.601673126</v>
      </c>
      <c r="BQ190">
        <v>-0.94890934199999999</v>
      </c>
      <c r="BR190">
        <v>0.25</v>
      </c>
      <c r="BS190">
        <v>-1.355140209</v>
      </c>
      <c r="BT190">
        <v>7.355140209</v>
      </c>
      <c r="BU190">
        <v>1</v>
      </c>
      <c r="BV190">
        <v>0</v>
      </c>
      <c r="BW190">
        <v>0.15999999600000001</v>
      </c>
      <c r="BX190">
        <v>111135</v>
      </c>
      <c r="BY190">
        <v>1.7519015499999999</v>
      </c>
      <c r="BZ190">
        <v>5.3649489999999999E-3</v>
      </c>
      <c r="CA190">
        <v>297.95579759999998</v>
      </c>
      <c r="CB190">
        <v>297.92277180000002</v>
      </c>
      <c r="CC190">
        <v>288.03807949999998</v>
      </c>
      <c r="CD190">
        <v>0.18808619400000001</v>
      </c>
      <c r="CE190">
        <v>3.1430484490000001</v>
      </c>
      <c r="CF190">
        <v>31.025144690000001</v>
      </c>
      <c r="CG190">
        <v>12.878831979999999</v>
      </c>
      <c r="CH190">
        <v>24.78928471</v>
      </c>
      <c r="CI190">
        <v>3.139950985</v>
      </c>
      <c r="CJ190">
        <v>0.40632940899999997</v>
      </c>
      <c r="CK190">
        <v>1.8383392119999999</v>
      </c>
      <c r="CL190">
        <v>1.3016117730000001</v>
      </c>
      <c r="CM190">
        <v>0.255562752</v>
      </c>
      <c r="CN190">
        <v>5.0548236109999998</v>
      </c>
      <c r="CO190">
        <v>1.0271377230000001</v>
      </c>
      <c r="CP190">
        <v>59.304190749999997</v>
      </c>
      <c r="CQ190">
        <v>48.665396319999999</v>
      </c>
      <c r="CR190">
        <v>-7.3246179999999998E-3</v>
      </c>
      <c r="CS190">
        <v>0</v>
      </c>
      <c r="CT190">
        <v>1530.2023320000001</v>
      </c>
      <c r="CU190">
        <v>0</v>
      </c>
      <c r="CV190" t="e">
        <v>#DIV/0!</v>
      </c>
      <c r="CW190" t="e">
        <v>#DIV/0!</v>
      </c>
      <c r="CX190">
        <v>23</v>
      </c>
      <c r="CY190">
        <v>0.19624989565201001</v>
      </c>
      <c r="CZ190">
        <v>-10.3932155937541</v>
      </c>
      <c r="DA190">
        <v>40.6317572757685</v>
      </c>
      <c r="DB190">
        <v>0.89389866006690799</v>
      </c>
    </row>
    <row r="191" spans="1:106" x14ac:dyDescent="0.3">
      <c r="A191">
        <v>190</v>
      </c>
      <c r="B191" t="s">
        <v>37</v>
      </c>
      <c r="C191">
        <v>23</v>
      </c>
      <c r="D191">
        <v>23</v>
      </c>
      <c r="E191">
        <v>1</v>
      </c>
      <c r="F191">
        <v>5</v>
      </c>
      <c r="G191">
        <v>72</v>
      </c>
      <c r="H191" s="3">
        <v>41316</v>
      </c>
      <c r="I191">
        <v>1</v>
      </c>
      <c r="J191">
        <v>189.55791629999999</v>
      </c>
      <c r="K191">
        <v>2.443545329</v>
      </c>
      <c r="L191">
        <v>193.11553599999999</v>
      </c>
      <c r="M191">
        <v>275.48536259999997</v>
      </c>
      <c r="N191">
        <v>46.2</v>
      </c>
      <c r="O191">
        <v>41</v>
      </c>
      <c r="P191" s="118">
        <v>0.65866898148148145</v>
      </c>
      <c r="Q191" s="118">
        <v>0.16111111111111112</v>
      </c>
      <c r="R191" s="118">
        <v>0.49755787037037041</v>
      </c>
      <c r="S191">
        <v>8998</v>
      </c>
      <c r="T191">
        <v>0</v>
      </c>
      <c r="U191">
        <v>150</v>
      </c>
      <c r="V191">
        <v>11.961257720000001</v>
      </c>
      <c r="W191">
        <v>0.42099206300000003</v>
      </c>
      <c r="X191">
        <v>93.424572490000003</v>
      </c>
      <c r="Y191">
        <v>25.52495193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e">
        <v>#DIV/0!</v>
      </c>
      <c r="AH191" t="e">
        <v>#DIV/0!</v>
      </c>
      <c r="AI191" t="e">
        <v>#DIV/0!</v>
      </c>
      <c r="AJ191">
        <v>-1</v>
      </c>
      <c r="AK191">
        <v>0.85</v>
      </c>
      <c r="AL191">
        <v>0.85</v>
      </c>
      <c r="AM191">
        <v>10.01823521</v>
      </c>
      <c r="AN191">
        <v>0.85</v>
      </c>
      <c r="AO191">
        <v>8.4791250000000006E-3</v>
      </c>
      <c r="AP191" t="e">
        <v>#DIV/0!</v>
      </c>
      <c r="AQ191" t="e">
        <v>#DIV/0!</v>
      </c>
      <c r="AR191" t="e">
        <v>#DIV/0!</v>
      </c>
      <c r="AS191">
        <v>1801.0189210000001</v>
      </c>
      <c r="AT191">
        <v>0.5</v>
      </c>
      <c r="AU191" t="e">
        <v>#DIV/0!</v>
      </c>
      <c r="AV191">
        <v>5.4429846719999997</v>
      </c>
      <c r="AW191">
        <v>1.3337041000000001</v>
      </c>
      <c r="AX191">
        <v>25.52495193</v>
      </c>
      <c r="AY191">
        <v>2</v>
      </c>
      <c r="AZ191">
        <v>4.644859791</v>
      </c>
      <c r="BA191">
        <v>1</v>
      </c>
      <c r="BB191">
        <v>9.289719582</v>
      </c>
      <c r="BC191">
        <v>25.071117399999999</v>
      </c>
      <c r="BD191">
        <v>25.52495193</v>
      </c>
      <c r="BE191">
        <v>25.142488480000001</v>
      </c>
      <c r="BF191">
        <v>150.45982359999999</v>
      </c>
      <c r="BG191">
        <v>143.19018550000001</v>
      </c>
      <c r="BH191">
        <v>16.173135760000001</v>
      </c>
      <c r="BI191">
        <v>19.219141010000001</v>
      </c>
      <c r="BJ191">
        <v>51.30632782</v>
      </c>
      <c r="BK191">
        <v>60.969223020000001</v>
      </c>
      <c r="BL191">
        <v>350.5164795</v>
      </c>
      <c r="BM191">
        <v>1798.362183</v>
      </c>
      <c r="BN191">
        <v>2501.6140140000002</v>
      </c>
      <c r="BO191">
        <v>101.2979584</v>
      </c>
      <c r="BP191">
        <v>-0.31267929100000003</v>
      </c>
      <c r="BQ191">
        <v>-0.963649333</v>
      </c>
      <c r="BR191">
        <v>0.25</v>
      </c>
      <c r="BS191">
        <v>-1.355140209</v>
      </c>
      <c r="BT191">
        <v>7.355140209</v>
      </c>
      <c r="BU191">
        <v>1</v>
      </c>
      <c r="BV191">
        <v>0</v>
      </c>
      <c r="BW191">
        <v>0.15999999600000001</v>
      </c>
      <c r="BX191">
        <v>111115</v>
      </c>
      <c r="BY191">
        <v>1.7525823970000001</v>
      </c>
      <c r="BZ191">
        <v>5.442985E-3</v>
      </c>
      <c r="CA191">
        <v>298.6749519</v>
      </c>
      <c r="CB191">
        <v>298.22111740000003</v>
      </c>
      <c r="CC191">
        <v>287.73794279999998</v>
      </c>
      <c r="CD191">
        <v>0.15649692800000001</v>
      </c>
      <c r="CE191">
        <v>3.2805638450000001</v>
      </c>
      <c r="CF191">
        <v>32.385290859999998</v>
      </c>
      <c r="CG191">
        <v>13.16614985</v>
      </c>
      <c r="CH191">
        <v>25.29803467</v>
      </c>
      <c r="CI191">
        <v>3.2366164300000002</v>
      </c>
      <c r="CJ191">
        <v>0.40274063900000001</v>
      </c>
      <c r="CK191">
        <v>1.9468597459999999</v>
      </c>
      <c r="CL191">
        <v>1.289756685</v>
      </c>
      <c r="CM191">
        <v>0.25329142300000002</v>
      </c>
      <c r="CN191">
        <v>9.4637184550000004</v>
      </c>
      <c r="CO191">
        <v>0.652450949</v>
      </c>
      <c r="CP191">
        <v>60.077714049999997</v>
      </c>
      <c r="CQ191">
        <v>141.4519525</v>
      </c>
      <c r="CR191">
        <v>5.0802056999999998E-2</v>
      </c>
      <c r="CS191">
        <v>0</v>
      </c>
      <c r="CT191">
        <v>1528.607855</v>
      </c>
      <c r="CU191">
        <v>0</v>
      </c>
      <c r="CV191" t="e">
        <v>#DIV/0!</v>
      </c>
      <c r="CW191" t="e">
        <v>#DIV/0!</v>
      </c>
      <c r="CX191">
        <v>23</v>
      </c>
      <c r="CY191">
        <v>0.19624989565201001</v>
      </c>
      <c r="CZ191">
        <v>-10.3932155937541</v>
      </c>
      <c r="DA191">
        <v>40.6317572757685</v>
      </c>
      <c r="DB191">
        <v>0.89389866006690799</v>
      </c>
    </row>
    <row r="192" spans="1:106" x14ac:dyDescent="0.3">
      <c r="A192">
        <v>191</v>
      </c>
      <c r="B192" t="s">
        <v>37</v>
      </c>
      <c r="C192">
        <v>23</v>
      </c>
      <c r="D192">
        <v>23</v>
      </c>
      <c r="E192">
        <v>1</v>
      </c>
      <c r="F192">
        <v>5</v>
      </c>
      <c r="G192">
        <v>72</v>
      </c>
      <c r="H192" s="3">
        <v>41316</v>
      </c>
      <c r="I192">
        <v>1</v>
      </c>
      <c r="J192">
        <v>189.55791629999999</v>
      </c>
      <c r="K192">
        <v>2.443545329</v>
      </c>
      <c r="L192">
        <v>193.11553599999999</v>
      </c>
      <c r="M192">
        <v>275.48536259999997</v>
      </c>
      <c r="N192">
        <v>46.2</v>
      </c>
      <c r="O192">
        <v>43</v>
      </c>
      <c r="P192" s="118">
        <v>0.66339120370370364</v>
      </c>
      <c r="Q192" s="118">
        <v>0.16111111111111112</v>
      </c>
      <c r="R192" s="118">
        <v>0.50228009259259265</v>
      </c>
      <c r="S192">
        <v>9406</v>
      </c>
      <c r="T192">
        <v>0</v>
      </c>
      <c r="U192">
        <v>800</v>
      </c>
      <c r="V192">
        <v>53.385302119999999</v>
      </c>
      <c r="W192">
        <v>0.37343728399999998</v>
      </c>
      <c r="X192">
        <v>519.11960580000004</v>
      </c>
      <c r="Y192">
        <v>25.154924390000001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e">
        <v>#DIV/0!</v>
      </c>
      <c r="AH192" t="e">
        <v>#DIV/0!</v>
      </c>
      <c r="AI192" t="e">
        <v>#DIV/0!</v>
      </c>
      <c r="AJ192">
        <v>-1</v>
      </c>
      <c r="AK192">
        <v>0.85</v>
      </c>
      <c r="AL192">
        <v>0.85</v>
      </c>
      <c r="AM192">
        <v>10.01823521</v>
      </c>
      <c r="AN192">
        <v>0.85</v>
      </c>
      <c r="AO192">
        <v>3.5503732000000003E-2</v>
      </c>
      <c r="AP192" t="e">
        <v>#DIV/0!</v>
      </c>
      <c r="AQ192" t="e">
        <v>#DIV/0!</v>
      </c>
      <c r="AR192" t="e">
        <v>#DIV/0!</v>
      </c>
      <c r="AS192">
        <v>1801.0189210000001</v>
      </c>
      <c r="AT192">
        <v>0.5</v>
      </c>
      <c r="AU192" t="e">
        <v>#DIV/0!</v>
      </c>
      <c r="AV192">
        <v>4.644973094</v>
      </c>
      <c r="AW192">
        <v>1.2773695860000001</v>
      </c>
      <c r="AX192">
        <v>25.154924390000001</v>
      </c>
      <c r="AY192">
        <v>2</v>
      </c>
      <c r="AZ192">
        <v>4.644859791</v>
      </c>
      <c r="BA192">
        <v>1</v>
      </c>
      <c r="BB192">
        <v>9.289719582</v>
      </c>
      <c r="BC192">
        <v>24.873497010000001</v>
      </c>
      <c r="BD192">
        <v>25.154924390000001</v>
      </c>
      <c r="BE192">
        <v>25.14081955</v>
      </c>
      <c r="BF192">
        <v>801.49420169999996</v>
      </c>
      <c r="BG192">
        <v>768.98181150000005</v>
      </c>
      <c r="BH192">
        <v>16.46969223</v>
      </c>
      <c r="BI192">
        <v>19.070577620000002</v>
      </c>
      <c r="BJ192">
        <v>52.866035459999999</v>
      </c>
      <c r="BK192">
        <v>61.214614869999998</v>
      </c>
      <c r="BL192">
        <v>350.37228390000001</v>
      </c>
      <c r="BM192">
        <v>1802.1403809999999</v>
      </c>
      <c r="BN192">
        <v>1676.030029</v>
      </c>
      <c r="BO192">
        <v>101.2971802</v>
      </c>
      <c r="BP192">
        <v>-15.18987656</v>
      </c>
      <c r="BQ192">
        <v>-0.82666164600000003</v>
      </c>
      <c r="BR192">
        <v>0.25</v>
      </c>
      <c r="BS192">
        <v>-1.355140209</v>
      </c>
      <c r="BT192">
        <v>7.355140209</v>
      </c>
      <c r="BU192">
        <v>1</v>
      </c>
      <c r="BV192">
        <v>0</v>
      </c>
      <c r="BW192">
        <v>0.15999999600000001</v>
      </c>
      <c r="BX192">
        <v>111115</v>
      </c>
      <c r="BY192">
        <v>1.75186142</v>
      </c>
      <c r="BZ192">
        <v>4.6449730000000002E-3</v>
      </c>
      <c r="CA192">
        <v>298.3049244</v>
      </c>
      <c r="CB192">
        <v>298.02349700000002</v>
      </c>
      <c r="CC192">
        <v>288.34245449999997</v>
      </c>
      <c r="CD192">
        <v>0.29565185300000002</v>
      </c>
      <c r="CE192">
        <v>3.2091653230000001</v>
      </c>
      <c r="CF192">
        <v>31.680697500000001</v>
      </c>
      <c r="CG192">
        <v>12.610119879999999</v>
      </c>
      <c r="CH192">
        <v>25.0142107</v>
      </c>
      <c r="CI192">
        <v>3.1823725029999999</v>
      </c>
      <c r="CJ192">
        <v>0.359005623</v>
      </c>
      <c r="CK192">
        <v>1.9317957370000001</v>
      </c>
      <c r="CL192">
        <v>1.2505767649999999</v>
      </c>
      <c r="CM192">
        <v>0.22563196499999999</v>
      </c>
      <c r="CN192">
        <v>52.585352239999999</v>
      </c>
      <c r="CO192">
        <v>0.67507397199999997</v>
      </c>
      <c r="CP192">
        <v>60.73814702</v>
      </c>
      <c r="CQ192">
        <v>761.22375629999999</v>
      </c>
      <c r="CR192">
        <v>4.2596204999999998E-2</v>
      </c>
      <c r="CS192">
        <v>0</v>
      </c>
      <c r="CT192">
        <v>1531.8193240000001</v>
      </c>
      <c r="CU192">
        <v>0</v>
      </c>
      <c r="CV192" t="e">
        <v>#DIV/0!</v>
      </c>
      <c r="CW192" t="e">
        <v>#DIV/0!</v>
      </c>
      <c r="CX192">
        <v>23</v>
      </c>
      <c r="CY192">
        <v>0.19624989565201001</v>
      </c>
      <c r="CZ192">
        <v>-10.3932155937541</v>
      </c>
      <c r="DA192">
        <v>40.6317572757685</v>
      </c>
      <c r="DB192">
        <v>0.89389866006690799</v>
      </c>
    </row>
    <row r="193" spans="1:106" x14ac:dyDescent="0.3">
      <c r="A193">
        <v>192</v>
      </c>
      <c r="B193" t="s">
        <v>37</v>
      </c>
      <c r="C193">
        <v>23</v>
      </c>
      <c r="D193">
        <v>23</v>
      </c>
      <c r="E193">
        <v>1</v>
      </c>
      <c r="F193">
        <v>5</v>
      </c>
      <c r="G193">
        <v>72</v>
      </c>
      <c r="H193" s="3">
        <v>41316</v>
      </c>
      <c r="I193">
        <v>1</v>
      </c>
      <c r="J193">
        <v>189.55791629999999</v>
      </c>
      <c r="K193">
        <v>2.443545329</v>
      </c>
      <c r="L193">
        <v>193.11553599999999</v>
      </c>
      <c r="M193">
        <v>275.48536259999997</v>
      </c>
      <c r="N193">
        <v>46.2</v>
      </c>
      <c r="O193">
        <v>44</v>
      </c>
      <c r="P193" s="118">
        <v>0.66527777777777775</v>
      </c>
      <c r="Q193" s="118">
        <v>0.16111111111111112</v>
      </c>
      <c r="R193" s="118">
        <v>0.50416666666666665</v>
      </c>
      <c r="S193">
        <v>9560</v>
      </c>
      <c r="T193">
        <v>0</v>
      </c>
      <c r="U193">
        <v>400</v>
      </c>
      <c r="V193">
        <v>32.905302800000001</v>
      </c>
      <c r="W193">
        <v>0.358519384</v>
      </c>
      <c r="X193">
        <v>220.62951039999999</v>
      </c>
      <c r="Y193">
        <v>25.24191093</v>
      </c>
      <c r="Z193">
        <v>7</v>
      </c>
      <c r="AA193">
        <v>7</v>
      </c>
      <c r="AB193">
        <v>0</v>
      </c>
      <c r="AC193">
        <v>0</v>
      </c>
      <c r="AD193">
        <v>276.9677734</v>
      </c>
      <c r="AE193">
        <v>577.89544679999995</v>
      </c>
      <c r="AF193">
        <v>374.19287109999999</v>
      </c>
      <c r="AG193" t="e">
        <v>#DIV/0!</v>
      </c>
      <c r="AH193">
        <v>0.520730307</v>
      </c>
      <c r="AI193">
        <v>0.35249036299999997</v>
      </c>
      <c r="AJ193">
        <v>-1</v>
      </c>
      <c r="AK193">
        <v>0.85</v>
      </c>
      <c r="AL193">
        <v>0.85</v>
      </c>
      <c r="AM193">
        <v>9.8076972960000006</v>
      </c>
      <c r="AN193">
        <v>0.85</v>
      </c>
      <c r="AO193">
        <v>2.2184229999999999E-2</v>
      </c>
      <c r="AP193">
        <v>0.676915398</v>
      </c>
      <c r="AQ193">
        <v>2.0865078979999998</v>
      </c>
      <c r="AR193">
        <v>-1</v>
      </c>
      <c r="AS193">
        <v>1798.060669</v>
      </c>
      <c r="AT193">
        <v>0.5</v>
      </c>
      <c r="AU193">
        <v>269.36459939999997</v>
      </c>
      <c r="AV193">
        <v>4.6736765890000003</v>
      </c>
      <c r="AW193">
        <v>1.336857044</v>
      </c>
      <c r="AX193">
        <v>25.24191093</v>
      </c>
      <c r="AY193">
        <v>2</v>
      </c>
      <c r="AZ193">
        <v>4.644859791</v>
      </c>
      <c r="BA193">
        <v>1</v>
      </c>
      <c r="BB193">
        <v>9.289719582</v>
      </c>
      <c r="BC193">
        <v>24.86845207</v>
      </c>
      <c r="BD193">
        <v>25.24191093</v>
      </c>
      <c r="BE193">
        <v>25.140382769999999</v>
      </c>
      <c r="BF193">
        <v>398.59927370000003</v>
      </c>
      <c r="BG193">
        <v>378.7897949</v>
      </c>
      <c r="BH193">
        <v>16.02755737</v>
      </c>
      <c r="BI193">
        <v>18.64774323</v>
      </c>
      <c r="BJ193">
        <v>51.462474819999997</v>
      </c>
      <c r="BK193">
        <v>59.875560759999999</v>
      </c>
      <c r="BL193">
        <v>350.09143069999999</v>
      </c>
      <c r="BM193">
        <v>1798.060669</v>
      </c>
      <c r="BN193">
        <v>1949.0390629999999</v>
      </c>
      <c r="BO193">
        <v>101.2974854</v>
      </c>
      <c r="BP193">
        <v>-4.53988266</v>
      </c>
      <c r="BQ193">
        <v>-0.87320476800000002</v>
      </c>
      <c r="BR193">
        <v>0.5</v>
      </c>
      <c r="BS193">
        <v>-1.355140209</v>
      </c>
      <c r="BT193">
        <v>7.355140209</v>
      </c>
      <c r="BU193">
        <v>1</v>
      </c>
      <c r="BV193">
        <v>0</v>
      </c>
      <c r="BW193">
        <v>0.15999999600000001</v>
      </c>
      <c r="BX193">
        <v>111115</v>
      </c>
      <c r="BY193">
        <v>1.7504571529999999</v>
      </c>
      <c r="BZ193">
        <v>4.6736770000000002E-3</v>
      </c>
      <c r="CA193">
        <v>298.39191090000003</v>
      </c>
      <c r="CB193">
        <v>298.01845209999999</v>
      </c>
      <c r="CC193">
        <v>287.68970059999998</v>
      </c>
      <c r="CD193">
        <v>0.28469839200000002</v>
      </c>
      <c r="CE193">
        <v>3.2258265399999999</v>
      </c>
      <c r="CF193">
        <v>31.845080150000001</v>
      </c>
      <c r="CG193">
        <v>13.197336930000001</v>
      </c>
      <c r="CH193">
        <v>25.0551815</v>
      </c>
      <c r="CI193">
        <v>3.1901533679999998</v>
      </c>
      <c r="CJ193">
        <v>0.34519714499999998</v>
      </c>
      <c r="CK193">
        <v>1.8889694960000001</v>
      </c>
      <c r="CL193">
        <v>1.301183872</v>
      </c>
      <c r="CM193">
        <v>0.21690684800000001</v>
      </c>
      <c r="CN193">
        <v>22.3492146</v>
      </c>
      <c r="CO193">
        <v>0.58245896100000005</v>
      </c>
      <c r="CP193">
        <v>59.064163579999999</v>
      </c>
      <c r="CQ193">
        <v>374.00793270000003</v>
      </c>
      <c r="CR193">
        <v>5.1964784999999999E-2</v>
      </c>
      <c r="CS193">
        <v>0</v>
      </c>
      <c r="CT193">
        <v>1528.3515689999999</v>
      </c>
      <c r="CU193">
        <v>300.92767329999998</v>
      </c>
      <c r="CV193">
        <v>0.35249036299999997</v>
      </c>
      <c r="CW193" t="e">
        <v>#DIV/0!</v>
      </c>
      <c r="CX193">
        <v>23</v>
      </c>
      <c r="CY193">
        <v>0.19624989565201001</v>
      </c>
      <c r="CZ193">
        <v>-10.3932155937541</v>
      </c>
      <c r="DA193">
        <v>40.6317572757685</v>
      </c>
      <c r="DB193">
        <v>0.89389866006690799</v>
      </c>
    </row>
    <row r="194" spans="1:106" x14ac:dyDescent="0.3">
      <c r="A194">
        <v>193</v>
      </c>
      <c r="B194" t="s">
        <v>94</v>
      </c>
      <c r="C194">
        <v>80</v>
      </c>
      <c r="D194">
        <v>2</v>
      </c>
      <c r="E194">
        <v>3</v>
      </c>
      <c r="F194">
        <v>4</v>
      </c>
      <c r="G194">
        <v>72</v>
      </c>
      <c r="H194" s="3">
        <v>41316</v>
      </c>
      <c r="I194">
        <v>1</v>
      </c>
      <c r="J194">
        <v>195.8593779</v>
      </c>
      <c r="K194">
        <v>2.2916032820000001</v>
      </c>
      <c r="L194">
        <v>195.7220231</v>
      </c>
      <c r="M194">
        <v>286.5705585</v>
      </c>
      <c r="N194">
        <v>44.7</v>
      </c>
      <c r="O194">
        <v>46</v>
      </c>
      <c r="P194" s="118">
        <v>0.67195601851851849</v>
      </c>
      <c r="Q194" s="118">
        <v>0.16111111111111112</v>
      </c>
      <c r="R194" s="118">
        <v>0.5108449074074074</v>
      </c>
      <c r="S194">
        <v>10146</v>
      </c>
      <c r="T194">
        <v>0</v>
      </c>
      <c r="U194">
        <v>50</v>
      </c>
      <c r="V194">
        <v>-0.57218212300000004</v>
      </c>
      <c r="W194">
        <v>0.364655538</v>
      </c>
      <c r="X194">
        <v>50.131039719999997</v>
      </c>
      <c r="Y194">
        <v>25.1054821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e">
        <v>#DIV/0!</v>
      </c>
      <c r="AH194" t="e">
        <v>#DIV/0!</v>
      </c>
      <c r="AI194" t="e">
        <v>#DIV/0!</v>
      </c>
      <c r="AJ194">
        <v>-1</v>
      </c>
      <c r="AK194">
        <v>0.85</v>
      </c>
      <c r="AL194">
        <v>0.85</v>
      </c>
      <c r="AM194">
        <v>9.8076972960000006</v>
      </c>
      <c r="AN194">
        <v>0.85</v>
      </c>
      <c r="AO194">
        <v>2.7982700000000002E-4</v>
      </c>
      <c r="AP194" t="e">
        <v>#DIV/0!</v>
      </c>
      <c r="AQ194" t="e">
        <v>#DIV/0!</v>
      </c>
      <c r="AR194" t="e">
        <v>#DIV/0!</v>
      </c>
      <c r="AS194">
        <v>1798.060669</v>
      </c>
      <c r="AT194">
        <v>0.5</v>
      </c>
      <c r="AU194" t="e">
        <v>#DIV/0!</v>
      </c>
      <c r="AV194">
        <v>4.850308053</v>
      </c>
      <c r="AW194">
        <v>1.365177042</v>
      </c>
      <c r="AX194">
        <v>25.1054821</v>
      </c>
      <c r="AY194">
        <v>2</v>
      </c>
      <c r="AZ194">
        <v>4.644859791</v>
      </c>
      <c r="BA194">
        <v>1</v>
      </c>
      <c r="BB194">
        <v>9.289719582</v>
      </c>
      <c r="BC194">
        <v>24.846096039999999</v>
      </c>
      <c r="BD194">
        <v>25.1054821</v>
      </c>
      <c r="BE194">
        <v>25.137990949999999</v>
      </c>
      <c r="BF194">
        <v>48.430248259999999</v>
      </c>
      <c r="BG194">
        <v>48.622230530000003</v>
      </c>
      <c r="BH194">
        <v>15.395859720000001</v>
      </c>
      <c r="BI194">
        <v>18.114181519999999</v>
      </c>
      <c r="BJ194">
        <v>49.490215300000003</v>
      </c>
      <c r="BK194">
        <v>58.228298189999997</v>
      </c>
      <c r="BL194">
        <v>350.39624020000002</v>
      </c>
      <c r="BM194">
        <v>1798.6632079999999</v>
      </c>
      <c r="BN194">
        <v>963.16644289999999</v>
      </c>
      <c r="BO194">
        <v>101.2770996</v>
      </c>
      <c r="BP194">
        <v>0.69764327999999998</v>
      </c>
      <c r="BQ194">
        <v>-0.94438701899999999</v>
      </c>
      <c r="BR194">
        <v>0.25</v>
      </c>
      <c r="BS194">
        <v>-1.355140209</v>
      </c>
      <c r="BT194">
        <v>7.355140209</v>
      </c>
      <c r="BU194">
        <v>1</v>
      </c>
      <c r="BV194">
        <v>0</v>
      </c>
      <c r="BW194">
        <v>0.15999999600000001</v>
      </c>
      <c r="BX194">
        <v>111135</v>
      </c>
      <c r="BY194">
        <v>1.751981201</v>
      </c>
      <c r="BZ194">
        <v>4.8503080000000002E-3</v>
      </c>
      <c r="CA194">
        <v>298.25548209999999</v>
      </c>
      <c r="CB194">
        <v>297.99609600000002</v>
      </c>
      <c r="CC194">
        <v>287.78610680000003</v>
      </c>
      <c r="CD194">
        <v>0.26119341000000001</v>
      </c>
      <c r="CE194">
        <v>3.1997288080000001</v>
      </c>
      <c r="CF194">
        <v>31.593803739999998</v>
      </c>
      <c r="CG194">
        <v>13.47962222</v>
      </c>
      <c r="CH194">
        <v>24.975789070000001</v>
      </c>
      <c r="CI194">
        <v>3.1750908299999998</v>
      </c>
      <c r="CJ194">
        <v>0.35088212800000002</v>
      </c>
      <c r="CK194">
        <v>1.8345517659999999</v>
      </c>
      <c r="CL194">
        <v>1.3405390639999999</v>
      </c>
      <c r="CM194">
        <v>0.22049854499999999</v>
      </c>
      <c r="CN194">
        <v>5.077126303</v>
      </c>
      <c r="CO194">
        <v>1.0310312619999999</v>
      </c>
      <c r="CP194">
        <v>57.899757899999997</v>
      </c>
      <c r="CQ194">
        <v>48.70538114</v>
      </c>
      <c r="CR194">
        <v>-6.8019600000000001E-3</v>
      </c>
      <c r="CS194">
        <v>0</v>
      </c>
      <c r="CT194">
        <v>1528.8637269999999</v>
      </c>
      <c r="CU194">
        <v>0</v>
      </c>
      <c r="CV194" t="e">
        <v>#DIV/0!</v>
      </c>
      <c r="CW194" t="e">
        <v>#DIV/0!</v>
      </c>
      <c r="CX194">
        <v>2</v>
      </c>
      <c r="CY194">
        <v>0.211991756488764</v>
      </c>
      <c r="CZ194">
        <v>-11.1995492878508</v>
      </c>
      <c r="DA194">
        <v>43.918307399227899</v>
      </c>
      <c r="DB194">
        <v>0.96620276278301498</v>
      </c>
    </row>
    <row r="195" spans="1:106" x14ac:dyDescent="0.3">
      <c r="A195">
        <v>194</v>
      </c>
      <c r="B195" t="s">
        <v>94</v>
      </c>
      <c r="C195">
        <v>80</v>
      </c>
      <c r="D195">
        <v>2</v>
      </c>
      <c r="E195">
        <v>3</v>
      </c>
      <c r="F195">
        <v>4</v>
      </c>
      <c r="G195">
        <v>72</v>
      </c>
      <c r="H195" s="3">
        <v>41316</v>
      </c>
      <c r="I195">
        <v>1</v>
      </c>
      <c r="J195">
        <v>195.8593779</v>
      </c>
      <c r="K195">
        <v>2.2916032820000001</v>
      </c>
      <c r="L195">
        <v>195.7220231</v>
      </c>
      <c r="M195">
        <v>286.5705585</v>
      </c>
      <c r="N195">
        <v>44.7</v>
      </c>
      <c r="O195">
        <v>47</v>
      </c>
      <c r="P195" s="118">
        <v>0.67403935185185182</v>
      </c>
      <c r="Q195" s="118">
        <v>0.16111111111111112</v>
      </c>
      <c r="R195" s="118">
        <v>0.51292824074074073</v>
      </c>
      <c r="S195">
        <v>10326</v>
      </c>
      <c r="T195">
        <v>0</v>
      </c>
      <c r="U195">
        <v>150</v>
      </c>
      <c r="V195">
        <v>11.654316850000001</v>
      </c>
      <c r="W195">
        <v>0.34906304100000002</v>
      </c>
      <c r="X195">
        <v>87.769739509999994</v>
      </c>
      <c r="Y195">
        <v>25.162004469999999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e">
        <v>#DIV/0!</v>
      </c>
      <c r="AH195" t="e">
        <v>#DIV/0!</v>
      </c>
      <c r="AI195" t="e">
        <v>#DIV/0!</v>
      </c>
      <c r="AJ195">
        <v>-1</v>
      </c>
      <c r="AK195">
        <v>0.85</v>
      </c>
      <c r="AL195">
        <v>0.85</v>
      </c>
      <c r="AM195">
        <v>9.8076972960000006</v>
      </c>
      <c r="AN195">
        <v>0.85</v>
      </c>
      <c r="AO195">
        <v>8.2789690000000006E-3</v>
      </c>
      <c r="AP195" t="e">
        <v>#DIV/0!</v>
      </c>
      <c r="AQ195" t="e">
        <v>#DIV/0!</v>
      </c>
      <c r="AR195" t="e">
        <v>#DIV/0!</v>
      </c>
      <c r="AS195">
        <v>1798.060669</v>
      </c>
      <c r="AT195">
        <v>0.5</v>
      </c>
      <c r="AU195" t="e">
        <v>#DIV/0!</v>
      </c>
      <c r="AV195">
        <v>4.6643790559999996</v>
      </c>
      <c r="AW195">
        <v>1.369054888</v>
      </c>
      <c r="AX195">
        <v>25.162004469999999</v>
      </c>
      <c r="AY195">
        <v>2</v>
      </c>
      <c r="AZ195">
        <v>4.644859791</v>
      </c>
      <c r="BA195">
        <v>1</v>
      </c>
      <c r="BB195">
        <v>9.289719582</v>
      </c>
      <c r="BC195">
        <v>24.864456180000001</v>
      </c>
      <c r="BD195">
        <v>25.162004469999999</v>
      </c>
      <c r="BE195">
        <v>25.13889885</v>
      </c>
      <c r="BF195">
        <v>152.5206757</v>
      </c>
      <c r="BG195">
        <v>145.48204039999999</v>
      </c>
      <c r="BH195">
        <v>15.57003212</v>
      </c>
      <c r="BI195">
        <v>18.183681490000001</v>
      </c>
      <c r="BJ195">
        <v>49.991836550000002</v>
      </c>
      <c r="BK195">
        <v>58.383670809999998</v>
      </c>
      <c r="BL195">
        <v>350.43441769999998</v>
      </c>
      <c r="BM195">
        <v>1798.2229</v>
      </c>
      <c r="BN195">
        <v>1242.138672</v>
      </c>
      <c r="BO195">
        <v>101.2701263</v>
      </c>
      <c r="BP195">
        <v>-0.38202285800000002</v>
      </c>
      <c r="BQ195">
        <v>-0.91541820799999996</v>
      </c>
      <c r="BR195">
        <v>0.5</v>
      </c>
      <c r="BS195">
        <v>-1.355140209</v>
      </c>
      <c r="BT195">
        <v>7.355140209</v>
      </c>
      <c r="BU195">
        <v>1</v>
      </c>
      <c r="BV195">
        <v>0</v>
      </c>
      <c r="BW195">
        <v>0.15999999600000001</v>
      </c>
      <c r="BX195">
        <v>111115</v>
      </c>
      <c r="BY195">
        <v>1.7521720890000001</v>
      </c>
      <c r="BZ195">
        <v>4.6643789999999997E-3</v>
      </c>
      <c r="CA195">
        <v>298.3120045</v>
      </c>
      <c r="CB195">
        <v>298.01445619999998</v>
      </c>
      <c r="CC195">
        <v>287.71565759999999</v>
      </c>
      <c r="CD195">
        <v>0.28951324499999997</v>
      </c>
      <c r="CE195">
        <v>3.2105186090000002</v>
      </c>
      <c r="CF195">
        <v>31.702523979999999</v>
      </c>
      <c r="CG195">
        <v>13.5188425</v>
      </c>
      <c r="CH195">
        <v>25.013230320000002</v>
      </c>
      <c r="CI195">
        <v>3.1821865200000001</v>
      </c>
      <c r="CJ195">
        <v>0.33642192199999998</v>
      </c>
      <c r="CK195">
        <v>1.8414637220000001</v>
      </c>
      <c r="CL195">
        <v>1.3407227989999999</v>
      </c>
      <c r="CM195">
        <v>0.21136402500000001</v>
      </c>
      <c r="CN195">
        <v>8.8884526089999998</v>
      </c>
      <c r="CO195">
        <v>0.60330291800000002</v>
      </c>
      <c r="CP195">
        <v>57.850140789999998</v>
      </c>
      <c r="CQ195">
        <v>143.78841259999999</v>
      </c>
      <c r="CR195">
        <v>4.6888608999999998E-2</v>
      </c>
      <c r="CS195">
        <v>0</v>
      </c>
      <c r="CT195">
        <v>1528.4894650000001</v>
      </c>
      <c r="CU195">
        <v>0</v>
      </c>
      <c r="CV195" t="e">
        <v>#DIV/0!</v>
      </c>
      <c r="CW195" t="e">
        <v>#DIV/0!</v>
      </c>
      <c r="CX195">
        <v>2</v>
      </c>
      <c r="CY195">
        <v>0.211991756488764</v>
      </c>
      <c r="CZ195">
        <v>-11.1995492878508</v>
      </c>
      <c r="DA195">
        <v>43.918307399227899</v>
      </c>
      <c r="DB195">
        <v>0.96620276278301498</v>
      </c>
    </row>
    <row r="196" spans="1:106" x14ac:dyDescent="0.3">
      <c r="A196">
        <v>195</v>
      </c>
      <c r="B196" t="s">
        <v>94</v>
      </c>
      <c r="C196">
        <v>80</v>
      </c>
      <c r="D196">
        <v>2</v>
      </c>
      <c r="E196">
        <v>3</v>
      </c>
      <c r="F196">
        <v>4</v>
      </c>
      <c r="G196">
        <v>72</v>
      </c>
      <c r="H196" s="3">
        <v>41316</v>
      </c>
      <c r="I196">
        <v>1</v>
      </c>
      <c r="J196">
        <v>195.8593779</v>
      </c>
      <c r="K196">
        <v>2.2916032820000001</v>
      </c>
      <c r="L196">
        <v>195.7220231</v>
      </c>
      <c r="M196">
        <v>286.5705585</v>
      </c>
      <c r="N196">
        <v>44.7</v>
      </c>
      <c r="O196">
        <v>49</v>
      </c>
      <c r="P196" s="118">
        <v>0.67879629629629623</v>
      </c>
      <c r="Q196" s="118">
        <v>0.16111111111111112</v>
      </c>
      <c r="R196" s="118">
        <v>0.51768518518518525</v>
      </c>
      <c r="S196">
        <v>10737</v>
      </c>
      <c r="T196">
        <v>0</v>
      </c>
      <c r="U196">
        <v>800</v>
      </c>
      <c r="V196">
        <v>55.335391190000003</v>
      </c>
      <c r="W196">
        <v>0.35542733799999998</v>
      </c>
      <c r="X196">
        <v>496.48199460000001</v>
      </c>
      <c r="Y196">
        <v>24.87271118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e">
        <v>#DIV/0!</v>
      </c>
      <c r="AH196" t="e">
        <v>#DIV/0!</v>
      </c>
      <c r="AI196" t="e">
        <v>#DIV/0!</v>
      </c>
      <c r="AJ196">
        <v>-1</v>
      </c>
      <c r="AK196">
        <v>0.85</v>
      </c>
      <c r="AL196">
        <v>0.85</v>
      </c>
      <c r="AM196">
        <v>9.8076972960000006</v>
      </c>
      <c r="AN196">
        <v>0.85</v>
      </c>
      <c r="AO196">
        <v>3.6839746999999999E-2</v>
      </c>
      <c r="AP196" t="e">
        <v>#DIV/0!</v>
      </c>
      <c r="AQ196" t="e">
        <v>#DIV/0!</v>
      </c>
      <c r="AR196" t="e">
        <v>#DIV/0!</v>
      </c>
      <c r="AS196">
        <v>1798.060669</v>
      </c>
      <c r="AT196">
        <v>0.5</v>
      </c>
      <c r="AU196" t="e">
        <v>#DIV/0!</v>
      </c>
      <c r="AV196">
        <v>4.600861782</v>
      </c>
      <c r="AW196">
        <v>1.3274616770000001</v>
      </c>
      <c r="AX196">
        <v>24.87271118</v>
      </c>
      <c r="AY196">
        <v>2</v>
      </c>
      <c r="AZ196">
        <v>4.644859791</v>
      </c>
      <c r="BA196">
        <v>1</v>
      </c>
      <c r="BB196">
        <v>9.289719582</v>
      </c>
      <c r="BC196">
        <v>24.846227649999999</v>
      </c>
      <c r="BD196">
        <v>24.87271118</v>
      </c>
      <c r="BE196">
        <v>25.135408399999999</v>
      </c>
      <c r="BF196">
        <v>800.85314940000001</v>
      </c>
      <c r="BG196">
        <v>767.25726320000001</v>
      </c>
      <c r="BH196">
        <v>15.47532749</v>
      </c>
      <c r="BI196">
        <v>18.053741460000001</v>
      </c>
      <c r="BJ196">
        <v>49.738067630000003</v>
      </c>
      <c r="BK196">
        <v>58.0251503</v>
      </c>
      <c r="BL196">
        <v>350.43240359999999</v>
      </c>
      <c r="BM196">
        <v>1799.0604249999999</v>
      </c>
      <c r="BN196">
        <v>1118.074341</v>
      </c>
      <c r="BO196">
        <v>101.2624283</v>
      </c>
      <c r="BP196">
        <v>-15.345188139999999</v>
      </c>
      <c r="BQ196">
        <v>-0.78583866400000002</v>
      </c>
      <c r="BR196">
        <v>0.5</v>
      </c>
      <c r="BS196">
        <v>-1.355140209</v>
      </c>
      <c r="BT196">
        <v>7.355140209</v>
      </c>
      <c r="BU196">
        <v>1</v>
      </c>
      <c r="BV196">
        <v>0</v>
      </c>
      <c r="BW196">
        <v>0.15999999600000001</v>
      </c>
      <c r="BX196">
        <v>111115</v>
      </c>
      <c r="BY196">
        <v>1.7521620179999999</v>
      </c>
      <c r="BZ196">
        <v>4.6008619999999998E-3</v>
      </c>
      <c r="CA196">
        <v>298.0227112</v>
      </c>
      <c r="CB196">
        <v>297.9962276</v>
      </c>
      <c r="CC196">
        <v>287.84966150000002</v>
      </c>
      <c r="CD196">
        <v>0.31176378300000002</v>
      </c>
      <c r="CE196">
        <v>3.155627376</v>
      </c>
      <c r="CF196">
        <v>31.162864939999999</v>
      </c>
      <c r="CG196">
        <v>13.109123479999999</v>
      </c>
      <c r="CH196">
        <v>24.859469409999999</v>
      </c>
      <c r="CI196">
        <v>3.1531346020000002</v>
      </c>
      <c r="CJ196">
        <v>0.34232970499999998</v>
      </c>
      <c r="CK196">
        <v>1.8281656989999999</v>
      </c>
      <c r="CL196">
        <v>1.324968903</v>
      </c>
      <c r="CM196">
        <v>0.21509547900000001</v>
      </c>
      <c r="CN196">
        <v>50.274972380000001</v>
      </c>
      <c r="CO196">
        <v>0.64708673100000003</v>
      </c>
      <c r="CP196">
        <v>58.461483710000003</v>
      </c>
      <c r="CQ196">
        <v>759.21581719999995</v>
      </c>
      <c r="CR196">
        <v>4.2609610999999999E-2</v>
      </c>
      <c r="CS196">
        <v>0</v>
      </c>
      <c r="CT196">
        <v>1529.2013609999999</v>
      </c>
      <c r="CU196">
        <v>0</v>
      </c>
      <c r="CV196" t="e">
        <v>#DIV/0!</v>
      </c>
      <c r="CW196" t="e">
        <v>#DIV/0!</v>
      </c>
      <c r="CX196">
        <v>2</v>
      </c>
      <c r="CY196">
        <v>0.211991756488764</v>
      </c>
      <c r="CZ196">
        <v>-11.1995492878508</v>
      </c>
      <c r="DA196">
        <v>43.918307399227899</v>
      </c>
      <c r="DB196">
        <v>0.96620276278301498</v>
      </c>
    </row>
    <row r="197" spans="1:106" x14ac:dyDescent="0.3">
      <c r="A197">
        <v>196</v>
      </c>
      <c r="B197" t="s">
        <v>94</v>
      </c>
      <c r="C197">
        <v>80</v>
      </c>
      <c r="D197">
        <v>2</v>
      </c>
      <c r="E197">
        <v>3</v>
      </c>
      <c r="F197">
        <v>4</v>
      </c>
      <c r="G197">
        <v>72</v>
      </c>
      <c r="H197" s="3">
        <v>41316</v>
      </c>
      <c r="I197">
        <v>1</v>
      </c>
      <c r="J197">
        <v>195.8593779</v>
      </c>
      <c r="K197">
        <v>2.2916032820000001</v>
      </c>
      <c r="L197">
        <v>195.7220231</v>
      </c>
      <c r="M197">
        <v>286.5705585</v>
      </c>
      <c r="N197">
        <v>44.7</v>
      </c>
      <c r="O197">
        <v>50</v>
      </c>
      <c r="P197" s="118">
        <v>0.68035879629629636</v>
      </c>
      <c r="Q197" s="118">
        <v>0.16111111111111112</v>
      </c>
      <c r="R197" s="118">
        <v>0.51924768518518516</v>
      </c>
      <c r="S197">
        <v>10862.5</v>
      </c>
      <c r="T197">
        <v>0</v>
      </c>
      <c r="U197">
        <v>400</v>
      </c>
      <c r="V197">
        <v>33.788975970000003</v>
      </c>
      <c r="W197">
        <v>0.34703062800000001</v>
      </c>
      <c r="X197">
        <v>212.21827680000001</v>
      </c>
      <c r="Y197">
        <v>25.008979799999999</v>
      </c>
      <c r="Z197">
        <v>8</v>
      </c>
      <c r="AA197">
        <v>8</v>
      </c>
      <c r="AB197">
        <v>0</v>
      </c>
      <c r="AC197">
        <v>0</v>
      </c>
      <c r="AD197">
        <v>282.22607420000003</v>
      </c>
      <c r="AE197">
        <v>593.09655759999998</v>
      </c>
      <c r="AF197">
        <v>384.11669920000003</v>
      </c>
      <c r="AG197" t="e">
        <v>#DIV/0!</v>
      </c>
      <c r="AH197">
        <v>0.52414818399999996</v>
      </c>
      <c r="AI197">
        <v>0.35235385499999999</v>
      </c>
      <c r="AJ197">
        <v>-1</v>
      </c>
      <c r="AK197">
        <v>0.85</v>
      </c>
      <c r="AL197">
        <v>0.85</v>
      </c>
      <c r="AM197">
        <v>9.8076972960000006</v>
      </c>
      <c r="AN197">
        <v>0.85</v>
      </c>
      <c r="AO197">
        <v>2.2763094000000001E-2</v>
      </c>
      <c r="AP197">
        <v>0.67224091600000002</v>
      </c>
      <c r="AQ197">
        <v>2.1014945530000002</v>
      </c>
      <c r="AR197">
        <v>-1</v>
      </c>
      <c r="AS197">
        <v>1798.007202</v>
      </c>
      <c r="AT197">
        <v>0.5</v>
      </c>
      <c r="AU197">
        <v>269.25227669999998</v>
      </c>
      <c r="AV197">
        <v>4.6029820270000004</v>
      </c>
      <c r="AW197">
        <v>1.3588245480000001</v>
      </c>
      <c r="AX197">
        <v>25.008979799999999</v>
      </c>
      <c r="AY197">
        <v>2</v>
      </c>
      <c r="AZ197">
        <v>4.644859791</v>
      </c>
      <c r="BA197">
        <v>1</v>
      </c>
      <c r="BB197">
        <v>9.289719582</v>
      </c>
      <c r="BC197">
        <v>24.872570039999999</v>
      </c>
      <c r="BD197">
        <v>25.008979799999999</v>
      </c>
      <c r="BE197">
        <v>25.141860959999999</v>
      </c>
      <c r="BF197">
        <v>399.7501221</v>
      </c>
      <c r="BG197">
        <v>379.46612549999998</v>
      </c>
      <c r="BH197">
        <v>15.418993950000001</v>
      </c>
      <c r="BI197">
        <v>17.999116900000001</v>
      </c>
      <c r="BJ197">
        <v>49.47702408</v>
      </c>
      <c r="BK197">
        <v>57.756217960000001</v>
      </c>
      <c r="BL197">
        <v>350.38116459999998</v>
      </c>
      <c r="BM197">
        <v>1798.007202</v>
      </c>
      <c r="BN197">
        <v>1219.3135990000001</v>
      </c>
      <c r="BO197">
        <v>101.2580643</v>
      </c>
      <c r="BP197">
        <v>-4.7202186580000003</v>
      </c>
      <c r="BQ197">
        <v>-0.84841305</v>
      </c>
      <c r="BR197">
        <v>0.5</v>
      </c>
      <c r="BS197">
        <v>-1.355140209</v>
      </c>
      <c r="BT197">
        <v>7.355140209</v>
      </c>
      <c r="BU197">
        <v>1</v>
      </c>
      <c r="BV197">
        <v>0</v>
      </c>
      <c r="BW197">
        <v>0.15999999600000001</v>
      </c>
      <c r="BX197">
        <v>111115</v>
      </c>
      <c r="BY197">
        <v>1.751905823</v>
      </c>
      <c r="BZ197">
        <v>4.6029820000000003E-3</v>
      </c>
      <c r="CA197">
        <v>298.1589798</v>
      </c>
      <c r="CB197">
        <v>298.02256999999997</v>
      </c>
      <c r="CC197">
        <v>287.68114589999999</v>
      </c>
      <c r="CD197">
        <v>0.30615912200000001</v>
      </c>
      <c r="CE197">
        <v>3.1813802839999998</v>
      </c>
      <c r="CF197">
        <v>31.418537440000001</v>
      </c>
      <c r="CG197">
        <v>13.41942055</v>
      </c>
      <c r="CH197">
        <v>24.940774919999999</v>
      </c>
      <c r="CI197">
        <v>3.1684676280000001</v>
      </c>
      <c r="CJ197">
        <v>0.33453365000000002</v>
      </c>
      <c r="CK197">
        <v>1.822555736</v>
      </c>
      <c r="CL197">
        <v>1.3459118919999999</v>
      </c>
      <c r="CM197">
        <v>0.21017150600000001</v>
      </c>
      <c r="CN197">
        <v>21.488811909999999</v>
      </c>
      <c r="CO197">
        <v>0.55925486499999999</v>
      </c>
      <c r="CP197">
        <v>57.783180850000001</v>
      </c>
      <c r="CQ197">
        <v>374.55584620000002</v>
      </c>
      <c r="CR197">
        <v>5.2126659999999998E-2</v>
      </c>
      <c r="CS197">
        <v>0</v>
      </c>
      <c r="CT197">
        <v>1528.306122</v>
      </c>
      <c r="CU197">
        <v>310.87048340000001</v>
      </c>
      <c r="CV197">
        <v>0.35235385499999999</v>
      </c>
      <c r="CW197" t="e">
        <v>#DIV/0!</v>
      </c>
      <c r="CX197">
        <v>2</v>
      </c>
      <c r="CY197">
        <v>0.211991756488764</v>
      </c>
      <c r="CZ197">
        <v>-11.1995492878508</v>
      </c>
      <c r="DA197">
        <v>43.918307399227899</v>
      </c>
      <c r="DB197">
        <v>0.96620276278301498</v>
      </c>
    </row>
    <row r="198" spans="1:106" x14ac:dyDescent="0.3">
      <c r="A198">
        <v>197</v>
      </c>
      <c r="B198" t="s">
        <v>96</v>
      </c>
      <c r="C198">
        <v>82</v>
      </c>
      <c r="D198">
        <v>17</v>
      </c>
      <c r="E198">
        <v>3</v>
      </c>
      <c r="F198">
        <v>5</v>
      </c>
      <c r="G198">
        <v>72</v>
      </c>
      <c r="H198" s="3">
        <v>41316</v>
      </c>
      <c r="I198">
        <v>1</v>
      </c>
      <c r="J198">
        <v>169.6302991</v>
      </c>
      <c r="K198">
        <v>2.4734948640000001</v>
      </c>
      <c r="L198">
        <v>165.53558720000001</v>
      </c>
      <c r="M198">
        <v>246.62273279999999</v>
      </c>
      <c r="N198">
        <v>46.8</v>
      </c>
      <c r="O198">
        <v>52</v>
      </c>
      <c r="P198" s="118">
        <v>0.6869791666666667</v>
      </c>
      <c r="Q198" s="118">
        <v>0.16111111111111112</v>
      </c>
      <c r="R198" s="118">
        <v>0.5258680555555556</v>
      </c>
      <c r="S198">
        <v>11444</v>
      </c>
      <c r="T198">
        <v>0</v>
      </c>
      <c r="U198">
        <v>50</v>
      </c>
      <c r="V198">
        <v>-0.88145856899999997</v>
      </c>
      <c r="W198">
        <v>0.395768395</v>
      </c>
      <c r="X198">
        <v>49.997615549999999</v>
      </c>
      <c r="Y198">
        <v>24.728231430000001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e">
        <v>#DIV/0!</v>
      </c>
      <c r="AH198" t="e">
        <v>#DIV/0!</v>
      </c>
      <c r="AI198" t="e">
        <v>#DIV/0!</v>
      </c>
      <c r="AJ198">
        <v>-1</v>
      </c>
      <c r="AK198">
        <v>0.85</v>
      </c>
      <c r="AL198">
        <v>0.85</v>
      </c>
      <c r="AM198">
        <v>9.8076972960000006</v>
      </c>
      <c r="AN198">
        <v>0.85</v>
      </c>
      <c r="AO198" s="119">
        <v>7.75E-5</v>
      </c>
      <c r="AP198" t="e">
        <v>#DIV/0!</v>
      </c>
      <c r="AQ198" t="e">
        <v>#DIV/0!</v>
      </c>
      <c r="AR198" t="e">
        <v>#DIV/0!</v>
      </c>
      <c r="AS198">
        <v>1798.007202</v>
      </c>
      <c r="AT198">
        <v>0.5</v>
      </c>
      <c r="AU198" t="e">
        <v>#DIV/0!</v>
      </c>
      <c r="AV198">
        <v>5.0985267490000004</v>
      </c>
      <c r="AW198">
        <v>1.326874857</v>
      </c>
      <c r="AX198">
        <v>24.728231430000001</v>
      </c>
      <c r="AY198">
        <v>2</v>
      </c>
      <c r="AZ198">
        <v>4.644859791</v>
      </c>
      <c r="BA198">
        <v>1</v>
      </c>
      <c r="BB198">
        <v>9.289719582</v>
      </c>
      <c r="BC198">
        <v>24.811819079999999</v>
      </c>
      <c r="BD198">
        <v>24.728231430000001</v>
      </c>
      <c r="BE198">
        <v>25.138700490000002</v>
      </c>
      <c r="BF198">
        <v>46.978427889999999</v>
      </c>
      <c r="BG198">
        <v>47.34389496</v>
      </c>
      <c r="BH198">
        <v>14.934034349999999</v>
      </c>
      <c r="BI198">
        <v>17.793371199999999</v>
      </c>
      <c r="BJ198">
        <v>48.092945100000001</v>
      </c>
      <c r="BK198">
        <v>57.301036830000001</v>
      </c>
      <c r="BL198">
        <v>350.2774963</v>
      </c>
      <c r="BM198">
        <v>1798.595337</v>
      </c>
      <c r="BN198">
        <v>836.45977779999998</v>
      </c>
      <c r="BO198">
        <v>101.25382999999999</v>
      </c>
      <c r="BP198">
        <v>0.70481872599999995</v>
      </c>
      <c r="BQ198">
        <v>-0.92720753</v>
      </c>
      <c r="BR198">
        <v>0.25</v>
      </c>
      <c r="BS198">
        <v>-1.355140209</v>
      </c>
      <c r="BT198">
        <v>7.355140209</v>
      </c>
      <c r="BU198">
        <v>1</v>
      </c>
      <c r="BV198">
        <v>0</v>
      </c>
      <c r="BW198">
        <v>0.15999999600000001</v>
      </c>
      <c r="BX198">
        <v>111135</v>
      </c>
      <c r="BY198">
        <v>1.7513874819999999</v>
      </c>
      <c r="BZ198">
        <v>5.0985270000000003E-3</v>
      </c>
      <c r="CA198">
        <v>297.8782314</v>
      </c>
      <c r="CB198">
        <v>297.96181910000001</v>
      </c>
      <c r="CC198">
        <v>287.77524749999998</v>
      </c>
      <c r="CD198">
        <v>0.23529362500000001</v>
      </c>
      <c r="CE198">
        <v>3.1285218389999998</v>
      </c>
      <c r="CF198">
        <v>30.89781236</v>
      </c>
      <c r="CG198">
        <v>13.10444116</v>
      </c>
      <c r="CH198">
        <v>24.77002525</v>
      </c>
      <c r="CI198">
        <v>3.1363416900000001</v>
      </c>
      <c r="CJ198">
        <v>0.379596508</v>
      </c>
      <c r="CK198">
        <v>1.8016469820000001</v>
      </c>
      <c r="CL198">
        <v>1.334694708</v>
      </c>
      <c r="CM198">
        <v>0.238649624</v>
      </c>
      <c r="CN198">
        <v>5.062450063</v>
      </c>
      <c r="CO198">
        <v>1.0560520120000001</v>
      </c>
      <c r="CP198">
        <v>58.305779309999998</v>
      </c>
      <c r="CQ198">
        <v>47.471990220000002</v>
      </c>
      <c r="CR198">
        <v>-1.0826201000000001E-2</v>
      </c>
      <c r="CS198">
        <v>0</v>
      </c>
      <c r="CT198">
        <v>1528.8060359999999</v>
      </c>
      <c r="CU198">
        <v>0</v>
      </c>
      <c r="CV198" t="e">
        <v>#DIV/0!</v>
      </c>
      <c r="CW198" t="e">
        <v>#DIV/0!</v>
      </c>
      <c r="CX198">
        <v>17</v>
      </c>
      <c r="CY198">
        <v>0.176791581204988</v>
      </c>
      <c r="CZ198">
        <v>-9.7206160785635998</v>
      </c>
      <c r="DA198">
        <v>36.2451950347333</v>
      </c>
      <c r="DB198">
        <v>0.79739429076413204</v>
      </c>
    </row>
    <row r="199" spans="1:106" x14ac:dyDescent="0.3">
      <c r="A199">
        <v>198</v>
      </c>
      <c r="B199" t="s">
        <v>96</v>
      </c>
      <c r="C199">
        <v>82</v>
      </c>
      <c r="D199">
        <v>17</v>
      </c>
      <c r="E199">
        <v>3</v>
      </c>
      <c r="F199">
        <v>5</v>
      </c>
      <c r="G199">
        <v>72</v>
      </c>
      <c r="H199" s="3">
        <v>41316</v>
      </c>
      <c r="I199">
        <v>1</v>
      </c>
      <c r="J199">
        <v>169.6302991</v>
      </c>
      <c r="K199">
        <v>2.4734948640000001</v>
      </c>
      <c r="L199">
        <v>165.53558720000001</v>
      </c>
      <c r="M199">
        <v>246.62273279999999</v>
      </c>
      <c r="N199">
        <v>46.8</v>
      </c>
      <c r="O199">
        <v>53</v>
      </c>
      <c r="P199" s="118">
        <v>0.68939814814814815</v>
      </c>
      <c r="Q199" s="118">
        <v>0.16111111111111112</v>
      </c>
      <c r="R199" s="118">
        <v>0.52828703703703705</v>
      </c>
      <c r="S199">
        <v>11653</v>
      </c>
      <c r="T199">
        <v>0</v>
      </c>
      <c r="U199">
        <v>150</v>
      </c>
      <c r="V199">
        <v>10.593244</v>
      </c>
      <c r="W199">
        <v>0.35826087400000001</v>
      </c>
      <c r="X199">
        <v>93.599462079999995</v>
      </c>
      <c r="Y199">
        <v>24.789363860000002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e">
        <v>#DIV/0!</v>
      </c>
      <c r="AH199" t="e">
        <v>#DIV/0!</v>
      </c>
      <c r="AI199" t="e">
        <v>#DIV/0!</v>
      </c>
      <c r="AJ199">
        <v>-1</v>
      </c>
      <c r="AK199">
        <v>0.85</v>
      </c>
      <c r="AL199">
        <v>0.85</v>
      </c>
      <c r="AM199">
        <v>9.8076972960000006</v>
      </c>
      <c r="AN199">
        <v>0.85</v>
      </c>
      <c r="AO199">
        <v>7.5808890000000004E-3</v>
      </c>
      <c r="AP199" t="e">
        <v>#DIV/0!</v>
      </c>
      <c r="AQ199" t="e">
        <v>#DIV/0!</v>
      </c>
      <c r="AR199" t="e">
        <v>#DIV/0!</v>
      </c>
      <c r="AS199">
        <v>1798.007202</v>
      </c>
      <c r="AT199">
        <v>0.5</v>
      </c>
      <c r="AU199" t="e">
        <v>#DIV/0!</v>
      </c>
      <c r="AV199">
        <v>4.8042048079999997</v>
      </c>
      <c r="AW199">
        <v>1.3759514159999999</v>
      </c>
      <c r="AX199">
        <v>24.789363860000002</v>
      </c>
      <c r="AY199">
        <v>2</v>
      </c>
      <c r="AZ199">
        <v>4.644859791</v>
      </c>
      <c r="BA199">
        <v>1</v>
      </c>
      <c r="BB199">
        <v>9.289719582</v>
      </c>
      <c r="BC199">
        <v>24.787265779999998</v>
      </c>
      <c r="BD199">
        <v>24.789363860000002</v>
      </c>
      <c r="BE199">
        <v>25.14185333</v>
      </c>
      <c r="BF199">
        <v>151.56167600000001</v>
      </c>
      <c r="BG199">
        <v>145.116806</v>
      </c>
      <c r="BH199">
        <v>14.72781563</v>
      </c>
      <c r="BI199">
        <v>17.42240524</v>
      </c>
      <c r="BJ199">
        <v>47.496524809999997</v>
      </c>
      <c r="BK199">
        <v>56.186454769999997</v>
      </c>
      <c r="BL199">
        <v>350.36904909999998</v>
      </c>
      <c r="BM199">
        <v>1799.1439210000001</v>
      </c>
      <c r="BN199">
        <v>865.01556400000004</v>
      </c>
      <c r="BO199">
        <v>101.2497635</v>
      </c>
      <c r="BP199">
        <v>-0.44650268599999998</v>
      </c>
      <c r="BQ199">
        <v>-0.88267666099999997</v>
      </c>
      <c r="BR199">
        <v>0.25</v>
      </c>
      <c r="BS199">
        <v>-1.355140209</v>
      </c>
      <c r="BT199">
        <v>7.355140209</v>
      </c>
      <c r="BU199">
        <v>1</v>
      </c>
      <c r="BV199">
        <v>0</v>
      </c>
      <c r="BW199">
        <v>0.15999999600000001</v>
      </c>
      <c r="BX199">
        <v>111115</v>
      </c>
      <c r="BY199">
        <v>1.7518452449999999</v>
      </c>
      <c r="BZ199">
        <v>4.8042049999999998E-3</v>
      </c>
      <c r="CA199">
        <v>297.93936389999999</v>
      </c>
      <c r="CB199">
        <v>297.93726579999998</v>
      </c>
      <c r="CC199">
        <v>287.86302089999998</v>
      </c>
      <c r="CD199">
        <v>0.27982023299999997</v>
      </c>
      <c r="CE199">
        <v>3.1399658260000001</v>
      </c>
      <c r="CF199">
        <v>31.012080600000001</v>
      </c>
      <c r="CG199">
        <v>13.589675359999999</v>
      </c>
      <c r="CH199">
        <v>24.78831482</v>
      </c>
      <c r="CI199">
        <v>3.1397691380000001</v>
      </c>
      <c r="CJ199">
        <v>0.34495748300000001</v>
      </c>
      <c r="CK199">
        <v>1.7640144099999999</v>
      </c>
      <c r="CL199">
        <v>1.3757547269999999</v>
      </c>
      <c r="CM199">
        <v>0.21675544699999999</v>
      </c>
      <c r="CN199">
        <v>9.4769233980000003</v>
      </c>
      <c r="CO199">
        <v>0.64499395100000001</v>
      </c>
      <c r="CP199">
        <v>56.759448130000003</v>
      </c>
      <c r="CQ199">
        <v>143.5773753</v>
      </c>
      <c r="CR199">
        <v>4.1877536999999999E-2</v>
      </c>
      <c r="CS199">
        <v>0</v>
      </c>
      <c r="CT199">
        <v>1529.2723329999999</v>
      </c>
      <c r="CU199">
        <v>0</v>
      </c>
      <c r="CV199" t="e">
        <v>#DIV/0!</v>
      </c>
      <c r="CW199" t="e">
        <v>#DIV/0!</v>
      </c>
      <c r="CX199">
        <v>17</v>
      </c>
      <c r="CY199">
        <v>0.176791581204988</v>
      </c>
      <c r="CZ199">
        <v>-9.7206160785635998</v>
      </c>
      <c r="DA199">
        <v>36.2451950347333</v>
      </c>
      <c r="DB199">
        <v>0.79739429076413204</v>
      </c>
    </row>
    <row r="200" spans="1:106" x14ac:dyDescent="0.3">
      <c r="A200">
        <v>199</v>
      </c>
      <c r="B200" t="s">
        <v>96</v>
      </c>
      <c r="C200">
        <v>82</v>
      </c>
      <c r="D200">
        <v>17</v>
      </c>
      <c r="E200">
        <v>3</v>
      </c>
      <c r="F200">
        <v>5</v>
      </c>
      <c r="G200">
        <v>72</v>
      </c>
      <c r="H200" s="3">
        <v>41316</v>
      </c>
      <c r="I200">
        <v>1</v>
      </c>
      <c r="J200">
        <v>169.6302991</v>
      </c>
      <c r="K200">
        <v>2.4734948640000001</v>
      </c>
      <c r="L200">
        <v>165.53558720000001</v>
      </c>
      <c r="M200">
        <v>246.62273279999999</v>
      </c>
      <c r="N200">
        <v>46.8</v>
      </c>
      <c r="O200">
        <v>55</v>
      </c>
      <c r="P200" s="118">
        <v>0.69423611111111105</v>
      </c>
      <c r="Q200" s="118">
        <v>0.16111111111111112</v>
      </c>
      <c r="R200" s="118">
        <v>0.53312499999999996</v>
      </c>
      <c r="S200">
        <v>12071</v>
      </c>
      <c r="T200">
        <v>0</v>
      </c>
      <c r="U200">
        <v>800</v>
      </c>
      <c r="V200">
        <v>47.796926419999998</v>
      </c>
      <c r="W200">
        <v>0.341384882</v>
      </c>
      <c r="X200">
        <v>525.67633390000003</v>
      </c>
      <c r="Y200">
        <v>24.84653664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e">
        <v>#DIV/0!</v>
      </c>
      <c r="AH200" t="e">
        <v>#DIV/0!</v>
      </c>
      <c r="AI200" t="e">
        <v>#DIV/0!</v>
      </c>
      <c r="AJ200">
        <v>-1</v>
      </c>
      <c r="AK200">
        <v>0.85</v>
      </c>
      <c r="AL200">
        <v>0.85</v>
      </c>
      <c r="AM200">
        <v>9.8076972960000006</v>
      </c>
      <c r="AN200">
        <v>0.85</v>
      </c>
      <c r="AO200">
        <v>3.1911455999999998E-2</v>
      </c>
      <c r="AP200" t="e">
        <v>#DIV/0!</v>
      </c>
      <c r="AQ200" t="e">
        <v>#DIV/0!</v>
      </c>
      <c r="AR200" t="e">
        <v>#DIV/0!</v>
      </c>
      <c r="AS200">
        <v>1798.007202</v>
      </c>
      <c r="AT200">
        <v>0.5</v>
      </c>
      <c r="AU200" t="e">
        <v>#DIV/0!</v>
      </c>
      <c r="AV200">
        <v>4.7601703769999997</v>
      </c>
      <c r="AW200">
        <v>1.4282878859999999</v>
      </c>
      <c r="AX200">
        <v>24.84653664</v>
      </c>
      <c r="AY200">
        <v>2</v>
      </c>
      <c r="AZ200">
        <v>4.644859791</v>
      </c>
      <c r="BA200">
        <v>1</v>
      </c>
      <c r="BB200">
        <v>9.289719582</v>
      </c>
      <c r="BC200">
        <v>24.823667530000002</v>
      </c>
      <c r="BD200">
        <v>24.84653664</v>
      </c>
      <c r="BE200">
        <v>25.139062880000001</v>
      </c>
      <c r="BF200">
        <v>801.04614260000005</v>
      </c>
      <c r="BG200">
        <v>771.66662599999995</v>
      </c>
      <c r="BH200">
        <v>14.34257317</v>
      </c>
      <c r="BI200">
        <v>17.01348114</v>
      </c>
      <c r="BJ200">
        <v>46.148433689999997</v>
      </c>
      <c r="BK200">
        <v>54.742301939999997</v>
      </c>
      <c r="BL200">
        <v>350.38146970000003</v>
      </c>
      <c r="BM200">
        <v>1798.982422</v>
      </c>
      <c r="BN200">
        <v>838.87249759999997</v>
      </c>
      <c r="BO200">
        <v>101.23817440000001</v>
      </c>
      <c r="BP200">
        <v>-15.67935181</v>
      </c>
      <c r="BQ200">
        <v>-0.72676616900000002</v>
      </c>
      <c r="BR200">
        <v>0.5</v>
      </c>
      <c r="BS200">
        <v>-1.355140209</v>
      </c>
      <c r="BT200">
        <v>7.355140209</v>
      </c>
      <c r="BU200">
        <v>1</v>
      </c>
      <c r="BV200">
        <v>0</v>
      </c>
      <c r="BW200">
        <v>0.15999999600000001</v>
      </c>
      <c r="BX200">
        <v>111115</v>
      </c>
      <c r="BY200">
        <v>1.7519073489999999</v>
      </c>
      <c r="BZ200">
        <v>4.7601700000000002E-3</v>
      </c>
      <c r="CA200">
        <v>297.99653660000001</v>
      </c>
      <c r="CB200">
        <v>297.97366749999998</v>
      </c>
      <c r="CC200">
        <v>287.83718110000001</v>
      </c>
      <c r="CD200">
        <v>0.28599815099999998</v>
      </c>
      <c r="CE200">
        <v>3.1507016569999999</v>
      </c>
      <c r="CF200">
        <v>31.121675939999999</v>
      </c>
      <c r="CG200">
        <v>14.1081948</v>
      </c>
      <c r="CH200">
        <v>24.835102079999999</v>
      </c>
      <c r="CI200">
        <v>3.1485519289999999</v>
      </c>
      <c r="CJ200">
        <v>0.32928412699999998</v>
      </c>
      <c r="CK200">
        <v>1.722413771</v>
      </c>
      <c r="CL200">
        <v>1.426138157</v>
      </c>
      <c r="CM200">
        <v>0.20685659100000001</v>
      </c>
      <c r="CN200">
        <v>53.218512390000001</v>
      </c>
      <c r="CO200">
        <v>0.68122206699999999</v>
      </c>
      <c r="CP200">
        <v>55.196160110000001</v>
      </c>
      <c r="CQ200">
        <v>764.72068430000002</v>
      </c>
      <c r="CR200">
        <v>3.4498960000000002E-2</v>
      </c>
      <c r="CS200">
        <v>0</v>
      </c>
      <c r="CT200">
        <v>1529.135059</v>
      </c>
      <c r="CU200">
        <v>0</v>
      </c>
      <c r="CV200" t="e">
        <v>#DIV/0!</v>
      </c>
      <c r="CW200" t="e">
        <v>#DIV/0!</v>
      </c>
      <c r="CX200">
        <v>17</v>
      </c>
      <c r="CY200">
        <v>0.176791581204988</v>
      </c>
      <c r="CZ200">
        <v>-9.7206160785635998</v>
      </c>
      <c r="DA200">
        <v>36.2451950347333</v>
      </c>
      <c r="DB200">
        <v>0.79739429076413204</v>
      </c>
    </row>
    <row r="201" spans="1:106" x14ac:dyDescent="0.3">
      <c r="A201">
        <v>200</v>
      </c>
      <c r="B201" t="s">
        <v>96</v>
      </c>
      <c r="C201">
        <v>82</v>
      </c>
      <c r="D201">
        <v>17</v>
      </c>
      <c r="E201">
        <v>3</v>
      </c>
      <c r="F201">
        <v>5</v>
      </c>
      <c r="G201">
        <v>72</v>
      </c>
      <c r="H201" s="3">
        <v>41316</v>
      </c>
      <c r="I201">
        <v>1</v>
      </c>
      <c r="J201">
        <v>169.6302991</v>
      </c>
      <c r="K201">
        <v>2.4734948640000001</v>
      </c>
      <c r="L201">
        <v>165.53558720000001</v>
      </c>
      <c r="M201">
        <v>246.62273279999999</v>
      </c>
      <c r="N201">
        <v>46.8</v>
      </c>
      <c r="O201">
        <v>56</v>
      </c>
      <c r="P201" s="118">
        <v>0.7000925925925926</v>
      </c>
      <c r="Q201" s="118">
        <v>0.16111111111111112</v>
      </c>
      <c r="R201" s="118">
        <v>0.53898148148148151</v>
      </c>
      <c r="S201">
        <v>12568.5</v>
      </c>
      <c r="T201">
        <v>0</v>
      </c>
      <c r="U201">
        <v>400</v>
      </c>
      <c r="V201">
        <v>31.068912489999999</v>
      </c>
      <c r="W201">
        <v>0.35910831399999998</v>
      </c>
      <c r="X201">
        <v>230.7209896</v>
      </c>
      <c r="Y201">
        <v>24.684108729999998</v>
      </c>
      <c r="Z201">
        <v>9</v>
      </c>
      <c r="AA201">
        <v>9</v>
      </c>
      <c r="AB201">
        <v>0</v>
      </c>
      <c r="AC201">
        <v>0</v>
      </c>
      <c r="AD201">
        <v>289.4304199</v>
      </c>
      <c r="AE201">
        <v>569.93859859999998</v>
      </c>
      <c r="AF201">
        <v>396.27758790000001</v>
      </c>
      <c r="AG201" t="e">
        <v>#DIV/0!</v>
      </c>
      <c r="AH201">
        <v>0.49217262899999997</v>
      </c>
      <c r="AI201">
        <v>0.304701263</v>
      </c>
      <c r="AJ201">
        <v>-1</v>
      </c>
      <c r="AK201">
        <v>0.85</v>
      </c>
      <c r="AL201">
        <v>0.85</v>
      </c>
      <c r="AM201">
        <v>9.8076972960000006</v>
      </c>
      <c r="AN201">
        <v>0.85</v>
      </c>
      <c r="AO201">
        <v>2.0968311E-2</v>
      </c>
      <c r="AP201">
        <v>0.61909428600000005</v>
      </c>
      <c r="AQ201">
        <v>1.9691731050000001</v>
      </c>
      <c r="AR201">
        <v>-1</v>
      </c>
      <c r="AS201">
        <v>1799.2928469999999</v>
      </c>
      <c r="AT201">
        <v>0.5</v>
      </c>
      <c r="AU201">
        <v>233.00489110000001</v>
      </c>
      <c r="AV201">
        <v>5.0028916929999996</v>
      </c>
      <c r="AW201">
        <v>1.4299368210000001</v>
      </c>
      <c r="AX201">
        <v>24.684108729999998</v>
      </c>
      <c r="AY201">
        <v>2</v>
      </c>
      <c r="AZ201">
        <v>4.644859791</v>
      </c>
      <c r="BA201">
        <v>1</v>
      </c>
      <c r="BB201">
        <v>9.289719582</v>
      </c>
      <c r="BC201">
        <v>24.778705599999999</v>
      </c>
      <c r="BD201">
        <v>24.684108729999998</v>
      </c>
      <c r="BE201">
        <v>25.139036180000002</v>
      </c>
      <c r="BF201">
        <v>399.58984379999998</v>
      </c>
      <c r="BG201">
        <v>380.7705383</v>
      </c>
      <c r="BH201">
        <v>13.89105988</v>
      </c>
      <c r="BI201">
        <v>16.698699950000002</v>
      </c>
      <c r="BJ201">
        <v>44.810550689999999</v>
      </c>
      <c r="BK201">
        <v>53.86759567</v>
      </c>
      <c r="BL201">
        <v>350.4259644</v>
      </c>
      <c r="BM201">
        <v>1799.2928469999999</v>
      </c>
      <c r="BN201">
        <v>734.0099487</v>
      </c>
      <c r="BO201">
        <v>101.2263184</v>
      </c>
      <c r="BP201">
        <v>-4.9985961909999999</v>
      </c>
      <c r="BQ201">
        <v>-0.77695614099999999</v>
      </c>
      <c r="BR201">
        <v>0.25</v>
      </c>
      <c r="BS201">
        <v>-1.355140209</v>
      </c>
      <c r="BT201">
        <v>7.355140209</v>
      </c>
      <c r="BU201">
        <v>1</v>
      </c>
      <c r="BV201">
        <v>0</v>
      </c>
      <c r="BW201">
        <v>0.15999999600000001</v>
      </c>
      <c r="BX201">
        <v>111115</v>
      </c>
      <c r="BY201">
        <v>1.7521298219999999</v>
      </c>
      <c r="BZ201">
        <v>5.0028920000000001E-3</v>
      </c>
      <c r="CA201">
        <v>297.8341087</v>
      </c>
      <c r="CB201">
        <v>297.9287056</v>
      </c>
      <c r="CC201">
        <v>287.88684899999998</v>
      </c>
      <c r="CD201">
        <v>0.25170385099999998</v>
      </c>
      <c r="CE201">
        <v>3.1202847390000001</v>
      </c>
      <c r="CF201">
        <v>30.824836749999999</v>
      </c>
      <c r="CG201">
        <v>14.126136799999999</v>
      </c>
      <c r="CH201">
        <v>24.731407170000001</v>
      </c>
      <c r="CI201">
        <v>3.1291154369999998</v>
      </c>
      <c r="CJ201">
        <v>0.345743087</v>
      </c>
      <c r="CK201">
        <v>1.690347917</v>
      </c>
      <c r="CL201">
        <v>1.4387675200000001</v>
      </c>
      <c r="CM201">
        <v>0.217251739</v>
      </c>
      <c r="CN201">
        <v>23.355036340000002</v>
      </c>
      <c r="CO201">
        <v>0.60593183100000003</v>
      </c>
      <c r="CP201">
        <v>54.804535370000004</v>
      </c>
      <c r="CQ201">
        <v>376.25554390000002</v>
      </c>
      <c r="CR201">
        <v>4.5254278000000002E-2</v>
      </c>
      <c r="CS201">
        <v>0</v>
      </c>
      <c r="CT201">
        <v>1529.3989200000001</v>
      </c>
      <c r="CU201">
        <v>280.50817869999997</v>
      </c>
      <c r="CV201">
        <v>0.304701263</v>
      </c>
      <c r="CW201" t="e">
        <v>#DIV/0!</v>
      </c>
      <c r="CX201">
        <v>17</v>
      </c>
      <c r="CY201">
        <v>0.176791581204988</v>
      </c>
      <c r="CZ201">
        <v>-9.7206160785635998</v>
      </c>
      <c r="DA201">
        <v>36.2451950347333</v>
      </c>
      <c r="DB201">
        <v>0.79739429076413204</v>
      </c>
    </row>
    <row r="202" spans="1:106" x14ac:dyDescent="0.3">
      <c r="A202">
        <v>201</v>
      </c>
      <c r="B202" t="s">
        <v>46</v>
      </c>
      <c r="C202">
        <v>32</v>
      </c>
      <c r="D202">
        <v>6</v>
      </c>
      <c r="E202">
        <v>2</v>
      </c>
      <c r="F202">
        <v>1</v>
      </c>
      <c r="G202">
        <v>72</v>
      </c>
      <c r="H202" s="3">
        <v>41316</v>
      </c>
      <c r="I202">
        <v>2</v>
      </c>
      <c r="J202">
        <v>161.53773630000001</v>
      </c>
      <c r="K202">
        <v>3.0734967559999999</v>
      </c>
      <c r="L202">
        <v>167.470001</v>
      </c>
      <c r="M202">
        <v>248.93913559999999</v>
      </c>
      <c r="N202">
        <v>45.2</v>
      </c>
      <c r="O202">
        <v>2</v>
      </c>
      <c r="P202" s="118">
        <v>0.55528935185185191</v>
      </c>
      <c r="Q202" s="118">
        <v>0.15763888888888888</v>
      </c>
      <c r="R202" s="118">
        <v>0.39765046296296297</v>
      </c>
      <c r="S202">
        <v>1010</v>
      </c>
      <c r="T202">
        <v>0</v>
      </c>
      <c r="U202">
        <v>50</v>
      </c>
      <c r="V202">
        <v>-0.72593110199999999</v>
      </c>
      <c r="W202">
        <v>0.27073733799999999</v>
      </c>
      <c r="X202">
        <v>52.744908359999997</v>
      </c>
      <c r="Y202">
        <v>25.538307190000001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e">
        <v>#DIV/0!</v>
      </c>
      <c r="AH202" t="e">
        <v>#DIV/0!</v>
      </c>
      <c r="AI202" t="e">
        <v>#DIV/0!</v>
      </c>
      <c r="AJ202">
        <v>-1</v>
      </c>
      <c r="AK202">
        <v>0.87</v>
      </c>
      <c r="AL202">
        <v>0.92</v>
      </c>
      <c r="AM202">
        <v>10.012383460000001</v>
      </c>
      <c r="AN202">
        <v>0.87500619199999996</v>
      </c>
      <c r="AO202">
        <v>1.73816E-4</v>
      </c>
      <c r="AP202" t="e">
        <v>#DIV/0!</v>
      </c>
      <c r="AQ202" t="e">
        <v>#DIV/0!</v>
      </c>
      <c r="AR202" t="e">
        <v>#DIV/0!</v>
      </c>
      <c r="AS202">
        <v>0</v>
      </c>
      <c r="AT202">
        <v>0.5</v>
      </c>
      <c r="AU202" t="e">
        <v>#DIV/0!</v>
      </c>
      <c r="AV202">
        <v>3.1304222269999999</v>
      </c>
      <c r="AW202">
        <v>1.173533521</v>
      </c>
      <c r="AX202">
        <v>25.538307190000001</v>
      </c>
      <c r="AY202">
        <v>2</v>
      </c>
      <c r="AZ202">
        <v>4.644859791</v>
      </c>
      <c r="BA202">
        <v>1</v>
      </c>
      <c r="BB202">
        <v>9.289719582</v>
      </c>
      <c r="BC202">
        <v>24.603160859999999</v>
      </c>
      <c r="BD202">
        <v>25.538307190000001</v>
      </c>
      <c r="BE202">
        <v>25.018404010000001</v>
      </c>
      <c r="BF202">
        <v>48.989524840000001</v>
      </c>
      <c r="BG202">
        <v>49.315376280000002</v>
      </c>
      <c r="BH202">
        <v>19.0746994</v>
      </c>
      <c r="BI202">
        <v>20.822240829999998</v>
      </c>
      <c r="BJ202">
        <v>62.236400600000003</v>
      </c>
      <c r="BK202">
        <v>67.938224790000007</v>
      </c>
      <c r="BL202">
        <v>350.80596919999999</v>
      </c>
      <c r="BM202">
        <v>1802.0157469999999</v>
      </c>
      <c r="BN202">
        <v>0.25590965199999999</v>
      </c>
      <c r="BO202">
        <v>101.31632999999999</v>
      </c>
      <c r="BP202">
        <v>0.17706870999999999</v>
      </c>
      <c r="BQ202">
        <v>0.200701728</v>
      </c>
      <c r="BR202">
        <v>0.25</v>
      </c>
      <c r="BS202">
        <v>-1.355140209</v>
      </c>
      <c r="BT202">
        <v>7.355140209</v>
      </c>
      <c r="BU202">
        <v>1</v>
      </c>
      <c r="BV202">
        <v>0</v>
      </c>
      <c r="BW202">
        <v>0.15999999600000001</v>
      </c>
      <c r="BX202">
        <v>111115</v>
      </c>
      <c r="BY202">
        <v>1.7540298459999999</v>
      </c>
      <c r="BZ202">
        <v>3.1304219999999999E-3</v>
      </c>
      <c r="CA202">
        <v>298.6883072</v>
      </c>
      <c r="CB202">
        <v>297.75316090000001</v>
      </c>
      <c r="CC202">
        <v>288.32251309999998</v>
      </c>
      <c r="CD202">
        <v>0.55782186300000003</v>
      </c>
      <c r="CE202">
        <v>3.2831665440000002</v>
      </c>
      <c r="CF202">
        <v>32.405107299999997</v>
      </c>
      <c r="CG202">
        <v>11.582866470000001</v>
      </c>
      <c r="CH202">
        <v>25.07073402</v>
      </c>
      <c r="CI202">
        <v>3.1931113359999999</v>
      </c>
      <c r="CJ202">
        <v>0.26307047500000003</v>
      </c>
      <c r="CK202">
        <v>2.1096330220000001</v>
      </c>
      <c r="CL202">
        <v>1.0834783139999999</v>
      </c>
      <c r="CM202">
        <v>0.16509109599999999</v>
      </c>
      <c r="CN202">
        <v>5.343920539</v>
      </c>
      <c r="CO202">
        <v>1.0695428549999999</v>
      </c>
      <c r="CP202">
        <v>64.318648089999996</v>
      </c>
      <c r="CQ202">
        <v>49.42086999</v>
      </c>
      <c r="CR202">
        <v>-9.4476089999999992E-3</v>
      </c>
      <c r="CS202">
        <v>0</v>
      </c>
      <c r="CT202">
        <v>1576.774936</v>
      </c>
      <c r="CU202">
        <v>0</v>
      </c>
      <c r="CV202" t="e">
        <v>#DIV/0!</v>
      </c>
      <c r="CW202" t="e">
        <v>#DIV/0!</v>
      </c>
      <c r="CX202">
        <v>6</v>
      </c>
      <c r="CY202">
        <v>0.16741193181608699</v>
      </c>
      <c r="CZ202">
        <v>-9.5560581040100594</v>
      </c>
      <c r="DA202">
        <v>33.971044168172497</v>
      </c>
      <c r="DB202">
        <v>0.74736297169979404</v>
      </c>
    </row>
    <row r="203" spans="1:106" x14ac:dyDescent="0.3">
      <c r="A203">
        <v>202</v>
      </c>
      <c r="B203" t="s">
        <v>46</v>
      </c>
      <c r="C203">
        <v>32</v>
      </c>
      <c r="D203">
        <v>6</v>
      </c>
      <c r="E203">
        <v>2</v>
      </c>
      <c r="F203">
        <v>1</v>
      </c>
      <c r="G203">
        <v>72</v>
      </c>
      <c r="H203" s="3">
        <v>41316</v>
      </c>
      <c r="I203">
        <v>2</v>
      </c>
      <c r="J203">
        <v>161.53773630000001</v>
      </c>
      <c r="K203">
        <v>3.0734967559999999</v>
      </c>
      <c r="L203">
        <v>167.470001</v>
      </c>
      <c r="M203">
        <v>248.93913559999999</v>
      </c>
      <c r="N203">
        <v>45.2</v>
      </c>
      <c r="O203">
        <v>3</v>
      </c>
      <c r="P203" s="118">
        <v>0.5574189814814815</v>
      </c>
      <c r="Q203" s="118">
        <v>0.15763888888888888</v>
      </c>
      <c r="R203" s="118">
        <v>0.39978009259259256</v>
      </c>
      <c r="S203">
        <v>1194</v>
      </c>
      <c r="T203">
        <v>0</v>
      </c>
      <c r="U203">
        <v>150</v>
      </c>
      <c r="V203">
        <v>8.9181667309999995</v>
      </c>
      <c r="W203">
        <v>0.29276517000000002</v>
      </c>
      <c r="X203">
        <v>93.589917740000004</v>
      </c>
      <c r="Y203">
        <v>25.66534042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e">
        <v>#DIV/0!</v>
      </c>
      <c r="AH203" t="e">
        <v>#DIV/0!</v>
      </c>
      <c r="AI203" t="e">
        <v>#DIV/0!</v>
      </c>
      <c r="AJ203">
        <v>-1</v>
      </c>
      <c r="AK203">
        <v>0.87</v>
      </c>
      <c r="AL203">
        <v>0.92</v>
      </c>
      <c r="AM203">
        <v>10.012383460000001</v>
      </c>
      <c r="AN203">
        <v>0.87500619199999996</v>
      </c>
      <c r="AO203">
        <v>6.2978349999999999E-3</v>
      </c>
      <c r="AP203" t="e">
        <v>#DIV/0!</v>
      </c>
      <c r="AQ203" t="e">
        <v>#DIV/0!</v>
      </c>
      <c r="AR203" t="e">
        <v>#DIV/0!</v>
      </c>
      <c r="AS203">
        <v>0</v>
      </c>
      <c r="AT203">
        <v>0.5</v>
      </c>
      <c r="AU203" t="e">
        <v>#DIV/0!</v>
      </c>
      <c r="AV203">
        <v>3.3209703190000002</v>
      </c>
      <c r="AW203">
        <v>1.1535263090000001</v>
      </c>
      <c r="AX203">
        <v>25.66534042</v>
      </c>
      <c r="AY203">
        <v>2</v>
      </c>
      <c r="AZ203">
        <v>4.644859791</v>
      </c>
      <c r="BA203">
        <v>1</v>
      </c>
      <c r="BB203">
        <v>9.289719582</v>
      </c>
      <c r="BC203">
        <v>24.68744087</v>
      </c>
      <c r="BD203">
        <v>25.66534042</v>
      </c>
      <c r="BE203">
        <v>25.014921189999999</v>
      </c>
      <c r="BF203">
        <v>151.23680110000001</v>
      </c>
      <c r="BG203">
        <v>145.87580869999999</v>
      </c>
      <c r="BH203">
        <v>19.41196442</v>
      </c>
      <c r="BI203">
        <v>21.265182500000002</v>
      </c>
      <c r="BJ203">
        <v>63.017845149999999</v>
      </c>
      <c r="BK203">
        <v>69.034027100000003</v>
      </c>
      <c r="BL203">
        <v>350.77893069999999</v>
      </c>
      <c r="BM203">
        <v>1799.8195800000001</v>
      </c>
      <c r="BN203">
        <v>0.176001728</v>
      </c>
      <c r="BO203">
        <v>101.31523900000001</v>
      </c>
      <c r="BP203">
        <v>0.81110191300000001</v>
      </c>
      <c r="BQ203">
        <v>0.19014455399999999</v>
      </c>
      <c r="BR203">
        <v>0.25</v>
      </c>
      <c r="BS203">
        <v>-1.355140209</v>
      </c>
      <c r="BT203">
        <v>7.355140209</v>
      </c>
      <c r="BU203">
        <v>1</v>
      </c>
      <c r="BV203">
        <v>0</v>
      </c>
      <c r="BW203">
        <v>0.15999999600000001</v>
      </c>
      <c r="BX203">
        <v>111115</v>
      </c>
      <c r="BY203">
        <v>1.7538946529999999</v>
      </c>
      <c r="BZ203">
        <v>3.3209699999999999E-3</v>
      </c>
      <c r="CA203">
        <v>298.81534040000003</v>
      </c>
      <c r="CB203">
        <v>297.83744089999999</v>
      </c>
      <c r="CC203">
        <v>287.9711264</v>
      </c>
      <c r="CD203">
        <v>0.52080489600000002</v>
      </c>
      <c r="CE203">
        <v>3.3080133549999999</v>
      </c>
      <c r="CF203">
        <v>32.650698839999997</v>
      </c>
      <c r="CG203">
        <v>11.38551635</v>
      </c>
      <c r="CH203">
        <v>25.176390649999998</v>
      </c>
      <c r="CI203">
        <v>3.2132699200000001</v>
      </c>
      <c r="CJ203">
        <v>0.28382057500000002</v>
      </c>
      <c r="CK203">
        <v>2.1544870459999999</v>
      </c>
      <c r="CL203">
        <v>1.058782874</v>
      </c>
      <c r="CM203">
        <v>0.17817036</v>
      </c>
      <c r="CN203">
        <v>9.4820848790000003</v>
      </c>
      <c r="CO203">
        <v>0.64157257199999995</v>
      </c>
      <c r="CP203">
        <v>65.258136879999995</v>
      </c>
      <c r="CQ203">
        <v>144.5798035</v>
      </c>
      <c r="CR203">
        <v>4.0253404999999999E-2</v>
      </c>
      <c r="CS203">
        <v>0</v>
      </c>
      <c r="CT203">
        <v>1574.8532769999999</v>
      </c>
      <c r="CU203">
        <v>0</v>
      </c>
      <c r="CV203" t="e">
        <v>#DIV/0!</v>
      </c>
      <c r="CW203" t="e">
        <v>#DIV/0!</v>
      </c>
      <c r="CX203">
        <v>6</v>
      </c>
      <c r="CY203">
        <v>0.16741193181608699</v>
      </c>
      <c r="CZ203">
        <v>-9.5560581040100594</v>
      </c>
      <c r="DA203">
        <v>33.971044168172497</v>
      </c>
      <c r="DB203">
        <v>0.74736297169979404</v>
      </c>
    </row>
    <row r="204" spans="1:106" x14ac:dyDescent="0.3">
      <c r="A204">
        <v>203</v>
      </c>
      <c r="B204" t="s">
        <v>46</v>
      </c>
      <c r="C204">
        <v>32</v>
      </c>
      <c r="D204">
        <v>6</v>
      </c>
      <c r="E204">
        <v>2</v>
      </c>
      <c r="F204">
        <v>1</v>
      </c>
      <c r="G204">
        <v>72</v>
      </c>
      <c r="H204" s="3">
        <v>41316</v>
      </c>
      <c r="I204">
        <v>2</v>
      </c>
      <c r="J204">
        <v>161.53773630000001</v>
      </c>
      <c r="K204">
        <v>3.0734967559999999</v>
      </c>
      <c r="L204">
        <v>167.470001</v>
      </c>
      <c r="M204">
        <v>248.93913559999999</v>
      </c>
      <c r="N204">
        <v>45.2</v>
      </c>
      <c r="O204">
        <v>5</v>
      </c>
      <c r="P204" s="118">
        <v>0.56225694444444441</v>
      </c>
      <c r="Q204" s="118">
        <v>0.15763888888888888</v>
      </c>
      <c r="R204" s="118">
        <v>0.40461805555555558</v>
      </c>
      <c r="S204">
        <v>1612</v>
      </c>
      <c r="T204">
        <v>0</v>
      </c>
      <c r="U204">
        <v>800</v>
      </c>
      <c r="V204">
        <v>47.426380440000003</v>
      </c>
      <c r="W204">
        <v>0.33306208399999998</v>
      </c>
      <c r="X204">
        <v>525.14717359999997</v>
      </c>
      <c r="Y204">
        <v>25.136091230000002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e">
        <v>#DIV/0!</v>
      </c>
      <c r="AH204" t="e">
        <v>#DIV/0!</v>
      </c>
      <c r="AI204" t="e">
        <v>#DIV/0!</v>
      </c>
      <c r="AJ204">
        <v>-1</v>
      </c>
      <c r="AK204">
        <v>0.87</v>
      </c>
      <c r="AL204">
        <v>0.92</v>
      </c>
      <c r="AM204">
        <v>10.040945049999999</v>
      </c>
      <c r="AN204">
        <v>0.87502047299999997</v>
      </c>
      <c r="AO204">
        <v>3.0780736E-2</v>
      </c>
      <c r="AP204" t="e">
        <v>#DIV/0!</v>
      </c>
      <c r="AQ204" t="e">
        <v>#DIV/0!</v>
      </c>
      <c r="AR204" t="e">
        <v>#DIV/0!</v>
      </c>
      <c r="AS204">
        <v>0</v>
      </c>
      <c r="AT204">
        <v>0.5</v>
      </c>
      <c r="AU204" t="e">
        <v>#DIV/0!</v>
      </c>
      <c r="AV204">
        <v>3.5436337660000001</v>
      </c>
      <c r="AW204">
        <v>1.0872858940000001</v>
      </c>
      <c r="AX204">
        <v>25.136091230000002</v>
      </c>
      <c r="AY204">
        <v>2</v>
      </c>
      <c r="AZ204">
        <v>4.644859791</v>
      </c>
      <c r="BA204">
        <v>1</v>
      </c>
      <c r="BB204">
        <v>9.289719582</v>
      </c>
      <c r="BC204">
        <v>24.60656548</v>
      </c>
      <c r="BD204">
        <v>25.136091230000002</v>
      </c>
      <c r="BE204">
        <v>25.019697189999999</v>
      </c>
      <c r="BF204">
        <v>799.94635010000002</v>
      </c>
      <c r="BG204">
        <v>771.3474731</v>
      </c>
      <c r="BH204">
        <v>18.929162980000001</v>
      </c>
      <c r="BI204">
        <v>20.907344819999999</v>
      </c>
      <c r="BJ204">
        <v>61.74975586</v>
      </c>
      <c r="BK204">
        <v>68.202873229999994</v>
      </c>
      <c r="BL204">
        <v>350.78128049999998</v>
      </c>
      <c r="BM204">
        <v>1797.979736</v>
      </c>
      <c r="BN204">
        <v>0.181060627</v>
      </c>
      <c r="BO204">
        <v>101.3176041</v>
      </c>
      <c r="BP204">
        <v>2.6340084080000001</v>
      </c>
      <c r="BQ204">
        <v>0.17486669099999999</v>
      </c>
      <c r="BR204">
        <v>0.25</v>
      </c>
      <c r="BS204">
        <v>-1.355140209</v>
      </c>
      <c r="BT204">
        <v>7.355140209</v>
      </c>
      <c r="BU204">
        <v>1</v>
      </c>
      <c r="BV204">
        <v>0</v>
      </c>
      <c r="BW204">
        <v>0.15999999600000001</v>
      </c>
      <c r="BX204">
        <v>111115</v>
      </c>
      <c r="BY204">
        <v>1.753906403</v>
      </c>
      <c r="BZ204">
        <v>3.5436339999999999E-3</v>
      </c>
      <c r="CA204">
        <v>298.28609119999999</v>
      </c>
      <c r="CB204">
        <v>297.75656550000002</v>
      </c>
      <c r="CC204">
        <v>287.6767514</v>
      </c>
      <c r="CD204">
        <v>0.50108509999999995</v>
      </c>
      <c r="CE204">
        <v>3.2055679779999999</v>
      </c>
      <c r="CF204">
        <v>31.63880559</v>
      </c>
      <c r="CG204">
        <v>10.731460780000001</v>
      </c>
      <c r="CH204">
        <v>24.871328349999999</v>
      </c>
      <c r="CI204">
        <v>3.1553669769999999</v>
      </c>
      <c r="CJ204">
        <v>0.32153419599999999</v>
      </c>
      <c r="CK204">
        <v>2.1182820840000001</v>
      </c>
      <c r="CL204">
        <v>1.0370848930000001</v>
      </c>
      <c r="CM204">
        <v>0.20196373300000001</v>
      </c>
      <c r="CN204">
        <v>53.206653410000001</v>
      </c>
      <c r="CO204">
        <v>0.68081790900000005</v>
      </c>
      <c r="CP204">
        <v>66.371805069999994</v>
      </c>
      <c r="CQ204">
        <v>764.45537990000003</v>
      </c>
      <c r="CR204">
        <v>4.1176693E-2</v>
      </c>
      <c r="CS204">
        <v>0</v>
      </c>
      <c r="CT204">
        <v>1573.269078</v>
      </c>
      <c r="CU204">
        <v>0</v>
      </c>
      <c r="CV204" t="e">
        <v>#DIV/0!</v>
      </c>
      <c r="CW204" t="e">
        <v>#DIV/0!</v>
      </c>
      <c r="CX204">
        <v>6</v>
      </c>
      <c r="CY204">
        <v>0.16741193181608699</v>
      </c>
      <c r="CZ204">
        <v>-9.5560581040100594</v>
      </c>
      <c r="DA204">
        <v>33.971044168172497</v>
      </c>
      <c r="DB204">
        <v>0.74736297169979404</v>
      </c>
    </row>
    <row r="205" spans="1:106" x14ac:dyDescent="0.3">
      <c r="A205">
        <v>204</v>
      </c>
      <c r="B205" t="s">
        <v>46</v>
      </c>
      <c r="C205">
        <v>32</v>
      </c>
      <c r="D205">
        <v>6</v>
      </c>
      <c r="E205">
        <v>2</v>
      </c>
      <c r="F205">
        <v>1</v>
      </c>
      <c r="G205">
        <v>72</v>
      </c>
      <c r="H205" s="3">
        <v>41316</v>
      </c>
      <c r="I205">
        <v>2</v>
      </c>
      <c r="J205">
        <v>161.53773630000001</v>
      </c>
      <c r="K205">
        <v>3.0734967559999999</v>
      </c>
      <c r="L205">
        <v>167.470001</v>
      </c>
      <c r="M205">
        <v>248.93913559999999</v>
      </c>
      <c r="N205">
        <v>45.2</v>
      </c>
      <c r="O205">
        <v>6</v>
      </c>
      <c r="P205" s="118">
        <v>0.56607638888888889</v>
      </c>
      <c r="Q205" s="118">
        <v>0.15763888888888888</v>
      </c>
      <c r="R205" s="118">
        <v>0.40843750000000001</v>
      </c>
      <c r="S205">
        <v>1932.5</v>
      </c>
      <c r="T205">
        <v>0</v>
      </c>
      <c r="U205">
        <v>400</v>
      </c>
      <c r="V205">
        <v>30.500027630000002</v>
      </c>
      <c r="W205">
        <v>0.36848464800000003</v>
      </c>
      <c r="X205">
        <v>239.26661200000001</v>
      </c>
      <c r="Y205">
        <v>25.476402279999999</v>
      </c>
      <c r="Z205">
        <v>1</v>
      </c>
      <c r="AA205">
        <v>1</v>
      </c>
      <c r="AB205">
        <v>0</v>
      </c>
      <c r="AC205">
        <v>0</v>
      </c>
      <c r="AD205">
        <v>542.03320310000004</v>
      </c>
      <c r="AE205">
        <v>1018.2404790000001</v>
      </c>
      <c r="AF205">
        <v>759.38916019999999</v>
      </c>
      <c r="AG205" t="e">
        <v>#DIV/0!</v>
      </c>
      <c r="AH205">
        <v>0.46767662999999998</v>
      </c>
      <c r="AI205">
        <v>0.25421432700000002</v>
      </c>
      <c r="AJ205">
        <v>-1</v>
      </c>
      <c r="AK205">
        <v>0.87</v>
      </c>
      <c r="AL205">
        <v>0.92</v>
      </c>
      <c r="AM205">
        <v>10.012383460000001</v>
      </c>
      <c r="AN205">
        <v>0.87500619199999996</v>
      </c>
      <c r="AO205">
        <v>2.0001741E-2</v>
      </c>
      <c r="AP205">
        <v>0.54356859199999996</v>
      </c>
      <c r="AQ205">
        <v>1.8785573879999999</v>
      </c>
      <c r="AR205">
        <v>-1</v>
      </c>
      <c r="AS205">
        <v>1799.8321530000001</v>
      </c>
      <c r="AT205">
        <v>0.5</v>
      </c>
      <c r="AU205">
        <v>200.1765316</v>
      </c>
      <c r="AV205">
        <v>4.0391617679999996</v>
      </c>
      <c r="AW205">
        <v>1.1238336550000001</v>
      </c>
      <c r="AX205">
        <v>25.476402279999999</v>
      </c>
      <c r="AY205">
        <v>2</v>
      </c>
      <c r="AZ205">
        <v>4.644859791</v>
      </c>
      <c r="BA205">
        <v>1</v>
      </c>
      <c r="BB205">
        <v>9.289719582</v>
      </c>
      <c r="BC205">
        <v>24.777019500000002</v>
      </c>
      <c r="BD205">
        <v>25.476402279999999</v>
      </c>
      <c r="BE205">
        <v>25.011625290000001</v>
      </c>
      <c r="BF205">
        <v>400.1004944</v>
      </c>
      <c r="BG205">
        <v>381.83053589999997</v>
      </c>
      <c r="BH205">
        <v>18.938272479999998</v>
      </c>
      <c r="BI205">
        <v>21.192523959999999</v>
      </c>
      <c r="BJ205">
        <v>61.15646744</v>
      </c>
      <c r="BK205">
        <v>68.436019900000005</v>
      </c>
      <c r="BL205">
        <v>350.76492309999998</v>
      </c>
      <c r="BM205">
        <v>1799.8321530000001</v>
      </c>
      <c r="BN205">
        <v>0.158603415</v>
      </c>
      <c r="BO205">
        <v>101.3227081</v>
      </c>
      <c r="BP205">
        <v>1.8237361910000001</v>
      </c>
      <c r="BQ205">
        <v>0.19490338900000001</v>
      </c>
      <c r="BR205">
        <v>0.25</v>
      </c>
      <c r="BS205">
        <v>-1.355140209</v>
      </c>
      <c r="BT205">
        <v>7.355140209</v>
      </c>
      <c r="BU205">
        <v>1</v>
      </c>
      <c r="BV205">
        <v>0</v>
      </c>
      <c r="BW205">
        <v>0.15999999600000001</v>
      </c>
      <c r="BX205">
        <v>111115</v>
      </c>
      <c r="BY205">
        <v>1.7538246150000001</v>
      </c>
      <c r="BZ205">
        <v>4.0391619999999998E-3</v>
      </c>
      <c r="CA205">
        <v>298.6264023</v>
      </c>
      <c r="CB205">
        <v>297.92701949999997</v>
      </c>
      <c r="CC205">
        <v>287.97313810000003</v>
      </c>
      <c r="CD205">
        <v>0.40703253099999998</v>
      </c>
      <c r="CE205">
        <v>3.2711175739999998</v>
      </c>
      <c r="CF205">
        <v>32.284150660000002</v>
      </c>
      <c r="CG205">
        <v>11.091626700000001</v>
      </c>
      <c r="CH205">
        <v>25.126710889999998</v>
      </c>
      <c r="CI205">
        <v>3.2037775430000002</v>
      </c>
      <c r="CJ205">
        <v>0.35442603700000003</v>
      </c>
      <c r="CK205">
        <v>2.1472839189999999</v>
      </c>
      <c r="CL205">
        <v>1.056493624</v>
      </c>
      <c r="CM205">
        <v>0.22273786200000001</v>
      </c>
      <c r="CN205">
        <v>24.243141090000002</v>
      </c>
      <c r="CO205">
        <v>0.62663037499999996</v>
      </c>
      <c r="CP205">
        <v>66.046661540000002</v>
      </c>
      <c r="CQ205">
        <v>377.39821289999998</v>
      </c>
      <c r="CR205">
        <v>5.3376644000000001E-2</v>
      </c>
      <c r="CS205">
        <v>0</v>
      </c>
      <c r="CT205">
        <v>1574.864278</v>
      </c>
      <c r="CU205">
        <v>476.20727540000001</v>
      </c>
      <c r="CV205">
        <v>0.25421432700000002</v>
      </c>
      <c r="CW205" t="e">
        <v>#DIV/0!</v>
      </c>
      <c r="CX205">
        <v>6</v>
      </c>
      <c r="CY205">
        <v>0.16741193181608699</v>
      </c>
      <c r="CZ205">
        <v>-9.5560581040100594</v>
      </c>
      <c r="DA205">
        <v>33.971044168172497</v>
      </c>
      <c r="DB205">
        <v>0.74736297169979404</v>
      </c>
    </row>
    <row r="206" spans="1:106" x14ac:dyDescent="0.3">
      <c r="A206">
        <v>205</v>
      </c>
      <c r="B206" t="s">
        <v>64</v>
      </c>
      <c r="C206">
        <v>50</v>
      </c>
      <c r="D206">
        <v>2</v>
      </c>
      <c r="E206">
        <v>2</v>
      </c>
      <c r="F206">
        <v>4</v>
      </c>
      <c r="G206">
        <v>72</v>
      </c>
      <c r="H206" s="3">
        <v>41316</v>
      </c>
      <c r="I206">
        <v>2</v>
      </c>
      <c r="J206">
        <v>160.74632919999999</v>
      </c>
      <c r="K206">
        <v>2.534245453</v>
      </c>
      <c r="L206">
        <v>160.32860539999999</v>
      </c>
      <c r="M206">
        <v>244.2780448</v>
      </c>
      <c r="N206">
        <v>43.4</v>
      </c>
      <c r="O206">
        <v>8</v>
      </c>
      <c r="P206" s="118">
        <v>0.57245370370370374</v>
      </c>
      <c r="Q206" s="118">
        <v>0.15763888888888888</v>
      </c>
      <c r="R206" s="118">
        <v>0.4148148148148148</v>
      </c>
      <c r="S206">
        <v>2493</v>
      </c>
      <c r="T206">
        <v>0</v>
      </c>
      <c r="U206">
        <v>50</v>
      </c>
      <c r="V206">
        <v>-0.30506005400000002</v>
      </c>
      <c r="W206">
        <v>0.29846428200000003</v>
      </c>
      <c r="X206">
        <v>49.990017199999997</v>
      </c>
      <c r="Y206">
        <v>24.993301389999999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e">
        <v>#DIV/0!</v>
      </c>
      <c r="AH206" t="e">
        <v>#DIV/0!</v>
      </c>
      <c r="AI206" t="e">
        <v>#DIV/0!</v>
      </c>
      <c r="AJ206">
        <v>-1</v>
      </c>
      <c r="AK206">
        <v>0.87</v>
      </c>
      <c r="AL206">
        <v>0.92</v>
      </c>
      <c r="AM206">
        <v>10.040945049999999</v>
      </c>
      <c r="AN206">
        <v>0.87502047299999997</v>
      </c>
      <c r="AO206">
        <v>4.41593E-4</v>
      </c>
      <c r="AP206" t="e">
        <v>#DIV/0!</v>
      </c>
      <c r="AQ206" t="e">
        <v>#DIV/0!</v>
      </c>
      <c r="AR206" t="e">
        <v>#DIV/0!</v>
      </c>
      <c r="AS206">
        <v>1799.8321530000001</v>
      </c>
      <c r="AT206">
        <v>0.5</v>
      </c>
      <c r="AU206" t="e">
        <v>#DIV/0!</v>
      </c>
      <c r="AV206">
        <v>3.309273175</v>
      </c>
      <c r="AW206">
        <v>1.129656727</v>
      </c>
      <c r="AX206">
        <v>24.993301389999999</v>
      </c>
      <c r="AY206">
        <v>2</v>
      </c>
      <c r="AZ206">
        <v>4.644859791</v>
      </c>
      <c r="BA206">
        <v>1</v>
      </c>
      <c r="BB206">
        <v>9.289719582</v>
      </c>
      <c r="BC206">
        <v>24.420600889999999</v>
      </c>
      <c r="BD206">
        <v>24.993301389999999</v>
      </c>
      <c r="BE206">
        <v>25.01015091</v>
      </c>
      <c r="BF206">
        <v>49.132751460000001</v>
      </c>
      <c r="BG206">
        <v>49.21382904</v>
      </c>
      <c r="BH206">
        <v>18.37066269</v>
      </c>
      <c r="BI206">
        <v>20.219371800000001</v>
      </c>
      <c r="BJ206">
        <v>60.603542330000003</v>
      </c>
      <c r="BK206">
        <v>66.702308650000006</v>
      </c>
      <c r="BL206">
        <v>350.77035519999998</v>
      </c>
      <c r="BM206">
        <v>1798.4854740000001</v>
      </c>
      <c r="BN206">
        <v>0.23871226600000001</v>
      </c>
      <c r="BO206">
        <v>101.3261566</v>
      </c>
      <c r="BP206">
        <v>0.345537186</v>
      </c>
      <c r="BQ206">
        <v>0.19902326200000001</v>
      </c>
      <c r="BR206">
        <v>0.5</v>
      </c>
      <c r="BS206">
        <v>-1.355140209</v>
      </c>
      <c r="BT206">
        <v>7.355140209</v>
      </c>
      <c r="BU206">
        <v>1</v>
      </c>
      <c r="BV206">
        <v>0</v>
      </c>
      <c r="BW206">
        <v>0.15999999600000001</v>
      </c>
      <c r="BX206">
        <v>111115</v>
      </c>
      <c r="BY206">
        <v>1.7538517760000001</v>
      </c>
      <c r="BZ206">
        <v>3.3092730000000002E-3</v>
      </c>
      <c r="CA206">
        <v>298.14330139999998</v>
      </c>
      <c r="CB206">
        <v>297.57060089999999</v>
      </c>
      <c r="CC206">
        <v>287.75766929999998</v>
      </c>
      <c r="CD206">
        <v>0.54082987999999999</v>
      </c>
      <c r="CE206">
        <v>3.1784079599999999</v>
      </c>
      <c r="CF206">
        <v>31.368089600000001</v>
      </c>
      <c r="CG206">
        <v>11.148717810000001</v>
      </c>
      <c r="CH206">
        <v>24.706951140000001</v>
      </c>
      <c r="CI206">
        <v>3.1245467320000002</v>
      </c>
      <c r="CJ206">
        <v>0.28917358300000001</v>
      </c>
      <c r="CK206">
        <v>2.0487512329999999</v>
      </c>
      <c r="CL206">
        <v>1.075795499</v>
      </c>
      <c r="CM206">
        <v>0.18154585200000001</v>
      </c>
      <c r="CN206">
        <v>5.0652963120000001</v>
      </c>
      <c r="CO206">
        <v>1.015771749</v>
      </c>
      <c r="CP206">
        <v>64.65303059</v>
      </c>
      <c r="CQ206">
        <v>49.258160959999998</v>
      </c>
      <c r="CR206">
        <v>-4.0040179999999998E-3</v>
      </c>
      <c r="CS206">
        <v>0</v>
      </c>
      <c r="CT206">
        <v>1573.711609</v>
      </c>
      <c r="CU206">
        <v>0</v>
      </c>
      <c r="CV206" t="e">
        <v>#DIV/0!</v>
      </c>
      <c r="CW206" t="e">
        <v>#DIV/0!</v>
      </c>
      <c r="CX206">
        <v>2</v>
      </c>
      <c r="CY206">
        <v>0.15652804945517401</v>
      </c>
      <c r="CZ206">
        <v>-8.1298999385466093</v>
      </c>
      <c r="DA206">
        <v>32.567392919798699</v>
      </c>
      <c r="DB206">
        <v>0.71648264423557195</v>
      </c>
    </row>
    <row r="207" spans="1:106" x14ac:dyDescent="0.3">
      <c r="A207">
        <v>206</v>
      </c>
      <c r="B207" t="s">
        <v>64</v>
      </c>
      <c r="C207">
        <v>50</v>
      </c>
      <c r="D207">
        <v>2</v>
      </c>
      <c r="E207">
        <v>2</v>
      </c>
      <c r="F207">
        <v>4</v>
      </c>
      <c r="G207">
        <v>72</v>
      </c>
      <c r="H207" s="3">
        <v>41316</v>
      </c>
      <c r="I207">
        <v>2</v>
      </c>
      <c r="J207">
        <v>160.74632919999999</v>
      </c>
      <c r="K207">
        <v>2.534245453</v>
      </c>
      <c r="L207">
        <v>160.32860539999999</v>
      </c>
      <c r="M207">
        <v>244.2780448</v>
      </c>
      <c r="N207">
        <v>43.4</v>
      </c>
      <c r="O207">
        <v>9</v>
      </c>
      <c r="P207" s="118">
        <v>0.57443287037037039</v>
      </c>
      <c r="Q207" s="118">
        <v>0.15763888888888888</v>
      </c>
      <c r="R207" s="118">
        <v>0.41679398148148145</v>
      </c>
      <c r="S207">
        <v>2664</v>
      </c>
      <c r="T207">
        <v>0</v>
      </c>
      <c r="U207">
        <v>150</v>
      </c>
      <c r="V207">
        <v>9.1227309170000002</v>
      </c>
      <c r="W207">
        <v>0.30988787000000001</v>
      </c>
      <c r="X207">
        <v>95.178239750000003</v>
      </c>
      <c r="Y207">
        <v>24.80181503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e">
        <v>#DIV/0!</v>
      </c>
      <c r="AH207" t="e">
        <v>#DIV/0!</v>
      </c>
      <c r="AI207" t="e">
        <v>#DIV/0!</v>
      </c>
      <c r="AJ207">
        <v>-1</v>
      </c>
      <c r="AK207">
        <v>0.87</v>
      </c>
      <c r="AL207">
        <v>0.92</v>
      </c>
      <c r="AM207">
        <v>10.040945049999999</v>
      </c>
      <c r="AN207">
        <v>0.87502047299999997</v>
      </c>
      <c r="AO207">
        <v>6.4303509999999999E-3</v>
      </c>
      <c r="AP207" t="e">
        <v>#DIV/0!</v>
      </c>
      <c r="AQ207" t="e">
        <v>#DIV/0!</v>
      </c>
      <c r="AR207" t="e">
        <v>#DIV/0!</v>
      </c>
      <c r="AS207">
        <v>1799.8321530000001</v>
      </c>
      <c r="AT207">
        <v>0.5</v>
      </c>
      <c r="AU207" t="e">
        <v>#DIV/0!</v>
      </c>
      <c r="AV207">
        <v>3.3655035660000001</v>
      </c>
      <c r="AW207">
        <v>1.108039282</v>
      </c>
      <c r="AX207">
        <v>24.80181503</v>
      </c>
      <c r="AY207">
        <v>2</v>
      </c>
      <c r="AZ207">
        <v>4.644859791</v>
      </c>
      <c r="BA207">
        <v>1</v>
      </c>
      <c r="BB207">
        <v>9.289719582</v>
      </c>
      <c r="BC207">
        <v>24.402832029999999</v>
      </c>
      <c r="BD207">
        <v>24.80181503</v>
      </c>
      <c r="BE207">
        <v>25.018342969999999</v>
      </c>
      <c r="BF207">
        <v>151.25987240000001</v>
      </c>
      <c r="BG207">
        <v>145.77902219999999</v>
      </c>
      <c r="BH207">
        <v>18.19725227</v>
      </c>
      <c r="BI207">
        <v>20.07749939</v>
      </c>
      <c r="BJ207">
        <v>60.09201813</v>
      </c>
      <c r="BK207">
        <v>66.301078799999999</v>
      </c>
      <c r="BL207">
        <v>350.79779050000002</v>
      </c>
      <c r="BM207">
        <v>1799.0563959999999</v>
      </c>
      <c r="BN207">
        <v>0.22353859200000001</v>
      </c>
      <c r="BO207">
        <v>101.3204803</v>
      </c>
      <c r="BP207">
        <v>0.62043952899999999</v>
      </c>
      <c r="BQ207">
        <v>0.189068809</v>
      </c>
      <c r="BR207">
        <v>0.75</v>
      </c>
      <c r="BS207">
        <v>-1.355140209</v>
      </c>
      <c r="BT207">
        <v>7.355140209</v>
      </c>
      <c r="BU207">
        <v>1</v>
      </c>
      <c r="BV207">
        <v>0</v>
      </c>
      <c r="BW207">
        <v>0.15999999600000001</v>
      </c>
      <c r="BX207">
        <v>111115</v>
      </c>
      <c r="BY207">
        <v>1.7539889529999999</v>
      </c>
      <c r="BZ207">
        <v>3.3655040000000001E-3</v>
      </c>
      <c r="CA207">
        <v>297.95181500000001</v>
      </c>
      <c r="CB207">
        <v>297.55283200000002</v>
      </c>
      <c r="CC207">
        <v>287.849017</v>
      </c>
      <c r="CD207">
        <v>0.53925654499999998</v>
      </c>
      <c r="CE207">
        <v>3.142301164</v>
      </c>
      <c r="CF207">
        <v>31.01348467</v>
      </c>
      <c r="CG207">
        <v>10.935985280000001</v>
      </c>
      <c r="CH207">
        <v>24.60232353</v>
      </c>
      <c r="CI207">
        <v>3.1050666869999999</v>
      </c>
      <c r="CJ207">
        <v>0.299884284</v>
      </c>
      <c r="CK207">
        <v>2.034261882</v>
      </c>
      <c r="CL207">
        <v>1.0708048050000001</v>
      </c>
      <c r="CM207">
        <v>0.18830147899999999</v>
      </c>
      <c r="CN207">
        <v>9.6435049700000004</v>
      </c>
      <c r="CO207">
        <v>0.65289393699999998</v>
      </c>
      <c r="CP207">
        <v>64.981711829999995</v>
      </c>
      <c r="CQ207">
        <v>144.45328929999999</v>
      </c>
      <c r="CR207">
        <v>4.1038225999999997E-2</v>
      </c>
      <c r="CS207">
        <v>0</v>
      </c>
      <c r="CT207">
        <v>1574.211178</v>
      </c>
      <c r="CU207">
        <v>0</v>
      </c>
      <c r="CV207" t="e">
        <v>#DIV/0!</v>
      </c>
      <c r="CW207" t="e">
        <v>#DIV/0!</v>
      </c>
      <c r="CX207">
        <v>2</v>
      </c>
      <c r="CY207">
        <v>0.15652804945517401</v>
      </c>
      <c r="CZ207">
        <v>-8.1298999385466093</v>
      </c>
      <c r="DA207">
        <v>32.567392919798699</v>
      </c>
      <c r="DB207">
        <v>0.71648264423557195</v>
      </c>
    </row>
    <row r="208" spans="1:106" x14ac:dyDescent="0.3">
      <c r="A208">
        <v>207</v>
      </c>
      <c r="B208" t="s">
        <v>64</v>
      </c>
      <c r="C208">
        <v>50</v>
      </c>
      <c r="D208">
        <v>2</v>
      </c>
      <c r="E208">
        <v>2</v>
      </c>
      <c r="F208">
        <v>4</v>
      </c>
      <c r="G208">
        <v>72</v>
      </c>
      <c r="H208" s="3">
        <v>41316</v>
      </c>
      <c r="I208">
        <v>2</v>
      </c>
      <c r="J208">
        <v>160.74632919999999</v>
      </c>
      <c r="K208">
        <v>2.534245453</v>
      </c>
      <c r="L208">
        <v>160.32860539999999</v>
      </c>
      <c r="M208">
        <v>244.2780448</v>
      </c>
      <c r="N208">
        <v>43.4</v>
      </c>
      <c r="O208">
        <v>11</v>
      </c>
      <c r="P208" s="118">
        <v>0.57927083333333329</v>
      </c>
      <c r="Q208" s="118">
        <v>0.15763888888888888</v>
      </c>
      <c r="R208" s="118">
        <v>0.42163194444444446</v>
      </c>
      <c r="S208">
        <v>3082</v>
      </c>
      <c r="T208">
        <v>0</v>
      </c>
      <c r="U208">
        <v>800</v>
      </c>
      <c r="V208">
        <v>47.398508849999999</v>
      </c>
      <c r="W208">
        <v>0.35269863899999998</v>
      </c>
      <c r="X208">
        <v>537.64357229999996</v>
      </c>
      <c r="Y208">
        <v>24.862745289999999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e">
        <v>#DIV/0!</v>
      </c>
      <c r="AH208" t="e">
        <v>#DIV/0!</v>
      </c>
      <c r="AI208" t="e">
        <v>#DIV/0!</v>
      </c>
      <c r="AJ208">
        <v>-1</v>
      </c>
      <c r="AK208">
        <v>0.87</v>
      </c>
      <c r="AL208">
        <v>0.92</v>
      </c>
      <c r="AM208">
        <v>10.012383460000001</v>
      </c>
      <c r="AN208">
        <v>0.87500619199999996</v>
      </c>
      <c r="AO208">
        <v>3.0694906000000001E-2</v>
      </c>
      <c r="AP208" t="e">
        <v>#DIV/0!</v>
      </c>
      <c r="AQ208" t="e">
        <v>#DIV/0!</v>
      </c>
      <c r="AR208" t="e">
        <v>#DIV/0!</v>
      </c>
      <c r="AS208">
        <v>1799.8321530000001</v>
      </c>
      <c r="AT208">
        <v>0.5</v>
      </c>
      <c r="AU208" t="e">
        <v>#DIV/0!</v>
      </c>
      <c r="AV208">
        <v>3.714777658</v>
      </c>
      <c r="AW208">
        <v>1.079071957</v>
      </c>
      <c r="AX208">
        <v>24.862745289999999</v>
      </c>
      <c r="AY208">
        <v>2</v>
      </c>
      <c r="AZ208">
        <v>4.644859791</v>
      </c>
      <c r="BA208">
        <v>1</v>
      </c>
      <c r="BB208">
        <v>9.289719582</v>
      </c>
      <c r="BC208">
        <v>24.519741060000001</v>
      </c>
      <c r="BD208">
        <v>24.862745289999999</v>
      </c>
      <c r="BE208">
        <v>25.01467705</v>
      </c>
      <c r="BF208">
        <v>799.69732669999996</v>
      </c>
      <c r="BG208">
        <v>771.04003909999994</v>
      </c>
      <c r="BH208">
        <v>18.40210342</v>
      </c>
      <c r="BI208">
        <v>20.476713180000001</v>
      </c>
      <c r="BJ208">
        <v>60.343784329999998</v>
      </c>
      <c r="BK208">
        <v>67.146797179999993</v>
      </c>
      <c r="BL208">
        <v>350.78512569999998</v>
      </c>
      <c r="BM208">
        <v>1801.9990230000001</v>
      </c>
      <c r="BN208">
        <v>0.21848233</v>
      </c>
      <c r="BO208">
        <v>101.3189545</v>
      </c>
      <c r="BP208">
        <v>2.4146900179999999</v>
      </c>
      <c r="BQ208">
        <v>0.16978932899999999</v>
      </c>
      <c r="BR208">
        <v>0.25</v>
      </c>
      <c r="BS208">
        <v>-1.355140209</v>
      </c>
      <c r="BT208">
        <v>7.355140209</v>
      </c>
      <c r="BU208">
        <v>1</v>
      </c>
      <c r="BV208">
        <v>0</v>
      </c>
      <c r="BW208">
        <v>0.15999999600000001</v>
      </c>
      <c r="BX208">
        <v>111115</v>
      </c>
      <c r="BY208">
        <v>1.753925629</v>
      </c>
      <c r="BZ208">
        <v>3.7147780000000002E-3</v>
      </c>
      <c r="CA208">
        <v>298.01274530000001</v>
      </c>
      <c r="CB208">
        <v>297.66974110000001</v>
      </c>
      <c r="CC208">
        <v>288.31983730000002</v>
      </c>
      <c r="CD208">
        <v>0.48208042499999998</v>
      </c>
      <c r="CE208">
        <v>3.153751127</v>
      </c>
      <c r="CF208">
        <v>31.126960830000002</v>
      </c>
      <c r="CG208">
        <v>10.650247650000001</v>
      </c>
      <c r="CH208">
        <v>24.69124317</v>
      </c>
      <c r="CI208">
        <v>3.1216153539999998</v>
      </c>
      <c r="CJ208">
        <v>0.33979769199999998</v>
      </c>
      <c r="CK208">
        <v>2.07467917</v>
      </c>
      <c r="CL208">
        <v>1.046936184</v>
      </c>
      <c r="CM208">
        <v>0.213496133</v>
      </c>
      <c r="CN208">
        <v>54.473484620000001</v>
      </c>
      <c r="CO208">
        <v>0.69729656699999998</v>
      </c>
      <c r="CP208">
        <v>66.16296337</v>
      </c>
      <c r="CQ208">
        <v>764.15199619999999</v>
      </c>
      <c r="CR208">
        <v>4.1039293999999997E-2</v>
      </c>
      <c r="CS208">
        <v>0</v>
      </c>
      <c r="CT208">
        <v>1576.760303</v>
      </c>
      <c r="CU208">
        <v>0</v>
      </c>
      <c r="CV208" t="e">
        <v>#DIV/0!</v>
      </c>
      <c r="CW208" t="e">
        <v>#DIV/0!</v>
      </c>
      <c r="CX208">
        <v>2</v>
      </c>
      <c r="CY208">
        <v>0.15652804945517401</v>
      </c>
      <c r="CZ208">
        <v>-8.1298999385466093</v>
      </c>
      <c r="DA208">
        <v>32.567392919798699</v>
      </c>
      <c r="DB208">
        <v>0.71648264423557195</v>
      </c>
    </row>
    <row r="209" spans="1:106" x14ac:dyDescent="0.3">
      <c r="A209">
        <v>208</v>
      </c>
      <c r="B209" t="s">
        <v>64</v>
      </c>
      <c r="C209">
        <v>50</v>
      </c>
      <c r="D209">
        <v>2</v>
      </c>
      <c r="E209">
        <v>2</v>
      </c>
      <c r="F209">
        <v>4</v>
      </c>
      <c r="G209">
        <v>72</v>
      </c>
      <c r="H209" s="3">
        <v>41316</v>
      </c>
      <c r="I209">
        <v>2</v>
      </c>
      <c r="J209">
        <v>160.74632919999999</v>
      </c>
      <c r="K209">
        <v>2.534245453</v>
      </c>
      <c r="L209">
        <v>160.32860539999999</v>
      </c>
      <c r="M209">
        <v>244.2780448</v>
      </c>
      <c r="N209">
        <v>43.4</v>
      </c>
      <c r="O209">
        <v>12</v>
      </c>
      <c r="P209" s="118">
        <v>0.58112268518518517</v>
      </c>
      <c r="Q209" s="118">
        <v>0.15763888888888888</v>
      </c>
      <c r="R209" s="118">
        <v>0.42348379629629629</v>
      </c>
      <c r="S209">
        <v>3233.5</v>
      </c>
      <c r="T209">
        <v>0</v>
      </c>
      <c r="U209">
        <v>400</v>
      </c>
      <c r="V209">
        <v>29.51249172</v>
      </c>
      <c r="W209">
        <v>0.36020317699999999</v>
      </c>
      <c r="X209">
        <v>240.4833625</v>
      </c>
      <c r="Y209">
        <v>25.071123119999999</v>
      </c>
      <c r="Z209">
        <v>2</v>
      </c>
      <c r="AA209">
        <v>2</v>
      </c>
      <c r="AB209">
        <v>0</v>
      </c>
      <c r="AC209">
        <v>0</v>
      </c>
      <c r="AD209">
        <v>501.7890625</v>
      </c>
      <c r="AE209">
        <v>970.56359859999998</v>
      </c>
      <c r="AF209">
        <v>738.77685550000001</v>
      </c>
      <c r="AG209" t="e">
        <v>#DIV/0!</v>
      </c>
      <c r="AH209">
        <v>0.48299208500000002</v>
      </c>
      <c r="AI209">
        <v>0.23881664599999999</v>
      </c>
      <c r="AJ209">
        <v>-1</v>
      </c>
      <c r="AK209">
        <v>0.87</v>
      </c>
      <c r="AL209">
        <v>0.92</v>
      </c>
      <c r="AM209">
        <v>10.012383460000001</v>
      </c>
      <c r="AN209">
        <v>0.87500619199999996</v>
      </c>
      <c r="AO209">
        <v>1.9363432999999999E-2</v>
      </c>
      <c r="AP209">
        <v>0.49445250400000001</v>
      </c>
      <c r="AQ209">
        <v>1.9342063650000001</v>
      </c>
      <c r="AR209">
        <v>-1</v>
      </c>
      <c r="AS209">
        <v>1800.877563</v>
      </c>
      <c r="AT209">
        <v>0.5</v>
      </c>
      <c r="AU209">
        <v>188.16112989999999</v>
      </c>
      <c r="AV209">
        <v>3.8728328200000002</v>
      </c>
      <c r="AW209">
        <v>1.1020717419999999</v>
      </c>
      <c r="AX209">
        <v>25.071123119999999</v>
      </c>
      <c r="AY209">
        <v>2</v>
      </c>
      <c r="AZ209">
        <v>4.644859791</v>
      </c>
      <c r="BA209">
        <v>1</v>
      </c>
      <c r="BB209">
        <v>9.289719582</v>
      </c>
      <c r="BC209">
        <v>24.592248919999999</v>
      </c>
      <c r="BD209">
        <v>25.071123119999999</v>
      </c>
      <c r="BE209">
        <v>25.015541079999998</v>
      </c>
      <c r="BF209">
        <v>399.12326050000001</v>
      </c>
      <c r="BG209">
        <v>381.45553589999997</v>
      </c>
      <c r="BH209">
        <v>18.476886749999998</v>
      </c>
      <c r="BI209">
        <v>20.639272689999999</v>
      </c>
      <c r="BJ209">
        <v>60.325752260000002</v>
      </c>
      <c r="BK209">
        <v>67.385787960000002</v>
      </c>
      <c r="BL209">
        <v>350.80697629999997</v>
      </c>
      <c r="BM209">
        <v>1800.877563</v>
      </c>
      <c r="BN209">
        <v>0.29293113900000001</v>
      </c>
      <c r="BO209">
        <v>101.317215</v>
      </c>
      <c r="BP209">
        <v>1.3640308379999999</v>
      </c>
      <c r="BQ209">
        <v>0.184750572</v>
      </c>
      <c r="BR209">
        <v>0.5</v>
      </c>
      <c r="BS209">
        <v>-1.355140209</v>
      </c>
      <c r="BT209">
        <v>7.355140209</v>
      </c>
      <c r="BU209">
        <v>1</v>
      </c>
      <c r="BV209">
        <v>0</v>
      </c>
      <c r="BW209">
        <v>0.15999999600000001</v>
      </c>
      <c r="BX209">
        <v>111115</v>
      </c>
      <c r="BY209">
        <v>1.754034882</v>
      </c>
      <c r="BZ209">
        <v>3.872833E-3</v>
      </c>
      <c r="CA209">
        <v>298.2211231</v>
      </c>
      <c r="CB209">
        <v>297.74224889999999</v>
      </c>
      <c r="CC209">
        <v>288.14040369999998</v>
      </c>
      <c r="CD209">
        <v>0.44724131499999997</v>
      </c>
      <c r="CE209">
        <v>3.1931853700000001</v>
      </c>
      <c r="CF209">
        <v>31.516710870000001</v>
      </c>
      <c r="CG209">
        <v>10.87743818</v>
      </c>
      <c r="CH209">
        <v>24.831686019999999</v>
      </c>
      <c r="CI209">
        <v>3.1479099480000001</v>
      </c>
      <c r="CJ209">
        <v>0.34675785399999998</v>
      </c>
      <c r="CK209">
        <v>2.091113628</v>
      </c>
      <c r="CL209">
        <v>1.0567963199999999</v>
      </c>
      <c r="CM209">
        <v>0.21789281999999999</v>
      </c>
      <c r="CN209">
        <v>24.36510453</v>
      </c>
      <c r="CO209">
        <v>0.63043615799999997</v>
      </c>
      <c r="CP209">
        <v>65.885396839999999</v>
      </c>
      <c r="CQ209">
        <v>377.16672360000001</v>
      </c>
      <c r="CR209">
        <v>5.1553917999999997E-2</v>
      </c>
      <c r="CS209">
        <v>0</v>
      </c>
      <c r="CT209">
        <v>1575.7790190000001</v>
      </c>
      <c r="CU209">
        <v>468.77453609999998</v>
      </c>
      <c r="CV209">
        <v>0.23881664599999999</v>
      </c>
      <c r="CW209" t="e">
        <v>#DIV/0!</v>
      </c>
      <c r="CX209">
        <v>2</v>
      </c>
      <c r="CY209">
        <v>0.15652804945517401</v>
      </c>
      <c r="CZ209">
        <v>-8.1298999385466093</v>
      </c>
      <c r="DA209">
        <v>32.567392919798699</v>
      </c>
      <c r="DB209">
        <v>0.71648264423557195</v>
      </c>
    </row>
    <row r="210" spans="1:106" x14ac:dyDescent="0.3">
      <c r="A210">
        <v>209</v>
      </c>
      <c r="B210" t="s">
        <v>62</v>
      </c>
      <c r="C210">
        <v>48</v>
      </c>
      <c r="D210">
        <v>29</v>
      </c>
      <c r="E210">
        <v>2</v>
      </c>
      <c r="F210">
        <v>4</v>
      </c>
      <c r="G210">
        <v>72</v>
      </c>
      <c r="H210" s="3">
        <v>41316</v>
      </c>
      <c r="I210">
        <v>2</v>
      </c>
      <c r="J210">
        <v>161.24269749999999</v>
      </c>
      <c r="K210">
        <v>2.4469626330000001</v>
      </c>
      <c r="L210">
        <v>168.54827510000001</v>
      </c>
      <c r="M210">
        <v>246.629626</v>
      </c>
      <c r="N210">
        <v>43.7</v>
      </c>
      <c r="O210">
        <v>14</v>
      </c>
      <c r="P210" s="118">
        <v>0.58740740740740738</v>
      </c>
      <c r="Q210" s="118">
        <v>0.15763888888888888</v>
      </c>
      <c r="R210" s="118">
        <v>0.42976851851851849</v>
      </c>
      <c r="S210">
        <v>3785</v>
      </c>
      <c r="T210">
        <v>0</v>
      </c>
      <c r="U210">
        <v>50</v>
      </c>
      <c r="V210">
        <v>-0.37581383899999998</v>
      </c>
      <c r="W210">
        <v>0.35411825800000002</v>
      </c>
      <c r="X210">
        <v>50.138838569999997</v>
      </c>
      <c r="Y210">
        <v>25.97818565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e">
        <v>#DIV/0!</v>
      </c>
      <c r="AH210" t="e">
        <v>#DIV/0!</v>
      </c>
      <c r="AI210" t="e">
        <v>#DIV/0!</v>
      </c>
      <c r="AJ210">
        <v>-1</v>
      </c>
      <c r="AK210">
        <v>0.87</v>
      </c>
      <c r="AL210">
        <v>0.92</v>
      </c>
      <c r="AM210">
        <v>10.012383460000001</v>
      </c>
      <c r="AN210">
        <v>0.87500619199999996</v>
      </c>
      <c r="AO210">
        <v>3.9671800000000001E-4</v>
      </c>
      <c r="AP210" t="e">
        <v>#DIV/0!</v>
      </c>
      <c r="AQ210" t="e">
        <v>#DIV/0!</v>
      </c>
      <c r="AR210" t="e">
        <v>#DIV/0!</v>
      </c>
      <c r="AS210">
        <v>1800.877563</v>
      </c>
      <c r="AT210">
        <v>0.5</v>
      </c>
      <c r="AU210" t="e">
        <v>#DIV/0!</v>
      </c>
      <c r="AV210">
        <v>3.8978020799999999</v>
      </c>
      <c r="AW210">
        <v>1.125547404</v>
      </c>
      <c r="AX210">
        <v>25.97818565</v>
      </c>
      <c r="AY210">
        <v>2</v>
      </c>
      <c r="AZ210">
        <v>4.644859791</v>
      </c>
      <c r="BA210">
        <v>1</v>
      </c>
      <c r="BB210">
        <v>9.289719582</v>
      </c>
      <c r="BC210">
        <v>24.8435688</v>
      </c>
      <c r="BD210">
        <v>25.97818565</v>
      </c>
      <c r="BE210">
        <v>25.00741768</v>
      </c>
      <c r="BF210">
        <v>49.18475342</v>
      </c>
      <c r="BG210">
        <v>49.28949738</v>
      </c>
      <c r="BH210">
        <v>19.980226519999999</v>
      </c>
      <c r="BI210">
        <v>22.153560639999998</v>
      </c>
      <c r="BJ210">
        <v>64.256729129999997</v>
      </c>
      <c r="BK210">
        <v>71.246208190000004</v>
      </c>
      <c r="BL210">
        <v>350.74697880000002</v>
      </c>
      <c r="BM210">
        <v>1798.1297609999999</v>
      </c>
      <c r="BN210">
        <v>0.29535538</v>
      </c>
      <c r="BO210">
        <v>101.3091278</v>
      </c>
      <c r="BP210">
        <v>0.508192062</v>
      </c>
      <c r="BQ210">
        <v>0.21302510799999999</v>
      </c>
      <c r="BR210">
        <v>0.5</v>
      </c>
      <c r="BS210">
        <v>-1.355140209</v>
      </c>
      <c r="BT210">
        <v>7.355140209</v>
      </c>
      <c r="BU210">
        <v>1</v>
      </c>
      <c r="BV210">
        <v>0</v>
      </c>
      <c r="BW210">
        <v>0.15999999600000001</v>
      </c>
      <c r="BX210">
        <v>111115</v>
      </c>
      <c r="BY210">
        <v>1.7537348939999999</v>
      </c>
      <c r="BZ210">
        <v>3.8978020000000001E-3</v>
      </c>
      <c r="CA210">
        <v>299.12818570000002</v>
      </c>
      <c r="CB210">
        <v>297.99356879999999</v>
      </c>
      <c r="CC210">
        <v>287.70075530000003</v>
      </c>
      <c r="CD210">
        <v>0.41072330600000001</v>
      </c>
      <c r="CE210">
        <v>3.36990531</v>
      </c>
      <c r="CF210">
        <v>33.263590200000003</v>
      </c>
      <c r="CG210">
        <v>11.110029559999999</v>
      </c>
      <c r="CH210">
        <v>25.410877230000001</v>
      </c>
      <c r="CI210">
        <v>3.2584060949999998</v>
      </c>
      <c r="CJ210">
        <v>0.34111516200000003</v>
      </c>
      <c r="CK210">
        <v>2.2443579059999998</v>
      </c>
      <c r="CL210">
        <v>1.0140481889999999</v>
      </c>
      <c r="CM210">
        <v>0.214328297</v>
      </c>
      <c r="CN210">
        <v>5.0795220040000002</v>
      </c>
      <c r="CO210">
        <v>1.017231687</v>
      </c>
      <c r="CP210">
        <v>66.909575169999997</v>
      </c>
      <c r="CQ210">
        <v>49.34411137</v>
      </c>
      <c r="CR210">
        <v>-5.0959559999999996E-3</v>
      </c>
      <c r="CS210">
        <v>0</v>
      </c>
      <c r="CT210">
        <v>1573.3746739999999</v>
      </c>
      <c r="CU210">
        <v>0</v>
      </c>
      <c r="CV210" t="e">
        <v>#DIV/0!</v>
      </c>
      <c r="CW210" t="e">
        <v>#DIV/0!</v>
      </c>
      <c r="CX210">
        <v>29</v>
      </c>
      <c r="CY210">
        <v>0.16003411382525301</v>
      </c>
      <c r="CZ210">
        <v>-8.3997384377773603</v>
      </c>
      <c r="DA210">
        <v>33.209131156788402</v>
      </c>
      <c r="DB210">
        <v>0.73060088544934498</v>
      </c>
    </row>
    <row r="211" spans="1:106" x14ac:dyDescent="0.3">
      <c r="A211">
        <v>210</v>
      </c>
      <c r="B211" t="s">
        <v>62</v>
      </c>
      <c r="C211">
        <v>48</v>
      </c>
      <c r="D211">
        <v>29</v>
      </c>
      <c r="E211">
        <v>2</v>
      </c>
      <c r="F211">
        <v>4</v>
      </c>
      <c r="G211">
        <v>72</v>
      </c>
      <c r="H211" s="3">
        <v>41316</v>
      </c>
      <c r="I211">
        <v>2</v>
      </c>
      <c r="J211">
        <v>161.24269749999999</v>
      </c>
      <c r="K211">
        <v>2.4469626330000001</v>
      </c>
      <c r="L211">
        <v>168.54827510000001</v>
      </c>
      <c r="M211">
        <v>246.629626</v>
      </c>
      <c r="N211">
        <v>43.7</v>
      </c>
      <c r="O211">
        <v>15</v>
      </c>
      <c r="P211" s="118">
        <v>0.58925925925925926</v>
      </c>
      <c r="Q211" s="118">
        <v>0.15763888888888888</v>
      </c>
      <c r="R211" s="118">
        <v>0.43162037037037032</v>
      </c>
      <c r="S211">
        <v>3945</v>
      </c>
      <c r="T211">
        <v>0</v>
      </c>
      <c r="U211">
        <v>150</v>
      </c>
      <c r="V211">
        <v>9.9721158990000003</v>
      </c>
      <c r="W211">
        <v>0.36557234100000002</v>
      </c>
      <c r="X211">
        <v>97.845190919999993</v>
      </c>
      <c r="Y211">
        <v>25.830606459999998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e">
        <v>#DIV/0!</v>
      </c>
      <c r="AH211" t="e">
        <v>#DIV/0!</v>
      </c>
      <c r="AI211" t="e">
        <v>#DIV/0!</v>
      </c>
      <c r="AJ211">
        <v>-1</v>
      </c>
      <c r="AK211">
        <v>0.87</v>
      </c>
      <c r="AL211">
        <v>0.92</v>
      </c>
      <c r="AM211">
        <v>10.012383460000001</v>
      </c>
      <c r="AN211">
        <v>0.87500619199999996</v>
      </c>
      <c r="AO211">
        <v>6.9712029999999996E-3</v>
      </c>
      <c r="AP211" t="e">
        <v>#DIV/0!</v>
      </c>
      <c r="AQ211" t="e">
        <v>#DIV/0!</v>
      </c>
      <c r="AR211" t="e">
        <v>#DIV/0!</v>
      </c>
      <c r="AS211">
        <v>1800.877563</v>
      </c>
      <c r="AT211">
        <v>0.5</v>
      </c>
      <c r="AU211" t="e">
        <v>#DIV/0!</v>
      </c>
      <c r="AV211">
        <v>3.9357804870000002</v>
      </c>
      <c r="AW211">
        <v>1.102336143</v>
      </c>
      <c r="AX211">
        <v>25.830606459999998</v>
      </c>
      <c r="AY211">
        <v>2</v>
      </c>
      <c r="AZ211">
        <v>4.644859791</v>
      </c>
      <c r="BA211">
        <v>1</v>
      </c>
      <c r="BB211">
        <v>9.289719582</v>
      </c>
      <c r="BC211">
        <v>24.80636406</v>
      </c>
      <c r="BD211">
        <v>25.830606459999998</v>
      </c>
      <c r="BE211">
        <v>25.00876427</v>
      </c>
      <c r="BF211">
        <v>151.13555909999999</v>
      </c>
      <c r="BG211">
        <v>145.12394710000001</v>
      </c>
      <c r="BH211">
        <v>19.900171279999999</v>
      </c>
      <c r="BI211">
        <v>22.094705579999999</v>
      </c>
      <c r="BJ211">
        <v>64.13734436</v>
      </c>
      <c r="BK211">
        <v>71.210235600000004</v>
      </c>
      <c r="BL211">
        <v>350.76422120000001</v>
      </c>
      <c r="BM211">
        <v>1798.753052</v>
      </c>
      <c r="BN211">
        <v>0.24478092800000001</v>
      </c>
      <c r="BO211">
        <v>101.3024521</v>
      </c>
      <c r="BP211">
        <v>0.97390556299999997</v>
      </c>
      <c r="BQ211">
        <v>0.21015836299999999</v>
      </c>
      <c r="BR211">
        <v>0.75</v>
      </c>
      <c r="BS211">
        <v>-1.355140209</v>
      </c>
      <c r="BT211">
        <v>7.355140209</v>
      </c>
      <c r="BU211">
        <v>1</v>
      </c>
      <c r="BV211">
        <v>0</v>
      </c>
      <c r="BW211">
        <v>0.15999999600000001</v>
      </c>
      <c r="BX211">
        <v>111115</v>
      </c>
      <c r="BY211">
        <v>1.753821106</v>
      </c>
      <c r="BZ211">
        <v>3.9357799999999998E-3</v>
      </c>
      <c r="CA211">
        <v>298.98060650000002</v>
      </c>
      <c r="CB211">
        <v>297.95636409999997</v>
      </c>
      <c r="CC211">
        <v>287.8004818</v>
      </c>
      <c r="CD211">
        <v>0.40955891700000002</v>
      </c>
      <c r="CE211">
        <v>3.3405839959999999</v>
      </c>
      <c r="CF211">
        <v>32.976338949999999</v>
      </c>
      <c r="CG211">
        <v>10.881633369999999</v>
      </c>
      <c r="CH211">
        <v>25.318485259999999</v>
      </c>
      <c r="CI211">
        <v>3.2405559249999998</v>
      </c>
      <c r="CJ211">
        <v>0.35173090200000001</v>
      </c>
      <c r="CK211">
        <v>2.2382478539999999</v>
      </c>
      <c r="CL211">
        <v>1.0023080710000001</v>
      </c>
      <c r="CM211">
        <v>0.22103484400000001</v>
      </c>
      <c r="CN211">
        <v>9.9119577650000004</v>
      </c>
      <c r="CO211">
        <v>0.67421809300000002</v>
      </c>
      <c r="CP211">
        <v>67.352111379999997</v>
      </c>
      <c r="CQ211">
        <v>143.67478</v>
      </c>
      <c r="CR211">
        <v>4.6747456999999999E-2</v>
      </c>
      <c r="CS211">
        <v>0</v>
      </c>
      <c r="CT211">
        <v>1573.9200579999999</v>
      </c>
      <c r="CU211">
        <v>0</v>
      </c>
      <c r="CV211" t="e">
        <v>#DIV/0!</v>
      </c>
      <c r="CW211" t="e">
        <v>#DIV/0!</v>
      </c>
      <c r="CX211">
        <v>29</v>
      </c>
      <c r="CY211">
        <v>0.16003411382525301</v>
      </c>
      <c r="CZ211">
        <v>-8.3997384377773603</v>
      </c>
      <c r="DA211">
        <v>33.209131156788402</v>
      </c>
      <c r="DB211">
        <v>0.73060088544934498</v>
      </c>
    </row>
    <row r="212" spans="1:106" x14ac:dyDescent="0.3">
      <c r="A212">
        <v>211</v>
      </c>
      <c r="B212" t="s">
        <v>62</v>
      </c>
      <c r="C212">
        <v>48</v>
      </c>
      <c r="D212">
        <v>29</v>
      </c>
      <c r="E212">
        <v>2</v>
      </c>
      <c r="F212">
        <v>4</v>
      </c>
      <c r="G212">
        <v>72</v>
      </c>
      <c r="H212" s="3">
        <v>41316</v>
      </c>
      <c r="I212">
        <v>2</v>
      </c>
      <c r="J212">
        <v>161.24269749999999</v>
      </c>
      <c r="K212">
        <v>2.4469626330000001</v>
      </c>
      <c r="L212">
        <v>168.54827510000001</v>
      </c>
      <c r="M212">
        <v>246.629626</v>
      </c>
      <c r="N212">
        <v>43.7</v>
      </c>
      <c r="O212">
        <v>17</v>
      </c>
      <c r="P212" s="118">
        <v>0.59409722222222217</v>
      </c>
      <c r="Q212" s="118">
        <v>0.15763888888888888</v>
      </c>
      <c r="R212" s="118">
        <v>0.43645833333333334</v>
      </c>
      <c r="S212">
        <v>4363</v>
      </c>
      <c r="T212">
        <v>0</v>
      </c>
      <c r="U212">
        <v>800</v>
      </c>
      <c r="V212">
        <v>48.192411730000003</v>
      </c>
      <c r="W212">
        <v>0.40183798199999998</v>
      </c>
      <c r="X212">
        <v>560.03412920000005</v>
      </c>
      <c r="Y212">
        <v>25.227184300000001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e">
        <v>#DIV/0!</v>
      </c>
      <c r="AH212" t="e">
        <v>#DIV/0!</v>
      </c>
      <c r="AI212" t="e">
        <v>#DIV/0!</v>
      </c>
      <c r="AJ212">
        <v>-1</v>
      </c>
      <c r="AK212">
        <v>0.87</v>
      </c>
      <c r="AL212">
        <v>0.92</v>
      </c>
      <c r="AM212">
        <v>10.012383460000001</v>
      </c>
      <c r="AN212">
        <v>0.87500619199999996</v>
      </c>
      <c r="AO212">
        <v>3.1216935000000001E-2</v>
      </c>
      <c r="AP212" t="e">
        <v>#DIV/0!</v>
      </c>
      <c r="AQ212" t="e">
        <v>#DIV/0!</v>
      </c>
      <c r="AR212" t="e">
        <v>#DIV/0!</v>
      </c>
      <c r="AS212">
        <v>1800.877563</v>
      </c>
      <c r="AT212">
        <v>0.5</v>
      </c>
      <c r="AU212" t="e">
        <v>#DIV/0!</v>
      </c>
      <c r="AV212">
        <v>4.1369635469999997</v>
      </c>
      <c r="AW212">
        <v>1.0590256920000001</v>
      </c>
      <c r="AX212">
        <v>25.227184300000001</v>
      </c>
      <c r="AY212">
        <v>2</v>
      </c>
      <c r="AZ212">
        <v>4.644859791</v>
      </c>
      <c r="BA212">
        <v>1</v>
      </c>
      <c r="BB212">
        <v>9.289719582</v>
      </c>
      <c r="BC212">
        <v>24.67679596</v>
      </c>
      <c r="BD212">
        <v>25.227184300000001</v>
      </c>
      <c r="BE212">
        <v>25.007158279999999</v>
      </c>
      <c r="BF212">
        <v>799.68823239999995</v>
      </c>
      <c r="BG212">
        <v>770.39257810000004</v>
      </c>
      <c r="BH212">
        <v>19.054607390000001</v>
      </c>
      <c r="BI212">
        <v>21.36303711</v>
      </c>
      <c r="BJ212">
        <v>61.884910580000003</v>
      </c>
      <c r="BK212">
        <v>69.382156370000004</v>
      </c>
      <c r="BL212">
        <v>350.76531979999999</v>
      </c>
      <c r="BM212">
        <v>1800.9295649999999</v>
      </c>
      <c r="BN212">
        <v>0.19926296199999999</v>
      </c>
      <c r="BO212">
        <v>101.2952805</v>
      </c>
      <c r="BP212">
        <v>2.9953899380000002</v>
      </c>
      <c r="BQ212">
        <v>0.19815923299999999</v>
      </c>
      <c r="BR212">
        <v>0.5</v>
      </c>
      <c r="BS212">
        <v>-1.355140209</v>
      </c>
      <c r="BT212">
        <v>7.355140209</v>
      </c>
      <c r="BU212">
        <v>1</v>
      </c>
      <c r="BV212">
        <v>0</v>
      </c>
      <c r="BW212">
        <v>0.15999999600000001</v>
      </c>
      <c r="BX212">
        <v>111115</v>
      </c>
      <c r="BY212">
        <v>1.7538265989999999</v>
      </c>
      <c r="BZ212">
        <v>4.1369639999999999E-3</v>
      </c>
      <c r="CA212">
        <v>298.37718430000001</v>
      </c>
      <c r="CB212">
        <v>297.826796</v>
      </c>
      <c r="CC212">
        <v>288.14872400000002</v>
      </c>
      <c r="CD212">
        <v>0.39739634800000001</v>
      </c>
      <c r="CE212">
        <v>3.223000528</v>
      </c>
      <c r="CF212">
        <v>31.817874570000001</v>
      </c>
      <c r="CG212">
        <v>10.45483746</v>
      </c>
      <c r="CH212">
        <v>24.951990129999999</v>
      </c>
      <c r="CI212">
        <v>3.1705877569999998</v>
      </c>
      <c r="CJ212">
        <v>0.38517670100000001</v>
      </c>
      <c r="CK212">
        <v>2.1639748349999999</v>
      </c>
      <c r="CL212">
        <v>1.006612922</v>
      </c>
      <c r="CM212">
        <v>0.24217888700000001</v>
      </c>
      <c r="CN212">
        <v>56.728814180000001</v>
      </c>
      <c r="CO212">
        <v>0.72694642300000001</v>
      </c>
      <c r="CP212">
        <v>67.643648499999998</v>
      </c>
      <c r="CQ212">
        <v>763.38916370000004</v>
      </c>
      <c r="CR212">
        <v>4.2703128999999999E-2</v>
      </c>
      <c r="CS212">
        <v>0</v>
      </c>
      <c r="CT212">
        <v>1575.824521</v>
      </c>
      <c r="CU212">
        <v>0</v>
      </c>
      <c r="CV212" t="e">
        <v>#DIV/0!</v>
      </c>
      <c r="CW212" t="e">
        <v>#DIV/0!</v>
      </c>
      <c r="CX212">
        <v>29</v>
      </c>
      <c r="CY212">
        <v>0.16003411382525301</v>
      </c>
      <c r="CZ212">
        <v>-8.3997384377773603</v>
      </c>
      <c r="DA212">
        <v>33.209131156788402</v>
      </c>
      <c r="DB212">
        <v>0.73060088544934498</v>
      </c>
    </row>
    <row r="213" spans="1:106" x14ac:dyDescent="0.3">
      <c r="A213">
        <v>212</v>
      </c>
      <c r="B213" t="s">
        <v>62</v>
      </c>
      <c r="C213">
        <v>48</v>
      </c>
      <c r="D213">
        <v>29</v>
      </c>
      <c r="E213">
        <v>2</v>
      </c>
      <c r="F213">
        <v>4</v>
      </c>
      <c r="G213">
        <v>72</v>
      </c>
      <c r="H213" s="3">
        <v>41316</v>
      </c>
      <c r="I213">
        <v>2</v>
      </c>
      <c r="J213">
        <v>161.24269749999999</v>
      </c>
      <c r="K213">
        <v>2.4469626330000001</v>
      </c>
      <c r="L213">
        <v>168.54827510000001</v>
      </c>
      <c r="M213">
        <v>246.629626</v>
      </c>
      <c r="N213">
        <v>43.7</v>
      </c>
      <c r="O213">
        <v>18</v>
      </c>
      <c r="P213" s="118">
        <v>0.59646990740740746</v>
      </c>
      <c r="Q213" s="118">
        <v>0.15763888888888888</v>
      </c>
      <c r="R213" s="118">
        <v>0.43883101851851852</v>
      </c>
      <c r="S213">
        <v>4559.5</v>
      </c>
      <c r="T213">
        <v>0</v>
      </c>
      <c r="U213">
        <v>400</v>
      </c>
      <c r="V213">
        <v>30.94265863</v>
      </c>
      <c r="W213">
        <v>0.39526451000000001</v>
      </c>
      <c r="X213">
        <v>245.83756629999999</v>
      </c>
      <c r="Y213">
        <v>25.12609673</v>
      </c>
      <c r="Z213">
        <v>3</v>
      </c>
      <c r="AA213">
        <v>3</v>
      </c>
      <c r="AB213">
        <v>0</v>
      </c>
      <c r="AC213">
        <v>0</v>
      </c>
      <c r="AD213">
        <v>532.86352539999996</v>
      </c>
      <c r="AE213">
        <v>1004.579834</v>
      </c>
      <c r="AF213">
        <v>759.48510739999995</v>
      </c>
      <c r="AG213" t="e">
        <v>#DIV/0!</v>
      </c>
      <c r="AH213">
        <v>0.46956577500000002</v>
      </c>
      <c r="AI213">
        <v>0.24397735100000001</v>
      </c>
      <c r="AJ213">
        <v>-1</v>
      </c>
      <c r="AK213">
        <v>0.87</v>
      </c>
      <c r="AL213">
        <v>0.92</v>
      </c>
      <c r="AM213">
        <v>10.012383460000001</v>
      </c>
      <c r="AN213">
        <v>0.87500619199999996</v>
      </c>
      <c r="AO213">
        <v>2.0266105E-2</v>
      </c>
      <c r="AP213">
        <v>0.51958077800000002</v>
      </c>
      <c r="AQ213">
        <v>1.8852478850000001</v>
      </c>
      <c r="AR213">
        <v>-1</v>
      </c>
      <c r="AS213">
        <v>1801.3149410000001</v>
      </c>
      <c r="AT213">
        <v>0.5</v>
      </c>
      <c r="AU213">
        <v>192.2738813</v>
      </c>
      <c r="AV213">
        <v>4.083856312</v>
      </c>
      <c r="AW213">
        <v>1.0623176409999999</v>
      </c>
      <c r="AX213">
        <v>25.12609673</v>
      </c>
      <c r="AY213">
        <v>2</v>
      </c>
      <c r="AZ213">
        <v>4.644859791</v>
      </c>
      <c r="BA213">
        <v>1</v>
      </c>
      <c r="BB213">
        <v>9.289719582</v>
      </c>
      <c r="BC213">
        <v>24.63472939</v>
      </c>
      <c r="BD213">
        <v>25.12609673</v>
      </c>
      <c r="BE213">
        <v>25.012678149999999</v>
      </c>
      <c r="BF213">
        <v>399.55523679999999</v>
      </c>
      <c r="BG213">
        <v>381.02444459999998</v>
      </c>
      <c r="BH213">
        <v>18.860301969999998</v>
      </c>
      <c r="BI213">
        <v>21.139694209999998</v>
      </c>
      <c r="BJ213">
        <v>61.407821660000003</v>
      </c>
      <c r="BK213">
        <v>68.829368590000001</v>
      </c>
      <c r="BL213">
        <v>350.75357059999999</v>
      </c>
      <c r="BM213">
        <v>1801.3149410000001</v>
      </c>
      <c r="BN213">
        <v>0.124615029</v>
      </c>
      <c r="BO213">
        <v>101.2948761</v>
      </c>
      <c r="BP213">
        <v>1.7421245569999999</v>
      </c>
      <c r="BQ213">
        <v>0.19440747799999999</v>
      </c>
      <c r="BR213">
        <v>0.5</v>
      </c>
      <c r="BS213">
        <v>-1.355140209</v>
      </c>
      <c r="BT213">
        <v>7.355140209</v>
      </c>
      <c r="BU213">
        <v>1</v>
      </c>
      <c r="BV213">
        <v>0</v>
      </c>
      <c r="BW213">
        <v>0.15999999600000001</v>
      </c>
      <c r="BX213">
        <v>111115</v>
      </c>
      <c r="BY213">
        <v>1.753767853</v>
      </c>
      <c r="BZ213">
        <v>4.0838560000000003E-3</v>
      </c>
      <c r="CA213">
        <v>298.27609669999998</v>
      </c>
      <c r="CB213">
        <v>297.7847294</v>
      </c>
      <c r="CC213">
        <v>288.21038420000002</v>
      </c>
      <c r="CD213">
        <v>0.409731809</v>
      </c>
      <c r="CE213">
        <v>3.203660347</v>
      </c>
      <c r="CF213">
        <v>31.627072070000001</v>
      </c>
      <c r="CG213">
        <v>10.48737786</v>
      </c>
      <c r="CH213">
        <v>24.880413059999999</v>
      </c>
      <c r="CI213">
        <v>3.1570780520000001</v>
      </c>
      <c r="CJ213">
        <v>0.379132937</v>
      </c>
      <c r="CK213">
        <v>2.1413427060000001</v>
      </c>
      <c r="CL213">
        <v>1.015735346</v>
      </c>
      <c r="CM213">
        <v>0.23835646099999999</v>
      </c>
      <c r="CN213">
        <v>24.90208582</v>
      </c>
      <c r="CO213">
        <v>0.64520156100000003</v>
      </c>
      <c r="CP213">
        <v>67.33191755</v>
      </c>
      <c r="CQ213">
        <v>376.52779759999999</v>
      </c>
      <c r="CR213">
        <v>5.5332661999999998E-2</v>
      </c>
      <c r="CS213">
        <v>0</v>
      </c>
      <c r="CT213">
        <v>1576.1617269999999</v>
      </c>
      <c r="CU213">
        <v>471.71630859999999</v>
      </c>
      <c r="CV213">
        <v>0.24397735100000001</v>
      </c>
      <c r="CW213" t="e">
        <v>#DIV/0!</v>
      </c>
      <c r="CX213">
        <v>29</v>
      </c>
      <c r="CY213">
        <v>0.16003411382525301</v>
      </c>
      <c r="CZ213">
        <v>-8.3997384377773603</v>
      </c>
      <c r="DA213">
        <v>33.209131156788402</v>
      </c>
      <c r="DB213">
        <v>0.73060088544934498</v>
      </c>
    </row>
    <row r="214" spans="1:106" x14ac:dyDescent="0.3">
      <c r="A214">
        <v>213</v>
      </c>
      <c r="B214" t="s">
        <v>67</v>
      </c>
      <c r="C214">
        <v>53</v>
      </c>
      <c r="D214">
        <v>28</v>
      </c>
      <c r="E214">
        <v>2</v>
      </c>
      <c r="F214">
        <v>5</v>
      </c>
      <c r="G214">
        <v>72</v>
      </c>
      <c r="H214" s="3">
        <v>41316</v>
      </c>
      <c r="I214">
        <v>2</v>
      </c>
      <c r="J214">
        <v>159.56503000000001</v>
      </c>
      <c r="K214">
        <v>2.566625787</v>
      </c>
      <c r="L214">
        <v>158.7405503</v>
      </c>
      <c r="M214">
        <v>245.654774</v>
      </c>
      <c r="N214">
        <v>40.4</v>
      </c>
      <c r="O214">
        <v>20</v>
      </c>
      <c r="P214" s="118">
        <v>0.60317129629629629</v>
      </c>
      <c r="Q214" s="118">
        <v>0.15763888888888888</v>
      </c>
      <c r="R214" s="118">
        <v>0.4455324074074074</v>
      </c>
      <c r="S214">
        <v>5147</v>
      </c>
      <c r="T214">
        <v>0</v>
      </c>
      <c r="U214">
        <v>50</v>
      </c>
      <c r="V214">
        <v>-0.46593874200000002</v>
      </c>
      <c r="W214">
        <v>0.48800127500000001</v>
      </c>
      <c r="X214">
        <v>50.433941609999998</v>
      </c>
      <c r="Y214">
        <v>25.484975810000002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e">
        <v>#DIV/0!</v>
      </c>
      <c r="AH214" t="e">
        <v>#DIV/0!</v>
      </c>
      <c r="AI214" t="e">
        <v>#DIV/0!</v>
      </c>
      <c r="AJ214">
        <v>-1</v>
      </c>
      <c r="AK214">
        <v>0.87</v>
      </c>
      <c r="AL214">
        <v>0.92</v>
      </c>
      <c r="AM214">
        <v>9.9839849469999997</v>
      </c>
      <c r="AN214">
        <v>0.874991992</v>
      </c>
      <c r="AO214">
        <v>3.38652E-4</v>
      </c>
      <c r="AP214" t="e">
        <v>#DIV/0!</v>
      </c>
      <c r="AQ214" t="e">
        <v>#DIV/0!</v>
      </c>
      <c r="AR214" t="e">
        <v>#DIV/0!</v>
      </c>
      <c r="AS214">
        <v>1801.3149410000001</v>
      </c>
      <c r="AT214">
        <v>0.5</v>
      </c>
      <c r="AU214" t="e">
        <v>#DIV/0!</v>
      </c>
      <c r="AV214">
        <v>4.5620496729999997</v>
      </c>
      <c r="AW214">
        <v>0.96923554999999995</v>
      </c>
      <c r="AX214">
        <v>25.484975810000002</v>
      </c>
      <c r="AY214">
        <v>2</v>
      </c>
      <c r="AZ214">
        <v>4.644859791</v>
      </c>
      <c r="BA214">
        <v>1</v>
      </c>
      <c r="BB214">
        <v>9.289719582</v>
      </c>
      <c r="BC214">
        <v>24.941186900000002</v>
      </c>
      <c r="BD214">
        <v>25.484975810000002</v>
      </c>
      <c r="BE214">
        <v>25.014867779999999</v>
      </c>
      <c r="BF214">
        <v>49.482883450000003</v>
      </c>
      <c r="BG214">
        <v>49.619495389999997</v>
      </c>
      <c r="BH214">
        <v>20.199283600000001</v>
      </c>
      <c r="BI214">
        <v>22.741554260000001</v>
      </c>
      <c r="BJ214">
        <v>64.573333739999995</v>
      </c>
      <c r="BK214">
        <v>72.700508119999995</v>
      </c>
      <c r="BL214">
        <v>350.73382570000001</v>
      </c>
      <c r="BM214">
        <v>1802.328125</v>
      </c>
      <c r="BN214">
        <v>0.23466208599999999</v>
      </c>
      <c r="BO214">
        <v>101.2924805</v>
      </c>
      <c r="BP214">
        <v>0.464708328</v>
      </c>
      <c r="BQ214">
        <v>0.18812657899999999</v>
      </c>
      <c r="BR214">
        <v>0.75</v>
      </c>
      <c r="BS214">
        <v>-1.355140209</v>
      </c>
      <c r="BT214">
        <v>7.355140209</v>
      </c>
      <c r="BU214">
        <v>1</v>
      </c>
      <c r="BV214">
        <v>0</v>
      </c>
      <c r="BW214">
        <v>0.15999999600000001</v>
      </c>
      <c r="BX214">
        <v>111115</v>
      </c>
      <c r="BY214">
        <v>1.7536691280000001</v>
      </c>
      <c r="BZ214">
        <v>4.5620499999999998E-3</v>
      </c>
      <c r="CA214">
        <v>298.63497580000001</v>
      </c>
      <c r="CB214">
        <v>298.09118690000003</v>
      </c>
      <c r="CC214">
        <v>288.37249359999998</v>
      </c>
      <c r="CD214">
        <v>0.32356079500000001</v>
      </c>
      <c r="CE214">
        <v>3.2727839909999998</v>
      </c>
      <c r="CF214">
        <v>32.310236410000002</v>
      </c>
      <c r="CG214">
        <v>9.5686821500000008</v>
      </c>
      <c r="CH214">
        <v>25.21308136</v>
      </c>
      <c r="CI214">
        <v>3.2202962309999998</v>
      </c>
      <c r="CJ214">
        <v>0.46364537</v>
      </c>
      <c r="CK214">
        <v>2.3035484409999998</v>
      </c>
      <c r="CL214">
        <v>0.91674778999999995</v>
      </c>
      <c r="CM214">
        <v>0.29187239199999998</v>
      </c>
      <c r="CN214">
        <v>5.108579046</v>
      </c>
      <c r="CO214">
        <v>1.016413835</v>
      </c>
      <c r="CP214">
        <v>71.066636889999998</v>
      </c>
      <c r="CQ214">
        <v>49.687206510000003</v>
      </c>
      <c r="CR214">
        <v>-6.6642300000000002E-3</v>
      </c>
      <c r="CS214">
        <v>0</v>
      </c>
      <c r="CT214">
        <v>1577.0226769999999</v>
      </c>
      <c r="CU214">
        <v>0</v>
      </c>
      <c r="CV214" t="e">
        <v>#DIV/0!</v>
      </c>
      <c r="CW214" t="e">
        <v>#DIV/0!</v>
      </c>
      <c r="CX214">
        <v>28</v>
      </c>
      <c r="CY214">
        <v>0.153320850412621</v>
      </c>
      <c r="CZ214">
        <v>-8.1985135593056793</v>
      </c>
      <c r="DA214">
        <v>31.664907547975801</v>
      </c>
      <c r="DB214">
        <v>0.69662796605546795</v>
      </c>
    </row>
    <row r="215" spans="1:106" x14ac:dyDescent="0.3">
      <c r="A215">
        <v>214</v>
      </c>
      <c r="B215" t="s">
        <v>67</v>
      </c>
      <c r="C215">
        <v>53</v>
      </c>
      <c r="D215">
        <v>28</v>
      </c>
      <c r="E215">
        <v>2</v>
      </c>
      <c r="F215">
        <v>5</v>
      </c>
      <c r="G215">
        <v>72</v>
      </c>
      <c r="H215" s="3">
        <v>41316</v>
      </c>
      <c r="I215">
        <v>2</v>
      </c>
      <c r="J215">
        <v>159.56503000000001</v>
      </c>
      <c r="K215">
        <v>2.566625787</v>
      </c>
      <c r="L215">
        <v>158.7405503</v>
      </c>
      <c r="M215">
        <v>245.654774</v>
      </c>
      <c r="N215">
        <v>40.4</v>
      </c>
      <c r="O215">
        <v>21</v>
      </c>
      <c r="P215" s="118">
        <v>0.60510416666666667</v>
      </c>
      <c r="Q215" s="118">
        <v>0.15763888888888888</v>
      </c>
      <c r="R215" s="118">
        <v>0.44746527777777773</v>
      </c>
      <c r="S215">
        <v>5314.5</v>
      </c>
      <c r="T215">
        <v>0</v>
      </c>
      <c r="U215">
        <v>150</v>
      </c>
      <c r="V215">
        <v>11.102000329999999</v>
      </c>
      <c r="W215">
        <v>0.51152818200000005</v>
      </c>
      <c r="X215">
        <v>105.4505564</v>
      </c>
      <c r="Y215">
        <v>25.449457169999999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e">
        <v>#DIV/0!</v>
      </c>
      <c r="AH215" t="e">
        <v>#DIV/0!</v>
      </c>
      <c r="AI215" t="e">
        <v>#DIV/0!</v>
      </c>
      <c r="AJ215">
        <v>-1</v>
      </c>
      <c r="AK215">
        <v>0.87</v>
      </c>
      <c r="AL215">
        <v>0.92</v>
      </c>
      <c r="AM215">
        <v>10.012383460000001</v>
      </c>
      <c r="AN215">
        <v>0.87500619199999996</v>
      </c>
      <c r="AO215">
        <v>7.6945770000000002E-3</v>
      </c>
      <c r="AP215" t="e">
        <v>#DIV/0!</v>
      </c>
      <c r="AQ215" t="e">
        <v>#DIV/0!</v>
      </c>
      <c r="AR215" t="e">
        <v>#DIV/0!</v>
      </c>
      <c r="AS215">
        <v>1801.3149410000001</v>
      </c>
      <c r="AT215">
        <v>0.5</v>
      </c>
      <c r="AU215" t="e">
        <v>#DIV/0!</v>
      </c>
      <c r="AV215">
        <v>4.7112085840000004</v>
      </c>
      <c r="AW215">
        <v>0.95722569000000002</v>
      </c>
      <c r="AX215">
        <v>25.449457169999999</v>
      </c>
      <c r="AY215">
        <v>2</v>
      </c>
      <c r="AZ215">
        <v>4.644859791</v>
      </c>
      <c r="BA215">
        <v>1</v>
      </c>
      <c r="BB215">
        <v>9.289719582</v>
      </c>
      <c r="BC215">
        <v>24.868556980000001</v>
      </c>
      <c r="BD215">
        <v>25.449457169999999</v>
      </c>
      <c r="BE215">
        <v>25.002561570000001</v>
      </c>
      <c r="BF215">
        <v>150.45321659999999</v>
      </c>
      <c r="BG215">
        <v>143.73616029999999</v>
      </c>
      <c r="BH215">
        <v>20.165987009999998</v>
      </c>
      <c r="BI215">
        <v>22.791316989999999</v>
      </c>
      <c r="BJ215">
        <v>64.748817439999996</v>
      </c>
      <c r="BK215">
        <v>73.178215030000004</v>
      </c>
      <c r="BL215">
        <v>350.72421259999999</v>
      </c>
      <c r="BM215">
        <v>1797.4685059999999</v>
      </c>
      <c r="BN215">
        <v>0.20836485900000001</v>
      </c>
      <c r="BO215">
        <v>101.2955704</v>
      </c>
      <c r="BP215">
        <v>1.0248889919999999</v>
      </c>
      <c r="BQ215">
        <v>0.191948906</v>
      </c>
      <c r="BR215">
        <v>0.25</v>
      </c>
      <c r="BS215">
        <v>-1.355140209</v>
      </c>
      <c r="BT215">
        <v>7.355140209</v>
      </c>
      <c r="BU215">
        <v>1</v>
      </c>
      <c r="BV215">
        <v>0</v>
      </c>
      <c r="BW215">
        <v>0.15999999600000001</v>
      </c>
      <c r="BX215">
        <v>111115</v>
      </c>
      <c r="BY215">
        <v>1.753621063</v>
      </c>
      <c r="BZ215">
        <v>4.7112090000000001E-3</v>
      </c>
      <c r="CA215">
        <v>298.59945720000002</v>
      </c>
      <c r="CB215">
        <v>298.01855699999999</v>
      </c>
      <c r="CC215">
        <v>287.59495449999997</v>
      </c>
      <c r="CD215">
        <v>0.29248689300000003</v>
      </c>
      <c r="CE215">
        <v>3.2658851439999999</v>
      </c>
      <c r="CF215">
        <v>32.241144720000001</v>
      </c>
      <c r="CG215">
        <v>9.4498277339999994</v>
      </c>
      <c r="CH215">
        <v>25.159007070000001</v>
      </c>
      <c r="CI215">
        <v>3.2099456260000001</v>
      </c>
      <c r="CJ215">
        <v>0.48483147100000001</v>
      </c>
      <c r="CK215">
        <v>2.3086594539999998</v>
      </c>
      <c r="CL215">
        <v>0.90128617200000005</v>
      </c>
      <c r="CM215">
        <v>0.305310207</v>
      </c>
      <c r="CN215">
        <v>10.681674259999999</v>
      </c>
      <c r="CO215">
        <v>0.73363972</v>
      </c>
      <c r="CP215">
        <v>71.433810440000002</v>
      </c>
      <c r="CQ215">
        <v>142.12279609999999</v>
      </c>
      <c r="CR215">
        <v>5.5800914E-2</v>
      </c>
      <c r="CS215">
        <v>0</v>
      </c>
      <c r="CT215">
        <v>1572.7960720000001</v>
      </c>
      <c r="CU215">
        <v>0</v>
      </c>
      <c r="CV215" t="e">
        <v>#DIV/0!</v>
      </c>
      <c r="CW215" t="e">
        <v>#DIV/0!</v>
      </c>
      <c r="CX215">
        <v>28</v>
      </c>
      <c r="CY215">
        <v>0.153320850412621</v>
      </c>
      <c r="CZ215">
        <v>-8.1985135593056793</v>
      </c>
      <c r="DA215">
        <v>31.664907547975801</v>
      </c>
      <c r="DB215">
        <v>0.69662796605546795</v>
      </c>
    </row>
    <row r="216" spans="1:106" x14ac:dyDescent="0.3">
      <c r="A216">
        <v>215</v>
      </c>
      <c r="B216" t="s">
        <v>67</v>
      </c>
      <c r="C216">
        <v>53</v>
      </c>
      <c r="D216">
        <v>28</v>
      </c>
      <c r="E216">
        <v>2</v>
      </c>
      <c r="F216">
        <v>5</v>
      </c>
      <c r="G216">
        <v>72</v>
      </c>
      <c r="H216" s="3">
        <v>41316</v>
      </c>
      <c r="I216">
        <v>2</v>
      </c>
      <c r="J216">
        <v>159.56503000000001</v>
      </c>
      <c r="K216">
        <v>2.566625787</v>
      </c>
      <c r="L216">
        <v>158.7405503</v>
      </c>
      <c r="M216">
        <v>245.654774</v>
      </c>
      <c r="N216">
        <v>40.4</v>
      </c>
      <c r="O216">
        <v>23</v>
      </c>
      <c r="P216" s="118">
        <v>0.60994212962962957</v>
      </c>
      <c r="Q216" s="118">
        <v>0.15763888888888888</v>
      </c>
      <c r="R216" s="118">
        <v>0.45230324074074074</v>
      </c>
      <c r="S216">
        <v>5732</v>
      </c>
      <c r="T216">
        <v>0</v>
      </c>
      <c r="U216">
        <v>800</v>
      </c>
      <c r="V216">
        <v>48.702458360000001</v>
      </c>
      <c r="W216">
        <v>0.50951231699999999</v>
      </c>
      <c r="X216">
        <v>600.70390550000002</v>
      </c>
      <c r="Y216">
        <v>24.65603638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e">
        <v>#DIV/0!</v>
      </c>
      <c r="AH216" t="e">
        <v>#DIV/0!</v>
      </c>
      <c r="AI216" t="e">
        <v>#DIV/0!</v>
      </c>
      <c r="AJ216">
        <v>-1</v>
      </c>
      <c r="AK216">
        <v>0.87</v>
      </c>
      <c r="AL216">
        <v>0.92</v>
      </c>
      <c r="AM216">
        <v>10.012383460000001</v>
      </c>
      <c r="AN216">
        <v>0.87500619199999996</v>
      </c>
      <c r="AO216">
        <v>3.1524853999999998E-2</v>
      </c>
      <c r="AP216" t="e">
        <v>#DIV/0!</v>
      </c>
      <c r="AQ216" t="e">
        <v>#DIV/0!</v>
      </c>
      <c r="AR216" t="e">
        <v>#DIV/0!</v>
      </c>
      <c r="AS216">
        <v>1801.3149410000001</v>
      </c>
      <c r="AT216">
        <v>0.5</v>
      </c>
      <c r="AU216" t="e">
        <v>#DIV/0!</v>
      </c>
      <c r="AV216">
        <v>4.5373895739999996</v>
      </c>
      <c r="AW216">
        <v>0.92660441299999996</v>
      </c>
      <c r="AX216">
        <v>24.65603638</v>
      </c>
      <c r="AY216">
        <v>2</v>
      </c>
      <c r="AZ216">
        <v>4.644859791</v>
      </c>
      <c r="BA216">
        <v>1</v>
      </c>
      <c r="BB216">
        <v>9.289719582</v>
      </c>
      <c r="BC216">
        <v>24.617652889999999</v>
      </c>
      <c r="BD216">
        <v>24.65603638</v>
      </c>
      <c r="BE216">
        <v>25.010908130000001</v>
      </c>
      <c r="BF216">
        <v>800.82128909999994</v>
      </c>
      <c r="BG216">
        <v>771.05633539999997</v>
      </c>
      <c r="BH216">
        <v>19.074068069999999</v>
      </c>
      <c r="BI216">
        <v>21.60538292</v>
      </c>
      <c r="BJ216">
        <v>62.165420529999999</v>
      </c>
      <c r="BK216">
        <v>70.415382390000005</v>
      </c>
      <c r="BL216">
        <v>350.75506589999998</v>
      </c>
      <c r="BM216">
        <v>1801.829346</v>
      </c>
      <c r="BN216">
        <v>0.32367724199999998</v>
      </c>
      <c r="BO216">
        <v>101.29186249999999</v>
      </c>
      <c r="BP216">
        <v>2.7288684839999999</v>
      </c>
      <c r="BQ216">
        <v>0.178143516</v>
      </c>
      <c r="BR216">
        <v>0.25</v>
      </c>
      <c r="BS216">
        <v>-1.355140209</v>
      </c>
      <c r="BT216">
        <v>7.355140209</v>
      </c>
      <c r="BU216">
        <v>1</v>
      </c>
      <c r="BV216">
        <v>0</v>
      </c>
      <c r="BW216">
        <v>0.15999999600000001</v>
      </c>
      <c r="BX216">
        <v>111115</v>
      </c>
      <c r="BY216">
        <v>1.7537753300000001</v>
      </c>
      <c r="BZ216">
        <v>4.5373899999999997E-3</v>
      </c>
      <c r="CA216">
        <v>297.80603639999998</v>
      </c>
      <c r="CB216">
        <v>297.76765289999997</v>
      </c>
      <c r="CC216">
        <v>288.29268889999997</v>
      </c>
      <c r="CD216">
        <v>0.35084957900000002</v>
      </c>
      <c r="CE216">
        <v>3.1150538879999998</v>
      </c>
      <c r="CF216">
        <v>30.753249189999998</v>
      </c>
      <c r="CG216">
        <v>9.147866273</v>
      </c>
      <c r="CH216">
        <v>24.63684464</v>
      </c>
      <c r="CI216">
        <v>3.1114822160000002</v>
      </c>
      <c r="CJ216">
        <v>0.483020159</v>
      </c>
      <c r="CK216">
        <v>2.1884494760000002</v>
      </c>
      <c r="CL216">
        <v>0.92303274000000002</v>
      </c>
      <c r="CM216">
        <v>0.30416099000000002</v>
      </c>
      <c r="CN216">
        <v>60.846417389999999</v>
      </c>
      <c r="CO216">
        <v>0.77906616900000003</v>
      </c>
      <c r="CP216">
        <v>71.042546040000005</v>
      </c>
      <c r="CQ216">
        <v>763.97880009999994</v>
      </c>
      <c r="CR216">
        <v>4.5288516000000001E-2</v>
      </c>
      <c r="CS216">
        <v>0</v>
      </c>
      <c r="CT216">
        <v>1576.611834</v>
      </c>
      <c r="CU216">
        <v>0</v>
      </c>
      <c r="CV216" t="e">
        <v>#DIV/0!</v>
      </c>
      <c r="CW216" t="e">
        <v>#DIV/0!</v>
      </c>
      <c r="CX216">
        <v>28</v>
      </c>
      <c r="CY216">
        <v>0.153320850412621</v>
      </c>
      <c r="CZ216">
        <v>-8.1985135593056793</v>
      </c>
      <c r="DA216">
        <v>31.664907547975801</v>
      </c>
      <c r="DB216">
        <v>0.69662796605546795</v>
      </c>
    </row>
    <row r="217" spans="1:106" x14ac:dyDescent="0.3">
      <c r="A217">
        <v>216</v>
      </c>
      <c r="B217" t="s">
        <v>67</v>
      </c>
      <c r="C217">
        <v>53</v>
      </c>
      <c r="D217">
        <v>28</v>
      </c>
      <c r="E217">
        <v>2</v>
      </c>
      <c r="F217">
        <v>5</v>
      </c>
      <c r="G217">
        <v>72</v>
      </c>
      <c r="H217" s="3">
        <v>41316</v>
      </c>
      <c r="I217">
        <v>2</v>
      </c>
      <c r="J217">
        <v>159.56503000000001</v>
      </c>
      <c r="K217">
        <v>2.566625787</v>
      </c>
      <c r="L217">
        <v>158.7405503</v>
      </c>
      <c r="M217">
        <v>245.654774</v>
      </c>
      <c r="N217">
        <v>40.4</v>
      </c>
      <c r="O217">
        <v>24</v>
      </c>
      <c r="P217" s="118">
        <v>0.61214120370370373</v>
      </c>
      <c r="Q217" s="118">
        <v>0.15763888888888888</v>
      </c>
      <c r="R217" s="118">
        <v>0.45450231481481485</v>
      </c>
      <c r="S217">
        <v>5914</v>
      </c>
      <c r="T217">
        <v>0</v>
      </c>
      <c r="U217">
        <v>400</v>
      </c>
      <c r="V217">
        <v>32.641370219999999</v>
      </c>
      <c r="W217">
        <v>0.502785131</v>
      </c>
      <c r="X217">
        <v>266.36875329999998</v>
      </c>
      <c r="Y217">
        <v>24.444726939999999</v>
      </c>
      <c r="Z217">
        <v>4</v>
      </c>
      <c r="AA217">
        <v>4</v>
      </c>
      <c r="AB217">
        <v>0</v>
      </c>
      <c r="AC217">
        <v>0</v>
      </c>
      <c r="AD217">
        <v>506.1882324</v>
      </c>
      <c r="AE217">
        <v>927.42773439999996</v>
      </c>
      <c r="AF217">
        <v>692.54907230000003</v>
      </c>
      <c r="AG217" t="e">
        <v>#DIV/0!</v>
      </c>
      <c r="AH217">
        <v>0.45420196800000001</v>
      </c>
      <c r="AI217">
        <v>0.253258182</v>
      </c>
      <c r="AJ217">
        <v>-1</v>
      </c>
      <c r="AK217">
        <v>0.87</v>
      </c>
      <c r="AL217">
        <v>0.92</v>
      </c>
      <c r="AM217">
        <v>10.040945049999999</v>
      </c>
      <c r="AN217">
        <v>0.87502047299999997</v>
      </c>
      <c r="AO217">
        <v>2.1372874E-2</v>
      </c>
      <c r="AP217">
        <v>0.55758935499999995</v>
      </c>
      <c r="AQ217">
        <v>1.832179563</v>
      </c>
      <c r="AR217">
        <v>-1</v>
      </c>
      <c r="AS217">
        <v>1798.839966</v>
      </c>
      <c r="AT217">
        <v>0.5</v>
      </c>
      <c r="AU217">
        <v>199.31694949999999</v>
      </c>
      <c r="AV217">
        <v>4.5665952839999999</v>
      </c>
      <c r="AW217">
        <v>0.94481519599999997</v>
      </c>
      <c r="AX217">
        <v>24.444726939999999</v>
      </c>
      <c r="AY217">
        <v>2</v>
      </c>
      <c r="AZ217">
        <v>4.644859791</v>
      </c>
      <c r="BA217">
        <v>1</v>
      </c>
      <c r="BB217">
        <v>9.289719582</v>
      </c>
      <c r="BC217">
        <v>24.49396896</v>
      </c>
      <c r="BD217">
        <v>24.444726939999999</v>
      </c>
      <c r="BE217">
        <v>25.009338379999999</v>
      </c>
      <c r="BF217">
        <v>399.57055659999997</v>
      </c>
      <c r="BG217">
        <v>379.97030640000003</v>
      </c>
      <c r="BH217">
        <v>18.491333010000002</v>
      </c>
      <c r="BI217">
        <v>21.040256500000002</v>
      </c>
      <c r="BJ217">
        <v>60.710971829999998</v>
      </c>
      <c r="BK217">
        <v>69.079620360000007</v>
      </c>
      <c r="BL217">
        <v>350.7765503</v>
      </c>
      <c r="BM217">
        <v>1798.839966</v>
      </c>
      <c r="BN217">
        <v>0.225560024</v>
      </c>
      <c r="BO217">
        <v>101.2872543</v>
      </c>
      <c r="BP217">
        <v>1.7102527620000001</v>
      </c>
      <c r="BQ217">
        <v>0.19542028</v>
      </c>
      <c r="BR217">
        <v>0.75</v>
      </c>
      <c r="BS217">
        <v>-1.355140209</v>
      </c>
      <c r="BT217">
        <v>7.355140209</v>
      </c>
      <c r="BU217">
        <v>1</v>
      </c>
      <c r="BV217">
        <v>0</v>
      </c>
      <c r="BW217">
        <v>0.15999999600000001</v>
      </c>
      <c r="BX217">
        <v>111115</v>
      </c>
      <c r="BY217">
        <v>1.7538827509999999</v>
      </c>
      <c r="BZ217">
        <v>4.5665949999999997E-3</v>
      </c>
      <c r="CA217">
        <v>297.59472690000001</v>
      </c>
      <c r="CB217">
        <v>297.64396900000003</v>
      </c>
      <c r="CC217">
        <v>287.81438809999997</v>
      </c>
      <c r="CD217">
        <v>0.34780438600000002</v>
      </c>
      <c r="CE217">
        <v>3.0759250069999999</v>
      </c>
      <c r="CF217">
        <v>30.3683324</v>
      </c>
      <c r="CG217">
        <v>9.3280758979999998</v>
      </c>
      <c r="CH217">
        <v>24.46934795</v>
      </c>
      <c r="CI217">
        <v>3.0804619369999999</v>
      </c>
      <c r="CJ217">
        <v>0.47697019400000001</v>
      </c>
      <c r="CK217">
        <v>2.131109811</v>
      </c>
      <c r="CL217">
        <v>0.94935212499999999</v>
      </c>
      <c r="CM217">
        <v>0.30032296000000003</v>
      </c>
      <c r="CN217">
        <v>26.979759659999999</v>
      </c>
      <c r="CO217">
        <v>0.70102518199999997</v>
      </c>
      <c r="CP217">
        <v>70.091877289999999</v>
      </c>
      <c r="CQ217">
        <v>375.2267994</v>
      </c>
      <c r="CR217">
        <v>6.0973654000000002E-2</v>
      </c>
      <c r="CS217">
        <v>0</v>
      </c>
      <c r="CT217">
        <v>1574.0217970000001</v>
      </c>
      <c r="CU217">
        <v>421.23950200000002</v>
      </c>
      <c r="CV217">
        <v>0.253258182</v>
      </c>
      <c r="CW217" t="e">
        <v>#DIV/0!</v>
      </c>
      <c r="CX217">
        <v>28</v>
      </c>
      <c r="CY217">
        <v>0.153320850412621</v>
      </c>
      <c r="CZ217">
        <v>-8.1985135593056793</v>
      </c>
      <c r="DA217">
        <v>31.664907547975801</v>
      </c>
      <c r="DB217">
        <v>0.69662796605546795</v>
      </c>
    </row>
    <row r="218" spans="1:106" x14ac:dyDescent="0.3">
      <c r="A218">
        <v>217</v>
      </c>
      <c r="B218" t="s">
        <v>73</v>
      </c>
      <c r="C218">
        <v>59</v>
      </c>
      <c r="D218">
        <v>1</v>
      </c>
      <c r="E218">
        <v>2</v>
      </c>
      <c r="F218">
        <v>6</v>
      </c>
      <c r="G218">
        <v>72</v>
      </c>
      <c r="H218" s="3">
        <v>41316</v>
      </c>
      <c r="I218">
        <v>2</v>
      </c>
      <c r="J218">
        <v>157.30985200000001</v>
      </c>
      <c r="K218">
        <v>1.5889404090000001</v>
      </c>
      <c r="L218">
        <v>143.95987249999999</v>
      </c>
      <c r="M218">
        <v>225.41778919999999</v>
      </c>
      <c r="N218">
        <v>47.4</v>
      </c>
      <c r="O218">
        <v>26</v>
      </c>
      <c r="P218" s="118">
        <v>0.61895833333333339</v>
      </c>
      <c r="Q218" s="118">
        <v>0.15763888888888888</v>
      </c>
      <c r="R218" s="118">
        <v>0.46131944444444445</v>
      </c>
      <c r="S218">
        <v>6511</v>
      </c>
      <c r="T218">
        <v>0</v>
      </c>
      <c r="U218">
        <v>50</v>
      </c>
      <c r="V218">
        <v>0.22092963199999999</v>
      </c>
      <c r="W218">
        <v>0.52054111400000003</v>
      </c>
      <c r="X218">
        <v>47.477759769999999</v>
      </c>
      <c r="Y218">
        <v>24.19540215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e">
        <v>#DIV/0!</v>
      </c>
      <c r="AH218" t="e">
        <v>#DIV/0!</v>
      </c>
      <c r="AI218" t="e">
        <v>#DIV/0!</v>
      </c>
      <c r="AJ218">
        <v>-1</v>
      </c>
      <c r="AK218">
        <v>0.87</v>
      </c>
      <c r="AL218">
        <v>0.92</v>
      </c>
      <c r="AM218">
        <v>10.012383460000001</v>
      </c>
      <c r="AN218">
        <v>0.87500619199999996</v>
      </c>
      <c r="AO218">
        <v>7.7419299999999995E-4</v>
      </c>
      <c r="AP218" t="e">
        <v>#DIV/0!</v>
      </c>
      <c r="AQ218" t="e">
        <v>#DIV/0!</v>
      </c>
      <c r="AR218" t="e">
        <v>#DIV/0!</v>
      </c>
      <c r="AS218">
        <v>1798.839966</v>
      </c>
      <c r="AT218">
        <v>0.5</v>
      </c>
      <c r="AU218" t="e">
        <v>#DIV/0!</v>
      </c>
      <c r="AV218">
        <v>5.0731667739999997</v>
      </c>
      <c r="AW218">
        <v>1.016412458</v>
      </c>
      <c r="AX218">
        <v>24.19540215</v>
      </c>
      <c r="AY218">
        <v>2</v>
      </c>
      <c r="AZ218">
        <v>4.644859791</v>
      </c>
      <c r="BA218">
        <v>1</v>
      </c>
      <c r="BB218">
        <v>9.289719582</v>
      </c>
      <c r="BC218">
        <v>24.427406309999999</v>
      </c>
      <c r="BD218">
        <v>24.19540215</v>
      </c>
      <c r="BE218">
        <v>25.014759059999999</v>
      </c>
      <c r="BF218">
        <v>49.245147709999998</v>
      </c>
      <c r="BG218">
        <v>48.977539059999998</v>
      </c>
      <c r="BH218">
        <v>17.049890520000002</v>
      </c>
      <c r="BI218">
        <v>19.884626390000001</v>
      </c>
      <c r="BJ218">
        <v>56.1973877</v>
      </c>
      <c r="BK218">
        <v>65.540840149999994</v>
      </c>
      <c r="BL218">
        <v>350.8114319</v>
      </c>
      <c r="BM218">
        <v>1802.3139650000001</v>
      </c>
      <c r="BN218">
        <v>0.20533379900000001</v>
      </c>
      <c r="BO218">
        <v>101.2791138</v>
      </c>
      <c r="BP218">
        <v>0.192308426</v>
      </c>
      <c r="BQ218">
        <v>0.19123174300000001</v>
      </c>
      <c r="BR218">
        <v>0.5</v>
      </c>
      <c r="BS218">
        <v>-1.355140209</v>
      </c>
      <c r="BT218">
        <v>7.355140209</v>
      </c>
      <c r="BU218">
        <v>1</v>
      </c>
      <c r="BV218">
        <v>0</v>
      </c>
      <c r="BW218">
        <v>0.15999999600000001</v>
      </c>
      <c r="BX218">
        <v>111115</v>
      </c>
      <c r="BY218">
        <v>1.754057159</v>
      </c>
      <c r="BZ218">
        <v>5.073167E-3</v>
      </c>
      <c r="CA218">
        <v>297.3454021</v>
      </c>
      <c r="CB218">
        <v>297.57740630000001</v>
      </c>
      <c r="CC218">
        <v>288.37022789999997</v>
      </c>
      <c r="CD218">
        <v>0.26901966399999999</v>
      </c>
      <c r="CE218">
        <v>3.0303097970000001</v>
      </c>
      <c r="CF218">
        <v>29.920382239999999</v>
      </c>
      <c r="CG218">
        <v>10.035755849999999</v>
      </c>
      <c r="CH218">
        <v>24.311404230000001</v>
      </c>
      <c r="CI218">
        <v>3.0514588499999999</v>
      </c>
      <c r="CJ218">
        <v>0.49292074200000002</v>
      </c>
      <c r="CK218">
        <v>2.013897338</v>
      </c>
      <c r="CL218">
        <v>1.037561511</v>
      </c>
      <c r="CM218">
        <v>0.31044337100000002</v>
      </c>
      <c r="CN218">
        <v>4.8085054329999997</v>
      </c>
      <c r="CO218">
        <v>0.96937822299999998</v>
      </c>
      <c r="CP218">
        <v>67.427059569999997</v>
      </c>
      <c r="CQ218">
        <v>48.945433139999999</v>
      </c>
      <c r="CR218">
        <v>3.0435190000000002E-3</v>
      </c>
      <c r="CS218">
        <v>0</v>
      </c>
      <c r="CT218">
        <v>1577.035879</v>
      </c>
      <c r="CU218">
        <v>0</v>
      </c>
      <c r="CV218" t="e">
        <v>#DIV/0!</v>
      </c>
      <c r="CW218" t="e">
        <v>#DIV/0!</v>
      </c>
      <c r="CX218">
        <v>1</v>
      </c>
      <c r="CY218">
        <v>0.14642505555948601</v>
      </c>
      <c r="CZ218">
        <v>-6.7310039801621704</v>
      </c>
      <c r="DA218">
        <v>31.339510465304201</v>
      </c>
      <c r="DB218">
        <v>0.68946923023669104</v>
      </c>
    </row>
    <row r="219" spans="1:106" x14ac:dyDescent="0.3">
      <c r="A219">
        <v>218</v>
      </c>
      <c r="B219" t="s">
        <v>73</v>
      </c>
      <c r="C219">
        <v>59</v>
      </c>
      <c r="D219">
        <v>1</v>
      </c>
      <c r="E219">
        <v>2</v>
      </c>
      <c r="F219">
        <v>6</v>
      </c>
      <c r="G219">
        <v>72</v>
      </c>
      <c r="H219" s="3">
        <v>41316</v>
      </c>
      <c r="I219">
        <v>2</v>
      </c>
      <c r="J219">
        <v>157.30985200000001</v>
      </c>
      <c r="K219">
        <v>1.5889404090000001</v>
      </c>
      <c r="L219">
        <v>143.95987249999999</v>
      </c>
      <c r="M219">
        <v>225.41778919999999</v>
      </c>
      <c r="N219">
        <v>47.4</v>
      </c>
      <c r="O219">
        <v>27</v>
      </c>
      <c r="P219" s="118">
        <v>0.62087962962962961</v>
      </c>
      <c r="Q219" s="118">
        <v>0.15763888888888888</v>
      </c>
      <c r="R219" s="118">
        <v>0.46324074074074079</v>
      </c>
      <c r="S219">
        <v>6677</v>
      </c>
      <c r="T219">
        <v>0</v>
      </c>
      <c r="U219">
        <v>150</v>
      </c>
      <c r="V219">
        <v>11.444970189999999</v>
      </c>
      <c r="W219">
        <v>0.52232574700000001</v>
      </c>
      <c r="X219">
        <v>105.54959909999999</v>
      </c>
      <c r="Y219">
        <v>24.05868912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e">
        <v>#DIV/0!</v>
      </c>
      <c r="AH219" t="e">
        <v>#DIV/0!</v>
      </c>
      <c r="AI219" t="e">
        <v>#DIV/0!</v>
      </c>
      <c r="AJ219">
        <v>-1</v>
      </c>
      <c r="AK219">
        <v>0.87</v>
      </c>
      <c r="AL219">
        <v>0.92</v>
      </c>
      <c r="AM219">
        <v>10.040945049999999</v>
      </c>
      <c r="AN219">
        <v>0.87502047299999997</v>
      </c>
      <c r="AO219">
        <v>7.9116189999999999E-3</v>
      </c>
      <c r="AP219" t="e">
        <v>#DIV/0!</v>
      </c>
      <c r="AQ219" t="e">
        <v>#DIV/0!</v>
      </c>
      <c r="AR219" t="e">
        <v>#DIV/0!</v>
      </c>
      <c r="AS219">
        <v>1798.839966</v>
      </c>
      <c r="AT219">
        <v>0.5</v>
      </c>
      <c r="AU219" t="e">
        <v>#DIV/0!</v>
      </c>
      <c r="AV219">
        <v>5.1029980650000004</v>
      </c>
      <c r="AW219">
        <v>1.0192574299999999</v>
      </c>
      <c r="AX219">
        <v>24.05868912</v>
      </c>
      <c r="AY219">
        <v>2</v>
      </c>
      <c r="AZ219">
        <v>4.644859791</v>
      </c>
      <c r="BA219">
        <v>1</v>
      </c>
      <c r="BB219">
        <v>9.289719582</v>
      </c>
      <c r="BC219">
        <v>24.396512990000002</v>
      </c>
      <c r="BD219">
        <v>24.05868912</v>
      </c>
      <c r="BE219">
        <v>25.012287140000002</v>
      </c>
      <c r="BF219">
        <v>151.28782649999999</v>
      </c>
      <c r="BG219">
        <v>144.34307860000001</v>
      </c>
      <c r="BH219">
        <v>16.761648180000002</v>
      </c>
      <c r="BI219">
        <v>19.613824839999999</v>
      </c>
      <c r="BJ219">
        <v>55.344642640000004</v>
      </c>
      <c r="BK219">
        <v>64.762138370000002</v>
      </c>
      <c r="BL219">
        <v>350.81338499999998</v>
      </c>
      <c r="BM219">
        <v>1797.6713870000001</v>
      </c>
      <c r="BN219">
        <v>0.30142542700000002</v>
      </c>
      <c r="BO219">
        <v>101.2699966</v>
      </c>
      <c r="BP219">
        <v>0.58990669299999998</v>
      </c>
      <c r="BQ219">
        <v>0.18915654700000001</v>
      </c>
      <c r="BR219">
        <v>0.75</v>
      </c>
      <c r="BS219">
        <v>-1.355140209</v>
      </c>
      <c r="BT219">
        <v>7.355140209</v>
      </c>
      <c r="BU219">
        <v>1</v>
      </c>
      <c r="BV219">
        <v>0</v>
      </c>
      <c r="BW219">
        <v>0.15999999600000001</v>
      </c>
      <c r="BX219">
        <v>111115</v>
      </c>
      <c r="BY219">
        <v>1.7540669250000001</v>
      </c>
      <c r="BZ219">
        <v>5.1029980000000001E-3</v>
      </c>
      <c r="CA219">
        <v>297.20868910000002</v>
      </c>
      <c r="CB219">
        <v>297.546513</v>
      </c>
      <c r="CC219">
        <v>287.62741540000002</v>
      </c>
      <c r="CD219">
        <v>0.26559165899999998</v>
      </c>
      <c r="CE219">
        <v>3.0055494070000002</v>
      </c>
      <c r="CF219">
        <v>29.678577130000001</v>
      </c>
      <c r="CG219">
        <v>10.064752289999999</v>
      </c>
      <c r="CH219">
        <v>24.227601050000001</v>
      </c>
      <c r="CI219">
        <v>3.0361672890000002</v>
      </c>
      <c r="CJ219">
        <v>0.49452072000000002</v>
      </c>
      <c r="CK219">
        <v>1.986291976</v>
      </c>
      <c r="CL219">
        <v>1.049875313</v>
      </c>
      <c r="CM219">
        <v>0.31145881399999997</v>
      </c>
      <c r="CN219">
        <v>10.689007549999999</v>
      </c>
      <c r="CO219">
        <v>0.73124115199999995</v>
      </c>
      <c r="CP219">
        <v>67.081435110000001</v>
      </c>
      <c r="CQ219">
        <v>142.67987339999999</v>
      </c>
      <c r="CR219">
        <v>5.3808922000000002E-2</v>
      </c>
      <c r="CS219">
        <v>0</v>
      </c>
      <c r="CT219">
        <v>1572.999266</v>
      </c>
      <c r="CU219">
        <v>0</v>
      </c>
      <c r="CV219" t="e">
        <v>#DIV/0!</v>
      </c>
      <c r="CW219" t="e">
        <v>#DIV/0!</v>
      </c>
      <c r="CX219">
        <v>1</v>
      </c>
      <c r="CY219">
        <v>0.14642505555948601</v>
      </c>
      <c r="CZ219">
        <v>-6.7310039801621704</v>
      </c>
      <c r="DA219">
        <v>31.339510465304201</v>
      </c>
      <c r="DB219">
        <v>0.68946923023669104</v>
      </c>
    </row>
    <row r="220" spans="1:106" x14ac:dyDescent="0.3">
      <c r="A220">
        <v>219</v>
      </c>
      <c r="B220" t="s">
        <v>73</v>
      </c>
      <c r="C220">
        <v>59</v>
      </c>
      <c r="D220">
        <v>1</v>
      </c>
      <c r="E220">
        <v>2</v>
      </c>
      <c r="F220">
        <v>6</v>
      </c>
      <c r="G220">
        <v>72</v>
      </c>
      <c r="H220" s="3">
        <v>41316</v>
      </c>
      <c r="I220">
        <v>2</v>
      </c>
      <c r="J220">
        <v>157.30985200000001</v>
      </c>
      <c r="K220">
        <v>1.5889404090000001</v>
      </c>
      <c r="L220">
        <v>143.95987249999999</v>
      </c>
      <c r="M220">
        <v>225.41778919999999</v>
      </c>
      <c r="N220">
        <v>47.4</v>
      </c>
      <c r="O220">
        <v>29</v>
      </c>
      <c r="P220" s="118">
        <v>0.62503472222222223</v>
      </c>
      <c r="Q220" s="118">
        <v>0.15763888888888888</v>
      </c>
      <c r="R220" s="118">
        <v>0.46739583333333329</v>
      </c>
      <c r="S220">
        <v>7036</v>
      </c>
      <c r="T220">
        <v>0</v>
      </c>
      <c r="U220">
        <v>800</v>
      </c>
      <c r="V220">
        <v>45.850580069999999</v>
      </c>
      <c r="W220">
        <v>0.51462315800000002</v>
      </c>
      <c r="X220">
        <v>610.95299150000005</v>
      </c>
      <c r="Y220">
        <v>23.81424904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e">
        <v>#DIV/0!</v>
      </c>
      <c r="AH220" t="e">
        <v>#DIV/0!</v>
      </c>
      <c r="AI220" t="e">
        <v>#DIV/0!</v>
      </c>
      <c r="AJ220">
        <v>-1</v>
      </c>
      <c r="AK220">
        <v>0.87</v>
      </c>
      <c r="AL220">
        <v>0.92</v>
      </c>
      <c r="AM220">
        <v>10.040945049999999</v>
      </c>
      <c r="AN220">
        <v>0.87502047299999997</v>
      </c>
      <c r="AO220">
        <v>2.9772883E-2</v>
      </c>
      <c r="AP220" t="e">
        <v>#DIV/0!</v>
      </c>
      <c r="AQ220" t="e">
        <v>#DIV/0!</v>
      </c>
      <c r="AR220" t="e">
        <v>#DIV/0!</v>
      </c>
      <c r="AS220">
        <v>1798.839966</v>
      </c>
      <c r="AT220">
        <v>0.5</v>
      </c>
      <c r="AU220" t="e">
        <v>#DIV/0!</v>
      </c>
      <c r="AV220">
        <v>5.1568880799999999</v>
      </c>
      <c r="AW220">
        <v>1.0452113620000001</v>
      </c>
      <c r="AX220">
        <v>23.81424904</v>
      </c>
      <c r="AY220">
        <v>2</v>
      </c>
      <c r="AZ220">
        <v>4.644859791</v>
      </c>
      <c r="BA220">
        <v>1</v>
      </c>
      <c r="BB220">
        <v>9.289719582</v>
      </c>
      <c r="BC220">
        <v>24.35616684</v>
      </c>
      <c r="BD220">
        <v>23.81424904</v>
      </c>
      <c r="BE220">
        <v>25.01352692</v>
      </c>
      <c r="BF220">
        <v>800.28790279999998</v>
      </c>
      <c r="BG220">
        <v>771.87890630000004</v>
      </c>
      <c r="BH220">
        <v>16.040517810000001</v>
      </c>
      <c r="BI220">
        <v>18.92485237</v>
      </c>
      <c r="BJ220">
        <v>53.091388700000003</v>
      </c>
      <c r="BK220">
        <v>62.638046260000003</v>
      </c>
      <c r="BL220">
        <v>350.81192019999997</v>
      </c>
      <c r="BM220">
        <v>1798.356812</v>
      </c>
      <c r="BN220">
        <v>0.24073435400000001</v>
      </c>
      <c r="BO220">
        <v>101.2693558</v>
      </c>
      <c r="BP220">
        <v>2.1177082060000001</v>
      </c>
      <c r="BQ220">
        <v>0.16195394099999999</v>
      </c>
      <c r="BR220">
        <v>0.25</v>
      </c>
      <c r="BS220">
        <v>-1.355140209</v>
      </c>
      <c r="BT220">
        <v>7.355140209</v>
      </c>
      <c r="BU220">
        <v>1</v>
      </c>
      <c r="BV220">
        <v>0</v>
      </c>
      <c r="BW220">
        <v>0.15999999600000001</v>
      </c>
      <c r="BX220">
        <v>111115</v>
      </c>
      <c r="BY220">
        <v>1.754059601</v>
      </c>
      <c r="BZ220">
        <v>5.1568880000000001E-3</v>
      </c>
      <c r="CA220">
        <v>296.964249</v>
      </c>
      <c r="CB220">
        <v>297.50616680000002</v>
      </c>
      <c r="CC220">
        <v>287.73708340000002</v>
      </c>
      <c r="CD220">
        <v>0.26576997099999999</v>
      </c>
      <c r="CE220">
        <v>2.9617189700000002</v>
      </c>
      <c r="CF220">
        <v>29.245954480000002</v>
      </c>
      <c r="CG220">
        <v>10.32110211</v>
      </c>
      <c r="CH220">
        <v>24.08520794</v>
      </c>
      <c r="CI220">
        <v>3.0103384119999999</v>
      </c>
      <c r="CJ220">
        <v>0.48761094500000002</v>
      </c>
      <c r="CK220">
        <v>1.9165076080000001</v>
      </c>
      <c r="CL220">
        <v>1.093830804</v>
      </c>
      <c r="CM220">
        <v>0.307073816</v>
      </c>
      <c r="CN220">
        <v>61.87081586</v>
      </c>
      <c r="CO220">
        <v>0.79151404000000003</v>
      </c>
      <c r="CP220">
        <v>65.736432370000003</v>
      </c>
      <c r="CQ220">
        <v>765.21581140000001</v>
      </c>
      <c r="CR220">
        <v>3.9388280999999997E-2</v>
      </c>
      <c r="CS220">
        <v>0</v>
      </c>
      <c r="CT220">
        <v>1573.599027</v>
      </c>
      <c r="CU220">
        <v>0</v>
      </c>
      <c r="CV220" t="e">
        <v>#DIV/0!</v>
      </c>
      <c r="CW220" t="e">
        <v>#DIV/0!</v>
      </c>
      <c r="CX220">
        <v>1</v>
      </c>
      <c r="CY220">
        <v>0.14642505555948601</v>
      </c>
      <c r="CZ220">
        <v>-6.7310039801621704</v>
      </c>
      <c r="DA220">
        <v>31.339510465304201</v>
      </c>
      <c r="DB220">
        <v>0.68946923023669104</v>
      </c>
    </row>
    <row r="221" spans="1:106" x14ac:dyDescent="0.3">
      <c r="A221">
        <v>220</v>
      </c>
      <c r="B221" t="s">
        <v>73</v>
      </c>
      <c r="C221">
        <v>59</v>
      </c>
      <c r="D221">
        <v>1</v>
      </c>
      <c r="E221">
        <v>2</v>
      </c>
      <c r="F221">
        <v>6</v>
      </c>
      <c r="G221">
        <v>72</v>
      </c>
      <c r="H221" s="3">
        <v>41316</v>
      </c>
      <c r="I221">
        <v>2</v>
      </c>
      <c r="J221">
        <v>157.30985200000001</v>
      </c>
      <c r="K221">
        <v>1.5889404090000001</v>
      </c>
      <c r="L221">
        <v>143.95987249999999</v>
      </c>
      <c r="M221">
        <v>225.41778919999999</v>
      </c>
      <c r="N221">
        <v>47.4</v>
      </c>
      <c r="O221">
        <v>30</v>
      </c>
      <c r="P221" s="118">
        <v>0.62672453703703701</v>
      </c>
      <c r="Q221" s="118">
        <v>0.15763888888888888</v>
      </c>
      <c r="R221" s="118">
        <v>0.46908564814814818</v>
      </c>
      <c r="S221">
        <v>7173.5</v>
      </c>
      <c r="T221">
        <v>0</v>
      </c>
      <c r="U221">
        <v>400</v>
      </c>
      <c r="V221">
        <v>32.128821170000002</v>
      </c>
      <c r="W221">
        <v>0.49304768300000001</v>
      </c>
      <c r="X221">
        <v>265.39054399999998</v>
      </c>
      <c r="Y221">
        <v>23.957712170000001</v>
      </c>
      <c r="Z221">
        <v>5</v>
      </c>
      <c r="AA221">
        <v>5</v>
      </c>
      <c r="AB221">
        <v>0</v>
      </c>
      <c r="AC221">
        <v>0</v>
      </c>
      <c r="AD221">
        <v>557.23754880000001</v>
      </c>
      <c r="AE221">
        <v>1050.628052</v>
      </c>
      <c r="AF221">
        <v>807.41040039999996</v>
      </c>
      <c r="AG221" t="e">
        <v>#DIV/0!</v>
      </c>
      <c r="AH221">
        <v>0.46961481999999999</v>
      </c>
      <c r="AI221">
        <v>0.23149739</v>
      </c>
      <c r="AJ221">
        <v>-1</v>
      </c>
      <c r="AK221">
        <v>0.87</v>
      </c>
      <c r="AL221">
        <v>0.92</v>
      </c>
      <c r="AM221">
        <v>10.040945049999999</v>
      </c>
      <c r="AN221">
        <v>0.87502047299999997</v>
      </c>
      <c r="AO221">
        <v>2.1055592000000001E-2</v>
      </c>
      <c r="AP221">
        <v>0.492951627</v>
      </c>
      <c r="AQ221">
        <v>1.8854222119999999</v>
      </c>
      <c r="AR221">
        <v>-1</v>
      </c>
      <c r="AS221">
        <v>1798.126831</v>
      </c>
      <c r="AT221">
        <v>0.5</v>
      </c>
      <c r="AU221">
        <v>182.1187405</v>
      </c>
      <c r="AV221">
        <v>5.1140943810000001</v>
      </c>
      <c r="AW221">
        <v>1.0794049560000001</v>
      </c>
      <c r="AX221">
        <v>23.957712170000001</v>
      </c>
      <c r="AY221">
        <v>2</v>
      </c>
      <c r="AZ221">
        <v>4.644859791</v>
      </c>
      <c r="BA221">
        <v>1</v>
      </c>
      <c r="BB221">
        <v>9.289719582</v>
      </c>
      <c r="BC221">
        <v>24.411409379999998</v>
      </c>
      <c r="BD221">
        <v>23.957712170000001</v>
      </c>
      <c r="BE221">
        <v>25.02065468</v>
      </c>
      <c r="BF221">
        <v>399.41519169999998</v>
      </c>
      <c r="BG221">
        <v>379.98937990000002</v>
      </c>
      <c r="BH221">
        <v>15.98002911</v>
      </c>
      <c r="BI221">
        <v>18.840833660000001</v>
      </c>
      <c r="BJ221">
        <v>52.715660100000001</v>
      </c>
      <c r="BK221">
        <v>62.153015140000001</v>
      </c>
      <c r="BL221">
        <v>350.79226679999999</v>
      </c>
      <c r="BM221">
        <v>1798.126831</v>
      </c>
      <c r="BN221">
        <v>0.27411803600000001</v>
      </c>
      <c r="BO221">
        <v>101.26781459999999</v>
      </c>
      <c r="BP221">
        <v>1.169160843</v>
      </c>
      <c r="BQ221">
        <v>0.173123375</v>
      </c>
      <c r="BR221">
        <v>0.5</v>
      </c>
      <c r="BS221">
        <v>-1.355140209</v>
      </c>
      <c r="BT221">
        <v>7.355140209</v>
      </c>
      <c r="BU221">
        <v>1</v>
      </c>
      <c r="BV221">
        <v>0</v>
      </c>
      <c r="BW221">
        <v>0.15999999600000001</v>
      </c>
      <c r="BX221">
        <v>111115</v>
      </c>
      <c r="BY221">
        <v>1.753961334</v>
      </c>
      <c r="BZ221">
        <v>5.1140939999999996E-3</v>
      </c>
      <c r="CA221">
        <v>297.10771219999998</v>
      </c>
      <c r="CB221">
        <v>297.5614094</v>
      </c>
      <c r="CC221">
        <v>287.7002865</v>
      </c>
      <c r="CD221">
        <v>0.26918088400000001</v>
      </c>
      <c r="CE221">
        <v>2.9873750069999998</v>
      </c>
      <c r="CF221">
        <v>29.49974795</v>
      </c>
      <c r="CG221">
        <v>10.658914279999999</v>
      </c>
      <c r="CH221">
        <v>24.184560780000002</v>
      </c>
      <c r="CI221">
        <v>3.0283398039999998</v>
      </c>
      <c r="CJ221">
        <v>0.46819827000000003</v>
      </c>
      <c r="CK221">
        <v>1.9079700509999999</v>
      </c>
      <c r="CL221">
        <v>1.1203697530000001</v>
      </c>
      <c r="CM221">
        <v>0.29475943500000001</v>
      </c>
      <c r="CN221">
        <v>26.87552041</v>
      </c>
      <c r="CO221">
        <v>0.69841568700000001</v>
      </c>
      <c r="CP221">
        <v>64.838976270000003</v>
      </c>
      <c r="CQ221">
        <v>375.3203575</v>
      </c>
      <c r="CR221">
        <v>5.5504579999999998E-2</v>
      </c>
      <c r="CS221">
        <v>0</v>
      </c>
      <c r="CT221">
        <v>1573.3977890000001</v>
      </c>
      <c r="CU221">
        <v>493.3905029</v>
      </c>
      <c r="CV221">
        <v>0.23149739</v>
      </c>
      <c r="CW221" t="e">
        <v>#DIV/0!</v>
      </c>
      <c r="CX221">
        <v>1</v>
      </c>
      <c r="CY221">
        <v>0.14642505555948601</v>
      </c>
      <c r="CZ221">
        <v>-6.7310039801621704</v>
      </c>
      <c r="DA221">
        <v>31.339510465304201</v>
      </c>
      <c r="DB221">
        <v>0.68946923023669104</v>
      </c>
    </row>
    <row r="222" spans="1:106" x14ac:dyDescent="0.3">
      <c r="A222">
        <v>221</v>
      </c>
      <c r="B222" t="s">
        <v>55</v>
      </c>
      <c r="C222">
        <v>41</v>
      </c>
      <c r="D222">
        <v>24</v>
      </c>
      <c r="E222">
        <v>2</v>
      </c>
      <c r="F222">
        <v>3</v>
      </c>
      <c r="G222">
        <v>72</v>
      </c>
      <c r="H222" s="3">
        <v>41316</v>
      </c>
      <c r="I222">
        <v>2</v>
      </c>
      <c r="J222">
        <v>161.22107410000001</v>
      </c>
      <c r="K222">
        <v>1.3209281719999999</v>
      </c>
      <c r="L222">
        <v>151.24108989999999</v>
      </c>
      <c r="M222">
        <v>250.00306019999999</v>
      </c>
      <c r="N222">
        <v>45</v>
      </c>
      <c r="O222">
        <v>32</v>
      </c>
      <c r="P222" s="118">
        <v>0.63288194444444446</v>
      </c>
      <c r="Q222" s="118">
        <v>0.15763888888888888</v>
      </c>
      <c r="R222" s="118">
        <v>0.47524305555555557</v>
      </c>
      <c r="S222">
        <v>7714</v>
      </c>
      <c r="T222">
        <v>0</v>
      </c>
      <c r="U222">
        <v>50</v>
      </c>
      <c r="V222">
        <v>0.392975148</v>
      </c>
      <c r="W222">
        <v>0.57511467500000002</v>
      </c>
      <c r="X222">
        <v>47.263168899999997</v>
      </c>
      <c r="Y222">
        <v>23.91210938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e">
        <v>#DIV/0!</v>
      </c>
      <c r="AH222" t="e">
        <v>#DIV/0!</v>
      </c>
      <c r="AI222" t="e">
        <v>#DIV/0!</v>
      </c>
      <c r="AJ222">
        <v>-1</v>
      </c>
      <c r="AK222">
        <v>0.87</v>
      </c>
      <c r="AL222">
        <v>0.92</v>
      </c>
      <c r="AM222">
        <v>10.040945049999999</v>
      </c>
      <c r="AN222">
        <v>0.87502047299999997</v>
      </c>
      <c r="AO222">
        <v>8.8527899999999999E-4</v>
      </c>
      <c r="AP222" t="e">
        <v>#DIV/0!</v>
      </c>
      <c r="AQ222" t="e">
        <v>#DIV/0!</v>
      </c>
      <c r="AR222" t="e">
        <v>#DIV/0!</v>
      </c>
      <c r="AS222">
        <v>1798.126831</v>
      </c>
      <c r="AT222">
        <v>0.5</v>
      </c>
      <c r="AU222" t="e">
        <v>#DIV/0!</v>
      </c>
      <c r="AV222">
        <v>5.7520172199999999</v>
      </c>
      <c r="AW222">
        <v>1.049368149</v>
      </c>
      <c r="AX222">
        <v>23.91210938</v>
      </c>
      <c r="AY222">
        <v>2</v>
      </c>
      <c r="AZ222">
        <v>4.644859791</v>
      </c>
      <c r="BA222">
        <v>1</v>
      </c>
      <c r="BB222">
        <v>9.289719582</v>
      </c>
      <c r="BC222">
        <v>24.4479866</v>
      </c>
      <c r="BD222">
        <v>23.91210938</v>
      </c>
      <c r="BE222">
        <v>25.016990660000001</v>
      </c>
      <c r="BF222">
        <v>49.612827299999999</v>
      </c>
      <c r="BG222">
        <v>49.227367399999999</v>
      </c>
      <c r="BH222">
        <v>15.84172916</v>
      </c>
      <c r="BI222">
        <v>19.058433529999999</v>
      </c>
      <c r="BJ222">
        <v>52.14036179</v>
      </c>
      <c r="BK222">
        <v>62.727600099999997</v>
      </c>
      <c r="BL222">
        <v>350.81823730000002</v>
      </c>
      <c r="BM222">
        <v>1798.2288820000001</v>
      </c>
      <c r="BN222">
        <v>0.25691905599999998</v>
      </c>
      <c r="BO222">
        <v>101.2586136</v>
      </c>
      <c r="BP222">
        <v>0.179208755</v>
      </c>
      <c r="BQ222">
        <v>0.18992520900000001</v>
      </c>
      <c r="BR222">
        <v>0.5</v>
      </c>
      <c r="BS222">
        <v>-1.355140209</v>
      </c>
      <c r="BT222">
        <v>7.355140209</v>
      </c>
      <c r="BU222">
        <v>1</v>
      </c>
      <c r="BV222">
        <v>0</v>
      </c>
      <c r="BW222">
        <v>0.15999999600000001</v>
      </c>
      <c r="BX222">
        <v>111115</v>
      </c>
      <c r="BY222">
        <v>1.754091187</v>
      </c>
      <c r="BZ222">
        <v>5.7520169999999999E-3</v>
      </c>
      <c r="CA222">
        <v>297.0621094</v>
      </c>
      <c r="CB222">
        <v>297.59798660000001</v>
      </c>
      <c r="CC222">
        <v>287.71661469999998</v>
      </c>
      <c r="CD222">
        <v>0.16046300799999999</v>
      </c>
      <c r="CE222">
        <v>2.979198706</v>
      </c>
      <c r="CF222">
        <v>29.421681769999999</v>
      </c>
      <c r="CG222">
        <v>10.363248240000001</v>
      </c>
      <c r="CH222">
        <v>24.180047989999998</v>
      </c>
      <c r="CI222">
        <v>3.0275201119999999</v>
      </c>
      <c r="CJ222">
        <v>0.54158579100000004</v>
      </c>
      <c r="CK222">
        <v>1.9298305570000001</v>
      </c>
      <c r="CL222">
        <v>1.0976895550000001</v>
      </c>
      <c r="CM222">
        <v>0.34135183499999999</v>
      </c>
      <c r="CN222">
        <v>4.7858029569999996</v>
      </c>
      <c r="CO222">
        <v>0.96009946099999999</v>
      </c>
      <c r="CP222">
        <v>66.006315909999998</v>
      </c>
      <c r="CQ222">
        <v>49.170259489999999</v>
      </c>
      <c r="CR222">
        <v>5.2753110000000004E-3</v>
      </c>
      <c r="CS222">
        <v>0</v>
      </c>
      <c r="CT222">
        <v>1573.4870860000001</v>
      </c>
      <c r="CU222">
        <v>0</v>
      </c>
      <c r="CV222" t="e">
        <v>#DIV/0!</v>
      </c>
      <c r="CW222" t="e">
        <v>#DIV/0!</v>
      </c>
      <c r="CX222">
        <v>24</v>
      </c>
      <c r="CY222">
        <v>0.15124944302726701</v>
      </c>
      <c r="CZ222">
        <v>-6.75555282382867</v>
      </c>
      <c r="DA222">
        <v>32.569302363260903</v>
      </c>
      <c r="DB222">
        <v>0.71652465199173898</v>
      </c>
    </row>
    <row r="223" spans="1:106" x14ac:dyDescent="0.3">
      <c r="A223">
        <v>222</v>
      </c>
      <c r="B223" t="s">
        <v>55</v>
      </c>
      <c r="C223">
        <v>41</v>
      </c>
      <c r="D223">
        <v>24</v>
      </c>
      <c r="E223">
        <v>2</v>
      </c>
      <c r="F223">
        <v>3</v>
      </c>
      <c r="G223">
        <v>72</v>
      </c>
      <c r="H223" s="3">
        <v>41316</v>
      </c>
      <c r="I223">
        <v>2</v>
      </c>
      <c r="J223">
        <v>161.22107410000001</v>
      </c>
      <c r="K223">
        <v>1.3209281719999999</v>
      </c>
      <c r="L223">
        <v>151.24108989999999</v>
      </c>
      <c r="M223">
        <v>250.00306019999999</v>
      </c>
      <c r="N223">
        <v>45</v>
      </c>
      <c r="O223">
        <v>33</v>
      </c>
      <c r="P223" s="118">
        <v>0.6347800925925926</v>
      </c>
      <c r="Q223" s="118">
        <v>0.15763888888888888</v>
      </c>
      <c r="R223" s="118">
        <v>0.47714120370370372</v>
      </c>
      <c r="S223">
        <v>7878</v>
      </c>
      <c r="T223">
        <v>0</v>
      </c>
      <c r="U223">
        <v>150</v>
      </c>
      <c r="V223">
        <v>12.135326579999999</v>
      </c>
      <c r="W223">
        <v>0.557044023</v>
      </c>
      <c r="X223">
        <v>105.2402105</v>
      </c>
      <c r="Y223">
        <v>23.96071053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e">
        <v>#DIV/0!</v>
      </c>
      <c r="AH223" t="e">
        <v>#DIV/0!</v>
      </c>
      <c r="AI223" t="e">
        <v>#DIV/0!</v>
      </c>
      <c r="AJ223">
        <v>-1</v>
      </c>
      <c r="AK223">
        <v>0.87</v>
      </c>
      <c r="AL223">
        <v>0.92</v>
      </c>
      <c r="AM223">
        <v>10.040945049999999</v>
      </c>
      <c r="AN223">
        <v>0.87502047299999997</v>
      </c>
      <c r="AO223">
        <v>8.347709E-3</v>
      </c>
      <c r="AP223" t="e">
        <v>#DIV/0!</v>
      </c>
      <c r="AQ223" t="e">
        <v>#DIV/0!</v>
      </c>
      <c r="AR223" t="e">
        <v>#DIV/0!</v>
      </c>
      <c r="AS223">
        <v>1798.126831</v>
      </c>
      <c r="AT223">
        <v>0.5</v>
      </c>
      <c r="AU223" t="e">
        <v>#DIV/0!</v>
      </c>
      <c r="AV223">
        <v>5.6110733030000004</v>
      </c>
      <c r="AW223">
        <v>1.054831643</v>
      </c>
      <c r="AX223">
        <v>23.96071053</v>
      </c>
      <c r="AY223">
        <v>2</v>
      </c>
      <c r="AZ223">
        <v>4.644859791</v>
      </c>
      <c r="BA223">
        <v>1</v>
      </c>
      <c r="BB223">
        <v>9.289719582</v>
      </c>
      <c r="BC223">
        <v>24.4691391</v>
      </c>
      <c r="BD223">
        <v>23.96071053</v>
      </c>
      <c r="BE223">
        <v>25.018987660000001</v>
      </c>
      <c r="BF223">
        <v>151.37745670000001</v>
      </c>
      <c r="BG223">
        <v>143.99778749999999</v>
      </c>
      <c r="BH223">
        <v>15.9529953</v>
      </c>
      <c r="BI223">
        <v>19.091091160000001</v>
      </c>
      <c r="BJ223">
        <v>52.438621519999998</v>
      </c>
      <c r="BK223">
        <v>62.753765110000003</v>
      </c>
      <c r="BL223">
        <v>350.78289790000002</v>
      </c>
      <c r="BM223">
        <v>1798.2719729999999</v>
      </c>
      <c r="BN223">
        <v>0.14666485800000001</v>
      </c>
      <c r="BO223">
        <v>101.2556915</v>
      </c>
      <c r="BP223">
        <v>0.59226417499999995</v>
      </c>
      <c r="BQ223">
        <v>0.181538597</v>
      </c>
      <c r="BR223">
        <v>0.5</v>
      </c>
      <c r="BS223">
        <v>-1.355140209</v>
      </c>
      <c r="BT223">
        <v>7.355140209</v>
      </c>
      <c r="BU223">
        <v>1</v>
      </c>
      <c r="BV223">
        <v>0</v>
      </c>
      <c r="BW223">
        <v>0.15999999600000001</v>
      </c>
      <c r="BX223">
        <v>111115</v>
      </c>
      <c r="BY223">
        <v>1.7539144900000001</v>
      </c>
      <c r="BZ223">
        <v>5.6110730000000003E-3</v>
      </c>
      <c r="CA223">
        <v>297.11071049999998</v>
      </c>
      <c r="CB223">
        <v>297.61913909999998</v>
      </c>
      <c r="CC223">
        <v>287.72350920000002</v>
      </c>
      <c r="CD223">
        <v>0.18410948899999999</v>
      </c>
      <c r="CE223">
        <v>2.9879132799999999</v>
      </c>
      <c r="CF223">
        <v>29.50859586</v>
      </c>
      <c r="CG223">
        <v>10.4175047</v>
      </c>
      <c r="CH223">
        <v>24.214924809999999</v>
      </c>
      <c r="CI223">
        <v>3.0338601000000001</v>
      </c>
      <c r="CJ223">
        <v>0.52553132999999996</v>
      </c>
      <c r="CK223">
        <v>1.9330816369999999</v>
      </c>
      <c r="CL223">
        <v>1.1007784629999999</v>
      </c>
      <c r="CM223">
        <v>0.33115003300000001</v>
      </c>
      <c r="CN223">
        <v>10.65617029</v>
      </c>
      <c r="CO223">
        <v>0.73084602399999998</v>
      </c>
      <c r="CP223">
        <v>65.864373430000001</v>
      </c>
      <c r="CQ223">
        <v>142.23425839999999</v>
      </c>
      <c r="CR223">
        <v>5.6195018999999999E-2</v>
      </c>
      <c r="CS223">
        <v>0</v>
      </c>
      <c r="CT223">
        <v>1573.5247910000001</v>
      </c>
      <c r="CU223">
        <v>0</v>
      </c>
      <c r="CV223" t="e">
        <v>#DIV/0!</v>
      </c>
      <c r="CW223" t="e">
        <v>#DIV/0!</v>
      </c>
      <c r="CX223">
        <v>24</v>
      </c>
      <c r="CY223">
        <v>0.15124944302726701</v>
      </c>
      <c r="CZ223">
        <v>-6.75555282382867</v>
      </c>
      <c r="DA223">
        <v>32.569302363260903</v>
      </c>
      <c r="DB223">
        <v>0.71652465199173898</v>
      </c>
    </row>
    <row r="224" spans="1:106" x14ac:dyDescent="0.3">
      <c r="A224">
        <v>223</v>
      </c>
      <c r="B224" t="s">
        <v>55</v>
      </c>
      <c r="C224">
        <v>41</v>
      </c>
      <c r="D224">
        <v>24</v>
      </c>
      <c r="E224">
        <v>2</v>
      </c>
      <c r="F224">
        <v>3</v>
      </c>
      <c r="G224">
        <v>72</v>
      </c>
      <c r="H224" s="3">
        <v>41316</v>
      </c>
      <c r="I224">
        <v>2</v>
      </c>
      <c r="J224">
        <v>161.22107410000001</v>
      </c>
      <c r="K224">
        <v>1.3209281719999999</v>
      </c>
      <c r="L224">
        <v>151.24108989999999</v>
      </c>
      <c r="M224">
        <v>250.00306019999999</v>
      </c>
      <c r="N224">
        <v>45</v>
      </c>
      <c r="O224">
        <v>35</v>
      </c>
      <c r="P224" s="118">
        <v>0.63927083333333334</v>
      </c>
      <c r="Q224" s="118">
        <v>0.15763888888888888</v>
      </c>
      <c r="R224" s="118">
        <v>0.4816319444444444</v>
      </c>
      <c r="S224">
        <v>8266</v>
      </c>
      <c r="T224">
        <v>0</v>
      </c>
      <c r="U224">
        <v>800</v>
      </c>
      <c r="V224">
        <v>50.922789569999999</v>
      </c>
      <c r="W224">
        <v>0.52021680100000001</v>
      </c>
      <c r="X224">
        <v>591.84339969999996</v>
      </c>
      <c r="Y224">
        <v>24.913160319999999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e">
        <v>#DIV/0!</v>
      </c>
      <c r="AH224" t="e">
        <v>#DIV/0!</v>
      </c>
      <c r="AI224" t="e">
        <v>#DIV/0!</v>
      </c>
      <c r="AJ224">
        <v>-1</v>
      </c>
      <c r="AK224">
        <v>0.87</v>
      </c>
      <c r="AL224">
        <v>0.92</v>
      </c>
      <c r="AM224">
        <v>9.9839849469999997</v>
      </c>
      <c r="AN224">
        <v>0.874991992</v>
      </c>
      <c r="AO224">
        <v>3.2941791999999998E-2</v>
      </c>
      <c r="AP224" t="e">
        <v>#DIV/0!</v>
      </c>
      <c r="AQ224" t="e">
        <v>#DIV/0!</v>
      </c>
      <c r="AR224" t="e">
        <v>#DIV/0!</v>
      </c>
      <c r="AS224">
        <v>1798.126831</v>
      </c>
      <c r="AT224">
        <v>0.5</v>
      </c>
      <c r="AU224" t="e">
        <v>#DIV/0!</v>
      </c>
      <c r="AV224">
        <v>5.4201289079999997</v>
      </c>
      <c r="AW224">
        <v>1.0852057829999999</v>
      </c>
      <c r="AX224">
        <v>24.913160319999999</v>
      </c>
      <c r="AY224">
        <v>2</v>
      </c>
      <c r="AZ224">
        <v>4.644859791</v>
      </c>
      <c r="BA224">
        <v>1</v>
      </c>
      <c r="BB224">
        <v>9.289719582</v>
      </c>
      <c r="BC224">
        <v>24.827932359999998</v>
      </c>
      <c r="BD224">
        <v>24.913160319999999</v>
      </c>
      <c r="BE224">
        <v>25.01016808</v>
      </c>
      <c r="BF224">
        <v>799.25885010000002</v>
      </c>
      <c r="BG224">
        <v>767.85015869999995</v>
      </c>
      <c r="BH224">
        <v>17.49605751</v>
      </c>
      <c r="BI224">
        <v>20.523132319999998</v>
      </c>
      <c r="BJ224">
        <v>56.289436340000002</v>
      </c>
      <c r="BK224">
        <v>66.028335569999996</v>
      </c>
      <c r="BL224">
        <v>350.7604675</v>
      </c>
      <c r="BM224">
        <v>1801.3857419999999</v>
      </c>
      <c r="BN224">
        <v>0.192182884</v>
      </c>
      <c r="BO224">
        <v>101.25388340000001</v>
      </c>
      <c r="BP224">
        <v>2.9975986479999999</v>
      </c>
      <c r="BQ224">
        <v>0.18458844699999999</v>
      </c>
      <c r="BR224">
        <v>0.25</v>
      </c>
      <c r="BS224">
        <v>-1.355140209</v>
      </c>
      <c r="BT224">
        <v>7.355140209</v>
      </c>
      <c r="BU224">
        <v>1</v>
      </c>
      <c r="BV224">
        <v>0</v>
      </c>
      <c r="BW224">
        <v>0.15999999600000001</v>
      </c>
      <c r="BX224">
        <v>111115</v>
      </c>
      <c r="BY224">
        <v>1.7538023380000001</v>
      </c>
      <c r="BZ224">
        <v>5.4201290000000001E-3</v>
      </c>
      <c r="CA224">
        <v>298.06316029999999</v>
      </c>
      <c r="CB224">
        <v>297.97793239999999</v>
      </c>
      <c r="CC224">
        <v>288.22171229999998</v>
      </c>
      <c r="CD224">
        <v>0.19276679699999999</v>
      </c>
      <c r="CE224">
        <v>3.1632526300000001</v>
      </c>
      <c r="CF224">
        <v>31.240803060000001</v>
      </c>
      <c r="CG224">
        <v>10.717670740000001</v>
      </c>
      <c r="CH224">
        <v>24.870546340000001</v>
      </c>
      <c r="CI224">
        <v>3.1552197249999998</v>
      </c>
      <c r="CJ224">
        <v>0.49262992300000003</v>
      </c>
      <c r="CK224">
        <v>2.078046847</v>
      </c>
      <c r="CL224">
        <v>1.0771728789999999</v>
      </c>
      <c r="CM224">
        <v>0.31025880500000003</v>
      </c>
      <c r="CN224">
        <v>59.926442559999998</v>
      </c>
      <c r="CO224">
        <v>0.77077980999999995</v>
      </c>
      <c r="CP224">
        <v>66.649445999999998</v>
      </c>
      <c r="CQ224">
        <v>760.44996049999997</v>
      </c>
      <c r="CR224">
        <v>4.4631151000000001E-2</v>
      </c>
      <c r="CS224">
        <v>0</v>
      </c>
      <c r="CT224">
        <v>1576.1981000000001</v>
      </c>
      <c r="CU224">
        <v>0</v>
      </c>
      <c r="CV224" t="e">
        <v>#DIV/0!</v>
      </c>
      <c r="CW224" t="e">
        <v>#DIV/0!</v>
      </c>
      <c r="CX224">
        <v>24</v>
      </c>
      <c r="CY224">
        <v>0.15124944302726701</v>
      </c>
      <c r="CZ224">
        <v>-6.75555282382867</v>
      </c>
      <c r="DA224">
        <v>32.569302363260903</v>
      </c>
      <c r="DB224">
        <v>0.71652465199173898</v>
      </c>
    </row>
    <row r="225" spans="1:106" x14ac:dyDescent="0.3">
      <c r="A225">
        <v>224</v>
      </c>
      <c r="B225" t="s">
        <v>55</v>
      </c>
      <c r="C225">
        <v>41</v>
      </c>
      <c r="D225">
        <v>24</v>
      </c>
      <c r="E225">
        <v>2</v>
      </c>
      <c r="F225">
        <v>3</v>
      </c>
      <c r="G225">
        <v>72</v>
      </c>
      <c r="H225" s="3">
        <v>41316</v>
      </c>
      <c r="I225">
        <v>2</v>
      </c>
      <c r="J225">
        <v>161.22107410000001</v>
      </c>
      <c r="K225">
        <v>1.3209281719999999</v>
      </c>
      <c r="L225">
        <v>151.24108989999999</v>
      </c>
      <c r="M225">
        <v>250.00306019999999</v>
      </c>
      <c r="N225">
        <v>45</v>
      </c>
      <c r="O225">
        <v>36</v>
      </c>
      <c r="P225" s="118">
        <v>0.64156250000000004</v>
      </c>
      <c r="Q225" s="118">
        <v>0.15763888888888888</v>
      </c>
      <c r="R225" s="118">
        <v>0.4839236111111111</v>
      </c>
      <c r="S225">
        <v>8455</v>
      </c>
      <c r="T225">
        <v>0</v>
      </c>
      <c r="U225">
        <v>400</v>
      </c>
      <c r="V225">
        <v>32.686413960000003</v>
      </c>
      <c r="W225">
        <v>0.48447316200000001</v>
      </c>
      <c r="X225">
        <v>260.77429439999997</v>
      </c>
      <c r="Y225">
        <v>24.634916310000001</v>
      </c>
      <c r="Z225">
        <v>6</v>
      </c>
      <c r="AA225">
        <v>6</v>
      </c>
      <c r="AB225">
        <v>0</v>
      </c>
      <c r="AC225">
        <v>0</v>
      </c>
      <c r="AD225">
        <v>527.83691409999994</v>
      </c>
      <c r="AE225">
        <v>1010.544434</v>
      </c>
      <c r="AF225">
        <v>752.13793950000002</v>
      </c>
      <c r="AG225" t="e">
        <v>#DIV/0!</v>
      </c>
      <c r="AH225">
        <v>0.47767075199999998</v>
      </c>
      <c r="AI225">
        <v>0.25571017499999998</v>
      </c>
      <c r="AJ225">
        <v>-1</v>
      </c>
      <c r="AK225">
        <v>0.87</v>
      </c>
      <c r="AL225">
        <v>0.92</v>
      </c>
      <c r="AM225">
        <v>10.012383460000001</v>
      </c>
      <c r="AN225">
        <v>0.87500619199999996</v>
      </c>
      <c r="AO225">
        <v>2.1385227E-2</v>
      </c>
      <c r="AP225">
        <v>0.53532726100000005</v>
      </c>
      <c r="AQ225">
        <v>1.9145012530000001</v>
      </c>
      <c r="AR225">
        <v>-1</v>
      </c>
      <c r="AS225">
        <v>1800.237427</v>
      </c>
      <c r="AT225">
        <v>0.5</v>
      </c>
      <c r="AU225">
        <v>201.3997498</v>
      </c>
      <c r="AV225">
        <v>5.0144051440000004</v>
      </c>
      <c r="AW225">
        <v>1.0746164119999999</v>
      </c>
      <c r="AX225">
        <v>24.634916310000001</v>
      </c>
      <c r="AY225">
        <v>2</v>
      </c>
      <c r="AZ225">
        <v>4.644859791</v>
      </c>
      <c r="BA225">
        <v>1</v>
      </c>
      <c r="BB225">
        <v>9.289719582</v>
      </c>
      <c r="BC225">
        <v>24.627920150000001</v>
      </c>
      <c r="BD225">
        <v>24.634916310000001</v>
      </c>
      <c r="BE225">
        <v>25.011045459999998</v>
      </c>
      <c r="BF225">
        <v>398.79940800000003</v>
      </c>
      <c r="BG225">
        <v>379.078125</v>
      </c>
      <c r="BH225">
        <v>17.311405180000001</v>
      </c>
      <c r="BI225">
        <v>20.113058089999999</v>
      </c>
      <c r="BJ225">
        <v>56.364353180000002</v>
      </c>
      <c r="BK225">
        <v>65.486282349999996</v>
      </c>
      <c r="BL225">
        <v>350.7608032</v>
      </c>
      <c r="BM225">
        <v>1800.237427</v>
      </c>
      <c r="BN225">
        <v>0.347953022</v>
      </c>
      <c r="BO225">
        <v>101.25298309999999</v>
      </c>
      <c r="BP225">
        <v>1.7987766270000001</v>
      </c>
      <c r="BQ225">
        <v>0.19575215900000001</v>
      </c>
      <c r="BR225">
        <v>0.5</v>
      </c>
      <c r="BS225">
        <v>-1.355140209</v>
      </c>
      <c r="BT225">
        <v>7.355140209</v>
      </c>
      <c r="BU225">
        <v>1</v>
      </c>
      <c r="BV225">
        <v>0</v>
      </c>
      <c r="BW225">
        <v>0.15999999600000001</v>
      </c>
      <c r="BX225">
        <v>111115</v>
      </c>
      <c r="BY225">
        <v>1.7538040159999999</v>
      </c>
      <c r="BZ225">
        <v>5.0144050000000004E-3</v>
      </c>
      <c r="CA225">
        <v>297.78491630000002</v>
      </c>
      <c r="CB225">
        <v>297.77792019999998</v>
      </c>
      <c r="CC225">
        <v>288.03798180000001</v>
      </c>
      <c r="CD225">
        <v>0.26715905699999998</v>
      </c>
      <c r="CE225">
        <v>3.1111235430000002</v>
      </c>
      <c r="CF225">
        <v>30.726240820000001</v>
      </c>
      <c r="CG225">
        <v>10.61318273</v>
      </c>
      <c r="CH225">
        <v>24.631418230000001</v>
      </c>
      <c r="CI225">
        <v>3.110472986</v>
      </c>
      <c r="CJ225">
        <v>0.460459491</v>
      </c>
      <c r="CK225">
        <v>2.036507131</v>
      </c>
      <c r="CL225">
        <v>1.073965855</v>
      </c>
      <c r="CM225">
        <v>0.28985243700000002</v>
      </c>
      <c r="CN225">
        <v>26.404175219999999</v>
      </c>
      <c r="CO225">
        <v>0.68791702099999996</v>
      </c>
      <c r="CP225">
        <v>66.314711860000003</v>
      </c>
      <c r="CQ225">
        <v>374.32807220000001</v>
      </c>
      <c r="CR225">
        <v>5.7906159999999998E-2</v>
      </c>
      <c r="CS225">
        <v>0</v>
      </c>
      <c r="CT225">
        <v>1575.218895</v>
      </c>
      <c r="CU225">
        <v>482.70751949999999</v>
      </c>
      <c r="CV225">
        <v>0.25571017499999998</v>
      </c>
      <c r="CW225" t="e">
        <v>#DIV/0!</v>
      </c>
      <c r="CX225">
        <v>24</v>
      </c>
      <c r="CY225">
        <v>0.15124944302726701</v>
      </c>
      <c r="CZ225">
        <v>-6.75555282382867</v>
      </c>
      <c r="DA225">
        <v>32.569302363260903</v>
      </c>
      <c r="DB225">
        <v>0.71652465199173898</v>
      </c>
    </row>
    <row r="226" spans="1:106" x14ac:dyDescent="0.3">
      <c r="A226">
        <v>225</v>
      </c>
      <c r="B226" t="s">
        <v>78</v>
      </c>
      <c r="C226">
        <v>64</v>
      </c>
      <c r="D226">
        <v>7</v>
      </c>
      <c r="E226">
        <v>3</v>
      </c>
      <c r="F226">
        <v>1</v>
      </c>
      <c r="G226">
        <v>72</v>
      </c>
      <c r="H226" s="3">
        <v>41316</v>
      </c>
      <c r="I226">
        <v>2</v>
      </c>
      <c r="J226">
        <v>157.9292853</v>
      </c>
      <c r="K226">
        <v>1.8202495460000001</v>
      </c>
      <c r="L226">
        <v>153.16294679999999</v>
      </c>
      <c r="M226">
        <v>239.11890919999999</v>
      </c>
      <c r="N226">
        <v>44.7</v>
      </c>
      <c r="O226">
        <v>38</v>
      </c>
      <c r="P226" s="118">
        <v>0.64758101851851857</v>
      </c>
      <c r="Q226" s="118">
        <v>0.15763888888888888</v>
      </c>
      <c r="R226" s="118">
        <v>0.48994212962962963</v>
      </c>
      <c r="S226">
        <v>8984</v>
      </c>
      <c r="T226">
        <v>0</v>
      </c>
      <c r="U226">
        <v>50</v>
      </c>
      <c r="V226">
        <v>4.2992796999999999E-2</v>
      </c>
      <c r="W226">
        <v>0.52278594599999995</v>
      </c>
      <c r="X226">
        <v>48.41809164</v>
      </c>
      <c r="Y226">
        <v>24.15412521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e">
        <v>#DIV/0!</v>
      </c>
      <c r="AH226" t="e">
        <v>#DIV/0!</v>
      </c>
      <c r="AI226" t="e">
        <v>#DIV/0!</v>
      </c>
      <c r="AJ226">
        <v>-1</v>
      </c>
      <c r="AK226">
        <v>0.87</v>
      </c>
      <c r="AL226">
        <v>0.92</v>
      </c>
      <c r="AM226">
        <v>10.040945049999999</v>
      </c>
      <c r="AN226">
        <v>0.87502047299999997</v>
      </c>
      <c r="AO226">
        <v>6.6220500000000002E-4</v>
      </c>
      <c r="AP226" t="e">
        <v>#DIV/0!</v>
      </c>
      <c r="AQ226" t="e">
        <v>#DIV/0!</v>
      </c>
      <c r="AR226" t="e">
        <v>#DIV/0!</v>
      </c>
      <c r="AS226">
        <v>1800.237427</v>
      </c>
      <c r="AT226">
        <v>0.5</v>
      </c>
      <c r="AU226" t="e">
        <v>#DIV/0!</v>
      </c>
      <c r="AV226">
        <v>5.1338206609999997</v>
      </c>
      <c r="AW226">
        <v>1.0241181640000001</v>
      </c>
      <c r="AX226">
        <v>24.15412521</v>
      </c>
      <c r="AY226">
        <v>2</v>
      </c>
      <c r="AZ226">
        <v>4.644859791</v>
      </c>
      <c r="BA226">
        <v>1</v>
      </c>
      <c r="BB226">
        <v>9.289719582</v>
      </c>
      <c r="BC226">
        <v>24.43532944</v>
      </c>
      <c r="BD226">
        <v>24.15412521</v>
      </c>
      <c r="BE226">
        <v>25.013488769999999</v>
      </c>
      <c r="BF226">
        <v>49.53018951</v>
      </c>
      <c r="BG226">
        <v>49.361190800000003</v>
      </c>
      <c r="BH226">
        <v>16.872390750000001</v>
      </c>
      <c r="BI226">
        <v>19.741718290000001</v>
      </c>
      <c r="BJ226">
        <v>55.565761569999999</v>
      </c>
      <c r="BK226">
        <v>65.015304569999998</v>
      </c>
      <c r="BL226">
        <v>350.77697749999999</v>
      </c>
      <c r="BM226">
        <v>1799.9916989999999</v>
      </c>
      <c r="BN226">
        <v>0.230620518</v>
      </c>
      <c r="BO226">
        <v>101.2423096</v>
      </c>
      <c r="BP226">
        <v>0.23666954000000001</v>
      </c>
      <c r="BQ226">
        <v>0.19711209800000001</v>
      </c>
      <c r="BR226">
        <v>0.5</v>
      </c>
      <c r="BS226">
        <v>-1.355140209</v>
      </c>
      <c r="BT226">
        <v>7.355140209</v>
      </c>
      <c r="BU226">
        <v>1</v>
      </c>
      <c r="BV226">
        <v>0</v>
      </c>
      <c r="BW226">
        <v>0.15999999600000001</v>
      </c>
      <c r="BX226">
        <v>111115</v>
      </c>
      <c r="BY226">
        <v>1.753884888</v>
      </c>
      <c r="BZ226">
        <v>5.1338210000000002E-3</v>
      </c>
      <c r="CA226">
        <v>297.30412519999999</v>
      </c>
      <c r="CB226">
        <v>297.58532939999998</v>
      </c>
      <c r="CC226">
        <v>287.99866539999999</v>
      </c>
      <c r="CD226">
        <v>0.25907187999999998</v>
      </c>
      <c r="CE226">
        <v>3.0228153189999998</v>
      </c>
      <c r="CF226">
        <v>29.857233910000001</v>
      </c>
      <c r="CG226">
        <v>10.11551562</v>
      </c>
      <c r="CH226">
        <v>24.294727330000001</v>
      </c>
      <c r="CI226">
        <v>3.0484104620000001</v>
      </c>
      <c r="CJ226">
        <v>0.49493320800000001</v>
      </c>
      <c r="CK226">
        <v>1.9986971549999999</v>
      </c>
      <c r="CL226">
        <v>1.049713307</v>
      </c>
      <c r="CM226">
        <v>0.31172061200000001</v>
      </c>
      <c r="CN226">
        <v>4.901959422</v>
      </c>
      <c r="CO226">
        <v>0.98089391400000003</v>
      </c>
      <c r="CP226">
        <v>67.109746659999999</v>
      </c>
      <c r="CQ226">
        <v>49.354942999999999</v>
      </c>
      <c r="CR226">
        <v>5.8458900000000005E-4</v>
      </c>
      <c r="CS226">
        <v>0</v>
      </c>
      <c r="CT226">
        <v>1575.029587</v>
      </c>
      <c r="CU226">
        <v>0</v>
      </c>
      <c r="CV226" t="e">
        <v>#DIV/0!</v>
      </c>
      <c r="CW226" t="e">
        <v>#DIV/0!</v>
      </c>
      <c r="CX226">
        <v>7</v>
      </c>
      <c r="CY226">
        <v>0.157224236757603</v>
      </c>
      <c r="CZ226">
        <v>-7.5695047063586802</v>
      </c>
      <c r="DA226">
        <v>33.308796850618101</v>
      </c>
      <c r="DB226">
        <v>0.73279353071359898</v>
      </c>
    </row>
    <row r="227" spans="1:106" x14ac:dyDescent="0.3">
      <c r="A227">
        <v>226</v>
      </c>
      <c r="B227" t="s">
        <v>78</v>
      </c>
      <c r="C227">
        <v>64</v>
      </c>
      <c r="D227">
        <v>7</v>
      </c>
      <c r="E227">
        <v>3</v>
      </c>
      <c r="F227">
        <v>1</v>
      </c>
      <c r="G227">
        <v>72</v>
      </c>
      <c r="H227" s="3">
        <v>41316</v>
      </c>
      <c r="I227">
        <v>2</v>
      </c>
      <c r="J227">
        <v>157.9292853</v>
      </c>
      <c r="K227">
        <v>1.8202495460000001</v>
      </c>
      <c r="L227">
        <v>153.16294679999999</v>
      </c>
      <c r="M227">
        <v>239.11890919999999</v>
      </c>
      <c r="N227">
        <v>44.7</v>
      </c>
      <c r="O227">
        <v>39</v>
      </c>
      <c r="P227" s="118">
        <v>0.64930555555555558</v>
      </c>
      <c r="Q227" s="118">
        <v>0.15763888888888888</v>
      </c>
      <c r="R227" s="118">
        <v>0.4916666666666667</v>
      </c>
      <c r="S227">
        <v>9133</v>
      </c>
      <c r="T227">
        <v>0</v>
      </c>
      <c r="U227">
        <v>150</v>
      </c>
      <c r="V227">
        <v>11.244040099999999</v>
      </c>
      <c r="W227">
        <v>0.49014144500000001</v>
      </c>
      <c r="X227">
        <v>104.19509859999999</v>
      </c>
      <c r="Y227">
        <v>24.632999420000001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e">
        <v>#DIV/0!</v>
      </c>
      <c r="AH227" t="e">
        <v>#DIV/0!</v>
      </c>
      <c r="AI227" t="e">
        <v>#DIV/0!</v>
      </c>
      <c r="AJ227">
        <v>-1</v>
      </c>
      <c r="AK227">
        <v>0.87</v>
      </c>
      <c r="AL227">
        <v>0.92</v>
      </c>
      <c r="AM227">
        <v>10.012383460000001</v>
      </c>
      <c r="AN227">
        <v>0.87500619199999996</v>
      </c>
      <c r="AO227">
        <v>7.7672169999999999E-3</v>
      </c>
      <c r="AP227" t="e">
        <v>#DIV/0!</v>
      </c>
      <c r="AQ227" t="e">
        <v>#DIV/0!</v>
      </c>
      <c r="AR227" t="e">
        <v>#DIV/0!</v>
      </c>
      <c r="AS227">
        <v>1800.237427</v>
      </c>
      <c r="AT227">
        <v>0.5</v>
      </c>
      <c r="AU227" t="e">
        <v>#DIV/0!</v>
      </c>
      <c r="AV227">
        <v>5.005726331</v>
      </c>
      <c r="AW227">
        <v>1.0607417729999999</v>
      </c>
      <c r="AX227">
        <v>24.632999420000001</v>
      </c>
      <c r="AY227">
        <v>2</v>
      </c>
      <c r="AZ227">
        <v>4.644859791</v>
      </c>
      <c r="BA227">
        <v>1</v>
      </c>
      <c r="BB227">
        <v>9.289719582</v>
      </c>
      <c r="BC227">
        <v>24.623664860000002</v>
      </c>
      <c r="BD227">
        <v>24.632999420000001</v>
      </c>
      <c r="BE227">
        <v>25.02060127</v>
      </c>
      <c r="BF227">
        <v>151.5074463</v>
      </c>
      <c r="BG227">
        <v>144.68321230000001</v>
      </c>
      <c r="BH227">
        <v>17.452976230000001</v>
      </c>
      <c r="BI227">
        <v>20.24941063</v>
      </c>
      <c r="BJ227">
        <v>56.831771850000003</v>
      </c>
      <c r="BK227">
        <v>65.937744140000007</v>
      </c>
      <c r="BL227">
        <v>350.75833130000001</v>
      </c>
      <c r="BM227">
        <v>1801.5577390000001</v>
      </c>
      <c r="BN227">
        <v>0.28220388299999999</v>
      </c>
      <c r="BO227">
        <v>101.2387619</v>
      </c>
      <c r="BP227">
        <v>0.66907310499999995</v>
      </c>
      <c r="BQ227">
        <v>0.190867439</v>
      </c>
      <c r="BR227">
        <v>0.25</v>
      </c>
      <c r="BS227">
        <v>-1.355140209</v>
      </c>
      <c r="BT227">
        <v>7.355140209</v>
      </c>
      <c r="BU227">
        <v>1</v>
      </c>
      <c r="BV227">
        <v>0</v>
      </c>
      <c r="BW227">
        <v>0.15999999600000001</v>
      </c>
      <c r="BX227">
        <v>111115</v>
      </c>
      <c r="BY227">
        <v>1.753791656</v>
      </c>
      <c r="BZ227">
        <v>5.0057260000000003E-3</v>
      </c>
      <c r="CA227">
        <v>297.78299939999999</v>
      </c>
      <c r="CB227">
        <v>297.77366489999997</v>
      </c>
      <c r="CC227">
        <v>288.24923180000002</v>
      </c>
      <c r="CD227">
        <v>0.269427686</v>
      </c>
      <c r="CE227">
        <v>3.1107670340000002</v>
      </c>
      <c r="CF227">
        <v>30.727035529999998</v>
      </c>
      <c r="CG227">
        <v>10.4776249</v>
      </c>
      <c r="CH227">
        <v>24.628332140000001</v>
      </c>
      <c r="CI227">
        <v>3.1098991470000001</v>
      </c>
      <c r="CJ227">
        <v>0.465576818</v>
      </c>
      <c r="CK227">
        <v>2.050025261</v>
      </c>
      <c r="CL227">
        <v>1.0598738860000001</v>
      </c>
      <c r="CM227">
        <v>0.293097094</v>
      </c>
      <c r="CN227">
        <v>10.54858278</v>
      </c>
      <c r="CO227">
        <v>0.720160252</v>
      </c>
      <c r="CP227">
        <v>66.762755380000002</v>
      </c>
      <c r="CQ227">
        <v>143.04920659999999</v>
      </c>
      <c r="CR227">
        <v>5.2477264000000003E-2</v>
      </c>
      <c r="CS227">
        <v>0</v>
      </c>
      <c r="CT227">
        <v>1576.3741769999999</v>
      </c>
      <c r="CU227">
        <v>0</v>
      </c>
      <c r="CV227" t="e">
        <v>#DIV/0!</v>
      </c>
      <c r="CW227" t="e">
        <v>#DIV/0!</v>
      </c>
      <c r="CX227">
        <v>7</v>
      </c>
      <c r="CY227">
        <v>0.157224236757603</v>
      </c>
      <c r="CZ227">
        <v>-7.5695047063586802</v>
      </c>
      <c r="DA227">
        <v>33.308796850618101</v>
      </c>
      <c r="DB227">
        <v>0.73279353071359898</v>
      </c>
    </row>
    <row r="228" spans="1:106" x14ac:dyDescent="0.3">
      <c r="A228">
        <v>227</v>
      </c>
      <c r="B228" t="s">
        <v>78</v>
      </c>
      <c r="C228">
        <v>64</v>
      </c>
      <c r="D228">
        <v>7</v>
      </c>
      <c r="E228">
        <v>3</v>
      </c>
      <c r="F228">
        <v>1</v>
      </c>
      <c r="G228">
        <v>72</v>
      </c>
      <c r="H228" s="3">
        <v>41316</v>
      </c>
      <c r="I228">
        <v>2</v>
      </c>
      <c r="J228">
        <v>157.9292853</v>
      </c>
      <c r="K228">
        <v>1.8202495460000001</v>
      </c>
      <c r="L228">
        <v>153.16294679999999</v>
      </c>
      <c r="M228">
        <v>239.11890919999999</v>
      </c>
      <c r="N228">
        <v>44.7</v>
      </c>
      <c r="O228">
        <v>41</v>
      </c>
      <c r="P228" s="118">
        <v>0.65394675925925927</v>
      </c>
      <c r="Q228" s="118">
        <v>0.15763888888888888</v>
      </c>
      <c r="R228" s="118">
        <v>0.49630787037037033</v>
      </c>
      <c r="S228">
        <v>9534</v>
      </c>
      <c r="T228">
        <v>0</v>
      </c>
      <c r="U228">
        <v>800</v>
      </c>
      <c r="V228">
        <v>47.548988629999997</v>
      </c>
      <c r="W228">
        <v>0.39908745600000001</v>
      </c>
      <c r="X228">
        <v>560.54274239999995</v>
      </c>
      <c r="Y228">
        <v>24.78680992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e">
        <v>#DIV/0!</v>
      </c>
      <c r="AH228" t="e">
        <v>#DIV/0!</v>
      </c>
      <c r="AI228" t="e">
        <v>#DIV/0!</v>
      </c>
      <c r="AJ228">
        <v>-1</v>
      </c>
      <c r="AK228">
        <v>0.87</v>
      </c>
      <c r="AL228">
        <v>0.92</v>
      </c>
      <c r="AM228">
        <v>10.040945049999999</v>
      </c>
      <c r="AN228">
        <v>0.87502047299999997</v>
      </c>
      <c r="AO228">
        <v>3.0860588000000001E-2</v>
      </c>
      <c r="AP228" t="e">
        <v>#DIV/0!</v>
      </c>
      <c r="AQ228" t="e">
        <v>#DIV/0!</v>
      </c>
      <c r="AR228" t="e">
        <v>#DIV/0!</v>
      </c>
      <c r="AS228">
        <v>1800.237427</v>
      </c>
      <c r="AT228">
        <v>0.5</v>
      </c>
      <c r="AU228" t="e">
        <v>#DIV/0!</v>
      </c>
      <c r="AV228">
        <v>4.3911280320000001</v>
      </c>
      <c r="AW228">
        <v>1.1322089360000001</v>
      </c>
      <c r="AX228">
        <v>24.78680992</v>
      </c>
      <c r="AY228">
        <v>2</v>
      </c>
      <c r="AZ228">
        <v>4.644859791</v>
      </c>
      <c r="BA228">
        <v>1</v>
      </c>
      <c r="BB228">
        <v>9.289719582</v>
      </c>
      <c r="BC228">
        <v>24.5711689</v>
      </c>
      <c r="BD228">
        <v>24.78680992</v>
      </c>
      <c r="BE228">
        <v>25.010515210000001</v>
      </c>
      <c r="BF228">
        <v>799.37005620000002</v>
      </c>
      <c r="BG228">
        <v>770.33160399999997</v>
      </c>
      <c r="BH228">
        <v>17.373846050000001</v>
      </c>
      <c r="BI228">
        <v>19.82778931</v>
      </c>
      <c r="BJ228">
        <v>56.750205989999998</v>
      </c>
      <c r="BK228">
        <v>64.765808109999995</v>
      </c>
      <c r="BL228">
        <v>350.78738399999997</v>
      </c>
      <c r="BM228">
        <v>1797.8679199999999</v>
      </c>
      <c r="BN228">
        <v>0.216459349</v>
      </c>
      <c r="BO228">
        <v>101.2355957</v>
      </c>
      <c r="BP228">
        <v>2.7998104100000001</v>
      </c>
      <c r="BQ228">
        <v>0.18750287600000001</v>
      </c>
      <c r="BR228">
        <v>0.25</v>
      </c>
      <c r="BS228">
        <v>-1.355140209</v>
      </c>
      <c r="BT228">
        <v>7.355140209</v>
      </c>
      <c r="BU228">
        <v>1</v>
      </c>
      <c r="BV228">
        <v>0</v>
      </c>
      <c r="BW228">
        <v>0.15999999600000001</v>
      </c>
      <c r="BX228">
        <v>111115</v>
      </c>
      <c r="BY228">
        <v>1.7539369199999999</v>
      </c>
      <c r="BZ228">
        <v>4.3911280000000002E-3</v>
      </c>
      <c r="CA228">
        <v>297.93680990000001</v>
      </c>
      <c r="CB228">
        <v>297.72116890000001</v>
      </c>
      <c r="CC228">
        <v>287.65886080000001</v>
      </c>
      <c r="CD228">
        <v>0.36601273299999998</v>
      </c>
      <c r="CE228">
        <v>3.1394869980000002</v>
      </c>
      <c r="CF228">
        <v>31.011690860000002</v>
      </c>
      <c r="CG228">
        <v>11.18390155</v>
      </c>
      <c r="CH228">
        <v>24.67898941</v>
      </c>
      <c r="CI228">
        <v>3.1193302599999999</v>
      </c>
      <c r="CJ228">
        <v>0.38264881699999997</v>
      </c>
      <c r="CK228">
        <v>2.0072780620000001</v>
      </c>
      <c r="CL228">
        <v>1.112052198</v>
      </c>
      <c r="CM228">
        <v>0.24058002000000001</v>
      </c>
      <c r="CN228">
        <v>56.746878440000003</v>
      </c>
      <c r="CO228">
        <v>0.72766421599999997</v>
      </c>
      <c r="CP228">
        <v>64.520084490000002</v>
      </c>
      <c r="CQ228">
        <v>763.42169309999997</v>
      </c>
      <c r="CR228">
        <v>4.0185716000000003E-2</v>
      </c>
      <c r="CS228">
        <v>0</v>
      </c>
      <c r="CT228">
        <v>1573.171237</v>
      </c>
      <c r="CU228">
        <v>0</v>
      </c>
      <c r="CV228" t="e">
        <v>#DIV/0!</v>
      </c>
      <c r="CW228" t="e">
        <v>#DIV/0!</v>
      </c>
      <c r="CX228">
        <v>7</v>
      </c>
      <c r="CY228">
        <v>0.157224236757603</v>
      </c>
      <c r="CZ228">
        <v>-7.5695047063586802</v>
      </c>
      <c r="DA228">
        <v>33.308796850618101</v>
      </c>
      <c r="DB228">
        <v>0.73279353071359898</v>
      </c>
    </row>
    <row r="229" spans="1:106" x14ac:dyDescent="0.3">
      <c r="A229">
        <v>228</v>
      </c>
      <c r="B229" t="s">
        <v>78</v>
      </c>
      <c r="C229">
        <v>64</v>
      </c>
      <c r="D229">
        <v>7</v>
      </c>
      <c r="E229">
        <v>3</v>
      </c>
      <c r="F229">
        <v>1</v>
      </c>
      <c r="G229">
        <v>72</v>
      </c>
      <c r="H229" s="3">
        <v>41316</v>
      </c>
      <c r="I229">
        <v>2</v>
      </c>
      <c r="J229">
        <v>157.9292853</v>
      </c>
      <c r="K229">
        <v>1.8202495460000001</v>
      </c>
      <c r="L229">
        <v>153.16294679999999</v>
      </c>
      <c r="M229">
        <v>239.11890919999999</v>
      </c>
      <c r="N229">
        <v>44.7</v>
      </c>
      <c r="O229">
        <v>42</v>
      </c>
      <c r="P229" s="118">
        <v>0.65557870370370364</v>
      </c>
      <c r="Q229" s="118">
        <v>0.15763888888888888</v>
      </c>
      <c r="R229" s="118">
        <v>0.49793981481481481</v>
      </c>
      <c r="S229">
        <v>9666</v>
      </c>
      <c r="T229">
        <v>0</v>
      </c>
      <c r="U229">
        <v>400</v>
      </c>
      <c r="V229">
        <v>30.186323430000002</v>
      </c>
      <c r="W229">
        <v>0.36709173699999997</v>
      </c>
      <c r="X229">
        <v>240.13999949999999</v>
      </c>
      <c r="Y229">
        <v>25.209411620000001</v>
      </c>
      <c r="Z229">
        <v>7</v>
      </c>
      <c r="AA229">
        <v>7</v>
      </c>
      <c r="AB229">
        <v>0</v>
      </c>
      <c r="AC229">
        <v>0</v>
      </c>
      <c r="AD229">
        <v>513.89160159999994</v>
      </c>
      <c r="AE229">
        <v>933.28613280000002</v>
      </c>
      <c r="AF229">
        <v>706.24462889999995</v>
      </c>
      <c r="AG229" t="e">
        <v>#DIV/0!</v>
      </c>
      <c r="AH229">
        <v>0.44937400900000002</v>
      </c>
      <c r="AI229">
        <v>0.24327105700000001</v>
      </c>
      <c r="AJ229">
        <v>-1</v>
      </c>
      <c r="AK229">
        <v>0.87</v>
      </c>
      <c r="AL229">
        <v>0.92</v>
      </c>
      <c r="AM229">
        <v>10.012383460000001</v>
      </c>
      <c r="AN229">
        <v>0.87500619199999996</v>
      </c>
      <c r="AO229">
        <v>1.9799471999999999E-2</v>
      </c>
      <c r="AP229">
        <v>0.54135542299999995</v>
      </c>
      <c r="AQ229">
        <v>1.8161147799999999</v>
      </c>
      <c r="AR229">
        <v>-1</v>
      </c>
      <c r="AS229">
        <v>1800.1116939999999</v>
      </c>
      <c r="AT229">
        <v>0.5</v>
      </c>
      <c r="AU229">
        <v>191.58920079999999</v>
      </c>
      <c r="AV229">
        <v>4.2234916570000003</v>
      </c>
      <c r="AW229">
        <v>1.179241091</v>
      </c>
      <c r="AX229">
        <v>25.209411620000001</v>
      </c>
      <c r="AY229">
        <v>2</v>
      </c>
      <c r="AZ229">
        <v>4.644859791</v>
      </c>
      <c r="BA229">
        <v>1</v>
      </c>
      <c r="BB229">
        <v>9.289719582</v>
      </c>
      <c r="BC229">
        <v>24.718503949999999</v>
      </c>
      <c r="BD229">
        <v>25.209411620000001</v>
      </c>
      <c r="BE229">
        <v>25.021913529999999</v>
      </c>
      <c r="BF229">
        <v>400.21386719999998</v>
      </c>
      <c r="BG229">
        <v>382.0821838</v>
      </c>
      <c r="BH229">
        <v>17.796117779999999</v>
      </c>
      <c r="BI229">
        <v>20.155721660000001</v>
      </c>
      <c r="BJ229">
        <v>57.61627197</v>
      </c>
      <c r="BK229">
        <v>65.255676269999995</v>
      </c>
      <c r="BL229">
        <v>350.76770019999998</v>
      </c>
      <c r="BM229">
        <v>1800.1116939999999</v>
      </c>
      <c r="BN229">
        <v>0.287261724</v>
      </c>
      <c r="BO229">
        <v>101.2294083</v>
      </c>
      <c r="BP229">
        <v>1.6539974209999999</v>
      </c>
      <c r="BQ229">
        <v>0.19663335400000001</v>
      </c>
      <c r="BR229">
        <v>0.75</v>
      </c>
      <c r="BS229">
        <v>-1.355140209</v>
      </c>
      <c r="BT229">
        <v>7.355140209</v>
      </c>
      <c r="BU229">
        <v>1</v>
      </c>
      <c r="BV229">
        <v>0</v>
      </c>
      <c r="BW229">
        <v>0.15999999600000001</v>
      </c>
      <c r="BX229">
        <v>111115</v>
      </c>
      <c r="BY229">
        <v>1.7538385009999999</v>
      </c>
      <c r="BZ229">
        <v>4.2234919999999997E-3</v>
      </c>
      <c r="CA229">
        <v>298.35941159999999</v>
      </c>
      <c r="CB229">
        <v>297.86850399999997</v>
      </c>
      <c r="CC229">
        <v>288.01786470000002</v>
      </c>
      <c r="CD229">
        <v>0.38433585999999997</v>
      </c>
      <c r="CE229">
        <v>3.2195928679999999</v>
      </c>
      <c r="CF229">
        <v>31.804916410000001</v>
      </c>
      <c r="CG229">
        <v>11.649194749999999</v>
      </c>
      <c r="CH229">
        <v>24.963957789999998</v>
      </c>
      <c r="CI229">
        <v>3.172851498</v>
      </c>
      <c r="CJ229">
        <v>0.35313719799999999</v>
      </c>
      <c r="CK229">
        <v>2.0403517770000001</v>
      </c>
      <c r="CL229">
        <v>1.13249972</v>
      </c>
      <c r="CM229">
        <v>0.221923445</v>
      </c>
      <c r="CN229">
        <v>24.30923005</v>
      </c>
      <c r="CO229">
        <v>0.62850352499999995</v>
      </c>
      <c r="CP229">
        <v>63.825480300000002</v>
      </c>
      <c r="CQ229">
        <v>377.695449</v>
      </c>
      <c r="CR229">
        <v>5.1010850000000003E-2</v>
      </c>
      <c r="CS229">
        <v>0</v>
      </c>
      <c r="CT229">
        <v>1575.108878</v>
      </c>
      <c r="CU229">
        <v>419.39453129999998</v>
      </c>
      <c r="CV229">
        <v>0.24327105700000001</v>
      </c>
      <c r="CW229" t="e">
        <v>#DIV/0!</v>
      </c>
      <c r="CX229">
        <v>7</v>
      </c>
      <c r="CY229">
        <v>0.157224236757603</v>
      </c>
      <c r="CZ229">
        <v>-7.5695047063586802</v>
      </c>
      <c r="DA229">
        <v>33.308796850618101</v>
      </c>
      <c r="DB229">
        <v>0.73279353071359898</v>
      </c>
    </row>
    <row r="230" spans="1:106" x14ac:dyDescent="0.3">
      <c r="A230">
        <v>229</v>
      </c>
      <c r="B230" t="s">
        <v>83</v>
      </c>
      <c r="C230">
        <v>69</v>
      </c>
      <c r="D230">
        <v>14</v>
      </c>
      <c r="E230">
        <v>3</v>
      </c>
      <c r="F230">
        <v>2</v>
      </c>
      <c r="G230">
        <v>72</v>
      </c>
      <c r="H230" s="3">
        <v>41316</v>
      </c>
      <c r="I230">
        <v>2</v>
      </c>
      <c r="J230">
        <v>151.78797280000001</v>
      </c>
      <c r="K230">
        <v>2.0402694709999998</v>
      </c>
      <c r="L230">
        <v>149.1386043</v>
      </c>
      <c r="M230">
        <v>247.36024699999999</v>
      </c>
      <c r="N230">
        <v>49.3</v>
      </c>
      <c r="O230">
        <v>44</v>
      </c>
      <c r="P230" s="118">
        <v>0.66261574074074081</v>
      </c>
      <c r="Q230" s="118">
        <v>0.15763888888888888</v>
      </c>
      <c r="R230" s="118">
        <v>0.50497685185185182</v>
      </c>
      <c r="S230">
        <v>10283</v>
      </c>
      <c r="T230">
        <v>0</v>
      </c>
      <c r="U230">
        <v>50</v>
      </c>
      <c r="V230">
        <v>-0.14630289599999999</v>
      </c>
      <c r="W230">
        <v>0.48651166299999998</v>
      </c>
      <c r="X230">
        <v>49.324375580000002</v>
      </c>
      <c r="Y230">
        <v>24.77176476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t="e">
        <v>#DIV/0!</v>
      </c>
      <c r="AH230" t="e">
        <v>#DIV/0!</v>
      </c>
      <c r="AI230" t="e">
        <v>#DIV/0!</v>
      </c>
      <c r="AJ230">
        <v>-1</v>
      </c>
      <c r="AK230">
        <v>0.87</v>
      </c>
      <c r="AL230">
        <v>0.92</v>
      </c>
      <c r="AM230">
        <v>10.012383460000001</v>
      </c>
      <c r="AN230">
        <v>0.87500619199999996</v>
      </c>
      <c r="AO230">
        <v>5.4205500000000005E-4</v>
      </c>
      <c r="AP230" t="e">
        <v>#DIV/0!</v>
      </c>
      <c r="AQ230" t="e">
        <v>#DIV/0!</v>
      </c>
      <c r="AR230" t="e">
        <v>#DIV/0!</v>
      </c>
      <c r="AS230">
        <v>1800.1116939999999</v>
      </c>
      <c r="AT230">
        <v>0.5</v>
      </c>
      <c r="AU230" t="e">
        <v>#DIV/0!</v>
      </c>
      <c r="AV230">
        <v>4.8814117430000001</v>
      </c>
      <c r="AW230">
        <v>1.0412462730000001</v>
      </c>
      <c r="AX230">
        <v>24.77176476</v>
      </c>
      <c r="AY230">
        <v>2</v>
      </c>
      <c r="AZ230">
        <v>4.644859791</v>
      </c>
      <c r="BA230">
        <v>1</v>
      </c>
      <c r="BB230">
        <v>9.289719582</v>
      </c>
      <c r="BC230">
        <v>24.568847659999999</v>
      </c>
      <c r="BD230">
        <v>24.77176476</v>
      </c>
      <c r="BE230">
        <v>25.01300049</v>
      </c>
      <c r="BF230">
        <v>49.706516270000002</v>
      </c>
      <c r="BG230">
        <v>49.65173721</v>
      </c>
      <c r="BH230">
        <v>17.974056239999999</v>
      </c>
      <c r="BI230">
        <v>20.699884409999999</v>
      </c>
      <c r="BJ230">
        <v>58.71486282</v>
      </c>
      <c r="BK230">
        <v>67.619178770000005</v>
      </c>
      <c r="BL230">
        <v>350.7460327</v>
      </c>
      <c r="BM230">
        <v>1799.9052730000001</v>
      </c>
      <c r="BN230">
        <v>0.29029503499999998</v>
      </c>
      <c r="BO230">
        <v>101.2286453</v>
      </c>
      <c r="BP230">
        <v>0.243425369</v>
      </c>
      <c r="BQ230">
        <v>0.207442299</v>
      </c>
      <c r="BR230">
        <v>0.25</v>
      </c>
      <c r="BS230">
        <v>-1.355140209</v>
      </c>
      <c r="BT230">
        <v>7.355140209</v>
      </c>
      <c r="BU230">
        <v>1</v>
      </c>
      <c r="BV230">
        <v>0</v>
      </c>
      <c r="BW230">
        <v>0.15999999600000001</v>
      </c>
      <c r="BX230">
        <v>111115</v>
      </c>
      <c r="BY230">
        <v>1.753730164</v>
      </c>
      <c r="BZ230">
        <v>4.8814119999999999E-3</v>
      </c>
      <c r="CA230">
        <v>297.92176480000001</v>
      </c>
      <c r="CB230">
        <v>297.71884770000003</v>
      </c>
      <c r="CC230">
        <v>287.98483729999998</v>
      </c>
      <c r="CD230">
        <v>0.28146084799999999</v>
      </c>
      <c r="CE230">
        <v>3.1366675310000001</v>
      </c>
      <c r="CF230">
        <v>30.98596766</v>
      </c>
      <c r="CG230">
        <v>10.286083250000001</v>
      </c>
      <c r="CH230">
        <v>24.67030621</v>
      </c>
      <c r="CI230">
        <v>3.117711892</v>
      </c>
      <c r="CJ230">
        <v>0.46230053399999999</v>
      </c>
      <c r="CK230">
        <v>2.095421258</v>
      </c>
      <c r="CL230">
        <v>1.022290634</v>
      </c>
      <c r="CM230">
        <v>0.29101969599999999</v>
      </c>
      <c r="CN230">
        <v>4.9930397209999997</v>
      </c>
      <c r="CO230">
        <v>0.99340684400000001</v>
      </c>
      <c r="CP230">
        <v>67.619233730000005</v>
      </c>
      <c r="CQ230">
        <v>49.672998229999997</v>
      </c>
      <c r="CR230">
        <v>-1.9916030000000002E-3</v>
      </c>
      <c r="CS230">
        <v>0</v>
      </c>
      <c r="CT230">
        <v>1574.928259</v>
      </c>
      <c r="CU230">
        <v>0</v>
      </c>
      <c r="CV230" t="e">
        <v>#DIV/0!</v>
      </c>
      <c r="CW230" t="e">
        <v>#DIV/0!</v>
      </c>
      <c r="CX230">
        <v>14</v>
      </c>
      <c r="CY230">
        <v>0.14909666840076</v>
      </c>
      <c r="CZ230">
        <v>-7.5004029659257903</v>
      </c>
      <c r="DA230">
        <v>31.264730818271701</v>
      </c>
      <c r="DB230">
        <v>0.68782407800197798</v>
      </c>
    </row>
    <row r="231" spans="1:106" x14ac:dyDescent="0.3">
      <c r="A231">
        <v>230</v>
      </c>
      <c r="B231" t="s">
        <v>83</v>
      </c>
      <c r="C231">
        <v>69</v>
      </c>
      <c r="D231">
        <v>14</v>
      </c>
      <c r="E231">
        <v>3</v>
      </c>
      <c r="F231">
        <v>2</v>
      </c>
      <c r="G231">
        <v>72</v>
      </c>
      <c r="H231" s="3">
        <v>41316</v>
      </c>
      <c r="I231">
        <v>2</v>
      </c>
      <c r="J231">
        <v>151.78797280000001</v>
      </c>
      <c r="K231">
        <v>2.0402694709999998</v>
      </c>
      <c r="L231">
        <v>149.1386043</v>
      </c>
      <c r="M231">
        <v>247.36024699999999</v>
      </c>
      <c r="N231">
        <v>49.3</v>
      </c>
      <c r="O231">
        <v>45</v>
      </c>
      <c r="P231" s="118">
        <v>0.6643634259259259</v>
      </c>
      <c r="Q231" s="118">
        <v>0.15763888888888888</v>
      </c>
      <c r="R231" s="118">
        <v>0.50672453703703701</v>
      </c>
      <c r="S231">
        <v>10434</v>
      </c>
      <c r="T231">
        <v>0</v>
      </c>
      <c r="U231">
        <v>150</v>
      </c>
      <c r="V231">
        <v>10.67023839</v>
      </c>
      <c r="W231">
        <v>0.46702027299999999</v>
      </c>
      <c r="X231">
        <v>104.5721818</v>
      </c>
      <c r="Y231">
        <v>24.844167710000001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e">
        <v>#DIV/0!</v>
      </c>
      <c r="AH231" t="e">
        <v>#DIV/0!</v>
      </c>
      <c r="AI231" t="e">
        <v>#DIV/0!</v>
      </c>
      <c r="AJ231">
        <v>-1</v>
      </c>
      <c r="AK231">
        <v>0.87</v>
      </c>
      <c r="AL231">
        <v>0.92</v>
      </c>
      <c r="AM231">
        <v>10.012383460000001</v>
      </c>
      <c r="AN231">
        <v>0.87500619199999996</v>
      </c>
      <c r="AO231">
        <v>7.4115639999999998E-3</v>
      </c>
      <c r="AP231" t="e">
        <v>#DIV/0!</v>
      </c>
      <c r="AQ231" t="e">
        <v>#DIV/0!</v>
      </c>
      <c r="AR231" t="e">
        <v>#DIV/0!</v>
      </c>
      <c r="AS231">
        <v>1800.1116939999999</v>
      </c>
      <c r="AT231">
        <v>0.5</v>
      </c>
      <c r="AU231" t="e">
        <v>#DIV/0!</v>
      </c>
      <c r="AV231">
        <v>4.7774028270000004</v>
      </c>
      <c r="AW231">
        <v>1.0593536130000001</v>
      </c>
      <c r="AX231">
        <v>24.844167710000001</v>
      </c>
      <c r="AY231">
        <v>2</v>
      </c>
      <c r="AZ231">
        <v>4.644859791</v>
      </c>
      <c r="BA231">
        <v>1</v>
      </c>
      <c r="BB231">
        <v>9.289719582</v>
      </c>
      <c r="BC231">
        <v>24.601428989999999</v>
      </c>
      <c r="BD231">
        <v>24.844167710000001</v>
      </c>
      <c r="BE231">
        <v>25.01439285</v>
      </c>
      <c r="BF231">
        <v>151.30917360000001</v>
      </c>
      <c r="BG231">
        <v>144.8306274</v>
      </c>
      <c r="BH231">
        <v>17.988882060000002</v>
      </c>
      <c r="BI231">
        <v>20.656623840000002</v>
      </c>
      <c r="BJ231">
        <v>58.64499283</v>
      </c>
      <c r="BK231">
        <v>67.342010500000001</v>
      </c>
      <c r="BL231">
        <v>350.76242070000001</v>
      </c>
      <c r="BM231">
        <v>1799.528442</v>
      </c>
      <c r="BN231">
        <v>0.23263843400000001</v>
      </c>
      <c r="BO231">
        <v>101.2218933</v>
      </c>
      <c r="BP231">
        <v>0.63020515399999999</v>
      </c>
      <c r="BQ231">
        <v>0.20109655000000001</v>
      </c>
      <c r="BR231">
        <v>0.5</v>
      </c>
      <c r="BS231">
        <v>-1.355140209</v>
      </c>
      <c r="BT231">
        <v>7.355140209</v>
      </c>
      <c r="BU231">
        <v>1</v>
      </c>
      <c r="BV231">
        <v>0</v>
      </c>
      <c r="BW231">
        <v>0.15999999600000001</v>
      </c>
      <c r="BX231">
        <v>111115</v>
      </c>
      <c r="BY231">
        <v>1.753812103</v>
      </c>
      <c r="BZ231">
        <v>4.7774030000000004E-3</v>
      </c>
      <c r="CA231">
        <v>297.99416769999999</v>
      </c>
      <c r="CB231">
        <v>297.75142899999997</v>
      </c>
      <c r="CC231">
        <v>287.92454429999998</v>
      </c>
      <c r="CD231">
        <v>0.29772879400000002</v>
      </c>
      <c r="CE231">
        <v>3.1502561870000001</v>
      </c>
      <c r="CF231">
        <v>31.122280799999999</v>
      </c>
      <c r="CG231">
        <v>10.46565696</v>
      </c>
      <c r="CH231">
        <v>24.722798350000001</v>
      </c>
      <c r="CI231">
        <v>3.127506532</v>
      </c>
      <c r="CJ231">
        <v>0.44466568099999998</v>
      </c>
      <c r="CK231">
        <v>2.0909025749999999</v>
      </c>
      <c r="CL231">
        <v>1.0366039570000001</v>
      </c>
      <c r="CM231">
        <v>0.279841585</v>
      </c>
      <c r="CN231">
        <v>10.58499423</v>
      </c>
      <c r="CO231">
        <v>0.72203085499999997</v>
      </c>
      <c r="CP231">
        <v>67.131134669999994</v>
      </c>
      <c r="CQ231">
        <v>143.28000779999999</v>
      </c>
      <c r="CR231">
        <v>4.9993382000000003E-2</v>
      </c>
      <c r="CS231">
        <v>0</v>
      </c>
      <c r="CT231">
        <v>1574.5985290000001</v>
      </c>
      <c r="CU231">
        <v>0</v>
      </c>
      <c r="CV231" t="e">
        <v>#DIV/0!</v>
      </c>
      <c r="CW231" t="e">
        <v>#DIV/0!</v>
      </c>
      <c r="CX231">
        <v>14</v>
      </c>
      <c r="CY231">
        <v>0.14909666840076</v>
      </c>
      <c r="CZ231">
        <v>-7.5004029659257903</v>
      </c>
      <c r="DA231">
        <v>31.264730818271701</v>
      </c>
      <c r="DB231">
        <v>0.68782407800197798</v>
      </c>
    </row>
    <row r="232" spans="1:106" x14ac:dyDescent="0.3">
      <c r="A232">
        <v>231</v>
      </c>
      <c r="B232" t="s">
        <v>83</v>
      </c>
      <c r="C232">
        <v>69</v>
      </c>
      <c r="D232">
        <v>14</v>
      </c>
      <c r="E232">
        <v>3</v>
      </c>
      <c r="F232">
        <v>2</v>
      </c>
      <c r="G232">
        <v>72</v>
      </c>
      <c r="H232" s="3">
        <v>41316</v>
      </c>
      <c r="I232">
        <v>2</v>
      </c>
      <c r="J232">
        <v>151.78797280000001</v>
      </c>
      <c r="K232">
        <v>2.0402694709999998</v>
      </c>
      <c r="L232">
        <v>149.1386043</v>
      </c>
      <c r="M232">
        <v>247.36024699999999</v>
      </c>
      <c r="N232">
        <v>49.3</v>
      </c>
      <c r="O232">
        <v>47</v>
      </c>
      <c r="P232" s="118">
        <v>0.66920138888888892</v>
      </c>
      <c r="Q232" s="118">
        <v>0.15763888888888888</v>
      </c>
      <c r="R232" s="118">
        <v>0.51156250000000003</v>
      </c>
      <c r="S232">
        <v>10852</v>
      </c>
      <c r="T232">
        <v>0</v>
      </c>
      <c r="U232">
        <v>800</v>
      </c>
      <c r="V232">
        <v>49.204555419999998</v>
      </c>
      <c r="W232">
        <v>0.44341620199999998</v>
      </c>
      <c r="X232">
        <v>573.78009770000006</v>
      </c>
      <c r="Y232">
        <v>24.740070339999999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t="e">
        <v>#DIV/0!</v>
      </c>
      <c r="AH232" t="e">
        <v>#DIV/0!</v>
      </c>
      <c r="AI232" t="e">
        <v>#DIV/0!</v>
      </c>
      <c r="AJ232">
        <v>-1</v>
      </c>
      <c r="AK232">
        <v>0.87</v>
      </c>
      <c r="AL232">
        <v>0.92</v>
      </c>
      <c r="AM232">
        <v>10.012383460000001</v>
      </c>
      <c r="AN232">
        <v>0.87500619199999996</v>
      </c>
      <c r="AO232">
        <v>3.1881484000000002E-2</v>
      </c>
      <c r="AP232" t="e">
        <v>#DIV/0!</v>
      </c>
      <c r="AQ232" t="e">
        <v>#DIV/0!</v>
      </c>
      <c r="AR232" t="e">
        <v>#DIV/0!</v>
      </c>
      <c r="AS232">
        <v>1800.1116939999999</v>
      </c>
      <c r="AT232">
        <v>0.5</v>
      </c>
      <c r="AU232" t="e">
        <v>#DIV/0!</v>
      </c>
      <c r="AV232">
        <v>4.746184747</v>
      </c>
      <c r="AW232">
        <v>1.1061073800000001</v>
      </c>
      <c r="AX232">
        <v>24.740070339999999</v>
      </c>
      <c r="AY232">
        <v>2</v>
      </c>
      <c r="AZ232">
        <v>4.644859791</v>
      </c>
      <c r="BA232">
        <v>1</v>
      </c>
      <c r="BB232">
        <v>9.289719582</v>
      </c>
      <c r="BC232">
        <v>24.582677839999999</v>
      </c>
      <c r="BD232">
        <v>24.740070339999999</v>
      </c>
      <c r="BE232">
        <v>25.01168633</v>
      </c>
      <c r="BF232">
        <v>800.70483400000001</v>
      </c>
      <c r="BG232">
        <v>770.56573490000005</v>
      </c>
      <c r="BH232">
        <v>17.352561949999998</v>
      </c>
      <c r="BI232">
        <v>20.004461289999998</v>
      </c>
      <c r="BJ232">
        <v>56.626697540000002</v>
      </c>
      <c r="BK232">
        <v>65.280647279999997</v>
      </c>
      <c r="BL232">
        <v>350.78555299999999</v>
      </c>
      <c r="BM232">
        <v>1799.6724850000001</v>
      </c>
      <c r="BN232">
        <v>0.145655796</v>
      </c>
      <c r="BO232">
        <v>101.2088165</v>
      </c>
      <c r="BP232">
        <v>2.2709217069999998</v>
      </c>
      <c r="BQ232">
        <v>0.17948819699999999</v>
      </c>
      <c r="BR232">
        <v>0.25</v>
      </c>
      <c r="BS232">
        <v>-1.355140209</v>
      </c>
      <c r="BT232">
        <v>7.355140209</v>
      </c>
      <c r="BU232">
        <v>1</v>
      </c>
      <c r="BV232">
        <v>0</v>
      </c>
      <c r="BW232">
        <v>0.15999999600000001</v>
      </c>
      <c r="BX232">
        <v>111115</v>
      </c>
      <c r="BY232">
        <v>1.753927765</v>
      </c>
      <c r="BZ232">
        <v>4.746185E-3</v>
      </c>
      <c r="CA232">
        <v>297.89007029999999</v>
      </c>
      <c r="CB232">
        <v>297.73267779999998</v>
      </c>
      <c r="CC232">
        <v>287.94759119999998</v>
      </c>
      <c r="CD232">
        <v>0.30722937700000003</v>
      </c>
      <c r="CE232">
        <v>3.1307352320000001</v>
      </c>
      <c r="CF232">
        <v>30.933423980000001</v>
      </c>
      <c r="CG232">
        <v>10.928962690000001</v>
      </c>
      <c r="CH232">
        <v>24.661374089999999</v>
      </c>
      <c r="CI232">
        <v>3.1160478989999998</v>
      </c>
      <c r="CJ232">
        <v>0.42321532000000001</v>
      </c>
      <c r="CK232">
        <v>2.0246278520000001</v>
      </c>
      <c r="CL232">
        <v>1.0914200460000001</v>
      </c>
      <c r="CM232">
        <v>0.26625323400000001</v>
      </c>
      <c r="CN232">
        <v>58.071604630000003</v>
      </c>
      <c r="CO232">
        <v>0.74462186900000005</v>
      </c>
      <c r="CP232">
        <v>65.397690409999996</v>
      </c>
      <c r="CQ232">
        <v>763.41523380000001</v>
      </c>
      <c r="CR232">
        <v>4.2150905000000002E-2</v>
      </c>
      <c r="CS232">
        <v>0</v>
      </c>
      <c r="CT232">
        <v>1574.7245680000001</v>
      </c>
      <c r="CU232">
        <v>0</v>
      </c>
      <c r="CV232" t="e">
        <v>#DIV/0!</v>
      </c>
      <c r="CW232" t="e">
        <v>#DIV/0!</v>
      </c>
      <c r="CX232">
        <v>14</v>
      </c>
      <c r="CY232">
        <v>0.14909666840076</v>
      </c>
      <c r="CZ232">
        <v>-7.5004029659257903</v>
      </c>
      <c r="DA232">
        <v>31.264730818271701</v>
      </c>
      <c r="DB232">
        <v>0.68782407800197798</v>
      </c>
    </row>
    <row r="233" spans="1:106" x14ac:dyDescent="0.3">
      <c r="A233">
        <v>232</v>
      </c>
      <c r="B233" t="s">
        <v>83</v>
      </c>
      <c r="C233">
        <v>69</v>
      </c>
      <c r="D233">
        <v>14</v>
      </c>
      <c r="E233">
        <v>3</v>
      </c>
      <c r="F233">
        <v>2</v>
      </c>
      <c r="G233">
        <v>72</v>
      </c>
      <c r="H233" s="3">
        <v>41316</v>
      </c>
      <c r="I233">
        <v>2</v>
      </c>
      <c r="J233">
        <v>151.78797280000001</v>
      </c>
      <c r="K233">
        <v>2.0402694709999998</v>
      </c>
      <c r="L233">
        <v>149.1386043</v>
      </c>
      <c r="M233">
        <v>247.36024699999999</v>
      </c>
      <c r="N233">
        <v>49.3</v>
      </c>
      <c r="O233">
        <v>48</v>
      </c>
      <c r="P233" s="118">
        <v>0.6711921296296296</v>
      </c>
      <c r="Q233" s="118">
        <v>0.15763888888888888</v>
      </c>
      <c r="R233" s="118">
        <v>0.51355324074074071</v>
      </c>
      <c r="S233">
        <v>11015</v>
      </c>
      <c r="T233">
        <v>0</v>
      </c>
      <c r="U233">
        <v>400</v>
      </c>
      <c r="V233">
        <v>30.52770825</v>
      </c>
      <c r="W233">
        <v>0.42377037099999998</v>
      </c>
      <c r="X233">
        <v>255.05674690000001</v>
      </c>
      <c r="Y233">
        <v>24.805229189999999</v>
      </c>
      <c r="Z233">
        <v>8</v>
      </c>
      <c r="AA233">
        <v>8</v>
      </c>
      <c r="AB233">
        <v>0</v>
      </c>
      <c r="AC233">
        <v>0</v>
      </c>
      <c r="AD233">
        <v>529.63061519999997</v>
      </c>
      <c r="AE233">
        <v>1023.673218</v>
      </c>
      <c r="AF233">
        <v>778.54541019999999</v>
      </c>
      <c r="AG233" t="e">
        <v>#DIV/0!</v>
      </c>
      <c r="AH233">
        <v>0.48261749399999998</v>
      </c>
      <c r="AI233">
        <v>0.23945904200000001</v>
      </c>
      <c r="AJ233">
        <v>-1</v>
      </c>
      <c r="AK233">
        <v>0.87</v>
      </c>
      <c r="AL233">
        <v>0.92</v>
      </c>
      <c r="AM233">
        <v>10.012383460000001</v>
      </c>
      <c r="AN233">
        <v>0.87500619199999996</v>
      </c>
      <c r="AO233">
        <v>2.0014829000000001E-2</v>
      </c>
      <c r="AP233">
        <v>0.49616734699999998</v>
      </c>
      <c r="AQ233">
        <v>1.932805975</v>
      </c>
      <c r="AR233">
        <v>-1</v>
      </c>
      <c r="AS233">
        <v>1800.2358400000001</v>
      </c>
      <c r="AT233">
        <v>0.5</v>
      </c>
      <c r="AU233">
        <v>188.6000372</v>
      </c>
      <c r="AV233">
        <v>4.6883281400000003</v>
      </c>
      <c r="AW233">
        <v>1.1409582009999999</v>
      </c>
      <c r="AX233">
        <v>24.805229189999999</v>
      </c>
      <c r="AY233">
        <v>2</v>
      </c>
      <c r="AZ233">
        <v>4.644859791</v>
      </c>
      <c r="BA233">
        <v>1</v>
      </c>
      <c r="BB233">
        <v>9.289719582</v>
      </c>
      <c r="BC233">
        <v>24.562021260000002</v>
      </c>
      <c r="BD233">
        <v>24.805229189999999</v>
      </c>
      <c r="BE233">
        <v>25.0135231</v>
      </c>
      <c r="BF233">
        <v>399.08911130000001</v>
      </c>
      <c r="BG233">
        <v>380.66650390000001</v>
      </c>
      <c r="BH233">
        <v>17.16180992</v>
      </c>
      <c r="BI233">
        <v>19.78193855</v>
      </c>
      <c r="BJ233">
        <v>56.070007320000002</v>
      </c>
      <c r="BK233">
        <v>64.630332949999996</v>
      </c>
      <c r="BL233">
        <v>350.79071040000002</v>
      </c>
      <c r="BM233">
        <v>1800.2358400000001</v>
      </c>
      <c r="BN233">
        <v>0.17296303800000001</v>
      </c>
      <c r="BO233">
        <v>101.2025986</v>
      </c>
      <c r="BP233">
        <v>1.3050708769999999</v>
      </c>
      <c r="BQ233">
        <v>0.195199028</v>
      </c>
      <c r="BR233">
        <v>0.75</v>
      </c>
      <c r="BS233">
        <v>-1.355140209</v>
      </c>
      <c r="BT233">
        <v>7.355140209</v>
      </c>
      <c r="BU233">
        <v>1</v>
      </c>
      <c r="BV233">
        <v>0</v>
      </c>
      <c r="BW233">
        <v>0.15999999600000001</v>
      </c>
      <c r="BX233">
        <v>111115</v>
      </c>
      <c r="BY233">
        <v>1.753953552</v>
      </c>
      <c r="BZ233">
        <v>4.6883280000000003E-3</v>
      </c>
      <c r="CA233">
        <v>297.95522920000002</v>
      </c>
      <c r="CB233">
        <v>297.7120213</v>
      </c>
      <c r="CC233">
        <v>288.03772789999999</v>
      </c>
      <c r="CD233">
        <v>0.31387330000000002</v>
      </c>
      <c r="CE233">
        <v>3.1429417869999998</v>
      </c>
      <c r="CF233">
        <v>31.055939590000001</v>
      </c>
      <c r="CG233">
        <v>11.274001030000001</v>
      </c>
      <c r="CH233">
        <v>24.68362522</v>
      </c>
      <c r="CI233">
        <v>3.1201945790000001</v>
      </c>
      <c r="CJ233">
        <v>0.405282543</v>
      </c>
      <c r="CK233">
        <v>2.0019835860000001</v>
      </c>
      <c r="CL233">
        <v>1.1182109920000001</v>
      </c>
      <c r="CM233">
        <v>0.25490016599999998</v>
      </c>
      <c r="CN233">
        <v>25.812405569999999</v>
      </c>
      <c r="CO233">
        <v>0.67002676699999997</v>
      </c>
      <c r="CP233">
        <v>64.375995340000003</v>
      </c>
      <c r="CQ233">
        <v>376.23015839999999</v>
      </c>
      <c r="CR233">
        <v>5.2235354999999997E-2</v>
      </c>
      <c r="CS233">
        <v>0</v>
      </c>
      <c r="CT233">
        <v>1575.217506</v>
      </c>
      <c r="CU233">
        <v>494.04260249999999</v>
      </c>
      <c r="CV233">
        <v>0.23945904200000001</v>
      </c>
      <c r="CW233" t="e">
        <v>#DIV/0!</v>
      </c>
      <c r="CX233">
        <v>14</v>
      </c>
      <c r="CY233">
        <v>0.14909666840076</v>
      </c>
      <c r="CZ233">
        <v>-7.5004029659257903</v>
      </c>
      <c r="DA233">
        <v>31.264730818271701</v>
      </c>
      <c r="DB233">
        <v>0.68782407800197798</v>
      </c>
    </row>
    <row r="234" spans="1:106" x14ac:dyDescent="0.3">
      <c r="A234">
        <v>233</v>
      </c>
      <c r="B234" t="s">
        <v>89</v>
      </c>
      <c r="C234">
        <v>75</v>
      </c>
      <c r="D234">
        <v>1</v>
      </c>
      <c r="E234">
        <v>3</v>
      </c>
      <c r="F234">
        <v>3</v>
      </c>
      <c r="G234">
        <v>72</v>
      </c>
      <c r="H234" s="3">
        <v>41316</v>
      </c>
      <c r="I234">
        <v>2</v>
      </c>
      <c r="J234">
        <v>152.76168949999999</v>
      </c>
      <c r="K234">
        <v>1.4341142570000001</v>
      </c>
      <c r="L234">
        <v>143.61016520000001</v>
      </c>
      <c r="M234">
        <v>231.91752220000001</v>
      </c>
      <c r="N234">
        <v>44.7</v>
      </c>
      <c r="O234">
        <v>50</v>
      </c>
      <c r="P234" s="118">
        <v>0.67737268518518512</v>
      </c>
      <c r="Q234" s="118">
        <v>0.15763888888888888</v>
      </c>
      <c r="R234" s="118">
        <v>0.51973379629629635</v>
      </c>
      <c r="S234">
        <v>11558</v>
      </c>
      <c r="T234">
        <v>0</v>
      </c>
      <c r="U234">
        <v>50</v>
      </c>
      <c r="V234">
        <v>0.29036051800000001</v>
      </c>
      <c r="W234">
        <v>0.60960758299999995</v>
      </c>
      <c r="X234">
        <v>47.763157210000003</v>
      </c>
      <c r="Y234">
        <v>24.305995939999999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t="e">
        <v>#DIV/0!</v>
      </c>
      <c r="AH234" t="e">
        <v>#DIV/0!</v>
      </c>
      <c r="AI234" t="e">
        <v>#DIV/0!</v>
      </c>
      <c r="AJ234">
        <v>-1</v>
      </c>
      <c r="AK234">
        <v>0.87</v>
      </c>
      <c r="AL234">
        <v>0.92</v>
      </c>
      <c r="AM234">
        <v>10.012383460000001</v>
      </c>
      <c r="AN234">
        <v>0.87500619199999996</v>
      </c>
      <c r="AO234">
        <v>8.1992000000000002E-4</v>
      </c>
      <c r="AP234" t="e">
        <v>#DIV/0!</v>
      </c>
      <c r="AQ234" t="e">
        <v>#DIV/0!</v>
      </c>
      <c r="AR234" t="e">
        <v>#DIV/0!</v>
      </c>
      <c r="AS234">
        <v>1800.2358400000001</v>
      </c>
      <c r="AT234">
        <v>0.5</v>
      </c>
      <c r="AU234" t="e">
        <v>#DIV/0!</v>
      </c>
      <c r="AV234">
        <v>5.7893818560000003</v>
      </c>
      <c r="AW234">
        <v>0.99826326399999998</v>
      </c>
      <c r="AX234">
        <v>24.305995939999999</v>
      </c>
      <c r="AY234">
        <v>2</v>
      </c>
      <c r="AZ234">
        <v>4.644859791</v>
      </c>
      <c r="BA234">
        <v>1</v>
      </c>
      <c r="BB234">
        <v>9.289719582</v>
      </c>
      <c r="BC234">
        <v>24.594850539999999</v>
      </c>
      <c r="BD234">
        <v>24.305995939999999</v>
      </c>
      <c r="BE234">
        <v>25.015220639999999</v>
      </c>
      <c r="BF234">
        <v>49.675785060000003</v>
      </c>
      <c r="BG234">
        <v>49.347324370000003</v>
      </c>
      <c r="BH234">
        <v>17.046010970000001</v>
      </c>
      <c r="BI234">
        <v>20.280134199999999</v>
      </c>
      <c r="BJ234">
        <v>55.577140810000003</v>
      </c>
      <c r="BK234">
        <v>66.121734619999998</v>
      </c>
      <c r="BL234">
        <v>350.75796509999998</v>
      </c>
      <c r="BM234">
        <v>1798.5745850000001</v>
      </c>
      <c r="BN234">
        <v>0.31052714599999998</v>
      </c>
      <c r="BO234">
        <v>101.192955</v>
      </c>
      <c r="BP234">
        <v>0.15760231</v>
      </c>
      <c r="BQ234">
        <v>0.202809349</v>
      </c>
      <c r="BR234">
        <v>0.25</v>
      </c>
      <c r="BS234">
        <v>-1.355140209</v>
      </c>
      <c r="BT234">
        <v>7.355140209</v>
      </c>
      <c r="BU234">
        <v>1</v>
      </c>
      <c r="BV234">
        <v>0</v>
      </c>
      <c r="BW234">
        <v>0.15999999600000001</v>
      </c>
      <c r="BX234">
        <v>111115</v>
      </c>
      <c r="BY234">
        <v>1.7537898249999999</v>
      </c>
      <c r="BZ234">
        <v>5.789382E-3</v>
      </c>
      <c r="CA234">
        <v>297.4559959</v>
      </c>
      <c r="CB234">
        <v>297.74485049999998</v>
      </c>
      <c r="CC234">
        <v>287.77192719999999</v>
      </c>
      <c r="CD234">
        <v>0.14291403899999999</v>
      </c>
      <c r="CE234">
        <v>3.0504699720000001</v>
      </c>
      <c r="CF234">
        <v>30.145082439999999</v>
      </c>
      <c r="CG234">
        <v>9.8649482410000005</v>
      </c>
      <c r="CH234">
        <v>24.450423239999999</v>
      </c>
      <c r="CI234">
        <v>3.0769741480000001</v>
      </c>
      <c r="CJ234">
        <v>0.57206751600000005</v>
      </c>
      <c r="CK234">
        <v>2.0522067079999999</v>
      </c>
      <c r="CL234">
        <v>1.02476744</v>
      </c>
      <c r="CM234">
        <v>0.36073550999999998</v>
      </c>
      <c r="CN234">
        <v>4.8332950190000004</v>
      </c>
      <c r="CO234">
        <v>0.96789760800000002</v>
      </c>
      <c r="CP234">
        <v>68.496024660000003</v>
      </c>
      <c r="CQ234">
        <v>49.305128619999998</v>
      </c>
      <c r="CR234">
        <v>4.0337669999999997E-3</v>
      </c>
      <c r="CS234">
        <v>0</v>
      </c>
      <c r="CT234">
        <v>1573.7638979999999</v>
      </c>
      <c r="CU234">
        <v>0</v>
      </c>
      <c r="CV234" t="e">
        <v>#DIV/0!</v>
      </c>
      <c r="CW234" t="e">
        <v>#DIV/0!</v>
      </c>
      <c r="CX234">
        <v>1</v>
      </c>
      <c r="CY234">
        <v>0.141021519498329</v>
      </c>
      <c r="CZ234">
        <v>-6.4452724877917902</v>
      </c>
      <c r="DA234">
        <v>30.2203225817738</v>
      </c>
      <c r="DB234">
        <v>0.66484709679902498</v>
      </c>
    </row>
    <row r="235" spans="1:106" x14ac:dyDescent="0.3">
      <c r="A235">
        <v>234</v>
      </c>
      <c r="B235" t="s">
        <v>89</v>
      </c>
      <c r="C235">
        <v>75</v>
      </c>
      <c r="D235">
        <v>1</v>
      </c>
      <c r="E235">
        <v>3</v>
      </c>
      <c r="F235">
        <v>3</v>
      </c>
      <c r="G235">
        <v>72</v>
      </c>
      <c r="H235" s="3">
        <v>41316</v>
      </c>
      <c r="I235">
        <v>2</v>
      </c>
      <c r="J235">
        <v>152.76168949999999</v>
      </c>
      <c r="K235">
        <v>1.4341142570000001</v>
      </c>
      <c r="L235">
        <v>143.61016520000001</v>
      </c>
      <c r="M235">
        <v>231.91752220000001</v>
      </c>
      <c r="N235">
        <v>44.7</v>
      </c>
      <c r="O235">
        <v>51</v>
      </c>
      <c r="P235" s="118">
        <v>0.67913194444444447</v>
      </c>
      <c r="Q235" s="118">
        <v>0.15763888888888888</v>
      </c>
      <c r="R235" s="118">
        <v>0.52149305555555558</v>
      </c>
      <c r="S235">
        <v>11710.5</v>
      </c>
      <c r="T235">
        <v>0</v>
      </c>
      <c r="U235">
        <v>150</v>
      </c>
      <c r="V235">
        <v>11.7866877</v>
      </c>
      <c r="W235">
        <v>0.59953611399999995</v>
      </c>
      <c r="X235">
        <v>108.21733519999999</v>
      </c>
      <c r="Y235">
        <v>24.37353706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t="e">
        <v>#DIV/0!</v>
      </c>
      <c r="AH235" t="e">
        <v>#DIV/0!</v>
      </c>
      <c r="AI235" t="e">
        <v>#DIV/0!</v>
      </c>
      <c r="AJ235">
        <v>-1</v>
      </c>
      <c r="AK235">
        <v>0.87</v>
      </c>
      <c r="AL235">
        <v>0.92</v>
      </c>
      <c r="AM235">
        <v>10.012383460000001</v>
      </c>
      <c r="AN235">
        <v>0.87500619199999996</v>
      </c>
      <c r="AO235">
        <v>8.1261270000000003E-3</v>
      </c>
      <c r="AP235" t="e">
        <v>#DIV/0!</v>
      </c>
      <c r="AQ235" t="e">
        <v>#DIV/0!</v>
      </c>
      <c r="AR235" t="e">
        <v>#DIV/0!</v>
      </c>
      <c r="AS235">
        <v>1800.2358400000001</v>
      </c>
      <c r="AT235">
        <v>0.5</v>
      </c>
      <c r="AU235" t="e">
        <v>#DIV/0!</v>
      </c>
      <c r="AV235">
        <v>5.7332616830000003</v>
      </c>
      <c r="AW235">
        <v>1.0040336519999999</v>
      </c>
      <c r="AX235">
        <v>24.37353706</v>
      </c>
      <c r="AY235">
        <v>2</v>
      </c>
      <c r="AZ235">
        <v>4.644859791</v>
      </c>
      <c r="BA235">
        <v>1</v>
      </c>
      <c r="BB235">
        <v>9.289719582</v>
      </c>
      <c r="BC235">
        <v>24.636022570000002</v>
      </c>
      <c r="BD235">
        <v>24.37353706</v>
      </c>
      <c r="BE235">
        <v>25.01216316</v>
      </c>
      <c r="BF235">
        <v>150.63235470000001</v>
      </c>
      <c r="BG235">
        <v>143.44271850000001</v>
      </c>
      <c r="BH235">
        <v>17.143587109999999</v>
      </c>
      <c r="BI235">
        <v>20.34615135</v>
      </c>
      <c r="BJ235">
        <v>55.755645749999999</v>
      </c>
      <c r="BK235">
        <v>66.171264649999998</v>
      </c>
      <c r="BL235">
        <v>350.75717159999999</v>
      </c>
      <c r="BM235">
        <v>1798.304932</v>
      </c>
      <c r="BN235">
        <v>0.23668613999999999</v>
      </c>
      <c r="BO235">
        <v>101.18896479999999</v>
      </c>
      <c r="BP235">
        <v>0.657632828</v>
      </c>
      <c r="BQ235">
        <v>0.19571591899999999</v>
      </c>
      <c r="BR235">
        <v>0.5</v>
      </c>
      <c r="BS235">
        <v>-1.355140209</v>
      </c>
      <c r="BT235">
        <v>7.355140209</v>
      </c>
      <c r="BU235">
        <v>1</v>
      </c>
      <c r="BV235">
        <v>0</v>
      </c>
      <c r="BW235">
        <v>0.15999999600000001</v>
      </c>
      <c r="BX235">
        <v>111115</v>
      </c>
      <c r="BY235">
        <v>1.7537858580000001</v>
      </c>
      <c r="BZ235">
        <v>5.7332620000000003E-3</v>
      </c>
      <c r="CA235">
        <v>297.5235371</v>
      </c>
      <c r="CB235">
        <v>297.78602260000002</v>
      </c>
      <c r="CC235">
        <v>287.72878259999999</v>
      </c>
      <c r="CD235">
        <v>0.15144195199999999</v>
      </c>
      <c r="CE235">
        <v>3.062839646</v>
      </c>
      <c r="CF235">
        <v>30.268514459999999</v>
      </c>
      <c r="CG235">
        <v>9.9223631109999992</v>
      </c>
      <c r="CH235">
        <v>24.50477982</v>
      </c>
      <c r="CI235">
        <v>3.0870012550000001</v>
      </c>
      <c r="CJ235">
        <v>0.56318923799999998</v>
      </c>
      <c r="CK235">
        <v>2.0588059940000001</v>
      </c>
      <c r="CL235">
        <v>1.028195261</v>
      </c>
      <c r="CM235">
        <v>0.35508780899999998</v>
      </c>
      <c r="CN235">
        <v>10.950400119999999</v>
      </c>
      <c r="CO235">
        <v>0.75442891999999995</v>
      </c>
      <c r="CP235">
        <v>68.406676899999994</v>
      </c>
      <c r="CQ235">
        <v>141.7298543</v>
      </c>
      <c r="CR235">
        <v>5.6889083E-2</v>
      </c>
      <c r="CS235">
        <v>0</v>
      </c>
      <c r="CT235">
        <v>1573.5279499999999</v>
      </c>
      <c r="CU235">
        <v>0</v>
      </c>
      <c r="CV235" t="e">
        <v>#DIV/0!</v>
      </c>
      <c r="CW235" t="e">
        <v>#DIV/0!</v>
      </c>
      <c r="CX235">
        <v>1</v>
      </c>
      <c r="CY235">
        <v>0.141021519498329</v>
      </c>
      <c r="CZ235">
        <v>-6.4452724877917902</v>
      </c>
      <c r="DA235">
        <v>30.2203225817738</v>
      </c>
      <c r="DB235">
        <v>0.66484709679902498</v>
      </c>
    </row>
    <row r="236" spans="1:106" x14ac:dyDescent="0.3">
      <c r="A236">
        <v>235</v>
      </c>
      <c r="B236" t="s">
        <v>89</v>
      </c>
      <c r="C236">
        <v>75</v>
      </c>
      <c r="D236">
        <v>1</v>
      </c>
      <c r="E236">
        <v>3</v>
      </c>
      <c r="F236">
        <v>3</v>
      </c>
      <c r="G236">
        <v>72</v>
      </c>
      <c r="H236" s="3">
        <v>41316</v>
      </c>
      <c r="I236">
        <v>2</v>
      </c>
      <c r="J236">
        <v>152.76168949999999</v>
      </c>
      <c r="K236">
        <v>1.4341142570000001</v>
      </c>
      <c r="L236">
        <v>143.61016520000001</v>
      </c>
      <c r="M236">
        <v>231.91752220000001</v>
      </c>
      <c r="N236">
        <v>44.7</v>
      </c>
      <c r="O236">
        <v>53</v>
      </c>
      <c r="P236" s="118">
        <v>0.68395833333333333</v>
      </c>
      <c r="Q236" s="118">
        <v>0.15763888888888888</v>
      </c>
      <c r="R236" s="118">
        <v>0.52631944444444445</v>
      </c>
      <c r="S236">
        <v>12127</v>
      </c>
      <c r="T236">
        <v>0</v>
      </c>
      <c r="U236">
        <v>800</v>
      </c>
      <c r="V236">
        <v>47.304978319999996</v>
      </c>
      <c r="W236">
        <v>0.54122424300000005</v>
      </c>
      <c r="X236">
        <v>612.09485159999997</v>
      </c>
      <c r="Y236">
        <v>24.315080640000001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e">
        <v>#DIV/0!</v>
      </c>
      <c r="AH236" t="e">
        <v>#DIV/0!</v>
      </c>
      <c r="AI236" t="e">
        <v>#DIV/0!</v>
      </c>
      <c r="AJ236">
        <v>-1</v>
      </c>
      <c r="AK236">
        <v>0.87</v>
      </c>
      <c r="AL236">
        <v>0.92</v>
      </c>
      <c r="AM236">
        <v>10.012383460000001</v>
      </c>
      <c r="AN236">
        <v>0.87500619199999996</v>
      </c>
      <c r="AO236">
        <v>3.0686023999999999E-2</v>
      </c>
      <c r="AP236" t="e">
        <v>#DIV/0!</v>
      </c>
      <c r="AQ236" t="e">
        <v>#DIV/0!</v>
      </c>
      <c r="AR236" t="e">
        <v>#DIV/0!</v>
      </c>
      <c r="AS236">
        <v>1800.2358400000001</v>
      </c>
      <c r="AT236">
        <v>0.5</v>
      </c>
      <c r="AU236" t="e">
        <v>#DIV/0!</v>
      </c>
      <c r="AV236">
        <v>5.4742662830000004</v>
      </c>
      <c r="AW236">
        <v>1.055986847</v>
      </c>
      <c r="AX236">
        <v>24.315080640000001</v>
      </c>
      <c r="AY236">
        <v>2</v>
      </c>
      <c r="AZ236">
        <v>4.644859791</v>
      </c>
      <c r="BA236">
        <v>1</v>
      </c>
      <c r="BB236">
        <v>9.289719582</v>
      </c>
      <c r="BC236">
        <v>24.595043180000001</v>
      </c>
      <c r="BD236">
        <v>24.315080640000001</v>
      </c>
      <c r="BE236">
        <v>25.011926649999999</v>
      </c>
      <c r="BF236">
        <v>800.04150389999995</v>
      </c>
      <c r="BG236">
        <v>770.66400150000004</v>
      </c>
      <c r="BH236">
        <v>16.669195179999999</v>
      </c>
      <c r="BI236">
        <v>19.72889709</v>
      </c>
      <c r="BJ236">
        <v>54.340286249999998</v>
      </c>
      <c r="BK236">
        <v>64.31467438</v>
      </c>
      <c r="BL236">
        <v>350.7704468</v>
      </c>
      <c r="BM236">
        <v>1799.037231</v>
      </c>
      <c r="BN236">
        <v>0.21443298499999999</v>
      </c>
      <c r="BO236">
        <v>101.1787109</v>
      </c>
      <c r="BP236">
        <v>2.446023941</v>
      </c>
      <c r="BQ236">
        <v>0.17935659000000001</v>
      </c>
      <c r="BR236">
        <v>0.25</v>
      </c>
      <c r="BS236">
        <v>-1.355140209</v>
      </c>
      <c r="BT236">
        <v>7.355140209</v>
      </c>
      <c r="BU236">
        <v>1</v>
      </c>
      <c r="BV236">
        <v>0</v>
      </c>
      <c r="BW236">
        <v>0.15999999600000001</v>
      </c>
      <c r="BX236">
        <v>111115</v>
      </c>
      <c r="BY236">
        <v>1.753852234</v>
      </c>
      <c r="BZ236">
        <v>5.4742660000000002E-3</v>
      </c>
      <c r="CA236">
        <v>297.46508060000002</v>
      </c>
      <c r="CB236">
        <v>297.7450432</v>
      </c>
      <c r="CC236">
        <v>287.84595059999998</v>
      </c>
      <c r="CD236">
        <v>0.19837297800000001</v>
      </c>
      <c r="CE236">
        <v>3.052131224</v>
      </c>
      <c r="CF236">
        <v>30.165745300000001</v>
      </c>
      <c r="CG236">
        <v>10.4368482</v>
      </c>
      <c r="CH236">
        <v>24.455061910000001</v>
      </c>
      <c r="CI236">
        <v>3.077828727</v>
      </c>
      <c r="CJ236">
        <v>0.511428153</v>
      </c>
      <c r="CK236">
        <v>1.9961443759999999</v>
      </c>
      <c r="CL236">
        <v>1.081684351</v>
      </c>
      <c r="CM236">
        <v>0.32219239</v>
      </c>
      <c r="CN236">
        <v>61.930968059999998</v>
      </c>
      <c r="CO236">
        <v>0.79424347100000003</v>
      </c>
      <c r="CP236">
        <v>66.469917850000002</v>
      </c>
      <c r="CQ236">
        <v>763.78955059999998</v>
      </c>
      <c r="CR236">
        <v>4.1167859000000001E-2</v>
      </c>
      <c r="CS236">
        <v>0</v>
      </c>
      <c r="CT236">
        <v>1574.168717</v>
      </c>
      <c r="CU236">
        <v>0</v>
      </c>
      <c r="CV236" t="e">
        <v>#DIV/0!</v>
      </c>
      <c r="CW236" t="e">
        <v>#DIV/0!</v>
      </c>
      <c r="CX236">
        <v>1</v>
      </c>
      <c r="CY236">
        <v>0.141021519498329</v>
      </c>
      <c r="CZ236">
        <v>-6.4452724877917902</v>
      </c>
      <c r="DA236">
        <v>30.2203225817738</v>
      </c>
      <c r="DB236">
        <v>0.66484709679902498</v>
      </c>
    </row>
    <row r="237" spans="1:106" x14ac:dyDescent="0.3">
      <c r="A237">
        <v>236</v>
      </c>
      <c r="B237" t="s">
        <v>89</v>
      </c>
      <c r="C237">
        <v>75</v>
      </c>
      <c r="D237">
        <v>1</v>
      </c>
      <c r="E237">
        <v>3</v>
      </c>
      <c r="F237">
        <v>3</v>
      </c>
      <c r="G237">
        <v>72</v>
      </c>
      <c r="H237" s="3">
        <v>41316</v>
      </c>
      <c r="I237">
        <v>2</v>
      </c>
      <c r="J237">
        <v>152.76168949999999</v>
      </c>
      <c r="K237">
        <v>1.4341142570000001</v>
      </c>
      <c r="L237">
        <v>143.61016520000001</v>
      </c>
      <c r="M237">
        <v>231.91752220000001</v>
      </c>
      <c r="N237">
        <v>44.7</v>
      </c>
      <c r="O237">
        <v>54</v>
      </c>
      <c r="P237" s="118">
        <v>0.68523148148148139</v>
      </c>
      <c r="Q237" s="118">
        <v>0.15763888888888888</v>
      </c>
      <c r="R237" s="118">
        <v>0.52759259259259261</v>
      </c>
      <c r="S237">
        <v>12228.5</v>
      </c>
      <c r="T237">
        <v>0</v>
      </c>
      <c r="U237">
        <v>400</v>
      </c>
      <c r="V237">
        <v>31.800093520000001</v>
      </c>
      <c r="W237">
        <v>0.51665187700000004</v>
      </c>
      <c r="X237">
        <v>271.20233949999999</v>
      </c>
      <c r="Y237">
        <v>24.30434799</v>
      </c>
      <c r="Z237">
        <v>9</v>
      </c>
      <c r="AA237">
        <v>9</v>
      </c>
      <c r="AB237">
        <v>0</v>
      </c>
      <c r="AC237">
        <v>0</v>
      </c>
      <c r="AD237">
        <v>526.43652340000006</v>
      </c>
      <c r="AE237">
        <v>960.23278809999999</v>
      </c>
      <c r="AF237">
        <v>735.91870119999999</v>
      </c>
      <c r="AG237" t="e">
        <v>#DIV/0!</v>
      </c>
      <c r="AH237">
        <v>0.45176156200000001</v>
      </c>
      <c r="AI237">
        <v>0.233603861</v>
      </c>
      <c r="AJ237">
        <v>-1</v>
      </c>
      <c r="AK237">
        <v>0.87</v>
      </c>
      <c r="AL237">
        <v>0.92</v>
      </c>
      <c r="AM237">
        <v>10.012383460000001</v>
      </c>
      <c r="AN237">
        <v>0.87500619199999996</v>
      </c>
      <c r="AO237">
        <v>2.0827747000000001E-2</v>
      </c>
      <c r="AP237">
        <v>0.517095478</v>
      </c>
      <c r="AQ237">
        <v>1.824023876</v>
      </c>
      <c r="AR237">
        <v>-1</v>
      </c>
      <c r="AS237">
        <v>1799.789307</v>
      </c>
      <c r="AT237">
        <v>0.5</v>
      </c>
      <c r="AU237">
        <v>183.94280910000001</v>
      </c>
      <c r="AV237">
        <v>5.3580500960000004</v>
      </c>
      <c r="AW237">
        <v>1.08017216</v>
      </c>
      <c r="AX237">
        <v>24.30434799</v>
      </c>
      <c r="AY237">
        <v>2</v>
      </c>
      <c r="AZ237">
        <v>4.644859791</v>
      </c>
      <c r="BA237">
        <v>1</v>
      </c>
      <c r="BB237">
        <v>9.289719582</v>
      </c>
      <c r="BC237">
        <v>24.55625916</v>
      </c>
      <c r="BD237">
        <v>24.30434799</v>
      </c>
      <c r="BE237">
        <v>25.01161385</v>
      </c>
      <c r="BF237">
        <v>399.32510380000002</v>
      </c>
      <c r="BG237">
        <v>380.03289790000002</v>
      </c>
      <c r="BH237">
        <v>16.475013730000001</v>
      </c>
      <c r="BI237">
        <v>19.470491410000001</v>
      </c>
      <c r="BJ237">
        <v>53.831920619999998</v>
      </c>
      <c r="BK237">
        <v>63.619609830000002</v>
      </c>
      <c r="BL237">
        <v>350.7771912</v>
      </c>
      <c r="BM237">
        <v>1799.789307</v>
      </c>
      <c r="BN237">
        <v>0.150708333</v>
      </c>
      <c r="BO237">
        <v>101.17857359999999</v>
      </c>
      <c r="BP237">
        <v>1.493997574</v>
      </c>
      <c r="BQ237">
        <v>0.19240285500000001</v>
      </c>
      <c r="BR237">
        <v>0.25</v>
      </c>
      <c r="BS237">
        <v>-1.355140209</v>
      </c>
      <c r="BT237">
        <v>7.355140209</v>
      </c>
      <c r="BU237">
        <v>1</v>
      </c>
      <c r="BV237">
        <v>0</v>
      </c>
      <c r="BW237">
        <v>0.15999999600000001</v>
      </c>
      <c r="BX237">
        <v>111115</v>
      </c>
      <c r="BY237">
        <v>1.753885956</v>
      </c>
      <c r="BZ237">
        <v>5.3580499999999996E-3</v>
      </c>
      <c r="CA237">
        <v>297.45434799999998</v>
      </c>
      <c r="CB237">
        <v>297.70625919999998</v>
      </c>
      <c r="CC237">
        <v>287.9662826</v>
      </c>
      <c r="CD237">
        <v>0.21807163099999999</v>
      </c>
      <c r="CE237">
        <v>3.0501687080000002</v>
      </c>
      <c r="CF237">
        <v>30.146389689999999</v>
      </c>
      <c r="CG237">
        <v>10.67589828</v>
      </c>
      <c r="CH237">
        <v>24.43030357</v>
      </c>
      <c r="CI237">
        <v>3.0732699170000002</v>
      </c>
      <c r="CJ237">
        <v>0.489431905</v>
      </c>
      <c r="CK237">
        <v>1.9699965479999999</v>
      </c>
      <c r="CL237">
        <v>1.1032733690000001</v>
      </c>
      <c r="CM237">
        <v>0.30822931999999997</v>
      </c>
      <c r="CN237">
        <v>27.439865869999998</v>
      </c>
      <c r="CO237">
        <v>0.71362858600000001</v>
      </c>
      <c r="CP237">
        <v>65.598811319999996</v>
      </c>
      <c r="CQ237">
        <v>375.41164689999999</v>
      </c>
      <c r="CR237">
        <v>5.5566958E-2</v>
      </c>
      <c r="CS237">
        <v>0</v>
      </c>
      <c r="CT237">
        <v>1574.826787</v>
      </c>
      <c r="CU237">
        <v>433.79626459999997</v>
      </c>
      <c r="CV237">
        <v>0.233603861</v>
      </c>
      <c r="CW237" t="e">
        <v>#DIV/0!</v>
      </c>
      <c r="CX237">
        <v>1</v>
      </c>
      <c r="CY237">
        <v>0.141021519498329</v>
      </c>
      <c r="CZ237">
        <v>-6.4452724877917902</v>
      </c>
      <c r="DA237">
        <v>30.2203225817738</v>
      </c>
      <c r="DB237">
        <v>0.66484709679902498</v>
      </c>
    </row>
    <row r="238" spans="1:106" x14ac:dyDescent="0.3">
      <c r="A238">
        <v>237</v>
      </c>
      <c r="B238" t="s">
        <v>87</v>
      </c>
      <c r="C238">
        <v>73</v>
      </c>
      <c r="D238">
        <v>30</v>
      </c>
      <c r="E238">
        <v>3</v>
      </c>
      <c r="F238">
        <v>3</v>
      </c>
      <c r="G238">
        <v>72</v>
      </c>
      <c r="H238" s="3">
        <v>41316</v>
      </c>
      <c r="I238">
        <v>2</v>
      </c>
      <c r="J238">
        <v>155.59035800000001</v>
      </c>
      <c r="K238">
        <v>1.4926819760000001</v>
      </c>
      <c r="L238">
        <v>152.54383300000001</v>
      </c>
      <c r="M238">
        <v>241.7346852</v>
      </c>
      <c r="N238">
        <v>45.7</v>
      </c>
      <c r="O238">
        <v>56</v>
      </c>
      <c r="P238" s="118">
        <v>0.69346064814814812</v>
      </c>
      <c r="Q238" s="118">
        <v>0.15763888888888888</v>
      </c>
      <c r="R238" s="118">
        <v>0.53582175925925923</v>
      </c>
      <c r="S238">
        <v>12948</v>
      </c>
      <c r="T238">
        <v>0</v>
      </c>
      <c r="U238">
        <v>50</v>
      </c>
      <c r="V238">
        <v>0.38290850500000001</v>
      </c>
      <c r="W238">
        <v>0.409925873</v>
      </c>
      <c r="X238">
        <v>46.785402079999997</v>
      </c>
      <c r="Y238">
        <v>24.469736099999999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e">
        <v>#DIV/0!</v>
      </c>
      <c r="AH238" t="e">
        <v>#DIV/0!</v>
      </c>
      <c r="AI238" t="e">
        <v>#DIV/0!</v>
      </c>
      <c r="AJ238">
        <v>-1</v>
      </c>
      <c r="AK238">
        <v>0.87</v>
      </c>
      <c r="AL238">
        <v>0.92</v>
      </c>
      <c r="AM238">
        <v>10.012383460000001</v>
      </c>
      <c r="AN238">
        <v>0.87500619199999996</v>
      </c>
      <c r="AO238">
        <v>8.7787399999999995E-4</v>
      </c>
      <c r="AP238" t="e">
        <v>#DIV/0!</v>
      </c>
      <c r="AQ238" t="e">
        <v>#DIV/0!</v>
      </c>
      <c r="AR238" t="e">
        <v>#DIV/0!</v>
      </c>
      <c r="AS238">
        <v>1799.789307</v>
      </c>
      <c r="AT238">
        <v>0.5</v>
      </c>
      <c r="AU238" t="e">
        <v>#DIV/0!</v>
      </c>
      <c r="AV238">
        <v>4.6454203850000004</v>
      </c>
      <c r="AW238">
        <v>1.167485621</v>
      </c>
      <c r="AX238">
        <v>24.469736099999999</v>
      </c>
      <c r="AY238">
        <v>2</v>
      </c>
      <c r="AZ238">
        <v>4.644859791</v>
      </c>
      <c r="BA238">
        <v>1</v>
      </c>
      <c r="BB238">
        <v>9.289719582</v>
      </c>
      <c r="BC238">
        <v>24.550146099999999</v>
      </c>
      <c r="BD238">
        <v>24.469736099999999</v>
      </c>
      <c r="BE238">
        <v>25.010217669999999</v>
      </c>
      <c r="BF238">
        <v>49.588584900000001</v>
      </c>
      <c r="BG238">
        <v>49.239864349999998</v>
      </c>
      <c r="BH238">
        <v>16.31169701</v>
      </c>
      <c r="BI238">
        <v>18.910118099999998</v>
      </c>
      <c r="BJ238">
        <v>53.310791020000003</v>
      </c>
      <c r="BK238">
        <v>61.803096770000003</v>
      </c>
      <c r="BL238">
        <v>350.79571529999998</v>
      </c>
      <c r="BM238">
        <v>1800.32251</v>
      </c>
      <c r="BN238">
        <v>0.20735123799999999</v>
      </c>
      <c r="BO238">
        <v>101.1653061</v>
      </c>
      <c r="BP238">
        <v>0.14626884500000001</v>
      </c>
      <c r="BQ238">
        <v>0.19498921899999999</v>
      </c>
      <c r="BR238">
        <v>0.5</v>
      </c>
      <c r="BS238">
        <v>-1.355140209</v>
      </c>
      <c r="BT238">
        <v>7.355140209</v>
      </c>
      <c r="BU238">
        <v>1</v>
      </c>
      <c r="BV238">
        <v>0</v>
      </c>
      <c r="BW238">
        <v>0.15999999600000001</v>
      </c>
      <c r="BX238">
        <v>111115</v>
      </c>
      <c r="BY238">
        <v>1.753978577</v>
      </c>
      <c r="BZ238">
        <v>4.6454199999999999E-3</v>
      </c>
      <c r="CA238">
        <v>297.61973610000001</v>
      </c>
      <c r="CB238">
        <v>297.70014609999998</v>
      </c>
      <c r="CC238">
        <v>288.05159509999999</v>
      </c>
      <c r="CD238">
        <v>0.33626714299999999</v>
      </c>
      <c r="CE238">
        <v>3.0805335070000002</v>
      </c>
      <c r="CF238">
        <v>30.45049362</v>
      </c>
      <c r="CG238">
        <v>11.540375510000001</v>
      </c>
      <c r="CH238">
        <v>24.509941099999999</v>
      </c>
      <c r="CI238">
        <v>3.0879548360000002</v>
      </c>
      <c r="CJ238">
        <v>0.39260160799999999</v>
      </c>
      <c r="CK238">
        <v>1.913047886</v>
      </c>
      <c r="CL238">
        <v>1.1749069489999999</v>
      </c>
      <c r="CM238">
        <v>0.246875814</v>
      </c>
      <c r="CN238">
        <v>4.7330595219999996</v>
      </c>
      <c r="CO238">
        <v>0.95015294400000005</v>
      </c>
      <c r="CP238">
        <v>62.784371800000002</v>
      </c>
      <c r="CQ238">
        <v>49.184219349999999</v>
      </c>
      <c r="CR238">
        <v>4.887883E-3</v>
      </c>
      <c r="CS238">
        <v>0</v>
      </c>
      <c r="CT238">
        <v>1575.293343</v>
      </c>
      <c r="CU238">
        <v>0</v>
      </c>
      <c r="CV238" t="e">
        <v>#DIV/0!</v>
      </c>
      <c r="CW238" t="e">
        <v>#DIV/0!</v>
      </c>
      <c r="CX238">
        <v>30</v>
      </c>
      <c r="CY238">
        <v>0.165047859751872</v>
      </c>
      <c r="CZ238">
        <v>-7.3389219759347899</v>
      </c>
      <c r="DA238">
        <v>35.573521559551999</v>
      </c>
      <c r="DB238">
        <v>0.78261747431014395</v>
      </c>
    </row>
    <row r="239" spans="1:106" x14ac:dyDescent="0.3">
      <c r="A239">
        <v>238</v>
      </c>
      <c r="B239" t="s">
        <v>87</v>
      </c>
      <c r="C239">
        <v>73</v>
      </c>
      <c r="D239">
        <v>30</v>
      </c>
      <c r="E239">
        <v>3</v>
      </c>
      <c r="F239">
        <v>3</v>
      </c>
      <c r="G239">
        <v>72</v>
      </c>
      <c r="H239" s="3">
        <v>41316</v>
      </c>
      <c r="I239">
        <v>2</v>
      </c>
      <c r="J239">
        <v>155.59035800000001</v>
      </c>
      <c r="K239">
        <v>1.4926819760000001</v>
      </c>
      <c r="L239">
        <v>152.54383300000001</v>
      </c>
      <c r="M239">
        <v>241.7346852</v>
      </c>
      <c r="N239">
        <v>45.7</v>
      </c>
      <c r="O239">
        <v>57</v>
      </c>
      <c r="P239" s="118">
        <v>0.69518518518518524</v>
      </c>
      <c r="Q239" s="118">
        <v>0.15763888888888888</v>
      </c>
      <c r="R239" s="118">
        <v>0.53754629629629636</v>
      </c>
      <c r="S239">
        <v>13097</v>
      </c>
      <c r="T239">
        <v>0</v>
      </c>
      <c r="U239">
        <v>150</v>
      </c>
      <c r="V239">
        <v>10.3618051</v>
      </c>
      <c r="W239">
        <v>0.41626649700000001</v>
      </c>
      <c r="X239">
        <v>101.22761149999999</v>
      </c>
      <c r="Y239">
        <v>24.362167360000001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t="e">
        <v>#DIV/0!</v>
      </c>
      <c r="AH239" t="e">
        <v>#DIV/0!</v>
      </c>
      <c r="AI239" t="e">
        <v>#DIV/0!</v>
      </c>
      <c r="AJ239">
        <v>-1</v>
      </c>
      <c r="AK239">
        <v>0.87</v>
      </c>
      <c r="AL239">
        <v>0.92</v>
      </c>
      <c r="AM239">
        <v>10.012383460000001</v>
      </c>
      <c r="AN239">
        <v>0.87500619199999996</v>
      </c>
      <c r="AO239">
        <v>7.2105549999999996E-3</v>
      </c>
      <c r="AP239" t="e">
        <v>#DIV/0!</v>
      </c>
      <c r="AQ239" t="e">
        <v>#DIV/0!</v>
      </c>
      <c r="AR239" t="e">
        <v>#DIV/0!</v>
      </c>
      <c r="AS239">
        <v>1799.789307</v>
      </c>
      <c r="AT239">
        <v>0.5</v>
      </c>
      <c r="AU239" t="e">
        <v>#DIV/0!</v>
      </c>
      <c r="AV239">
        <v>4.6455749810000002</v>
      </c>
      <c r="AW239">
        <v>1.1505730489999999</v>
      </c>
      <c r="AX239">
        <v>24.362167360000001</v>
      </c>
      <c r="AY239">
        <v>2</v>
      </c>
      <c r="AZ239">
        <v>4.644859791</v>
      </c>
      <c r="BA239">
        <v>1</v>
      </c>
      <c r="BB239">
        <v>9.289719582</v>
      </c>
      <c r="BC239">
        <v>24.521265029999999</v>
      </c>
      <c r="BD239">
        <v>24.362167360000001</v>
      </c>
      <c r="BE239">
        <v>25.01309586</v>
      </c>
      <c r="BF239">
        <v>151.15582280000001</v>
      </c>
      <c r="BG239">
        <v>144.86473079999999</v>
      </c>
      <c r="BH239">
        <v>16.284101490000001</v>
      </c>
      <c r="BI239">
        <v>18.882600780000001</v>
      </c>
      <c r="BJ239">
        <v>53.310329439999997</v>
      </c>
      <c r="BK239">
        <v>61.817207340000003</v>
      </c>
      <c r="BL239">
        <v>350.80667110000002</v>
      </c>
      <c r="BM239">
        <v>1800.8084719999999</v>
      </c>
      <c r="BN239">
        <v>0.165883049</v>
      </c>
      <c r="BO239">
        <v>101.1609192</v>
      </c>
      <c r="BP239">
        <v>0.61150932300000005</v>
      </c>
      <c r="BQ239">
        <v>0.19204808800000001</v>
      </c>
      <c r="BR239">
        <v>0.75</v>
      </c>
      <c r="BS239">
        <v>-1.355140209</v>
      </c>
      <c r="BT239">
        <v>7.355140209</v>
      </c>
      <c r="BU239">
        <v>1</v>
      </c>
      <c r="BV239">
        <v>0</v>
      </c>
      <c r="BW239">
        <v>0.15999999600000001</v>
      </c>
      <c r="BX239">
        <v>111115</v>
      </c>
      <c r="BY239">
        <v>1.7540333560000001</v>
      </c>
      <c r="BZ239">
        <v>4.6455749999999999E-3</v>
      </c>
      <c r="CA239">
        <v>297.51216740000001</v>
      </c>
      <c r="CB239">
        <v>297.67126500000001</v>
      </c>
      <c r="CC239">
        <v>288.12934899999999</v>
      </c>
      <c r="CD239">
        <v>0.34013807600000001</v>
      </c>
      <c r="CE239">
        <v>3.0607543009999998</v>
      </c>
      <c r="CF239">
        <v>30.256291919999999</v>
      </c>
      <c r="CG239">
        <v>11.373691129999999</v>
      </c>
      <c r="CH239">
        <v>24.441716190000001</v>
      </c>
      <c r="CI239">
        <v>3.0753706150000002</v>
      </c>
      <c r="CJ239">
        <v>0.39841382400000003</v>
      </c>
      <c r="CK239">
        <v>1.9101812520000001</v>
      </c>
      <c r="CL239">
        <v>1.1651893630000001</v>
      </c>
      <c r="CM239">
        <v>0.25055332499999999</v>
      </c>
      <c r="CN239">
        <v>10.240278229999999</v>
      </c>
      <c r="CO239">
        <v>0.69877333799999997</v>
      </c>
      <c r="CP239">
        <v>63.114785439999999</v>
      </c>
      <c r="CQ239">
        <v>143.35893329999999</v>
      </c>
      <c r="CR239">
        <v>4.5618580999999998E-2</v>
      </c>
      <c r="CS239">
        <v>0</v>
      </c>
      <c r="CT239">
        <v>1575.7185629999999</v>
      </c>
      <c r="CU239">
        <v>0</v>
      </c>
      <c r="CV239" t="e">
        <v>#DIV/0!</v>
      </c>
      <c r="CW239" t="e">
        <v>#DIV/0!</v>
      </c>
      <c r="CX239">
        <v>30</v>
      </c>
      <c r="CY239">
        <v>0.165047859751872</v>
      </c>
      <c r="CZ239">
        <v>-7.3389219759347899</v>
      </c>
      <c r="DA239">
        <v>35.573521559551999</v>
      </c>
      <c r="DB239">
        <v>0.78261747431014395</v>
      </c>
    </row>
    <row r="240" spans="1:106" x14ac:dyDescent="0.3">
      <c r="A240">
        <v>239</v>
      </c>
      <c r="B240" t="s">
        <v>87</v>
      </c>
      <c r="C240">
        <v>73</v>
      </c>
      <c r="D240">
        <v>30</v>
      </c>
      <c r="E240">
        <v>3</v>
      </c>
      <c r="F240">
        <v>3</v>
      </c>
      <c r="G240">
        <v>72</v>
      </c>
      <c r="H240" s="3">
        <v>41316</v>
      </c>
      <c r="I240">
        <v>2</v>
      </c>
      <c r="J240">
        <v>155.59035800000001</v>
      </c>
      <c r="K240">
        <v>1.4926819760000001</v>
      </c>
      <c r="L240">
        <v>152.54383300000001</v>
      </c>
      <c r="M240">
        <v>241.7346852</v>
      </c>
      <c r="N240">
        <v>45.7</v>
      </c>
      <c r="O240">
        <v>59</v>
      </c>
      <c r="P240" s="118">
        <v>0.70002314814814814</v>
      </c>
      <c r="Q240" s="118">
        <v>0.15763888888888888</v>
      </c>
      <c r="R240" s="118">
        <v>0.54238425925925926</v>
      </c>
      <c r="S240">
        <v>13515</v>
      </c>
      <c r="T240">
        <v>0</v>
      </c>
      <c r="U240">
        <v>800</v>
      </c>
      <c r="V240">
        <v>48.002950830000003</v>
      </c>
      <c r="W240">
        <v>0.36063457700000001</v>
      </c>
      <c r="X240">
        <v>538.76762670000005</v>
      </c>
      <c r="Y240">
        <v>24.64465714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e">
        <v>#DIV/0!</v>
      </c>
      <c r="AH240" t="e">
        <v>#DIV/0!</v>
      </c>
      <c r="AI240" t="e">
        <v>#DIV/0!</v>
      </c>
      <c r="AJ240">
        <v>-1</v>
      </c>
      <c r="AK240">
        <v>0.87</v>
      </c>
      <c r="AL240">
        <v>0.92</v>
      </c>
      <c r="AM240">
        <v>10.012383460000001</v>
      </c>
      <c r="AN240">
        <v>0.87500619199999996</v>
      </c>
      <c r="AO240">
        <v>3.1115795000000002E-2</v>
      </c>
      <c r="AP240" t="e">
        <v>#DIV/0!</v>
      </c>
      <c r="AQ240" t="e">
        <v>#DIV/0!</v>
      </c>
      <c r="AR240" t="e">
        <v>#DIV/0!</v>
      </c>
      <c r="AS240">
        <v>1799.789307</v>
      </c>
      <c r="AT240">
        <v>0.5</v>
      </c>
      <c r="AU240" t="e">
        <v>#DIV/0!</v>
      </c>
      <c r="AV240">
        <v>4.229689123</v>
      </c>
      <c r="AW240">
        <v>1.201835787</v>
      </c>
      <c r="AX240">
        <v>24.64465714</v>
      </c>
      <c r="AY240">
        <v>2</v>
      </c>
      <c r="AZ240">
        <v>4.644859791</v>
      </c>
      <c r="BA240">
        <v>1</v>
      </c>
      <c r="BB240">
        <v>9.289719582</v>
      </c>
      <c r="BC240">
        <v>24.59113503</v>
      </c>
      <c r="BD240">
        <v>24.64465714</v>
      </c>
      <c r="BE240">
        <v>25.023000719999999</v>
      </c>
      <c r="BF240">
        <v>800.74841309999999</v>
      </c>
      <c r="BG240">
        <v>771.52069089999998</v>
      </c>
      <c r="BH240">
        <v>16.527050020000001</v>
      </c>
      <c r="BI240">
        <v>18.892906190000001</v>
      </c>
      <c r="BJ240">
        <v>53.876525880000003</v>
      </c>
      <c r="BK240">
        <v>61.588981629999999</v>
      </c>
      <c r="BL240">
        <v>350.80560300000002</v>
      </c>
      <c r="BM240">
        <v>1799.824707</v>
      </c>
      <c r="BN240">
        <v>0.220502064</v>
      </c>
      <c r="BO240">
        <v>101.1543655</v>
      </c>
      <c r="BP240">
        <v>2.2108745569999999</v>
      </c>
      <c r="BQ240">
        <v>0.16679860699999999</v>
      </c>
      <c r="BR240">
        <v>0.25</v>
      </c>
      <c r="BS240">
        <v>-1.355140209</v>
      </c>
      <c r="BT240">
        <v>7.355140209</v>
      </c>
      <c r="BU240">
        <v>1</v>
      </c>
      <c r="BV240">
        <v>0</v>
      </c>
      <c r="BW240">
        <v>0.15999999600000001</v>
      </c>
      <c r="BX240">
        <v>111115</v>
      </c>
      <c r="BY240">
        <v>1.7540280150000001</v>
      </c>
      <c r="BZ240">
        <v>4.229689E-3</v>
      </c>
      <c r="CA240">
        <v>297.79465709999999</v>
      </c>
      <c r="CB240">
        <v>297.74113499999999</v>
      </c>
      <c r="CC240">
        <v>287.97194669999999</v>
      </c>
      <c r="CD240">
        <v>0.40313186699999998</v>
      </c>
      <c r="CE240">
        <v>3.1129357259999999</v>
      </c>
      <c r="CF240">
        <v>30.774111520000002</v>
      </c>
      <c r="CG240">
        <v>11.88120533</v>
      </c>
      <c r="CH240">
        <v>24.617896080000001</v>
      </c>
      <c r="CI240">
        <v>3.1079593139999999</v>
      </c>
      <c r="CJ240">
        <v>0.34715763100000002</v>
      </c>
      <c r="CK240">
        <v>1.9110999390000001</v>
      </c>
      <c r="CL240">
        <v>1.1968593750000001</v>
      </c>
      <c r="CM240">
        <v>0.218145386</v>
      </c>
      <c r="CN240">
        <v>54.498697460000002</v>
      </c>
      <c r="CO240">
        <v>0.69831909000000003</v>
      </c>
      <c r="CP240">
        <v>61.888542180000002</v>
      </c>
      <c r="CQ240">
        <v>764.5448093</v>
      </c>
      <c r="CR240">
        <v>3.8857534999999999E-2</v>
      </c>
      <c r="CS240">
        <v>0</v>
      </c>
      <c r="CT240">
        <v>1574.857763</v>
      </c>
      <c r="CU240">
        <v>0</v>
      </c>
      <c r="CV240" t="e">
        <v>#DIV/0!</v>
      </c>
      <c r="CW240" t="e">
        <v>#DIV/0!</v>
      </c>
      <c r="CX240">
        <v>30</v>
      </c>
      <c r="CY240">
        <v>0.165047859751872</v>
      </c>
      <c r="CZ240">
        <v>-7.3389219759347899</v>
      </c>
      <c r="DA240">
        <v>35.573521559551999</v>
      </c>
      <c r="DB240">
        <v>0.78261747431014395</v>
      </c>
    </row>
    <row r="241" spans="1:106" x14ac:dyDescent="0.3">
      <c r="A241">
        <v>240</v>
      </c>
      <c r="B241" t="s">
        <v>87</v>
      </c>
      <c r="C241">
        <v>73</v>
      </c>
      <c r="D241">
        <v>30</v>
      </c>
      <c r="E241">
        <v>3</v>
      </c>
      <c r="F241">
        <v>3</v>
      </c>
      <c r="G241">
        <v>72</v>
      </c>
      <c r="H241" s="3">
        <v>41316</v>
      </c>
      <c r="I241">
        <v>2</v>
      </c>
      <c r="J241">
        <v>155.59035800000001</v>
      </c>
      <c r="K241">
        <v>1.4926819760000001</v>
      </c>
      <c r="L241">
        <v>152.54383300000001</v>
      </c>
      <c r="M241">
        <v>241.7346852</v>
      </c>
      <c r="N241">
        <v>45.7</v>
      </c>
      <c r="O241">
        <v>61</v>
      </c>
      <c r="P241" s="118">
        <v>0.70587962962962969</v>
      </c>
      <c r="Q241" s="118">
        <v>0.15763888888888888</v>
      </c>
      <c r="R241" s="118">
        <v>0.5482407407407407</v>
      </c>
      <c r="S241">
        <v>14012.5</v>
      </c>
      <c r="T241">
        <v>0</v>
      </c>
      <c r="U241">
        <v>400</v>
      </c>
      <c r="V241">
        <v>30.212334930000001</v>
      </c>
      <c r="W241">
        <v>0.33768674399999998</v>
      </c>
      <c r="X241">
        <v>227.51738169999999</v>
      </c>
      <c r="Y241">
        <v>25.26945877</v>
      </c>
      <c r="Z241">
        <v>10</v>
      </c>
      <c r="AA241">
        <v>10</v>
      </c>
      <c r="AB241">
        <v>0</v>
      </c>
      <c r="AC241">
        <v>0</v>
      </c>
      <c r="AD241">
        <v>524.93359380000004</v>
      </c>
      <c r="AE241">
        <v>987.07763669999997</v>
      </c>
      <c r="AF241">
        <v>739.30297849999999</v>
      </c>
      <c r="AG241" t="e">
        <v>#DIV/0!</v>
      </c>
      <c r="AH241">
        <v>0.46819421900000002</v>
      </c>
      <c r="AI241">
        <v>0.251018409</v>
      </c>
      <c r="AJ241">
        <v>-1</v>
      </c>
      <c r="AK241">
        <v>0.87</v>
      </c>
      <c r="AL241">
        <v>0.92</v>
      </c>
      <c r="AM241">
        <v>10.012383460000001</v>
      </c>
      <c r="AN241">
        <v>0.87500619199999996</v>
      </c>
      <c r="AO241">
        <v>1.9839656000000001E-2</v>
      </c>
      <c r="AP241">
        <v>0.53614162499999996</v>
      </c>
      <c r="AQ241">
        <v>1.8803857260000001</v>
      </c>
      <c r="AR241">
        <v>-1</v>
      </c>
      <c r="AS241">
        <v>1797.9639890000001</v>
      </c>
      <c r="AT241">
        <v>0.5</v>
      </c>
      <c r="AU241">
        <v>197.4547987</v>
      </c>
      <c r="AV241">
        <v>3.9098619220000002</v>
      </c>
      <c r="AW241">
        <v>1.18203974</v>
      </c>
      <c r="AX241">
        <v>25.26945877</v>
      </c>
      <c r="AY241">
        <v>2</v>
      </c>
      <c r="AZ241">
        <v>4.644859791</v>
      </c>
      <c r="BA241">
        <v>1</v>
      </c>
      <c r="BB241">
        <v>9.289719582</v>
      </c>
      <c r="BC241">
        <v>24.708129880000001</v>
      </c>
      <c r="BD241">
        <v>25.26945877</v>
      </c>
      <c r="BE241">
        <v>25.014724730000001</v>
      </c>
      <c r="BF241">
        <v>399.00869749999998</v>
      </c>
      <c r="BG241">
        <v>380.93389889999997</v>
      </c>
      <c r="BH241">
        <v>18.07385635</v>
      </c>
      <c r="BI241">
        <v>20.257911679999999</v>
      </c>
      <c r="BJ241">
        <v>58.505573269999999</v>
      </c>
      <c r="BK241">
        <v>65.575416559999994</v>
      </c>
      <c r="BL241">
        <v>350.78381350000001</v>
      </c>
      <c r="BM241">
        <v>1797.9639890000001</v>
      </c>
      <c r="BN241">
        <v>0.21341694899999999</v>
      </c>
      <c r="BO241">
        <v>101.14956669999999</v>
      </c>
      <c r="BP241">
        <v>1.6040019990000001</v>
      </c>
      <c r="BQ241">
        <v>0.190779701</v>
      </c>
      <c r="BR241">
        <v>1</v>
      </c>
      <c r="BS241">
        <v>-1.355140209</v>
      </c>
      <c r="BT241">
        <v>7.355140209</v>
      </c>
      <c r="BU241">
        <v>1</v>
      </c>
      <c r="BV241">
        <v>0</v>
      </c>
      <c r="BW241">
        <v>0.15999999600000001</v>
      </c>
      <c r="BX241">
        <v>111115</v>
      </c>
      <c r="BY241">
        <v>1.753919067</v>
      </c>
      <c r="BZ241">
        <v>3.9098620000000001E-3</v>
      </c>
      <c r="CA241">
        <v>298.41945879999997</v>
      </c>
      <c r="CB241">
        <v>297.85812989999999</v>
      </c>
      <c r="CC241">
        <v>287.6742319</v>
      </c>
      <c r="CD241">
        <v>0.43501256300000002</v>
      </c>
      <c r="CE241">
        <v>3.2311187280000002</v>
      </c>
      <c r="CF241">
        <v>31.943970050000001</v>
      </c>
      <c r="CG241">
        <v>11.68605837</v>
      </c>
      <c r="CH241">
        <v>24.988794330000001</v>
      </c>
      <c r="CI241">
        <v>3.1775539560000001</v>
      </c>
      <c r="CJ241">
        <v>0.32584218999999998</v>
      </c>
      <c r="CK241">
        <v>2.0490789880000002</v>
      </c>
      <c r="CL241">
        <v>1.1284749679999999</v>
      </c>
      <c r="CM241">
        <v>0.20468340500000001</v>
      </c>
      <c r="CN241">
        <v>23.013284559999999</v>
      </c>
      <c r="CO241">
        <v>0.59726210300000004</v>
      </c>
      <c r="CP241">
        <v>63.754130879999998</v>
      </c>
      <c r="CQ241">
        <v>376.543384</v>
      </c>
      <c r="CR241">
        <v>5.1153763999999997E-2</v>
      </c>
      <c r="CS241">
        <v>0</v>
      </c>
      <c r="CT241">
        <v>1573.2296229999999</v>
      </c>
      <c r="CU241">
        <v>462.14404300000001</v>
      </c>
      <c r="CV241">
        <v>0.251018409</v>
      </c>
      <c r="CW241" t="e">
        <v>#DIV/0!</v>
      </c>
      <c r="CX241">
        <v>30</v>
      </c>
      <c r="CY241">
        <v>0.165047859751872</v>
      </c>
      <c r="CZ241">
        <v>-7.3389219759347899</v>
      </c>
      <c r="DA241">
        <v>35.573521559551999</v>
      </c>
      <c r="DB241">
        <v>0.78261747431014395</v>
      </c>
    </row>
    <row r="242" spans="1:106" x14ac:dyDescent="0.3">
      <c r="A242">
        <v>241</v>
      </c>
      <c r="B242" t="s">
        <v>31</v>
      </c>
      <c r="C242">
        <v>17</v>
      </c>
      <c r="D242">
        <v>17</v>
      </c>
      <c r="E242">
        <v>1</v>
      </c>
      <c r="F242">
        <v>4</v>
      </c>
      <c r="G242">
        <v>74</v>
      </c>
      <c r="H242" s="3">
        <v>41318</v>
      </c>
      <c r="I242">
        <v>1</v>
      </c>
      <c r="J242">
        <v>198.52069109999999</v>
      </c>
      <c r="K242">
        <v>2.4104464669999999</v>
      </c>
      <c r="L242">
        <v>174.2864343</v>
      </c>
      <c r="M242">
        <v>264.74273110000001</v>
      </c>
      <c r="N242">
        <v>48.5</v>
      </c>
      <c r="O242">
        <v>2</v>
      </c>
      <c r="P242" s="118">
        <v>0.55973379629629627</v>
      </c>
      <c r="Q242" s="118">
        <v>0.16111111111111112</v>
      </c>
      <c r="R242" s="118">
        <v>0.39862268518518523</v>
      </c>
      <c r="S242">
        <v>2173.5</v>
      </c>
      <c r="T242">
        <v>0</v>
      </c>
      <c r="U242">
        <v>50</v>
      </c>
      <c r="V242">
        <v>-0.76369309699999999</v>
      </c>
      <c r="W242">
        <v>0.27559771799999999</v>
      </c>
      <c r="X242">
        <v>49.718177779999998</v>
      </c>
      <c r="Y242">
        <v>23.650369640000001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e">
        <v>#DIV/0!</v>
      </c>
      <c r="AH242" t="e">
        <v>#DIV/0!</v>
      </c>
      <c r="AI242" t="e">
        <v>#DIV/0!</v>
      </c>
      <c r="AJ242">
        <v>-1</v>
      </c>
      <c r="AK242">
        <v>0.85</v>
      </c>
      <c r="AL242">
        <v>0.85</v>
      </c>
      <c r="AM242">
        <v>9.855595589</v>
      </c>
      <c r="AN242">
        <v>0.85</v>
      </c>
      <c r="AO242">
        <v>1.5441599999999999E-4</v>
      </c>
      <c r="AP242" t="e">
        <v>#DIV/0!</v>
      </c>
      <c r="AQ242" t="e">
        <v>#DIV/0!</v>
      </c>
      <c r="AR242" t="e">
        <v>#DIV/0!</v>
      </c>
      <c r="AS242">
        <v>0</v>
      </c>
      <c r="AT242">
        <v>0.5</v>
      </c>
      <c r="AU242" t="e">
        <v>#DIV/0!</v>
      </c>
      <c r="AV242">
        <v>3.7985096920000001</v>
      </c>
      <c r="AW242">
        <v>1.406614231</v>
      </c>
      <c r="AX242">
        <v>23.650369640000001</v>
      </c>
      <c r="AY242">
        <v>2</v>
      </c>
      <c r="AZ242">
        <v>4.644859791</v>
      </c>
      <c r="BA242">
        <v>1</v>
      </c>
      <c r="BB242">
        <v>9.289719582</v>
      </c>
      <c r="BC242">
        <v>24.208232880000001</v>
      </c>
      <c r="BD242">
        <v>23.650369640000001</v>
      </c>
      <c r="BE242">
        <v>25.143630980000001</v>
      </c>
      <c r="BF242">
        <v>45.921375269999999</v>
      </c>
      <c r="BG242">
        <v>46.257011409999997</v>
      </c>
      <c r="BH242">
        <v>12.92223358</v>
      </c>
      <c r="BI242">
        <v>15.05786419</v>
      </c>
      <c r="BJ242">
        <v>43.183422090000001</v>
      </c>
      <c r="BK242">
        <v>50.320251460000001</v>
      </c>
      <c r="BL242">
        <v>350.37072749999999</v>
      </c>
      <c r="BM242">
        <v>1800.3863530000001</v>
      </c>
      <c r="BN242">
        <v>1654.9023440000001</v>
      </c>
      <c r="BO242">
        <v>101.3446198</v>
      </c>
      <c r="BP242">
        <v>-0.74342250799999998</v>
      </c>
      <c r="BQ242">
        <v>-0.99034184199999997</v>
      </c>
      <c r="BR242">
        <v>0.25</v>
      </c>
      <c r="BS242">
        <v>-1.355140209</v>
      </c>
      <c r="BT242">
        <v>7.355140209</v>
      </c>
      <c r="BU242">
        <v>1</v>
      </c>
      <c r="BV242">
        <v>0</v>
      </c>
      <c r="BW242">
        <v>0.15999999600000001</v>
      </c>
      <c r="BX242">
        <v>111135</v>
      </c>
      <c r="BY242">
        <v>1.751853638</v>
      </c>
      <c r="BZ242">
        <v>3.7985100000000002E-3</v>
      </c>
      <c r="CA242">
        <v>296.80036960000001</v>
      </c>
      <c r="CB242">
        <v>297.35823290000002</v>
      </c>
      <c r="CC242">
        <v>288.06180999999998</v>
      </c>
      <c r="CD242">
        <v>0.467429712</v>
      </c>
      <c r="CE242">
        <v>2.9326477519999998</v>
      </c>
      <c r="CF242">
        <v>28.937379790000001</v>
      </c>
      <c r="CG242">
        <v>13.8795156</v>
      </c>
      <c r="CH242">
        <v>23.929301259999999</v>
      </c>
      <c r="CI242">
        <v>2.9822788039999999</v>
      </c>
      <c r="CJ242">
        <v>0.26765714400000001</v>
      </c>
      <c r="CK242">
        <v>1.526033521</v>
      </c>
      <c r="CL242">
        <v>1.456245284</v>
      </c>
      <c r="CM242">
        <v>0.167981453</v>
      </c>
      <c r="CN242">
        <v>5.0386698220000001</v>
      </c>
      <c r="CO242">
        <v>1.0748246859999999</v>
      </c>
      <c r="CP242">
        <v>52.370237269999997</v>
      </c>
      <c r="CQ242">
        <v>46.367992770000001</v>
      </c>
      <c r="CR242">
        <v>-8.6255169999999992E-3</v>
      </c>
      <c r="CS242">
        <v>0</v>
      </c>
      <c r="CT242">
        <v>1530.3284000000001</v>
      </c>
      <c r="CU242">
        <v>0</v>
      </c>
      <c r="CV242" t="e">
        <v>#DIV/0!</v>
      </c>
      <c r="CW242" t="e">
        <v>#DIV/0!</v>
      </c>
      <c r="CX242">
        <v>17</v>
      </c>
      <c r="CY242">
        <v>0.19477330128853601</v>
      </c>
      <c r="CZ242">
        <v>-10.4474667172609</v>
      </c>
      <c r="DA242">
        <v>40.193591617758301</v>
      </c>
      <c r="DB242">
        <v>0.88425901559068298</v>
      </c>
    </row>
    <row r="243" spans="1:106" x14ac:dyDescent="0.3">
      <c r="A243">
        <v>242</v>
      </c>
      <c r="B243" t="s">
        <v>31</v>
      </c>
      <c r="C243">
        <v>17</v>
      </c>
      <c r="D243">
        <v>17</v>
      </c>
      <c r="E243">
        <v>1</v>
      </c>
      <c r="F243">
        <v>4</v>
      </c>
      <c r="G243">
        <v>74</v>
      </c>
      <c r="H243" s="3">
        <v>41318</v>
      </c>
      <c r="I243">
        <v>1</v>
      </c>
      <c r="J243">
        <v>198.52069109999999</v>
      </c>
      <c r="K243">
        <v>2.4104464669999999</v>
      </c>
      <c r="L243">
        <v>174.2864343</v>
      </c>
      <c r="M243">
        <v>264.74273110000001</v>
      </c>
      <c r="N243">
        <v>48.5</v>
      </c>
      <c r="O243">
        <v>3</v>
      </c>
      <c r="P243" s="118">
        <v>0.56171296296296302</v>
      </c>
      <c r="Q243" s="118">
        <v>0.16111111111111112</v>
      </c>
      <c r="R243" s="118">
        <v>0.40060185185185188</v>
      </c>
      <c r="S243">
        <v>2344.5</v>
      </c>
      <c r="T243">
        <v>0</v>
      </c>
      <c r="U243">
        <v>150</v>
      </c>
      <c r="V243">
        <v>10.8776794</v>
      </c>
      <c r="W243">
        <v>0.29978107300000001</v>
      </c>
      <c r="X243">
        <v>83.499981140000003</v>
      </c>
      <c r="Y243">
        <v>23.764133449999999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e">
        <v>#DIV/0!</v>
      </c>
      <c r="AH243" t="e">
        <v>#DIV/0!</v>
      </c>
      <c r="AI243" t="e">
        <v>#DIV/0!</v>
      </c>
      <c r="AJ243">
        <v>-1</v>
      </c>
      <c r="AK243">
        <v>0.85</v>
      </c>
      <c r="AL243">
        <v>0.85</v>
      </c>
      <c r="AM243">
        <v>9.855595589</v>
      </c>
      <c r="AN243">
        <v>0.85</v>
      </c>
      <c r="AO243">
        <v>7.7655800000000002E-3</v>
      </c>
      <c r="AP243" t="e">
        <v>#DIV/0!</v>
      </c>
      <c r="AQ243" t="e">
        <v>#DIV/0!</v>
      </c>
      <c r="AR243" t="e">
        <v>#DIV/0!</v>
      </c>
      <c r="AS243">
        <v>0</v>
      </c>
      <c r="AT243">
        <v>0.5</v>
      </c>
      <c r="AU243" t="e">
        <v>#DIV/0!</v>
      </c>
      <c r="AV243">
        <v>4.0979615889999996</v>
      </c>
      <c r="AW243">
        <v>1.398210124</v>
      </c>
      <c r="AX243">
        <v>23.764133449999999</v>
      </c>
      <c r="AY243">
        <v>2</v>
      </c>
      <c r="AZ243">
        <v>4.644859791</v>
      </c>
      <c r="BA243">
        <v>1</v>
      </c>
      <c r="BB243">
        <v>9.289719582</v>
      </c>
      <c r="BC243">
        <v>24.297267909999999</v>
      </c>
      <c r="BD243">
        <v>23.764133449999999</v>
      </c>
      <c r="BE243">
        <v>25.142971039999999</v>
      </c>
      <c r="BF243">
        <v>152.2870331</v>
      </c>
      <c r="BG243">
        <v>145.7369995</v>
      </c>
      <c r="BH243">
        <v>13.03700924</v>
      </c>
      <c r="BI243">
        <v>15.340298649999999</v>
      </c>
      <c r="BJ243">
        <v>43.333225249999998</v>
      </c>
      <c r="BK243">
        <v>50.989044190000001</v>
      </c>
      <c r="BL243">
        <v>350.37695309999998</v>
      </c>
      <c r="BM243">
        <v>1799.4458010000001</v>
      </c>
      <c r="BN243">
        <v>1670.4217530000001</v>
      </c>
      <c r="BO243">
        <v>101.3404007</v>
      </c>
      <c r="BP243">
        <v>-2.2250967030000002</v>
      </c>
      <c r="BQ243">
        <v>-0.97903126500000004</v>
      </c>
      <c r="BR243">
        <v>0.25</v>
      </c>
      <c r="BS243">
        <v>-1.355140209</v>
      </c>
      <c r="BT243">
        <v>7.355140209</v>
      </c>
      <c r="BU243">
        <v>1</v>
      </c>
      <c r="BV243">
        <v>0</v>
      </c>
      <c r="BW243">
        <v>0.15999999600000001</v>
      </c>
      <c r="BX243">
        <v>111115</v>
      </c>
      <c r="BY243">
        <v>1.7518847660000001</v>
      </c>
      <c r="BZ243">
        <v>4.0979620000000001E-3</v>
      </c>
      <c r="CA243">
        <v>296.91413349999999</v>
      </c>
      <c r="CB243">
        <v>297.44726789999999</v>
      </c>
      <c r="CC243">
        <v>287.91132169999997</v>
      </c>
      <c r="CD243">
        <v>0.41718645599999998</v>
      </c>
      <c r="CE243">
        <v>2.9528021359999999</v>
      </c>
      <c r="CF243">
        <v>29.13746261</v>
      </c>
      <c r="CG243">
        <v>13.797163960000001</v>
      </c>
      <c r="CH243">
        <v>24.030700679999999</v>
      </c>
      <c r="CI243">
        <v>3.0005022320000001</v>
      </c>
      <c r="CJ243">
        <v>0.29040950199999999</v>
      </c>
      <c r="CK243">
        <v>1.5545920120000001</v>
      </c>
      <c r="CL243">
        <v>1.44591022</v>
      </c>
      <c r="CM243">
        <v>0.18232527600000001</v>
      </c>
      <c r="CN243">
        <v>8.4619215469999993</v>
      </c>
      <c r="CO243">
        <v>0.57294977499999999</v>
      </c>
      <c r="CP243">
        <v>53.084975880000002</v>
      </c>
      <c r="CQ243">
        <v>144.15623410000001</v>
      </c>
      <c r="CR243">
        <v>4.0056634000000001E-2</v>
      </c>
      <c r="CS243">
        <v>0</v>
      </c>
      <c r="CT243">
        <v>1529.5289310000001</v>
      </c>
      <c r="CU243">
        <v>0</v>
      </c>
      <c r="CV243" t="e">
        <v>#DIV/0!</v>
      </c>
      <c r="CW243" t="e">
        <v>#DIV/0!</v>
      </c>
      <c r="CX243">
        <v>17</v>
      </c>
      <c r="CY243">
        <v>0.19477330128853601</v>
      </c>
      <c r="CZ243">
        <v>-10.4474667172609</v>
      </c>
      <c r="DA243">
        <v>40.193591617758301</v>
      </c>
      <c r="DB243">
        <v>0.88425901559068298</v>
      </c>
    </row>
    <row r="244" spans="1:106" x14ac:dyDescent="0.3">
      <c r="A244">
        <v>243</v>
      </c>
      <c r="B244" t="s">
        <v>31</v>
      </c>
      <c r="C244">
        <v>17</v>
      </c>
      <c r="D244">
        <v>17</v>
      </c>
      <c r="E244">
        <v>1</v>
      </c>
      <c r="F244">
        <v>4</v>
      </c>
      <c r="G244">
        <v>74</v>
      </c>
      <c r="H244" s="3">
        <v>41318</v>
      </c>
      <c r="I244">
        <v>1</v>
      </c>
      <c r="J244">
        <v>198.52069109999999</v>
      </c>
      <c r="K244">
        <v>2.4104464669999999</v>
      </c>
      <c r="L244">
        <v>174.2864343</v>
      </c>
      <c r="M244">
        <v>264.74273110000001</v>
      </c>
      <c r="N244">
        <v>48.5</v>
      </c>
      <c r="O244">
        <v>5</v>
      </c>
      <c r="P244" s="118">
        <v>0.5665162037037037</v>
      </c>
      <c r="Q244" s="118">
        <v>0.16111111111111112</v>
      </c>
      <c r="R244" s="118">
        <v>0.40540509259259255</v>
      </c>
      <c r="S244">
        <v>2759.5</v>
      </c>
      <c r="T244">
        <v>0</v>
      </c>
      <c r="U244">
        <v>800</v>
      </c>
      <c r="V244">
        <v>51.591960800000003</v>
      </c>
      <c r="W244">
        <v>0.34269149700000001</v>
      </c>
      <c r="X244">
        <v>506.90422009999997</v>
      </c>
      <c r="Y244">
        <v>23.592767720000001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t="e">
        <v>#DIV/0!</v>
      </c>
      <c r="AH244" t="e">
        <v>#DIV/0!</v>
      </c>
      <c r="AI244" t="e">
        <v>#DIV/0!</v>
      </c>
      <c r="AJ244">
        <v>-1</v>
      </c>
      <c r="AK244">
        <v>0.85</v>
      </c>
      <c r="AL244">
        <v>0.85</v>
      </c>
      <c r="AM244">
        <v>9.855595589</v>
      </c>
      <c r="AN244">
        <v>0.85</v>
      </c>
      <c r="AO244">
        <v>3.4405243000000002E-2</v>
      </c>
      <c r="AP244" t="e">
        <v>#DIV/0!</v>
      </c>
      <c r="AQ244" t="e">
        <v>#DIV/0!</v>
      </c>
      <c r="AR244" t="e">
        <v>#DIV/0!</v>
      </c>
      <c r="AS244">
        <v>0</v>
      </c>
      <c r="AT244">
        <v>0.5</v>
      </c>
      <c r="AU244" t="e">
        <v>#DIV/0!</v>
      </c>
      <c r="AV244">
        <v>4.4957947630000001</v>
      </c>
      <c r="AW244">
        <v>1.3478605539999999</v>
      </c>
      <c r="AX244">
        <v>23.592767720000001</v>
      </c>
      <c r="AY244">
        <v>2</v>
      </c>
      <c r="AZ244">
        <v>4.644859791</v>
      </c>
      <c r="BA244">
        <v>1</v>
      </c>
      <c r="BB244">
        <v>9.289719582</v>
      </c>
      <c r="BC244">
        <v>24.375333789999999</v>
      </c>
      <c r="BD244">
        <v>23.592767720000001</v>
      </c>
      <c r="BE244">
        <v>25.14330292</v>
      </c>
      <c r="BF244">
        <v>800.62866210000004</v>
      </c>
      <c r="BG244">
        <v>769.20776369999999</v>
      </c>
      <c r="BH244">
        <v>13.01282501</v>
      </c>
      <c r="BI244">
        <v>15.53900909</v>
      </c>
      <c r="BJ244">
        <v>43.048236850000002</v>
      </c>
      <c r="BK244">
        <v>51.405204769999997</v>
      </c>
      <c r="BL244">
        <v>350.40475459999999</v>
      </c>
      <c r="BM244">
        <v>1798.356567</v>
      </c>
      <c r="BN244">
        <v>1698.737793</v>
      </c>
      <c r="BO244">
        <v>101.3339005</v>
      </c>
      <c r="BP244">
        <v>-20.196716309999999</v>
      </c>
      <c r="BQ244">
        <v>-0.86866158199999999</v>
      </c>
      <c r="BR244">
        <v>0.5</v>
      </c>
      <c r="BS244">
        <v>-1.355140209</v>
      </c>
      <c r="BT244">
        <v>7.355140209</v>
      </c>
      <c r="BU244">
        <v>1</v>
      </c>
      <c r="BV244">
        <v>0</v>
      </c>
      <c r="BW244">
        <v>0.15999999600000001</v>
      </c>
      <c r="BX244">
        <v>111115</v>
      </c>
      <c r="BY244">
        <v>1.7520237729999999</v>
      </c>
      <c r="BZ244">
        <v>4.4957950000000003E-3</v>
      </c>
      <c r="CA244">
        <v>296.7427677</v>
      </c>
      <c r="CB244">
        <v>297.5253338</v>
      </c>
      <c r="CC244">
        <v>287.73704429999998</v>
      </c>
      <c r="CD244">
        <v>0.36230355199999997</v>
      </c>
      <c r="CE244">
        <v>2.9224889539999999</v>
      </c>
      <c r="CF244">
        <v>28.840190119999999</v>
      </c>
      <c r="CG244">
        <v>13.30118102</v>
      </c>
      <c r="CH244">
        <v>23.984050750000002</v>
      </c>
      <c r="CI244">
        <v>2.9921062850000002</v>
      </c>
      <c r="CJ244">
        <v>0.33049959000000001</v>
      </c>
      <c r="CK244">
        <v>1.574628401</v>
      </c>
      <c r="CL244">
        <v>1.417477884</v>
      </c>
      <c r="CM244">
        <v>0.20762407099999999</v>
      </c>
      <c r="CN244">
        <v>51.366581779999997</v>
      </c>
      <c r="CO244">
        <v>0.65899519500000003</v>
      </c>
      <c r="CP244">
        <v>54.511142530000001</v>
      </c>
      <c r="CQ244">
        <v>761.71032019999996</v>
      </c>
      <c r="CR244">
        <v>3.6921342000000003E-2</v>
      </c>
      <c r="CS244">
        <v>0</v>
      </c>
      <c r="CT244">
        <v>1528.6030820000001</v>
      </c>
      <c r="CU244">
        <v>0</v>
      </c>
      <c r="CV244" t="e">
        <v>#DIV/0!</v>
      </c>
      <c r="CW244" t="e">
        <v>#DIV/0!</v>
      </c>
      <c r="CX244">
        <v>17</v>
      </c>
      <c r="CY244">
        <v>0.19477330128853601</v>
      </c>
      <c r="CZ244">
        <v>-10.4474667172609</v>
      </c>
      <c r="DA244">
        <v>40.193591617758301</v>
      </c>
      <c r="DB244">
        <v>0.88425901559068298</v>
      </c>
    </row>
    <row r="245" spans="1:106" x14ac:dyDescent="0.3">
      <c r="A245">
        <v>244</v>
      </c>
      <c r="B245" t="s">
        <v>31</v>
      </c>
      <c r="C245">
        <v>17</v>
      </c>
      <c r="D245">
        <v>17</v>
      </c>
      <c r="E245">
        <v>1</v>
      </c>
      <c r="F245">
        <v>4</v>
      </c>
      <c r="G245">
        <v>74</v>
      </c>
      <c r="H245" s="3">
        <v>41318</v>
      </c>
      <c r="I245">
        <v>1</v>
      </c>
      <c r="J245">
        <v>198.52069109999999</v>
      </c>
      <c r="K245">
        <v>2.4104464669999999</v>
      </c>
      <c r="L245">
        <v>174.2864343</v>
      </c>
      <c r="M245">
        <v>264.74273110000001</v>
      </c>
      <c r="N245">
        <v>48.5</v>
      </c>
      <c r="O245">
        <v>6</v>
      </c>
      <c r="P245" s="118">
        <v>0.56901620370370376</v>
      </c>
      <c r="Q245" s="118">
        <v>0.16111111111111112</v>
      </c>
      <c r="R245" s="118">
        <v>0.40790509259259261</v>
      </c>
      <c r="S245">
        <v>2967</v>
      </c>
      <c r="T245">
        <v>0</v>
      </c>
      <c r="U245">
        <v>400</v>
      </c>
      <c r="V245">
        <v>32.430332839999998</v>
      </c>
      <c r="W245">
        <v>0.35099977399999999</v>
      </c>
      <c r="X245">
        <v>220.1420794</v>
      </c>
      <c r="Y245">
        <v>23.719436649999999</v>
      </c>
      <c r="Z245">
        <v>1</v>
      </c>
      <c r="AA245">
        <v>1</v>
      </c>
      <c r="AB245">
        <v>0</v>
      </c>
      <c r="AC245">
        <v>0</v>
      </c>
      <c r="AD245">
        <v>284.80029300000001</v>
      </c>
      <c r="AE245">
        <v>560.54180910000002</v>
      </c>
      <c r="AF245">
        <v>385.46484379999998</v>
      </c>
      <c r="AG245" t="e">
        <v>#DIV/0!</v>
      </c>
      <c r="AH245">
        <v>0.491919624</v>
      </c>
      <c r="AI245">
        <v>0.31233524899999998</v>
      </c>
      <c r="AJ245">
        <v>-1</v>
      </c>
      <c r="AK245">
        <v>0.85</v>
      </c>
      <c r="AL245">
        <v>0.85</v>
      </c>
      <c r="AM245">
        <v>9.8315877910000005</v>
      </c>
      <c r="AN245">
        <v>0.85</v>
      </c>
      <c r="AO245">
        <v>2.1828500000000001E-2</v>
      </c>
      <c r="AP245">
        <v>0.63493146700000003</v>
      </c>
      <c r="AQ245">
        <v>1.9681925300000001</v>
      </c>
      <c r="AR245">
        <v>-1</v>
      </c>
      <c r="AS245">
        <v>1801.7639160000001</v>
      </c>
      <c r="AT245">
        <v>0.5</v>
      </c>
      <c r="AU245">
        <v>239.17061179999999</v>
      </c>
      <c r="AV245">
        <v>4.7441663570000001</v>
      </c>
      <c r="AW245">
        <v>1.3897626970000001</v>
      </c>
      <c r="AX245">
        <v>23.719436649999999</v>
      </c>
      <c r="AY245">
        <v>2</v>
      </c>
      <c r="AZ245">
        <v>4.644859791</v>
      </c>
      <c r="BA245">
        <v>1</v>
      </c>
      <c r="BB245">
        <v>9.289719582</v>
      </c>
      <c r="BC245">
        <v>24.436061859999999</v>
      </c>
      <c r="BD245">
        <v>23.719436649999999</v>
      </c>
      <c r="BE245">
        <v>25.142719270000001</v>
      </c>
      <c r="BF245">
        <v>398.98654169999998</v>
      </c>
      <c r="BG245">
        <v>379.44848630000001</v>
      </c>
      <c r="BH245">
        <v>12.680821419999999</v>
      </c>
      <c r="BI245">
        <v>15.34713459</v>
      </c>
      <c r="BJ245">
        <v>41.795528410000003</v>
      </c>
      <c r="BK245">
        <v>50.583602910000003</v>
      </c>
      <c r="BL245">
        <v>350.3982239</v>
      </c>
      <c r="BM245">
        <v>1801.7639160000001</v>
      </c>
      <c r="BN245">
        <v>1723.362183</v>
      </c>
      <c r="BO245">
        <v>101.3287888</v>
      </c>
      <c r="BP245">
        <v>-7.5735473630000003</v>
      </c>
      <c r="BQ245">
        <v>-0.91903752100000002</v>
      </c>
      <c r="BR245">
        <v>0.5</v>
      </c>
      <c r="BS245">
        <v>-1.355140209</v>
      </c>
      <c r="BT245">
        <v>7.355140209</v>
      </c>
      <c r="BU245">
        <v>1</v>
      </c>
      <c r="BV245">
        <v>0</v>
      </c>
      <c r="BW245">
        <v>0.15999999600000001</v>
      </c>
      <c r="BX245">
        <v>111115</v>
      </c>
      <c r="BY245">
        <v>1.7519911189999999</v>
      </c>
      <c r="BZ245">
        <v>4.7441660000000002E-3</v>
      </c>
      <c r="CA245">
        <v>296.86943659999997</v>
      </c>
      <c r="CB245">
        <v>297.5860619</v>
      </c>
      <c r="CC245">
        <v>288.28222010000002</v>
      </c>
      <c r="CD245">
        <v>0.321214528</v>
      </c>
      <c r="CE245">
        <v>2.944869256</v>
      </c>
      <c r="CF245">
        <v>29.062513150000001</v>
      </c>
      <c r="CG245">
        <v>13.71537856</v>
      </c>
      <c r="CH245">
        <v>24.07774925</v>
      </c>
      <c r="CI245">
        <v>3.0089907820000001</v>
      </c>
      <c r="CJ245">
        <v>0.33822055699999998</v>
      </c>
      <c r="CK245">
        <v>1.5551065589999999</v>
      </c>
      <c r="CL245">
        <v>1.453884223</v>
      </c>
      <c r="CM245">
        <v>0.21249999999999999</v>
      </c>
      <c r="CN245">
        <v>22.306730259999998</v>
      </c>
      <c r="CO245">
        <v>0.58016328299999997</v>
      </c>
      <c r="CP245">
        <v>53.492830759999997</v>
      </c>
      <c r="CQ245">
        <v>374.73564770000002</v>
      </c>
      <c r="CR245">
        <v>4.6293709000000002E-2</v>
      </c>
      <c r="CS245">
        <v>0</v>
      </c>
      <c r="CT245">
        <v>1531.499329</v>
      </c>
      <c r="CU245">
        <v>275.74151610000001</v>
      </c>
      <c r="CV245">
        <v>0.31233524899999998</v>
      </c>
      <c r="CW245" t="e">
        <v>#DIV/0!</v>
      </c>
      <c r="CX245">
        <v>17</v>
      </c>
      <c r="CY245">
        <v>0.19477330128853601</v>
      </c>
      <c r="CZ245">
        <v>-10.4474667172609</v>
      </c>
      <c r="DA245">
        <v>40.193591617758301</v>
      </c>
      <c r="DB245">
        <v>0.88425901559068298</v>
      </c>
    </row>
    <row r="246" spans="1:106" x14ac:dyDescent="0.3">
      <c r="A246">
        <v>245</v>
      </c>
      <c r="B246" t="s">
        <v>44</v>
      </c>
      <c r="C246">
        <v>30</v>
      </c>
      <c r="D246">
        <v>30</v>
      </c>
      <c r="E246">
        <v>1</v>
      </c>
      <c r="F246">
        <v>6</v>
      </c>
      <c r="G246">
        <v>74</v>
      </c>
      <c r="H246" s="3">
        <v>41318</v>
      </c>
      <c r="I246">
        <v>1</v>
      </c>
      <c r="J246">
        <v>182.09615109999999</v>
      </c>
      <c r="K246">
        <v>2.7032923430000002</v>
      </c>
      <c r="L246">
        <v>162.8452413</v>
      </c>
      <c r="M246">
        <v>240.72935430000001</v>
      </c>
      <c r="N246">
        <v>44.5</v>
      </c>
      <c r="O246">
        <v>8</v>
      </c>
      <c r="P246" s="118">
        <v>0.57622685185185185</v>
      </c>
      <c r="Q246" s="118">
        <v>0.16111111111111112</v>
      </c>
      <c r="R246" s="118">
        <v>0.4151157407407407</v>
      </c>
      <c r="S246">
        <v>3598.5</v>
      </c>
      <c r="T246">
        <v>0</v>
      </c>
      <c r="U246">
        <v>50</v>
      </c>
      <c r="V246">
        <v>-0.83090403099999999</v>
      </c>
      <c r="W246">
        <v>0.40926495699999998</v>
      </c>
      <c r="X246">
        <v>49.556950450000002</v>
      </c>
      <c r="Y246">
        <v>23.710186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t="e">
        <v>#DIV/0!</v>
      </c>
      <c r="AH246" t="e">
        <v>#DIV/0!</v>
      </c>
      <c r="AI246" t="e">
        <v>#DIV/0!</v>
      </c>
      <c r="AJ246">
        <v>-1</v>
      </c>
      <c r="AK246">
        <v>0.85</v>
      </c>
      <c r="AL246">
        <v>0.85</v>
      </c>
      <c r="AM246">
        <v>9.8315877910000005</v>
      </c>
      <c r="AN246">
        <v>0.85</v>
      </c>
      <c r="AO246">
        <v>1.10531E-4</v>
      </c>
      <c r="AP246" t="e">
        <v>#DIV/0!</v>
      </c>
      <c r="AQ246" t="e">
        <v>#DIV/0!</v>
      </c>
      <c r="AR246" t="e">
        <v>#DIV/0!</v>
      </c>
      <c r="AS246">
        <v>1801.7639160000001</v>
      </c>
      <c r="AT246">
        <v>0.5</v>
      </c>
      <c r="AU246" t="e">
        <v>#DIV/0!</v>
      </c>
      <c r="AV246">
        <v>5.0894390239999998</v>
      </c>
      <c r="AW246">
        <v>1.2855754930000001</v>
      </c>
      <c r="AX246">
        <v>23.710186</v>
      </c>
      <c r="AY246">
        <v>2</v>
      </c>
      <c r="AZ246">
        <v>4.644859791</v>
      </c>
      <c r="BA246">
        <v>1</v>
      </c>
      <c r="BB246">
        <v>9.289719582</v>
      </c>
      <c r="BC246">
        <v>24.581657409999998</v>
      </c>
      <c r="BD246">
        <v>23.710186</v>
      </c>
      <c r="BE246">
        <v>25.142972950000001</v>
      </c>
      <c r="BF246">
        <v>46.847537989999999</v>
      </c>
      <c r="BG246">
        <v>47.18477249</v>
      </c>
      <c r="BH246">
        <v>13.503274920000001</v>
      </c>
      <c r="BI246">
        <v>16.361040119999998</v>
      </c>
      <c r="BJ246">
        <v>44.115169530000003</v>
      </c>
      <c r="BK246">
        <v>53.45148468</v>
      </c>
      <c r="BL246">
        <v>350.3556213</v>
      </c>
      <c r="BM246">
        <v>1799.8271480000001</v>
      </c>
      <c r="BN246">
        <v>1686.147217</v>
      </c>
      <c r="BO246">
        <v>101.3171692</v>
      </c>
      <c r="BP246">
        <v>-0.44775009199999999</v>
      </c>
      <c r="BQ246">
        <v>-1.082098722</v>
      </c>
      <c r="BR246">
        <v>0.25</v>
      </c>
      <c r="BS246">
        <v>-1.355140209</v>
      </c>
      <c r="BT246">
        <v>7.355140209</v>
      </c>
      <c r="BU246">
        <v>1</v>
      </c>
      <c r="BV246">
        <v>0</v>
      </c>
      <c r="BW246">
        <v>0.15999999600000001</v>
      </c>
      <c r="BX246">
        <v>111135</v>
      </c>
      <c r="BY246">
        <v>1.751778107</v>
      </c>
      <c r="BZ246">
        <v>5.0894390000000003E-3</v>
      </c>
      <c r="CA246">
        <v>296.860186</v>
      </c>
      <c r="CB246">
        <v>297.73165740000002</v>
      </c>
      <c r="CC246">
        <v>287.97233729999999</v>
      </c>
      <c r="CD246">
        <v>0.27044855899999998</v>
      </c>
      <c r="CE246">
        <v>2.9432297630000002</v>
      </c>
      <c r="CF246">
        <v>29.049664400000001</v>
      </c>
      <c r="CG246">
        <v>12.688624280000001</v>
      </c>
      <c r="CH246">
        <v>24.14592171</v>
      </c>
      <c r="CI246">
        <v>3.021327774</v>
      </c>
      <c r="CJ246">
        <v>0.39199533399999997</v>
      </c>
      <c r="CK246">
        <v>1.657654269</v>
      </c>
      <c r="CL246">
        <v>1.363673505</v>
      </c>
      <c r="CM246">
        <v>0.24649225</v>
      </c>
      <c r="CN246">
        <v>5.0209699329999999</v>
      </c>
      <c r="CO246">
        <v>1.0502742270000001</v>
      </c>
      <c r="CP246">
        <v>57.19206922</v>
      </c>
      <c r="CQ246">
        <v>47.305521069999998</v>
      </c>
      <c r="CR246">
        <v>-1.0045576000000001E-2</v>
      </c>
      <c r="CS246">
        <v>0</v>
      </c>
      <c r="CT246">
        <v>1529.8530760000001</v>
      </c>
      <c r="CU246">
        <v>0</v>
      </c>
      <c r="CV246" t="e">
        <v>#DIV/0!</v>
      </c>
      <c r="CW246" t="e">
        <v>#DIV/0!</v>
      </c>
      <c r="CX246">
        <v>30</v>
      </c>
      <c r="CY246">
        <v>0.176387997271238</v>
      </c>
      <c r="CZ246">
        <v>-9.5721552717454905</v>
      </c>
      <c r="DA246">
        <v>36.288724018776499</v>
      </c>
      <c r="DB246">
        <v>0.798351928413082</v>
      </c>
    </row>
    <row r="247" spans="1:106" x14ac:dyDescent="0.3">
      <c r="A247">
        <v>246</v>
      </c>
      <c r="B247" t="s">
        <v>44</v>
      </c>
      <c r="C247">
        <v>30</v>
      </c>
      <c r="D247">
        <v>30</v>
      </c>
      <c r="E247">
        <v>1</v>
      </c>
      <c r="F247">
        <v>6</v>
      </c>
      <c r="G247">
        <v>74</v>
      </c>
      <c r="H247" s="3">
        <v>41318</v>
      </c>
      <c r="I247">
        <v>1</v>
      </c>
      <c r="J247">
        <v>182.09615109999999</v>
      </c>
      <c r="K247">
        <v>2.7032923430000002</v>
      </c>
      <c r="L247">
        <v>162.8452413</v>
      </c>
      <c r="M247">
        <v>240.72935430000001</v>
      </c>
      <c r="N247">
        <v>44.5</v>
      </c>
      <c r="O247">
        <v>9</v>
      </c>
      <c r="P247" s="118">
        <v>0.57820601851851849</v>
      </c>
      <c r="Q247" s="118">
        <v>0.16111111111111112</v>
      </c>
      <c r="R247" s="118">
        <v>0.41709490740740746</v>
      </c>
      <c r="S247">
        <v>3769.5</v>
      </c>
      <c r="T247">
        <v>0</v>
      </c>
      <c r="U247">
        <v>150</v>
      </c>
      <c r="V247">
        <v>11.449103940000001</v>
      </c>
      <c r="W247">
        <v>0.40538731500000003</v>
      </c>
      <c r="X247">
        <v>95.839777499999997</v>
      </c>
      <c r="Y247">
        <v>23.77310181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e">
        <v>#DIV/0!</v>
      </c>
      <c r="AH247" t="e">
        <v>#DIV/0!</v>
      </c>
      <c r="AI247" t="e">
        <v>#DIV/0!</v>
      </c>
      <c r="AJ247">
        <v>-1</v>
      </c>
      <c r="AK247">
        <v>0.85</v>
      </c>
      <c r="AL247">
        <v>0.85</v>
      </c>
      <c r="AM247">
        <v>9.8315877910000005</v>
      </c>
      <c r="AN247">
        <v>0.85</v>
      </c>
      <c r="AO247">
        <v>8.1375560000000006E-3</v>
      </c>
      <c r="AP247" t="e">
        <v>#DIV/0!</v>
      </c>
      <c r="AQ247" t="e">
        <v>#DIV/0!</v>
      </c>
      <c r="AR247" t="e">
        <v>#DIV/0!</v>
      </c>
      <c r="AS247">
        <v>1801.7639160000001</v>
      </c>
      <c r="AT247">
        <v>0.5</v>
      </c>
      <c r="AU247" t="e">
        <v>#DIV/0!</v>
      </c>
      <c r="AV247">
        <v>4.9437028290000002</v>
      </c>
      <c r="AW247">
        <v>1.2598949079999999</v>
      </c>
      <c r="AX247">
        <v>23.77310181</v>
      </c>
      <c r="AY247">
        <v>2</v>
      </c>
      <c r="AZ247">
        <v>4.644859791</v>
      </c>
      <c r="BA247">
        <v>1</v>
      </c>
      <c r="BB247">
        <v>9.289719582</v>
      </c>
      <c r="BC247">
        <v>24.598638529999999</v>
      </c>
      <c r="BD247">
        <v>23.77310181</v>
      </c>
      <c r="BE247">
        <v>25.13889885</v>
      </c>
      <c r="BF247">
        <v>152.10005190000001</v>
      </c>
      <c r="BG247">
        <v>145.1550446</v>
      </c>
      <c r="BH247">
        <v>13.94999123</v>
      </c>
      <c r="BI247">
        <v>16.724761959999999</v>
      </c>
      <c r="BJ247">
        <v>45.528217320000003</v>
      </c>
      <c r="BK247">
        <v>54.584159849999999</v>
      </c>
      <c r="BL247">
        <v>350.37277219999999</v>
      </c>
      <c r="BM247">
        <v>1799.8038329999999</v>
      </c>
      <c r="BN247">
        <v>1705.04126</v>
      </c>
      <c r="BO247">
        <v>101.3169098</v>
      </c>
      <c r="BP247">
        <v>-1.7447166439999999</v>
      </c>
      <c r="BQ247">
        <v>-1.0765407090000001</v>
      </c>
      <c r="BR247">
        <v>0.5</v>
      </c>
      <c r="BS247">
        <v>-1.355140209</v>
      </c>
      <c r="BT247">
        <v>7.355140209</v>
      </c>
      <c r="BU247">
        <v>1</v>
      </c>
      <c r="BV247">
        <v>0</v>
      </c>
      <c r="BW247">
        <v>0.15999999600000001</v>
      </c>
      <c r="BX247">
        <v>111115</v>
      </c>
      <c r="BY247">
        <v>1.7518638609999999</v>
      </c>
      <c r="BZ247">
        <v>4.9437029999999998E-3</v>
      </c>
      <c r="CA247">
        <v>296.92310179999998</v>
      </c>
      <c r="CB247">
        <v>297.74863850000003</v>
      </c>
      <c r="CC247">
        <v>287.96860679999998</v>
      </c>
      <c r="CD247">
        <v>0.29220648599999999</v>
      </c>
      <c r="CE247">
        <v>2.954396107</v>
      </c>
      <c r="CF247">
        <v>29.159950819999999</v>
      </c>
      <c r="CG247">
        <v>12.43518886</v>
      </c>
      <c r="CH247">
        <v>24.185870170000001</v>
      </c>
      <c r="CI247">
        <v>3.0285776750000002</v>
      </c>
      <c r="CJ247">
        <v>0.38843661299999999</v>
      </c>
      <c r="CK247">
        <v>1.6945011990000001</v>
      </c>
      <c r="CL247">
        <v>1.3340764759999999</v>
      </c>
      <c r="CM247">
        <v>0.24424094299999999</v>
      </c>
      <c r="CN247">
        <v>9.7101900909999994</v>
      </c>
      <c r="CO247">
        <v>0.66025798700000005</v>
      </c>
      <c r="CP247">
        <v>58.178903589999997</v>
      </c>
      <c r="CQ247">
        <v>143.4912386</v>
      </c>
      <c r="CR247">
        <v>4.6420695999999997E-2</v>
      </c>
      <c r="CS247">
        <v>0</v>
      </c>
      <c r="CT247">
        <v>1529.8332579999999</v>
      </c>
      <c r="CU247">
        <v>0</v>
      </c>
      <c r="CV247" t="e">
        <v>#DIV/0!</v>
      </c>
      <c r="CW247" t="e">
        <v>#DIV/0!</v>
      </c>
      <c r="CX247">
        <v>30</v>
      </c>
      <c r="CY247">
        <v>0.176387997271238</v>
      </c>
      <c r="CZ247">
        <v>-9.5721552717454905</v>
      </c>
      <c r="DA247">
        <v>36.288724018776499</v>
      </c>
      <c r="DB247">
        <v>0.798351928413082</v>
      </c>
    </row>
    <row r="248" spans="1:106" x14ac:dyDescent="0.3">
      <c r="A248">
        <v>247</v>
      </c>
      <c r="B248" t="s">
        <v>44</v>
      </c>
      <c r="C248">
        <v>30</v>
      </c>
      <c r="D248">
        <v>30</v>
      </c>
      <c r="E248">
        <v>1</v>
      </c>
      <c r="F248">
        <v>6</v>
      </c>
      <c r="G248">
        <v>74</v>
      </c>
      <c r="H248" s="3">
        <v>41318</v>
      </c>
      <c r="I248">
        <v>1</v>
      </c>
      <c r="J248">
        <v>182.09615109999999</v>
      </c>
      <c r="K248">
        <v>2.7032923430000002</v>
      </c>
      <c r="L248">
        <v>162.8452413</v>
      </c>
      <c r="M248">
        <v>240.72935430000001</v>
      </c>
      <c r="N248">
        <v>44.5</v>
      </c>
      <c r="O248">
        <v>11</v>
      </c>
      <c r="P248" s="118">
        <v>0.58247685185185183</v>
      </c>
      <c r="Q248" s="118">
        <v>0.16111111111111112</v>
      </c>
      <c r="R248" s="118">
        <v>0.42136574074074074</v>
      </c>
      <c r="S248">
        <v>4138.5</v>
      </c>
      <c r="T248">
        <v>0</v>
      </c>
      <c r="U248">
        <v>800</v>
      </c>
      <c r="V248">
        <v>47.263373680000001</v>
      </c>
      <c r="W248">
        <v>0.39517841999999997</v>
      </c>
      <c r="X248">
        <v>559.57836850000001</v>
      </c>
      <c r="Y248">
        <v>23.833818440000002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e">
        <v>#DIV/0!</v>
      </c>
      <c r="AH248" t="e">
        <v>#DIV/0!</v>
      </c>
      <c r="AI248" t="e">
        <v>#DIV/0!</v>
      </c>
      <c r="AJ248">
        <v>-1</v>
      </c>
      <c r="AK248">
        <v>0.85</v>
      </c>
      <c r="AL248">
        <v>0.85</v>
      </c>
      <c r="AM248">
        <v>9.8315877910000005</v>
      </c>
      <c r="AN248">
        <v>0.85</v>
      </c>
      <c r="AO248">
        <v>3.1565375999999999E-2</v>
      </c>
      <c r="AP248" t="e">
        <v>#DIV/0!</v>
      </c>
      <c r="AQ248" t="e">
        <v>#DIV/0!</v>
      </c>
      <c r="AR248" t="e">
        <v>#DIV/0!</v>
      </c>
      <c r="AS248">
        <v>1801.7639160000001</v>
      </c>
      <c r="AT248">
        <v>0.5</v>
      </c>
      <c r="AU248" t="e">
        <v>#DIV/0!</v>
      </c>
      <c r="AV248">
        <v>4.7805598810000003</v>
      </c>
      <c r="AW248">
        <v>1.2482404090000001</v>
      </c>
      <c r="AX248">
        <v>23.833818440000002</v>
      </c>
      <c r="AY248">
        <v>2</v>
      </c>
      <c r="AZ248">
        <v>4.644859791</v>
      </c>
      <c r="BA248">
        <v>1</v>
      </c>
      <c r="BB248">
        <v>9.289719582</v>
      </c>
      <c r="BC248">
        <v>24.649404530000002</v>
      </c>
      <c r="BD248">
        <v>23.833818440000002</v>
      </c>
      <c r="BE248">
        <v>25.136625290000001</v>
      </c>
      <c r="BF248">
        <v>800.34570310000004</v>
      </c>
      <c r="BG248">
        <v>771.25732419999997</v>
      </c>
      <c r="BH248">
        <v>14.26379395</v>
      </c>
      <c r="BI248">
        <v>16.946836470000001</v>
      </c>
      <c r="BJ248">
        <v>46.410354609999999</v>
      </c>
      <c r="BK248">
        <v>55.140220640000003</v>
      </c>
      <c r="BL248">
        <v>350.31457519999998</v>
      </c>
      <c r="BM248">
        <v>1798.8203129999999</v>
      </c>
      <c r="BN248">
        <v>1750.0726320000001</v>
      </c>
      <c r="BO248">
        <v>101.314888</v>
      </c>
      <c r="BP248">
        <v>-19.219081880000001</v>
      </c>
      <c r="BQ248">
        <v>-0.966355085</v>
      </c>
      <c r="BR248">
        <v>0.5</v>
      </c>
      <c r="BS248">
        <v>-1.355140209</v>
      </c>
      <c r="BT248">
        <v>7.355140209</v>
      </c>
      <c r="BU248">
        <v>1</v>
      </c>
      <c r="BV248">
        <v>0</v>
      </c>
      <c r="BW248">
        <v>0.15999999600000001</v>
      </c>
      <c r="BX248">
        <v>111115</v>
      </c>
      <c r="BY248">
        <v>1.751572876</v>
      </c>
      <c r="BZ248">
        <v>4.7805599999999997E-3</v>
      </c>
      <c r="CA248">
        <v>296.98381840000002</v>
      </c>
      <c r="CB248">
        <v>297.79940449999998</v>
      </c>
      <c r="CC248">
        <v>287.81124360000001</v>
      </c>
      <c r="CD248">
        <v>0.31773230899999999</v>
      </c>
      <c r="CE248">
        <v>2.965207248</v>
      </c>
      <c r="CF248">
        <v>29.267241039999998</v>
      </c>
      <c r="CG248">
        <v>12.320404570000001</v>
      </c>
      <c r="CH248">
        <v>24.24161148</v>
      </c>
      <c r="CI248">
        <v>3.0387190980000001</v>
      </c>
      <c r="CJ248">
        <v>0.37905372900000001</v>
      </c>
      <c r="CK248">
        <v>1.7169668389999999</v>
      </c>
      <c r="CL248">
        <v>1.3217522589999999</v>
      </c>
      <c r="CM248">
        <v>0.23830636999999999</v>
      </c>
      <c r="CN248">
        <v>56.693619730000002</v>
      </c>
      <c r="CO248">
        <v>0.72554042699999999</v>
      </c>
      <c r="CP248">
        <v>58.666349990000001</v>
      </c>
      <c r="CQ248">
        <v>764.38891939999996</v>
      </c>
      <c r="CR248">
        <v>3.627433E-2</v>
      </c>
      <c r="CS248">
        <v>0</v>
      </c>
      <c r="CT248">
        <v>1528.9972660000001</v>
      </c>
      <c r="CU248">
        <v>0</v>
      </c>
      <c r="CV248" t="e">
        <v>#DIV/0!</v>
      </c>
      <c r="CW248" t="e">
        <v>#DIV/0!</v>
      </c>
      <c r="CX248">
        <v>30</v>
      </c>
      <c r="CY248">
        <v>0.176387997271238</v>
      </c>
      <c r="CZ248">
        <v>-9.5721552717454905</v>
      </c>
      <c r="DA248">
        <v>36.288724018776499</v>
      </c>
      <c r="DB248">
        <v>0.798351928413082</v>
      </c>
    </row>
    <row r="249" spans="1:106" x14ac:dyDescent="0.3">
      <c r="A249">
        <v>248</v>
      </c>
      <c r="B249" t="s">
        <v>44</v>
      </c>
      <c r="C249">
        <v>30</v>
      </c>
      <c r="D249">
        <v>30</v>
      </c>
      <c r="E249">
        <v>1</v>
      </c>
      <c r="F249">
        <v>6</v>
      </c>
      <c r="G249">
        <v>74</v>
      </c>
      <c r="H249" s="3">
        <v>41318</v>
      </c>
      <c r="I249">
        <v>1</v>
      </c>
      <c r="J249">
        <v>182.09615109999999</v>
      </c>
      <c r="K249">
        <v>2.7032923430000002</v>
      </c>
      <c r="L249">
        <v>162.8452413</v>
      </c>
      <c r="M249">
        <v>240.72935430000001</v>
      </c>
      <c r="N249">
        <v>44.5</v>
      </c>
      <c r="O249">
        <v>12</v>
      </c>
      <c r="P249" s="118">
        <v>0.5857175925925926</v>
      </c>
      <c r="Q249" s="118">
        <v>0.16111111111111112</v>
      </c>
      <c r="R249" s="118">
        <v>0.42460648148148145</v>
      </c>
      <c r="S249">
        <v>4409.5</v>
      </c>
      <c r="T249">
        <v>0</v>
      </c>
      <c r="U249">
        <v>400</v>
      </c>
      <c r="V249">
        <v>31.759924529999999</v>
      </c>
      <c r="W249">
        <v>0.37889469199999998</v>
      </c>
      <c r="X249">
        <v>234.32478649999999</v>
      </c>
      <c r="Y249">
        <v>24.034084320000002</v>
      </c>
      <c r="Z249">
        <v>2</v>
      </c>
      <c r="AA249">
        <v>2</v>
      </c>
      <c r="AB249">
        <v>0</v>
      </c>
      <c r="AC249">
        <v>0</v>
      </c>
      <c r="AD249">
        <v>299.6882324</v>
      </c>
      <c r="AE249">
        <v>633.52185059999999</v>
      </c>
      <c r="AF249">
        <v>431.13012700000002</v>
      </c>
      <c r="AG249" t="e">
        <v>#DIV/0!</v>
      </c>
      <c r="AH249">
        <v>0.52694886200000002</v>
      </c>
      <c r="AI249">
        <v>0.31947078600000001</v>
      </c>
      <c r="AJ249">
        <v>-1</v>
      </c>
      <c r="AK249">
        <v>0.85</v>
      </c>
      <c r="AL249">
        <v>0.85</v>
      </c>
      <c r="AM249">
        <v>9.8315877910000005</v>
      </c>
      <c r="AN249">
        <v>0.85</v>
      </c>
      <c r="AO249">
        <v>2.143113E-2</v>
      </c>
      <c r="AP249">
        <v>0.60626525499999995</v>
      </c>
      <c r="AQ249">
        <v>2.1139363580000001</v>
      </c>
      <c r="AR249">
        <v>-1</v>
      </c>
      <c r="AS249">
        <v>1798.369385</v>
      </c>
      <c r="AT249">
        <v>0.5</v>
      </c>
      <c r="AU249">
        <v>244.1737545</v>
      </c>
      <c r="AV249">
        <v>4.7693446310000001</v>
      </c>
      <c r="AW249">
        <v>1.2965169439999999</v>
      </c>
      <c r="AX249">
        <v>24.034084320000002</v>
      </c>
      <c r="AY249">
        <v>2</v>
      </c>
      <c r="AZ249">
        <v>4.644859791</v>
      </c>
      <c r="BA249">
        <v>1</v>
      </c>
      <c r="BB249">
        <v>9.289719582</v>
      </c>
      <c r="BC249">
        <v>24.701139449999999</v>
      </c>
      <c r="BD249">
        <v>24.034084320000002</v>
      </c>
      <c r="BE249">
        <v>25.133838650000001</v>
      </c>
      <c r="BF249">
        <v>398.68490600000001</v>
      </c>
      <c r="BG249">
        <v>379.52200319999997</v>
      </c>
      <c r="BH249">
        <v>14.147729869999999</v>
      </c>
      <c r="BI249">
        <v>16.824430469999999</v>
      </c>
      <c r="BJ249">
        <v>45.891410829999998</v>
      </c>
      <c r="BK249">
        <v>54.57390213</v>
      </c>
      <c r="BL249">
        <v>350.3644104</v>
      </c>
      <c r="BM249">
        <v>1798.369385</v>
      </c>
      <c r="BN249">
        <v>1773.610596</v>
      </c>
      <c r="BO249">
        <v>101.316658</v>
      </c>
      <c r="BP249">
        <v>-6.8866844179999998</v>
      </c>
      <c r="BQ249">
        <v>-1.017969847</v>
      </c>
      <c r="BR249">
        <v>0.75</v>
      </c>
      <c r="BS249">
        <v>-1.355140209</v>
      </c>
      <c r="BT249">
        <v>7.355140209</v>
      </c>
      <c r="BU249">
        <v>1</v>
      </c>
      <c r="BV249">
        <v>0</v>
      </c>
      <c r="BW249">
        <v>0.15999999600000001</v>
      </c>
      <c r="BX249">
        <v>111115</v>
      </c>
      <c r="BY249">
        <v>1.7518220520000001</v>
      </c>
      <c r="BZ249">
        <v>4.7693450000000004E-3</v>
      </c>
      <c r="CA249">
        <v>297.18408429999999</v>
      </c>
      <c r="CB249">
        <v>297.85113949999999</v>
      </c>
      <c r="CC249">
        <v>287.73909509999999</v>
      </c>
      <c r="CD249">
        <v>0.31309504100000002</v>
      </c>
      <c r="CE249">
        <v>3.0011120120000001</v>
      </c>
      <c r="CF249">
        <v>29.621111379999999</v>
      </c>
      <c r="CG249">
        <v>12.796680909999999</v>
      </c>
      <c r="CH249">
        <v>24.367611889999999</v>
      </c>
      <c r="CI249">
        <v>3.0617527400000002</v>
      </c>
      <c r="CJ249">
        <v>0.36404652599999998</v>
      </c>
      <c r="CK249">
        <v>1.7045950679999999</v>
      </c>
      <c r="CL249">
        <v>1.357157672</v>
      </c>
      <c r="CM249">
        <v>0.22881807800000001</v>
      </c>
      <c r="CN249">
        <v>23.74100426</v>
      </c>
      <c r="CO249">
        <v>0.61742081999999998</v>
      </c>
      <c r="CP249">
        <v>57.50490199</v>
      </c>
      <c r="CQ249">
        <v>374.90658960000002</v>
      </c>
      <c r="CR249">
        <v>4.8714836999999997E-2</v>
      </c>
      <c r="CS249">
        <v>0</v>
      </c>
      <c r="CT249">
        <v>1528.613977</v>
      </c>
      <c r="CU249">
        <v>333.83361819999999</v>
      </c>
      <c r="CV249">
        <v>0.31947078600000001</v>
      </c>
      <c r="CW249" t="e">
        <v>#DIV/0!</v>
      </c>
      <c r="CX249">
        <v>30</v>
      </c>
      <c r="CY249">
        <v>0.176387997271238</v>
      </c>
      <c r="CZ249">
        <v>-9.5721552717454905</v>
      </c>
      <c r="DA249">
        <v>36.288724018776499</v>
      </c>
      <c r="DB249">
        <v>0.798351928413082</v>
      </c>
    </row>
    <row r="250" spans="1:106" x14ac:dyDescent="0.3">
      <c r="A250">
        <v>249</v>
      </c>
      <c r="B250" t="s">
        <v>84</v>
      </c>
      <c r="C250">
        <v>70</v>
      </c>
      <c r="D250">
        <v>29</v>
      </c>
      <c r="E250">
        <v>3</v>
      </c>
      <c r="F250">
        <v>2</v>
      </c>
      <c r="G250">
        <v>74</v>
      </c>
      <c r="H250" s="3">
        <v>41318</v>
      </c>
      <c r="I250">
        <v>1</v>
      </c>
      <c r="J250">
        <v>178.67743379999999</v>
      </c>
      <c r="K250">
        <v>3.556378327</v>
      </c>
      <c r="L250">
        <v>169.86413930000001</v>
      </c>
      <c r="M250">
        <v>251.081222</v>
      </c>
      <c r="N250">
        <v>42.4</v>
      </c>
      <c r="O250">
        <v>14</v>
      </c>
      <c r="P250" s="118">
        <v>0.59355324074074078</v>
      </c>
      <c r="Q250" s="118">
        <v>0.16111111111111112</v>
      </c>
      <c r="R250" s="118">
        <v>0.43244212962962963</v>
      </c>
      <c r="S250">
        <v>5095.5</v>
      </c>
      <c r="T250">
        <v>0</v>
      </c>
      <c r="U250">
        <v>50</v>
      </c>
      <c r="V250">
        <v>-1.3448541949999999</v>
      </c>
      <c r="W250">
        <v>0.29942823699999999</v>
      </c>
      <c r="X250">
        <v>53.162926880000001</v>
      </c>
      <c r="Y250">
        <v>24.286249160000001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e">
        <v>#DIV/0!</v>
      </c>
      <c r="AH250" t="e">
        <v>#DIV/0!</v>
      </c>
      <c r="AI250" t="e">
        <v>#DIV/0!</v>
      </c>
      <c r="AJ250">
        <v>-1</v>
      </c>
      <c r="AK250">
        <v>0.85</v>
      </c>
      <c r="AL250">
        <v>0.85</v>
      </c>
      <c r="AM250">
        <v>9.8315877910000005</v>
      </c>
      <c r="AN250">
        <v>0.85</v>
      </c>
      <c r="AO250">
        <v>-2.2542600000000001E-4</v>
      </c>
      <c r="AP250" t="e">
        <v>#DIV/0!</v>
      </c>
      <c r="AQ250" t="e">
        <v>#DIV/0!</v>
      </c>
      <c r="AR250" t="e">
        <v>#DIV/0!</v>
      </c>
      <c r="AS250">
        <v>1798.369385</v>
      </c>
      <c r="AT250">
        <v>0.5</v>
      </c>
      <c r="AU250" t="e">
        <v>#DIV/0!</v>
      </c>
      <c r="AV250">
        <v>4.3515954030000001</v>
      </c>
      <c r="AW250">
        <v>1.4851120579999999</v>
      </c>
      <c r="AX250">
        <v>24.286249160000001</v>
      </c>
      <c r="AY250">
        <v>2</v>
      </c>
      <c r="AZ250">
        <v>4.644859791</v>
      </c>
      <c r="BA250">
        <v>1</v>
      </c>
      <c r="BB250">
        <v>9.289719582</v>
      </c>
      <c r="BC250">
        <v>24.614307400000001</v>
      </c>
      <c r="BD250">
        <v>24.286249160000001</v>
      </c>
      <c r="BE250">
        <v>25.136186599999998</v>
      </c>
      <c r="BF250">
        <v>46.323745729999999</v>
      </c>
      <c r="BG250">
        <v>46.974716190000002</v>
      </c>
      <c r="BH250">
        <v>12.971110339999999</v>
      </c>
      <c r="BI250">
        <v>15.4167366</v>
      </c>
      <c r="BJ250">
        <v>42.287693019999999</v>
      </c>
      <c r="BK250">
        <v>50.260787960000002</v>
      </c>
      <c r="BL250">
        <v>350.38125609999997</v>
      </c>
      <c r="BM250">
        <v>1799.7504879999999</v>
      </c>
      <c r="BN250">
        <v>1732.596313</v>
      </c>
      <c r="BO250">
        <v>101.3022232</v>
      </c>
      <c r="BP250">
        <v>-9.7709656000000006E-2</v>
      </c>
      <c r="BQ250">
        <v>-1.000336409</v>
      </c>
      <c r="BR250">
        <v>0.25</v>
      </c>
      <c r="BS250">
        <v>-1.355140209</v>
      </c>
      <c r="BT250">
        <v>7.355140209</v>
      </c>
      <c r="BU250">
        <v>1</v>
      </c>
      <c r="BV250">
        <v>0</v>
      </c>
      <c r="BW250">
        <v>0.15999999600000001</v>
      </c>
      <c r="BX250">
        <v>111135</v>
      </c>
      <c r="BY250">
        <v>1.7519062809999999</v>
      </c>
      <c r="BZ250">
        <v>4.3515949999999998E-3</v>
      </c>
      <c r="CA250">
        <v>297.43624920000002</v>
      </c>
      <c r="CB250">
        <v>297.76430740000001</v>
      </c>
      <c r="CC250">
        <v>287.96007170000001</v>
      </c>
      <c r="CD250">
        <v>0.367582611</v>
      </c>
      <c r="CE250">
        <v>3.0468617500000001</v>
      </c>
      <c r="CF250">
        <v>30.0769485</v>
      </c>
      <c r="CG250">
        <v>14.6602119</v>
      </c>
      <c r="CH250">
        <v>24.450278279999999</v>
      </c>
      <c r="CI250">
        <v>3.0769474460000001</v>
      </c>
      <c r="CJ250">
        <v>0.29007836799999998</v>
      </c>
      <c r="CK250">
        <v>1.561749692</v>
      </c>
      <c r="CL250">
        <v>1.515197753</v>
      </c>
      <c r="CM250">
        <v>0.18211644599999999</v>
      </c>
      <c r="CN250">
        <v>5.3855226849999998</v>
      </c>
      <c r="CO250">
        <v>1.1317349249999999</v>
      </c>
      <c r="CP250">
        <v>51.680549759999998</v>
      </c>
      <c r="CQ250">
        <v>47.170152999999999</v>
      </c>
      <c r="CR250">
        <v>-1.4734488E-2</v>
      </c>
      <c r="CS250">
        <v>0</v>
      </c>
      <c r="CT250">
        <v>1529.7879150000001</v>
      </c>
      <c r="CU250">
        <v>0</v>
      </c>
      <c r="CV250" t="e">
        <v>#DIV/0!</v>
      </c>
      <c r="CW250" t="e">
        <v>#DIV/0!</v>
      </c>
      <c r="CX250">
        <v>29</v>
      </c>
      <c r="CY250">
        <v>0.22316074580217601</v>
      </c>
      <c r="CZ250">
        <v>-13.208732606567301</v>
      </c>
      <c r="DA250">
        <v>44.813061301998303</v>
      </c>
      <c r="DB250">
        <v>0.98588734864396299</v>
      </c>
    </row>
    <row r="251" spans="1:106" x14ac:dyDescent="0.3">
      <c r="A251">
        <v>250</v>
      </c>
      <c r="B251" t="s">
        <v>84</v>
      </c>
      <c r="C251">
        <v>70</v>
      </c>
      <c r="D251">
        <v>29</v>
      </c>
      <c r="E251">
        <v>3</v>
      </c>
      <c r="F251">
        <v>2</v>
      </c>
      <c r="G251">
        <v>74</v>
      </c>
      <c r="H251" s="3">
        <v>41318</v>
      </c>
      <c r="I251">
        <v>1</v>
      </c>
      <c r="J251">
        <v>178.67743379999999</v>
      </c>
      <c r="K251">
        <v>3.556378327</v>
      </c>
      <c r="L251">
        <v>169.86413930000001</v>
      </c>
      <c r="M251">
        <v>251.081222</v>
      </c>
      <c r="N251">
        <v>42.4</v>
      </c>
      <c r="O251">
        <v>15</v>
      </c>
      <c r="P251" s="118">
        <v>0.59597222222222224</v>
      </c>
      <c r="Q251" s="118">
        <v>0.16111111111111112</v>
      </c>
      <c r="R251" s="118">
        <v>0.43486111111111114</v>
      </c>
      <c r="S251">
        <v>5304.5</v>
      </c>
      <c r="T251">
        <v>0</v>
      </c>
      <c r="U251">
        <v>150</v>
      </c>
      <c r="V251">
        <v>9.5210491929999996</v>
      </c>
      <c r="W251">
        <v>0.288232302</v>
      </c>
      <c r="X251">
        <v>89.218339159999999</v>
      </c>
      <c r="Y251">
        <v>24.457056049999998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e">
        <v>#DIV/0!</v>
      </c>
      <c r="AH251" t="e">
        <v>#DIV/0!</v>
      </c>
      <c r="AI251" t="e">
        <v>#DIV/0!</v>
      </c>
      <c r="AJ251">
        <v>-1</v>
      </c>
      <c r="AK251">
        <v>0.85</v>
      </c>
      <c r="AL251">
        <v>0.85</v>
      </c>
      <c r="AM251">
        <v>9.8315877910000005</v>
      </c>
      <c r="AN251">
        <v>0.85</v>
      </c>
      <c r="AO251">
        <v>6.8805259999999997E-3</v>
      </c>
      <c r="AP251" t="e">
        <v>#DIV/0!</v>
      </c>
      <c r="AQ251" t="e">
        <v>#DIV/0!</v>
      </c>
      <c r="AR251" t="e">
        <v>#DIV/0!</v>
      </c>
      <c r="AS251">
        <v>1798.369385</v>
      </c>
      <c r="AT251">
        <v>0.5</v>
      </c>
      <c r="AU251" t="e">
        <v>#DIV/0!</v>
      </c>
      <c r="AV251">
        <v>4.2641273330000002</v>
      </c>
      <c r="AW251">
        <v>1.509607551</v>
      </c>
      <c r="AX251">
        <v>24.457056049999998</v>
      </c>
      <c r="AY251">
        <v>2</v>
      </c>
      <c r="AZ251">
        <v>4.644859791</v>
      </c>
      <c r="BA251">
        <v>1</v>
      </c>
      <c r="BB251">
        <v>9.289719582</v>
      </c>
      <c r="BC251">
        <v>24.655204770000001</v>
      </c>
      <c r="BD251">
        <v>24.457056049999998</v>
      </c>
      <c r="BE251">
        <v>25.13361549</v>
      </c>
      <c r="BF251">
        <v>152.12754820000001</v>
      </c>
      <c r="BG251">
        <v>146.33645630000001</v>
      </c>
      <c r="BH251">
        <v>13.08909798</v>
      </c>
      <c r="BI251">
        <v>15.48549461</v>
      </c>
      <c r="BJ251">
        <v>42.56471252</v>
      </c>
      <c r="BK251">
        <v>50.357604979999998</v>
      </c>
      <c r="BL251">
        <v>350.3673096</v>
      </c>
      <c r="BM251">
        <v>1798.947388</v>
      </c>
      <c r="BN251">
        <v>1733.0032960000001</v>
      </c>
      <c r="BO251">
        <v>101.2940598</v>
      </c>
      <c r="BP251">
        <v>-1.4348678589999999</v>
      </c>
      <c r="BQ251">
        <v>-0.96892905200000001</v>
      </c>
      <c r="BR251">
        <v>0.25</v>
      </c>
      <c r="BS251">
        <v>-1.355140209</v>
      </c>
      <c r="BT251">
        <v>7.355140209</v>
      </c>
      <c r="BU251">
        <v>1</v>
      </c>
      <c r="BV251">
        <v>0</v>
      </c>
      <c r="BW251">
        <v>0.15999999600000001</v>
      </c>
      <c r="BX251">
        <v>111115</v>
      </c>
      <c r="BY251">
        <v>1.751836548</v>
      </c>
      <c r="BZ251">
        <v>4.2641270000000004E-3</v>
      </c>
      <c r="CA251">
        <v>297.607056</v>
      </c>
      <c r="CB251">
        <v>297.80520480000001</v>
      </c>
      <c r="CC251">
        <v>287.83157560000001</v>
      </c>
      <c r="CD251">
        <v>0.37586552099999998</v>
      </c>
      <c r="CE251">
        <v>3.0781961679999998</v>
      </c>
      <c r="CF251">
        <v>30.38871357</v>
      </c>
      <c r="CG251">
        <v>14.90321896</v>
      </c>
      <c r="CH251">
        <v>24.556130410000002</v>
      </c>
      <c r="CI251">
        <v>3.0965000759999999</v>
      </c>
      <c r="CJ251">
        <v>0.27955843699999999</v>
      </c>
      <c r="CK251">
        <v>1.5685886170000001</v>
      </c>
      <c r="CL251">
        <v>1.527911459</v>
      </c>
      <c r="CM251">
        <v>0.17548314800000001</v>
      </c>
      <c r="CN251">
        <v>9.0372877779999996</v>
      </c>
      <c r="CO251">
        <v>0.60967951099999995</v>
      </c>
      <c r="CP251">
        <v>51.317239229999998</v>
      </c>
      <c r="CQ251">
        <v>144.95283900000001</v>
      </c>
      <c r="CR251">
        <v>3.3707097999999998E-2</v>
      </c>
      <c r="CS251">
        <v>0</v>
      </c>
      <c r="CT251">
        <v>1529.10528</v>
      </c>
      <c r="CU251">
        <v>0</v>
      </c>
      <c r="CV251" t="e">
        <v>#DIV/0!</v>
      </c>
      <c r="CW251" t="e">
        <v>#DIV/0!</v>
      </c>
      <c r="CX251">
        <v>29</v>
      </c>
      <c r="CY251">
        <v>0.22316074580217601</v>
      </c>
      <c r="CZ251">
        <v>-13.208732606567301</v>
      </c>
      <c r="DA251">
        <v>44.813061301998303</v>
      </c>
      <c r="DB251">
        <v>0.98588734864396299</v>
      </c>
    </row>
    <row r="252" spans="1:106" x14ac:dyDescent="0.3">
      <c r="A252">
        <v>251</v>
      </c>
      <c r="B252" t="s">
        <v>84</v>
      </c>
      <c r="C252">
        <v>70</v>
      </c>
      <c r="D252">
        <v>29</v>
      </c>
      <c r="E252">
        <v>3</v>
      </c>
      <c r="F252">
        <v>2</v>
      </c>
      <c r="G252">
        <v>74</v>
      </c>
      <c r="H252" s="3">
        <v>41318</v>
      </c>
      <c r="I252">
        <v>1</v>
      </c>
      <c r="J252">
        <v>178.67743379999999</v>
      </c>
      <c r="K252">
        <v>3.556378327</v>
      </c>
      <c r="L252">
        <v>169.86413930000001</v>
      </c>
      <c r="M252">
        <v>251.081222</v>
      </c>
      <c r="N252">
        <v>42.4</v>
      </c>
      <c r="O252">
        <v>17</v>
      </c>
      <c r="P252" s="118">
        <v>0.60081018518518514</v>
      </c>
      <c r="Q252" s="118">
        <v>0.16111111111111112</v>
      </c>
      <c r="R252" s="118">
        <v>0.43969907407407405</v>
      </c>
      <c r="S252">
        <v>5722.5</v>
      </c>
      <c r="T252">
        <v>0</v>
      </c>
      <c r="U252">
        <v>800</v>
      </c>
      <c r="V252">
        <v>46.56178688</v>
      </c>
      <c r="W252">
        <v>0.26760921300000001</v>
      </c>
      <c r="X252">
        <v>470.72846140000001</v>
      </c>
      <c r="Y252">
        <v>24.68691063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e">
        <v>#DIV/0!</v>
      </c>
      <c r="AH252" t="e">
        <v>#DIV/0!</v>
      </c>
      <c r="AI252" t="e">
        <v>#DIV/0!</v>
      </c>
      <c r="AJ252">
        <v>-1</v>
      </c>
      <c r="AK252">
        <v>0.85</v>
      </c>
      <c r="AL252">
        <v>0.85</v>
      </c>
      <c r="AM252">
        <v>9.8076972960000006</v>
      </c>
      <c r="AN252">
        <v>0.85</v>
      </c>
      <c r="AO252">
        <v>3.1051278000000002E-2</v>
      </c>
      <c r="AP252" t="e">
        <v>#DIV/0!</v>
      </c>
      <c r="AQ252" t="e">
        <v>#DIV/0!</v>
      </c>
      <c r="AR252" t="e">
        <v>#DIV/0!</v>
      </c>
      <c r="AS252">
        <v>1798.369385</v>
      </c>
      <c r="AT252">
        <v>0.5</v>
      </c>
      <c r="AU252" t="e">
        <v>#DIV/0!</v>
      </c>
      <c r="AV252">
        <v>4.3162747450000003</v>
      </c>
      <c r="AW252">
        <v>1.6424137430000001</v>
      </c>
      <c r="AX252">
        <v>24.68691063</v>
      </c>
      <c r="AY252">
        <v>2</v>
      </c>
      <c r="AZ252">
        <v>4.644859791</v>
      </c>
      <c r="BA252">
        <v>1</v>
      </c>
      <c r="BB252">
        <v>9.289719582</v>
      </c>
      <c r="BC252">
        <v>24.748886110000001</v>
      </c>
      <c r="BD252">
        <v>24.68691063</v>
      </c>
      <c r="BE252">
        <v>25.135534289999999</v>
      </c>
      <c r="BF252">
        <v>800.90167240000005</v>
      </c>
      <c r="BG252">
        <v>772.4181519</v>
      </c>
      <c r="BH252">
        <v>12.169350619999999</v>
      </c>
      <c r="BI252">
        <v>14.597373960000001</v>
      </c>
      <c r="BJ252">
        <v>39.34664154</v>
      </c>
      <c r="BK252">
        <v>47.197063450000002</v>
      </c>
      <c r="BL252">
        <v>350.34823610000001</v>
      </c>
      <c r="BM252">
        <v>1802.02063</v>
      </c>
      <c r="BN252">
        <v>1723.383057</v>
      </c>
      <c r="BO252">
        <v>101.27804570000001</v>
      </c>
      <c r="BP252">
        <v>-18.048576350000001</v>
      </c>
      <c r="BQ252">
        <v>-0.77906107899999999</v>
      </c>
      <c r="BR252">
        <v>0.5</v>
      </c>
      <c r="BS252">
        <v>-1.355140209</v>
      </c>
      <c r="BT252">
        <v>7.355140209</v>
      </c>
      <c r="BU252">
        <v>1</v>
      </c>
      <c r="BV252">
        <v>0</v>
      </c>
      <c r="BW252">
        <v>0.15999999600000001</v>
      </c>
      <c r="BX252">
        <v>111115</v>
      </c>
      <c r="BY252">
        <v>1.75174118</v>
      </c>
      <c r="BZ252">
        <v>4.3162749999999996E-3</v>
      </c>
      <c r="CA252">
        <v>297.83691060000001</v>
      </c>
      <c r="CB252">
        <v>297.89888610000003</v>
      </c>
      <c r="CC252">
        <v>288.32329429999999</v>
      </c>
      <c r="CD252">
        <v>0.36347120500000002</v>
      </c>
      <c r="CE252">
        <v>3.1208072499999999</v>
      </c>
      <c r="CF252">
        <v>30.814252289999999</v>
      </c>
      <c r="CG252">
        <v>16.216878319999999</v>
      </c>
      <c r="CH252">
        <v>24.71789837</v>
      </c>
      <c r="CI252">
        <v>3.1265910959999998</v>
      </c>
      <c r="CJ252">
        <v>0.26011604300000002</v>
      </c>
      <c r="CK252">
        <v>1.4783935070000001</v>
      </c>
      <c r="CL252">
        <v>1.648197589</v>
      </c>
      <c r="CM252">
        <v>0.16322953600000001</v>
      </c>
      <c r="CN252">
        <v>47.674458610000002</v>
      </c>
      <c r="CO252">
        <v>0.60942180099999999</v>
      </c>
      <c r="CP252">
        <v>47.657268039999998</v>
      </c>
      <c r="CQ252">
        <v>765.651703</v>
      </c>
      <c r="CR252">
        <v>2.8981944999999999E-2</v>
      </c>
      <c r="CS252">
        <v>0</v>
      </c>
      <c r="CT252">
        <v>1531.717535</v>
      </c>
      <c r="CU252">
        <v>0</v>
      </c>
      <c r="CV252" t="e">
        <v>#DIV/0!</v>
      </c>
      <c r="CW252" t="e">
        <v>#DIV/0!</v>
      </c>
      <c r="CX252">
        <v>29</v>
      </c>
      <c r="CY252">
        <v>0.22316074580217601</v>
      </c>
      <c r="CZ252">
        <v>-13.208732606567301</v>
      </c>
      <c r="DA252">
        <v>44.813061301998303</v>
      </c>
      <c r="DB252">
        <v>0.98588734864396299</v>
      </c>
    </row>
    <row r="253" spans="1:106" x14ac:dyDescent="0.3">
      <c r="A253">
        <v>252</v>
      </c>
      <c r="B253" t="s">
        <v>84</v>
      </c>
      <c r="C253">
        <v>70</v>
      </c>
      <c r="D253">
        <v>29</v>
      </c>
      <c r="E253">
        <v>3</v>
      </c>
      <c r="F253">
        <v>2</v>
      </c>
      <c r="G253">
        <v>74</v>
      </c>
      <c r="H253" s="3">
        <v>41318</v>
      </c>
      <c r="I253">
        <v>1</v>
      </c>
      <c r="J253">
        <v>178.67743379999999</v>
      </c>
      <c r="K253">
        <v>3.556378327</v>
      </c>
      <c r="L253">
        <v>169.86413930000001</v>
      </c>
      <c r="M253">
        <v>251.081222</v>
      </c>
      <c r="N253">
        <v>42.4</v>
      </c>
      <c r="O253">
        <v>18</v>
      </c>
      <c r="P253" s="118">
        <v>0.60428240740740746</v>
      </c>
      <c r="Q253" s="118">
        <v>0.16111111111111112</v>
      </c>
      <c r="R253" s="118">
        <v>0.44317129629629631</v>
      </c>
      <c r="S253">
        <v>6013</v>
      </c>
      <c r="T253">
        <v>0</v>
      </c>
      <c r="U253">
        <v>400</v>
      </c>
      <c r="V253">
        <v>26.986506800000001</v>
      </c>
      <c r="W253">
        <v>0.22460192100000001</v>
      </c>
      <c r="X253">
        <v>180.1178754</v>
      </c>
      <c r="Y253">
        <v>24.914848330000002</v>
      </c>
      <c r="Z253">
        <v>3</v>
      </c>
      <c r="AA253">
        <v>3</v>
      </c>
      <c r="AB253">
        <v>0</v>
      </c>
      <c r="AC253">
        <v>0</v>
      </c>
      <c r="AD253">
        <v>280.68383790000001</v>
      </c>
      <c r="AE253">
        <v>524.30743410000002</v>
      </c>
      <c r="AF253">
        <v>370.94042969999998</v>
      </c>
      <c r="AG253" t="e">
        <v>#DIV/0!</v>
      </c>
      <c r="AH253">
        <v>0.46465790899999998</v>
      </c>
      <c r="AI253">
        <v>0.29251350300000001</v>
      </c>
      <c r="AJ253">
        <v>-1</v>
      </c>
      <c r="AK253">
        <v>0.85</v>
      </c>
      <c r="AL253">
        <v>0.85</v>
      </c>
      <c r="AM253">
        <v>9.8315877910000005</v>
      </c>
      <c r="AN253">
        <v>0.85</v>
      </c>
      <c r="AO253">
        <v>1.8307871999999999E-2</v>
      </c>
      <c r="AP253">
        <v>0.62952442500000005</v>
      </c>
      <c r="AQ253">
        <v>1.8679644609999999</v>
      </c>
      <c r="AR253">
        <v>-1</v>
      </c>
      <c r="AS253">
        <v>1798.4232179999999</v>
      </c>
      <c r="AT253">
        <v>0.5</v>
      </c>
      <c r="AU253">
        <v>223.57680730000001</v>
      </c>
      <c r="AV253">
        <v>3.7775347180000001</v>
      </c>
      <c r="AW253">
        <v>1.704527557</v>
      </c>
      <c r="AX253">
        <v>24.914848330000002</v>
      </c>
      <c r="AY253">
        <v>2</v>
      </c>
      <c r="AZ253">
        <v>4.644859791</v>
      </c>
      <c r="BA253">
        <v>1</v>
      </c>
      <c r="BB253">
        <v>9.289719582</v>
      </c>
      <c r="BC253">
        <v>24.74245453</v>
      </c>
      <c r="BD253">
        <v>24.914848330000002</v>
      </c>
      <c r="BE253">
        <v>25.136926649999999</v>
      </c>
      <c r="BF253">
        <v>400.32275390000001</v>
      </c>
      <c r="BG253">
        <v>384.09048460000002</v>
      </c>
      <c r="BH253">
        <v>12.28293991</v>
      </c>
      <c r="BI253">
        <v>14.408114429999999</v>
      </c>
      <c r="BJ253">
        <v>39.724205019999999</v>
      </c>
      <c r="BK253">
        <v>46.597225190000003</v>
      </c>
      <c r="BL253">
        <v>350.38134769999999</v>
      </c>
      <c r="BM253">
        <v>1798.4232179999999</v>
      </c>
      <c r="BN253">
        <v>1733.116577</v>
      </c>
      <c r="BO253">
        <v>101.2654114</v>
      </c>
      <c r="BP253">
        <v>-7.318443298</v>
      </c>
      <c r="BQ253">
        <v>-0.82204413399999998</v>
      </c>
      <c r="BR253">
        <v>0.5</v>
      </c>
      <c r="BS253">
        <v>-1.355140209</v>
      </c>
      <c r="BT253">
        <v>7.355140209</v>
      </c>
      <c r="BU253">
        <v>1</v>
      </c>
      <c r="BV253">
        <v>0</v>
      </c>
      <c r="BW253">
        <v>0.15999999600000001</v>
      </c>
      <c r="BX253">
        <v>111115</v>
      </c>
      <c r="BY253">
        <v>1.751906738</v>
      </c>
      <c r="BZ253">
        <v>3.7775349999999998E-3</v>
      </c>
      <c r="CA253">
        <v>298.06484829999999</v>
      </c>
      <c r="CB253">
        <v>297.89245449999999</v>
      </c>
      <c r="CC253">
        <v>287.74770840000002</v>
      </c>
      <c r="CD253">
        <v>0.438978645</v>
      </c>
      <c r="CE253">
        <v>3.1635711930000001</v>
      </c>
      <c r="CF253">
        <v>31.240392440000001</v>
      </c>
      <c r="CG253">
        <v>16.83227801</v>
      </c>
      <c r="CH253">
        <v>24.828651430000001</v>
      </c>
      <c r="CI253">
        <v>3.1473397529999998</v>
      </c>
      <c r="CJ253">
        <v>0.21929980600000001</v>
      </c>
      <c r="CK253">
        <v>1.459043635</v>
      </c>
      <c r="CL253">
        <v>1.688296118</v>
      </c>
      <c r="CM253">
        <v>0.137529079</v>
      </c>
      <c r="CN253">
        <v>18.23971075</v>
      </c>
      <c r="CO253">
        <v>0.46894646600000001</v>
      </c>
      <c r="CP253">
        <v>46.163289339999999</v>
      </c>
      <c r="CQ253">
        <v>380.16875329999999</v>
      </c>
      <c r="CR253">
        <v>3.2769288000000001E-2</v>
      </c>
      <c r="CS253">
        <v>0</v>
      </c>
      <c r="CT253">
        <v>1528.659735</v>
      </c>
      <c r="CU253">
        <v>243.62359620000001</v>
      </c>
      <c r="CV253">
        <v>0.29251350300000001</v>
      </c>
      <c r="CW253" t="e">
        <v>#DIV/0!</v>
      </c>
      <c r="CX253">
        <v>29</v>
      </c>
      <c r="CY253">
        <v>0.22316074580217601</v>
      </c>
      <c r="CZ253">
        <v>-13.208732606567301</v>
      </c>
      <c r="DA253">
        <v>44.813061301998303</v>
      </c>
      <c r="DB253">
        <v>0.98588734864396299</v>
      </c>
    </row>
    <row r="254" spans="1:106" x14ac:dyDescent="0.3">
      <c r="A254">
        <v>253</v>
      </c>
      <c r="B254" t="s">
        <v>81</v>
      </c>
      <c r="C254">
        <v>67</v>
      </c>
      <c r="D254">
        <v>23</v>
      </c>
      <c r="E254">
        <v>3</v>
      </c>
      <c r="F254">
        <v>2</v>
      </c>
      <c r="G254">
        <v>74</v>
      </c>
      <c r="H254" s="3">
        <v>41318</v>
      </c>
      <c r="I254">
        <v>1</v>
      </c>
      <c r="J254">
        <v>180.74506600000001</v>
      </c>
      <c r="K254">
        <v>4.1853684189999996</v>
      </c>
      <c r="L254">
        <v>182.54682270000001</v>
      </c>
      <c r="M254">
        <v>263.43787709999998</v>
      </c>
      <c r="N254">
        <v>42.3</v>
      </c>
      <c r="O254">
        <v>20</v>
      </c>
      <c r="P254" s="118">
        <v>0.61689814814814814</v>
      </c>
      <c r="Q254" s="118">
        <v>0.16111111111111112</v>
      </c>
      <c r="R254" s="118">
        <v>0.45578703703703699</v>
      </c>
      <c r="S254">
        <v>7112.5</v>
      </c>
      <c r="T254">
        <v>0</v>
      </c>
      <c r="U254">
        <v>50</v>
      </c>
      <c r="V254">
        <v>-1.3310988399999999</v>
      </c>
      <c r="W254">
        <v>0.23641548500000001</v>
      </c>
      <c r="X254">
        <v>54.362600200000003</v>
      </c>
      <c r="Y254">
        <v>24.94477844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t="e">
        <v>#DIV/0!</v>
      </c>
      <c r="AH254" t="e">
        <v>#DIV/0!</v>
      </c>
      <c r="AI254" t="e">
        <v>#DIV/0!</v>
      </c>
      <c r="AJ254">
        <v>-1</v>
      </c>
      <c r="AK254">
        <v>0.85</v>
      </c>
      <c r="AL254">
        <v>0.85</v>
      </c>
      <c r="AM254">
        <v>9.8076972960000006</v>
      </c>
      <c r="AN254">
        <v>0.85</v>
      </c>
      <c r="AO254">
        <v>-2.1623899999999999E-4</v>
      </c>
      <c r="AP254" t="e">
        <v>#DIV/0!</v>
      </c>
      <c r="AQ254" t="e">
        <v>#DIV/0!</v>
      </c>
      <c r="AR254" t="e">
        <v>#DIV/0!</v>
      </c>
      <c r="AS254">
        <v>1798.4232179999999</v>
      </c>
      <c r="AT254">
        <v>0.5</v>
      </c>
      <c r="AU254" t="e">
        <v>#DIV/0!</v>
      </c>
      <c r="AV254">
        <v>3.690268031</v>
      </c>
      <c r="AW254">
        <v>1.5824461949999999</v>
      </c>
      <c r="AX254">
        <v>24.94477844</v>
      </c>
      <c r="AY254">
        <v>2</v>
      </c>
      <c r="AZ254">
        <v>4.644859791</v>
      </c>
      <c r="BA254">
        <v>1</v>
      </c>
      <c r="BB254">
        <v>9.289719582</v>
      </c>
      <c r="BC254">
        <v>24.820505140000002</v>
      </c>
      <c r="BD254">
        <v>24.94477844</v>
      </c>
      <c r="BE254">
        <v>25.138439179999999</v>
      </c>
      <c r="BF254">
        <v>45.782005310000002</v>
      </c>
      <c r="BG254">
        <v>46.444000240000001</v>
      </c>
      <c r="BH254">
        <v>13.59981346</v>
      </c>
      <c r="BI254">
        <v>15.67330933</v>
      </c>
      <c r="BJ254">
        <v>43.767932889999997</v>
      </c>
      <c r="BK254">
        <v>50.441013339999998</v>
      </c>
      <c r="BL254">
        <v>350.36764529999999</v>
      </c>
      <c r="BM254">
        <v>1801.3813479999999</v>
      </c>
      <c r="BN254">
        <v>1621.757568</v>
      </c>
      <c r="BO254">
        <v>101.24078369999999</v>
      </c>
      <c r="BP254">
        <v>-0.63722228999999997</v>
      </c>
      <c r="BQ254">
        <v>-0.99784922600000003</v>
      </c>
      <c r="BR254">
        <v>0.25</v>
      </c>
      <c r="BS254">
        <v>-1.355140209</v>
      </c>
      <c r="BT254">
        <v>7.355140209</v>
      </c>
      <c r="BU254">
        <v>1</v>
      </c>
      <c r="BV254">
        <v>0</v>
      </c>
      <c r="BW254">
        <v>0.15999999600000001</v>
      </c>
      <c r="BX254">
        <v>111135</v>
      </c>
      <c r="BY254">
        <v>1.7518382260000001</v>
      </c>
      <c r="BZ254">
        <v>3.690268E-3</v>
      </c>
      <c r="CA254">
        <v>298.0947784</v>
      </c>
      <c r="CB254">
        <v>297.97050510000003</v>
      </c>
      <c r="CC254">
        <v>288.22100920000003</v>
      </c>
      <c r="CD254">
        <v>0.45690732499999998</v>
      </c>
      <c r="CE254">
        <v>3.169224314</v>
      </c>
      <c r="CF254">
        <v>31.303830319999999</v>
      </c>
      <c r="CG254">
        <v>15.630520990000001</v>
      </c>
      <c r="CH254">
        <v>24.882641790000001</v>
      </c>
      <c r="CI254">
        <v>3.1574979519999999</v>
      </c>
      <c r="CJ254">
        <v>0.23054822799999999</v>
      </c>
      <c r="CK254">
        <v>1.5867781190000001</v>
      </c>
      <c r="CL254">
        <v>1.570719832</v>
      </c>
      <c r="CM254">
        <v>0.14460853700000001</v>
      </c>
      <c r="CN254">
        <v>5.5037122470000002</v>
      </c>
      <c r="CO254">
        <v>1.1704978020000001</v>
      </c>
      <c r="CP254">
        <v>50.136298750000002</v>
      </c>
      <c r="CQ254">
        <v>46.637438099999997</v>
      </c>
      <c r="CR254">
        <v>-1.4309613000000001E-2</v>
      </c>
      <c r="CS254">
        <v>0</v>
      </c>
      <c r="CT254">
        <v>1531.1741460000001</v>
      </c>
      <c r="CU254">
        <v>0</v>
      </c>
      <c r="CV254" t="e">
        <v>#DIV/0!</v>
      </c>
      <c r="CW254" t="e">
        <v>#DIV/0!</v>
      </c>
      <c r="CX254">
        <v>23</v>
      </c>
      <c r="CY254">
        <v>0.18355018532352799</v>
      </c>
      <c r="CZ254">
        <v>-11.3093641813789</v>
      </c>
      <c r="DA254">
        <v>36.413684002738499</v>
      </c>
      <c r="DB254">
        <v>0.80110104806024696</v>
      </c>
    </row>
    <row r="255" spans="1:106" x14ac:dyDescent="0.3">
      <c r="A255">
        <v>254</v>
      </c>
      <c r="B255" t="s">
        <v>81</v>
      </c>
      <c r="C255">
        <v>67</v>
      </c>
      <c r="D255">
        <v>23</v>
      </c>
      <c r="E255">
        <v>3</v>
      </c>
      <c r="F255">
        <v>2</v>
      </c>
      <c r="G255">
        <v>74</v>
      </c>
      <c r="H255" s="3">
        <v>41318</v>
      </c>
      <c r="I255">
        <v>1</v>
      </c>
      <c r="J255">
        <v>180.74506600000001</v>
      </c>
      <c r="K255">
        <v>4.1853684189999996</v>
      </c>
      <c r="L255">
        <v>182.54682270000001</v>
      </c>
      <c r="M255">
        <v>263.43787709999998</v>
      </c>
      <c r="N255">
        <v>42.3</v>
      </c>
      <c r="O255">
        <v>21</v>
      </c>
      <c r="P255" s="118">
        <v>0.6193171296296297</v>
      </c>
      <c r="Q255" s="118">
        <v>0.16111111111111112</v>
      </c>
      <c r="R255" s="118">
        <v>0.45820601851851855</v>
      </c>
      <c r="S255">
        <v>7321.5</v>
      </c>
      <c r="T255">
        <v>0</v>
      </c>
      <c r="U255">
        <v>150</v>
      </c>
      <c r="V255">
        <v>8.2552431380000009</v>
      </c>
      <c r="W255">
        <v>0.24343034</v>
      </c>
      <c r="X255">
        <v>87.892932200000004</v>
      </c>
      <c r="Y255">
        <v>25.237636569999999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e">
        <v>#DIV/0!</v>
      </c>
      <c r="AH255" t="e">
        <v>#DIV/0!</v>
      </c>
      <c r="AI255" t="e">
        <v>#DIV/0!</v>
      </c>
      <c r="AJ255">
        <v>-1</v>
      </c>
      <c r="AK255">
        <v>0.85</v>
      </c>
      <c r="AL255">
        <v>0.85</v>
      </c>
      <c r="AM255">
        <v>9.8076972960000006</v>
      </c>
      <c r="AN255">
        <v>0.85</v>
      </c>
      <c r="AO255">
        <v>6.0510310000000001E-3</v>
      </c>
      <c r="AP255" t="e">
        <v>#DIV/0!</v>
      </c>
      <c r="AQ255" t="e">
        <v>#DIV/0!</v>
      </c>
      <c r="AR255" t="e">
        <v>#DIV/0!</v>
      </c>
      <c r="AS255">
        <v>1798.4232179999999</v>
      </c>
      <c r="AT255">
        <v>0.5</v>
      </c>
      <c r="AU255" t="e">
        <v>#DIV/0!</v>
      </c>
      <c r="AV255">
        <v>3.7704185940000001</v>
      </c>
      <c r="AW255">
        <v>1.5702699579999999</v>
      </c>
      <c r="AX255">
        <v>25.237636569999999</v>
      </c>
      <c r="AY255">
        <v>2</v>
      </c>
      <c r="AZ255">
        <v>4.644859791</v>
      </c>
      <c r="BA255">
        <v>1</v>
      </c>
      <c r="BB255">
        <v>9.289719582</v>
      </c>
      <c r="BC255">
        <v>24.950899119999999</v>
      </c>
      <c r="BD255">
        <v>25.237636569999999</v>
      </c>
      <c r="BE255">
        <v>25.138202669999998</v>
      </c>
      <c r="BF255">
        <v>151.36235049999999</v>
      </c>
      <c r="BG255">
        <v>146.3372498</v>
      </c>
      <c r="BH255">
        <v>14.229695319999999</v>
      </c>
      <c r="BI255">
        <v>16.34585762</v>
      </c>
      <c r="BJ255">
        <v>45.436527249999997</v>
      </c>
      <c r="BK255">
        <v>52.193595889999997</v>
      </c>
      <c r="BL255">
        <v>350.52017210000002</v>
      </c>
      <c r="BM255">
        <v>1799.448975</v>
      </c>
      <c r="BN255">
        <v>1615.1130370000001</v>
      </c>
      <c r="BO255">
        <v>101.2327499</v>
      </c>
      <c r="BP255">
        <v>-1.9270477290000001</v>
      </c>
      <c r="BQ255">
        <v>-1.0025355819999999</v>
      </c>
      <c r="BR255">
        <v>0.5</v>
      </c>
      <c r="BS255">
        <v>-1.355140209</v>
      </c>
      <c r="BT255">
        <v>7.355140209</v>
      </c>
      <c r="BU255">
        <v>1</v>
      </c>
      <c r="BV255">
        <v>0</v>
      </c>
      <c r="BW255">
        <v>0.15999999600000001</v>
      </c>
      <c r="BX255">
        <v>111115</v>
      </c>
      <c r="BY255">
        <v>1.7526008609999999</v>
      </c>
      <c r="BZ255">
        <v>3.7704190000000001E-3</v>
      </c>
      <c r="CA255">
        <v>298.38763660000001</v>
      </c>
      <c r="CB255">
        <v>298.10089909999999</v>
      </c>
      <c r="CC255">
        <v>287.91182950000001</v>
      </c>
      <c r="CD255">
        <v>0.43584578800000001</v>
      </c>
      <c r="CE255">
        <v>3.225006075</v>
      </c>
      <c r="CF255">
        <v>31.857339410000002</v>
      </c>
      <c r="CG255">
        <v>15.511481789999999</v>
      </c>
      <c r="CH255">
        <v>25.094267850000001</v>
      </c>
      <c r="CI255">
        <v>3.1975918409999999</v>
      </c>
      <c r="CJ255">
        <v>0.23721431200000001</v>
      </c>
      <c r="CK255">
        <v>1.6547361169999999</v>
      </c>
      <c r="CL255">
        <v>1.542855724</v>
      </c>
      <c r="CM255">
        <v>0.14880516099999999</v>
      </c>
      <c r="CN255">
        <v>8.8976432269999997</v>
      </c>
      <c r="CO255">
        <v>0.60061899699999999</v>
      </c>
      <c r="CP255">
        <v>51.381074120000001</v>
      </c>
      <c r="CQ255">
        <v>145.13758189999999</v>
      </c>
      <c r="CR255">
        <v>2.9224909E-2</v>
      </c>
      <c r="CS255">
        <v>0</v>
      </c>
      <c r="CT255">
        <v>1529.531628</v>
      </c>
      <c r="CU255">
        <v>0</v>
      </c>
      <c r="CV255" t="e">
        <v>#DIV/0!</v>
      </c>
      <c r="CW255" t="e">
        <v>#DIV/0!</v>
      </c>
      <c r="CX255">
        <v>23</v>
      </c>
      <c r="CY255">
        <v>0.18355018532352799</v>
      </c>
      <c r="CZ255">
        <v>-11.3093641813789</v>
      </c>
      <c r="DA255">
        <v>36.413684002738499</v>
      </c>
      <c r="DB255">
        <v>0.80110104806024696</v>
      </c>
    </row>
    <row r="256" spans="1:106" x14ac:dyDescent="0.3">
      <c r="A256">
        <v>255</v>
      </c>
      <c r="B256" t="s">
        <v>81</v>
      </c>
      <c r="C256">
        <v>67</v>
      </c>
      <c r="D256">
        <v>23</v>
      </c>
      <c r="E256">
        <v>3</v>
      </c>
      <c r="F256">
        <v>2</v>
      </c>
      <c r="G256">
        <v>74</v>
      </c>
      <c r="H256" s="3">
        <v>41318</v>
      </c>
      <c r="I256">
        <v>1</v>
      </c>
      <c r="J256">
        <v>180.74506600000001</v>
      </c>
      <c r="K256">
        <v>4.1853684189999996</v>
      </c>
      <c r="L256">
        <v>182.54682270000001</v>
      </c>
      <c r="M256">
        <v>263.43787709999998</v>
      </c>
      <c r="N256">
        <v>42.3</v>
      </c>
      <c r="O256">
        <v>23</v>
      </c>
      <c r="P256" s="118">
        <v>0.62408564814814815</v>
      </c>
      <c r="Q256" s="118">
        <v>0.16111111111111112</v>
      </c>
      <c r="R256" s="118">
        <v>0.46297453703703706</v>
      </c>
      <c r="S256">
        <v>7733.5</v>
      </c>
      <c r="T256">
        <v>0</v>
      </c>
      <c r="U256">
        <v>800</v>
      </c>
      <c r="V256">
        <v>47.772503270000001</v>
      </c>
      <c r="W256">
        <v>0.26095075699999998</v>
      </c>
      <c r="X256">
        <v>456.52797020000003</v>
      </c>
      <c r="Y256">
        <v>25.27377319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t="e">
        <v>#DIV/0!</v>
      </c>
      <c r="AH256" t="e">
        <v>#DIV/0!</v>
      </c>
      <c r="AI256" t="e">
        <v>#DIV/0!</v>
      </c>
      <c r="AJ256">
        <v>-1</v>
      </c>
      <c r="AK256">
        <v>0.85</v>
      </c>
      <c r="AL256">
        <v>0.85</v>
      </c>
      <c r="AM256">
        <v>9.8076972960000006</v>
      </c>
      <c r="AN256">
        <v>0.85</v>
      </c>
      <c r="AO256">
        <v>3.1895319999999998E-2</v>
      </c>
      <c r="AP256" t="e">
        <v>#DIV/0!</v>
      </c>
      <c r="AQ256" t="e">
        <v>#DIV/0!</v>
      </c>
      <c r="AR256" t="e">
        <v>#DIV/0!</v>
      </c>
      <c r="AS256">
        <v>1798.4232179999999</v>
      </c>
      <c r="AT256">
        <v>0.5</v>
      </c>
      <c r="AU256" t="e">
        <v>#DIV/0!</v>
      </c>
      <c r="AV256">
        <v>3.8967206050000001</v>
      </c>
      <c r="AW256">
        <v>1.5159907340000001</v>
      </c>
      <c r="AX256">
        <v>25.27377319</v>
      </c>
      <c r="AY256">
        <v>2</v>
      </c>
      <c r="AZ256">
        <v>4.644859791</v>
      </c>
      <c r="BA256">
        <v>1</v>
      </c>
      <c r="BB256">
        <v>9.289719582</v>
      </c>
      <c r="BC256">
        <v>25.005519870000001</v>
      </c>
      <c r="BD256">
        <v>25.27377319</v>
      </c>
      <c r="BE256">
        <v>25.139257430000001</v>
      </c>
      <c r="BF256">
        <v>800.49121090000006</v>
      </c>
      <c r="BG256">
        <v>771.51000980000003</v>
      </c>
      <c r="BH256">
        <v>14.766279219999999</v>
      </c>
      <c r="BI256">
        <v>16.952566149999999</v>
      </c>
      <c r="BJ256">
        <v>46.991161349999999</v>
      </c>
      <c r="BK256">
        <v>53.948642730000003</v>
      </c>
      <c r="BL256">
        <v>350.42620849999997</v>
      </c>
      <c r="BM256">
        <v>1798.9916989999999</v>
      </c>
      <c r="BN256">
        <v>1621.3823239999999</v>
      </c>
      <c r="BO256">
        <v>101.2211075</v>
      </c>
      <c r="BP256">
        <v>-18.349166870000001</v>
      </c>
      <c r="BQ256">
        <v>-0.897551298</v>
      </c>
      <c r="BR256">
        <v>0.5</v>
      </c>
      <c r="BS256">
        <v>-1.355140209</v>
      </c>
      <c r="BT256">
        <v>7.355140209</v>
      </c>
      <c r="BU256">
        <v>1</v>
      </c>
      <c r="BV256">
        <v>0</v>
      </c>
      <c r="BW256">
        <v>0.15999999600000001</v>
      </c>
      <c r="BX256">
        <v>111115</v>
      </c>
      <c r="BY256">
        <v>1.752131042</v>
      </c>
      <c r="BZ256">
        <v>3.8967210000000001E-3</v>
      </c>
      <c r="CA256">
        <v>298.42377320000003</v>
      </c>
      <c r="CB256">
        <v>298.1555199</v>
      </c>
      <c r="CC256">
        <v>287.83866540000002</v>
      </c>
      <c r="CD256">
        <v>0.41583216899999997</v>
      </c>
      <c r="CE256">
        <v>3.2319482540000002</v>
      </c>
      <c r="CF256">
        <v>31.929587949999998</v>
      </c>
      <c r="CG256">
        <v>14.97702181</v>
      </c>
      <c r="CH256">
        <v>25.13964653</v>
      </c>
      <c r="CI256">
        <v>3.2062468100000001</v>
      </c>
      <c r="CJ256">
        <v>0.25382085999999998</v>
      </c>
      <c r="CK256">
        <v>1.7159575199999999</v>
      </c>
      <c r="CL256">
        <v>1.49028929</v>
      </c>
      <c r="CM256">
        <v>0.15926356899999999</v>
      </c>
      <c r="CN256">
        <v>46.210266740000002</v>
      </c>
      <c r="CO256">
        <v>0.59173304900000001</v>
      </c>
      <c r="CP256">
        <v>53.232151369999997</v>
      </c>
      <c r="CQ256">
        <v>764.56761730000005</v>
      </c>
      <c r="CR256">
        <v>3.3261062000000001E-2</v>
      </c>
      <c r="CS256">
        <v>0</v>
      </c>
      <c r="CT256">
        <v>1529.1429439999999</v>
      </c>
      <c r="CU256">
        <v>0</v>
      </c>
      <c r="CV256" t="e">
        <v>#DIV/0!</v>
      </c>
      <c r="CW256" t="e">
        <v>#DIV/0!</v>
      </c>
      <c r="CX256">
        <v>23</v>
      </c>
      <c r="CY256">
        <v>0.18355018532352799</v>
      </c>
      <c r="CZ256">
        <v>-11.3093641813789</v>
      </c>
      <c r="DA256">
        <v>36.413684002738499</v>
      </c>
      <c r="DB256">
        <v>0.80110104806024696</v>
      </c>
    </row>
    <row r="257" spans="1:106" x14ac:dyDescent="0.3">
      <c r="A257">
        <v>256</v>
      </c>
      <c r="B257" t="s">
        <v>81</v>
      </c>
      <c r="C257">
        <v>67</v>
      </c>
      <c r="D257">
        <v>23</v>
      </c>
      <c r="E257">
        <v>3</v>
      </c>
      <c r="F257">
        <v>2</v>
      </c>
      <c r="G257">
        <v>74</v>
      </c>
      <c r="H257" s="3">
        <v>41318</v>
      </c>
      <c r="I257">
        <v>1</v>
      </c>
      <c r="J257">
        <v>180.74506600000001</v>
      </c>
      <c r="K257">
        <v>4.1853684189999996</v>
      </c>
      <c r="L257">
        <v>182.54682270000001</v>
      </c>
      <c r="M257">
        <v>263.43787709999998</v>
      </c>
      <c r="N257">
        <v>42.3</v>
      </c>
      <c r="O257">
        <v>24</v>
      </c>
      <c r="P257" s="118">
        <v>0.62684027777777784</v>
      </c>
      <c r="Q257" s="118">
        <v>0.16111111111111112</v>
      </c>
      <c r="R257" s="118">
        <v>0.46572916666666669</v>
      </c>
      <c r="S257">
        <v>7963</v>
      </c>
      <c r="T257">
        <v>0</v>
      </c>
      <c r="U257">
        <v>400</v>
      </c>
      <c r="V257">
        <v>27.224020079999999</v>
      </c>
      <c r="W257">
        <v>0.26918456299999999</v>
      </c>
      <c r="X257">
        <v>209.9337802</v>
      </c>
      <c r="Y257">
        <v>25.469055180000002</v>
      </c>
      <c r="Z257">
        <v>4</v>
      </c>
      <c r="AA257">
        <v>4</v>
      </c>
      <c r="AB257">
        <v>0</v>
      </c>
      <c r="AC257">
        <v>0</v>
      </c>
      <c r="AD257">
        <v>278.61523440000002</v>
      </c>
      <c r="AE257">
        <v>565.16229250000004</v>
      </c>
      <c r="AF257">
        <v>383.6101074</v>
      </c>
      <c r="AG257" t="e">
        <v>#DIV/0!</v>
      </c>
      <c r="AH257">
        <v>0.50701729699999998</v>
      </c>
      <c r="AI257">
        <v>0.32123902700000001</v>
      </c>
      <c r="AJ257">
        <v>-1</v>
      </c>
      <c r="AK257">
        <v>0.85</v>
      </c>
      <c r="AL257">
        <v>0.85</v>
      </c>
      <c r="AM257">
        <v>9.9528074259999997</v>
      </c>
      <c r="AN257">
        <v>0.85</v>
      </c>
      <c r="AO257">
        <v>1.8734857000000001E-2</v>
      </c>
      <c r="AP257">
        <v>0.63358593299999999</v>
      </c>
      <c r="AQ257">
        <v>2.0284687369999999</v>
      </c>
      <c r="AR257">
        <v>-1</v>
      </c>
      <c r="AS257">
        <v>1772.350342</v>
      </c>
      <c r="AT257">
        <v>0.5</v>
      </c>
      <c r="AU257">
        <v>241.97294239999999</v>
      </c>
      <c r="AV257">
        <v>4.0734261280000004</v>
      </c>
      <c r="AW257">
        <v>1.5371022219999999</v>
      </c>
      <c r="AX257">
        <v>25.469055180000002</v>
      </c>
      <c r="AY257">
        <v>2</v>
      </c>
      <c r="AZ257">
        <v>4.644859791</v>
      </c>
      <c r="BA257">
        <v>1</v>
      </c>
      <c r="BB257">
        <v>9.289719582</v>
      </c>
      <c r="BC257">
        <v>25.066640849999999</v>
      </c>
      <c r="BD257">
        <v>25.469055180000002</v>
      </c>
      <c r="BE257">
        <v>25.136579510000001</v>
      </c>
      <c r="BF257">
        <v>399.55862430000002</v>
      </c>
      <c r="BG257">
        <v>383.12252810000001</v>
      </c>
      <c r="BH257">
        <v>14.831413270000001</v>
      </c>
      <c r="BI257">
        <v>17.117534639999999</v>
      </c>
      <c r="BJ257">
        <v>47.024967189999998</v>
      </c>
      <c r="BK257">
        <v>54.27341843</v>
      </c>
      <c r="BL257">
        <v>350.26129150000003</v>
      </c>
      <c r="BM257">
        <v>1772.350342</v>
      </c>
      <c r="BN257">
        <v>1622.809692</v>
      </c>
      <c r="BO257">
        <v>101.2171402</v>
      </c>
      <c r="BP257">
        <v>-6.6715850830000001</v>
      </c>
      <c r="BQ257">
        <v>-0.97444987299999997</v>
      </c>
      <c r="BR257">
        <v>0.5</v>
      </c>
      <c r="BS257">
        <v>-1.355140209</v>
      </c>
      <c r="BT257">
        <v>7.355140209</v>
      </c>
      <c r="BU257">
        <v>1</v>
      </c>
      <c r="BV257">
        <v>0</v>
      </c>
      <c r="BW257">
        <v>0.15999999600000001</v>
      </c>
      <c r="BX257">
        <v>111115</v>
      </c>
      <c r="BY257">
        <v>1.751306458</v>
      </c>
      <c r="BZ257">
        <v>4.0734259999999998E-3</v>
      </c>
      <c r="CA257">
        <v>298.61905519999999</v>
      </c>
      <c r="CB257">
        <v>298.21664090000002</v>
      </c>
      <c r="CC257">
        <v>283.57604830000002</v>
      </c>
      <c r="CD257">
        <v>0.36573766099999999</v>
      </c>
      <c r="CE257">
        <v>3.2696901249999999</v>
      </c>
      <c r="CF257">
        <v>32.303719690000001</v>
      </c>
      <c r="CG257">
        <v>15.18618506</v>
      </c>
      <c r="CH257">
        <v>25.267848010000002</v>
      </c>
      <c r="CI257">
        <v>3.2308090790000001</v>
      </c>
      <c r="CJ257">
        <v>0.26160416199999997</v>
      </c>
      <c r="CK257">
        <v>1.732587903</v>
      </c>
      <c r="CL257">
        <v>1.4982211750000001</v>
      </c>
      <c r="CM257">
        <v>0.164167164</v>
      </c>
      <c r="CN257">
        <v>21.248896859999999</v>
      </c>
      <c r="CO257">
        <v>0.54795467499999995</v>
      </c>
      <c r="CP257">
        <v>53.155656090000001</v>
      </c>
      <c r="CQ257">
        <v>379.1662809</v>
      </c>
      <c r="CR257">
        <v>3.8165593999999997E-2</v>
      </c>
      <c r="CS257">
        <v>0</v>
      </c>
      <c r="CT257">
        <v>1506.497791</v>
      </c>
      <c r="CU257">
        <v>286.54705810000002</v>
      </c>
      <c r="CV257">
        <v>0.32123902700000001</v>
      </c>
      <c r="CW257" t="e">
        <v>#DIV/0!</v>
      </c>
      <c r="CX257">
        <v>23</v>
      </c>
      <c r="CY257">
        <v>0.18355018532352799</v>
      </c>
      <c r="CZ257">
        <v>-11.3093641813789</v>
      </c>
      <c r="DA257">
        <v>36.413684002738499</v>
      </c>
      <c r="DB257">
        <v>0.80110104806024696</v>
      </c>
    </row>
    <row r="258" spans="1:106" x14ac:dyDescent="0.3">
      <c r="A258">
        <v>257</v>
      </c>
      <c r="B258" t="s">
        <v>101</v>
      </c>
      <c r="C258">
        <v>87</v>
      </c>
      <c r="D258">
        <v>6</v>
      </c>
      <c r="E258">
        <v>3</v>
      </c>
      <c r="F258">
        <v>6</v>
      </c>
      <c r="G258">
        <v>74</v>
      </c>
      <c r="H258" s="3">
        <v>41318</v>
      </c>
      <c r="I258">
        <v>1</v>
      </c>
      <c r="J258">
        <v>185.31265930000001</v>
      </c>
      <c r="K258">
        <v>2.7460632139999999</v>
      </c>
      <c r="L258">
        <v>185.97368090000001</v>
      </c>
      <c r="M258">
        <v>269.30541340000002</v>
      </c>
      <c r="N258">
        <v>45.2</v>
      </c>
      <c r="O258">
        <v>26</v>
      </c>
      <c r="P258" s="118">
        <v>0.63363425925925931</v>
      </c>
      <c r="Q258" s="118">
        <v>0.16111111111111112</v>
      </c>
      <c r="R258" s="118">
        <v>0.47252314814814816</v>
      </c>
      <c r="S258">
        <v>8558.5</v>
      </c>
      <c r="T258">
        <v>0</v>
      </c>
      <c r="U258">
        <v>50</v>
      </c>
      <c r="V258">
        <v>-0.99713867</v>
      </c>
      <c r="W258">
        <v>0.32956266699999998</v>
      </c>
      <c r="X258">
        <v>49.935258040000001</v>
      </c>
      <c r="Y258">
        <v>25.168722150000001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e">
        <v>#DIV/0!</v>
      </c>
      <c r="AH258" t="e">
        <v>#DIV/0!</v>
      </c>
      <c r="AI258" t="e">
        <v>#DIV/0!</v>
      </c>
      <c r="AJ258">
        <v>-1</v>
      </c>
      <c r="AK258">
        <v>0.85</v>
      </c>
      <c r="AL258">
        <v>0.85</v>
      </c>
      <c r="AM258">
        <v>9.8076972960000006</v>
      </c>
      <c r="AN258">
        <v>0.85</v>
      </c>
      <c r="AO258" s="119">
        <v>1.8700000000000001E-6</v>
      </c>
      <c r="AP258" t="e">
        <v>#DIV/0!</v>
      </c>
      <c r="AQ258" t="e">
        <v>#DIV/0!</v>
      </c>
      <c r="AR258" t="e">
        <v>#DIV/0!</v>
      </c>
      <c r="AS258">
        <v>1772.350342</v>
      </c>
      <c r="AT258">
        <v>0.5</v>
      </c>
      <c r="AU258" t="e">
        <v>#DIV/0!</v>
      </c>
      <c r="AV258">
        <v>4.9498511120000002</v>
      </c>
      <c r="AW258">
        <v>1.536025814</v>
      </c>
      <c r="AX258">
        <v>25.168722150000001</v>
      </c>
      <c r="AY258">
        <v>2</v>
      </c>
      <c r="AZ258">
        <v>4.644859791</v>
      </c>
      <c r="BA258">
        <v>1</v>
      </c>
      <c r="BB258">
        <v>9.289719582</v>
      </c>
      <c r="BC258">
        <v>24.950798030000001</v>
      </c>
      <c r="BD258">
        <v>25.168722150000001</v>
      </c>
      <c r="BE258">
        <v>25.139196399999999</v>
      </c>
      <c r="BF258">
        <v>45.697799680000003</v>
      </c>
      <c r="BG258">
        <v>46.136600489999999</v>
      </c>
      <c r="BH258">
        <v>13.779066090000001</v>
      </c>
      <c r="BI258">
        <v>16.55757904</v>
      </c>
      <c r="BJ258">
        <v>43.987609859999999</v>
      </c>
      <c r="BK258">
        <v>52.857593540000003</v>
      </c>
      <c r="BL258">
        <v>350.39559939999998</v>
      </c>
      <c r="BM258">
        <v>1799.724487</v>
      </c>
      <c r="BN258">
        <v>1869.540649</v>
      </c>
      <c r="BO258">
        <v>101.2090759</v>
      </c>
      <c r="BP258">
        <v>-0.37932205200000002</v>
      </c>
      <c r="BQ258">
        <v>-1.0377204419999999</v>
      </c>
      <c r="BR258">
        <v>0.25</v>
      </c>
      <c r="BS258">
        <v>-1.355140209</v>
      </c>
      <c r="BT258">
        <v>7.355140209</v>
      </c>
      <c r="BU258">
        <v>1</v>
      </c>
      <c r="BV258">
        <v>0</v>
      </c>
      <c r="BW258">
        <v>0.15999999600000001</v>
      </c>
      <c r="BX258">
        <v>111135</v>
      </c>
      <c r="BY258">
        <v>1.751977997</v>
      </c>
      <c r="BZ258">
        <v>4.9498509999999999E-3</v>
      </c>
      <c r="CA258">
        <v>298.31872220000002</v>
      </c>
      <c r="CB258">
        <v>298.100798</v>
      </c>
      <c r="CC258">
        <v>287.95591150000001</v>
      </c>
      <c r="CD258">
        <v>0.247381608</v>
      </c>
      <c r="CE258">
        <v>3.2118030879999999</v>
      </c>
      <c r="CF258">
        <v>31.73433863</v>
      </c>
      <c r="CG258">
        <v>15.17675959</v>
      </c>
      <c r="CH258">
        <v>25.059760090000001</v>
      </c>
      <c r="CI258">
        <v>3.1910239319999998</v>
      </c>
      <c r="CJ258">
        <v>0.31827164299999999</v>
      </c>
      <c r="CK258">
        <v>1.6757772740000001</v>
      </c>
      <c r="CL258">
        <v>1.5152466570000001</v>
      </c>
      <c r="CM258">
        <v>0.19990429900000001</v>
      </c>
      <c r="CN258">
        <v>5.0539013229999998</v>
      </c>
      <c r="CO258">
        <v>1.0823350119999999</v>
      </c>
      <c r="CP258">
        <v>52.671289209999998</v>
      </c>
      <c r="CQ258">
        <v>46.281506610000001</v>
      </c>
      <c r="CR258">
        <v>-1.134807E-2</v>
      </c>
      <c r="CS258">
        <v>0</v>
      </c>
      <c r="CT258">
        <v>1529.7658140000001</v>
      </c>
      <c r="CU258">
        <v>0</v>
      </c>
      <c r="CV258" t="e">
        <v>#DIV/0!</v>
      </c>
      <c r="CW258" t="e">
        <v>#DIV/0!</v>
      </c>
      <c r="CX258">
        <v>6</v>
      </c>
      <c r="CY258">
        <v>0.1939295748522</v>
      </c>
      <c r="CZ258">
        <v>-10.6810620318321</v>
      </c>
      <c r="DA258">
        <v>39.740627429739902</v>
      </c>
      <c r="DB258">
        <v>0.87429380345427898</v>
      </c>
    </row>
    <row r="259" spans="1:106" x14ac:dyDescent="0.3">
      <c r="A259">
        <v>258</v>
      </c>
      <c r="B259" t="s">
        <v>101</v>
      </c>
      <c r="C259">
        <v>87</v>
      </c>
      <c r="D259">
        <v>6</v>
      </c>
      <c r="E259">
        <v>3</v>
      </c>
      <c r="F259">
        <v>6</v>
      </c>
      <c r="G259">
        <v>74</v>
      </c>
      <c r="H259" s="3">
        <v>41318</v>
      </c>
      <c r="I259">
        <v>1</v>
      </c>
      <c r="J259">
        <v>185.31265930000001</v>
      </c>
      <c r="K259">
        <v>2.7460632139999999</v>
      </c>
      <c r="L259">
        <v>185.97368090000001</v>
      </c>
      <c r="M259">
        <v>269.30541340000002</v>
      </c>
      <c r="N259">
        <v>45.2</v>
      </c>
      <c r="O259">
        <v>27</v>
      </c>
      <c r="P259" s="118">
        <v>0.63605324074074077</v>
      </c>
      <c r="Q259" s="118">
        <v>0.16111111111111112</v>
      </c>
      <c r="R259" s="118">
        <v>0.47494212962962962</v>
      </c>
      <c r="S259">
        <v>8767.5</v>
      </c>
      <c r="T259">
        <v>0</v>
      </c>
      <c r="U259">
        <v>150</v>
      </c>
      <c r="V259">
        <v>10.709831149999999</v>
      </c>
      <c r="W259">
        <v>0.34033419999999998</v>
      </c>
      <c r="X259">
        <v>90.038915259999996</v>
      </c>
      <c r="Y259">
        <v>25.092460630000001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e">
        <v>#DIV/0!</v>
      </c>
      <c r="AH259" t="e">
        <v>#DIV/0!</v>
      </c>
      <c r="AI259" t="e">
        <v>#DIV/0!</v>
      </c>
      <c r="AJ259">
        <v>-1</v>
      </c>
      <c r="AK259">
        <v>0.85</v>
      </c>
      <c r="AL259">
        <v>0.85</v>
      </c>
      <c r="AM259">
        <v>9.8076972960000006</v>
      </c>
      <c r="AN259">
        <v>0.85</v>
      </c>
      <c r="AO259">
        <v>7.6560480000000004E-3</v>
      </c>
      <c r="AP259" t="e">
        <v>#DIV/0!</v>
      </c>
      <c r="AQ259" t="e">
        <v>#DIV/0!</v>
      </c>
      <c r="AR259" t="e">
        <v>#DIV/0!</v>
      </c>
      <c r="AS259">
        <v>1772.350342</v>
      </c>
      <c r="AT259">
        <v>0.5</v>
      </c>
      <c r="AU259" t="e">
        <v>#DIV/0!</v>
      </c>
      <c r="AV259">
        <v>5.0653635130000003</v>
      </c>
      <c r="AW259">
        <v>1.5238782660000001</v>
      </c>
      <c r="AX259">
        <v>25.092460630000001</v>
      </c>
      <c r="AY259">
        <v>2</v>
      </c>
      <c r="AZ259">
        <v>4.644859791</v>
      </c>
      <c r="BA259">
        <v>1</v>
      </c>
      <c r="BB259">
        <v>9.289719582</v>
      </c>
      <c r="BC259">
        <v>24.959463119999999</v>
      </c>
      <c r="BD259">
        <v>25.092460630000001</v>
      </c>
      <c r="BE259">
        <v>25.13657761</v>
      </c>
      <c r="BF259">
        <v>151.38478090000001</v>
      </c>
      <c r="BG259">
        <v>144.85260009999999</v>
      </c>
      <c r="BH259">
        <v>13.69103432</v>
      </c>
      <c r="BI259">
        <v>16.53462219</v>
      </c>
      <c r="BJ259">
        <v>43.681793210000002</v>
      </c>
      <c r="BK259">
        <v>52.754371640000002</v>
      </c>
      <c r="BL259">
        <v>350.37493899999998</v>
      </c>
      <c r="BM259">
        <v>1799.397217</v>
      </c>
      <c r="BN259">
        <v>1879.9007570000001</v>
      </c>
      <c r="BO259">
        <v>101.2039642</v>
      </c>
      <c r="BP259">
        <v>-1.650577545</v>
      </c>
      <c r="BQ259">
        <v>-1.0052974219999999</v>
      </c>
      <c r="BR259">
        <v>0.25</v>
      </c>
      <c r="BS259">
        <v>-1.355140209</v>
      </c>
      <c r="BT259">
        <v>7.355140209</v>
      </c>
      <c r="BU259">
        <v>1</v>
      </c>
      <c r="BV259">
        <v>0</v>
      </c>
      <c r="BW259">
        <v>0.15999999600000001</v>
      </c>
      <c r="BX259">
        <v>111115</v>
      </c>
      <c r="BY259">
        <v>1.7518746949999999</v>
      </c>
      <c r="BZ259">
        <v>5.0653640000000002E-3</v>
      </c>
      <c r="CA259">
        <v>298.24246060000002</v>
      </c>
      <c r="CB259">
        <v>298.10946310000003</v>
      </c>
      <c r="CC259">
        <v>287.90354830000001</v>
      </c>
      <c r="CD259">
        <v>0.232012995</v>
      </c>
      <c r="CE259">
        <v>3.1972475789999999</v>
      </c>
      <c r="CF259">
        <v>31.592117989999998</v>
      </c>
      <c r="CG259">
        <v>15.057495790000001</v>
      </c>
      <c r="CH259">
        <v>25.025961880000001</v>
      </c>
      <c r="CI259">
        <v>3.1846024989999999</v>
      </c>
      <c r="CJ259">
        <v>0.328306504</v>
      </c>
      <c r="CK259">
        <v>1.673369313</v>
      </c>
      <c r="CL259">
        <v>1.5112331859999999</v>
      </c>
      <c r="CM259">
        <v>0.20623931100000001</v>
      </c>
      <c r="CN259">
        <v>9.1122951590000003</v>
      </c>
      <c r="CO259">
        <v>0.62158991399999997</v>
      </c>
      <c r="CP259">
        <v>52.888570610000002</v>
      </c>
      <c r="CQ259">
        <v>143.29622670000001</v>
      </c>
      <c r="CR259">
        <v>3.9528441999999997E-2</v>
      </c>
      <c r="CS259">
        <v>0</v>
      </c>
      <c r="CT259">
        <v>1529.4876340000001</v>
      </c>
      <c r="CU259">
        <v>0</v>
      </c>
      <c r="CV259" t="e">
        <v>#DIV/0!</v>
      </c>
      <c r="CW259" t="e">
        <v>#DIV/0!</v>
      </c>
      <c r="CX259">
        <v>6</v>
      </c>
      <c r="CY259">
        <v>0.1939295748522</v>
      </c>
      <c r="CZ259">
        <v>-10.6810620318321</v>
      </c>
      <c r="DA259">
        <v>39.740627429739902</v>
      </c>
      <c r="DB259">
        <v>0.87429380345427898</v>
      </c>
    </row>
    <row r="260" spans="1:106" x14ac:dyDescent="0.3">
      <c r="A260">
        <v>259</v>
      </c>
      <c r="B260" t="s">
        <v>101</v>
      </c>
      <c r="C260">
        <v>87</v>
      </c>
      <c r="D260">
        <v>6</v>
      </c>
      <c r="E260">
        <v>3</v>
      </c>
      <c r="F260">
        <v>6</v>
      </c>
      <c r="G260">
        <v>74</v>
      </c>
      <c r="H260" s="3">
        <v>41318</v>
      </c>
      <c r="I260">
        <v>1</v>
      </c>
      <c r="J260">
        <v>185.31265930000001</v>
      </c>
      <c r="K260">
        <v>2.7460632139999999</v>
      </c>
      <c r="L260">
        <v>185.97368090000001</v>
      </c>
      <c r="M260">
        <v>269.30541340000002</v>
      </c>
      <c r="N260">
        <v>45.2</v>
      </c>
      <c r="O260">
        <v>29</v>
      </c>
      <c r="P260" s="118">
        <v>0.64087962962962963</v>
      </c>
      <c r="Q260" s="118">
        <v>0.16111111111111112</v>
      </c>
      <c r="R260" s="118">
        <v>0.47976851851851854</v>
      </c>
      <c r="S260">
        <v>9184.5</v>
      </c>
      <c r="T260">
        <v>0</v>
      </c>
      <c r="U260">
        <v>800</v>
      </c>
      <c r="V260">
        <v>51.723308809999999</v>
      </c>
      <c r="W260">
        <v>0.35513945299999999</v>
      </c>
      <c r="X260">
        <v>511.25945569999999</v>
      </c>
      <c r="Y260">
        <v>24.926898959999999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e">
        <v>#DIV/0!</v>
      </c>
      <c r="AH260" t="e">
        <v>#DIV/0!</v>
      </c>
      <c r="AI260" t="e">
        <v>#DIV/0!</v>
      </c>
      <c r="AJ260">
        <v>-1</v>
      </c>
      <c r="AK260">
        <v>0.85</v>
      </c>
      <c r="AL260">
        <v>0.85</v>
      </c>
      <c r="AM260">
        <v>9.8076972960000006</v>
      </c>
      <c r="AN260">
        <v>0.85</v>
      </c>
      <c r="AO260">
        <v>3.4484391000000003E-2</v>
      </c>
      <c r="AP260" t="e">
        <v>#DIV/0!</v>
      </c>
      <c r="AQ260" t="e">
        <v>#DIV/0!</v>
      </c>
      <c r="AR260" t="e">
        <v>#DIV/0!</v>
      </c>
      <c r="AS260">
        <v>1772.350342</v>
      </c>
      <c r="AT260">
        <v>0.5</v>
      </c>
      <c r="AU260" t="e">
        <v>#DIV/0!</v>
      </c>
      <c r="AV260">
        <v>5.5350955800000001</v>
      </c>
      <c r="AW260">
        <v>1.5991536500000001</v>
      </c>
      <c r="AX260">
        <v>24.926898959999999</v>
      </c>
      <c r="AY260">
        <v>2</v>
      </c>
      <c r="AZ260">
        <v>4.644859791</v>
      </c>
      <c r="BA260">
        <v>1</v>
      </c>
      <c r="BB260">
        <v>9.289719582</v>
      </c>
      <c r="BC260">
        <v>24.99388123</v>
      </c>
      <c r="BD260">
        <v>24.926898959999999</v>
      </c>
      <c r="BE260">
        <v>25.137056350000002</v>
      </c>
      <c r="BF260">
        <v>800.34527590000005</v>
      </c>
      <c r="BG260">
        <v>768.39263919999996</v>
      </c>
      <c r="BH260">
        <v>12.37170982</v>
      </c>
      <c r="BI260">
        <v>15.482352260000001</v>
      </c>
      <c r="BJ260">
        <v>39.38690948</v>
      </c>
      <c r="BK260">
        <v>49.290035250000003</v>
      </c>
      <c r="BL260">
        <v>350.37130739999998</v>
      </c>
      <c r="BM260">
        <v>1798.7100829999999</v>
      </c>
      <c r="BN260">
        <v>1770.01001</v>
      </c>
      <c r="BO260">
        <v>101.19215389999999</v>
      </c>
      <c r="BP260">
        <v>-18.098148349999999</v>
      </c>
      <c r="BQ260">
        <v>-0.80939745900000004</v>
      </c>
      <c r="BR260">
        <v>0.25</v>
      </c>
      <c r="BS260">
        <v>-1.355140209</v>
      </c>
      <c r="BT260">
        <v>7.355140209</v>
      </c>
      <c r="BU260">
        <v>1</v>
      </c>
      <c r="BV260">
        <v>0</v>
      </c>
      <c r="BW260">
        <v>0.15999999600000001</v>
      </c>
      <c r="BX260">
        <v>111115</v>
      </c>
      <c r="BY260">
        <v>1.7518565370000001</v>
      </c>
      <c r="BZ260">
        <v>5.5350959999999998E-3</v>
      </c>
      <c r="CA260">
        <v>298.07689900000003</v>
      </c>
      <c r="CB260">
        <v>298.14388120000001</v>
      </c>
      <c r="CC260">
        <v>287.79360680000002</v>
      </c>
      <c r="CD260">
        <v>0.16374418600000001</v>
      </c>
      <c r="CE260">
        <v>3.165846223</v>
      </c>
      <c r="CF260">
        <v>31.285491019999998</v>
      </c>
      <c r="CG260">
        <v>15.80313876</v>
      </c>
      <c r="CH260">
        <v>24.960390090000001</v>
      </c>
      <c r="CI260">
        <v>3.1721765030000002</v>
      </c>
      <c r="CJ260">
        <v>0.34206263799999997</v>
      </c>
      <c r="CK260">
        <v>1.5666925730000001</v>
      </c>
      <c r="CL260">
        <v>1.6054839299999999</v>
      </c>
      <c r="CM260">
        <v>0.21492678000000001</v>
      </c>
      <c r="CN260">
        <v>51.735445540000001</v>
      </c>
      <c r="CO260">
        <v>0.66536225100000002</v>
      </c>
      <c r="CP260">
        <v>50.18235103</v>
      </c>
      <c r="CQ260">
        <v>760.87610800000004</v>
      </c>
      <c r="CR260">
        <v>3.4113270000000001E-2</v>
      </c>
      <c r="CS260">
        <v>0</v>
      </c>
      <c r="CT260">
        <v>1528.9035710000001</v>
      </c>
      <c r="CU260">
        <v>0</v>
      </c>
      <c r="CV260" t="e">
        <v>#DIV/0!</v>
      </c>
      <c r="CW260" t="e">
        <v>#DIV/0!</v>
      </c>
      <c r="CX260">
        <v>6</v>
      </c>
      <c r="CY260">
        <v>0.1939295748522</v>
      </c>
      <c r="CZ260">
        <v>-10.6810620318321</v>
      </c>
      <c r="DA260">
        <v>39.740627429739902</v>
      </c>
      <c r="DB260">
        <v>0.87429380345427898</v>
      </c>
    </row>
    <row r="261" spans="1:106" x14ac:dyDescent="0.3">
      <c r="A261">
        <v>260</v>
      </c>
      <c r="B261" t="s">
        <v>101</v>
      </c>
      <c r="C261">
        <v>87</v>
      </c>
      <c r="D261">
        <v>6</v>
      </c>
      <c r="E261">
        <v>3</v>
      </c>
      <c r="F261">
        <v>6</v>
      </c>
      <c r="G261">
        <v>74</v>
      </c>
      <c r="H261" s="3">
        <v>41318</v>
      </c>
      <c r="I261">
        <v>1</v>
      </c>
      <c r="J261">
        <v>185.31265930000001</v>
      </c>
      <c r="K261">
        <v>2.7460632139999999</v>
      </c>
      <c r="L261">
        <v>185.97368090000001</v>
      </c>
      <c r="M261">
        <v>269.30541340000002</v>
      </c>
      <c r="N261">
        <v>45.2</v>
      </c>
      <c r="O261">
        <v>30</v>
      </c>
      <c r="P261" s="118">
        <v>0.64329861111111108</v>
      </c>
      <c r="Q261" s="118">
        <v>0.16111111111111112</v>
      </c>
      <c r="R261" s="118">
        <v>0.48218749999999999</v>
      </c>
      <c r="S261">
        <v>9385</v>
      </c>
      <c r="T261">
        <v>0</v>
      </c>
      <c r="U261">
        <v>400</v>
      </c>
      <c r="V261">
        <v>31.343180650000001</v>
      </c>
      <c r="W261">
        <v>0.33256161299999998</v>
      </c>
      <c r="X261">
        <v>216.6984727</v>
      </c>
      <c r="Y261">
        <v>25.10141754</v>
      </c>
      <c r="Z261">
        <v>5</v>
      </c>
      <c r="AA261">
        <v>5</v>
      </c>
      <c r="AB261">
        <v>0</v>
      </c>
      <c r="AC261">
        <v>0</v>
      </c>
      <c r="AD261">
        <v>294.20605469999998</v>
      </c>
      <c r="AE261">
        <v>590.24835210000003</v>
      </c>
      <c r="AF261">
        <v>385.83422849999999</v>
      </c>
      <c r="AG261" t="e">
        <v>#DIV/0!</v>
      </c>
      <c r="AH261">
        <v>0.50155548299999997</v>
      </c>
      <c r="AI261">
        <v>0.34631883800000002</v>
      </c>
      <c r="AJ261">
        <v>-1</v>
      </c>
      <c r="AK261">
        <v>0.85</v>
      </c>
      <c r="AL261">
        <v>0.85</v>
      </c>
      <c r="AM261">
        <v>9.7839221950000006</v>
      </c>
      <c r="AN261">
        <v>0.85</v>
      </c>
      <c r="AO261">
        <v>2.1114496999999999E-2</v>
      </c>
      <c r="AP261">
        <v>0.69048958699999996</v>
      </c>
      <c r="AQ261">
        <v>2.0062413490000002</v>
      </c>
      <c r="AR261">
        <v>-1</v>
      </c>
      <c r="AS261">
        <v>1802.1173100000001</v>
      </c>
      <c r="AT261">
        <v>0.5</v>
      </c>
      <c r="AU261">
        <v>265.24554849999998</v>
      </c>
      <c r="AV261">
        <v>5.5427432300000001</v>
      </c>
      <c r="AW261">
        <v>1.7062596370000001</v>
      </c>
      <c r="AX261">
        <v>25.10141754</v>
      </c>
      <c r="AY261">
        <v>2</v>
      </c>
      <c r="AZ261">
        <v>4.644859791</v>
      </c>
      <c r="BA261">
        <v>1</v>
      </c>
      <c r="BB261">
        <v>9.289719582</v>
      </c>
      <c r="BC261">
        <v>25.039588930000001</v>
      </c>
      <c r="BD261">
        <v>25.10141754</v>
      </c>
      <c r="BE261">
        <v>25.13842773</v>
      </c>
      <c r="BF261">
        <v>399.41360470000001</v>
      </c>
      <c r="BG261">
        <v>380.32153319999998</v>
      </c>
      <c r="BH261">
        <v>11.63571548</v>
      </c>
      <c r="BI261">
        <v>14.75253296</v>
      </c>
      <c r="BJ261">
        <v>36.939365389999999</v>
      </c>
      <c r="BK261">
        <v>46.834182740000003</v>
      </c>
      <c r="BL261">
        <v>350.41986079999998</v>
      </c>
      <c r="BM261">
        <v>1802.1173100000001</v>
      </c>
      <c r="BN261">
        <v>1671.041504</v>
      </c>
      <c r="BO261">
        <v>101.18225099999999</v>
      </c>
      <c r="BP261">
        <v>-6.5826759340000001</v>
      </c>
      <c r="BQ261">
        <v>-0.82251810999999997</v>
      </c>
      <c r="BR261">
        <v>0.25</v>
      </c>
      <c r="BS261">
        <v>-1.355140209</v>
      </c>
      <c r="BT261">
        <v>7.355140209</v>
      </c>
      <c r="BU261">
        <v>1</v>
      </c>
      <c r="BV261">
        <v>0</v>
      </c>
      <c r="BW261">
        <v>0.15999999600000001</v>
      </c>
      <c r="BX261">
        <v>111115</v>
      </c>
      <c r="BY261">
        <v>1.7520993039999999</v>
      </c>
      <c r="BZ261">
        <v>5.5427430000000001E-3</v>
      </c>
      <c r="CA261">
        <v>298.2514175</v>
      </c>
      <c r="CB261">
        <v>298.18958889999999</v>
      </c>
      <c r="CC261">
        <v>288.33876309999999</v>
      </c>
      <c r="CD261">
        <v>0.15907930300000001</v>
      </c>
      <c r="CE261">
        <v>3.1989541290000001</v>
      </c>
      <c r="CF261">
        <v>31.615763619999999</v>
      </c>
      <c r="CG261">
        <v>16.863230659999999</v>
      </c>
      <c r="CH261">
        <v>25.07050323</v>
      </c>
      <c r="CI261">
        <v>3.1930674240000001</v>
      </c>
      <c r="CJ261">
        <v>0.32106774500000002</v>
      </c>
      <c r="CK261">
        <v>1.492694492</v>
      </c>
      <c r="CL261">
        <v>1.7003729320000001</v>
      </c>
      <c r="CM261">
        <v>0.20166928100000001</v>
      </c>
      <c r="CN261">
        <v>21.926039249999999</v>
      </c>
      <c r="CO261">
        <v>0.56977702699999999</v>
      </c>
      <c r="CP261">
        <v>47.283208940000002</v>
      </c>
      <c r="CQ261">
        <v>375.76668160000003</v>
      </c>
      <c r="CR261">
        <v>3.9439531E-2</v>
      </c>
      <c r="CS261">
        <v>0</v>
      </c>
      <c r="CT261">
        <v>1531.7997130000001</v>
      </c>
      <c r="CU261">
        <v>296.0422974</v>
      </c>
      <c r="CV261">
        <v>0.34631883800000002</v>
      </c>
      <c r="CW261" t="e">
        <v>#DIV/0!</v>
      </c>
      <c r="CX261">
        <v>6</v>
      </c>
      <c r="CY261">
        <v>0.1939295748522</v>
      </c>
      <c r="CZ261">
        <v>-10.6810620318321</v>
      </c>
      <c r="DA261">
        <v>39.740627429739902</v>
      </c>
      <c r="DB261">
        <v>0.87429380345427898</v>
      </c>
    </row>
    <row r="262" spans="1:106" x14ac:dyDescent="0.3">
      <c r="A262">
        <v>261</v>
      </c>
      <c r="B262" t="s">
        <v>104</v>
      </c>
      <c r="C262">
        <v>90</v>
      </c>
      <c r="D262">
        <v>24</v>
      </c>
      <c r="E262">
        <v>3</v>
      </c>
      <c r="F262">
        <v>6</v>
      </c>
      <c r="G262">
        <v>74</v>
      </c>
      <c r="H262" s="3">
        <v>41318</v>
      </c>
      <c r="I262">
        <v>1</v>
      </c>
      <c r="J262">
        <v>179.63503489999999</v>
      </c>
      <c r="K262">
        <v>3.7792539550000002</v>
      </c>
      <c r="L262">
        <v>199.1803227</v>
      </c>
      <c r="M262">
        <v>261.34700459999999</v>
      </c>
      <c r="N262">
        <v>44.6</v>
      </c>
      <c r="O262">
        <v>32</v>
      </c>
      <c r="P262" s="118">
        <v>0.6501851851851852</v>
      </c>
      <c r="Q262" s="118">
        <v>0.16111111111111112</v>
      </c>
      <c r="R262" s="118">
        <v>0.48907407407407405</v>
      </c>
      <c r="S262">
        <v>9988.5</v>
      </c>
      <c r="T262">
        <v>0</v>
      </c>
      <c r="U262">
        <v>50</v>
      </c>
      <c r="V262">
        <v>-1.525562458</v>
      </c>
      <c r="W262">
        <v>0.162102468</v>
      </c>
      <c r="X262">
        <v>59.968954009999997</v>
      </c>
      <c r="Y262">
        <v>26.387701029999999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e">
        <v>#DIV/0!</v>
      </c>
      <c r="AH262" t="e">
        <v>#DIV/0!</v>
      </c>
      <c r="AI262" t="e">
        <v>#DIV/0!</v>
      </c>
      <c r="AJ262">
        <v>-1</v>
      </c>
      <c r="AK262">
        <v>0.85</v>
      </c>
      <c r="AL262">
        <v>0.85</v>
      </c>
      <c r="AM262">
        <v>9.7839221950000006</v>
      </c>
      <c r="AN262">
        <v>0.85</v>
      </c>
      <c r="AO262">
        <v>-3.4324799999999999E-4</v>
      </c>
      <c r="AP262" t="e">
        <v>#DIV/0!</v>
      </c>
      <c r="AQ262" t="e">
        <v>#DIV/0!</v>
      </c>
      <c r="AR262" t="e">
        <v>#DIV/0!</v>
      </c>
      <c r="AS262">
        <v>1802.1173100000001</v>
      </c>
      <c r="AT262">
        <v>0.5</v>
      </c>
      <c r="AU262" t="e">
        <v>#DIV/0!</v>
      </c>
      <c r="AV262">
        <v>3.2651829330000002</v>
      </c>
      <c r="AW262">
        <v>2.0232935780000001</v>
      </c>
      <c r="AX262">
        <v>26.387701029999999</v>
      </c>
      <c r="AY262">
        <v>2</v>
      </c>
      <c r="AZ262">
        <v>4.644859791</v>
      </c>
      <c r="BA262">
        <v>1</v>
      </c>
      <c r="BB262">
        <v>9.289719582</v>
      </c>
      <c r="BC262">
        <v>25.097810750000001</v>
      </c>
      <c r="BD262">
        <v>26.387701029999999</v>
      </c>
      <c r="BE262">
        <v>25.139245989999999</v>
      </c>
      <c r="BF262">
        <v>45.642051700000003</v>
      </c>
      <c r="BG262">
        <v>46.426300050000002</v>
      </c>
      <c r="BH262">
        <v>12.28943157</v>
      </c>
      <c r="BI262">
        <v>14.126833919999999</v>
      </c>
      <c r="BJ262">
        <v>38.873332980000001</v>
      </c>
      <c r="BK262">
        <v>44.685310360000003</v>
      </c>
      <c r="BL262">
        <v>350.39208980000001</v>
      </c>
      <c r="BM262">
        <v>1801.3474120000001</v>
      </c>
      <c r="BN262">
        <v>1670.9342039999999</v>
      </c>
      <c r="BO262">
        <v>101.16601559999999</v>
      </c>
      <c r="BP262">
        <v>-0.36148834200000002</v>
      </c>
      <c r="BQ262">
        <v>-0.85391306899999997</v>
      </c>
      <c r="BR262">
        <v>0.25</v>
      </c>
      <c r="BS262">
        <v>-1.355140209</v>
      </c>
      <c r="BT262">
        <v>7.355140209</v>
      </c>
      <c r="BU262">
        <v>1</v>
      </c>
      <c r="BV262">
        <v>0</v>
      </c>
      <c r="BW262">
        <v>0.15999999600000001</v>
      </c>
      <c r="BX262">
        <v>111135</v>
      </c>
      <c r="BY262">
        <v>1.751960449</v>
      </c>
      <c r="BZ262">
        <v>3.2651830000000001E-3</v>
      </c>
      <c r="CA262">
        <v>299.53770100000003</v>
      </c>
      <c r="CB262">
        <v>298.2478107</v>
      </c>
      <c r="CC262">
        <v>288.21557949999999</v>
      </c>
      <c r="CD262">
        <v>0.47619445500000002</v>
      </c>
      <c r="CE262">
        <v>3.4524490779999999</v>
      </c>
      <c r="CF262">
        <v>34.12656965</v>
      </c>
      <c r="CG262">
        <v>19.999735730000001</v>
      </c>
      <c r="CH262">
        <v>25.742755890000002</v>
      </c>
      <c r="CI262">
        <v>3.3232356969999999</v>
      </c>
      <c r="CJ262">
        <v>0.159322347</v>
      </c>
      <c r="CK262">
        <v>1.4291555010000001</v>
      </c>
      <c r="CL262">
        <v>1.894080196</v>
      </c>
      <c r="CM262">
        <v>9.9822566000000001E-2</v>
      </c>
      <c r="CN262">
        <v>6.0668201379999998</v>
      </c>
      <c r="CO262">
        <v>1.291702202</v>
      </c>
      <c r="CP262">
        <v>40.976459839999997</v>
      </c>
      <c r="CQ262">
        <v>46.64799773</v>
      </c>
      <c r="CR262">
        <v>-1.3400821E-2</v>
      </c>
      <c r="CS262">
        <v>0</v>
      </c>
      <c r="CT262">
        <v>1531.1452999999999</v>
      </c>
      <c r="CU262">
        <v>0</v>
      </c>
      <c r="CV262" t="e">
        <v>#DIV/0!</v>
      </c>
      <c r="CW262" t="e">
        <v>#DIV/0!</v>
      </c>
      <c r="CX262">
        <v>24</v>
      </c>
      <c r="CY262">
        <v>0.21041422309638999</v>
      </c>
      <c r="CZ262">
        <v>-14.143883325917299</v>
      </c>
      <c r="DA262">
        <v>40.563814679144002</v>
      </c>
      <c r="DB262">
        <v>0.89240392294116899</v>
      </c>
    </row>
    <row r="263" spans="1:106" x14ac:dyDescent="0.3">
      <c r="A263">
        <v>262</v>
      </c>
      <c r="B263" t="s">
        <v>104</v>
      </c>
      <c r="C263">
        <v>90</v>
      </c>
      <c r="D263">
        <v>24</v>
      </c>
      <c r="E263">
        <v>3</v>
      </c>
      <c r="F263">
        <v>6</v>
      </c>
      <c r="G263">
        <v>74</v>
      </c>
      <c r="H263" s="3">
        <v>41318</v>
      </c>
      <c r="I263">
        <v>1</v>
      </c>
      <c r="J263">
        <v>179.63503489999999</v>
      </c>
      <c r="K263">
        <v>3.7792539550000002</v>
      </c>
      <c r="L263">
        <v>199.1803227</v>
      </c>
      <c r="M263">
        <v>261.34700459999999</v>
      </c>
      <c r="N263">
        <v>44.6</v>
      </c>
      <c r="O263">
        <v>33</v>
      </c>
      <c r="P263" s="118">
        <v>0.65260416666666665</v>
      </c>
      <c r="Q263" s="118">
        <v>0.16111111111111112</v>
      </c>
      <c r="R263" s="118">
        <v>0.4914930555555555</v>
      </c>
      <c r="S263">
        <v>10197.5</v>
      </c>
      <c r="T263">
        <v>0</v>
      </c>
      <c r="U263">
        <v>150</v>
      </c>
      <c r="V263">
        <v>8.1618943559999995</v>
      </c>
      <c r="W263">
        <v>0.19959197100000001</v>
      </c>
      <c r="X263">
        <v>76.999992730000002</v>
      </c>
      <c r="Y263">
        <v>26.262821200000001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e">
        <v>#DIV/0!</v>
      </c>
      <c r="AH263" t="e">
        <v>#DIV/0!</v>
      </c>
      <c r="AI263" t="e">
        <v>#DIV/0!</v>
      </c>
      <c r="AJ263">
        <v>-1</v>
      </c>
      <c r="AK263">
        <v>0.85</v>
      </c>
      <c r="AL263">
        <v>0.85</v>
      </c>
      <c r="AM263">
        <v>9.7839221950000006</v>
      </c>
      <c r="AN263">
        <v>0.85</v>
      </c>
      <c r="AO263">
        <v>5.9840090000000002E-3</v>
      </c>
      <c r="AP263" t="e">
        <v>#DIV/0!</v>
      </c>
      <c r="AQ263" t="e">
        <v>#DIV/0!</v>
      </c>
      <c r="AR263" t="e">
        <v>#DIV/0!</v>
      </c>
      <c r="AS263">
        <v>1802.1173100000001</v>
      </c>
      <c r="AT263">
        <v>0.5</v>
      </c>
      <c r="AU263" t="e">
        <v>#DIV/0!</v>
      </c>
      <c r="AV263">
        <v>3.8091035830000002</v>
      </c>
      <c r="AW263">
        <v>1.9239179850000001</v>
      </c>
      <c r="AX263">
        <v>26.262821200000001</v>
      </c>
      <c r="AY263">
        <v>2</v>
      </c>
      <c r="AZ263">
        <v>4.644859791</v>
      </c>
      <c r="BA263">
        <v>1</v>
      </c>
      <c r="BB263">
        <v>9.289719582</v>
      </c>
      <c r="BC263">
        <v>25.14203453</v>
      </c>
      <c r="BD263">
        <v>26.262821200000001</v>
      </c>
      <c r="BE263">
        <v>25.135698319999999</v>
      </c>
      <c r="BF263">
        <v>152.0962524</v>
      </c>
      <c r="BG263">
        <v>147.1169739</v>
      </c>
      <c r="BH263">
        <v>12.717853549999999</v>
      </c>
      <c r="BI263">
        <v>14.860039710000001</v>
      </c>
      <c r="BJ263">
        <v>40.118488309999996</v>
      </c>
      <c r="BK263">
        <v>46.876018520000002</v>
      </c>
      <c r="BL263">
        <v>350.34304809999998</v>
      </c>
      <c r="BM263">
        <v>1801.2506100000001</v>
      </c>
      <c r="BN263">
        <v>1673.0625</v>
      </c>
      <c r="BO263">
        <v>101.15549470000001</v>
      </c>
      <c r="BP263">
        <v>-1.642326355</v>
      </c>
      <c r="BQ263">
        <v>-0.88044428799999996</v>
      </c>
      <c r="BR263">
        <v>0.5</v>
      </c>
      <c r="BS263">
        <v>-1.355140209</v>
      </c>
      <c r="BT263">
        <v>7.355140209</v>
      </c>
      <c r="BU263">
        <v>1</v>
      </c>
      <c r="BV263">
        <v>0</v>
      </c>
      <c r="BW263">
        <v>0.15999999600000001</v>
      </c>
      <c r="BX263">
        <v>111115</v>
      </c>
      <c r="BY263">
        <v>1.75171524</v>
      </c>
      <c r="BZ263">
        <v>3.8091039999999998E-3</v>
      </c>
      <c r="CA263">
        <v>299.4128212</v>
      </c>
      <c r="CB263">
        <v>298.2920345</v>
      </c>
      <c r="CC263">
        <v>288.20009119999997</v>
      </c>
      <c r="CD263">
        <v>0.39505282000000003</v>
      </c>
      <c r="CE263">
        <v>3.4270926529999999</v>
      </c>
      <c r="CF263">
        <v>33.879451269999997</v>
      </c>
      <c r="CG263">
        <v>19.019411560000002</v>
      </c>
      <c r="CH263">
        <v>25.70242786</v>
      </c>
      <c r="CI263">
        <v>3.3152983069999999</v>
      </c>
      <c r="CJ263">
        <v>0.19539388399999999</v>
      </c>
      <c r="CK263">
        <v>1.503174668</v>
      </c>
      <c r="CL263">
        <v>1.812123639</v>
      </c>
      <c r="CM263">
        <v>0.122491536</v>
      </c>
      <c r="CN263">
        <v>7.7889723560000004</v>
      </c>
      <c r="CO263">
        <v>0.52339298899999998</v>
      </c>
      <c r="CP263">
        <v>43.669533469999998</v>
      </c>
      <c r="CQ263">
        <v>145.93087159999999</v>
      </c>
      <c r="CR263">
        <v>2.4424312E-2</v>
      </c>
      <c r="CS263">
        <v>0</v>
      </c>
      <c r="CT263">
        <v>1531.0630189999999</v>
      </c>
      <c r="CU263">
        <v>0</v>
      </c>
      <c r="CV263" t="e">
        <v>#DIV/0!</v>
      </c>
      <c r="CW263" t="e">
        <v>#DIV/0!</v>
      </c>
      <c r="CX263">
        <v>24</v>
      </c>
      <c r="CY263">
        <v>0.21041422309638999</v>
      </c>
      <c r="CZ263">
        <v>-14.143883325917299</v>
      </c>
      <c r="DA263">
        <v>40.563814679144002</v>
      </c>
      <c r="DB263">
        <v>0.89240392294116899</v>
      </c>
    </row>
    <row r="264" spans="1:106" x14ac:dyDescent="0.3">
      <c r="A264">
        <v>263</v>
      </c>
      <c r="B264" t="s">
        <v>104</v>
      </c>
      <c r="C264">
        <v>90</v>
      </c>
      <c r="D264">
        <v>24</v>
      </c>
      <c r="E264">
        <v>3</v>
      </c>
      <c r="F264">
        <v>6</v>
      </c>
      <c r="G264">
        <v>74</v>
      </c>
      <c r="H264" s="3">
        <v>41318</v>
      </c>
      <c r="I264">
        <v>1</v>
      </c>
      <c r="J264">
        <v>179.63503489999999</v>
      </c>
      <c r="K264">
        <v>3.7792539550000002</v>
      </c>
      <c r="L264">
        <v>199.1803227</v>
      </c>
      <c r="M264">
        <v>261.34700459999999</v>
      </c>
      <c r="N264">
        <v>44.6</v>
      </c>
      <c r="O264">
        <v>35</v>
      </c>
      <c r="P264" s="118">
        <v>0.65736111111111117</v>
      </c>
      <c r="Q264" s="118">
        <v>0.16111111111111112</v>
      </c>
      <c r="R264" s="118">
        <v>0.49625000000000002</v>
      </c>
      <c r="S264">
        <v>10608.5</v>
      </c>
      <c r="T264">
        <v>0</v>
      </c>
      <c r="U264">
        <v>800</v>
      </c>
      <c r="V264">
        <v>46.676202760000002</v>
      </c>
      <c r="W264">
        <v>0.237053826</v>
      </c>
      <c r="X264">
        <v>432.60677140000001</v>
      </c>
      <c r="Y264">
        <v>26.030414579999999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e">
        <v>#DIV/0!</v>
      </c>
      <c r="AH264" t="e">
        <v>#DIV/0!</v>
      </c>
      <c r="AI264" t="e">
        <v>#DIV/0!</v>
      </c>
      <c r="AJ264">
        <v>-1</v>
      </c>
      <c r="AK264">
        <v>0.85</v>
      </c>
      <c r="AL264">
        <v>0.85</v>
      </c>
      <c r="AM264">
        <v>9.7839221950000006</v>
      </c>
      <c r="AN264">
        <v>0.85</v>
      </c>
      <c r="AO264">
        <v>3.1156315E-2</v>
      </c>
      <c r="AP264" t="e">
        <v>#DIV/0!</v>
      </c>
      <c r="AQ264" t="e">
        <v>#DIV/0!</v>
      </c>
      <c r="AR264" t="e">
        <v>#DIV/0!</v>
      </c>
      <c r="AS264">
        <v>1802.1173100000001</v>
      </c>
      <c r="AT264">
        <v>0.5</v>
      </c>
      <c r="AU264" t="e">
        <v>#DIV/0!</v>
      </c>
      <c r="AV264">
        <v>4.30692582</v>
      </c>
      <c r="AW264">
        <v>1.8384810629999999</v>
      </c>
      <c r="AX264">
        <v>26.030414579999999</v>
      </c>
      <c r="AY264">
        <v>2</v>
      </c>
      <c r="AZ264">
        <v>4.644859791</v>
      </c>
      <c r="BA264">
        <v>1</v>
      </c>
      <c r="BB264">
        <v>9.289719582</v>
      </c>
      <c r="BC264">
        <v>25.196090699999999</v>
      </c>
      <c r="BD264">
        <v>26.030414579999999</v>
      </c>
      <c r="BE264">
        <v>25.136022570000002</v>
      </c>
      <c r="BF264">
        <v>800.97149660000002</v>
      </c>
      <c r="BG264">
        <v>772.43011469999999</v>
      </c>
      <c r="BH264">
        <v>12.82486057</v>
      </c>
      <c r="BI264">
        <v>15.245745660000001</v>
      </c>
      <c r="BJ264">
        <v>40.317253110000003</v>
      </c>
      <c r="BK264">
        <v>47.927738189999999</v>
      </c>
      <c r="BL264">
        <v>350.38949580000002</v>
      </c>
      <c r="BM264">
        <v>1800.2658690000001</v>
      </c>
      <c r="BN264">
        <v>1689.014038</v>
      </c>
      <c r="BO264">
        <v>101.13345339999999</v>
      </c>
      <c r="BP264">
        <v>-17.690879819999999</v>
      </c>
      <c r="BQ264">
        <v>-0.76209425900000005</v>
      </c>
      <c r="BR264">
        <v>0.25</v>
      </c>
      <c r="BS264">
        <v>-1.355140209</v>
      </c>
      <c r="BT264">
        <v>7.355140209</v>
      </c>
      <c r="BU264">
        <v>1</v>
      </c>
      <c r="BV264">
        <v>0</v>
      </c>
      <c r="BW264">
        <v>0.15999999600000001</v>
      </c>
      <c r="BX264">
        <v>111115</v>
      </c>
      <c r="BY264">
        <v>1.751947479</v>
      </c>
      <c r="BZ264">
        <v>4.306926E-3</v>
      </c>
      <c r="CA264">
        <v>299.18041460000001</v>
      </c>
      <c r="CB264">
        <v>298.34609069999999</v>
      </c>
      <c r="CC264">
        <v>288.04253260000002</v>
      </c>
      <c r="CD264">
        <v>0.32585607900000002</v>
      </c>
      <c r="CE264">
        <v>3.3803359710000001</v>
      </c>
      <c r="CF264">
        <v>33.424508490000001</v>
      </c>
      <c r="CG264">
        <v>18.17876283</v>
      </c>
      <c r="CH264">
        <v>25.613252639999999</v>
      </c>
      <c r="CI264">
        <v>3.2978055519999998</v>
      </c>
      <c r="CJ264">
        <v>0.23115523700000001</v>
      </c>
      <c r="CK264">
        <v>1.5418549079999999</v>
      </c>
      <c r="CL264">
        <v>1.7559506439999999</v>
      </c>
      <c r="CM264">
        <v>0.144990643</v>
      </c>
      <c r="CN264">
        <v>43.751016739999997</v>
      </c>
      <c r="CO264">
        <v>0.56005943199999997</v>
      </c>
      <c r="CP264">
        <v>45.643010769999997</v>
      </c>
      <c r="CQ264">
        <v>765.64703880000002</v>
      </c>
      <c r="CR264">
        <v>2.7825386000000001E-2</v>
      </c>
      <c r="CS264">
        <v>0</v>
      </c>
      <c r="CT264">
        <v>1530.225989</v>
      </c>
      <c r="CU264">
        <v>0</v>
      </c>
      <c r="CV264" t="e">
        <v>#DIV/0!</v>
      </c>
      <c r="CW264" t="e">
        <v>#DIV/0!</v>
      </c>
      <c r="CX264">
        <v>24</v>
      </c>
      <c r="CY264">
        <v>0.21041422309638999</v>
      </c>
      <c r="CZ264">
        <v>-14.143883325917299</v>
      </c>
      <c r="DA264">
        <v>40.563814679144002</v>
      </c>
      <c r="DB264">
        <v>0.89240392294116899</v>
      </c>
    </row>
    <row r="265" spans="1:106" x14ac:dyDescent="0.3">
      <c r="A265">
        <v>264</v>
      </c>
      <c r="B265" t="s">
        <v>104</v>
      </c>
      <c r="C265">
        <v>90</v>
      </c>
      <c r="D265">
        <v>24</v>
      </c>
      <c r="E265">
        <v>3</v>
      </c>
      <c r="F265">
        <v>6</v>
      </c>
      <c r="G265">
        <v>74</v>
      </c>
      <c r="H265" s="3">
        <v>41318</v>
      </c>
      <c r="I265">
        <v>1</v>
      </c>
      <c r="J265">
        <v>179.63503489999999</v>
      </c>
      <c r="K265">
        <v>3.7792539550000002</v>
      </c>
      <c r="L265">
        <v>199.1803227</v>
      </c>
      <c r="M265">
        <v>261.34700459999999</v>
      </c>
      <c r="N265">
        <v>44.6</v>
      </c>
      <c r="O265">
        <v>36</v>
      </c>
      <c r="P265" s="118">
        <v>0.6602662037037037</v>
      </c>
      <c r="Q265" s="118">
        <v>0.16111111111111112</v>
      </c>
      <c r="R265" s="118">
        <v>0.49915509259259255</v>
      </c>
      <c r="S265">
        <v>10850.5</v>
      </c>
      <c r="T265">
        <v>0</v>
      </c>
      <c r="U265">
        <v>400</v>
      </c>
      <c r="V265">
        <v>26.843168479999999</v>
      </c>
      <c r="W265">
        <v>0.24391086100000001</v>
      </c>
      <c r="X265">
        <v>194.79221129999999</v>
      </c>
      <c r="Y265">
        <v>26.149387359999999</v>
      </c>
      <c r="Z265">
        <v>6</v>
      </c>
      <c r="AA265">
        <v>6</v>
      </c>
      <c r="AB265">
        <v>0</v>
      </c>
      <c r="AC265">
        <v>0</v>
      </c>
      <c r="AD265">
        <v>282.18798829999997</v>
      </c>
      <c r="AE265">
        <v>537.65942380000001</v>
      </c>
      <c r="AF265">
        <v>370.99511719999998</v>
      </c>
      <c r="AG265" t="e">
        <v>#DIV/0!</v>
      </c>
      <c r="AH265">
        <v>0.47515476200000001</v>
      </c>
      <c r="AI265">
        <v>0.30998118699999999</v>
      </c>
      <c r="AJ265">
        <v>-1</v>
      </c>
      <c r="AK265">
        <v>0.85</v>
      </c>
      <c r="AL265">
        <v>0.85</v>
      </c>
      <c r="AM265">
        <v>9.7839221950000006</v>
      </c>
      <c r="AN265">
        <v>0.85</v>
      </c>
      <c r="AO265">
        <v>1.8207296000000001E-2</v>
      </c>
      <c r="AP265">
        <v>0.65237941899999996</v>
      </c>
      <c r="AQ265">
        <v>1.905323565</v>
      </c>
      <c r="AR265">
        <v>-1</v>
      </c>
      <c r="AS265">
        <v>1799.095703</v>
      </c>
      <c r="AT265">
        <v>0.5</v>
      </c>
      <c r="AU265">
        <v>237.01647449999999</v>
      </c>
      <c r="AV265">
        <v>4.4716926690000003</v>
      </c>
      <c r="AW265">
        <v>1.85599044</v>
      </c>
      <c r="AX265">
        <v>26.149387359999999</v>
      </c>
      <c r="AY265">
        <v>2</v>
      </c>
      <c r="AZ265">
        <v>4.644859791</v>
      </c>
      <c r="BA265">
        <v>1</v>
      </c>
      <c r="BB265">
        <v>9.289719582</v>
      </c>
      <c r="BC265">
        <v>25.25396538</v>
      </c>
      <c r="BD265">
        <v>26.149387359999999</v>
      </c>
      <c r="BE265">
        <v>25.134916310000001</v>
      </c>
      <c r="BF265">
        <v>399.81112669999999</v>
      </c>
      <c r="BG265">
        <v>383.50842290000003</v>
      </c>
      <c r="BH265">
        <v>12.79667377</v>
      </c>
      <c r="BI265">
        <v>15.3103056</v>
      </c>
      <c r="BJ265">
        <v>40.085826869999998</v>
      </c>
      <c r="BK265">
        <v>47.959827420000003</v>
      </c>
      <c r="BL265">
        <v>350.34802250000001</v>
      </c>
      <c r="BM265">
        <v>1799.095703</v>
      </c>
      <c r="BN265">
        <v>1695.250732</v>
      </c>
      <c r="BO265">
        <v>101.12214659999999</v>
      </c>
      <c r="BP265">
        <v>-6.257896423</v>
      </c>
      <c r="BQ265">
        <v>-0.82737517400000005</v>
      </c>
      <c r="BR265">
        <v>0.75</v>
      </c>
      <c r="BS265">
        <v>-1.355140209</v>
      </c>
      <c r="BT265">
        <v>7.355140209</v>
      </c>
      <c r="BU265">
        <v>1</v>
      </c>
      <c r="BV265">
        <v>0</v>
      </c>
      <c r="BW265">
        <v>0.15999999600000001</v>
      </c>
      <c r="BX265">
        <v>111115</v>
      </c>
      <c r="BY265">
        <v>1.751740112</v>
      </c>
      <c r="BZ265">
        <v>4.4716929999999997E-3</v>
      </c>
      <c r="CA265">
        <v>299.2993874</v>
      </c>
      <c r="CB265">
        <v>298.4039654</v>
      </c>
      <c r="CC265">
        <v>287.85530610000001</v>
      </c>
      <c r="CD265">
        <v>0.29578534099999998</v>
      </c>
      <c r="CE265">
        <v>3.404201407</v>
      </c>
      <c r="CF265">
        <v>33.664251810000003</v>
      </c>
      <c r="CG265">
        <v>18.35394621</v>
      </c>
      <c r="CH265">
        <v>25.701676370000001</v>
      </c>
      <c r="CI265">
        <v>3.3151505550000002</v>
      </c>
      <c r="CJ265">
        <v>0.23767058199999999</v>
      </c>
      <c r="CK265">
        <v>1.5482109669999999</v>
      </c>
      <c r="CL265">
        <v>1.7669395880000001</v>
      </c>
      <c r="CM265">
        <v>0.14909243699999999</v>
      </c>
      <c r="CN265">
        <v>19.697806549999999</v>
      </c>
      <c r="CO265">
        <v>0.507921599</v>
      </c>
      <c r="CP265">
        <v>45.540726650000003</v>
      </c>
      <c r="CQ265">
        <v>379.60752170000001</v>
      </c>
      <c r="CR265">
        <v>3.2203191999999999E-2</v>
      </c>
      <c r="CS265">
        <v>0</v>
      </c>
      <c r="CT265">
        <v>1529.231348</v>
      </c>
      <c r="CU265">
        <v>255.47143550000001</v>
      </c>
      <c r="CV265">
        <v>0.30998118699999999</v>
      </c>
      <c r="CW265" t="e">
        <v>#DIV/0!</v>
      </c>
      <c r="CX265">
        <v>24</v>
      </c>
      <c r="CY265">
        <v>0.21041422309638999</v>
      </c>
      <c r="CZ265">
        <v>-14.143883325917299</v>
      </c>
      <c r="DA265">
        <v>40.563814679144002</v>
      </c>
      <c r="DB265">
        <v>0.89240392294116899</v>
      </c>
    </row>
    <row r="266" spans="1:106" x14ac:dyDescent="0.3">
      <c r="A266">
        <v>265</v>
      </c>
      <c r="B266" t="s">
        <v>79</v>
      </c>
      <c r="C266">
        <v>65</v>
      </c>
      <c r="D266">
        <v>27</v>
      </c>
      <c r="E266">
        <v>3</v>
      </c>
      <c r="F266">
        <v>1</v>
      </c>
      <c r="G266">
        <v>74</v>
      </c>
      <c r="H266" s="3">
        <v>41318</v>
      </c>
      <c r="I266">
        <v>1</v>
      </c>
      <c r="J266">
        <v>192.88694559999999</v>
      </c>
      <c r="K266">
        <v>4.1615621349999996</v>
      </c>
      <c r="L266">
        <v>207.3416129</v>
      </c>
      <c r="M266">
        <v>270.76516679999997</v>
      </c>
      <c r="N266">
        <v>37.1</v>
      </c>
      <c r="O266">
        <v>38</v>
      </c>
      <c r="P266" s="118">
        <v>0.66719907407407408</v>
      </c>
      <c r="Q266" s="118">
        <v>0.16111111111111112</v>
      </c>
      <c r="R266" s="118">
        <v>0.50608796296296299</v>
      </c>
      <c r="S266">
        <v>11458.5</v>
      </c>
      <c r="T266">
        <v>0</v>
      </c>
      <c r="U266">
        <v>50</v>
      </c>
      <c r="V266">
        <v>-1.334666259</v>
      </c>
      <c r="W266">
        <v>0.22879607099999999</v>
      </c>
      <c r="X266">
        <v>55.508687139999999</v>
      </c>
      <c r="Y266">
        <v>25.770965579999999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e">
        <v>#DIV/0!</v>
      </c>
      <c r="AH266" t="e">
        <v>#DIV/0!</v>
      </c>
      <c r="AI266" t="e">
        <v>#DIV/0!</v>
      </c>
      <c r="AJ266">
        <v>-1</v>
      </c>
      <c r="AK266">
        <v>0.85</v>
      </c>
      <c r="AL266">
        <v>0.85</v>
      </c>
      <c r="AM266">
        <v>9.7839221950000006</v>
      </c>
      <c r="AN266">
        <v>0.85</v>
      </c>
      <c r="AO266">
        <v>-2.1879000000000001E-4</v>
      </c>
      <c r="AP266" t="e">
        <v>#DIV/0!</v>
      </c>
      <c r="AQ266" t="e">
        <v>#DIV/0!</v>
      </c>
      <c r="AR266" t="e">
        <v>#DIV/0!</v>
      </c>
      <c r="AS266">
        <v>1799.095703</v>
      </c>
      <c r="AT266">
        <v>0.5</v>
      </c>
      <c r="AU266" t="e">
        <v>#DIV/0!</v>
      </c>
      <c r="AV266">
        <v>4.0374049740000002</v>
      </c>
      <c r="AW266">
        <v>1.7841847289999999</v>
      </c>
      <c r="AX266">
        <v>25.770965579999999</v>
      </c>
      <c r="AY266">
        <v>2</v>
      </c>
      <c r="AZ266">
        <v>4.644859791</v>
      </c>
      <c r="BA266">
        <v>1</v>
      </c>
      <c r="BB266">
        <v>9.289719582</v>
      </c>
      <c r="BC266">
        <v>25.153148649999999</v>
      </c>
      <c r="BD266">
        <v>25.770965579999999</v>
      </c>
      <c r="BE266">
        <v>25.135299679999999</v>
      </c>
      <c r="BF266">
        <v>46.810214999999999</v>
      </c>
      <c r="BG266">
        <v>47.462673189999997</v>
      </c>
      <c r="BH266">
        <v>13.00649643</v>
      </c>
      <c r="BI266">
        <v>15.27588081</v>
      </c>
      <c r="BJ266">
        <v>40.985252379999999</v>
      </c>
      <c r="BK266">
        <v>48.136394500000002</v>
      </c>
      <c r="BL266">
        <v>350.37960820000001</v>
      </c>
      <c r="BM266">
        <v>1799.5593260000001</v>
      </c>
      <c r="BN266">
        <v>1360.443237</v>
      </c>
      <c r="BO266">
        <v>101.114502</v>
      </c>
      <c r="BP266">
        <v>-0.23515319800000001</v>
      </c>
      <c r="BQ266">
        <v>-0.91697192199999999</v>
      </c>
      <c r="BR266">
        <v>0.25</v>
      </c>
      <c r="BS266">
        <v>-1.355140209</v>
      </c>
      <c r="BT266">
        <v>7.355140209</v>
      </c>
      <c r="BU266">
        <v>1</v>
      </c>
      <c r="BV266">
        <v>0</v>
      </c>
      <c r="BW266">
        <v>0.15999999600000001</v>
      </c>
      <c r="BX266">
        <v>111135</v>
      </c>
      <c r="BY266">
        <v>1.751898041</v>
      </c>
      <c r="BZ266">
        <v>4.037405E-3</v>
      </c>
      <c r="CA266">
        <v>298.92096559999999</v>
      </c>
      <c r="CB266">
        <v>298.30314870000001</v>
      </c>
      <c r="CC266">
        <v>287.92948580000001</v>
      </c>
      <c r="CD266">
        <v>0.37843423799999998</v>
      </c>
      <c r="CE266">
        <v>3.3287978090000001</v>
      </c>
      <c r="CF266">
        <v>32.921072100000004</v>
      </c>
      <c r="CG266">
        <v>17.64519129</v>
      </c>
      <c r="CH266">
        <v>25.46205711</v>
      </c>
      <c r="CI266">
        <v>3.2683309970000001</v>
      </c>
      <c r="CJ266">
        <v>0.223296512</v>
      </c>
      <c r="CK266">
        <v>1.54461308</v>
      </c>
      <c r="CL266">
        <v>1.7237179170000001</v>
      </c>
      <c r="CM266">
        <v>0.140044216</v>
      </c>
      <c r="CN266">
        <v>5.6127332540000001</v>
      </c>
      <c r="CO266">
        <v>1.169522983</v>
      </c>
      <c r="CP266">
        <v>46.398149750000002</v>
      </c>
      <c r="CQ266">
        <v>47.656629469999999</v>
      </c>
      <c r="CR266">
        <v>-1.2994214E-2</v>
      </c>
      <c r="CS266">
        <v>0</v>
      </c>
      <c r="CT266">
        <v>1529.6254269999999</v>
      </c>
      <c r="CU266">
        <v>0</v>
      </c>
      <c r="CV266" t="e">
        <v>#DIV/0!</v>
      </c>
      <c r="CW266" t="e">
        <v>#DIV/0!</v>
      </c>
      <c r="CX266">
        <v>27</v>
      </c>
      <c r="CY266">
        <v>0.223414204644932</v>
      </c>
      <c r="CZ266">
        <v>-13.7360954472675</v>
      </c>
      <c r="DA266">
        <v>44.351597760414798</v>
      </c>
      <c r="DB266">
        <v>0.97573515072912598</v>
      </c>
    </row>
    <row r="267" spans="1:106" x14ac:dyDescent="0.3">
      <c r="A267">
        <v>266</v>
      </c>
      <c r="B267" t="s">
        <v>79</v>
      </c>
      <c r="C267">
        <v>65</v>
      </c>
      <c r="D267">
        <v>27</v>
      </c>
      <c r="E267">
        <v>3</v>
      </c>
      <c r="F267">
        <v>1</v>
      </c>
      <c r="G267">
        <v>74</v>
      </c>
      <c r="H267" s="3">
        <v>41318</v>
      </c>
      <c r="I267">
        <v>1</v>
      </c>
      <c r="J267">
        <v>192.88694559999999</v>
      </c>
      <c r="K267">
        <v>4.1615621349999996</v>
      </c>
      <c r="L267">
        <v>207.3416129</v>
      </c>
      <c r="M267">
        <v>270.76516679999997</v>
      </c>
      <c r="N267">
        <v>37.1</v>
      </c>
      <c r="O267">
        <v>39</v>
      </c>
      <c r="P267" s="118">
        <v>0.66961805555555554</v>
      </c>
      <c r="Q267" s="118">
        <v>0.16111111111111112</v>
      </c>
      <c r="R267" s="118">
        <v>0.50850694444444444</v>
      </c>
      <c r="S267">
        <v>11667.5</v>
      </c>
      <c r="T267">
        <v>0</v>
      </c>
      <c r="U267">
        <v>150</v>
      </c>
      <c r="V267">
        <v>8.7213550150000003</v>
      </c>
      <c r="W267">
        <v>0.24184699900000001</v>
      </c>
      <c r="X267">
        <v>83.803283199999996</v>
      </c>
      <c r="Y267">
        <v>25.784450530000001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e">
        <v>#DIV/0!</v>
      </c>
      <c r="AH267" t="e">
        <v>#DIV/0!</v>
      </c>
      <c r="AI267" t="e">
        <v>#DIV/0!</v>
      </c>
      <c r="AJ267">
        <v>-1</v>
      </c>
      <c r="AK267">
        <v>0.85</v>
      </c>
      <c r="AL267">
        <v>0.85</v>
      </c>
      <c r="AM267">
        <v>9.7839221950000006</v>
      </c>
      <c r="AN267">
        <v>0.85</v>
      </c>
      <c r="AO267">
        <v>6.3540949999999997E-3</v>
      </c>
      <c r="AP267" t="e">
        <v>#DIV/0!</v>
      </c>
      <c r="AQ267" t="e">
        <v>#DIV/0!</v>
      </c>
      <c r="AR267" t="e">
        <v>#DIV/0!</v>
      </c>
      <c r="AS267">
        <v>1799.095703</v>
      </c>
      <c r="AT267">
        <v>0.5</v>
      </c>
      <c r="AU267" t="e">
        <v>#DIV/0!</v>
      </c>
      <c r="AV267">
        <v>4.1188538120000002</v>
      </c>
      <c r="AW267">
        <v>1.7236042410000001</v>
      </c>
      <c r="AX267">
        <v>25.784450530000001</v>
      </c>
      <c r="AY267">
        <v>2</v>
      </c>
      <c r="AZ267">
        <v>4.644859791</v>
      </c>
      <c r="BA267">
        <v>1</v>
      </c>
      <c r="BB267">
        <v>9.289719582</v>
      </c>
      <c r="BC267">
        <v>25.160837170000001</v>
      </c>
      <c r="BD267">
        <v>25.784450530000001</v>
      </c>
      <c r="BE267">
        <v>25.1323185</v>
      </c>
      <c r="BF267">
        <v>151.31054689999999</v>
      </c>
      <c r="BG267">
        <v>145.98841859999999</v>
      </c>
      <c r="BH267">
        <v>13.588571549999999</v>
      </c>
      <c r="BI267">
        <v>15.902553559999999</v>
      </c>
      <c r="BJ267">
        <v>42.796562190000003</v>
      </c>
      <c r="BK267">
        <v>50.084339139999997</v>
      </c>
      <c r="BL267">
        <v>350.33578490000002</v>
      </c>
      <c r="BM267">
        <v>1799.9239500000001</v>
      </c>
      <c r="BN267">
        <v>1421.6116939999999</v>
      </c>
      <c r="BO267">
        <v>101.1067352</v>
      </c>
      <c r="BP267">
        <v>-1.5157928469999999</v>
      </c>
      <c r="BQ267">
        <v>-0.931245565</v>
      </c>
      <c r="BR267">
        <v>0.5</v>
      </c>
      <c r="BS267">
        <v>-1.355140209</v>
      </c>
      <c r="BT267">
        <v>7.355140209</v>
      </c>
      <c r="BU267">
        <v>1</v>
      </c>
      <c r="BV267">
        <v>0</v>
      </c>
      <c r="BW267">
        <v>0.15999999600000001</v>
      </c>
      <c r="BX267">
        <v>111115</v>
      </c>
      <c r="BY267">
        <v>1.751678925</v>
      </c>
      <c r="BZ267">
        <v>4.1188539999999999E-3</v>
      </c>
      <c r="CA267">
        <v>298.93445050000003</v>
      </c>
      <c r="CB267">
        <v>298.31083719999998</v>
      </c>
      <c r="CC267">
        <v>287.98782560000001</v>
      </c>
      <c r="CD267">
        <v>0.36517539199999999</v>
      </c>
      <c r="CE267">
        <v>3.331459513</v>
      </c>
      <c r="CF267">
        <v>32.949926679999997</v>
      </c>
      <c r="CG267">
        <v>17.04737312</v>
      </c>
      <c r="CH267">
        <v>25.472643850000001</v>
      </c>
      <c r="CI267">
        <v>3.270387291</v>
      </c>
      <c r="CJ267">
        <v>0.23571054999999999</v>
      </c>
      <c r="CK267">
        <v>1.6078552719999999</v>
      </c>
      <c r="CL267">
        <v>1.6625320189999999</v>
      </c>
      <c r="CM267">
        <v>0.147858394</v>
      </c>
      <c r="CN267">
        <v>8.4730763660000008</v>
      </c>
      <c r="CO267">
        <v>0.57404062600000005</v>
      </c>
      <c r="CP267">
        <v>48.313012280000002</v>
      </c>
      <c r="CQ267">
        <v>144.7210144</v>
      </c>
      <c r="CR267">
        <v>2.9114978999999999E-2</v>
      </c>
      <c r="CS267">
        <v>0</v>
      </c>
      <c r="CT267">
        <v>1529.935358</v>
      </c>
      <c r="CU267">
        <v>0</v>
      </c>
      <c r="CV267" t="e">
        <v>#DIV/0!</v>
      </c>
      <c r="CW267" t="e">
        <v>#DIV/0!</v>
      </c>
      <c r="CX267">
        <v>27</v>
      </c>
      <c r="CY267">
        <v>0.223414204644932</v>
      </c>
      <c r="CZ267">
        <v>-13.7360954472675</v>
      </c>
      <c r="DA267">
        <v>44.351597760414798</v>
      </c>
      <c r="DB267">
        <v>0.97573515072912598</v>
      </c>
    </row>
    <row r="268" spans="1:106" x14ac:dyDescent="0.3">
      <c r="A268">
        <v>267</v>
      </c>
      <c r="B268" t="s">
        <v>79</v>
      </c>
      <c r="C268">
        <v>65</v>
      </c>
      <c r="D268">
        <v>27</v>
      </c>
      <c r="E268">
        <v>3</v>
      </c>
      <c r="F268">
        <v>1</v>
      </c>
      <c r="G268">
        <v>74</v>
      </c>
      <c r="H268" s="3">
        <v>41318</v>
      </c>
      <c r="I268">
        <v>1</v>
      </c>
      <c r="J268">
        <v>192.88694559999999</v>
      </c>
      <c r="K268">
        <v>4.1615621349999996</v>
      </c>
      <c r="L268">
        <v>207.3416129</v>
      </c>
      <c r="M268">
        <v>270.76516679999997</v>
      </c>
      <c r="N268">
        <v>37.1</v>
      </c>
      <c r="O268">
        <v>41</v>
      </c>
      <c r="P268" s="118">
        <v>0.6740624999999999</v>
      </c>
      <c r="Q268" s="118">
        <v>0.16111111111111112</v>
      </c>
      <c r="R268" s="118">
        <v>0.51295138888888892</v>
      </c>
      <c r="S268">
        <v>12051.5</v>
      </c>
      <c r="T268">
        <v>0</v>
      </c>
      <c r="U268">
        <v>800</v>
      </c>
      <c r="V268">
        <v>48.582404269999998</v>
      </c>
      <c r="W268">
        <v>0.25607712199999999</v>
      </c>
      <c r="X268">
        <v>443.4252798</v>
      </c>
      <c r="Y268">
        <v>25.820732119999999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e">
        <v>#DIV/0!</v>
      </c>
      <c r="AH268" t="e">
        <v>#DIV/0!</v>
      </c>
      <c r="AI268" t="e">
        <v>#DIV/0!</v>
      </c>
      <c r="AJ268">
        <v>-1</v>
      </c>
      <c r="AK268">
        <v>0.85</v>
      </c>
      <c r="AL268">
        <v>0.85</v>
      </c>
      <c r="AM268">
        <v>10.01823521</v>
      </c>
      <c r="AN268">
        <v>0.85</v>
      </c>
      <c r="AO268">
        <v>3.2431705999999998E-2</v>
      </c>
      <c r="AP268" t="e">
        <v>#DIV/0!</v>
      </c>
      <c r="AQ268" t="e">
        <v>#DIV/0!</v>
      </c>
      <c r="AR268" t="e">
        <v>#DIV/0!</v>
      </c>
      <c r="AS268">
        <v>1799.095703</v>
      </c>
      <c r="AT268">
        <v>0.5</v>
      </c>
      <c r="AU268" t="e">
        <v>#DIV/0!</v>
      </c>
      <c r="AV268">
        <v>4.2026142440000003</v>
      </c>
      <c r="AW268">
        <v>1.6624386280000001</v>
      </c>
      <c r="AX268">
        <v>25.820732119999999</v>
      </c>
      <c r="AY268">
        <v>2</v>
      </c>
      <c r="AZ268">
        <v>4.644859791</v>
      </c>
      <c r="BA268">
        <v>1</v>
      </c>
      <c r="BB268">
        <v>9.289719582</v>
      </c>
      <c r="BC268">
        <v>25.2172184</v>
      </c>
      <c r="BD268">
        <v>25.820732119999999</v>
      </c>
      <c r="BE268">
        <v>25.134391780000001</v>
      </c>
      <c r="BF268">
        <v>800.0350952</v>
      </c>
      <c r="BG268">
        <v>770.45196529999998</v>
      </c>
      <c r="BH268">
        <v>14.22225952</v>
      </c>
      <c r="BI268">
        <v>16.581661220000001</v>
      </c>
      <c r="BJ268">
        <v>44.633548740000002</v>
      </c>
      <c r="BK268">
        <v>52.03802872</v>
      </c>
      <c r="BL268">
        <v>350.33694459999998</v>
      </c>
      <c r="BM268">
        <v>1798.6176760000001</v>
      </c>
      <c r="BN268">
        <v>1574.619385</v>
      </c>
      <c r="BO268">
        <v>101.08706669999999</v>
      </c>
      <c r="BP268">
        <v>-17.693130490000001</v>
      </c>
      <c r="BQ268">
        <v>-0.85242819800000003</v>
      </c>
      <c r="BR268">
        <v>0.25</v>
      </c>
      <c r="BS268">
        <v>-1.355140209</v>
      </c>
      <c r="BT268">
        <v>7.355140209</v>
      </c>
      <c r="BU268">
        <v>1</v>
      </c>
      <c r="BV268">
        <v>0</v>
      </c>
      <c r="BW268">
        <v>0.15999999600000001</v>
      </c>
      <c r="BX268">
        <v>111115</v>
      </c>
      <c r="BY268">
        <v>1.7516847230000001</v>
      </c>
      <c r="BZ268">
        <v>4.2026140000000003E-3</v>
      </c>
      <c r="CA268">
        <v>298.97073210000002</v>
      </c>
      <c r="CB268">
        <v>298.36721840000001</v>
      </c>
      <c r="CC268">
        <v>287.77882169999998</v>
      </c>
      <c r="CD268">
        <v>0.35163868700000001</v>
      </c>
      <c r="CE268">
        <v>3.338630121</v>
      </c>
      <c r="CF268">
        <v>33.027272750000002</v>
      </c>
      <c r="CG268">
        <v>16.44561152</v>
      </c>
      <c r="CH268">
        <v>25.518975260000001</v>
      </c>
      <c r="CI268">
        <v>3.2793996829999998</v>
      </c>
      <c r="CJ268">
        <v>0.249207555</v>
      </c>
      <c r="CK268">
        <v>1.6761914929999999</v>
      </c>
      <c r="CL268">
        <v>1.6032081899999999</v>
      </c>
      <c r="CM268">
        <v>0.156357678</v>
      </c>
      <c r="CN268">
        <v>44.824560810000001</v>
      </c>
      <c r="CO268">
        <v>0.57553916400000005</v>
      </c>
      <c r="CP268">
        <v>50.309194759999997</v>
      </c>
      <c r="CQ268">
        <v>763.39187649999997</v>
      </c>
      <c r="CR268">
        <v>3.2016866999999997E-2</v>
      </c>
      <c r="CS268">
        <v>0</v>
      </c>
      <c r="CT268">
        <v>1528.825024</v>
      </c>
      <c r="CU268">
        <v>0</v>
      </c>
      <c r="CV268" t="e">
        <v>#DIV/0!</v>
      </c>
      <c r="CW268" t="e">
        <v>#DIV/0!</v>
      </c>
      <c r="CX268">
        <v>27</v>
      </c>
      <c r="CY268">
        <v>0.223414204644932</v>
      </c>
      <c r="CZ268">
        <v>-13.7360954472675</v>
      </c>
      <c r="DA268">
        <v>44.351597760414798</v>
      </c>
      <c r="DB268">
        <v>0.97573515072912598</v>
      </c>
    </row>
    <row r="269" spans="1:106" x14ac:dyDescent="0.3">
      <c r="A269">
        <v>268</v>
      </c>
      <c r="B269" t="s">
        <v>79</v>
      </c>
      <c r="C269">
        <v>65</v>
      </c>
      <c r="D269">
        <v>27</v>
      </c>
      <c r="E269">
        <v>3</v>
      </c>
      <c r="F269">
        <v>1</v>
      </c>
      <c r="G269">
        <v>74</v>
      </c>
      <c r="H269" s="3">
        <v>41318</v>
      </c>
      <c r="I269">
        <v>1</v>
      </c>
      <c r="J269">
        <v>192.88694559999999</v>
      </c>
      <c r="K269">
        <v>4.1615621349999996</v>
      </c>
      <c r="L269">
        <v>207.3416129</v>
      </c>
      <c r="M269">
        <v>270.76516679999997</v>
      </c>
      <c r="N269">
        <v>37.1</v>
      </c>
      <c r="O269">
        <v>43</v>
      </c>
      <c r="P269" s="118">
        <v>0.67644675925925923</v>
      </c>
      <c r="Q269" s="118">
        <v>0.16111111111111112</v>
      </c>
      <c r="R269" s="118">
        <v>0.51533564814814814</v>
      </c>
      <c r="S269">
        <v>12248</v>
      </c>
      <c r="T269">
        <v>0</v>
      </c>
      <c r="U269">
        <v>400</v>
      </c>
      <c r="V269">
        <v>28.794537399999999</v>
      </c>
      <c r="W269">
        <v>0.25541586500000002</v>
      </c>
      <c r="X269">
        <v>190.36673569999999</v>
      </c>
      <c r="Y269">
        <v>25.87848091</v>
      </c>
      <c r="Z269">
        <v>7</v>
      </c>
      <c r="AA269">
        <v>7</v>
      </c>
      <c r="AB269">
        <v>0</v>
      </c>
      <c r="AC269">
        <v>0</v>
      </c>
      <c r="AD269">
        <v>262.17065430000002</v>
      </c>
      <c r="AE269">
        <v>493.21737669999999</v>
      </c>
      <c r="AF269">
        <v>326.15942380000001</v>
      </c>
      <c r="AG269" t="e">
        <v>#DIV/0!</v>
      </c>
      <c r="AH269">
        <v>0.468448058</v>
      </c>
      <c r="AI269">
        <v>0.338710599</v>
      </c>
      <c r="AJ269">
        <v>-1</v>
      </c>
      <c r="AK269">
        <v>0.85</v>
      </c>
      <c r="AL269">
        <v>0.85</v>
      </c>
      <c r="AM269">
        <v>9.9528074259999997</v>
      </c>
      <c r="AN269">
        <v>0.85</v>
      </c>
      <c r="AO269">
        <v>1.9825227000000001E-2</v>
      </c>
      <c r="AP269">
        <v>0.72304835599999995</v>
      </c>
      <c r="AQ269">
        <v>1.8812836930000001</v>
      </c>
      <c r="AR269">
        <v>-1</v>
      </c>
      <c r="AS269">
        <v>1768.0704350000001</v>
      </c>
      <c r="AT269">
        <v>0.5</v>
      </c>
      <c r="AU269">
        <v>254.5172829</v>
      </c>
      <c r="AV269">
        <v>4.2114162359999998</v>
      </c>
      <c r="AW269">
        <v>1.669937266</v>
      </c>
      <c r="AX269">
        <v>25.87848091</v>
      </c>
      <c r="AY269">
        <v>2</v>
      </c>
      <c r="AZ269">
        <v>4.644859791</v>
      </c>
      <c r="BA269">
        <v>1</v>
      </c>
      <c r="BB269">
        <v>9.289719582</v>
      </c>
      <c r="BC269">
        <v>25.2095871</v>
      </c>
      <c r="BD269">
        <v>25.87848091</v>
      </c>
      <c r="BE269">
        <v>25.132265090000001</v>
      </c>
      <c r="BF269">
        <v>400.08544920000003</v>
      </c>
      <c r="BG269">
        <v>382.72817989999999</v>
      </c>
      <c r="BH269">
        <v>14.25704861</v>
      </c>
      <c r="BI269">
        <v>16.62114906</v>
      </c>
      <c r="BJ269">
        <v>44.761745449999999</v>
      </c>
      <c r="BK269">
        <v>52.18412781</v>
      </c>
      <c r="BL269">
        <v>350.35885619999999</v>
      </c>
      <c r="BM269">
        <v>1768.0704350000001</v>
      </c>
      <c r="BN269">
        <v>1659.7811280000001</v>
      </c>
      <c r="BO269">
        <v>101.0841064</v>
      </c>
      <c r="BP269">
        <v>-6.4117584230000002</v>
      </c>
      <c r="BQ269">
        <v>-0.92445731200000003</v>
      </c>
      <c r="BR269">
        <v>0.25</v>
      </c>
      <c r="BS269">
        <v>-1.355140209</v>
      </c>
      <c r="BT269">
        <v>7.355140209</v>
      </c>
      <c r="BU269">
        <v>1</v>
      </c>
      <c r="BV269">
        <v>0</v>
      </c>
      <c r="BW269">
        <v>0.15999999600000001</v>
      </c>
      <c r="BX269">
        <v>111115</v>
      </c>
      <c r="BY269">
        <v>1.751794281</v>
      </c>
      <c r="BZ269">
        <v>4.2114159999999999E-3</v>
      </c>
      <c r="CA269">
        <v>299.02848089999998</v>
      </c>
      <c r="CB269">
        <v>298.3595871</v>
      </c>
      <c r="CC269">
        <v>282.89126320000003</v>
      </c>
      <c r="CD269">
        <v>0.32943745800000002</v>
      </c>
      <c r="CE269">
        <v>3.3500712670000001</v>
      </c>
      <c r="CF269">
        <v>33.141424350000001</v>
      </c>
      <c r="CG269">
        <v>16.520275290000001</v>
      </c>
      <c r="CH269">
        <v>25.544034</v>
      </c>
      <c r="CI269">
        <v>3.2842831490000002</v>
      </c>
      <c r="CJ269">
        <v>0.248581256</v>
      </c>
      <c r="CK269">
        <v>1.6801340010000001</v>
      </c>
      <c r="CL269">
        <v>1.6041491480000001</v>
      </c>
      <c r="CM269">
        <v>0.15596320799999999</v>
      </c>
      <c r="CN269">
        <v>19.243051380000001</v>
      </c>
      <c r="CO269">
        <v>0.49739409200000001</v>
      </c>
      <c r="CP269">
        <v>50.248162129999997</v>
      </c>
      <c r="CQ269">
        <v>378.54370210000002</v>
      </c>
      <c r="CR269">
        <v>3.8222075000000001E-2</v>
      </c>
      <c r="CS269">
        <v>0</v>
      </c>
      <c r="CT269">
        <v>1502.8598689999999</v>
      </c>
      <c r="CU269">
        <v>231.04672239999999</v>
      </c>
      <c r="CV269">
        <v>0.338710599</v>
      </c>
      <c r="CW269" t="e">
        <v>#DIV/0!</v>
      </c>
      <c r="CX269">
        <v>27</v>
      </c>
      <c r="CY269">
        <v>0.223414204644932</v>
      </c>
      <c r="CZ269">
        <v>-13.7360954472675</v>
      </c>
      <c r="DA269">
        <v>44.351597760414798</v>
      </c>
      <c r="DB269">
        <v>0.97573515072912598</v>
      </c>
    </row>
    <row r="270" spans="1:106" x14ac:dyDescent="0.3">
      <c r="A270">
        <v>269</v>
      </c>
      <c r="B270" t="s">
        <v>48</v>
      </c>
      <c r="C270">
        <v>34</v>
      </c>
      <c r="D270">
        <v>23</v>
      </c>
      <c r="E270">
        <v>2</v>
      </c>
      <c r="F270">
        <v>1</v>
      </c>
      <c r="G270">
        <v>74</v>
      </c>
      <c r="H270" s="3">
        <v>41318</v>
      </c>
      <c r="I270">
        <v>2</v>
      </c>
      <c r="J270">
        <v>196.56407039999999</v>
      </c>
      <c r="K270">
        <v>2.790207278</v>
      </c>
      <c r="L270">
        <v>169.8956665</v>
      </c>
      <c r="M270">
        <v>266.35926490000003</v>
      </c>
      <c r="N270">
        <v>46.4</v>
      </c>
      <c r="O270">
        <v>2</v>
      </c>
      <c r="P270" s="118">
        <v>0.55342592592592588</v>
      </c>
      <c r="Q270" s="118">
        <v>0.15763888888888888</v>
      </c>
      <c r="R270" s="118">
        <v>0.39578703703703705</v>
      </c>
      <c r="S270">
        <v>1776</v>
      </c>
      <c r="T270">
        <v>0</v>
      </c>
      <c r="U270">
        <v>50</v>
      </c>
      <c r="V270">
        <v>-5.9559270999999997E-2</v>
      </c>
      <c r="W270">
        <v>0.33205310300000002</v>
      </c>
      <c r="X270">
        <v>48.544733020000002</v>
      </c>
      <c r="Y270">
        <v>23.213899609999999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e">
        <v>#DIV/0!</v>
      </c>
      <c r="AH270" t="e">
        <v>#DIV/0!</v>
      </c>
      <c r="AI270" t="e">
        <v>#DIV/0!</v>
      </c>
      <c r="AJ270">
        <v>-1</v>
      </c>
      <c r="AK270">
        <v>0.87</v>
      </c>
      <c r="AL270">
        <v>0.92</v>
      </c>
      <c r="AM270">
        <v>10.127613070000001</v>
      </c>
      <c r="AN270">
        <v>0.87506380699999997</v>
      </c>
      <c r="AO270">
        <v>5.9675099999999997E-4</v>
      </c>
      <c r="AP270" t="e">
        <v>#DIV/0!</v>
      </c>
      <c r="AQ270" t="e">
        <v>#DIV/0!</v>
      </c>
      <c r="AR270" t="e">
        <v>#DIV/0!</v>
      </c>
      <c r="AS270">
        <v>0</v>
      </c>
      <c r="AT270">
        <v>0.5</v>
      </c>
      <c r="AU270" t="e">
        <v>#DIV/0!</v>
      </c>
      <c r="AV270">
        <v>3.6899162830000001</v>
      </c>
      <c r="AW270">
        <v>1.1392957589999999</v>
      </c>
      <c r="AX270">
        <v>23.213899609999999</v>
      </c>
      <c r="AY270">
        <v>2</v>
      </c>
      <c r="AZ270">
        <v>4.644859791</v>
      </c>
      <c r="BA270">
        <v>1</v>
      </c>
      <c r="BB270">
        <v>9.289719582</v>
      </c>
      <c r="BC270">
        <v>23.88868141</v>
      </c>
      <c r="BD270">
        <v>23.213899609999999</v>
      </c>
      <c r="BE270">
        <v>25.02002525</v>
      </c>
      <c r="BF270">
        <v>49.213413240000001</v>
      </c>
      <c r="BG270">
        <v>49.143989560000001</v>
      </c>
      <c r="BH270">
        <v>14.887636179999999</v>
      </c>
      <c r="BI270">
        <v>16.95553207</v>
      </c>
      <c r="BJ270">
        <v>50.679450989999999</v>
      </c>
      <c r="BK270">
        <v>57.71884155</v>
      </c>
      <c r="BL270">
        <v>350.82537839999998</v>
      </c>
      <c r="BM270">
        <v>1800.9368899999999</v>
      </c>
      <c r="BN270">
        <v>1207.7108149999999</v>
      </c>
      <c r="BO270">
        <v>101.2730713</v>
      </c>
      <c r="BP270">
        <v>-0.51963746499999997</v>
      </c>
      <c r="BQ270">
        <v>0.13810244199999999</v>
      </c>
      <c r="BR270">
        <v>0.25</v>
      </c>
      <c r="BS270">
        <v>-1.355140209</v>
      </c>
      <c r="BT270">
        <v>7.355140209</v>
      </c>
      <c r="BU270">
        <v>1</v>
      </c>
      <c r="BV270">
        <v>0</v>
      </c>
      <c r="BW270">
        <v>0.15999999600000001</v>
      </c>
      <c r="BX270">
        <v>111115</v>
      </c>
      <c r="BY270">
        <v>1.7541268919999999</v>
      </c>
      <c r="BZ270">
        <v>3.6899160000000001E-3</v>
      </c>
      <c r="CA270">
        <v>296.36389960000002</v>
      </c>
      <c r="CB270">
        <v>297.03868139999997</v>
      </c>
      <c r="CC270">
        <v>288.14989589999999</v>
      </c>
      <c r="CD270">
        <v>0.53215715699999999</v>
      </c>
      <c r="CE270">
        <v>2.8564345680000001</v>
      </c>
      <c r="CF270">
        <v>28.205272449999999</v>
      </c>
      <c r="CG270">
        <v>11.24974038</v>
      </c>
      <c r="CH270">
        <v>23.551290510000001</v>
      </c>
      <c r="CI270">
        <v>2.9151930190000002</v>
      </c>
      <c r="CJ270">
        <v>0.32059375299999998</v>
      </c>
      <c r="CK270">
        <v>1.7171388080000001</v>
      </c>
      <c r="CL270">
        <v>1.1980542110000001</v>
      </c>
      <c r="CM270">
        <v>0.20137007200000001</v>
      </c>
      <c r="CN270">
        <v>4.9162742079999999</v>
      </c>
      <c r="CO270">
        <v>0.98780610700000004</v>
      </c>
      <c r="CP270">
        <v>60.601592279999998</v>
      </c>
      <c r="CQ270">
        <v>49.15264483</v>
      </c>
      <c r="CR270">
        <v>-7.3432200000000003E-4</v>
      </c>
      <c r="CS270">
        <v>0</v>
      </c>
      <c r="CT270">
        <v>1575.93469</v>
      </c>
      <c r="CU270">
        <v>0</v>
      </c>
      <c r="CV270" t="e">
        <v>#DIV/0!</v>
      </c>
      <c r="CW270" t="e">
        <v>#DIV/0!</v>
      </c>
      <c r="CX270">
        <v>23</v>
      </c>
      <c r="CY270">
        <v>0.186996521138314</v>
      </c>
      <c r="CZ270">
        <v>-9.1372554653282201</v>
      </c>
      <c r="DA270">
        <v>39.4818400306333</v>
      </c>
      <c r="DB270">
        <v>0.86860048067393303</v>
      </c>
    </row>
    <row r="271" spans="1:106" x14ac:dyDescent="0.3">
      <c r="A271">
        <v>270</v>
      </c>
      <c r="B271" t="s">
        <v>48</v>
      </c>
      <c r="C271">
        <v>34</v>
      </c>
      <c r="D271">
        <v>23</v>
      </c>
      <c r="E271">
        <v>2</v>
      </c>
      <c r="F271">
        <v>1</v>
      </c>
      <c r="G271">
        <v>74</v>
      </c>
      <c r="H271" s="3">
        <v>41318</v>
      </c>
      <c r="I271">
        <v>2</v>
      </c>
      <c r="J271">
        <v>196.56407039999999</v>
      </c>
      <c r="K271">
        <v>2.790207278</v>
      </c>
      <c r="L271">
        <v>169.8956665</v>
      </c>
      <c r="M271">
        <v>266.35926490000003</v>
      </c>
      <c r="N271">
        <v>46.4</v>
      </c>
      <c r="O271">
        <v>3</v>
      </c>
      <c r="P271" s="118">
        <v>0.55521990740740745</v>
      </c>
      <c r="Q271" s="118">
        <v>0.15763888888888888</v>
      </c>
      <c r="R271" s="118">
        <v>0.39758101851851851</v>
      </c>
      <c r="S271">
        <v>1931</v>
      </c>
      <c r="T271">
        <v>0</v>
      </c>
      <c r="U271">
        <v>150</v>
      </c>
      <c r="V271">
        <v>10.326344799999999</v>
      </c>
      <c r="W271">
        <v>0.33581069800000002</v>
      </c>
      <c r="X271">
        <v>91.738485280000006</v>
      </c>
      <c r="Y271">
        <v>23.441558839999999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e">
        <v>#DIV/0!</v>
      </c>
      <c r="AH271" t="e">
        <v>#DIV/0!</v>
      </c>
      <c r="AI271" t="e">
        <v>#DIV/0!</v>
      </c>
      <c r="AJ271">
        <v>-1</v>
      </c>
      <c r="AK271">
        <v>0.87</v>
      </c>
      <c r="AL271">
        <v>0.92</v>
      </c>
      <c r="AM271">
        <v>10.127613070000001</v>
      </c>
      <c r="AN271">
        <v>0.87506380699999997</v>
      </c>
      <c r="AO271">
        <v>7.1913810000000002E-3</v>
      </c>
      <c r="AP271" t="e">
        <v>#DIV/0!</v>
      </c>
      <c r="AQ271" t="e">
        <v>#DIV/0!</v>
      </c>
      <c r="AR271" t="e">
        <v>#DIV/0!</v>
      </c>
      <c r="AS271">
        <v>0</v>
      </c>
      <c r="AT271">
        <v>0.5</v>
      </c>
      <c r="AU271" t="e">
        <v>#DIV/0!</v>
      </c>
      <c r="AV271">
        <v>3.7182056019999998</v>
      </c>
      <c r="AW271">
        <v>1.135127432</v>
      </c>
      <c r="AX271">
        <v>23.441558839999999</v>
      </c>
      <c r="AY271">
        <v>2</v>
      </c>
      <c r="AZ271">
        <v>4.644859791</v>
      </c>
      <c r="BA271">
        <v>1</v>
      </c>
      <c r="BB271">
        <v>9.289719582</v>
      </c>
      <c r="BC271">
        <v>23.972070689999999</v>
      </c>
      <c r="BD271">
        <v>23.441558839999999</v>
      </c>
      <c r="BE271">
        <v>25.019842149999999</v>
      </c>
      <c r="BF271">
        <v>150.81411739999999</v>
      </c>
      <c r="BG271">
        <v>144.62059020000001</v>
      </c>
      <c r="BH271">
        <v>15.30452919</v>
      </c>
      <c r="BI271">
        <v>17.38739395</v>
      </c>
      <c r="BJ271">
        <v>51.837135310000001</v>
      </c>
      <c r="BK271">
        <v>58.891895290000001</v>
      </c>
      <c r="BL271">
        <v>350.82025149999998</v>
      </c>
      <c r="BM271">
        <v>1799.855957</v>
      </c>
      <c r="BN271">
        <v>1210.0816649999999</v>
      </c>
      <c r="BO271">
        <v>101.2710876</v>
      </c>
      <c r="BP271">
        <v>-0.32142579599999999</v>
      </c>
      <c r="BQ271">
        <v>0.134056956</v>
      </c>
      <c r="BR271">
        <v>0.5</v>
      </c>
      <c r="BS271">
        <v>-1.355140209</v>
      </c>
      <c r="BT271">
        <v>7.355140209</v>
      </c>
      <c r="BU271">
        <v>1</v>
      </c>
      <c r="BV271">
        <v>0</v>
      </c>
      <c r="BW271">
        <v>0.15999999600000001</v>
      </c>
      <c r="BX271">
        <v>111115</v>
      </c>
      <c r="BY271">
        <v>1.7541012570000001</v>
      </c>
      <c r="BZ271">
        <v>3.7182059999999999E-3</v>
      </c>
      <c r="CA271">
        <v>296.59155879999997</v>
      </c>
      <c r="CB271">
        <v>297.12207069999999</v>
      </c>
      <c r="CC271">
        <v>287.97694669999998</v>
      </c>
      <c r="CD271">
        <v>0.51996188399999999</v>
      </c>
      <c r="CE271">
        <v>2.8959677290000001</v>
      </c>
      <c r="CF271">
        <v>28.59619459</v>
      </c>
      <c r="CG271">
        <v>11.20880064</v>
      </c>
      <c r="CH271">
        <v>23.706814770000001</v>
      </c>
      <c r="CI271">
        <v>2.942632476</v>
      </c>
      <c r="CJ271">
        <v>0.32409510200000002</v>
      </c>
      <c r="CK271">
        <v>1.7608402970000001</v>
      </c>
      <c r="CL271">
        <v>1.1817921790000001</v>
      </c>
      <c r="CM271">
        <v>0.20358040999999999</v>
      </c>
      <c r="CN271">
        <v>9.2904561829999999</v>
      </c>
      <c r="CO271">
        <v>0.63433903300000005</v>
      </c>
      <c r="CP271">
        <v>61.28042069</v>
      </c>
      <c r="CQ271">
        <v>143.11994580000001</v>
      </c>
      <c r="CR271">
        <v>4.4214853999999998E-2</v>
      </c>
      <c r="CS271">
        <v>0</v>
      </c>
      <c r="CT271">
        <v>1574.988805</v>
      </c>
      <c r="CU271">
        <v>0</v>
      </c>
      <c r="CV271" t="e">
        <v>#DIV/0!</v>
      </c>
      <c r="CW271" t="e">
        <v>#DIV/0!</v>
      </c>
      <c r="CX271">
        <v>23</v>
      </c>
      <c r="CY271">
        <v>0.186996521138314</v>
      </c>
      <c r="CZ271">
        <v>-9.1372554653282201</v>
      </c>
      <c r="DA271">
        <v>39.4818400306333</v>
      </c>
      <c r="DB271">
        <v>0.86860048067393303</v>
      </c>
    </row>
    <row r="272" spans="1:106" x14ac:dyDescent="0.3">
      <c r="A272">
        <v>271</v>
      </c>
      <c r="B272" t="s">
        <v>48</v>
      </c>
      <c r="C272">
        <v>34</v>
      </c>
      <c r="D272">
        <v>23</v>
      </c>
      <c r="E272">
        <v>2</v>
      </c>
      <c r="F272">
        <v>1</v>
      </c>
      <c r="G272">
        <v>74</v>
      </c>
      <c r="H272" s="3">
        <v>41318</v>
      </c>
      <c r="I272">
        <v>2</v>
      </c>
      <c r="J272">
        <v>196.56407039999999</v>
      </c>
      <c r="K272">
        <v>2.790207278</v>
      </c>
      <c r="L272">
        <v>169.8956665</v>
      </c>
      <c r="M272">
        <v>266.35926490000003</v>
      </c>
      <c r="N272">
        <v>46.4</v>
      </c>
      <c r="O272">
        <v>5</v>
      </c>
      <c r="P272" s="118">
        <v>0.55989583333333337</v>
      </c>
      <c r="Q272" s="118">
        <v>0.15763888888888888</v>
      </c>
      <c r="R272" s="118">
        <v>0.40225694444444443</v>
      </c>
      <c r="S272">
        <v>2335</v>
      </c>
      <c r="T272">
        <v>0</v>
      </c>
      <c r="U272">
        <v>800</v>
      </c>
      <c r="V272">
        <v>51.376494080000001</v>
      </c>
      <c r="W272">
        <v>0.32388366699999999</v>
      </c>
      <c r="X272">
        <v>496.27285219999999</v>
      </c>
      <c r="Y272">
        <v>23.643486020000001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e">
        <v>#DIV/0!</v>
      </c>
      <c r="AH272" t="e">
        <v>#DIV/0!</v>
      </c>
      <c r="AI272" t="e">
        <v>#DIV/0!</v>
      </c>
      <c r="AJ272">
        <v>-1</v>
      </c>
      <c r="AK272">
        <v>0.87</v>
      </c>
      <c r="AL272">
        <v>0.92</v>
      </c>
      <c r="AM272">
        <v>10.127613070000001</v>
      </c>
      <c r="AN272">
        <v>0.87506380699999997</v>
      </c>
      <c r="AO272">
        <v>3.3272834000000001E-2</v>
      </c>
      <c r="AP272" t="e">
        <v>#DIV/0!</v>
      </c>
      <c r="AQ272" t="e">
        <v>#DIV/0!</v>
      </c>
      <c r="AR272" t="e">
        <v>#DIV/0!</v>
      </c>
      <c r="AS272">
        <v>0</v>
      </c>
      <c r="AT272">
        <v>0.5</v>
      </c>
      <c r="AU272" t="e">
        <v>#DIV/0!</v>
      </c>
      <c r="AV272">
        <v>3.5002359049999998</v>
      </c>
      <c r="AW272">
        <v>1.1059292080000001</v>
      </c>
      <c r="AX272">
        <v>23.643486020000001</v>
      </c>
      <c r="AY272">
        <v>2</v>
      </c>
      <c r="AZ272">
        <v>4.644859791</v>
      </c>
      <c r="BA272">
        <v>1</v>
      </c>
      <c r="BB272">
        <v>9.289719582</v>
      </c>
      <c r="BC272">
        <v>24.048227310000001</v>
      </c>
      <c r="BD272">
        <v>23.643486020000001</v>
      </c>
      <c r="BE272">
        <v>25.014472959999999</v>
      </c>
      <c r="BF272">
        <v>799.74017330000004</v>
      </c>
      <c r="BG272">
        <v>768.91674799999998</v>
      </c>
      <c r="BH272">
        <v>16.067586899999998</v>
      </c>
      <c r="BI272">
        <v>18.027055740000002</v>
      </c>
      <c r="BJ272">
        <v>54.169815059999998</v>
      </c>
      <c r="BK272">
        <v>60.775909419999998</v>
      </c>
      <c r="BL272">
        <v>350.82333369999998</v>
      </c>
      <c r="BM272">
        <v>1798.8995359999999</v>
      </c>
      <c r="BN272">
        <v>1236.1649170000001</v>
      </c>
      <c r="BO272">
        <v>101.2646179</v>
      </c>
      <c r="BP272">
        <v>-0.323562026</v>
      </c>
      <c r="BQ272">
        <v>0.12530604000000001</v>
      </c>
      <c r="BR272">
        <v>0.25</v>
      </c>
      <c r="BS272">
        <v>-1.355140209</v>
      </c>
      <c r="BT272">
        <v>7.355140209</v>
      </c>
      <c r="BU272">
        <v>1</v>
      </c>
      <c r="BV272">
        <v>0</v>
      </c>
      <c r="BW272">
        <v>0.15999999600000001</v>
      </c>
      <c r="BX272">
        <v>111115</v>
      </c>
      <c r="BY272">
        <v>1.7541166690000001</v>
      </c>
      <c r="BZ272">
        <v>3.5002359999999999E-3</v>
      </c>
      <c r="CA272">
        <v>296.79348599999997</v>
      </c>
      <c r="CB272">
        <v>297.19822729999999</v>
      </c>
      <c r="CC272">
        <v>287.8239193</v>
      </c>
      <c r="CD272">
        <v>0.55210477599999996</v>
      </c>
      <c r="CE272">
        <v>2.9314321190000001</v>
      </c>
      <c r="CF272">
        <v>28.948236609999999</v>
      </c>
      <c r="CG272">
        <v>10.921180870000001</v>
      </c>
      <c r="CH272">
        <v>23.84585667</v>
      </c>
      <c r="CI272">
        <v>2.9673548680000001</v>
      </c>
      <c r="CJ272">
        <v>0.31297197999999998</v>
      </c>
      <c r="CK272">
        <v>1.8255029119999999</v>
      </c>
      <c r="CL272">
        <v>1.141851956</v>
      </c>
      <c r="CM272">
        <v>0.19655941699999999</v>
      </c>
      <c r="CN272">
        <v>50.254880759999999</v>
      </c>
      <c r="CO272">
        <v>0.64541818500000003</v>
      </c>
      <c r="CP272">
        <v>62.667579089999997</v>
      </c>
      <c r="CQ272">
        <v>761.45061669999996</v>
      </c>
      <c r="CR272">
        <v>4.2282985000000002E-2</v>
      </c>
      <c r="CS272">
        <v>0</v>
      </c>
      <c r="CT272">
        <v>1574.1518759999999</v>
      </c>
      <c r="CU272">
        <v>0</v>
      </c>
      <c r="CV272" t="e">
        <v>#DIV/0!</v>
      </c>
      <c r="CW272" t="e">
        <v>#DIV/0!</v>
      </c>
      <c r="CX272">
        <v>23</v>
      </c>
      <c r="CY272">
        <v>0.186996521138314</v>
      </c>
      <c r="CZ272">
        <v>-9.1372554653282201</v>
      </c>
      <c r="DA272">
        <v>39.4818400306333</v>
      </c>
      <c r="DB272">
        <v>0.86860048067393303</v>
      </c>
    </row>
    <row r="273" spans="1:106" x14ac:dyDescent="0.3">
      <c r="A273">
        <v>272</v>
      </c>
      <c r="B273" t="s">
        <v>48</v>
      </c>
      <c r="C273">
        <v>34</v>
      </c>
      <c r="D273">
        <v>23</v>
      </c>
      <c r="E273">
        <v>2</v>
      </c>
      <c r="F273">
        <v>1</v>
      </c>
      <c r="G273">
        <v>74</v>
      </c>
      <c r="H273" s="3">
        <v>41318</v>
      </c>
      <c r="I273">
        <v>2</v>
      </c>
      <c r="J273">
        <v>196.56407039999999</v>
      </c>
      <c r="K273">
        <v>2.790207278</v>
      </c>
      <c r="L273">
        <v>169.8956665</v>
      </c>
      <c r="M273">
        <v>266.35926490000003</v>
      </c>
      <c r="N273">
        <v>46.4</v>
      </c>
      <c r="O273">
        <v>6</v>
      </c>
      <c r="P273" s="118">
        <v>0.56314814814814818</v>
      </c>
      <c r="Q273" s="118">
        <v>0.15763888888888888</v>
      </c>
      <c r="R273" s="118">
        <v>0.40550925925925929</v>
      </c>
      <c r="S273">
        <v>2607.5</v>
      </c>
      <c r="T273">
        <v>0</v>
      </c>
      <c r="U273">
        <v>400</v>
      </c>
      <c r="V273">
        <v>30.822499749999999</v>
      </c>
      <c r="W273">
        <v>0.31310317700000001</v>
      </c>
      <c r="X273">
        <v>213.69250600000001</v>
      </c>
      <c r="Y273">
        <v>23.923206329999999</v>
      </c>
      <c r="Z273">
        <v>1</v>
      </c>
      <c r="AA273">
        <v>1</v>
      </c>
      <c r="AB273">
        <v>0</v>
      </c>
      <c r="AC273">
        <v>0</v>
      </c>
      <c r="AD273">
        <v>479.63916019999999</v>
      </c>
      <c r="AE273">
        <v>879.59838869999999</v>
      </c>
      <c r="AF273">
        <v>640.46166989999995</v>
      </c>
      <c r="AG273" t="e">
        <v>#DIV/0!</v>
      </c>
      <c r="AH273">
        <v>0.45470664100000002</v>
      </c>
      <c r="AI273">
        <v>0.27187034700000001</v>
      </c>
      <c r="AJ273">
        <v>-1</v>
      </c>
      <c r="AK273">
        <v>0.87</v>
      </c>
      <c r="AL273">
        <v>0.92</v>
      </c>
      <c r="AM273">
        <v>10.127613070000001</v>
      </c>
      <c r="AN273">
        <v>0.87506380699999997</v>
      </c>
      <c r="AO273">
        <v>2.0225198999999999E-2</v>
      </c>
      <c r="AP273">
        <v>0.59790273999999999</v>
      </c>
      <c r="AQ273">
        <v>1.833875258</v>
      </c>
      <c r="AR273">
        <v>-1</v>
      </c>
      <c r="AS273">
        <v>1798.0500489999999</v>
      </c>
      <c r="AT273">
        <v>0.5</v>
      </c>
      <c r="AU273">
        <v>213.88155979999999</v>
      </c>
      <c r="AV273">
        <v>3.466005483</v>
      </c>
      <c r="AW273">
        <v>1.1311061200000001</v>
      </c>
      <c r="AX273">
        <v>23.923206329999999</v>
      </c>
      <c r="AY273">
        <v>2</v>
      </c>
      <c r="AZ273">
        <v>4.644859791</v>
      </c>
      <c r="BA273">
        <v>1</v>
      </c>
      <c r="BB273">
        <v>9.289719582</v>
      </c>
      <c r="BC273">
        <v>24.112573619999999</v>
      </c>
      <c r="BD273">
        <v>23.923206329999999</v>
      </c>
      <c r="BE273">
        <v>25.01776314</v>
      </c>
      <c r="BF273">
        <v>399.49078370000001</v>
      </c>
      <c r="BG273">
        <v>381.1652527</v>
      </c>
      <c r="BH273">
        <v>16.330129620000001</v>
      </c>
      <c r="BI273">
        <v>18.270046229999998</v>
      </c>
      <c r="BJ273">
        <v>54.841823580000003</v>
      </c>
      <c r="BK273">
        <v>61.356685640000002</v>
      </c>
      <c r="BL273">
        <v>350.80697629999997</v>
      </c>
      <c r="BM273">
        <v>1798.0500489999999</v>
      </c>
      <c r="BN273">
        <v>1249.806519</v>
      </c>
      <c r="BO273">
        <v>101.2630386</v>
      </c>
      <c r="BP273">
        <v>-9.4445940000000006E-3</v>
      </c>
      <c r="BQ273">
        <v>0.141804606</v>
      </c>
      <c r="BR273">
        <v>0.75</v>
      </c>
      <c r="BS273">
        <v>-1.355140209</v>
      </c>
      <c r="BT273">
        <v>7.355140209</v>
      </c>
      <c r="BU273">
        <v>1</v>
      </c>
      <c r="BV273">
        <v>0</v>
      </c>
      <c r="BW273">
        <v>0.15999999600000001</v>
      </c>
      <c r="BX273">
        <v>111115</v>
      </c>
      <c r="BY273">
        <v>1.754034882</v>
      </c>
      <c r="BZ273">
        <v>3.4660049999999999E-3</v>
      </c>
      <c r="CA273">
        <v>297.07320629999998</v>
      </c>
      <c r="CB273">
        <v>297.2625736</v>
      </c>
      <c r="CC273">
        <v>287.68800140000002</v>
      </c>
      <c r="CD273">
        <v>0.54781928800000002</v>
      </c>
      <c r="CE273">
        <v>2.9811865179999999</v>
      </c>
      <c r="CF273">
        <v>29.440026270000001</v>
      </c>
      <c r="CG273">
        <v>11.16998004</v>
      </c>
      <c r="CH273">
        <v>24.01788998</v>
      </c>
      <c r="CI273">
        <v>2.9981945410000002</v>
      </c>
      <c r="CJ273">
        <v>0.30289434599999998</v>
      </c>
      <c r="CK273">
        <v>1.850080398</v>
      </c>
      <c r="CL273">
        <v>1.148114144</v>
      </c>
      <c r="CM273">
        <v>0.190200439</v>
      </c>
      <c r="CN273">
        <v>21.639152490000001</v>
      </c>
      <c r="CO273">
        <v>0.560629555</v>
      </c>
      <c r="CP273">
        <v>62.398637909999998</v>
      </c>
      <c r="CQ273">
        <v>376.68606749999998</v>
      </c>
      <c r="CR273">
        <v>5.1057954000000003E-2</v>
      </c>
      <c r="CS273">
        <v>0</v>
      </c>
      <c r="CT273">
        <v>1573.40852</v>
      </c>
      <c r="CU273">
        <v>399.95922849999999</v>
      </c>
      <c r="CV273">
        <v>0.27187034700000001</v>
      </c>
      <c r="CW273" t="e">
        <v>#DIV/0!</v>
      </c>
      <c r="CX273">
        <v>23</v>
      </c>
      <c r="CY273">
        <v>0.186996521138314</v>
      </c>
      <c r="CZ273">
        <v>-9.1372554653282201</v>
      </c>
      <c r="DA273">
        <v>39.4818400306333</v>
      </c>
      <c r="DB273">
        <v>0.86860048067393303</v>
      </c>
    </row>
    <row r="274" spans="1:106" x14ac:dyDescent="0.3">
      <c r="A274">
        <v>273</v>
      </c>
      <c r="B274" t="s">
        <v>49</v>
      </c>
      <c r="C274">
        <v>35</v>
      </c>
      <c r="D274">
        <v>30</v>
      </c>
      <c r="E274">
        <v>2</v>
      </c>
      <c r="F274">
        <v>1</v>
      </c>
      <c r="G274">
        <v>74</v>
      </c>
      <c r="H274" s="3">
        <v>41318</v>
      </c>
      <c r="I274">
        <v>2</v>
      </c>
      <c r="J274">
        <v>194.76849960000001</v>
      </c>
      <c r="K274">
        <v>2.353610405</v>
      </c>
      <c r="L274">
        <v>174.89428950000001</v>
      </c>
      <c r="M274">
        <v>267.74012770000002</v>
      </c>
      <c r="N274">
        <v>47.5</v>
      </c>
      <c r="O274">
        <v>8</v>
      </c>
      <c r="P274" s="118">
        <v>0.56967592592592597</v>
      </c>
      <c r="Q274" s="118">
        <v>0.15763888888888888</v>
      </c>
      <c r="R274" s="118">
        <v>0.41203703703703703</v>
      </c>
      <c r="S274">
        <v>3180</v>
      </c>
      <c r="T274">
        <v>0</v>
      </c>
      <c r="U274">
        <v>50</v>
      </c>
      <c r="V274">
        <v>-4.3627739999999998E-3</v>
      </c>
      <c r="W274">
        <v>0.33021205799999997</v>
      </c>
      <c r="X274">
        <v>48.252934940000003</v>
      </c>
      <c r="Y274">
        <v>23.81757927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e">
        <v>#DIV/0!</v>
      </c>
      <c r="AH274" t="e">
        <v>#DIV/0!</v>
      </c>
      <c r="AI274" t="e">
        <v>#DIV/0!</v>
      </c>
      <c r="AJ274">
        <v>-1</v>
      </c>
      <c r="AK274">
        <v>0.87</v>
      </c>
      <c r="AL274">
        <v>0.92</v>
      </c>
      <c r="AM274">
        <v>10.127613070000001</v>
      </c>
      <c r="AN274">
        <v>0.87506380699999997</v>
      </c>
      <c r="AO274">
        <v>6.3275099999999997E-4</v>
      </c>
      <c r="AP274" t="e">
        <v>#DIV/0!</v>
      </c>
      <c r="AQ274" t="e">
        <v>#DIV/0!</v>
      </c>
      <c r="AR274" t="e">
        <v>#DIV/0!</v>
      </c>
      <c r="AS274">
        <v>1798.0500489999999</v>
      </c>
      <c r="AT274">
        <v>0.5</v>
      </c>
      <c r="AU274" t="e">
        <v>#DIV/0!</v>
      </c>
      <c r="AV274">
        <v>3.4110773860000001</v>
      </c>
      <c r="AW274">
        <v>1.0570610650000001</v>
      </c>
      <c r="AX274">
        <v>23.81757927</v>
      </c>
      <c r="AY274">
        <v>2</v>
      </c>
      <c r="AZ274">
        <v>4.644859791</v>
      </c>
      <c r="BA274">
        <v>1</v>
      </c>
      <c r="BB274">
        <v>9.289719582</v>
      </c>
      <c r="BC274">
        <v>24.02935982</v>
      </c>
      <c r="BD274">
        <v>23.81757927</v>
      </c>
      <c r="BE274">
        <v>25.01471901</v>
      </c>
      <c r="BF274">
        <v>49.152740479999999</v>
      </c>
      <c r="BG274">
        <v>49.059818270000001</v>
      </c>
      <c r="BH274">
        <v>16.908969880000001</v>
      </c>
      <c r="BI274">
        <v>18.817134859999999</v>
      </c>
      <c r="BJ274">
        <v>57.063308720000002</v>
      </c>
      <c r="BK274">
        <v>63.502861019999997</v>
      </c>
      <c r="BL274">
        <v>350.79678339999998</v>
      </c>
      <c r="BM274">
        <v>1798.1606449999999</v>
      </c>
      <c r="BN274">
        <v>710.50299070000005</v>
      </c>
      <c r="BO274">
        <v>101.2508698</v>
      </c>
      <c r="BP274">
        <v>-0.325293899</v>
      </c>
      <c r="BQ274">
        <v>0.16110888100000001</v>
      </c>
      <c r="BR274">
        <v>0.5</v>
      </c>
      <c r="BS274">
        <v>-1.355140209</v>
      </c>
      <c r="BT274">
        <v>7.355140209</v>
      </c>
      <c r="BU274">
        <v>1</v>
      </c>
      <c r="BV274">
        <v>0</v>
      </c>
      <c r="BW274">
        <v>0.15999999600000001</v>
      </c>
      <c r="BX274">
        <v>111115</v>
      </c>
      <c r="BY274">
        <v>1.753983917</v>
      </c>
      <c r="BZ274">
        <v>3.4110770000000002E-3</v>
      </c>
      <c r="CA274">
        <v>296.96757930000001</v>
      </c>
      <c r="CB274">
        <v>297.17935979999999</v>
      </c>
      <c r="CC274">
        <v>287.70569669999998</v>
      </c>
      <c r="CD274">
        <v>0.55860913499999998</v>
      </c>
      <c r="CE274">
        <v>2.962312335</v>
      </c>
      <c r="CF274">
        <v>29.257154459999999</v>
      </c>
      <c r="CG274">
        <v>10.440019599999999</v>
      </c>
      <c r="CH274">
        <v>23.923469539999999</v>
      </c>
      <c r="CI274">
        <v>2.9812336820000001</v>
      </c>
      <c r="CJ274">
        <v>0.318877258</v>
      </c>
      <c r="CK274">
        <v>1.905251271</v>
      </c>
      <c r="CL274">
        <v>1.075982411</v>
      </c>
      <c r="CM274">
        <v>0.200286568</v>
      </c>
      <c r="CN274">
        <v>4.885651631</v>
      </c>
      <c r="CO274">
        <v>0.983553071</v>
      </c>
      <c r="CP274">
        <v>64.692533209999993</v>
      </c>
      <c r="CQ274">
        <v>49.060452269999999</v>
      </c>
      <c r="CR274" s="119">
        <v>-5.7500000000000002E-5</v>
      </c>
      <c r="CS274">
        <v>0</v>
      </c>
      <c r="CT274">
        <v>1573.505298</v>
      </c>
      <c r="CU274">
        <v>0</v>
      </c>
      <c r="CV274" t="e">
        <v>#DIV/0!</v>
      </c>
      <c r="CW274" t="e">
        <v>#DIV/0!</v>
      </c>
      <c r="CX274">
        <v>30</v>
      </c>
      <c r="CY274">
        <v>0.18551232908354501</v>
      </c>
      <c r="CZ274">
        <v>-8.9558771198361597</v>
      </c>
      <c r="DA274">
        <v>39.277328441885501</v>
      </c>
      <c r="DB274">
        <v>0.86410122572148096</v>
      </c>
    </row>
    <row r="275" spans="1:106" x14ac:dyDescent="0.3">
      <c r="A275">
        <v>274</v>
      </c>
      <c r="B275" t="s">
        <v>49</v>
      </c>
      <c r="C275">
        <v>35</v>
      </c>
      <c r="D275">
        <v>30</v>
      </c>
      <c r="E275">
        <v>2</v>
      </c>
      <c r="F275">
        <v>1</v>
      </c>
      <c r="G275">
        <v>74</v>
      </c>
      <c r="H275" s="3">
        <v>41318</v>
      </c>
      <c r="I275">
        <v>2</v>
      </c>
      <c r="J275">
        <v>194.76849960000001</v>
      </c>
      <c r="K275">
        <v>2.353610405</v>
      </c>
      <c r="L275">
        <v>174.89428950000001</v>
      </c>
      <c r="M275">
        <v>267.74012770000002</v>
      </c>
      <c r="N275">
        <v>47.5</v>
      </c>
      <c r="O275">
        <v>9</v>
      </c>
      <c r="P275" s="118">
        <v>0.57175925925925919</v>
      </c>
      <c r="Q275" s="118">
        <v>0.15763888888888888</v>
      </c>
      <c r="R275" s="118">
        <v>0.41412037037037036</v>
      </c>
      <c r="S275">
        <v>3360</v>
      </c>
      <c r="T275">
        <v>0</v>
      </c>
      <c r="U275">
        <v>150</v>
      </c>
      <c r="V275">
        <v>10.949285229999999</v>
      </c>
      <c r="W275">
        <v>0.35051667199999997</v>
      </c>
      <c r="X275">
        <v>91.389109959999999</v>
      </c>
      <c r="Y275">
        <v>23.843044280000001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e">
        <v>#DIV/0!</v>
      </c>
      <c r="AH275" t="e">
        <v>#DIV/0!</v>
      </c>
      <c r="AI275" t="e">
        <v>#DIV/0!</v>
      </c>
      <c r="AJ275">
        <v>-1</v>
      </c>
      <c r="AK275">
        <v>0.87</v>
      </c>
      <c r="AL275">
        <v>0.92</v>
      </c>
      <c r="AM275">
        <v>10.098558430000001</v>
      </c>
      <c r="AN275">
        <v>0.87504927899999996</v>
      </c>
      <c r="AO275">
        <v>7.5775640000000002E-3</v>
      </c>
      <c r="AP275" t="e">
        <v>#DIV/0!</v>
      </c>
      <c r="AQ275" t="e">
        <v>#DIV/0!</v>
      </c>
      <c r="AR275" t="e">
        <v>#DIV/0!</v>
      </c>
      <c r="AS275">
        <v>1798.0500489999999</v>
      </c>
      <c r="AT275">
        <v>0.5</v>
      </c>
      <c r="AU275" t="e">
        <v>#DIV/0!</v>
      </c>
      <c r="AV275">
        <v>3.551492557</v>
      </c>
      <c r="AW275">
        <v>1.0388494150000001</v>
      </c>
      <c r="AX275">
        <v>23.843044280000001</v>
      </c>
      <c r="AY275">
        <v>2</v>
      </c>
      <c r="AZ275">
        <v>4.644859791</v>
      </c>
      <c r="BA275">
        <v>1</v>
      </c>
      <c r="BB275">
        <v>9.289719582</v>
      </c>
      <c r="BC275">
        <v>24.07600021</v>
      </c>
      <c r="BD275">
        <v>23.843044280000001</v>
      </c>
      <c r="BE275">
        <v>25.01605988</v>
      </c>
      <c r="BF275">
        <v>151.49775700000001</v>
      </c>
      <c r="BG275">
        <v>144.9616394</v>
      </c>
      <c r="BH275">
        <v>17.0558567</v>
      </c>
      <c r="BI275">
        <v>19.042137149999999</v>
      </c>
      <c r="BJ275">
        <v>57.397163390000003</v>
      </c>
      <c r="BK275">
        <v>64.081489559999994</v>
      </c>
      <c r="BL275">
        <v>350.7928162</v>
      </c>
      <c r="BM275">
        <v>1802.10376</v>
      </c>
      <c r="BN275">
        <v>796.33129880000001</v>
      </c>
      <c r="BO275">
        <v>101.2493286</v>
      </c>
      <c r="BP275">
        <v>-0.163138747</v>
      </c>
      <c r="BQ275">
        <v>0.156311899</v>
      </c>
      <c r="BR275">
        <v>0.75</v>
      </c>
      <c r="BS275">
        <v>-1.355140209</v>
      </c>
      <c r="BT275">
        <v>7.355140209</v>
      </c>
      <c r="BU275">
        <v>1</v>
      </c>
      <c r="BV275">
        <v>0</v>
      </c>
      <c r="BW275">
        <v>0.15999999600000001</v>
      </c>
      <c r="BX275">
        <v>111115</v>
      </c>
      <c r="BY275">
        <v>1.7539640809999999</v>
      </c>
      <c r="BZ275">
        <v>3.5514930000000002E-3</v>
      </c>
      <c r="CA275">
        <v>296.99304430000001</v>
      </c>
      <c r="CB275">
        <v>297.22600019999999</v>
      </c>
      <c r="CC275">
        <v>288.33659510000001</v>
      </c>
      <c r="CD275">
        <v>0.53732068600000005</v>
      </c>
      <c r="CE275">
        <v>2.966853017</v>
      </c>
      <c r="CF275">
        <v>29.302446320000001</v>
      </c>
      <c r="CG275">
        <v>10.26030918</v>
      </c>
      <c r="CH275">
        <v>23.959522249999999</v>
      </c>
      <c r="CI275">
        <v>2.9876999460000002</v>
      </c>
      <c r="CJ275">
        <v>0.33777196999999998</v>
      </c>
      <c r="CK275">
        <v>1.9280036009999999</v>
      </c>
      <c r="CL275">
        <v>1.0596963450000001</v>
      </c>
      <c r="CM275">
        <v>0.21221667699999999</v>
      </c>
      <c r="CN275">
        <v>9.2530860260000001</v>
      </c>
      <c r="CO275">
        <v>0.63043651000000001</v>
      </c>
      <c r="CP275">
        <v>65.422120989999996</v>
      </c>
      <c r="CQ275">
        <v>143.37046810000001</v>
      </c>
      <c r="CR275">
        <v>4.9963251E-2</v>
      </c>
      <c r="CS275">
        <v>0</v>
      </c>
      <c r="CT275">
        <v>1576.9295959999999</v>
      </c>
      <c r="CU275">
        <v>0</v>
      </c>
      <c r="CV275" t="e">
        <v>#DIV/0!</v>
      </c>
      <c r="CW275" t="e">
        <v>#DIV/0!</v>
      </c>
      <c r="CX275">
        <v>30</v>
      </c>
      <c r="CY275">
        <v>0.18551232908354501</v>
      </c>
      <c r="CZ275">
        <v>-8.9558771198361597</v>
      </c>
      <c r="DA275">
        <v>39.277328441885501</v>
      </c>
      <c r="DB275">
        <v>0.86410122572148096</v>
      </c>
    </row>
    <row r="276" spans="1:106" x14ac:dyDescent="0.3">
      <c r="A276">
        <v>275</v>
      </c>
      <c r="B276" t="s">
        <v>49</v>
      </c>
      <c r="C276">
        <v>35</v>
      </c>
      <c r="D276">
        <v>30</v>
      </c>
      <c r="E276">
        <v>2</v>
      </c>
      <c r="F276">
        <v>1</v>
      </c>
      <c r="G276">
        <v>74</v>
      </c>
      <c r="H276" s="3">
        <v>41318</v>
      </c>
      <c r="I276">
        <v>2</v>
      </c>
      <c r="J276">
        <v>194.76849960000001</v>
      </c>
      <c r="K276">
        <v>2.353610405</v>
      </c>
      <c r="L276">
        <v>174.89428950000001</v>
      </c>
      <c r="M276">
        <v>267.74012770000002</v>
      </c>
      <c r="N276">
        <v>47.5</v>
      </c>
      <c r="O276">
        <v>11</v>
      </c>
      <c r="P276" s="118">
        <v>0.57645833333333341</v>
      </c>
      <c r="Q276" s="118">
        <v>0.15763888888888888</v>
      </c>
      <c r="R276" s="118">
        <v>0.41881944444444441</v>
      </c>
      <c r="S276">
        <v>3766</v>
      </c>
      <c r="T276">
        <v>0</v>
      </c>
      <c r="U276">
        <v>800</v>
      </c>
      <c r="V276">
        <v>52.853883310000001</v>
      </c>
      <c r="W276">
        <v>0.40474726500000002</v>
      </c>
      <c r="X276">
        <v>540.74470780000001</v>
      </c>
      <c r="Y276">
        <v>23.76198578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t="e">
        <v>#DIV/0!</v>
      </c>
      <c r="AH276" t="e">
        <v>#DIV/0!</v>
      </c>
      <c r="AI276" t="e">
        <v>#DIV/0!</v>
      </c>
      <c r="AJ276">
        <v>-1</v>
      </c>
      <c r="AK276">
        <v>0.87</v>
      </c>
      <c r="AL276">
        <v>0.92</v>
      </c>
      <c r="AM276">
        <v>10.098558430000001</v>
      </c>
      <c r="AN276">
        <v>0.87504927899999996</v>
      </c>
      <c r="AO276">
        <v>3.4170512E-2</v>
      </c>
      <c r="AP276" t="e">
        <v>#DIV/0!</v>
      </c>
      <c r="AQ276" t="e">
        <v>#DIV/0!</v>
      </c>
      <c r="AR276" t="e">
        <v>#DIV/0!</v>
      </c>
      <c r="AS276">
        <v>1798.0500489999999</v>
      </c>
      <c r="AT276">
        <v>0.5</v>
      </c>
      <c r="AU276" t="e">
        <v>#DIV/0!</v>
      </c>
      <c r="AV276">
        <v>3.8758018889999999</v>
      </c>
      <c r="AW276">
        <v>0.98717208499999998</v>
      </c>
      <c r="AX276">
        <v>23.76198578</v>
      </c>
      <c r="AY276">
        <v>2</v>
      </c>
      <c r="AZ276">
        <v>4.644859791</v>
      </c>
      <c r="BA276">
        <v>1</v>
      </c>
      <c r="BB276">
        <v>9.289719582</v>
      </c>
      <c r="BC276">
        <v>24.145309449999999</v>
      </c>
      <c r="BD276">
        <v>23.76198578</v>
      </c>
      <c r="BE276">
        <v>25.012197489999998</v>
      </c>
      <c r="BF276">
        <v>799.7049561</v>
      </c>
      <c r="BG276">
        <v>767.87408449999998</v>
      </c>
      <c r="BH276">
        <v>17.24406433</v>
      </c>
      <c r="BI276">
        <v>19.41091728</v>
      </c>
      <c r="BJ276">
        <v>57.786865229999997</v>
      </c>
      <c r="BK276">
        <v>65.048240660000005</v>
      </c>
      <c r="BL276">
        <v>350.79159550000003</v>
      </c>
      <c r="BM276">
        <v>1801.080078</v>
      </c>
      <c r="BN276">
        <v>847.03326419999996</v>
      </c>
      <c r="BO276">
        <v>101.2444916</v>
      </c>
      <c r="BP276">
        <v>-4.8545241000000003E-2</v>
      </c>
      <c r="BQ276">
        <v>0.146647364</v>
      </c>
      <c r="BR276">
        <v>0.25</v>
      </c>
      <c r="BS276">
        <v>-1.355140209</v>
      </c>
      <c r="BT276">
        <v>7.355140209</v>
      </c>
      <c r="BU276">
        <v>1</v>
      </c>
      <c r="BV276">
        <v>0</v>
      </c>
      <c r="BW276">
        <v>0.15999999600000001</v>
      </c>
      <c r="BX276">
        <v>111115</v>
      </c>
      <c r="BY276">
        <v>1.753957977</v>
      </c>
      <c r="BZ276">
        <v>3.8758019999999998E-3</v>
      </c>
      <c r="CA276">
        <v>296.91198580000002</v>
      </c>
      <c r="CB276">
        <v>297.29530940000001</v>
      </c>
      <c r="CC276">
        <v>288.1728061</v>
      </c>
      <c r="CD276">
        <v>0.48627899699999999</v>
      </c>
      <c r="CE276">
        <v>2.952420536</v>
      </c>
      <c r="CF276">
        <v>29.161295490000001</v>
      </c>
      <c r="CG276">
        <v>9.7503782099999992</v>
      </c>
      <c r="CH276">
        <v>23.953647610000001</v>
      </c>
      <c r="CI276">
        <v>2.9866454610000002</v>
      </c>
      <c r="CJ276">
        <v>0.38784892999999998</v>
      </c>
      <c r="CK276">
        <v>1.9652484509999999</v>
      </c>
      <c r="CL276">
        <v>1.021397009</v>
      </c>
      <c r="CM276">
        <v>0.24386918899999999</v>
      </c>
      <c r="CN276">
        <v>54.747423009999999</v>
      </c>
      <c r="CO276">
        <v>0.70421012900000002</v>
      </c>
      <c r="CP276">
        <v>67.162443420000002</v>
      </c>
      <c r="CQ276">
        <v>760.19325600000002</v>
      </c>
      <c r="CR276">
        <v>4.6695966999999998E-2</v>
      </c>
      <c r="CS276">
        <v>0</v>
      </c>
      <c r="CT276">
        <v>1576.0338240000001</v>
      </c>
      <c r="CU276">
        <v>0</v>
      </c>
      <c r="CV276" t="e">
        <v>#DIV/0!</v>
      </c>
      <c r="CW276" t="e">
        <v>#DIV/0!</v>
      </c>
      <c r="CX276">
        <v>30</v>
      </c>
      <c r="CY276">
        <v>0.18551232908354501</v>
      </c>
      <c r="CZ276">
        <v>-8.9558771198361597</v>
      </c>
      <c r="DA276">
        <v>39.277328441885501</v>
      </c>
      <c r="DB276">
        <v>0.86410122572148096</v>
      </c>
    </row>
    <row r="277" spans="1:106" x14ac:dyDescent="0.3">
      <c r="A277">
        <v>276</v>
      </c>
      <c r="B277" t="s">
        <v>49</v>
      </c>
      <c r="C277">
        <v>35</v>
      </c>
      <c r="D277">
        <v>30</v>
      </c>
      <c r="E277">
        <v>2</v>
      </c>
      <c r="F277">
        <v>1</v>
      </c>
      <c r="G277">
        <v>74</v>
      </c>
      <c r="H277" s="3">
        <v>41318</v>
      </c>
      <c r="I277">
        <v>2</v>
      </c>
      <c r="J277">
        <v>194.76849960000001</v>
      </c>
      <c r="K277">
        <v>2.353610405</v>
      </c>
      <c r="L277">
        <v>174.89428950000001</v>
      </c>
      <c r="M277">
        <v>267.74012770000002</v>
      </c>
      <c r="N277">
        <v>47.5</v>
      </c>
      <c r="O277">
        <v>12</v>
      </c>
      <c r="P277" s="118">
        <v>0.57833333333333337</v>
      </c>
      <c r="Q277" s="118">
        <v>0.15763888888888888</v>
      </c>
      <c r="R277" s="118">
        <v>0.42069444444444443</v>
      </c>
      <c r="S277">
        <v>3918.5</v>
      </c>
      <c r="T277">
        <v>0</v>
      </c>
      <c r="U277">
        <v>400</v>
      </c>
      <c r="V277">
        <v>34.543046680000003</v>
      </c>
      <c r="W277">
        <v>0.41248634099999998</v>
      </c>
      <c r="X277">
        <v>234.4799616</v>
      </c>
      <c r="Y277">
        <v>23.79735947</v>
      </c>
      <c r="Z277">
        <v>2</v>
      </c>
      <c r="AA277">
        <v>2</v>
      </c>
      <c r="AB277">
        <v>0</v>
      </c>
      <c r="AC277">
        <v>0</v>
      </c>
      <c r="AD277">
        <v>507.86694340000003</v>
      </c>
      <c r="AE277">
        <v>978.34753420000004</v>
      </c>
      <c r="AF277">
        <v>714.34375</v>
      </c>
      <c r="AG277" t="e">
        <v>#DIV/0!</v>
      </c>
      <c r="AH277">
        <v>0.48089311299999998</v>
      </c>
      <c r="AI277">
        <v>0.269846629</v>
      </c>
      <c r="AJ277">
        <v>-1</v>
      </c>
      <c r="AK277">
        <v>0.87</v>
      </c>
      <c r="AL277">
        <v>0.92</v>
      </c>
      <c r="AM277">
        <v>10.098558430000001</v>
      </c>
      <c r="AN277">
        <v>0.87504927899999996</v>
      </c>
      <c r="AO277">
        <v>2.2552643000000001E-2</v>
      </c>
      <c r="AP277">
        <v>0.56113639800000004</v>
      </c>
      <c r="AQ277">
        <v>1.926385537</v>
      </c>
      <c r="AR277">
        <v>-1</v>
      </c>
      <c r="AS277">
        <v>1801.0455320000001</v>
      </c>
      <c r="AT277">
        <v>0.5</v>
      </c>
      <c r="AU277">
        <v>212.6396287</v>
      </c>
      <c r="AV277">
        <v>3.9487469530000001</v>
      </c>
      <c r="AW277">
        <v>0.98762059400000002</v>
      </c>
      <c r="AX277">
        <v>23.79735947</v>
      </c>
      <c r="AY277">
        <v>2</v>
      </c>
      <c r="AZ277">
        <v>4.644859791</v>
      </c>
      <c r="BA277">
        <v>1</v>
      </c>
      <c r="BB277">
        <v>9.289719582</v>
      </c>
      <c r="BC277">
        <v>24.136344909999998</v>
      </c>
      <c r="BD277">
        <v>23.79735947</v>
      </c>
      <c r="BE277">
        <v>25.016595840000001</v>
      </c>
      <c r="BF277">
        <v>398.9813843</v>
      </c>
      <c r="BG277">
        <v>378.43621830000001</v>
      </c>
      <c r="BH277">
        <v>17.261009219999998</v>
      </c>
      <c r="BI277">
        <v>19.468389510000002</v>
      </c>
      <c r="BJ277">
        <v>57.87546158</v>
      </c>
      <c r="BK277">
        <v>65.27671814</v>
      </c>
      <c r="BL277">
        <v>350.8114319</v>
      </c>
      <c r="BM277">
        <v>1801.0455320000001</v>
      </c>
      <c r="BN277">
        <v>865.00335689999997</v>
      </c>
      <c r="BO277">
        <v>101.24569700000001</v>
      </c>
      <c r="BP277">
        <v>2.5948167000000001E-2</v>
      </c>
      <c r="BQ277">
        <v>0.15520563700000001</v>
      </c>
      <c r="BR277">
        <v>0.75</v>
      </c>
      <c r="BS277">
        <v>-1.355140209</v>
      </c>
      <c r="BT277">
        <v>7.355140209</v>
      </c>
      <c r="BU277">
        <v>1</v>
      </c>
      <c r="BV277">
        <v>0</v>
      </c>
      <c r="BW277">
        <v>0.15999999600000001</v>
      </c>
      <c r="BX277">
        <v>111115</v>
      </c>
      <c r="BY277">
        <v>1.754057159</v>
      </c>
      <c r="BZ277">
        <v>3.9487469999999998E-3</v>
      </c>
      <c r="CA277">
        <v>296.9473595</v>
      </c>
      <c r="CB277">
        <v>297.28634490000002</v>
      </c>
      <c r="CC277">
        <v>288.1672787</v>
      </c>
      <c r="CD277">
        <v>0.47138102700000001</v>
      </c>
      <c r="CE277">
        <v>2.9587112599999998</v>
      </c>
      <c r="CF277">
        <v>29.223081539999999</v>
      </c>
      <c r="CG277">
        <v>9.7546920289999992</v>
      </c>
      <c r="CH277">
        <v>23.966852190000001</v>
      </c>
      <c r="CI277">
        <v>2.9890161129999999</v>
      </c>
      <c r="CJ277">
        <v>0.39494960899999998</v>
      </c>
      <c r="CK277">
        <v>1.971090666</v>
      </c>
      <c r="CL277">
        <v>1.017925448</v>
      </c>
      <c r="CM277">
        <v>0.248361363</v>
      </c>
      <c r="CN277">
        <v>23.740087150000001</v>
      </c>
      <c r="CO277">
        <v>0.61960232699999995</v>
      </c>
      <c r="CP277">
        <v>67.241521509999998</v>
      </c>
      <c r="CQ277">
        <v>373.41635600000001</v>
      </c>
      <c r="CR277">
        <v>6.2202069999999998E-2</v>
      </c>
      <c r="CS277">
        <v>0</v>
      </c>
      <c r="CT277">
        <v>1576.0035949999999</v>
      </c>
      <c r="CU277">
        <v>470.48059080000002</v>
      </c>
      <c r="CV277">
        <v>0.269846629</v>
      </c>
      <c r="CW277" t="e">
        <v>#DIV/0!</v>
      </c>
      <c r="CX277">
        <v>30</v>
      </c>
      <c r="CY277">
        <v>0.18551232908354501</v>
      </c>
      <c r="CZ277">
        <v>-8.9558771198361597</v>
      </c>
      <c r="DA277">
        <v>39.277328441885501</v>
      </c>
      <c r="DB277">
        <v>0.86410122572148096</v>
      </c>
    </row>
    <row r="278" spans="1:106" x14ac:dyDescent="0.3">
      <c r="A278">
        <v>277</v>
      </c>
      <c r="B278" t="s">
        <v>58</v>
      </c>
      <c r="C278">
        <v>44</v>
      </c>
      <c r="D278">
        <v>8</v>
      </c>
      <c r="E278">
        <v>2</v>
      </c>
      <c r="F278">
        <v>3</v>
      </c>
      <c r="G278">
        <v>74</v>
      </c>
      <c r="H278" s="3">
        <v>41318</v>
      </c>
      <c r="I278">
        <v>2</v>
      </c>
      <c r="J278">
        <v>151.23713989999999</v>
      </c>
      <c r="K278">
        <v>3.12049976</v>
      </c>
      <c r="L278">
        <v>144.34398479999999</v>
      </c>
      <c r="M278">
        <v>227.64989249999999</v>
      </c>
      <c r="N278">
        <v>42.8</v>
      </c>
      <c r="O278">
        <v>14</v>
      </c>
      <c r="P278" s="118">
        <v>0.58460648148148142</v>
      </c>
      <c r="Q278" s="118">
        <v>0.15763888888888888</v>
      </c>
      <c r="R278" s="118">
        <v>0.42696759259259259</v>
      </c>
      <c r="S278">
        <v>4470</v>
      </c>
      <c r="T278">
        <v>0</v>
      </c>
      <c r="U278">
        <v>50</v>
      </c>
      <c r="V278">
        <v>-0.49073108999999998</v>
      </c>
      <c r="W278">
        <v>0.28028278000000001</v>
      </c>
      <c r="X278">
        <v>51.52387753</v>
      </c>
      <c r="Y278">
        <v>24.487762450000002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t="e">
        <v>#DIV/0!</v>
      </c>
      <c r="AH278" t="e">
        <v>#DIV/0!</v>
      </c>
      <c r="AI278" t="e">
        <v>#DIV/0!</v>
      </c>
      <c r="AJ278">
        <v>-1</v>
      </c>
      <c r="AK278">
        <v>0.87</v>
      </c>
      <c r="AL278">
        <v>0.92</v>
      </c>
      <c r="AM278">
        <v>10.098558430000001</v>
      </c>
      <c r="AN278">
        <v>0.87504927899999996</v>
      </c>
      <c r="AO278">
        <v>3.2341599999999998E-4</v>
      </c>
      <c r="AP278" t="e">
        <v>#DIV/0!</v>
      </c>
      <c r="AQ278" t="e">
        <v>#DIV/0!</v>
      </c>
      <c r="AR278" t="e">
        <v>#DIV/0!</v>
      </c>
      <c r="AS278">
        <v>1801.0455320000001</v>
      </c>
      <c r="AT278">
        <v>0.5</v>
      </c>
      <c r="AU278" t="e">
        <v>#DIV/0!</v>
      </c>
      <c r="AV278">
        <v>3.2925198880000002</v>
      </c>
      <c r="AW278">
        <v>1.1951745149999999</v>
      </c>
      <c r="AX278">
        <v>24.487762450000002</v>
      </c>
      <c r="AY278">
        <v>2</v>
      </c>
      <c r="AZ278">
        <v>4.644859791</v>
      </c>
      <c r="BA278">
        <v>1</v>
      </c>
      <c r="BB278">
        <v>9.289719582</v>
      </c>
      <c r="BC278">
        <v>24.37808609</v>
      </c>
      <c r="BD278">
        <v>24.487762450000002</v>
      </c>
      <c r="BE278">
        <v>25.01569366</v>
      </c>
      <c r="BF278">
        <v>49.438648219999997</v>
      </c>
      <c r="BG278">
        <v>49.625286099999997</v>
      </c>
      <c r="BH278">
        <v>16.811723709999999</v>
      </c>
      <c r="BI278">
        <v>18.653991699999999</v>
      </c>
      <c r="BJ278">
        <v>55.55936432</v>
      </c>
      <c r="BK278">
        <v>61.647689819999997</v>
      </c>
      <c r="BL278">
        <v>350.774292</v>
      </c>
      <c r="BM278">
        <v>1799.503418</v>
      </c>
      <c r="BN278">
        <v>603.14508060000003</v>
      </c>
      <c r="BO278">
        <v>101.2482758</v>
      </c>
      <c r="BP278">
        <v>-0.26824510099999999</v>
      </c>
      <c r="BQ278">
        <v>0.175164133</v>
      </c>
      <c r="BR278">
        <v>0.25</v>
      </c>
      <c r="BS278">
        <v>-1.355140209</v>
      </c>
      <c r="BT278">
        <v>7.355140209</v>
      </c>
      <c r="BU278">
        <v>1</v>
      </c>
      <c r="BV278">
        <v>0</v>
      </c>
      <c r="BW278">
        <v>0.15999999600000001</v>
      </c>
      <c r="BX278">
        <v>111115</v>
      </c>
      <c r="BY278">
        <v>1.75387146</v>
      </c>
      <c r="BZ278">
        <v>3.2925200000000002E-3</v>
      </c>
      <c r="CA278">
        <v>297.63776250000001</v>
      </c>
      <c r="CB278">
        <v>297.5280861</v>
      </c>
      <c r="CC278">
        <v>287.92054039999999</v>
      </c>
      <c r="CD278">
        <v>0.56565551999999997</v>
      </c>
      <c r="CE278">
        <v>3.0838590109999999</v>
      </c>
      <c r="CF278">
        <v>30.45838547</v>
      </c>
      <c r="CG278">
        <v>11.804393770000001</v>
      </c>
      <c r="CH278">
        <v>24.432924270000001</v>
      </c>
      <c r="CI278">
        <v>3.0737521929999998</v>
      </c>
      <c r="CJ278">
        <v>0.27207395899999998</v>
      </c>
      <c r="CK278">
        <v>1.888684496</v>
      </c>
      <c r="CL278">
        <v>1.185067697</v>
      </c>
      <c r="CM278">
        <v>0.170765163</v>
      </c>
      <c r="CN278">
        <v>5.2167037599999997</v>
      </c>
      <c r="CO278">
        <v>1.038258549</v>
      </c>
      <c r="CP278">
        <v>61.432178239999999</v>
      </c>
      <c r="CQ278">
        <v>49.696600089999997</v>
      </c>
      <c r="CR278">
        <v>-6.0661450000000002E-3</v>
      </c>
      <c r="CS278">
        <v>0</v>
      </c>
      <c r="CT278">
        <v>1574.6541689999999</v>
      </c>
      <c r="CU278">
        <v>0</v>
      </c>
      <c r="CV278" t="e">
        <v>#DIV/0!</v>
      </c>
      <c r="CW278" t="e">
        <v>#DIV/0!</v>
      </c>
      <c r="CX278">
        <v>8</v>
      </c>
      <c r="CY278">
        <v>0.148653671272549</v>
      </c>
      <c r="CZ278">
        <v>-8.1499446430316898</v>
      </c>
      <c r="DA278">
        <v>30.500009887830998</v>
      </c>
      <c r="DB278">
        <v>0.67100021753228201</v>
      </c>
    </row>
    <row r="279" spans="1:106" x14ac:dyDescent="0.3">
      <c r="A279">
        <v>278</v>
      </c>
      <c r="B279" t="s">
        <v>58</v>
      </c>
      <c r="C279">
        <v>44</v>
      </c>
      <c r="D279">
        <v>8</v>
      </c>
      <c r="E279">
        <v>2</v>
      </c>
      <c r="F279">
        <v>3</v>
      </c>
      <c r="G279">
        <v>74</v>
      </c>
      <c r="H279" s="3">
        <v>41318</v>
      </c>
      <c r="I279">
        <v>2</v>
      </c>
      <c r="J279">
        <v>151.23713989999999</v>
      </c>
      <c r="K279">
        <v>3.12049976</v>
      </c>
      <c r="L279">
        <v>144.34398479999999</v>
      </c>
      <c r="M279">
        <v>227.64989249999999</v>
      </c>
      <c r="N279">
        <v>42.8</v>
      </c>
      <c r="O279">
        <v>15</v>
      </c>
      <c r="P279" s="118">
        <v>0.58653935185185191</v>
      </c>
      <c r="Q279" s="118">
        <v>0.15763888888888888</v>
      </c>
      <c r="R279" s="118">
        <v>0.42890046296296297</v>
      </c>
      <c r="S279">
        <v>4637</v>
      </c>
      <c r="T279">
        <v>0</v>
      </c>
      <c r="U279">
        <v>150</v>
      </c>
      <c r="V279">
        <v>7.9543460719999999</v>
      </c>
      <c r="W279">
        <v>0.285750807</v>
      </c>
      <c r="X279">
        <v>97.828530380000004</v>
      </c>
      <c r="Y279">
        <v>24.531356809999998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e">
        <v>#DIV/0!</v>
      </c>
      <c r="AH279" t="e">
        <v>#DIV/0!</v>
      </c>
      <c r="AI279" t="e">
        <v>#DIV/0!</v>
      </c>
      <c r="AJ279">
        <v>-1</v>
      </c>
      <c r="AK279">
        <v>0.87</v>
      </c>
      <c r="AL279">
        <v>0.92</v>
      </c>
      <c r="AM279">
        <v>10.098558430000001</v>
      </c>
      <c r="AN279">
        <v>0.87504927899999996</v>
      </c>
      <c r="AO279">
        <v>5.6878140000000002E-3</v>
      </c>
      <c r="AP279" t="e">
        <v>#DIV/0!</v>
      </c>
      <c r="AQ279" t="e">
        <v>#DIV/0!</v>
      </c>
      <c r="AR279" t="e">
        <v>#DIV/0!</v>
      </c>
      <c r="AS279">
        <v>1801.0455320000001</v>
      </c>
      <c r="AT279">
        <v>0.5</v>
      </c>
      <c r="AU279" t="e">
        <v>#DIV/0!</v>
      </c>
      <c r="AV279">
        <v>3.352660271</v>
      </c>
      <c r="AW279">
        <v>1.194273782</v>
      </c>
      <c r="AX279">
        <v>24.531356809999998</v>
      </c>
      <c r="AY279">
        <v>2</v>
      </c>
      <c r="AZ279">
        <v>4.644859791</v>
      </c>
      <c r="BA279">
        <v>1</v>
      </c>
      <c r="BB279">
        <v>9.289719582</v>
      </c>
      <c r="BC279">
        <v>24.405885699999999</v>
      </c>
      <c r="BD279">
        <v>24.531356809999998</v>
      </c>
      <c r="BE279">
        <v>25.014942170000001</v>
      </c>
      <c r="BF279">
        <v>150.70219420000001</v>
      </c>
      <c r="BG279">
        <v>145.88807679999999</v>
      </c>
      <c r="BH279">
        <v>16.867069239999999</v>
      </c>
      <c r="BI279">
        <v>18.742792130000002</v>
      </c>
      <c r="BJ279">
        <v>55.648517609999999</v>
      </c>
      <c r="BK279">
        <v>61.836982730000003</v>
      </c>
      <c r="BL279">
        <v>350.7791138</v>
      </c>
      <c r="BM279">
        <v>1799.1026609999999</v>
      </c>
      <c r="BN279">
        <v>624.82708739999998</v>
      </c>
      <c r="BO279">
        <v>101.2464142</v>
      </c>
      <c r="BP279">
        <v>-1.7207502999999999E-2</v>
      </c>
      <c r="BQ279">
        <v>0.17198648999999999</v>
      </c>
      <c r="BR279">
        <v>0.75</v>
      </c>
      <c r="BS279">
        <v>-1.355140209</v>
      </c>
      <c r="BT279">
        <v>7.355140209</v>
      </c>
      <c r="BU279">
        <v>1</v>
      </c>
      <c r="BV279">
        <v>0</v>
      </c>
      <c r="BW279">
        <v>0.15999999600000001</v>
      </c>
      <c r="BX279">
        <v>111115</v>
      </c>
      <c r="BY279">
        <v>1.753895569</v>
      </c>
      <c r="BZ279">
        <v>3.3526599999999999E-3</v>
      </c>
      <c r="CA279">
        <v>297.6813568</v>
      </c>
      <c r="CB279">
        <v>297.55588569999998</v>
      </c>
      <c r="CC279">
        <v>287.85641930000003</v>
      </c>
      <c r="CD279">
        <v>0.55406470600000002</v>
      </c>
      <c r="CE279">
        <v>3.0919142769999999</v>
      </c>
      <c r="CF279">
        <v>30.53850649</v>
      </c>
      <c r="CG279">
        <v>11.79571436</v>
      </c>
      <c r="CH279">
        <v>24.468621250000002</v>
      </c>
      <c r="CI279">
        <v>3.080327944</v>
      </c>
      <c r="CJ279">
        <v>0.27722344300000001</v>
      </c>
      <c r="CK279">
        <v>1.8976404950000001</v>
      </c>
      <c r="CL279">
        <v>1.1826874489999999</v>
      </c>
      <c r="CM279">
        <v>0.17401112099999999</v>
      </c>
      <c r="CN279">
        <v>9.9047879059999993</v>
      </c>
      <c r="CO279">
        <v>0.67057248599999997</v>
      </c>
      <c r="CP279">
        <v>61.580271740000001</v>
      </c>
      <c r="CQ279">
        <v>144.73213580000001</v>
      </c>
      <c r="CR279">
        <v>3.3843955000000002E-2</v>
      </c>
      <c r="CS279">
        <v>0</v>
      </c>
      <c r="CT279">
        <v>1574.3034869999999</v>
      </c>
      <c r="CU279">
        <v>0</v>
      </c>
      <c r="CV279" t="e">
        <v>#DIV/0!</v>
      </c>
      <c r="CW279" t="e">
        <v>#DIV/0!</v>
      </c>
      <c r="CX279">
        <v>8</v>
      </c>
      <c r="CY279">
        <v>0.148653671272549</v>
      </c>
      <c r="CZ279">
        <v>-8.1499446430316898</v>
      </c>
      <c r="DA279">
        <v>30.500009887830998</v>
      </c>
      <c r="DB279">
        <v>0.67100021753228201</v>
      </c>
    </row>
    <row r="280" spans="1:106" x14ac:dyDescent="0.3">
      <c r="A280">
        <v>279</v>
      </c>
      <c r="B280" t="s">
        <v>58</v>
      </c>
      <c r="C280">
        <v>44</v>
      </c>
      <c r="D280">
        <v>8</v>
      </c>
      <c r="E280">
        <v>2</v>
      </c>
      <c r="F280">
        <v>3</v>
      </c>
      <c r="G280">
        <v>74</v>
      </c>
      <c r="H280" s="3">
        <v>41318</v>
      </c>
      <c r="I280">
        <v>2</v>
      </c>
      <c r="J280">
        <v>151.23713989999999</v>
      </c>
      <c r="K280">
        <v>3.12049976</v>
      </c>
      <c r="L280">
        <v>144.34398479999999</v>
      </c>
      <c r="M280">
        <v>227.64989249999999</v>
      </c>
      <c r="N280">
        <v>42.8</v>
      </c>
      <c r="O280">
        <v>17</v>
      </c>
      <c r="P280" s="118">
        <v>0.59135416666666674</v>
      </c>
      <c r="Q280" s="118">
        <v>0.15763888888888888</v>
      </c>
      <c r="R280" s="118">
        <v>0.4337152777777778</v>
      </c>
      <c r="S280">
        <v>5053</v>
      </c>
      <c r="T280">
        <v>0</v>
      </c>
      <c r="U280">
        <v>800</v>
      </c>
      <c r="V280">
        <v>43.39235481</v>
      </c>
      <c r="W280">
        <v>0.30652737000000002</v>
      </c>
      <c r="X280">
        <v>527.55687820000003</v>
      </c>
      <c r="Y280">
        <v>24.550397870000001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t="e">
        <v>#DIV/0!</v>
      </c>
      <c r="AH280" t="e">
        <v>#DIV/0!</v>
      </c>
      <c r="AI280" t="e">
        <v>#DIV/0!</v>
      </c>
      <c r="AJ280">
        <v>-1</v>
      </c>
      <c r="AK280">
        <v>0.87</v>
      </c>
      <c r="AL280">
        <v>0.92</v>
      </c>
      <c r="AM280">
        <v>10.098558430000001</v>
      </c>
      <c r="AN280">
        <v>0.87504927899999996</v>
      </c>
      <c r="AO280">
        <v>2.8212938999999999E-2</v>
      </c>
      <c r="AP280" t="e">
        <v>#DIV/0!</v>
      </c>
      <c r="AQ280" t="e">
        <v>#DIV/0!</v>
      </c>
      <c r="AR280" t="e">
        <v>#DIV/0!</v>
      </c>
      <c r="AS280">
        <v>1801.0455320000001</v>
      </c>
      <c r="AT280">
        <v>0.5</v>
      </c>
      <c r="AU280" t="e">
        <v>#DIV/0!</v>
      </c>
      <c r="AV280">
        <v>3.6459650730000002</v>
      </c>
      <c r="AW280">
        <v>1.2132225860000001</v>
      </c>
      <c r="AX280">
        <v>24.550397870000001</v>
      </c>
      <c r="AY280">
        <v>2</v>
      </c>
      <c r="AZ280">
        <v>4.644859791</v>
      </c>
      <c r="BA280">
        <v>1</v>
      </c>
      <c r="BB280">
        <v>9.289719582</v>
      </c>
      <c r="BC280">
        <v>24.486055369999999</v>
      </c>
      <c r="BD280">
        <v>24.550397870000001</v>
      </c>
      <c r="BE280">
        <v>25.016040799999999</v>
      </c>
      <c r="BF280">
        <v>799.52923580000004</v>
      </c>
      <c r="BG280">
        <v>773.18084720000002</v>
      </c>
      <c r="BH280">
        <v>16.553279880000002</v>
      </c>
      <c r="BI280">
        <v>18.593452450000001</v>
      </c>
      <c r="BJ280">
        <v>54.342960359999999</v>
      </c>
      <c r="BK280">
        <v>61.040668490000002</v>
      </c>
      <c r="BL280">
        <v>350.77169800000001</v>
      </c>
      <c r="BM280">
        <v>1798.155884</v>
      </c>
      <c r="BN280">
        <v>683.60626219999995</v>
      </c>
      <c r="BO280">
        <v>101.2300339</v>
      </c>
      <c r="BP280">
        <v>0.43082106100000001</v>
      </c>
      <c r="BQ280">
        <v>0.15408983800000001</v>
      </c>
      <c r="BR280">
        <v>0.25</v>
      </c>
      <c r="BS280">
        <v>-1.355140209</v>
      </c>
      <c r="BT280">
        <v>7.355140209</v>
      </c>
      <c r="BU280">
        <v>1</v>
      </c>
      <c r="BV280">
        <v>0</v>
      </c>
      <c r="BW280">
        <v>0.15999999600000001</v>
      </c>
      <c r="BX280">
        <v>111115</v>
      </c>
      <c r="BY280">
        <v>1.75385849</v>
      </c>
      <c r="BZ280">
        <v>3.6459650000000001E-3</v>
      </c>
      <c r="CA280">
        <v>297.70039789999998</v>
      </c>
      <c r="CB280">
        <v>297.63605539999998</v>
      </c>
      <c r="CC280">
        <v>287.70493499999998</v>
      </c>
      <c r="CD280">
        <v>0.50451399799999996</v>
      </c>
      <c r="CE280">
        <v>3.0954384080000001</v>
      </c>
      <c r="CF280">
        <v>30.57826111</v>
      </c>
      <c r="CG280">
        <v>11.98480865</v>
      </c>
      <c r="CH280">
        <v>24.51822662</v>
      </c>
      <c r="CI280">
        <v>3.089486178</v>
      </c>
      <c r="CJ280">
        <v>0.29673614300000001</v>
      </c>
      <c r="CK280">
        <v>1.882215822</v>
      </c>
      <c r="CL280">
        <v>1.207270356</v>
      </c>
      <c r="CM280">
        <v>0.186315599</v>
      </c>
      <c r="CN280">
        <v>53.404600649999999</v>
      </c>
      <c r="CO280">
        <v>0.68232015899999998</v>
      </c>
      <c r="CP280">
        <v>61.101714430000001</v>
      </c>
      <c r="CQ280">
        <v>766.87498630000005</v>
      </c>
      <c r="CR280">
        <v>3.4573395999999999E-2</v>
      </c>
      <c r="CS280">
        <v>0</v>
      </c>
      <c r="CT280">
        <v>1573.4750100000001</v>
      </c>
      <c r="CU280">
        <v>0</v>
      </c>
      <c r="CV280" t="e">
        <v>#DIV/0!</v>
      </c>
      <c r="CW280" t="e">
        <v>#DIV/0!</v>
      </c>
      <c r="CX280">
        <v>8</v>
      </c>
      <c r="CY280">
        <v>0.148653671272549</v>
      </c>
      <c r="CZ280">
        <v>-8.1499446430316898</v>
      </c>
      <c r="DA280">
        <v>30.500009887830998</v>
      </c>
      <c r="DB280">
        <v>0.67100021753228201</v>
      </c>
    </row>
    <row r="281" spans="1:106" x14ac:dyDescent="0.3">
      <c r="A281">
        <v>280</v>
      </c>
      <c r="B281" t="s">
        <v>58</v>
      </c>
      <c r="C281">
        <v>44</v>
      </c>
      <c r="D281">
        <v>8</v>
      </c>
      <c r="E281">
        <v>2</v>
      </c>
      <c r="F281">
        <v>3</v>
      </c>
      <c r="G281">
        <v>74</v>
      </c>
      <c r="H281" s="3">
        <v>41318</v>
      </c>
      <c r="I281">
        <v>2</v>
      </c>
      <c r="J281">
        <v>151.23713989999999</v>
      </c>
      <c r="K281">
        <v>3.12049976</v>
      </c>
      <c r="L281">
        <v>144.34398479999999</v>
      </c>
      <c r="M281">
        <v>227.64989249999999</v>
      </c>
      <c r="N281">
        <v>42.8</v>
      </c>
      <c r="O281">
        <v>18</v>
      </c>
      <c r="P281" s="118">
        <v>0.59318287037037043</v>
      </c>
      <c r="Q281" s="118">
        <v>0.15763888888888888</v>
      </c>
      <c r="R281" s="118">
        <v>0.43554398148148149</v>
      </c>
      <c r="S281">
        <v>5202.5</v>
      </c>
      <c r="T281">
        <v>0</v>
      </c>
      <c r="U281">
        <v>400</v>
      </c>
      <c r="V281">
        <v>26.346001090000001</v>
      </c>
      <c r="W281">
        <v>0.29711965899999998</v>
      </c>
      <c r="X281">
        <v>232.05579410000001</v>
      </c>
      <c r="Y281">
        <v>24.697225570000001</v>
      </c>
      <c r="Z281">
        <v>3</v>
      </c>
      <c r="AA281">
        <v>3</v>
      </c>
      <c r="AB281">
        <v>0</v>
      </c>
      <c r="AC281">
        <v>0</v>
      </c>
      <c r="AD281">
        <v>495.37695309999998</v>
      </c>
      <c r="AE281">
        <v>864.61889650000001</v>
      </c>
      <c r="AF281">
        <v>659.74951169999997</v>
      </c>
      <c r="AG281" t="e">
        <v>#DIV/0!</v>
      </c>
      <c r="AH281">
        <v>0.42705745299999998</v>
      </c>
      <c r="AI281">
        <v>0.236947614</v>
      </c>
      <c r="AJ281">
        <v>-1</v>
      </c>
      <c r="AK281">
        <v>0.87</v>
      </c>
      <c r="AL281">
        <v>0.92</v>
      </c>
      <c r="AM281">
        <v>10.098558430000001</v>
      </c>
      <c r="AN281">
        <v>0.87504927899999996</v>
      </c>
      <c r="AO281">
        <v>1.7382775E-2</v>
      </c>
      <c r="AP281">
        <v>0.55483779300000002</v>
      </c>
      <c r="AQ281">
        <v>1.7453757000000001</v>
      </c>
      <c r="AR281">
        <v>-1</v>
      </c>
      <c r="AS281">
        <v>1797.803467</v>
      </c>
      <c r="AT281">
        <v>0.5</v>
      </c>
      <c r="AU281">
        <v>186.3790396</v>
      </c>
      <c r="AV281">
        <v>3.5928896149999998</v>
      </c>
      <c r="AW281">
        <v>1.2319074480000001</v>
      </c>
      <c r="AX281">
        <v>24.697225570000001</v>
      </c>
      <c r="AY281">
        <v>2</v>
      </c>
      <c r="AZ281">
        <v>4.644859791</v>
      </c>
      <c r="BA281">
        <v>1</v>
      </c>
      <c r="BB281">
        <v>9.289719582</v>
      </c>
      <c r="BC281">
        <v>24.501670839999999</v>
      </c>
      <c r="BD281">
        <v>24.697225570000001</v>
      </c>
      <c r="BE281">
        <v>25.017490389999999</v>
      </c>
      <c r="BF281">
        <v>399.74545289999998</v>
      </c>
      <c r="BG281">
        <v>383.93759160000002</v>
      </c>
      <c r="BH281">
        <v>16.669363019999999</v>
      </c>
      <c r="BI281">
        <v>18.679609299999999</v>
      </c>
      <c r="BJ281">
        <v>54.669654850000001</v>
      </c>
      <c r="BK281">
        <v>61.262557979999997</v>
      </c>
      <c r="BL281">
        <v>350.78048710000002</v>
      </c>
      <c r="BM281">
        <v>1797.803467</v>
      </c>
      <c r="BN281">
        <v>705.94238280000002</v>
      </c>
      <c r="BO281">
        <v>101.22396089999999</v>
      </c>
      <c r="BP281">
        <v>0.47137892199999998</v>
      </c>
      <c r="BQ281">
        <v>0.16453447900000001</v>
      </c>
      <c r="BR281">
        <v>0.5</v>
      </c>
      <c r="BS281">
        <v>-1.355140209</v>
      </c>
      <c r="BT281">
        <v>7.355140209</v>
      </c>
      <c r="BU281">
        <v>1</v>
      </c>
      <c r="BV281">
        <v>0</v>
      </c>
      <c r="BW281">
        <v>0.15999999600000001</v>
      </c>
      <c r="BX281">
        <v>111115</v>
      </c>
      <c r="BY281">
        <v>1.7539024350000001</v>
      </c>
      <c r="BZ281">
        <v>3.5928900000000001E-3</v>
      </c>
      <c r="CA281">
        <v>297.8472256</v>
      </c>
      <c r="CB281">
        <v>297.65167079999998</v>
      </c>
      <c r="CC281">
        <v>287.64854830000002</v>
      </c>
      <c r="CD281">
        <v>0.50764281899999997</v>
      </c>
      <c r="CE281">
        <v>3.122731489</v>
      </c>
      <c r="CF281">
        <v>30.849726310000001</v>
      </c>
      <c r="CG281">
        <v>12.17011701</v>
      </c>
      <c r="CH281">
        <v>24.599448200000001</v>
      </c>
      <c r="CI281">
        <v>3.1045328479999998</v>
      </c>
      <c r="CJ281">
        <v>0.28791119199999998</v>
      </c>
      <c r="CK281">
        <v>1.8908240409999999</v>
      </c>
      <c r="CL281">
        <v>1.2137088069999999</v>
      </c>
      <c r="CM281">
        <v>0.18074976500000001</v>
      </c>
      <c r="CN281">
        <v>23.48960662</v>
      </c>
      <c r="CO281">
        <v>0.60441019399999996</v>
      </c>
      <c r="CP281">
        <v>60.802247080000001</v>
      </c>
      <c r="CQ281">
        <v>380.10893979999997</v>
      </c>
      <c r="CR281">
        <v>4.2143078E-2</v>
      </c>
      <c r="CS281">
        <v>0</v>
      </c>
      <c r="CT281">
        <v>1573.1666279999999</v>
      </c>
      <c r="CU281">
        <v>369.24194340000003</v>
      </c>
      <c r="CV281">
        <v>0.236947614</v>
      </c>
      <c r="CW281" t="e">
        <v>#DIV/0!</v>
      </c>
      <c r="CX281">
        <v>8</v>
      </c>
      <c r="CY281">
        <v>0.148653671272549</v>
      </c>
      <c r="CZ281">
        <v>-8.1499446430316898</v>
      </c>
      <c r="DA281">
        <v>30.500009887830998</v>
      </c>
      <c r="DB281">
        <v>0.67100021753228201</v>
      </c>
    </row>
    <row r="282" spans="1:106" x14ac:dyDescent="0.3">
      <c r="A282">
        <v>281</v>
      </c>
      <c r="B282" t="s">
        <v>69</v>
      </c>
      <c r="C282">
        <v>55</v>
      </c>
      <c r="D282">
        <v>17</v>
      </c>
      <c r="E282">
        <v>2</v>
      </c>
      <c r="F282">
        <v>5</v>
      </c>
      <c r="G282">
        <v>74</v>
      </c>
      <c r="H282" s="3">
        <v>41318</v>
      </c>
      <c r="I282">
        <v>2</v>
      </c>
      <c r="J282">
        <v>169.49928639999999</v>
      </c>
      <c r="K282">
        <v>3.3674165390000002</v>
      </c>
      <c r="L282">
        <v>168.1237107</v>
      </c>
      <c r="M282">
        <v>254.40083519999999</v>
      </c>
      <c r="N282">
        <v>43.8</v>
      </c>
      <c r="O282">
        <v>20</v>
      </c>
      <c r="P282" s="118">
        <v>0.59950231481481475</v>
      </c>
      <c r="Q282" s="118">
        <v>0.15763888888888888</v>
      </c>
      <c r="R282" s="118">
        <v>0.44186342592592592</v>
      </c>
      <c r="S282">
        <v>5757</v>
      </c>
      <c r="T282">
        <v>0</v>
      </c>
      <c r="U282">
        <v>50</v>
      </c>
      <c r="V282">
        <v>-0.63748725900000003</v>
      </c>
      <c r="W282">
        <v>0.200740051</v>
      </c>
      <c r="X282">
        <v>53.306469489999998</v>
      </c>
      <c r="Y282">
        <v>25.53107262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e">
        <v>#DIV/0!</v>
      </c>
      <c r="AH282" t="e">
        <v>#DIV/0!</v>
      </c>
      <c r="AI282" t="e">
        <v>#DIV/0!</v>
      </c>
      <c r="AJ282">
        <v>-1</v>
      </c>
      <c r="AK282">
        <v>0.87</v>
      </c>
      <c r="AL282">
        <v>0.92</v>
      </c>
      <c r="AM282">
        <v>10.06966877</v>
      </c>
      <c r="AN282">
        <v>0.87503483400000004</v>
      </c>
      <c r="AO282">
        <v>2.2996099999999999E-4</v>
      </c>
      <c r="AP282" t="e">
        <v>#DIV/0!</v>
      </c>
      <c r="AQ282" t="e">
        <v>#DIV/0!</v>
      </c>
      <c r="AR282" t="e">
        <v>#DIV/0!</v>
      </c>
      <c r="AS282">
        <v>1797.803467</v>
      </c>
      <c r="AT282">
        <v>0.5</v>
      </c>
      <c r="AU282" t="e">
        <v>#DIV/0!</v>
      </c>
      <c r="AV282">
        <v>2.8909534990000001</v>
      </c>
      <c r="AW282">
        <v>1.451432346</v>
      </c>
      <c r="AX282">
        <v>25.53107262</v>
      </c>
      <c r="AY282">
        <v>2</v>
      </c>
      <c r="AZ282">
        <v>4.644859791</v>
      </c>
      <c r="BA282">
        <v>1</v>
      </c>
      <c r="BB282">
        <v>9.289719582</v>
      </c>
      <c r="BC282">
        <v>24.547807689999999</v>
      </c>
      <c r="BD282">
        <v>25.53107262</v>
      </c>
      <c r="BE282">
        <v>25.007452010000002</v>
      </c>
      <c r="BF282">
        <v>49.053646090000001</v>
      </c>
      <c r="BG282">
        <v>49.335800169999999</v>
      </c>
      <c r="BH282">
        <v>16.466278079999999</v>
      </c>
      <c r="BI282">
        <v>18.084802629999999</v>
      </c>
      <c r="BJ282">
        <v>53.846164700000003</v>
      </c>
      <c r="BK282">
        <v>59.138881679999997</v>
      </c>
      <c r="BL282">
        <v>350.7727051</v>
      </c>
      <c r="BM282">
        <v>1801.5356449999999</v>
      </c>
      <c r="BN282">
        <v>884.84332280000001</v>
      </c>
      <c r="BO282">
        <v>101.2078552</v>
      </c>
      <c r="BP282">
        <v>3.1235336999999998E-2</v>
      </c>
      <c r="BQ282">
        <v>0.17572489399999999</v>
      </c>
      <c r="BR282">
        <v>0.25</v>
      </c>
      <c r="BS282">
        <v>-1.355140209</v>
      </c>
      <c r="BT282">
        <v>7.355140209</v>
      </c>
      <c r="BU282">
        <v>1</v>
      </c>
      <c r="BV282">
        <v>0</v>
      </c>
      <c r="BW282">
        <v>0.15999999600000001</v>
      </c>
      <c r="BX282">
        <v>111115</v>
      </c>
      <c r="BY282">
        <v>1.7538635250000001</v>
      </c>
      <c r="BZ282">
        <v>2.8909529999999999E-3</v>
      </c>
      <c r="CA282">
        <v>298.68107259999999</v>
      </c>
      <c r="CB282">
        <v>297.6978077</v>
      </c>
      <c r="CC282">
        <v>288.2456967</v>
      </c>
      <c r="CD282">
        <v>0.59753687899999997</v>
      </c>
      <c r="CE282">
        <v>3.2817564319999999</v>
      </c>
      <c r="CF282">
        <v>32.425906320000003</v>
      </c>
      <c r="CG282">
        <v>14.341103690000001</v>
      </c>
      <c r="CH282">
        <v>25.039440160000002</v>
      </c>
      <c r="CI282">
        <v>3.1871619259999999</v>
      </c>
      <c r="CJ282">
        <v>0.19649404300000001</v>
      </c>
      <c r="CK282">
        <v>1.8303240860000001</v>
      </c>
      <c r="CL282">
        <v>1.3568378400000001</v>
      </c>
      <c r="CM282">
        <v>0.123183324</v>
      </c>
      <c r="CN282">
        <v>5.3950334460000002</v>
      </c>
      <c r="CO282">
        <v>1.080482516</v>
      </c>
      <c r="CP282">
        <v>55.586504769999998</v>
      </c>
      <c r="CQ282">
        <v>49.428441050000004</v>
      </c>
      <c r="CR282">
        <v>-7.169089E-3</v>
      </c>
      <c r="CS282">
        <v>0</v>
      </c>
      <c r="CT282">
        <v>1576.406444</v>
      </c>
      <c r="CU282">
        <v>0</v>
      </c>
      <c r="CV282" t="e">
        <v>#DIV/0!</v>
      </c>
      <c r="CW282" t="e">
        <v>#DIV/0!</v>
      </c>
      <c r="CX282">
        <v>17</v>
      </c>
      <c r="CY282">
        <v>0.16547274952691801</v>
      </c>
      <c r="CZ282">
        <v>-9.4582553330830894</v>
      </c>
      <c r="DA282">
        <v>33.564659543915702</v>
      </c>
      <c r="DB282">
        <v>0.738422509966145</v>
      </c>
    </row>
    <row r="283" spans="1:106" x14ac:dyDescent="0.3">
      <c r="A283">
        <v>282</v>
      </c>
      <c r="B283" t="s">
        <v>69</v>
      </c>
      <c r="C283">
        <v>55</v>
      </c>
      <c r="D283">
        <v>17</v>
      </c>
      <c r="E283">
        <v>2</v>
      </c>
      <c r="F283">
        <v>5</v>
      </c>
      <c r="G283">
        <v>74</v>
      </c>
      <c r="H283" s="3">
        <v>41318</v>
      </c>
      <c r="I283">
        <v>2</v>
      </c>
      <c r="J283">
        <v>169.49928639999999</v>
      </c>
      <c r="K283">
        <v>3.3674165390000002</v>
      </c>
      <c r="L283">
        <v>168.1237107</v>
      </c>
      <c r="M283">
        <v>254.40083519999999</v>
      </c>
      <c r="N283">
        <v>43.8</v>
      </c>
      <c r="O283">
        <v>21</v>
      </c>
      <c r="P283" s="118">
        <v>0.60192129629629632</v>
      </c>
      <c r="Q283" s="118">
        <v>0.15763888888888888</v>
      </c>
      <c r="R283" s="118">
        <v>0.44428240740740743</v>
      </c>
      <c r="S283">
        <v>5966</v>
      </c>
      <c r="T283">
        <v>0</v>
      </c>
      <c r="U283">
        <v>150</v>
      </c>
      <c r="V283">
        <v>8.2563455040000004</v>
      </c>
      <c r="W283">
        <v>0.25185309900000002</v>
      </c>
      <c r="X283">
        <v>89.532964239999998</v>
      </c>
      <c r="Y283">
        <v>25.014968870000001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t="e">
        <v>#DIV/0!</v>
      </c>
      <c r="AH283" t="e">
        <v>#DIV/0!</v>
      </c>
      <c r="AI283" t="e">
        <v>#DIV/0!</v>
      </c>
      <c r="AJ283">
        <v>-1</v>
      </c>
      <c r="AK283">
        <v>0.87</v>
      </c>
      <c r="AL283">
        <v>0.92</v>
      </c>
      <c r="AM283">
        <v>10.098558430000001</v>
      </c>
      <c r="AN283">
        <v>0.87504927899999996</v>
      </c>
      <c r="AO283">
        <v>5.8850669999999999E-3</v>
      </c>
      <c r="AP283" t="e">
        <v>#DIV/0!</v>
      </c>
      <c r="AQ283" t="e">
        <v>#DIV/0!</v>
      </c>
      <c r="AR283" t="e">
        <v>#DIV/0!</v>
      </c>
      <c r="AS283">
        <v>1797.803467</v>
      </c>
      <c r="AT283">
        <v>0.5</v>
      </c>
      <c r="AU283" t="e">
        <v>#DIV/0!</v>
      </c>
      <c r="AV283">
        <v>3.2960638279999999</v>
      </c>
      <c r="AW283">
        <v>1.326412983</v>
      </c>
      <c r="AX283">
        <v>25.014968870000001</v>
      </c>
      <c r="AY283">
        <v>2</v>
      </c>
      <c r="AZ283">
        <v>4.644859791</v>
      </c>
      <c r="BA283">
        <v>1</v>
      </c>
      <c r="BB283">
        <v>9.289719582</v>
      </c>
      <c r="BC283">
        <v>24.479158399999999</v>
      </c>
      <c r="BD283">
        <v>25.014968870000001</v>
      </c>
      <c r="BE283">
        <v>25.018159870000002</v>
      </c>
      <c r="BF283">
        <v>150.70401000000001</v>
      </c>
      <c r="BG283">
        <v>145.72264100000001</v>
      </c>
      <c r="BH283">
        <v>16.496885299999999</v>
      </c>
      <c r="BI283">
        <v>18.341728209999999</v>
      </c>
      <c r="BJ283">
        <v>54.161785129999998</v>
      </c>
      <c r="BK283">
        <v>60.218685149999999</v>
      </c>
      <c r="BL283">
        <v>350.7733154</v>
      </c>
      <c r="BM283">
        <v>1797.445068</v>
      </c>
      <c r="BN283">
        <v>1105.012207</v>
      </c>
      <c r="BO283">
        <v>101.19566349999999</v>
      </c>
      <c r="BP283">
        <v>0.345780015</v>
      </c>
      <c r="BQ283">
        <v>0.17400827999999999</v>
      </c>
      <c r="BR283">
        <v>0.5</v>
      </c>
      <c r="BS283">
        <v>-1.355140209</v>
      </c>
      <c r="BT283">
        <v>7.355140209</v>
      </c>
      <c r="BU283">
        <v>1</v>
      </c>
      <c r="BV283">
        <v>0</v>
      </c>
      <c r="BW283">
        <v>0.15999999600000001</v>
      </c>
      <c r="BX283">
        <v>111115</v>
      </c>
      <c r="BY283">
        <v>1.7538665769999999</v>
      </c>
      <c r="BZ283">
        <v>3.296064E-3</v>
      </c>
      <c r="CA283">
        <v>298.16496890000002</v>
      </c>
      <c r="CB283">
        <v>297.62915839999999</v>
      </c>
      <c r="CC283">
        <v>287.5912045</v>
      </c>
      <c r="CD283">
        <v>0.54415697200000002</v>
      </c>
      <c r="CE283">
        <v>3.1825163380000001</v>
      </c>
      <c r="CF283">
        <v>31.449137539999999</v>
      </c>
      <c r="CG283">
        <v>13.107409329999999</v>
      </c>
      <c r="CH283">
        <v>24.74706364</v>
      </c>
      <c r="CI283">
        <v>3.1320433350000001</v>
      </c>
      <c r="CJ283">
        <v>0.24520534999999999</v>
      </c>
      <c r="CK283">
        <v>1.8561033549999999</v>
      </c>
      <c r="CL283">
        <v>1.27593998</v>
      </c>
      <c r="CM283">
        <v>0.153837052</v>
      </c>
      <c r="CN283">
        <v>9.0603477170000009</v>
      </c>
      <c r="CO283">
        <v>0.61440668099999995</v>
      </c>
      <c r="CP283">
        <v>58.385989389999999</v>
      </c>
      <c r="CQ283">
        <v>144.52281289999999</v>
      </c>
      <c r="CR283">
        <v>3.3354935000000002E-2</v>
      </c>
      <c r="CS283">
        <v>0</v>
      </c>
      <c r="CT283">
        <v>1572.8530109999999</v>
      </c>
      <c r="CU283">
        <v>0</v>
      </c>
      <c r="CV283" t="e">
        <v>#DIV/0!</v>
      </c>
      <c r="CW283" t="e">
        <v>#DIV/0!</v>
      </c>
      <c r="CX283">
        <v>17</v>
      </c>
      <c r="CY283">
        <v>0.16547274952691801</v>
      </c>
      <c r="CZ283">
        <v>-9.4582553330830894</v>
      </c>
      <c r="DA283">
        <v>33.564659543915702</v>
      </c>
      <c r="DB283">
        <v>0.738422509966145</v>
      </c>
    </row>
    <row r="284" spans="1:106" x14ac:dyDescent="0.3">
      <c r="A284">
        <v>283</v>
      </c>
      <c r="B284" t="s">
        <v>69</v>
      </c>
      <c r="C284">
        <v>55</v>
      </c>
      <c r="D284">
        <v>17</v>
      </c>
      <c r="E284">
        <v>2</v>
      </c>
      <c r="F284">
        <v>5</v>
      </c>
      <c r="G284">
        <v>74</v>
      </c>
      <c r="H284" s="3">
        <v>41318</v>
      </c>
      <c r="I284">
        <v>2</v>
      </c>
      <c r="J284">
        <v>169.49928639999999</v>
      </c>
      <c r="K284">
        <v>3.3674165390000002</v>
      </c>
      <c r="L284">
        <v>168.1237107</v>
      </c>
      <c r="M284">
        <v>254.40083519999999</v>
      </c>
      <c r="N284">
        <v>43.8</v>
      </c>
      <c r="O284">
        <v>23</v>
      </c>
      <c r="P284" s="118">
        <v>0.60650462962962959</v>
      </c>
      <c r="Q284" s="118">
        <v>0.15763888888888888</v>
      </c>
      <c r="R284" s="118">
        <v>0.44886574074074076</v>
      </c>
      <c r="S284">
        <v>6362</v>
      </c>
      <c r="T284">
        <v>0</v>
      </c>
      <c r="U284">
        <v>800</v>
      </c>
      <c r="V284">
        <v>47.994623660000002</v>
      </c>
      <c r="W284">
        <v>0.31173569400000001</v>
      </c>
      <c r="X284">
        <v>504.58372259999999</v>
      </c>
      <c r="Y284">
        <v>24.66720772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e">
        <v>#DIV/0!</v>
      </c>
      <c r="AH284" t="e">
        <v>#DIV/0!</v>
      </c>
      <c r="AI284" t="e">
        <v>#DIV/0!</v>
      </c>
      <c r="AJ284">
        <v>-1</v>
      </c>
      <c r="AK284">
        <v>0.87</v>
      </c>
      <c r="AL284">
        <v>0.92</v>
      </c>
      <c r="AM284">
        <v>10.098558430000001</v>
      </c>
      <c r="AN284">
        <v>0.87504927899999996</v>
      </c>
      <c r="AO284">
        <v>3.1150105000000001E-2</v>
      </c>
      <c r="AP284" t="e">
        <v>#DIV/0!</v>
      </c>
      <c r="AQ284" t="e">
        <v>#DIV/0!</v>
      </c>
      <c r="AR284" t="e">
        <v>#DIV/0!</v>
      </c>
      <c r="AS284">
        <v>1797.803467</v>
      </c>
      <c r="AT284">
        <v>0.5</v>
      </c>
      <c r="AU284" t="e">
        <v>#DIV/0!</v>
      </c>
      <c r="AV284">
        <v>3.7230557530000001</v>
      </c>
      <c r="AW284">
        <v>1.2180202760000001</v>
      </c>
      <c r="AX284">
        <v>24.66720772</v>
      </c>
      <c r="AY284">
        <v>2</v>
      </c>
      <c r="AZ284">
        <v>4.644859791</v>
      </c>
      <c r="BA284">
        <v>1</v>
      </c>
      <c r="BB284">
        <v>9.289719582</v>
      </c>
      <c r="BC284">
        <v>24.491832729999999</v>
      </c>
      <c r="BD284">
        <v>24.66720772</v>
      </c>
      <c r="BE284">
        <v>25.013071060000001</v>
      </c>
      <c r="BF284">
        <v>799.53295900000001</v>
      </c>
      <c r="BG284">
        <v>770.52966309999999</v>
      </c>
      <c r="BH284">
        <v>16.685970309999998</v>
      </c>
      <c r="BI284">
        <v>18.769084929999998</v>
      </c>
      <c r="BJ284">
        <v>54.734252929999997</v>
      </c>
      <c r="BK284">
        <v>61.567401889999999</v>
      </c>
      <c r="BL284">
        <v>350.74185180000001</v>
      </c>
      <c r="BM284">
        <v>1797.4482419999999</v>
      </c>
      <c r="BN284">
        <v>1024.506836</v>
      </c>
      <c r="BO284">
        <v>101.1831055</v>
      </c>
      <c r="BP284">
        <v>0.67857420400000001</v>
      </c>
      <c r="BQ284">
        <v>0.15432444200000001</v>
      </c>
      <c r="BR284">
        <v>1</v>
      </c>
      <c r="BS284">
        <v>-1.355140209</v>
      </c>
      <c r="BT284">
        <v>7.355140209</v>
      </c>
      <c r="BU284">
        <v>1</v>
      </c>
      <c r="BV284">
        <v>0</v>
      </c>
      <c r="BW284">
        <v>0.15999999600000001</v>
      </c>
      <c r="BX284">
        <v>111115</v>
      </c>
      <c r="BY284">
        <v>1.7537092590000001</v>
      </c>
      <c r="BZ284">
        <v>3.7230560000000002E-3</v>
      </c>
      <c r="CA284">
        <v>297.81720769999998</v>
      </c>
      <c r="CB284">
        <v>297.64183270000001</v>
      </c>
      <c r="CC284">
        <v>287.59171229999998</v>
      </c>
      <c r="CD284">
        <v>0.48539237299999999</v>
      </c>
      <c r="CE284">
        <v>3.1171345760000002</v>
      </c>
      <c r="CF284">
        <v>30.80686802</v>
      </c>
      <c r="CG284">
        <v>12.03778309</v>
      </c>
      <c r="CH284">
        <v>24.57952023</v>
      </c>
      <c r="CI284">
        <v>3.1008351809999999</v>
      </c>
      <c r="CJ284">
        <v>0.30161440099999998</v>
      </c>
      <c r="CK284">
        <v>1.8991142999999999</v>
      </c>
      <c r="CL284">
        <v>1.201720881</v>
      </c>
      <c r="CM284">
        <v>0.18939293700000001</v>
      </c>
      <c r="CN284">
        <v>51.055348019999997</v>
      </c>
      <c r="CO284">
        <v>0.654853079</v>
      </c>
      <c r="CP284">
        <v>61.232708510000002</v>
      </c>
      <c r="CQ284">
        <v>763.55499159999999</v>
      </c>
      <c r="CR284">
        <v>3.8488921000000002E-2</v>
      </c>
      <c r="CS284">
        <v>0</v>
      </c>
      <c r="CT284">
        <v>1572.855789</v>
      </c>
      <c r="CU284">
        <v>0</v>
      </c>
      <c r="CV284" t="e">
        <v>#DIV/0!</v>
      </c>
      <c r="CW284" t="e">
        <v>#DIV/0!</v>
      </c>
      <c r="CX284">
        <v>17</v>
      </c>
      <c r="CY284">
        <v>0.16547274952691801</v>
      </c>
      <c r="CZ284">
        <v>-9.4582553330830894</v>
      </c>
      <c r="DA284">
        <v>33.564659543915702</v>
      </c>
      <c r="DB284">
        <v>0.738422509966145</v>
      </c>
    </row>
    <row r="285" spans="1:106" x14ac:dyDescent="0.3">
      <c r="A285">
        <v>284</v>
      </c>
      <c r="B285" t="s">
        <v>69</v>
      </c>
      <c r="C285">
        <v>55</v>
      </c>
      <c r="D285">
        <v>17</v>
      </c>
      <c r="E285">
        <v>2</v>
      </c>
      <c r="F285">
        <v>5</v>
      </c>
      <c r="G285">
        <v>74</v>
      </c>
      <c r="H285" s="3">
        <v>41318</v>
      </c>
      <c r="I285">
        <v>2</v>
      </c>
      <c r="J285">
        <v>169.49928639999999</v>
      </c>
      <c r="K285">
        <v>3.3674165390000002</v>
      </c>
      <c r="L285">
        <v>168.1237107</v>
      </c>
      <c r="M285">
        <v>254.40083519999999</v>
      </c>
      <c r="N285">
        <v>43.8</v>
      </c>
      <c r="O285">
        <v>25</v>
      </c>
      <c r="P285" s="118">
        <v>0.61056712962962967</v>
      </c>
      <c r="Q285" s="118">
        <v>0.15763888888888888</v>
      </c>
      <c r="R285" s="118">
        <v>0.45292824074074073</v>
      </c>
      <c r="S285">
        <v>6703.5</v>
      </c>
      <c r="T285">
        <v>0</v>
      </c>
      <c r="U285">
        <v>400</v>
      </c>
      <c r="V285">
        <v>30.337164529999999</v>
      </c>
      <c r="W285">
        <v>0.37041322599999998</v>
      </c>
      <c r="X285">
        <v>240.49530799999999</v>
      </c>
      <c r="Y285">
        <v>24.622699740000002</v>
      </c>
      <c r="Z285">
        <v>4</v>
      </c>
      <c r="AA285">
        <v>4</v>
      </c>
      <c r="AB285">
        <v>0</v>
      </c>
      <c r="AC285">
        <v>0</v>
      </c>
      <c r="AD285">
        <v>496.40136719999998</v>
      </c>
      <c r="AE285">
        <v>914.21362299999998</v>
      </c>
      <c r="AF285">
        <v>682.68310550000001</v>
      </c>
      <c r="AG285" t="e">
        <v>#DIV/0!</v>
      </c>
      <c r="AH285">
        <v>0.45701819100000002</v>
      </c>
      <c r="AI285">
        <v>0.25325647299999998</v>
      </c>
      <c r="AJ285">
        <v>-1</v>
      </c>
      <c r="AK285">
        <v>0.87</v>
      </c>
      <c r="AL285">
        <v>0.92</v>
      </c>
      <c r="AM285">
        <v>10.06966877</v>
      </c>
      <c r="AN285">
        <v>0.87503483400000004</v>
      </c>
      <c r="AO285">
        <v>1.9872681999999999E-2</v>
      </c>
      <c r="AP285">
        <v>0.55414965500000002</v>
      </c>
      <c r="AQ285">
        <v>1.8416823229999999</v>
      </c>
      <c r="AR285">
        <v>-1</v>
      </c>
      <c r="AS285">
        <v>1802.0958250000001</v>
      </c>
      <c r="AT285">
        <v>0.5</v>
      </c>
      <c r="AU285">
        <v>199.6796382</v>
      </c>
      <c r="AV285">
        <v>4.3065519810000001</v>
      </c>
      <c r="AW285">
        <v>1.192795772</v>
      </c>
      <c r="AX285">
        <v>24.622699740000002</v>
      </c>
      <c r="AY285">
        <v>2</v>
      </c>
      <c r="AZ285">
        <v>4.644859791</v>
      </c>
      <c r="BA285">
        <v>1</v>
      </c>
      <c r="BB285">
        <v>9.289719582</v>
      </c>
      <c r="BC285">
        <v>24.508552550000001</v>
      </c>
      <c r="BD285">
        <v>24.622699740000002</v>
      </c>
      <c r="BE285">
        <v>25.01214027</v>
      </c>
      <c r="BF285">
        <v>400.23657229999998</v>
      </c>
      <c r="BG285">
        <v>381.9981995</v>
      </c>
      <c r="BH285">
        <v>16.529096599999999</v>
      </c>
      <c r="BI285">
        <v>18.938463209999998</v>
      </c>
      <c r="BJ285">
        <v>54.15989304</v>
      </c>
      <c r="BK285">
        <v>62.054519650000003</v>
      </c>
      <c r="BL285">
        <v>350.71395869999998</v>
      </c>
      <c r="BM285">
        <v>1802.0958250000001</v>
      </c>
      <c r="BN285">
        <v>1109.8835449999999</v>
      </c>
      <c r="BO285">
        <v>101.1727448</v>
      </c>
      <c r="BP285">
        <v>0.65925657699999995</v>
      </c>
      <c r="BQ285">
        <v>0.17040148399999999</v>
      </c>
      <c r="BR285">
        <v>0.25</v>
      </c>
      <c r="BS285">
        <v>-1.355140209</v>
      </c>
      <c r="BT285">
        <v>7.355140209</v>
      </c>
      <c r="BU285">
        <v>1</v>
      </c>
      <c r="BV285">
        <v>0</v>
      </c>
      <c r="BW285">
        <v>0.15999999600000001</v>
      </c>
      <c r="BX285">
        <v>111115</v>
      </c>
      <c r="BY285">
        <v>1.7535697939999999</v>
      </c>
      <c r="BZ285">
        <v>4.3065519999999999E-3</v>
      </c>
      <c r="CA285">
        <v>297.77269969999998</v>
      </c>
      <c r="CB285">
        <v>297.65855260000001</v>
      </c>
      <c r="CC285">
        <v>288.33532559999998</v>
      </c>
      <c r="CD285">
        <v>0.38828195700000001</v>
      </c>
      <c r="CE285">
        <v>3.1088520759999998</v>
      </c>
      <c r="CF285">
        <v>30.72815791</v>
      </c>
      <c r="CG285">
        <v>11.789694689999999</v>
      </c>
      <c r="CH285">
        <v>24.565626139999999</v>
      </c>
      <c r="CI285">
        <v>3.098259391</v>
      </c>
      <c r="CJ285">
        <v>0.35620990600000002</v>
      </c>
      <c r="CK285">
        <v>1.916056304</v>
      </c>
      <c r="CL285">
        <v>1.182203087</v>
      </c>
      <c r="CM285">
        <v>0.22386514199999999</v>
      </c>
      <c r="CN285">
        <v>24.331570410000001</v>
      </c>
      <c r="CO285">
        <v>0.629571836</v>
      </c>
      <c r="CP285">
        <v>62.163872310000002</v>
      </c>
      <c r="CQ285">
        <v>377.58954410000001</v>
      </c>
      <c r="CR285">
        <v>4.9945123000000001E-2</v>
      </c>
      <c r="CS285">
        <v>0</v>
      </c>
      <c r="CT285">
        <v>1576.896622</v>
      </c>
      <c r="CU285">
        <v>417.81225590000003</v>
      </c>
      <c r="CV285">
        <v>0.25325647299999998</v>
      </c>
      <c r="CW285" t="e">
        <v>#DIV/0!</v>
      </c>
      <c r="CX285">
        <v>17</v>
      </c>
      <c r="CY285">
        <v>0.16547274952691801</v>
      </c>
      <c r="CZ285">
        <v>-9.4582553330830894</v>
      </c>
      <c r="DA285">
        <v>33.564659543915702</v>
      </c>
      <c r="DB285">
        <v>0.738422509966145</v>
      </c>
    </row>
    <row r="286" spans="1:106" x14ac:dyDescent="0.3">
      <c r="A286">
        <v>285</v>
      </c>
      <c r="B286" t="s">
        <v>74</v>
      </c>
      <c r="C286">
        <v>60</v>
      </c>
      <c r="D286">
        <v>27</v>
      </c>
      <c r="E286">
        <v>2</v>
      </c>
      <c r="F286">
        <v>6</v>
      </c>
      <c r="G286">
        <v>74</v>
      </c>
      <c r="H286" s="3">
        <v>41318</v>
      </c>
      <c r="I286">
        <v>2</v>
      </c>
      <c r="J286">
        <v>151.38554819999999</v>
      </c>
      <c r="K286">
        <v>3.9506326569999999</v>
      </c>
      <c r="L286">
        <v>153.3935084</v>
      </c>
      <c r="M286">
        <v>247.38086609999999</v>
      </c>
      <c r="N286">
        <v>41.5</v>
      </c>
      <c r="O286">
        <v>27</v>
      </c>
      <c r="P286" s="118">
        <v>0.61744212962962963</v>
      </c>
      <c r="Q286" s="118">
        <v>0.15763888888888888</v>
      </c>
      <c r="R286" s="118">
        <v>0.45980324074074069</v>
      </c>
      <c r="S286">
        <v>7307.5</v>
      </c>
      <c r="T286">
        <v>0</v>
      </c>
      <c r="U286">
        <v>50</v>
      </c>
      <c r="V286">
        <v>-0.67304662000000004</v>
      </c>
      <c r="W286">
        <v>0.18459793299999999</v>
      </c>
      <c r="X286">
        <v>54.759531580000001</v>
      </c>
      <c r="Y286">
        <v>25.27113533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t="e">
        <v>#DIV/0!</v>
      </c>
      <c r="AH286" t="e">
        <v>#DIV/0!</v>
      </c>
      <c r="AI286" t="e">
        <v>#DIV/0!</v>
      </c>
      <c r="AJ286">
        <v>-1</v>
      </c>
      <c r="AK286">
        <v>0.87</v>
      </c>
      <c r="AL286">
        <v>0.92</v>
      </c>
      <c r="AM286">
        <v>10.06966877</v>
      </c>
      <c r="AN286">
        <v>0.87503483400000004</v>
      </c>
      <c r="AO286">
        <v>2.0736999999999999E-4</v>
      </c>
      <c r="AP286" t="e">
        <v>#DIV/0!</v>
      </c>
      <c r="AQ286" t="e">
        <v>#DIV/0!</v>
      </c>
      <c r="AR286" t="e">
        <v>#DIV/0!</v>
      </c>
      <c r="AS286">
        <v>1802.0958250000001</v>
      </c>
      <c r="AT286">
        <v>0.5</v>
      </c>
      <c r="AU286" t="e">
        <v>#DIV/0!</v>
      </c>
      <c r="AV286">
        <v>2.8465678809999999</v>
      </c>
      <c r="AW286">
        <v>1.5523403600000001</v>
      </c>
      <c r="AX286">
        <v>25.27113533</v>
      </c>
      <c r="AY286">
        <v>2</v>
      </c>
      <c r="AZ286">
        <v>4.644859791</v>
      </c>
      <c r="BA286">
        <v>1</v>
      </c>
      <c r="BB286">
        <v>9.289719582</v>
      </c>
      <c r="BC286">
        <v>24.576459880000002</v>
      </c>
      <c r="BD286">
        <v>25.27113533</v>
      </c>
      <c r="BE286">
        <v>25.01576614</v>
      </c>
      <c r="BF286">
        <v>49.840393069999998</v>
      </c>
      <c r="BG286">
        <v>50.142776490000003</v>
      </c>
      <c r="BH286">
        <v>15.00196075</v>
      </c>
      <c r="BI286">
        <v>16.598131179999999</v>
      </c>
      <c r="BJ286">
        <v>48.951541900000002</v>
      </c>
      <c r="BK286">
        <v>54.159858700000001</v>
      </c>
      <c r="BL286">
        <v>350.75454710000002</v>
      </c>
      <c r="BM286">
        <v>1801.8352050000001</v>
      </c>
      <c r="BN286">
        <v>1288.7707519999999</v>
      </c>
      <c r="BO286">
        <v>101.1620331</v>
      </c>
      <c r="BP286">
        <v>2.8523087999999999E-2</v>
      </c>
      <c r="BQ286">
        <v>0.17751589400000001</v>
      </c>
      <c r="BR286">
        <v>0.25</v>
      </c>
      <c r="BS286">
        <v>-1.355140209</v>
      </c>
      <c r="BT286">
        <v>7.355140209</v>
      </c>
      <c r="BU286">
        <v>1</v>
      </c>
      <c r="BV286">
        <v>0</v>
      </c>
      <c r="BW286">
        <v>0.15999999600000001</v>
      </c>
      <c r="BX286">
        <v>111115</v>
      </c>
      <c r="BY286">
        <v>1.7537727359999999</v>
      </c>
      <c r="BZ286">
        <v>2.8465679999999998E-3</v>
      </c>
      <c r="CA286">
        <v>298.4211353</v>
      </c>
      <c r="CB286">
        <v>297.72645990000001</v>
      </c>
      <c r="CC286">
        <v>288.29362639999999</v>
      </c>
      <c r="CD286">
        <v>0.61883901100000005</v>
      </c>
      <c r="CE286">
        <v>3.2314410549999999</v>
      </c>
      <c r="CF286">
        <v>31.943219769999999</v>
      </c>
      <c r="CG286">
        <v>15.34508859</v>
      </c>
      <c r="CH286">
        <v>24.923797610000001</v>
      </c>
      <c r="CI286">
        <v>3.165260585</v>
      </c>
      <c r="CJ286">
        <v>0.18100121999999999</v>
      </c>
      <c r="CK286">
        <v>1.679100695</v>
      </c>
      <c r="CL286">
        <v>1.4861598890000001</v>
      </c>
      <c r="CM286">
        <v>0.113443498</v>
      </c>
      <c r="CN286">
        <v>5.5395855459999996</v>
      </c>
      <c r="CO286">
        <v>1.0920721870000001</v>
      </c>
      <c r="CP286">
        <v>51.725695829999999</v>
      </c>
      <c r="CQ286">
        <v>50.240584920000003</v>
      </c>
      <c r="CR286">
        <v>-6.929419E-3</v>
      </c>
      <c r="CS286">
        <v>0</v>
      </c>
      <c r="CT286">
        <v>1576.66857</v>
      </c>
      <c r="CU286">
        <v>0</v>
      </c>
      <c r="CV286" t="e">
        <v>#DIV/0!</v>
      </c>
      <c r="CW286" t="e">
        <v>#DIV/0!</v>
      </c>
      <c r="CX286">
        <v>27</v>
      </c>
      <c r="CY286">
        <v>0.17952447963676599</v>
      </c>
      <c r="CZ286">
        <v>-10.5037230320526</v>
      </c>
      <c r="DA286">
        <v>36.172641673506597</v>
      </c>
      <c r="DB286">
        <v>0.79579811681714496</v>
      </c>
    </row>
    <row r="287" spans="1:106" x14ac:dyDescent="0.3">
      <c r="A287">
        <v>286</v>
      </c>
      <c r="B287" t="s">
        <v>74</v>
      </c>
      <c r="C287">
        <v>60</v>
      </c>
      <c r="D287">
        <v>27</v>
      </c>
      <c r="E287">
        <v>2</v>
      </c>
      <c r="F287">
        <v>6</v>
      </c>
      <c r="G287">
        <v>74</v>
      </c>
      <c r="H287" s="3">
        <v>41318</v>
      </c>
      <c r="I287">
        <v>2</v>
      </c>
      <c r="J287">
        <v>151.38554819999999</v>
      </c>
      <c r="K287">
        <v>3.9506326569999999</v>
      </c>
      <c r="L287">
        <v>153.3935084</v>
      </c>
      <c r="M287">
        <v>247.38086609999999</v>
      </c>
      <c r="N287">
        <v>41.5</v>
      </c>
      <c r="O287">
        <v>28</v>
      </c>
      <c r="P287" s="118">
        <v>0.61917824074074079</v>
      </c>
      <c r="Q287" s="118">
        <v>0.15763888888888888</v>
      </c>
      <c r="R287" s="118">
        <v>0.46153935185185185</v>
      </c>
      <c r="S287">
        <v>7457.5</v>
      </c>
      <c r="T287">
        <v>0</v>
      </c>
      <c r="U287">
        <v>150</v>
      </c>
      <c r="V287">
        <v>6.3339051480000004</v>
      </c>
      <c r="W287">
        <v>0.20159864599999999</v>
      </c>
      <c r="X287">
        <v>93.4879392</v>
      </c>
      <c r="Y287">
        <v>25.28889465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t="e">
        <v>#DIV/0!</v>
      </c>
      <c r="AH287" t="e">
        <v>#DIV/0!</v>
      </c>
      <c r="AI287" t="e">
        <v>#DIV/0!</v>
      </c>
      <c r="AJ287">
        <v>-1</v>
      </c>
      <c r="AK287">
        <v>0.87</v>
      </c>
      <c r="AL287">
        <v>0.92</v>
      </c>
      <c r="AM287">
        <v>10.06966877</v>
      </c>
      <c r="AN287">
        <v>0.87503483400000004</v>
      </c>
      <c r="AO287">
        <v>4.6528860000000002E-3</v>
      </c>
      <c r="AP287" t="e">
        <v>#DIV/0!</v>
      </c>
      <c r="AQ287" t="e">
        <v>#DIV/0!</v>
      </c>
      <c r="AR287" t="e">
        <v>#DIV/0!</v>
      </c>
      <c r="AS287">
        <v>1802.0958250000001</v>
      </c>
      <c r="AT287">
        <v>0.5</v>
      </c>
      <c r="AU287" t="e">
        <v>#DIV/0!</v>
      </c>
      <c r="AV287">
        <v>3.0683438509999998</v>
      </c>
      <c r="AW287">
        <v>1.5346369150000001</v>
      </c>
      <c r="AX287">
        <v>25.28889465</v>
      </c>
      <c r="AY287">
        <v>2</v>
      </c>
      <c r="AZ287">
        <v>4.644859791</v>
      </c>
      <c r="BA287">
        <v>1</v>
      </c>
      <c r="BB287">
        <v>9.289719582</v>
      </c>
      <c r="BC287">
        <v>24.62074471</v>
      </c>
      <c r="BD287">
        <v>25.28889465</v>
      </c>
      <c r="BE287">
        <v>25.013933179999999</v>
      </c>
      <c r="BF287">
        <v>151.55242920000001</v>
      </c>
      <c r="BG287">
        <v>147.68252559999999</v>
      </c>
      <c r="BH287">
        <v>15.08781147</v>
      </c>
      <c r="BI287">
        <v>16.807943340000001</v>
      </c>
      <c r="BJ287">
        <v>49.098419190000001</v>
      </c>
      <c r="BK287">
        <v>54.696033479999997</v>
      </c>
      <c r="BL287">
        <v>350.7604675</v>
      </c>
      <c r="BM287">
        <v>1801.306274</v>
      </c>
      <c r="BN287">
        <v>1295.1032709999999</v>
      </c>
      <c r="BO287">
        <v>101.1557541</v>
      </c>
      <c r="BP287">
        <v>0.33025038200000001</v>
      </c>
      <c r="BQ287">
        <v>0.172787577</v>
      </c>
      <c r="BR287">
        <v>0.75</v>
      </c>
      <c r="BS287">
        <v>-1.355140209</v>
      </c>
      <c r="BT287">
        <v>7.355140209</v>
      </c>
      <c r="BU287">
        <v>1</v>
      </c>
      <c r="BV287">
        <v>0</v>
      </c>
      <c r="BW287">
        <v>0.15999999600000001</v>
      </c>
      <c r="BX287">
        <v>111115</v>
      </c>
      <c r="BY287">
        <v>1.7538023380000001</v>
      </c>
      <c r="BZ287">
        <v>3.0683440000000002E-3</v>
      </c>
      <c r="CA287">
        <v>298.43889469999999</v>
      </c>
      <c r="CB287">
        <v>297.77074470000002</v>
      </c>
      <c r="CC287">
        <v>288.20899750000001</v>
      </c>
      <c r="CD287">
        <v>0.580606065</v>
      </c>
      <c r="CE287">
        <v>3.2348570990000001</v>
      </c>
      <c r="CF287">
        <v>31.978972710000001</v>
      </c>
      <c r="CG287">
        <v>15.17102936</v>
      </c>
      <c r="CH287">
        <v>24.95481968</v>
      </c>
      <c r="CI287">
        <v>3.171122853</v>
      </c>
      <c r="CJ287">
        <v>0.19731662699999999</v>
      </c>
      <c r="CK287">
        <v>1.700220184</v>
      </c>
      <c r="CL287">
        <v>1.4709026700000001</v>
      </c>
      <c r="CM287">
        <v>0.123700586</v>
      </c>
      <c r="CN287">
        <v>9.456842988</v>
      </c>
      <c r="CO287">
        <v>0.63303318200000003</v>
      </c>
      <c r="CP287">
        <v>52.406032850000003</v>
      </c>
      <c r="CQ287">
        <v>146.7620703</v>
      </c>
      <c r="CR287">
        <v>2.2617208999999999E-2</v>
      </c>
      <c r="CS287">
        <v>0</v>
      </c>
      <c r="CT287">
        <v>1576.2057380000001</v>
      </c>
      <c r="CU287">
        <v>0</v>
      </c>
      <c r="CV287" t="e">
        <v>#DIV/0!</v>
      </c>
      <c r="CW287" t="e">
        <v>#DIV/0!</v>
      </c>
      <c r="CX287">
        <v>27</v>
      </c>
      <c r="CY287">
        <v>0.17952447963676599</v>
      </c>
      <c r="CZ287">
        <v>-10.5037230320526</v>
      </c>
      <c r="DA287">
        <v>36.172641673506597</v>
      </c>
      <c r="DB287">
        <v>0.79579811681714496</v>
      </c>
    </row>
    <row r="288" spans="1:106" x14ac:dyDescent="0.3">
      <c r="A288">
        <v>287</v>
      </c>
      <c r="B288" t="s">
        <v>74</v>
      </c>
      <c r="C288">
        <v>60</v>
      </c>
      <c r="D288">
        <v>27</v>
      </c>
      <c r="E288">
        <v>2</v>
      </c>
      <c r="F288">
        <v>6</v>
      </c>
      <c r="G288">
        <v>74</v>
      </c>
      <c r="H288" s="3">
        <v>41318</v>
      </c>
      <c r="I288">
        <v>2</v>
      </c>
      <c r="J288">
        <v>151.38554819999999</v>
      </c>
      <c r="K288">
        <v>3.9506326569999999</v>
      </c>
      <c r="L288">
        <v>153.3935084</v>
      </c>
      <c r="M288">
        <v>247.38086609999999</v>
      </c>
      <c r="N288">
        <v>41.5</v>
      </c>
      <c r="O288">
        <v>30</v>
      </c>
      <c r="P288" s="118">
        <v>0.6240162037037037</v>
      </c>
      <c r="Q288" s="118">
        <v>0.15763888888888888</v>
      </c>
      <c r="R288" s="118">
        <v>0.46637731481481487</v>
      </c>
      <c r="S288">
        <v>7875</v>
      </c>
      <c r="T288">
        <v>0</v>
      </c>
      <c r="U288">
        <v>800</v>
      </c>
      <c r="V288">
        <v>45.352110920000001</v>
      </c>
      <c r="W288">
        <v>0.26613663500000001</v>
      </c>
      <c r="X288">
        <v>478.79592539999999</v>
      </c>
      <c r="Y288">
        <v>25.09302521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e">
        <v>#DIV/0!</v>
      </c>
      <c r="AH288" t="e">
        <v>#DIV/0!</v>
      </c>
      <c r="AI288" t="e">
        <v>#DIV/0!</v>
      </c>
      <c r="AJ288">
        <v>-1</v>
      </c>
      <c r="AK288">
        <v>0.87</v>
      </c>
      <c r="AL288">
        <v>0.92</v>
      </c>
      <c r="AM288">
        <v>10.06966877</v>
      </c>
      <c r="AN288">
        <v>0.87503483400000004</v>
      </c>
      <c r="AO288">
        <v>2.9426046000000001E-2</v>
      </c>
      <c r="AP288" t="e">
        <v>#DIV/0!</v>
      </c>
      <c r="AQ288" t="e">
        <v>#DIV/0!</v>
      </c>
      <c r="AR288" t="e">
        <v>#DIV/0!</v>
      </c>
      <c r="AS288">
        <v>1802.0958250000001</v>
      </c>
      <c r="AT288">
        <v>0.5</v>
      </c>
      <c r="AU288" t="e">
        <v>#DIV/0!</v>
      </c>
      <c r="AV288">
        <v>3.7465285810000002</v>
      </c>
      <c r="AW288">
        <v>1.4287409149999999</v>
      </c>
      <c r="AX288">
        <v>25.09302521</v>
      </c>
      <c r="AY288">
        <v>2</v>
      </c>
      <c r="AZ288">
        <v>4.644859791</v>
      </c>
      <c r="BA288">
        <v>1</v>
      </c>
      <c r="BB288">
        <v>9.289719582</v>
      </c>
      <c r="BC288">
        <v>24.692445759999998</v>
      </c>
      <c r="BD288">
        <v>25.09302521</v>
      </c>
      <c r="BE288">
        <v>25.014402390000001</v>
      </c>
      <c r="BF288">
        <v>800.09375</v>
      </c>
      <c r="BG288">
        <v>772.57745360000001</v>
      </c>
      <c r="BH288">
        <v>15.386071210000001</v>
      </c>
      <c r="BI288">
        <v>17.485452649999999</v>
      </c>
      <c r="BJ288">
        <v>49.85093689</v>
      </c>
      <c r="BK288">
        <v>56.652946470000003</v>
      </c>
      <c r="BL288">
        <v>350.67651369999999</v>
      </c>
      <c r="BM288">
        <v>1800.1647949999999</v>
      </c>
      <c r="BN288">
        <v>1302.888062</v>
      </c>
      <c r="BO288">
        <v>101.14775090000001</v>
      </c>
      <c r="BP288">
        <v>0.73970472799999998</v>
      </c>
      <c r="BQ288">
        <v>0.15359965</v>
      </c>
      <c r="BR288">
        <v>0.5</v>
      </c>
      <c r="BS288">
        <v>-1.355140209</v>
      </c>
      <c r="BT288">
        <v>7.355140209</v>
      </c>
      <c r="BU288">
        <v>1</v>
      </c>
      <c r="BV288">
        <v>0</v>
      </c>
      <c r="BW288">
        <v>0.15999999600000001</v>
      </c>
      <c r="BX288">
        <v>111115</v>
      </c>
      <c r="BY288">
        <v>1.7533825679999999</v>
      </c>
      <c r="BZ288">
        <v>3.7465290000000002E-3</v>
      </c>
      <c r="CA288">
        <v>298.24302519999998</v>
      </c>
      <c r="CB288">
        <v>297.84244580000001</v>
      </c>
      <c r="CC288">
        <v>288.0263607</v>
      </c>
      <c r="CD288">
        <v>0.47260222200000002</v>
      </c>
      <c r="CE288">
        <v>3.1973551229999999</v>
      </c>
      <c r="CF288">
        <v>31.61073871</v>
      </c>
      <c r="CG288">
        <v>14.125286060000001</v>
      </c>
      <c r="CH288">
        <v>24.892735479999999</v>
      </c>
      <c r="CI288">
        <v>3.1594002379999999</v>
      </c>
      <c r="CJ288">
        <v>0.25872456100000002</v>
      </c>
      <c r="CK288">
        <v>1.768614208</v>
      </c>
      <c r="CL288">
        <v>1.3907860299999999</v>
      </c>
      <c r="CM288">
        <v>0.162352835</v>
      </c>
      <c r="CN288">
        <v>48.429130970000003</v>
      </c>
      <c r="CO288">
        <v>0.61973841299999999</v>
      </c>
      <c r="CP288">
        <v>55.466201069999997</v>
      </c>
      <c r="CQ288">
        <v>765.98679719999996</v>
      </c>
      <c r="CR288">
        <v>3.2840112999999997E-2</v>
      </c>
      <c r="CS288">
        <v>0</v>
      </c>
      <c r="CT288">
        <v>1575.206903</v>
      </c>
      <c r="CU288">
        <v>0</v>
      </c>
      <c r="CV288" t="e">
        <v>#DIV/0!</v>
      </c>
      <c r="CW288" t="e">
        <v>#DIV/0!</v>
      </c>
      <c r="CX288">
        <v>27</v>
      </c>
      <c r="CY288">
        <v>0.17952447963676599</v>
      </c>
      <c r="CZ288">
        <v>-10.5037230320526</v>
      </c>
      <c r="DA288">
        <v>36.172641673506597</v>
      </c>
      <c r="DB288">
        <v>0.79579811681714496</v>
      </c>
    </row>
    <row r="289" spans="1:106" x14ac:dyDescent="0.3">
      <c r="A289">
        <v>288</v>
      </c>
      <c r="B289" t="s">
        <v>74</v>
      </c>
      <c r="C289">
        <v>60</v>
      </c>
      <c r="D289">
        <v>27</v>
      </c>
      <c r="E289">
        <v>2</v>
      </c>
      <c r="F289">
        <v>6</v>
      </c>
      <c r="G289">
        <v>74</v>
      </c>
      <c r="H289" s="3">
        <v>41318</v>
      </c>
      <c r="I289">
        <v>2</v>
      </c>
      <c r="J289">
        <v>151.38554819999999</v>
      </c>
      <c r="K289">
        <v>3.9506326569999999</v>
      </c>
      <c r="L289">
        <v>153.3935084</v>
      </c>
      <c r="M289">
        <v>247.38086609999999</v>
      </c>
      <c r="N289">
        <v>41.5</v>
      </c>
      <c r="O289">
        <v>32</v>
      </c>
      <c r="P289" s="118">
        <v>0.62954861111111116</v>
      </c>
      <c r="Q289" s="118">
        <v>0.15763888888888888</v>
      </c>
      <c r="R289" s="118">
        <v>0.47190972222222222</v>
      </c>
      <c r="S289">
        <v>8344</v>
      </c>
      <c r="T289">
        <v>0</v>
      </c>
      <c r="U289">
        <v>400</v>
      </c>
      <c r="V289">
        <v>30.33785949</v>
      </c>
      <c r="W289">
        <v>0.33762873399999999</v>
      </c>
      <c r="X289">
        <v>227.4986821</v>
      </c>
      <c r="Y289">
        <v>25.05079842</v>
      </c>
      <c r="Z289">
        <v>5</v>
      </c>
      <c r="AA289">
        <v>5</v>
      </c>
      <c r="AB289">
        <v>0</v>
      </c>
      <c r="AC289">
        <v>0</v>
      </c>
      <c r="AD289">
        <v>490.3427734</v>
      </c>
      <c r="AE289">
        <v>880.43554689999996</v>
      </c>
      <c r="AF289">
        <v>647.99731450000002</v>
      </c>
      <c r="AG289" t="e">
        <v>#DIV/0!</v>
      </c>
      <c r="AH289">
        <v>0.44306795100000002</v>
      </c>
      <c r="AI289">
        <v>0.26400368899999999</v>
      </c>
      <c r="AJ289">
        <v>-1</v>
      </c>
      <c r="AK289">
        <v>0.87</v>
      </c>
      <c r="AL289">
        <v>0.92</v>
      </c>
      <c r="AM289">
        <v>10.06966877</v>
      </c>
      <c r="AN289">
        <v>0.87503483400000004</v>
      </c>
      <c r="AO289">
        <v>1.9905985000000001E-2</v>
      </c>
      <c r="AP289">
        <v>0.59585372599999997</v>
      </c>
      <c r="AQ289">
        <v>1.7955511829999999</v>
      </c>
      <c r="AR289">
        <v>-1</v>
      </c>
      <c r="AS289">
        <v>1799.1207280000001</v>
      </c>
      <c r="AT289">
        <v>0.5</v>
      </c>
      <c r="AU289">
        <v>207.80962049999999</v>
      </c>
      <c r="AV289">
        <v>4.4123831339999997</v>
      </c>
      <c r="AW289">
        <v>1.33563016</v>
      </c>
      <c r="AX289">
        <v>25.05079842</v>
      </c>
      <c r="AY289">
        <v>2</v>
      </c>
      <c r="AZ289">
        <v>4.644859791</v>
      </c>
      <c r="BA289">
        <v>1</v>
      </c>
      <c r="BB289">
        <v>9.289719582</v>
      </c>
      <c r="BC289">
        <v>24.74602127</v>
      </c>
      <c r="BD289">
        <v>25.05079842</v>
      </c>
      <c r="BE289">
        <v>25.010858540000001</v>
      </c>
      <c r="BF289">
        <v>400.58041379999997</v>
      </c>
      <c r="BG289">
        <v>382.31585689999997</v>
      </c>
      <c r="BH289">
        <v>15.85800266</v>
      </c>
      <c r="BI289">
        <v>18.32837486</v>
      </c>
      <c r="BJ289">
        <v>51.210723880000003</v>
      </c>
      <c r="BK289">
        <v>59.18836975</v>
      </c>
      <c r="BL289">
        <v>350.67681879999998</v>
      </c>
      <c r="BM289">
        <v>1799.1207280000001</v>
      </c>
      <c r="BN289">
        <v>1307.721313</v>
      </c>
      <c r="BO289">
        <v>101.13771819999999</v>
      </c>
      <c r="BP289">
        <v>0.70430433800000003</v>
      </c>
      <c r="BQ289">
        <v>0.165776163</v>
      </c>
      <c r="BR289">
        <v>0.75</v>
      </c>
      <c r="BS289">
        <v>-1.355140209</v>
      </c>
      <c r="BT289">
        <v>7.355140209</v>
      </c>
      <c r="BU289">
        <v>1</v>
      </c>
      <c r="BV289">
        <v>0</v>
      </c>
      <c r="BW289">
        <v>0.15999999600000001</v>
      </c>
      <c r="BX289">
        <v>111115</v>
      </c>
      <c r="BY289">
        <v>1.7533840940000001</v>
      </c>
      <c r="BZ289">
        <v>4.4123829999999998E-3</v>
      </c>
      <c r="CA289">
        <v>298.2007984</v>
      </c>
      <c r="CB289">
        <v>297.89602129999997</v>
      </c>
      <c r="CC289">
        <v>287.85930999999999</v>
      </c>
      <c r="CD289">
        <v>0.35893599700000001</v>
      </c>
      <c r="CE289">
        <v>3.189320172</v>
      </c>
      <c r="CF289">
        <v>31.53442879</v>
      </c>
      <c r="CG289">
        <v>13.20605392</v>
      </c>
      <c r="CH289">
        <v>24.898409839999999</v>
      </c>
      <c r="CI289">
        <v>3.160470085</v>
      </c>
      <c r="CJ289">
        <v>0.32578817700000001</v>
      </c>
      <c r="CK289">
        <v>1.8536900119999999</v>
      </c>
      <c r="CL289">
        <v>1.3067800730000001</v>
      </c>
      <c r="CM289">
        <v>0.204649305</v>
      </c>
      <c r="CN289">
        <v>23.008697600000001</v>
      </c>
      <c r="CO289">
        <v>0.59505426699999997</v>
      </c>
      <c r="CP289">
        <v>58.55722317</v>
      </c>
      <c r="CQ289">
        <v>377.90710059999998</v>
      </c>
      <c r="CR289">
        <v>4.7008928999999998E-2</v>
      </c>
      <c r="CS289">
        <v>0</v>
      </c>
      <c r="CT289">
        <v>1574.293308</v>
      </c>
      <c r="CU289">
        <v>390.0927734</v>
      </c>
      <c r="CV289">
        <v>0.26400368899999999</v>
      </c>
      <c r="CW289" t="e">
        <v>#DIV/0!</v>
      </c>
      <c r="CX289">
        <v>27</v>
      </c>
      <c r="CY289">
        <v>0.17952447963676599</v>
      </c>
      <c r="CZ289">
        <v>-10.5037230320526</v>
      </c>
      <c r="DA289">
        <v>36.172641673506597</v>
      </c>
      <c r="DB289">
        <v>0.79579811681714496</v>
      </c>
    </row>
    <row r="290" spans="1:106" x14ac:dyDescent="0.3">
      <c r="A290">
        <v>289</v>
      </c>
      <c r="B290" t="s">
        <v>92</v>
      </c>
      <c r="C290">
        <v>78</v>
      </c>
      <c r="D290">
        <v>26</v>
      </c>
      <c r="E290">
        <v>3</v>
      </c>
      <c r="F290">
        <v>4</v>
      </c>
      <c r="G290">
        <v>74</v>
      </c>
      <c r="H290" s="3">
        <v>41318</v>
      </c>
      <c r="I290">
        <v>2</v>
      </c>
      <c r="J290">
        <v>174.14219009999999</v>
      </c>
      <c r="K290">
        <v>6.9815647759999999</v>
      </c>
      <c r="L290">
        <v>191.33031360000001</v>
      </c>
      <c r="M290">
        <v>262.97419559999997</v>
      </c>
      <c r="N290">
        <v>44.3</v>
      </c>
      <c r="O290">
        <v>34</v>
      </c>
      <c r="P290" s="118">
        <v>0.63627314814814817</v>
      </c>
      <c r="Q290" s="118">
        <v>0.15763888888888888</v>
      </c>
      <c r="R290" s="118">
        <v>0.47863425925925923</v>
      </c>
      <c r="S290">
        <v>8934</v>
      </c>
      <c r="T290">
        <v>0</v>
      </c>
      <c r="U290">
        <v>50</v>
      </c>
      <c r="V290">
        <v>-1.0074082680000001</v>
      </c>
      <c r="W290">
        <v>9.0056866999999999E-2</v>
      </c>
      <c r="X290">
        <v>66.889456989999999</v>
      </c>
      <c r="Y290">
        <v>26.395027160000001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e">
        <v>#DIV/0!</v>
      </c>
      <c r="AH290" t="e">
        <v>#DIV/0!</v>
      </c>
      <c r="AI290" t="e">
        <v>#DIV/0!</v>
      </c>
      <c r="AJ290">
        <v>-1</v>
      </c>
      <c r="AK290">
        <v>0.87</v>
      </c>
      <c r="AL290">
        <v>0.92</v>
      </c>
      <c r="AM290">
        <v>10.06966877</v>
      </c>
      <c r="AN290">
        <v>0.87503483400000004</v>
      </c>
      <c r="AO290" s="119">
        <v>-4.7099999999999998E-6</v>
      </c>
      <c r="AP290" t="e">
        <v>#DIV/0!</v>
      </c>
      <c r="AQ290" t="e">
        <v>#DIV/0!</v>
      </c>
      <c r="AR290" t="e">
        <v>#DIV/0!</v>
      </c>
      <c r="AS290">
        <v>1799.1207280000001</v>
      </c>
      <c r="AT290">
        <v>0.5</v>
      </c>
      <c r="AU290" t="e">
        <v>#DIV/0!</v>
      </c>
      <c r="AV290">
        <v>1.5414569380000001</v>
      </c>
      <c r="AW290">
        <v>1.702828682</v>
      </c>
      <c r="AX290">
        <v>26.395027160000001</v>
      </c>
      <c r="AY290">
        <v>2</v>
      </c>
      <c r="AZ290">
        <v>4.644859791</v>
      </c>
      <c r="BA290">
        <v>1</v>
      </c>
      <c r="BB290">
        <v>9.289719582</v>
      </c>
      <c r="BC290">
        <v>24.728586199999999</v>
      </c>
      <c r="BD290">
        <v>26.395027160000001</v>
      </c>
      <c r="BE290">
        <v>25.012701029999999</v>
      </c>
      <c r="BF290">
        <v>49.932910919999998</v>
      </c>
      <c r="BG290">
        <v>50.46298599</v>
      </c>
      <c r="BH290">
        <v>16.451381680000001</v>
      </c>
      <c r="BI290">
        <v>17.315109249999999</v>
      </c>
      <c r="BJ290">
        <v>53.179336550000002</v>
      </c>
      <c r="BK290">
        <v>55.97135162</v>
      </c>
      <c r="BL290">
        <v>350.7509766</v>
      </c>
      <c r="BM290">
        <v>1799.2467039999999</v>
      </c>
      <c r="BN290">
        <v>1223.1701660000001</v>
      </c>
      <c r="BO290">
        <v>101.1320801</v>
      </c>
      <c r="BP290">
        <v>0.134571671</v>
      </c>
      <c r="BQ290">
        <v>0.18925371799999999</v>
      </c>
      <c r="BR290">
        <v>0.25</v>
      </c>
      <c r="BS290">
        <v>-1.355140209</v>
      </c>
      <c r="BT290">
        <v>7.355140209</v>
      </c>
      <c r="BU290">
        <v>1</v>
      </c>
      <c r="BV290">
        <v>0</v>
      </c>
      <c r="BW290">
        <v>0.15999999600000001</v>
      </c>
      <c r="BX290">
        <v>111115</v>
      </c>
      <c r="BY290">
        <v>1.753754883</v>
      </c>
      <c r="BZ290">
        <v>1.541457E-3</v>
      </c>
      <c r="CA290">
        <v>299.54502719999999</v>
      </c>
      <c r="CB290">
        <v>297.87858619999997</v>
      </c>
      <c r="CC290">
        <v>287.87946620000002</v>
      </c>
      <c r="CD290">
        <v>0.80199244300000005</v>
      </c>
      <c r="CE290">
        <v>3.4539416969999999</v>
      </c>
      <c r="CF290">
        <v>34.152780149999998</v>
      </c>
      <c r="CG290">
        <v>16.837670899999999</v>
      </c>
      <c r="CH290">
        <v>25.56180668</v>
      </c>
      <c r="CI290">
        <v>3.2877505500000002</v>
      </c>
      <c r="CJ290">
        <v>8.9192215000000005E-2</v>
      </c>
      <c r="CK290">
        <v>1.7511130159999999</v>
      </c>
      <c r="CL290">
        <v>1.536637534</v>
      </c>
      <c r="CM290">
        <v>5.5822179E-2</v>
      </c>
      <c r="CN290">
        <v>6.7646699210000003</v>
      </c>
      <c r="CO290">
        <v>1.3255152400000001</v>
      </c>
      <c r="CP290">
        <v>49.882603789999997</v>
      </c>
      <c r="CQ290">
        <v>50.609384509999998</v>
      </c>
      <c r="CR290">
        <v>-9.9294129999999998E-3</v>
      </c>
      <c r="CS290">
        <v>0</v>
      </c>
      <c r="CT290">
        <v>1574.403542</v>
      </c>
      <c r="CU290">
        <v>0</v>
      </c>
      <c r="CV290" t="e">
        <v>#DIV/0!</v>
      </c>
      <c r="CW290" t="e">
        <v>#DIV/0!</v>
      </c>
      <c r="CX290">
        <v>26</v>
      </c>
      <c r="CY290">
        <v>0.18204778456755999</v>
      </c>
      <c r="CZ290">
        <v>-13.1844857239566</v>
      </c>
      <c r="DA290">
        <v>34.1479382636089</v>
      </c>
      <c r="DB290">
        <v>0.75125464179939705</v>
      </c>
    </row>
    <row r="291" spans="1:106" x14ac:dyDescent="0.3">
      <c r="A291">
        <v>290</v>
      </c>
      <c r="B291" t="s">
        <v>92</v>
      </c>
      <c r="C291">
        <v>78</v>
      </c>
      <c r="D291">
        <v>26</v>
      </c>
      <c r="E291">
        <v>3</v>
      </c>
      <c r="F291">
        <v>4</v>
      </c>
      <c r="G291">
        <v>74</v>
      </c>
      <c r="H291" s="3">
        <v>41318</v>
      </c>
      <c r="I291">
        <v>2</v>
      </c>
      <c r="J291">
        <v>174.14219009999999</v>
      </c>
      <c r="K291">
        <v>6.9815647759999999</v>
      </c>
      <c r="L291">
        <v>191.33031360000001</v>
      </c>
      <c r="M291">
        <v>262.97419559999997</v>
      </c>
      <c r="N291">
        <v>44.3</v>
      </c>
      <c r="O291">
        <v>35</v>
      </c>
      <c r="P291" s="118">
        <v>0.63813657407407409</v>
      </c>
      <c r="Q291" s="118">
        <v>0.15763888888888888</v>
      </c>
      <c r="R291" s="118">
        <v>0.48049768518518521</v>
      </c>
      <c r="S291">
        <v>9095.5</v>
      </c>
      <c r="T291">
        <v>0</v>
      </c>
      <c r="U291">
        <v>150</v>
      </c>
      <c r="V291">
        <v>4.2611102450000002</v>
      </c>
      <c r="W291">
        <v>0.119278656</v>
      </c>
      <c r="X291">
        <v>88.020951030000006</v>
      </c>
      <c r="Y291">
        <v>26.246988300000002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e">
        <v>#DIV/0!</v>
      </c>
      <c r="AH291" t="e">
        <v>#DIV/0!</v>
      </c>
      <c r="AI291" t="e">
        <v>#DIV/0!</v>
      </c>
      <c r="AJ291">
        <v>-1</v>
      </c>
      <c r="AK291">
        <v>0.87</v>
      </c>
      <c r="AL291">
        <v>0.92</v>
      </c>
      <c r="AM291">
        <v>10.06966877</v>
      </c>
      <c r="AN291">
        <v>0.87503483400000004</v>
      </c>
      <c r="AO291">
        <v>3.3428490000000002E-3</v>
      </c>
      <c r="AP291" t="e">
        <v>#DIV/0!</v>
      </c>
      <c r="AQ291" t="e">
        <v>#DIV/0!</v>
      </c>
      <c r="AR291" t="e">
        <v>#DIV/0!</v>
      </c>
      <c r="AS291">
        <v>1799.1207280000001</v>
      </c>
      <c r="AT291">
        <v>0.5</v>
      </c>
      <c r="AU291" t="e">
        <v>#DIV/0!</v>
      </c>
      <c r="AV291">
        <v>1.949272584</v>
      </c>
      <c r="AW291">
        <v>1.6306635030000001</v>
      </c>
      <c r="AX291">
        <v>26.246988300000002</v>
      </c>
      <c r="AY291">
        <v>2</v>
      </c>
      <c r="AZ291">
        <v>4.644859791</v>
      </c>
      <c r="BA291">
        <v>1</v>
      </c>
      <c r="BB291">
        <v>9.289719582</v>
      </c>
      <c r="BC291">
        <v>24.760787959999998</v>
      </c>
      <c r="BD291">
        <v>26.246988300000002</v>
      </c>
      <c r="BE291">
        <v>25.011703489999999</v>
      </c>
      <c r="BF291">
        <v>151.535202</v>
      </c>
      <c r="BG291">
        <v>148.9397736</v>
      </c>
      <c r="BH291">
        <v>16.64071655</v>
      </c>
      <c r="BI291">
        <v>17.73256683</v>
      </c>
      <c r="BJ291">
        <v>53.684841159999998</v>
      </c>
      <c r="BK291">
        <v>57.207271579999997</v>
      </c>
      <c r="BL291">
        <v>350.72702029999999</v>
      </c>
      <c r="BM291">
        <v>1798.603149</v>
      </c>
      <c r="BN291">
        <v>1224.00415</v>
      </c>
      <c r="BO291">
        <v>101.1261368</v>
      </c>
      <c r="BP291">
        <v>0.40994703799999999</v>
      </c>
      <c r="BQ291">
        <v>0.18588152499999999</v>
      </c>
      <c r="BR291">
        <v>0.25</v>
      </c>
      <c r="BS291">
        <v>-1.355140209</v>
      </c>
      <c r="BT291">
        <v>7.355140209</v>
      </c>
      <c r="BU291">
        <v>1</v>
      </c>
      <c r="BV291">
        <v>0</v>
      </c>
      <c r="BW291">
        <v>0.15999999600000001</v>
      </c>
      <c r="BX291">
        <v>111115</v>
      </c>
      <c r="BY291">
        <v>1.753635101</v>
      </c>
      <c r="BZ291">
        <v>1.9492730000000001E-3</v>
      </c>
      <c r="CA291">
        <v>299.39698829999998</v>
      </c>
      <c r="CB291">
        <v>297.91078800000003</v>
      </c>
      <c r="CC291">
        <v>287.7764975</v>
      </c>
      <c r="CD291">
        <v>0.73809690699999997</v>
      </c>
      <c r="CE291">
        <v>3.4238894819999999</v>
      </c>
      <c r="CF291">
        <v>33.857611800000001</v>
      </c>
      <c r="CG291">
        <v>16.125044970000001</v>
      </c>
      <c r="CH291">
        <v>25.50388813</v>
      </c>
      <c r="CI291">
        <v>3.276462553</v>
      </c>
      <c r="CJ291">
        <v>0.117766551</v>
      </c>
      <c r="CK291">
        <v>1.793225979</v>
      </c>
      <c r="CL291">
        <v>1.483236574</v>
      </c>
      <c r="CM291">
        <v>7.373847E-2</v>
      </c>
      <c r="CN291">
        <v>8.9012187330000003</v>
      </c>
      <c r="CO291">
        <v>0.59098351599999999</v>
      </c>
      <c r="CP291">
        <v>51.732643260000003</v>
      </c>
      <c r="CQ291">
        <v>148.3205408</v>
      </c>
      <c r="CR291">
        <v>1.4862304E-2</v>
      </c>
      <c r="CS291">
        <v>0</v>
      </c>
      <c r="CT291">
        <v>1573.8404089999999</v>
      </c>
      <c r="CU291">
        <v>0</v>
      </c>
      <c r="CV291" t="e">
        <v>#DIV/0!</v>
      </c>
      <c r="CW291" t="e">
        <v>#DIV/0!</v>
      </c>
      <c r="CX291">
        <v>26</v>
      </c>
      <c r="CY291">
        <v>0.18204778456755999</v>
      </c>
      <c r="CZ291">
        <v>-13.1844857239566</v>
      </c>
      <c r="DA291">
        <v>34.1479382636089</v>
      </c>
      <c r="DB291">
        <v>0.75125464179939705</v>
      </c>
    </row>
    <row r="292" spans="1:106" x14ac:dyDescent="0.3">
      <c r="A292">
        <v>291</v>
      </c>
      <c r="B292" t="s">
        <v>92</v>
      </c>
      <c r="C292">
        <v>78</v>
      </c>
      <c r="D292">
        <v>26</v>
      </c>
      <c r="E292">
        <v>3</v>
      </c>
      <c r="F292">
        <v>4</v>
      </c>
      <c r="G292">
        <v>74</v>
      </c>
      <c r="H292" s="3">
        <v>41318</v>
      </c>
      <c r="I292">
        <v>2</v>
      </c>
      <c r="J292">
        <v>174.14219009999999</v>
      </c>
      <c r="K292">
        <v>6.9815647759999999</v>
      </c>
      <c r="L292">
        <v>191.33031360000001</v>
      </c>
      <c r="M292">
        <v>262.97419559999997</v>
      </c>
      <c r="N292">
        <v>44.3</v>
      </c>
      <c r="O292">
        <v>37</v>
      </c>
      <c r="P292" s="118">
        <v>0.64297453703703711</v>
      </c>
      <c r="Q292" s="118">
        <v>0.15763888888888888</v>
      </c>
      <c r="R292" s="118">
        <v>0.48533564814814811</v>
      </c>
      <c r="S292">
        <v>9513.5</v>
      </c>
      <c r="T292">
        <v>0</v>
      </c>
      <c r="U292">
        <v>800</v>
      </c>
      <c r="V292">
        <v>43.184328180000001</v>
      </c>
      <c r="W292">
        <v>0.202026505</v>
      </c>
      <c r="X292">
        <v>411.41432630000003</v>
      </c>
      <c r="Y292">
        <v>25.921115879999999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e">
        <v>#DIV/0!</v>
      </c>
      <c r="AH292" t="e">
        <v>#DIV/0!</v>
      </c>
      <c r="AI292" t="e">
        <v>#DIV/0!</v>
      </c>
      <c r="AJ292">
        <v>-1</v>
      </c>
      <c r="AK292">
        <v>0.87</v>
      </c>
      <c r="AL292">
        <v>0.92</v>
      </c>
      <c r="AM292">
        <v>10.040945049999999</v>
      </c>
      <c r="AN292">
        <v>0.87502047299999997</v>
      </c>
      <c r="AO292">
        <v>2.8015700000000001E-2</v>
      </c>
      <c r="AP292" t="e">
        <v>#DIV/0!</v>
      </c>
      <c r="AQ292" t="e">
        <v>#DIV/0!</v>
      </c>
      <c r="AR292" t="e">
        <v>#DIV/0!</v>
      </c>
      <c r="AS292">
        <v>1799.1207280000001</v>
      </c>
      <c r="AT292">
        <v>0.5</v>
      </c>
      <c r="AU292" t="e">
        <v>#DIV/0!</v>
      </c>
      <c r="AV292">
        <v>2.9502949250000001</v>
      </c>
      <c r="AW292">
        <v>1.4694404720000001</v>
      </c>
      <c r="AX292">
        <v>25.921115879999999</v>
      </c>
      <c r="AY292">
        <v>2</v>
      </c>
      <c r="AZ292">
        <v>4.644859791</v>
      </c>
      <c r="BA292">
        <v>1</v>
      </c>
      <c r="BB292">
        <v>9.289719582</v>
      </c>
      <c r="BC292">
        <v>24.83750916</v>
      </c>
      <c r="BD292">
        <v>25.921115879999999</v>
      </c>
      <c r="BE292">
        <v>25.00583649</v>
      </c>
      <c r="BF292">
        <v>799.82641599999999</v>
      </c>
      <c r="BG292">
        <v>773.89776610000001</v>
      </c>
      <c r="BH292">
        <v>17.03358841</v>
      </c>
      <c r="BI292">
        <v>18.68460846</v>
      </c>
      <c r="BJ292">
        <v>54.689472199999997</v>
      </c>
      <c r="BK292">
        <v>59.990375520000001</v>
      </c>
      <c r="BL292">
        <v>350.7128601</v>
      </c>
      <c r="BM292">
        <v>1802.3891599999999</v>
      </c>
      <c r="BN292">
        <v>1221.486206</v>
      </c>
      <c r="BO292">
        <v>101.10458370000001</v>
      </c>
      <c r="BP292">
        <v>0.67264235000000006</v>
      </c>
      <c r="BQ292">
        <v>0.17206850600000001</v>
      </c>
      <c r="BR292">
        <v>0.5</v>
      </c>
      <c r="BS292">
        <v>-1.355140209</v>
      </c>
      <c r="BT292">
        <v>7.355140209</v>
      </c>
      <c r="BU292">
        <v>1</v>
      </c>
      <c r="BV292">
        <v>0</v>
      </c>
      <c r="BW292">
        <v>0.15999999600000001</v>
      </c>
      <c r="BX292">
        <v>111115</v>
      </c>
      <c r="BY292">
        <v>1.7535643009999999</v>
      </c>
      <c r="BZ292">
        <v>2.9502949999999999E-3</v>
      </c>
      <c r="CA292">
        <v>299.0711159</v>
      </c>
      <c r="CB292">
        <v>297.98750919999998</v>
      </c>
      <c r="CC292">
        <v>288.38225920000002</v>
      </c>
      <c r="CD292">
        <v>0.58276839400000002</v>
      </c>
      <c r="CE292">
        <v>3.3585400320000001</v>
      </c>
      <c r="CF292">
        <v>33.218474450000002</v>
      </c>
      <c r="CG292">
        <v>14.533865990000001</v>
      </c>
      <c r="CH292">
        <v>25.379312519999999</v>
      </c>
      <c r="CI292">
        <v>3.2522981409999998</v>
      </c>
      <c r="CJ292">
        <v>0.19772648400000001</v>
      </c>
      <c r="CK292">
        <v>1.8890995610000001</v>
      </c>
      <c r="CL292">
        <v>1.363198581</v>
      </c>
      <c r="CM292">
        <v>0.12395832</v>
      </c>
      <c r="CN292">
        <v>41.595874199999997</v>
      </c>
      <c r="CO292">
        <v>0.531613275</v>
      </c>
      <c r="CP292">
        <v>56.038004530000002</v>
      </c>
      <c r="CQ292">
        <v>767.62213610000003</v>
      </c>
      <c r="CR292">
        <v>3.1525453000000002E-2</v>
      </c>
      <c r="CS292">
        <v>0</v>
      </c>
      <c r="CT292">
        <v>1577.1274149999999</v>
      </c>
      <c r="CU292">
        <v>0</v>
      </c>
      <c r="CV292" t="e">
        <v>#DIV/0!</v>
      </c>
      <c r="CW292" t="e">
        <v>#DIV/0!</v>
      </c>
      <c r="CX292">
        <v>26</v>
      </c>
      <c r="CY292">
        <v>0.18204778456755999</v>
      </c>
      <c r="CZ292">
        <v>-13.1844857239566</v>
      </c>
      <c r="DA292">
        <v>34.1479382636089</v>
      </c>
      <c r="DB292">
        <v>0.75125464179939705</v>
      </c>
    </row>
    <row r="293" spans="1:106" x14ac:dyDescent="0.3">
      <c r="A293">
        <v>292</v>
      </c>
      <c r="B293" t="s">
        <v>92</v>
      </c>
      <c r="C293">
        <v>78</v>
      </c>
      <c r="D293">
        <v>26</v>
      </c>
      <c r="E293">
        <v>3</v>
      </c>
      <c r="F293">
        <v>4</v>
      </c>
      <c r="G293">
        <v>74</v>
      </c>
      <c r="H293" s="3">
        <v>41318</v>
      </c>
      <c r="I293">
        <v>2</v>
      </c>
      <c r="J293">
        <v>174.14219009999999</v>
      </c>
      <c r="K293">
        <v>6.9815647759999999</v>
      </c>
      <c r="L293">
        <v>191.33031360000001</v>
      </c>
      <c r="M293">
        <v>262.97419559999997</v>
      </c>
      <c r="N293">
        <v>44.3</v>
      </c>
      <c r="O293">
        <v>39</v>
      </c>
      <c r="P293" s="118">
        <v>0.64509259259259266</v>
      </c>
      <c r="Q293" s="118">
        <v>0.15763888888888888</v>
      </c>
      <c r="R293" s="118">
        <v>0.48745370370370367</v>
      </c>
      <c r="S293">
        <v>9687</v>
      </c>
      <c r="T293">
        <v>0</v>
      </c>
      <c r="U293">
        <v>400</v>
      </c>
      <c r="V293">
        <v>23.88840562</v>
      </c>
      <c r="W293">
        <v>0.223804589</v>
      </c>
      <c r="X293">
        <v>203.64373800000001</v>
      </c>
      <c r="Y293">
        <v>25.8742485</v>
      </c>
      <c r="Z293">
        <v>6</v>
      </c>
      <c r="AA293">
        <v>6</v>
      </c>
      <c r="AB293">
        <v>0</v>
      </c>
      <c r="AC293">
        <v>0</v>
      </c>
      <c r="AD293">
        <v>485.15454099999999</v>
      </c>
      <c r="AE293">
        <v>835.07788089999997</v>
      </c>
      <c r="AF293">
        <v>636.88305660000003</v>
      </c>
      <c r="AG293" t="e">
        <v>#DIV/0!</v>
      </c>
      <c r="AH293">
        <v>0.41903078500000002</v>
      </c>
      <c r="AI293">
        <v>0.237336934</v>
      </c>
      <c r="AJ293">
        <v>-1</v>
      </c>
      <c r="AK293">
        <v>0.87</v>
      </c>
      <c r="AL293">
        <v>0.92</v>
      </c>
      <c r="AM293">
        <v>9.9839849469999997</v>
      </c>
      <c r="AN293">
        <v>0.874991992</v>
      </c>
      <c r="AO293">
        <v>1.5694367000000001E-2</v>
      </c>
      <c r="AP293">
        <v>0.56639498300000002</v>
      </c>
      <c r="AQ293">
        <v>1.721261599</v>
      </c>
      <c r="AR293">
        <v>-1</v>
      </c>
      <c r="AS293">
        <v>1812.3797609999999</v>
      </c>
      <c r="AT293">
        <v>0.5</v>
      </c>
      <c r="AU293">
        <v>188.186565</v>
      </c>
      <c r="AV293">
        <v>3.2028597489999999</v>
      </c>
      <c r="AW293">
        <v>1.443179905</v>
      </c>
      <c r="AX293">
        <v>25.8742485</v>
      </c>
      <c r="AY293">
        <v>2</v>
      </c>
      <c r="AZ293">
        <v>4.644859791</v>
      </c>
      <c r="BA293">
        <v>1</v>
      </c>
      <c r="BB293">
        <v>9.289719582</v>
      </c>
      <c r="BC293">
        <v>24.838911060000001</v>
      </c>
      <c r="BD293">
        <v>25.8742485</v>
      </c>
      <c r="BE293">
        <v>25.006807330000001</v>
      </c>
      <c r="BF293">
        <v>399.14892579999997</v>
      </c>
      <c r="BG293">
        <v>384.82333369999998</v>
      </c>
      <c r="BH293">
        <v>17.061157229999999</v>
      </c>
      <c r="BI293">
        <v>18.853200910000002</v>
      </c>
      <c r="BJ293">
        <v>54.770721440000003</v>
      </c>
      <c r="BK293">
        <v>60.523643489999998</v>
      </c>
      <c r="BL293">
        <v>350.7141724</v>
      </c>
      <c r="BM293">
        <v>1812.3797609999999</v>
      </c>
      <c r="BN293">
        <v>1222.473755</v>
      </c>
      <c r="BO293">
        <v>101.0996323</v>
      </c>
      <c r="BP293">
        <v>0.63287794600000002</v>
      </c>
      <c r="BQ293">
        <v>0.18636408400000001</v>
      </c>
      <c r="BR293">
        <v>0.25</v>
      </c>
      <c r="BS293">
        <v>-1.355140209</v>
      </c>
      <c r="BT293">
        <v>7.355140209</v>
      </c>
      <c r="BU293">
        <v>1</v>
      </c>
      <c r="BV293">
        <v>0</v>
      </c>
      <c r="BW293">
        <v>0.15999999600000001</v>
      </c>
      <c r="BX293">
        <v>111115</v>
      </c>
      <c r="BY293">
        <v>1.7535708619999999</v>
      </c>
      <c r="BZ293">
        <v>3.2028600000000001E-3</v>
      </c>
      <c r="CA293">
        <v>299.0242485</v>
      </c>
      <c r="CB293">
        <v>297.9889111</v>
      </c>
      <c r="CC293">
        <v>289.98075519999998</v>
      </c>
      <c r="CD293">
        <v>0.54688537599999998</v>
      </c>
      <c r="CE293">
        <v>3.349231584</v>
      </c>
      <c r="CF293">
        <v>33.128029339999998</v>
      </c>
      <c r="CG293">
        <v>14.274828429999999</v>
      </c>
      <c r="CH293">
        <v>25.356579780000001</v>
      </c>
      <c r="CI293">
        <v>3.2479054249999999</v>
      </c>
      <c r="CJ293">
        <v>0.21853961099999999</v>
      </c>
      <c r="CK293">
        <v>1.9060516789999999</v>
      </c>
      <c r="CL293">
        <v>1.341853746</v>
      </c>
      <c r="CM293">
        <v>0.13705072200000001</v>
      </c>
      <c r="CN293">
        <v>20.588307019999998</v>
      </c>
      <c r="CO293">
        <v>0.52918760399999998</v>
      </c>
      <c r="CP293">
        <v>56.801035939999998</v>
      </c>
      <c r="CQ293">
        <v>381.35182450000002</v>
      </c>
      <c r="CR293">
        <v>3.5580953999999998E-2</v>
      </c>
      <c r="CS293">
        <v>0</v>
      </c>
      <c r="CT293">
        <v>1585.8177780000001</v>
      </c>
      <c r="CU293">
        <v>349.92333980000001</v>
      </c>
      <c r="CV293">
        <v>0.237336934</v>
      </c>
      <c r="CW293" t="e">
        <v>#DIV/0!</v>
      </c>
      <c r="CX293">
        <v>26</v>
      </c>
      <c r="CY293">
        <v>0.18204778456755999</v>
      </c>
      <c r="CZ293">
        <v>-13.1844857239566</v>
      </c>
      <c r="DA293">
        <v>34.1479382636089</v>
      </c>
      <c r="DB293">
        <v>0.75125464179939705</v>
      </c>
    </row>
    <row r="294" spans="1:106" x14ac:dyDescent="0.3">
      <c r="A294">
        <v>293</v>
      </c>
      <c r="B294" t="s">
        <v>97</v>
      </c>
      <c r="C294">
        <v>83</v>
      </c>
      <c r="D294">
        <v>28</v>
      </c>
      <c r="E294">
        <v>3</v>
      </c>
      <c r="F294">
        <v>5</v>
      </c>
      <c r="G294">
        <v>74</v>
      </c>
      <c r="H294" s="3">
        <v>41318</v>
      </c>
      <c r="I294">
        <v>2</v>
      </c>
      <c r="J294">
        <v>167.33556870000001</v>
      </c>
      <c r="K294">
        <v>3.818685946</v>
      </c>
      <c r="L294">
        <v>179.07371280000001</v>
      </c>
      <c r="M294">
        <v>264.76623419999999</v>
      </c>
      <c r="N294">
        <v>46.2</v>
      </c>
      <c r="O294">
        <v>41</v>
      </c>
      <c r="P294" s="118">
        <v>0.65241898148148147</v>
      </c>
      <c r="Q294" s="118">
        <v>0.15763888888888888</v>
      </c>
      <c r="R294" s="118">
        <v>0.49478009259259265</v>
      </c>
      <c r="S294">
        <v>10329.5</v>
      </c>
      <c r="T294">
        <v>0</v>
      </c>
      <c r="U294">
        <v>50</v>
      </c>
      <c r="V294">
        <v>-0.67320042199999997</v>
      </c>
      <c r="W294">
        <v>0.16789401500000001</v>
      </c>
      <c r="X294">
        <v>53.916096629999998</v>
      </c>
      <c r="Y294">
        <v>26.347625730000001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t="e">
        <v>#DIV/0!</v>
      </c>
      <c r="AH294" t="e">
        <v>#DIV/0!</v>
      </c>
      <c r="AI294" t="e">
        <v>#DIV/0!</v>
      </c>
      <c r="AJ294">
        <v>-1</v>
      </c>
      <c r="AK294">
        <v>0.87</v>
      </c>
      <c r="AL294">
        <v>0.92</v>
      </c>
      <c r="AM294">
        <v>10.040945049999999</v>
      </c>
      <c r="AN294">
        <v>0.87502047299999997</v>
      </c>
      <c r="AO294">
        <v>2.0745200000000001E-4</v>
      </c>
      <c r="AP294" t="e">
        <v>#DIV/0!</v>
      </c>
      <c r="AQ294" t="e">
        <v>#DIV/0!</v>
      </c>
      <c r="AR294" t="e">
        <v>#DIV/0!</v>
      </c>
      <c r="AS294">
        <v>1812.3797609999999</v>
      </c>
      <c r="AT294">
        <v>0.5</v>
      </c>
      <c r="AU294" t="e">
        <v>#DIV/0!</v>
      </c>
      <c r="AV294">
        <v>2.6238973290000001</v>
      </c>
      <c r="AW294">
        <v>1.5659080489999999</v>
      </c>
      <c r="AX294">
        <v>26.347625730000001</v>
      </c>
      <c r="AY294">
        <v>2</v>
      </c>
      <c r="AZ294">
        <v>4.644859791</v>
      </c>
      <c r="BA294">
        <v>1</v>
      </c>
      <c r="BB294">
        <v>9.289719582</v>
      </c>
      <c r="BC294">
        <v>24.801952360000001</v>
      </c>
      <c r="BD294">
        <v>26.347625730000001</v>
      </c>
      <c r="BE294">
        <v>25.00520706</v>
      </c>
      <c r="BF294">
        <v>48.393161769999999</v>
      </c>
      <c r="BG294">
        <v>48.704216000000002</v>
      </c>
      <c r="BH294">
        <v>17.114591600000001</v>
      </c>
      <c r="BI294">
        <v>18.58323669</v>
      </c>
      <c r="BJ294">
        <v>55.052707669999997</v>
      </c>
      <c r="BK294">
        <v>59.776916499999999</v>
      </c>
      <c r="BL294">
        <v>350.68197629999997</v>
      </c>
      <c r="BM294">
        <v>1800.3023679999999</v>
      </c>
      <c r="BN294">
        <v>105.1851578</v>
      </c>
      <c r="BO294">
        <v>101.07959750000001</v>
      </c>
      <c r="BP294">
        <v>0.100983262</v>
      </c>
      <c r="BQ294">
        <v>0.20214548700000001</v>
      </c>
      <c r="BR294">
        <v>0.25</v>
      </c>
      <c r="BS294">
        <v>-1.355140209</v>
      </c>
      <c r="BT294">
        <v>7.355140209</v>
      </c>
      <c r="BU294">
        <v>1</v>
      </c>
      <c r="BV294">
        <v>0</v>
      </c>
      <c r="BW294">
        <v>0.15999999600000001</v>
      </c>
      <c r="BX294">
        <v>111115</v>
      </c>
      <c r="BY294">
        <v>1.7534098819999999</v>
      </c>
      <c r="BZ294">
        <v>2.623897E-3</v>
      </c>
      <c r="CA294">
        <v>299.49762570000001</v>
      </c>
      <c r="CB294">
        <v>297.95195239999998</v>
      </c>
      <c r="CC294">
        <v>288.04837250000003</v>
      </c>
      <c r="CD294">
        <v>0.617520242</v>
      </c>
      <c r="CE294">
        <v>3.4442941340000002</v>
      </c>
      <c r="CF294">
        <v>34.075067769999997</v>
      </c>
      <c r="CG294">
        <v>15.49183107</v>
      </c>
      <c r="CH294">
        <v>25.57478905</v>
      </c>
      <c r="CI294">
        <v>3.2902853959999998</v>
      </c>
      <c r="CJ294">
        <v>0.16491351600000001</v>
      </c>
      <c r="CK294">
        <v>1.878386085</v>
      </c>
      <c r="CL294">
        <v>1.411899311</v>
      </c>
      <c r="CM294">
        <v>0.103334646</v>
      </c>
      <c r="CN294">
        <v>5.4498173449999996</v>
      </c>
      <c r="CO294">
        <v>1.107010872</v>
      </c>
      <c r="CP294">
        <v>54.13568669</v>
      </c>
      <c r="CQ294">
        <v>48.802046789999999</v>
      </c>
      <c r="CR294">
        <v>-7.4677540000000001E-3</v>
      </c>
      <c r="CS294">
        <v>0</v>
      </c>
      <c r="CT294">
        <v>1575.3014290000001</v>
      </c>
      <c r="CU294">
        <v>0</v>
      </c>
      <c r="CV294" t="e">
        <v>#DIV/0!</v>
      </c>
      <c r="CW294" t="e">
        <v>#DIV/0!</v>
      </c>
      <c r="CX294">
        <v>28</v>
      </c>
      <c r="CY294">
        <v>0.17273565204694499</v>
      </c>
      <c r="CZ294">
        <v>-9.9864325292091198</v>
      </c>
      <c r="DA294">
        <v>34.924837002996497</v>
      </c>
      <c r="DB294">
        <v>0.76834641406592197</v>
      </c>
    </row>
    <row r="295" spans="1:106" x14ac:dyDescent="0.3">
      <c r="A295">
        <v>294</v>
      </c>
      <c r="B295" t="s">
        <v>97</v>
      </c>
      <c r="C295">
        <v>83</v>
      </c>
      <c r="D295">
        <v>28</v>
      </c>
      <c r="E295">
        <v>3</v>
      </c>
      <c r="F295">
        <v>5</v>
      </c>
      <c r="G295">
        <v>74</v>
      </c>
      <c r="H295" s="3">
        <v>41318</v>
      </c>
      <c r="I295">
        <v>2</v>
      </c>
      <c r="J295">
        <v>167.33556870000001</v>
      </c>
      <c r="K295">
        <v>3.818685946</v>
      </c>
      <c r="L295">
        <v>179.07371280000001</v>
      </c>
      <c r="M295">
        <v>264.76623419999999</v>
      </c>
      <c r="N295">
        <v>46.2</v>
      </c>
      <c r="O295">
        <v>42</v>
      </c>
      <c r="P295" s="118">
        <v>0.65483796296296293</v>
      </c>
      <c r="Q295" s="118">
        <v>0.15763888888888888</v>
      </c>
      <c r="R295" s="118">
        <v>0.4971990740740741</v>
      </c>
      <c r="S295">
        <v>10538</v>
      </c>
      <c r="T295">
        <v>0</v>
      </c>
      <c r="U295">
        <v>150</v>
      </c>
      <c r="V295">
        <v>7.332668881</v>
      </c>
      <c r="W295">
        <v>0.226539992</v>
      </c>
      <c r="X295">
        <v>90.442034890000002</v>
      </c>
      <c r="Y295">
        <v>25.96518326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e">
        <v>#DIV/0!</v>
      </c>
      <c r="AH295" t="e">
        <v>#DIV/0!</v>
      </c>
      <c r="AI295" t="e">
        <v>#DIV/0!</v>
      </c>
      <c r="AJ295">
        <v>-1</v>
      </c>
      <c r="AK295">
        <v>0.87</v>
      </c>
      <c r="AL295">
        <v>0.92</v>
      </c>
      <c r="AM295">
        <v>10.040945049999999</v>
      </c>
      <c r="AN295">
        <v>0.87502047299999997</v>
      </c>
      <c r="AO295">
        <v>5.2905290000000004E-3</v>
      </c>
      <c r="AP295" t="e">
        <v>#DIV/0!</v>
      </c>
      <c r="AQ295" t="e">
        <v>#DIV/0!</v>
      </c>
      <c r="AR295" t="e">
        <v>#DIV/0!</v>
      </c>
      <c r="AS295">
        <v>1812.3797609999999</v>
      </c>
      <c r="AT295">
        <v>0.5</v>
      </c>
      <c r="AU295" t="e">
        <v>#DIV/0!</v>
      </c>
      <c r="AV295">
        <v>3.239386063</v>
      </c>
      <c r="AW295">
        <v>1.4416973580000001</v>
      </c>
      <c r="AX295">
        <v>25.96518326</v>
      </c>
      <c r="AY295">
        <v>2</v>
      </c>
      <c r="AZ295">
        <v>4.644859791</v>
      </c>
      <c r="BA295">
        <v>1</v>
      </c>
      <c r="BB295">
        <v>9.289719582</v>
      </c>
      <c r="BC295">
        <v>24.80681229</v>
      </c>
      <c r="BD295">
        <v>25.96518326</v>
      </c>
      <c r="BE295">
        <v>25.006553650000001</v>
      </c>
      <c r="BF295">
        <v>150.5263214</v>
      </c>
      <c r="BG295">
        <v>146.0745087</v>
      </c>
      <c r="BH295">
        <v>17.240291599999999</v>
      </c>
      <c r="BI295">
        <v>19.052568440000002</v>
      </c>
      <c r="BJ295">
        <v>55.434906009999999</v>
      </c>
      <c r="BK295">
        <v>61.262146000000001</v>
      </c>
      <c r="BL295">
        <v>350.6823425</v>
      </c>
      <c r="BM295">
        <v>1799.9764399999999</v>
      </c>
      <c r="BN295">
        <v>105.8586731</v>
      </c>
      <c r="BO295">
        <v>101.0685577</v>
      </c>
      <c r="BP295">
        <v>0.38197386300000002</v>
      </c>
      <c r="BQ295">
        <v>0.200209528</v>
      </c>
      <c r="BR295">
        <v>0.5</v>
      </c>
      <c r="BS295">
        <v>-1.355140209</v>
      </c>
      <c r="BT295">
        <v>7.355140209</v>
      </c>
      <c r="BU295">
        <v>1</v>
      </c>
      <c r="BV295">
        <v>0</v>
      </c>
      <c r="BW295">
        <v>0.15999999600000001</v>
      </c>
      <c r="BX295">
        <v>111115</v>
      </c>
      <c r="BY295">
        <v>1.753411713</v>
      </c>
      <c r="BZ295">
        <v>3.2393859999999999E-3</v>
      </c>
      <c r="CA295">
        <v>299.11518330000001</v>
      </c>
      <c r="CB295">
        <v>297.95681230000002</v>
      </c>
      <c r="CC295">
        <v>287.99622399999998</v>
      </c>
      <c r="CD295">
        <v>0.52684671599999999</v>
      </c>
      <c r="CE295">
        <v>3.367312971</v>
      </c>
      <c r="CF295">
        <v>33.317117080000003</v>
      </c>
      <c r="CG295">
        <v>14.264548639999999</v>
      </c>
      <c r="CH295">
        <v>25.385997769999999</v>
      </c>
      <c r="CI295">
        <v>3.2535909410000001</v>
      </c>
      <c r="CJ295">
        <v>0.221147078</v>
      </c>
      <c r="CK295">
        <v>1.9256156129999999</v>
      </c>
      <c r="CL295">
        <v>1.327975328</v>
      </c>
      <c r="CM295">
        <v>0.13869153300000001</v>
      </c>
      <c r="CN295">
        <v>9.1408460250000001</v>
      </c>
      <c r="CO295">
        <v>0.619150019</v>
      </c>
      <c r="CP295">
        <v>57.08091898</v>
      </c>
      <c r="CQ295">
        <v>145.00891110000001</v>
      </c>
      <c r="CR295">
        <v>2.8864121E-2</v>
      </c>
      <c r="CS295">
        <v>0</v>
      </c>
      <c r="CT295">
        <v>1575.0162350000001</v>
      </c>
      <c r="CU295">
        <v>0</v>
      </c>
      <c r="CV295" t="e">
        <v>#DIV/0!</v>
      </c>
      <c r="CW295" t="e">
        <v>#DIV/0!</v>
      </c>
      <c r="CX295">
        <v>28</v>
      </c>
      <c r="CY295">
        <v>0.17273565204694499</v>
      </c>
      <c r="CZ295">
        <v>-9.9864325292091198</v>
      </c>
      <c r="DA295">
        <v>34.924837002996497</v>
      </c>
      <c r="DB295">
        <v>0.76834641406592197</v>
      </c>
    </row>
    <row r="296" spans="1:106" x14ac:dyDescent="0.3">
      <c r="A296">
        <v>295</v>
      </c>
      <c r="B296" t="s">
        <v>97</v>
      </c>
      <c r="C296">
        <v>83</v>
      </c>
      <c r="D296">
        <v>28</v>
      </c>
      <c r="E296">
        <v>3</v>
      </c>
      <c r="F296">
        <v>5</v>
      </c>
      <c r="G296">
        <v>74</v>
      </c>
      <c r="H296" s="3">
        <v>41318</v>
      </c>
      <c r="I296">
        <v>2</v>
      </c>
      <c r="J296">
        <v>167.33556870000001</v>
      </c>
      <c r="K296">
        <v>3.818685946</v>
      </c>
      <c r="L296">
        <v>179.07371280000001</v>
      </c>
      <c r="M296">
        <v>264.76623419999999</v>
      </c>
      <c r="N296">
        <v>46.2</v>
      </c>
      <c r="O296">
        <v>44</v>
      </c>
      <c r="P296" s="118">
        <v>0.65967592592592594</v>
      </c>
      <c r="Q296" s="118">
        <v>0.15763888888888888</v>
      </c>
      <c r="R296" s="118">
        <v>0.50203703703703706</v>
      </c>
      <c r="S296">
        <v>10956</v>
      </c>
      <c r="T296">
        <v>0</v>
      </c>
      <c r="U296">
        <v>800</v>
      </c>
      <c r="V296">
        <v>49.156580589999997</v>
      </c>
      <c r="W296">
        <v>0.31233862499999998</v>
      </c>
      <c r="X296">
        <v>497.65962769999999</v>
      </c>
      <c r="Y296">
        <v>25.585155489999998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t="e">
        <v>#DIV/0!</v>
      </c>
      <c r="AH296" t="e">
        <v>#DIV/0!</v>
      </c>
      <c r="AI296" t="e">
        <v>#DIV/0!</v>
      </c>
      <c r="AJ296">
        <v>-1</v>
      </c>
      <c r="AK296">
        <v>0.87</v>
      </c>
      <c r="AL296">
        <v>0.92</v>
      </c>
      <c r="AM296">
        <v>10.040945049999999</v>
      </c>
      <c r="AN296">
        <v>0.87502047299999997</v>
      </c>
      <c r="AO296">
        <v>3.1872475999999997E-2</v>
      </c>
      <c r="AP296" t="e">
        <v>#DIV/0!</v>
      </c>
      <c r="AQ296" t="e">
        <v>#DIV/0!</v>
      </c>
      <c r="AR296" t="e">
        <v>#DIV/0!</v>
      </c>
      <c r="AS296">
        <v>1812.3797609999999</v>
      </c>
      <c r="AT296">
        <v>0.5</v>
      </c>
      <c r="AU296" t="e">
        <v>#DIV/0!</v>
      </c>
      <c r="AV296">
        <v>3.9859649899999998</v>
      </c>
      <c r="AW296">
        <v>1.298068164</v>
      </c>
      <c r="AX296">
        <v>25.585155489999998</v>
      </c>
      <c r="AY296">
        <v>2</v>
      </c>
      <c r="AZ296">
        <v>4.644859791</v>
      </c>
      <c r="BA296">
        <v>1</v>
      </c>
      <c r="BB296">
        <v>9.289719582</v>
      </c>
      <c r="BC296">
        <v>24.875986099999999</v>
      </c>
      <c r="BD296">
        <v>25.585155489999998</v>
      </c>
      <c r="BE296">
        <v>25.00486755</v>
      </c>
      <c r="BF296">
        <v>799.82049559999996</v>
      </c>
      <c r="BG296">
        <v>770.03564449999999</v>
      </c>
      <c r="BH296">
        <v>17.506698610000001</v>
      </c>
      <c r="BI296">
        <v>19.73506355</v>
      </c>
      <c r="BJ296">
        <v>56.049678800000002</v>
      </c>
      <c r="BK296">
        <v>63.184040070000002</v>
      </c>
      <c r="BL296">
        <v>350.68777469999998</v>
      </c>
      <c r="BM296">
        <v>1798.431519</v>
      </c>
      <c r="BN296">
        <v>104.82984159999999</v>
      </c>
      <c r="BO296">
        <v>101.0507278</v>
      </c>
      <c r="BP296">
        <v>0.79783689999999996</v>
      </c>
      <c r="BQ296">
        <v>0.182383448</v>
      </c>
      <c r="BR296">
        <v>0.75</v>
      </c>
      <c r="BS296">
        <v>-1.355140209</v>
      </c>
      <c r="BT296">
        <v>7.355140209</v>
      </c>
      <c r="BU296">
        <v>1</v>
      </c>
      <c r="BV296">
        <v>0</v>
      </c>
      <c r="BW296">
        <v>0.15999999600000001</v>
      </c>
      <c r="BX296">
        <v>111115</v>
      </c>
      <c r="BY296">
        <v>1.7534388729999999</v>
      </c>
      <c r="BZ296">
        <v>3.9859650000000002E-3</v>
      </c>
      <c r="CA296">
        <v>298.73515550000002</v>
      </c>
      <c r="CB296">
        <v>298.02598610000001</v>
      </c>
      <c r="CC296">
        <v>287.74903649999999</v>
      </c>
      <c r="CD296">
        <v>0.41501058800000001</v>
      </c>
      <c r="CE296">
        <v>3.2923106999999998</v>
      </c>
      <c r="CF296">
        <v>32.580771759999998</v>
      </c>
      <c r="CG296">
        <v>12.845708200000001</v>
      </c>
      <c r="CH296">
        <v>25.230570790000002</v>
      </c>
      <c r="CI296">
        <v>3.2236501980000001</v>
      </c>
      <c r="CJ296">
        <v>0.30217878100000001</v>
      </c>
      <c r="CK296">
        <v>1.994242536</v>
      </c>
      <c r="CL296">
        <v>1.2294076620000001</v>
      </c>
      <c r="CM296">
        <v>0.189748994</v>
      </c>
      <c r="CN296">
        <v>50.288867600000003</v>
      </c>
      <c r="CO296">
        <v>0.64628128699999998</v>
      </c>
      <c r="CP296">
        <v>60.830645199999999</v>
      </c>
      <c r="CQ296">
        <v>762.8921153</v>
      </c>
      <c r="CR296">
        <v>3.9195928999999997E-2</v>
      </c>
      <c r="CS296">
        <v>0</v>
      </c>
      <c r="CT296">
        <v>1573.664397</v>
      </c>
      <c r="CU296">
        <v>0</v>
      </c>
      <c r="CV296" t="e">
        <v>#DIV/0!</v>
      </c>
      <c r="CW296" t="e">
        <v>#DIV/0!</v>
      </c>
      <c r="CX296">
        <v>28</v>
      </c>
      <c r="CY296">
        <v>0.17273565204694499</v>
      </c>
      <c r="CZ296">
        <v>-9.9864325292091198</v>
      </c>
      <c r="DA296">
        <v>34.924837002996497</v>
      </c>
      <c r="DB296">
        <v>0.76834641406592197</v>
      </c>
    </row>
    <row r="297" spans="1:106" x14ac:dyDescent="0.3">
      <c r="A297">
        <v>296</v>
      </c>
      <c r="B297" t="s">
        <v>97</v>
      </c>
      <c r="C297">
        <v>83</v>
      </c>
      <c r="D297">
        <v>28</v>
      </c>
      <c r="E297">
        <v>3</v>
      </c>
      <c r="F297">
        <v>5</v>
      </c>
      <c r="G297">
        <v>74</v>
      </c>
      <c r="H297" s="3">
        <v>41318</v>
      </c>
      <c r="I297">
        <v>2</v>
      </c>
      <c r="J297">
        <v>167.33556870000001</v>
      </c>
      <c r="K297">
        <v>3.818685946</v>
      </c>
      <c r="L297">
        <v>179.07371280000001</v>
      </c>
      <c r="M297">
        <v>264.76623419999999</v>
      </c>
      <c r="N297">
        <v>46.2</v>
      </c>
      <c r="O297">
        <v>46</v>
      </c>
      <c r="P297" s="118">
        <v>0.6636805555555555</v>
      </c>
      <c r="Q297" s="118">
        <v>0.15763888888888888</v>
      </c>
      <c r="R297" s="118">
        <v>0.50604166666666661</v>
      </c>
      <c r="S297">
        <v>11293.5</v>
      </c>
      <c r="T297">
        <v>0</v>
      </c>
      <c r="U297">
        <v>400</v>
      </c>
      <c r="V297">
        <v>30.333022110000002</v>
      </c>
      <c r="W297">
        <v>0.35341168899999997</v>
      </c>
      <c r="X297">
        <v>233.4170981</v>
      </c>
      <c r="Y297">
        <v>25.507760999999999</v>
      </c>
      <c r="Z297">
        <v>7</v>
      </c>
      <c r="AA297">
        <v>7</v>
      </c>
      <c r="AB297">
        <v>0</v>
      </c>
      <c r="AC297">
        <v>0</v>
      </c>
      <c r="AD297">
        <v>471.80712890000001</v>
      </c>
      <c r="AE297">
        <v>862.11840819999998</v>
      </c>
      <c r="AF297">
        <v>634.70410159999994</v>
      </c>
      <c r="AG297" t="e">
        <v>#DIV/0!</v>
      </c>
      <c r="AH297">
        <v>0.45273511799999999</v>
      </c>
      <c r="AI297">
        <v>0.263785467</v>
      </c>
      <c r="AJ297">
        <v>-1</v>
      </c>
      <c r="AK297">
        <v>0.87</v>
      </c>
      <c r="AL297">
        <v>0.92</v>
      </c>
      <c r="AM297">
        <v>10.040945049999999</v>
      </c>
      <c r="AN297">
        <v>0.87502047299999997</v>
      </c>
      <c r="AO297">
        <v>1.9914794E-2</v>
      </c>
      <c r="AP297">
        <v>0.58264856499999995</v>
      </c>
      <c r="AQ297">
        <v>1.8272687190000001</v>
      </c>
      <c r="AR297">
        <v>-1</v>
      </c>
      <c r="AS297">
        <v>1798.076904</v>
      </c>
      <c r="AT297">
        <v>0.5</v>
      </c>
      <c r="AU297">
        <v>207.51397309999999</v>
      </c>
      <c r="AV297">
        <v>4.3035079469999999</v>
      </c>
      <c r="AW297">
        <v>1.243672828</v>
      </c>
      <c r="AX297">
        <v>25.507760999999999</v>
      </c>
      <c r="AY297">
        <v>2</v>
      </c>
      <c r="AZ297">
        <v>4.644859791</v>
      </c>
      <c r="BA297">
        <v>1</v>
      </c>
      <c r="BB297">
        <v>9.289719582</v>
      </c>
      <c r="BC297">
        <v>24.881023410000001</v>
      </c>
      <c r="BD297">
        <v>25.507760999999999</v>
      </c>
      <c r="BE297">
        <v>25.003610609999999</v>
      </c>
      <c r="BF297">
        <v>399.63720699999999</v>
      </c>
      <c r="BG297">
        <v>381.40151980000002</v>
      </c>
      <c r="BH297">
        <v>17.720151900000001</v>
      </c>
      <c r="BI297">
        <v>20.12514114</v>
      </c>
      <c r="BJ297">
        <v>56.71276855</v>
      </c>
      <c r="BK297">
        <v>64.409858700000001</v>
      </c>
      <c r="BL297">
        <v>350.67926030000001</v>
      </c>
      <c r="BM297">
        <v>1798.076904</v>
      </c>
      <c r="BN297">
        <v>102.8727112</v>
      </c>
      <c r="BO297">
        <v>101.04492949999999</v>
      </c>
      <c r="BP297">
        <v>0.62895262200000002</v>
      </c>
      <c r="BQ297">
        <v>0.19127550700000001</v>
      </c>
      <c r="BR297">
        <v>0.75</v>
      </c>
      <c r="BS297">
        <v>-1.355140209</v>
      </c>
      <c r="BT297">
        <v>7.355140209</v>
      </c>
      <c r="BU297">
        <v>1</v>
      </c>
      <c r="BV297">
        <v>0</v>
      </c>
      <c r="BW297">
        <v>0.15999999600000001</v>
      </c>
      <c r="BX297">
        <v>111115</v>
      </c>
      <c r="BY297">
        <v>1.753396301</v>
      </c>
      <c r="BZ297">
        <v>4.3035080000000002E-3</v>
      </c>
      <c r="CA297">
        <v>298.65776099999999</v>
      </c>
      <c r="CB297">
        <v>298.03102339999998</v>
      </c>
      <c r="CC297">
        <v>287.6922983</v>
      </c>
      <c r="CD297">
        <v>0.36261604800000002</v>
      </c>
      <c r="CE297">
        <v>3.2772162960000002</v>
      </c>
      <c r="CF297">
        <v>32.433258279999997</v>
      </c>
      <c r="CG297">
        <v>12.308117129999999</v>
      </c>
      <c r="CH297">
        <v>25.194392199999999</v>
      </c>
      <c r="CI297">
        <v>3.2167155620000001</v>
      </c>
      <c r="CJ297">
        <v>0.34045948399999998</v>
      </c>
      <c r="CK297">
        <v>2.033543468</v>
      </c>
      <c r="CL297">
        <v>1.183172093</v>
      </c>
      <c r="CM297">
        <v>0.213914142</v>
      </c>
      <c r="CN297">
        <v>23.585614230000001</v>
      </c>
      <c r="CO297">
        <v>0.611998343</v>
      </c>
      <c r="CP297">
        <v>62.455085590000003</v>
      </c>
      <c r="CQ297">
        <v>376.99346639999999</v>
      </c>
      <c r="CR297">
        <v>5.0251574E-2</v>
      </c>
      <c r="CS297">
        <v>0</v>
      </c>
      <c r="CT297">
        <v>1573.354102</v>
      </c>
      <c r="CU297">
        <v>390.31127930000002</v>
      </c>
      <c r="CV297">
        <v>0.263785467</v>
      </c>
      <c r="CW297" t="e">
        <v>#DIV/0!</v>
      </c>
      <c r="CX297">
        <v>28</v>
      </c>
      <c r="CY297">
        <v>0.17273565204694499</v>
      </c>
      <c r="CZ297">
        <v>-9.9864325292091198</v>
      </c>
      <c r="DA297">
        <v>34.924837002996497</v>
      </c>
      <c r="DB297">
        <v>0.76834641406592197</v>
      </c>
    </row>
    <row r="298" spans="1:106" x14ac:dyDescent="0.3">
      <c r="A298">
        <v>297</v>
      </c>
      <c r="B298" t="s">
        <v>18</v>
      </c>
      <c r="C298">
        <v>4</v>
      </c>
      <c r="D298">
        <v>4</v>
      </c>
      <c r="E298">
        <v>1</v>
      </c>
      <c r="F298">
        <v>1</v>
      </c>
      <c r="G298">
        <v>79</v>
      </c>
      <c r="H298" s="3">
        <v>41323</v>
      </c>
      <c r="I298">
        <v>1</v>
      </c>
      <c r="J298">
        <v>199.2004469</v>
      </c>
      <c r="K298">
        <v>3.5621165380000002</v>
      </c>
      <c r="L298">
        <v>235.82463580000001</v>
      </c>
      <c r="M298">
        <v>294.6674107</v>
      </c>
      <c r="N298">
        <v>45.3</v>
      </c>
      <c r="O298">
        <v>2</v>
      </c>
      <c r="P298" s="118">
        <v>0.56677083333333333</v>
      </c>
      <c r="Q298" s="118">
        <v>0.16111111111111112</v>
      </c>
      <c r="R298" s="118">
        <v>0.40565972222222224</v>
      </c>
      <c r="S298">
        <v>611.5</v>
      </c>
      <c r="T298">
        <v>0</v>
      </c>
      <c r="U298">
        <v>50</v>
      </c>
      <c r="V298">
        <v>-1.2609777360000001</v>
      </c>
      <c r="W298">
        <v>0.23523471300000001</v>
      </c>
      <c r="X298">
        <v>53.677772249999997</v>
      </c>
      <c r="Y298">
        <v>26.851596829999998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e">
        <v>#DIV/0!</v>
      </c>
      <c r="AH298" t="e">
        <v>#DIV/0!</v>
      </c>
      <c r="AI298" t="e">
        <v>#DIV/0!</v>
      </c>
      <c r="AJ298">
        <v>-1</v>
      </c>
      <c r="AK298">
        <v>0.85</v>
      </c>
      <c r="AL298">
        <v>0.85</v>
      </c>
      <c r="AM298">
        <v>9.9698953629999991</v>
      </c>
      <c r="AN298">
        <v>0.85</v>
      </c>
      <c r="AO298">
        <v>-1.7049E-4</v>
      </c>
      <c r="AP298" t="e">
        <v>#DIV/0!</v>
      </c>
      <c r="AQ298" t="e">
        <v>#DIV/0!</v>
      </c>
      <c r="AR298" t="e">
        <v>#DIV/0!</v>
      </c>
      <c r="AS298">
        <v>0</v>
      </c>
      <c r="AT298">
        <v>0.5</v>
      </c>
      <c r="AU298" t="e">
        <v>#DIV/0!</v>
      </c>
      <c r="AV298">
        <v>4.3978286110000004</v>
      </c>
      <c r="AW298">
        <v>1.8884094650000001</v>
      </c>
      <c r="AX298">
        <v>26.851596829999998</v>
      </c>
      <c r="AY298">
        <v>2</v>
      </c>
      <c r="AZ298">
        <v>4.644859791</v>
      </c>
      <c r="BA298">
        <v>1</v>
      </c>
      <c r="BB298">
        <v>9.289719582</v>
      </c>
      <c r="BC298">
        <v>25.574460980000001</v>
      </c>
      <c r="BD298">
        <v>26.851596829999998</v>
      </c>
      <c r="BE298">
        <v>25.12828064</v>
      </c>
      <c r="BF298">
        <v>45.841651919999997</v>
      </c>
      <c r="BG298">
        <v>46.444938659999998</v>
      </c>
      <c r="BH298">
        <v>13.94367504</v>
      </c>
      <c r="BI298">
        <v>16.4132061</v>
      </c>
      <c r="BJ298">
        <v>42.852989200000003</v>
      </c>
      <c r="BK298">
        <v>50.442577360000001</v>
      </c>
      <c r="BL298">
        <v>350.3212585</v>
      </c>
      <c r="BM298">
        <v>1800.8829350000001</v>
      </c>
      <c r="BN298">
        <v>1196.317505</v>
      </c>
      <c r="BO298">
        <v>101.1181107</v>
      </c>
      <c r="BP298">
        <v>-0.96476650200000003</v>
      </c>
      <c r="BQ298">
        <v>-0.97215646499999997</v>
      </c>
      <c r="BR298">
        <v>0.5</v>
      </c>
      <c r="BS298">
        <v>-1.355140209</v>
      </c>
      <c r="BT298">
        <v>7.355140209</v>
      </c>
      <c r="BU298">
        <v>1</v>
      </c>
      <c r="BV298">
        <v>0</v>
      </c>
      <c r="BW298">
        <v>0.15999999600000001</v>
      </c>
      <c r="BX298">
        <v>111135</v>
      </c>
      <c r="BY298">
        <v>1.751606293</v>
      </c>
      <c r="BZ298">
        <v>4.3978289999999998E-3</v>
      </c>
      <c r="CA298">
        <v>300.00159680000002</v>
      </c>
      <c r="CB298">
        <v>298.72446100000002</v>
      </c>
      <c r="CC298">
        <v>288.1412631</v>
      </c>
      <c r="CD298">
        <v>0.29230159100000003</v>
      </c>
      <c r="CE298">
        <v>3.548081856</v>
      </c>
      <c r="CF298">
        <v>35.088490409999999</v>
      </c>
      <c r="CG298">
        <v>18.675284309999999</v>
      </c>
      <c r="CH298">
        <v>26.213028909999998</v>
      </c>
      <c r="CI298">
        <v>3.417027939</v>
      </c>
      <c r="CJ298">
        <v>0.229425198</v>
      </c>
      <c r="CK298">
        <v>1.659672391</v>
      </c>
      <c r="CL298">
        <v>1.757355548</v>
      </c>
      <c r="CM298">
        <v>0.14390162000000001</v>
      </c>
      <c r="CN298">
        <v>5.4277949139999997</v>
      </c>
      <c r="CO298">
        <v>1.1557292100000001</v>
      </c>
      <c r="CP298">
        <v>46.719019809999999</v>
      </c>
      <c r="CQ298">
        <v>46.628186380000002</v>
      </c>
      <c r="CR298">
        <v>-1.2634342E-2</v>
      </c>
      <c r="CS298">
        <v>0</v>
      </c>
      <c r="CT298">
        <v>1530.7504939999999</v>
      </c>
      <c r="CU298">
        <v>0</v>
      </c>
      <c r="CV298" t="e">
        <v>#DIV/0!</v>
      </c>
      <c r="CW298" t="e">
        <v>#DIV/0!</v>
      </c>
      <c r="CX298">
        <v>4</v>
      </c>
      <c r="CY298">
        <v>0.31181903106146502</v>
      </c>
      <c r="CZ298">
        <v>-17.998728668533001</v>
      </c>
      <c r="DA298">
        <v>63.074219407447899</v>
      </c>
      <c r="DB298">
        <v>1.38763282696385</v>
      </c>
    </row>
    <row r="299" spans="1:106" x14ac:dyDescent="0.3">
      <c r="A299">
        <v>298</v>
      </c>
      <c r="B299" t="s">
        <v>18</v>
      </c>
      <c r="C299">
        <v>4</v>
      </c>
      <c r="D299">
        <v>4</v>
      </c>
      <c r="E299">
        <v>1</v>
      </c>
      <c r="F299">
        <v>1</v>
      </c>
      <c r="G299">
        <v>79</v>
      </c>
      <c r="H299" s="3">
        <v>41323</v>
      </c>
      <c r="I299">
        <v>1</v>
      </c>
      <c r="J299">
        <v>199.2004469</v>
      </c>
      <c r="K299">
        <v>3.5621165380000002</v>
      </c>
      <c r="L299">
        <v>235.82463580000001</v>
      </c>
      <c r="M299">
        <v>294.6674107</v>
      </c>
      <c r="N299">
        <v>45.3</v>
      </c>
      <c r="O299">
        <v>3</v>
      </c>
      <c r="P299" s="118">
        <v>0.56918981481481479</v>
      </c>
      <c r="Q299" s="118">
        <v>0.16111111111111112</v>
      </c>
      <c r="R299" s="118">
        <v>0.40807870370370369</v>
      </c>
      <c r="S299">
        <v>820.5</v>
      </c>
      <c r="T299">
        <v>0</v>
      </c>
      <c r="U299">
        <v>150</v>
      </c>
      <c r="V299">
        <v>9.7662150590000003</v>
      </c>
      <c r="W299">
        <v>0.27604905400000002</v>
      </c>
      <c r="X299">
        <v>83.958102620000005</v>
      </c>
      <c r="Y299">
        <v>26.75087357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e">
        <v>#DIV/0!</v>
      </c>
      <c r="AH299" t="e">
        <v>#DIV/0!</v>
      </c>
      <c r="AI299" t="e">
        <v>#DIV/0!</v>
      </c>
      <c r="AJ299">
        <v>-1</v>
      </c>
      <c r="AK299">
        <v>0.85</v>
      </c>
      <c r="AL299">
        <v>0.85</v>
      </c>
      <c r="AM299">
        <v>9.9698953629999991</v>
      </c>
      <c r="AN299">
        <v>0.85</v>
      </c>
      <c r="AO299">
        <v>7.0365269999999999E-3</v>
      </c>
      <c r="AP299" t="e">
        <v>#DIV/0!</v>
      </c>
      <c r="AQ299" t="e">
        <v>#DIV/0!</v>
      </c>
      <c r="AR299" t="e">
        <v>#DIV/0!</v>
      </c>
      <c r="AS299">
        <v>0</v>
      </c>
      <c r="AT299">
        <v>0.5</v>
      </c>
      <c r="AU299" t="e">
        <v>#DIV/0!</v>
      </c>
      <c r="AV299">
        <v>4.7987273730000002</v>
      </c>
      <c r="AW299">
        <v>1.762706162</v>
      </c>
      <c r="AX299">
        <v>26.75087357</v>
      </c>
      <c r="AY299">
        <v>2</v>
      </c>
      <c r="AZ299">
        <v>4.644859791</v>
      </c>
      <c r="BA299">
        <v>1</v>
      </c>
      <c r="BB299">
        <v>9.289719582</v>
      </c>
      <c r="BC299">
        <v>25.5983448</v>
      </c>
      <c r="BD299">
        <v>26.75087357</v>
      </c>
      <c r="BE299">
        <v>25.130701070000001</v>
      </c>
      <c r="BF299">
        <v>151.24646000000001</v>
      </c>
      <c r="BG299">
        <v>145.273056</v>
      </c>
      <c r="BH299">
        <v>14.756998060000001</v>
      </c>
      <c r="BI299">
        <v>17.448736190000002</v>
      </c>
      <c r="BJ299">
        <v>45.28918839</v>
      </c>
      <c r="BK299">
        <v>53.550125119999997</v>
      </c>
      <c r="BL299">
        <v>350.33093259999998</v>
      </c>
      <c r="BM299">
        <v>1800.0550539999999</v>
      </c>
      <c r="BN299">
        <v>1217.2767329999999</v>
      </c>
      <c r="BO299">
        <v>101.12005619999999</v>
      </c>
      <c r="BP299">
        <v>-2.2438192369999999</v>
      </c>
      <c r="BQ299">
        <v>-1.009628296</v>
      </c>
      <c r="BR299">
        <v>0.75</v>
      </c>
      <c r="BS299">
        <v>-1.355140209</v>
      </c>
      <c r="BT299">
        <v>7.355140209</v>
      </c>
      <c r="BU299">
        <v>1</v>
      </c>
      <c r="BV299">
        <v>0</v>
      </c>
      <c r="BW299">
        <v>0.15999999600000001</v>
      </c>
      <c r="BX299">
        <v>111115</v>
      </c>
      <c r="BY299">
        <v>1.7516546630000001</v>
      </c>
      <c r="BZ299">
        <v>4.798727E-3</v>
      </c>
      <c r="CA299">
        <v>299.90087360000001</v>
      </c>
      <c r="CB299">
        <v>298.74834479999998</v>
      </c>
      <c r="CC299">
        <v>288.00880219999999</v>
      </c>
      <c r="CD299">
        <v>0.23208509799999999</v>
      </c>
      <c r="CE299">
        <v>3.5271233460000002</v>
      </c>
      <c r="CF299">
        <v>34.880551689999997</v>
      </c>
      <c r="CG299">
        <v>17.431815499999999</v>
      </c>
      <c r="CH299">
        <v>26.174609180000001</v>
      </c>
      <c r="CI299">
        <v>3.4092796590000001</v>
      </c>
      <c r="CJ299">
        <v>0.26808282700000002</v>
      </c>
      <c r="CK299">
        <v>1.7644171829999999</v>
      </c>
      <c r="CL299">
        <v>1.6448624759999999</v>
      </c>
      <c r="CM299">
        <v>0.16824972399999999</v>
      </c>
      <c r="CN299">
        <v>8.4898480509999992</v>
      </c>
      <c r="CO299">
        <v>0.57793306600000005</v>
      </c>
      <c r="CP299">
        <v>50.162474670000002</v>
      </c>
      <c r="CQ299">
        <v>143.85381079999999</v>
      </c>
      <c r="CR299">
        <v>3.4055233999999997E-2</v>
      </c>
      <c r="CS299">
        <v>0</v>
      </c>
      <c r="CT299">
        <v>1530.0467960000001</v>
      </c>
      <c r="CU299">
        <v>0</v>
      </c>
      <c r="CV299" t="e">
        <v>#DIV/0!</v>
      </c>
      <c r="CW299" t="e">
        <v>#DIV/0!</v>
      </c>
      <c r="CX299">
        <v>4</v>
      </c>
      <c r="CY299">
        <v>0.31181903106146502</v>
      </c>
      <c r="CZ299">
        <v>-17.998728668533001</v>
      </c>
      <c r="DA299">
        <v>63.074219407447899</v>
      </c>
      <c r="DB299">
        <v>1.38763282696385</v>
      </c>
    </row>
    <row r="300" spans="1:106" x14ac:dyDescent="0.3">
      <c r="A300">
        <v>299</v>
      </c>
      <c r="B300" t="s">
        <v>18</v>
      </c>
      <c r="C300">
        <v>4</v>
      </c>
      <c r="D300">
        <v>4</v>
      </c>
      <c r="E300">
        <v>1</v>
      </c>
      <c r="F300">
        <v>1</v>
      </c>
      <c r="G300">
        <v>79</v>
      </c>
      <c r="H300" s="3">
        <v>41323</v>
      </c>
      <c r="I300">
        <v>1</v>
      </c>
      <c r="J300">
        <v>199.2004469</v>
      </c>
      <c r="K300">
        <v>3.5621165380000002</v>
      </c>
      <c r="L300">
        <v>235.82463580000001</v>
      </c>
      <c r="M300">
        <v>294.6674107</v>
      </c>
      <c r="N300">
        <v>45.3</v>
      </c>
      <c r="O300">
        <v>5</v>
      </c>
      <c r="P300" s="118">
        <v>0.5740277777777778</v>
      </c>
      <c r="Q300" s="118">
        <v>0.16111111111111112</v>
      </c>
      <c r="R300" s="118">
        <v>0.41291666666666665</v>
      </c>
      <c r="S300">
        <v>1238.5</v>
      </c>
      <c r="T300">
        <v>0</v>
      </c>
      <c r="U300">
        <v>800</v>
      </c>
      <c r="V300">
        <v>52.826938900000002</v>
      </c>
      <c r="W300">
        <v>0.26733928800000001</v>
      </c>
      <c r="X300">
        <v>428.34000900000001</v>
      </c>
      <c r="Y300">
        <v>27.03561783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t="e">
        <v>#DIV/0!</v>
      </c>
      <c r="AH300" t="e">
        <v>#DIV/0!</v>
      </c>
      <c r="AI300" t="e">
        <v>#DIV/0!</v>
      </c>
      <c r="AJ300">
        <v>-1</v>
      </c>
      <c r="AK300">
        <v>0.85</v>
      </c>
      <c r="AL300">
        <v>0.85</v>
      </c>
      <c r="AM300">
        <v>9.9698953629999991</v>
      </c>
      <c r="AN300">
        <v>0.85</v>
      </c>
      <c r="AO300">
        <v>3.520409E-2</v>
      </c>
      <c r="AP300" t="e">
        <v>#DIV/0!</v>
      </c>
      <c r="AQ300" t="e">
        <v>#DIV/0!</v>
      </c>
      <c r="AR300" t="e">
        <v>#DIV/0!</v>
      </c>
      <c r="AS300">
        <v>0</v>
      </c>
      <c r="AT300">
        <v>0.5</v>
      </c>
      <c r="AU300" t="e">
        <v>#DIV/0!</v>
      </c>
      <c r="AV300">
        <v>4.3694583060000003</v>
      </c>
      <c r="AW300">
        <v>1.653642128</v>
      </c>
      <c r="AX300">
        <v>27.03561783</v>
      </c>
      <c r="AY300">
        <v>2</v>
      </c>
      <c r="AZ300">
        <v>4.644859791</v>
      </c>
      <c r="BA300">
        <v>1</v>
      </c>
      <c r="BB300">
        <v>9.289719582</v>
      </c>
      <c r="BC300">
        <v>25.684070590000001</v>
      </c>
      <c r="BD300">
        <v>27.03561783</v>
      </c>
      <c r="BE300">
        <v>25.130847930000002</v>
      </c>
      <c r="BF300">
        <v>800.40124509999998</v>
      </c>
      <c r="BG300">
        <v>768.32727050000005</v>
      </c>
      <c r="BH300">
        <v>16.67205238</v>
      </c>
      <c r="BI300">
        <v>19.118766780000001</v>
      </c>
      <c r="BJ300">
        <v>50.89954376</v>
      </c>
      <c r="BK300">
        <v>58.369327550000001</v>
      </c>
      <c r="BL300">
        <v>350.34082030000002</v>
      </c>
      <c r="BM300">
        <v>1798.819702</v>
      </c>
      <c r="BN300">
        <v>1264.400513</v>
      </c>
      <c r="BO300">
        <v>101.1054611</v>
      </c>
      <c r="BP300">
        <v>-18.894088750000002</v>
      </c>
      <c r="BQ300">
        <v>-0.98479461700000004</v>
      </c>
      <c r="BR300">
        <v>0.25</v>
      </c>
      <c r="BS300">
        <v>-1.355140209</v>
      </c>
      <c r="BT300">
        <v>7.355140209</v>
      </c>
      <c r="BU300">
        <v>1</v>
      </c>
      <c r="BV300">
        <v>0</v>
      </c>
      <c r="BW300">
        <v>0.15999999600000001</v>
      </c>
      <c r="BX300">
        <v>111115</v>
      </c>
      <c r="BY300">
        <v>1.7517041019999999</v>
      </c>
      <c r="BZ300">
        <v>4.3694579999999997E-3</v>
      </c>
      <c r="CA300">
        <v>300.18561779999999</v>
      </c>
      <c r="CB300">
        <v>298.83407060000002</v>
      </c>
      <c r="CC300">
        <v>287.81114589999999</v>
      </c>
      <c r="CD300">
        <v>0.29241741300000001</v>
      </c>
      <c r="CE300">
        <v>3.5866538600000002</v>
      </c>
      <c r="CF300">
        <v>35.474383090000003</v>
      </c>
      <c r="CG300">
        <v>16.355616300000001</v>
      </c>
      <c r="CH300">
        <v>26.359844209999999</v>
      </c>
      <c r="CI300">
        <v>3.4467786930000002</v>
      </c>
      <c r="CJ300">
        <v>0.25986101499999997</v>
      </c>
      <c r="CK300">
        <v>1.933011732</v>
      </c>
      <c r="CL300">
        <v>1.513766962</v>
      </c>
      <c r="CM300">
        <v>0.16306885300000001</v>
      </c>
      <c r="CN300">
        <v>43.307514130000001</v>
      </c>
      <c r="CO300">
        <v>0.55749681900000003</v>
      </c>
      <c r="CP300">
        <v>53.926632050000002</v>
      </c>
      <c r="CQ300">
        <v>760.65035769999997</v>
      </c>
      <c r="CR300">
        <v>3.7451883999999998E-2</v>
      </c>
      <c r="CS300">
        <v>0</v>
      </c>
      <c r="CT300">
        <v>1528.9967469999999</v>
      </c>
      <c r="CU300">
        <v>0</v>
      </c>
      <c r="CV300" t="e">
        <v>#DIV/0!</v>
      </c>
      <c r="CW300" t="e">
        <v>#DIV/0!</v>
      </c>
      <c r="CX300">
        <v>4</v>
      </c>
      <c r="CY300">
        <v>0.31181903106146502</v>
      </c>
      <c r="CZ300">
        <v>-17.998728668533001</v>
      </c>
      <c r="DA300">
        <v>63.074219407447899</v>
      </c>
      <c r="DB300">
        <v>1.38763282696385</v>
      </c>
    </row>
    <row r="301" spans="1:106" x14ac:dyDescent="0.3">
      <c r="A301">
        <v>300</v>
      </c>
      <c r="B301" t="s">
        <v>18</v>
      </c>
      <c r="C301">
        <v>4</v>
      </c>
      <c r="D301">
        <v>4</v>
      </c>
      <c r="E301">
        <v>1</v>
      </c>
      <c r="F301">
        <v>1</v>
      </c>
      <c r="G301">
        <v>79</v>
      </c>
      <c r="H301" s="3">
        <v>41323</v>
      </c>
      <c r="I301">
        <v>1</v>
      </c>
      <c r="J301">
        <v>199.2004469</v>
      </c>
      <c r="K301">
        <v>3.5621165380000002</v>
      </c>
      <c r="L301">
        <v>235.82463580000001</v>
      </c>
      <c r="M301">
        <v>294.6674107</v>
      </c>
      <c r="N301">
        <v>45.3</v>
      </c>
      <c r="O301">
        <v>6</v>
      </c>
      <c r="P301" s="118">
        <v>0.57556712962962964</v>
      </c>
      <c r="Q301" s="118">
        <v>0.16111111111111112</v>
      </c>
      <c r="R301" s="118">
        <v>0.41445601851851849</v>
      </c>
      <c r="S301">
        <v>1363</v>
      </c>
      <c r="T301">
        <v>0</v>
      </c>
      <c r="U301">
        <v>400</v>
      </c>
      <c r="V301">
        <v>30.836383560000002</v>
      </c>
      <c r="W301">
        <v>0.23236478499999999</v>
      </c>
      <c r="X301">
        <v>156.61363600000001</v>
      </c>
      <c r="Y301">
        <v>27.433443069999999</v>
      </c>
      <c r="Z301">
        <v>1</v>
      </c>
      <c r="AA301">
        <v>1</v>
      </c>
      <c r="AB301">
        <v>0</v>
      </c>
      <c r="AC301">
        <v>0</v>
      </c>
      <c r="AD301">
        <v>272.98632809999998</v>
      </c>
      <c r="AE301">
        <v>533.14306639999995</v>
      </c>
      <c r="AF301">
        <v>361.16894530000002</v>
      </c>
      <c r="AG301" t="e">
        <v>#DIV/0!</v>
      </c>
      <c r="AH301">
        <v>0.487967967</v>
      </c>
      <c r="AI301">
        <v>0.32256655299999998</v>
      </c>
      <c r="AJ301">
        <v>-1</v>
      </c>
      <c r="AK301">
        <v>0.85</v>
      </c>
      <c r="AL301">
        <v>0.85</v>
      </c>
      <c r="AM301">
        <v>9.9458990099999998</v>
      </c>
      <c r="AN301">
        <v>0.85</v>
      </c>
      <c r="AO301">
        <v>2.0785208999999999E-2</v>
      </c>
      <c r="AP301">
        <v>0.66104042600000001</v>
      </c>
      <c r="AQ301">
        <v>1.953002812</v>
      </c>
      <c r="AR301">
        <v>-1</v>
      </c>
      <c r="AS301">
        <v>1801.981812</v>
      </c>
      <c r="AT301">
        <v>0.5</v>
      </c>
      <c r="AU301">
        <v>247.035101</v>
      </c>
      <c r="AV301">
        <v>4.081324392</v>
      </c>
      <c r="AW301">
        <v>1.7700909570000001</v>
      </c>
      <c r="AX301">
        <v>27.433443069999999</v>
      </c>
      <c r="AY301">
        <v>2</v>
      </c>
      <c r="AZ301">
        <v>4.644859791</v>
      </c>
      <c r="BA301">
        <v>1</v>
      </c>
      <c r="BB301">
        <v>9.289719582</v>
      </c>
      <c r="BC301">
        <v>25.716041560000001</v>
      </c>
      <c r="BD301">
        <v>27.433443069999999</v>
      </c>
      <c r="BE301">
        <v>25.133350369999999</v>
      </c>
      <c r="BF301">
        <v>399.70413209999998</v>
      </c>
      <c r="BG301">
        <v>381.2111511</v>
      </c>
      <c r="BH301">
        <v>16.518037799999998</v>
      </c>
      <c r="BI301">
        <v>18.804283139999999</v>
      </c>
      <c r="BJ301">
        <v>50.333473210000001</v>
      </c>
      <c r="BK301">
        <v>57.300075530000001</v>
      </c>
      <c r="BL301">
        <v>350.31918330000002</v>
      </c>
      <c r="BM301">
        <v>1801.981812</v>
      </c>
      <c r="BN301">
        <v>1323.081543</v>
      </c>
      <c r="BO301">
        <v>101.1047745</v>
      </c>
      <c r="BP301">
        <v>-7.044174194</v>
      </c>
      <c r="BQ301">
        <v>-1.0310516359999999</v>
      </c>
      <c r="BR301">
        <v>0.5</v>
      </c>
      <c r="BS301">
        <v>-1.355140209</v>
      </c>
      <c r="BT301">
        <v>7.355140209</v>
      </c>
      <c r="BU301">
        <v>1</v>
      </c>
      <c r="BV301">
        <v>0</v>
      </c>
      <c r="BW301">
        <v>0.15999999600000001</v>
      </c>
      <c r="BX301">
        <v>111115</v>
      </c>
      <c r="BY301">
        <v>1.7515959169999999</v>
      </c>
      <c r="BZ301">
        <v>4.0813239999999999E-3</v>
      </c>
      <c r="CA301">
        <v>300.58344310000001</v>
      </c>
      <c r="CB301">
        <v>298.86604160000002</v>
      </c>
      <c r="CC301">
        <v>288.3170834</v>
      </c>
      <c r="CD301">
        <v>0.32523507600000001</v>
      </c>
      <c r="CE301">
        <v>3.671293763</v>
      </c>
      <c r="CF301">
        <v>36.311774409999998</v>
      </c>
      <c r="CG301">
        <v>17.507491269999999</v>
      </c>
      <c r="CH301">
        <v>26.574742319999999</v>
      </c>
      <c r="CI301">
        <v>3.4907335979999998</v>
      </c>
      <c r="CJ301">
        <v>0.22669445199999999</v>
      </c>
      <c r="CK301">
        <v>1.9012028059999999</v>
      </c>
      <c r="CL301">
        <v>1.5895307919999999</v>
      </c>
      <c r="CM301">
        <v>0.142182794</v>
      </c>
      <c r="CN301">
        <v>15.834386350000001</v>
      </c>
      <c r="CO301">
        <v>0.41083172800000001</v>
      </c>
      <c r="CP301">
        <v>51.629193190000002</v>
      </c>
      <c r="CQ301">
        <v>376.72994829999999</v>
      </c>
      <c r="CR301">
        <v>4.2259916000000002E-2</v>
      </c>
      <c r="CS301">
        <v>0</v>
      </c>
      <c r="CT301">
        <v>1531.68454</v>
      </c>
      <c r="CU301">
        <v>260.15673829999997</v>
      </c>
      <c r="CV301">
        <v>0.32256655299999998</v>
      </c>
      <c r="CW301" t="e">
        <v>#DIV/0!</v>
      </c>
      <c r="CX301">
        <v>4</v>
      </c>
      <c r="CY301">
        <v>0.31181903106146502</v>
      </c>
      <c r="CZ301">
        <v>-17.998728668533001</v>
      </c>
      <c r="DA301">
        <v>63.074219407447899</v>
      </c>
      <c r="DB301">
        <v>1.38763282696385</v>
      </c>
    </row>
    <row r="302" spans="1:106" x14ac:dyDescent="0.3">
      <c r="A302">
        <v>301</v>
      </c>
      <c r="B302" t="s">
        <v>20</v>
      </c>
      <c r="C302">
        <v>6</v>
      </c>
      <c r="D302">
        <v>6</v>
      </c>
      <c r="E302">
        <v>1</v>
      </c>
      <c r="F302">
        <v>2</v>
      </c>
      <c r="G302">
        <v>79</v>
      </c>
      <c r="H302" s="3">
        <v>41323</v>
      </c>
      <c r="I302">
        <v>1</v>
      </c>
      <c r="J302">
        <v>160.24859549999999</v>
      </c>
      <c r="K302">
        <v>2.8557891710000001</v>
      </c>
      <c r="L302">
        <v>188.20826819999999</v>
      </c>
      <c r="M302">
        <v>274.75618259999999</v>
      </c>
      <c r="N302">
        <v>47.6</v>
      </c>
      <c r="O302">
        <v>8</v>
      </c>
      <c r="P302" s="118">
        <v>0.58253472222222225</v>
      </c>
      <c r="Q302" s="118">
        <v>0.16111111111111112</v>
      </c>
      <c r="R302" s="118">
        <v>0.4214236111111111</v>
      </c>
      <c r="S302">
        <v>1973.5</v>
      </c>
      <c r="T302">
        <v>0</v>
      </c>
      <c r="U302">
        <v>50</v>
      </c>
      <c r="V302">
        <v>-1.010217669</v>
      </c>
      <c r="W302">
        <v>0.52384911099999998</v>
      </c>
      <c r="X302">
        <v>49.145745410000004</v>
      </c>
      <c r="Y302">
        <v>26.148471829999998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t="e">
        <v>#DIV/0!</v>
      </c>
      <c r="AH302" t="e">
        <v>#DIV/0!</v>
      </c>
      <c r="AI302" t="e">
        <v>#DIV/0!</v>
      </c>
      <c r="AJ302">
        <v>-1</v>
      </c>
      <c r="AK302">
        <v>0.85</v>
      </c>
      <c r="AL302">
        <v>0.85</v>
      </c>
      <c r="AM302">
        <v>9.9458990099999998</v>
      </c>
      <c r="AN302">
        <v>0.85</v>
      </c>
      <c r="AO302" s="119">
        <v>-6.6800000000000004E-6</v>
      </c>
      <c r="AP302" t="e">
        <v>#DIV/0!</v>
      </c>
      <c r="AQ302" t="e">
        <v>#DIV/0!</v>
      </c>
      <c r="AR302" t="e">
        <v>#DIV/0!</v>
      </c>
      <c r="AS302">
        <v>1801.981812</v>
      </c>
      <c r="AT302">
        <v>0.5</v>
      </c>
      <c r="AU302" t="e">
        <v>#DIV/0!</v>
      </c>
      <c r="AV302">
        <v>6.694473758</v>
      </c>
      <c r="AW302">
        <v>1.3278422569999999</v>
      </c>
      <c r="AX302">
        <v>26.148471829999998</v>
      </c>
      <c r="AY302">
        <v>2</v>
      </c>
      <c r="AZ302">
        <v>4.644859791</v>
      </c>
      <c r="BA302">
        <v>1</v>
      </c>
      <c r="BB302">
        <v>9.289719582</v>
      </c>
      <c r="BC302">
        <v>25.67000771</v>
      </c>
      <c r="BD302">
        <v>26.148471829999998</v>
      </c>
      <c r="BE302">
        <v>25.131181720000001</v>
      </c>
      <c r="BF302">
        <v>46.543685910000001</v>
      </c>
      <c r="BG302">
        <v>46.94101715</v>
      </c>
      <c r="BH302">
        <v>16.792745589999999</v>
      </c>
      <c r="BI302">
        <v>20.53614044</v>
      </c>
      <c r="BJ302">
        <v>51.307319640000003</v>
      </c>
      <c r="BK302">
        <v>62.744613649999998</v>
      </c>
      <c r="BL302">
        <v>350.32345579999998</v>
      </c>
      <c r="BM302">
        <v>1799.235962</v>
      </c>
      <c r="BN302">
        <v>2075.5573730000001</v>
      </c>
      <c r="BO302">
        <v>101.09859470000001</v>
      </c>
      <c r="BP302">
        <v>-0.17778778100000001</v>
      </c>
      <c r="BQ302">
        <v>-1.237005234</v>
      </c>
      <c r="BR302">
        <v>0.25</v>
      </c>
      <c r="BS302">
        <v>-1.355140209</v>
      </c>
      <c r="BT302">
        <v>7.355140209</v>
      </c>
      <c r="BU302">
        <v>1</v>
      </c>
      <c r="BV302">
        <v>0</v>
      </c>
      <c r="BW302">
        <v>0.15999999600000001</v>
      </c>
      <c r="BX302">
        <v>111135</v>
      </c>
      <c r="BY302">
        <v>1.751617279</v>
      </c>
      <c r="BZ302">
        <v>6.6944739999999997E-3</v>
      </c>
      <c r="CA302">
        <v>299.29847180000002</v>
      </c>
      <c r="CB302">
        <v>298.82000770000002</v>
      </c>
      <c r="CC302">
        <v>287.8777475</v>
      </c>
      <c r="CD302">
        <v>-4.7349380000000003E-2</v>
      </c>
      <c r="CE302">
        <v>3.4040171950000002</v>
      </c>
      <c r="CF302">
        <v>33.670272140000002</v>
      </c>
      <c r="CG302">
        <v>13.134131699999999</v>
      </c>
      <c r="CH302">
        <v>25.909239769999999</v>
      </c>
      <c r="CI302">
        <v>3.3561791539999999</v>
      </c>
      <c r="CJ302">
        <v>0.49588600199999999</v>
      </c>
      <c r="CK302">
        <v>2.0761749389999999</v>
      </c>
      <c r="CL302">
        <v>1.2800042149999999</v>
      </c>
      <c r="CM302">
        <v>0.312325344</v>
      </c>
      <c r="CN302">
        <v>4.968565795</v>
      </c>
      <c r="CO302">
        <v>1.046968055</v>
      </c>
      <c r="CP302">
        <v>62.045471040000002</v>
      </c>
      <c r="CQ302">
        <v>47.087823929999999</v>
      </c>
      <c r="CR302">
        <v>-1.3311175999999999E-2</v>
      </c>
      <c r="CS302">
        <v>0</v>
      </c>
      <c r="CT302">
        <v>1529.3505680000001</v>
      </c>
      <c r="CU302">
        <v>0</v>
      </c>
      <c r="CV302" t="e">
        <v>#DIV/0!</v>
      </c>
      <c r="CW302" t="e">
        <v>#DIV/0!</v>
      </c>
      <c r="CX302">
        <v>6</v>
      </c>
      <c r="CY302">
        <v>0.14776564244878501</v>
      </c>
      <c r="CZ302">
        <v>-8.2722703131330704</v>
      </c>
      <c r="DA302">
        <v>30.146796723550999</v>
      </c>
      <c r="DB302">
        <v>0.66322952791812195</v>
      </c>
    </row>
    <row r="303" spans="1:106" x14ac:dyDescent="0.3">
      <c r="A303">
        <v>302</v>
      </c>
      <c r="B303" t="s">
        <v>20</v>
      </c>
      <c r="C303">
        <v>6</v>
      </c>
      <c r="D303">
        <v>6</v>
      </c>
      <c r="E303">
        <v>1</v>
      </c>
      <c r="F303">
        <v>2</v>
      </c>
      <c r="G303">
        <v>79</v>
      </c>
      <c r="H303" s="3">
        <v>41323</v>
      </c>
      <c r="I303">
        <v>1</v>
      </c>
      <c r="J303">
        <v>160.24859549999999</v>
      </c>
      <c r="K303">
        <v>2.8557891710000001</v>
      </c>
      <c r="L303">
        <v>188.20826819999999</v>
      </c>
      <c r="M303">
        <v>274.75618259999999</v>
      </c>
      <c r="N303">
        <v>47.6</v>
      </c>
      <c r="O303">
        <v>3</v>
      </c>
      <c r="P303" s="118">
        <v>0.59446759259259263</v>
      </c>
      <c r="Q303" s="118">
        <v>0.16111111111111112</v>
      </c>
      <c r="R303" s="118">
        <v>0.43335648148148148</v>
      </c>
      <c r="S303">
        <v>872</v>
      </c>
      <c r="T303">
        <v>0</v>
      </c>
      <c r="U303">
        <v>150</v>
      </c>
      <c r="V303">
        <v>10.470094660000001</v>
      </c>
      <c r="W303">
        <v>0.41840424599999998</v>
      </c>
      <c r="X303">
        <v>100.0757237</v>
      </c>
      <c r="Y303">
        <v>26.755598070000001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t="e">
        <v>#DIV/0!</v>
      </c>
      <c r="AH303" t="e">
        <v>#DIV/0!</v>
      </c>
      <c r="AI303" t="e">
        <v>#DIV/0!</v>
      </c>
      <c r="AJ303">
        <v>-1</v>
      </c>
      <c r="AK303">
        <v>0.85</v>
      </c>
      <c r="AL303">
        <v>0.85</v>
      </c>
      <c r="AM303">
        <v>9.9458990099999998</v>
      </c>
      <c r="AN303">
        <v>0.85</v>
      </c>
      <c r="AO303">
        <v>7.502669E-3</v>
      </c>
      <c r="AP303" t="e">
        <v>#DIV/0!</v>
      </c>
      <c r="AQ303" t="e">
        <v>#DIV/0!</v>
      </c>
      <c r="AR303" t="e">
        <v>#DIV/0!</v>
      </c>
      <c r="AS303">
        <v>0</v>
      </c>
      <c r="AT303">
        <v>0.5</v>
      </c>
      <c r="AU303" t="e">
        <v>#DIV/0!</v>
      </c>
      <c r="AV303">
        <v>6.7411639619999999</v>
      </c>
      <c r="AW303">
        <v>1.6564101010000001</v>
      </c>
      <c r="AX303">
        <v>26.755598070000001</v>
      </c>
      <c r="AY303">
        <v>2</v>
      </c>
      <c r="AZ303">
        <v>4.644859791</v>
      </c>
      <c r="BA303">
        <v>1</v>
      </c>
      <c r="BB303">
        <v>9.289719582</v>
      </c>
      <c r="BC303">
        <v>25.85433578</v>
      </c>
      <c r="BD303">
        <v>26.755598070000001</v>
      </c>
      <c r="BE303">
        <v>25.132619859999998</v>
      </c>
      <c r="BF303">
        <v>151.47268679999999</v>
      </c>
      <c r="BG303">
        <v>144.93783569999999</v>
      </c>
      <c r="BH303">
        <v>14.74032974</v>
      </c>
      <c r="BI303">
        <v>18.517408369999998</v>
      </c>
      <c r="BJ303">
        <v>44.53781128</v>
      </c>
      <c r="BK303">
        <v>55.950229640000003</v>
      </c>
      <c r="BL303">
        <v>350.34140009999999</v>
      </c>
      <c r="BM303">
        <v>1798.5905760000001</v>
      </c>
      <c r="BN303">
        <v>2127.1520999999998</v>
      </c>
      <c r="BO303">
        <v>101.0775299</v>
      </c>
      <c r="BP303">
        <v>5.1234779359999996</v>
      </c>
      <c r="BQ303">
        <v>-1.0319805150000001</v>
      </c>
      <c r="BR303">
        <v>0.25</v>
      </c>
      <c r="BS303">
        <v>-1.355140209</v>
      </c>
      <c r="BT303">
        <v>7.355140209</v>
      </c>
      <c r="BU303">
        <v>1</v>
      </c>
      <c r="BV303">
        <v>0</v>
      </c>
      <c r="BW303">
        <v>0.15999999600000001</v>
      </c>
      <c r="BX303">
        <v>111115</v>
      </c>
      <c r="BY303">
        <v>1.751707001</v>
      </c>
      <c r="BZ303">
        <v>6.741164E-3</v>
      </c>
      <c r="CA303">
        <v>299.90559810000002</v>
      </c>
      <c r="CB303">
        <v>299.00433579999998</v>
      </c>
      <c r="CC303">
        <v>287.77448579999998</v>
      </c>
      <c r="CD303">
        <v>-7.3379536999999995E-2</v>
      </c>
      <c r="CE303">
        <v>3.5281039989999998</v>
      </c>
      <c r="CF303">
        <v>34.904928939999998</v>
      </c>
      <c r="CG303">
        <v>16.38752057</v>
      </c>
      <c r="CH303">
        <v>26.304966929999999</v>
      </c>
      <c r="CI303">
        <v>3.435631957</v>
      </c>
      <c r="CJ303">
        <v>0.40037170799999999</v>
      </c>
      <c r="CK303">
        <v>1.871693898</v>
      </c>
      <c r="CL303">
        <v>1.563938059</v>
      </c>
      <c r="CM303">
        <v>0.25179226799999999</v>
      </c>
      <c r="CN303">
        <v>10.115406950000001</v>
      </c>
      <c r="CO303">
        <v>0.690473424</v>
      </c>
      <c r="CP303">
        <v>53.841461510000002</v>
      </c>
      <c r="CQ303">
        <v>143.41630129999999</v>
      </c>
      <c r="CR303">
        <v>3.9306911999999999E-2</v>
      </c>
      <c r="CS303">
        <v>0</v>
      </c>
      <c r="CT303">
        <v>1528.8019899999999</v>
      </c>
      <c r="CU303">
        <v>0</v>
      </c>
      <c r="CV303" t="e">
        <v>#DIV/0!</v>
      </c>
      <c r="CW303" t="e">
        <v>#DIV/0!</v>
      </c>
      <c r="CX303">
        <v>6</v>
      </c>
      <c r="CY303">
        <v>0.14776564244878501</v>
      </c>
      <c r="CZ303">
        <v>-8.2722703131330704</v>
      </c>
      <c r="DA303">
        <v>30.146796723550999</v>
      </c>
      <c r="DB303">
        <v>0.66322952791812195</v>
      </c>
    </row>
    <row r="304" spans="1:106" x14ac:dyDescent="0.3">
      <c r="A304">
        <v>303</v>
      </c>
      <c r="B304" t="s">
        <v>20</v>
      </c>
      <c r="C304">
        <v>6</v>
      </c>
      <c r="D304">
        <v>6</v>
      </c>
      <c r="E304">
        <v>1</v>
      </c>
      <c r="F304">
        <v>2</v>
      </c>
      <c r="G304">
        <v>79</v>
      </c>
      <c r="H304" s="3">
        <v>41323</v>
      </c>
      <c r="I304">
        <v>1</v>
      </c>
      <c r="J304">
        <v>160.24859549999999</v>
      </c>
      <c r="K304">
        <v>2.8557891710000001</v>
      </c>
      <c r="L304">
        <v>188.20826819999999</v>
      </c>
      <c r="M304">
        <v>274.75618259999999</v>
      </c>
      <c r="N304">
        <v>47.6</v>
      </c>
      <c r="O304">
        <v>5</v>
      </c>
      <c r="P304" s="118">
        <v>0.59884259259259254</v>
      </c>
      <c r="Q304" s="118">
        <v>0.16111111111111112</v>
      </c>
      <c r="R304" s="118">
        <v>0.4377314814814815</v>
      </c>
      <c r="S304">
        <v>1250</v>
      </c>
      <c r="T304">
        <v>0</v>
      </c>
      <c r="U304">
        <v>800</v>
      </c>
      <c r="V304">
        <v>51.484497689999998</v>
      </c>
      <c r="W304">
        <v>0.32425109600000002</v>
      </c>
      <c r="X304">
        <v>489.19876479999999</v>
      </c>
      <c r="Y304">
        <v>26.908735279999998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t="e">
        <v>#DIV/0!</v>
      </c>
      <c r="AH304" t="e">
        <v>#DIV/0!</v>
      </c>
      <c r="AI304" t="e">
        <v>#DIV/0!</v>
      </c>
      <c r="AJ304">
        <v>-1</v>
      </c>
      <c r="AK304">
        <v>0.85</v>
      </c>
      <c r="AL304">
        <v>0.85</v>
      </c>
      <c r="AM304">
        <v>9.9458990099999998</v>
      </c>
      <c r="AN304">
        <v>0.85</v>
      </c>
      <c r="AO304">
        <v>3.4321247999999999E-2</v>
      </c>
      <c r="AP304" t="e">
        <v>#DIV/0!</v>
      </c>
      <c r="AQ304" t="e">
        <v>#DIV/0!</v>
      </c>
      <c r="AR304" t="e">
        <v>#DIV/0!</v>
      </c>
      <c r="AS304">
        <v>0</v>
      </c>
      <c r="AT304">
        <v>0.5</v>
      </c>
      <c r="AU304" t="e">
        <v>#DIV/0!</v>
      </c>
      <c r="AV304">
        <v>5.6878641649999997</v>
      </c>
      <c r="AW304">
        <v>1.7861676710000001</v>
      </c>
      <c r="AX304">
        <v>26.908735279999998</v>
      </c>
      <c r="AY304">
        <v>2</v>
      </c>
      <c r="AZ304">
        <v>4.644859791</v>
      </c>
      <c r="BA304">
        <v>1</v>
      </c>
      <c r="BB304">
        <v>9.289719582</v>
      </c>
      <c r="BC304">
        <v>25.827560420000001</v>
      </c>
      <c r="BD304">
        <v>26.908735279999998</v>
      </c>
      <c r="BE304">
        <v>25.127281190000001</v>
      </c>
      <c r="BF304">
        <v>800.90893549999998</v>
      </c>
      <c r="BG304">
        <v>769.02362059999996</v>
      </c>
      <c r="BH304">
        <v>14.363096240000001</v>
      </c>
      <c r="BI304">
        <v>17.552864069999998</v>
      </c>
      <c r="BJ304">
        <v>43.458366390000002</v>
      </c>
      <c r="BK304">
        <v>53.10963821</v>
      </c>
      <c r="BL304">
        <v>350.37194820000002</v>
      </c>
      <c r="BM304">
        <v>1799.0740969999999</v>
      </c>
      <c r="BN304">
        <v>2025.2238769999999</v>
      </c>
      <c r="BO304">
        <v>101.0576859</v>
      </c>
      <c r="BP304">
        <v>-4.5722312929999998</v>
      </c>
      <c r="BQ304">
        <v>-0.83464622499999996</v>
      </c>
      <c r="BR304">
        <v>0.5</v>
      </c>
      <c r="BS304">
        <v>-1.355140209</v>
      </c>
      <c r="BT304">
        <v>7.355140209</v>
      </c>
      <c r="BU304">
        <v>1</v>
      </c>
      <c r="BV304">
        <v>0</v>
      </c>
      <c r="BW304">
        <v>0.15999999600000001</v>
      </c>
      <c r="BX304">
        <v>111115</v>
      </c>
      <c r="BY304">
        <v>1.7518597410000001</v>
      </c>
      <c r="BZ304">
        <v>5.6878639999999999E-3</v>
      </c>
      <c r="CA304">
        <v>300.05873530000002</v>
      </c>
      <c r="CB304">
        <v>298.97756040000002</v>
      </c>
      <c r="CC304">
        <v>287.85184900000002</v>
      </c>
      <c r="CD304">
        <v>9.0148569999999997E-2</v>
      </c>
      <c r="CE304">
        <v>3.5600194940000001</v>
      </c>
      <c r="CF304">
        <v>35.227597629999998</v>
      </c>
      <c r="CG304">
        <v>17.674733549999999</v>
      </c>
      <c r="CH304">
        <v>26.36814785</v>
      </c>
      <c r="CI304">
        <v>3.4484680870000002</v>
      </c>
      <c r="CJ304">
        <v>0.31331505500000001</v>
      </c>
      <c r="CK304">
        <v>1.773851823</v>
      </c>
      <c r="CL304">
        <v>1.6746162630000001</v>
      </c>
      <c r="CM304">
        <v>0.19677593199999999</v>
      </c>
      <c r="CN304">
        <v>49.437295089999999</v>
      </c>
      <c r="CO304">
        <v>0.63612970000000002</v>
      </c>
      <c r="CP304">
        <v>50.205114639999998</v>
      </c>
      <c r="CQ304">
        <v>761.54179390000002</v>
      </c>
      <c r="CR304">
        <v>3.3941473999999999E-2</v>
      </c>
      <c r="CS304">
        <v>0</v>
      </c>
      <c r="CT304">
        <v>1529.212982</v>
      </c>
      <c r="CU304">
        <v>0</v>
      </c>
      <c r="CV304" t="e">
        <v>#DIV/0!</v>
      </c>
      <c r="CW304" t="e">
        <v>#DIV/0!</v>
      </c>
      <c r="CX304">
        <v>6</v>
      </c>
      <c r="CY304">
        <v>0.14776564244878501</v>
      </c>
      <c r="CZ304">
        <v>-8.2722703131330704</v>
      </c>
      <c r="DA304">
        <v>30.146796723550999</v>
      </c>
      <c r="DB304">
        <v>0.66322952791812195</v>
      </c>
    </row>
    <row r="305" spans="1:106" x14ac:dyDescent="0.3">
      <c r="A305">
        <v>304</v>
      </c>
      <c r="B305" t="s">
        <v>20</v>
      </c>
      <c r="C305">
        <v>6</v>
      </c>
      <c r="D305">
        <v>6</v>
      </c>
      <c r="E305">
        <v>1</v>
      </c>
      <c r="F305">
        <v>2</v>
      </c>
      <c r="G305">
        <v>79</v>
      </c>
      <c r="H305" s="3">
        <v>41323</v>
      </c>
      <c r="I305">
        <v>1</v>
      </c>
      <c r="J305">
        <v>160.24859549999999</v>
      </c>
      <c r="K305">
        <v>2.8557891710000001</v>
      </c>
      <c r="L305">
        <v>188.20826819999999</v>
      </c>
      <c r="M305">
        <v>274.75618259999999</v>
      </c>
      <c r="N305">
        <v>47.6</v>
      </c>
      <c r="O305">
        <v>6</v>
      </c>
      <c r="P305" s="118">
        <v>0.60171296296296295</v>
      </c>
      <c r="Q305" s="118">
        <v>0.16111111111111112</v>
      </c>
      <c r="R305" s="118">
        <v>0.4406018518518518</v>
      </c>
      <c r="S305">
        <v>1489.5</v>
      </c>
      <c r="T305">
        <v>0</v>
      </c>
      <c r="U305">
        <v>400</v>
      </c>
      <c r="V305">
        <v>22.96585443</v>
      </c>
      <c r="W305">
        <v>0.228754872</v>
      </c>
      <c r="X305">
        <v>211.40316670000001</v>
      </c>
      <c r="Y305">
        <v>27.212018969999999</v>
      </c>
      <c r="Z305">
        <v>1</v>
      </c>
      <c r="AA305">
        <v>1</v>
      </c>
      <c r="AB305">
        <v>0</v>
      </c>
      <c r="AC305">
        <v>0</v>
      </c>
      <c r="AD305">
        <v>270.95532229999998</v>
      </c>
      <c r="AE305">
        <v>500.63006589999998</v>
      </c>
      <c r="AF305">
        <v>345.62084959999999</v>
      </c>
      <c r="AG305" t="e">
        <v>#DIV/0!</v>
      </c>
      <c r="AH305">
        <v>0.45877137499999998</v>
      </c>
      <c r="AI305">
        <v>0.30962825999999999</v>
      </c>
      <c r="AJ305">
        <v>-1</v>
      </c>
      <c r="AK305">
        <v>0.85</v>
      </c>
      <c r="AL305">
        <v>0.85</v>
      </c>
      <c r="AM305">
        <v>9.9458990099999998</v>
      </c>
      <c r="AN305">
        <v>0.85</v>
      </c>
      <c r="AO305">
        <v>1.5667311E-2</v>
      </c>
      <c r="AP305">
        <v>0.67490753999999997</v>
      </c>
      <c r="AQ305">
        <v>1.847648025</v>
      </c>
      <c r="AR305">
        <v>-1</v>
      </c>
      <c r="AS305">
        <v>1799.614624</v>
      </c>
      <c r="AT305">
        <v>0.5</v>
      </c>
      <c r="AU305">
        <v>236.8149066</v>
      </c>
      <c r="AV305">
        <v>4.4187771060000003</v>
      </c>
      <c r="AW305">
        <v>1.9476010619999999</v>
      </c>
      <c r="AX305">
        <v>27.212018969999999</v>
      </c>
      <c r="AY305">
        <v>2</v>
      </c>
      <c r="AZ305">
        <v>4.644859791</v>
      </c>
      <c r="BA305">
        <v>1</v>
      </c>
      <c r="BB305">
        <v>9.289719582</v>
      </c>
      <c r="BC305">
        <v>25.805732729999999</v>
      </c>
      <c r="BD305">
        <v>27.212018969999999</v>
      </c>
      <c r="BE305">
        <v>25.128341670000001</v>
      </c>
      <c r="BF305">
        <v>398.91098019999998</v>
      </c>
      <c r="BG305">
        <v>384.8301697</v>
      </c>
      <c r="BH305">
        <v>14.10855675</v>
      </c>
      <c r="BI305">
        <v>16.589176179999999</v>
      </c>
      <c r="BJ305">
        <v>42.741085050000002</v>
      </c>
      <c r="BK305">
        <v>50.25598145</v>
      </c>
      <c r="BL305">
        <v>350.35388180000001</v>
      </c>
      <c r="BM305">
        <v>1799.614624</v>
      </c>
      <c r="BN305">
        <v>2103.4201659999999</v>
      </c>
      <c r="BO305">
        <v>101.0520782</v>
      </c>
      <c r="BP305">
        <v>2.5519752499999999</v>
      </c>
      <c r="BQ305">
        <v>-0.84052848800000002</v>
      </c>
      <c r="BR305">
        <v>0.5</v>
      </c>
      <c r="BS305">
        <v>-1.355140209</v>
      </c>
      <c r="BT305">
        <v>7.355140209</v>
      </c>
      <c r="BU305">
        <v>1</v>
      </c>
      <c r="BV305">
        <v>0</v>
      </c>
      <c r="BW305">
        <v>0.15999999600000001</v>
      </c>
      <c r="BX305">
        <v>111115</v>
      </c>
      <c r="BY305">
        <v>1.751769409</v>
      </c>
      <c r="BZ305">
        <v>4.4187769999999996E-3</v>
      </c>
      <c r="CA305">
        <v>300.36201899999998</v>
      </c>
      <c r="CB305">
        <v>298.9557327</v>
      </c>
      <c r="CC305">
        <v>287.93833339999998</v>
      </c>
      <c r="CD305">
        <v>0.28243955399999998</v>
      </c>
      <c r="CE305">
        <v>3.6239717910000002</v>
      </c>
      <c r="CF305">
        <v>35.862417219999998</v>
      </c>
      <c r="CG305">
        <v>19.273241039999998</v>
      </c>
      <c r="CH305">
        <v>26.508875849999999</v>
      </c>
      <c r="CI305">
        <v>3.4772096590000001</v>
      </c>
      <c r="CJ305">
        <v>0.22325726900000001</v>
      </c>
      <c r="CK305">
        <v>1.6763707290000001</v>
      </c>
      <c r="CL305">
        <v>1.8008389300000001</v>
      </c>
      <c r="CM305">
        <v>0.14001951900000001</v>
      </c>
      <c r="CN305">
        <v>21.362729340000001</v>
      </c>
      <c r="CO305">
        <v>0.54934145899999998</v>
      </c>
      <c r="CP305">
        <v>46.136795810000002</v>
      </c>
      <c r="CQ305">
        <v>381.49272730000001</v>
      </c>
      <c r="CR305">
        <v>2.7774342E-2</v>
      </c>
      <c r="CS305">
        <v>0</v>
      </c>
      <c r="CT305">
        <v>1529.6724300000001</v>
      </c>
      <c r="CU305">
        <v>229.67474369999999</v>
      </c>
      <c r="CV305">
        <v>0.30962825999999999</v>
      </c>
      <c r="CW305" t="e">
        <v>#DIV/0!</v>
      </c>
      <c r="CX305">
        <v>6</v>
      </c>
      <c r="CY305">
        <v>0.14776564244878501</v>
      </c>
      <c r="CZ305">
        <v>-8.2722703131330704</v>
      </c>
      <c r="DA305">
        <v>30.146796723550999</v>
      </c>
      <c r="DB305">
        <v>0.66322952791812195</v>
      </c>
    </row>
    <row r="306" spans="1:106" x14ac:dyDescent="0.3">
      <c r="A306">
        <v>305</v>
      </c>
      <c r="B306" t="s">
        <v>22</v>
      </c>
      <c r="C306">
        <v>8</v>
      </c>
      <c r="D306">
        <v>8</v>
      </c>
      <c r="E306">
        <v>1</v>
      </c>
      <c r="F306">
        <v>2</v>
      </c>
      <c r="G306">
        <v>79</v>
      </c>
      <c r="H306" s="3">
        <v>41323</v>
      </c>
      <c r="I306">
        <v>1</v>
      </c>
      <c r="J306">
        <v>186.55353969999999</v>
      </c>
      <c r="K306">
        <v>2.8582894240000001</v>
      </c>
      <c r="L306">
        <v>219.38080360000001</v>
      </c>
      <c r="M306">
        <v>308.91325610000001</v>
      </c>
      <c r="N306">
        <v>50.2</v>
      </c>
      <c r="O306">
        <v>8</v>
      </c>
      <c r="P306" s="118">
        <v>0.60876157407407405</v>
      </c>
      <c r="Q306" s="118">
        <v>0.16111111111111112</v>
      </c>
      <c r="R306" s="118">
        <v>0.44765046296296296</v>
      </c>
      <c r="S306">
        <v>2107</v>
      </c>
      <c r="T306">
        <v>0</v>
      </c>
      <c r="U306">
        <v>50</v>
      </c>
      <c r="V306">
        <v>-1.104694914</v>
      </c>
      <c r="W306">
        <v>0.401535419</v>
      </c>
      <c r="X306">
        <v>51.942045800000002</v>
      </c>
      <c r="Y306">
        <v>26.781904220000001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t="e">
        <v>#DIV/0!</v>
      </c>
      <c r="AH306" t="e">
        <v>#DIV/0!</v>
      </c>
      <c r="AI306" t="e">
        <v>#DIV/0!</v>
      </c>
      <c r="AJ306">
        <v>-1</v>
      </c>
      <c r="AK306">
        <v>0.85</v>
      </c>
      <c r="AL306">
        <v>0.85</v>
      </c>
      <c r="AM306">
        <v>10.050127030000001</v>
      </c>
      <c r="AN306">
        <v>0.85</v>
      </c>
      <c r="AO306" s="119">
        <v>-6.8399999999999996E-5</v>
      </c>
      <c r="AP306" t="e">
        <v>#DIV/0!</v>
      </c>
      <c r="AQ306" t="e">
        <v>#DIV/0!</v>
      </c>
      <c r="AR306" t="e">
        <v>#DIV/0!</v>
      </c>
      <c r="AS306">
        <v>1799.614624</v>
      </c>
      <c r="AT306">
        <v>0.5</v>
      </c>
      <c r="AU306" t="e">
        <v>#DIV/0!</v>
      </c>
      <c r="AV306">
        <v>6.8803932449999996</v>
      </c>
      <c r="AW306">
        <v>1.75872995</v>
      </c>
      <c r="AX306">
        <v>26.781904220000001</v>
      </c>
      <c r="AY306">
        <v>2</v>
      </c>
      <c r="AZ306">
        <v>4.644859791</v>
      </c>
      <c r="BA306">
        <v>1</v>
      </c>
      <c r="BB306">
        <v>9.289719582</v>
      </c>
      <c r="BC306">
        <v>25.75326729</v>
      </c>
      <c r="BD306">
        <v>26.781904220000001</v>
      </c>
      <c r="BE306">
        <v>25.127948759999999</v>
      </c>
      <c r="BF306">
        <v>48.370555879999998</v>
      </c>
      <c r="BG306">
        <v>48.80948257</v>
      </c>
      <c r="BH306">
        <v>13.70685673</v>
      </c>
      <c r="BI306">
        <v>17.565706250000002</v>
      </c>
      <c r="BJ306">
        <v>41.648498539999999</v>
      </c>
      <c r="BK306">
        <v>53.373672489999997</v>
      </c>
      <c r="BL306">
        <v>350.33935550000001</v>
      </c>
      <c r="BM306">
        <v>1800.196899</v>
      </c>
      <c r="BN306">
        <v>1999.3610839999999</v>
      </c>
      <c r="BO306">
        <v>101.0399857</v>
      </c>
      <c r="BP306">
        <v>5.4274711609999997</v>
      </c>
      <c r="BQ306">
        <v>-1.006635666</v>
      </c>
      <c r="BR306">
        <v>0.5</v>
      </c>
      <c r="BS306">
        <v>-1.355140209</v>
      </c>
      <c r="BT306">
        <v>7.355140209</v>
      </c>
      <c r="BU306">
        <v>1</v>
      </c>
      <c r="BV306">
        <v>0</v>
      </c>
      <c r="BW306">
        <v>0.15999999600000001</v>
      </c>
      <c r="BX306">
        <v>111135</v>
      </c>
      <c r="BY306">
        <v>1.751696777</v>
      </c>
      <c r="BZ306">
        <v>6.8803930000000003E-3</v>
      </c>
      <c r="CA306">
        <v>299.93190420000002</v>
      </c>
      <c r="CB306">
        <v>298.90326729999998</v>
      </c>
      <c r="CC306">
        <v>288.0314975</v>
      </c>
      <c r="CD306">
        <v>-0.10043582600000001</v>
      </c>
      <c r="CE306">
        <v>3.5335686580000001</v>
      </c>
      <c r="CF306">
        <v>34.971982969999999</v>
      </c>
      <c r="CG306">
        <v>17.406276720000001</v>
      </c>
      <c r="CH306">
        <v>26.267585749999999</v>
      </c>
      <c r="CI306">
        <v>3.428057087</v>
      </c>
      <c r="CJ306">
        <v>0.38489869900000001</v>
      </c>
      <c r="CK306">
        <v>1.7748387080000001</v>
      </c>
      <c r="CL306">
        <v>1.65321838</v>
      </c>
      <c r="CM306">
        <v>0.242003047</v>
      </c>
      <c r="CN306">
        <v>5.2482235629999998</v>
      </c>
      <c r="CO306">
        <v>1.0641793980000001</v>
      </c>
      <c r="CP306">
        <v>51.003039129999998</v>
      </c>
      <c r="CQ306">
        <v>48.970018969999998</v>
      </c>
      <c r="CR306">
        <v>-1.150557E-2</v>
      </c>
      <c r="CS306">
        <v>0</v>
      </c>
      <c r="CT306">
        <v>1530.167365</v>
      </c>
      <c r="CU306">
        <v>0</v>
      </c>
      <c r="CV306" t="e">
        <v>#DIV/0!</v>
      </c>
      <c r="CW306" t="e">
        <v>#DIV/0!</v>
      </c>
      <c r="CX306">
        <v>8</v>
      </c>
      <c r="CY306">
        <v>0.20072750980281201</v>
      </c>
      <c r="CZ306">
        <v>-11.530892421497599</v>
      </c>
      <c r="DA306">
        <v>40.658260127233603</v>
      </c>
      <c r="DB306">
        <v>0.89448172279913796</v>
      </c>
    </row>
    <row r="307" spans="1:106" x14ac:dyDescent="0.3">
      <c r="A307">
        <v>306</v>
      </c>
      <c r="B307" t="s">
        <v>22</v>
      </c>
      <c r="C307">
        <v>8</v>
      </c>
      <c r="D307">
        <v>8</v>
      </c>
      <c r="E307">
        <v>1</v>
      </c>
      <c r="F307">
        <v>2</v>
      </c>
      <c r="G307">
        <v>79</v>
      </c>
      <c r="H307" s="3">
        <v>41323</v>
      </c>
      <c r="I307">
        <v>1</v>
      </c>
      <c r="J307">
        <v>186.55353969999999</v>
      </c>
      <c r="K307">
        <v>2.8582894240000001</v>
      </c>
      <c r="L307">
        <v>219.38080360000001</v>
      </c>
      <c r="M307">
        <v>308.91325610000001</v>
      </c>
      <c r="N307">
        <v>50.2</v>
      </c>
      <c r="O307">
        <v>9</v>
      </c>
      <c r="P307" s="118">
        <v>0.61052083333333329</v>
      </c>
      <c r="Q307" s="118">
        <v>0.16111111111111112</v>
      </c>
      <c r="R307" s="118">
        <v>0.4494097222222222</v>
      </c>
      <c r="S307">
        <v>2259</v>
      </c>
      <c r="T307">
        <v>0</v>
      </c>
      <c r="U307">
        <v>150</v>
      </c>
      <c r="V307">
        <v>11.5682603</v>
      </c>
      <c r="W307">
        <v>0.383286656</v>
      </c>
      <c r="X307">
        <v>92.166722429999993</v>
      </c>
      <c r="Y307">
        <v>26.92280006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t="e">
        <v>#DIV/0!</v>
      </c>
      <c r="AH307" t="e">
        <v>#DIV/0!</v>
      </c>
      <c r="AI307" t="e">
        <v>#DIV/0!</v>
      </c>
      <c r="AJ307">
        <v>-1</v>
      </c>
      <c r="AK307">
        <v>0.85</v>
      </c>
      <c r="AL307">
        <v>0.85</v>
      </c>
      <c r="AM307">
        <v>10.050127030000001</v>
      </c>
      <c r="AN307">
        <v>0.85</v>
      </c>
      <c r="AO307">
        <v>8.2170560000000004E-3</v>
      </c>
      <c r="AP307" t="e">
        <v>#DIV/0!</v>
      </c>
      <c r="AQ307" t="e">
        <v>#DIV/0!</v>
      </c>
      <c r="AR307" t="e">
        <v>#DIV/0!</v>
      </c>
      <c r="AS307">
        <v>1799.614624</v>
      </c>
      <c r="AT307">
        <v>0.5</v>
      </c>
      <c r="AU307" t="e">
        <v>#DIV/0!</v>
      </c>
      <c r="AV307">
        <v>6.61187565</v>
      </c>
      <c r="AW307">
        <v>1.7667356000000001</v>
      </c>
      <c r="AX307">
        <v>26.92280006</v>
      </c>
      <c r="AY307">
        <v>2</v>
      </c>
      <c r="AZ307">
        <v>4.644859791</v>
      </c>
      <c r="BA307">
        <v>1</v>
      </c>
      <c r="BB307">
        <v>9.289719582</v>
      </c>
      <c r="BC307">
        <v>25.790868759999999</v>
      </c>
      <c r="BD307">
        <v>26.92280006</v>
      </c>
      <c r="BE307">
        <v>25.12731934</v>
      </c>
      <c r="BF307">
        <v>152.7135773</v>
      </c>
      <c r="BG307">
        <v>145.56016539999999</v>
      </c>
      <c r="BH307">
        <v>14.07030582</v>
      </c>
      <c r="BI307">
        <v>17.777734760000001</v>
      </c>
      <c r="BJ307">
        <v>42.656848910000001</v>
      </c>
      <c r="BK307">
        <v>53.896636960000002</v>
      </c>
      <c r="BL307">
        <v>350.34152219999999</v>
      </c>
      <c r="BM307">
        <v>1799.4508060000001</v>
      </c>
      <c r="BN307">
        <v>1979.118408</v>
      </c>
      <c r="BO307">
        <v>101.0380554</v>
      </c>
      <c r="BP307">
        <v>5.169734955</v>
      </c>
      <c r="BQ307">
        <v>-0.98848533599999999</v>
      </c>
      <c r="BR307">
        <v>1</v>
      </c>
      <c r="BS307">
        <v>-1.355140209</v>
      </c>
      <c r="BT307">
        <v>7.355140209</v>
      </c>
      <c r="BU307">
        <v>1</v>
      </c>
      <c r="BV307">
        <v>0</v>
      </c>
      <c r="BW307">
        <v>0.15999999600000001</v>
      </c>
      <c r="BX307">
        <v>111115</v>
      </c>
      <c r="BY307">
        <v>1.7517076110000001</v>
      </c>
      <c r="BZ307">
        <v>6.611876E-3</v>
      </c>
      <c r="CA307">
        <v>300.07280009999999</v>
      </c>
      <c r="CB307">
        <v>298.94086879999998</v>
      </c>
      <c r="CC307">
        <v>287.91212250000001</v>
      </c>
      <c r="CD307">
        <v>-6.1734316999999997E-2</v>
      </c>
      <c r="CE307">
        <v>3.56296335</v>
      </c>
      <c r="CF307">
        <v>35.263578010000003</v>
      </c>
      <c r="CG307">
        <v>17.485843259999999</v>
      </c>
      <c r="CH307">
        <v>26.356834410000001</v>
      </c>
      <c r="CI307">
        <v>3.446166523</v>
      </c>
      <c r="CJ307">
        <v>0.368099169</v>
      </c>
      <c r="CK307">
        <v>1.7962277499999999</v>
      </c>
      <c r="CL307">
        <v>1.6499387729999999</v>
      </c>
      <c r="CM307">
        <v>0.23137992099999999</v>
      </c>
      <c r="CN307">
        <v>9.3123464089999999</v>
      </c>
      <c r="CO307">
        <v>0.63318643600000002</v>
      </c>
      <c r="CP307">
        <v>51.08133445</v>
      </c>
      <c r="CQ307">
        <v>143.87904349999999</v>
      </c>
      <c r="CR307">
        <v>4.1070759999999998E-2</v>
      </c>
      <c r="CS307">
        <v>0</v>
      </c>
      <c r="CT307">
        <v>1529.533185</v>
      </c>
      <c r="CU307">
        <v>0</v>
      </c>
      <c r="CV307" t="e">
        <v>#DIV/0!</v>
      </c>
      <c r="CW307" t="e">
        <v>#DIV/0!</v>
      </c>
      <c r="CX307">
        <v>8</v>
      </c>
      <c r="CY307">
        <v>0.20072750980281201</v>
      </c>
      <c r="CZ307">
        <v>-11.530892421497599</v>
      </c>
      <c r="DA307">
        <v>40.658260127233603</v>
      </c>
      <c r="DB307">
        <v>0.89448172279913796</v>
      </c>
    </row>
    <row r="308" spans="1:106" x14ac:dyDescent="0.3">
      <c r="A308">
        <v>307</v>
      </c>
      <c r="B308" t="s">
        <v>22</v>
      </c>
      <c r="C308">
        <v>8</v>
      </c>
      <c r="D308">
        <v>8</v>
      </c>
      <c r="E308">
        <v>1</v>
      </c>
      <c r="F308">
        <v>2</v>
      </c>
      <c r="G308">
        <v>79</v>
      </c>
      <c r="H308" s="3">
        <v>41323</v>
      </c>
      <c r="I308">
        <v>1</v>
      </c>
      <c r="J308">
        <v>186.55353969999999</v>
      </c>
      <c r="K308">
        <v>2.8582894240000001</v>
      </c>
      <c r="L308">
        <v>219.38080360000001</v>
      </c>
      <c r="M308">
        <v>308.91325610000001</v>
      </c>
      <c r="N308">
        <v>50.2</v>
      </c>
      <c r="O308">
        <v>11</v>
      </c>
      <c r="P308" s="118">
        <v>0.61535879629629631</v>
      </c>
      <c r="Q308" s="118">
        <v>0.16111111111111112</v>
      </c>
      <c r="R308" s="118">
        <v>0.45424768518518516</v>
      </c>
      <c r="S308">
        <v>2677</v>
      </c>
      <c r="T308">
        <v>0</v>
      </c>
      <c r="U308">
        <v>800</v>
      </c>
      <c r="V308">
        <v>57.4964546</v>
      </c>
      <c r="W308">
        <v>0.33628651300000001</v>
      </c>
      <c r="X308">
        <v>464.46232049999998</v>
      </c>
      <c r="Y308">
        <v>27.137735370000001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t="e">
        <v>#DIV/0!</v>
      </c>
      <c r="AH308" t="e">
        <v>#DIV/0!</v>
      </c>
      <c r="AI308" t="e">
        <v>#DIV/0!</v>
      </c>
      <c r="AJ308">
        <v>-1</v>
      </c>
      <c r="AK308">
        <v>0.85</v>
      </c>
      <c r="AL308">
        <v>0.85</v>
      </c>
      <c r="AM308">
        <v>10.050127030000001</v>
      </c>
      <c r="AN308">
        <v>0.85</v>
      </c>
      <c r="AO308">
        <v>3.8248667E-2</v>
      </c>
      <c r="AP308" t="e">
        <v>#DIV/0!</v>
      </c>
      <c r="AQ308" t="e">
        <v>#DIV/0!</v>
      </c>
      <c r="AR308" t="e">
        <v>#DIV/0!</v>
      </c>
      <c r="AS308">
        <v>1799.614624</v>
      </c>
      <c r="AT308">
        <v>0.5</v>
      </c>
      <c r="AU308" t="e">
        <v>#DIV/0!</v>
      </c>
      <c r="AV308">
        <v>5.9189329219999998</v>
      </c>
      <c r="AW308">
        <v>1.793081081</v>
      </c>
      <c r="AX308">
        <v>27.137735370000001</v>
      </c>
      <c r="AY308">
        <v>2</v>
      </c>
      <c r="AZ308">
        <v>4.644859791</v>
      </c>
      <c r="BA308">
        <v>1</v>
      </c>
      <c r="BB308">
        <v>9.289719582</v>
      </c>
      <c r="BC308">
        <v>25.836437230000001</v>
      </c>
      <c r="BD308">
        <v>27.137735370000001</v>
      </c>
      <c r="BE308">
        <v>25.129589079999999</v>
      </c>
      <c r="BF308">
        <v>799.74609380000004</v>
      </c>
      <c r="BG308">
        <v>764.3396606</v>
      </c>
      <c r="BH308">
        <v>14.64847469</v>
      </c>
      <c r="BI308">
        <v>17.966779710000001</v>
      </c>
      <c r="BJ308">
        <v>44.285202030000001</v>
      </c>
      <c r="BK308">
        <v>54.31708527</v>
      </c>
      <c r="BL308">
        <v>350.33480830000002</v>
      </c>
      <c r="BM308">
        <v>1799.2615969999999</v>
      </c>
      <c r="BN308">
        <v>1996.3673100000001</v>
      </c>
      <c r="BO308">
        <v>101.0272751</v>
      </c>
      <c r="BP308">
        <v>-4.3244972229999998</v>
      </c>
      <c r="BQ308">
        <v>-0.87028312699999999</v>
      </c>
      <c r="BR308">
        <v>0.25</v>
      </c>
      <c r="BS308">
        <v>-1.355140209</v>
      </c>
      <c r="BT308">
        <v>7.355140209</v>
      </c>
      <c r="BU308">
        <v>1</v>
      </c>
      <c r="BV308">
        <v>0</v>
      </c>
      <c r="BW308">
        <v>0.15999999600000001</v>
      </c>
      <c r="BX308">
        <v>111115</v>
      </c>
      <c r="BY308">
        <v>1.7516740420000001</v>
      </c>
      <c r="BZ308">
        <v>5.9189330000000004E-3</v>
      </c>
      <c r="CA308">
        <v>300.28773539999997</v>
      </c>
      <c r="CB308">
        <v>298.98643720000001</v>
      </c>
      <c r="CC308">
        <v>287.88184899999999</v>
      </c>
      <c r="CD308">
        <v>4.3311865999999997E-2</v>
      </c>
      <c r="CE308">
        <v>3.6082158770000001</v>
      </c>
      <c r="CF308">
        <v>35.715264759999997</v>
      </c>
      <c r="CG308">
        <v>17.748485049999999</v>
      </c>
      <c r="CH308">
        <v>26.487086300000001</v>
      </c>
      <c r="CI308">
        <v>3.4727458329999998</v>
      </c>
      <c r="CJ308">
        <v>0.32453827400000002</v>
      </c>
      <c r="CK308">
        <v>1.8151347959999999</v>
      </c>
      <c r="CL308">
        <v>1.6576110369999999</v>
      </c>
      <c r="CM308">
        <v>0.20386019399999999</v>
      </c>
      <c r="CN308">
        <v>46.923362619999999</v>
      </c>
      <c r="CO308">
        <v>0.60766481800000005</v>
      </c>
      <c r="CP308">
        <v>50.71893395</v>
      </c>
      <c r="CQ308">
        <v>755.98416480000003</v>
      </c>
      <c r="CR308">
        <v>3.8574338E-2</v>
      </c>
      <c r="CS308">
        <v>0</v>
      </c>
      <c r="CT308">
        <v>1529.372357</v>
      </c>
      <c r="CU308">
        <v>0</v>
      </c>
      <c r="CV308" t="e">
        <v>#DIV/0!</v>
      </c>
      <c r="CW308" t="e">
        <v>#DIV/0!</v>
      </c>
      <c r="CX308">
        <v>8</v>
      </c>
      <c r="CY308">
        <v>0.20072750980281201</v>
      </c>
      <c r="CZ308">
        <v>-11.530892421497599</v>
      </c>
      <c r="DA308">
        <v>40.658260127233603</v>
      </c>
      <c r="DB308">
        <v>0.89448172279913796</v>
      </c>
    </row>
    <row r="309" spans="1:106" x14ac:dyDescent="0.3">
      <c r="A309">
        <v>308</v>
      </c>
      <c r="B309" t="s">
        <v>22</v>
      </c>
      <c r="C309">
        <v>8</v>
      </c>
      <c r="D309">
        <v>8</v>
      </c>
      <c r="E309">
        <v>1</v>
      </c>
      <c r="F309">
        <v>2</v>
      </c>
      <c r="G309">
        <v>79</v>
      </c>
      <c r="H309" s="3">
        <v>41323</v>
      </c>
      <c r="I309">
        <v>1</v>
      </c>
      <c r="J309">
        <v>186.55353969999999</v>
      </c>
      <c r="K309">
        <v>2.8582894240000001</v>
      </c>
      <c r="L309">
        <v>219.38080360000001</v>
      </c>
      <c r="M309">
        <v>308.91325610000001</v>
      </c>
      <c r="N309">
        <v>50.2</v>
      </c>
      <c r="O309">
        <v>12</v>
      </c>
      <c r="P309" s="118">
        <v>0.61716435185185181</v>
      </c>
      <c r="Q309" s="118">
        <v>0.16111111111111112</v>
      </c>
      <c r="R309" s="118">
        <v>0.45605324074074072</v>
      </c>
      <c r="S309">
        <v>2825</v>
      </c>
      <c r="T309">
        <v>0</v>
      </c>
      <c r="U309">
        <v>400</v>
      </c>
      <c r="V309">
        <v>30.61236929</v>
      </c>
      <c r="W309">
        <v>0.313161358</v>
      </c>
      <c r="X309">
        <v>209.95259569999999</v>
      </c>
      <c r="Y309">
        <v>27.27708054</v>
      </c>
      <c r="Z309">
        <v>2</v>
      </c>
      <c r="AA309">
        <v>2</v>
      </c>
      <c r="AB309">
        <v>0</v>
      </c>
      <c r="AC309">
        <v>0</v>
      </c>
      <c r="AD309">
        <v>260.25024409999997</v>
      </c>
      <c r="AE309">
        <v>554.45867920000001</v>
      </c>
      <c r="AF309">
        <v>343.19482420000003</v>
      </c>
      <c r="AG309" t="e">
        <v>#DIV/0!</v>
      </c>
      <c r="AH309">
        <v>0.53062283300000002</v>
      </c>
      <c r="AI309">
        <v>0.38102723100000002</v>
      </c>
      <c r="AJ309">
        <v>-1</v>
      </c>
      <c r="AK309">
        <v>0.85</v>
      </c>
      <c r="AL309">
        <v>0.85</v>
      </c>
      <c r="AM309">
        <v>10.050127030000001</v>
      </c>
      <c r="AN309">
        <v>0.85</v>
      </c>
      <c r="AO309">
        <v>2.0668743999999999E-2</v>
      </c>
      <c r="AP309">
        <v>0.718075452</v>
      </c>
      <c r="AQ309">
        <v>2.13048284</v>
      </c>
      <c r="AR309">
        <v>-1</v>
      </c>
      <c r="AS309">
        <v>1799.3847659999999</v>
      </c>
      <c r="AT309">
        <v>0.5</v>
      </c>
      <c r="AU309">
        <v>291.3862024</v>
      </c>
      <c r="AV309">
        <v>5.7251062749999999</v>
      </c>
      <c r="AW309">
        <v>1.8579401069999999</v>
      </c>
      <c r="AX309">
        <v>27.27708054</v>
      </c>
      <c r="AY309">
        <v>2</v>
      </c>
      <c r="AZ309">
        <v>4.644859791</v>
      </c>
      <c r="BA309">
        <v>1</v>
      </c>
      <c r="BB309">
        <v>9.289719582</v>
      </c>
      <c r="BC309">
        <v>25.833059309999999</v>
      </c>
      <c r="BD309">
        <v>27.27708054</v>
      </c>
      <c r="BE309">
        <v>25.127500529999999</v>
      </c>
      <c r="BF309">
        <v>398.45956419999999</v>
      </c>
      <c r="BG309">
        <v>379.74493410000002</v>
      </c>
      <c r="BH309">
        <v>14.40818024</v>
      </c>
      <c r="BI309">
        <v>17.618516920000001</v>
      </c>
      <c r="BJ309">
        <v>43.565750119999997</v>
      </c>
      <c r="BK309">
        <v>53.272789000000003</v>
      </c>
      <c r="BL309">
        <v>350.38308719999998</v>
      </c>
      <c r="BM309">
        <v>1799.3847659999999</v>
      </c>
      <c r="BN309">
        <v>1948.284058</v>
      </c>
      <c r="BO309">
        <v>101.0233078</v>
      </c>
      <c r="BP309">
        <v>2.981472015</v>
      </c>
      <c r="BQ309">
        <v>-0.91520309399999999</v>
      </c>
      <c r="BR309">
        <v>0.25</v>
      </c>
      <c r="BS309">
        <v>-1.355140209</v>
      </c>
      <c r="BT309">
        <v>7.355140209</v>
      </c>
      <c r="BU309">
        <v>1</v>
      </c>
      <c r="BV309">
        <v>0</v>
      </c>
      <c r="BW309">
        <v>0.15999999600000001</v>
      </c>
      <c r="BX309">
        <v>111115</v>
      </c>
      <c r="BY309">
        <v>1.751915436</v>
      </c>
      <c r="BZ309">
        <v>5.7251059999999998E-3</v>
      </c>
      <c r="CA309">
        <v>300.42708049999999</v>
      </c>
      <c r="CB309">
        <v>298.98305929999998</v>
      </c>
      <c r="CC309">
        <v>287.90155609999999</v>
      </c>
      <c r="CD309">
        <v>6.8701404999999993E-2</v>
      </c>
      <c r="CE309">
        <v>3.637820965</v>
      </c>
      <c r="CF309">
        <v>36.00971938</v>
      </c>
      <c r="CG309">
        <v>18.391202459999999</v>
      </c>
      <c r="CH309">
        <v>26.555069920000001</v>
      </c>
      <c r="CI309">
        <v>3.4866895910000002</v>
      </c>
      <c r="CJ309">
        <v>0.30294879400000002</v>
      </c>
      <c r="CK309">
        <v>1.7798808580000001</v>
      </c>
      <c r="CL309">
        <v>1.7068087329999999</v>
      </c>
      <c r="CM309">
        <v>0.19023478999999999</v>
      </c>
      <c r="CN309">
        <v>21.210105689999999</v>
      </c>
      <c r="CO309">
        <v>0.55287793699999999</v>
      </c>
      <c r="CP309">
        <v>49.231346070000001</v>
      </c>
      <c r="CQ309">
        <v>375.29628539999999</v>
      </c>
      <c r="CR309">
        <v>4.0157288999999999E-2</v>
      </c>
      <c r="CS309">
        <v>0</v>
      </c>
      <c r="CT309">
        <v>1529.4770510000001</v>
      </c>
      <c r="CU309">
        <v>294.20843509999997</v>
      </c>
      <c r="CV309">
        <v>0.38102723100000002</v>
      </c>
      <c r="CW309" t="e">
        <v>#DIV/0!</v>
      </c>
      <c r="CX309">
        <v>8</v>
      </c>
      <c r="CY309">
        <v>0.20072750980281201</v>
      </c>
      <c r="CZ309">
        <v>-11.530892421497599</v>
      </c>
      <c r="DA309">
        <v>40.658260127233603</v>
      </c>
      <c r="DB309">
        <v>0.89448172279913796</v>
      </c>
    </row>
    <row r="310" spans="1:106" x14ac:dyDescent="0.3">
      <c r="A310">
        <v>309</v>
      </c>
      <c r="B310" t="s">
        <v>41</v>
      </c>
      <c r="C310">
        <v>27</v>
      </c>
      <c r="D310">
        <v>27</v>
      </c>
      <c r="E310">
        <v>1</v>
      </c>
      <c r="F310">
        <v>6</v>
      </c>
      <c r="G310">
        <v>79</v>
      </c>
      <c r="H310" s="3">
        <v>41323</v>
      </c>
      <c r="I310">
        <v>1</v>
      </c>
      <c r="J310">
        <v>157.7933602</v>
      </c>
      <c r="K310">
        <v>3.595596832</v>
      </c>
      <c r="L310">
        <v>199.58187390000001</v>
      </c>
      <c r="M310">
        <v>280.1813363</v>
      </c>
      <c r="N310">
        <v>45.4</v>
      </c>
      <c r="O310">
        <v>14</v>
      </c>
      <c r="P310" s="118">
        <v>0.62386574074074075</v>
      </c>
      <c r="Q310" s="118">
        <v>0.16111111111111112</v>
      </c>
      <c r="R310" s="118">
        <v>0.46275462962962965</v>
      </c>
      <c r="S310">
        <v>3412</v>
      </c>
      <c r="T310">
        <v>0</v>
      </c>
      <c r="U310">
        <v>50</v>
      </c>
      <c r="V310">
        <v>-1.4799464819999999</v>
      </c>
      <c r="W310">
        <v>0.24855845600000001</v>
      </c>
      <c r="X310">
        <v>56.601469270000003</v>
      </c>
      <c r="Y310">
        <v>27.762226099999999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e">
        <v>#DIV/0!</v>
      </c>
      <c r="AH310" t="e">
        <v>#DIV/0!</v>
      </c>
      <c r="AI310" t="e">
        <v>#DIV/0!</v>
      </c>
      <c r="AJ310">
        <v>-1</v>
      </c>
      <c r="AK310">
        <v>0.85</v>
      </c>
      <c r="AL310">
        <v>0.85</v>
      </c>
      <c r="AM310">
        <v>9.9220190049999992</v>
      </c>
      <c r="AN310">
        <v>0.85</v>
      </c>
      <c r="AO310">
        <v>-3.1389800000000001E-4</v>
      </c>
      <c r="AP310" t="e">
        <v>#DIV/0!</v>
      </c>
      <c r="AQ310" t="e">
        <v>#DIV/0!</v>
      </c>
      <c r="AR310" t="e">
        <v>#DIV/0!</v>
      </c>
      <c r="AS310">
        <v>1799.3847659999999</v>
      </c>
      <c r="AT310">
        <v>0.5</v>
      </c>
      <c r="AU310" t="e">
        <v>#DIV/0!</v>
      </c>
      <c r="AV310">
        <v>4.7380938759999998</v>
      </c>
      <c r="AW310">
        <v>1.922498139</v>
      </c>
      <c r="AX310">
        <v>27.762226099999999</v>
      </c>
      <c r="AY310">
        <v>2</v>
      </c>
      <c r="AZ310">
        <v>4.644859791</v>
      </c>
      <c r="BA310">
        <v>1</v>
      </c>
      <c r="BB310">
        <v>9.289719582</v>
      </c>
      <c r="BC310">
        <v>25.884843830000001</v>
      </c>
      <c r="BD310">
        <v>27.762226099999999</v>
      </c>
      <c r="BE310">
        <v>25.127702710000001</v>
      </c>
      <c r="BF310">
        <v>47.782451629999997</v>
      </c>
      <c r="BG310">
        <v>48.496063229999997</v>
      </c>
      <c r="BH310">
        <v>15.36335182</v>
      </c>
      <c r="BI310">
        <v>18.01918221</v>
      </c>
      <c r="BJ310">
        <v>46.303958889999997</v>
      </c>
      <c r="BK310">
        <v>54.308425900000003</v>
      </c>
      <c r="BL310">
        <v>350.37759399999999</v>
      </c>
      <c r="BM310">
        <v>1798.809937</v>
      </c>
      <c r="BN310">
        <v>2139.0551759999998</v>
      </c>
      <c r="BO310">
        <v>101.0066223</v>
      </c>
      <c r="BP310">
        <v>5.3903045650000001</v>
      </c>
      <c r="BQ310">
        <v>-1.024271011</v>
      </c>
      <c r="BR310">
        <v>0.5</v>
      </c>
      <c r="BS310">
        <v>-1.355140209</v>
      </c>
      <c r="BT310">
        <v>7.355140209</v>
      </c>
      <c r="BU310">
        <v>1</v>
      </c>
      <c r="BV310">
        <v>0</v>
      </c>
      <c r="BW310">
        <v>0.15999999600000001</v>
      </c>
      <c r="BX310">
        <v>111135</v>
      </c>
      <c r="BY310">
        <v>1.7518879700000001</v>
      </c>
      <c r="BZ310">
        <v>4.738094E-3</v>
      </c>
      <c r="CA310">
        <v>300.9122261</v>
      </c>
      <c r="CB310">
        <v>299.03484379999998</v>
      </c>
      <c r="CC310">
        <v>287.80958340000001</v>
      </c>
      <c r="CD310">
        <v>0.20975333600000001</v>
      </c>
      <c r="CE310">
        <v>3.7425548709999998</v>
      </c>
      <c r="CF310">
        <v>37.05256928</v>
      </c>
      <c r="CG310">
        <v>19.03338707</v>
      </c>
      <c r="CH310">
        <v>26.823534970000001</v>
      </c>
      <c r="CI310">
        <v>3.5422318420000001</v>
      </c>
      <c r="CJ310">
        <v>0.24208125899999999</v>
      </c>
      <c r="CK310">
        <v>1.820056731</v>
      </c>
      <c r="CL310">
        <v>1.72217511</v>
      </c>
      <c r="CM310">
        <v>0.151869689</v>
      </c>
      <c r="CN310">
        <v>5.7171232290000003</v>
      </c>
      <c r="CO310">
        <v>1.16713534</v>
      </c>
      <c r="CP310">
        <v>48.553386770000003</v>
      </c>
      <c r="CQ310">
        <v>48.711131909999999</v>
      </c>
      <c r="CR310">
        <v>-1.4751538999999999E-2</v>
      </c>
      <c r="CS310">
        <v>0</v>
      </c>
      <c r="CT310">
        <v>1528.9884460000001</v>
      </c>
      <c r="CU310">
        <v>0</v>
      </c>
      <c r="CV310" t="e">
        <v>#DIV/0!</v>
      </c>
      <c r="CW310" t="e">
        <v>#DIV/0!</v>
      </c>
      <c r="CX310">
        <v>27</v>
      </c>
      <c r="CY310">
        <v>0.17402198018494</v>
      </c>
      <c r="CZ310">
        <v>-11.329846245742401</v>
      </c>
      <c r="DA310">
        <v>33.915868602342002</v>
      </c>
      <c r="DB310">
        <v>0.746149109251523</v>
      </c>
    </row>
    <row r="311" spans="1:106" x14ac:dyDescent="0.3">
      <c r="A311">
        <v>310</v>
      </c>
      <c r="B311" t="s">
        <v>41</v>
      </c>
      <c r="C311">
        <v>27</v>
      </c>
      <c r="D311">
        <v>27</v>
      </c>
      <c r="E311">
        <v>1</v>
      </c>
      <c r="F311">
        <v>6</v>
      </c>
      <c r="G311">
        <v>79</v>
      </c>
      <c r="H311" s="3">
        <v>41323</v>
      </c>
      <c r="I311">
        <v>1</v>
      </c>
      <c r="J311">
        <v>157.7933602</v>
      </c>
      <c r="K311">
        <v>3.595596832</v>
      </c>
      <c r="L311">
        <v>199.58187390000001</v>
      </c>
      <c r="M311">
        <v>280.1813363</v>
      </c>
      <c r="N311">
        <v>45.4</v>
      </c>
      <c r="O311">
        <v>15</v>
      </c>
      <c r="P311" s="118">
        <v>0.6262847222222222</v>
      </c>
      <c r="Q311" s="118">
        <v>0.16111111111111112</v>
      </c>
      <c r="R311" s="118">
        <v>0.46517361111111111</v>
      </c>
      <c r="S311">
        <v>3621</v>
      </c>
      <c r="T311">
        <v>0</v>
      </c>
      <c r="U311">
        <v>150</v>
      </c>
      <c r="V311">
        <v>8.8780264009999996</v>
      </c>
      <c r="W311">
        <v>0.293279069</v>
      </c>
      <c r="X311">
        <v>92.24532207</v>
      </c>
      <c r="Y311">
        <v>27.740285870000001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e">
        <v>#DIV/0!</v>
      </c>
      <c r="AH311" t="e">
        <v>#DIV/0!</v>
      </c>
      <c r="AI311" t="e">
        <v>#DIV/0!</v>
      </c>
      <c r="AJ311">
        <v>-1</v>
      </c>
      <c r="AK311">
        <v>0.85</v>
      </c>
      <c r="AL311">
        <v>0.85</v>
      </c>
      <c r="AM311">
        <v>9.8982534409999996</v>
      </c>
      <c r="AN311">
        <v>0.85</v>
      </c>
      <c r="AO311">
        <v>6.4488380000000001E-3</v>
      </c>
      <c r="AP311" t="e">
        <v>#DIV/0!</v>
      </c>
      <c r="AQ311" t="e">
        <v>#DIV/0!</v>
      </c>
      <c r="AR311" t="e">
        <v>#DIV/0!</v>
      </c>
      <c r="AS311">
        <v>1799.3847659999999</v>
      </c>
      <c r="AT311">
        <v>0.5</v>
      </c>
      <c r="AU311" t="e">
        <v>#DIV/0!</v>
      </c>
      <c r="AV311">
        <v>5.215074177</v>
      </c>
      <c r="AW311">
        <v>1.8006135210000001</v>
      </c>
      <c r="AX311">
        <v>27.740285870000001</v>
      </c>
      <c r="AY311">
        <v>2</v>
      </c>
      <c r="AZ311">
        <v>4.644859791</v>
      </c>
      <c r="BA311">
        <v>1</v>
      </c>
      <c r="BB311">
        <v>9.289719582</v>
      </c>
      <c r="BC311">
        <v>25.941467289999999</v>
      </c>
      <c r="BD311">
        <v>27.740285870000001</v>
      </c>
      <c r="BE311">
        <v>25.129043580000001</v>
      </c>
      <c r="BF311">
        <v>150.9629822</v>
      </c>
      <c r="BG311">
        <v>145.46209719999999</v>
      </c>
      <c r="BH311">
        <v>16.260011670000001</v>
      </c>
      <c r="BI311">
        <v>19.179842000000001</v>
      </c>
      <c r="BJ311">
        <v>48.838798519999997</v>
      </c>
      <c r="BK311">
        <v>57.608844759999997</v>
      </c>
      <c r="BL311">
        <v>350.3662415</v>
      </c>
      <c r="BM311">
        <v>1802.062134</v>
      </c>
      <c r="BN311">
        <v>2164.8315429999998</v>
      </c>
      <c r="BO311">
        <v>100.9991989</v>
      </c>
      <c r="BP311">
        <v>5.2102966310000003</v>
      </c>
      <c r="BQ311">
        <v>-1.0685501100000001</v>
      </c>
      <c r="BR311">
        <v>0.5</v>
      </c>
      <c r="BS311">
        <v>-1.355140209</v>
      </c>
      <c r="BT311">
        <v>7.355140209</v>
      </c>
      <c r="BU311">
        <v>1</v>
      </c>
      <c r="BV311">
        <v>0</v>
      </c>
      <c r="BW311">
        <v>0.15999999600000001</v>
      </c>
      <c r="BX311">
        <v>111115</v>
      </c>
      <c r="BY311">
        <v>1.7518312069999999</v>
      </c>
      <c r="BZ311">
        <v>5.2150740000000001E-3</v>
      </c>
      <c r="CA311">
        <v>300.89028589999998</v>
      </c>
      <c r="CB311">
        <v>299.09146729999998</v>
      </c>
      <c r="CC311">
        <v>288.32993499999998</v>
      </c>
      <c r="CD311">
        <v>0.137641337</v>
      </c>
      <c r="CE311">
        <v>3.737762198</v>
      </c>
      <c r="CF311">
        <v>37.007840039999998</v>
      </c>
      <c r="CG311">
        <v>17.827998050000001</v>
      </c>
      <c r="CH311">
        <v>26.84087658</v>
      </c>
      <c r="CI311">
        <v>3.545846026</v>
      </c>
      <c r="CJ311">
        <v>0.28430352599999997</v>
      </c>
      <c r="CK311">
        <v>1.9371486769999999</v>
      </c>
      <c r="CL311">
        <v>1.6086973499999999</v>
      </c>
      <c r="CM311">
        <v>0.178474876</v>
      </c>
      <c r="CN311">
        <v>9.3167036319999994</v>
      </c>
      <c r="CO311">
        <v>0.63415366500000003</v>
      </c>
      <c r="CP311">
        <v>51.950852920000003</v>
      </c>
      <c r="CQ311">
        <v>144.1719252</v>
      </c>
      <c r="CR311">
        <v>3.1991044000000003E-2</v>
      </c>
      <c r="CS311">
        <v>0</v>
      </c>
      <c r="CT311">
        <v>1531.7528139999999</v>
      </c>
      <c r="CU311">
        <v>0</v>
      </c>
      <c r="CV311" t="e">
        <v>#DIV/0!</v>
      </c>
      <c r="CW311" t="e">
        <v>#DIV/0!</v>
      </c>
      <c r="CX311">
        <v>27</v>
      </c>
      <c r="CY311">
        <v>0.17402198018494</v>
      </c>
      <c r="CZ311">
        <v>-11.329846245742401</v>
      </c>
      <c r="DA311">
        <v>33.915868602342002</v>
      </c>
      <c r="DB311">
        <v>0.746149109251523</v>
      </c>
    </row>
    <row r="312" spans="1:106" x14ac:dyDescent="0.3">
      <c r="A312">
        <v>311</v>
      </c>
      <c r="B312" t="s">
        <v>41</v>
      </c>
      <c r="C312">
        <v>27</v>
      </c>
      <c r="D312">
        <v>27</v>
      </c>
      <c r="E312">
        <v>1</v>
      </c>
      <c r="F312">
        <v>6</v>
      </c>
      <c r="G312">
        <v>79</v>
      </c>
      <c r="H312" s="3">
        <v>41323</v>
      </c>
      <c r="I312">
        <v>1</v>
      </c>
      <c r="J312">
        <v>157.7933602</v>
      </c>
      <c r="K312">
        <v>3.595596832</v>
      </c>
      <c r="L312">
        <v>199.58187390000001</v>
      </c>
      <c r="M312">
        <v>280.1813363</v>
      </c>
      <c r="N312">
        <v>45.4</v>
      </c>
      <c r="O312">
        <v>17</v>
      </c>
      <c r="P312" s="118">
        <v>0.63112268518518522</v>
      </c>
      <c r="Q312" s="118">
        <v>0.16111111111111112</v>
      </c>
      <c r="R312" s="118">
        <v>0.47001157407407407</v>
      </c>
      <c r="S312">
        <v>4039</v>
      </c>
      <c r="T312">
        <v>0</v>
      </c>
      <c r="U312">
        <v>800</v>
      </c>
      <c r="V312">
        <v>51.784634199999999</v>
      </c>
      <c r="W312">
        <v>0.34568509400000003</v>
      </c>
      <c r="X312">
        <v>501.77583299999998</v>
      </c>
      <c r="Y312">
        <v>27.600227360000002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t="e">
        <v>#DIV/0!</v>
      </c>
      <c r="AH312" t="e">
        <v>#DIV/0!</v>
      </c>
      <c r="AI312" t="e">
        <v>#DIV/0!</v>
      </c>
      <c r="AJ312">
        <v>-1</v>
      </c>
      <c r="AK312">
        <v>0.85</v>
      </c>
      <c r="AL312">
        <v>0.85</v>
      </c>
      <c r="AM312">
        <v>9.8982534409999996</v>
      </c>
      <c r="AN312">
        <v>0.85</v>
      </c>
      <c r="AO312">
        <v>3.4473542000000003E-2</v>
      </c>
      <c r="AP312" t="e">
        <v>#DIV/0!</v>
      </c>
      <c r="AQ312" t="e">
        <v>#DIV/0!</v>
      </c>
      <c r="AR312" t="e">
        <v>#DIV/0!</v>
      </c>
      <c r="AS312">
        <v>1799.3847659999999</v>
      </c>
      <c r="AT312">
        <v>0.5</v>
      </c>
      <c r="AU312" t="e">
        <v>#DIV/0!</v>
      </c>
      <c r="AV312">
        <v>6.0830453179999999</v>
      </c>
      <c r="AW312">
        <v>1.7919675530000001</v>
      </c>
      <c r="AX312">
        <v>27.600227360000002</v>
      </c>
      <c r="AY312">
        <v>2</v>
      </c>
      <c r="AZ312">
        <v>4.644859791</v>
      </c>
      <c r="BA312">
        <v>1</v>
      </c>
      <c r="BB312">
        <v>9.289719582</v>
      </c>
      <c r="BC312">
        <v>25.988981249999998</v>
      </c>
      <c r="BD312">
        <v>27.600227360000002</v>
      </c>
      <c r="BE312">
        <v>25.129528050000001</v>
      </c>
      <c r="BF312">
        <v>799.76232909999999</v>
      </c>
      <c r="BG312">
        <v>767.53570560000003</v>
      </c>
      <c r="BH312">
        <v>15.55862331</v>
      </c>
      <c r="BI312">
        <v>18.965282439999999</v>
      </c>
      <c r="BJ312">
        <v>46.597152710000003</v>
      </c>
      <c r="BK312">
        <v>56.79989243</v>
      </c>
      <c r="BL312">
        <v>350.35372919999998</v>
      </c>
      <c r="BM312">
        <v>1801.369019</v>
      </c>
      <c r="BN312">
        <v>2134.97876</v>
      </c>
      <c r="BO312">
        <v>100.9911652</v>
      </c>
      <c r="BP312">
        <v>-3.9626770019999999</v>
      </c>
      <c r="BQ312">
        <v>-0.92457199099999998</v>
      </c>
      <c r="BR312">
        <v>0.25</v>
      </c>
      <c r="BS312">
        <v>-1.355140209</v>
      </c>
      <c r="BT312">
        <v>7.355140209</v>
      </c>
      <c r="BU312">
        <v>1</v>
      </c>
      <c r="BV312">
        <v>0</v>
      </c>
      <c r="BW312">
        <v>0.15999999600000001</v>
      </c>
      <c r="BX312">
        <v>111115</v>
      </c>
      <c r="BY312">
        <v>1.7517686459999999</v>
      </c>
      <c r="BZ312">
        <v>6.0830449999999996E-3</v>
      </c>
      <c r="CA312">
        <v>300.75022739999997</v>
      </c>
      <c r="CB312">
        <v>299.13898119999999</v>
      </c>
      <c r="CC312">
        <v>288.21903650000002</v>
      </c>
      <c r="CD312">
        <v>4.4894779999999999E-3</v>
      </c>
      <c r="CE312">
        <v>3.7072935239999998</v>
      </c>
      <c r="CF312">
        <v>36.70908755</v>
      </c>
      <c r="CG312">
        <v>17.74380511</v>
      </c>
      <c r="CH312">
        <v>26.7946043</v>
      </c>
      <c r="CI312">
        <v>3.5362095290000002</v>
      </c>
      <c r="CJ312">
        <v>0.33328310500000002</v>
      </c>
      <c r="CK312">
        <v>1.9153259709999999</v>
      </c>
      <c r="CL312">
        <v>1.620883557</v>
      </c>
      <c r="CM312">
        <v>0.20938177599999999</v>
      </c>
      <c r="CN312">
        <v>50.674926030000002</v>
      </c>
      <c r="CO312">
        <v>0.65374917300000002</v>
      </c>
      <c r="CP312">
        <v>52.063446200000001</v>
      </c>
      <c r="CQ312">
        <v>760.01026249999995</v>
      </c>
      <c r="CR312">
        <v>3.5474343999999998E-2</v>
      </c>
      <c r="CS312">
        <v>0</v>
      </c>
      <c r="CT312">
        <v>1531.1636659999999</v>
      </c>
      <c r="CU312">
        <v>0</v>
      </c>
      <c r="CV312" t="e">
        <v>#DIV/0!</v>
      </c>
      <c r="CW312" t="e">
        <v>#DIV/0!</v>
      </c>
      <c r="CX312">
        <v>27</v>
      </c>
      <c r="CY312">
        <v>0.17402198018494</v>
      </c>
      <c r="CZ312">
        <v>-11.329846245742401</v>
      </c>
      <c r="DA312">
        <v>33.915868602342002</v>
      </c>
      <c r="DB312">
        <v>0.746149109251523</v>
      </c>
    </row>
    <row r="313" spans="1:106" x14ac:dyDescent="0.3">
      <c r="A313">
        <v>312</v>
      </c>
      <c r="B313" t="s">
        <v>41</v>
      </c>
      <c r="C313">
        <v>27</v>
      </c>
      <c r="D313">
        <v>27</v>
      </c>
      <c r="E313">
        <v>1</v>
      </c>
      <c r="F313">
        <v>6</v>
      </c>
      <c r="G313">
        <v>79</v>
      </c>
      <c r="H313" s="3">
        <v>41323</v>
      </c>
      <c r="I313">
        <v>1</v>
      </c>
      <c r="J313">
        <v>157.7933602</v>
      </c>
      <c r="K313">
        <v>3.595596832</v>
      </c>
      <c r="L313">
        <v>199.58187390000001</v>
      </c>
      <c r="M313">
        <v>280.1813363</v>
      </c>
      <c r="N313">
        <v>45.4</v>
      </c>
      <c r="O313">
        <v>18</v>
      </c>
      <c r="P313" s="118">
        <v>0.63329861111111108</v>
      </c>
      <c r="Q313" s="118">
        <v>0.16111111111111112</v>
      </c>
      <c r="R313" s="118">
        <v>0.47218749999999998</v>
      </c>
      <c r="S313">
        <v>4218</v>
      </c>
      <c r="T313">
        <v>0</v>
      </c>
      <c r="U313">
        <v>400</v>
      </c>
      <c r="V313">
        <v>28.9602398</v>
      </c>
      <c r="W313">
        <v>0.34038174300000001</v>
      </c>
      <c r="X313">
        <v>231.52297200000001</v>
      </c>
      <c r="Y313">
        <v>27.634391780000001</v>
      </c>
      <c r="Z313">
        <v>3</v>
      </c>
      <c r="AA313">
        <v>3</v>
      </c>
      <c r="AB313">
        <v>0</v>
      </c>
      <c r="AC313">
        <v>0</v>
      </c>
      <c r="AD313">
        <v>274.43725590000003</v>
      </c>
      <c r="AE313">
        <v>572.70635990000005</v>
      </c>
      <c r="AF313">
        <v>393.05908199999999</v>
      </c>
      <c r="AG313" t="e">
        <v>#DIV/0!</v>
      </c>
      <c r="AH313">
        <v>0.52080634100000001</v>
      </c>
      <c r="AI313">
        <v>0.31368130399999999</v>
      </c>
      <c r="AJ313">
        <v>-1</v>
      </c>
      <c r="AK313">
        <v>0.85</v>
      </c>
      <c r="AL313">
        <v>0.85</v>
      </c>
      <c r="AM313">
        <v>10.02602482</v>
      </c>
      <c r="AN313">
        <v>0.85</v>
      </c>
      <c r="AO313">
        <v>1.9590396999999999E-2</v>
      </c>
      <c r="AP313">
        <v>0.60229931800000003</v>
      </c>
      <c r="AQ313">
        <v>2.0868389679999999</v>
      </c>
      <c r="AR313">
        <v>-1</v>
      </c>
      <c r="AS313">
        <v>1799.2152100000001</v>
      </c>
      <c r="AT313">
        <v>0.5</v>
      </c>
      <c r="AU313">
        <v>239.86157370000001</v>
      </c>
      <c r="AV313">
        <v>6.2323227210000001</v>
      </c>
      <c r="AW313">
        <v>1.8640643560000001</v>
      </c>
      <c r="AX313">
        <v>27.634391780000001</v>
      </c>
      <c r="AY313">
        <v>2</v>
      </c>
      <c r="AZ313">
        <v>4.644859791</v>
      </c>
      <c r="BA313">
        <v>1</v>
      </c>
      <c r="BB313">
        <v>9.289719582</v>
      </c>
      <c r="BC313">
        <v>25.994373320000001</v>
      </c>
      <c r="BD313">
        <v>27.634391780000001</v>
      </c>
      <c r="BE313">
        <v>25.128040309999999</v>
      </c>
      <c r="BF313">
        <v>399.0682678</v>
      </c>
      <c r="BG313">
        <v>381.1808777</v>
      </c>
      <c r="BH313">
        <v>14.832396510000001</v>
      </c>
      <c r="BI313">
        <v>18.324787140000002</v>
      </c>
      <c r="BJ313">
        <v>44.407970429999999</v>
      </c>
      <c r="BK313">
        <v>54.864135740000002</v>
      </c>
      <c r="BL313">
        <v>350.36840819999998</v>
      </c>
      <c r="BM313">
        <v>1799.2152100000001</v>
      </c>
      <c r="BN313">
        <v>2143.8220209999999</v>
      </c>
      <c r="BO313">
        <v>100.9911499</v>
      </c>
      <c r="BP313">
        <v>3.1004943850000002</v>
      </c>
      <c r="BQ313">
        <v>-0.95595741300000003</v>
      </c>
      <c r="BR313">
        <v>0.5</v>
      </c>
      <c r="BS313">
        <v>-1.355140209</v>
      </c>
      <c r="BT313">
        <v>7.355140209</v>
      </c>
      <c r="BU313">
        <v>1</v>
      </c>
      <c r="BV313">
        <v>0</v>
      </c>
      <c r="BW313">
        <v>0.15999999600000001</v>
      </c>
      <c r="BX313">
        <v>111115</v>
      </c>
      <c r="BY313">
        <v>1.751842041</v>
      </c>
      <c r="BZ313">
        <v>6.2323229999999997E-3</v>
      </c>
      <c r="CA313">
        <v>300.78439179999998</v>
      </c>
      <c r="CB313">
        <v>299.14437329999998</v>
      </c>
      <c r="CC313">
        <v>287.87442720000001</v>
      </c>
      <c r="CD313">
        <v>-2.2240059999999999E-2</v>
      </c>
      <c r="CE313">
        <v>3.7147056809999999</v>
      </c>
      <c r="CF313">
        <v>36.78248722</v>
      </c>
      <c r="CG313">
        <v>18.457700079999999</v>
      </c>
      <c r="CH313">
        <v>26.814382550000001</v>
      </c>
      <c r="CI313">
        <v>3.5403256750000001</v>
      </c>
      <c r="CJ313">
        <v>0.32835074400000003</v>
      </c>
      <c r="CK313">
        <v>1.850641325</v>
      </c>
      <c r="CL313">
        <v>1.6896843500000001</v>
      </c>
      <c r="CM313">
        <v>0.20626724499999999</v>
      </c>
      <c r="CN313">
        <v>23.38177117</v>
      </c>
      <c r="CO313">
        <v>0.607383491</v>
      </c>
      <c r="CP313">
        <v>50.221410810000002</v>
      </c>
      <c r="CQ313">
        <v>376.97231970000001</v>
      </c>
      <c r="CR313">
        <v>3.8581720999999999E-2</v>
      </c>
      <c r="CS313">
        <v>0</v>
      </c>
      <c r="CT313">
        <v>1529.332928</v>
      </c>
      <c r="CU313">
        <v>298.26910400000003</v>
      </c>
      <c r="CV313">
        <v>0.31368130399999999</v>
      </c>
      <c r="CW313" t="e">
        <v>#DIV/0!</v>
      </c>
      <c r="CX313">
        <v>27</v>
      </c>
      <c r="CY313">
        <v>0.17402198018494</v>
      </c>
      <c r="CZ313">
        <v>-11.329846245742401</v>
      </c>
      <c r="DA313">
        <v>33.915868602342002</v>
      </c>
      <c r="DB313">
        <v>0.746149109251523</v>
      </c>
    </row>
    <row r="314" spans="1:106" x14ac:dyDescent="0.3">
      <c r="A314">
        <v>313</v>
      </c>
      <c r="B314" t="s">
        <v>40</v>
      </c>
      <c r="C314">
        <v>26</v>
      </c>
      <c r="D314">
        <v>26</v>
      </c>
      <c r="E314">
        <v>1</v>
      </c>
      <c r="F314">
        <v>6</v>
      </c>
      <c r="G314">
        <v>79</v>
      </c>
      <c r="H314" s="3">
        <v>41323</v>
      </c>
      <c r="I314">
        <v>1</v>
      </c>
      <c r="J314">
        <v>194.71375639999999</v>
      </c>
      <c r="K314">
        <v>5.7281626589999997</v>
      </c>
      <c r="L314">
        <v>265.88159990000003</v>
      </c>
      <c r="M314">
        <v>301.53897940000002</v>
      </c>
      <c r="N314">
        <v>46.9</v>
      </c>
      <c r="O314">
        <v>20</v>
      </c>
      <c r="P314" s="118">
        <v>0.64293981481481477</v>
      </c>
      <c r="Q314" s="118">
        <v>0.16111111111111112</v>
      </c>
      <c r="R314" s="118">
        <v>0.48182870370370368</v>
      </c>
      <c r="S314">
        <v>5060</v>
      </c>
      <c r="T314">
        <v>0</v>
      </c>
      <c r="U314">
        <v>50</v>
      </c>
      <c r="V314">
        <v>-1.645168127</v>
      </c>
      <c r="W314">
        <v>0.16778172299999999</v>
      </c>
      <c r="X314">
        <v>63.255251559999998</v>
      </c>
      <c r="Y314">
        <v>28.83853912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t="e">
        <v>#DIV/0!</v>
      </c>
      <c r="AH314" t="e">
        <v>#DIV/0!</v>
      </c>
      <c r="AI314" t="e">
        <v>#DIV/0!</v>
      </c>
      <c r="AJ314">
        <v>-1</v>
      </c>
      <c r="AK314">
        <v>0.85</v>
      </c>
      <c r="AL314">
        <v>0.85</v>
      </c>
      <c r="AM314">
        <v>10.02602482</v>
      </c>
      <c r="AN314">
        <v>0.85</v>
      </c>
      <c r="AO314">
        <v>-4.2147799999999998E-4</v>
      </c>
      <c r="AP314" t="e">
        <v>#DIV/0!</v>
      </c>
      <c r="AQ314" t="e">
        <v>#DIV/0!</v>
      </c>
      <c r="AR314" t="e">
        <v>#DIV/0!</v>
      </c>
      <c r="AS314">
        <v>1799.2152100000001</v>
      </c>
      <c r="AT314">
        <v>0.5</v>
      </c>
      <c r="AU314" t="e">
        <v>#DIV/0!</v>
      </c>
      <c r="AV314">
        <v>3.7042768430000002</v>
      </c>
      <c r="AW314">
        <v>2.2046111439999998</v>
      </c>
      <c r="AX314">
        <v>28.83853912</v>
      </c>
      <c r="AY314">
        <v>2</v>
      </c>
      <c r="AZ314">
        <v>4.644859791</v>
      </c>
      <c r="BA314">
        <v>1</v>
      </c>
      <c r="BB314">
        <v>9.289719582</v>
      </c>
      <c r="BC314">
        <v>26.071016310000001</v>
      </c>
      <c r="BD314">
        <v>28.83853912</v>
      </c>
      <c r="BE314">
        <v>25.12356758</v>
      </c>
      <c r="BF314">
        <v>48.508716579999998</v>
      </c>
      <c r="BG314">
        <v>49.343494419999999</v>
      </c>
      <c r="BH314">
        <v>15.54980469</v>
      </c>
      <c r="BI314">
        <v>17.627054210000001</v>
      </c>
      <c r="BJ314">
        <v>46.333873750000002</v>
      </c>
      <c r="BK314">
        <v>52.523471829999998</v>
      </c>
      <c r="BL314">
        <v>350.3653564</v>
      </c>
      <c r="BM314">
        <v>1800.8546140000001</v>
      </c>
      <c r="BN314">
        <v>1915.5826420000001</v>
      </c>
      <c r="BO314">
        <v>100.96632390000001</v>
      </c>
      <c r="BP314">
        <v>5.5807762150000002</v>
      </c>
      <c r="BQ314">
        <v>-0.98232269299999997</v>
      </c>
      <c r="BR314">
        <v>0.25</v>
      </c>
      <c r="BS314">
        <v>-1.355140209</v>
      </c>
      <c r="BT314">
        <v>7.355140209</v>
      </c>
      <c r="BU314">
        <v>1</v>
      </c>
      <c r="BV314">
        <v>0</v>
      </c>
      <c r="BW314">
        <v>0.15999999600000001</v>
      </c>
      <c r="BX314">
        <v>111135</v>
      </c>
      <c r="BY314">
        <v>1.751826782</v>
      </c>
      <c r="BZ314">
        <v>3.7042770000000002E-3</v>
      </c>
      <c r="CA314">
        <v>301.98853910000003</v>
      </c>
      <c r="CB314">
        <v>299.22101629999997</v>
      </c>
      <c r="CC314">
        <v>288.13673180000001</v>
      </c>
      <c r="CD314">
        <v>0.339667108</v>
      </c>
      <c r="CE314">
        <v>3.9843500079999998</v>
      </c>
      <c r="CF314">
        <v>39.462167739999998</v>
      </c>
      <c r="CG314">
        <v>21.835113530000001</v>
      </c>
      <c r="CH314">
        <v>27.454777719999999</v>
      </c>
      <c r="CI314">
        <v>3.6758816830000001</v>
      </c>
      <c r="CJ314">
        <v>0.164805175</v>
      </c>
      <c r="CK314">
        <v>1.779738864</v>
      </c>
      <c r="CL314">
        <v>1.896142818</v>
      </c>
      <c r="CM314">
        <v>0.10326658599999999</v>
      </c>
      <c r="CN314">
        <v>6.3866502140000003</v>
      </c>
      <c r="CO314">
        <v>1.281937007</v>
      </c>
      <c r="CP314">
        <v>44.052865349999998</v>
      </c>
      <c r="CQ314">
        <v>49.582573429999997</v>
      </c>
      <c r="CR314">
        <v>-1.4616904E-2</v>
      </c>
      <c r="CS314">
        <v>0</v>
      </c>
      <c r="CT314">
        <v>1530.726422</v>
      </c>
      <c r="CU314">
        <v>0</v>
      </c>
      <c r="CV314" t="e">
        <v>#DIV/0!</v>
      </c>
      <c r="CW314" t="e">
        <v>#DIV/0!</v>
      </c>
      <c r="CX314">
        <v>26</v>
      </c>
      <c r="CY314">
        <v>0.21546713265052</v>
      </c>
      <c r="CZ314">
        <v>-15.2745958057205</v>
      </c>
      <c r="DA314">
        <v>40.7468586834147</v>
      </c>
      <c r="DB314">
        <v>0.89643089103512297</v>
      </c>
    </row>
    <row r="315" spans="1:106" x14ac:dyDescent="0.3">
      <c r="A315">
        <v>314</v>
      </c>
      <c r="B315" t="s">
        <v>40</v>
      </c>
      <c r="C315">
        <v>26</v>
      </c>
      <c r="D315">
        <v>26</v>
      </c>
      <c r="E315">
        <v>1</v>
      </c>
      <c r="F315">
        <v>6</v>
      </c>
      <c r="G315">
        <v>79</v>
      </c>
      <c r="H315" s="3">
        <v>41323</v>
      </c>
      <c r="I315">
        <v>1</v>
      </c>
      <c r="J315">
        <v>194.71375639999999</v>
      </c>
      <c r="K315">
        <v>5.7281626589999997</v>
      </c>
      <c r="L315">
        <v>265.88159990000003</v>
      </c>
      <c r="M315">
        <v>301.53897940000002</v>
      </c>
      <c r="N315">
        <v>46.9</v>
      </c>
      <c r="O315">
        <v>21</v>
      </c>
      <c r="P315" s="118">
        <v>0.64535879629629633</v>
      </c>
      <c r="Q315" s="118">
        <v>0.16111111111111112</v>
      </c>
      <c r="R315" s="118">
        <v>0.48424768518518518</v>
      </c>
      <c r="S315">
        <v>5269</v>
      </c>
      <c r="T315">
        <v>0</v>
      </c>
      <c r="U315">
        <v>150</v>
      </c>
      <c r="V315">
        <v>7.6589835669999999</v>
      </c>
      <c r="W315">
        <v>0.21088853299999999</v>
      </c>
      <c r="X315">
        <v>84.036988370000003</v>
      </c>
      <c r="Y315">
        <v>28.629461289999998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t="e">
        <v>#DIV/0!</v>
      </c>
      <c r="AH315" t="e">
        <v>#DIV/0!</v>
      </c>
      <c r="AI315" t="e">
        <v>#DIV/0!</v>
      </c>
      <c r="AJ315">
        <v>-1</v>
      </c>
      <c r="AK315">
        <v>0.85</v>
      </c>
      <c r="AL315">
        <v>0.85</v>
      </c>
      <c r="AM315">
        <v>10.02602482</v>
      </c>
      <c r="AN315">
        <v>0.85</v>
      </c>
      <c r="AO315">
        <v>5.6618049999999998E-3</v>
      </c>
      <c r="AP315" t="e">
        <v>#DIV/0!</v>
      </c>
      <c r="AQ315" t="e">
        <v>#DIV/0!</v>
      </c>
      <c r="AR315" t="e">
        <v>#DIV/0!</v>
      </c>
      <c r="AS315">
        <v>1799.2152100000001</v>
      </c>
      <c r="AT315">
        <v>0.5</v>
      </c>
      <c r="AU315" t="e">
        <v>#DIV/0!</v>
      </c>
      <c r="AV315">
        <v>4.4550207159999999</v>
      </c>
      <c r="AW315">
        <v>2.118954612</v>
      </c>
      <c r="AX315">
        <v>28.629461289999998</v>
      </c>
      <c r="AY315">
        <v>2</v>
      </c>
      <c r="AZ315">
        <v>4.644859791</v>
      </c>
      <c r="BA315">
        <v>1</v>
      </c>
      <c r="BB315">
        <v>9.289719582</v>
      </c>
      <c r="BC315">
        <v>26.1209259</v>
      </c>
      <c r="BD315">
        <v>28.629461289999998</v>
      </c>
      <c r="BE315">
        <v>25.129648209999999</v>
      </c>
      <c r="BF315">
        <v>152.00631709999999</v>
      </c>
      <c r="BG315">
        <v>147.25968929999999</v>
      </c>
      <c r="BH315">
        <v>15.50443649</v>
      </c>
      <c r="BI315">
        <v>18.001800540000001</v>
      </c>
      <c r="BJ315">
        <v>46.057788850000001</v>
      </c>
      <c r="BK315">
        <v>53.476501460000001</v>
      </c>
      <c r="BL315">
        <v>350.35519410000001</v>
      </c>
      <c r="BM315">
        <v>1799.25647</v>
      </c>
      <c r="BN315">
        <v>1906.838745</v>
      </c>
      <c r="BO315">
        <v>100.9558792</v>
      </c>
      <c r="BP315">
        <v>5.3074455260000004</v>
      </c>
      <c r="BQ315">
        <v>-0.97305679300000003</v>
      </c>
      <c r="BR315">
        <v>0.5</v>
      </c>
      <c r="BS315">
        <v>-1.355140209</v>
      </c>
      <c r="BT315">
        <v>7.355140209</v>
      </c>
      <c r="BU315">
        <v>1</v>
      </c>
      <c r="BV315">
        <v>0</v>
      </c>
      <c r="BW315">
        <v>0.15999999600000001</v>
      </c>
      <c r="BX315">
        <v>111115</v>
      </c>
      <c r="BY315">
        <v>1.75177597</v>
      </c>
      <c r="BZ315">
        <v>4.455021E-3</v>
      </c>
      <c r="CA315">
        <v>301.77946129999998</v>
      </c>
      <c r="CB315">
        <v>299.27092590000001</v>
      </c>
      <c r="CC315">
        <v>287.8810287</v>
      </c>
      <c r="CD315">
        <v>0.22825130699999999</v>
      </c>
      <c r="CE315">
        <v>3.936342212</v>
      </c>
      <c r="CF315">
        <v>38.990717959999998</v>
      </c>
      <c r="CG315">
        <v>20.98891742</v>
      </c>
      <c r="CH315">
        <v>27.375193599999999</v>
      </c>
      <c r="CI315">
        <v>3.6587929159999999</v>
      </c>
      <c r="CJ315">
        <v>0.20620736200000001</v>
      </c>
      <c r="CK315">
        <v>1.8173876010000001</v>
      </c>
      <c r="CL315">
        <v>1.841405315</v>
      </c>
      <c r="CM315">
        <v>0.12929215599999999</v>
      </c>
      <c r="CN315">
        <v>8.4840280480000008</v>
      </c>
      <c r="CO315">
        <v>0.57067204699999996</v>
      </c>
      <c r="CP315">
        <v>45.820433029999997</v>
      </c>
      <c r="CQ315">
        <v>146.146671</v>
      </c>
      <c r="CR315">
        <v>2.4012722E-2</v>
      </c>
      <c r="CS315">
        <v>0</v>
      </c>
      <c r="CT315">
        <v>1529.3679990000001</v>
      </c>
      <c r="CU315">
        <v>0</v>
      </c>
      <c r="CV315" t="e">
        <v>#DIV/0!</v>
      </c>
      <c r="CW315" t="e">
        <v>#DIV/0!</v>
      </c>
      <c r="CX315">
        <v>26</v>
      </c>
      <c r="CY315">
        <v>0.21546713265052</v>
      </c>
      <c r="CZ315">
        <v>-15.2745958057205</v>
      </c>
      <c r="DA315">
        <v>40.7468586834147</v>
      </c>
      <c r="DB315">
        <v>0.89643089103512297</v>
      </c>
    </row>
    <row r="316" spans="1:106" x14ac:dyDescent="0.3">
      <c r="A316">
        <v>315</v>
      </c>
      <c r="B316" t="s">
        <v>40</v>
      </c>
      <c r="C316">
        <v>26</v>
      </c>
      <c r="D316">
        <v>26</v>
      </c>
      <c r="E316">
        <v>1</v>
      </c>
      <c r="F316">
        <v>6</v>
      </c>
      <c r="G316">
        <v>79</v>
      </c>
      <c r="H316" s="3">
        <v>41323</v>
      </c>
      <c r="I316">
        <v>1</v>
      </c>
      <c r="J316">
        <v>194.71375639999999</v>
      </c>
      <c r="K316">
        <v>5.7281626589999997</v>
      </c>
      <c r="L316">
        <v>265.88159990000003</v>
      </c>
      <c r="M316">
        <v>301.53897940000002</v>
      </c>
      <c r="N316">
        <v>46.9</v>
      </c>
      <c r="O316">
        <v>23</v>
      </c>
      <c r="P316" s="118">
        <v>0.65006944444444448</v>
      </c>
      <c r="Q316" s="118">
        <v>0.16111111111111112</v>
      </c>
      <c r="R316" s="118">
        <v>0.48895833333333333</v>
      </c>
      <c r="S316">
        <v>5676</v>
      </c>
      <c r="T316">
        <v>0</v>
      </c>
      <c r="U316">
        <v>800</v>
      </c>
      <c r="V316">
        <v>50.284199729999997</v>
      </c>
      <c r="W316">
        <v>0.23775944299999999</v>
      </c>
      <c r="X316">
        <v>405.28276</v>
      </c>
      <c r="Y316">
        <v>28.342334749999999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t="e">
        <v>#DIV/0!</v>
      </c>
      <c r="AH316" t="e">
        <v>#DIV/0!</v>
      </c>
      <c r="AI316" t="e">
        <v>#DIV/0!</v>
      </c>
      <c r="AJ316">
        <v>-1</v>
      </c>
      <c r="AK316">
        <v>0.85</v>
      </c>
      <c r="AL316">
        <v>0.85</v>
      </c>
      <c r="AM316">
        <v>10.02602482</v>
      </c>
      <c r="AN316">
        <v>0.85</v>
      </c>
      <c r="AO316">
        <v>3.3516329999999997E-2</v>
      </c>
      <c r="AP316" t="e">
        <v>#DIV/0!</v>
      </c>
      <c r="AQ316" t="e">
        <v>#DIV/0!</v>
      </c>
      <c r="AR316" t="e">
        <v>#DIV/0!</v>
      </c>
      <c r="AS316">
        <v>1799.2152100000001</v>
      </c>
      <c r="AT316">
        <v>0.5</v>
      </c>
      <c r="AU316" t="e">
        <v>#DIV/0!</v>
      </c>
      <c r="AV316">
        <v>4.6731970330000001</v>
      </c>
      <c r="AW316">
        <v>1.9766748620000001</v>
      </c>
      <c r="AX316">
        <v>28.342334749999999</v>
      </c>
      <c r="AY316">
        <v>2</v>
      </c>
      <c r="AZ316">
        <v>4.644859791</v>
      </c>
      <c r="BA316">
        <v>1</v>
      </c>
      <c r="BB316">
        <v>9.289719582</v>
      </c>
      <c r="BC316">
        <v>26.131601329999999</v>
      </c>
      <c r="BD316">
        <v>28.342334749999999</v>
      </c>
      <c r="BE316">
        <v>25.127449039999998</v>
      </c>
      <c r="BF316">
        <v>800.72741699999995</v>
      </c>
      <c r="BG316">
        <v>769.97027590000005</v>
      </c>
      <c r="BH316">
        <v>16.15150452</v>
      </c>
      <c r="BI316">
        <v>18.768989560000001</v>
      </c>
      <c r="BJ316">
        <v>47.942642210000002</v>
      </c>
      <c r="BK316">
        <v>55.712146760000003</v>
      </c>
      <c r="BL316">
        <v>350.37341309999999</v>
      </c>
      <c r="BM316">
        <v>1800.1479489999999</v>
      </c>
      <c r="BN316">
        <v>1936.950928</v>
      </c>
      <c r="BO316">
        <v>100.94100950000001</v>
      </c>
      <c r="BP316">
        <v>-3.8160285950000001</v>
      </c>
      <c r="BQ316">
        <v>-0.89073944100000002</v>
      </c>
      <c r="BR316">
        <v>0.5</v>
      </c>
      <c r="BS316">
        <v>-1.355140209</v>
      </c>
      <c r="BT316">
        <v>7.355140209</v>
      </c>
      <c r="BU316">
        <v>1</v>
      </c>
      <c r="BV316">
        <v>0</v>
      </c>
      <c r="BW316">
        <v>0.15999999600000001</v>
      </c>
      <c r="BX316">
        <v>111115</v>
      </c>
      <c r="BY316">
        <v>1.7518670649999999</v>
      </c>
      <c r="BZ316">
        <v>4.6731969999999996E-3</v>
      </c>
      <c r="CA316">
        <v>301.49233470000001</v>
      </c>
      <c r="CB316">
        <v>299.28160129999998</v>
      </c>
      <c r="CC316">
        <v>288.02366540000003</v>
      </c>
      <c r="CD316">
        <v>0.20636153400000001</v>
      </c>
      <c r="CE316">
        <v>3.8712356159999999</v>
      </c>
      <c r="CF316">
        <v>38.351465220000001</v>
      </c>
      <c r="CG316">
        <v>19.58247566</v>
      </c>
      <c r="CH316">
        <v>27.236968040000001</v>
      </c>
      <c r="CI316">
        <v>3.6292770660000002</v>
      </c>
      <c r="CJ316">
        <v>0.23182612599999999</v>
      </c>
      <c r="CK316">
        <v>1.894560754</v>
      </c>
      <c r="CL316">
        <v>1.734716312</v>
      </c>
      <c r="CM316">
        <v>0.145412968</v>
      </c>
      <c r="CN316">
        <v>40.909650929999998</v>
      </c>
      <c r="CO316">
        <v>0.52636156599999995</v>
      </c>
      <c r="CP316">
        <v>48.749942439999998</v>
      </c>
      <c r="CQ316">
        <v>762.66287880000004</v>
      </c>
      <c r="CR316">
        <v>3.2142010999999998E-2</v>
      </c>
      <c r="CS316">
        <v>0</v>
      </c>
      <c r="CT316">
        <v>1530.125757</v>
      </c>
      <c r="CU316">
        <v>0</v>
      </c>
      <c r="CV316" t="e">
        <v>#DIV/0!</v>
      </c>
      <c r="CW316" t="e">
        <v>#DIV/0!</v>
      </c>
      <c r="CX316">
        <v>26</v>
      </c>
      <c r="CY316">
        <v>0.21546713265052</v>
      </c>
      <c r="CZ316">
        <v>-15.2745958057205</v>
      </c>
      <c r="DA316">
        <v>40.7468586834147</v>
      </c>
      <c r="DB316">
        <v>0.89643089103512297</v>
      </c>
    </row>
    <row r="317" spans="1:106" x14ac:dyDescent="0.3">
      <c r="A317">
        <v>316</v>
      </c>
      <c r="B317" t="s">
        <v>40</v>
      </c>
      <c r="C317">
        <v>26</v>
      </c>
      <c r="D317">
        <v>26</v>
      </c>
      <c r="E317">
        <v>1</v>
      </c>
      <c r="F317">
        <v>6</v>
      </c>
      <c r="G317">
        <v>79</v>
      </c>
      <c r="H317" s="3">
        <v>41323</v>
      </c>
      <c r="I317">
        <v>1</v>
      </c>
      <c r="J317">
        <v>194.71375639999999</v>
      </c>
      <c r="K317">
        <v>5.7281626589999997</v>
      </c>
      <c r="L317">
        <v>265.88159990000003</v>
      </c>
      <c r="M317">
        <v>301.53897940000002</v>
      </c>
      <c r="N317">
        <v>46.9</v>
      </c>
      <c r="O317">
        <v>24</v>
      </c>
      <c r="P317" s="118">
        <v>0.6535185185185185</v>
      </c>
      <c r="Q317" s="118">
        <v>0.16111111111111112</v>
      </c>
      <c r="R317" s="118">
        <v>0.4924074074074074</v>
      </c>
      <c r="S317">
        <v>5965.5</v>
      </c>
      <c r="T317">
        <v>0</v>
      </c>
      <c r="U317">
        <v>400</v>
      </c>
      <c r="V317">
        <v>26.948604589999999</v>
      </c>
      <c r="W317">
        <v>0.24788579199999999</v>
      </c>
      <c r="X317">
        <v>195.96121170000001</v>
      </c>
      <c r="Y317">
        <v>28.354185099999999</v>
      </c>
      <c r="Z317">
        <v>4</v>
      </c>
      <c r="AA317">
        <v>4</v>
      </c>
      <c r="AB317">
        <v>0</v>
      </c>
      <c r="AC317">
        <v>0</v>
      </c>
      <c r="AD317">
        <v>272.10473630000001</v>
      </c>
      <c r="AE317">
        <v>536.24658199999999</v>
      </c>
      <c r="AF317">
        <v>358.70068359999999</v>
      </c>
      <c r="AG317" t="e">
        <v>#DIV/0!</v>
      </c>
      <c r="AH317">
        <v>0.49257534600000003</v>
      </c>
      <c r="AI317">
        <v>0.33109003300000001</v>
      </c>
      <c r="AJ317">
        <v>-1</v>
      </c>
      <c r="AK317">
        <v>0.85</v>
      </c>
      <c r="AL317">
        <v>0.85</v>
      </c>
      <c r="AM317">
        <v>10.02602482</v>
      </c>
      <c r="AN317">
        <v>0.85</v>
      </c>
      <c r="AO317">
        <v>1.826558E-2</v>
      </c>
      <c r="AP317">
        <v>0.67216119399999996</v>
      </c>
      <c r="AQ317">
        <v>1.970735935</v>
      </c>
      <c r="AR317">
        <v>-1</v>
      </c>
      <c r="AS317">
        <v>1800.145996</v>
      </c>
      <c r="AT317">
        <v>0.5</v>
      </c>
      <c r="AU317">
        <v>253.30441870000001</v>
      </c>
      <c r="AV317">
        <v>4.9123193890000003</v>
      </c>
      <c r="AW317">
        <v>1.9949468539999999</v>
      </c>
      <c r="AX317">
        <v>28.354185099999999</v>
      </c>
      <c r="AY317">
        <v>2</v>
      </c>
      <c r="AZ317">
        <v>4.644859791</v>
      </c>
      <c r="BA317">
        <v>1</v>
      </c>
      <c r="BB317">
        <v>9.289719582</v>
      </c>
      <c r="BC317">
        <v>26.127141949999999</v>
      </c>
      <c r="BD317">
        <v>28.354185099999999</v>
      </c>
      <c r="BE317">
        <v>25.123773570000001</v>
      </c>
      <c r="BF317">
        <v>399.72912600000001</v>
      </c>
      <c r="BG317">
        <v>383.27017210000002</v>
      </c>
      <c r="BH317">
        <v>15.86450672</v>
      </c>
      <c r="BI317">
        <v>18.616596220000002</v>
      </c>
      <c r="BJ317">
        <v>47.097629550000001</v>
      </c>
      <c r="BK317">
        <v>55.26787186</v>
      </c>
      <c r="BL317">
        <v>350.3424377</v>
      </c>
      <c r="BM317">
        <v>1800.145996</v>
      </c>
      <c r="BN317">
        <v>1926.2181399999999</v>
      </c>
      <c r="BO317">
        <v>100.9291458</v>
      </c>
      <c r="BP317">
        <v>3.2257499690000002</v>
      </c>
      <c r="BQ317">
        <v>-0.94703483600000005</v>
      </c>
      <c r="BR317">
        <v>0.25</v>
      </c>
      <c r="BS317">
        <v>-1.355140209</v>
      </c>
      <c r="BT317">
        <v>7.355140209</v>
      </c>
      <c r="BU317">
        <v>1</v>
      </c>
      <c r="BV317">
        <v>0</v>
      </c>
      <c r="BW317">
        <v>0.15999999600000001</v>
      </c>
      <c r="BX317">
        <v>111115</v>
      </c>
      <c r="BY317">
        <v>1.751712189</v>
      </c>
      <c r="BZ317">
        <v>4.9123190000000001E-3</v>
      </c>
      <c r="CA317">
        <v>301.50418509999997</v>
      </c>
      <c r="CB317">
        <v>299.27714200000003</v>
      </c>
      <c r="CC317">
        <v>288.02335290000002</v>
      </c>
      <c r="CD317">
        <v>0.16687474899999999</v>
      </c>
      <c r="CE317">
        <v>3.8739040089999999</v>
      </c>
      <c r="CF317">
        <v>38.382411519999998</v>
      </c>
      <c r="CG317">
        <v>19.7658153</v>
      </c>
      <c r="CH317">
        <v>27.240663529999999</v>
      </c>
      <c r="CI317">
        <v>3.6300634660000002</v>
      </c>
      <c r="CJ317">
        <v>0.24144315099999999</v>
      </c>
      <c r="CK317">
        <v>1.8789571549999999</v>
      </c>
      <c r="CL317">
        <v>1.751106311</v>
      </c>
      <c r="CM317">
        <v>0.151467871</v>
      </c>
      <c r="CN317">
        <v>19.778197710000001</v>
      </c>
      <c r="CO317">
        <v>0.51128740500000003</v>
      </c>
      <c r="CP317">
        <v>48.369931170000001</v>
      </c>
      <c r="CQ317">
        <v>379.35394880000001</v>
      </c>
      <c r="CR317">
        <v>3.4361107000000002E-2</v>
      </c>
      <c r="CS317">
        <v>0</v>
      </c>
      <c r="CT317">
        <v>1530.1240969999999</v>
      </c>
      <c r="CU317">
        <v>264.14184569999998</v>
      </c>
      <c r="CV317">
        <v>0.33109003300000001</v>
      </c>
      <c r="CW317" t="e">
        <v>#DIV/0!</v>
      </c>
      <c r="CX317">
        <v>26</v>
      </c>
      <c r="CY317">
        <v>0.21546713265052</v>
      </c>
      <c r="CZ317">
        <v>-15.2745958057205</v>
      </c>
      <c r="DA317">
        <v>40.7468586834147</v>
      </c>
      <c r="DB317">
        <v>0.89643089103512297</v>
      </c>
    </row>
    <row r="318" spans="1:106" x14ac:dyDescent="0.3">
      <c r="A318">
        <v>317</v>
      </c>
      <c r="B318" t="s">
        <v>38</v>
      </c>
      <c r="C318">
        <v>24</v>
      </c>
      <c r="D318">
        <v>24</v>
      </c>
      <c r="E318">
        <v>1</v>
      </c>
      <c r="F318">
        <v>5</v>
      </c>
      <c r="G318">
        <v>79</v>
      </c>
      <c r="H318" s="3">
        <v>41323</v>
      </c>
      <c r="I318">
        <v>1</v>
      </c>
      <c r="J318">
        <v>173.29583769999999</v>
      </c>
      <c r="K318">
        <v>4.2710292150000004</v>
      </c>
      <c r="L318">
        <v>228.0256138</v>
      </c>
      <c r="M318">
        <v>297.1899603</v>
      </c>
      <c r="N318">
        <v>49.9</v>
      </c>
      <c r="O318">
        <v>26</v>
      </c>
      <c r="P318" s="118">
        <v>0.66246527777777775</v>
      </c>
      <c r="Q318" s="118">
        <v>0.16111111111111112</v>
      </c>
      <c r="R318" s="118">
        <v>0.50135416666666666</v>
      </c>
      <c r="S318">
        <v>6747</v>
      </c>
      <c r="T318">
        <v>0</v>
      </c>
      <c r="U318">
        <v>50</v>
      </c>
      <c r="V318">
        <v>-1.503648283</v>
      </c>
      <c r="W318">
        <v>0.19616018499999999</v>
      </c>
      <c r="X318">
        <v>59.706709369999999</v>
      </c>
      <c r="Y318">
        <v>28.703651430000001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t="e">
        <v>#DIV/0!</v>
      </c>
      <c r="AH318" t="e">
        <v>#DIV/0!</v>
      </c>
      <c r="AI318" t="e">
        <v>#DIV/0!</v>
      </c>
      <c r="AJ318">
        <v>-1</v>
      </c>
      <c r="AK318">
        <v>0.85</v>
      </c>
      <c r="AL318">
        <v>0.85</v>
      </c>
      <c r="AM318">
        <v>10.02602482</v>
      </c>
      <c r="AN318">
        <v>0.85</v>
      </c>
      <c r="AO318">
        <v>-3.2917299999999999E-4</v>
      </c>
      <c r="AP318" t="e">
        <v>#DIV/0!</v>
      </c>
      <c r="AQ318" t="e">
        <v>#DIV/0!</v>
      </c>
      <c r="AR318" t="e">
        <v>#DIV/0!</v>
      </c>
      <c r="AS318">
        <v>1800.145996</v>
      </c>
      <c r="AT318">
        <v>0.5</v>
      </c>
      <c r="AU318" t="e">
        <v>#DIV/0!</v>
      </c>
      <c r="AV318">
        <v>4.2069767919999999</v>
      </c>
      <c r="AW318">
        <v>2.1470153500000002</v>
      </c>
      <c r="AX318">
        <v>28.703651430000001</v>
      </c>
      <c r="AY318">
        <v>2</v>
      </c>
      <c r="AZ318">
        <v>4.644859791</v>
      </c>
      <c r="BA318">
        <v>1</v>
      </c>
      <c r="BB318">
        <v>9.289719582</v>
      </c>
      <c r="BC318">
        <v>26.05943298</v>
      </c>
      <c r="BD318">
        <v>28.703651430000001</v>
      </c>
      <c r="BE318">
        <v>25.124372480000002</v>
      </c>
      <c r="BF318">
        <v>48.380840300000003</v>
      </c>
      <c r="BG318">
        <v>49.121257780000001</v>
      </c>
      <c r="BH318">
        <v>15.53985119</v>
      </c>
      <c r="BI318">
        <v>17.89850616</v>
      </c>
      <c r="BJ318">
        <v>46.314353939999997</v>
      </c>
      <c r="BK318">
        <v>53.34399414</v>
      </c>
      <c r="BL318">
        <v>350.34188840000002</v>
      </c>
      <c r="BM318">
        <v>1800.0491939999999</v>
      </c>
      <c r="BN318">
        <v>1504.6795649999999</v>
      </c>
      <c r="BO318">
        <v>100.9192657</v>
      </c>
      <c r="BP318">
        <v>5.6291732789999998</v>
      </c>
      <c r="BQ318">
        <v>-1.005838394</v>
      </c>
      <c r="BR318">
        <v>0.25</v>
      </c>
      <c r="BS318">
        <v>-1.355140209</v>
      </c>
      <c r="BT318">
        <v>7.355140209</v>
      </c>
      <c r="BU318">
        <v>1</v>
      </c>
      <c r="BV318">
        <v>0</v>
      </c>
      <c r="BW318">
        <v>0.15999999600000001</v>
      </c>
      <c r="BX318">
        <v>111135</v>
      </c>
      <c r="BY318">
        <v>1.7517094419999999</v>
      </c>
      <c r="BZ318">
        <v>4.2069769999999998E-3</v>
      </c>
      <c r="CA318">
        <v>301.85365139999999</v>
      </c>
      <c r="CB318">
        <v>299.20943299999999</v>
      </c>
      <c r="CC318">
        <v>288.00786470000003</v>
      </c>
      <c r="CD318">
        <v>0.26308891499999998</v>
      </c>
      <c r="CE318">
        <v>3.95331945</v>
      </c>
      <c r="CF318">
        <v>39.173089699999998</v>
      </c>
      <c r="CG318">
        <v>21.274583539999998</v>
      </c>
      <c r="CH318">
        <v>27.381542209999999</v>
      </c>
      <c r="CI318">
        <v>3.660153577</v>
      </c>
      <c r="CJ318">
        <v>0.19210375399999999</v>
      </c>
      <c r="CK318">
        <v>1.8063041</v>
      </c>
      <c r="CL318">
        <v>1.8538494759999999</v>
      </c>
      <c r="CM318">
        <v>0.120422819</v>
      </c>
      <c r="CN318">
        <v>6.0255572700000002</v>
      </c>
      <c r="CO318">
        <v>1.215496347</v>
      </c>
      <c r="CP318">
        <v>45.251600519999997</v>
      </c>
      <c r="CQ318">
        <v>49.339770860000002</v>
      </c>
      <c r="CR318">
        <v>-1.3790597E-2</v>
      </c>
      <c r="CS318">
        <v>0</v>
      </c>
      <c r="CT318">
        <v>1530.041815</v>
      </c>
      <c r="CU318">
        <v>0</v>
      </c>
      <c r="CV318" t="e">
        <v>#DIV/0!</v>
      </c>
      <c r="CW318" t="e">
        <v>#DIV/0!</v>
      </c>
      <c r="CX318">
        <v>24</v>
      </c>
      <c r="CY318">
        <v>0.211981776260213</v>
      </c>
      <c r="CZ318">
        <v>-14.1603825899049</v>
      </c>
      <c r="DA318">
        <v>40.954879237750497</v>
      </c>
      <c r="DB318">
        <v>0.90100734323051102</v>
      </c>
    </row>
    <row r="319" spans="1:106" x14ac:dyDescent="0.3">
      <c r="A319">
        <v>318</v>
      </c>
      <c r="B319" t="s">
        <v>38</v>
      </c>
      <c r="C319">
        <v>24</v>
      </c>
      <c r="D319">
        <v>24</v>
      </c>
      <c r="E319">
        <v>1</v>
      </c>
      <c r="F319">
        <v>5</v>
      </c>
      <c r="G319">
        <v>79</v>
      </c>
      <c r="H319" s="3">
        <v>41323</v>
      </c>
      <c r="I319">
        <v>1</v>
      </c>
      <c r="J319">
        <v>173.29583769999999</v>
      </c>
      <c r="K319">
        <v>4.2710292150000004</v>
      </c>
      <c r="L319">
        <v>228.0256138</v>
      </c>
      <c r="M319">
        <v>297.1899603</v>
      </c>
      <c r="N319">
        <v>49.9</v>
      </c>
      <c r="O319">
        <v>27</v>
      </c>
      <c r="P319" s="118">
        <v>0.66488425925925931</v>
      </c>
      <c r="Q319" s="118">
        <v>0.16111111111111112</v>
      </c>
      <c r="R319" s="118">
        <v>0.50377314814814811</v>
      </c>
      <c r="S319">
        <v>6956</v>
      </c>
      <c r="T319">
        <v>0</v>
      </c>
      <c r="U319">
        <v>150</v>
      </c>
      <c r="V319">
        <v>8.4333238159999997</v>
      </c>
      <c r="W319">
        <v>0.24700217299999999</v>
      </c>
      <c r="X319">
        <v>86.821365319999998</v>
      </c>
      <c r="Y319">
        <v>28.431407929999999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e">
        <v>#DIV/0!</v>
      </c>
      <c r="AH319" t="e">
        <v>#DIV/0!</v>
      </c>
      <c r="AI319" t="e">
        <v>#DIV/0!</v>
      </c>
      <c r="AJ319">
        <v>-1</v>
      </c>
      <c r="AK319">
        <v>0.85</v>
      </c>
      <c r="AL319">
        <v>0.85</v>
      </c>
      <c r="AM319">
        <v>10.02602482</v>
      </c>
      <c r="AN319">
        <v>0.85</v>
      </c>
      <c r="AO319">
        <v>6.1654459999999998E-3</v>
      </c>
      <c r="AP319" t="e">
        <v>#DIV/0!</v>
      </c>
      <c r="AQ319" t="e">
        <v>#DIV/0!</v>
      </c>
      <c r="AR319" t="e">
        <v>#DIV/0!</v>
      </c>
      <c r="AS319">
        <v>1800.145996</v>
      </c>
      <c r="AT319">
        <v>0.5</v>
      </c>
      <c r="AU319" t="e">
        <v>#DIV/0!</v>
      </c>
      <c r="AV319">
        <v>5.0527087479999997</v>
      </c>
      <c r="AW319">
        <v>2.0590269170000002</v>
      </c>
      <c r="AX319">
        <v>28.431407929999999</v>
      </c>
      <c r="AY319">
        <v>2</v>
      </c>
      <c r="AZ319">
        <v>4.644859791</v>
      </c>
      <c r="BA319">
        <v>1</v>
      </c>
      <c r="BB319">
        <v>9.289719582</v>
      </c>
      <c r="BC319">
        <v>26.060153960000001</v>
      </c>
      <c r="BD319">
        <v>28.431407929999999</v>
      </c>
      <c r="BE319">
        <v>25.126794820000001</v>
      </c>
      <c r="BF319">
        <v>151.83692930000001</v>
      </c>
      <c r="BG319">
        <v>146.60029599999999</v>
      </c>
      <c r="BH319">
        <v>15.32594967</v>
      </c>
      <c r="BI319">
        <v>18.15771294</v>
      </c>
      <c r="BJ319">
        <v>45.67095947</v>
      </c>
      <c r="BK319">
        <v>54.109542849999997</v>
      </c>
      <c r="BL319">
        <v>350.37979130000002</v>
      </c>
      <c r="BM319">
        <v>1800.036621</v>
      </c>
      <c r="BN319">
        <v>1410.521606</v>
      </c>
      <c r="BO319">
        <v>100.9105606</v>
      </c>
      <c r="BP319">
        <v>5.3679885860000001</v>
      </c>
      <c r="BQ319">
        <v>-0.99963760400000001</v>
      </c>
      <c r="BR319">
        <v>0.5</v>
      </c>
      <c r="BS319">
        <v>-1.355140209</v>
      </c>
      <c r="BT319">
        <v>7.355140209</v>
      </c>
      <c r="BU319">
        <v>1</v>
      </c>
      <c r="BV319">
        <v>0</v>
      </c>
      <c r="BW319">
        <v>0.15999999600000001</v>
      </c>
      <c r="BX319">
        <v>111115</v>
      </c>
      <c r="BY319">
        <v>1.751898956</v>
      </c>
      <c r="BZ319">
        <v>5.0527089999999998E-3</v>
      </c>
      <c r="CA319">
        <v>301.58140789999999</v>
      </c>
      <c r="CB319">
        <v>299.21015399999999</v>
      </c>
      <c r="CC319">
        <v>288.00585289999998</v>
      </c>
      <c r="CD319">
        <v>0.13783767499999999</v>
      </c>
      <c r="CE319">
        <v>3.8913319080000002</v>
      </c>
      <c r="CF319">
        <v>38.562187000000002</v>
      </c>
      <c r="CG319">
        <v>20.404474059999998</v>
      </c>
      <c r="CH319">
        <v>27.24578094</v>
      </c>
      <c r="CI319">
        <v>3.6311526980000002</v>
      </c>
      <c r="CJ319">
        <v>0.24060478900000001</v>
      </c>
      <c r="CK319">
        <v>1.8323049920000001</v>
      </c>
      <c r="CL319">
        <v>1.7988477060000001</v>
      </c>
      <c r="CM319">
        <v>0.15093996400000001</v>
      </c>
      <c r="CN319">
        <v>8.7611926469999997</v>
      </c>
      <c r="CO319">
        <v>0.59223185499999997</v>
      </c>
      <c r="CP319">
        <v>46.952877129999997</v>
      </c>
      <c r="CQ319">
        <v>145.3747491</v>
      </c>
      <c r="CR319">
        <v>2.7237799E-2</v>
      </c>
      <c r="CS319">
        <v>0</v>
      </c>
      <c r="CT319">
        <v>1530.0311280000001</v>
      </c>
      <c r="CU319">
        <v>0</v>
      </c>
      <c r="CV319" t="e">
        <v>#DIV/0!</v>
      </c>
      <c r="CW319" t="e">
        <v>#DIV/0!</v>
      </c>
      <c r="CX319">
        <v>24</v>
      </c>
      <c r="CY319">
        <v>0.211981776260213</v>
      </c>
      <c r="CZ319">
        <v>-14.1603825899049</v>
      </c>
      <c r="DA319">
        <v>40.954879237750497</v>
      </c>
      <c r="DB319">
        <v>0.90100734323051102</v>
      </c>
    </row>
    <row r="320" spans="1:106" x14ac:dyDescent="0.3">
      <c r="A320">
        <v>319</v>
      </c>
      <c r="B320" t="s">
        <v>38</v>
      </c>
      <c r="C320">
        <v>24</v>
      </c>
      <c r="D320">
        <v>24</v>
      </c>
      <c r="E320">
        <v>1</v>
      </c>
      <c r="F320">
        <v>5</v>
      </c>
      <c r="G320">
        <v>79</v>
      </c>
      <c r="H320" s="3">
        <v>41323</v>
      </c>
      <c r="I320">
        <v>1</v>
      </c>
      <c r="J320">
        <v>173.29583769999999</v>
      </c>
      <c r="K320">
        <v>4.2710292150000004</v>
      </c>
      <c r="L320">
        <v>228.0256138</v>
      </c>
      <c r="M320">
        <v>297.1899603</v>
      </c>
      <c r="N320">
        <v>49.9</v>
      </c>
      <c r="O320">
        <v>29</v>
      </c>
      <c r="P320" s="118">
        <v>0.66958333333333331</v>
      </c>
      <c r="Q320" s="118">
        <v>0.16111111111111112</v>
      </c>
      <c r="R320" s="118">
        <v>0.50847222222222221</v>
      </c>
      <c r="S320">
        <v>7362</v>
      </c>
      <c r="T320">
        <v>0</v>
      </c>
      <c r="U320">
        <v>800</v>
      </c>
      <c r="V320">
        <v>52.874472740000002</v>
      </c>
      <c r="W320">
        <v>0.29445096199999998</v>
      </c>
      <c r="X320">
        <v>454.22243070000002</v>
      </c>
      <c r="Y320">
        <v>27.8914814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e">
        <v>#DIV/0!</v>
      </c>
      <c r="AH320" t="e">
        <v>#DIV/0!</v>
      </c>
      <c r="AI320" t="e">
        <v>#DIV/0!</v>
      </c>
      <c r="AJ320">
        <v>-1</v>
      </c>
      <c r="AK320">
        <v>0.85</v>
      </c>
      <c r="AL320">
        <v>0.85</v>
      </c>
      <c r="AM320">
        <v>10.02602482</v>
      </c>
      <c r="AN320">
        <v>0.85</v>
      </c>
      <c r="AO320">
        <v>3.5205725E-2</v>
      </c>
      <c r="AP320" t="e">
        <v>#DIV/0!</v>
      </c>
      <c r="AQ320" t="e">
        <v>#DIV/0!</v>
      </c>
      <c r="AR320" t="e">
        <v>#DIV/0!</v>
      </c>
      <c r="AS320">
        <v>1800.145996</v>
      </c>
      <c r="AT320">
        <v>0.5</v>
      </c>
      <c r="AU320" t="e">
        <v>#DIV/0!</v>
      </c>
      <c r="AV320">
        <v>5.7260271720000002</v>
      </c>
      <c r="AW320">
        <v>1.9683086430000001</v>
      </c>
      <c r="AX320">
        <v>27.8914814</v>
      </c>
      <c r="AY320">
        <v>2</v>
      </c>
      <c r="AZ320">
        <v>4.644859791</v>
      </c>
      <c r="BA320">
        <v>1</v>
      </c>
      <c r="BB320">
        <v>9.289719582</v>
      </c>
      <c r="BC320">
        <v>26.059490199999999</v>
      </c>
      <c r="BD320">
        <v>27.8914814</v>
      </c>
      <c r="BE320">
        <v>25.1287384</v>
      </c>
      <c r="BF320">
        <v>801.57269289999999</v>
      </c>
      <c r="BG320">
        <v>768.87597659999994</v>
      </c>
      <c r="BH320">
        <v>14.65587521</v>
      </c>
      <c r="BI320">
        <v>17.866188050000002</v>
      </c>
      <c r="BJ320">
        <v>43.668674469999999</v>
      </c>
      <c r="BK320">
        <v>53.234127039999997</v>
      </c>
      <c r="BL320">
        <v>350.3536987</v>
      </c>
      <c r="BM320">
        <v>1800.3245850000001</v>
      </c>
      <c r="BN320">
        <v>1423.475586</v>
      </c>
      <c r="BO320">
        <v>100.8939362</v>
      </c>
      <c r="BP320">
        <v>-3.7282333369999998</v>
      </c>
      <c r="BQ320">
        <v>-0.85393714899999995</v>
      </c>
      <c r="BR320">
        <v>0.25</v>
      </c>
      <c r="BS320">
        <v>-1.355140209</v>
      </c>
      <c r="BT320">
        <v>7.355140209</v>
      </c>
      <c r="BU320">
        <v>1</v>
      </c>
      <c r="BV320">
        <v>0</v>
      </c>
      <c r="BW320">
        <v>0.15999999600000001</v>
      </c>
      <c r="BX320">
        <v>111115</v>
      </c>
      <c r="BY320">
        <v>1.751768494</v>
      </c>
      <c r="BZ320">
        <v>5.7260269999999999E-3</v>
      </c>
      <c r="CA320">
        <v>301.04148140000001</v>
      </c>
      <c r="CB320">
        <v>299.2094902</v>
      </c>
      <c r="CC320">
        <v>288.05192720000002</v>
      </c>
      <c r="CD320">
        <v>5.2202601000000001E-2</v>
      </c>
      <c r="CE320">
        <v>3.7708986800000002</v>
      </c>
      <c r="CF320">
        <v>37.374879239999999</v>
      </c>
      <c r="CG320">
        <v>19.50869119</v>
      </c>
      <c r="CH320">
        <v>26.975485800000001</v>
      </c>
      <c r="CI320">
        <v>3.5740097290000001</v>
      </c>
      <c r="CJ320">
        <v>0.28540465300000001</v>
      </c>
      <c r="CK320">
        <v>1.802590036</v>
      </c>
      <c r="CL320">
        <v>1.7714196929999999</v>
      </c>
      <c r="CM320">
        <v>0.17916918700000001</v>
      </c>
      <c r="CN320">
        <v>45.828288919999999</v>
      </c>
      <c r="CO320">
        <v>0.59076163699999995</v>
      </c>
      <c r="CP320">
        <v>47.969185039999999</v>
      </c>
      <c r="CQ320">
        <v>761.19215599999995</v>
      </c>
      <c r="CR320">
        <v>3.3320698000000003E-2</v>
      </c>
      <c r="CS320">
        <v>0</v>
      </c>
      <c r="CT320">
        <v>1530.275897</v>
      </c>
      <c r="CU320">
        <v>0</v>
      </c>
      <c r="CV320" t="e">
        <v>#DIV/0!</v>
      </c>
      <c r="CW320" t="e">
        <v>#DIV/0!</v>
      </c>
      <c r="CX320">
        <v>24</v>
      </c>
      <c r="CY320">
        <v>0.211981776260213</v>
      </c>
      <c r="CZ320">
        <v>-14.1603825899049</v>
      </c>
      <c r="DA320">
        <v>40.954879237750497</v>
      </c>
      <c r="DB320">
        <v>0.90100734323051102</v>
      </c>
    </row>
    <row r="321" spans="1:106" x14ac:dyDescent="0.3">
      <c r="A321">
        <v>320</v>
      </c>
      <c r="B321" t="s">
        <v>38</v>
      </c>
      <c r="C321">
        <v>24</v>
      </c>
      <c r="D321">
        <v>24</v>
      </c>
      <c r="E321">
        <v>1</v>
      </c>
      <c r="F321">
        <v>5</v>
      </c>
      <c r="G321">
        <v>79</v>
      </c>
      <c r="H321" s="3">
        <v>41323</v>
      </c>
      <c r="I321">
        <v>1</v>
      </c>
      <c r="J321">
        <v>173.29583769999999</v>
      </c>
      <c r="K321">
        <v>4.2710292150000004</v>
      </c>
      <c r="L321">
        <v>228.0256138</v>
      </c>
      <c r="M321">
        <v>297.1899603</v>
      </c>
      <c r="N321">
        <v>49.9</v>
      </c>
      <c r="O321">
        <v>31</v>
      </c>
      <c r="P321" s="118">
        <v>0.67563657407407407</v>
      </c>
      <c r="Q321" s="118">
        <v>0.16111111111111112</v>
      </c>
      <c r="R321" s="118">
        <v>0.51452546296296298</v>
      </c>
      <c r="S321">
        <v>7876</v>
      </c>
      <c r="T321">
        <v>0</v>
      </c>
      <c r="U321">
        <v>400</v>
      </c>
      <c r="V321">
        <v>30.996987919999999</v>
      </c>
      <c r="W321">
        <v>0.319835007</v>
      </c>
      <c r="X321">
        <v>213.0247765</v>
      </c>
      <c r="Y321">
        <v>28.041084290000001</v>
      </c>
      <c r="Z321">
        <v>5</v>
      </c>
      <c r="AA321">
        <v>5</v>
      </c>
      <c r="AB321">
        <v>0</v>
      </c>
      <c r="AC321">
        <v>0</v>
      </c>
      <c r="AD321">
        <v>264.37377930000002</v>
      </c>
      <c r="AE321">
        <v>569.02655030000005</v>
      </c>
      <c r="AF321">
        <v>370.0397949</v>
      </c>
      <c r="AG321" t="e">
        <v>#DIV/0!</v>
      </c>
      <c r="AH321">
        <v>0.53539289300000004</v>
      </c>
      <c r="AI321">
        <v>0.34969678500000001</v>
      </c>
      <c r="AJ321">
        <v>-1</v>
      </c>
      <c r="AK321">
        <v>0.85</v>
      </c>
      <c r="AL321">
        <v>0.85</v>
      </c>
      <c r="AM321">
        <v>10.02602482</v>
      </c>
      <c r="AN321">
        <v>0.85</v>
      </c>
      <c r="AO321">
        <v>2.0923329000000001E-2</v>
      </c>
      <c r="AP321">
        <v>0.65315918399999995</v>
      </c>
      <c r="AQ321">
        <v>2.1523562279999999</v>
      </c>
      <c r="AR321">
        <v>-1</v>
      </c>
      <c r="AS321">
        <v>1799.116943</v>
      </c>
      <c r="AT321">
        <v>0.5</v>
      </c>
      <c r="AU321">
        <v>267.38679990000003</v>
      </c>
      <c r="AV321">
        <v>5.7880730869999999</v>
      </c>
      <c r="AW321">
        <v>1.834337297</v>
      </c>
      <c r="AX321">
        <v>28.041084290000001</v>
      </c>
      <c r="AY321">
        <v>2</v>
      </c>
      <c r="AZ321">
        <v>4.644859791</v>
      </c>
      <c r="BA321">
        <v>1</v>
      </c>
      <c r="BB321">
        <v>9.289719582</v>
      </c>
      <c r="BC321">
        <v>26.110305790000002</v>
      </c>
      <c r="BD321">
        <v>28.041084290000001</v>
      </c>
      <c r="BE321">
        <v>25.118789670000002</v>
      </c>
      <c r="BF321">
        <v>400.47994999999997</v>
      </c>
      <c r="BG321">
        <v>381.52233890000002</v>
      </c>
      <c r="BH321">
        <v>16.285295489999999</v>
      </c>
      <c r="BI321">
        <v>19.525310520000001</v>
      </c>
      <c r="BJ321">
        <v>48.36865616</v>
      </c>
      <c r="BK321">
        <v>57.991764070000002</v>
      </c>
      <c r="BL321">
        <v>350.3106689</v>
      </c>
      <c r="BM321">
        <v>1799.116943</v>
      </c>
      <c r="BN321">
        <v>1521.4882809999999</v>
      </c>
      <c r="BO321">
        <v>100.8742371</v>
      </c>
      <c r="BP321">
        <v>3.192054749</v>
      </c>
      <c r="BQ321">
        <v>-0.92819404599999999</v>
      </c>
      <c r="BR321">
        <v>1</v>
      </c>
      <c r="BS321">
        <v>-1.355140209</v>
      </c>
      <c r="BT321">
        <v>7.355140209</v>
      </c>
      <c r="BU321">
        <v>1</v>
      </c>
      <c r="BV321">
        <v>0</v>
      </c>
      <c r="BW321">
        <v>0.15999999600000001</v>
      </c>
      <c r="BX321">
        <v>111115</v>
      </c>
      <c r="BY321">
        <v>1.751553345</v>
      </c>
      <c r="BZ321">
        <v>5.7880730000000003E-3</v>
      </c>
      <c r="CA321">
        <v>301.1910843</v>
      </c>
      <c r="CB321">
        <v>299.26030580000003</v>
      </c>
      <c r="CC321">
        <v>287.85870449999999</v>
      </c>
      <c r="CD321">
        <v>3.7108957999999997E-2</v>
      </c>
      <c r="CE321">
        <v>3.8039380989999998</v>
      </c>
      <c r="CF321">
        <v>37.709708740000004</v>
      </c>
      <c r="CG321">
        <v>18.184398229999999</v>
      </c>
      <c r="CH321">
        <v>27.075695039999999</v>
      </c>
      <c r="CI321">
        <v>3.5951026760000002</v>
      </c>
      <c r="CJ321">
        <v>0.309189932</v>
      </c>
      <c r="CK321">
        <v>1.969600802</v>
      </c>
      <c r="CL321">
        <v>1.6255018750000001</v>
      </c>
      <c r="CM321">
        <v>0.194172714</v>
      </c>
      <c r="CN321">
        <v>21.488711800000001</v>
      </c>
      <c r="CO321">
        <v>0.55835466199999995</v>
      </c>
      <c r="CP321">
        <v>52.009549030000002</v>
      </c>
      <c r="CQ321">
        <v>377.01779670000002</v>
      </c>
      <c r="CR321">
        <v>4.2760299000000002E-2</v>
      </c>
      <c r="CS321">
        <v>0</v>
      </c>
      <c r="CT321">
        <v>1529.2494019999999</v>
      </c>
      <c r="CU321">
        <v>304.65277099999997</v>
      </c>
      <c r="CV321">
        <v>0.34969678500000001</v>
      </c>
      <c r="CW321" t="e">
        <v>#DIV/0!</v>
      </c>
      <c r="CX321">
        <v>24</v>
      </c>
      <c r="CY321">
        <v>0.211981776260213</v>
      </c>
      <c r="CZ321">
        <v>-14.1603825899049</v>
      </c>
      <c r="DA321">
        <v>40.954879237750497</v>
      </c>
      <c r="DB321">
        <v>0.90100734323051102</v>
      </c>
    </row>
    <row r="322" spans="1:106" x14ac:dyDescent="0.3">
      <c r="A322">
        <v>321</v>
      </c>
      <c r="B322" t="s">
        <v>51</v>
      </c>
      <c r="C322">
        <v>37</v>
      </c>
      <c r="D322">
        <v>26</v>
      </c>
      <c r="E322">
        <v>2</v>
      </c>
      <c r="F322">
        <v>2</v>
      </c>
      <c r="G322">
        <v>79</v>
      </c>
      <c r="H322" s="3">
        <v>41323</v>
      </c>
      <c r="I322">
        <v>2</v>
      </c>
      <c r="J322">
        <v>165.0730757</v>
      </c>
      <c r="K322">
        <v>2.3367774969999999</v>
      </c>
      <c r="L322">
        <v>203.1859608</v>
      </c>
      <c r="M322">
        <v>278.6921322</v>
      </c>
      <c r="N322">
        <v>47.1</v>
      </c>
      <c r="O322">
        <v>2</v>
      </c>
      <c r="P322" s="118">
        <v>0.56674768518518526</v>
      </c>
      <c r="Q322" s="118">
        <v>0.15763888888888888</v>
      </c>
      <c r="R322" s="118">
        <v>0.40910879629629626</v>
      </c>
      <c r="S322">
        <v>771</v>
      </c>
      <c r="T322">
        <v>0</v>
      </c>
      <c r="U322">
        <v>50</v>
      </c>
      <c r="V322">
        <v>-0.42884774599999997</v>
      </c>
      <c r="W322">
        <v>0.29469661899999999</v>
      </c>
      <c r="X322">
        <v>51.003308349999998</v>
      </c>
      <c r="Y322">
        <v>27.215402600000001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e">
        <v>#DIV/0!</v>
      </c>
      <c r="AH322" t="e">
        <v>#DIV/0!</v>
      </c>
      <c r="AI322" t="e">
        <v>#DIV/0!</v>
      </c>
      <c r="AJ322">
        <v>-1</v>
      </c>
      <c r="AK322">
        <v>0.87</v>
      </c>
      <c r="AL322">
        <v>0.92</v>
      </c>
      <c r="AM322">
        <v>10.012383460000001</v>
      </c>
      <c r="AN322">
        <v>0.87500619199999996</v>
      </c>
      <c r="AO322">
        <v>3.6233800000000003E-4</v>
      </c>
      <c r="AP322" t="e">
        <v>#DIV/0!</v>
      </c>
      <c r="AQ322" t="e">
        <v>#DIV/0!</v>
      </c>
      <c r="AR322" t="e">
        <v>#DIV/0!</v>
      </c>
      <c r="AS322">
        <v>0</v>
      </c>
      <c r="AT322">
        <v>0.5</v>
      </c>
      <c r="AU322" t="e">
        <v>#DIV/0!</v>
      </c>
      <c r="AV322">
        <v>4.4255261350000001</v>
      </c>
      <c r="AW322">
        <v>1.521260592</v>
      </c>
      <c r="AX322">
        <v>27.215402600000001</v>
      </c>
      <c r="AY322">
        <v>2</v>
      </c>
      <c r="AZ322">
        <v>4.644859791</v>
      </c>
      <c r="BA322">
        <v>1</v>
      </c>
      <c r="BB322">
        <v>9.289719582</v>
      </c>
      <c r="BC322">
        <v>25.5280323</v>
      </c>
      <c r="BD322">
        <v>27.215402600000001</v>
      </c>
      <c r="BE322">
        <v>25.002004620000001</v>
      </c>
      <c r="BF322">
        <v>49.73758316</v>
      </c>
      <c r="BG322">
        <v>49.856334689999997</v>
      </c>
      <c r="BH322">
        <v>18.34409904</v>
      </c>
      <c r="BI322">
        <v>20.815668110000001</v>
      </c>
      <c r="BJ322">
        <v>56.49450684</v>
      </c>
      <c r="BK322">
        <v>64.106224060000002</v>
      </c>
      <c r="BL322">
        <v>350.6603088</v>
      </c>
      <c r="BM322">
        <v>1801.471558</v>
      </c>
      <c r="BN322">
        <v>1354.380005</v>
      </c>
      <c r="BO322">
        <v>101.0503387</v>
      </c>
      <c r="BP322">
        <v>0.14561021299999999</v>
      </c>
      <c r="BQ322">
        <v>0.155884996</v>
      </c>
      <c r="BR322">
        <v>0.5</v>
      </c>
      <c r="BS322">
        <v>-1.355140209</v>
      </c>
      <c r="BT322">
        <v>7.355140209</v>
      </c>
      <c r="BU322">
        <v>1</v>
      </c>
      <c r="BV322">
        <v>0</v>
      </c>
      <c r="BW322">
        <v>0.15999999600000001</v>
      </c>
      <c r="BX322">
        <v>111115</v>
      </c>
      <c r="BY322">
        <v>1.7533015439999999</v>
      </c>
      <c r="BZ322">
        <v>4.4255259999999999E-3</v>
      </c>
      <c r="CA322">
        <v>300.36540259999998</v>
      </c>
      <c r="CB322">
        <v>298.67803229999998</v>
      </c>
      <c r="CC322">
        <v>288.23544279999999</v>
      </c>
      <c r="CD322">
        <v>0.29362714899999998</v>
      </c>
      <c r="CE322">
        <v>3.624690905</v>
      </c>
      <c r="CF322">
        <v>35.870150950000003</v>
      </c>
      <c r="CG322">
        <v>15.054482849999999</v>
      </c>
      <c r="CH322">
        <v>26.371717449999998</v>
      </c>
      <c r="CI322">
        <v>3.4491945519999998</v>
      </c>
      <c r="CJ322">
        <v>0.28563544099999999</v>
      </c>
      <c r="CK322">
        <v>2.1034303130000001</v>
      </c>
      <c r="CL322">
        <v>1.3457642379999999</v>
      </c>
      <c r="CM322">
        <v>0.17931471299999999</v>
      </c>
      <c r="CN322">
        <v>5.1539015859999999</v>
      </c>
      <c r="CO322">
        <v>1.023005575</v>
      </c>
      <c r="CP322">
        <v>58.134473929999999</v>
      </c>
      <c r="CQ322">
        <v>49.91865567</v>
      </c>
      <c r="CR322">
        <v>-4.9942930000000003E-3</v>
      </c>
      <c r="CS322">
        <v>0</v>
      </c>
      <c r="CT322">
        <v>1576.298767</v>
      </c>
      <c r="CU322">
        <v>0</v>
      </c>
      <c r="CV322" t="e">
        <v>#DIV/0!</v>
      </c>
      <c r="CW322" t="e">
        <v>#DIV/0!</v>
      </c>
      <c r="CX322">
        <v>26</v>
      </c>
      <c r="CY322">
        <v>0.18933201536720001</v>
      </c>
      <c r="CZ322">
        <v>-10.0854069063002</v>
      </c>
      <c r="DA322">
        <v>39.140917089171701</v>
      </c>
      <c r="DB322">
        <v>0.86110017596177801</v>
      </c>
    </row>
    <row r="323" spans="1:106" x14ac:dyDescent="0.3">
      <c r="A323">
        <v>322</v>
      </c>
      <c r="B323" t="s">
        <v>51</v>
      </c>
      <c r="C323">
        <v>37</v>
      </c>
      <c r="D323">
        <v>26</v>
      </c>
      <c r="E323">
        <v>2</v>
      </c>
      <c r="F323">
        <v>2</v>
      </c>
      <c r="G323">
        <v>79</v>
      </c>
      <c r="H323" s="3">
        <v>41323</v>
      </c>
      <c r="I323">
        <v>2</v>
      </c>
      <c r="J323">
        <v>165.0730757</v>
      </c>
      <c r="K323">
        <v>2.3367774969999999</v>
      </c>
      <c r="L323">
        <v>203.1859608</v>
      </c>
      <c r="M323">
        <v>278.6921322</v>
      </c>
      <c r="N323">
        <v>47.1</v>
      </c>
      <c r="O323">
        <v>3</v>
      </c>
      <c r="P323" s="118">
        <v>0.56849537037037035</v>
      </c>
      <c r="Q323" s="118">
        <v>0.15763888888888888</v>
      </c>
      <c r="R323" s="118">
        <v>0.41085648148148146</v>
      </c>
      <c r="S323">
        <v>922</v>
      </c>
      <c r="T323">
        <v>0</v>
      </c>
      <c r="U323">
        <v>150</v>
      </c>
      <c r="V323">
        <v>9.4210317759999995</v>
      </c>
      <c r="W323">
        <v>0.30627780399999999</v>
      </c>
      <c r="X323">
        <v>91.538822359999998</v>
      </c>
      <c r="Y323">
        <v>27.28057098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t="e">
        <v>#DIV/0!</v>
      </c>
      <c r="AH323" t="e">
        <v>#DIV/0!</v>
      </c>
      <c r="AI323" t="e">
        <v>#DIV/0!</v>
      </c>
      <c r="AJ323">
        <v>-1</v>
      </c>
      <c r="AK323">
        <v>0.87</v>
      </c>
      <c r="AL323">
        <v>0.92</v>
      </c>
      <c r="AM323">
        <v>10.012383460000001</v>
      </c>
      <c r="AN323">
        <v>0.87500619199999996</v>
      </c>
      <c r="AO323">
        <v>6.6144430000000002E-3</v>
      </c>
      <c r="AP323" t="e">
        <v>#DIV/0!</v>
      </c>
      <c r="AQ323" t="e">
        <v>#DIV/0!</v>
      </c>
      <c r="AR323" t="e">
        <v>#DIV/0!</v>
      </c>
      <c r="AS323">
        <v>0</v>
      </c>
      <c r="AT323">
        <v>0.5</v>
      </c>
      <c r="AU323" t="e">
        <v>#DIV/0!</v>
      </c>
      <c r="AV323">
        <v>4.5688948800000002</v>
      </c>
      <c r="AW323">
        <v>1.512660535</v>
      </c>
      <c r="AX323">
        <v>27.28057098</v>
      </c>
      <c r="AY323">
        <v>2</v>
      </c>
      <c r="AZ323">
        <v>4.644859791</v>
      </c>
      <c r="BA323">
        <v>1</v>
      </c>
      <c r="BB323">
        <v>9.289719582</v>
      </c>
      <c r="BC323">
        <v>25.59770584</v>
      </c>
      <c r="BD323">
        <v>27.28057098</v>
      </c>
      <c r="BE323">
        <v>25.00026703</v>
      </c>
      <c r="BF323">
        <v>150.79765320000001</v>
      </c>
      <c r="BG323">
        <v>145.04692080000001</v>
      </c>
      <c r="BH323">
        <v>18.48783302</v>
      </c>
      <c r="BI323">
        <v>21.038644789999999</v>
      </c>
      <c r="BJ323">
        <v>56.700611109999997</v>
      </c>
      <c r="BK323">
        <v>64.52372742</v>
      </c>
      <c r="BL323">
        <v>350.69396970000003</v>
      </c>
      <c r="BM323">
        <v>1800.5545649999999</v>
      </c>
      <c r="BN323">
        <v>1356.1976320000001</v>
      </c>
      <c r="BO323">
        <v>101.0476074</v>
      </c>
      <c r="BP323">
        <v>0.62694871399999996</v>
      </c>
      <c r="BQ323">
        <v>0.15964247300000001</v>
      </c>
      <c r="BR323">
        <v>0.25</v>
      </c>
      <c r="BS323">
        <v>-1.355140209</v>
      </c>
      <c r="BT323">
        <v>7.355140209</v>
      </c>
      <c r="BU323">
        <v>1</v>
      </c>
      <c r="BV323">
        <v>0</v>
      </c>
      <c r="BW323">
        <v>0.15999999600000001</v>
      </c>
      <c r="BX323">
        <v>111115</v>
      </c>
      <c r="BY323">
        <v>1.753469849</v>
      </c>
      <c r="BZ323">
        <v>4.5688949999999999E-3</v>
      </c>
      <c r="CA323">
        <v>300.43057099999999</v>
      </c>
      <c r="CB323">
        <v>298.74770580000001</v>
      </c>
      <c r="CC323">
        <v>288.08872400000001</v>
      </c>
      <c r="CD323">
        <v>0.26794138299999998</v>
      </c>
      <c r="CE323">
        <v>3.638565254</v>
      </c>
      <c r="CF323">
        <v>36.008425610000003</v>
      </c>
      <c r="CG323">
        <v>14.96978081</v>
      </c>
      <c r="CH323">
        <v>26.439138410000002</v>
      </c>
      <c r="CI323">
        <v>3.462940803</v>
      </c>
      <c r="CJ323">
        <v>0.29650226000000002</v>
      </c>
      <c r="CK323">
        <v>2.1259047190000002</v>
      </c>
      <c r="CL323">
        <v>1.3370360830000001</v>
      </c>
      <c r="CM323">
        <v>0.18616807099999999</v>
      </c>
      <c r="CN323">
        <v>9.2497789860000008</v>
      </c>
      <c r="CO323">
        <v>0.63109800500000002</v>
      </c>
      <c r="CP323">
        <v>58.572234600000002</v>
      </c>
      <c r="CQ323">
        <v>143.6778382</v>
      </c>
      <c r="CR323">
        <v>3.8406124E-2</v>
      </c>
      <c r="CS323">
        <v>0</v>
      </c>
      <c r="CT323">
        <v>1575.4963929999999</v>
      </c>
      <c r="CU323">
        <v>0</v>
      </c>
      <c r="CV323" t="e">
        <v>#DIV/0!</v>
      </c>
      <c r="CW323" t="e">
        <v>#DIV/0!</v>
      </c>
      <c r="CX323">
        <v>26</v>
      </c>
      <c r="CY323">
        <v>0.18933201536720001</v>
      </c>
      <c r="CZ323">
        <v>-10.0854069063002</v>
      </c>
      <c r="DA323">
        <v>39.140917089171701</v>
      </c>
      <c r="DB323">
        <v>0.86110017596177801</v>
      </c>
    </row>
    <row r="324" spans="1:106" x14ac:dyDescent="0.3">
      <c r="A324">
        <v>323</v>
      </c>
      <c r="B324" t="s">
        <v>51</v>
      </c>
      <c r="C324">
        <v>37</v>
      </c>
      <c r="D324">
        <v>26</v>
      </c>
      <c r="E324">
        <v>2</v>
      </c>
      <c r="F324">
        <v>2</v>
      </c>
      <c r="G324">
        <v>79</v>
      </c>
      <c r="H324" s="3">
        <v>41323</v>
      </c>
      <c r="I324">
        <v>2</v>
      </c>
      <c r="J324">
        <v>165.0730757</v>
      </c>
      <c r="K324">
        <v>2.3367774969999999</v>
      </c>
      <c r="L324">
        <v>203.1859608</v>
      </c>
      <c r="M324">
        <v>278.6921322</v>
      </c>
      <c r="N324">
        <v>47.1</v>
      </c>
      <c r="O324">
        <v>5</v>
      </c>
      <c r="P324" s="118">
        <v>0.57266203703703711</v>
      </c>
      <c r="Q324" s="118">
        <v>0.15763888888888888</v>
      </c>
      <c r="R324" s="118">
        <v>0.41502314814814811</v>
      </c>
      <c r="S324">
        <v>1282.5</v>
      </c>
      <c r="T324">
        <v>0</v>
      </c>
      <c r="U324">
        <v>800</v>
      </c>
      <c r="V324">
        <v>52.076322130000001</v>
      </c>
      <c r="W324">
        <v>0.30305138999999998</v>
      </c>
      <c r="X324">
        <v>471.19654079999998</v>
      </c>
      <c r="Y324">
        <v>27.359708789999999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e">
        <v>#DIV/0!</v>
      </c>
      <c r="AH324" t="e">
        <v>#DIV/0!</v>
      </c>
      <c r="AI324" t="e">
        <v>#DIV/0!</v>
      </c>
      <c r="AJ324">
        <v>-1</v>
      </c>
      <c r="AK324">
        <v>0.87</v>
      </c>
      <c r="AL324">
        <v>0.92</v>
      </c>
      <c r="AM324">
        <v>10.012383460000001</v>
      </c>
      <c r="AN324">
        <v>0.87500619199999996</v>
      </c>
      <c r="AO324">
        <v>3.3700556E-2</v>
      </c>
      <c r="AP324" t="e">
        <v>#DIV/0!</v>
      </c>
      <c r="AQ324" t="e">
        <v>#DIV/0!</v>
      </c>
      <c r="AR324" t="e">
        <v>#DIV/0!</v>
      </c>
      <c r="AS324">
        <v>0</v>
      </c>
      <c r="AT324">
        <v>0.5</v>
      </c>
      <c r="AU324" t="e">
        <v>#DIV/0!</v>
      </c>
      <c r="AV324">
        <v>4.4743617349999996</v>
      </c>
      <c r="AW324">
        <v>1.496108937</v>
      </c>
      <c r="AX324">
        <v>27.359708789999999</v>
      </c>
      <c r="AY324">
        <v>2</v>
      </c>
      <c r="AZ324">
        <v>4.644859791</v>
      </c>
      <c r="BA324">
        <v>1</v>
      </c>
      <c r="BB324">
        <v>9.289719582</v>
      </c>
      <c r="BC324">
        <v>25.69500923</v>
      </c>
      <c r="BD324">
        <v>27.359708789999999</v>
      </c>
      <c r="BE324">
        <v>25.005180360000001</v>
      </c>
      <c r="BF324">
        <v>800.53790279999998</v>
      </c>
      <c r="BG324">
        <v>768.87658690000001</v>
      </c>
      <c r="BH324">
        <v>18.87449646</v>
      </c>
      <c r="BI324">
        <v>21.371707919999999</v>
      </c>
      <c r="BJ324">
        <v>57.548114779999999</v>
      </c>
      <c r="BK324">
        <v>65.162078859999994</v>
      </c>
      <c r="BL324">
        <v>350.69012450000002</v>
      </c>
      <c r="BM324">
        <v>1799.9176030000001</v>
      </c>
      <c r="BN324">
        <v>1364.658936</v>
      </c>
      <c r="BO324">
        <v>101.0385818</v>
      </c>
      <c r="BP324">
        <v>2.2419390680000002</v>
      </c>
      <c r="BQ324">
        <v>0.13920714000000001</v>
      </c>
      <c r="BR324">
        <v>0.25</v>
      </c>
      <c r="BS324">
        <v>-1.355140209</v>
      </c>
      <c r="BT324">
        <v>7.355140209</v>
      </c>
      <c r="BU324">
        <v>1</v>
      </c>
      <c r="BV324">
        <v>0</v>
      </c>
      <c r="BW324">
        <v>0.15999999600000001</v>
      </c>
      <c r="BX324">
        <v>111115</v>
      </c>
      <c r="BY324">
        <v>1.753450623</v>
      </c>
      <c r="BZ324">
        <v>4.474362E-3</v>
      </c>
      <c r="CA324">
        <v>300.5097088</v>
      </c>
      <c r="CB324">
        <v>298.84500919999999</v>
      </c>
      <c r="CC324">
        <v>287.98680999999999</v>
      </c>
      <c r="CD324">
        <v>0.28494333300000002</v>
      </c>
      <c r="CE324">
        <v>3.6554759969999999</v>
      </c>
      <c r="CF324">
        <v>36.179011320000001</v>
      </c>
      <c r="CG324">
        <v>14.807303409999999</v>
      </c>
      <c r="CH324">
        <v>26.527359010000001</v>
      </c>
      <c r="CI324">
        <v>3.4810000630000002</v>
      </c>
      <c r="CJ324">
        <v>0.29347749899999998</v>
      </c>
      <c r="CK324">
        <v>2.1593670600000001</v>
      </c>
      <c r="CL324">
        <v>1.3216330030000001</v>
      </c>
      <c r="CM324">
        <v>0.184260217</v>
      </c>
      <c r="CN324">
        <v>47.609030259999997</v>
      </c>
      <c r="CO324">
        <v>0.61283767600000005</v>
      </c>
      <c r="CP324">
        <v>59.190796589999998</v>
      </c>
      <c r="CQ324">
        <v>761.30875519999995</v>
      </c>
      <c r="CR324">
        <v>4.0488683999999997E-2</v>
      </c>
      <c r="CS324">
        <v>0</v>
      </c>
      <c r="CT324">
        <v>1574.9390470000001</v>
      </c>
      <c r="CU324">
        <v>0</v>
      </c>
      <c r="CV324" t="e">
        <v>#DIV/0!</v>
      </c>
      <c r="CW324" t="e">
        <v>#DIV/0!</v>
      </c>
      <c r="CX324">
        <v>26</v>
      </c>
      <c r="CY324">
        <v>0.18933201536720001</v>
      </c>
      <c r="CZ324">
        <v>-10.0854069063002</v>
      </c>
      <c r="DA324">
        <v>39.140917089171701</v>
      </c>
      <c r="DB324">
        <v>0.86110017596177801</v>
      </c>
    </row>
    <row r="325" spans="1:106" x14ac:dyDescent="0.3">
      <c r="A325">
        <v>324</v>
      </c>
      <c r="B325" t="s">
        <v>51</v>
      </c>
      <c r="C325">
        <v>37</v>
      </c>
      <c r="D325">
        <v>26</v>
      </c>
      <c r="E325">
        <v>2</v>
      </c>
      <c r="F325">
        <v>2</v>
      </c>
      <c r="G325">
        <v>79</v>
      </c>
      <c r="H325" s="3">
        <v>41323</v>
      </c>
      <c r="I325">
        <v>2</v>
      </c>
      <c r="J325">
        <v>165.0730757</v>
      </c>
      <c r="K325">
        <v>2.3367774969999999</v>
      </c>
      <c r="L325">
        <v>203.1859608</v>
      </c>
      <c r="M325">
        <v>278.6921322</v>
      </c>
      <c r="N325">
        <v>47.1</v>
      </c>
      <c r="O325">
        <v>7</v>
      </c>
      <c r="P325" s="118">
        <v>0.5768402777777778</v>
      </c>
      <c r="Q325" s="118">
        <v>0.15763888888888888</v>
      </c>
      <c r="R325" s="118">
        <v>0.41920138888888886</v>
      </c>
      <c r="S325">
        <v>1634.5</v>
      </c>
      <c r="T325">
        <v>0</v>
      </c>
      <c r="U325">
        <v>400</v>
      </c>
      <c r="V325">
        <v>29.543362389999999</v>
      </c>
      <c r="W325">
        <v>0.29313124400000001</v>
      </c>
      <c r="X325">
        <v>209.30833709999999</v>
      </c>
      <c r="Y325">
        <v>27.661916730000002</v>
      </c>
      <c r="Z325">
        <v>1</v>
      </c>
      <c r="AA325">
        <v>1</v>
      </c>
      <c r="AB325">
        <v>0</v>
      </c>
      <c r="AC325">
        <v>0</v>
      </c>
      <c r="AD325">
        <v>503.64184569999998</v>
      </c>
      <c r="AE325">
        <v>950.41491699999995</v>
      </c>
      <c r="AF325">
        <v>693.04833980000001</v>
      </c>
      <c r="AG325" t="e">
        <v>#DIV/0!</v>
      </c>
      <c r="AH325">
        <v>0.47008213300000001</v>
      </c>
      <c r="AI325">
        <v>0.27079391600000002</v>
      </c>
      <c r="AJ325">
        <v>-1</v>
      </c>
      <c r="AK325">
        <v>0.87</v>
      </c>
      <c r="AL325">
        <v>0.92</v>
      </c>
      <c r="AM325">
        <v>10.012383460000001</v>
      </c>
      <c r="AN325">
        <v>0.87500619199999996</v>
      </c>
      <c r="AO325">
        <v>1.9408990000000001E-2</v>
      </c>
      <c r="AP325">
        <v>0.57605660199999997</v>
      </c>
      <c r="AQ325">
        <v>1.8870848899999999</v>
      </c>
      <c r="AR325">
        <v>-1</v>
      </c>
      <c r="AS325">
        <v>1798.4682620000001</v>
      </c>
      <c r="AT325">
        <v>0.5</v>
      </c>
      <c r="AU325">
        <v>213.0702479</v>
      </c>
      <c r="AV325">
        <v>4.409602381</v>
      </c>
      <c r="AW325">
        <v>1.5218868240000001</v>
      </c>
      <c r="AX325">
        <v>27.661916730000002</v>
      </c>
      <c r="AY325">
        <v>2</v>
      </c>
      <c r="AZ325">
        <v>4.644859791</v>
      </c>
      <c r="BA325">
        <v>1</v>
      </c>
      <c r="BB325">
        <v>9.289719582</v>
      </c>
      <c r="BC325">
        <v>25.778278350000001</v>
      </c>
      <c r="BD325">
        <v>27.661916730000002</v>
      </c>
      <c r="BE325">
        <v>25.006206509999998</v>
      </c>
      <c r="BF325">
        <v>400.04269410000001</v>
      </c>
      <c r="BG325">
        <v>382.2331848</v>
      </c>
      <c r="BH325">
        <v>19.303049089999998</v>
      </c>
      <c r="BI325">
        <v>21.76307297</v>
      </c>
      <c r="BJ325">
        <v>58.561981199999998</v>
      </c>
      <c r="BK325">
        <v>66.025245670000004</v>
      </c>
      <c r="BL325">
        <v>350.69869999999997</v>
      </c>
      <c r="BM325">
        <v>1798.4682620000001</v>
      </c>
      <c r="BN325">
        <v>1370.0311280000001</v>
      </c>
      <c r="BO325">
        <v>101.0335236</v>
      </c>
      <c r="BP325">
        <v>1.4701800350000001</v>
      </c>
      <c r="BQ325">
        <v>0.150212541</v>
      </c>
      <c r="BR325">
        <v>0.5</v>
      </c>
      <c r="BS325">
        <v>-1.355140209</v>
      </c>
      <c r="BT325">
        <v>7.355140209</v>
      </c>
      <c r="BU325">
        <v>1</v>
      </c>
      <c r="BV325">
        <v>0</v>
      </c>
      <c r="BW325">
        <v>0.15999999600000001</v>
      </c>
      <c r="BX325">
        <v>111115</v>
      </c>
      <c r="BY325">
        <v>1.7534935</v>
      </c>
      <c r="BZ325">
        <v>4.4096020000000003E-3</v>
      </c>
      <c r="CA325">
        <v>300.81191669999998</v>
      </c>
      <c r="CB325">
        <v>298.92827840000001</v>
      </c>
      <c r="CC325">
        <v>287.75491540000002</v>
      </c>
      <c r="CD325">
        <v>0.28507339700000001</v>
      </c>
      <c r="CE325">
        <v>3.7206867699999999</v>
      </c>
      <c r="CF325">
        <v>36.826259630000003</v>
      </c>
      <c r="CG325">
        <v>15.06318666</v>
      </c>
      <c r="CH325">
        <v>26.720097540000001</v>
      </c>
      <c r="CI325">
        <v>3.520741063</v>
      </c>
      <c r="CJ325">
        <v>0.28416460900000001</v>
      </c>
      <c r="CK325">
        <v>2.1987999450000002</v>
      </c>
      <c r="CL325">
        <v>1.3219411169999999</v>
      </c>
      <c r="CM325">
        <v>0.17838728400000001</v>
      </c>
      <c r="CN325">
        <v>21.147158810000001</v>
      </c>
      <c r="CO325">
        <v>0.54759331600000005</v>
      </c>
      <c r="CP325">
        <v>59.151161879999997</v>
      </c>
      <c r="CQ325">
        <v>377.93988630000001</v>
      </c>
      <c r="CR325">
        <v>4.6238152999999997E-2</v>
      </c>
      <c r="CS325">
        <v>0</v>
      </c>
      <c r="CT325">
        <v>1573.670865</v>
      </c>
      <c r="CU325">
        <v>446.77307130000003</v>
      </c>
      <c r="CV325">
        <v>0.27079391600000002</v>
      </c>
      <c r="CW325" t="e">
        <v>#DIV/0!</v>
      </c>
      <c r="CX325">
        <v>26</v>
      </c>
      <c r="CY325">
        <v>0.18933201536720001</v>
      </c>
      <c r="CZ325">
        <v>-10.0854069063002</v>
      </c>
      <c r="DA325">
        <v>39.140917089171701</v>
      </c>
      <c r="DB325">
        <v>0.86110017596177801</v>
      </c>
    </row>
    <row r="326" spans="1:106" x14ac:dyDescent="0.3">
      <c r="A326">
        <v>325</v>
      </c>
      <c r="B326" t="s">
        <v>53</v>
      </c>
      <c r="C326">
        <v>39</v>
      </c>
      <c r="D326">
        <v>4</v>
      </c>
      <c r="E326">
        <v>2</v>
      </c>
      <c r="F326">
        <v>2</v>
      </c>
      <c r="G326">
        <v>79</v>
      </c>
      <c r="H326" s="3">
        <v>41323</v>
      </c>
      <c r="I326">
        <v>2</v>
      </c>
      <c r="J326">
        <v>172.7725729</v>
      </c>
      <c r="K326">
        <v>2.4519378500000002</v>
      </c>
      <c r="L326">
        <v>190.5899656</v>
      </c>
      <c r="M326">
        <v>295.03759609999997</v>
      </c>
      <c r="N326">
        <v>46.1</v>
      </c>
      <c r="O326">
        <v>9</v>
      </c>
      <c r="P326" s="118">
        <v>0.58194444444444449</v>
      </c>
      <c r="Q326" s="118">
        <v>0.15763888888888888</v>
      </c>
      <c r="R326" s="118">
        <v>0.42430555555555555</v>
      </c>
      <c r="S326">
        <v>2084.5</v>
      </c>
      <c r="T326">
        <v>0</v>
      </c>
      <c r="U326">
        <v>50</v>
      </c>
      <c r="V326">
        <v>-0.56360712000000002</v>
      </c>
      <c r="W326">
        <v>0.65142289099999995</v>
      </c>
      <c r="X326">
        <v>49.044392850000001</v>
      </c>
      <c r="Y326">
        <v>26.11114311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e">
        <v>#DIV/0!</v>
      </c>
      <c r="AH326" t="e">
        <v>#DIV/0!</v>
      </c>
      <c r="AI326" t="e">
        <v>#DIV/0!</v>
      </c>
      <c r="AJ326">
        <v>-1</v>
      </c>
      <c r="AK326">
        <v>0.87</v>
      </c>
      <c r="AL326">
        <v>0.92</v>
      </c>
      <c r="AM326">
        <v>10.012383460000001</v>
      </c>
      <c r="AN326">
        <v>0.87500619199999996</v>
      </c>
      <c r="AO326">
        <v>2.7686799999999999E-4</v>
      </c>
      <c r="AP326" t="e">
        <v>#DIV/0!</v>
      </c>
      <c r="AQ326" t="e">
        <v>#DIV/0!</v>
      </c>
      <c r="AR326" t="e">
        <v>#DIV/0!</v>
      </c>
      <c r="AS326">
        <v>1798.4682620000001</v>
      </c>
      <c r="AT326">
        <v>0.5</v>
      </c>
      <c r="AU326" t="e">
        <v>#DIV/0!</v>
      </c>
      <c r="AV326">
        <v>7.4722376600000002</v>
      </c>
      <c r="AW326">
        <v>1.2058851749999999</v>
      </c>
      <c r="AX326">
        <v>26.11114311</v>
      </c>
      <c r="AY326">
        <v>2</v>
      </c>
      <c r="AZ326">
        <v>4.644859791</v>
      </c>
      <c r="BA326">
        <v>1</v>
      </c>
      <c r="BB326">
        <v>9.289719582</v>
      </c>
      <c r="BC326">
        <v>25.545761110000001</v>
      </c>
      <c r="BD326">
        <v>26.11114311</v>
      </c>
      <c r="BE326">
        <v>24.99983215</v>
      </c>
      <c r="BF326">
        <v>48.411449429999998</v>
      </c>
      <c r="BG326">
        <v>48.526081089999998</v>
      </c>
      <c r="BH326">
        <v>17.513479230000002</v>
      </c>
      <c r="BI326">
        <v>21.682367320000001</v>
      </c>
      <c r="BJ326">
        <v>53.870292659999997</v>
      </c>
      <c r="BK326">
        <v>66.693511959999995</v>
      </c>
      <c r="BL326">
        <v>350.70367429999999</v>
      </c>
      <c r="BM326">
        <v>1801.3317870000001</v>
      </c>
      <c r="BN326">
        <v>1097.2814940000001</v>
      </c>
      <c r="BO326">
        <v>101.03272250000001</v>
      </c>
      <c r="BP326">
        <v>0.291930676</v>
      </c>
      <c r="BQ326">
        <v>0.15967489800000001</v>
      </c>
      <c r="BR326">
        <v>0.25</v>
      </c>
      <c r="BS326">
        <v>-1.355140209</v>
      </c>
      <c r="BT326">
        <v>7.355140209</v>
      </c>
      <c r="BU326">
        <v>1</v>
      </c>
      <c r="BV326">
        <v>0</v>
      </c>
      <c r="BW326">
        <v>0.15999999600000001</v>
      </c>
      <c r="BX326">
        <v>111115</v>
      </c>
      <c r="BY326">
        <v>1.753518372</v>
      </c>
      <c r="BZ326">
        <v>7.472238E-3</v>
      </c>
      <c r="CA326">
        <v>299.26114310000003</v>
      </c>
      <c r="CB326">
        <v>298.69576110000003</v>
      </c>
      <c r="CC326">
        <v>288.21307949999999</v>
      </c>
      <c r="CD326">
        <v>-0.19106969400000001</v>
      </c>
      <c r="CE326">
        <v>3.3965137749999998</v>
      </c>
      <c r="CF326">
        <v>33.61795755</v>
      </c>
      <c r="CG326">
        <v>11.935590230000001</v>
      </c>
      <c r="CH326">
        <v>25.828452110000001</v>
      </c>
      <c r="CI326">
        <v>3.3401576209999999</v>
      </c>
      <c r="CJ326">
        <v>0.60873647099999995</v>
      </c>
      <c r="CK326">
        <v>2.1906286000000001</v>
      </c>
      <c r="CL326">
        <v>1.149529021</v>
      </c>
      <c r="CM326">
        <v>0.38407817500000002</v>
      </c>
      <c r="CN326">
        <v>4.9550885310000004</v>
      </c>
      <c r="CO326">
        <v>1.010681097</v>
      </c>
      <c r="CP326">
        <v>65.879425389999994</v>
      </c>
      <c r="CQ326">
        <v>48.607985560000003</v>
      </c>
      <c r="CR326">
        <v>-7.6386859999999996E-3</v>
      </c>
      <c r="CS326">
        <v>0</v>
      </c>
      <c r="CT326">
        <v>1576.176467</v>
      </c>
      <c r="CU326">
        <v>0</v>
      </c>
      <c r="CV326" t="e">
        <v>#DIV/0!</v>
      </c>
      <c r="CW326" t="e">
        <v>#DIV/0!</v>
      </c>
      <c r="CX326">
        <v>4</v>
      </c>
      <c r="CY326">
        <v>0.178358189009997</v>
      </c>
      <c r="CZ326">
        <v>-9.3110762098208397</v>
      </c>
      <c r="DA326">
        <v>37.0620529327783</v>
      </c>
      <c r="DB326">
        <v>0.81536516452112395</v>
      </c>
    </row>
    <row r="327" spans="1:106" x14ac:dyDescent="0.3">
      <c r="A327">
        <v>326</v>
      </c>
      <c r="B327" t="s">
        <v>53</v>
      </c>
      <c r="C327">
        <v>39</v>
      </c>
      <c r="D327">
        <v>4</v>
      </c>
      <c r="E327">
        <v>2</v>
      </c>
      <c r="F327">
        <v>2</v>
      </c>
      <c r="G327">
        <v>79</v>
      </c>
      <c r="H327" s="3">
        <v>41323</v>
      </c>
      <c r="I327">
        <v>2</v>
      </c>
      <c r="J327">
        <v>172.7725729</v>
      </c>
      <c r="K327">
        <v>2.4519378500000002</v>
      </c>
      <c r="L327">
        <v>190.5899656</v>
      </c>
      <c r="M327">
        <v>295.03759609999997</v>
      </c>
      <c r="N327">
        <v>46.1</v>
      </c>
      <c r="O327">
        <v>10</v>
      </c>
      <c r="P327" s="118">
        <v>0.58369212962962969</v>
      </c>
      <c r="Q327" s="118">
        <v>0.15763888888888888</v>
      </c>
      <c r="R327" s="118">
        <v>0.42605324074074075</v>
      </c>
      <c r="S327">
        <v>2235.5</v>
      </c>
      <c r="T327">
        <v>0</v>
      </c>
      <c r="U327">
        <v>150</v>
      </c>
      <c r="V327">
        <v>12.77276402</v>
      </c>
      <c r="W327">
        <v>0.64441506400000004</v>
      </c>
      <c r="X327">
        <v>107.1075882</v>
      </c>
      <c r="Y327">
        <v>26.15724754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t="e">
        <v>#DIV/0!</v>
      </c>
      <c r="AH327" t="e">
        <v>#DIV/0!</v>
      </c>
      <c r="AI327" t="e">
        <v>#DIV/0!</v>
      </c>
      <c r="AJ327">
        <v>-1</v>
      </c>
      <c r="AK327">
        <v>0.87</v>
      </c>
      <c r="AL327">
        <v>0.92</v>
      </c>
      <c r="AM327">
        <v>10.012383460000001</v>
      </c>
      <c r="AN327">
        <v>0.87500619199999996</v>
      </c>
      <c r="AO327">
        <v>8.7425630000000001E-3</v>
      </c>
      <c r="AP327" t="e">
        <v>#DIV/0!</v>
      </c>
      <c r="AQ327" t="e">
        <v>#DIV/0!</v>
      </c>
      <c r="AR327" t="e">
        <v>#DIV/0!</v>
      </c>
      <c r="AS327">
        <v>1798.4682620000001</v>
      </c>
      <c r="AT327">
        <v>0.5</v>
      </c>
      <c r="AU327" t="e">
        <v>#DIV/0!</v>
      </c>
      <c r="AV327">
        <v>7.6010768070000001</v>
      </c>
      <c r="AW327">
        <v>1.2391655690000001</v>
      </c>
      <c r="AX327">
        <v>26.15724754</v>
      </c>
      <c r="AY327">
        <v>2</v>
      </c>
      <c r="AZ327">
        <v>4.644859791</v>
      </c>
      <c r="BA327">
        <v>1</v>
      </c>
      <c r="BB327">
        <v>9.289719582</v>
      </c>
      <c r="BC327">
        <v>25.58331299</v>
      </c>
      <c r="BD327">
        <v>26.15724754</v>
      </c>
      <c r="BE327">
        <v>25.000967030000002</v>
      </c>
      <c r="BF327">
        <v>151.11230470000001</v>
      </c>
      <c r="BG327">
        <v>143.2067108</v>
      </c>
      <c r="BH327">
        <v>17.203702929999999</v>
      </c>
      <c r="BI327">
        <v>21.445899959999998</v>
      </c>
      <c r="BJ327">
        <v>52.79668427</v>
      </c>
      <c r="BK327">
        <v>65.815612790000003</v>
      </c>
      <c r="BL327">
        <v>350.67041019999999</v>
      </c>
      <c r="BM327">
        <v>1800.4091800000001</v>
      </c>
      <c r="BN327">
        <v>1115.190186</v>
      </c>
      <c r="BO327">
        <v>101.02713009999999</v>
      </c>
      <c r="BP327">
        <v>0.83578443499999999</v>
      </c>
      <c r="BQ327">
        <v>0.15744902199999999</v>
      </c>
      <c r="BR327">
        <v>0.25</v>
      </c>
      <c r="BS327">
        <v>-1.355140209</v>
      </c>
      <c r="BT327">
        <v>7.355140209</v>
      </c>
      <c r="BU327">
        <v>1</v>
      </c>
      <c r="BV327">
        <v>0</v>
      </c>
      <c r="BW327">
        <v>0.15999999600000001</v>
      </c>
      <c r="BX327">
        <v>111115</v>
      </c>
      <c r="BY327">
        <v>1.753352051</v>
      </c>
      <c r="BZ327">
        <v>7.6010770000000004E-3</v>
      </c>
      <c r="CA327">
        <v>299.30724750000002</v>
      </c>
      <c r="CB327">
        <v>298.73331300000001</v>
      </c>
      <c r="CC327">
        <v>288.06546229999998</v>
      </c>
      <c r="CD327">
        <v>-0.21475993600000001</v>
      </c>
      <c r="CE327">
        <v>3.405783295</v>
      </c>
      <c r="CF327">
        <v>33.711571249999999</v>
      </c>
      <c r="CG327">
        <v>12.265671279999999</v>
      </c>
      <c r="CH327">
        <v>25.870280269999999</v>
      </c>
      <c r="CI327">
        <v>3.3484444779999998</v>
      </c>
      <c r="CJ327">
        <v>0.602612653</v>
      </c>
      <c r="CK327">
        <v>2.1666177260000001</v>
      </c>
      <c r="CL327">
        <v>1.1818267520000001</v>
      </c>
      <c r="CM327">
        <v>0.38017802499999998</v>
      </c>
      <c r="CN327">
        <v>10.820772249999999</v>
      </c>
      <c r="CO327">
        <v>0.74792296800000002</v>
      </c>
      <c r="CP327">
        <v>65.011087669999995</v>
      </c>
      <c r="CQ327">
        <v>141.3505481</v>
      </c>
      <c r="CR327">
        <v>5.8745529999999997E-2</v>
      </c>
      <c r="CS327">
        <v>0</v>
      </c>
      <c r="CT327">
        <v>1575.3691799999999</v>
      </c>
      <c r="CU327">
        <v>0</v>
      </c>
      <c r="CV327" t="e">
        <v>#DIV/0!</v>
      </c>
      <c r="CW327" t="e">
        <v>#DIV/0!</v>
      </c>
      <c r="CX327">
        <v>4</v>
      </c>
      <c r="CY327">
        <v>0.178358189009997</v>
      </c>
      <c r="CZ327">
        <v>-9.3110762098208397</v>
      </c>
      <c r="DA327">
        <v>37.0620529327783</v>
      </c>
      <c r="DB327">
        <v>0.81536516452112395</v>
      </c>
    </row>
    <row r="328" spans="1:106" x14ac:dyDescent="0.3">
      <c r="A328">
        <v>327</v>
      </c>
      <c r="B328" t="s">
        <v>53</v>
      </c>
      <c r="C328">
        <v>39</v>
      </c>
      <c r="D328">
        <v>4</v>
      </c>
      <c r="E328">
        <v>2</v>
      </c>
      <c r="F328">
        <v>2</v>
      </c>
      <c r="G328">
        <v>79</v>
      </c>
      <c r="H328" s="3">
        <v>41323</v>
      </c>
      <c r="I328">
        <v>2</v>
      </c>
      <c r="J328">
        <v>172.7725729</v>
      </c>
      <c r="K328">
        <v>2.4519378500000002</v>
      </c>
      <c r="L328">
        <v>190.5899656</v>
      </c>
      <c r="M328">
        <v>295.03759609999997</v>
      </c>
      <c r="N328">
        <v>46.1</v>
      </c>
      <c r="O328">
        <v>12</v>
      </c>
      <c r="P328" s="118">
        <v>0.58797453703703706</v>
      </c>
      <c r="Q328" s="118">
        <v>0.15763888888888888</v>
      </c>
      <c r="R328" s="118">
        <v>0.43033564814814818</v>
      </c>
      <c r="S328">
        <v>2605</v>
      </c>
      <c r="T328">
        <v>0</v>
      </c>
      <c r="U328">
        <v>800</v>
      </c>
      <c r="V328">
        <v>58.532207120000002</v>
      </c>
      <c r="W328">
        <v>0.62754841699999997</v>
      </c>
      <c r="X328">
        <v>592.13131060000001</v>
      </c>
      <c r="Y328">
        <v>26.035982130000001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t="e">
        <v>#DIV/0!</v>
      </c>
      <c r="AH328" t="e">
        <v>#DIV/0!</v>
      </c>
      <c r="AI328" t="e">
        <v>#DIV/0!</v>
      </c>
      <c r="AJ328">
        <v>-1</v>
      </c>
      <c r="AK328">
        <v>0.87</v>
      </c>
      <c r="AL328">
        <v>0.92</v>
      </c>
      <c r="AM328">
        <v>10.012383460000001</v>
      </c>
      <c r="AN328">
        <v>0.87500619199999996</v>
      </c>
      <c r="AO328">
        <v>3.7796132000000003E-2</v>
      </c>
      <c r="AP328" t="e">
        <v>#DIV/0!</v>
      </c>
      <c r="AQ328" t="e">
        <v>#DIV/0!</v>
      </c>
      <c r="AR328" t="e">
        <v>#DIV/0!</v>
      </c>
      <c r="AS328">
        <v>1798.4682620000001</v>
      </c>
      <c r="AT328">
        <v>0.5</v>
      </c>
      <c r="AU328" t="e">
        <v>#DIV/0!</v>
      </c>
      <c r="AV328">
        <v>7.4845625589999996</v>
      </c>
      <c r="AW328">
        <v>1.251145679</v>
      </c>
      <c r="AX328">
        <v>26.035982130000001</v>
      </c>
      <c r="AY328">
        <v>2</v>
      </c>
      <c r="AZ328">
        <v>4.644859791</v>
      </c>
      <c r="BA328">
        <v>1</v>
      </c>
      <c r="BB328">
        <v>9.289719582</v>
      </c>
      <c r="BC328">
        <v>25.59401321</v>
      </c>
      <c r="BD328">
        <v>26.035982130000001</v>
      </c>
      <c r="BE328">
        <v>25.00051689</v>
      </c>
      <c r="BF328">
        <v>800.3221436</v>
      </c>
      <c r="BG328">
        <v>763.6818237</v>
      </c>
      <c r="BH328">
        <v>16.909343719999999</v>
      </c>
      <c r="BI328">
        <v>21.087739939999999</v>
      </c>
      <c r="BJ328">
        <v>51.857204439999997</v>
      </c>
      <c r="BK328">
        <v>64.671424869999996</v>
      </c>
      <c r="BL328">
        <v>350.69580079999997</v>
      </c>
      <c r="BM328">
        <v>1800.0870359999999</v>
      </c>
      <c r="BN328">
        <v>1150.754639</v>
      </c>
      <c r="BO328">
        <v>101.0209656</v>
      </c>
      <c r="BP328">
        <v>2.6083674430000001</v>
      </c>
      <c r="BQ328">
        <v>0.13346983500000001</v>
      </c>
      <c r="BR328">
        <v>0.25</v>
      </c>
      <c r="BS328">
        <v>-1.355140209</v>
      </c>
      <c r="BT328">
        <v>7.355140209</v>
      </c>
      <c r="BU328">
        <v>1</v>
      </c>
      <c r="BV328">
        <v>0</v>
      </c>
      <c r="BW328">
        <v>0.15999999600000001</v>
      </c>
      <c r="BX328">
        <v>111115</v>
      </c>
      <c r="BY328">
        <v>1.7534790039999999</v>
      </c>
      <c r="BZ328">
        <v>7.4845629999999996E-3</v>
      </c>
      <c r="CA328">
        <v>299.18598209999999</v>
      </c>
      <c r="CB328">
        <v>298.74401319999998</v>
      </c>
      <c r="CC328">
        <v>288.0139193</v>
      </c>
      <c r="CD328">
        <v>-0.18836234199999999</v>
      </c>
      <c r="CE328">
        <v>3.3814495299999998</v>
      </c>
      <c r="CF328">
        <v>33.472750050000002</v>
      </c>
      <c r="CG328">
        <v>12.385010100000001</v>
      </c>
      <c r="CH328">
        <v>25.81499767</v>
      </c>
      <c r="CI328">
        <v>3.3374958829999999</v>
      </c>
      <c r="CJ328">
        <v>0.58783818499999996</v>
      </c>
      <c r="CK328">
        <v>2.1303038509999999</v>
      </c>
      <c r="CL328">
        <v>1.207192032</v>
      </c>
      <c r="CM328">
        <v>0.370771501</v>
      </c>
      <c r="CN328">
        <v>59.817676749999997</v>
      </c>
      <c r="CO328">
        <v>0.77536389100000003</v>
      </c>
      <c r="CP328">
        <v>64.369018170000004</v>
      </c>
      <c r="CQ328">
        <v>755.17581029999997</v>
      </c>
      <c r="CR328">
        <v>4.9891172999999997E-2</v>
      </c>
      <c r="CS328">
        <v>0</v>
      </c>
      <c r="CT328">
        <v>1575.0873019999999</v>
      </c>
      <c r="CU328">
        <v>0</v>
      </c>
      <c r="CV328" t="e">
        <v>#DIV/0!</v>
      </c>
      <c r="CW328" t="e">
        <v>#DIV/0!</v>
      </c>
      <c r="CX328">
        <v>4</v>
      </c>
      <c r="CY328">
        <v>0.178358189009997</v>
      </c>
      <c r="CZ328">
        <v>-9.3110762098208397</v>
      </c>
      <c r="DA328">
        <v>37.0620529327783</v>
      </c>
      <c r="DB328">
        <v>0.81536516452112395</v>
      </c>
    </row>
    <row r="329" spans="1:106" x14ac:dyDescent="0.3">
      <c r="A329">
        <v>328</v>
      </c>
      <c r="B329" t="s">
        <v>53</v>
      </c>
      <c r="C329">
        <v>39</v>
      </c>
      <c r="D329">
        <v>4</v>
      </c>
      <c r="E329">
        <v>2</v>
      </c>
      <c r="F329">
        <v>2</v>
      </c>
      <c r="G329">
        <v>79</v>
      </c>
      <c r="H329" s="3">
        <v>41323</v>
      </c>
      <c r="I329">
        <v>2</v>
      </c>
      <c r="J329">
        <v>172.7725729</v>
      </c>
      <c r="K329">
        <v>2.4519378500000002</v>
      </c>
      <c r="L329">
        <v>190.5899656</v>
      </c>
      <c r="M329">
        <v>295.03759609999997</v>
      </c>
      <c r="N329">
        <v>46.1</v>
      </c>
      <c r="O329">
        <v>14</v>
      </c>
      <c r="P329" s="118">
        <v>0.58998842592592593</v>
      </c>
      <c r="Q329" s="118">
        <v>0.15763888888888888</v>
      </c>
      <c r="R329" s="118">
        <v>0.43234953703703699</v>
      </c>
      <c r="S329">
        <v>2770</v>
      </c>
      <c r="T329">
        <v>0</v>
      </c>
      <c r="U329">
        <v>400</v>
      </c>
      <c r="V329">
        <v>37.949772869999997</v>
      </c>
      <c r="W329">
        <v>0.61184973200000004</v>
      </c>
      <c r="X329">
        <v>264.97717510000001</v>
      </c>
      <c r="Y329">
        <v>26.226333619999998</v>
      </c>
      <c r="Z329">
        <v>2</v>
      </c>
      <c r="AA329">
        <v>2</v>
      </c>
      <c r="AB329">
        <v>0</v>
      </c>
      <c r="AC329">
        <v>0</v>
      </c>
      <c r="AD329">
        <v>499.69702150000001</v>
      </c>
      <c r="AE329">
        <v>950.11169429999995</v>
      </c>
      <c r="AF329">
        <v>678.28662110000005</v>
      </c>
      <c r="AG329" t="e">
        <v>#DIV/0!</v>
      </c>
      <c r="AH329">
        <v>0.474064971</v>
      </c>
      <c r="AI329">
        <v>0.28609801899999998</v>
      </c>
      <c r="AJ329">
        <v>-1</v>
      </c>
      <c r="AK329">
        <v>0.87</v>
      </c>
      <c r="AL329">
        <v>0.92</v>
      </c>
      <c r="AM329">
        <v>10.012383460000001</v>
      </c>
      <c r="AN329">
        <v>0.87500619199999996</v>
      </c>
      <c r="AO329">
        <v>2.4740736999999999E-2</v>
      </c>
      <c r="AP329">
        <v>0.60349959600000003</v>
      </c>
      <c r="AQ329">
        <v>1.9013755409999999</v>
      </c>
      <c r="AR329">
        <v>-1</v>
      </c>
      <c r="AS329">
        <v>1799.2071530000001</v>
      </c>
      <c r="AT329">
        <v>0.5</v>
      </c>
      <c r="AU329">
        <v>225.20454430000001</v>
      </c>
      <c r="AV329">
        <v>7.5206217149999999</v>
      </c>
      <c r="AW329">
        <v>1.2870808659999999</v>
      </c>
      <c r="AX329">
        <v>26.226333619999998</v>
      </c>
      <c r="AY329">
        <v>2</v>
      </c>
      <c r="AZ329">
        <v>4.644859791</v>
      </c>
      <c r="BA329">
        <v>1</v>
      </c>
      <c r="BB329">
        <v>9.289719582</v>
      </c>
      <c r="BC329">
        <v>25.635831830000001</v>
      </c>
      <c r="BD329">
        <v>26.226333619999998</v>
      </c>
      <c r="BE329">
        <v>25.006401060000002</v>
      </c>
      <c r="BF329">
        <v>399.73373409999999</v>
      </c>
      <c r="BG329">
        <v>376.47659299999998</v>
      </c>
      <c r="BH329">
        <v>16.913066860000001</v>
      </c>
      <c r="BI329">
        <v>21.111471179999999</v>
      </c>
      <c r="BJ329">
        <v>51.73842621</v>
      </c>
      <c r="BK329">
        <v>64.581687930000001</v>
      </c>
      <c r="BL329">
        <v>350.69754030000001</v>
      </c>
      <c r="BM329">
        <v>1799.2071530000001</v>
      </c>
      <c r="BN329">
        <v>1112.182251</v>
      </c>
      <c r="BO329">
        <v>101.0177765</v>
      </c>
      <c r="BP329">
        <v>1.6248774530000001</v>
      </c>
      <c r="BQ329">
        <v>0.149321809</v>
      </c>
      <c r="BR329">
        <v>0.25</v>
      </c>
      <c r="BS329">
        <v>-1.355140209</v>
      </c>
      <c r="BT329">
        <v>7.355140209</v>
      </c>
      <c r="BU329">
        <v>1</v>
      </c>
      <c r="BV329">
        <v>0</v>
      </c>
      <c r="BW329">
        <v>0.15999999600000001</v>
      </c>
      <c r="BX329">
        <v>111115</v>
      </c>
      <c r="BY329">
        <v>1.7534877010000001</v>
      </c>
      <c r="BZ329">
        <v>7.5206220000000002E-3</v>
      </c>
      <c r="CA329">
        <v>299.37633360000001</v>
      </c>
      <c r="CB329">
        <v>298.78583179999998</v>
      </c>
      <c r="CC329">
        <v>287.87313810000001</v>
      </c>
      <c r="CD329">
        <v>-0.20212576199999999</v>
      </c>
      <c r="CE329">
        <v>3.4197147430000001</v>
      </c>
      <c r="CF329">
        <v>33.852603590000001</v>
      </c>
      <c r="CG329">
        <v>12.741132410000001</v>
      </c>
      <c r="CH329">
        <v>25.93108273</v>
      </c>
      <c r="CI329">
        <v>3.3605224850000002</v>
      </c>
      <c r="CJ329">
        <v>0.574041574</v>
      </c>
      <c r="CK329">
        <v>2.132633877</v>
      </c>
      <c r="CL329">
        <v>1.227888608</v>
      </c>
      <c r="CM329">
        <v>0.36199147199999998</v>
      </c>
      <c r="CN329">
        <v>26.767405050000001</v>
      </c>
      <c r="CO329">
        <v>0.703834395</v>
      </c>
      <c r="CP329">
        <v>63.690782089999999</v>
      </c>
      <c r="CQ329">
        <v>370.96165869999999</v>
      </c>
      <c r="CR329">
        <v>6.5156349000000002E-2</v>
      </c>
      <c r="CS329">
        <v>0</v>
      </c>
      <c r="CT329">
        <v>1574.317399</v>
      </c>
      <c r="CU329">
        <v>450.41467290000003</v>
      </c>
      <c r="CV329">
        <v>0.28609801899999998</v>
      </c>
      <c r="CW329" t="e">
        <v>#DIV/0!</v>
      </c>
      <c r="CX329">
        <v>4</v>
      </c>
      <c r="CY329">
        <v>0.178358189009997</v>
      </c>
      <c r="CZ329">
        <v>-9.3110762098208397</v>
      </c>
      <c r="DA329">
        <v>37.0620529327783</v>
      </c>
      <c r="DB329">
        <v>0.81536516452112395</v>
      </c>
    </row>
    <row r="330" spans="1:106" x14ac:dyDescent="0.3">
      <c r="A330">
        <v>329</v>
      </c>
      <c r="B330" t="s">
        <v>86</v>
      </c>
      <c r="C330">
        <v>72</v>
      </c>
      <c r="D330">
        <v>8</v>
      </c>
      <c r="E330">
        <v>3</v>
      </c>
      <c r="F330">
        <v>3</v>
      </c>
      <c r="G330">
        <v>79</v>
      </c>
      <c r="H330" s="3">
        <v>41323</v>
      </c>
      <c r="I330">
        <v>2</v>
      </c>
      <c r="J330">
        <v>171.6623908</v>
      </c>
      <c r="K330">
        <v>4.8051817110000004</v>
      </c>
      <c r="L330">
        <v>231.68247700000001</v>
      </c>
      <c r="M330">
        <v>285.98541970000002</v>
      </c>
      <c r="N330">
        <v>46.3</v>
      </c>
      <c r="O330">
        <v>16</v>
      </c>
      <c r="P330" s="118">
        <v>0.59592592592592586</v>
      </c>
      <c r="Q330" s="118">
        <v>0.15763888888888888</v>
      </c>
      <c r="R330" s="118">
        <v>0.43828703703703703</v>
      </c>
      <c r="S330">
        <v>3292</v>
      </c>
      <c r="T330">
        <v>0</v>
      </c>
      <c r="U330">
        <v>50</v>
      </c>
      <c r="V330">
        <v>-1.121743095</v>
      </c>
      <c r="W330">
        <v>0.16105030400000001</v>
      </c>
      <c r="X330">
        <v>59.352529699999998</v>
      </c>
      <c r="Y330">
        <v>28.677129749999999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t="e">
        <v>#DIV/0!</v>
      </c>
      <c r="AH330" t="e">
        <v>#DIV/0!</v>
      </c>
      <c r="AI330" t="e">
        <v>#DIV/0!</v>
      </c>
      <c r="AJ330">
        <v>-1</v>
      </c>
      <c r="AK330">
        <v>0.87</v>
      </c>
      <c r="AL330">
        <v>0.92</v>
      </c>
      <c r="AM330">
        <v>9.9839849469999997</v>
      </c>
      <c r="AN330">
        <v>0.874991992</v>
      </c>
      <c r="AO330" s="119">
        <v>-7.7399999999999998E-5</v>
      </c>
      <c r="AP330" t="e">
        <v>#DIV/0!</v>
      </c>
      <c r="AQ330" t="e">
        <v>#DIV/0!</v>
      </c>
      <c r="AR330" t="e">
        <v>#DIV/0!</v>
      </c>
      <c r="AS330">
        <v>1799.2071530000001</v>
      </c>
      <c r="AT330">
        <v>0.5</v>
      </c>
      <c r="AU330" t="e">
        <v>#DIV/0!</v>
      </c>
      <c r="AV330">
        <v>3.1020902189999999</v>
      </c>
      <c r="AW330">
        <v>1.920516694</v>
      </c>
      <c r="AX330">
        <v>28.677129749999999</v>
      </c>
      <c r="AY330">
        <v>2</v>
      </c>
      <c r="AZ330">
        <v>4.644859791</v>
      </c>
      <c r="BA330">
        <v>1</v>
      </c>
      <c r="BB330">
        <v>9.289719582</v>
      </c>
      <c r="BC330">
        <v>25.804210659999999</v>
      </c>
      <c r="BD330">
        <v>28.677129749999999</v>
      </c>
      <c r="BE330">
        <v>25.00655746</v>
      </c>
      <c r="BF330">
        <v>49.197261810000001</v>
      </c>
      <c r="BG330">
        <v>49.748958590000001</v>
      </c>
      <c r="BH330">
        <v>18.334081650000002</v>
      </c>
      <c r="BI330">
        <v>20.06763458</v>
      </c>
      <c r="BJ330">
        <v>55.515590670000002</v>
      </c>
      <c r="BK330">
        <v>60.764785770000003</v>
      </c>
      <c r="BL330">
        <v>350.70617679999998</v>
      </c>
      <c r="BM330">
        <v>1797.469116</v>
      </c>
      <c r="BN330">
        <v>1332.2633060000001</v>
      </c>
      <c r="BO330">
        <v>100.9947815</v>
      </c>
      <c r="BP330">
        <v>0.33072996100000002</v>
      </c>
      <c r="BQ330">
        <v>0.18004347400000001</v>
      </c>
      <c r="BR330">
        <v>0.5</v>
      </c>
      <c r="BS330">
        <v>-1.355140209</v>
      </c>
      <c r="BT330">
        <v>7.355140209</v>
      </c>
      <c r="BU330">
        <v>1</v>
      </c>
      <c r="BV330">
        <v>0</v>
      </c>
      <c r="BW330">
        <v>0.15999999600000001</v>
      </c>
      <c r="BX330">
        <v>111115</v>
      </c>
      <c r="BY330">
        <v>1.7535308839999999</v>
      </c>
      <c r="BZ330">
        <v>3.1020900000000001E-3</v>
      </c>
      <c r="CA330">
        <v>301.8271297</v>
      </c>
      <c r="CB330">
        <v>298.95421069999998</v>
      </c>
      <c r="CC330">
        <v>287.5950522</v>
      </c>
      <c r="CD330">
        <v>0.46782906400000002</v>
      </c>
      <c r="CE330">
        <v>3.9472430639999998</v>
      </c>
      <c r="CF330">
        <v>39.083633880000001</v>
      </c>
      <c r="CG330">
        <v>19.015999300000001</v>
      </c>
      <c r="CH330">
        <v>27.2406702</v>
      </c>
      <c r="CI330">
        <v>3.6300648870000001</v>
      </c>
      <c r="CJ330">
        <v>0.15830585</v>
      </c>
      <c r="CK330">
        <v>2.02672637</v>
      </c>
      <c r="CL330">
        <v>1.6033385170000001</v>
      </c>
      <c r="CM330">
        <v>9.9184122E-2</v>
      </c>
      <c r="CN330">
        <v>5.9942957679999997</v>
      </c>
      <c r="CO330">
        <v>1.193040646</v>
      </c>
      <c r="CP330">
        <v>50.716908869999997</v>
      </c>
      <c r="CQ330">
        <v>49.911972460000001</v>
      </c>
      <c r="CR330">
        <v>-1.1398336E-2</v>
      </c>
      <c r="CS330">
        <v>0</v>
      </c>
      <c r="CT330">
        <v>1572.7710830000001</v>
      </c>
      <c r="CU330">
        <v>0</v>
      </c>
      <c r="CV330" t="e">
        <v>#DIV/0!</v>
      </c>
      <c r="CW330" t="e">
        <v>#DIV/0!</v>
      </c>
      <c r="CX330">
        <v>8</v>
      </c>
      <c r="CY330">
        <v>0.18634954160258699</v>
      </c>
      <c r="CZ330">
        <v>-12.1820597975489</v>
      </c>
      <c r="DA330">
        <v>36.268821019123699</v>
      </c>
      <c r="DB330">
        <v>0.79791406242072105</v>
      </c>
    </row>
    <row r="331" spans="1:106" x14ac:dyDescent="0.3">
      <c r="A331">
        <v>330</v>
      </c>
      <c r="B331" t="s">
        <v>86</v>
      </c>
      <c r="C331">
        <v>72</v>
      </c>
      <c r="D331">
        <v>8</v>
      </c>
      <c r="E331">
        <v>3</v>
      </c>
      <c r="F331">
        <v>3</v>
      </c>
      <c r="G331">
        <v>79</v>
      </c>
      <c r="H331" s="3">
        <v>41323</v>
      </c>
      <c r="I331">
        <v>2</v>
      </c>
      <c r="J331">
        <v>171.6623908</v>
      </c>
      <c r="K331">
        <v>4.8051817110000004</v>
      </c>
      <c r="L331">
        <v>231.68247700000001</v>
      </c>
      <c r="M331">
        <v>285.98541970000002</v>
      </c>
      <c r="N331">
        <v>46.3</v>
      </c>
      <c r="O331">
        <v>17</v>
      </c>
      <c r="P331" s="118">
        <v>0.59781249999999997</v>
      </c>
      <c r="Q331" s="118">
        <v>0.15763888888888888</v>
      </c>
      <c r="R331" s="118">
        <v>0.44017361111111114</v>
      </c>
      <c r="S331">
        <v>3455</v>
      </c>
      <c r="T331">
        <v>0</v>
      </c>
      <c r="U331">
        <v>150</v>
      </c>
      <c r="V331">
        <v>6.4546924199999998</v>
      </c>
      <c r="W331">
        <v>0.18612255899999999</v>
      </c>
      <c r="X331">
        <v>86.830820950000003</v>
      </c>
      <c r="Y331">
        <v>28.557903289999999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t="e">
        <v>#DIV/0!</v>
      </c>
      <c r="AH331" t="e">
        <v>#DIV/0!</v>
      </c>
      <c r="AI331" t="e">
        <v>#DIV/0!</v>
      </c>
      <c r="AJ331">
        <v>-1</v>
      </c>
      <c r="AK331">
        <v>0.87</v>
      </c>
      <c r="AL331">
        <v>0.92</v>
      </c>
      <c r="AM331">
        <v>9.9839849469999997</v>
      </c>
      <c r="AN331">
        <v>0.874991992</v>
      </c>
      <c r="AO331">
        <v>4.7387879999999999E-3</v>
      </c>
      <c r="AP331" t="e">
        <v>#DIV/0!</v>
      </c>
      <c r="AQ331" t="e">
        <v>#DIV/0!</v>
      </c>
      <c r="AR331" t="e">
        <v>#DIV/0!</v>
      </c>
      <c r="AS331">
        <v>1799.2071530000001</v>
      </c>
      <c r="AT331">
        <v>0.5</v>
      </c>
      <c r="AU331" t="e">
        <v>#DIV/0!</v>
      </c>
      <c r="AV331">
        <v>3.439323232</v>
      </c>
      <c r="AW331">
        <v>1.847129603</v>
      </c>
      <c r="AX331">
        <v>28.557903289999999</v>
      </c>
      <c r="AY331">
        <v>2</v>
      </c>
      <c r="AZ331">
        <v>4.644859791</v>
      </c>
      <c r="BA331">
        <v>1</v>
      </c>
      <c r="BB331">
        <v>9.289719582</v>
      </c>
      <c r="BC331">
        <v>25.8073616</v>
      </c>
      <c r="BD331">
        <v>28.557903289999999</v>
      </c>
      <c r="BE331">
        <v>25.001850130000001</v>
      </c>
      <c r="BF331">
        <v>150.7524109</v>
      </c>
      <c r="BG331">
        <v>146.7831726</v>
      </c>
      <c r="BH331">
        <v>18.603988650000002</v>
      </c>
      <c r="BI331">
        <v>20.52528191</v>
      </c>
      <c r="BJ331">
        <v>56.321033479999997</v>
      </c>
      <c r="BK331">
        <v>62.137485499999997</v>
      </c>
      <c r="BL331">
        <v>350.6731873</v>
      </c>
      <c r="BM331">
        <v>1797.8704829999999</v>
      </c>
      <c r="BN331">
        <v>1292.4320070000001</v>
      </c>
      <c r="BO331">
        <v>100.992424</v>
      </c>
      <c r="BP331">
        <v>0.80680417999999998</v>
      </c>
      <c r="BQ331">
        <v>0.17549635499999999</v>
      </c>
      <c r="BR331">
        <v>0.25</v>
      </c>
      <c r="BS331">
        <v>-1.355140209</v>
      </c>
      <c r="BT331">
        <v>7.355140209</v>
      </c>
      <c r="BU331">
        <v>1</v>
      </c>
      <c r="BV331">
        <v>0</v>
      </c>
      <c r="BW331">
        <v>0.15999999600000001</v>
      </c>
      <c r="BX331">
        <v>111115</v>
      </c>
      <c r="BY331">
        <v>1.753365936</v>
      </c>
      <c r="BZ331">
        <v>3.4393230000000002E-3</v>
      </c>
      <c r="CA331">
        <v>301.7079033</v>
      </c>
      <c r="CB331">
        <v>298.95736160000001</v>
      </c>
      <c r="CC331">
        <v>287.65927090000002</v>
      </c>
      <c r="CD331">
        <v>0.41454052499999999</v>
      </c>
      <c r="CE331">
        <v>3.9200275759999998</v>
      </c>
      <c r="CF331">
        <v>38.815065730000001</v>
      </c>
      <c r="CG331">
        <v>18.289783830000001</v>
      </c>
      <c r="CH331">
        <v>27.18263245</v>
      </c>
      <c r="CI331">
        <v>3.6177316020000001</v>
      </c>
      <c r="CJ331">
        <v>0.182466777</v>
      </c>
      <c r="CK331">
        <v>2.0728979729999999</v>
      </c>
      <c r="CL331">
        <v>1.544833629</v>
      </c>
      <c r="CM331">
        <v>0.114364645</v>
      </c>
      <c r="CN331">
        <v>8.7692550869999994</v>
      </c>
      <c r="CO331">
        <v>0.59155841499999995</v>
      </c>
      <c r="CP331">
        <v>52.392688890000002</v>
      </c>
      <c r="CQ331">
        <v>145.8451642</v>
      </c>
      <c r="CR331">
        <v>2.3187514999999999E-2</v>
      </c>
      <c r="CS331">
        <v>0</v>
      </c>
      <c r="CT331">
        <v>1573.1222760000001</v>
      </c>
      <c r="CU331">
        <v>0</v>
      </c>
      <c r="CV331" t="e">
        <v>#DIV/0!</v>
      </c>
      <c r="CW331" t="e">
        <v>#DIV/0!</v>
      </c>
      <c r="CX331">
        <v>8</v>
      </c>
      <c r="CY331">
        <v>0.18634954160258699</v>
      </c>
      <c r="CZ331">
        <v>-12.1820597975489</v>
      </c>
      <c r="DA331">
        <v>36.268821019123699</v>
      </c>
      <c r="DB331">
        <v>0.79791406242072105</v>
      </c>
    </row>
    <row r="332" spans="1:106" x14ac:dyDescent="0.3">
      <c r="A332">
        <v>331</v>
      </c>
      <c r="B332" t="s">
        <v>86</v>
      </c>
      <c r="C332">
        <v>72</v>
      </c>
      <c r="D332">
        <v>8</v>
      </c>
      <c r="E332">
        <v>3</v>
      </c>
      <c r="F332">
        <v>3</v>
      </c>
      <c r="G332">
        <v>79</v>
      </c>
      <c r="H332" s="3">
        <v>41323</v>
      </c>
      <c r="I332">
        <v>2</v>
      </c>
      <c r="J332">
        <v>171.6623908</v>
      </c>
      <c r="K332">
        <v>4.8051817110000004</v>
      </c>
      <c r="L332">
        <v>231.68247700000001</v>
      </c>
      <c r="M332">
        <v>285.98541970000002</v>
      </c>
      <c r="N332">
        <v>46.3</v>
      </c>
      <c r="O332">
        <v>19</v>
      </c>
      <c r="P332" s="118">
        <v>0.60251157407407407</v>
      </c>
      <c r="Q332" s="118">
        <v>0.15763888888888888</v>
      </c>
      <c r="R332" s="118">
        <v>0.44487268518518519</v>
      </c>
      <c r="S332">
        <v>3861</v>
      </c>
      <c r="T332">
        <v>0</v>
      </c>
      <c r="U332">
        <v>800</v>
      </c>
      <c r="V332">
        <v>48.102496180000003</v>
      </c>
      <c r="W332">
        <v>0.21985290699999999</v>
      </c>
      <c r="X332">
        <v>397.8519953</v>
      </c>
      <c r="Y332">
        <v>28.318071369999998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t="e">
        <v>#DIV/0!</v>
      </c>
      <c r="AH332" t="e">
        <v>#DIV/0!</v>
      </c>
      <c r="AI332" t="e">
        <v>#DIV/0!</v>
      </c>
      <c r="AJ332">
        <v>-1</v>
      </c>
      <c r="AK332">
        <v>0.87</v>
      </c>
      <c r="AL332">
        <v>0.92</v>
      </c>
      <c r="AM332">
        <v>9.9839849469999997</v>
      </c>
      <c r="AN332">
        <v>0.874991992</v>
      </c>
      <c r="AO332">
        <v>3.1205369E-2</v>
      </c>
      <c r="AP332" t="e">
        <v>#DIV/0!</v>
      </c>
      <c r="AQ332" t="e">
        <v>#DIV/0!</v>
      </c>
      <c r="AR332" t="e">
        <v>#DIV/0!</v>
      </c>
      <c r="AS332">
        <v>1799.2071530000001</v>
      </c>
      <c r="AT332">
        <v>0.5</v>
      </c>
      <c r="AU332" t="e">
        <v>#DIV/0!</v>
      </c>
      <c r="AV332">
        <v>3.743637997</v>
      </c>
      <c r="AW332">
        <v>1.7077247879999999</v>
      </c>
      <c r="AX332">
        <v>28.318071369999998</v>
      </c>
      <c r="AY332">
        <v>2</v>
      </c>
      <c r="AZ332">
        <v>4.644859791</v>
      </c>
      <c r="BA332">
        <v>1</v>
      </c>
      <c r="BB332">
        <v>9.289719582</v>
      </c>
      <c r="BC332">
        <v>25.80135727</v>
      </c>
      <c r="BD332">
        <v>28.318071369999998</v>
      </c>
      <c r="BE332">
        <v>24.999990459999999</v>
      </c>
      <c r="BF332">
        <v>800.34423830000003</v>
      </c>
      <c r="BG332">
        <v>771.26513669999997</v>
      </c>
      <c r="BH332">
        <v>19.281112669999999</v>
      </c>
      <c r="BI332">
        <v>21.37045479</v>
      </c>
      <c r="BJ332">
        <v>58.386249540000001</v>
      </c>
      <c r="BK332">
        <v>64.71311188</v>
      </c>
      <c r="BL332">
        <v>350.6974487</v>
      </c>
      <c r="BM332">
        <v>1798.3332519999999</v>
      </c>
      <c r="BN332">
        <v>1331.2025149999999</v>
      </c>
      <c r="BO332">
        <v>100.9829865</v>
      </c>
      <c r="BP332">
        <v>2.671947002</v>
      </c>
      <c r="BQ332">
        <v>0.15899206699999999</v>
      </c>
      <c r="BR332">
        <v>0.25</v>
      </c>
      <c r="BS332">
        <v>-1.355140209</v>
      </c>
      <c r="BT332">
        <v>7.355140209</v>
      </c>
      <c r="BU332">
        <v>1</v>
      </c>
      <c r="BV332">
        <v>0</v>
      </c>
      <c r="BW332">
        <v>0.15999999600000001</v>
      </c>
      <c r="BX332">
        <v>111115</v>
      </c>
      <c r="BY332">
        <v>1.753487244</v>
      </c>
      <c r="BZ332">
        <v>3.7436380000000001E-3</v>
      </c>
      <c r="CA332">
        <v>301.46807139999999</v>
      </c>
      <c r="CB332">
        <v>298.95135729999998</v>
      </c>
      <c r="CC332">
        <v>287.73331389999998</v>
      </c>
      <c r="CD332">
        <v>0.37235880199999999</v>
      </c>
      <c r="CE332">
        <v>3.865777134</v>
      </c>
      <c r="CF332">
        <v>38.281469680000001</v>
      </c>
      <c r="CG332">
        <v>16.911014890000001</v>
      </c>
      <c r="CH332">
        <v>27.059714320000001</v>
      </c>
      <c r="CI332">
        <v>3.5917316449999999</v>
      </c>
      <c r="CJ332">
        <v>0.21477010199999999</v>
      </c>
      <c r="CK332">
        <v>2.1580523459999998</v>
      </c>
      <c r="CL332">
        <v>1.4336792979999999</v>
      </c>
      <c r="CM332">
        <v>0.13467890199999999</v>
      </c>
      <c r="CN332">
        <v>40.176282649999997</v>
      </c>
      <c r="CO332">
        <v>0.51584335400000003</v>
      </c>
      <c r="CP332">
        <v>55.519154659999998</v>
      </c>
      <c r="CQ332">
        <v>764.27478900000006</v>
      </c>
      <c r="CR332">
        <v>3.4943058999999999E-2</v>
      </c>
      <c r="CS332">
        <v>0</v>
      </c>
      <c r="CT332">
        <v>1573.5271949999999</v>
      </c>
      <c r="CU332">
        <v>0</v>
      </c>
      <c r="CV332" t="e">
        <v>#DIV/0!</v>
      </c>
      <c r="CW332" t="e">
        <v>#DIV/0!</v>
      </c>
      <c r="CX332">
        <v>8</v>
      </c>
      <c r="CY332">
        <v>0.18634954160258699</v>
      </c>
      <c r="CZ332">
        <v>-12.1820597975489</v>
      </c>
      <c r="DA332">
        <v>36.268821019123699</v>
      </c>
      <c r="DB332">
        <v>0.79791406242072105</v>
      </c>
    </row>
    <row r="333" spans="1:106" x14ac:dyDescent="0.3">
      <c r="A333">
        <v>332</v>
      </c>
      <c r="B333" t="s">
        <v>86</v>
      </c>
      <c r="C333">
        <v>72</v>
      </c>
      <c r="D333">
        <v>8</v>
      </c>
      <c r="E333">
        <v>3</v>
      </c>
      <c r="F333">
        <v>3</v>
      </c>
      <c r="G333">
        <v>79</v>
      </c>
      <c r="H333" s="3">
        <v>41323</v>
      </c>
      <c r="I333">
        <v>2</v>
      </c>
      <c r="J333">
        <v>171.6623908</v>
      </c>
      <c r="K333">
        <v>4.8051817110000004</v>
      </c>
      <c r="L333">
        <v>231.68247700000001</v>
      </c>
      <c r="M333">
        <v>285.98541970000002</v>
      </c>
      <c r="N333">
        <v>46.3</v>
      </c>
      <c r="O333">
        <v>20</v>
      </c>
      <c r="P333" s="118">
        <v>0.60385416666666669</v>
      </c>
      <c r="Q333" s="118">
        <v>0.15763888888888888</v>
      </c>
      <c r="R333" s="118">
        <v>0.44621527777777775</v>
      </c>
      <c r="S333">
        <v>3968</v>
      </c>
      <c r="T333">
        <v>0</v>
      </c>
      <c r="U333">
        <v>400</v>
      </c>
      <c r="V333">
        <v>25.396308130000001</v>
      </c>
      <c r="W333">
        <v>0.22327691799999999</v>
      </c>
      <c r="X333">
        <v>201.6552743</v>
      </c>
      <c r="Y333">
        <v>28.389213560000002</v>
      </c>
      <c r="Z333">
        <v>3</v>
      </c>
      <c r="AA333">
        <v>3</v>
      </c>
      <c r="AB333">
        <v>0</v>
      </c>
      <c r="AC333">
        <v>0</v>
      </c>
      <c r="AD333">
        <v>498.6171875</v>
      </c>
      <c r="AE333">
        <v>883.26538089999997</v>
      </c>
      <c r="AF333">
        <v>667.10253909999994</v>
      </c>
      <c r="AG333" t="e">
        <v>#DIV/0!</v>
      </c>
      <c r="AH333">
        <v>0.435484286</v>
      </c>
      <c r="AI333">
        <v>0.244731478</v>
      </c>
      <c r="AJ333">
        <v>-1</v>
      </c>
      <c r="AK333">
        <v>0.87</v>
      </c>
      <c r="AL333">
        <v>0.92</v>
      </c>
      <c r="AM333">
        <v>9.9839849469999997</v>
      </c>
      <c r="AN333">
        <v>0.874991992</v>
      </c>
      <c r="AO333">
        <v>1.6775542000000001E-2</v>
      </c>
      <c r="AP333">
        <v>0.56197545100000001</v>
      </c>
      <c r="AQ333">
        <v>1.7714298719999999</v>
      </c>
      <c r="AR333">
        <v>-1</v>
      </c>
      <c r="AS333">
        <v>1798.3016359999999</v>
      </c>
      <c r="AT333">
        <v>0.5</v>
      </c>
      <c r="AU333">
        <v>192.54243270000001</v>
      </c>
      <c r="AV333">
        <v>3.8742519830000002</v>
      </c>
      <c r="AW333">
        <v>1.740776127</v>
      </c>
      <c r="AX333">
        <v>28.389213560000002</v>
      </c>
      <c r="AY333">
        <v>2</v>
      </c>
      <c r="AZ333">
        <v>4.644859791</v>
      </c>
      <c r="BA333">
        <v>1</v>
      </c>
      <c r="BB333">
        <v>9.289719582</v>
      </c>
      <c r="BC333">
        <v>25.793352129999999</v>
      </c>
      <c r="BD333">
        <v>28.389213560000002</v>
      </c>
      <c r="BE333">
        <v>24.998559950000001</v>
      </c>
      <c r="BF333">
        <v>411.21389770000002</v>
      </c>
      <c r="BG333">
        <v>395.85525510000002</v>
      </c>
      <c r="BH333">
        <v>19.03988266</v>
      </c>
      <c r="BI333">
        <v>21.20259094</v>
      </c>
      <c r="BJ333">
        <v>57.681076050000001</v>
      </c>
      <c r="BK333">
        <v>64.232971190000001</v>
      </c>
      <c r="BL333">
        <v>350.68139650000001</v>
      </c>
      <c r="BM333">
        <v>1798.3016359999999</v>
      </c>
      <c r="BN333">
        <v>1301.092529</v>
      </c>
      <c r="BO333">
        <v>100.979393</v>
      </c>
      <c r="BP333">
        <v>1.8173327450000001</v>
      </c>
      <c r="BQ333">
        <v>0.18104864700000001</v>
      </c>
      <c r="BR333">
        <v>0.25</v>
      </c>
      <c r="BS333">
        <v>-1.355140209</v>
      </c>
      <c r="BT333">
        <v>7.355140209</v>
      </c>
      <c r="BU333">
        <v>1</v>
      </c>
      <c r="BV333">
        <v>0</v>
      </c>
      <c r="BW333">
        <v>0.15999999600000001</v>
      </c>
      <c r="BX333">
        <v>111115</v>
      </c>
      <c r="BY333">
        <v>1.753406982</v>
      </c>
      <c r="BZ333">
        <v>3.8742519999999999E-3</v>
      </c>
      <c r="CA333">
        <v>301.53921359999998</v>
      </c>
      <c r="CB333">
        <v>298.94335210000003</v>
      </c>
      <c r="CC333">
        <v>287.7282553</v>
      </c>
      <c r="CD333">
        <v>0.34561618700000002</v>
      </c>
      <c r="CE333">
        <v>3.8818008900000001</v>
      </c>
      <c r="CF333">
        <v>38.441515389999999</v>
      </c>
      <c r="CG333">
        <v>17.238924449999999</v>
      </c>
      <c r="CH333">
        <v>27.091282840000002</v>
      </c>
      <c r="CI333">
        <v>3.598393486</v>
      </c>
      <c r="CJ333">
        <v>0.21803644699999999</v>
      </c>
      <c r="CK333">
        <v>2.141024764</v>
      </c>
      <c r="CL333">
        <v>1.457368722</v>
      </c>
      <c r="CM333">
        <v>0.13673410899999999</v>
      </c>
      <c r="CN333">
        <v>20.363027200000001</v>
      </c>
      <c r="CO333">
        <v>0.50941669099999998</v>
      </c>
      <c r="CP333">
        <v>54.8618728</v>
      </c>
      <c r="CQ333">
        <v>392.16461459999999</v>
      </c>
      <c r="CR333">
        <v>3.5528167999999999E-2</v>
      </c>
      <c r="CS333">
        <v>0</v>
      </c>
      <c r="CT333">
        <v>1573.4995309999999</v>
      </c>
      <c r="CU333">
        <v>384.64819340000003</v>
      </c>
      <c r="CV333">
        <v>0.244731478</v>
      </c>
      <c r="CW333" t="e">
        <v>#DIV/0!</v>
      </c>
      <c r="CX333">
        <v>8</v>
      </c>
      <c r="CY333">
        <v>0.18634954160258699</v>
      </c>
      <c r="CZ333">
        <v>-12.1820597975489</v>
      </c>
      <c r="DA333">
        <v>36.268821019123699</v>
      </c>
      <c r="DB333">
        <v>0.79791406242072105</v>
      </c>
    </row>
    <row r="334" spans="1:106" x14ac:dyDescent="0.3">
      <c r="A334">
        <v>333</v>
      </c>
      <c r="B334" t="s">
        <v>100</v>
      </c>
      <c r="C334">
        <v>86</v>
      </c>
      <c r="D334">
        <v>4</v>
      </c>
      <c r="E334">
        <v>3</v>
      </c>
      <c r="F334">
        <v>6</v>
      </c>
      <c r="G334">
        <v>79</v>
      </c>
      <c r="H334" s="3">
        <v>41323</v>
      </c>
      <c r="I334">
        <v>2</v>
      </c>
      <c r="J334">
        <v>163.6679129</v>
      </c>
      <c r="K334">
        <v>4.2070264230000003</v>
      </c>
      <c r="L334">
        <v>213.23197450000001</v>
      </c>
      <c r="M334">
        <v>282.46463419999998</v>
      </c>
      <c r="N334">
        <v>45.3</v>
      </c>
      <c r="O334">
        <v>22</v>
      </c>
      <c r="P334" s="118">
        <v>0.61271990740740734</v>
      </c>
      <c r="Q334" s="118">
        <v>0.15763888888888888</v>
      </c>
      <c r="R334" s="118">
        <v>0.45508101851851851</v>
      </c>
      <c r="S334">
        <v>4743</v>
      </c>
      <c r="T334">
        <v>0</v>
      </c>
      <c r="U334">
        <v>50</v>
      </c>
      <c r="V334">
        <v>-1.2433460810000001</v>
      </c>
      <c r="W334">
        <v>0.239416083</v>
      </c>
      <c r="X334">
        <v>56.837549009999996</v>
      </c>
      <c r="Y334">
        <v>28.1601429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t="e">
        <v>#DIV/0!</v>
      </c>
      <c r="AH334" t="e">
        <v>#DIV/0!</v>
      </c>
      <c r="AI334" t="e">
        <v>#DIV/0!</v>
      </c>
      <c r="AJ334">
        <v>-1</v>
      </c>
      <c r="AK334">
        <v>0.87</v>
      </c>
      <c r="AL334">
        <v>0.92</v>
      </c>
      <c r="AM334">
        <v>9.9839849469999997</v>
      </c>
      <c r="AN334">
        <v>0.874991992</v>
      </c>
      <c r="AO334">
        <v>-1.54406E-4</v>
      </c>
      <c r="AP334" t="e">
        <v>#DIV/0!</v>
      </c>
      <c r="AQ334" t="e">
        <v>#DIV/0!</v>
      </c>
      <c r="AR334" t="e">
        <v>#DIV/0!</v>
      </c>
      <c r="AS334">
        <v>1798.3016359999999</v>
      </c>
      <c r="AT334">
        <v>0.5</v>
      </c>
      <c r="AU334" t="e">
        <v>#DIV/0!</v>
      </c>
      <c r="AV334">
        <v>4.1345987839999996</v>
      </c>
      <c r="AW334">
        <v>1.736055906</v>
      </c>
      <c r="AX334">
        <v>28.1601429</v>
      </c>
      <c r="AY334">
        <v>2</v>
      </c>
      <c r="AZ334">
        <v>4.644859791</v>
      </c>
      <c r="BA334">
        <v>1</v>
      </c>
      <c r="BB334">
        <v>9.289719582</v>
      </c>
      <c r="BC334">
        <v>25.763366699999999</v>
      </c>
      <c r="BD334">
        <v>28.1601429</v>
      </c>
      <c r="BE334">
        <v>24.997980120000001</v>
      </c>
      <c r="BF334">
        <v>49.259956359999997</v>
      </c>
      <c r="BG334">
        <v>49.851497649999999</v>
      </c>
      <c r="BH334">
        <v>18.434532170000001</v>
      </c>
      <c r="BI334">
        <v>20.743616100000001</v>
      </c>
      <c r="BJ334">
        <v>55.937931059999997</v>
      </c>
      <c r="BK334">
        <v>62.944644930000003</v>
      </c>
      <c r="BL334">
        <v>350.68731689999998</v>
      </c>
      <c r="BM334">
        <v>1801.1773679999999</v>
      </c>
      <c r="BN334">
        <v>1312.3857419999999</v>
      </c>
      <c r="BO334">
        <v>100.9638901</v>
      </c>
      <c r="BP334">
        <v>0.238246441</v>
      </c>
      <c r="BQ334">
        <v>0.18303228899999999</v>
      </c>
      <c r="BR334">
        <v>0.5</v>
      </c>
      <c r="BS334">
        <v>-1.355140209</v>
      </c>
      <c r="BT334">
        <v>7.355140209</v>
      </c>
      <c r="BU334">
        <v>1</v>
      </c>
      <c r="BV334">
        <v>0</v>
      </c>
      <c r="BW334">
        <v>0.15999999600000001</v>
      </c>
      <c r="BX334">
        <v>111115</v>
      </c>
      <c r="BY334">
        <v>1.7534365839999999</v>
      </c>
      <c r="BZ334">
        <v>4.1345990000000001E-3</v>
      </c>
      <c r="CA334">
        <v>301.31014290000002</v>
      </c>
      <c r="CB334">
        <v>298.91336669999998</v>
      </c>
      <c r="CC334">
        <v>288.18837250000001</v>
      </c>
      <c r="CD334">
        <v>0.31107522599999998</v>
      </c>
      <c r="CE334">
        <v>3.8304120820000001</v>
      </c>
      <c r="CF334">
        <v>37.938436000000003</v>
      </c>
      <c r="CG334">
        <v>17.194819899999999</v>
      </c>
      <c r="CH334">
        <v>26.961754800000001</v>
      </c>
      <c r="CI334">
        <v>3.5711279359999999</v>
      </c>
      <c r="CJ334">
        <v>0.23340084</v>
      </c>
      <c r="CK334">
        <v>2.0943561759999998</v>
      </c>
      <c r="CL334">
        <v>1.476771759</v>
      </c>
      <c r="CM334">
        <v>0.14640428899999999</v>
      </c>
      <c r="CN334">
        <v>5.7385400500000001</v>
      </c>
      <c r="CO334">
        <v>1.1401372409999999</v>
      </c>
      <c r="CP334">
        <v>54.480170299999997</v>
      </c>
      <c r="CQ334">
        <v>50.032183109999998</v>
      </c>
      <c r="CR334">
        <v>-1.3538827E-2</v>
      </c>
      <c r="CS334">
        <v>0</v>
      </c>
      <c r="CT334">
        <v>1576.015774</v>
      </c>
      <c r="CU334">
        <v>0</v>
      </c>
      <c r="CV334" t="e">
        <v>#DIV/0!</v>
      </c>
      <c r="CW334" t="e">
        <v>#DIV/0!</v>
      </c>
      <c r="CX334">
        <v>4</v>
      </c>
      <c r="CY334">
        <v>0.190149033623704</v>
      </c>
      <c r="CZ334">
        <v>-12.050951098791399</v>
      </c>
      <c r="DA334">
        <v>37.387797643371698</v>
      </c>
      <c r="DB334">
        <v>0.82253154815417795</v>
      </c>
    </row>
    <row r="335" spans="1:106" x14ac:dyDescent="0.3">
      <c r="A335">
        <v>334</v>
      </c>
      <c r="B335" t="s">
        <v>100</v>
      </c>
      <c r="C335">
        <v>86</v>
      </c>
      <c r="D335">
        <v>4</v>
      </c>
      <c r="E335">
        <v>3</v>
      </c>
      <c r="F335">
        <v>6</v>
      </c>
      <c r="G335">
        <v>79</v>
      </c>
      <c r="H335" s="3">
        <v>41323</v>
      </c>
      <c r="I335">
        <v>2</v>
      </c>
      <c r="J335">
        <v>163.6679129</v>
      </c>
      <c r="K335">
        <v>4.2070264230000003</v>
      </c>
      <c r="L335">
        <v>213.23197450000001</v>
      </c>
      <c r="M335">
        <v>282.46463419999998</v>
      </c>
      <c r="N335">
        <v>45.3</v>
      </c>
      <c r="O335">
        <v>23</v>
      </c>
      <c r="P335" s="118">
        <v>0.61473379629629632</v>
      </c>
      <c r="Q335" s="118">
        <v>0.15763888888888888</v>
      </c>
      <c r="R335" s="118">
        <v>0.45709490740740738</v>
      </c>
      <c r="S335">
        <v>4917</v>
      </c>
      <c r="T335">
        <v>0</v>
      </c>
      <c r="U335">
        <v>150</v>
      </c>
      <c r="V335">
        <v>7.9015769059999998</v>
      </c>
      <c r="W335">
        <v>0.26019624000000002</v>
      </c>
      <c r="X335">
        <v>92.95811243</v>
      </c>
      <c r="Y335">
        <v>28.028518680000001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e">
        <v>#DIV/0!</v>
      </c>
      <c r="AH335" t="e">
        <v>#DIV/0!</v>
      </c>
      <c r="AI335" t="e">
        <v>#DIV/0!</v>
      </c>
      <c r="AJ335">
        <v>-1</v>
      </c>
      <c r="AK335">
        <v>0.87</v>
      </c>
      <c r="AL335">
        <v>0.92</v>
      </c>
      <c r="AM335">
        <v>9.9839849469999997</v>
      </c>
      <c r="AN335">
        <v>0.874991992</v>
      </c>
      <c r="AO335">
        <v>5.647694E-3</v>
      </c>
      <c r="AP335" t="e">
        <v>#DIV/0!</v>
      </c>
      <c r="AQ335" t="e">
        <v>#DIV/0!</v>
      </c>
      <c r="AR335" t="e">
        <v>#DIV/0!</v>
      </c>
      <c r="AS335">
        <v>1798.3016359999999</v>
      </c>
      <c r="AT335">
        <v>0.5</v>
      </c>
      <c r="AU335" t="e">
        <v>#DIV/0!</v>
      </c>
      <c r="AV335">
        <v>4.3277900039999997</v>
      </c>
      <c r="AW335">
        <v>1.6755962609999999</v>
      </c>
      <c r="AX335">
        <v>28.028518680000001</v>
      </c>
      <c r="AY335">
        <v>2</v>
      </c>
      <c r="AZ335">
        <v>4.644859791</v>
      </c>
      <c r="BA335">
        <v>1</v>
      </c>
      <c r="BB335">
        <v>9.289719582</v>
      </c>
      <c r="BC335">
        <v>25.755563739999999</v>
      </c>
      <c r="BD335">
        <v>28.028518680000001</v>
      </c>
      <c r="BE335">
        <v>24.99927521</v>
      </c>
      <c r="BF335">
        <v>150.83396909999999</v>
      </c>
      <c r="BG335">
        <v>145.96725459999999</v>
      </c>
      <c r="BH335">
        <v>18.637378689999998</v>
      </c>
      <c r="BI335">
        <v>21.053642270000001</v>
      </c>
      <c r="BJ335">
        <v>56.576938630000001</v>
      </c>
      <c r="BK335">
        <v>63.911922449999999</v>
      </c>
      <c r="BL335">
        <v>350.6798096</v>
      </c>
      <c r="BM335">
        <v>1801.3233640000001</v>
      </c>
      <c r="BN335">
        <v>1341.4494629999999</v>
      </c>
      <c r="BO335">
        <v>100.95911409999999</v>
      </c>
      <c r="BP335">
        <v>0.69796323800000004</v>
      </c>
      <c r="BQ335">
        <v>0.17676092700000001</v>
      </c>
      <c r="BR335">
        <v>0.25</v>
      </c>
      <c r="BS335">
        <v>-1.355140209</v>
      </c>
      <c r="BT335">
        <v>7.355140209</v>
      </c>
      <c r="BU335">
        <v>1</v>
      </c>
      <c r="BV335">
        <v>0</v>
      </c>
      <c r="BW335">
        <v>0.15999999600000001</v>
      </c>
      <c r="BX335">
        <v>111115</v>
      </c>
      <c r="BY335">
        <v>1.7533990479999999</v>
      </c>
      <c r="BZ335">
        <v>4.3277899999999998E-3</v>
      </c>
      <c r="CA335">
        <v>301.17851869999998</v>
      </c>
      <c r="CB335">
        <v>298.90556370000002</v>
      </c>
      <c r="CC335">
        <v>288.2117318</v>
      </c>
      <c r="CD335">
        <v>0.28301017899999997</v>
      </c>
      <c r="CE335">
        <v>3.8011533329999998</v>
      </c>
      <c r="CF335">
        <v>37.650422829999997</v>
      </c>
      <c r="CG335">
        <v>16.596780549999998</v>
      </c>
      <c r="CH335">
        <v>26.892041209999999</v>
      </c>
      <c r="CI335">
        <v>3.5565280690000001</v>
      </c>
      <c r="CJ335">
        <v>0.253106954</v>
      </c>
      <c r="CK335">
        <v>2.1255570719999999</v>
      </c>
      <c r="CL335">
        <v>1.430970997</v>
      </c>
      <c r="CM335">
        <v>0.158813857</v>
      </c>
      <c r="CN335">
        <v>9.3849686769999998</v>
      </c>
      <c r="CO335">
        <v>0.63684223299999998</v>
      </c>
      <c r="CP335">
        <v>55.823093040000003</v>
      </c>
      <c r="CQ335">
        <v>144.81898219999999</v>
      </c>
      <c r="CR335">
        <v>3.0458056000000001E-2</v>
      </c>
      <c r="CS335">
        <v>0</v>
      </c>
      <c r="CT335">
        <v>1576.1435200000001</v>
      </c>
      <c r="CU335">
        <v>0</v>
      </c>
      <c r="CV335" t="e">
        <v>#DIV/0!</v>
      </c>
      <c r="CW335" t="e">
        <v>#DIV/0!</v>
      </c>
      <c r="CX335">
        <v>4</v>
      </c>
      <c r="CY335">
        <v>0.190149033623704</v>
      </c>
      <c r="CZ335">
        <v>-12.050951098791399</v>
      </c>
      <c r="DA335">
        <v>37.387797643371698</v>
      </c>
      <c r="DB335">
        <v>0.82253154815417795</v>
      </c>
    </row>
    <row r="336" spans="1:106" x14ac:dyDescent="0.3">
      <c r="A336">
        <v>335</v>
      </c>
      <c r="B336" t="s">
        <v>100</v>
      </c>
      <c r="C336">
        <v>86</v>
      </c>
      <c r="D336">
        <v>4</v>
      </c>
      <c r="E336">
        <v>3</v>
      </c>
      <c r="F336">
        <v>6</v>
      </c>
      <c r="G336">
        <v>79</v>
      </c>
      <c r="H336" s="3">
        <v>41323</v>
      </c>
      <c r="I336">
        <v>2</v>
      </c>
      <c r="J336">
        <v>163.6679129</v>
      </c>
      <c r="K336">
        <v>4.2070264230000003</v>
      </c>
      <c r="L336">
        <v>213.23197450000001</v>
      </c>
      <c r="M336">
        <v>282.46463419999998</v>
      </c>
      <c r="N336">
        <v>45.3</v>
      </c>
      <c r="O336">
        <v>25</v>
      </c>
      <c r="P336" s="118">
        <v>0.61890046296296297</v>
      </c>
      <c r="Q336" s="118">
        <v>0.15763888888888888</v>
      </c>
      <c r="R336" s="118">
        <v>0.46126157407407403</v>
      </c>
      <c r="S336">
        <v>5277</v>
      </c>
      <c r="T336">
        <v>0</v>
      </c>
      <c r="U336">
        <v>800</v>
      </c>
      <c r="V336">
        <v>49.580312849999999</v>
      </c>
      <c r="W336">
        <v>0.25495201099999998</v>
      </c>
      <c r="X336">
        <v>435.784854</v>
      </c>
      <c r="Y336">
        <v>27.999881739999999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e">
        <v>#DIV/0!</v>
      </c>
      <c r="AH336" t="e">
        <v>#DIV/0!</v>
      </c>
      <c r="AI336" t="e">
        <v>#DIV/0!</v>
      </c>
      <c r="AJ336">
        <v>-1</v>
      </c>
      <c r="AK336">
        <v>0.87</v>
      </c>
      <c r="AL336">
        <v>0.92</v>
      </c>
      <c r="AM336">
        <v>9.9839849469999997</v>
      </c>
      <c r="AN336">
        <v>0.874991992</v>
      </c>
      <c r="AO336">
        <v>3.2092532999999999E-2</v>
      </c>
      <c r="AP336" t="e">
        <v>#DIV/0!</v>
      </c>
      <c r="AQ336" t="e">
        <v>#DIV/0!</v>
      </c>
      <c r="AR336" t="e">
        <v>#DIV/0!</v>
      </c>
      <c r="AS336">
        <v>1798.3016359999999</v>
      </c>
      <c r="AT336">
        <v>0.5</v>
      </c>
      <c r="AU336" t="e">
        <v>#DIV/0!</v>
      </c>
      <c r="AV336">
        <v>4.1626107059999997</v>
      </c>
      <c r="AW336">
        <v>1.6435159589999999</v>
      </c>
      <c r="AX336">
        <v>27.999881739999999</v>
      </c>
      <c r="AY336">
        <v>2</v>
      </c>
      <c r="AZ336">
        <v>4.644859791</v>
      </c>
      <c r="BA336">
        <v>1</v>
      </c>
      <c r="BB336">
        <v>9.289719582</v>
      </c>
      <c r="BC336">
        <v>25.75162315</v>
      </c>
      <c r="BD336">
        <v>27.999881739999999</v>
      </c>
      <c r="BE336">
        <v>24.995327</v>
      </c>
      <c r="BF336">
        <v>800.4806519</v>
      </c>
      <c r="BG336">
        <v>770.37200929999995</v>
      </c>
      <c r="BH336">
        <v>18.98760605</v>
      </c>
      <c r="BI336">
        <v>21.311273570000001</v>
      </c>
      <c r="BJ336">
        <v>57.646354680000002</v>
      </c>
      <c r="BK336">
        <v>64.701004030000007</v>
      </c>
      <c r="BL336">
        <v>350.64398189999997</v>
      </c>
      <c r="BM336">
        <v>1801.2476810000001</v>
      </c>
      <c r="BN336">
        <v>1326.0894780000001</v>
      </c>
      <c r="BO336">
        <v>100.9464569</v>
      </c>
      <c r="BP336">
        <v>2.660731792</v>
      </c>
      <c r="BQ336">
        <v>0.159375444</v>
      </c>
      <c r="BR336">
        <v>0.25</v>
      </c>
      <c r="BS336">
        <v>-1.355140209</v>
      </c>
      <c r="BT336">
        <v>7.355140209</v>
      </c>
      <c r="BU336">
        <v>1</v>
      </c>
      <c r="BV336">
        <v>0</v>
      </c>
      <c r="BW336">
        <v>0.15999999600000001</v>
      </c>
      <c r="BX336">
        <v>111115</v>
      </c>
      <c r="BY336">
        <v>1.7532199100000001</v>
      </c>
      <c r="BZ336">
        <v>4.1626110000000001E-3</v>
      </c>
      <c r="CA336">
        <v>301.14988169999998</v>
      </c>
      <c r="CB336">
        <v>298.90162320000002</v>
      </c>
      <c r="CC336">
        <v>288.19962249999998</v>
      </c>
      <c r="CD336">
        <v>0.31320790300000001</v>
      </c>
      <c r="CE336">
        <v>3.7948135180000002</v>
      </c>
      <c r="CF336">
        <v>37.592339889999998</v>
      </c>
      <c r="CG336">
        <v>16.28106631</v>
      </c>
      <c r="CH336">
        <v>26.87575245</v>
      </c>
      <c r="CI336">
        <v>3.5531242930000002</v>
      </c>
      <c r="CJ336">
        <v>0.24814187400000001</v>
      </c>
      <c r="CK336">
        <v>2.1512975600000002</v>
      </c>
      <c r="CL336">
        <v>1.401826733</v>
      </c>
      <c r="CM336">
        <v>0.15568647099999999</v>
      </c>
      <c r="CN336">
        <v>43.990936990000002</v>
      </c>
      <c r="CO336">
        <v>0.56568105899999999</v>
      </c>
      <c r="CP336">
        <v>56.568183320000003</v>
      </c>
      <c r="CQ336">
        <v>763.16690240000003</v>
      </c>
      <c r="CR336">
        <v>3.6750391E-2</v>
      </c>
      <c r="CS336">
        <v>0</v>
      </c>
      <c r="CT336">
        <v>1576.077297</v>
      </c>
      <c r="CU336">
        <v>0</v>
      </c>
      <c r="CV336" t="e">
        <v>#DIV/0!</v>
      </c>
      <c r="CW336" t="e">
        <v>#DIV/0!</v>
      </c>
      <c r="CX336">
        <v>4</v>
      </c>
      <c r="CY336">
        <v>0.190149033623704</v>
      </c>
      <c r="CZ336">
        <v>-12.050951098791399</v>
      </c>
      <c r="DA336">
        <v>37.387797643371698</v>
      </c>
      <c r="DB336">
        <v>0.82253154815417795</v>
      </c>
    </row>
    <row r="337" spans="1:106" x14ac:dyDescent="0.3">
      <c r="A337">
        <v>336</v>
      </c>
      <c r="B337" t="s">
        <v>100</v>
      </c>
      <c r="C337">
        <v>86</v>
      </c>
      <c r="D337">
        <v>4</v>
      </c>
      <c r="E337">
        <v>3</v>
      </c>
      <c r="F337">
        <v>6</v>
      </c>
      <c r="G337">
        <v>79</v>
      </c>
      <c r="H337" s="3">
        <v>41323</v>
      </c>
      <c r="I337">
        <v>2</v>
      </c>
      <c r="J337">
        <v>163.6679129</v>
      </c>
      <c r="K337">
        <v>4.2070264230000003</v>
      </c>
      <c r="L337">
        <v>213.23197450000001</v>
      </c>
      <c r="M337">
        <v>282.46463419999998</v>
      </c>
      <c r="N337">
        <v>45.3</v>
      </c>
      <c r="O337">
        <v>26</v>
      </c>
      <c r="P337" s="118">
        <v>0.62039351851851854</v>
      </c>
      <c r="Q337" s="118">
        <v>0.15763888888888888</v>
      </c>
      <c r="R337" s="118">
        <v>0.46275462962962965</v>
      </c>
      <c r="S337">
        <v>5398</v>
      </c>
      <c r="T337">
        <v>0</v>
      </c>
      <c r="U337">
        <v>400</v>
      </c>
      <c r="V337">
        <v>27.21167483</v>
      </c>
      <c r="W337">
        <v>0.24705575499999999</v>
      </c>
      <c r="X337">
        <v>206.4834366</v>
      </c>
      <c r="Y337">
        <v>28.116821290000001</v>
      </c>
      <c r="Z337">
        <v>4</v>
      </c>
      <c r="AA337">
        <v>4</v>
      </c>
      <c r="AB337">
        <v>0</v>
      </c>
      <c r="AC337">
        <v>0</v>
      </c>
      <c r="AD337">
        <v>453.36328129999998</v>
      </c>
      <c r="AE337">
        <v>823.23144530000002</v>
      </c>
      <c r="AF337">
        <v>607.84985349999999</v>
      </c>
      <c r="AG337" t="e">
        <v>#DIV/0!</v>
      </c>
      <c r="AH337">
        <v>0.44928818799999998</v>
      </c>
      <c r="AI337">
        <v>0.26162945199999998</v>
      </c>
      <c r="AJ337">
        <v>-1</v>
      </c>
      <c r="AK337">
        <v>0.87</v>
      </c>
      <c r="AL337">
        <v>0.92</v>
      </c>
      <c r="AM337">
        <v>9.9839849469999997</v>
      </c>
      <c r="AN337">
        <v>0.874991992</v>
      </c>
      <c r="AO337">
        <v>1.790564E-2</v>
      </c>
      <c r="AP337">
        <v>0.58231989900000003</v>
      </c>
      <c r="AQ337">
        <v>1.8158317610000001</v>
      </c>
      <c r="AR337">
        <v>-1</v>
      </c>
      <c r="AS337">
        <v>1800.6733400000001</v>
      </c>
      <c r="AT337">
        <v>0.5</v>
      </c>
      <c r="AU337">
        <v>206.10837960000001</v>
      </c>
      <c r="AV337">
        <v>4.095225535</v>
      </c>
      <c r="AW337">
        <v>1.666874959</v>
      </c>
      <c r="AX337">
        <v>28.116821290000001</v>
      </c>
      <c r="AY337">
        <v>2</v>
      </c>
      <c r="AZ337">
        <v>4.644859791</v>
      </c>
      <c r="BA337">
        <v>1</v>
      </c>
      <c r="BB337">
        <v>9.289719582</v>
      </c>
      <c r="BC337">
        <v>25.76865768</v>
      </c>
      <c r="BD337">
        <v>28.116821290000001</v>
      </c>
      <c r="BE337">
        <v>24.998247150000001</v>
      </c>
      <c r="BF337">
        <v>411.32418819999998</v>
      </c>
      <c r="BG337">
        <v>394.88290410000002</v>
      </c>
      <c r="BH337">
        <v>19.052339549999999</v>
      </c>
      <c r="BI337">
        <v>21.338041310000001</v>
      </c>
      <c r="BJ337">
        <v>57.78144073</v>
      </c>
      <c r="BK337">
        <v>64.713462829999997</v>
      </c>
      <c r="BL337">
        <v>350.68804929999999</v>
      </c>
      <c r="BM337">
        <v>1800.6733400000001</v>
      </c>
      <c r="BN337">
        <v>1335.824707</v>
      </c>
      <c r="BO337">
        <v>100.9411087</v>
      </c>
      <c r="BP337">
        <v>1.5896868710000001</v>
      </c>
      <c r="BQ337">
        <v>0.17672850200000001</v>
      </c>
      <c r="BR337">
        <v>0.25</v>
      </c>
      <c r="BS337">
        <v>-1.355140209</v>
      </c>
      <c r="BT337">
        <v>7.355140209</v>
      </c>
      <c r="BU337">
        <v>1</v>
      </c>
      <c r="BV337">
        <v>0</v>
      </c>
      <c r="BW337">
        <v>0.15999999600000001</v>
      </c>
      <c r="BX337">
        <v>111115</v>
      </c>
      <c r="BY337">
        <v>1.7534402469999999</v>
      </c>
      <c r="BZ337">
        <v>4.0952260000000004E-3</v>
      </c>
      <c r="CA337">
        <v>301.2668213</v>
      </c>
      <c r="CB337">
        <v>298.91865769999998</v>
      </c>
      <c r="CC337">
        <v>288.10772789999999</v>
      </c>
      <c r="CD337">
        <v>0.319971432</v>
      </c>
      <c r="CE337">
        <v>3.8207605060000001</v>
      </c>
      <c r="CF337">
        <v>37.851382399999999</v>
      </c>
      <c r="CG337">
        <v>16.513341100000002</v>
      </c>
      <c r="CH337">
        <v>26.942739490000001</v>
      </c>
      <c r="CI337">
        <v>3.5671404469999999</v>
      </c>
      <c r="CJ337">
        <v>0.24065563100000001</v>
      </c>
      <c r="CK337">
        <v>2.1538855469999998</v>
      </c>
      <c r="CL337">
        <v>1.413254901</v>
      </c>
      <c r="CM337">
        <v>0.15097197800000001</v>
      </c>
      <c r="CN337">
        <v>20.84266702</v>
      </c>
      <c r="CO337">
        <v>0.52289788800000003</v>
      </c>
      <c r="CP337">
        <v>56.207362250000003</v>
      </c>
      <c r="CQ337">
        <v>390.92845089999997</v>
      </c>
      <c r="CR337">
        <v>3.9124715999999997E-2</v>
      </c>
      <c r="CS337">
        <v>0</v>
      </c>
      <c r="CT337">
        <v>1575.5747530000001</v>
      </c>
      <c r="CU337">
        <v>369.8681641</v>
      </c>
      <c r="CV337">
        <v>0.26162945199999998</v>
      </c>
      <c r="CW337" t="e">
        <v>#DIV/0!</v>
      </c>
      <c r="CX337">
        <v>4</v>
      </c>
      <c r="CY337">
        <v>0.190149033623704</v>
      </c>
      <c r="CZ337">
        <v>-12.050951098791399</v>
      </c>
      <c r="DA337">
        <v>37.387797643371698</v>
      </c>
      <c r="DB337">
        <v>0.82253154815417795</v>
      </c>
    </row>
    <row r="338" spans="1:106" x14ac:dyDescent="0.3">
      <c r="A338">
        <v>337</v>
      </c>
      <c r="B338" t="s">
        <v>17</v>
      </c>
      <c r="C338">
        <v>3</v>
      </c>
      <c r="D338">
        <v>3</v>
      </c>
      <c r="E338">
        <v>1</v>
      </c>
      <c r="F338">
        <v>1</v>
      </c>
      <c r="G338">
        <v>82</v>
      </c>
      <c r="H338" s="3">
        <v>41326</v>
      </c>
      <c r="I338">
        <v>1</v>
      </c>
      <c r="J338">
        <v>226.76942579999999</v>
      </c>
      <c r="K338">
        <v>7.1678600509999999</v>
      </c>
      <c r="L338">
        <v>249.4740223</v>
      </c>
      <c r="M338">
        <v>300.72100160000002</v>
      </c>
      <c r="N338">
        <v>48.4</v>
      </c>
      <c r="O338">
        <v>2</v>
      </c>
      <c r="P338" s="118">
        <v>0.70107638888888879</v>
      </c>
      <c r="Q338" s="118">
        <v>0.16111111111111112</v>
      </c>
      <c r="R338" s="118">
        <v>0.53996527777777781</v>
      </c>
      <c r="S338">
        <v>387</v>
      </c>
      <c r="T338">
        <v>0</v>
      </c>
      <c r="U338">
        <v>50</v>
      </c>
      <c r="V338">
        <v>-1.725099642</v>
      </c>
      <c r="W338">
        <v>0.14048433900000001</v>
      </c>
      <c r="X338">
        <v>65.842327339999997</v>
      </c>
      <c r="Y338">
        <v>26.175573350000001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e">
        <v>#DIV/0!</v>
      </c>
      <c r="AH338" t="e">
        <v>#DIV/0!</v>
      </c>
      <c r="AI338" t="e">
        <v>#DIV/0!</v>
      </c>
      <c r="AJ338">
        <v>-1</v>
      </c>
      <c r="AK338">
        <v>0.85</v>
      </c>
      <c r="AL338">
        <v>0.85</v>
      </c>
      <c r="AM338">
        <v>9.9940061569999994</v>
      </c>
      <c r="AN338">
        <v>0.85</v>
      </c>
      <c r="AO338">
        <v>-4.7361899999999999E-4</v>
      </c>
      <c r="AP338" t="e">
        <v>#DIV/0!</v>
      </c>
      <c r="AQ338" t="e">
        <v>#DIV/0!</v>
      </c>
      <c r="AR338" t="e">
        <v>#DIV/0!</v>
      </c>
      <c r="AS338">
        <v>0</v>
      </c>
      <c r="AT338">
        <v>0.5</v>
      </c>
      <c r="AU338" t="e">
        <v>#DIV/0!</v>
      </c>
      <c r="AV338">
        <v>3.1446996079999998</v>
      </c>
      <c r="AW338">
        <v>2.2382270709999998</v>
      </c>
      <c r="AX338">
        <v>26.175573350000001</v>
      </c>
      <c r="AY338">
        <v>2</v>
      </c>
      <c r="AZ338">
        <v>4.644859791</v>
      </c>
      <c r="BA338">
        <v>1</v>
      </c>
      <c r="BB338">
        <v>9.289719582</v>
      </c>
      <c r="BC338">
        <v>25.094505309999999</v>
      </c>
      <c r="BD338">
        <v>26.175573350000001</v>
      </c>
      <c r="BE338">
        <v>25.133674620000001</v>
      </c>
      <c r="BF338">
        <v>47.107143399999998</v>
      </c>
      <c r="BG338">
        <v>48.005626679999999</v>
      </c>
      <c r="BH338">
        <v>9.8466024399999998</v>
      </c>
      <c r="BI338">
        <v>11.620671270000001</v>
      </c>
      <c r="BJ338">
        <v>31.036622999999999</v>
      </c>
      <c r="BK338">
        <v>36.628513339999998</v>
      </c>
      <c r="BL338">
        <v>350.39859009999998</v>
      </c>
      <c r="BM338">
        <v>1801.1489260000001</v>
      </c>
      <c r="BN338">
        <v>1803.689331</v>
      </c>
      <c r="BO338">
        <v>100.7899475</v>
      </c>
      <c r="BP338">
        <v>-0.19522953000000001</v>
      </c>
      <c r="BQ338">
        <v>-0.62068486199999995</v>
      </c>
      <c r="BR338">
        <v>0.25</v>
      </c>
      <c r="BS338">
        <v>-1.355140209</v>
      </c>
      <c r="BT338">
        <v>7.355140209</v>
      </c>
      <c r="BU338">
        <v>1</v>
      </c>
      <c r="BV338">
        <v>0</v>
      </c>
      <c r="BW338">
        <v>0.15999999600000001</v>
      </c>
      <c r="BX338">
        <v>111135</v>
      </c>
      <c r="BY338">
        <v>1.75199295</v>
      </c>
      <c r="BZ338">
        <v>3.1446999999999998E-3</v>
      </c>
      <c r="CA338">
        <v>299.32557329999997</v>
      </c>
      <c r="CB338">
        <v>298.24450530000001</v>
      </c>
      <c r="CC338">
        <v>288.18382170000001</v>
      </c>
      <c r="CD338">
        <v>0.50457294799999997</v>
      </c>
      <c r="CE338">
        <v>3.4094739189999999</v>
      </c>
      <c r="CF338">
        <v>33.827519539999997</v>
      </c>
      <c r="CG338">
        <v>22.206848269999998</v>
      </c>
      <c r="CH338">
        <v>25.635039330000001</v>
      </c>
      <c r="CI338">
        <v>3.3020718040000001</v>
      </c>
      <c r="CJ338">
        <v>0.138391505</v>
      </c>
      <c r="CK338">
        <v>1.171246848</v>
      </c>
      <c r="CL338">
        <v>2.1308249560000001</v>
      </c>
      <c r="CM338">
        <v>8.6680314999999994E-2</v>
      </c>
      <c r="CN338">
        <v>6.6362447160000002</v>
      </c>
      <c r="CO338">
        <v>1.371554376</v>
      </c>
      <c r="CP338">
        <v>33.826957800000002</v>
      </c>
      <c r="CQ338">
        <v>48.256321489999998</v>
      </c>
      <c r="CR338">
        <v>-1.209269E-2</v>
      </c>
      <c r="CS338">
        <v>0</v>
      </c>
      <c r="CT338">
        <v>1530.9765870000001</v>
      </c>
      <c r="CU338">
        <v>0</v>
      </c>
      <c r="CV338" t="e">
        <v>#DIV/0!</v>
      </c>
      <c r="CW338" t="e">
        <v>#DIV/0!</v>
      </c>
      <c r="CX338">
        <v>3</v>
      </c>
      <c r="CY338">
        <v>0.25750684129414197</v>
      </c>
      <c r="CZ338">
        <v>-18.6799493787783</v>
      </c>
      <c r="DA338">
        <v>48.2718293576986</v>
      </c>
      <c r="DB338">
        <v>1.0619802458693699</v>
      </c>
    </row>
    <row r="339" spans="1:106" x14ac:dyDescent="0.3">
      <c r="A339">
        <v>338</v>
      </c>
      <c r="B339" t="s">
        <v>17</v>
      </c>
      <c r="C339">
        <v>3</v>
      </c>
      <c r="D339">
        <v>3</v>
      </c>
      <c r="E339">
        <v>1</v>
      </c>
      <c r="F339">
        <v>1</v>
      </c>
      <c r="G339">
        <v>82</v>
      </c>
      <c r="H339" s="3">
        <v>41326</v>
      </c>
      <c r="I339">
        <v>1</v>
      </c>
      <c r="J339">
        <v>226.76942579999999</v>
      </c>
      <c r="K339">
        <v>7.1678600509999999</v>
      </c>
      <c r="L339">
        <v>249.4740223</v>
      </c>
      <c r="M339">
        <v>300.72100160000002</v>
      </c>
      <c r="N339">
        <v>48.4</v>
      </c>
      <c r="O339">
        <v>3</v>
      </c>
      <c r="P339" s="118">
        <v>0.70349537037037047</v>
      </c>
      <c r="Q339" s="118">
        <v>0.16111111111111112</v>
      </c>
      <c r="R339" s="118">
        <v>0.54238425925925926</v>
      </c>
      <c r="S339">
        <v>595.5</v>
      </c>
      <c r="T339">
        <v>0</v>
      </c>
      <c r="U339">
        <v>150</v>
      </c>
      <c r="V339">
        <v>6.9213625109999999</v>
      </c>
      <c r="W339">
        <v>0.17284983100000001</v>
      </c>
      <c r="X339">
        <v>77.565250919999997</v>
      </c>
      <c r="Y339">
        <v>26.184053420000001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t="e">
        <v>#DIV/0!</v>
      </c>
      <c r="AH339" t="e">
        <v>#DIV/0!</v>
      </c>
      <c r="AI339" t="e">
        <v>#DIV/0!</v>
      </c>
      <c r="AJ339">
        <v>-1</v>
      </c>
      <c r="AK339">
        <v>0.85</v>
      </c>
      <c r="AL339">
        <v>0.85</v>
      </c>
      <c r="AM339">
        <v>9.9940061569999994</v>
      </c>
      <c r="AN339">
        <v>0.85</v>
      </c>
      <c r="AO339">
        <v>5.1755669999999998E-3</v>
      </c>
      <c r="AP339" t="e">
        <v>#DIV/0!</v>
      </c>
      <c r="AQ339" t="e">
        <v>#DIV/0!</v>
      </c>
      <c r="AR339" t="e">
        <v>#DIV/0!</v>
      </c>
      <c r="AS339">
        <v>0</v>
      </c>
      <c r="AT339">
        <v>0.5</v>
      </c>
      <c r="AU339" t="e">
        <v>#DIV/0!</v>
      </c>
      <c r="AV339">
        <v>3.7520744449999999</v>
      </c>
      <c r="AW339">
        <v>2.1771915869999998</v>
      </c>
      <c r="AX339">
        <v>26.184053420000001</v>
      </c>
      <c r="AY339">
        <v>2</v>
      </c>
      <c r="AZ339">
        <v>4.644859791</v>
      </c>
      <c r="BA339">
        <v>1</v>
      </c>
      <c r="BB339">
        <v>9.289719582</v>
      </c>
      <c r="BC339">
        <v>25.156461719999999</v>
      </c>
      <c r="BD339">
        <v>26.184053420000001</v>
      </c>
      <c r="BE339">
        <v>25.135591510000001</v>
      </c>
      <c r="BF339">
        <v>150.8741608</v>
      </c>
      <c r="BG339">
        <v>146.6091614</v>
      </c>
      <c r="BH339">
        <v>10.127716059999999</v>
      </c>
      <c r="BI339">
        <v>12.24332523</v>
      </c>
      <c r="BJ339">
        <v>31.80477905</v>
      </c>
      <c r="BK339">
        <v>38.448574069999999</v>
      </c>
      <c r="BL339">
        <v>350.3611755</v>
      </c>
      <c r="BM339">
        <v>1800.6240230000001</v>
      </c>
      <c r="BN339">
        <v>1811.27124</v>
      </c>
      <c r="BO339">
        <v>100.7889023</v>
      </c>
      <c r="BP339">
        <v>-1.47597599</v>
      </c>
      <c r="BQ339">
        <v>-0.635966539</v>
      </c>
      <c r="BR339">
        <v>0.5</v>
      </c>
      <c r="BS339">
        <v>-1.355140209</v>
      </c>
      <c r="BT339">
        <v>7.355140209</v>
      </c>
      <c r="BU339">
        <v>1</v>
      </c>
      <c r="BV339">
        <v>0</v>
      </c>
      <c r="BW339">
        <v>0.15999999600000001</v>
      </c>
      <c r="BX339">
        <v>111115</v>
      </c>
      <c r="BY339">
        <v>1.7518058780000001</v>
      </c>
      <c r="BZ339">
        <v>3.7520740000000002E-3</v>
      </c>
      <c r="CA339">
        <v>299.33405340000002</v>
      </c>
      <c r="CB339">
        <v>298.3064617</v>
      </c>
      <c r="CC339">
        <v>288.09983729999999</v>
      </c>
      <c r="CD339">
        <v>0.407914308</v>
      </c>
      <c r="CE339">
        <v>3.4111828979999999</v>
      </c>
      <c r="CF339">
        <v>33.84482637</v>
      </c>
      <c r="CG339">
        <v>21.60150114</v>
      </c>
      <c r="CH339">
        <v>25.67025757</v>
      </c>
      <c r="CI339">
        <v>3.3089784070000001</v>
      </c>
      <c r="CJ339">
        <v>0.169692436</v>
      </c>
      <c r="CK339">
        <v>1.233991311</v>
      </c>
      <c r="CL339">
        <v>2.0749870970000002</v>
      </c>
      <c r="CM339">
        <v>0.106336996</v>
      </c>
      <c r="CN339">
        <v>7.817716495</v>
      </c>
      <c r="CO339">
        <v>0.52906141900000003</v>
      </c>
      <c r="CP339">
        <v>35.86277029</v>
      </c>
      <c r="CQ339">
        <v>145.60333560000001</v>
      </c>
      <c r="CR339">
        <v>1.7047633999999999E-2</v>
      </c>
      <c r="CS339">
        <v>0</v>
      </c>
      <c r="CT339">
        <v>1530.53042</v>
      </c>
      <c r="CU339">
        <v>0</v>
      </c>
      <c r="CV339" t="e">
        <v>#DIV/0!</v>
      </c>
      <c r="CW339" t="e">
        <v>#DIV/0!</v>
      </c>
      <c r="CX339">
        <v>3</v>
      </c>
      <c r="CY339">
        <v>0.25750684129414197</v>
      </c>
      <c r="CZ339">
        <v>-18.6799493787783</v>
      </c>
      <c r="DA339">
        <v>48.2718293576986</v>
      </c>
      <c r="DB339">
        <v>1.0619802458693699</v>
      </c>
    </row>
    <row r="340" spans="1:106" x14ac:dyDescent="0.3">
      <c r="A340">
        <v>339</v>
      </c>
      <c r="B340" t="s">
        <v>17</v>
      </c>
      <c r="C340">
        <v>3</v>
      </c>
      <c r="D340">
        <v>3</v>
      </c>
      <c r="E340">
        <v>1</v>
      </c>
      <c r="F340">
        <v>1</v>
      </c>
      <c r="G340">
        <v>82</v>
      </c>
      <c r="H340" s="3">
        <v>41326</v>
      </c>
      <c r="I340">
        <v>1</v>
      </c>
      <c r="J340">
        <v>226.76942579999999</v>
      </c>
      <c r="K340">
        <v>7.1678600509999999</v>
      </c>
      <c r="L340">
        <v>249.4740223</v>
      </c>
      <c r="M340">
        <v>300.72100160000002</v>
      </c>
      <c r="N340">
        <v>48.4</v>
      </c>
      <c r="O340">
        <v>5</v>
      </c>
      <c r="P340" s="118">
        <v>0.70832175925925922</v>
      </c>
      <c r="Q340" s="118">
        <v>0.16111111111111112</v>
      </c>
      <c r="R340" s="118">
        <v>0.54721064814814813</v>
      </c>
      <c r="S340">
        <v>1012.5</v>
      </c>
      <c r="T340">
        <v>0</v>
      </c>
      <c r="U340">
        <v>800</v>
      </c>
      <c r="V340">
        <v>49.002920869999997</v>
      </c>
      <c r="W340">
        <v>0.215909516</v>
      </c>
      <c r="X340">
        <v>380.86425229999998</v>
      </c>
      <c r="Y340">
        <v>26.139532089999999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t="e">
        <v>#DIV/0!</v>
      </c>
      <c r="AH340" t="e">
        <v>#DIV/0!</v>
      </c>
      <c r="AI340" t="e">
        <v>#DIV/0!</v>
      </c>
      <c r="AJ340">
        <v>-1</v>
      </c>
      <c r="AK340">
        <v>0.85</v>
      </c>
      <c r="AL340">
        <v>0.85</v>
      </c>
      <c r="AM340">
        <v>9.9940061569999994</v>
      </c>
      <c r="AN340">
        <v>0.85</v>
      </c>
      <c r="AO340">
        <v>3.2695473000000003E-2</v>
      </c>
      <c r="AP340" t="e">
        <v>#DIV/0!</v>
      </c>
      <c r="AQ340" t="e">
        <v>#DIV/0!</v>
      </c>
      <c r="AR340" t="e">
        <v>#DIV/0!</v>
      </c>
      <c r="AS340">
        <v>0</v>
      </c>
      <c r="AT340">
        <v>0.5</v>
      </c>
      <c r="AU340" t="e">
        <v>#DIV/0!</v>
      </c>
      <c r="AV340">
        <v>4.4750929880000001</v>
      </c>
      <c r="AW340">
        <v>2.0874794300000001</v>
      </c>
      <c r="AX340">
        <v>26.139532089999999</v>
      </c>
      <c r="AY340">
        <v>2</v>
      </c>
      <c r="AZ340">
        <v>4.644859791</v>
      </c>
      <c r="BA340">
        <v>1</v>
      </c>
      <c r="BB340">
        <v>9.289719582</v>
      </c>
      <c r="BC340">
        <v>25.281700130000001</v>
      </c>
      <c r="BD340">
        <v>26.139532089999999</v>
      </c>
      <c r="BE340">
        <v>25.133047099999999</v>
      </c>
      <c r="BF340">
        <v>800.64306639999995</v>
      </c>
      <c r="BG340">
        <v>770.70220949999998</v>
      </c>
      <c r="BH340">
        <v>10.523774149999999</v>
      </c>
      <c r="BI340">
        <v>13.04494667</v>
      </c>
      <c r="BJ340">
        <v>32.801952360000001</v>
      </c>
      <c r="BK340">
        <v>40.660289759999998</v>
      </c>
      <c r="BL340">
        <v>350.3699646</v>
      </c>
      <c r="BM340">
        <v>1799.2388920000001</v>
      </c>
      <c r="BN340">
        <v>1737.8901370000001</v>
      </c>
      <c r="BO340">
        <v>100.785347</v>
      </c>
      <c r="BP340">
        <v>-17.589714050000001</v>
      </c>
      <c r="BQ340">
        <v>-0.57613778100000002</v>
      </c>
      <c r="BR340">
        <v>0.5</v>
      </c>
      <c r="BS340">
        <v>-1.355140209</v>
      </c>
      <c r="BT340">
        <v>7.355140209</v>
      </c>
      <c r="BU340">
        <v>1</v>
      </c>
      <c r="BV340">
        <v>0</v>
      </c>
      <c r="BW340">
        <v>0.15999999600000001</v>
      </c>
      <c r="BX340">
        <v>111115</v>
      </c>
      <c r="BY340">
        <v>1.7518498229999999</v>
      </c>
      <c r="BZ340">
        <v>4.4750930000000003E-3</v>
      </c>
      <c r="CA340">
        <v>299.28953209999997</v>
      </c>
      <c r="CB340">
        <v>298.4317001</v>
      </c>
      <c r="CC340">
        <v>287.8782162</v>
      </c>
      <c r="CD340">
        <v>0.29690717300000002</v>
      </c>
      <c r="CE340">
        <v>3.402218907</v>
      </c>
      <c r="CF340">
        <v>33.757078870000001</v>
      </c>
      <c r="CG340">
        <v>20.712132199999999</v>
      </c>
      <c r="CH340">
        <v>25.71061611</v>
      </c>
      <c r="CI340">
        <v>3.316908583</v>
      </c>
      <c r="CJ340">
        <v>0.21100537799999999</v>
      </c>
      <c r="CK340">
        <v>1.314739477</v>
      </c>
      <c r="CL340">
        <v>2.0021691060000002</v>
      </c>
      <c r="CM340">
        <v>0.13231037000000001</v>
      </c>
      <c r="CN340">
        <v>38.385535820000001</v>
      </c>
      <c r="CO340">
        <v>0.494178228</v>
      </c>
      <c r="CP340">
        <v>38.600417</v>
      </c>
      <c r="CQ340">
        <v>763.5810103</v>
      </c>
      <c r="CR340">
        <v>2.4771873E-2</v>
      </c>
      <c r="CS340">
        <v>0</v>
      </c>
      <c r="CT340">
        <v>1529.3530579999999</v>
      </c>
      <c r="CU340">
        <v>0</v>
      </c>
      <c r="CV340" t="e">
        <v>#DIV/0!</v>
      </c>
      <c r="CW340" t="e">
        <v>#DIV/0!</v>
      </c>
      <c r="CX340">
        <v>3</v>
      </c>
      <c r="CY340">
        <v>0.25750684129414197</v>
      </c>
      <c r="CZ340">
        <v>-18.6799493787783</v>
      </c>
      <c r="DA340">
        <v>48.2718293576986</v>
      </c>
      <c r="DB340">
        <v>1.0619802458693699</v>
      </c>
    </row>
    <row r="341" spans="1:106" x14ac:dyDescent="0.3">
      <c r="A341">
        <v>340</v>
      </c>
      <c r="B341" t="s">
        <v>17</v>
      </c>
      <c r="C341">
        <v>3</v>
      </c>
      <c r="D341">
        <v>3</v>
      </c>
      <c r="E341">
        <v>1</v>
      </c>
      <c r="F341">
        <v>1</v>
      </c>
      <c r="G341">
        <v>82</v>
      </c>
      <c r="H341" s="3">
        <v>41326</v>
      </c>
      <c r="I341">
        <v>1</v>
      </c>
      <c r="J341">
        <v>226.76942579999999</v>
      </c>
      <c r="K341">
        <v>7.1678600509999999</v>
      </c>
      <c r="L341">
        <v>249.4740223</v>
      </c>
      <c r="M341">
        <v>300.72100160000002</v>
      </c>
      <c r="N341">
        <v>48.4</v>
      </c>
      <c r="O341">
        <v>6</v>
      </c>
      <c r="P341" s="118">
        <v>0.70996527777777774</v>
      </c>
      <c r="Q341" s="118">
        <v>0.16111111111111112</v>
      </c>
      <c r="R341" s="118">
        <v>0.54885416666666664</v>
      </c>
      <c r="S341">
        <v>1146.5</v>
      </c>
      <c r="T341">
        <v>0</v>
      </c>
      <c r="U341">
        <v>400</v>
      </c>
      <c r="V341">
        <v>26.310323480000001</v>
      </c>
      <c r="W341">
        <v>0.21511993400000001</v>
      </c>
      <c r="X341">
        <v>174.71486440000001</v>
      </c>
      <c r="Y341">
        <v>26.10293579</v>
      </c>
      <c r="Z341">
        <v>1</v>
      </c>
      <c r="AA341">
        <v>1</v>
      </c>
      <c r="AB341">
        <v>0</v>
      </c>
      <c r="AC341">
        <v>0</v>
      </c>
      <c r="AD341">
        <v>262.86694340000003</v>
      </c>
      <c r="AE341">
        <v>528.61041260000002</v>
      </c>
      <c r="AF341">
        <v>347.07373050000001</v>
      </c>
      <c r="AG341" t="e">
        <v>#DIV/0!</v>
      </c>
      <c r="AH341">
        <v>0.50272083700000003</v>
      </c>
      <c r="AI341">
        <v>0.34342244799999999</v>
      </c>
      <c r="AJ341">
        <v>-1</v>
      </c>
      <c r="AK341">
        <v>0.85</v>
      </c>
      <c r="AL341">
        <v>0.85</v>
      </c>
      <c r="AM341">
        <v>9.9940061569999994</v>
      </c>
      <c r="AN341">
        <v>0.85</v>
      </c>
      <c r="AO341">
        <v>1.7845492000000001E-2</v>
      </c>
      <c r="AP341">
        <v>0.68312753900000001</v>
      </c>
      <c r="AQ341">
        <v>2.0109428970000001</v>
      </c>
      <c r="AR341">
        <v>-1</v>
      </c>
      <c r="AS341">
        <v>1800.443115</v>
      </c>
      <c r="AT341">
        <v>0.5</v>
      </c>
      <c r="AU341">
        <v>262.78284769999999</v>
      </c>
      <c r="AV341">
        <v>4.4306486170000001</v>
      </c>
      <c r="AW341">
        <v>2.0741218469999998</v>
      </c>
      <c r="AX341">
        <v>26.10293579</v>
      </c>
      <c r="AY341">
        <v>2</v>
      </c>
      <c r="AZ341">
        <v>4.644859791</v>
      </c>
      <c r="BA341">
        <v>1</v>
      </c>
      <c r="BB341">
        <v>9.289719582</v>
      </c>
      <c r="BC341">
        <v>25.2425766</v>
      </c>
      <c r="BD341">
        <v>26.10293579</v>
      </c>
      <c r="BE341">
        <v>25.132604600000001</v>
      </c>
      <c r="BF341">
        <v>399.6590271</v>
      </c>
      <c r="BG341">
        <v>383.66641240000001</v>
      </c>
      <c r="BH341">
        <v>10.608299260000001</v>
      </c>
      <c r="BI341">
        <v>13.104855540000001</v>
      </c>
      <c r="BJ341">
        <v>33.14163971</v>
      </c>
      <c r="BK341">
        <v>40.94118881</v>
      </c>
      <c r="BL341">
        <v>350.28936770000001</v>
      </c>
      <c r="BM341">
        <v>1800.443115</v>
      </c>
      <c r="BN341">
        <v>1726.7041019999999</v>
      </c>
      <c r="BO341">
        <v>100.7828064</v>
      </c>
      <c r="BP341">
        <v>-6.3772811889999996</v>
      </c>
      <c r="BQ341">
        <v>-0.63326287299999995</v>
      </c>
      <c r="BR341">
        <v>0.25</v>
      </c>
      <c r="BS341">
        <v>-1.355140209</v>
      </c>
      <c r="BT341">
        <v>7.355140209</v>
      </c>
      <c r="BU341">
        <v>1</v>
      </c>
      <c r="BV341">
        <v>0</v>
      </c>
      <c r="BW341">
        <v>0.15999999600000001</v>
      </c>
      <c r="BX341">
        <v>111115</v>
      </c>
      <c r="BY341">
        <v>1.7514468379999999</v>
      </c>
      <c r="BZ341">
        <v>4.430649E-3</v>
      </c>
      <c r="CA341">
        <v>299.25293579999999</v>
      </c>
      <c r="CB341">
        <v>298.39257659999998</v>
      </c>
      <c r="CC341">
        <v>288.07089200000001</v>
      </c>
      <c r="CD341">
        <v>0.30474277100000002</v>
      </c>
      <c r="CE341">
        <v>3.3948659659999998</v>
      </c>
      <c r="CF341">
        <v>33.68497155</v>
      </c>
      <c r="CG341">
        <v>20.580116010000001</v>
      </c>
      <c r="CH341">
        <v>25.672756199999998</v>
      </c>
      <c r="CI341">
        <v>3.3094688890000001</v>
      </c>
      <c r="CJ341">
        <v>0.210251195</v>
      </c>
      <c r="CK341">
        <v>1.3207441179999999</v>
      </c>
      <c r="CL341">
        <v>1.9887247699999999</v>
      </c>
      <c r="CM341">
        <v>0.131835918</v>
      </c>
      <c r="CN341">
        <v>17.60825436</v>
      </c>
      <c r="CO341">
        <v>0.45538222499999997</v>
      </c>
      <c r="CP341">
        <v>38.856475660000001</v>
      </c>
      <c r="CQ341">
        <v>379.8429453</v>
      </c>
      <c r="CR341">
        <v>2.6914450999999999E-2</v>
      </c>
      <c r="CS341">
        <v>0</v>
      </c>
      <c r="CT341">
        <v>1530.3766479999999</v>
      </c>
      <c r="CU341">
        <v>265.74346919999999</v>
      </c>
      <c r="CV341">
        <v>0.34342244799999999</v>
      </c>
      <c r="CW341" t="e">
        <v>#DIV/0!</v>
      </c>
      <c r="CX341">
        <v>3</v>
      </c>
      <c r="CY341">
        <v>0.25750684129414197</v>
      </c>
      <c r="CZ341">
        <v>-18.6799493787783</v>
      </c>
      <c r="DA341">
        <v>48.2718293576986</v>
      </c>
      <c r="DB341">
        <v>1.0619802458693699</v>
      </c>
    </row>
    <row r="342" spans="1:106" x14ac:dyDescent="0.3">
      <c r="A342">
        <v>341</v>
      </c>
      <c r="B342" t="s">
        <v>26</v>
      </c>
      <c r="C342">
        <v>12</v>
      </c>
      <c r="D342">
        <v>12</v>
      </c>
      <c r="E342">
        <v>1</v>
      </c>
      <c r="F342">
        <v>3</v>
      </c>
      <c r="G342">
        <v>82</v>
      </c>
      <c r="H342" s="3">
        <v>41326</v>
      </c>
      <c r="I342">
        <v>1</v>
      </c>
      <c r="J342">
        <v>204.77729780000001</v>
      </c>
      <c r="K342">
        <v>4.5263771850000003</v>
      </c>
      <c r="L342">
        <v>223.0834471</v>
      </c>
      <c r="M342">
        <v>287.577585</v>
      </c>
      <c r="N342">
        <v>45.1</v>
      </c>
      <c r="O342">
        <v>15</v>
      </c>
      <c r="P342" s="118">
        <v>0.73064814814814805</v>
      </c>
      <c r="Q342" s="118">
        <v>0.16111111111111112</v>
      </c>
      <c r="R342" s="118">
        <v>0.56953703703703706</v>
      </c>
      <c r="S342">
        <v>2942</v>
      </c>
      <c r="T342">
        <v>0</v>
      </c>
      <c r="U342">
        <v>50</v>
      </c>
      <c r="V342">
        <v>-1.4219744599999999</v>
      </c>
      <c r="W342">
        <v>0.126980284</v>
      </c>
      <c r="X342">
        <v>61.880401069999998</v>
      </c>
      <c r="Y342">
        <v>26.83738327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t="e">
        <v>#DIV/0!</v>
      </c>
      <c r="AH342" t="e">
        <v>#DIV/0!</v>
      </c>
      <c r="AI342" t="e">
        <v>#DIV/0!</v>
      </c>
      <c r="AJ342">
        <v>-1</v>
      </c>
      <c r="AK342">
        <v>0.85</v>
      </c>
      <c r="AL342">
        <v>0.85</v>
      </c>
      <c r="AM342">
        <v>9.9940061569999994</v>
      </c>
      <c r="AN342">
        <v>0.85</v>
      </c>
      <c r="AO342">
        <v>-2.7559900000000002E-4</v>
      </c>
      <c r="AP342" t="e">
        <v>#DIV/0!</v>
      </c>
      <c r="AQ342" t="e">
        <v>#DIV/0!</v>
      </c>
      <c r="AR342" t="e">
        <v>#DIV/0!</v>
      </c>
      <c r="AS342">
        <v>1765.44812</v>
      </c>
      <c r="AT342">
        <v>0.5</v>
      </c>
      <c r="AU342" t="e">
        <v>#DIV/0!</v>
      </c>
      <c r="AV342">
        <v>3.0057188259999998</v>
      </c>
      <c r="AW342">
        <v>2.3616740009999999</v>
      </c>
      <c r="AX342">
        <v>26.83738327</v>
      </c>
      <c r="AY342">
        <v>2</v>
      </c>
      <c r="AZ342">
        <v>4.644859791</v>
      </c>
      <c r="BA342">
        <v>1</v>
      </c>
      <c r="BB342">
        <v>9.289719582</v>
      </c>
      <c r="BC342">
        <v>25.218610760000001</v>
      </c>
      <c r="BD342">
        <v>26.83738327</v>
      </c>
      <c r="BE342">
        <v>25.130634310000001</v>
      </c>
      <c r="BF342">
        <v>45.083415989999999</v>
      </c>
      <c r="BG342">
        <v>45.816558839999999</v>
      </c>
      <c r="BH342">
        <v>10.0458765</v>
      </c>
      <c r="BI342">
        <v>11.74159431</v>
      </c>
      <c r="BJ342">
        <v>31.431823730000001</v>
      </c>
      <c r="BK342">
        <v>36.737434389999997</v>
      </c>
      <c r="BL342">
        <v>350.3444824</v>
      </c>
      <c r="BM342">
        <v>1801.3120120000001</v>
      </c>
      <c r="BN342">
        <v>1141.8599850000001</v>
      </c>
      <c r="BO342">
        <v>100.79071810000001</v>
      </c>
      <c r="BP342">
        <v>-4.3880463000000001E-2</v>
      </c>
      <c r="BQ342">
        <v>-0.62546181700000003</v>
      </c>
      <c r="BR342">
        <v>0.5</v>
      </c>
      <c r="BS342">
        <v>-1.355140209</v>
      </c>
      <c r="BT342">
        <v>7.355140209</v>
      </c>
      <c r="BU342">
        <v>1</v>
      </c>
      <c r="BV342">
        <v>0</v>
      </c>
      <c r="BW342">
        <v>0.15999999600000001</v>
      </c>
      <c r="BX342">
        <v>111135</v>
      </c>
      <c r="BY342">
        <v>1.7517224119999999</v>
      </c>
      <c r="BZ342">
        <v>3.005719E-3</v>
      </c>
      <c r="CA342">
        <v>299.98738329999998</v>
      </c>
      <c r="CB342">
        <v>298.3686108</v>
      </c>
      <c r="CC342">
        <v>288.2099154</v>
      </c>
      <c r="CD342">
        <v>0.50406649800000003</v>
      </c>
      <c r="CE342">
        <v>3.5451177230000002</v>
      </c>
      <c r="CF342">
        <v>35.17305751</v>
      </c>
      <c r="CG342">
        <v>23.431463189999999</v>
      </c>
      <c r="CH342">
        <v>26.027997020000001</v>
      </c>
      <c r="CI342">
        <v>3.3798525370000001</v>
      </c>
      <c r="CJ342">
        <v>0.12526800699999999</v>
      </c>
      <c r="CK342">
        <v>1.183443722</v>
      </c>
      <c r="CL342">
        <v>2.1964088140000002</v>
      </c>
      <c r="CM342">
        <v>7.8444561999999995E-2</v>
      </c>
      <c r="CN342">
        <v>6.2369700579999998</v>
      </c>
      <c r="CO342">
        <v>1.350612151</v>
      </c>
      <c r="CP342">
        <v>32.702034230000002</v>
      </c>
      <c r="CQ342">
        <v>46.023202910000002</v>
      </c>
      <c r="CR342">
        <v>-1.0103915999999999E-2</v>
      </c>
      <c r="CS342">
        <v>0</v>
      </c>
      <c r="CT342">
        <v>1531.1152099999999</v>
      </c>
      <c r="CU342">
        <v>0</v>
      </c>
      <c r="CV342" t="e">
        <v>#DIV/0!</v>
      </c>
      <c r="CW342" t="e">
        <v>#DIV/0!</v>
      </c>
      <c r="CX342">
        <v>12</v>
      </c>
      <c r="CY342">
        <v>0.24652845582218999</v>
      </c>
      <c r="CZ342">
        <v>-16.677254181444901</v>
      </c>
      <c r="DA342">
        <v>47.420144332324497</v>
      </c>
      <c r="DB342">
        <v>1.04324317531114</v>
      </c>
    </row>
    <row r="343" spans="1:106" x14ac:dyDescent="0.3">
      <c r="A343">
        <v>342</v>
      </c>
      <c r="B343" t="s">
        <v>26</v>
      </c>
      <c r="C343">
        <v>12</v>
      </c>
      <c r="D343">
        <v>12</v>
      </c>
      <c r="E343">
        <v>1</v>
      </c>
      <c r="F343">
        <v>3</v>
      </c>
      <c r="G343">
        <v>82</v>
      </c>
      <c r="H343" s="3">
        <v>41326</v>
      </c>
      <c r="I343">
        <v>1</v>
      </c>
      <c r="J343">
        <v>204.77729780000001</v>
      </c>
      <c r="K343">
        <v>4.5263771850000003</v>
      </c>
      <c r="L343">
        <v>223.0834471</v>
      </c>
      <c r="M343">
        <v>287.577585</v>
      </c>
      <c r="N343">
        <v>45.1</v>
      </c>
      <c r="O343">
        <v>16</v>
      </c>
      <c r="P343" s="118">
        <v>0.73306712962962972</v>
      </c>
      <c r="Q343" s="118">
        <v>0.16111111111111112</v>
      </c>
      <c r="R343" s="118">
        <v>0.57195601851851852</v>
      </c>
      <c r="S343">
        <v>3150.5</v>
      </c>
      <c r="T343">
        <v>0</v>
      </c>
      <c r="U343">
        <v>150</v>
      </c>
      <c r="V343">
        <v>8.0617772290000005</v>
      </c>
      <c r="W343">
        <v>0.18760626</v>
      </c>
      <c r="X343">
        <v>73.567396680000002</v>
      </c>
      <c r="Y343">
        <v>26.319713589999999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e">
        <v>#DIV/0!</v>
      </c>
      <c r="AH343" t="e">
        <v>#DIV/0!</v>
      </c>
      <c r="AI343" t="e">
        <v>#DIV/0!</v>
      </c>
      <c r="AJ343">
        <v>-1</v>
      </c>
      <c r="AK343">
        <v>0.85</v>
      </c>
      <c r="AL343">
        <v>0.85</v>
      </c>
      <c r="AM343">
        <v>9.9940061569999994</v>
      </c>
      <c r="AN343">
        <v>0.85</v>
      </c>
      <c r="AO343">
        <v>5.9184600000000004E-3</v>
      </c>
      <c r="AP343" t="e">
        <v>#DIV/0!</v>
      </c>
      <c r="AQ343" t="e">
        <v>#DIV/0!</v>
      </c>
      <c r="AR343" t="e">
        <v>#DIV/0!</v>
      </c>
      <c r="AS343">
        <v>1765.44812</v>
      </c>
      <c r="AT343">
        <v>0.5</v>
      </c>
      <c r="AU343" t="e">
        <v>#DIV/0!</v>
      </c>
      <c r="AV343">
        <v>4.0835013519999999</v>
      </c>
      <c r="AW343">
        <v>2.1860970640000001</v>
      </c>
      <c r="AX343">
        <v>26.319713589999999</v>
      </c>
      <c r="AY343">
        <v>2</v>
      </c>
      <c r="AZ343">
        <v>4.644859791</v>
      </c>
      <c r="BA343">
        <v>1</v>
      </c>
      <c r="BB343">
        <v>9.289719582</v>
      </c>
      <c r="BC343">
        <v>25.207876209999998</v>
      </c>
      <c r="BD343">
        <v>26.319713589999999</v>
      </c>
      <c r="BE343">
        <v>25.132190699999999</v>
      </c>
      <c r="BF343">
        <v>152.37217709999999</v>
      </c>
      <c r="BG343">
        <v>147.42588810000001</v>
      </c>
      <c r="BH343">
        <v>10.124464039999999</v>
      </c>
      <c r="BI343">
        <v>12.42682552</v>
      </c>
      <c r="BJ343">
        <v>31.698427200000001</v>
      </c>
      <c r="BK343">
        <v>38.906833650000003</v>
      </c>
      <c r="BL343">
        <v>350.31478879999997</v>
      </c>
      <c r="BM343">
        <v>1801.298706</v>
      </c>
      <c r="BN343">
        <v>1109.439697</v>
      </c>
      <c r="BO343">
        <v>100.7922058</v>
      </c>
      <c r="BP343">
        <v>-1.438686371</v>
      </c>
      <c r="BQ343">
        <v>-0.64562249199999999</v>
      </c>
      <c r="BR343">
        <v>0.25</v>
      </c>
      <c r="BS343">
        <v>-1.355140209</v>
      </c>
      <c r="BT343">
        <v>7.355140209</v>
      </c>
      <c r="BU343">
        <v>1</v>
      </c>
      <c r="BV343">
        <v>0</v>
      </c>
      <c r="BW343">
        <v>0.15999999600000001</v>
      </c>
      <c r="BX343">
        <v>111115</v>
      </c>
      <c r="BY343">
        <v>1.751573944</v>
      </c>
      <c r="BZ343">
        <v>4.0835009999999998E-3</v>
      </c>
      <c r="CA343">
        <v>299.46971359999998</v>
      </c>
      <c r="CB343">
        <v>298.35787620000002</v>
      </c>
      <c r="CC343">
        <v>288.2077865</v>
      </c>
      <c r="CD343">
        <v>0.35088115399999997</v>
      </c>
      <c r="CE343">
        <v>3.4386242199999999</v>
      </c>
      <c r="CF343">
        <v>34.11597347</v>
      </c>
      <c r="CG343">
        <v>21.689147949999999</v>
      </c>
      <c r="CH343">
        <v>25.763794900000001</v>
      </c>
      <c r="CI343">
        <v>3.3273831939999998</v>
      </c>
      <c r="CJ343">
        <v>0.18389254199999999</v>
      </c>
      <c r="CK343">
        <v>1.252527156</v>
      </c>
      <c r="CL343">
        <v>2.0748560390000002</v>
      </c>
      <c r="CM343">
        <v>0.115260822</v>
      </c>
      <c r="CN343">
        <v>7.4150201869999997</v>
      </c>
      <c r="CO343">
        <v>0.49901274200000001</v>
      </c>
      <c r="CP343">
        <v>36.198981680000003</v>
      </c>
      <c r="CQ343">
        <v>146.254335</v>
      </c>
      <c r="CR343">
        <v>1.9953467999999999E-2</v>
      </c>
      <c r="CS343">
        <v>0</v>
      </c>
      <c r="CT343">
        <v>1531.1039000000001</v>
      </c>
      <c r="CU343">
        <v>0</v>
      </c>
      <c r="CV343" t="e">
        <v>#DIV/0!</v>
      </c>
      <c r="CW343" t="e">
        <v>#DIV/0!</v>
      </c>
      <c r="CX343">
        <v>12</v>
      </c>
      <c r="CY343">
        <v>0.24652845582218999</v>
      </c>
      <c r="CZ343">
        <v>-16.677254181444901</v>
      </c>
      <c r="DA343">
        <v>47.420144332324497</v>
      </c>
      <c r="DB343">
        <v>1.04324317531114</v>
      </c>
    </row>
    <row r="344" spans="1:106" x14ac:dyDescent="0.3">
      <c r="A344">
        <v>343</v>
      </c>
      <c r="B344" t="s">
        <v>26</v>
      </c>
      <c r="C344">
        <v>12</v>
      </c>
      <c r="D344">
        <v>12</v>
      </c>
      <c r="E344">
        <v>1</v>
      </c>
      <c r="F344">
        <v>3</v>
      </c>
      <c r="G344">
        <v>82</v>
      </c>
      <c r="H344" s="3">
        <v>41326</v>
      </c>
      <c r="I344">
        <v>1</v>
      </c>
      <c r="J344">
        <v>204.77729780000001</v>
      </c>
      <c r="K344">
        <v>4.5263771850000003</v>
      </c>
      <c r="L344">
        <v>223.0834471</v>
      </c>
      <c r="M344">
        <v>287.577585</v>
      </c>
      <c r="N344">
        <v>45.1</v>
      </c>
      <c r="O344">
        <v>18</v>
      </c>
      <c r="P344" s="118">
        <v>0.73790509259259263</v>
      </c>
      <c r="Q344" s="118">
        <v>0.16111111111111112</v>
      </c>
      <c r="R344" s="118">
        <v>0.57679398148148142</v>
      </c>
      <c r="S344">
        <v>3568.5</v>
      </c>
      <c r="T344">
        <v>0</v>
      </c>
      <c r="U344">
        <v>800</v>
      </c>
      <c r="V344">
        <v>49.826859419999998</v>
      </c>
      <c r="W344">
        <v>0.23009254500000001</v>
      </c>
      <c r="X344">
        <v>396.04278599999998</v>
      </c>
      <c r="Y344">
        <v>25.72537994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t="e">
        <v>#DIV/0!</v>
      </c>
      <c r="AH344" t="e">
        <v>#DIV/0!</v>
      </c>
      <c r="AI344" t="e">
        <v>#DIV/0!</v>
      </c>
      <c r="AJ344">
        <v>-1</v>
      </c>
      <c r="AK344">
        <v>0.85</v>
      </c>
      <c r="AL344">
        <v>0.85</v>
      </c>
      <c r="AM344">
        <v>9.9940061569999994</v>
      </c>
      <c r="AN344">
        <v>0.85</v>
      </c>
      <c r="AO344">
        <v>3.3183327999999998E-2</v>
      </c>
      <c r="AP344" t="e">
        <v>#DIV/0!</v>
      </c>
      <c r="AQ344" t="e">
        <v>#DIV/0!</v>
      </c>
      <c r="AR344" t="e">
        <v>#DIV/0!</v>
      </c>
      <c r="AS344">
        <v>1765.44812</v>
      </c>
      <c r="AT344">
        <v>0.5</v>
      </c>
      <c r="AU344" t="e">
        <v>#DIV/0!</v>
      </c>
      <c r="AV344">
        <v>4.7894591909999997</v>
      </c>
      <c r="AW344">
        <v>2.1016480309999999</v>
      </c>
      <c r="AX344">
        <v>25.72537994</v>
      </c>
      <c r="AY344">
        <v>2</v>
      </c>
      <c r="AZ344">
        <v>4.644859791</v>
      </c>
      <c r="BA344">
        <v>1</v>
      </c>
      <c r="BB344">
        <v>9.289719582</v>
      </c>
      <c r="BC344">
        <v>25.141151430000001</v>
      </c>
      <c r="BD344">
        <v>25.72537994</v>
      </c>
      <c r="BE344">
        <v>25.135108949999999</v>
      </c>
      <c r="BF344">
        <v>800.24359130000005</v>
      </c>
      <c r="BG344">
        <v>769.6971436</v>
      </c>
      <c r="BH344">
        <v>9.3847160340000002</v>
      </c>
      <c r="BI344">
        <v>12.08559322</v>
      </c>
      <c r="BJ344">
        <v>29.500110630000002</v>
      </c>
      <c r="BK344">
        <v>37.990104680000002</v>
      </c>
      <c r="BL344">
        <v>350.37326050000001</v>
      </c>
      <c r="BM344">
        <v>1801.998413</v>
      </c>
      <c r="BN344">
        <v>1052.229736</v>
      </c>
      <c r="BO344">
        <v>100.7948608</v>
      </c>
      <c r="BP344">
        <v>-17.960933690000001</v>
      </c>
      <c r="BQ344">
        <v>-0.52947926499999998</v>
      </c>
      <c r="BR344">
        <v>0.25</v>
      </c>
      <c r="BS344">
        <v>-1.355140209</v>
      </c>
      <c r="BT344">
        <v>7.355140209</v>
      </c>
      <c r="BU344">
        <v>1</v>
      </c>
      <c r="BV344">
        <v>0</v>
      </c>
      <c r="BW344">
        <v>0.15999999600000001</v>
      </c>
      <c r="BX344">
        <v>111115</v>
      </c>
      <c r="BY344">
        <v>1.751866302</v>
      </c>
      <c r="BZ344">
        <v>4.7894590000000003E-3</v>
      </c>
      <c r="CA344">
        <v>298.87537989999998</v>
      </c>
      <c r="CB344">
        <v>298.29115139999999</v>
      </c>
      <c r="CC344">
        <v>288.31973959999999</v>
      </c>
      <c r="CD344">
        <v>0.259199978</v>
      </c>
      <c r="CE344">
        <v>3.3198137179999998</v>
      </c>
      <c r="CF344">
        <v>32.93633912</v>
      </c>
      <c r="CG344">
        <v>20.8507459</v>
      </c>
      <c r="CH344">
        <v>25.433265689999999</v>
      </c>
      <c r="CI344">
        <v>3.2627444630000002</v>
      </c>
      <c r="CJ344">
        <v>0.22453123999999999</v>
      </c>
      <c r="CK344">
        <v>1.2181656869999999</v>
      </c>
      <c r="CL344">
        <v>2.0445787759999998</v>
      </c>
      <c r="CM344">
        <v>0.14082129700000001</v>
      </c>
      <c r="CN344">
        <v>39.9190775</v>
      </c>
      <c r="CO344">
        <v>0.51454366100000004</v>
      </c>
      <c r="CP344">
        <v>36.801233320000001</v>
      </c>
      <c r="CQ344">
        <v>762.45620810000003</v>
      </c>
      <c r="CR344">
        <v>2.4049773E-2</v>
      </c>
      <c r="CS344">
        <v>0</v>
      </c>
      <c r="CT344">
        <v>1531.6986509999999</v>
      </c>
      <c r="CU344">
        <v>0</v>
      </c>
      <c r="CV344" t="e">
        <v>#DIV/0!</v>
      </c>
      <c r="CW344" t="e">
        <v>#DIV/0!</v>
      </c>
      <c r="CX344">
        <v>12</v>
      </c>
      <c r="CY344">
        <v>0.24652845582218999</v>
      </c>
      <c r="CZ344">
        <v>-16.677254181444901</v>
      </c>
      <c r="DA344">
        <v>47.420144332324497</v>
      </c>
      <c r="DB344">
        <v>1.04324317531114</v>
      </c>
    </row>
    <row r="345" spans="1:106" x14ac:dyDescent="0.3">
      <c r="A345">
        <v>344</v>
      </c>
      <c r="B345" t="s">
        <v>26</v>
      </c>
      <c r="C345">
        <v>12</v>
      </c>
      <c r="D345">
        <v>12</v>
      </c>
      <c r="E345">
        <v>1</v>
      </c>
      <c r="F345">
        <v>3</v>
      </c>
      <c r="G345">
        <v>82</v>
      </c>
      <c r="H345" s="3">
        <v>41326</v>
      </c>
      <c r="I345">
        <v>1</v>
      </c>
      <c r="J345">
        <v>204.77729780000001</v>
      </c>
      <c r="K345">
        <v>4.5263771850000003</v>
      </c>
      <c r="L345">
        <v>223.0834471</v>
      </c>
      <c r="M345">
        <v>287.577585</v>
      </c>
      <c r="N345">
        <v>45.1</v>
      </c>
      <c r="O345">
        <v>20</v>
      </c>
      <c r="P345" s="118">
        <v>0.74256944444444439</v>
      </c>
      <c r="Q345" s="118">
        <v>0.16111111111111112</v>
      </c>
      <c r="R345" s="118">
        <v>0.5814583333333333</v>
      </c>
      <c r="S345">
        <v>3962.5</v>
      </c>
      <c r="T345">
        <v>0</v>
      </c>
      <c r="U345">
        <v>400</v>
      </c>
      <c r="V345">
        <v>28.881993739999999</v>
      </c>
      <c r="W345">
        <v>0.251402609</v>
      </c>
      <c r="X345">
        <v>184.80320159999999</v>
      </c>
      <c r="Y345">
        <v>25.461210250000001</v>
      </c>
      <c r="Z345">
        <v>3</v>
      </c>
      <c r="AA345">
        <v>3</v>
      </c>
      <c r="AB345">
        <v>0</v>
      </c>
      <c r="AC345">
        <v>0</v>
      </c>
      <c r="AD345">
        <v>254.49633789999999</v>
      </c>
      <c r="AE345">
        <v>528.85784909999995</v>
      </c>
      <c r="AF345">
        <v>352.2585449</v>
      </c>
      <c r="AG345" t="e">
        <v>#DIV/0!</v>
      </c>
      <c r="AH345">
        <v>0.51878120299999997</v>
      </c>
      <c r="AI345">
        <v>0.333925845</v>
      </c>
      <c r="AJ345">
        <v>-1</v>
      </c>
      <c r="AK345">
        <v>0.85</v>
      </c>
      <c r="AL345">
        <v>0.85</v>
      </c>
      <c r="AM345">
        <v>10.01823521</v>
      </c>
      <c r="AN345">
        <v>0.85</v>
      </c>
      <c r="AO345">
        <v>1.9542640999999999E-2</v>
      </c>
      <c r="AP345">
        <v>0.64367375500000001</v>
      </c>
      <c r="AQ345">
        <v>2.078056814</v>
      </c>
      <c r="AR345">
        <v>-1</v>
      </c>
      <c r="AS345">
        <v>1798.9014890000001</v>
      </c>
      <c r="AT345">
        <v>0.5</v>
      </c>
      <c r="AU345">
        <v>255.29737249999999</v>
      </c>
      <c r="AV345">
        <v>5.1591877559999997</v>
      </c>
      <c r="AW345">
        <v>2.0773193970000001</v>
      </c>
      <c r="AX345">
        <v>25.461210250000001</v>
      </c>
      <c r="AY345">
        <v>2</v>
      </c>
      <c r="AZ345">
        <v>4.644859791</v>
      </c>
      <c r="BA345">
        <v>1</v>
      </c>
      <c r="BB345">
        <v>9.289719582</v>
      </c>
      <c r="BC345">
        <v>25.074958800000001</v>
      </c>
      <c r="BD345">
        <v>25.461210250000001</v>
      </c>
      <c r="BE345">
        <v>25.13086891</v>
      </c>
      <c r="BF345">
        <v>400.01641849999999</v>
      </c>
      <c r="BG345">
        <v>382.40383910000003</v>
      </c>
      <c r="BH345">
        <v>8.9051742550000004</v>
      </c>
      <c r="BI345">
        <v>11.815344809999999</v>
      </c>
      <c r="BJ345">
        <v>28.101444239999999</v>
      </c>
      <c r="BK345">
        <v>37.284870150000003</v>
      </c>
      <c r="BL345">
        <v>350.37329099999999</v>
      </c>
      <c r="BM345">
        <v>1798.9014890000001</v>
      </c>
      <c r="BN345">
        <v>991.7950439</v>
      </c>
      <c r="BO345">
        <v>100.78818510000001</v>
      </c>
      <c r="BP345">
        <v>-6.4913902280000002</v>
      </c>
      <c r="BQ345">
        <v>-0.56701397899999995</v>
      </c>
      <c r="BR345">
        <v>0.75</v>
      </c>
      <c r="BS345">
        <v>-1.355140209</v>
      </c>
      <c r="BT345">
        <v>7.355140209</v>
      </c>
      <c r="BU345">
        <v>1</v>
      </c>
      <c r="BV345">
        <v>0</v>
      </c>
      <c r="BW345">
        <v>0.15999999600000001</v>
      </c>
      <c r="BX345">
        <v>111115</v>
      </c>
      <c r="BY345">
        <v>1.751866455</v>
      </c>
      <c r="BZ345">
        <v>5.1591880000000003E-3</v>
      </c>
      <c r="CA345">
        <v>298.61121029999998</v>
      </c>
      <c r="CB345">
        <v>298.22495880000002</v>
      </c>
      <c r="CC345">
        <v>287.82423180000001</v>
      </c>
      <c r="CD345">
        <v>0.205757151</v>
      </c>
      <c r="CE345">
        <v>3.2681665569999998</v>
      </c>
      <c r="CF345">
        <v>32.426087969999998</v>
      </c>
      <c r="CG345">
        <v>20.610743159999998</v>
      </c>
      <c r="CH345">
        <v>25.268084529999999</v>
      </c>
      <c r="CI345">
        <v>3.2308545440000001</v>
      </c>
      <c r="CJ345">
        <v>0.244778308</v>
      </c>
      <c r="CK345">
        <v>1.1908471599999999</v>
      </c>
      <c r="CL345">
        <v>2.0400073839999999</v>
      </c>
      <c r="CM345">
        <v>0.153568116</v>
      </c>
      <c r="CN345">
        <v>18.62597929</v>
      </c>
      <c r="CO345">
        <v>0.48326711900000002</v>
      </c>
      <c r="CP345">
        <v>36.712637630000003</v>
      </c>
      <c r="CQ345">
        <v>378.20665200000002</v>
      </c>
      <c r="CR345">
        <v>2.8035840999999999E-2</v>
      </c>
      <c r="CS345">
        <v>0</v>
      </c>
      <c r="CT345">
        <v>1529.066266</v>
      </c>
      <c r="CU345">
        <v>274.3615112</v>
      </c>
      <c r="CV345">
        <v>0.333925845</v>
      </c>
      <c r="CW345" t="e">
        <v>#DIV/0!</v>
      </c>
      <c r="CX345">
        <v>12</v>
      </c>
      <c r="CY345">
        <v>0.24652845582218999</v>
      </c>
      <c r="CZ345">
        <v>-16.677254181444901</v>
      </c>
      <c r="DA345">
        <v>47.420144332324497</v>
      </c>
      <c r="DB345">
        <v>1.04324317531114</v>
      </c>
    </row>
    <row r="346" spans="1:106" x14ac:dyDescent="0.3">
      <c r="A346">
        <v>345</v>
      </c>
      <c r="B346" t="s">
        <v>45</v>
      </c>
      <c r="C346">
        <v>31</v>
      </c>
      <c r="D346">
        <v>12</v>
      </c>
      <c r="E346">
        <v>2</v>
      </c>
      <c r="F346">
        <v>1</v>
      </c>
      <c r="G346">
        <v>82</v>
      </c>
      <c r="H346" s="3">
        <v>41326</v>
      </c>
      <c r="I346">
        <v>2</v>
      </c>
      <c r="J346">
        <v>196.9779887</v>
      </c>
      <c r="K346">
        <v>4.7579144529999997</v>
      </c>
      <c r="L346">
        <v>223.05348090000001</v>
      </c>
      <c r="M346">
        <v>280.29245329999998</v>
      </c>
      <c r="N346">
        <v>44.9</v>
      </c>
      <c r="O346">
        <v>2</v>
      </c>
      <c r="P346" s="118">
        <v>0.69549768518518518</v>
      </c>
      <c r="Q346" s="118">
        <v>0.15763888888888888</v>
      </c>
      <c r="R346" s="118">
        <v>0.53785879629629629</v>
      </c>
      <c r="S346">
        <v>706</v>
      </c>
      <c r="T346">
        <v>0</v>
      </c>
      <c r="U346">
        <v>50</v>
      </c>
      <c r="V346">
        <v>-0.86027319199999996</v>
      </c>
      <c r="W346">
        <v>0.15230281400000001</v>
      </c>
      <c r="X346">
        <v>56.961739989999998</v>
      </c>
      <c r="Y346">
        <v>26.655101779999999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e">
        <v>#DIV/0!</v>
      </c>
      <c r="AH346" t="e">
        <v>#DIV/0!</v>
      </c>
      <c r="AI346" t="e">
        <v>#DIV/0!</v>
      </c>
      <c r="AJ346">
        <v>-1</v>
      </c>
      <c r="AK346">
        <v>0.87</v>
      </c>
      <c r="AL346">
        <v>0.92</v>
      </c>
      <c r="AM346">
        <v>10.06966877</v>
      </c>
      <c r="AN346">
        <v>0.87503483400000004</v>
      </c>
      <c r="AO346" s="119">
        <v>8.8700000000000001E-5</v>
      </c>
      <c r="AP346" t="e">
        <v>#DIV/0!</v>
      </c>
      <c r="AQ346" t="e">
        <v>#DIV/0!</v>
      </c>
      <c r="AR346" t="e">
        <v>#DIV/0!</v>
      </c>
      <c r="AS346">
        <v>0</v>
      </c>
      <c r="AT346">
        <v>0.5</v>
      </c>
      <c r="AU346" t="e">
        <v>#DIV/0!</v>
      </c>
      <c r="AV346">
        <v>2.771839457</v>
      </c>
      <c r="AW346">
        <v>1.8151482699999999</v>
      </c>
      <c r="AX346">
        <v>26.655101779999999</v>
      </c>
      <c r="AY346">
        <v>2</v>
      </c>
      <c r="AZ346">
        <v>4.644859791</v>
      </c>
      <c r="BA346">
        <v>1</v>
      </c>
      <c r="BB346">
        <v>9.289719582</v>
      </c>
      <c r="BC346">
        <v>24.938562390000001</v>
      </c>
      <c r="BD346">
        <v>26.655101779999999</v>
      </c>
      <c r="BE346">
        <v>25.005725859999998</v>
      </c>
      <c r="BF346">
        <v>48.953613279999999</v>
      </c>
      <c r="BG346">
        <v>49.367210389999997</v>
      </c>
      <c r="BH346">
        <v>15.24127483</v>
      </c>
      <c r="BI346">
        <v>16.79934883</v>
      </c>
      <c r="BJ346">
        <v>48.459064480000002</v>
      </c>
      <c r="BK346">
        <v>53.41290283</v>
      </c>
      <c r="BL346">
        <v>349.82604980000002</v>
      </c>
      <c r="BM346">
        <v>1800.788818</v>
      </c>
      <c r="BN346">
        <v>978.66333010000005</v>
      </c>
      <c r="BO346">
        <v>100.72695160000001</v>
      </c>
      <c r="BP346">
        <v>0.20517993000000001</v>
      </c>
      <c r="BQ346">
        <v>0.171199724</v>
      </c>
      <c r="BR346">
        <v>0.25</v>
      </c>
      <c r="BS346">
        <v>-1.355140209</v>
      </c>
      <c r="BT346">
        <v>7.355140209</v>
      </c>
      <c r="BU346">
        <v>1</v>
      </c>
      <c r="BV346">
        <v>0</v>
      </c>
      <c r="BW346">
        <v>0.15999999600000001</v>
      </c>
      <c r="BX346">
        <v>111115</v>
      </c>
      <c r="BY346">
        <v>1.749130249</v>
      </c>
      <c r="BZ346">
        <v>2.7718389999999999E-3</v>
      </c>
      <c r="CA346">
        <v>299.80510179999999</v>
      </c>
      <c r="CB346">
        <v>298.0885624</v>
      </c>
      <c r="CC346">
        <v>288.12620449999997</v>
      </c>
      <c r="CD346">
        <v>0.58366768599999996</v>
      </c>
      <c r="CE346">
        <v>3.5072954670000001</v>
      </c>
      <c r="CF346">
        <v>34.819831350000001</v>
      </c>
      <c r="CG346">
        <v>18.020482520000002</v>
      </c>
      <c r="CH346">
        <v>25.796832080000001</v>
      </c>
      <c r="CI346">
        <v>3.3339050609999998</v>
      </c>
      <c r="CJ346">
        <v>0.149846122</v>
      </c>
      <c r="CK346">
        <v>1.6921471969999999</v>
      </c>
      <c r="CL346">
        <v>1.6417578639999999</v>
      </c>
      <c r="CM346">
        <v>9.3871489000000002E-2</v>
      </c>
      <c r="CN346">
        <v>5.7375824270000004</v>
      </c>
      <c r="CO346">
        <v>1.1538375279999999</v>
      </c>
      <c r="CP346">
        <v>47.732289059999999</v>
      </c>
      <c r="CQ346">
        <v>49.492226950000003</v>
      </c>
      <c r="CR346">
        <v>-8.2968199999999999E-3</v>
      </c>
      <c r="CS346">
        <v>0</v>
      </c>
      <c r="CT346">
        <v>1575.752945</v>
      </c>
      <c r="CU346">
        <v>0</v>
      </c>
      <c r="CV346" t="e">
        <v>#DIV/0!</v>
      </c>
      <c r="CW346" t="e">
        <v>#DIV/0!</v>
      </c>
      <c r="CX346">
        <v>12</v>
      </c>
      <c r="CY346">
        <v>0.18044910619729099</v>
      </c>
      <c r="CZ346">
        <v>-11.138968260638</v>
      </c>
      <c r="DA346">
        <v>35.777799350657602</v>
      </c>
      <c r="DB346">
        <v>0.78711158571446804</v>
      </c>
    </row>
    <row r="347" spans="1:106" x14ac:dyDescent="0.3">
      <c r="A347">
        <v>346</v>
      </c>
      <c r="B347" t="s">
        <v>45</v>
      </c>
      <c r="C347">
        <v>31</v>
      </c>
      <c r="D347">
        <v>12</v>
      </c>
      <c r="E347">
        <v>2</v>
      </c>
      <c r="F347">
        <v>1</v>
      </c>
      <c r="G347">
        <v>82</v>
      </c>
      <c r="H347" s="3">
        <v>41326</v>
      </c>
      <c r="I347">
        <v>2</v>
      </c>
      <c r="J347">
        <v>196.9779887</v>
      </c>
      <c r="K347">
        <v>4.7579144529999997</v>
      </c>
      <c r="L347">
        <v>223.05348090000001</v>
      </c>
      <c r="M347">
        <v>280.29245329999998</v>
      </c>
      <c r="N347">
        <v>44.9</v>
      </c>
      <c r="O347">
        <v>3</v>
      </c>
      <c r="P347" s="118">
        <v>0.69737268518518514</v>
      </c>
      <c r="Q347" s="118">
        <v>0.15763888888888888</v>
      </c>
      <c r="R347" s="118">
        <v>0.53973379629629636</v>
      </c>
      <c r="S347">
        <v>868</v>
      </c>
      <c r="T347">
        <v>0</v>
      </c>
      <c r="U347">
        <v>150</v>
      </c>
      <c r="V347">
        <v>6.7005682359999996</v>
      </c>
      <c r="W347">
        <v>0.173201835</v>
      </c>
      <c r="X347">
        <v>80.64911884</v>
      </c>
      <c r="Y347">
        <v>26.473043440000001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t="e">
        <v>#DIV/0!</v>
      </c>
      <c r="AH347" t="e">
        <v>#DIV/0!</v>
      </c>
      <c r="AI347" t="e">
        <v>#DIV/0!</v>
      </c>
      <c r="AJ347">
        <v>-1</v>
      </c>
      <c r="AK347">
        <v>0.87</v>
      </c>
      <c r="AL347">
        <v>0.92</v>
      </c>
      <c r="AM347">
        <v>10.06966877</v>
      </c>
      <c r="AN347">
        <v>0.87503483400000004</v>
      </c>
      <c r="AO347">
        <v>4.8847999999999999E-3</v>
      </c>
      <c r="AP347" t="e">
        <v>#DIV/0!</v>
      </c>
      <c r="AQ347" t="e">
        <v>#DIV/0!</v>
      </c>
      <c r="AR347" t="e">
        <v>#DIV/0!</v>
      </c>
      <c r="AS347">
        <v>0</v>
      </c>
      <c r="AT347">
        <v>0.5</v>
      </c>
      <c r="AU347" t="e">
        <v>#DIV/0!</v>
      </c>
      <c r="AV347">
        <v>2.9967033839999999</v>
      </c>
      <c r="AW347">
        <v>1.7293013829999999</v>
      </c>
      <c r="AX347">
        <v>26.473043440000001</v>
      </c>
      <c r="AY347">
        <v>2</v>
      </c>
      <c r="AZ347">
        <v>4.644859791</v>
      </c>
      <c r="BA347">
        <v>1</v>
      </c>
      <c r="BB347">
        <v>9.289719582</v>
      </c>
      <c r="BC347">
        <v>24.8841362</v>
      </c>
      <c r="BD347">
        <v>26.473043440000001</v>
      </c>
      <c r="BE347">
        <v>25.00871849</v>
      </c>
      <c r="BF347">
        <v>150.81530760000001</v>
      </c>
      <c r="BG347">
        <v>146.7331848</v>
      </c>
      <c r="BH347">
        <v>15.596791270000001</v>
      </c>
      <c r="BI347">
        <v>17.28041077</v>
      </c>
      <c r="BJ347">
        <v>49.749759670000003</v>
      </c>
      <c r="BK347">
        <v>55.120071410000001</v>
      </c>
      <c r="BL347">
        <v>349.83190919999998</v>
      </c>
      <c r="BM347">
        <v>1801.567871</v>
      </c>
      <c r="BN347">
        <v>968.02520749999996</v>
      </c>
      <c r="BO347">
        <v>100.7250519</v>
      </c>
      <c r="BP347">
        <v>0.68340563799999998</v>
      </c>
      <c r="BQ347">
        <v>0.17300407600000001</v>
      </c>
      <c r="BR347">
        <v>0.5</v>
      </c>
      <c r="BS347">
        <v>-1.355140209</v>
      </c>
      <c r="BT347">
        <v>7.355140209</v>
      </c>
      <c r="BU347">
        <v>1</v>
      </c>
      <c r="BV347">
        <v>0</v>
      </c>
      <c r="BW347">
        <v>0.15999999600000001</v>
      </c>
      <c r="BX347">
        <v>111115</v>
      </c>
      <c r="BY347">
        <v>1.749159546</v>
      </c>
      <c r="BZ347">
        <v>2.9967029999999999E-3</v>
      </c>
      <c r="CA347">
        <v>299.62304339999997</v>
      </c>
      <c r="CB347">
        <v>298.03413619999998</v>
      </c>
      <c r="CC347">
        <v>288.25085289999998</v>
      </c>
      <c r="CD347">
        <v>0.55055875499999996</v>
      </c>
      <c r="CE347">
        <v>3.4698716539999999</v>
      </c>
      <c r="CF347">
        <v>34.448943819999997</v>
      </c>
      <c r="CG347">
        <v>17.168533050000001</v>
      </c>
      <c r="CH347">
        <v>25.678589819999999</v>
      </c>
      <c r="CI347">
        <v>3.3106142790000002</v>
      </c>
      <c r="CJ347">
        <v>0.17003168599999999</v>
      </c>
      <c r="CK347">
        <v>1.7405702709999999</v>
      </c>
      <c r="CL347">
        <v>1.570044008</v>
      </c>
      <c r="CM347">
        <v>0.106550146</v>
      </c>
      <c r="CN347">
        <v>8.1233866789999993</v>
      </c>
      <c r="CO347">
        <v>0.54963108000000005</v>
      </c>
      <c r="CP347">
        <v>49.775530600000003</v>
      </c>
      <c r="CQ347">
        <v>145.75944530000001</v>
      </c>
      <c r="CR347">
        <v>2.2881834E-2</v>
      </c>
      <c r="CS347">
        <v>0</v>
      </c>
      <c r="CT347">
        <v>1576.4346439999999</v>
      </c>
      <c r="CU347">
        <v>0</v>
      </c>
      <c r="CV347" t="e">
        <v>#DIV/0!</v>
      </c>
      <c r="CW347" t="e">
        <v>#DIV/0!</v>
      </c>
      <c r="CX347">
        <v>12</v>
      </c>
      <c r="CY347">
        <v>0.18044910619729099</v>
      </c>
      <c r="CZ347">
        <v>-11.138968260638</v>
      </c>
      <c r="DA347">
        <v>35.777799350657602</v>
      </c>
      <c r="DB347">
        <v>0.78711158571446804</v>
      </c>
    </row>
    <row r="348" spans="1:106" x14ac:dyDescent="0.3">
      <c r="A348">
        <v>347</v>
      </c>
      <c r="B348" t="s">
        <v>45</v>
      </c>
      <c r="C348">
        <v>31</v>
      </c>
      <c r="D348">
        <v>12</v>
      </c>
      <c r="E348">
        <v>2</v>
      </c>
      <c r="F348">
        <v>1</v>
      </c>
      <c r="G348">
        <v>82</v>
      </c>
      <c r="H348" s="3">
        <v>41326</v>
      </c>
      <c r="I348">
        <v>2</v>
      </c>
      <c r="J348">
        <v>196.9779887</v>
      </c>
      <c r="K348">
        <v>4.7579144529999997</v>
      </c>
      <c r="L348">
        <v>223.05348090000001</v>
      </c>
      <c r="M348">
        <v>280.29245329999998</v>
      </c>
      <c r="N348">
        <v>44.9</v>
      </c>
      <c r="O348">
        <v>5</v>
      </c>
      <c r="P348" s="118">
        <v>0.70221064814814815</v>
      </c>
      <c r="Q348" s="118">
        <v>0.15763888888888888</v>
      </c>
      <c r="R348" s="118">
        <v>0.54457175925925927</v>
      </c>
      <c r="S348">
        <v>1286</v>
      </c>
      <c r="T348">
        <v>0</v>
      </c>
      <c r="U348">
        <v>800</v>
      </c>
      <c r="V348">
        <v>47.323495149999999</v>
      </c>
      <c r="W348">
        <v>0.20363204300000001</v>
      </c>
      <c r="X348">
        <v>378.00370789999999</v>
      </c>
      <c r="Y348">
        <v>26.302503590000001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t="e">
        <v>#DIV/0!</v>
      </c>
      <c r="AH348" t="e">
        <v>#DIV/0!</v>
      </c>
      <c r="AI348" t="e">
        <v>#DIV/0!</v>
      </c>
      <c r="AJ348">
        <v>-1</v>
      </c>
      <c r="AK348">
        <v>0.87</v>
      </c>
      <c r="AL348">
        <v>0.92</v>
      </c>
      <c r="AM348">
        <v>10.06966877</v>
      </c>
      <c r="AN348">
        <v>0.87503483400000004</v>
      </c>
      <c r="AO348">
        <v>3.0659935999999999E-2</v>
      </c>
      <c r="AP348" t="e">
        <v>#DIV/0!</v>
      </c>
      <c r="AQ348" t="e">
        <v>#DIV/0!</v>
      </c>
      <c r="AR348" t="e">
        <v>#DIV/0!</v>
      </c>
      <c r="AS348">
        <v>0</v>
      </c>
      <c r="AT348">
        <v>0.5</v>
      </c>
      <c r="AU348" t="e">
        <v>#DIV/0!</v>
      </c>
      <c r="AV348">
        <v>3.2770628159999999</v>
      </c>
      <c r="AW348">
        <v>1.613229169</v>
      </c>
      <c r="AX348">
        <v>26.302503590000001</v>
      </c>
      <c r="AY348">
        <v>2</v>
      </c>
      <c r="AZ348">
        <v>4.644859791</v>
      </c>
      <c r="BA348">
        <v>1</v>
      </c>
      <c r="BB348">
        <v>9.289719582</v>
      </c>
      <c r="BC348">
        <v>24.92421341</v>
      </c>
      <c r="BD348">
        <v>26.302503590000001</v>
      </c>
      <c r="BE348">
        <v>25.008289340000001</v>
      </c>
      <c r="BF348">
        <v>800.40234380000004</v>
      </c>
      <c r="BG348">
        <v>771.90032959999996</v>
      </c>
      <c r="BH348">
        <v>16.248746870000002</v>
      </c>
      <c r="BI348">
        <v>18.08842087</v>
      </c>
      <c r="BJ348">
        <v>51.704017640000004</v>
      </c>
      <c r="BK348">
        <v>57.55791473</v>
      </c>
      <c r="BL348">
        <v>349.82131959999998</v>
      </c>
      <c r="BM348">
        <v>1801.1992190000001</v>
      </c>
      <c r="BN348">
        <v>940.16699219999998</v>
      </c>
      <c r="BO348">
        <v>100.7220688</v>
      </c>
      <c r="BP348">
        <v>2.1092174049999999</v>
      </c>
      <c r="BQ348">
        <v>0.156444475</v>
      </c>
      <c r="BR348">
        <v>0.25</v>
      </c>
      <c r="BS348">
        <v>-1.355140209</v>
      </c>
      <c r="BT348">
        <v>7.355140209</v>
      </c>
      <c r="BU348">
        <v>1</v>
      </c>
      <c r="BV348">
        <v>0</v>
      </c>
      <c r="BW348">
        <v>0.15999999600000001</v>
      </c>
      <c r="BX348">
        <v>111115</v>
      </c>
      <c r="BY348">
        <v>1.749106598</v>
      </c>
      <c r="BZ348">
        <v>3.2770630000000002E-3</v>
      </c>
      <c r="CA348">
        <v>299.4525036</v>
      </c>
      <c r="CB348">
        <v>298.07421340000002</v>
      </c>
      <c r="CC348">
        <v>288.19186860000002</v>
      </c>
      <c r="CD348">
        <v>0.51069083299999996</v>
      </c>
      <c r="CE348">
        <v>3.43513234</v>
      </c>
      <c r="CF348">
        <v>34.105061399999997</v>
      </c>
      <c r="CG348">
        <v>16.01664053</v>
      </c>
      <c r="CH348">
        <v>25.6133585</v>
      </c>
      <c r="CI348">
        <v>3.2978262690000002</v>
      </c>
      <c r="CJ348">
        <v>0.199264143</v>
      </c>
      <c r="CK348">
        <v>1.821903171</v>
      </c>
      <c r="CL348">
        <v>1.475923098</v>
      </c>
      <c r="CM348">
        <v>0.124925288</v>
      </c>
      <c r="CN348">
        <v>38.073315469999997</v>
      </c>
      <c r="CO348">
        <v>0.48970533300000002</v>
      </c>
      <c r="CP348">
        <v>52.81327769</v>
      </c>
      <c r="CQ348">
        <v>765.02318779999996</v>
      </c>
      <c r="CR348">
        <v>3.2669714000000002E-2</v>
      </c>
      <c r="CS348">
        <v>0</v>
      </c>
      <c r="CT348">
        <v>1576.1120599999999</v>
      </c>
      <c r="CU348">
        <v>0</v>
      </c>
      <c r="CV348" t="e">
        <v>#DIV/0!</v>
      </c>
      <c r="CW348" t="e">
        <v>#DIV/0!</v>
      </c>
      <c r="CX348">
        <v>12</v>
      </c>
      <c r="CY348">
        <v>0.18044910619729099</v>
      </c>
      <c r="CZ348">
        <v>-11.138968260638</v>
      </c>
      <c r="DA348">
        <v>35.777799350657602</v>
      </c>
      <c r="DB348">
        <v>0.78711158571446804</v>
      </c>
    </row>
    <row r="349" spans="1:106" x14ac:dyDescent="0.3">
      <c r="A349">
        <v>348</v>
      </c>
      <c r="B349" t="s">
        <v>45</v>
      </c>
      <c r="C349">
        <v>31</v>
      </c>
      <c r="D349">
        <v>12</v>
      </c>
      <c r="E349">
        <v>2</v>
      </c>
      <c r="F349">
        <v>1</v>
      </c>
      <c r="G349">
        <v>82</v>
      </c>
      <c r="H349" s="3">
        <v>41326</v>
      </c>
      <c r="I349">
        <v>2</v>
      </c>
      <c r="J349">
        <v>196.9779887</v>
      </c>
      <c r="K349">
        <v>4.7579144529999997</v>
      </c>
      <c r="L349">
        <v>223.05348090000001</v>
      </c>
      <c r="M349">
        <v>280.29245329999998</v>
      </c>
      <c r="N349">
        <v>44.9</v>
      </c>
      <c r="O349">
        <v>6</v>
      </c>
      <c r="P349" s="118">
        <v>0.70365740740740745</v>
      </c>
      <c r="Q349" s="118">
        <v>0.15763888888888888</v>
      </c>
      <c r="R349" s="118">
        <v>0.54601851851851857</v>
      </c>
      <c r="S349">
        <v>1402</v>
      </c>
      <c r="T349">
        <v>0</v>
      </c>
      <c r="U349">
        <v>400</v>
      </c>
      <c r="V349">
        <v>23.23413875</v>
      </c>
      <c r="W349">
        <v>0.20208019199999999</v>
      </c>
      <c r="X349">
        <v>190.4864354</v>
      </c>
      <c r="Y349">
        <v>26.449909210000001</v>
      </c>
      <c r="Z349">
        <v>1</v>
      </c>
      <c r="AA349">
        <v>1</v>
      </c>
      <c r="AB349">
        <v>0</v>
      </c>
      <c r="AC349">
        <v>0</v>
      </c>
      <c r="AD349">
        <v>466.03564449999999</v>
      </c>
      <c r="AE349">
        <v>877.28369139999995</v>
      </c>
      <c r="AF349">
        <v>658.96752930000002</v>
      </c>
      <c r="AG349" t="e">
        <v>#DIV/0!</v>
      </c>
      <c r="AH349">
        <v>0.46877429799999998</v>
      </c>
      <c r="AI349">
        <v>0.24885469099999999</v>
      </c>
      <c r="AJ349">
        <v>-1</v>
      </c>
      <c r="AK349">
        <v>0.87</v>
      </c>
      <c r="AL349">
        <v>0.92</v>
      </c>
      <c r="AM349">
        <v>10.06966877</v>
      </c>
      <c r="AN349">
        <v>0.87503483400000004</v>
      </c>
      <c r="AO349">
        <v>1.5378767E-2</v>
      </c>
      <c r="AP349">
        <v>0.53086248999999996</v>
      </c>
      <c r="AQ349">
        <v>1.88243904</v>
      </c>
      <c r="AR349">
        <v>-1</v>
      </c>
      <c r="AS349">
        <v>1800.8632809999999</v>
      </c>
      <c r="AT349">
        <v>0.5</v>
      </c>
      <c r="AU349">
        <v>196.07486370000001</v>
      </c>
      <c r="AV349">
        <v>3.3144388569999998</v>
      </c>
      <c r="AW349">
        <v>1.6436106049999999</v>
      </c>
      <c r="AX349">
        <v>26.449909210000001</v>
      </c>
      <c r="AY349">
        <v>2</v>
      </c>
      <c r="AZ349">
        <v>4.644859791</v>
      </c>
      <c r="BA349">
        <v>1</v>
      </c>
      <c r="BB349">
        <v>9.289719582</v>
      </c>
      <c r="BC349">
        <v>24.955205920000001</v>
      </c>
      <c r="BD349">
        <v>26.449909210000001</v>
      </c>
      <c r="BE349">
        <v>25.005413059999999</v>
      </c>
      <c r="BF349">
        <v>399.586792</v>
      </c>
      <c r="BG349">
        <v>385.57205199999999</v>
      </c>
      <c r="BH349">
        <v>16.224300379999999</v>
      </c>
      <c r="BI349">
        <v>18.085052489999999</v>
      </c>
      <c r="BJ349">
        <v>51.529933929999999</v>
      </c>
      <c r="BK349">
        <v>57.439861299999997</v>
      </c>
      <c r="BL349">
        <v>349.8044739</v>
      </c>
      <c r="BM349">
        <v>1800.8632809999999</v>
      </c>
      <c r="BN349">
        <v>932.43109130000005</v>
      </c>
      <c r="BO349">
        <v>100.72023009999999</v>
      </c>
      <c r="BP349">
        <v>2.1092174049999999</v>
      </c>
      <c r="BQ349">
        <v>0.156444475</v>
      </c>
      <c r="BR349">
        <v>1</v>
      </c>
      <c r="BS349">
        <v>-1.355140209</v>
      </c>
      <c r="BT349">
        <v>7.355140209</v>
      </c>
      <c r="BU349">
        <v>1</v>
      </c>
      <c r="BV349">
        <v>0</v>
      </c>
      <c r="BW349">
        <v>0.15999999600000001</v>
      </c>
      <c r="BX349">
        <v>111115</v>
      </c>
      <c r="BY349">
        <v>1.749022369</v>
      </c>
      <c r="BZ349">
        <v>3.3144390000000002E-3</v>
      </c>
      <c r="CA349">
        <v>299.59990920000001</v>
      </c>
      <c r="CB349">
        <v>298.10520589999999</v>
      </c>
      <c r="CC349">
        <v>288.13811859999998</v>
      </c>
      <c r="CD349">
        <v>0.49845141500000001</v>
      </c>
      <c r="CE349">
        <v>3.4651412530000001</v>
      </c>
      <c r="CF349">
        <v>34.40362725</v>
      </c>
      <c r="CG349">
        <v>16.318574760000001</v>
      </c>
      <c r="CH349">
        <v>25.702557559999999</v>
      </c>
      <c r="CI349">
        <v>3.315323808</v>
      </c>
      <c r="CJ349">
        <v>0.197777909</v>
      </c>
      <c r="CK349">
        <v>1.821530648</v>
      </c>
      <c r="CL349">
        <v>1.4937931600000001</v>
      </c>
      <c r="CM349">
        <v>0.123990658</v>
      </c>
      <c r="CN349">
        <v>19.185837599999999</v>
      </c>
      <c r="CO349">
        <v>0.494035899</v>
      </c>
      <c r="CP349">
        <v>52.325951600000003</v>
      </c>
      <c r="CQ349">
        <v>382.19562209999998</v>
      </c>
      <c r="CR349">
        <v>3.1809585000000001E-2</v>
      </c>
      <c r="CS349">
        <v>0</v>
      </c>
      <c r="CT349">
        <v>1575.8181030000001</v>
      </c>
      <c r="CU349">
        <v>411.24804690000002</v>
      </c>
      <c r="CV349">
        <v>0.24885469099999999</v>
      </c>
      <c r="CW349" t="e">
        <v>#DIV/0!</v>
      </c>
      <c r="CX349">
        <v>12</v>
      </c>
      <c r="CY349">
        <v>0.18044910619729099</v>
      </c>
      <c r="CZ349">
        <v>-11.138968260638</v>
      </c>
      <c r="DA349">
        <v>35.777799350657602</v>
      </c>
      <c r="DB349">
        <v>0.78711158571446804</v>
      </c>
    </row>
    <row r="350" spans="1:106" x14ac:dyDescent="0.3">
      <c r="A350">
        <v>349</v>
      </c>
      <c r="B350" t="s">
        <v>59</v>
      </c>
      <c r="C350">
        <v>45</v>
      </c>
      <c r="D350">
        <v>3</v>
      </c>
      <c r="E350">
        <v>2</v>
      </c>
      <c r="F350">
        <v>3</v>
      </c>
      <c r="G350">
        <v>82</v>
      </c>
      <c r="H350" s="3">
        <v>41326</v>
      </c>
      <c r="I350">
        <v>2</v>
      </c>
      <c r="J350">
        <v>188.28246150000001</v>
      </c>
      <c r="K350">
        <v>4.4764078469999999</v>
      </c>
      <c r="L350">
        <v>226.3552382</v>
      </c>
      <c r="M350">
        <v>283.5722323</v>
      </c>
      <c r="N350">
        <v>49.8</v>
      </c>
      <c r="O350">
        <v>8</v>
      </c>
      <c r="P350" s="118">
        <v>0.71101851851851849</v>
      </c>
      <c r="Q350" s="118">
        <v>0.15763888888888888</v>
      </c>
      <c r="R350" s="118">
        <v>0.55337962962962961</v>
      </c>
      <c r="S350">
        <v>2047</v>
      </c>
      <c r="T350">
        <v>0</v>
      </c>
      <c r="U350">
        <v>50</v>
      </c>
      <c r="V350">
        <v>-0.82884913900000001</v>
      </c>
      <c r="W350">
        <v>0.14290053999999999</v>
      </c>
      <c r="X350">
        <v>57.892144219999999</v>
      </c>
      <c r="Y350">
        <v>27.631256100000002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e">
        <v>#DIV/0!</v>
      </c>
      <c r="AH350" t="e">
        <v>#DIV/0!</v>
      </c>
      <c r="AI350" t="e">
        <v>#DIV/0!</v>
      </c>
      <c r="AJ350">
        <v>-1</v>
      </c>
      <c r="AK350">
        <v>0.87</v>
      </c>
      <c r="AL350">
        <v>0.92</v>
      </c>
      <c r="AM350">
        <v>10.040945049999999</v>
      </c>
      <c r="AN350">
        <v>0.87502047299999997</v>
      </c>
      <c r="AO350">
        <v>1.08565E-4</v>
      </c>
      <c r="AP350" t="e">
        <v>#DIV/0!</v>
      </c>
      <c r="AQ350" t="e">
        <v>#DIV/0!</v>
      </c>
      <c r="AR350" t="e">
        <v>#DIV/0!</v>
      </c>
      <c r="AS350">
        <v>1800.8632809999999</v>
      </c>
      <c r="AT350">
        <v>0.5</v>
      </c>
      <c r="AU350" t="e">
        <v>#DIV/0!</v>
      </c>
      <c r="AV350">
        <v>2.8103006719999999</v>
      </c>
      <c r="AW350">
        <v>1.9566871969999999</v>
      </c>
      <c r="AX350">
        <v>27.631256100000002</v>
      </c>
      <c r="AY350">
        <v>2</v>
      </c>
      <c r="AZ350">
        <v>4.644859791</v>
      </c>
      <c r="BA350">
        <v>1</v>
      </c>
      <c r="BB350">
        <v>9.289719582</v>
      </c>
      <c r="BC350">
        <v>25.041685099999999</v>
      </c>
      <c r="BD350">
        <v>27.631256100000002</v>
      </c>
      <c r="BE350">
        <v>25.002841950000001</v>
      </c>
      <c r="BF350">
        <v>49.819618230000003</v>
      </c>
      <c r="BG350">
        <v>50.212825780000003</v>
      </c>
      <c r="BH350">
        <v>15.868387220000001</v>
      </c>
      <c r="BI350">
        <v>17.44712067</v>
      </c>
      <c r="BJ350">
        <v>50.142036439999998</v>
      </c>
      <c r="BK350">
        <v>55.130630490000001</v>
      </c>
      <c r="BL350">
        <v>349.80813599999999</v>
      </c>
      <c r="BM350">
        <v>1801.6519780000001</v>
      </c>
      <c r="BN350">
        <v>815.25732419999997</v>
      </c>
      <c r="BO350">
        <v>100.72364810000001</v>
      </c>
      <c r="BP350">
        <v>0.25993990900000002</v>
      </c>
      <c r="BQ350">
        <v>0.19140808300000001</v>
      </c>
      <c r="BR350">
        <v>0.25</v>
      </c>
      <c r="BS350">
        <v>-1.355140209</v>
      </c>
      <c r="BT350">
        <v>7.355140209</v>
      </c>
      <c r="BU350">
        <v>1</v>
      </c>
      <c r="BV350">
        <v>0</v>
      </c>
      <c r="BW350">
        <v>0.15999999600000001</v>
      </c>
      <c r="BX350">
        <v>111115</v>
      </c>
      <c r="BY350">
        <v>1.74904068</v>
      </c>
      <c r="BZ350">
        <v>2.8103009999999999E-3</v>
      </c>
      <c r="CA350">
        <v>300.78125610000001</v>
      </c>
      <c r="CB350">
        <v>298.19168509999997</v>
      </c>
      <c r="CC350">
        <v>288.26431000000002</v>
      </c>
      <c r="CD350">
        <v>0.53640657700000005</v>
      </c>
      <c r="CE350">
        <v>3.7140248389999999</v>
      </c>
      <c r="CF350">
        <v>36.87341464</v>
      </c>
      <c r="CG350">
        <v>19.42629397</v>
      </c>
      <c r="CH350">
        <v>26.336470599999998</v>
      </c>
      <c r="CI350">
        <v>3.4420271649999998</v>
      </c>
      <c r="CJ350">
        <v>0.14073565199999999</v>
      </c>
      <c r="CK350">
        <v>1.757337642</v>
      </c>
      <c r="CL350">
        <v>1.6846895239999999</v>
      </c>
      <c r="CM350">
        <v>8.8151755999999998E-2</v>
      </c>
      <c r="CN350">
        <v>5.8311079599999998</v>
      </c>
      <c r="CO350">
        <v>1.152935397</v>
      </c>
      <c r="CP350">
        <v>46.665827649999997</v>
      </c>
      <c r="CQ350">
        <v>50.333275729999997</v>
      </c>
      <c r="CR350">
        <v>-7.684565E-3</v>
      </c>
      <c r="CS350">
        <v>0</v>
      </c>
      <c r="CT350">
        <v>1576.4823650000001</v>
      </c>
      <c r="CU350">
        <v>0</v>
      </c>
      <c r="CV350" t="e">
        <v>#DIV/0!</v>
      </c>
      <c r="CW350" t="e">
        <v>#DIV/0!</v>
      </c>
      <c r="CX350">
        <v>3</v>
      </c>
      <c r="CY350">
        <v>0.211306945138724</v>
      </c>
      <c r="CZ350">
        <v>-13.061861281658601</v>
      </c>
      <c r="DA350">
        <v>41.877944454409601</v>
      </c>
      <c r="DB350">
        <v>0.92131477799701</v>
      </c>
    </row>
    <row r="351" spans="1:106" x14ac:dyDescent="0.3">
      <c r="A351">
        <v>350</v>
      </c>
      <c r="B351" t="s">
        <v>59</v>
      </c>
      <c r="C351">
        <v>45</v>
      </c>
      <c r="D351">
        <v>3</v>
      </c>
      <c r="E351">
        <v>2</v>
      </c>
      <c r="F351">
        <v>3</v>
      </c>
      <c r="G351">
        <v>82</v>
      </c>
      <c r="H351" s="3">
        <v>41326</v>
      </c>
      <c r="I351">
        <v>2</v>
      </c>
      <c r="J351">
        <v>188.28246150000001</v>
      </c>
      <c r="K351">
        <v>4.4764078469999999</v>
      </c>
      <c r="L351">
        <v>226.3552382</v>
      </c>
      <c r="M351">
        <v>283.5722323</v>
      </c>
      <c r="N351">
        <v>49.8</v>
      </c>
      <c r="O351">
        <v>9</v>
      </c>
      <c r="P351" s="118">
        <v>0.71343749999999995</v>
      </c>
      <c r="Q351" s="118">
        <v>0.15763888888888888</v>
      </c>
      <c r="R351" s="118">
        <v>0.55579861111111117</v>
      </c>
      <c r="S351">
        <v>2255.5</v>
      </c>
      <c r="T351">
        <v>0</v>
      </c>
      <c r="U351">
        <v>150</v>
      </c>
      <c r="V351">
        <v>7.1796101480000001</v>
      </c>
      <c r="W351">
        <v>0.19236065799999999</v>
      </c>
      <c r="X351">
        <v>82.619826410000002</v>
      </c>
      <c r="Y351">
        <v>27.17611694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e">
        <v>#DIV/0!</v>
      </c>
      <c r="AH351" t="e">
        <v>#DIV/0!</v>
      </c>
      <c r="AI351" t="e">
        <v>#DIV/0!</v>
      </c>
      <c r="AJ351">
        <v>-1</v>
      </c>
      <c r="AK351">
        <v>0.87</v>
      </c>
      <c r="AL351">
        <v>0.92</v>
      </c>
      <c r="AM351">
        <v>10.040945049999999</v>
      </c>
      <c r="AN351">
        <v>0.87502047299999997</v>
      </c>
      <c r="AO351">
        <v>5.1867650000000003E-3</v>
      </c>
      <c r="AP351" t="e">
        <v>#DIV/0!</v>
      </c>
      <c r="AQ351" t="e">
        <v>#DIV/0!</v>
      </c>
      <c r="AR351" t="e">
        <v>#DIV/0!</v>
      </c>
      <c r="AS351">
        <v>1800.8632809999999</v>
      </c>
      <c r="AT351">
        <v>0.5</v>
      </c>
      <c r="AU351" t="e">
        <v>#DIV/0!</v>
      </c>
      <c r="AV351">
        <v>3.5208705600000001</v>
      </c>
      <c r="AW351">
        <v>1.8313251159999999</v>
      </c>
      <c r="AX351">
        <v>27.17611694</v>
      </c>
      <c r="AY351">
        <v>2</v>
      </c>
      <c r="AZ351">
        <v>4.644859791</v>
      </c>
      <c r="BA351">
        <v>1</v>
      </c>
      <c r="BB351">
        <v>9.289719582</v>
      </c>
      <c r="BC351">
        <v>25.004249569999999</v>
      </c>
      <c r="BD351">
        <v>27.17611694</v>
      </c>
      <c r="BE351">
        <v>25.002264019999998</v>
      </c>
      <c r="BF351">
        <v>151.216095</v>
      </c>
      <c r="BG351">
        <v>146.81568909999999</v>
      </c>
      <c r="BH351">
        <v>15.74454117</v>
      </c>
      <c r="BI351">
        <v>17.72188568</v>
      </c>
      <c r="BJ351">
        <v>49.862159730000002</v>
      </c>
      <c r="BK351">
        <v>56.124305730000003</v>
      </c>
      <c r="BL351">
        <v>349.80996699999997</v>
      </c>
      <c r="BM351">
        <v>1802.2617190000001</v>
      </c>
      <c r="BN351">
        <v>792.44720459999996</v>
      </c>
      <c r="BO351">
        <v>100.7242813</v>
      </c>
      <c r="BP351">
        <v>0.74864840499999996</v>
      </c>
      <c r="BQ351">
        <v>0.18477813900000001</v>
      </c>
      <c r="BR351">
        <v>0.25</v>
      </c>
      <c r="BS351">
        <v>-1.355140209</v>
      </c>
      <c r="BT351">
        <v>7.355140209</v>
      </c>
      <c r="BU351">
        <v>1</v>
      </c>
      <c r="BV351">
        <v>0</v>
      </c>
      <c r="BW351">
        <v>0.15999999600000001</v>
      </c>
      <c r="BX351">
        <v>111115</v>
      </c>
      <c r="BY351">
        <v>1.7490498350000001</v>
      </c>
      <c r="BZ351">
        <v>3.5208710000000001E-3</v>
      </c>
      <c r="CA351">
        <v>300.32611689999999</v>
      </c>
      <c r="CB351">
        <v>298.15424960000001</v>
      </c>
      <c r="CC351">
        <v>288.36186859999998</v>
      </c>
      <c r="CD351">
        <v>0.43133107700000001</v>
      </c>
      <c r="CE351">
        <v>3.6163493149999999</v>
      </c>
      <c r="CF351">
        <v>35.903451160000003</v>
      </c>
      <c r="CG351">
        <v>18.18156548</v>
      </c>
      <c r="CH351">
        <v>26.09018326</v>
      </c>
      <c r="CI351">
        <v>3.3923069849999998</v>
      </c>
      <c r="CJ351">
        <v>0.188458284</v>
      </c>
      <c r="CK351">
        <v>1.785024199</v>
      </c>
      <c r="CL351">
        <v>1.6072827869999999</v>
      </c>
      <c r="CM351">
        <v>0.118130923</v>
      </c>
      <c r="CN351">
        <v>8.3218226370000004</v>
      </c>
      <c r="CO351">
        <v>0.56274521399999999</v>
      </c>
      <c r="CP351">
        <v>49.02026077</v>
      </c>
      <c r="CQ351">
        <v>145.77233430000001</v>
      </c>
      <c r="CR351">
        <v>2.4143563999999999E-2</v>
      </c>
      <c r="CS351">
        <v>0</v>
      </c>
      <c r="CT351">
        <v>1577.015901</v>
      </c>
      <c r="CU351">
        <v>0</v>
      </c>
      <c r="CV351" t="e">
        <v>#DIV/0!</v>
      </c>
      <c r="CW351" t="e">
        <v>#DIV/0!</v>
      </c>
      <c r="CX351">
        <v>3</v>
      </c>
      <c r="CY351">
        <v>0.211306945138724</v>
      </c>
      <c r="CZ351">
        <v>-13.061861281658601</v>
      </c>
      <c r="DA351">
        <v>41.877944454409601</v>
      </c>
      <c r="DB351">
        <v>0.92131477799701</v>
      </c>
    </row>
    <row r="352" spans="1:106" x14ac:dyDescent="0.3">
      <c r="A352">
        <v>351</v>
      </c>
      <c r="B352" t="s">
        <v>59</v>
      </c>
      <c r="C352">
        <v>45</v>
      </c>
      <c r="D352">
        <v>3</v>
      </c>
      <c r="E352">
        <v>2</v>
      </c>
      <c r="F352">
        <v>3</v>
      </c>
      <c r="G352">
        <v>82</v>
      </c>
      <c r="H352" s="3">
        <v>41326</v>
      </c>
      <c r="I352">
        <v>2</v>
      </c>
      <c r="J352">
        <v>188.28246150000001</v>
      </c>
      <c r="K352">
        <v>4.4764078469999999</v>
      </c>
      <c r="L352">
        <v>226.3552382</v>
      </c>
      <c r="M352">
        <v>283.5722323</v>
      </c>
      <c r="N352">
        <v>49.8</v>
      </c>
      <c r="O352">
        <v>11</v>
      </c>
      <c r="P352" s="118">
        <v>0.71799768518518514</v>
      </c>
      <c r="Q352" s="118">
        <v>0.15763888888888888</v>
      </c>
      <c r="R352" s="118">
        <v>0.56035879629629626</v>
      </c>
      <c r="S352">
        <v>2649.5</v>
      </c>
      <c r="T352">
        <v>0</v>
      </c>
      <c r="U352">
        <v>800</v>
      </c>
      <c r="V352">
        <v>49.51103414</v>
      </c>
      <c r="W352">
        <v>0.24396922800000001</v>
      </c>
      <c r="X352">
        <v>422.42767759999998</v>
      </c>
      <c r="Y352">
        <v>26.57040787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t="e">
        <v>#DIV/0!</v>
      </c>
      <c r="AH352" t="e">
        <v>#DIV/0!</v>
      </c>
      <c r="AI352" t="e">
        <v>#DIV/0!</v>
      </c>
      <c r="AJ352">
        <v>-1</v>
      </c>
      <c r="AK352">
        <v>0.87</v>
      </c>
      <c r="AL352">
        <v>0.92</v>
      </c>
      <c r="AM352">
        <v>10.06966877</v>
      </c>
      <c r="AN352">
        <v>0.87503483400000004</v>
      </c>
      <c r="AO352">
        <v>3.2104160999999999E-2</v>
      </c>
      <c r="AP352" t="e">
        <v>#DIV/0!</v>
      </c>
      <c r="AQ352" t="e">
        <v>#DIV/0!</v>
      </c>
      <c r="AR352" t="e">
        <v>#DIV/0!</v>
      </c>
      <c r="AS352">
        <v>1800.8632809999999</v>
      </c>
      <c r="AT352">
        <v>0.5</v>
      </c>
      <c r="AU352" t="e">
        <v>#DIV/0!</v>
      </c>
      <c r="AV352">
        <v>4.0914917400000004</v>
      </c>
      <c r="AW352">
        <v>1.6880074810000001</v>
      </c>
      <c r="AX352">
        <v>26.57040787</v>
      </c>
      <c r="AY352">
        <v>2</v>
      </c>
      <c r="AZ352">
        <v>4.644859791</v>
      </c>
      <c r="BA352">
        <v>1</v>
      </c>
      <c r="BB352">
        <v>9.289719582</v>
      </c>
      <c r="BC352">
        <v>24.964895250000001</v>
      </c>
      <c r="BD352">
        <v>26.57040787</v>
      </c>
      <c r="BE352">
        <v>25.004711149999999</v>
      </c>
      <c r="BF352">
        <v>800.91094969999995</v>
      </c>
      <c r="BG352">
        <v>770.80163570000002</v>
      </c>
      <c r="BH352">
        <v>15.59162235</v>
      </c>
      <c r="BI352">
        <v>17.888950350000002</v>
      </c>
      <c r="BJ352">
        <v>49.493408199999998</v>
      </c>
      <c r="BK352">
        <v>56.78595352</v>
      </c>
      <c r="BL352">
        <v>349.82373050000001</v>
      </c>
      <c r="BM352">
        <v>1798.0410159999999</v>
      </c>
      <c r="BN352">
        <v>742.52661130000001</v>
      </c>
      <c r="BO352">
        <v>100.7233353</v>
      </c>
      <c r="BP352">
        <v>2.392447233</v>
      </c>
      <c r="BQ352">
        <v>0.16329185700000001</v>
      </c>
      <c r="BR352">
        <v>0.5</v>
      </c>
      <c r="BS352">
        <v>-1.355140209</v>
      </c>
      <c r="BT352">
        <v>7.355140209</v>
      </c>
      <c r="BU352">
        <v>1</v>
      </c>
      <c r="BV352">
        <v>0</v>
      </c>
      <c r="BW352">
        <v>0.15999999600000001</v>
      </c>
      <c r="BX352">
        <v>111115</v>
      </c>
      <c r="BY352">
        <v>1.7491186519999999</v>
      </c>
      <c r="BZ352">
        <v>4.0914920000000004E-3</v>
      </c>
      <c r="CA352">
        <v>299.7204079</v>
      </c>
      <c r="CB352">
        <v>298.11489519999998</v>
      </c>
      <c r="CC352">
        <v>287.68655610000002</v>
      </c>
      <c r="CD352">
        <v>0.354599039</v>
      </c>
      <c r="CE352">
        <v>3.4898422240000002</v>
      </c>
      <c r="CF352">
        <v>34.647802470000002</v>
      </c>
      <c r="CG352">
        <v>16.75885212</v>
      </c>
      <c r="CH352">
        <v>25.767651560000001</v>
      </c>
      <c r="CI352">
        <v>3.328143962</v>
      </c>
      <c r="CJ352">
        <v>0.23772600099999999</v>
      </c>
      <c r="CK352">
        <v>1.8018347429999999</v>
      </c>
      <c r="CL352">
        <v>1.526309218</v>
      </c>
      <c r="CM352">
        <v>0.14912733</v>
      </c>
      <c r="CN352">
        <v>42.54832459</v>
      </c>
      <c r="CO352">
        <v>0.54803681999999998</v>
      </c>
      <c r="CP352">
        <v>51.597150229999997</v>
      </c>
      <c r="CQ352">
        <v>763.60659659999999</v>
      </c>
      <c r="CR352">
        <v>3.3454769000000002E-2</v>
      </c>
      <c r="CS352">
        <v>0</v>
      </c>
      <c r="CT352">
        <v>1573.348522</v>
      </c>
      <c r="CU352">
        <v>0</v>
      </c>
      <c r="CV352" t="e">
        <v>#DIV/0!</v>
      </c>
      <c r="CW352" t="e">
        <v>#DIV/0!</v>
      </c>
      <c r="CX352">
        <v>3</v>
      </c>
      <c r="CY352">
        <v>0.211306945138724</v>
      </c>
      <c r="CZ352">
        <v>-13.061861281658601</v>
      </c>
      <c r="DA352">
        <v>41.877944454409601</v>
      </c>
      <c r="DB352">
        <v>0.92131477799701</v>
      </c>
    </row>
    <row r="353" spans="1:106" x14ac:dyDescent="0.3">
      <c r="A353">
        <v>352</v>
      </c>
      <c r="B353" t="s">
        <v>59</v>
      </c>
      <c r="C353">
        <v>45</v>
      </c>
      <c r="D353">
        <v>3</v>
      </c>
      <c r="E353">
        <v>2</v>
      </c>
      <c r="F353">
        <v>3</v>
      </c>
      <c r="G353">
        <v>82</v>
      </c>
      <c r="H353" s="3">
        <v>41326</v>
      </c>
      <c r="I353">
        <v>2</v>
      </c>
      <c r="J353">
        <v>188.28246150000001</v>
      </c>
      <c r="K353">
        <v>4.4764078469999999</v>
      </c>
      <c r="L353">
        <v>226.3552382</v>
      </c>
      <c r="M353">
        <v>283.5722323</v>
      </c>
      <c r="N353">
        <v>49.8</v>
      </c>
      <c r="O353">
        <v>12</v>
      </c>
      <c r="P353" s="118">
        <v>0.71949074074074071</v>
      </c>
      <c r="Q353" s="118">
        <v>0.15763888888888888</v>
      </c>
      <c r="R353" s="118">
        <v>0.56185185185185182</v>
      </c>
      <c r="S353">
        <v>2770.5</v>
      </c>
      <c r="T353">
        <v>0</v>
      </c>
      <c r="U353">
        <v>400</v>
      </c>
      <c r="V353">
        <v>27.674407169999999</v>
      </c>
      <c r="W353">
        <v>0.24877912299999999</v>
      </c>
      <c r="X353">
        <v>192.78243990000001</v>
      </c>
      <c r="Y353">
        <v>26.592382430000001</v>
      </c>
      <c r="Z353">
        <v>2</v>
      </c>
      <c r="AA353">
        <v>2</v>
      </c>
      <c r="AB353">
        <v>0</v>
      </c>
      <c r="AC353">
        <v>0</v>
      </c>
      <c r="AD353">
        <v>501.35034180000002</v>
      </c>
      <c r="AE353">
        <v>929.6387939</v>
      </c>
      <c r="AF353">
        <v>693.10961910000003</v>
      </c>
      <c r="AG353" t="e">
        <v>#DIV/0!</v>
      </c>
      <c r="AH353">
        <v>0.46070415199999998</v>
      </c>
      <c r="AI353">
        <v>0.25443126599999999</v>
      </c>
      <c r="AJ353">
        <v>-1</v>
      </c>
      <c r="AK353">
        <v>0.87</v>
      </c>
      <c r="AL353">
        <v>0.92</v>
      </c>
      <c r="AM353">
        <v>10.06966877</v>
      </c>
      <c r="AN353">
        <v>0.87503483400000004</v>
      </c>
      <c r="AO353">
        <v>1.8228068E-2</v>
      </c>
      <c r="AP353">
        <v>0.55226605699999998</v>
      </c>
      <c r="AQ353">
        <v>1.854269792</v>
      </c>
      <c r="AR353">
        <v>-1</v>
      </c>
      <c r="AS353">
        <v>1797.746582</v>
      </c>
      <c r="AT353">
        <v>0.5</v>
      </c>
      <c r="AU353">
        <v>200.12175199999999</v>
      </c>
      <c r="AV353">
        <v>4.1980111579999999</v>
      </c>
      <c r="AW353">
        <v>1.699367294</v>
      </c>
      <c r="AX353">
        <v>26.592382430000001</v>
      </c>
      <c r="AY353">
        <v>2</v>
      </c>
      <c r="AZ353">
        <v>4.644859791</v>
      </c>
      <c r="BA353">
        <v>1</v>
      </c>
      <c r="BB353">
        <v>9.289719582</v>
      </c>
      <c r="BC353">
        <v>24.974815370000002</v>
      </c>
      <c r="BD353">
        <v>26.592382430000001</v>
      </c>
      <c r="BE353">
        <v>25.008417130000002</v>
      </c>
      <c r="BF353">
        <v>399.53814699999998</v>
      </c>
      <c r="BG353">
        <v>382.79736329999997</v>
      </c>
      <c r="BH353">
        <v>15.46350861</v>
      </c>
      <c r="BI353">
        <v>17.820827479999998</v>
      </c>
      <c r="BJ353">
        <v>49.058322910000001</v>
      </c>
      <c r="BK353">
        <v>56.536972050000003</v>
      </c>
      <c r="BL353">
        <v>349.82107539999998</v>
      </c>
      <c r="BM353">
        <v>1797.746582</v>
      </c>
      <c r="BN353">
        <v>726.22344969999995</v>
      </c>
      <c r="BO353">
        <v>100.72461699999999</v>
      </c>
      <c r="BP353">
        <v>1.504141569</v>
      </c>
      <c r="BQ353">
        <v>0.17357246600000001</v>
      </c>
      <c r="BR353">
        <v>0.5</v>
      </c>
      <c r="BS353">
        <v>-1.355140209</v>
      </c>
      <c r="BT353">
        <v>7.355140209</v>
      </c>
      <c r="BU353">
        <v>1</v>
      </c>
      <c r="BV353">
        <v>0</v>
      </c>
      <c r="BW353">
        <v>0.15999999600000001</v>
      </c>
      <c r="BX353">
        <v>111115</v>
      </c>
      <c r="BY353">
        <v>1.749105377</v>
      </c>
      <c r="BZ353">
        <v>4.1980109999999998E-3</v>
      </c>
      <c r="CA353">
        <v>299.7423824</v>
      </c>
      <c r="CB353">
        <v>298.12481539999999</v>
      </c>
      <c r="CC353">
        <v>287.63944670000001</v>
      </c>
      <c r="CD353">
        <v>0.335077452</v>
      </c>
      <c r="CE353">
        <v>3.4943633169999999</v>
      </c>
      <c r="CF353">
        <v>34.692247250000001</v>
      </c>
      <c r="CG353">
        <v>16.871419759999998</v>
      </c>
      <c r="CH353">
        <v>25.783598900000001</v>
      </c>
      <c r="CI353">
        <v>3.3312913599999998</v>
      </c>
      <c r="CJ353">
        <v>0.24229057100000001</v>
      </c>
      <c r="CK353">
        <v>1.7949960229999999</v>
      </c>
      <c r="CL353">
        <v>1.5362953370000001</v>
      </c>
      <c r="CM353">
        <v>0.15200149499999999</v>
      </c>
      <c r="CN353">
        <v>19.417937420000001</v>
      </c>
      <c r="CO353">
        <v>0.50361485800000005</v>
      </c>
      <c r="CP353">
        <v>51.359590500000003</v>
      </c>
      <c r="CQ353">
        <v>378.775665</v>
      </c>
      <c r="CR353">
        <v>3.7524750000000003E-2</v>
      </c>
      <c r="CS353">
        <v>0</v>
      </c>
      <c r="CT353">
        <v>1573.0908830000001</v>
      </c>
      <c r="CU353">
        <v>428.28845209999997</v>
      </c>
      <c r="CV353">
        <v>0.25443126599999999</v>
      </c>
      <c r="CW353" t="e">
        <v>#DIV/0!</v>
      </c>
      <c r="CX353">
        <v>3</v>
      </c>
      <c r="CY353">
        <v>0.211306945138724</v>
      </c>
      <c r="CZ353">
        <v>-13.061861281658601</v>
      </c>
      <c r="DA353">
        <v>41.877944454409601</v>
      </c>
      <c r="DB353">
        <v>0.92131477799701</v>
      </c>
    </row>
    <row r="354" spans="1:106" x14ac:dyDescent="0.3">
      <c r="A354">
        <v>353</v>
      </c>
      <c r="B354" t="s">
        <v>98</v>
      </c>
      <c r="C354">
        <v>84</v>
      </c>
      <c r="D354">
        <v>3</v>
      </c>
      <c r="E354">
        <v>3</v>
      </c>
      <c r="F354">
        <v>5</v>
      </c>
      <c r="G354">
        <v>83</v>
      </c>
      <c r="H354" s="3">
        <v>41327</v>
      </c>
      <c r="I354">
        <v>2</v>
      </c>
      <c r="J354">
        <v>169.65099430000001</v>
      </c>
      <c r="K354">
        <v>3.0925774370000001</v>
      </c>
      <c r="L354">
        <v>189.50398079999999</v>
      </c>
      <c r="M354">
        <v>258.3946411</v>
      </c>
      <c r="N354">
        <v>47.4</v>
      </c>
      <c r="O354">
        <v>2</v>
      </c>
      <c r="P354" s="118">
        <v>0.58937499999999998</v>
      </c>
      <c r="Q354" s="118">
        <v>0.15763888888888888</v>
      </c>
      <c r="R354" s="118">
        <v>0.4317361111111111</v>
      </c>
      <c r="S354">
        <v>439.5</v>
      </c>
      <c r="T354">
        <v>0</v>
      </c>
      <c r="U354">
        <v>50</v>
      </c>
      <c r="V354">
        <v>-0.43648787900000002</v>
      </c>
      <c r="W354">
        <v>0.182485382</v>
      </c>
      <c r="X354">
        <v>52.027338210000003</v>
      </c>
      <c r="Y354">
        <v>26.542261119999999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t="e">
        <v>#DIV/0!</v>
      </c>
      <c r="AH354" t="e">
        <v>#DIV/0!</v>
      </c>
      <c r="AI354" t="e">
        <v>#DIV/0!</v>
      </c>
      <c r="AJ354">
        <v>-1</v>
      </c>
      <c r="AK354">
        <v>0.87</v>
      </c>
      <c r="AL354">
        <v>0.92</v>
      </c>
      <c r="AM354">
        <v>10.06966877</v>
      </c>
      <c r="AN354">
        <v>0.87503483400000004</v>
      </c>
      <c r="AO354">
        <v>3.5808500000000001E-4</v>
      </c>
      <c r="AP354" t="e">
        <v>#DIV/0!</v>
      </c>
      <c r="AQ354" t="e">
        <v>#DIV/0!</v>
      </c>
      <c r="AR354" t="e">
        <v>#DIV/0!</v>
      </c>
      <c r="AS354">
        <v>0</v>
      </c>
      <c r="AT354">
        <v>0.5</v>
      </c>
      <c r="AU354" t="e">
        <v>#DIV/0!</v>
      </c>
      <c r="AV354">
        <v>3.5000862079999999</v>
      </c>
      <c r="AW354">
        <v>1.929148131</v>
      </c>
      <c r="AX354">
        <v>26.542261119999999</v>
      </c>
      <c r="AY354">
        <v>2</v>
      </c>
      <c r="AZ354">
        <v>4.644859791</v>
      </c>
      <c r="BA354">
        <v>1</v>
      </c>
      <c r="BB354">
        <v>9.289719582</v>
      </c>
      <c r="BC354">
        <v>24.878896709999999</v>
      </c>
      <c r="BD354">
        <v>26.542261119999999</v>
      </c>
      <c r="BE354">
        <v>25.00964355</v>
      </c>
      <c r="BF354">
        <v>49.573791499999999</v>
      </c>
      <c r="BG354">
        <v>49.723449709999997</v>
      </c>
      <c r="BH354">
        <v>13.405238150000001</v>
      </c>
      <c r="BI354">
        <v>15.370421410000001</v>
      </c>
      <c r="BJ354">
        <v>42.95840836</v>
      </c>
      <c r="BK354">
        <v>49.256031040000003</v>
      </c>
      <c r="BL354">
        <v>350.73455810000002</v>
      </c>
      <c r="BM354">
        <v>1798.4216309999999</v>
      </c>
      <c r="BN354">
        <v>950.13330080000003</v>
      </c>
      <c r="BO354">
        <v>101.1625214</v>
      </c>
      <c r="BP354">
        <v>-0.19605672399999999</v>
      </c>
      <c r="BQ354">
        <v>0.14221413399999999</v>
      </c>
      <c r="BR354">
        <v>0.25</v>
      </c>
      <c r="BS354">
        <v>-1.355140209</v>
      </c>
      <c r="BT354">
        <v>7.355140209</v>
      </c>
      <c r="BU354">
        <v>1</v>
      </c>
      <c r="BV354">
        <v>0</v>
      </c>
      <c r="BW354">
        <v>0.15999999600000001</v>
      </c>
      <c r="BX354">
        <v>111115</v>
      </c>
      <c r="BY354">
        <v>1.7536727910000001</v>
      </c>
      <c r="BZ354">
        <v>3.5000859999999999E-3</v>
      </c>
      <c r="CA354">
        <v>299.6922611</v>
      </c>
      <c r="CB354">
        <v>298.02889670000002</v>
      </c>
      <c r="CC354">
        <v>287.7474545</v>
      </c>
      <c r="CD354">
        <v>0.45641120400000001</v>
      </c>
      <c r="CE354">
        <v>3.4840587150000002</v>
      </c>
      <c r="CF354">
        <v>34.440212320000001</v>
      </c>
      <c r="CG354">
        <v>19.069790919999999</v>
      </c>
      <c r="CH354">
        <v>25.71057892</v>
      </c>
      <c r="CI354">
        <v>3.316901267</v>
      </c>
      <c r="CJ354">
        <v>0.17896973599999999</v>
      </c>
      <c r="CK354">
        <v>1.5549105839999999</v>
      </c>
      <c r="CL354">
        <v>1.7619906830000001</v>
      </c>
      <c r="CM354">
        <v>0.112166719</v>
      </c>
      <c r="CN354">
        <v>5.2632167130000003</v>
      </c>
      <c r="CO354">
        <v>1.046334044</v>
      </c>
      <c r="CP354">
        <v>44.309022540000001</v>
      </c>
      <c r="CQ354">
        <v>49.786880969999999</v>
      </c>
      <c r="CR354">
        <v>-3.8846280000000002E-3</v>
      </c>
      <c r="CS354">
        <v>0</v>
      </c>
      <c r="CT354">
        <v>1573.681574</v>
      </c>
      <c r="CU354">
        <v>0</v>
      </c>
      <c r="CV354" t="e">
        <v>#DIV/0!</v>
      </c>
      <c r="CW354" t="e">
        <v>#DIV/0!</v>
      </c>
      <c r="CX354">
        <v>3</v>
      </c>
      <c r="CY354">
        <v>0.176030859903655</v>
      </c>
      <c r="CZ354">
        <v>-9.5949049626045895</v>
      </c>
      <c r="DA354">
        <v>36.173118612345696</v>
      </c>
      <c r="DB354">
        <v>0.79580860947160503</v>
      </c>
    </row>
    <row r="355" spans="1:106" x14ac:dyDescent="0.3">
      <c r="A355">
        <v>354</v>
      </c>
      <c r="B355" t="s">
        <v>98</v>
      </c>
      <c r="C355">
        <v>84</v>
      </c>
      <c r="D355">
        <v>3</v>
      </c>
      <c r="E355">
        <v>3</v>
      </c>
      <c r="F355">
        <v>5</v>
      </c>
      <c r="G355">
        <v>83</v>
      </c>
      <c r="H355" s="3">
        <v>41327</v>
      </c>
      <c r="I355">
        <v>2</v>
      </c>
      <c r="J355">
        <v>169.65099430000001</v>
      </c>
      <c r="K355">
        <v>3.0925774370000001</v>
      </c>
      <c r="L355">
        <v>189.50398079999999</v>
      </c>
      <c r="M355">
        <v>258.3946411</v>
      </c>
      <c r="N355">
        <v>47.4</v>
      </c>
      <c r="O355">
        <v>3</v>
      </c>
      <c r="P355" s="118">
        <v>0.59149305555555554</v>
      </c>
      <c r="Q355" s="118">
        <v>0.15763888888888888</v>
      </c>
      <c r="R355" s="118">
        <v>0.43385416666666665</v>
      </c>
      <c r="S355">
        <v>622.5</v>
      </c>
      <c r="T355">
        <v>0</v>
      </c>
      <c r="U355">
        <v>150</v>
      </c>
      <c r="V355">
        <v>7.4618781360000002</v>
      </c>
      <c r="W355">
        <v>0.21512171599999999</v>
      </c>
      <c r="X355">
        <v>86.196839589999996</v>
      </c>
      <c r="Y355">
        <v>26.477947239999999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t="e">
        <v>#DIV/0!</v>
      </c>
      <c r="AH355" t="e">
        <v>#DIV/0!</v>
      </c>
      <c r="AI355" t="e">
        <v>#DIV/0!</v>
      </c>
      <c r="AJ355">
        <v>-1</v>
      </c>
      <c r="AK355">
        <v>0.87</v>
      </c>
      <c r="AL355">
        <v>0.92</v>
      </c>
      <c r="AM355">
        <v>10.040945049999999</v>
      </c>
      <c r="AN355">
        <v>0.87502047299999997</v>
      </c>
      <c r="AO355">
        <v>5.3648690000000004E-3</v>
      </c>
      <c r="AP355" t="e">
        <v>#DIV/0!</v>
      </c>
      <c r="AQ355" t="e">
        <v>#DIV/0!</v>
      </c>
      <c r="AR355" t="e">
        <v>#DIV/0!</v>
      </c>
      <c r="AS355">
        <v>0</v>
      </c>
      <c r="AT355">
        <v>0.5</v>
      </c>
      <c r="AU355" t="e">
        <v>#DIV/0!</v>
      </c>
      <c r="AV355">
        <v>3.9880984449999999</v>
      </c>
      <c r="AW355">
        <v>1.8707633539999999</v>
      </c>
      <c r="AX355">
        <v>26.477947239999999</v>
      </c>
      <c r="AY355">
        <v>2</v>
      </c>
      <c r="AZ355">
        <v>4.644859791</v>
      </c>
      <c r="BA355">
        <v>1</v>
      </c>
      <c r="BB355">
        <v>9.289719582</v>
      </c>
      <c r="BC355">
        <v>24.945636749999998</v>
      </c>
      <c r="BD355">
        <v>26.477947239999999</v>
      </c>
      <c r="BE355">
        <v>25.005676269999999</v>
      </c>
      <c r="BF355">
        <v>150.90075680000001</v>
      </c>
      <c r="BG355">
        <v>146.31285099999999</v>
      </c>
      <c r="BH355">
        <v>13.5790205</v>
      </c>
      <c r="BI355">
        <v>15.817273139999999</v>
      </c>
      <c r="BJ355">
        <v>43.342292790000002</v>
      </c>
      <c r="BK355">
        <v>50.486480710000002</v>
      </c>
      <c r="BL355">
        <v>350.72158810000002</v>
      </c>
      <c r="BM355">
        <v>1802.5585940000001</v>
      </c>
      <c r="BN355">
        <v>1527.5433350000001</v>
      </c>
      <c r="BO355">
        <v>101.1623001</v>
      </c>
      <c r="BP355">
        <v>0.14722025399999999</v>
      </c>
      <c r="BQ355">
        <v>0.14230568699999999</v>
      </c>
      <c r="BR355">
        <v>0.25</v>
      </c>
      <c r="BS355">
        <v>-1.355140209</v>
      </c>
      <c r="BT355">
        <v>7.355140209</v>
      </c>
      <c r="BU355">
        <v>1</v>
      </c>
      <c r="BV355">
        <v>0</v>
      </c>
      <c r="BW355">
        <v>0.15999999600000001</v>
      </c>
      <c r="BX355">
        <v>111115</v>
      </c>
      <c r="BY355">
        <v>1.7536079410000001</v>
      </c>
      <c r="BZ355">
        <v>3.9880979999999998E-3</v>
      </c>
      <c r="CA355">
        <v>299.62794719999999</v>
      </c>
      <c r="CB355">
        <v>298.0956367</v>
      </c>
      <c r="CC355">
        <v>288.40936859999999</v>
      </c>
      <c r="CD355">
        <v>0.379120648</v>
      </c>
      <c r="CE355">
        <v>3.470875087</v>
      </c>
      <c r="CF355">
        <v>34.309966090000003</v>
      </c>
      <c r="CG355">
        <v>18.492692949999999</v>
      </c>
      <c r="CH355">
        <v>25.711791989999998</v>
      </c>
      <c r="CI355">
        <v>3.3171398839999999</v>
      </c>
      <c r="CJ355">
        <v>0.21025289699999999</v>
      </c>
      <c r="CK355">
        <v>1.600111732</v>
      </c>
      <c r="CL355">
        <v>1.7170281510000001</v>
      </c>
      <c r="CM355">
        <v>0.13183698899999999</v>
      </c>
      <c r="CN355">
        <v>8.719870555</v>
      </c>
      <c r="CO355">
        <v>0.58912692200000005</v>
      </c>
      <c r="CP355">
        <v>45.966720420000001</v>
      </c>
      <c r="CQ355">
        <v>145.22847640000001</v>
      </c>
      <c r="CR355">
        <v>2.3617823999999999E-2</v>
      </c>
      <c r="CS355">
        <v>0</v>
      </c>
      <c r="CT355">
        <v>1577.275672</v>
      </c>
      <c r="CU355">
        <v>0</v>
      </c>
      <c r="CV355" t="e">
        <v>#DIV/0!</v>
      </c>
      <c r="CW355" t="e">
        <v>#DIV/0!</v>
      </c>
      <c r="CX355">
        <v>3</v>
      </c>
      <c r="CY355">
        <v>0.176030859903655</v>
      </c>
      <c r="CZ355">
        <v>-9.5949049626045895</v>
      </c>
      <c r="DA355">
        <v>36.173118612345696</v>
      </c>
      <c r="DB355">
        <v>0.79580860947160503</v>
      </c>
    </row>
    <row r="356" spans="1:106" x14ac:dyDescent="0.3">
      <c r="A356">
        <v>355</v>
      </c>
      <c r="B356" t="s">
        <v>98</v>
      </c>
      <c r="C356">
        <v>84</v>
      </c>
      <c r="D356">
        <v>3</v>
      </c>
      <c r="E356">
        <v>3</v>
      </c>
      <c r="F356">
        <v>5</v>
      </c>
      <c r="G356">
        <v>83</v>
      </c>
      <c r="H356" s="3">
        <v>41327</v>
      </c>
      <c r="I356">
        <v>2</v>
      </c>
      <c r="J356">
        <v>169.65099430000001</v>
      </c>
      <c r="K356">
        <v>3.0925774370000001</v>
      </c>
      <c r="L356">
        <v>189.50398079999999</v>
      </c>
      <c r="M356">
        <v>258.3946411</v>
      </c>
      <c r="N356">
        <v>47.4</v>
      </c>
      <c r="O356">
        <v>5</v>
      </c>
      <c r="P356" s="118">
        <v>0.59616898148148145</v>
      </c>
      <c r="Q356" s="118">
        <v>0.15763888888888888</v>
      </c>
      <c r="R356" s="118">
        <v>0.43853009259259257</v>
      </c>
      <c r="S356">
        <v>1026.5</v>
      </c>
      <c r="T356">
        <v>0</v>
      </c>
      <c r="U356">
        <v>800</v>
      </c>
      <c r="V356">
        <v>47.834684860000003</v>
      </c>
      <c r="W356">
        <v>0.27899973099999997</v>
      </c>
      <c r="X356">
        <v>472.79092050000003</v>
      </c>
      <c r="Y356">
        <v>25.947391509999999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t="e">
        <v>#DIV/0!</v>
      </c>
      <c r="AH356" t="e">
        <v>#DIV/0!</v>
      </c>
      <c r="AI356" t="e">
        <v>#DIV/0!</v>
      </c>
      <c r="AJ356">
        <v>-1</v>
      </c>
      <c r="AK356">
        <v>0.87</v>
      </c>
      <c r="AL356">
        <v>0.92</v>
      </c>
      <c r="AM356">
        <v>10.040945049999999</v>
      </c>
      <c r="AN356">
        <v>0.87502047299999997</v>
      </c>
      <c r="AO356">
        <v>3.0965484000000001E-2</v>
      </c>
      <c r="AP356" t="e">
        <v>#DIV/0!</v>
      </c>
      <c r="AQ356" t="e">
        <v>#DIV/0!</v>
      </c>
      <c r="AR356" t="e">
        <v>#DIV/0!</v>
      </c>
      <c r="AS356">
        <v>0</v>
      </c>
      <c r="AT356">
        <v>0.5</v>
      </c>
      <c r="AU356" t="e">
        <v>#DIV/0!</v>
      </c>
      <c r="AV356">
        <v>4.6642849340000003</v>
      </c>
      <c r="AW356">
        <v>1.698781825</v>
      </c>
      <c r="AX356">
        <v>25.947391509999999</v>
      </c>
      <c r="AY356">
        <v>2</v>
      </c>
      <c r="AZ356">
        <v>4.644859791</v>
      </c>
      <c r="BA356">
        <v>1</v>
      </c>
      <c r="BB356">
        <v>9.289719582</v>
      </c>
      <c r="BC356">
        <v>24.95697594</v>
      </c>
      <c r="BD356">
        <v>25.947391509999999</v>
      </c>
      <c r="BE356">
        <v>25.003141400000001</v>
      </c>
      <c r="BF356">
        <v>800.56085210000003</v>
      </c>
      <c r="BG356">
        <v>771.23217769999997</v>
      </c>
      <c r="BH356">
        <v>13.841936110000001</v>
      </c>
      <c r="BI356">
        <v>16.457935330000002</v>
      </c>
      <c r="BJ356">
        <v>44.153316500000003</v>
      </c>
      <c r="BK356">
        <v>52.497890470000002</v>
      </c>
      <c r="BL356">
        <v>350.72796629999999</v>
      </c>
      <c r="BM356">
        <v>1802.321655</v>
      </c>
      <c r="BN356">
        <v>1558.669312</v>
      </c>
      <c r="BO356">
        <v>101.1661987</v>
      </c>
      <c r="BP356">
        <v>0.37500345699999998</v>
      </c>
      <c r="BQ356">
        <v>0.12701828800000001</v>
      </c>
      <c r="BR356">
        <v>0.5</v>
      </c>
      <c r="BS356">
        <v>-1.355140209</v>
      </c>
      <c r="BT356">
        <v>7.355140209</v>
      </c>
      <c r="BU356">
        <v>1</v>
      </c>
      <c r="BV356">
        <v>0</v>
      </c>
      <c r="BW356">
        <v>0.15999999600000001</v>
      </c>
      <c r="BX356">
        <v>111115</v>
      </c>
      <c r="BY356">
        <v>1.753639832</v>
      </c>
      <c r="BZ356">
        <v>4.6642849999999998E-3</v>
      </c>
      <c r="CA356">
        <v>299.09739150000001</v>
      </c>
      <c r="CB356">
        <v>298.10697590000001</v>
      </c>
      <c r="CC356">
        <v>288.37145839999999</v>
      </c>
      <c r="CD356">
        <v>0.28493934599999998</v>
      </c>
      <c r="CE356">
        <v>3.3637685820000001</v>
      </c>
      <c r="CF356">
        <v>33.249925609999998</v>
      </c>
      <c r="CG356">
        <v>16.79199028</v>
      </c>
      <c r="CH356">
        <v>25.452183720000001</v>
      </c>
      <c r="CI356">
        <v>3.266414277</v>
      </c>
      <c r="CJ356">
        <v>0.27086480200000002</v>
      </c>
      <c r="CK356">
        <v>1.6649867570000001</v>
      </c>
      <c r="CL356">
        <v>1.6014275200000001</v>
      </c>
      <c r="CM356">
        <v>0.17000304999999999</v>
      </c>
      <c r="CN356">
        <v>47.830460219999999</v>
      </c>
      <c r="CO356">
        <v>0.61303318799999995</v>
      </c>
      <c r="CP356">
        <v>49.720539289999998</v>
      </c>
      <c r="CQ356">
        <v>764.28074890000005</v>
      </c>
      <c r="CR356">
        <v>3.1119014E-2</v>
      </c>
      <c r="CS356">
        <v>0</v>
      </c>
      <c r="CT356">
        <v>1577.068346</v>
      </c>
      <c r="CU356">
        <v>0</v>
      </c>
      <c r="CV356" t="e">
        <v>#DIV/0!</v>
      </c>
      <c r="CW356" t="e">
        <v>#DIV/0!</v>
      </c>
      <c r="CX356">
        <v>3</v>
      </c>
      <c r="CY356">
        <v>0.176030859903655</v>
      </c>
      <c r="CZ356">
        <v>-9.5949049626045895</v>
      </c>
      <c r="DA356">
        <v>36.173118612345696</v>
      </c>
      <c r="DB356">
        <v>0.79580860947160503</v>
      </c>
    </row>
    <row r="357" spans="1:106" x14ac:dyDescent="0.3">
      <c r="A357">
        <v>356</v>
      </c>
      <c r="B357" t="s">
        <v>98</v>
      </c>
      <c r="C357">
        <v>84</v>
      </c>
      <c r="D357">
        <v>3</v>
      </c>
      <c r="E357">
        <v>3</v>
      </c>
      <c r="F357">
        <v>5</v>
      </c>
      <c r="G357">
        <v>83</v>
      </c>
      <c r="H357" s="3">
        <v>41327</v>
      </c>
      <c r="I357">
        <v>2</v>
      </c>
      <c r="J357">
        <v>169.65099430000001</v>
      </c>
      <c r="K357">
        <v>3.0925774370000001</v>
      </c>
      <c r="L357">
        <v>189.50398079999999</v>
      </c>
      <c r="M357">
        <v>258.3946411</v>
      </c>
      <c r="N357">
        <v>47.4</v>
      </c>
      <c r="O357">
        <v>6</v>
      </c>
      <c r="P357" s="118">
        <v>0.59843750000000007</v>
      </c>
      <c r="Q357" s="118">
        <v>0.15763888888888888</v>
      </c>
      <c r="R357" s="118">
        <v>0.44079861111111113</v>
      </c>
      <c r="S357">
        <v>1214</v>
      </c>
      <c r="T357">
        <v>0</v>
      </c>
      <c r="U357">
        <v>400</v>
      </c>
      <c r="V357">
        <v>28.0981372</v>
      </c>
      <c r="W357">
        <v>0.288073142</v>
      </c>
      <c r="X357">
        <v>214.12746709999999</v>
      </c>
      <c r="Y357">
        <v>26.037414550000001</v>
      </c>
      <c r="Z357">
        <v>1</v>
      </c>
      <c r="AA357">
        <v>1</v>
      </c>
      <c r="AB357">
        <v>0</v>
      </c>
      <c r="AC357">
        <v>0</v>
      </c>
      <c r="AD357">
        <v>507.65234379999998</v>
      </c>
      <c r="AE357">
        <v>964.22399900000005</v>
      </c>
      <c r="AF357">
        <v>731.20874019999997</v>
      </c>
      <c r="AG357" t="e">
        <v>#DIV/0!</v>
      </c>
      <c r="AH357">
        <v>0.47351202199999998</v>
      </c>
      <c r="AI357">
        <v>0.24166092</v>
      </c>
      <c r="AJ357">
        <v>-1</v>
      </c>
      <c r="AK357">
        <v>0.87</v>
      </c>
      <c r="AL357">
        <v>0.92</v>
      </c>
      <c r="AM357">
        <v>10.040945049999999</v>
      </c>
      <c r="AN357">
        <v>0.87502047299999997</v>
      </c>
      <c r="AO357">
        <v>1.8456622999999998E-2</v>
      </c>
      <c r="AP357">
        <v>0.51035857399999995</v>
      </c>
      <c r="AQ357">
        <v>1.8993786020000001</v>
      </c>
      <c r="AR357">
        <v>-1</v>
      </c>
      <c r="AS357">
        <v>1801.7508539999999</v>
      </c>
      <c r="AT357">
        <v>0.5</v>
      </c>
      <c r="AU357">
        <v>190.4975436</v>
      </c>
      <c r="AV357">
        <v>4.8106303849999996</v>
      </c>
      <c r="AW357">
        <v>1.6982429960000001</v>
      </c>
      <c r="AX357">
        <v>26.037414550000001</v>
      </c>
      <c r="AY357">
        <v>2</v>
      </c>
      <c r="AZ357">
        <v>4.644859791</v>
      </c>
      <c r="BA357">
        <v>1</v>
      </c>
      <c r="BB357">
        <v>9.289719582</v>
      </c>
      <c r="BC357">
        <v>25.00337601</v>
      </c>
      <c r="BD357">
        <v>26.037414550000001</v>
      </c>
      <c r="BE357">
        <v>25.005626679999999</v>
      </c>
      <c r="BF357">
        <v>399.58795170000002</v>
      </c>
      <c r="BG357">
        <v>382.51483150000001</v>
      </c>
      <c r="BH357">
        <v>13.9426384</v>
      </c>
      <c r="BI357">
        <v>16.64038086</v>
      </c>
      <c r="BJ357">
        <v>44.352951050000001</v>
      </c>
      <c r="BK357">
        <v>52.934749600000004</v>
      </c>
      <c r="BL357">
        <v>350.70654300000001</v>
      </c>
      <c r="BM357">
        <v>1801.7508539999999</v>
      </c>
      <c r="BN357">
        <v>1559.2670900000001</v>
      </c>
      <c r="BO357">
        <v>101.16914370000001</v>
      </c>
      <c r="BP357">
        <v>0.37500345699999998</v>
      </c>
      <c r="BQ357">
        <v>0.12701828800000001</v>
      </c>
      <c r="BR357">
        <v>0.75</v>
      </c>
      <c r="BS357">
        <v>-1.355140209</v>
      </c>
      <c r="BT357">
        <v>7.355140209</v>
      </c>
      <c r="BU357">
        <v>1</v>
      </c>
      <c r="BV357">
        <v>0</v>
      </c>
      <c r="BW357">
        <v>0.15999999600000001</v>
      </c>
      <c r="BX357">
        <v>111115</v>
      </c>
      <c r="BY357">
        <v>1.753532715</v>
      </c>
      <c r="BZ357">
        <v>4.8106299999999998E-3</v>
      </c>
      <c r="CA357">
        <v>299.18741460000001</v>
      </c>
      <c r="CB357">
        <v>298.15337599999998</v>
      </c>
      <c r="CC357">
        <v>288.2801303</v>
      </c>
      <c r="CD357">
        <v>0.25674463600000003</v>
      </c>
      <c r="CE357">
        <v>3.3817360779999999</v>
      </c>
      <c r="CF357">
        <v>33.426556310000002</v>
      </c>
      <c r="CG357">
        <v>16.786175450000002</v>
      </c>
      <c r="CH357">
        <v>25.520395279999999</v>
      </c>
      <c r="CI357">
        <v>3.2796762479999999</v>
      </c>
      <c r="CJ357">
        <v>0.27940870899999998</v>
      </c>
      <c r="CK357">
        <v>1.683493082</v>
      </c>
      <c r="CL357">
        <v>1.5961831660000001</v>
      </c>
      <c r="CM357">
        <v>0.17538875400000001</v>
      </c>
      <c r="CN357">
        <v>21.66309248</v>
      </c>
      <c r="CO357">
        <v>0.55978866599999999</v>
      </c>
      <c r="CP357">
        <v>50.041707729999999</v>
      </c>
      <c r="CQ357">
        <v>378.431556</v>
      </c>
      <c r="CR357">
        <v>3.7155431000000003E-2</v>
      </c>
      <c r="CS357">
        <v>0</v>
      </c>
      <c r="CT357">
        <v>1576.568884</v>
      </c>
      <c r="CU357">
        <v>456.57165529999997</v>
      </c>
      <c r="CV357">
        <v>0.24166092</v>
      </c>
      <c r="CW357" t="e">
        <v>#DIV/0!</v>
      </c>
      <c r="CX357">
        <v>3</v>
      </c>
      <c r="CY357">
        <v>0.176030859903655</v>
      </c>
      <c r="CZ357">
        <v>-9.5949049626045895</v>
      </c>
      <c r="DA357">
        <v>36.173118612345696</v>
      </c>
      <c r="DB357">
        <v>0.79580860947160503</v>
      </c>
    </row>
    <row r="358" spans="1:106" x14ac:dyDescent="0.3">
      <c r="A358">
        <v>357</v>
      </c>
      <c r="B358" t="s">
        <v>102</v>
      </c>
      <c r="C358">
        <v>88</v>
      </c>
      <c r="D358">
        <v>12</v>
      </c>
      <c r="E358">
        <v>3</v>
      </c>
      <c r="F358">
        <v>6</v>
      </c>
      <c r="G358">
        <v>83</v>
      </c>
      <c r="H358" s="3">
        <v>41327</v>
      </c>
      <c r="I358">
        <v>2</v>
      </c>
      <c r="J358">
        <v>170.90532490000001</v>
      </c>
      <c r="K358">
        <v>3.3216109020000002</v>
      </c>
      <c r="L358">
        <v>190.0604936</v>
      </c>
      <c r="M358">
        <v>272.95234959999999</v>
      </c>
      <c r="N358">
        <v>41.8</v>
      </c>
      <c r="O358">
        <v>8</v>
      </c>
      <c r="P358" s="118">
        <v>0.60476851851851854</v>
      </c>
      <c r="Q358" s="118">
        <v>0.15763888888888888</v>
      </c>
      <c r="R358" s="118">
        <v>0.44712962962962965</v>
      </c>
      <c r="S358">
        <v>1769.5</v>
      </c>
      <c r="T358">
        <v>0</v>
      </c>
      <c r="U358">
        <v>50</v>
      </c>
      <c r="V358" s="14">
        <v>-0.62182264399999998</v>
      </c>
      <c r="W358" s="14">
        <v>0.21315205600000001</v>
      </c>
      <c r="X358" s="14">
        <v>52.90309062</v>
      </c>
      <c r="Y358">
        <v>26.792757030000001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e">
        <v>#DIV/0!</v>
      </c>
      <c r="AH358" t="e">
        <v>#DIV/0!</v>
      </c>
      <c r="AI358" t="e">
        <v>#DIV/0!</v>
      </c>
      <c r="AJ358">
        <v>-1</v>
      </c>
      <c r="AK358">
        <v>0.87</v>
      </c>
      <c r="AL358">
        <v>0.92</v>
      </c>
      <c r="AM358">
        <v>10.06966877</v>
      </c>
      <c r="AN358">
        <v>0.87503483400000004</v>
      </c>
      <c r="AO358">
        <v>2.40301E-4</v>
      </c>
      <c r="AP358" t="e">
        <v>#DIV/0!</v>
      </c>
      <c r="AQ358" t="e">
        <v>#DIV/0!</v>
      </c>
      <c r="AR358" t="e">
        <v>#DIV/0!</v>
      </c>
      <c r="AS358">
        <v>1801.7508539999999</v>
      </c>
      <c r="AT358">
        <v>0.5</v>
      </c>
      <c r="AU358" t="e">
        <v>#DIV/0!</v>
      </c>
      <c r="AV358">
        <v>4.0694983440000003</v>
      </c>
      <c r="AW358">
        <v>1.9253842409999999</v>
      </c>
      <c r="AX358">
        <v>26.792757030000001</v>
      </c>
      <c r="AY358">
        <v>2</v>
      </c>
      <c r="AZ358">
        <v>4.644859791</v>
      </c>
      <c r="BA358">
        <v>1</v>
      </c>
      <c r="BB358">
        <v>9.289719582</v>
      </c>
      <c r="BC358">
        <v>25.094383239999999</v>
      </c>
      <c r="BD358">
        <v>26.792757030000001</v>
      </c>
      <c r="BE358">
        <v>24.995855330000001</v>
      </c>
      <c r="BF358">
        <v>49.503139500000003</v>
      </c>
      <c r="BG358">
        <v>49.742317200000002</v>
      </c>
      <c r="BH358">
        <v>13.636080740000001</v>
      </c>
      <c r="BI358">
        <v>15.9199295</v>
      </c>
      <c r="BJ358">
        <v>43.13872147</v>
      </c>
      <c r="BK358">
        <v>50.363842009999999</v>
      </c>
      <c r="BL358">
        <v>350.6985474</v>
      </c>
      <c r="BM358">
        <v>1798.520874</v>
      </c>
      <c r="BN358">
        <v>1585.8607179999999</v>
      </c>
      <c r="BO358">
        <v>101.1588058</v>
      </c>
      <c r="BP358">
        <v>-0.13506734400000001</v>
      </c>
      <c r="BQ358">
        <v>0.150169685</v>
      </c>
      <c r="BR358">
        <v>0.25</v>
      </c>
      <c r="BS358">
        <v>-1.355140209</v>
      </c>
      <c r="BT358">
        <v>7.355140209</v>
      </c>
      <c r="BU358">
        <v>1</v>
      </c>
      <c r="BV358">
        <v>0</v>
      </c>
      <c r="BW358">
        <v>0.15999999600000001</v>
      </c>
      <c r="BX358">
        <v>111115</v>
      </c>
      <c r="BY358">
        <v>1.753492737</v>
      </c>
      <c r="BZ358">
        <v>4.0694980000000004E-3</v>
      </c>
      <c r="CA358">
        <v>299.94275699999997</v>
      </c>
      <c r="CB358">
        <v>298.24438320000002</v>
      </c>
      <c r="CC358">
        <v>287.76333340000002</v>
      </c>
      <c r="CD358">
        <v>0.35433620500000002</v>
      </c>
      <c r="CE358">
        <v>3.5358252979999998</v>
      </c>
      <c r="CF358">
        <v>34.95321311</v>
      </c>
      <c r="CG358">
        <v>19.033283600000001</v>
      </c>
      <c r="CH358">
        <v>25.943570139999999</v>
      </c>
      <c r="CI358">
        <v>3.3630077310000002</v>
      </c>
      <c r="CJ358">
        <v>0.208370996</v>
      </c>
      <c r="CK358">
        <v>1.6104410579999999</v>
      </c>
      <c r="CL358">
        <v>1.752566673</v>
      </c>
      <c r="CM358">
        <v>0.130653144</v>
      </c>
      <c r="CN358">
        <v>5.3516134729999996</v>
      </c>
      <c r="CO358">
        <v>1.063542947</v>
      </c>
      <c r="CP358">
        <v>45.378421629999998</v>
      </c>
      <c r="CQ358">
        <v>49.832681669999999</v>
      </c>
      <c r="CR358">
        <v>-5.6624149999999996E-3</v>
      </c>
      <c r="CS358">
        <v>0</v>
      </c>
      <c r="CT358">
        <v>1573.768415</v>
      </c>
      <c r="CU358">
        <v>0</v>
      </c>
      <c r="CV358" t="e">
        <v>#DIV/0!</v>
      </c>
      <c r="CW358" t="e">
        <v>#DIV/0!</v>
      </c>
      <c r="CX358">
        <v>12</v>
      </c>
      <c r="CY358">
        <v>0.19184256969966601</v>
      </c>
      <c r="CZ358">
        <v>-10.770887493595099</v>
      </c>
      <c r="DA358">
        <v>39.108180628318003</v>
      </c>
      <c r="DB358">
        <v>0.86037997382299602</v>
      </c>
    </row>
    <row r="359" spans="1:106" x14ac:dyDescent="0.3">
      <c r="A359">
        <v>358</v>
      </c>
      <c r="B359" t="s">
        <v>102</v>
      </c>
      <c r="C359">
        <v>88</v>
      </c>
      <c r="D359">
        <v>12</v>
      </c>
      <c r="E359">
        <v>3</v>
      </c>
      <c r="F359">
        <v>6</v>
      </c>
      <c r="G359">
        <v>83</v>
      </c>
      <c r="H359" s="3">
        <v>41327</v>
      </c>
      <c r="I359">
        <v>2</v>
      </c>
      <c r="J359">
        <v>170.90532490000001</v>
      </c>
      <c r="K359">
        <v>3.3216109020000002</v>
      </c>
      <c r="L359">
        <v>190.0604936</v>
      </c>
      <c r="M359">
        <v>272.95234959999999</v>
      </c>
      <c r="N359">
        <v>41.8</v>
      </c>
      <c r="O359">
        <v>9</v>
      </c>
      <c r="P359" s="118">
        <v>0.60688657407407409</v>
      </c>
      <c r="Q359" s="118">
        <v>0.15763888888888888</v>
      </c>
      <c r="R359" s="118">
        <v>0.44924768518518521</v>
      </c>
      <c r="S359">
        <v>1952.5</v>
      </c>
      <c r="T359">
        <v>0</v>
      </c>
      <c r="U359">
        <v>150</v>
      </c>
      <c r="V359" s="14">
        <v>8.2294982559999994</v>
      </c>
      <c r="W359" s="14">
        <v>0.25534760699999998</v>
      </c>
      <c r="X359" s="14">
        <v>89.539634960000001</v>
      </c>
      <c r="Y359">
        <v>26.390283579999998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t="e">
        <v>#DIV/0!</v>
      </c>
      <c r="AH359" t="e">
        <v>#DIV/0!</v>
      </c>
      <c r="AI359" t="e">
        <v>#DIV/0!</v>
      </c>
      <c r="AJ359">
        <v>-1</v>
      </c>
      <c r="AK359">
        <v>0.87</v>
      </c>
      <c r="AL359">
        <v>0.92</v>
      </c>
      <c r="AM359">
        <v>10.06966877</v>
      </c>
      <c r="AN359">
        <v>0.87503483400000004</v>
      </c>
      <c r="AO359">
        <v>5.8651629999999996E-3</v>
      </c>
      <c r="AP359" t="e">
        <v>#DIV/0!</v>
      </c>
      <c r="AQ359" t="e">
        <v>#DIV/0!</v>
      </c>
      <c r="AR359" t="e">
        <v>#DIV/0!</v>
      </c>
      <c r="AS359">
        <v>1801.7508539999999</v>
      </c>
      <c r="AT359">
        <v>0.5</v>
      </c>
      <c r="AU359" t="e">
        <v>#DIV/0!</v>
      </c>
      <c r="AV359">
        <v>4.5546340970000001</v>
      </c>
      <c r="AW359">
        <v>1.8071201429999999</v>
      </c>
      <c r="AX359">
        <v>26.390283579999998</v>
      </c>
      <c r="AY359">
        <v>2</v>
      </c>
      <c r="AZ359">
        <v>4.644859791</v>
      </c>
      <c r="BA359">
        <v>1</v>
      </c>
      <c r="BB359">
        <v>9.289719582</v>
      </c>
      <c r="BC359">
        <v>25.078910830000002</v>
      </c>
      <c r="BD359">
        <v>26.390283579999998</v>
      </c>
      <c r="BE359">
        <v>25.002504349999999</v>
      </c>
      <c r="BF359">
        <v>150.8275299</v>
      </c>
      <c r="BG359">
        <v>145.7556458</v>
      </c>
      <c r="BH359">
        <v>13.71584034</v>
      </c>
      <c r="BI359">
        <v>16.271083829999998</v>
      </c>
      <c r="BJ359">
        <v>43.428203580000002</v>
      </c>
      <c r="BK359">
        <v>51.518821719999998</v>
      </c>
      <c r="BL359">
        <v>350.69262700000002</v>
      </c>
      <c r="BM359">
        <v>1798.3436280000001</v>
      </c>
      <c r="BN359">
        <v>1574.4329829999999</v>
      </c>
      <c r="BO359">
        <v>101.15214539999999</v>
      </c>
      <c r="BP359">
        <v>7.1673988999999994E-2</v>
      </c>
      <c r="BQ359">
        <v>0.14346154</v>
      </c>
      <c r="BR359">
        <v>0.5</v>
      </c>
      <c r="BS359">
        <v>-1.355140209</v>
      </c>
      <c r="BT359">
        <v>7.355140209</v>
      </c>
      <c r="BU359">
        <v>1</v>
      </c>
      <c r="BV359">
        <v>0</v>
      </c>
      <c r="BW359">
        <v>0.15999999600000001</v>
      </c>
      <c r="BX359">
        <v>111115</v>
      </c>
      <c r="BY359">
        <v>1.7534631350000001</v>
      </c>
      <c r="BZ359">
        <v>4.5546340000000001E-3</v>
      </c>
      <c r="CA359">
        <v>299.54028360000001</v>
      </c>
      <c r="CB359">
        <v>298.22891079999999</v>
      </c>
      <c r="CC359">
        <v>287.73497400000002</v>
      </c>
      <c r="CD359">
        <v>0.28677454699999999</v>
      </c>
      <c r="CE359">
        <v>3.4529751809999998</v>
      </c>
      <c r="CF359">
        <v>34.136450269999997</v>
      </c>
      <c r="CG359">
        <v>17.865366439999999</v>
      </c>
      <c r="CH359">
        <v>25.73459721</v>
      </c>
      <c r="CI359">
        <v>3.3216285609999998</v>
      </c>
      <c r="CJ359">
        <v>0.248516602</v>
      </c>
      <c r="CK359">
        <v>1.645855037</v>
      </c>
      <c r="CL359">
        <v>1.675773524</v>
      </c>
      <c r="CM359">
        <v>0.155922487</v>
      </c>
      <c r="CN359">
        <v>9.0571261730000003</v>
      </c>
      <c r="CO359">
        <v>0.61431332199999999</v>
      </c>
      <c r="CP359">
        <v>47.747948909999998</v>
      </c>
      <c r="CQ359">
        <v>144.55971919999999</v>
      </c>
      <c r="CR359">
        <v>2.7181961000000001E-2</v>
      </c>
      <c r="CS359">
        <v>0</v>
      </c>
      <c r="CT359">
        <v>1573.613319</v>
      </c>
      <c r="CU359">
        <v>0</v>
      </c>
      <c r="CV359" t="e">
        <v>#DIV/0!</v>
      </c>
      <c r="CW359" t="e">
        <v>#DIV/0!</v>
      </c>
      <c r="CX359">
        <v>12</v>
      </c>
      <c r="CY359">
        <v>0.19184256969966601</v>
      </c>
      <c r="CZ359">
        <v>-10.770887493595099</v>
      </c>
      <c r="DA359">
        <v>39.108180628318003</v>
      </c>
      <c r="DB359">
        <v>0.86037997382299602</v>
      </c>
    </row>
    <row r="360" spans="1:106" x14ac:dyDescent="0.3">
      <c r="A360">
        <v>359</v>
      </c>
      <c r="B360" t="s">
        <v>102</v>
      </c>
      <c r="C360">
        <v>88</v>
      </c>
      <c r="D360">
        <v>12</v>
      </c>
      <c r="E360">
        <v>3</v>
      </c>
      <c r="F360">
        <v>6</v>
      </c>
      <c r="G360">
        <v>83</v>
      </c>
      <c r="H360" s="3">
        <v>41327</v>
      </c>
      <c r="I360">
        <v>2</v>
      </c>
      <c r="J360">
        <v>170.90532490000001</v>
      </c>
      <c r="K360">
        <v>3.3216109020000002</v>
      </c>
      <c r="L360">
        <v>190.0604936</v>
      </c>
      <c r="M360">
        <v>272.95234959999999</v>
      </c>
      <c r="N360">
        <v>41.8</v>
      </c>
      <c r="O360">
        <v>11</v>
      </c>
      <c r="P360" s="118">
        <v>0.61162037037037031</v>
      </c>
      <c r="Q360" s="118">
        <v>0.15763888888888888</v>
      </c>
      <c r="R360" s="118">
        <v>0.45398148148148149</v>
      </c>
      <c r="S360">
        <v>2361.5</v>
      </c>
      <c r="T360">
        <v>0</v>
      </c>
      <c r="U360">
        <v>800</v>
      </c>
      <c r="V360" s="14">
        <v>50.357279259999999</v>
      </c>
      <c r="W360" s="14">
        <v>0.290830696</v>
      </c>
      <c r="X360" s="14">
        <v>467.56212820000002</v>
      </c>
      <c r="Y360">
        <v>25.962701800000001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t="e">
        <v>#DIV/0!</v>
      </c>
      <c r="AH360" t="e">
        <v>#DIV/0!</v>
      </c>
      <c r="AI360" t="e">
        <v>#DIV/0!</v>
      </c>
      <c r="AJ360">
        <v>-1</v>
      </c>
      <c r="AK360">
        <v>0.87</v>
      </c>
      <c r="AL360">
        <v>0.92</v>
      </c>
      <c r="AM360">
        <v>10.06966877</v>
      </c>
      <c r="AN360">
        <v>0.87503483400000004</v>
      </c>
      <c r="AO360">
        <v>3.2624162999999998E-2</v>
      </c>
      <c r="AP360" t="e">
        <v>#DIV/0!</v>
      </c>
      <c r="AQ360" t="e">
        <v>#DIV/0!</v>
      </c>
      <c r="AR360" t="e">
        <v>#DIV/0!</v>
      </c>
      <c r="AS360">
        <v>1801.7508539999999</v>
      </c>
      <c r="AT360">
        <v>0.5</v>
      </c>
      <c r="AU360" t="e">
        <v>#DIV/0!</v>
      </c>
      <c r="AV360">
        <v>4.8644545880000001</v>
      </c>
      <c r="AW360">
        <v>1.7011828959999999</v>
      </c>
      <c r="AX360">
        <v>25.962701800000001</v>
      </c>
      <c r="AY360">
        <v>2</v>
      </c>
      <c r="AZ360">
        <v>4.644859791</v>
      </c>
      <c r="BA360">
        <v>1</v>
      </c>
      <c r="BB360">
        <v>9.289719582</v>
      </c>
      <c r="BC360">
        <v>25.071559910000001</v>
      </c>
      <c r="BD360">
        <v>25.962701800000001</v>
      </c>
      <c r="BE360">
        <v>24.997264860000001</v>
      </c>
      <c r="BF360">
        <v>799.8711548</v>
      </c>
      <c r="BG360">
        <v>769.01831049999998</v>
      </c>
      <c r="BH360">
        <v>13.740500450000001</v>
      </c>
      <c r="BI360">
        <v>16.469070429999999</v>
      </c>
      <c r="BJ360">
        <v>43.518909450000002</v>
      </c>
      <c r="BK360">
        <v>52.160831450000003</v>
      </c>
      <c r="BL360">
        <v>350.68490600000001</v>
      </c>
      <c r="BM360">
        <v>1799.0253909999999</v>
      </c>
      <c r="BN360">
        <v>1577.3093260000001</v>
      </c>
      <c r="BO360">
        <v>101.1371918</v>
      </c>
      <c r="BP360">
        <v>5.4553628E-2</v>
      </c>
      <c r="BQ360">
        <v>0.12556679500000001</v>
      </c>
      <c r="BR360">
        <v>0.5</v>
      </c>
      <c r="BS360">
        <v>-1.355140209</v>
      </c>
      <c r="BT360">
        <v>7.355140209</v>
      </c>
      <c r="BU360">
        <v>1</v>
      </c>
      <c r="BV360">
        <v>0</v>
      </c>
      <c r="BW360">
        <v>0.15999999600000001</v>
      </c>
      <c r="BX360">
        <v>111115</v>
      </c>
      <c r="BY360">
        <v>1.75342453</v>
      </c>
      <c r="BZ360">
        <v>4.8644550000000002E-3</v>
      </c>
      <c r="CA360">
        <v>299.11270180000002</v>
      </c>
      <c r="CB360">
        <v>298.22155989999999</v>
      </c>
      <c r="CC360">
        <v>287.84405609999999</v>
      </c>
      <c r="CD360">
        <v>0.25208348400000002</v>
      </c>
      <c r="CE360">
        <v>3.3668184299999999</v>
      </c>
      <c r="CF360">
        <v>33.289617509999999</v>
      </c>
      <c r="CG360">
        <v>16.820547080000001</v>
      </c>
      <c r="CH360">
        <v>25.517130850000001</v>
      </c>
      <c r="CI360">
        <v>3.2790404940000002</v>
      </c>
      <c r="CJ360">
        <v>0.28200213299999999</v>
      </c>
      <c r="CK360">
        <v>1.6656355350000001</v>
      </c>
      <c r="CL360">
        <v>1.61340496</v>
      </c>
      <c r="CM360">
        <v>0.177023817</v>
      </c>
      <c r="CN360">
        <v>47.287920620000001</v>
      </c>
      <c r="CO360">
        <v>0.60799869399999995</v>
      </c>
      <c r="CP360">
        <v>49.755896030000002</v>
      </c>
      <c r="CQ360">
        <v>761.70029339999996</v>
      </c>
      <c r="CR360">
        <v>3.2894453999999997E-2</v>
      </c>
      <c r="CS360">
        <v>0</v>
      </c>
      <c r="CT360">
        <v>1574.209885</v>
      </c>
      <c r="CU360">
        <v>0</v>
      </c>
      <c r="CV360" t="e">
        <v>#DIV/0!</v>
      </c>
      <c r="CW360" t="e">
        <v>#DIV/0!</v>
      </c>
      <c r="CX360">
        <v>12</v>
      </c>
      <c r="CY360">
        <v>0.19184256969966601</v>
      </c>
      <c r="CZ360">
        <v>-10.770887493595099</v>
      </c>
      <c r="DA360">
        <v>39.108180628318003</v>
      </c>
      <c r="DB360">
        <v>0.86037997382299602</v>
      </c>
    </row>
    <row r="361" spans="1:106" x14ac:dyDescent="0.3">
      <c r="A361">
        <v>360</v>
      </c>
      <c r="B361" t="s">
        <v>102</v>
      </c>
      <c r="C361">
        <v>88</v>
      </c>
      <c r="D361">
        <v>12</v>
      </c>
      <c r="E361">
        <v>3</v>
      </c>
      <c r="F361">
        <v>6</v>
      </c>
      <c r="G361">
        <v>83</v>
      </c>
      <c r="H361" s="3">
        <v>41327</v>
      </c>
      <c r="I361">
        <v>2</v>
      </c>
      <c r="J361">
        <v>170.90532490000001</v>
      </c>
      <c r="K361">
        <v>3.3216109020000002</v>
      </c>
      <c r="L361">
        <v>190.0604936</v>
      </c>
      <c r="M361">
        <v>272.95234959999999</v>
      </c>
      <c r="N361">
        <v>41.8</v>
      </c>
      <c r="O361">
        <v>13</v>
      </c>
      <c r="P361" s="118">
        <v>0.61409722222222218</v>
      </c>
      <c r="Q361" s="118">
        <v>0.15763888888888888</v>
      </c>
      <c r="R361" s="118">
        <v>0.45645833333333335</v>
      </c>
      <c r="S361">
        <v>2566.5</v>
      </c>
      <c r="T361">
        <v>0</v>
      </c>
      <c r="U361">
        <v>400</v>
      </c>
      <c r="V361" s="14">
        <v>28.695196769999999</v>
      </c>
      <c r="W361" s="14">
        <v>0.27872988999999998</v>
      </c>
      <c r="X361" s="14">
        <v>205.72120319999999</v>
      </c>
      <c r="Y361">
        <v>26.03013039</v>
      </c>
      <c r="Z361">
        <v>2</v>
      </c>
      <c r="AA361">
        <v>2</v>
      </c>
      <c r="AB361">
        <v>0</v>
      </c>
      <c r="AC361">
        <v>0</v>
      </c>
      <c r="AD361">
        <v>456.6806641</v>
      </c>
      <c r="AE361">
        <v>841.88916019999999</v>
      </c>
      <c r="AF361">
        <v>614.94580080000003</v>
      </c>
      <c r="AG361" t="e">
        <v>#DIV/0!</v>
      </c>
      <c r="AH361">
        <v>0.457552507</v>
      </c>
      <c r="AI361">
        <v>0.26956441599999997</v>
      </c>
      <c r="AJ361">
        <v>-1</v>
      </c>
      <c r="AK361">
        <v>0.87</v>
      </c>
      <c r="AL361">
        <v>0.92</v>
      </c>
      <c r="AM361">
        <v>10.06966877</v>
      </c>
      <c r="AN361">
        <v>0.87503483400000004</v>
      </c>
      <c r="AO361">
        <v>1.8863747E-2</v>
      </c>
      <c r="AP361">
        <v>0.58914422099999997</v>
      </c>
      <c r="AQ361">
        <v>1.8434964</v>
      </c>
      <c r="AR361">
        <v>-1</v>
      </c>
      <c r="AS361">
        <v>1799.007202</v>
      </c>
      <c r="AT361">
        <v>0.5</v>
      </c>
      <c r="AU361">
        <v>212.17333859999999</v>
      </c>
      <c r="AV361">
        <v>4.7377193650000002</v>
      </c>
      <c r="AW361">
        <v>1.7263912370000001</v>
      </c>
      <c r="AX361">
        <v>26.03013039</v>
      </c>
      <c r="AY361">
        <v>2</v>
      </c>
      <c r="AZ361">
        <v>4.644859791</v>
      </c>
      <c r="BA361">
        <v>1</v>
      </c>
      <c r="BB361">
        <v>9.289719582</v>
      </c>
      <c r="BC361">
        <v>25.056612009999998</v>
      </c>
      <c r="BD361">
        <v>26.03013039</v>
      </c>
      <c r="BE361">
        <v>24.99794769</v>
      </c>
      <c r="BF361">
        <v>400.28140259999998</v>
      </c>
      <c r="BG361">
        <v>382.88223269999997</v>
      </c>
      <c r="BH361">
        <v>13.697089200000001</v>
      </c>
      <c r="BI361">
        <v>16.354787829999999</v>
      </c>
      <c r="BJ361">
        <v>43.415107730000003</v>
      </c>
      <c r="BK361">
        <v>51.839103700000003</v>
      </c>
      <c r="BL361">
        <v>350.69702150000001</v>
      </c>
      <c r="BM361">
        <v>1799.007202</v>
      </c>
      <c r="BN361">
        <v>1573.8736570000001</v>
      </c>
      <c r="BO361">
        <v>101.1256104</v>
      </c>
      <c r="BP361">
        <v>0.24742472200000001</v>
      </c>
      <c r="BQ361">
        <v>0.131342247</v>
      </c>
      <c r="BR361">
        <v>0.5</v>
      </c>
      <c r="BS361">
        <v>-1.355140209</v>
      </c>
      <c r="BT361">
        <v>7.355140209</v>
      </c>
      <c r="BU361">
        <v>1</v>
      </c>
      <c r="BV361">
        <v>0</v>
      </c>
      <c r="BW361">
        <v>0.15999999600000001</v>
      </c>
      <c r="BX361">
        <v>111115</v>
      </c>
      <c r="BY361">
        <v>1.7534851069999999</v>
      </c>
      <c r="BZ361">
        <v>4.7377189999999996E-3</v>
      </c>
      <c r="CA361">
        <v>299.1801304</v>
      </c>
      <c r="CB361">
        <v>298.20661200000001</v>
      </c>
      <c r="CC361">
        <v>287.84114590000001</v>
      </c>
      <c r="CD361">
        <v>0.270604232</v>
      </c>
      <c r="CE361">
        <v>3.3802791380000001</v>
      </c>
      <c r="CF361">
        <v>33.426538800000003</v>
      </c>
      <c r="CG361">
        <v>17.07175097</v>
      </c>
      <c r="CH361">
        <v>25.543371199999999</v>
      </c>
      <c r="CI361">
        <v>3.2841539000000002</v>
      </c>
      <c r="CJ361">
        <v>0.27061046</v>
      </c>
      <c r="CK361">
        <v>1.653887901</v>
      </c>
      <c r="CL361">
        <v>1.630265998</v>
      </c>
      <c r="CM361">
        <v>0.16984274599999999</v>
      </c>
      <c r="CN361">
        <v>20.803682240000001</v>
      </c>
      <c r="CO361">
        <v>0.53729629000000001</v>
      </c>
      <c r="CP361">
        <v>49.149599270000003</v>
      </c>
      <c r="CQ361">
        <v>378.71219120000001</v>
      </c>
      <c r="CR361">
        <v>3.7240876999999999E-2</v>
      </c>
      <c r="CS361">
        <v>0</v>
      </c>
      <c r="CT361">
        <v>1574.1939689999999</v>
      </c>
      <c r="CU361">
        <v>385.20849609999999</v>
      </c>
      <c r="CV361">
        <v>0.26956441599999997</v>
      </c>
      <c r="CW361" t="e">
        <v>#DIV/0!</v>
      </c>
      <c r="CX361">
        <v>12</v>
      </c>
      <c r="CY361">
        <v>0.19184256969966601</v>
      </c>
      <c r="CZ361">
        <v>-10.770887493595099</v>
      </c>
      <c r="DA361">
        <v>39.108180628318003</v>
      </c>
      <c r="DB361">
        <v>0.86037997382299602</v>
      </c>
    </row>
  </sheetData>
  <autoFilter ref="A1:DB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  <pageSetUpPr fitToPage="1"/>
  </sheetPr>
  <dimension ref="A1:AF95"/>
  <sheetViews>
    <sheetView topLeftCell="A13" workbookViewId="0">
      <selection activeCell="W44" sqref="W44"/>
    </sheetView>
  </sheetViews>
  <sheetFormatPr defaultColWidth="8.88671875" defaultRowHeight="13.2" x14ac:dyDescent="0.25"/>
  <cols>
    <col min="1" max="1" width="11.5546875" style="40" bestFit="1" customWidth="1"/>
    <col min="2" max="3" width="8.88671875" style="40"/>
    <col min="4" max="4" width="9.109375" style="40" customWidth="1"/>
    <col min="5" max="5" width="8.88671875" style="40"/>
    <col min="6" max="6" width="12.44140625" style="40" bestFit="1" customWidth="1"/>
    <col min="7" max="259" width="8.88671875" style="40"/>
    <col min="260" max="260" width="9.109375" style="40" customWidth="1"/>
    <col min="261" max="515" width="8.88671875" style="40"/>
    <col min="516" max="516" width="9.109375" style="40" customWidth="1"/>
    <col min="517" max="771" width="8.88671875" style="40"/>
    <col min="772" max="772" width="9.109375" style="40" customWidth="1"/>
    <col min="773" max="1027" width="8.88671875" style="40"/>
    <col min="1028" max="1028" width="9.109375" style="40" customWidth="1"/>
    <col min="1029" max="1283" width="8.88671875" style="40"/>
    <col min="1284" max="1284" width="9.109375" style="40" customWidth="1"/>
    <col min="1285" max="1539" width="8.88671875" style="40"/>
    <col min="1540" max="1540" width="9.109375" style="40" customWidth="1"/>
    <col min="1541" max="1795" width="8.88671875" style="40"/>
    <col min="1796" max="1796" width="9.109375" style="40" customWidth="1"/>
    <col min="1797" max="2051" width="8.88671875" style="40"/>
    <col min="2052" max="2052" width="9.109375" style="40" customWidth="1"/>
    <col min="2053" max="2307" width="8.88671875" style="40"/>
    <col min="2308" max="2308" width="9.109375" style="40" customWidth="1"/>
    <col min="2309" max="2563" width="8.88671875" style="40"/>
    <col min="2564" max="2564" width="9.109375" style="40" customWidth="1"/>
    <col min="2565" max="2819" width="8.88671875" style="40"/>
    <col min="2820" max="2820" width="9.109375" style="40" customWidth="1"/>
    <col min="2821" max="3075" width="8.88671875" style="40"/>
    <col min="3076" max="3076" width="9.109375" style="40" customWidth="1"/>
    <col min="3077" max="3331" width="8.88671875" style="40"/>
    <col min="3332" max="3332" width="9.109375" style="40" customWidth="1"/>
    <col min="3333" max="3587" width="8.88671875" style="40"/>
    <col min="3588" max="3588" width="9.109375" style="40" customWidth="1"/>
    <col min="3589" max="3843" width="8.88671875" style="40"/>
    <col min="3844" max="3844" width="9.109375" style="40" customWidth="1"/>
    <col min="3845" max="4099" width="8.88671875" style="40"/>
    <col min="4100" max="4100" width="9.109375" style="40" customWidth="1"/>
    <col min="4101" max="4355" width="8.88671875" style="40"/>
    <col min="4356" max="4356" width="9.109375" style="40" customWidth="1"/>
    <col min="4357" max="4611" width="8.88671875" style="40"/>
    <col min="4612" max="4612" width="9.109375" style="40" customWidth="1"/>
    <col min="4613" max="4867" width="8.88671875" style="40"/>
    <col min="4868" max="4868" width="9.109375" style="40" customWidth="1"/>
    <col min="4869" max="5123" width="8.88671875" style="40"/>
    <col min="5124" max="5124" width="9.109375" style="40" customWidth="1"/>
    <col min="5125" max="5379" width="8.88671875" style="40"/>
    <col min="5380" max="5380" width="9.109375" style="40" customWidth="1"/>
    <col min="5381" max="5635" width="8.88671875" style="40"/>
    <col min="5636" max="5636" width="9.109375" style="40" customWidth="1"/>
    <col min="5637" max="5891" width="8.88671875" style="40"/>
    <col min="5892" max="5892" width="9.109375" style="40" customWidth="1"/>
    <col min="5893" max="6147" width="8.88671875" style="40"/>
    <col min="6148" max="6148" width="9.109375" style="40" customWidth="1"/>
    <col min="6149" max="6403" width="8.88671875" style="40"/>
    <col min="6404" max="6404" width="9.109375" style="40" customWidth="1"/>
    <col min="6405" max="6659" width="8.88671875" style="40"/>
    <col min="6660" max="6660" width="9.109375" style="40" customWidth="1"/>
    <col min="6661" max="6915" width="8.88671875" style="40"/>
    <col min="6916" max="6916" width="9.109375" style="40" customWidth="1"/>
    <col min="6917" max="7171" width="8.88671875" style="40"/>
    <col min="7172" max="7172" width="9.109375" style="40" customWidth="1"/>
    <col min="7173" max="7427" width="8.88671875" style="40"/>
    <col min="7428" max="7428" width="9.109375" style="40" customWidth="1"/>
    <col min="7429" max="7683" width="8.88671875" style="40"/>
    <col min="7684" max="7684" width="9.109375" style="40" customWidth="1"/>
    <col min="7685" max="7939" width="8.88671875" style="40"/>
    <col min="7940" max="7940" width="9.109375" style="40" customWidth="1"/>
    <col min="7941" max="8195" width="8.88671875" style="40"/>
    <col min="8196" max="8196" width="9.109375" style="40" customWidth="1"/>
    <col min="8197" max="8451" width="8.88671875" style="40"/>
    <col min="8452" max="8452" width="9.109375" style="40" customWidth="1"/>
    <col min="8453" max="8707" width="8.88671875" style="40"/>
    <col min="8708" max="8708" width="9.109375" style="40" customWidth="1"/>
    <col min="8709" max="8963" width="8.88671875" style="40"/>
    <col min="8964" max="8964" width="9.109375" style="40" customWidth="1"/>
    <col min="8965" max="9219" width="8.88671875" style="40"/>
    <col min="9220" max="9220" width="9.109375" style="40" customWidth="1"/>
    <col min="9221" max="9475" width="8.88671875" style="40"/>
    <col min="9476" max="9476" width="9.109375" style="40" customWidth="1"/>
    <col min="9477" max="9731" width="8.88671875" style="40"/>
    <col min="9732" max="9732" width="9.109375" style="40" customWidth="1"/>
    <col min="9733" max="9987" width="8.88671875" style="40"/>
    <col min="9988" max="9988" width="9.109375" style="40" customWidth="1"/>
    <col min="9989" max="10243" width="8.88671875" style="40"/>
    <col min="10244" max="10244" width="9.109375" style="40" customWidth="1"/>
    <col min="10245" max="10499" width="8.88671875" style="40"/>
    <col min="10500" max="10500" width="9.109375" style="40" customWidth="1"/>
    <col min="10501" max="10755" width="8.88671875" style="40"/>
    <col min="10756" max="10756" width="9.109375" style="40" customWidth="1"/>
    <col min="10757" max="11011" width="8.88671875" style="40"/>
    <col min="11012" max="11012" width="9.109375" style="40" customWidth="1"/>
    <col min="11013" max="11267" width="8.88671875" style="40"/>
    <col min="11268" max="11268" width="9.109375" style="40" customWidth="1"/>
    <col min="11269" max="11523" width="8.88671875" style="40"/>
    <col min="11524" max="11524" width="9.109375" style="40" customWidth="1"/>
    <col min="11525" max="11779" width="8.88671875" style="40"/>
    <col min="11780" max="11780" width="9.109375" style="40" customWidth="1"/>
    <col min="11781" max="12035" width="8.88671875" style="40"/>
    <col min="12036" max="12036" width="9.109375" style="40" customWidth="1"/>
    <col min="12037" max="12291" width="8.88671875" style="40"/>
    <col min="12292" max="12292" width="9.109375" style="40" customWidth="1"/>
    <col min="12293" max="12547" width="8.88671875" style="40"/>
    <col min="12548" max="12548" width="9.109375" style="40" customWidth="1"/>
    <col min="12549" max="12803" width="8.88671875" style="40"/>
    <col min="12804" max="12804" width="9.109375" style="40" customWidth="1"/>
    <col min="12805" max="13059" width="8.88671875" style="40"/>
    <col min="13060" max="13060" width="9.109375" style="40" customWidth="1"/>
    <col min="13061" max="13315" width="8.88671875" style="40"/>
    <col min="13316" max="13316" width="9.109375" style="40" customWidth="1"/>
    <col min="13317" max="13571" width="8.88671875" style="40"/>
    <col min="13572" max="13572" width="9.109375" style="40" customWidth="1"/>
    <col min="13573" max="13827" width="8.88671875" style="40"/>
    <col min="13828" max="13828" width="9.109375" style="40" customWidth="1"/>
    <col min="13829" max="14083" width="8.88671875" style="40"/>
    <col min="14084" max="14084" width="9.109375" style="40" customWidth="1"/>
    <col min="14085" max="14339" width="8.88671875" style="40"/>
    <col min="14340" max="14340" width="9.109375" style="40" customWidth="1"/>
    <col min="14341" max="14595" width="8.88671875" style="40"/>
    <col min="14596" max="14596" width="9.109375" style="40" customWidth="1"/>
    <col min="14597" max="14851" width="8.88671875" style="40"/>
    <col min="14852" max="14852" width="9.109375" style="40" customWidth="1"/>
    <col min="14853" max="15107" width="8.88671875" style="40"/>
    <col min="15108" max="15108" width="9.109375" style="40" customWidth="1"/>
    <col min="15109" max="15363" width="8.88671875" style="40"/>
    <col min="15364" max="15364" width="9.109375" style="40" customWidth="1"/>
    <col min="15365" max="15619" width="8.88671875" style="40"/>
    <col min="15620" max="15620" width="9.109375" style="40" customWidth="1"/>
    <col min="15621" max="15875" width="8.88671875" style="40"/>
    <col min="15876" max="15876" width="9.109375" style="40" customWidth="1"/>
    <col min="15877" max="16131" width="8.88671875" style="40"/>
    <col min="16132" max="16132" width="9.109375" style="40" customWidth="1"/>
    <col min="16133" max="16384" width="8.88671875" style="40"/>
  </cols>
  <sheetData>
    <row r="1" spans="2:20" x14ac:dyDescent="0.25">
      <c r="B1" s="39" t="s">
        <v>748</v>
      </c>
      <c r="C1" s="40">
        <v>101.4</v>
      </c>
      <c r="E1" s="40" t="s">
        <v>749</v>
      </c>
      <c r="F1" s="41">
        <v>28.266906261443999</v>
      </c>
      <c r="G1" s="42"/>
      <c r="K1" s="43" t="s">
        <v>750</v>
      </c>
      <c r="L1" s="44">
        <v>200</v>
      </c>
      <c r="M1" s="44"/>
      <c r="N1" s="44" t="s">
        <v>749</v>
      </c>
      <c r="O1" s="45">
        <v>25</v>
      </c>
      <c r="Q1" s="42"/>
      <c r="R1" s="42"/>
      <c r="S1" s="42"/>
      <c r="T1" s="42"/>
    </row>
    <row r="2" spans="2:20" x14ac:dyDescent="0.25">
      <c r="B2" s="39" t="s">
        <v>751</v>
      </c>
      <c r="C2" s="46">
        <v>21</v>
      </c>
      <c r="D2" s="40">
        <f>C2*C1/10</f>
        <v>212.94</v>
      </c>
      <c r="E2" s="40" t="s">
        <v>752</v>
      </c>
      <c r="F2" s="40">
        <f>273.15+F1</f>
        <v>301.41690626144396</v>
      </c>
      <c r="G2" s="42"/>
      <c r="K2" s="47"/>
      <c r="L2" s="48"/>
      <c r="M2" s="48"/>
      <c r="N2" s="48" t="s">
        <v>752</v>
      </c>
      <c r="O2" s="49">
        <f>273.15+O1</f>
        <v>298.14999999999998</v>
      </c>
      <c r="Q2" s="42"/>
      <c r="R2" s="42"/>
      <c r="S2" s="42"/>
      <c r="T2" s="42"/>
    </row>
    <row r="3" spans="2:20" x14ac:dyDescent="0.25">
      <c r="B3" s="40" t="s">
        <v>753</v>
      </c>
      <c r="C3" s="40" t="s">
        <v>754</v>
      </c>
      <c r="D3" s="50" t="s">
        <v>755</v>
      </c>
      <c r="G3" s="42"/>
      <c r="I3" s="51" t="s">
        <v>756</v>
      </c>
      <c r="J3" s="52" t="s">
        <v>757</v>
      </c>
      <c r="K3" s="47" t="s">
        <v>753</v>
      </c>
      <c r="L3" s="48" t="s">
        <v>758</v>
      </c>
      <c r="M3" s="48" t="s">
        <v>759</v>
      </c>
      <c r="N3" s="48" t="s">
        <v>760</v>
      </c>
      <c r="O3" s="53" t="s">
        <v>761</v>
      </c>
      <c r="Q3" s="42"/>
      <c r="R3" s="42"/>
      <c r="S3" s="42"/>
      <c r="T3" s="54"/>
    </row>
    <row r="4" spans="2:20" x14ac:dyDescent="0.25">
      <c r="B4" s="40" t="s">
        <v>762</v>
      </c>
      <c r="C4" s="40">
        <v>272</v>
      </c>
      <c r="D4" s="55">
        <v>93724</v>
      </c>
      <c r="F4" s="56">
        <f>($C4*EXP($D4*(F$1-25)/(8.314*298.15*(F$1+273.15))))</f>
        <v>409.77367072722001</v>
      </c>
      <c r="G4" s="54"/>
      <c r="I4" s="51">
        <v>404</v>
      </c>
      <c r="J4" s="52">
        <v>260</v>
      </c>
      <c r="K4" s="47" t="s">
        <v>762</v>
      </c>
      <c r="L4" s="48">
        <v>272.38</v>
      </c>
      <c r="M4" s="48">
        <v>38.28</v>
      </c>
      <c r="N4" s="48">
        <v>80.989999999999995</v>
      </c>
      <c r="O4" s="57">
        <f>EXP(M4-N4*1000/8.314/$O$2)</f>
        <v>272.37618444464118</v>
      </c>
      <c r="Q4" s="42"/>
      <c r="R4" s="42"/>
      <c r="S4" s="42"/>
      <c r="T4" s="54"/>
    </row>
    <row r="5" spans="2:20" x14ac:dyDescent="0.25">
      <c r="B5" s="40" t="s">
        <v>763</v>
      </c>
      <c r="C5" s="40">
        <v>166</v>
      </c>
      <c r="D5" s="55">
        <v>33603</v>
      </c>
      <c r="F5" s="56">
        <f>($C5*EXP($D5*(F$1-25)/(8.314*298.15*(F$1+273.15))))</f>
        <v>192.27276517502531</v>
      </c>
      <c r="G5" s="54"/>
      <c r="I5" s="58">
        <v>248</v>
      </c>
      <c r="J5" s="59">
        <v>179</v>
      </c>
      <c r="K5" s="47" t="s">
        <v>763</v>
      </c>
      <c r="L5" s="48">
        <v>165.82</v>
      </c>
      <c r="M5" s="48">
        <v>14.68</v>
      </c>
      <c r="N5" s="48">
        <v>23.72</v>
      </c>
      <c r="O5" s="57">
        <f>EXP(M5-N5*1000/8.314/$O$2)</f>
        <v>165.82406415538344</v>
      </c>
      <c r="Q5" s="42"/>
      <c r="R5" s="42"/>
      <c r="S5" s="42"/>
      <c r="T5" s="42"/>
    </row>
    <row r="6" spans="2:20" x14ac:dyDescent="0.25">
      <c r="B6" s="40" t="s">
        <v>764</v>
      </c>
      <c r="C6" s="60"/>
      <c r="D6" s="55"/>
      <c r="F6" s="56">
        <f>(F4*(1+$D$2/F5))</f>
        <v>863.59356230273386</v>
      </c>
      <c r="G6" s="54"/>
      <c r="I6" s="58"/>
      <c r="J6" s="59"/>
      <c r="K6" s="47" t="s">
        <v>764</v>
      </c>
      <c r="L6" s="48"/>
      <c r="M6" s="48"/>
      <c r="N6" s="48"/>
      <c r="O6" s="57">
        <f>O4*(1+L1/O5)</f>
        <v>600.88843727353628</v>
      </c>
      <c r="Q6" s="42"/>
      <c r="R6" s="42"/>
      <c r="S6" s="42"/>
      <c r="T6" s="42"/>
    </row>
    <row r="7" spans="2:20" x14ac:dyDescent="0.25">
      <c r="B7" s="40" t="s">
        <v>765</v>
      </c>
      <c r="C7" s="40">
        <v>100</v>
      </c>
      <c r="D7" s="55">
        <v>63000</v>
      </c>
      <c r="F7" s="56">
        <f>($C7*EXP($D7*(F$1-25)/(8.314*298.15*(F$1+273.15))))</f>
        <v>131.7141629520865</v>
      </c>
      <c r="G7" s="56"/>
      <c r="I7" s="61">
        <v>36.9</v>
      </c>
      <c r="J7" s="62">
        <v>38.6</v>
      </c>
      <c r="K7" s="63" t="s">
        <v>766</v>
      </c>
      <c r="L7" s="64">
        <v>37.43</v>
      </c>
      <c r="M7" s="64">
        <v>13.49</v>
      </c>
      <c r="N7" s="64">
        <v>24.46</v>
      </c>
      <c r="O7" s="65">
        <f>EXP(M7-N7*1000/8.314/$O$2)</f>
        <v>37.427215411087573</v>
      </c>
      <c r="Q7" s="42"/>
      <c r="R7" s="42"/>
      <c r="S7" s="42"/>
      <c r="T7" s="54"/>
    </row>
    <row r="8" spans="2:20" x14ac:dyDescent="0.25">
      <c r="D8" s="66"/>
      <c r="F8" s="67"/>
      <c r="G8" s="56"/>
      <c r="K8" s="47" t="s">
        <v>767</v>
      </c>
      <c r="L8" s="48">
        <v>1</v>
      </c>
      <c r="M8" s="48">
        <v>26.35</v>
      </c>
      <c r="N8" s="48">
        <v>65.33</v>
      </c>
      <c r="O8" s="68">
        <f>EXP(M8-N8*1000/8.314/$O$2)</f>
        <v>0.99472245777581103</v>
      </c>
      <c r="P8" s="40" t="s">
        <v>768</v>
      </c>
    </row>
    <row r="9" spans="2:20" ht="13.8" x14ac:dyDescent="0.25">
      <c r="B9" s="40" t="s">
        <v>766</v>
      </c>
      <c r="C9" s="56">
        <v>35.4</v>
      </c>
      <c r="D9" s="40">
        <v>24500</v>
      </c>
      <c r="F9" s="69">
        <f>($C9*EXP($D9*(F$1-25)/(8.314*298.15*(F$1+273.15))))*D2/197</f>
        <v>42.591018565531442</v>
      </c>
      <c r="H9" s="70"/>
      <c r="I9" s="71"/>
      <c r="K9" s="47"/>
      <c r="L9" s="48"/>
      <c r="M9" s="48"/>
      <c r="N9" s="48"/>
      <c r="O9" s="68"/>
    </row>
    <row r="10" spans="2:20" x14ac:dyDescent="0.25">
      <c r="F10" s="56"/>
      <c r="G10" s="56"/>
      <c r="H10" s="60"/>
      <c r="I10" s="71"/>
      <c r="K10" s="47"/>
      <c r="L10" s="48"/>
      <c r="M10" s="48"/>
      <c r="N10" s="48"/>
      <c r="O10" s="68"/>
    </row>
    <row r="11" spans="2:20" x14ac:dyDescent="0.25">
      <c r="B11" s="40" t="s">
        <v>769</v>
      </c>
      <c r="C11" s="40">
        <v>200</v>
      </c>
      <c r="D11" s="72">
        <v>37000</v>
      </c>
      <c r="E11" s="40" t="s">
        <v>770</v>
      </c>
      <c r="F11" s="56">
        <f>$C$11*EXP((F2/298-1)*$D$11/8.314/F2)*(1+EXP(($D$13*298-$D$12)/8.314/298))/(1+EXP(($D$13*F2-$D$12)/(8.314*F2)))</f>
        <v>224.29769127371378</v>
      </c>
      <c r="G11" s="56"/>
      <c r="K11" s="47" t="s">
        <v>771</v>
      </c>
      <c r="L11" s="48">
        <v>1</v>
      </c>
      <c r="M11" s="48">
        <v>23.2</v>
      </c>
      <c r="N11" s="48">
        <v>57500</v>
      </c>
      <c r="O11" s="73">
        <f>L11*(EXP(M11-N11/(8.314*(O1+273))))/(1+EXP((N13*(O1+273)-N12)/(8.314*(O1+273))))</f>
        <v>0.99182812008016419</v>
      </c>
      <c r="P11" s="40" t="s">
        <v>772</v>
      </c>
    </row>
    <row r="12" spans="2:20" x14ac:dyDescent="0.25">
      <c r="B12" s="40" t="s">
        <v>773</v>
      </c>
      <c r="D12" s="72">
        <v>220000</v>
      </c>
      <c r="E12" s="40" t="s">
        <v>774</v>
      </c>
      <c r="F12" s="56">
        <f>(F11/F7)</f>
        <v>1.7029124753676359</v>
      </c>
      <c r="G12" s="56"/>
      <c r="N12" s="48">
        <v>439800</v>
      </c>
      <c r="P12" s="40" t="s">
        <v>775</v>
      </c>
      <c r="Q12" s="40" t="s">
        <v>764</v>
      </c>
      <c r="R12" s="40" t="s">
        <v>776</v>
      </c>
      <c r="S12" s="40" t="s">
        <v>771</v>
      </c>
      <c r="T12" s="40" t="s">
        <v>767</v>
      </c>
    </row>
    <row r="13" spans="2:20" x14ac:dyDescent="0.25">
      <c r="D13" s="74">
        <v>710</v>
      </c>
      <c r="E13" s="40" t="s">
        <v>777</v>
      </c>
      <c r="N13" s="48">
        <v>1.4</v>
      </c>
      <c r="P13" s="40">
        <f>O1</f>
        <v>25</v>
      </c>
      <c r="Q13" s="56">
        <f>O6</f>
        <v>600.88843727353628</v>
      </c>
      <c r="R13" s="56">
        <f>O7</f>
        <v>37.427215411087573</v>
      </c>
      <c r="S13" s="67">
        <f>O11</f>
        <v>0.99182812008016419</v>
      </c>
      <c r="T13" s="75">
        <f>O8</f>
        <v>0.99472245777581103</v>
      </c>
    </row>
    <row r="14" spans="2:20" x14ac:dyDescent="0.25">
      <c r="B14" s="39" t="s">
        <v>778</v>
      </c>
      <c r="E14" s="39" t="s">
        <v>779</v>
      </c>
      <c r="F14" s="76">
        <f>C19*0.026</f>
        <v>0.80592168593366098</v>
      </c>
      <c r="G14" s="40">
        <v>10</v>
      </c>
    </row>
    <row r="15" spans="2:20" x14ac:dyDescent="0.25">
      <c r="B15" s="39" t="s">
        <v>780</v>
      </c>
      <c r="C15" s="40" t="s">
        <v>781</v>
      </c>
      <c r="D15" s="40" t="s">
        <v>782</v>
      </c>
      <c r="E15" s="39" t="s">
        <v>783</v>
      </c>
      <c r="F15" s="39" t="s">
        <v>784</v>
      </c>
      <c r="G15" s="77" t="s">
        <v>767</v>
      </c>
      <c r="H15" s="78" t="s">
        <v>771</v>
      </c>
      <c r="I15" s="39" t="s">
        <v>785</v>
      </c>
    </row>
    <row r="16" spans="2:20" x14ac:dyDescent="0.25">
      <c r="C16" s="79"/>
      <c r="D16" s="79"/>
      <c r="E16" s="79"/>
      <c r="F16" s="56"/>
      <c r="G16" s="56"/>
      <c r="H16" s="56"/>
      <c r="I16" s="80"/>
      <c r="J16" s="80"/>
      <c r="K16" s="39" t="s">
        <v>786</v>
      </c>
    </row>
    <row r="17" spans="1:25" ht="14.4" x14ac:dyDescent="0.3">
      <c r="A17" s="81">
        <v>50</v>
      </c>
      <c r="B17" s="40">
        <v>1</v>
      </c>
      <c r="C17" s="42">
        <v>-1.5036482831473741</v>
      </c>
      <c r="D17" s="42">
        <v>0.19616018466401133</v>
      </c>
      <c r="E17" s="42">
        <v>59.706709372409783</v>
      </c>
      <c r="F17" s="56">
        <f>E17*$C$1/100-C17/$F$14</f>
        <v>62.40835317658469</v>
      </c>
      <c r="G17" s="56">
        <f>($C$32*(F17-$F$9)/(F17+$F$6)-$C$31)</f>
        <v>-1.5035172235448115</v>
      </c>
      <c r="H17" s="56">
        <f>($C$33*(F17-$F$9)/(4*F17+8*$F$9)-$C$31)</f>
        <v>-2.577027841427876</v>
      </c>
      <c r="I17" s="80">
        <f>IF(B17=1,(Q44-G17)^2,"")</f>
        <v>1.7176619423852081E-8</v>
      </c>
      <c r="J17" s="80" t="str">
        <f>IF(B17=2,(Q44-H17)^2,"")</f>
        <v/>
      </c>
      <c r="K17" s="39" t="s">
        <v>787</v>
      </c>
    </row>
    <row r="18" spans="1:25" ht="14.4" x14ac:dyDescent="0.3">
      <c r="A18" s="81">
        <v>150</v>
      </c>
      <c r="B18" s="40">
        <v>1</v>
      </c>
      <c r="C18" s="42">
        <v>8.4333238160191879</v>
      </c>
      <c r="D18" s="42">
        <v>0.24700217345229883</v>
      </c>
      <c r="E18" s="42">
        <v>86.821365319748153</v>
      </c>
      <c r="F18" s="56">
        <f t="shared" ref="F18:F20" si="0">E18*$C$1/100-C18/$F$14</f>
        <v>77.572666779276091</v>
      </c>
      <c r="G18" s="56">
        <f t="shared" ref="G18:G20" si="1">($C$32*(F18-$F$9)/(F18+$F$6)-$C$31)</f>
        <v>8.4332104735798836</v>
      </c>
      <c r="H18" s="56">
        <f>($C$33*(F18-$F$9)/(4*F18+8*$F$9)-$C$31)</f>
        <v>4.8801984692245881</v>
      </c>
      <c r="I18" s="80">
        <f>IF(B18=1,(Q45-G18)^2,"")</f>
        <v>1.2846508547443466E-8</v>
      </c>
      <c r="J18" s="80" t="str">
        <f>IF(B18=2,(Q45-H18)^2,"")</f>
        <v/>
      </c>
      <c r="K18" s="39" t="s">
        <v>788</v>
      </c>
    </row>
    <row r="19" spans="1:25" ht="14.4" x14ac:dyDescent="0.3">
      <c r="A19" s="81">
        <v>400</v>
      </c>
      <c r="C19" s="42">
        <v>30.996987920525424</v>
      </c>
      <c r="D19" s="42">
        <v>0.31983500719339442</v>
      </c>
      <c r="E19" s="42">
        <v>213.02477647737774</v>
      </c>
      <c r="F19" s="56">
        <f t="shared" si="0"/>
        <v>177.54558488652259</v>
      </c>
      <c r="G19" s="56">
        <f t="shared" si="1"/>
        <v>66.697990220264785</v>
      </c>
      <c r="H19" s="56">
        <f t="shared" ref="H19:H20" si="2">($C$33*(F19-$F$9)/(4*F19+8*$F$9)-$C$31)</f>
        <v>32.498011245804761</v>
      </c>
      <c r="I19" s="80" t="str">
        <f>IF(B19=1,(Q46-G19)^2,"")</f>
        <v/>
      </c>
      <c r="J19" s="80" t="str">
        <f>IF(B19=2,(Q46-H19)^2,"")</f>
        <v/>
      </c>
      <c r="K19" s="39" t="s">
        <v>789</v>
      </c>
    </row>
    <row r="20" spans="1:25" ht="14.4" x14ac:dyDescent="0.3">
      <c r="A20">
        <v>800</v>
      </c>
      <c r="B20" s="40">
        <v>2</v>
      </c>
      <c r="C20" s="42">
        <v>52.874472741642627</v>
      </c>
      <c r="D20" s="42">
        <v>0.29445096245426305</v>
      </c>
      <c r="E20" s="42">
        <v>454.22243068569367</v>
      </c>
      <c r="F20" s="56">
        <f t="shared" si="0"/>
        <v>394.97408723586415</v>
      </c>
      <c r="G20" s="56">
        <f t="shared" si="1"/>
        <v>161.45906670703107</v>
      </c>
      <c r="H20" s="56">
        <f t="shared" si="2"/>
        <v>52.857856058953637</v>
      </c>
      <c r="I20" s="80" t="str">
        <f>IF(B20=1,(Q47-G20)^2,"")</f>
        <v/>
      </c>
      <c r="J20" s="80">
        <f>IF(B20=2,(Q47-H20)^2,"")</f>
        <v>477.89755576574578</v>
      </c>
      <c r="K20" s="82" t="s">
        <v>790</v>
      </c>
      <c r="L20" s="83"/>
      <c r="M20" s="83"/>
      <c r="N20" s="83"/>
    </row>
    <row r="21" spans="1:25" ht="14.4" x14ac:dyDescent="0.3">
      <c r="A21" s="81"/>
      <c r="D21" s="79"/>
      <c r="E21" s="79"/>
      <c r="F21" s="56"/>
      <c r="G21" s="56"/>
      <c r="H21" s="56"/>
      <c r="I21" s="80" t="str">
        <f>IF(B21=1,(C21-G21)^2,"")</f>
        <v/>
      </c>
      <c r="J21" s="80" t="str">
        <f>IF(B21=2,(C21-H21)^2,"")</f>
        <v/>
      </c>
      <c r="K21" s="84" t="s">
        <v>791</v>
      </c>
      <c r="L21" s="85"/>
      <c r="M21" s="85"/>
      <c r="N21" s="85"/>
      <c r="U21" s="40" t="s">
        <v>792</v>
      </c>
      <c r="V21" s="40">
        <f>0.22*C32</f>
        <v>138.64520831751159</v>
      </c>
      <c r="W21" s="66">
        <v>27109.239792767065</v>
      </c>
      <c r="Y21" s="67">
        <f>($V21*EXP($W21*(Y$1-25)/(8.314*298.15*(Y$1+273.15))))</f>
        <v>50.956416510842679</v>
      </c>
    </row>
    <row r="22" spans="1:25" x14ac:dyDescent="0.25">
      <c r="G22" s="56"/>
      <c r="H22" s="56"/>
      <c r="I22" s="80"/>
      <c r="J22" s="80"/>
      <c r="K22" s="39" t="s">
        <v>793</v>
      </c>
    </row>
    <row r="23" spans="1:25" x14ac:dyDescent="0.25">
      <c r="A23" s="42">
        <v>50</v>
      </c>
      <c r="B23" s="42">
        <v>-1.5036482831473741</v>
      </c>
      <c r="C23" s="42">
        <v>0.19616018466401133</v>
      </c>
      <c r="D23" s="42">
        <v>59.706709372409783</v>
      </c>
      <c r="E23" s="42">
        <v>28.703651428222656</v>
      </c>
      <c r="F23" s="42" t="s">
        <v>38</v>
      </c>
      <c r="G23" s="56"/>
      <c r="H23" s="56"/>
      <c r="I23" s="80"/>
      <c r="J23" s="80"/>
    </row>
    <row r="24" spans="1:25" x14ac:dyDescent="0.25">
      <c r="A24" s="42">
        <v>150</v>
      </c>
      <c r="B24" s="42">
        <v>8.4333238160191879</v>
      </c>
      <c r="C24" s="42">
        <v>0.24700217345229883</v>
      </c>
      <c r="D24" s="42">
        <v>86.821365319748153</v>
      </c>
      <c r="E24" s="42">
        <v>28.431407928466797</v>
      </c>
      <c r="F24" s="42" t="s">
        <v>38</v>
      </c>
      <c r="G24" s="56"/>
      <c r="H24" s="56"/>
      <c r="I24" s="80"/>
      <c r="J24" s="80"/>
      <c r="K24" s="40" t="s">
        <v>794</v>
      </c>
    </row>
    <row r="25" spans="1:25" x14ac:dyDescent="0.25">
      <c r="A25" s="42">
        <v>800</v>
      </c>
      <c r="B25" s="42">
        <v>52.874472741642627</v>
      </c>
      <c r="C25" s="42">
        <v>0.29445096245426305</v>
      </c>
      <c r="D25" s="42">
        <v>454.22243068569367</v>
      </c>
      <c r="E25" s="42">
        <v>27.891481399536133</v>
      </c>
      <c r="F25" s="42" t="s">
        <v>38</v>
      </c>
      <c r="G25" s="56"/>
      <c r="H25" s="56"/>
      <c r="I25" s="80"/>
      <c r="J25" s="80"/>
      <c r="K25" s="39" t="s">
        <v>795</v>
      </c>
    </row>
    <row r="26" spans="1:25" x14ac:dyDescent="0.25">
      <c r="A26" s="42">
        <v>400</v>
      </c>
      <c r="B26" s="42">
        <v>30.996987920525424</v>
      </c>
      <c r="C26" s="42">
        <v>0.31983500719339442</v>
      </c>
      <c r="D26" s="42">
        <v>213.02477647737774</v>
      </c>
      <c r="E26" s="42">
        <v>28.041084289550781</v>
      </c>
      <c r="F26" s="42" t="s">
        <v>38</v>
      </c>
      <c r="G26" s="56"/>
      <c r="H26" s="56"/>
      <c r="I26" s="80"/>
      <c r="J26" s="80"/>
      <c r="K26" s="40" t="s">
        <v>796</v>
      </c>
    </row>
    <row r="27" spans="1:25" x14ac:dyDescent="0.25">
      <c r="A27" s="42"/>
      <c r="B27" s="42"/>
      <c r="C27" s="42"/>
      <c r="D27" s="42"/>
      <c r="E27" s="42">
        <f>AVERAGE(E23:E26)</f>
        <v>28.266906261444092</v>
      </c>
      <c r="F27" s="42"/>
      <c r="I27" s="86">
        <f>SUM(I17:J20)</f>
        <v>477.89755579576888</v>
      </c>
      <c r="K27" s="40" t="s">
        <v>797</v>
      </c>
    </row>
    <row r="28" spans="1:25" ht="14.4" x14ac:dyDescent="0.3">
      <c r="A28"/>
      <c r="C28" s="79"/>
      <c r="D28" s="79"/>
      <c r="E28" s="79"/>
    </row>
    <row r="29" spans="1:25" x14ac:dyDescent="0.25">
      <c r="C29" s="79"/>
      <c r="D29" s="79"/>
      <c r="E29" s="79"/>
      <c r="F29" s="42">
        <f>Q45/$F$14</f>
        <v>10.464197654948538</v>
      </c>
      <c r="G29" s="40">
        <f>S44*$C$1/100</f>
        <v>60.54260330362353</v>
      </c>
    </row>
    <row r="30" spans="1:25" ht="13.8" thickBot="1" x14ac:dyDescent="0.3">
      <c r="C30" s="79"/>
      <c r="D30" s="79"/>
      <c r="E30" s="79"/>
    </row>
    <row r="31" spans="1:25" x14ac:dyDescent="0.25">
      <c r="B31" s="87" t="s">
        <v>798</v>
      </c>
      <c r="C31" s="88">
        <v>14.990522927204744</v>
      </c>
      <c r="D31" s="89"/>
      <c r="E31" s="90" t="s">
        <v>799</v>
      </c>
      <c r="R31" s="67"/>
      <c r="S31" s="67"/>
      <c r="T31" s="67"/>
      <c r="U31" s="67"/>
    </row>
    <row r="32" spans="1:25" x14ac:dyDescent="0.25">
      <c r="B32" s="91" t="s">
        <v>767</v>
      </c>
      <c r="C32" s="92">
        <v>630.20549235232545</v>
      </c>
      <c r="D32" s="71"/>
      <c r="E32" s="90">
        <f>C32*C7/F7</f>
        <v>478.46448569207746</v>
      </c>
      <c r="Q32" s="67"/>
      <c r="R32" s="67"/>
      <c r="S32" s="67"/>
      <c r="T32" s="67"/>
      <c r="U32" s="93"/>
      <c r="V32" s="93"/>
      <c r="W32" s="93"/>
    </row>
    <row r="33" spans="2:32" ht="13.8" thickBot="1" x14ac:dyDescent="0.3">
      <c r="B33" s="94" t="s">
        <v>771</v>
      </c>
      <c r="C33" s="95">
        <v>369.8</v>
      </c>
      <c r="D33" s="96"/>
      <c r="E33" s="97"/>
      <c r="Q33" s="67"/>
      <c r="R33" s="67"/>
      <c r="S33" s="67"/>
      <c r="T33" s="67"/>
      <c r="U33" s="93"/>
      <c r="V33" s="93"/>
      <c r="W33" s="93"/>
    </row>
    <row r="34" spans="2:32" x14ac:dyDescent="0.25">
      <c r="B34" s="40" t="str">
        <f>E31</f>
        <v>Vc25</v>
      </c>
      <c r="C34" s="54">
        <f>E32</f>
        <v>478.46448569207746</v>
      </c>
      <c r="D34" s="71"/>
      <c r="E34" s="71"/>
      <c r="Q34" s="67"/>
      <c r="R34" s="67"/>
      <c r="S34" s="67"/>
      <c r="T34" s="67"/>
      <c r="U34" s="93"/>
      <c r="V34" s="93"/>
      <c r="W34" s="93"/>
    </row>
    <row r="35" spans="2:32" x14ac:dyDescent="0.25">
      <c r="B35" s="40" t="s">
        <v>800</v>
      </c>
      <c r="C35" s="77" t="s">
        <v>801</v>
      </c>
      <c r="D35" s="78" t="s">
        <v>802</v>
      </c>
      <c r="Q35" s="67"/>
      <c r="R35" s="67"/>
      <c r="S35" s="67"/>
      <c r="T35" s="67"/>
      <c r="U35" s="93"/>
      <c r="V35" s="93"/>
      <c r="W35" s="93"/>
    </row>
    <row r="36" spans="2:32" x14ac:dyDescent="0.25">
      <c r="B36" s="40">
        <v>10</v>
      </c>
      <c r="C36" s="98">
        <f>($C$32*(B36-$F$9)/(B36+$F$6)-$C$31)</f>
        <v>-38.501500786536717</v>
      </c>
      <c r="D36" s="99">
        <f>($C$33*(B36-$F$9)/(4*B36+8*$F$9)-$C$31)</f>
        <v>-46.646072201008522</v>
      </c>
      <c r="Q36" s="67"/>
      <c r="R36" s="67"/>
      <c r="S36" s="67"/>
      <c r="T36" s="67"/>
      <c r="U36" s="93"/>
      <c r="V36" s="93"/>
      <c r="W36" s="93"/>
    </row>
    <row r="37" spans="2:32" x14ac:dyDescent="0.25">
      <c r="B37" s="40">
        <v>20</v>
      </c>
      <c r="C37" s="98">
        <f t="shared" ref="C37:C57" si="3">($C$32*(B37-$F$9)/(B37+$F$6)-$C$31)</f>
        <v>-31.103116528190533</v>
      </c>
      <c r="D37" s="99">
        <f>($C$33*(B37-$F$9)/(4*B37+8*$F$9)-$C$31)</f>
        <v>-34.846952060450576</v>
      </c>
      <c r="Q37" s="67"/>
      <c r="R37" s="67"/>
      <c r="S37" s="67"/>
      <c r="T37" s="67"/>
      <c r="U37" s="93"/>
      <c r="V37" s="93"/>
      <c r="W37" s="93"/>
    </row>
    <row r="38" spans="2:32" x14ac:dyDescent="0.25">
      <c r="B38" s="40">
        <v>30</v>
      </c>
      <c r="C38" s="98">
        <f t="shared" si="3"/>
        <v>-23.870319502574205</v>
      </c>
      <c r="D38" s="99">
        <f t="shared" ref="D38:D57" si="4">($C$33*(B38-$F$9)/(4*B38+8*$F$9)-$C$31)</f>
        <v>-25.096609738804098</v>
      </c>
      <c r="Q38" s="67"/>
      <c r="R38" s="67"/>
      <c r="S38" s="67"/>
      <c r="T38" s="67"/>
      <c r="U38" s="93"/>
      <c r="V38" s="93"/>
      <c r="W38" s="93"/>
    </row>
    <row r="39" spans="2:32" x14ac:dyDescent="0.25">
      <c r="B39" s="40">
        <v>50</v>
      </c>
      <c r="C39" s="98">
        <f t="shared" si="3"/>
        <v>-9.8797373597476827</v>
      </c>
      <c r="D39" s="99">
        <f t="shared" si="4"/>
        <v>-9.923575068203851</v>
      </c>
      <c r="Q39" s="67"/>
      <c r="R39" s="67"/>
      <c r="S39" s="67"/>
      <c r="T39" s="67"/>
      <c r="U39" s="67"/>
    </row>
    <row r="40" spans="2:32" x14ac:dyDescent="0.25">
      <c r="B40" s="40">
        <v>70</v>
      </c>
      <c r="C40" s="100">
        <f t="shared" si="3"/>
        <v>3.5114155364452913</v>
      </c>
      <c r="D40" s="99">
        <f t="shared" si="4"/>
        <v>1.3384309933865843</v>
      </c>
      <c r="R40" s="67"/>
      <c r="S40" s="67"/>
      <c r="T40" s="67"/>
      <c r="U40" s="67"/>
    </row>
    <row r="41" spans="2:32" x14ac:dyDescent="0.25">
      <c r="B41" s="40">
        <v>100</v>
      </c>
      <c r="C41" s="98">
        <f t="shared" si="3"/>
        <v>22.555862629684448</v>
      </c>
      <c r="D41" s="99">
        <f t="shared" si="4"/>
        <v>13.670250092914127</v>
      </c>
      <c r="R41" s="67"/>
      <c r="S41" s="67"/>
      <c r="T41" s="67"/>
      <c r="U41" s="67"/>
    </row>
    <row r="42" spans="2:32" x14ac:dyDescent="0.25">
      <c r="B42" s="40">
        <v>150</v>
      </c>
      <c r="C42" s="98">
        <f t="shared" si="3"/>
        <v>51.791402832258491</v>
      </c>
      <c r="D42" s="99">
        <f t="shared" si="4"/>
        <v>27.231920822114525</v>
      </c>
    </row>
    <row r="43" spans="2:32" x14ac:dyDescent="0.25">
      <c r="B43" s="40">
        <v>200</v>
      </c>
      <c r="C43" s="98">
        <f t="shared" si="3"/>
        <v>78.278191891653563</v>
      </c>
      <c r="D43" s="99">
        <f t="shared" si="4"/>
        <v>36.038148022812535</v>
      </c>
      <c r="Q43" s="101"/>
      <c r="R43" s="101"/>
      <c r="S43" s="101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</row>
    <row r="44" spans="2:32" x14ac:dyDescent="0.25">
      <c r="B44" s="40">
        <v>250</v>
      </c>
      <c r="C44" s="98">
        <f t="shared" si="3"/>
        <v>102.38648398806114</v>
      </c>
      <c r="D44" s="99">
        <f t="shared" si="4"/>
        <v>42.217078344455366</v>
      </c>
      <c r="I44" s="56"/>
      <c r="J44" s="56"/>
      <c r="K44" s="56"/>
      <c r="P44" s="40">
        <v>50</v>
      </c>
      <c r="Q44" s="40">
        <v>-1.5036482831473741</v>
      </c>
      <c r="R44" s="79">
        <v>0.19616018466401133</v>
      </c>
      <c r="S44" s="79">
        <v>59.706709372409783</v>
      </c>
      <c r="T44" s="42">
        <v>28.703651428222656</v>
      </c>
      <c r="U44" s="42"/>
      <c r="AB44" s="42"/>
      <c r="AC44" s="42"/>
      <c r="AD44" s="42"/>
      <c r="AE44" s="42"/>
      <c r="AF44" s="42"/>
    </row>
    <row r="45" spans="2:32" x14ac:dyDescent="0.25">
      <c r="B45" s="40">
        <v>300</v>
      </c>
      <c r="C45" s="98">
        <f t="shared" si="3"/>
        <v>124.42289352362869</v>
      </c>
      <c r="D45" s="99">
        <f t="shared" si="4"/>
        <v>46.791850183614137</v>
      </c>
      <c r="P45" s="40">
        <v>150</v>
      </c>
      <c r="Q45" s="40">
        <v>8.4333238160191879</v>
      </c>
      <c r="R45" s="79">
        <v>0.24700217345229883</v>
      </c>
      <c r="S45" s="79">
        <v>86.821365319748153</v>
      </c>
      <c r="T45" s="42">
        <v>28.431407928466797</v>
      </c>
      <c r="U45" s="42"/>
      <c r="AB45" s="42"/>
      <c r="AC45" s="42"/>
      <c r="AD45" s="42"/>
      <c r="AE45" s="42"/>
      <c r="AF45" s="42"/>
    </row>
    <row r="46" spans="2:32" x14ac:dyDescent="0.25">
      <c r="B46" s="40">
        <v>400</v>
      </c>
      <c r="C46" s="98">
        <f t="shared" si="3"/>
        <v>163.26386981090002</v>
      </c>
      <c r="D46" s="99">
        <f>($C$33*(B46-$F$9)/(4*B46+8*$F$9)-$C$31)</f>
        <v>53.112699791015579</v>
      </c>
      <c r="P46" s="40">
        <v>800</v>
      </c>
      <c r="Q46" s="40">
        <v>52.874472741642627</v>
      </c>
      <c r="R46" s="79">
        <v>0.29445096245426305</v>
      </c>
      <c r="S46" s="79">
        <v>454.22243068569367</v>
      </c>
      <c r="T46" s="42">
        <v>27.891481399536133</v>
      </c>
      <c r="U46" s="42"/>
      <c r="AB46" s="42"/>
      <c r="AC46" s="42"/>
      <c r="AD46" s="42"/>
      <c r="AE46" s="42"/>
      <c r="AF46" s="42"/>
    </row>
    <row r="47" spans="2:32" x14ac:dyDescent="0.25">
      <c r="B47" s="40">
        <v>600</v>
      </c>
      <c r="C47" s="98">
        <f t="shared" si="3"/>
        <v>225.02296895631397</v>
      </c>
      <c r="D47" s="99">
        <f>($C$33*(B47-$F$9)/(4*B47+8*$F$9)-$C$31)</f>
        <v>60.21935932450905</v>
      </c>
      <c r="I47" s="56"/>
      <c r="J47" s="56"/>
      <c r="K47" s="56"/>
      <c r="P47" s="40">
        <v>400</v>
      </c>
      <c r="Q47" s="40">
        <v>30.996987920525424</v>
      </c>
      <c r="R47" s="79">
        <v>0.31983500719339442</v>
      </c>
      <c r="S47" s="79">
        <v>213.02477647737774</v>
      </c>
      <c r="T47" s="42">
        <v>28.041084289550781</v>
      </c>
      <c r="U47" s="42"/>
      <c r="AB47" s="42"/>
      <c r="AC47" s="42"/>
      <c r="AD47" s="42"/>
      <c r="AE47" s="42"/>
      <c r="AF47" s="42"/>
    </row>
    <row r="48" spans="2:32" x14ac:dyDescent="0.25">
      <c r="B48" s="40">
        <v>650</v>
      </c>
      <c r="C48" s="98">
        <f t="shared" si="3"/>
        <v>237.9125586779821</v>
      </c>
      <c r="D48" s="99">
        <f t="shared" si="4"/>
        <v>61.391866056009398</v>
      </c>
      <c r="Q48" s="101"/>
      <c r="R48" s="101"/>
      <c r="S48" s="101"/>
      <c r="T48" s="42"/>
      <c r="U48" s="42"/>
      <c r="AB48" s="42"/>
      <c r="AC48" s="42"/>
      <c r="AD48" s="42"/>
      <c r="AE48" s="42"/>
      <c r="AF48" s="42"/>
    </row>
    <row r="49" spans="2:32" x14ac:dyDescent="0.25">
      <c r="B49" s="40">
        <v>700</v>
      </c>
      <c r="C49" s="98">
        <f t="shared" si="3"/>
        <v>249.97779160819059</v>
      </c>
      <c r="D49" s="99">
        <f t="shared" si="4"/>
        <v>62.415043501299316</v>
      </c>
      <c r="Q49" s="101"/>
      <c r="R49" s="101"/>
      <c r="S49" s="101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</row>
    <row r="50" spans="2:32" x14ac:dyDescent="0.25">
      <c r="B50" s="40">
        <v>750</v>
      </c>
      <c r="C50" s="98">
        <f t="shared" si="3"/>
        <v>261.29530012922442</v>
      </c>
      <c r="D50" s="99">
        <f t="shared" si="4"/>
        <v>63.31571143371648</v>
      </c>
      <c r="Q50" s="101"/>
      <c r="R50" s="101"/>
      <c r="S50" s="101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</row>
    <row r="51" spans="2:32" x14ac:dyDescent="0.25">
      <c r="B51" s="40">
        <v>800</v>
      </c>
      <c r="C51" s="98">
        <f t="shared" si="3"/>
        <v>271.93250375022194</v>
      </c>
      <c r="D51" s="99">
        <f t="shared" si="4"/>
        <v>64.11462990730638</v>
      </c>
      <c r="F51" s="42"/>
      <c r="G51" s="42"/>
      <c r="H51" s="42"/>
      <c r="I51" s="42"/>
      <c r="J51" s="42"/>
      <c r="K51" s="42"/>
      <c r="L51" s="42"/>
      <c r="M51" s="42"/>
      <c r="Q51" s="101"/>
      <c r="R51" s="101"/>
      <c r="S51" s="101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</row>
    <row r="52" spans="2:32" x14ac:dyDescent="0.25">
      <c r="B52" s="40">
        <v>850</v>
      </c>
      <c r="C52" s="98">
        <f t="shared" si="3"/>
        <v>281.94895319385762</v>
      </c>
      <c r="D52" s="99">
        <f t="shared" si="4"/>
        <v>64.828119187234591</v>
      </c>
      <c r="F52" s="42"/>
      <c r="G52" s="42"/>
      <c r="H52" s="42"/>
      <c r="I52" s="102"/>
      <c r="J52" s="102"/>
      <c r="K52" s="102"/>
      <c r="L52" s="102"/>
      <c r="M52" s="10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</row>
    <row r="53" spans="2:32" ht="13.8" x14ac:dyDescent="0.3">
      <c r="B53" s="40">
        <v>900</v>
      </c>
      <c r="C53" s="98">
        <f t="shared" si="3"/>
        <v>291.39744584417434</v>
      </c>
      <c r="D53" s="99">
        <f t="shared" si="4"/>
        <v>65.469186391542564</v>
      </c>
      <c r="F53" s="42"/>
      <c r="G53" s="42"/>
      <c r="H53" s="42"/>
      <c r="I53" s="103"/>
      <c r="J53" s="103"/>
      <c r="K53" s="103"/>
      <c r="L53" s="103"/>
      <c r="M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</row>
    <row r="54" spans="2:32" ht="13.8" x14ac:dyDescent="0.3">
      <c r="B54" s="40">
        <v>950</v>
      </c>
      <c r="C54" s="98">
        <f t="shared" si="3"/>
        <v>300.32495667989298</v>
      </c>
      <c r="D54" s="99">
        <f t="shared" si="4"/>
        <v>66.04832562750164</v>
      </c>
      <c r="F54" s="42"/>
      <c r="G54" s="42"/>
      <c r="H54" s="42"/>
      <c r="I54" s="103"/>
      <c r="J54" s="103"/>
      <c r="K54" s="103"/>
      <c r="L54" s="103"/>
      <c r="M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</row>
    <row r="55" spans="2:32" ht="13.8" x14ac:dyDescent="0.3">
      <c r="B55" s="40">
        <v>1000</v>
      </c>
      <c r="C55" s="98">
        <f t="shared" si="3"/>
        <v>308.7734193467241</v>
      </c>
      <c r="D55" s="99">
        <f t="shared" si="4"/>
        <v>66.574096929220815</v>
      </c>
      <c r="F55" s="42"/>
      <c r="G55" s="42"/>
      <c r="H55" s="42"/>
      <c r="I55" s="103"/>
      <c r="J55" s="103"/>
      <c r="K55" s="103"/>
      <c r="L55" s="103"/>
      <c r="M55" s="42"/>
      <c r="Q55" s="42"/>
      <c r="R55" s="42"/>
      <c r="S55" s="42"/>
      <c r="T55" s="42"/>
      <c r="U55" s="42"/>
      <c r="V55" s="42"/>
      <c r="W55" s="104"/>
      <c r="X55" s="42"/>
      <c r="Y55" s="42"/>
      <c r="Z55" s="42"/>
      <c r="AA55" s="42"/>
      <c r="AB55" s="42"/>
      <c r="AC55" s="42"/>
      <c r="AD55" s="42"/>
      <c r="AE55" s="42"/>
      <c r="AF55" s="42"/>
    </row>
    <row r="56" spans="2:32" ht="13.8" x14ac:dyDescent="0.3">
      <c r="B56" s="40">
        <v>1100</v>
      </c>
      <c r="C56" s="40">
        <f t="shared" si="3"/>
        <v>324.37957919372565</v>
      </c>
      <c r="D56" s="40">
        <f t="shared" si="4"/>
        <v>67.492553318411836</v>
      </c>
      <c r="F56" s="42"/>
      <c r="G56" s="42"/>
      <c r="H56" s="42"/>
      <c r="I56" s="103"/>
      <c r="J56" s="103"/>
      <c r="K56" s="103"/>
      <c r="L56" s="103"/>
      <c r="M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</row>
    <row r="57" spans="2:32" ht="13.8" x14ac:dyDescent="0.3">
      <c r="B57" s="40">
        <v>1200</v>
      </c>
      <c r="C57" s="40">
        <f t="shared" si="3"/>
        <v>338.47321640719201</v>
      </c>
      <c r="D57" s="40">
        <f t="shared" si="4"/>
        <v>68.268079544769051</v>
      </c>
      <c r="E57" s="42"/>
      <c r="F57" s="42"/>
      <c r="G57" s="42"/>
      <c r="H57" s="42"/>
      <c r="I57" s="103"/>
      <c r="J57" s="103"/>
      <c r="K57" s="103"/>
      <c r="L57" s="103"/>
      <c r="M57" s="42"/>
      <c r="Q57" s="42"/>
      <c r="R57" s="42"/>
      <c r="S57" s="42"/>
      <c r="T57" s="42"/>
      <c r="U57" s="54"/>
      <c r="V57" s="42"/>
      <c r="W57" s="54"/>
      <c r="X57" s="42"/>
      <c r="Y57" s="42"/>
      <c r="Z57" s="42"/>
      <c r="AA57" s="42"/>
      <c r="AB57" s="42"/>
      <c r="AC57" s="42"/>
      <c r="AD57" s="42"/>
      <c r="AE57" s="42"/>
      <c r="AF57" s="42"/>
    </row>
    <row r="58" spans="2:32" ht="13.8" x14ac:dyDescent="0.3">
      <c r="E58" s="42"/>
      <c r="F58" s="42"/>
      <c r="G58" s="42"/>
      <c r="H58" s="42"/>
      <c r="I58" s="103"/>
      <c r="J58" s="103"/>
      <c r="K58" s="103"/>
      <c r="L58" s="103"/>
      <c r="M58" s="42"/>
      <c r="Q58" s="42"/>
      <c r="R58" s="42"/>
      <c r="S58" s="42"/>
      <c r="T58" s="42"/>
      <c r="U58" s="54"/>
      <c r="V58" s="42"/>
      <c r="W58" s="54"/>
      <c r="X58" s="42"/>
      <c r="Y58" s="42"/>
      <c r="Z58" s="42"/>
      <c r="AA58" s="42"/>
      <c r="AB58" s="42"/>
      <c r="AC58" s="42"/>
      <c r="AD58" s="42"/>
      <c r="AE58" s="42"/>
      <c r="AF58" s="42"/>
    </row>
    <row r="59" spans="2:32" ht="13.8" x14ac:dyDescent="0.3">
      <c r="E59" s="42"/>
      <c r="F59" s="93"/>
      <c r="G59" s="93"/>
      <c r="H59" s="42"/>
      <c r="I59" s="103"/>
      <c r="J59" s="103"/>
      <c r="K59" s="103"/>
      <c r="L59" s="42"/>
      <c r="M59" s="42"/>
      <c r="Q59" s="42"/>
      <c r="R59" s="42"/>
      <c r="S59" s="42"/>
      <c r="T59" s="42"/>
      <c r="U59" s="54"/>
      <c r="V59" s="42"/>
      <c r="W59" s="54"/>
      <c r="X59" s="42"/>
      <c r="Y59" s="42"/>
      <c r="Z59" s="42"/>
      <c r="AA59" s="42"/>
      <c r="AB59" s="42"/>
      <c r="AC59" s="42"/>
      <c r="AD59" s="42"/>
      <c r="AE59" s="42"/>
      <c r="AF59" s="42"/>
    </row>
    <row r="60" spans="2:32" ht="13.8" x14ac:dyDescent="0.3">
      <c r="E60" s="42"/>
      <c r="F60" s="93"/>
      <c r="G60" s="93"/>
      <c r="H60" s="42"/>
      <c r="I60" s="103"/>
      <c r="J60" s="103"/>
      <c r="K60" s="103"/>
      <c r="L60" s="42"/>
      <c r="M60" s="42"/>
      <c r="Q60" s="42"/>
      <c r="R60" s="42"/>
      <c r="S60" s="42"/>
      <c r="T60" s="42"/>
      <c r="U60" s="54"/>
      <c r="V60" s="42"/>
      <c r="W60" s="54"/>
      <c r="X60" s="42"/>
      <c r="Y60" s="42"/>
      <c r="Z60" s="42"/>
      <c r="AA60" s="42"/>
      <c r="AB60" s="42"/>
      <c r="AC60" s="42"/>
      <c r="AD60" s="42"/>
      <c r="AE60" s="42"/>
      <c r="AF60" s="42"/>
    </row>
    <row r="61" spans="2:32" x14ac:dyDescent="0.25">
      <c r="E61" s="42"/>
      <c r="F61" s="42"/>
      <c r="G61" s="42"/>
      <c r="H61" s="42"/>
      <c r="I61" s="42"/>
      <c r="J61" s="42"/>
      <c r="K61" s="42"/>
      <c r="L61" s="42"/>
      <c r="M61" s="42"/>
      <c r="Q61" s="42"/>
      <c r="R61" s="42"/>
      <c r="S61" s="42"/>
      <c r="T61" s="42"/>
      <c r="U61" s="54"/>
      <c r="V61" s="42"/>
      <c r="W61" s="54"/>
      <c r="X61" s="42"/>
      <c r="Y61" s="42"/>
      <c r="Z61" s="42"/>
      <c r="AA61" s="42"/>
      <c r="AB61" s="42"/>
      <c r="AC61" s="42"/>
      <c r="AD61" s="42"/>
      <c r="AE61" s="42"/>
      <c r="AF61" s="42"/>
    </row>
    <row r="62" spans="2:32" x14ac:dyDescent="0.25">
      <c r="E62" s="42"/>
      <c r="F62" s="42"/>
      <c r="G62" s="42"/>
      <c r="H62" s="42"/>
      <c r="I62" s="42"/>
      <c r="J62" s="42"/>
      <c r="K62" s="42"/>
      <c r="L62" s="42"/>
      <c r="M62" s="42"/>
      <c r="Q62" s="42"/>
      <c r="R62" s="42"/>
      <c r="S62" s="42"/>
      <c r="T62" s="42"/>
      <c r="U62" s="54"/>
      <c r="V62" s="42"/>
      <c r="W62" s="54"/>
      <c r="X62" s="42"/>
      <c r="Y62" s="42"/>
      <c r="Z62" s="42"/>
      <c r="AA62" s="42"/>
      <c r="AB62" s="42"/>
      <c r="AC62" s="42"/>
      <c r="AD62" s="42"/>
      <c r="AE62" s="42"/>
      <c r="AF62" s="42"/>
    </row>
    <row r="63" spans="2:32" x14ac:dyDescent="0.25">
      <c r="E63" s="42"/>
      <c r="F63" s="42"/>
      <c r="G63" s="42"/>
      <c r="H63" s="42"/>
      <c r="I63" s="42"/>
      <c r="J63" s="42"/>
      <c r="K63" s="42"/>
      <c r="L63" s="42"/>
      <c r="M63" s="42"/>
      <c r="Q63" s="42"/>
      <c r="R63" s="42"/>
      <c r="S63" s="42"/>
      <c r="T63" s="42"/>
      <c r="U63" s="54"/>
      <c r="V63" s="42"/>
      <c r="W63" s="54"/>
      <c r="X63" s="42"/>
      <c r="Y63" s="42"/>
      <c r="Z63" s="42"/>
      <c r="AA63" s="42"/>
      <c r="AB63" s="42"/>
      <c r="AC63" s="42"/>
      <c r="AD63" s="42"/>
      <c r="AE63" s="42"/>
      <c r="AF63" s="42"/>
    </row>
    <row r="64" spans="2:32" x14ac:dyDescent="0.25">
      <c r="C64" s="56"/>
      <c r="D64" s="56"/>
      <c r="E64" s="42"/>
      <c r="F64" s="42"/>
      <c r="G64" s="42"/>
      <c r="H64" s="42"/>
      <c r="I64" s="42"/>
      <c r="J64" s="42"/>
      <c r="K64" s="42"/>
      <c r="L64" s="42"/>
      <c r="M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</row>
    <row r="65" spans="3:32" x14ac:dyDescent="0.25">
      <c r="C65" s="56"/>
      <c r="D65" s="56"/>
      <c r="E65" s="93"/>
      <c r="F65" s="42"/>
      <c r="G65" s="42"/>
      <c r="H65" s="42"/>
      <c r="I65" s="42"/>
      <c r="J65" s="42"/>
      <c r="K65" s="42"/>
      <c r="L65" s="42"/>
      <c r="M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</row>
    <row r="66" spans="3:32" x14ac:dyDescent="0.25">
      <c r="E66" s="42"/>
      <c r="F66" s="42"/>
      <c r="G66" s="42"/>
      <c r="H66" s="42"/>
      <c r="I66" s="42"/>
      <c r="J66" s="42"/>
      <c r="K66" s="42"/>
      <c r="L66" s="42"/>
      <c r="M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</row>
    <row r="67" spans="3:32" x14ac:dyDescent="0.25">
      <c r="E67" s="42"/>
      <c r="F67" s="42"/>
      <c r="G67" s="42"/>
      <c r="H67" s="42"/>
      <c r="I67" s="42"/>
      <c r="J67" s="42"/>
      <c r="K67" s="42"/>
      <c r="L67" s="42"/>
      <c r="M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</row>
    <row r="68" spans="3:32" x14ac:dyDescent="0.25">
      <c r="E68" s="42"/>
      <c r="F68" s="42"/>
      <c r="G68" s="42"/>
      <c r="H68" s="42"/>
      <c r="I68" s="42"/>
      <c r="J68" s="42"/>
      <c r="K68" s="42"/>
      <c r="L68" s="42"/>
      <c r="M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</row>
    <row r="69" spans="3:32" x14ac:dyDescent="0.25">
      <c r="E69" s="42"/>
      <c r="F69" s="42"/>
      <c r="G69" s="42"/>
      <c r="H69" s="42"/>
      <c r="I69" s="42"/>
      <c r="J69" s="42"/>
      <c r="K69" s="42"/>
      <c r="L69" s="42"/>
      <c r="M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</row>
    <row r="70" spans="3:32" x14ac:dyDescent="0.25">
      <c r="E70" s="42"/>
      <c r="F70" s="42"/>
      <c r="G70" s="42"/>
      <c r="H70" s="42"/>
      <c r="I70" s="42"/>
      <c r="J70" s="42"/>
      <c r="K70" s="42"/>
      <c r="L70" s="42"/>
      <c r="M70" s="42"/>
    </row>
    <row r="71" spans="3:32" ht="13.8" x14ac:dyDescent="0.3">
      <c r="E71" s="42"/>
      <c r="F71" s="42"/>
      <c r="G71" s="42"/>
      <c r="H71" s="42"/>
      <c r="I71" s="103"/>
      <c r="J71" s="103"/>
      <c r="K71" s="103"/>
      <c r="L71" s="103"/>
      <c r="M71" s="42"/>
    </row>
    <row r="72" spans="3:32" ht="13.8" x14ac:dyDescent="0.3">
      <c r="E72" s="42"/>
      <c r="F72" s="42"/>
      <c r="G72" s="42"/>
      <c r="H72" s="42"/>
      <c r="I72" s="103"/>
      <c r="J72" s="103"/>
      <c r="K72" s="103"/>
      <c r="L72" s="103"/>
      <c r="M72" s="42"/>
    </row>
    <row r="73" spans="3:32" ht="13.8" x14ac:dyDescent="0.3">
      <c r="E73" s="42"/>
      <c r="F73" s="42"/>
      <c r="G73" s="42"/>
      <c r="H73" s="42"/>
      <c r="I73" s="103"/>
      <c r="J73" s="103"/>
      <c r="K73" s="103"/>
      <c r="L73" s="103"/>
      <c r="M73" s="42"/>
    </row>
    <row r="74" spans="3:32" ht="13.8" x14ac:dyDescent="0.3">
      <c r="E74" s="42"/>
      <c r="F74" s="42"/>
      <c r="G74" s="42"/>
      <c r="H74" s="42"/>
      <c r="I74" s="103"/>
      <c r="J74" s="103"/>
      <c r="K74" s="103"/>
      <c r="L74" s="103"/>
      <c r="M74" s="42"/>
    </row>
    <row r="75" spans="3:32" ht="13.8" x14ac:dyDescent="0.3">
      <c r="E75" s="42"/>
      <c r="F75" s="42"/>
      <c r="G75" s="42"/>
      <c r="H75" s="42"/>
      <c r="I75" s="103"/>
      <c r="J75" s="103"/>
      <c r="K75" s="103"/>
      <c r="L75" s="103"/>
      <c r="M75" s="42"/>
    </row>
    <row r="76" spans="3:32" ht="13.8" x14ac:dyDescent="0.3">
      <c r="E76" s="42"/>
      <c r="F76" s="42"/>
      <c r="G76" s="42"/>
      <c r="H76" s="42"/>
      <c r="I76" s="103"/>
      <c r="J76" s="103"/>
      <c r="K76" s="103"/>
      <c r="L76" s="103"/>
      <c r="M76" s="42"/>
    </row>
    <row r="77" spans="3:32" ht="13.8" x14ac:dyDescent="0.3">
      <c r="E77" s="42"/>
      <c r="F77" s="42"/>
      <c r="G77" s="42"/>
      <c r="H77" s="42"/>
      <c r="I77" s="103"/>
      <c r="J77" s="103"/>
      <c r="K77" s="103"/>
      <c r="L77" s="42"/>
      <c r="M77" s="42"/>
    </row>
    <row r="78" spans="3:32" ht="13.8" x14ac:dyDescent="0.3">
      <c r="E78" s="42"/>
      <c r="F78" s="42"/>
      <c r="G78" s="42"/>
      <c r="H78" s="42"/>
      <c r="I78" s="103"/>
      <c r="J78" s="103"/>
      <c r="K78" s="103"/>
      <c r="L78" s="42"/>
      <c r="M78" s="42"/>
    </row>
    <row r="79" spans="3:32" x14ac:dyDescent="0.25">
      <c r="E79" s="42"/>
      <c r="F79" s="42"/>
      <c r="G79" s="42"/>
      <c r="H79" s="42"/>
      <c r="I79" s="42"/>
      <c r="J79" s="42"/>
      <c r="K79" s="42"/>
      <c r="L79" s="42"/>
      <c r="M79" s="42"/>
    </row>
    <row r="80" spans="3:32" x14ac:dyDescent="0.25">
      <c r="E80" s="42"/>
      <c r="F80" s="42"/>
      <c r="G80" s="42"/>
      <c r="H80" s="42"/>
      <c r="I80" s="42"/>
      <c r="J80" s="42"/>
      <c r="K80" s="42"/>
      <c r="L80" s="42"/>
      <c r="M80" s="42"/>
    </row>
    <row r="81" spans="5:13" ht="13.8" x14ac:dyDescent="0.3">
      <c r="E81" s="42"/>
      <c r="F81" s="105"/>
      <c r="G81" s="105"/>
      <c r="H81" s="105"/>
      <c r="I81" s="106"/>
      <c r="J81" s="106"/>
      <c r="K81" s="106"/>
      <c r="L81" s="106"/>
      <c r="M81" s="42"/>
    </row>
    <row r="82" spans="5:13" ht="13.8" x14ac:dyDescent="0.3">
      <c r="E82" s="42"/>
      <c r="F82" s="105"/>
      <c r="G82" s="105"/>
      <c r="H82" s="105"/>
      <c r="I82" s="106"/>
      <c r="J82" s="106"/>
      <c r="K82" s="106"/>
      <c r="L82" s="106"/>
      <c r="M82" s="42"/>
    </row>
    <row r="83" spans="5:13" ht="13.8" x14ac:dyDescent="0.3">
      <c r="E83" s="42"/>
      <c r="F83" s="105"/>
      <c r="G83" s="105"/>
      <c r="H83" s="105"/>
      <c r="I83" s="106"/>
      <c r="J83" s="106"/>
      <c r="K83" s="106"/>
      <c r="L83" s="106"/>
      <c r="M83" s="42"/>
    </row>
    <row r="84" spans="5:13" ht="13.8" x14ac:dyDescent="0.3">
      <c r="E84" s="42"/>
      <c r="F84" s="105"/>
      <c r="G84" s="105"/>
      <c r="H84" s="105"/>
      <c r="I84" s="106"/>
      <c r="J84" s="106"/>
      <c r="K84" s="106"/>
      <c r="L84" s="106"/>
      <c r="M84" s="42"/>
    </row>
    <row r="85" spans="5:13" ht="13.8" x14ac:dyDescent="0.3">
      <c r="E85" s="42"/>
      <c r="F85" s="105"/>
      <c r="G85" s="105"/>
      <c r="H85" s="105"/>
      <c r="I85" s="106"/>
      <c r="J85" s="106"/>
      <c r="K85" s="106"/>
      <c r="L85" s="106"/>
      <c r="M85" s="42"/>
    </row>
    <row r="86" spans="5:13" ht="13.8" x14ac:dyDescent="0.3">
      <c r="E86" s="42"/>
      <c r="F86" s="105"/>
      <c r="G86" s="105"/>
      <c r="H86" s="105"/>
      <c r="I86" s="106"/>
      <c r="J86" s="106"/>
      <c r="K86" s="106"/>
      <c r="L86" s="106"/>
      <c r="M86" s="42"/>
    </row>
    <row r="87" spans="5:13" ht="13.8" x14ac:dyDescent="0.3">
      <c r="E87" s="107"/>
      <c r="F87" s="105"/>
      <c r="G87" s="105"/>
      <c r="H87" s="105"/>
      <c r="I87" s="106"/>
      <c r="J87" s="106"/>
      <c r="K87" s="106"/>
      <c r="L87" s="42"/>
      <c r="M87" s="42"/>
    </row>
    <row r="88" spans="5:13" ht="13.8" x14ac:dyDescent="0.3">
      <c r="E88" s="107"/>
      <c r="F88" s="105"/>
      <c r="G88" s="105"/>
      <c r="H88" s="105"/>
      <c r="I88" s="106"/>
      <c r="J88" s="106"/>
      <c r="K88" s="106"/>
      <c r="L88" s="42"/>
      <c r="M88" s="42"/>
    </row>
    <row r="89" spans="5:13" ht="13.8" x14ac:dyDescent="0.3">
      <c r="E89" s="107"/>
      <c r="F89" s="42"/>
      <c r="G89" s="42"/>
      <c r="H89" s="42"/>
      <c r="I89" s="42"/>
      <c r="J89" s="42"/>
      <c r="K89" s="42"/>
      <c r="L89" s="42"/>
      <c r="M89" s="42"/>
    </row>
    <row r="90" spans="5:13" ht="13.8" x14ac:dyDescent="0.3">
      <c r="E90" s="107"/>
    </row>
    <row r="91" spans="5:13" ht="13.8" x14ac:dyDescent="0.3">
      <c r="E91" s="107"/>
    </row>
    <row r="92" spans="5:13" ht="13.8" x14ac:dyDescent="0.3">
      <c r="E92" s="107"/>
    </row>
    <row r="93" spans="5:13" ht="13.8" x14ac:dyDescent="0.3">
      <c r="E93" s="107"/>
    </row>
    <row r="94" spans="5:13" ht="13.8" x14ac:dyDescent="0.3">
      <c r="E94" s="107"/>
    </row>
    <row r="95" spans="5:13" x14ac:dyDescent="0.25">
      <c r="E95" s="42"/>
    </row>
  </sheetData>
  <pageMargins left="0.75" right="0.75" top="1" bottom="1" header="0.5" footer="0.5"/>
  <pageSetup scale="26" orientation="portrait" horizontalDpi="4294967292" verticalDpi="4294967292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/>
  </sheetPr>
  <dimension ref="A1:CV565"/>
  <sheetViews>
    <sheetView zoomScale="90" zoomScaleNormal="90" zoomScalePageLayoutView="90" workbookViewId="0">
      <pane ySplit="1" topLeftCell="A473" activePane="bottomLeft" state="frozen"/>
      <selection pane="bottomLeft" activeCell="T496" sqref="T496:X501"/>
    </sheetView>
  </sheetViews>
  <sheetFormatPr defaultColWidth="9.109375" defaultRowHeight="14.4" x14ac:dyDescent="0.3"/>
  <cols>
    <col min="7" max="7" width="12.88671875" customWidth="1"/>
    <col min="13" max="13" width="12.88671875" customWidth="1"/>
    <col min="14" max="14" width="6.6640625" bestFit="1" customWidth="1"/>
    <col min="15" max="15" width="6.44140625" customWidth="1"/>
    <col min="16" max="16" width="8.6640625" customWidth="1"/>
    <col min="17" max="17" width="11.44140625" customWidth="1"/>
    <col min="20" max="20" width="11.44140625" bestFit="1" customWidth="1"/>
  </cols>
  <sheetData>
    <row r="1" spans="1:100" x14ac:dyDescent="0.3">
      <c r="A1" t="s">
        <v>12</v>
      </c>
      <c r="B1" t="s">
        <v>1</v>
      </c>
      <c r="C1" s="6" t="s">
        <v>14</v>
      </c>
      <c r="D1" s="6" t="s">
        <v>2</v>
      </c>
      <c r="E1" s="6" t="s">
        <v>3</v>
      </c>
      <c r="F1" s="7" t="s">
        <v>0</v>
      </c>
      <c r="G1" t="s">
        <v>105</v>
      </c>
      <c r="H1" t="s">
        <v>106</v>
      </c>
      <c r="I1" t="s">
        <v>6</v>
      </c>
      <c r="J1" t="s">
        <v>5</v>
      </c>
      <c r="K1" t="s">
        <v>11</v>
      </c>
      <c r="L1" t="s">
        <v>7</v>
      </c>
      <c r="M1" t="s">
        <v>4</v>
      </c>
      <c r="N1" s="8" t="s">
        <v>107</v>
      </c>
      <c r="O1" s="9" t="s">
        <v>108</v>
      </c>
      <c r="P1" s="9"/>
      <c r="Q1" s="9" t="s">
        <v>109</v>
      </c>
      <c r="R1" s="8" t="s">
        <v>110</v>
      </c>
      <c r="S1" s="8" t="s">
        <v>111</v>
      </c>
      <c r="T1" s="8" t="s">
        <v>744</v>
      </c>
      <c r="U1" s="8" t="s">
        <v>8</v>
      </c>
      <c r="V1" s="8" t="s">
        <v>9</v>
      </c>
      <c r="W1" s="8" t="s">
        <v>10</v>
      </c>
      <c r="X1" s="8" t="s">
        <v>112</v>
      </c>
      <c r="Y1" s="8" t="s">
        <v>113</v>
      </c>
      <c r="Z1" s="8" t="s">
        <v>114</v>
      </c>
      <c r="AA1" s="8" t="s">
        <v>115</v>
      </c>
      <c r="AB1" s="8" t="s">
        <v>116</v>
      </c>
      <c r="AC1" s="8" t="s">
        <v>117</v>
      </c>
      <c r="AD1" s="8" t="s">
        <v>118</v>
      </c>
      <c r="AE1" s="8" t="s">
        <v>119</v>
      </c>
      <c r="AF1" s="8" t="s">
        <v>120</v>
      </c>
      <c r="AG1" s="8" t="s">
        <v>121</v>
      </c>
      <c r="AH1" s="8" t="s">
        <v>122</v>
      </c>
      <c r="AI1" s="8" t="s">
        <v>123</v>
      </c>
      <c r="AJ1" s="8" t="s">
        <v>124</v>
      </c>
      <c r="AK1" s="8" t="s">
        <v>125</v>
      </c>
      <c r="AL1" s="8" t="s">
        <v>126</v>
      </c>
      <c r="AM1" s="8" t="s">
        <v>127</v>
      </c>
      <c r="AN1" s="8" t="s">
        <v>128</v>
      </c>
      <c r="AO1" s="8" t="s">
        <v>129</v>
      </c>
      <c r="AP1" s="8" t="s">
        <v>130</v>
      </c>
      <c r="AQ1" s="8" t="s">
        <v>131</v>
      </c>
      <c r="AR1" s="8" t="s">
        <v>132</v>
      </c>
      <c r="AS1" s="8" t="s">
        <v>133</v>
      </c>
      <c r="AT1" s="8" t="s">
        <v>134</v>
      </c>
      <c r="AU1" s="8" t="s">
        <v>135</v>
      </c>
      <c r="AV1" s="8" t="s">
        <v>136</v>
      </c>
      <c r="AW1" s="8" t="s">
        <v>112</v>
      </c>
      <c r="AX1" s="8" t="s">
        <v>137</v>
      </c>
      <c r="AY1" s="8" t="s">
        <v>138</v>
      </c>
      <c r="AZ1" s="8" t="s">
        <v>139</v>
      </c>
      <c r="BA1" s="8" t="s">
        <v>140</v>
      </c>
      <c r="BB1" s="8" t="s">
        <v>141</v>
      </c>
      <c r="BC1" s="8" t="s">
        <v>142</v>
      </c>
      <c r="BD1" s="8" t="s">
        <v>143</v>
      </c>
      <c r="BE1" s="8" t="s">
        <v>144</v>
      </c>
      <c r="BF1" s="8" t="s">
        <v>145</v>
      </c>
      <c r="BG1" s="8" t="s">
        <v>146</v>
      </c>
      <c r="BH1" s="8" t="s">
        <v>147</v>
      </c>
      <c r="BI1" s="8" t="s">
        <v>148</v>
      </c>
      <c r="BJ1" s="8" t="s">
        <v>149</v>
      </c>
      <c r="BK1" s="8" t="s">
        <v>150</v>
      </c>
      <c r="BL1" s="8" t="s">
        <v>151</v>
      </c>
      <c r="BM1" s="8" t="s">
        <v>152</v>
      </c>
      <c r="BN1" s="8" t="s">
        <v>153</v>
      </c>
      <c r="BO1" s="8" t="s">
        <v>154</v>
      </c>
      <c r="BP1" s="8" t="s">
        <v>155</v>
      </c>
      <c r="BQ1" s="8" t="s">
        <v>156</v>
      </c>
      <c r="BR1" s="8" t="s">
        <v>157</v>
      </c>
      <c r="BS1" s="8" t="s">
        <v>158</v>
      </c>
      <c r="BT1" s="8" t="s">
        <v>159</v>
      </c>
      <c r="BU1" s="8" t="s">
        <v>160</v>
      </c>
      <c r="BV1" s="8" t="s">
        <v>161</v>
      </c>
      <c r="BW1" s="8" t="s">
        <v>162</v>
      </c>
      <c r="BX1" s="8" t="s">
        <v>163</v>
      </c>
      <c r="BY1" s="8" t="s">
        <v>164</v>
      </c>
      <c r="BZ1" s="8" t="s">
        <v>165</v>
      </c>
      <c r="CA1" s="8" t="s">
        <v>166</v>
      </c>
      <c r="CB1" s="8" t="s">
        <v>167</v>
      </c>
      <c r="CC1" s="8" t="s">
        <v>168</v>
      </c>
      <c r="CD1" s="8" t="s">
        <v>169</v>
      </c>
      <c r="CE1" s="8" t="s">
        <v>170</v>
      </c>
      <c r="CF1" s="8" t="s">
        <v>171</v>
      </c>
      <c r="CG1" s="8" t="s">
        <v>172</v>
      </c>
      <c r="CH1" s="8" t="s">
        <v>173</v>
      </c>
      <c r="CI1" s="8" t="s">
        <v>174</v>
      </c>
      <c r="CJ1" s="8" t="s">
        <v>175</v>
      </c>
      <c r="CK1" s="8" t="s">
        <v>176</v>
      </c>
      <c r="CL1" s="8" t="s">
        <v>177</v>
      </c>
      <c r="CM1" s="8" t="s">
        <v>178</v>
      </c>
      <c r="CN1" s="8" t="s">
        <v>179</v>
      </c>
      <c r="CO1" s="8" t="s">
        <v>180</v>
      </c>
      <c r="CP1" s="8" t="s">
        <v>181</v>
      </c>
      <c r="CQ1" s="8" t="s">
        <v>182</v>
      </c>
      <c r="CR1" s="8" t="s">
        <v>183</v>
      </c>
      <c r="CS1" s="8" t="s">
        <v>184</v>
      </c>
      <c r="CT1" s="8" t="s">
        <v>185</v>
      </c>
      <c r="CU1" s="8" t="s">
        <v>186</v>
      </c>
      <c r="CV1" s="8" t="s">
        <v>187</v>
      </c>
    </row>
    <row r="2" spans="1:100" hidden="1" x14ac:dyDescent="0.3">
      <c r="A2" s="4" t="str">
        <f>VLOOKUP(B2,ListCodeMtrx!A$1:B$91,2,TRUE)</f>
        <v>M16</v>
      </c>
      <c r="B2">
        <v>16</v>
      </c>
      <c r="C2" s="10">
        <v>16</v>
      </c>
      <c r="D2" s="10">
        <v>1</v>
      </c>
      <c r="E2" s="10">
        <v>4</v>
      </c>
      <c r="F2" s="1">
        <v>67</v>
      </c>
      <c r="G2" s="3">
        <v>41311</v>
      </c>
      <c r="H2" s="11">
        <v>1</v>
      </c>
      <c r="I2" s="11">
        <v>173.94240231085868</v>
      </c>
      <c r="J2" s="11">
        <v>2.5295678453262309</v>
      </c>
      <c r="K2" s="11">
        <v>179.29417100460947</v>
      </c>
      <c r="L2" s="11">
        <v>277.51177372957255</v>
      </c>
      <c r="M2" s="1">
        <v>46.5</v>
      </c>
      <c r="N2" s="8">
        <v>2</v>
      </c>
      <c r="O2" s="8" t="s">
        <v>188</v>
      </c>
      <c r="P2" s="12">
        <v>0.16111111111111112</v>
      </c>
      <c r="Q2" s="12">
        <f>O2-P2</f>
        <v>0.4815046296296297</v>
      </c>
      <c r="R2" s="8">
        <v>1161.5</v>
      </c>
      <c r="S2" s="8">
        <v>0</v>
      </c>
      <c r="T2" s="13" t="s">
        <v>747</v>
      </c>
      <c r="U2">
        <f>(BE2-BF2*(1000-BG2)/(1000-BH2))*BX2</f>
        <v>34.225031257488816</v>
      </c>
      <c r="V2">
        <f>IF(CI2&lt;&gt;0,1/(1/CI2-1/BA2),0)</f>
        <v>0.56475147584960539</v>
      </c>
      <c r="W2">
        <f>((CL2-BY2/2)*BF2-U2)/(CL2+BY2/2)</f>
        <v>270.82578632830626</v>
      </c>
      <c r="X2">
        <v>25.418426513671875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t="e">
        <f>CR2/AB2</f>
        <v>#DIV/0!</v>
      </c>
      <c r="AG2" t="e">
        <f>CT2/AD2</f>
        <v>#DIV/0!</v>
      </c>
      <c r="AH2" t="e">
        <f>(AD2-AE2)/AD2</f>
        <v>#DIV/0!</v>
      </c>
      <c r="AI2" s="8">
        <v>-1</v>
      </c>
      <c r="AJ2" s="8">
        <v>0.85</v>
      </c>
      <c r="AK2" s="8">
        <v>0.85</v>
      </c>
      <c r="AL2" s="8">
        <v>9.9458990097045898</v>
      </c>
      <c r="AM2">
        <f>(AL2*AK2+(100-AL2)*AJ2)/100</f>
        <v>0.84999999999999987</v>
      </c>
      <c r="AN2">
        <f>(U2-AI2)/CS2</f>
        <v>2.3006827228602204E-2</v>
      </c>
      <c r="AO2" t="e">
        <f>(AD2-AE2)/(AD2-AC2)</f>
        <v>#DIV/0!</v>
      </c>
      <c r="AP2" t="e">
        <f>(AB2-AD2)/(AB2-AC2)</f>
        <v>#DIV/0!</v>
      </c>
      <c r="AQ2" t="e">
        <f>(AB2-AD2)/AD2</f>
        <v>#DIV/0!</v>
      </c>
      <c r="AR2" s="8">
        <v>0</v>
      </c>
      <c r="AS2" s="8">
        <v>0.5</v>
      </c>
      <c r="AT2" t="e">
        <f>AH2*AS2*AM2*AR2</f>
        <v>#DIV/0!</v>
      </c>
      <c r="AU2">
        <f>BY2*1000</f>
        <v>6.4328954421602127</v>
      </c>
      <c r="AV2">
        <f>(CD2-CJ2)</f>
        <v>1.1878052644937775</v>
      </c>
      <c r="AW2">
        <f>(BC2+CC2*S2)</f>
        <v>25.418426513671875</v>
      </c>
      <c r="AX2" s="8">
        <v>2</v>
      </c>
      <c r="AY2">
        <f>(AX2*BR2+BS2)</f>
        <v>4.644859790802002</v>
      </c>
      <c r="AZ2" s="8">
        <v>1</v>
      </c>
      <c r="BA2">
        <f>AY2*(AZ2+1)*(AZ2+1)/(AZ2*AZ2+1)</f>
        <v>9.2897195816040039</v>
      </c>
      <c r="BB2" s="8">
        <v>25.431573867797852</v>
      </c>
      <c r="BC2" s="8">
        <v>25.418426513671875</v>
      </c>
      <c r="BD2" s="8">
        <v>25.126010894775391</v>
      </c>
      <c r="BE2" s="8">
        <v>399.99688720703125</v>
      </c>
      <c r="BF2" s="8">
        <v>379.066650390625</v>
      </c>
      <c r="BG2" s="8">
        <v>16.924839019775391</v>
      </c>
      <c r="BH2" s="8">
        <v>20.521844863891602</v>
      </c>
      <c r="BI2" s="8">
        <v>52.380752563476563</v>
      </c>
      <c r="BJ2" s="8">
        <v>63.513145446777344</v>
      </c>
      <c r="BK2" s="8">
        <v>350.34030151367187</v>
      </c>
      <c r="BL2" s="8">
        <v>1801.2572021484375</v>
      </c>
      <c r="BM2" s="8">
        <v>54.710044860839844</v>
      </c>
      <c r="BN2" s="8">
        <v>100.96865844726562</v>
      </c>
      <c r="BO2" s="8">
        <v>-4.9956727027893066</v>
      </c>
      <c r="BP2" s="8">
        <v>-0.94550025463104248</v>
      </c>
      <c r="BQ2" s="8">
        <v>0.25</v>
      </c>
      <c r="BR2" s="8">
        <v>-1.355140209197998</v>
      </c>
      <c r="BS2" s="8">
        <v>7.355140209197998</v>
      </c>
      <c r="BT2" s="8">
        <v>1</v>
      </c>
      <c r="BU2" s="8">
        <v>0</v>
      </c>
      <c r="BV2" s="8">
        <v>0.15999999642372131</v>
      </c>
      <c r="BW2" s="8">
        <v>111115</v>
      </c>
      <c r="BX2">
        <f>BK2*0.000001/(AX2*0.0001)</f>
        <v>1.7517015075683593</v>
      </c>
      <c r="BY2">
        <f>(BH2-BG2)/(1000-BH2)*BX2</f>
        <v>6.4328954421602131E-3</v>
      </c>
      <c r="BZ2">
        <f>(BC2+273.15)</f>
        <v>298.56842651367185</v>
      </c>
      <c r="CA2">
        <f>(BB2+273.15)</f>
        <v>298.58157386779783</v>
      </c>
      <c r="CB2">
        <f>(BL2*BT2+BM2*BU2)*BV2</f>
        <v>288.20114590195226</v>
      </c>
      <c r="CC2">
        <f>((CB2+0.00000010773*(CA2^4-BZ2^4))-BY2*44100)/(AY2*56+0.00000043092*BZ2^3)</f>
        <v>1.7163391518524484E-2</v>
      </c>
      <c r="CD2">
        <f>0.61365*EXP(17.502*AW2/(240.97+AW2))</f>
        <v>3.259868409263821</v>
      </c>
      <c r="CE2">
        <f>CD2*1000/BN2</f>
        <v>32.285943572939516</v>
      </c>
      <c r="CF2">
        <f>(CE2-BH2)</f>
        <v>11.764098709047914</v>
      </c>
      <c r="CG2">
        <f>IF(S2,BC2,(BB2+BC2)/2)</f>
        <v>25.425000190734863</v>
      </c>
      <c r="CH2">
        <f>0.61365*EXP(17.502*CG2/(240.97+CG2))</f>
        <v>3.26114221296569</v>
      </c>
      <c r="CI2">
        <f>IF(CF2&lt;&gt;0,(1000-(CE2+BH2)/2)/CF2*BY2,0)</f>
        <v>0.53238604216830521</v>
      </c>
      <c r="CJ2">
        <f>BH2*BN2/1000</f>
        <v>2.0720631447700435</v>
      </c>
      <c r="CK2">
        <f>(CH2-CJ2)</f>
        <v>1.1890790681956465</v>
      </c>
      <c r="CL2">
        <f>1/(1.6/V2+1.37/BA2)</f>
        <v>0.33550523288147771</v>
      </c>
      <c r="CM2">
        <f>W2*BN2*0.001</f>
        <v>27.344916318494896</v>
      </c>
      <c r="CN2">
        <f>W2/BF2</f>
        <v>0.71445426826449276</v>
      </c>
      <c r="CO2">
        <f>(1-BY2*BN2/CD2/V2)*100</f>
        <v>64.719426619854275</v>
      </c>
      <c r="CP2">
        <f>(BF2-U2/(BA2/1.35))</f>
        <v>374.0930027157151</v>
      </c>
      <c r="CQ2">
        <f>U2*CO2/100/CP2</f>
        <v>5.921052740765996E-2</v>
      </c>
      <c r="CR2">
        <f>(AB2-AA2)</f>
        <v>0</v>
      </c>
      <c r="CS2">
        <f>BL2*AM2</f>
        <v>1531.0686218261717</v>
      </c>
      <c r="CT2">
        <f>(AD2-AC2)</f>
        <v>0</v>
      </c>
      <c r="CU2" t="e">
        <f>(AD2-AE2)/(AD2-AA2)</f>
        <v>#DIV/0!</v>
      </c>
      <c r="CV2" t="e">
        <f>(AB2-AD2)/(AB2-AA2)</f>
        <v>#DIV/0!</v>
      </c>
    </row>
    <row r="3" spans="1:100" x14ac:dyDescent="0.3">
      <c r="A3" s="4" t="str">
        <f>VLOOKUP(B3,ListCodeMtrx!A$1:B$91,2,TRUE)</f>
        <v>M16</v>
      </c>
      <c r="B3">
        <v>16</v>
      </c>
      <c r="C3" s="10">
        <v>16</v>
      </c>
      <c r="D3" s="10">
        <v>1</v>
      </c>
      <c r="E3" s="10">
        <v>4</v>
      </c>
      <c r="F3" s="1">
        <v>67</v>
      </c>
      <c r="G3" s="3">
        <v>41311</v>
      </c>
      <c r="H3" s="11">
        <v>1</v>
      </c>
      <c r="I3" s="11">
        <v>173.94240231085868</v>
      </c>
      <c r="J3" s="11">
        <v>2.5295678453262309</v>
      </c>
      <c r="K3" s="11">
        <v>179.29417100460947</v>
      </c>
      <c r="L3" s="11">
        <v>277.51177372957255</v>
      </c>
      <c r="M3" s="1">
        <v>46.5</v>
      </c>
      <c r="N3" s="8">
        <v>3</v>
      </c>
      <c r="O3" s="8" t="s">
        <v>189</v>
      </c>
      <c r="P3" s="12">
        <v>0.16111111111111112</v>
      </c>
      <c r="Q3" s="12">
        <f>O3-P3</f>
        <v>0.48341435185185189</v>
      </c>
      <c r="R3" s="8">
        <v>1326.5</v>
      </c>
      <c r="S3" s="8">
        <v>0</v>
      </c>
      <c r="T3" s="13">
        <v>50</v>
      </c>
      <c r="U3" s="14">
        <f>(BE3-BF3*(1000-BG3)/(1000-BH3))*BX3</f>
        <v>-0.48231002915908361</v>
      </c>
      <c r="V3" s="14">
        <f>IF(CI3&lt;&gt;0,1/(1/CI3-1/BA3),0)</f>
        <v>0.55621950526668584</v>
      </c>
      <c r="W3" s="14">
        <f>((CL3-BY3/2)*BF3-U3)/(CL3+BY3/2)</f>
        <v>51.717660275992408</v>
      </c>
      <c r="X3" s="15">
        <v>25.399024963378906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t="e">
        <f>CR3/AB3</f>
        <v>#DIV/0!</v>
      </c>
      <c r="AG3" t="e">
        <f>CT3/AD3</f>
        <v>#DIV/0!</v>
      </c>
      <c r="AH3" t="e">
        <f>(AD3-AE3)/AD3</f>
        <v>#DIV/0!</v>
      </c>
      <c r="AI3" s="8">
        <v>-1</v>
      </c>
      <c r="AJ3" s="8">
        <v>0.85</v>
      </c>
      <c r="AK3" s="8">
        <v>0.85</v>
      </c>
      <c r="AL3" s="8">
        <v>9.9458990097045898</v>
      </c>
      <c r="AM3">
        <f>(AL3*AK3+(100-AL3)*AJ3)/100</f>
        <v>0.84999999999999987</v>
      </c>
      <c r="AN3">
        <f>(U3-AI3)/CS3</f>
        <v>3.3795876002711608E-4</v>
      </c>
      <c r="AO3" t="e">
        <f>(AD3-AE3)/(AD3-AC3)</f>
        <v>#DIV/0!</v>
      </c>
      <c r="AP3" t="e">
        <f>(AB3-AD3)/(AB3-AC3)</f>
        <v>#DIV/0!</v>
      </c>
      <c r="AQ3" t="e">
        <f>(AB3-AD3)/AD3</f>
        <v>#DIV/0!</v>
      </c>
      <c r="AR3" s="8">
        <v>0</v>
      </c>
      <c r="AS3" s="8">
        <v>0.5</v>
      </c>
      <c r="AT3" t="e">
        <f>AH3*AS3*AM3*AR3</f>
        <v>#DIV/0!</v>
      </c>
      <c r="AU3">
        <f>BY3*1000</f>
        <v>6.0422998748831613</v>
      </c>
      <c r="AV3">
        <f>(CD3-CJ3)</f>
        <v>1.1315199054516425</v>
      </c>
      <c r="AW3">
        <f>(BC3+CC3*S3)</f>
        <v>25.399024963378906</v>
      </c>
      <c r="AX3" s="8">
        <v>2</v>
      </c>
      <c r="AY3">
        <f>(AX3*BR3+BS3)</f>
        <v>4.644859790802002</v>
      </c>
      <c r="AZ3" s="8">
        <v>1</v>
      </c>
      <c r="BA3">
        <f>AY3*(AZ3+1)*(AZ3+1)/(AZ3*AZ3+1)</f>
        <v>9.2897195816040039</v>
      </c>
      <c r="BB3" s="8">
        <v>25.372983932495117</v>
      </c>
      <c r="BC3" s="8">
        <v>25.399024963378906</v>
      </c>
      <c r="BD3" s="8">
        <v>25.130455017089844</v>
      </c>
      <c r="BE3" s="8">
        <v>51.100666046142578</v>
      </c>
      <c r="BF3" s="8">
        <v>51.199394226074219</v>
      </c>
      <c r="BG3" s="8">
        <v>17.665679931640625</v>
      </c>
      <c r="BH3" s="8">
        <v>21.042375564575195</v>
      </c>
      <c r="BI3" s="8">
        <v>54.863571166992187</v>
      </c>
      <c r="BJ3" s="8">
        <v>65.350440979003906</v>
      </c>
      <c r="BK3" s="8">
        <v>350.35171508789063</v>
      </c>
      <c r="BL3" s="8">
        <v>1802.1341552734375</v>
      </c>
      <c r="BM3" s="8">
        <v>57.813167572021484</v>
      </c>
      <c r="BN3" s="8">
        <v>100.96728515625</v>
      </c>
      <c r="BO3" s="8">
        <v>0.25389623641967773</v>
      </c>
      <c r="BP3" s="8">
        <v>-1.0683563947677612</v>
      </c>
      <c r="BQ3" s="8">
        <v>0.5</v>
      </c>
      <c r="BR3" s="8">
        <v>-1.355140209197998</v>
      </c>
      <c r="BS3" s="8">
        <v>7.355140209197998</v>
      </c>
      <c r="BT3" s="8">
        <v>1</v>
      </c>
      <c r="BU3" s="8">
        <v>0</v>
      </c>
      <c r="BV3" s="8">
        <v>0.15999999642372131</v>
      </c>
      <c r="BW3" s="8">
        <v>111135</v>
      </c>
      <c r="BX3">
        <f>BK3*0.000001/(AX3*0.0001)</f>
        <v>1.7517585754394529</v>
      </c>
      <c r="BY3">
        <f>(BH3-BG3)/(1000-BH3)*BX3</f>
        <v>6.0422998748831617E-3</v>
      </c>
      <c r="BZ3">
        <f>(BC3+273.15)</f>
        <v>298.54902496337888</v>
      </c>
      <c r="CA3">
        <f>(BB3+273.15)</f>
        <v>298.52298393249509</v>
      </c>
      <c r="CB3">
        <f>(BL3*BT3+BM3*BU3)*BV3</f>
        <v>288.34145839881603</v>
      </c>
      <c r="CC3">
        <f>((CB3+0.00000010773*(CA3^4-BZ3^4))-BY3*44100)/(AY3*56+0.00000043092*BZ3^3)</f>
        <v>7.9451894078927748E-2</v>
      </c>
      <c r="CD3">
        <f>0.61365*EXP(17.502*AW3/(240.97+AW3))</f>
        <v>3.2561114394450135</v>
      </c>
      <c r="CE3">
        <f>CD3*1000/BN3</f>
        <v>32.24917293166871</v>
      </c>
      <c r="CF3">
        <f>(CE3-BH3)</f>
        <v>11.206797367093515</v>
      </c>
      <c r="CG3">
        <f>IF(S3,BC3,(BB3+BC3)/2)</f>
        <v>25.386004447937012</v>
      </c>
      <c r="CH3">
        <f>0.61365*EXP(17.502*CG3/(240.97+CG3))</f>
        <v>3.2535922326224909</v>
      </c>
      <c r="CI3">
        <f>IF(CF3&lt;&gt;0,(1000-(CE3+BH3)/2)/CF3*BY3,0)</f>
        <v>0.52479739963415484</v>
      </c>
      <c r="CJ3">
        <f>BH3*BN3/1000</f>
        <v>2.124591533993371</v>
      </c>
      <c r="CK3">
        <f>(CH3-CJ3)</f>
        <v>1.1290006986291199</v>
      </c>
      <c r="CL3">
        <f>1/(1.6/V3+1.37/BA3)</f>
        <v>0.33068377991486958</v>
      </c>
      <c r="CM3">
        <f>W3*BN3*0.001</f>
        <v>5.221791752700188</v>
      </c>
      <c r="CN3">
        <f>W3/BF3</f>
        <v>1.010122503552088</v>
      </c>
      <c r="CO3">
        <f>(1-BY3*BN3/CD3/V3)*100</f>
        <v>66.314928026964921</v>
      </c>
      <c r="CP3">
        <f>(BF3-U3/(BA3/1.35))</f>
        <v>51.269484451472856</v>
      </c>
      <c r="CQ3">
        <f>U3*CO3/100/CP3</f>
        <v>-6.2384779586854506E-3</v>
      </c>
      <c r="CR3">
        <f>(AB3-AA3)</f>
        <v>0</v>
      </c>
      <c r="CS3">
        <f>BL3*AM3</f>
        <v>1531.8140319824217</v>
      </c>
      <c r="CT3">
        <f>(AD3-AC3)</f>
        <v>0</v>
      </c>
      <c r="CU3" t="e">
        <f>(AD3-AE3)/(AD3-AA3)</f>
        <v>#DIV/0!</v>
      </c>
      <c r="CV3" t="e">
        <f>(AB3-AD3)/(AB3-AA3)</f>
        <v>#DIV/0!</v>
      </c>
    </row>
    <row r="4" spans="1:100" x14ac:dyDescent="0.3">
      <c r="A4" s="4" t="str">
        <f>VLOOKUP(B4,ListCodeMtrx!A$1:B$91,2,TRUE)</f>
        <v>M16</v>
      </c>
      <c r="B4">
        <v>16</v>
      </c>
      <c r="C4" s="10">
        <v>16</v>
      </c>
      <c r="D4" s="10">
        <v>1</v>
      </c>
      <c r="E4" s="10">
        <v>4</v>
      </c>
      <c r="F4" s="1">
        <v>67</v>
      </c>
      <c r="G4" s="3">
        <v>41311</v>
      </c>
      <c r="H4" s="11">
        <v>1</v>
      </c>
      <c r="I4" s="11">
        <v>173.94240231085868</v>
      </c>
      <c r="J4" s="11">
        <v>2.5295678453262309</v>
      </c>
      <c r="K4" s="11">
        <v>179.29417100460947</v>
      </c>
      <c r="L4" s="11">
        <v>277.51177372957255</v>
      </c>
      <c r="M4" s="1">
        <v>46.5</v>
      </c>
      <c r="N4" s="8">
        <v>4</v>
      </c>
      <c r="O4" s="8" t="s">
        <v>190</v>
      </c>
      <c r="P4" s="12">
        <v>0.16111111111111112</v>
      </c>
      <c r="Q4" s="12">
        <f>O4-P4</f>
        <v>0.48572916666666666</v>
      </c>
      <c r="R4" s="8">
        <v>1526.5</v>
      </c>
      <c r="S4" s="8">
        <v>0</v>
      </c>
      <c r="T4" s="13">
        <v>150</v>
      </c>
      <c r="U4" s="14">
        <f>(BE4-BF4*(1000-BG4)/(1000-BH4))*BX4</f>
        <v>12.7666870968596</v>
      </c>
      <c r="V4" s="14">
        <f>IF(CI4&lt;&gt;0,1/(1/CI4-1/BA4),0)</f>
        <v>0.56854651723578331</v>
      </c>
      <c r="W4" s="14">
        <f>((CL4-BY4/2)*BF4-U4)/(CL4+BY4/2)</f>
        <v>103.71052688041556</v>
      </c>
      <c r="X4" s="15">
        <v>25.269203186035156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t="e">
        <f>CR4/AB4</f>
        <v>#DIV/0!</v>
      </c>
      <c r="AG4" t="e">
        <f>CT4/AD4</f>
        <v>#DIV/0!</v>
      </c>
      <c r="AH4" t="e">
        <f>(AD4-AE4)/AD4</f>
        <v>#DIV/0!</v>
      </c>
      <c r="AI4" s="8">
        <v>-1</v>
      </c>
      <c r="AJ4" s="8">
        <v>0.85</v>
      </c>
      <c r="AK4" s="8">
        <v>0.85</v>
      </c>
      <c r="AL4" s="8">
        <v>9.9698953628540039</v>
      </c>
      <c r="AM4">
        <f>(AL4*AK4+(100-AL4)*AJ4)/100</f>
        <v>0.85</v>
      </c>
      <c r="AN4">
        <f>(U4-AI4)/CS4</f>
        <v>9.0063716271311569E-3</v>
      </c>
      <c r="AO4" t="e">
        <f>(AD4-AE4)/(AD4-AC4)</f>
        <v>#DIV/0!</v>
      </c>
      <c r="AP4" t="e">
        <f>(AB4-AD4)/(AB4-AC4)</f>
        <v>#DIV/0!</v>
      </c>
      <c r="AQ4" t="e">
        <f>(AB4-AD4)/AD4</f>
        <v>#DIV/0!</v>
      </c>
      <c r="AR4" s="8">
        <v>0</v>
      </c>
      <c r="AS4" s="8">
        <v>0.5</v>
      </c>
      <c r="AT4" t="e">
        <f>AH4*AS4*AM4*AR4</f>
        <v>#DIV/0!</v>
      </c>
      <c r="AU4">
        <f>BY4*1000</f>
        <v>6.0834328512774833</v>
      </c>
      <c r="AV4">
        <f>(CD4-CJ4)</f>
        <v>1.1160456095112323</v>
      </c>
      <c r="AW4">
        <f>(BC4+CC4*S4)</f>
        <v>25.269203186035156</v>
      </c>
      <c r="AX4" s="8">
        <v>2</v>
      </c>
      <c r="AY4">
        <f>(AX4*BR4+BS4)</f>
        <v>4.644859790802002</v>
      </c>
      <c r="AZ4" s="8">
        <v>1</v>
      </c>
      <c r="BA4">
        <f>AY4*(AZ4+1)*(AZ4+1)/(AZ4*AZ4+1)</f>
        <v>9.2897195816040039</v>
      </c>
      <c r="BB4" s="8">
        <v>25.330671310424805</v>
      </c>
      <c r="BC4" s="8">
        <v>25.269203186035156</v>
      </c>
      <c r="BD4" s="8">
        <v>25.130474090576172</v>
      </c>
      <c r="BE4" s="8">
        <v>151.53807067871094</v>
      </c>
      <c r="BF4" s="8">
        <v>143.75048828125</v>
      </c>
      <c r="BG4" s="8">
        <v>17.548671722412109</v>
      </c>
      <c r="BH4" s="8">
        <v>20.948873519897461</v>
      </c>
      <c r="BI4" s="8">
        <v>54.634204864501953</v>
      </c>
      <c r="BJ4" s="8">
        <v>65.220039367675781</v>
      </c>
      <c r="BK4" s="8">
        <v>350.3316650390625</v>
      </c>
      <c r="BL4" s="8">
        <v>1798.2938232421875</v>
      </c>
      <c r="BM4" s="8">
        <v>56.400623321533203</v>
      </c>
      <c r="BN4" s="8">
        <v>100.96122741699219</v>
      </c>
      <c r="BO4" s="8">
        <v>-0.74584436416625977</v>
      </c>
      <c r="BP4" s="8">
        <v>-1.0235203504562378</v>
      </c>
      <c r="BQ4" s="8">
        <v>0.25</v>
      </c>
      <c r="BR4" s="8">
        <v>-1.355140209197998</v>
      </c>
      <c r="BS4" s="8">
        <v>7.355140209197998</v>
      </c>
      <c r="BT4" s="8">
        <v>1</v>
      </c>
      <c r="BU4" s="8">
        <v>0</v>
      </c>
      <c r="BV4" s="8">
        <v>0.15999999642372131</v>
      </c>
      <c r="BW4" s="8">
        <v>111115</v>
      </c>
      <c r="BX4">
        <f>BK4*0.000001/(AX4*0.0001)</f>
        <v>1.7516583251953124</v>
      </c>
      <c r="BY4">
        <f>(BH4-BG4)/(1000-BH4)*BX4</f>
        <v>6.0834328512774831E-3</v>
      </c>
      <c r="BZ4">
        <f>(BC4+273.15)</f>
        <v>298.41920318603513</v>
      </c>
      <c r="CA4">
        <f>(BB4+273.15)</f>
        <v>298.48067131042478</v>
      </c>
      <c r="CB4">
        <f>(BL4*BT4+BM4*BU4)*BV4</f>
        <v>287.72700528755013</v>
      </c>
      <c r="CC4">
        <f>((CB4+0.00000010773*(CA4^4-BZ4^4))-BY4*44100)/(AY4*56+0.00000043092*BZ4^3)</f>
        <v>7.4206292064356125E-2</v>
      </c>
      <c r="CD4">
        <f>0.61365*EXP(17.502*AW4/(240.97+AW4))</f>
        <v>3.2310695930834057</v>
      </c>
      <c r="CE4">
        <f>CD4*1000/BN4</f>
        <v>32.003073612985844</v>
      </c>
      <c r="CF4">
        <f>(CE4-BH4)</f>
        <v>11.054200093088383</v>
      </c>
      <c r="CG4">
        <f>IF(S4,BC4,(BB4+BC4)/2)</f>
        <v>25.29993724822998</v>
      </c>
      <c r="CH4">
        <f>0.61365*EXP(17.502*CG4/(240.97+CG4))</f>
        <v>3.2369827566419449</v>
      </c>
      <c r="CI4">
        <f>IF(CF4&lt;&gt;0,(1000-(CE4+BH4)/2)/CF4*BY4,0)</f>
        <v>0.53575726819137159</v>
      </c>
      <c r="CJ4">
        <f>BH4*BN4/1000</f>
        <v>2.1150239835721734</v>
      </c>
      <c r="CK4">
        <f>(CH4-CJ4)</f>
        <v>1.1219587730697715</v>
      </c>
      <c r="CL4">
        <f>1/(1.6/V4+1.37/BA4)</f>
        <v>0.33764751159576101</v>
      </c>
      <c r="CM4">
        <f>W4*BN4*0.001</f>
        <v>10.470742089909717</v>
      </c>
      <c r="CN4">
        <f>W4/BF4</f>
        <v>0.72146208420178959</v>
      </c>
      <c r="CO4">
        <f>(1-BY4*BN4/CD4/V4)*100</f>
        <v>66.56579317392513</v>
      </c>
      <c r="CP4">
        <f>(BF4-U4/(BA4/1.35))</f>
        <v>141.89520864343507</v>
      </c>
      <c r="CQ4">
        <f>U4*CO4/100/CP4</f>
        <v>5.9891004138221328E-2</v>
      </c>
      <c r="CR4">
        <f>(AB4-AA4)</f>
        <v>0</v>
      </c>
      <c r="CS4">
        <f>BL4*AM4</f>
        <v>1528.5497497558592</v>
      </c>
      <c r="CT4">
        <f>(AD4-AC4)</f>
        <v>0</v>
      </c>
      <c r="CU4" t="e">
        <f>(AD4-AE4)/(AD4-AA4)</f>
        <v>#DIV/0!</v>
      </c>
      <c r="CV4" t="e">
        <f>(AB4-AD4)/(AB4-AA4)</f>
        <v>#DIV/0!</v>
      </c>
    </row>
    <row r="5" spans="1:100" hidden="1" x14ac:dyDescent="0.3">
      <c r="A5" s="4" t="str">
        <f>VLOOKUP(B5,ListCodeMtrx!A$1:B$91,2,TRUE)</f>
        <v>M16</v>
      </c>
      <c r="B5">
        <v>16</v>
      </c>
      <c r="C5" s="10">
        <v>16</v>
      </c>
      <c r="D5" s="10">
        <v>1</v>
      </c>
      <c r="E5" s="10">
        <v>4</v>
      </c>
      <c r="F5" s="1">
        <v>67</v>
      </c>
      <c r="G5" s="3">
        <v>41311</v>
      </c>
      <c r="H5" s="11">
        <v>1</v>
      </c>
      <c r="I5" s="11">
        <v>173.94240231085868</v>
      </c>
      <c r="J5" s="11">
        <v>2.5295678453262309</v>
      </c>
      <c r="K5" s="11">
        <v>179.29417100460947</v>
      </c>
      <c r="L5" s="11">
        <v>277.51177372957255</v>
      </c>
      <c r="M5" s="1">
        <v>46.5</v>
      </c>
      <c r="N5" s="8">
        <v>5</v>
      </c>
      <c r="O5" s="8" t="s">
        <v>191</v>
      </c>
      <c r="P5" s="12">
        <v>0.16111111111111112</v>
      </c>
      <c r="Q5" s="12">
        <f>O5-P5</f>
        <v>0.48814814814814822</v>
      </c>
      <c r="R5" s="8">
        <v>1735.5</v>
      </c>
      <c r="S5" s="8">
        <v>0</v>
      </c>
      <c r="T5" s="13" t="s">
        <v>192</v>
      </c>
      <c r="U5" s="14">
        <f>(BE5-BF5*(1000-BG5)/(1000-BH5))*BX5</f>
        <v>36.626391701382104</v>
      </c>
      <c r="V5" s="14">
        <f>IF(CI5&lt;&gt;0,1/(1/CI5-1/BA5),0)</f>
        <v>0.55792423436974747</v>
      </c>
      <c r="W5" s="14">
        <f>((CL5-BY5/2)*BF5-U5)/(CL5+BY5/2)</f>
        <v>262.50943956969064</v>
      </c>
      <c r="X5" s="15">
        <v>25.342292785644531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t="e">
        <f>CR5/AB5</f>
        <v>#DIV/0!</v>
      </c>
      <c r="AG5" t="e">
        <f>CT5/AD5</f>
        <v>#DIV/0!</v>
      </c>
      <c r="AH5" t="e">
        <f>(AD5-AE5)/AD5</f>
        <v>#DIV/0!</v>
      </c>
      <c r="AI5" s="8">
        <v>-1</v>
      </c>
      <c r="AJ5" s="8">
        <v>0.85</v>
      </c>
      <c r="AK5" s="8">
        <v>0.85</v>
      </c>
      <c r="AL5" s="8">
        <v>9.9698953628540039</v>
      </c>
      <c r="AM5">
        <f>(AL5*AK5+(100-AL5)*AJ5)/100</f>
        <v>0.85</v>
      </c>
      <c r="AN5">
        <f>(U5-AI5)/CS5</f>
        <v>2.4618564759206509E-2</v>
      </c>
      <c r="AO5" t="e">
        <f>(AD5-AE5)/(AD5-AC5)</f>
        <v>#DIV/0!</v>
      </c>
      <c r="AP5" t="e">
        <f>(AB5-AD5)/(AB5-AC5)</f>
        <v>#DIV/0!</v>
      </c>
      <c r="AQ5" t="e">
        <f>(AB5-AD5)/AD5</f>
        <v>#DIV/0!</v>
      </c>
      <c r="AR5" s="8">
        <v>0</v>
      </c>
      <c r="AS5" s="8">
        <v>0.5</v>
      </c>
      <c r="AT5" t="e">
        <f>AH5*AS5*AM5*AR5</f>
        <v>#DIV/0!</v>
      </c>
      <c r="AU5">
        <f>BY5*1000</f>
        <v>5.8299540791817916</v>
      </c>
      <c r="AV5">
        <f>(CD5-CJ5)</f>
        <v>1.0883461095652081</v>
      </c>
      <c r="AW5">
        <f>(BC5+CC5*S5)</f>
        <v>25.342292785644531</v>
      </c>
      <c r="AX5" s="8">
        <v>2</v>
      </c>
      <c r="AY5">
        <f>(AX5*BR5+BS5)</f>
        <v>4.644859790802002</v>
      </c>
      <c r="AZ5" s="8">
        <v>1</v>
      </c>
      <c r="BA5">
        <f>AY5*(AZ5+1)*(AZ5+1)/(AZ5*AZ5+1)</f>
        <v>9.2897195816040039</v>
      </c>
      <c r="BB5" s="8">
        <v>25.356042861938477</v>
      </c>
      <c r="BC5" s="8">
        <v>25.342292785644531</v>
      </c>
      <c r="BD5" s="8">
        <v>25.12957763671875</v>
      </c>
      <c r="BE5" s="8">
        <v>400.7503662109375</v>
      </c>
      <c r="BF5" s="8">
        <v>378.58187866210937</v>
      </c>
      <c r="BG5" s="8">
        <v>18.107143402099609</v>
      </c>
      <c r="BH5" s="8">
        <v>21.364128112792969</v>
      </c>
      <c r="BI5" s="8">
        <v>56.2840576171875</v>
      </c>
      <c r="BJ5" s="8">
        <v>66.408027648925781</v>
      </c>
      <c r="BK5" s="8">
        <v>350.34872436523437</v>
      </c>
      <c r="BL5" s="8">
        <v>1798.087890625</v>
      </c>
      <c r="BM5" s="8">
        <v>54.470314025878906</v>
      </c>
      <c r="BN5" s="8">
        <v>100.95433044433594</v>
      </c>
      <c r="BO5" s="8">
        <v>-5.0623726844787598</v>
      </c>
      <c r="BP5" s="8">
        <v>-0.98151862621307373</v>
      </c>
      <c r="BQ5" s="8">
        <v>0.25</v>
      </c>
      <c r="BR5" s="8">
        <v>-1.355140209197998</v>
      </c>
      <c r="BS5" s="8">
        <v>7.355140209197998</v>
      </c>
      <c r="BT5" s="8">
        <v>1</v>
      </c>
      <c r="BU5" s="8">
        <v>0</v>
      </c>
      <c r="BV5" s="8">
        <v>0.15999999642372131</v>
      </c>
      <c r="BW5" s="8">
        <v>111115</v>
      </c>
      <c r="BX5">
        <f>BK5*0.000001/(AX5*0.0001)</f>
        <v>1.7517436218261717</v>
      </c>
      <c r="BY5">
        <f>(BH5-BG5)/(1000-BH5)*BX5</f>
        <v>5.8299540791817914E-3</v>
      </c>
      <c r="BZ5">
        <f>(BC5+273.15)</f>
        <v>298.49229278564451</v>
      </c>
      <c r="CA5">
        <f>(BB5+273.15)</f>
        <v>298.50604286193845</v>
      </c>
      <c r="CB5">
        <f>(BL5*BT5+BM5*BU5)*BV5</f>
        <v>287.6940560695366</v>
      </c>
      <c r="CC5">
        <f>((CB5+0.00000010773*(CA5^4-BZ5^4))-BY5*44100)/(AY5*56+0.00000043092*BZ5^3)</f>
        <v>0.11323192827513058</v>
      </c>
      <c r="CD5">
        <f>0.61365*EXP(17.502*AW5/(240.97+AW5))</f>
        <v>3.2451473587192363</v>
      </c>
      <c r="CE5">
        <f>CD5*1000/BN5</f>
        <v>32.144706863352845</v>
      </c>
      <c r="CF5">
        <f>(CE5-BH5)</f>
        <v>10.780578750559876</v>
      </c>
      <c r="CG5">
        <f>IF(S5,BC5,(BB5+BC5)/2)</f>
        <v>25.349167823791504</v>
      </c>
      <c r="CH5">
        <f>0.61365*EXP(17.502*CG5/(240.97+CG5))</f>
        <v>3.2464743110764771</v>
      </c>
      <c r="CI5">
        <f>IF(CF5&lt;&gt;0,(1000-(CE5+BH5)/2)/CF5*BY5,0)</f>
        <v>0.52631469841230905</v>
      </c>
      <c r="CJ5">
        <f>BH5*BN5/1000</f>
        <v>2.1568012491540283</v>
      </c>
      <c r="CK5">
        <f>(CH5-CJ5)</f>
        <v>1.0896730619224488</v>
      </c>
      <c r="CL5">
        <f>1/(1.6/V5+1.37/BA5)</f>
        <v>0.33164770616785599</v>
      </c>
      <c r="CM5">
        <f>W5*BN5*0.001</f>
        <v>26.501464707075986</v>
      </c>
      <c r="CN5">
        <f>W5/BF5</f>
        <v>0.69340202044901544</v>
      </c>
      <c r="CO5">
        <f>(1-BY5*BN5/CD5/V5)*100</f>
        <v>67.492734511478886</v>
      </c>
      <c r="CP5">
        <f>(BF5-U5/(BA5/1.35))</f>
        <v>373.2592606473761</v>
      </c>
      <c r="CQ5">
        <f>U5*CO5/100/CP5</f>
        <v>6.6227836569342821E-2</v>
      </c>
      <c r="CR5">
        <f>(AB5-AA5)</f>
        <v>0</v>
      </c>
      <c r="CS5">
        <f>BL5*AM5</f>
        <v>1528.37470703125</v>
      </c>
      <c r="CT5">
        <f>(AD5-AC5)</f>
        <v>0</v>
      </c>
      <c r="CU5" t="e">
        <f>(AD5-AE5)/(AD5-AA5)</f>
        <v>#DIV/0!</v>
      </c>
      <c r="CV5" t="e">
        <f>(AB5-AD5)/(AB5-AA5)</f>
        <v>#DIV/0!</v>
      </c>
    </row>
    <row r="6" spans="1:100" x14ac:dyDescent="0.3">
      <c r="A6" s="4" t="str">
        <f>VLOOKUP(B6,ListCodeMtrx!A$1:B$91,2,TRUE)</f>
        <v>M16</v>
      </c>
      <c r="B6">
        <v>16</v>
      </c>
      <c r="C6" s="10">
        <v>16</v>
      </c>
      <c r="D6" s="10">
        <v>1</v>
      </c>
      <c r="E6" s="10">
        <v>4</v>
      </c>
      <c r="F6" s="1">
        <v>67</v>
      </c>
      <c r="G6" s="3">
        <v>41311</v>
      </c>
      <c r="H6" s="11">
        <v>1</v>
      </c>
      <c r="I6" s="11">
        <v>173.94240231085868</v>
      </c>
      <c r="J6" s="11">
        <v>2.5295678453262309</v>
      </c>
      <c r="K6" s="11">
        <v>179.29417100460947</v>
      </c>
      <c r="L6" s="11">
        <v>277.51177372957255</v>
      </c>
      <c r="M6" s="1">
        <v>46.5</v>
      </c>
      <c r="N6" s="8">
        <v>6</v>
      </c>
      <c r="O6" s="8" t="s">
        <v>193</v>
      </c>
      <c r="P6" s="12">
        <v>0.16111111111111112</v>
      </c>
      <c r="Q6" s="12">
        <f>O6-P6</f>
        <v>0.49030092592592589</v>
      </c>
      <c r="R6" s="8">
        <v>1921.5</v>
      </c>
      <c r="S6" s="8">
        <v>0</v>
      </c>
      <c r="T6" s="13">
        <v>800</v>
      </c>
      <c r="U6" s="14">
        <f>(BE6-BF6*(1000-BG6)/(1000-BH6))*BX6</f>
        <v>55.019245844118174</v>
      </c>
      <c r="V6" s="14">
        <f>IF(CI6&lt;&gt;0,1/(1/CI6-1/BA6),0)</f>
        <v>0.55386086140403668</v>
      </c>
      <c r="W6" s="14">
        <f>((CL6-BY6/2)*BF6-U6)/(CL6+BY6/2)</f>
        <v>587.47367134573449</v>
      </c>
      <c r="X6" s="15">
        <v>25.30116081237793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t="e">
        <f>CR6/AB6</f>
        <v>#DIV/0!</v>
      </c>
      <c r="AG6" t="e">
        <f>CT6/AD6</f>
        <v>#DIV/0!</v>
      </c>
      <c r="AH6" t="e">
        <f>(AD6-AE6)/AD6</f>
        <v>#DIV/0!</v>
      </c>
      <c r="AI6" s="8">
        <v>-1</v>
      </c>
      <c r="AJ6" s="8">
        <v>0.85</v>
      </c>
      <c r="AK6" s="8">
        <v>0.85</v>
      </c>
      <c r="AL6" s="8">
        <v>9.9698953628540039</v>
      </c>
      <c r="AM6">
        <f>(AL6*AK6+(100-AL6)*AJ6)/100</f>
        <v>0.85</v>
      </c>
      <c r="AN6">
        <f>(U6-AI6)/CS6</f>
        <v>3.6650928326546789E-2</v>
      </c>
      <c r="AO6" t="e">
        <f>(AD6-AE6)/(AD6-AC6)</f>
        <v>#DIV/0!</v>
      </c>
      <c r="AP6" t="e">
        <f>(AB6-AD6)/(AB6-AC6)</f>
        <v>#DIV/0!</v>
      </c>
      <c r="AQ6" t="e">
        <f>(AB6-AD6)/AD6</f>
        <v>#DIV/0!</v>
      </c>
      <c r="AR6" s="8">
        <v>0</v>
      </c>
      <c r="AS6" s="8">
        <v>0.5</v>
      </c>
      <c r="AT6" t="e">
        <f>AH6*AS6*AM6*AR6</f>
        <v>#DIV/0!</v>
      </c>
      <c r="AU6">
        <f>BY6*1000</f>
        <v>5.7973028350486429</v>
      </c>
      <c r="AV6">
        <f>(CD6-CJ6)</f>
        <v>1.0897878701721071</v>
      </c>
      <c r="AW6">
        <f>(BC6+CC6*S6)</f>
        <v>25.30116081237793</v>
      </c>
      <c r="AX6" s="8">
        <v>2</v>
      </c>
      <c r="AY6">
        <f>(AX6*BR6+BS6)</f>
        <v>4.644859790802002</v>
      </c>
      <c r="AZ6" s="8">
        <v>1</v>
      </c>
      <c r="BA6">
        <f>AY6*(AZ6+1)*(AZ6+1)/(AZ6*AZ6+1)</f>
        <v>9.2897195816040039</v>
      </c>
      <c r="BB6" s="8">
        <v>25.340486526489258</v>
      </c>
      <c r="BC6" s="8">
        <v>25.30116081237793</v>
      </c>
      <c r="BD6" s="8">
        <v>25.131425857543945</v>
      </c>
      <c r="BE6" s="8">
        <v>800.39324951171875</v>
      </c>
      <c r="BF6" s="8">
        <v>766.44390869140625</v>
      </c>
      <c r="BG6" s="8">
        <v>18.032751083374023</v>
      </c>
      <c r="BH6" s="8">
        <v>21.272233963012695</v>
      </c>
      <c r="BI6" s="8">
        <v>56.102241516113281</v>
      </c>
      <c r="BJ6" s="8">
        <v>66.180694580078125</v>
      </c>
      <c r="BK6" s="8">
        <v>350.30166625976562</v>
      </c>
      <c r="BL6" s="8">
        <v>1798.1807861328125</v>
      </c>
      <c r="BM6" s="8">
        <v>91.361259460449219</v>
      </c>
      <c r="BN6" s="8">
        <v>100.94992828369141</v>
      </c>
      <c r="BO6" s="8">
        <v>-15.391656875610352</v>
      </c>
      <c r="BP6" s="8">
        <v>-0.90907371044158936</v>
      </c>
      <c r="BQ6" s="8">
        <v>0.5</v>
      </c>
      <c r="BR6" s="8">
        <v>-1.355140209197998</v>
      </c>
      <c r="BS6" s="8">
        <v>7.355140209197998</v>
      </c>
      <c r="BT6" s="8">
        <v>1</v>
      </c>
      <c r="BU6" s="8">
        <v>0</v>
      </c>
      <c r="BV6" s="8">
        <v>0.15999999642372131</v>
      </c>
      <c r="BW6" s="8">
        <v>111115</v>
      </c>
      <c r="BX6">
        <f>BK6*0.000001/(AX6*0.0001)</f>
        <v>1.7515083312988278</v>
      </c>
      <c r="BY6">
        <f>(BH6-BG6)/(1000-BH6)*BX6</f>
        <v>5.7973028350486429E-3</v>
      </c>
      <c r="BZ6">
        <f>(BC6+273.15)</f>
        <v>298.45116081237791</v>
      </c>
      <c r="CA6">
        <f>(BB6+273.15)</f>
        <v>298.49048652648924</v>
      </c>
      <c r="CB6">
        <f>(BL6*BT6+BM6*BU6)*BV6</f>
        <v>287.70891935045438</v>
      </c>
      <c r="CC6">
        <f>((CB6+0.00000010773*(CA6^4-BZ6^4))-BY6*44100)/(AY6*56+0.00000043092*BZ6^3)</f>
        <v>0.11966979193031851</v>
      </c>
      <c r="CD6">
        <f>0.61365*EXP(17.502*AW6/(240.97+AW6))</f>
        <v>3.2372183631721434</v>
      </c>
      <c r="CE6">
        <f>CD6*1000/BN6</f>
        <v>32.067564764135845</v>
      </c>
      <c r="CF6">
        <f>(CE6-BH6)</f>
        <v>10.79533080112315</v>
      </c>
      <c r="CG6">
        <f>IF(S6,BC6,(BB6+BC6)/2)</f>
        <v>25.320823669433594</v>
      </c>
      <c r="CH6">
        <f>0.61365*EXP(17.502*CG6/(240.97+CG6))</f>
        <v>3.2410066506642994</v>
      </c>
      <c r="CI6">
        <f>IF(CF6&lt;&gt;0,(1000-(CE6+BH6)/2)/CF6*BY6,0)</f>
        <v>0.52269721565833482</v>
      </c>
      <c r="CJ6">
        <f>BH6*BN6/1000</f>
        <v>2.1474304930000363</v>
      </c>
      <c r="CK6">
        <f>(CH6-CJ6)</f>
        <v>1.0935761576642631</v>
      </c>
      <c r="CL6">
        <f>1/(1.6/V6+1.37/BA6)</f>
        <v>0.32934962723917638</v>
      </c>
      <c r="CM6">
        <f>W6*BN6*0.001</f>
        <v>59.30542499090879</v>
      </c>
      <c r="CN6">
        <f>W6/BF6</f>
        <v>0.76649271353563508</v>
      </c>
      <c r="CO6">
        <f>(1-BY6*BN6/CD6/V6)*100</f>
        <v>67.359310064194489</v>
      </c>
      <c r="CP6">
        <f>(BF6-U6/(BA6/1.35))</f>
        <v>758.44840557238376</v>
      </c>
      <c r="CQ6">
        <f>U6*CO6/100/CP6</f>
        <v>4.8863685559668649E-2</v>
      </c>
      <c r="CR6">
        <f>(AB6-AA6)</f>
        <v>0</v>
      </c>
      <c r="CS6">
        <f>BL6*AM6</f>
        <v>1528.4536682128905</v>
      </c>
      <c r="CT6">
        <f>(AD6-AC6)</f>
        <v>0</v>
      </c>
      <c r="CU6" t="e">
        <f>(AD6-AE6)/(AD6-AA6)</f>
        <v>#DIV/0!</v>
      </c>
      <c r="CV6" t="e">
        <f>(AB6-AD6)/(AB6-AA6)</f>
        <v>#DIV/0!</v>
      </c>
    </row>
    <row r="7" spans="1:100" x14ac:dyDescent="0.3">
      <c r="A7" s="4" t="str">
        <f>VLOOKUP(B7,ListCodeMtrx!A$1:B$91,2,TRUE)</f>
        <v>M16</v>
      </c>
      <c r="B7" s="5">
        <v>16</v>
      </c>
      <c r="C7" s="16">
        <v>16</v>
      </c>
      <c r="D7" s="16">
        <v>1</v>
      </c>
      <c r="E7" s="16">
        <v>4</v>
      </c>
      <c r="F7" s="2">
        <v>67</v>
      </c>
      <c r="G7" s="17">
        <v>41311</v>
      </c>
      <c r="H7" s="11">
        <v>1</v>
      </c>
      <c r="I7" s="11">
        <v>173.94240231085868</v>
      </c>
      <c r="J7" s="11">
        <v>2.5295678453262309</v>
      </c>
      <c r="K7" s="11">
        <v>179.29417100460947</v>
      </c>
      <c r="L7" s="11">
        <v>277.51177372957255</v>
      </c>
      <c r="M7" s="18">
        <v>46.5</v>
      </c>
      <c r="N7" s="19"/>
      <c r="O7" s="19"/>
      <c r="P7" s="20"/>
      <c r="Q7" s="20"/>
      <c r="R7" s="19"/>
      <c r="S7" s="19"/>
      <c r="T7" s="21">
        <v>400</v>
      </c>
      <c r="U7" s="5">
        <f>U2</f>
        <v>34.225031257488816</v>
      </c>
      <c r="V7" s="5">
        <f t="shared" ref="V7:CG7" si="0">V2</f>
        <v>0.56475147584960539</v>
      </c>
      <c r="W7" s="5">
        <f t="shared" si="0"/>
        <v>270.82578632830626</v>
      </c>
      <c r="X7" s="5">
        <f t="shared" si="0"/>
        <v>25.418426513671875</v>
      </c>
      <c r="Y7" s="5">
        <f t="shared" si="0"/>
        <v>0</v>
      </c>
      <c r="Z7" s="5">
        <f t="shared" si="0"/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 t="e">
        <f t="shared" si="0"/>
        <v>#DIV/0!</v>
      </c>
      <c r="AG7" s="5" t="e">
        <f t="shared" si="0"/>
        <v>#DIV/0!</v>
      </c>
      <c r="AH7" s="5" t="e">
        <f t="shared" si="0"/>
        <v>#DIV/0!</v>
      </c>
      <c r="AI7" s="5">
        <f t="shared" si="0"/>
        <v>-1</v>
      </c>
      <c r="AJ7" s="5">
        <f t="shared" si="0"/>
        <v>0.85</v>
      </c>
      <c r="AK7" s="5">
        <f t="shared" si="0"/>
        <v>0.85</v>
      </c>
      <c r="AL7" s="5">
        <f t="shared" si="0"/>
        <v>9.9458990097045898</v>
      </c>
      <c r="AM7" s="5">
        <f t="shared" si="0"/>
        <v>0.84999999999999987</v>
      </c>
      <c r="AN7" s="5">
        <f t="shared" si="0"/>
        <v>2.3006827228602204E-2</v>
      </c>
      <c r="AO7" s="5" t="e">
        <f t="shared" si="0"/>
        <v>#DIV/0!</v>
      </c>
      <c r="AP7" s="5" t="e">
        <f t="shared" si="0"/>
        <v>#DIV/0!</v>
      </c>
      <c r="AQ7" s="5" t="e">
        <f t="shared" si="0"/>
        <v>#DIV/0!</v>
      </c>
      <c r="AR7" s="5">
        <f t="shared" si="0"/>
        <v>0</v>
      </c>
      <c r="AS7" s="5">
        <f t="shared" si="0"/>
        <v>0.5</v>
      </c>
      <c r="AT7" s="5" t="e">
        <f t="shared" si="0"/>
        <v>#DIV/0!</v>
      </c>
      <c r="AU7" s="5">
        <f t="shared" si="0"/>
        <v>6.4328954421602127</v>
      </c>
      <c r="AV7" s="5">
        <f t="shared" si="0"/>
        <v>1.1878052644937775</v>
      </c>
      <c r="AW7" s="5">
        <f t="shared" si="0"/>
        <v>25.418426513671875</v>
      </c>
      <c r="AX7" s="5">
        <f t="shared" si="0"/>
        <v>2</v>
      </c>
      <c r="AY7" s="5">
        <f t="shared" si="0"/>
        <v>4.644859790802002</v>
      </c>
      <c r="AZ7" s="5">
        <f t="shared" si="0"/>
        <v>1</v>
      </c>
      <c r="BA7" s="5">
        <f t="shared" si="0"/>
        <v>9.2897195816040039</v>
      </c>
      <c r="BB7" s="5">
        <f t="shared" si="0"/>
        <v>25.431573867797852</v>
      </c>
      <c r="BC7" s="5">
        <f t="shared" si="0"/>
        <v>25.418426513671875</v>
      </c>
      <c r="BD7" s="5">
        <f t="shared" si="0"/>
        <v>25.126010894775391</v>
      </c>
      <c r="BE7" s="5">
        <f t="shared" si="0"/>
        <v>399.99688720703125</v>
      </c>
      <c r="BF7" s="5">
        <f t="shared" si="0"/>
        <v>379.066650390625</v>
      </c>
      <c r="BG7" s="5">
        <f t="shared" si="0"/>
        <v>16.924839019775391</v>
      </c>
      <c r="BH7" s="5">
        <f t="shared" si="0"/>
        <v>20.521844863891602</v>
      </c>
      <c r="BI7" s="5">
        <f t="shared" si="0"/>
        <v>52.380752563476563</v>
      </c>
      <c r="BJ7" s="5">
        <f t="shared" si="0"/>
        <v>63.513145446777344</v>
      </c>
      <c r="BK7" s="5">
        <f t="shared" si="0"/>
        <v>350.34030151367187</v>
      </c>
      <c r="BL7" s="5">
        <f t="shared" si="0"/>
        <v>1801.2572021484375</v>
      </c>
      <c r="BM7" s="5">
        <f t="shared" si="0"/>
        <v>54.710044860839844</v>
      </c>
      <c r="BN7" s="5">
        <f t="shared" si="0"/>
        <v>100.96865844726562</v>
      </c>
      <c r="BO7" s="5">
        <f t="shared" si="0"/>
        <v>-4.9956727027893066</v>
      </c>
      <c r="BP7" s="5">
        <f t="shared" si="0"/>
        <v>-0.94550025463104248</v>
      </c>
      <c r="BQ7" s="5">
        <f t="shared" si="0"/>
        <v>0.25</v>
      </c>
      <c r="BR7" s="5">
        <f t="shared" si="0"/>
        <v>-1.355140209197998</v>
      </c>
      <c r="BS7" s="5">
        <f t="shared" si="0"/>
        <v>7.355140209197998</v>
      </c>
      <c r="BT7" s="5">
        <f t="shared" si="0"/>
        <v>1</v>
      </c>
      <c r="BU7" s="5">
        <f t="shared" si="0"/>
        <v>0</v>
      </c>
      <c r="BV7" s="5">
        <f t="shared" si="0"/>
        <v>0.15999999642372131</v>
      </c>
      <c r="BW7" s="5">
        <f t="shared" si="0"/>
        <v>111115</v>
      </c>
      <c r="BX7" s="5">
        <f t="shared" si="0"/>
        <v>1.7517015075683593</v>
      </c>
      <c r="BY7" s="5">
        <f t="shared" si="0"/>
        <v>6.4328954421602131E-3</v>
      </c>
      <c r="BZ7" s="5">
        <f t="shared" si="0"/>
        <v>298.56842651367185</v>
      </c>
      <c r="CA7" s="5">
        <f t="shared" si="0"/>
        <v>298.58157386779783</v>
      </c>
      <c r="CB7" s="5">
        <f t="shared" si="0"/>
        <v>288.20114590195226</v>
      </c>
      <c r="CC7" s="5">
        <f t="shared" si="0"/>
        <v>1.7163391518524484E-2</v>
      </c>
      <c r="CD7" s="5">
        <f t="shared" si="0"/>
        <v>3.259868409263821</v>
      </c>
      <c r="CE7" s="5">
        <f t="shared" si="0"/>
        <v>32.285943572939516</v>
      </c>
      <c r="CF7" s="5">
        <f t="shared" si="0"/>
        <v>11.764098709047914</v>
      </c>
      <c r="CG7" s="5">
        <f t="shared" si="0"/>
        <v>25.425000190734863</v>
      </c>
      <c r="CH7" s="5">
        <f t="shared" ref="CH7:CV7" si="1">CH2</f>
        <v>3.26114221296569</v>
      </c>
      <c r="CI7" s="5">
        <f t="shared" si="1"/>
        <v>0.53238604216830521</v>
      </c>
      <c r="CJ7" s="5">
        <f t="shared" si="1"/>
        <v>2.0720631447700435</v>
      </c>
      <c r="CK7" s="5">
        <f t="shared" si="1"/>
        <v>1.1890790681956465</v>
      </c>
      <c r="CL7" s="5">
        <f t="shared" si="1"/>
        <v>0.33550523288147771</v>
      </c>
      <c r="CM7" s="5">
        <f t="shared" si="1"/>
        <v>27.344916318494896</v>
      </c>
      <c r="CN7" s="5">
        <f t="shared" si="1"/>
        <v>0.71445426826449276</v>
      </c>
      <c r="CO7" s="5">
        <f t="shared" si="1"/>
        <v>64.719426619854275</v>
      </c>
      <c r="CP7" s="5">
        <f t="shared" si="1"/>
        <v>374.0930027157151</v>
      </c>
      <c r="CQ7" s="5">
        <f t="shared" si="1"/>
        <v>5.921052740765996E-2</v>
      </c>
      <c r="CR7" s="5">
        <f t="shared" si="1"/>
        <v>0</v>
      </c>
      <c r="CS7" s="5">
        <f t="shared" si="1"/>
        <v>1531.0686218261717</v>
      </c>
      <c r="CT7" s="5">
        <f t="shared" si="1"/>
        <v>0</v>
      </c>
      <c r="CU7" s="5" t="e">
        <f t="shared" si="1"/>
        <v>#DIV/0!</v>
      </c>
      <c r="CV7" s="5" t="e">
        <f t="shared" si="1"/>
        <v>#DIV/0!</v>
      </c>
    </row>
    <row r="8" spans="1:100" hidden="1" x14ac:dyDescent="0.3">
      <c r="A8" s="4" t="str">
        <f>VLOOKUP(B8,ListCodeMtrx!A$1:B$91,2,TRUE)</f>
        <v>M18</v>
      </c>
      <c r="B8">
        <v>18</v>
      </c>
      <c r="C8" s="16">
        <v>18</v>
      </c>
      <c r="D8" s="16">
        <v>1</v>
      </c>
      <c r="E8" s="16">
        <v>4</v>
      </c>
      <c r="F8" s="2">
        <v>67</v>
      </c>
      <c r="G8" s="3">
        <v>41311</v>
      </c>
      <c r="H8" s="11">
        <v>1</v>
      </c>
      <c r="I8" s="11">
        <v>158.63633411891496</v>
      </c>
      <c r="J8" s="11">
        <v>2.8138055762526322</v>
      </c>
      <c r="K8" s="11">
        <v>168.46921195195799</v>
      </c>
      <c r="L8" s="11">
        <v>264.94610380732428</v>
      </c>
      <c r="M8" s="1">
        <v>46.4</v>
      </c>
      <c r="N8" s="8">
        <v>7</v>
      </c>
      <c r="O8" s="8" t="s">
        <v>195</v>
      </c>
      <c r="P8" s="12">
        <v>0.16111111111111112</v>
      </c>
      <c r="Q8" s="12">
        <f>O8-P8</f>
        <v>0.49767361111111108</v>
      </c>
      <c r="R8" s="8">
        <v>2558.5</v>
      </c>
      <c r="S8" s="8">
        <v>0</v>
      </c>
      <c r="T8" s="13" t="s">
        <v>747</v>
      </c>
      <c r="U8">
        <f>(BE8-BF8*(1000-BG8)/(1000-BH8))*BX8</f>
        <v>33.621875433651617</v>
      </c>
      <c r="V8">
        <f>IF(CI8&lt;&gt;0,1/(1/CI8-1/BA8),0)</f>
        <v>0.5282990352129423</v>
      </c>
      <c r="W8">
        <f>((CL8-BY8/2)*BF8-U8)/(CL8+BY8/2)</f>
        <v>266.72369122788757</v>
      </c>
      <c r="X8">
        <v>25.562183380126953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t="e">
        <f>CR8/AB8</f>
        <v>#DIV/0!</v>
      </c>
      <c r="AG8" t="e">
        <f>CT8/AD8</f>
        <v>#DIV/0!</v>
      </c>
      <c r="AH8" t="e">
        <f>(AD8-AE8)/AD8</f>
        <v>#DIV/0!</v>
      </c>
      <c r="AI8" s="8">
        <v>-1</v>
      </c>
      <c r="AJ8" s="8">
        <v>0.85</v>
      </c>
      <c r="AK8" s="8">
        <v>0.85</v>
      </c>
      <c r="AL8" s="8">
        <v>9.9458990097045898</v>
      </c>
      <c r="AM8">
        <f>(AL8*AK8+(100-AL8)*AJ8)/100</f>
        <v>0.84999999999999987</v>
      </c>
      <c r="AN8">
        <f>(U8-AI8)/CS8</f>
        <v>2.2612349599738145E-2</v>
      </c>
      <c r="AO8" t="e">
        <f>(AD8-AE8)/(AD8-AC8)</f>
        <v>#DIV/0!</v>
      </c>
      <c r="AP8" t="e">
        <f>(AB8-AD8)/(AB8-AC8)</f>
        <v>#DIV/0!</v>
      </c>
      <c r="AQ8" t="e">
        <f>(AB8-AD8)/AD8</f>
        <v>#DIV/0!</v>
      </c>
      <c r="AR8" s="8">
        <v>0</v>
      </c>
      <c r="AS8" s="8">
        <v>0.5</v>
      </c>
      <c r="AT8" t="e">
        <f>AH8*AS8*AM8*AR8</f>
        <v>#DIV/0!</v>
      </c>
      <c r="AU8">
        <f>BY8*1000</f>
        <v>6.0528850519882695</v>
      </c>
      <c r="AV8">
        <f>(CD8-CJ8)</f>
        <v>1.1894804106395331</v>
      </c>
      <c r="AW8">
        <f>(BC8+CC8*S8)</f>
        <v>25.562183380126953</v>
      </c>
      <c r="AX8" s="8">
        <v>2</v>
      </c>
      <c r="AY8">
        <f>(AX8*BR8+BS8)</f>
        <v>4.644859790802002</v>
      </c>
      <c r="AZ8" s="8">
        <v>1</v>
      </c>
      <c r="BA8">
        <f>AY8*(AZ8+1)*(AZ8+1)/(AZ8*AZ8+1)</f>
        <v>9.2897195816040039</v>
      </c>
      <c r="BB8" s="8">
        <v>25.483217239379883</v>
      </c>
      <c r="BC8" s="8">
        <v>25.562183380126953</v>
      </c>
      <c r="BD8" s="8">
        <v>25.133384704589844</v>
      </c>
      <c r="BE8" s="8">
        <v>400.22824096679687</v>
      </c>
      <c r="BF8" s="8">
        <v>379.72262573242187</v>
      </c>
      <c r="BG8" s="8">
        <v>17.40754508972168</v>
      </c>
      <c r="BH8" s="8">
        <v>20.791080474853516</v>
      </c>
      <c r="BI8" s="8">
        <v>53.686500549316406</v>
      </c>
      <c r="BJ8" s="8">
        <v>64.12164306640625</v>
      </c>
      <c r="BK8" s="8">
        <v>350.34591674804687</v>
      </c>
      <c r="BL8" s="8">
        <v>1801.2996826171875</v>
      </c>
      <c r="BM8" s="8">
        <v>160.44691467285156</v>
      </c>
      <c r="BN8" s="8">
        <v>100.92518615722656</v>
      </c>
      <c r="BO8" s="8">
        <v>-5.2346134185791016</v>
      </c>
      <c r="BP8" s="8">
        <v>-0.93182075023651123</v>
      </c>
      <c r="BQ8" s="8">
        <v>0.25</v>
      </c>
      <c r="BR8" s="8">
        <v>-1.355140209197998</v>
      </c>
      <c r="BS8" s="8">
        <v>7.355140209197998</v>
      </c>
      <c r="BT8" s="8">
        <v>1</v>
      </c>
      <c r="BU8" s="8">
        <v>0</v>
      </c>
      <c r="BV8" s="8">
        <v>0.15999999642372131</v>
      </c>
      <c r="BW8" s="8">
        <v>111115</v>
      </c>
      <c r="BX8">
        <f>BK8*0.000001/(AX8*0.0001)</f>
        <v>1.751729583740234</v>
      </c>
      <c r="BY8">
        <f>(BH8-BG8)/(1000-BH8)*BX8</f>
        <v>6.0528850519882696E-3</v>
      </c>
      <c r="BZ8">
        <f>(BC8+273.15)</f>
        <v>298.71218338012693</v>
      </c>
      <c r="CA8">
        <f>(BB8+273.15)</f>
        <v>298.63321723937986</v>
      </c>
      <c r="CB8">
        <f>(BL8*BT8+BM8*BU8)*BV8</f>
        <v>288.20794277680034</v>
      </c>
      <c r="CC8">
        <f>((CB8+0.00000010773*(CA8^4-BZ8^4))-BY8*44100)/(AY8*56+0.00000043092*BZ8^3)</f>
        <v>7.4997274358825861E-2</v>
      </c>
      <c r="CD8">
        <f>0.61365*EXP(17.502*AW8/(240.97+AW8))</f>
        <v>3.2878240779740024</v>
      </c>
      <c r="CE8">
        <f>CD8*1000/BN8</f>
        <v>32.576844325578527</v>
      </c>
      <c r="CF8">
        <f>(CE8-BH8)</f>
        <v>11.785763850725012</v>
      </c>
      <c r="CG8">
        <f>IF(S8,BC8,(BB8+BC8)/2)</f>
        <v>25.522700309753418</v>
      </c>
      <c r="CH8">
        <f>0.61365*EXP(17.502*CG8/(240.97+CG8))</f>
        <v>3.2801252219540857</v>
      </c>
      <c r="CI8">
        <f>IF(CF8&lt;&gt;0,(1000-(CE8+BH8)/2)/CF8*BY8,0)</f>
        <v>0.4998717240109789</v>
      </c>
      <c r="CJ8">
        <f>BH8*BN8/1000</f>
        <v>2.0983436673344693</v>
      </c>
      <c r="CK8">
        <f>(CH8-CJ8)</f>
        <v>1.1817815546196164</v>
      </c>
      <c r="CL8">
        <f>1/(1.6/V8+1.37/BA8)</f>
        <v>0.31485525252138485</v>
      </c>
      <c r="CM8">
        <f>W8*BN8*0.001</f>
        <v>26.91913818971717</v>
      </c>
      <c r="CN8">
        <f>W8/BF8</f>
        <v>0.70241716756651484</v>
      </c>
      <c r="CO8">
        <f>(1-BY8*BN8/CD8/V8)*100</f>
        <v>64.82990054719366</v>
      </c>
      <c r="CP8">
        <f>(BF8-U8/(BA8/1.35))</f>
        <v>374.83662982730192</v>
      </c>
      <c r="CQ8">
        <f>U8*CO8/100/CP8</f>
        <v>5.8150742673628769E-2</v>
      </c>
      <c r="CR8">
        <f>(AB8-AA8)</f>
        <v>0</v>
      </c>
      <c r="CS8">
        <f>BL8*AM8</f>
        <v>1531.1047302246091</v>
      </c>
      <c r="CT8">
        <f>(AD8-AC8)</f>
        <v>0</v>
      </c>
      <c r="CU8" t="e">
        <f>(AD8-AE8)/(AD8-AA8)</f>
        <v>#DIV/0!</v>
      </c>
      <c r="CV8" t="e">
        <f>(AB8-AD8)/(AB8-AA8)</f>
        <v>#DIV/0!</v>
      </c>
    </row>
    <row r="9" spans="1:100" x14ac:dyDescent="0.3">
      <c r="A9" s="4" t="str">
        <f>VLOOKUP(B9,ListCodeMtrx!A$1:B$91,2,TRUE)</f>
        <v>M18</v>
      </c>
      <c r="B9">
        <v>18</v>
      </c>
      <c r="C9" s="16">
        <v>18</v>
      </c>
      <c r="D9" s="16">
        <v>1</v>
      </c>
      <c r="E9" s="16">
        <v>4</v>
      </c>
      <c r="F9" s="2">
        <v>67</v>
      </c>
      <c r="G9" s="3">
        <v>41311</v>
      </c>
      <c r="H9" s="11">
        <v>1</v>
      </c>
      <c r="I9" s="11">
        <v>158.63633411891496</v>
      </c>
      <c r="J9" s="11">
        <v>2.8138055762526322</v>
      </c>
      <c r="K9" s="11">
        <v>168.46921195195799</v>
      </c>
      <c r="L9" s="11">
        <v>264.94610380732428</v>
      </c>
      <c r="M9" s="1">
        <v>46.4</v>
      </c>
      <c r="N9" s="8">
        <v>8</v>
      </c>
      <c r="O9" s="8" t="s">
        <v>196</v>
      </c>
      <c r="P9" s="12">
        <v>0.16111111111111112</v>
      </c>
      <c r="Q9" s="12">
        <f>O9-P9</f>
        <v>0.49944444444444447</v>
      </c>
      <c r="R9" s="8">
        <v>2711.5</v>
      </c>
      <c r="S9" s="8">
        <v>0</v>
      </c>
      <c r="T9" s="13">
        <v>50</v>
      </c>
      <c r="U9" s="14">
        <f>(BE9-BF9*(1000-BG9)/(1000-BH9))*BX9</f>
        <v>-0.6178581981105068</v>
      </c>
      <c r="V9" s="14">
        <f>IF(CI9&lt;&gt;0,1/(1/CI9-1/BA9),0)</f>
        <v>0.50927720300669566</v>
      </c>
      <c r="W9" s="14">
        <f>((CL9-BY9/2)*BF9-U9)/(CL9+BY9/2)</f>
        <v>52.335446483634925</v>
      </c>
      <c r="X9" s="15">
        <v>25.676801681518555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t="e">
        <f>CR9/AB9</f>
        <v>#DIV/0!</v>
      </c>
      <c r="AG9" t="e">
        <f>CT9/AD9</f>
        <v>#DIV/0!</v>
      </c>
      <c r="AH9" t="e">
        <f>(AD9-AE9)/AD9</f>
        <v>#DIV/0!</v>
      </c>
      <c r="AI9" s="8">
        <v>-1</v>
      </c>
      <c r="AJ9" s="8">
        <v>0.85</v>
      </c>
      <c r="AK9" s="8">
        <v>0.85</v>
      </c>
      <c r="AL9" s="8">
        <v>9.9458990097045898</v>
      </c>
      <c r="AM9">
        <f>(AL9*AK9+(100-AL9)*AJ9)/100</f>
        <v>0.84999999999999987</v>
      </c>
      <c r="AN9">
        <f>(U9-AI9)/CS9</f>
        <v>2.4963845380262763E-4</v>
      </c>
      <c r="AO9" t="e">
        <f>(AD9-AE9)/(AD9-AC9)</f>
        <v>#DIV/0!</v>
      </c>
      <c r="AP9" t="e">
        <f>(AB9-AD9)/(AB9-AC9)</f>
        <v>#DIV/0!</v>
      </c>
      <c r="AQ9" t="e">
        <f>(AB9-AD9)/AD9</f>
        <v>#DIV/0!</v>
      </c>
      <c r="AR9" s="8">
        <v>0</v>
      </c>
      <c r="AS9" s="8">
        <v>0.5</v>
      </c>
      <c r="AT9" t="e">
        <f>AH9*AS9*AM9*AR9</f>
        <v>#DIV/0!</v>
      </c>
      <c r="AU9">
        <f>BY9*1000</f>
        <v>5.7521626217632909</v>
      </c>
      <c r="AV9">
        <f>(CD9-CJ9)</f>
        <v>1.1699324499882828</v>
      </c>
      <c r="AW9">
        <f>(BC9+CC9*S9)</f>
        <v>25.676801681518555</v>
      </c>
      <c r="AX9" s="8">
        <v>2</v>
      </c>
      <c r="AY9">
        <f>(AX9*BR9+BS9)</f>
        <v>4.644859790802002</v>
      </c>
      <c r="AZ9" s="8">
        <v>1</v>
      </c>
      <c r="BA9">
        <f>AY9*(AZ9+1)*(AZ9+1)/(AZ9*AZ9+1)</f>
        <v>9.2897195816040039</v>
      </c>
      <c r="BB9" s="8">
        <v>25.499343872070313</v>
      </c>
      <c r="BC9" s="8">
        <v>25.676801681518555</v>
      </c>
      <c r="BD9" s="8">
        <v>25.133716583251953</v>
      </c>
      <c r="BE9" s="8">
        <v>51.099128723144531</v>
      </c>
      <c r="BF9" s="8">
        <v>51.283428192138672</v>
      </c>
      <c r="BG9" s="8">
        <v>17.993574142456055</v>
      </c>
      <c r="BH9" s="8">
        <v>21.207393646240234</v>
      </c>
      <c r="BI9" s="8">
        <v>55.439975738525391</v>
      </c>
      <c r="BJ9" s="8">
        <v>65.342071533203125</v>
      </c>
      <c r="BK9" s="8">
        <v>350.37277221679687</v>
      </c>
      <c r="BL9" s="8">
        <v>1800.9188232421875</v>
      </c>
      <c r="BM9" s="8">
        <v>161.04287719726562</v>
      </c>
      <c r="BN9" s="8">
        <v>100.92379760742187</v>
      </c>
      <c r="BO9" s="8">
        <v>0.15633201599121094</v>
      </c>
      <c r="BP9" s="8">
        <v>-1.0492733716964722</v>
      </c>
      <c r="BQ9" s="8">
        <v>0.25</v>
      </c>
      <c r="BR9" s="8">
        <v>-1.355140209197998</v>
      </c>
      <c r="BS9" s="8">
        <v>7.355140209197998</v>
      </c>
      <c r="BT9" s="8">
        <v>1</v>
      </c>
      <c r="BU9" s="8">
        <v>0</v>
      </c>
      <c r="BV9" s="8">
        <v>0.15999999642372131</v>
      </c>
      <c r="BW9" s="8">
        <v>111135</v>
      </c>
      <c r="BX9">
        <f>BK9*0.000001/(AX9*0.0001)</f>
        <v>1.7518638610839843</v>
      </c>
      <c r="BY9">
        <f>(BH9-BG9)/(1000-BH9)*BX9</f>
        <v>5.7521626217632909E-3</v>
      </c>
      <c r="BZ9">
        <f>(BC9+273.15)</f>
        <v>298.82680168151853</v>
      </c>
      <c r="CA9">
        <f>(BB9+273.15)</f>
        <v>298.64934387207029</v>
      </c>
      <c r="CB9">
        <f>(BL9*BT9+BM9*BU9)*BV9</f>
        <v>288.1470052781624</v>
      </c>
      <c r="CC9">
        <f>((CB9+0.00000010773*(CA9^4-BZ9^4))-BY9*44100)/(AY9*56+0.00000043092*BZ9^3)</f>
        <v>0.11942772257068834</v>
      </c>
      <c r="CD9">
        <f>0.61365*EXP(17.502*AW9/(240.97+AW9))</f>
        <v>3.3102631541223571</v>
      </c>
      <c r="CE9">
        <f>CD9*1000/BN9</f>
        <v>32.799629350044619</v>
      </c>
      <c r="CF9">
        <f>(CE9-BH9)</f>
        <v>11.592235703804384</v>
      </c>
      <c r="CG9">
        <f>IF(S9,BC9,(BB9+BC9)/2)</f>
        <v>25.588072776794434</v>
      </c>
      <c r="CH9">
        <f>0.61365*EXP(17.502*CG9/(240.97+CG9))</f>
        <v>3.2928808506063261</v>
      </c>
      <c r="CI9">
        <f>IF(CF9&lt;&gt;0,(1000-(CE9+BH9)/2)/CF9*BY9,0)</f>
        <v>0.48280885372530263</v>
      </c>
      <c r="CJ9">
        <f>BH9*BN9/1000</f>
        <v>2.1403307041340742</v>
      </c>
      <c r="CK9">
        <f>(CH9-CJ9)</f>
        <v>1.1525501464722518</v>
      </c>
      <c r="CL9">
        <f>1/(1.6/V9+1.37/BA9)</f>
        <v>0.3040269278455483</v>
      </c>
      <c r="CM9">
        <f>W9*BN9*0.001</f>
        <v>5.2818920086084304</v>
      </c>
      <c r="CN9">
        <f>W9/BF9</f>
        <v>1.0205138058936847</v>
      </c>
      <c r="CO9">
        <f>(1-BY9*BN9/CD9/V9)*100</f>
        <v>65.564373906873413</v>
      </c>
      <c r="CP9">
        <f>(BF9-U9/(BA9/1.35))</f>
        <v>51.373216539367249</v>
      </c>
      <c r="CQ9">
        <f>U9*CO9/100/CP9</f>
        <v>-7.8853318229163156E-3</v>
      </c>
      <c r="CR9">
        <f>(AB9-AA9)</f>
        <v>0</v>
      </c>
      <c r="CS9">
        <f>BL9*AM9</f>
        <v>1530.7809997558591</v>
      </c>
      <c r="CT9">
        <f>(AD9-AC9)</f>
        <v>0</v>
      </c>
      <c r="CU9" t="e">
        <f>(AD9-AE9)/(AD9-AA9)</f>
        <v>#DIV/0!</v>
      </c>
      <c r="CV9" t="e">
        <f>(AB9-AD9)/(AB9-AA9)</f>
        <v>#DIV/0!</v>
      </c>
    </row>
    <row r="10" spans="1:100" s="5" customFormat="1" x14ac:dyDescent="0.3">
      <c r="A10" s="4" t="str">
        <f>VLOOKUP(B10,ListCodeMtrx!A$1:B$91,2,TRUE)</f>
        <v>M18</v>
      </c>
      <c r="B10">
        <v>18</v>
      </c>
      <c r="C10" s="16">
        <v>18</v>
      </c>
      <c r="D10" s="16">
        <v>1</v>
      </c>
      <c r="E10" s="16">
        <v>4</v>
      </c>
      <c r="F10" s="2">
        <v>67</v>
      </c>
      <c r="G10" s="3">
        <v>41311</v>
      </c>
      <c r="H10" s="11">
        <v>1</v>
      </c>
      <c r="I10" s="11">
        <v>158.63633411891496</v>
      </c>
      <c r="J10" s="11">
        <v>2.8138055762526322</v>
      </c>
      <c r="K10" s="11">
        <v>168.46921195195799</v>
      </c>
      <c r="L10" s="11">
        <v>264.94610380732428</v>
      </c>
      <c r="M10" s="1">
        <v>46.4</v>
      </c>
      <c r="N10" s="8">
        <v>9</v>
      </c>
      <c r="O10" s="8" t="s">
        <v>197</v>
      </c>
      <c r="P10" s="12">
        <v>0.16111111111111112</v>
      </c>
      <c r="Q10" s="12">
        <f>O10-P10</f>
        <v>0.50186342592592592</v>
      </c>
      <c r="R10" s="8">
        <v>2920.5</v>
      </c>
      <c r="S10" s="8">
        <v>0</v>
      </c>
      <c r="T10" s="13">
        <v>150</v>
      </c>
      <c r="U10" s="14">
        <f>(BE10-BF10*(1000-BG10)/(1000-BH10))*BX10</f>
        <v>11.102261501193789</v>
      </c>
      <c r="V10" s="14">
        <f>IF(CI10&lt;&gt;0,1/(1/CI10-1/BA10),0)</f>
        <v>0.51135979016698729</v>
      </c>
      <c r="W10" s="14">
        <f>((CL10-BY10/2)*BF10-U10)/(CL10+BY10/2)</f>
        <v>105.1304324471665</v>
      </c>
      <c r="X10" s="15">
        <v>25.698921203613281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t="e">
        <f>CR10/AB10</f>
        <v>#DIV/0!</v>
      </c>
      <c r="AG10" t="e">
        <f>CT10/AD10</f>
        <v>#DIV/0!</v>
      </c>
      <c r="AH10" t="e">
        <f>(AD10-AE10)/AD10</f>
        <v>#DIV/0!</v>
      </c>
      <c r="AI10" s="8">
        <v>-1</v>
      </c>
      <c r="AJ10" s="8">
        <v>0.85</v>
      </c>
      <c r="AK10" s="8">
        <v>0.85</v>
      </c>
      <c r="AL10" s="8">
        <v>9.9458990097045898</v>
      </c>
      <c r="AM10">
        <f>(AL10*AK10+(100-AL10)*AJ10)/100</f>
        <v>0.84999999999999987</v>
      </c>
      <c r="AN10">
        <f>(U10-AI10)/CS10</f>
        <v>7.905335835171971E-3</v>
      </c>
      <c r="AO10" t="e">
        <f>(AD10-AE10)/(AD10-AC10)</f>
        <v>#DIV/0!</v>
      </c>
      <c r="AP10" t="e">
        <f>(AB10-AD10)/(AB10-AC10)</f>
        <v>#DIV/0!</v>
      </c>
      <c r="AQ10" t="e">
        <f>(AB10-AD10)/AD10</f>
        <v>#DIV/0!</v>
      </c>
      <c r="AR10" s="8">
        <v>0</v>
      </c>
      <c r="AS10" s="8">
        <v>0.5</v>
      </c>
      <c r="AT10" t="e">
        <f>AH10*AS10*AM10*AR10</f>
        <v>#DIV/0!</v>
      </c>
      <c r="AU10">
        <f>BY10*1000</f>
        <v>5.5585213929835211</v>
      </c>
      <c r="AV10">
        <f>(CD10-CJ10)</f>
        <v>1.1258121775763597</v>
      </c>
      <c r="AW10">
        <f>(BC10+CC10*S10)</f>
        <v>25.698921203613281</v>
      </c>
      <c r="AX10" s="8">
        <v>2</v>
      </c>
      <c r="AY10">
        <f>(AX10*BR10+BS10)</f>
        <v>4.644859790802002</v>
      </c>
      <c r="AZ10" s="8">
        <v>1</v>
      </c>
      <c r="BA10">
        <f>AY10*(AZ10+1)*(AZ10+1)/(AZ10*AZ10+1)</f>
        <v>9.2897195816040039</v>
      </c>
      <c r="BB10" s="8">
        <v>25.500028610229492</v>
      </c>
      <c r="BC10" s="8">
        <v>25.698921203613281</v>
      </c>
      <c r="BD10" s="8">
        <v>25.131027221679688</v>
      </c>
      <c r="BE10" s="8">
        <v>150.56707763671875</v>
      </c>
      <c r="BF10" s="8">
        <v>143.77223205566406</v>
      </c>
      <c r="BG10" s="8">
        <v>18.584205627441406</v>
      </c>
      <c r="BH10" s="8">
        <v>21.688886642456055</v>
      </c>
      <c r="BI10" s="8">
        <v>57.25408935546875</v>
      </c>
      <c r="BJ10" s="8">
        <v>66.8189697265625</v>
      </c>
      <c r="BK10" s="8">
        <v>350.307373046875</v>
      </c>
      <c r="BL10" s="8">
        <v>1801.0562744140625</v>
      </c>
      <c r="BM10" s="8">
        <v>162.067626953125</v>
      </c>
      <c r="BN10" s="8">
        <v>100.91789245605469</v>
      </c>
      <c r="BO10" s="8">
        <v>-0.73732948303222656</v>
      </c>
      <c r="BP10" s="8">
        <v>-1.0570000410079956</v>
      </c>
      <c r="BQ10" s="8">
        <v>0.5</v>
      </c>
      <c r="BR10" s="8">
        <v>-1.355140209197998</v>
      </c>
      <c r="BS10" s="8">
        <v>7.355140209197998</v>
      </c>
      <c r="BT10" s="8">
        <v>1</v>
      </c>
      <c r="BU10" s="8">
        <v>0</v>
      </c>
      <c r="BV10" s="8">
        <v>0.15999999642372131</v>
      </c>
      <c r="BW10" s="8">
        <v>111115</v>
      </c>
      <c r="BX10">
        <f>BK10*0.000001/(AX10*0.0001)</f>
        <v>1.7515368652343748</v>
      </c>
      <c r="BY10">
        <f>(BH10-BG10)/(1000-BH10)*BX10</f>
        <v>5.558521392983521E-3</v>
      </c>
      <c r="BZ10">
        <f>(BC10+273.15)</f>
        <v>298.84892120361326</v>
      </c>
      <c r="CA10">
        <f>(BB10+273.15)</f>
        <v>298.65002861022947</v>
      </c>
      <c r="CB10">
        <f>(BL10*BT10+BM10*BU10)*BV10</f>
        <v>288.16899746517083</v>
      </c>
      <c r="CC10">
        <f>((CB10+0.00000010773*(CA10^4-BZ10^4))-BY10*44100)/(AY10*56+0.00000043092*BZ10^3)</f>
        <v>0.15004013686963447</v>
      </c>
      <c r="CD10">
        <f>0.61365*EXP(17.502*AW10/(240.97+AW10))</f>
        <v>3.314608907251301</v>
      </c>
      <c r="CE10">
        <f>CD10*1000/BN10</f>
        <v>32.844610867142983</v>
      </c>
      <c r="CF10">
        <f>(CE10-BH10)</f>
        <v>11.155724224686928</v>
      </c>
      <c r="CG10">
        <f>IF(S10,BC10,(BB10+BC10)/2)</f>
        <v>25.599474906921387</v>
      </c>
      <c r="CH10">
        <f>0.61365*EXP(17.502*CG10/(240.97+CG10))</f>
        <v>3.2951100934197131</v>
      </c>
      <c r="CI10">
        <f>IF(CF10&lt;&gt;0,(1000-(CE10+BH10)/2)/CF10*BY10,0)</f>
        <v>0.48468019447339833</v>
      </c>
      <c r="CJ10">
        <f>BH10*BN10/1000</f>
        <v>2.1887967296749413</v>
      </c>
      <c r="CK10">
        <f>(CH10-CJ10)</f>
        <v>1.1063133637447717</v>
      </c>
      <c r="CL10">
        <f>1/(1.6/V10+1.37/BA10)</f>
        <v>0.30521422432160739</v>
      </c>
      <c r="CM10">
        <f>W10*BN10*0.001</f>
        <v>10.609541675561672</v>
      </c>
      <c r="CN10">
        <f>W10/BF10</f>
        <v>0.73122904850265746</v>
      </c>
      <c r="CO10">
        <f>(1-BY10*BN10/CD10/V10)*100</f>
        <v>66.904527523668591</v>
      </c>
      <c r="CP10">
        <f>(BF10-U10/(BA10/1.35))</f>
        <v>142.15882996155869</v>
      </c>
      <c r="CQ10">
        <f>U10*CO10/100/CP10</f>
        <v>5.2250821168297816E-2</v>
      </c>
      <c r="CR10">
        <f>(AB10-AA10)</f>
        <v>0</v>
      </c>
      <c r="CS10">
        <f>BL10*AM10</f>
        <v>1530.897833251953</v>
      </c>
      <c r="CT10">
        <f>(AD10-AC10)</f>
        <v>0</v>
      </c>
      <c r="CU10" t="e">
        <f>(AD10-AE10)/(AD10-AA10)</f>
        <v>#DIV/0!</v>
      </c>
      <c r="CV10" t="e">
        <f>(AB10-AD10)/(AB10-AA10)</f>
        <v>#DIV/0!</v>
      </c>
    </row>
    <row r="11" spans="1:100" hidden="1" x14ac:dyDescent="0.3">
      <c r="A11" s="4" t="str">
        <f>VLOOKUP(B11,ListCodeMtrx!A$1:B$91,2,TRUE)</f>
        <v>M18</v>
      </c>
      <c r="B11">
        <v>18</v>
      </c>
      <c r="C11" s="16">
        <v>18</v>
      </c>
      <c r="D11" s="16">
        <v>1</v>
      </c>
      <c r="E11" s="16">
        <v>4</v>
      </c>
      <c r="F11" s="2">
        <v>67</v>
      </c>
      <c r="G11" s="3">
        <v>41311</v>
      </c>
      <c r="H11" s="11">
        <v>1</v>
      </c>
      <c r="I11" s="11">
        <v>158.63633411891496</v>
      </c>
      <c r="J11" s="11">
        <v>2.8138055762526322</v>
      </c>
      <c r="K11" s="11">
        <v>168.46921195195799</v>
      </c>
      <c r="L11" s="11">
        <v>264.94610380732428</v>
      </c>
      <c r="M11" s="1">
        <v>46.4</v>
      </c>
      <c r="N11" s="8">
        <v>10</v>
      </c>
      <c r="O11" s="8" t="s">
        <v>198</v>
      </c>
      <c r="P11" s="12">
        <v>0.16111111111111112</v>
      </c>
      <c r="Q11" s="12">
        <f>O11-P11</f>
        <v>0.50406250000000008</v>
      </c>
      <c r="R11" s="8">
        <v>3110.5</v>
      </c>
      <c r="S11" s="8">
        <v>0</v>
      </c>
      <c r="T11" s="13" t="s">
        <v>192</v>
      </c>
      <c r="U11" s="14">
        <f>(BE11-BF11*(1000-BG11)/(1000-BH11))*BX11</f>
        <v>33.522368318856593</v>
      </c>
      <c r="V11" s="14">
        <f>IF(CI11&lt;&gt;0,1/(1/CI11-1/BA11),0)</f>
        <v>0.50053799793685938</v>
      </c>
      <c r="W11" s="14">
        <f>((CL11-BY11/2)*BF11-U11)/(CL11+BY11/2)</f>
        <v>262.85275585152738</v>
      </c>
      <c r="X11" s="15">
        <v>25.735248565673828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t="e">
        <f>CR11/AB11</f>
        <v>#DIV/0!</v>
      </c>
      <c r="AG11" t="e">
        <f>CT11/AD11</f>
        <v>#DIV/0!</v>
      </c>
      <c r="AH11" t="e">
        <f>(AD11-AE11)/AD11</f>
        <v>#DIV/0!</v>
      </c>
      <c r="AI11" s="8">
        <v>-1</v>
      </c>
      <c r="AJ11" s="8">
        <v>0.85</v>
      </c>
      <c r="AK11" s="8">
        <v>0.85</v>
      </c>
      <c r="AL11" s="8">
        <v>9.9458990097045898</v>
      </c>
      <c r="AM11">
        <f>(AL11*AK11+(100-AL11)*AJ11)/100</f>
        <v>0.84999999999999987</v>
      </c>
      <c r="AN11">
        <f>(U11-AI11)/CS11</f>
        <v>2.2554342732525132E-2</v>
      </c>
      <c r="AO11" t="e">
        <f>(AD11-AE11)/(AD11-AC11)</f>
        <v>#DIV/0!</v>
      </c>
      <c r="AP11" t="e">
        <f>(AB11-AD11)/(AB11-AC11)</f>
        <v>#DIV/0!</v>
      </c>
      <c r="AQ11" t="e">
        <f>(AB11-AD11)/AD11</f>
        <v>#DIV/0!</v>
      </c>
      <c r="AR11" s="8">
        <v>0</v>
      </c>
      <c r="AS11" s="8">
        <v>0.5</v>
      </c>
      <c r="AT11" t="e">
        <f>AH11*AS11*AM11*AR11</f>
        <v>#DIV/0!</v>
      </c>
      <c r="AU11">
        <f>BY11*1000</f>
        <v>5.6416915029999855</v>
      </c>
      <c r="AV11">
        <f>(CD11-CJ11)</f>
        <v>1.1661792424826825</v>
      </c>
      <c r="AW11">
        <f>(BC11+CC11*S11)</f>
        <v>25.735248565673828</v>
      </c>
      <c r="AX11" s="8">
        <v>2</v>
      </c>
      <c r="AY11">
        <f>(AX11*BR11+BS11)</f>
        <v>4.644859790802002</v>
      </c>
      <c r="AZ11" s="8">
        <v>1</v>
      </c>
      <c r="BA11">
        <f>AY11*(AZ11+1)*(AZ11+1)/(AZ11*AZ11+1)</f>
        <v>9.2897195816040039</v>
      </c>
      <c r="BB11" s="8">
        <v>25.520013809204102</v>
      </c>
      <c r="BC11" s="8">
        <v>25.735248565673828</v>
      </c>
      <c r="BD11" s="8">
        <v>25.133405685424805</v>
      </c>
      <c r="BE11" s="8">
        <v>401.39013671875</v>
      </c>
      <c r="BF11" s="8">
        <v>381.02645874023437</v>
      </c>
      <c r="BG11" s="8">
        <v>18.208766937255859</v>
      </c>
      <c r="BH11" s="8">
        <v>21.36058235168457</v>
      </c>
      <c r="BI11" s="8">
        <v>56.028621673583984</v>
      </c>
      <c r="BJ11" s="8">
        <v>65.726806640625</v>
      </c>
      <c r="BK11" s="8">
        <v>350.34930419921875</v>
      </c>
      <c r="BL11" s="8">
        <v>1800.741943359375</v>
      </c>
      <c r="BM11" s="8">
        <v>162.96458435058594</v>
      </c>
      <c r="BN11" s="8">
        <v>100.91380310058594</v>
      </c>
      <c r="BO11" s="8">
        <v>-5.0907230377197266</v>
      </c>
      <c r="BP11" s="8">
        <v>-0.96814048290252686</v>
      </c>
      <c r="BQ11" s="8">
        <v>0.25</v>
      </c>
      <c r="BR11" s="8">
        <v>-1.355140209197998</v>
      </c>
      <c r="BS11" s="8">
        <v>7.355140209197998</v>
      </c>
      <c r="BT11" s="8">
        <v>1</v>
      </c>
      <c r="BU11" s="8">
        <v>0</v>
      </c>
      <c r="BV11" s="8">
        <v>0.15999999642372131</v>
      </c>
      <c r="BW11" s="8">
        <v>111115</v>
      </c>
      <c r="BX11">
        <f>BK11*0.000001/(AX11*0.0001)</f>
        <v>1.7517465209960936</v>
      </c>
      <c r="BY11">
        <f>(BH11-BG11)/(1000-BH11)*BX11</f>
        <v>5.6416915029999853E-3</v>
      </c>
      <c r="BZ11">
        <f>(BC11+273.15)</f>
        <v>298.88524856567381</v>
      </c>
      <c r="CA11">
        <f>(BB11+273.15)</f>
        <v>298.67001380920408</v>
      </c>
      <c r="CB11">
        <f>(BL11*BT11+BM11*BU11)*BV11</f>
        <v>288.11870449754497</v>
      </c>
      <c r="CC11">
        <f>((CB11+0.00000010773*(CA11^4-BZ11^4))-BY11*44100)/(AY11*56+0.00000043092*BZ11^3)</f>
        <v>0.13565523787591852</v>
      </c>
      <c r="CD11">
        <f>0.61365*EXP(17.502*AW11/(240.97+AW11))</f>
        <v>3.3217568440344301</v>
      </c>
      <c r="CE11">
        <f>CD11*1000/BN11</f>
        <v>32.916773939472534</v>
      </c>
      <c r="CF11">
        <f>(CE11-BH11)</f>
        <v>11.556191587787964</v>
      </c>
      <c r="CG11">
        <f>IF(S11,BC11,(BB11+BC11)/2)</f>
        <v>25.627631187438965</v>
      </c>
      <c r="CH11">
        <f>0.61365*EXP(17.502*CG11/(240.97+CG11))</f>
        <v>3.3006206067387986</v>
      </c>
      <c r="CI11">
        <f>IF(CF11&lt;&gt;0,(1000-(CE11+BH11)/2)/CF11*BY11,0)</f>
        <v>0.47494742635657744</v>
      </c>
      <c r="CJ11">
        <f>BH11*BN11/1000</f>
        <v>2.1555776015517476</v>
      </c>
      <c r="CK11">
        <f>(CH11-CJ11)</f>
        <v>1.145043005187051</v>
      </c>
      <c r="CL11">
        <f>1/(1.6/V11+1.37/BA11)</f>
        <v>0.29903989975754547</v>
      </c>
      <c r="CM11">
        <f>W11*BN11*0.001</f>
        <v>26.525471248447424</v>
      </c>
      <c r="CN11">
        <f>W11/BF11</f>
        <v>0.68985433904139404</v>
      </c>
      <c r="CO11">
        <f>(1-BY11*BN11/CD11/V11)*100</f>
        <v>65.758323696428462</v>
      </c>
      <c r="CP11">
        <f>(BF11-U11/(BA11/1.35))</f>
        <v>376.15492340131271</v>
      </c>
      <c r="CQ11">
        <f>U11*CO11/100/CP11</f>
        <v>5.8602841803840053E-2</v>
      </c>
      <c r="CR11">
        <f>(AB11-AA11)</f>
        <v>0</v>
      </c>
      <c r="CS11">
        <f>BL11*AM11</f>
        <v>1530.6306518554686</v>
      </c>
      <c r="CT11">
        <f>(AD11-AC11)</f>
        <v>0</v>
      </c>
      <c r="CU11" t="e">
        <f>(AD11-AE11)/(AD11-AA11)</f>
        <v>#DIV/0!</v>
      </c>
      <c r="CV11" t="e">
        <f>(AB11-AD11)/(AB11-AA11)</f>
        <v>#DIV/0!</v>
      </c>
    </row>
    <row r="12" spans="1:100" x14ac:dyDescent="0.3">
      <c r="A12" s="4" t="str">
        <f>VLOOKUP(B12,ListCodeMtrx!A$1:B$91,2,TRUE)</f>
        <v>M18</v>
      </c>
      <c r="B12">
        <v>18</v>
      </c>
      <c r="C12" s="16">
        <v>18</v>
      </c>
      <c r="D12" s="16">
        <v>1</v>
      </c>
      <c r="E12" s="16">
        <v>4</v>
      </c>
      <c r="F12" s="2">
        <v>67</v>
      </c>
      <c r="G12" s="3">
        <v>41311</v>
      </c>
      <c r="H12" s="11">
        <v>1</v>
      </c>
      <c r="I12" s="11">
        <v>158.63633411891496</v>
      </c>
      <c r="J12" s="11">
        <v>2.8138055762526322</v>
      </c>
      <c r="K12" s="11">
        <v>168.46921195195799</v>
      </c>
      <c r="L12" s="11">
        <v>264.94610380732428</v>
      </c>
      <c r="M12" s="1">
        <v>46.4</v>
      </c>
      <c r="N12" s="8">
        <v>11</v>
      </c>
      <c r="O12" s="8" t="s">
        <v>199</v>
      </c>
      <c r="P12" s="12">
        <v>0.16111111111111112</v>
      </c>
      <c r="Q12" s="12">
        <f>O12-P12</f>
        <v>0.50648148148148153</v>
      </c>
      <c r="R12" s="8">
        <v>3319.5</v>
      </c>
      <c r="S12" s="8">
        <v>0</v>
      </c>
      <c r="T12" s="13">
        <v>800</v>
      </c>
      <c r="U12" s="14">
        <f>(BE12-BF12*(1000-BG12)/(1000-BH12))*BX12</f>
        <v>51.742926215222262</v>
      </c>
      <c r="V12" s="14">
        <f>IF(CI12&lt;&gt;0,1/(1/CI12-1/BA12),0)</f>
        <v>0.47231364934712927</v>
      </c>
      <c r="W12" s="14">
        <f>((CL12-BY12/2)*BF12-U12)/(CL12+BY12/2)</f>
        <v>571.9641160480229</v>
      </c>
      <c r="X12" s="15">
        <v>25.764232635498047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t="e">
        <f>CR12/AB12</f>
        <v>#DIV/0!</v>
      </c>
      <c r="AG12" t="e">
        <f>CT12/AD12</f>
        <v>#DIV/0!</v>
      </c>
      <c r="AH12" t="e">
        <f>(AD12-AE12)/AD12</f>
        <v>#DIV/0!</v>
      </c>
      <c r="AI12" s="8">
        <v>-1</v>
      </c>
      <c r="AJ12" s="8">
        <v>0.85</v>
      </c>
      <c r="AK12" s="8">
        <v>0.85</v>
      </c>
      <c r="AL12" s="8">
        <v>9.9458990097045898</v>
      </c>
      <c r="AM12">
        <f>(AL12*AK12+(100-AL12)*AJ12)/100</f>
        <v>0.84999999999999987</v>
      </c>
      <c r="AN12">
        <f>(U12-AI12)/CS12</f>
        <v>3.4463687143803171E-2</v>
      </c>
      <c r="AO12" t="e">
        <f>(AD12-AE12)/(AD12-AC12)</f>
        <v>#DIV/0!</v>
      </c>
      <c r="AP12" t="e">
        <f>(AB12-AD12)/(AB12-AC12)</f>
        <v>#DIV/0!</v>
      </c>
      <c r="AQ12" t="e">
        <f>(AB12-AD12)/AD12</f>
        <v>#DIV/0!</v>
      </c>
      <c r="AR12" s="8">
        <v>0</v>
      </c>
      <c r="AS12" s="8">
        <v>0.5</v>
      </c>
      <c r="AT12" t="e">
        <f>AH12*AS12*AM12*AR12</f>
        <v>#DIV/0!</v>
      </c>
      <c r="AU12">
        <f>BY12*1000</f>
        <v>5.6002088404690031</v>
      </c>
      <c r="AV12">
        <f>(CD12-CJ12)</f>
        <v>1.2234445632571802</v>
      </c>
      <c r="AW12">
        <f>(BC12+CC12*S12)</f>
        <v>25.764232635498047</v>
      </c>
      <c r="AX12" s="8">
        <v>2</v>
      </c>
      <c r="AY12">
        <f>(AX12*BR12+BS12)</f>
        <v>4.644859790802002</v>
      </c>
      <c r="AZ12" s="8">
        <v>1</v>
      </c>
      <c r="BA12">
        <f>AY12*(AZ12+1)*(AZ12+1)/(AZ12*AZ12+1)</f>
        <v>9.2897195816040039</v>
      </c>
      <c r="BB12" s="8">
        <v>25.534757614135742</v>
      </c>
      <c r="BC12" s="8">
        <v>25.764232635498047</v>
      </c>
      <c r="BD12" s="8">
        <v>25.133047103881836</v>
      </c>
      <c r="BE12" s="8">
        <v>800.14019775390625</v>
      </c>
      <c r="BF12" s="8">
        <v>768.14324951171875</v>
      </c>
      <c r="BG12" s="8">
        <v>17.720529556274414</v>
      </c>
      <c r="BH12" s="8">
        <v>20.851125717163086</v>
      </c>
      <c r="BI12" s="8">
        <v>54.474933624267578</v>
      </c>
      <c r="BJ12" s="8">
        <v>64.098739624023438</v>
      </c>
      <c r="BK12" s="8">
        <v>350.31271362304688</v>
      </c>
      <c r="BL12" s="8">
        <v>1800.4603271484375</v>
      </c>
      <c r="BM12" s="8">
        <v>163.57447814941406</v>
      </c>
      <c r="BN12" s="8">
        <v>100.90702056884766</v>
      </c>
      <c r="BO12" s="8">
        <v>-15.233484268188477</v>
      </c>
      <c r="BP12" s="8">
        <v>-0.86200416088104248</v>
      </c>
      <c r="BQ12" s="8">
        <v>0.25</v>
      </c>
      <c r="BR12" s="8">
        <v>-1.355140209197998</v>
      </c>
      <c r="BS12" s="8">
        <v>7.355140209197998</v>
      </c>
      <c r="BT12" s="8">
        <v>1</v>
      </c>
      <c r="BU12" s="8">
        <v>0</v>
      </c>
      <c r="BV12" s="8">
        <v>0.15999999642372131</v>
      </c>
      <c r="BW12" s="8">
        <v>111115</v>
      </c>
      <c r="BX12">
        <f>BK12*0.000001/(AX12*0.0001)</f>
        <v>1.7515635681152342</v>
      </c>
      <c r="BY12">
        <f>(BH12-BG12)/(1000-BH12)*BX12</f>
        <v>5.6002088404690032E-3</v>
      </c>
      <c r="BZ12">
        <f>(BC12+273.15)</f>
        <v>298.91423263549802</v>
      </c>
      <c r="CA12">
        <f>(BB12+273.15)</f>
        <v>298.68475761413572</v>
      </c>
      <c r="CB12">
        <f>(BL12*BT12+BM12*BU12)*BV12</f>
        <v>288.07364590480211</v>
      </c>
      <c r="CC12">
        <f>((CB12+0.00000010773*(CA12^4-BZ12^4))-BY12*44100)/(AY12*56+0.00000043092*BZ12^3)</f>
        <v>0.1416180563445546</v>
      </c>
      <c r="CD12">
        <f>0.61365*EXP(17.502*AW12/(240.97+AW12))</f>
        <v>3.3274695348825842</v>
      </c>
      <c r="CE12">
        <f>CD12*1000/BN12</f>
        <v>32.975599875256364</v>
      </c>
      <c r="CF12">
        <f>(CE12-BH12)</f>
        <v>12.124474158093278</v>
      </c>
      <c r="CG12">
        <f>IF(S12,BC12,(BB12+BC12)/2)</f>
        <v>25.649495124816895</v>
      </c>
      <c r="CH12">
        <f>0.61365*EXP(17.502*CG12/(240.97+CG12))</f>
        <v>3.3049051859882694</v>
      </c>
      <c r="CI12">
        <f>IF(CF12&lt;&gt;0,(1000-(CE12+BH12)/2)/CF12*BY12,0)</f>
        <v>0.4494618337384389</v>
      </c>
      <c r="CJ12">
        <f>BH12*BN12/1000</f>
        <v>2.104024971625404</v>
      </c>
      <c r="CK12">
        <f>(CH12-CJ12)</f>
        <v>1.2008802143628654</v>
      </c>
      <c r="CL12">
        <f>1/(1.6/V12+1.37/BA12)</f>
        <v>0.28288108828549119</v>
      </c>
      <c r="CM12">
        <f>W12*BN12*0.001</f>
        <v>57.715194822700617</v>
      </c>
      <c r="CN12">
        <f>W12/BF12</f>
        <v>0.7446060567629802</v>
      </c>
      <c r="CO12">
        <f>(1-BY12*BN12/CD12/V12)*100</f>
        <v>64.04320105729964</v>
      </c>
      <c r="CP12">
        <f>(BF12-U12/(BA12/1.35))</f>
        <v>760.62386749195616</v>
      </c>
      <c r="CQ12">
        <f>U12*CO12/100/CP12</f>
        <v>4.3566640076930591E-2</v>
      </c>
      <c r="CR12">
        <f>(AB12-AA12)</f>
        <v>0</v>
      </c>
      <c r="CS12">
        <f>BL12*AM12</f>
        <v>1530.3912780761716</v>
      </c>
      <c r="CT12">
        <f>(AD12-AC12)</f>
        <v>0</v>
      </c>
      <c r="CU12" t="e">
        <f>(AD12-AE12)/(AD12-AA12)</f>
        <v>#DIV/0!</v>
      </c>
      <c r="CV12" t="e">
        <f>(AB12-AD12)/(AB12-AA12)</f>
        <v>#DIV/0!</v>
      </c>
    </row>
    <row r="13" spans="1:100" s="32" customFormat="1" x14ac:dyDescent="0.3">
      <c r="A13" s="31" t="str">
        <f>VLOOKUP(B13,ListCodeMtrx!A$1:B$91,2,TRUE)</f>
        <v>M18</v>
      </c>
      <c r="B13" s="32">
        <v>18</v>
      </c>
      <c r="C13" s="33">
        <v>18</v>
      </c>
      <c r="D13" s="33">
        <v>1</v>
      </c>
      <c r="E13" s="33">
        <v>4</v>
      </c>
      <c r="F13" s="26">
        <v>67</v>
      </c>
      <c r="G13" s="34">
        <v>41311</v>
      </c>
      <c r="H13" s="35">
        <v>1</v>
      </c>
      <c r="I13" s="35">
        <v>158.63633411891496</v>
      </c>
      <c r="J13" s="35">
        <v>2.8138055762526322</v>
      </c>
      <c r="K13" s="35">
        <v>168.46921195195799</v>
      </c>
      <c r="L13" s="35">
        <v>264.94610380732428</v>
      </c>
      <c r="M13" s="26">
        <v>46.4</v>
      </c>
      <c r="N13" s="36"/>
      <c r="O13" s="36"/>
      <c r="P13" s="37"/>
      <c r="Q13" s="37"/>
      <c r="R13" s="36"/>
      <c r="S13" s="36"/>
      <c r="T13" s="21">
        <v>400</v>
      </c>
      <c r="U13" s="36">
        <f t="shared" ref="U13:AB13" si="2">AVERAGE(U62,U81)</f>
        <v>34.916714061466358</v>
      </c>
      <c r="V13" s="36">
        <f t="shared" si="2"/>
        <v>0.38192481017988467</v>
      </c>
      <c r="W13" s="36">
        <f t="shared" si="2"/>
        <v>171.32209686809909</v>
      </c>
      <c r="X13" s="36">
        <f t="shared" si="2"/>
        <v>26.893833160400391</v>
      </c>
      <c r="Y13" s="36">
        <f t="shared" si="2"/>
        <v>4</v>
      </c>
      <c r="Z13" s="36">
        <f t="shared" si="2"/>
        <v>4</v>
      </c>
      <c r="AA13" s="36">
        <f t="shared" si="2"/>
        <v>0</v>
      </c>
      <c r="AB13" s="36">
        <f t="shared" si="2"/>
        <v>0</v>
      </c>
      <c r="AC13" s="36">
        <f>AVERAGE(AC62,AC81)</f>
        <v>399.85888671875</v>
      </c>
      <c r="AD13" s="36">
        <f t="shared" ref="AD13:CO13" si="3">AVERAGE(AD62,AD81)</f>
        <v>799.2281494140625</v>
      </c>
      <c r="AE13" s="36">
        <f t="shared" si="3"/>
        <v>562.792724609375</v>
      </c>
      <c r="AF13" s="36" t="e">
        <f t="shared" si="3"/>
        <v>#DIV/0!</v>
      </c>
      <c r="AG13" s="36">
        <f t="shared" si="3"/>
        <v>0.50850019723135487</v>
      </c>
      <c r="AH13" s="36">
        <f t="shared" si="3"/>
        <v>0.2997496756251995</v>
      </c>
      <c r="AI13" s="36">
        <f t="shared" si="3"/>
        <v>-1</v>
      </c>
      <c r="AJ13" s="36">
        <f t="shared" si="3"/>
        <v>0.86</v>
      </c>
      <c r="AK13" s="36">
        <f t="shared" si="3"/>
        <v>0.88500000000000001</v>
      </c>
      <c r="AL13" s="36">
        <f t="shared" si="3"/>
        <v>9.9649419784545898</v>
      </c>
      <c r="AM13" s="36">
        <f t="shared" si="3"/>
        <v>0.86249599623680107</v>
      </c>
      <c r="AN13" s="36">
        <f t="shared" si="3"/>
        <v>2.3211606591728585E-2</v>
      </c>
      <c r="AO13" s="36">
        <f t="shared" si="3"/>
        <v>0.59070030988225697</v>
      </c>
      <c r="AP13" s="36">
        <f t="shared" si="3"/>
        <v>2.053039877354252</v>
      </c>
      <c r="AQ13" s="36">
        <f t="shared" si="3"/>
        <v>-1</v>
      </c>
      <c r="AR13" s="36">
        <f t="shared" si="3"/>
        <v>1793.584228515625</v>
      </c>
      <c r="AS13" s="36">
        <f t="shared" si="3"/>
        <v>0.5</v>
      </c>
      <c r="AT13" s="36">
        <f t="shared" si="3"/>
        <v>231.66284780733832</v>
      </c>
      <c r="AU13" s="36">
        <f t="shared" si="3"/>
        <v>4.0223939368424517</v>
      </c>
      <c r="AV13" s="36">
        <f t="shared" si="3"/>
        <v>0.96392367585607053</v>
      </c>
      <c r="AW13" s="36">
        <f t="shared" si="3"/>
        <v>26.893833160400391</v>
      </c>
      <c r="AX13" s="36">
        <f t="shared" si="3"/>
        <v>2</v>
      </c>
      <c r="AY13" s="36">
        <f t="shared" si="3"/>
        <v>4.644859790802002</v>
      </c>
      <c r="AZ13" s="36">
        <f t="shared" si="3"/>
        <v>1</v>
      </c>
      <c r="BA13" s="36">
        <f t="shared" si="3"/>
        <v>9.2897195816040039</v>
      </c>
      <c r="BB13" s="36">
        <f t="shared" si="3"/>
        <v>25.630038261413574</v>
      </c>
      <c r="BC13" s="36">
        <f t="shared" si="3"/>
        <v>26.893833160400391</v>
      </c>
      <c r="BD13" s="36">
        <f t="shared" si="3"/>
        <v>25.064231872558594</v>
      </c>
      <c r="BE13" s="36">
        <f t="shared" si="3"/>
        <v>399.35069274902344</v>
      </c>
      <c r="BF13" s="36">
        <f t="shared" si="3"/>
        <v>378.56103515625</v>
      </c>
      <c r="BG13" s="36">
        <f t="shared" si="3"/>
        <v>23.481574058532715</v>
      </c>
      <c r="BH13" s="36">
        <f t="shared" si="3"/>
        <v>25.724151611328125</v>
      </c>
      <c r="BI13" s="36">
        <f t="shared" si="3"/>
        <v>71.765785217285156</v>
      </c>
      <c r="BJ13" s="36">
        <f t="shared" si="3"/>
        <v>78.622215270996094</v>
      </c>
      <c r="BK13" s="36">
        <f t="shared" si="3"/>
        <v>350.55513000488281</v>
      </c>
      <c r="BL13" s="36">
        <f t="shared" si="3"/>
        <v>1793.584228515625</v>
      </c>
      <c r="BM13" s="36">
        <f t="shared" si="3"/>
        <v>441.2149096801877</v>
      </c>
      <c r="BN13" s="36">
        <f t="shared" si="3"/>
        <v>100.89965057373047</v>
      </c>
      <c r="BO13" s="36">
        <f t="shared" si="3"/>
        <v>-2.2068983316421509</v>
      </c>
      <c r="BP13" s="36">
        <f t="shared" si="3"/>
        <v>-0.57088984549045563</v>
      </c>
      <c r="BQ13" s="36">
        <f t="shared" si="3"/>
        <v>0.5</v>
      </c>
      <c r="BR13" s="36">
        <f t="shared" si="3"/>
        <v>-1.355140209197998</v>
      </c>
      <c r="BS13" s="36">
        <f t="shared" si="3"/>
        <v>7.355140209197998</v>
      </c>
      <c r="BT13" s="36">
        <f t="shared" si="3"/>
        <v>1</v>
      </c>
      <c r="BU13" s="36">
        <f t="shared" si="3"/>
        <v>0</v>
      </c>
      <c r="BV13" s="36">
        <f t="shared" si="3"/>
        <v>0.15999999642372131</v>
      </c>
      <c r="BW13" s="36">
        <f t="shared" si="3"/>
        <v>111115</v>
      </c>
      <c r="BX13" s="36">
        <f t="shared" si="3"/>
        <v>1.752775650024414</v>
      </c>
      <c r="BY13" s="36">
        <f t="shared" si="3"/>
        <v>4.0223939368424517E-3</v>
      </c>
      <c r="BZ13" s="36">
        <f t="shared" si="3"/>
        <v>300.04383316040037</v>
      </c>
      <c r="CA13" s="36">
        <f t="shared" si="3"/>
        <v>298.78003826141355</v>
      </c>
      <c r="CB13" s="36">
        <f t="shared" si="3"/>
        <v>286.97347014814295</v>
      </c>
      <c r="CC13" s="36">
        <f t="shared" si="3"/>
        <v>0.38094660374702438</v>
      </c>
      <c r="CD13" s="36">
        <f t="shared" si="3"/>
        <v>3.559734186064377</v>
      </c>
      <c r="CE13" s="36">
        <f t="shared" si="3"/>
        <v>35.279011018654629</v>
      </c>
      <c r="CF13" s="36">
        <f t="shared" si="3"/>
        <v>9.5548594073265001</v>
      </c>
      <c r="CG13" s="36">
        <f t="shared" si="3"/>
        <v>26.261935710906982</v>
      </c>
      <c r="CH13" s="36">
        <f t="shared" si="3"/>
        <v>3.4276358825208701</v>
      </c>
      <c r="CI13" s="36">
        <f t="shared" si="3"/>
        <v>0.36343482772318053</v>
      </c>
      <c r="CJ13" s="36">
        <f t="shared" si="3"/>
        <v>2.5958105102083064</v>
      </c>
      <c r="CK13" s="36">
        <f t="shared" si="3"/>
        <v>0.83182537231256348</v>
      </c>
      <c r="CL13" s="36">
        <f t="shared" si="3"/>
        <v>0.22873066589515406</v>
      </c>
      <c r="CM13" s="36">
        <f t="shared" si="3"/>
        <v>17.279847526331128</v>
      </c>
      <c r="CN13" s="36">
        <f t="shared" si="3"/>
        <v>0.45246157440861745</v>
      </c>
      <c r="CO13" s="36">
        <f t="shared" si="3"/>
        <v>72.995119674356204</v>
      </c>
      <c r="CP13" s="36">
        <f t="shared" ref="CP13:CV13" si="4">AVERAGE(CP62,CP81)</f>
        <v>373.48687079973661</v>
      </c>
      <c r="CQ13" s="36">
        <f t="shared" si="4"/>
        <v>6.8535912733820203E-2</v>
      </c>
      <c r="CR13" s="36">
        <f t="shared" si="4"/>
        <v>0</v>
      </c>
      <c r="CS13" s="36">
        <f t="shared" si="4"/>
        <v>1546.8796806395726</v>
      </c>
      <c r="CT13" s="36">
        <f t="shared" si="4"/>
        <v>399.3692626953125</v>
      </c>
      <c r="CU13" s="36">
        <f t="shared" si="4"/>
        <v>0.2997496756251995</v>
      </c>
      <c r="CV13" s="36" t="e">
        <f t="shared" si="4"/>
        <v>#DIV/0!</v>
      </c>
    </row>
    <row r="14" spans="1:100" hidden="1" x14ac:dyDescent="0.3">
      <c r="A14" s="4" t="str">
        <f>VLOOKUP(B14,ListCodeMtrx!A$1:B$91,2,TRUE)</f>
        <v>M68</v>
      </c>
      <c r="B14">
        <v>68</v>
      </c>
      <c r="C14" s="16">
        <v>16</v>
      </c>
      <c r="D14" s="16">
        <v>3</v>
      </c>
      <c r="E14" s="16">
        <v>2</v>
      </c>
      <c r="F14" s="2">
        <v>67</v>
      </c>
      <c r="G14" s="3">
        <v>41311</v>
      </c>
      <c r="H14" s="11">
        <v>1</v>
      </c>
      <c r="I14" s="11">
        <v>153.15266705126464</v>
      </c>
      <c r="J14" s="11">
        <v>2.1645647778941108</v>
      </c>
      <c r="K14" s="11">
        <v>164.74400845536428</v>
      </c>
      <c r="L14" s="11">
        <v>247.53496015212698</v>
      </c>
      <c r="M14" s="1">
        <v>48.7</v>
      </c>
      <c r="N14" s="8">
        <v>12</v>
      </c>
      <c r="O14" s="8" t="s">
        <v>200</v>
      </c>
      <c r="P14" s="12">
        <v>0.16111111111111112</v>
      </c>
      <c r="Q14" s="12">
        <f>O14-P14</f>
        <v>0.51374999999999993</v>
      </c>
      <c r="R14" s="8">
        <v>3947.5</v>
      </c>
      <c r="S14" s="8">
        <v>0</v>
      </c>
      <c r="T14" s="13" t="s">
        <v>747</v>
      </c>
      <c r="U14">
        <f>(BE14-BF14*(1000-BG14)/(1000-BH14))*BX14</f>
        <v>32.882728358406624</v>
      </c>
      <c r="V14">
        <f>IF(CI14&lt;&gt;0,1/(1/CI14-1/BA14),0)</f>
        <v>0.66063676561424467</v>
      </c>
      <c r="W14">
        <f>((CL14-BY14/2)*BF14-U14)/(CL14+BY14/2)</f>
        <v>289.5751935347065</v>
      </c>
      <c r="X14">
        <v>25.755434036254883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t="e">
        <f>CR14/AB14</f>
        <v>#DIV/0!</v>
      </c>
      <c r="AG14" t="e">
        <f>CT14/AD14</f>
        <v>#DIV/0!</v>
      </c>
      <c r="AH14" t="e">
        <f>(AD14-AE14)/AD14</f>
        <v>#DIV/0!</v>
      </c>
      <c r="AI14" s="8">
        <v>-1</v>
      </c>
      <c r="AJ14" s="8">
        <v>0.85</v>
      </c>
      <c r="AK14" s="8">
        <v>0.85</v>
      </c>
      <c r="AL14" s="8">
        <v>9.9458990097045898</v>
      </c>
      <c r="AM14">
        <f>(AL14*AK14+(100-AL14)*AJ14)/100</f>
        <v>0.84999999999999987</v>
      </c>
      <c r="AN14">
        <f>(U14-AI14)/CS14</f>
        <v>2.2151853573693325E-2</v>
      </c>
      <c r="AO14" t="e">
        <f>(AD14-AE14)/(AD14-AC14)</f>
        <v>#DIV/0!</v>
      </c>
      <c r="AP14" t="e">
        <f>(AB14-AD14)/(AB14-AC14)</f>
        <v>#DIV/0!</v>
      </c>
      <c r="AQ14" t="e">
        <f>(AB14-AD14)/AD14</f>
        <v>#DIV/0!</v>
      </c>
      <c r="AR14" s="8">
        <v>0</v>
      </c>
      <c r="AS14" s="8">
        <v>0.5</v>
      </c>
      <c r="AT14" t="e">
        <f>AH14*AS14*AM14*AR14</f>
        <v>#DIV/0!</v>
      </c>
      <c r="AU14">
        <f>BY14*1000</f>
        <v>6.800503618609528</v>
      </c>
      <c r="AV14">
        <f>(CD14-CJ14)</f>
        <v>1.0817167436291371</v>
      </c>
      <c r="AW14">
        <f>(BC14+CC14*S14)</f>
        <v>25.755434036254883</v>
      </c>
      <c r="AX14" s="8">
        <v>2</v>
      </c>
      <c r="AY14">
        <f>(AX14*BR14+BS14)</f>
        <v>4.644859790802002</v>
      </c>
      <c r="AZ14" s="8">
        <v>1</v>
      </c>
      <c r="BA14">
        <f>AY14*(AZ14+1)*(AZ14+1)/(AZ14*AZ14+1)</f>
        <v>9.2897195816040039</v>
      </c>
      <c r="BB14" s="8">
        <v>25.595155715942383</v>
      </c>
      <c r="BC14" s="8">
        <v>25.755434036254883</v>
      </c>
      <c r="BD14" s="8">
        <v>25.133817672729492</v>
      </c>
      <c r="BE14" s="8">
        <v>400.1683349609375</v>
      </c>
      <c r="BF14" s="8">
        <v>379.91244506835937</v>
      </c>
      <c r="BG14" s="8">
        <v>18.44426155090332</v>
      </c>
      <c r="BH14" s="8">
        <v>22.241847991943359</v>
      </c>
      <c r="BI14" s="8">
        <v>56.488243103027344</v>
      </c>
      <c r="BJ14" s="8">
        <v>68.118911743164063</v>
      </c>
      <c r="BK14" s="8">
        <v>350.18283081054687</v>
      </c>
      <c r="BL14" s="8">
        <v>1799.48974609375</v>
      </c>
      <c r="BM14" s="8">
        <v>1213.8306884765625</v>
      </c>
      <c r="BN14" s="8">
        <v>100.89169311523437</v>
      </c>
      <c r="BO14" s="8">
        <v>-4.5484867095947266</v>
      </c>
      <c r="BP14" s="8">
        <v>-1.0008801221847534</v>
      </c>
      <c r="BQ14" s="8">
        <v>0.25</v>
      </c>
      <c r="BR14" s="8">
        <v>-1.355140209197998</v>
      </c>
      <c r="BS14" s="8">
        <v>7.355140209197998</v>
      </c>
      <c r="BT14" s="8">
        <v>1</v>
      </c>
      <c r="BU14" s="8">
        <v>0</v>
      </c>
      <c r="BV14" s="8">
        <v>0.15999999642372131</v>
      </c>
      <c r="BW14" s="8">
        <v>111115</v>
      </c>
      <c r="BX14">
        <f>BK14*0.000001/(AX14*0.0001)</f>
        <v>1.7509141540527342</v>
      </c>
      <c r="BY14">
        <f>(BH14-BG14)/(1000-BH14)*BX14</f>
        <v>6.8005036186095276E-3</v>
      </c>
      <c r="BZ14">
        <f>(BC14+273.15)</f>
        <v>298.90543403625486</v>
      </c>
      <c r="CA14">
        <f>(BB14+273.15)</f>
        <v>298.74515571594236</v>
      </c>
      <c r="CB14">
        <f>(BL14*BT14+BM14*BU14)*BV14</f>
        <v>287.91835293952317</v>
      </c>
      <c r="CC14">
        <f>((CB14+0.00000010773*(CA14^4-BZ14^4))-BY14*44100)/(AY14*56+0.00000043092*BZ14^3)</f>
        <v>-5.0905102134417672E-2</v>
      </c>
      <c r="CD14">
        <f>0.61365*EXP(17.502*AW14/(240.97+AW14))</f>
        <v>3.3257344455479783</v>
      </c>
      <c r="CE14">
        <f>CD14*1000/BN14</f>
        <v>32.963411980305061</v>
      </c>
      <c r="CF14">
        <f>(CE14-BH14)</f>
        <v>10.721563988361702</v>
      </c>
      <c r="CG14">
        <f>IF(S14,BC14,(BB14+BC14)/2)</f>
        <v>25.675294876098633</v>
      </c>
      <c r="CH14">
        <f>0.61365*EXP(17.502*CG14/(240.97+CG14))</f>
        <v>3.3099672979468107</v>
      </c>
      <c r="CI14">
        <f>IF(CF14&lt;&gt;0,(1000-(CE14+BH14)/2)/CF14*BY14,0)</f>
        <v>0.61677492581156634</v>
      </c>
      <c r="CJ14">
        <f>BH14*BN14/1000</f>
        <v>2.2440177019188412</v>
      </c>
      <c r="CK14">
        <f>(CH14-CJ14)</f>
        <v>1.0659495960279695</v>
      </c>
      <c r="CL14">
        <f>1/(1.6/V14+1.37/BA14)</f>
        <v>0.38919885557705075</v>
      </c>
      <c r="CM14">
        <f>W14*BN14*0.001</f>
        <v>29.215731559888209</v>
      </c>
      <c r="CN14">
        <f>W14/BF14</f>
        <v>0.76221560334145388</v>
      </c>
      <c r="CO14">
        <f>(1-BY14*BN14/CD14/V14)*100</f>
        <v>68.771855635128375</v>
      </c>
      <c r="CP14">
        <f>(BF14-U14/(BA14/1.35))</f>
        <v>375.13386344445809</v>
      </c>
      <c r="CQ14">
        <f>U14*CO14/100/CP14</f>
        <v>6.0282647553845888E-2</v>
      </c>
      <c r="CR14">
        <f>(AB14-AA14)</f>
        <v>0</v>
      </c>
      <c r="CS14">
        <f>BL14*AM14</f>
        <v>1529.5662841796873</v>
      </c>
      <c r="CT14">
        <f>(AD14-AC14)</f>
        <v>0</v>
      </c>
      <c r="CU14" t="e">
        <f>(AD14-AE14)/(AD14-AA14)</f>
        <v>#DIV/0!</v>
      </c>
      <c r="CV14" t="e">
        <f>(AB14-AD14)/(AB14-AA14)</f>
        <v>#DIV/0!</v>
      </c>
    </row>
    <row r="15" spans="1:100" x14ac:dyDescent="0.3">
      <c r="A15" s="4" t="str">
        <f>VLOOKUP(B15,ListCodeMtrx!A$1:B$91,2,TRUE)</f>
        <v>M68</v>
      </c>
      <c r="B15">
        <v>68</v>
      </c>
      <c r="C15" s="16">
        <v>16</v>
      </c>
      <c r="D15" s="16">
        <v>3</v>
      </c>
      <c r="E15" s="16">
        <v>2</v>
      </c>
      <c r="F15" s="2">
        <v>67</v>
      </c>
      <c r="G15" s="3">
        <v>41311</v>
      </c>
      <c r="H15" s="11">
        <v>1</v>
      </c>
      <c r="I15" s="11">
        <v>153.15266705126464</v>
      </c>
      <c r="J15" s="11">
        <v>2.1645647778941108</v>
      </c>
      <c r="K15" s="11">
        <v>164.74400845536428</v>
      </c>
      <c r="L15" s="11">
        <v>247.53496015212698</v>
      </c>
      <c r="M15" s="1">
        <v>48.7</v>
      </c>
      <c r="N15" s="8">
        <v>13</v>
      </c>
      <c r="O15" s="8" t="s">
        <v>201</v>
      </c>
      <c r="P15" s="12">
        <v>0.16111111111111112</v>
      </c>
      <c r="Q15" s="12">
        <f>O15-P15</f>
        <v>0.51604166666666662</v>
      </c>
      <c r="R15" s="8">
        <v>4145.5</v>
      </c>
      <c r="S15" s="8">
        <v>0</v>
      </c>
      <c r="T15" s="13">
        <v>50</v>
      </c>
      <c r="U15" s="14">
        <f>(BE15-BF15*(1000-BG15)/(1000-BH15))*BX15</f>
        <v>-0.68327868396474534</v>
      </c>
      <c r="V15" s="14">
        <f>IF(CI15&lt;&gt;0,1/(1/CI15-1/BA15),0)</f>
        <v>0.64937791883799501</v>
      </c>
      <c r="W15" s="14">
        <f>((CL15-BY15/2)*BF15-U15)/(CL15+BY15/2)</f>
        <v>50.449843014498803</v>
      </c>
      <c r="X15" s="15">
        <v>25.841268539428711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t="e">
        <f>CR15/AB15</f>
        <v>#DIV/0!</v>
      </c>
      <c r="AG15" t="e">
        <f>CT15/AD15</f>
        <v>#DIV/0!</v>
      </c>
      <c r="AH15" t="e">
        <f>(AD15-AE15)/AD15</f>
        <v>#DIV/0!</v>
      </c>
      <c r="AI15" s="8">
        <v>-1</v>
      </c>
      <c r="AJ15" s="8">
        <v>0.85</v>
      </c>
      <c r="AK15" s="8">
        <v>0.85</v>
      </c>
      <c r="AL15" s="8">
        <v>9.9458990097045898</v>
      </c>
      <c r="AM15">
        <f>(AL15*AK15+(100-AL15)*AJ15)/100</f>
        <v>0.84999999999999987</v>
      </c>
      <c r="AN15">
        <f>(U15-AI15)/CS15</f>
        <v>2.0709152141433119E-4</v>
      </c>
      <c r="AO15" t="e">
        <f>(AD15-AE15)/(AD15-AC15)</f>
        <v>#DIV/0!</v>
      </c>
      <c r="AP15" t="e">
        <f>(AB15-AD15)/(AB15-AC15)</f>
        <v>#DIV/0!</v>
      </c>
      <c r="AQ15" t="e">
        <f>(AB15-AD15)/AD15</f>
        <v>#DIV/0!</v>
      </c>
      <c r="AR15" s="8">
        <v>0</v>
      </c>
      <c r="AS15" s="8">
        <v>0.5</v>
      </c>
      <c r="AT15" t="e">
        <f>AH15*AS15*AM15*AR15</f>
        <v>#DIV/0!</v>
      </c>
      <c r="AU15">
        <f>BY15*1000</f>
        <v>6.8629432410292397</v>
      </c>
      <c r="AV15">
        <f>(CD15-CJ15)</f>
        <v>1.1092532409041298</v>
      </c>
      <c r="AW15">
        <f>(BC15+CC15*S15)</f>
        <v>25.841268539428711</v>
      </c>
      <c r="AX15" s="8">
        <v>2</v>
      </c>
      <c r="AY15">
        <f>(AX15*BR15+BS15)</f>
        <v>4.644859790802002</v>
      </c>
      <c r="AZ15" s="8">
        <v>1</v>
      </c>
      <c r="BA15">
        <f>AY15*(AZ15+1)*(AZ15+1)/(AZ15*AZ15+1)</f>
        <v>9.2897195816040039</v>
      </c>
      <c r="BB15" s="8">
        <v>25.613134384155273</v>
      </c>
      <c r="BC15" s="8">
        <v>25.841268539428711</v>
      </c>
      <c r="BD15" s="8">
        <v>25.131992340087891</v>
      </c>
      <c r="BE15" s="8">
        <v>49.365833282470703</v>
      </c>
      <c r="BF15" s="8">
        <v>49.561737060546875</v>
      </c>
      <c r="BG15" s="8">
        <v>18.306169509887695</v>
      </c>
      <c r="BH15" s="8">
        <v>22.137596130371094</v>
      </c>
      <c r="BI15" s="8">
        <v>56.004077911376953</v>
      </c>
      <c r="BJ15" s="8">
        <v>67.725563049316406</v>
      </c>
      <c r="BK15" s="8">
        <v>350.31411743164062</v>
      </c>
      <c r="BL15" s="8">
        <v>1799.268798828125</v>
      </c>
      <c r="BM15" s="8">
        <v>1104.73876953125</v>
      </c>
      <c r="BN15" s="8">
        <v>100.88907623291016</v>
      </c>
      <c r="BO15" s="8">
        <v>0.61452293395996094</v>
      </c>
      <c r="BP15" s="8">
        <v>-1.0835827589035034</v>
      </c>
      <c r="BQ15" s="8">
        <v>0.5</v>
      </c>
      <c r="BR15" s="8">
        <v>-1.355140209197998</v>
      </c>
      <c r="BS15" s="8">
        <v>7.355140209197998</v>
      </c>
      <c r="BT15" s="8">
        <v>1</v>
      </c>
      <c r="BU15" s="8">
        <v>0</v>
      </c>
      <c r="BV15" s="8">
        <v>0.15999999642372131</v>
      </c>
      <c r="BW15" s="8">
        <v>111135</v>
      </c>
      <c r="BX15">
        <f>BK15*0.000001/(AX15*0.0001)</f>
        <v>1.7515705871582028</v>
      </c>
      <c r="BY15">
        <f>(BH15-BG15)/(1000-BH15)*BX15</f>
        <v>6.8629432410292398E-3</v>
      </c>
      <c r="BZ15">
        <f>(BC15+273.15)</f>
        <v>298.99126853942869</v>
      </c>
      <c r="CA15">
        <f>(BB15+273.15)</f>
        <v>298.76313438415525</v>
      </c>
      <c r="CB15">
        <f>(BL15*BT15+BM15*BU15)*BV15</f>
        <v>287.88300137781334</v>
      </c>
      <c r="CC15">
        <f>((CB15+0.00000010773*(CA15^4-BZ15^4))-BY15*44100)/(AY15*56+0.00000043092*BZ15^3)</f>
        <v>-6.4048183466763234E-2</v>
      </c>
      <c r="CD15">
        <f>0.61365*EXP(17.502*AW15/(240.97+AW15))</f>
        <v>3.3426948645145158</v>
      </c>
      <c r="CE15">
        <f>CD15*1000/BN15</f>
        <v>33.132376559754086</v>
      </c>
      <c r="CF15">
        <f>(CE15-BH15)</f>
        <v>10.994780429382992</v>
      </c>
      <c r="CG15">
        <f>IF(S15,BC15,(BB15+BC15)/2)</f>
        <v>25.727201461791992</v>
      </c>
      <c r="CH15">
        <f>0.61365*EXP(17.502*CG15/(240.97+CG15))</f>
        <v>3.3201722993957841</v>
      </c>
      <c r="CI15">
        <f>IF(CF15&lt;&gt;0,(1000-(CE15+BH15)/2)/CF15*BY15,0)</f>
        <v>0.60695035622925586</v>
      </c>
      <c r="CJ15">
        <f>BH15*BN15/1000</f>
        <v>2.233441623610386</v>
      </c>
      <c r="CK15">
        <f>(CH15-CJ15)</f>
        <v>1.0867306757853981</v>
      </c>
      <c r="CL15">
        <f>1/(1.6/V15+1.37/BA15)</f>
        <v>0.38294055309622377</v>
      </c>
      <c r="CM15">
        <f>W15*BN15*0.001</f>
        <v>5.0898380578281195</v>
      </c>
      <c r="CN15">
        <f>W15/BF15</f>
        <v>1.0179191853761498</v>
      </c>
      <c r="CO15">
        <f>(1-BY15*BN15/CD15/V15)*100</f>
        <v>68.102231518684079</v>
      </c>
      <c r="CP15">
        <f>(BF15-U15/(BA15/1.35))</f>
        <v>49.661032439190926</v>
      </c>
      <c r="CQ15">
        <f>U15*CO15/100/CP15</f>
        <v>-9.37008371385099E-3</v>
      </c>
      <c r="CR15">
        <f>(AB15-AA15)</f>
        <v>0</v>
      </c>
      <c r="CS15">
        <f>BL15*AM15</f>
        <v>1529.378479003906</v>
      </c>
      <c r="CT15">
        <f>(AD15-AC15)</f>
        <v>0</v>
      </c>
      <c r="CU15" t="e">
        <f>(AD15-AE15)/(AD15-AA15)</f>
        <v>#DIV/0!</v>
      </c>
      <c r="CV15" t="e">
        <f>(AB15-AD15)/(AB15-AA15)</f>
        <v>#DIV/0!</v>
      </c>
    </row>
    <row r="16" spans="1:100" s="5" customFormat="1" x14ac:dyDescent="0.3">
      <c r="A16" s="4" t="str">
        <f>VLOOKUP(B16,ListCodeMtrx!A$1:B$91,2,TRUE)</f>
        <v>M68</v>
      </c>
      <c r="B16">
        <v>68</v>
      </c>
      <c r="C16" s="16">
        <v>16</v>
      </c>
      <c r="D16" s="16">
        <v>3</v>
      </c>
      <c r="E16" s="16">
        <v>2</v>
      </c>
      <c r="F16" s="2">
        <v>67</v>
      </c>
      <c r="G16" s="3">
        <v>41311</v>
      </c>
      <c r="H16" s="11">
        <v>1</v>
      </c>
      <c r="I16" s="11">
        <v>153.15266705126464</v>
      </c>
      <c r="J16" s="11">
        <v>2.1645647778941108</v>
      </c>
      <c r="K16" s="11">
        <v>164.74400845536428</v>
      </c>
      <c r="L16" s="11">
        <v>247.53496015212698</v>
      </c>
      <c r="M16" s="1">
        <v>48.7</v>
      </c>
      <c r="N16" s="8">
        <v>14</v>
      </c>
      <c r="O16" s="8" t="s">
        <v>202</v>
      </c>
      <c r="P16" s="12">
        <v>0.16111111111111112</v>
      </c>
      <c r="Q16" s="12">
        <f>O16-P16</f>
        <v>0.51846064814814818</v>
      </c>
      <c r="R16" s="8">
        <v>4354.5</v>
      </c>
      <c r="S16" s="8">
        <v>0</v>
      </c>
      <c r="T16" s="13">
        <v>150</v>
      </c>
      <c r="U16" s="14">
        <f>(BE16-BF16*(1000-BG16)/(1000-BH16))*BX16</f>
        <v>12.322252771509444</v>
      </c>
      <c r="V16" s="14">
        <f>IF(CI16&lt;&gt;0,1/(1/CI16-1/BA16),0)</f>
        <v>0.63727608838021743</v>
      </c>
      <c r="W16" s="14">
        <f>((CL16-BY16/2)*BF16-U16)/(CL16+BY16/2)</f>
        <v>108.89273327926161</v>
      </c>
      <c r="X16" s="15">
        <v>25.840002059936523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t="e">
        <f>CR16/AB16</f>
        <v>#DIV/0!</v>
      </c>
      <c r="AG16" t="e">
        <f>CT16/AD16</f>
        <v>#DIV/0!</v>
      </c>
      <c r="AH16" t="e">
        <f>(AD16-AE16)/AD16</f>
        <v>#DIV/0!</v>
      </c>
      <c r="AI16" s="8">
        <v>-1</v>
      </c>
      <c r="AJ16" s="8">
        <v>0.85</v>
      </c>
      <c r="AK16" s="8">
        <v>0.85</v>
      </c>
      <c r="AL16" s="8">
        <v>9.9458990097045898</v>
      </c>
      <c r="AM16">
        <f>(AL16*AK16+(100-AL16)*AJ16)/100</f>
        <v>0.84999999999999987</v>
      </c>
      <c r="AN16">
        <f>(U16-AI16)/CS16</f>
        <v>8.7092075618735894E-3</v>
      </c>
      <c r="AO16" t="e">
        <f>(AD16-AE16)/(AD16-AC16)</f>
        <v>#DIV/0!</v>
      </c>
      <c r="AP16" t="e">
        <f>(AB16-AD16)/(AB16-AC16)</f>
        <v>#DIV/0!</v>
      </c>
      <c r="AQ16" t="e">
        <f>(AB16-AD16)/AD16</f>
        <v>#DIV/0!</v>
      </c>
      <c r="AR16" s="8">
        <v>0</v>
      </c>
      <c r="AS16" s="8">
        <v>0.5</v>
      </c>
      <c r="AT16" t="e">
        <f>AH16*AS16*AM16*AR16</f>
        <v>#DIV/0!</v>
      </c>
      <c r="AU16">
        <f>BY16*1000</f>
        <v>6.8147821995720195</v>
      </c>
      <c r="AV16">
        <f>(CD16-CJ16)</f>
        <v>1.1211130279187627</v>
      </c>
      <c r="AW16">
        <f>(BC16+CC16*S16)</f>
        <v>25.840002059936523</v>
      </c>
      <c r="AX16" s="8">
        <v>2</v>
      </c>
      <c r="AY16">
        <f>(AX16*BR16+BS16)</f>
        <v>4.644859790802002</v>
      </c>
      <c r="AZ16" s="8">
        <v>1</v>
      </c>
      <c r="BA16">
        <f>AY16*(AZ16+1)*(AZ16+1)/(AZ16*AZ16+1)</f>
        <v>9.2897195816040039</v>
      </c>
      <c r="BB16" s="8">
        <v>25.612705230712891</v>
      </c>
      <c r="BC16" s="8">
        <v>25.840002059936523</v>
      </c>
      <c r="BD16" s="8">
        <v>25.130117416381836</v>
      </c>
      <c r="BE16" s="8">
        <v>151.53192138671875</v>
      </c>
      <c r="BF16" s="8">
        <v>143.93724060058594</v>
      </c>
      <c r="BG16" s="8">
        <v>18.212259292602539</v>
      </c>
      <c r="BH16" s="8">
        <v>22.017114639282227</v>
      </c>
      <c r="BI16" s="8">
        <v>55.719314575195313</v>
      </c>
      <c r="BJ16" s="8">
        <v>67.36004638671875</v>
      </c>
      <c r="BK16" s="8">
        <v>350.32818603515625</v>
      </c>
      <c r="BL16" s="8">
        <v>1799.6170654296875</v>
      </c>
      <c r="BM16" s="8">
        <v>950.81646728515625</v>
      </c>
      <c r="BN16" s="8">
        <v>100.89110565185547</v>
      </c>
      <c r="BO16" s="8">
        <v>-0.21683692932128906</v>
      </c>
      <c r="BP16" s="8">
        <v>-1.0440472364425659</v>
      </c>
      <c r="BQ16" s="8">
        <v>0.5</v>
      </c>
      <c r="BR16" s="8">
        <v>-1.355140209197998</v>
      </c>
      <c r="BS16" s="8">
        <v>7.355140209197998</v>
      </c>
      <c r="BT16" s="8">
        <v>1</v>
      </c>
      <c r="BU16" s="8">
        <v>0</v>
      </c>
      <c r="BV16" s="8">
        <v>0.15999999642372131</v>
      </c>
      <c r="BW16" s="8">
        <v>111115</v>
      </c>
      <c r="BX16">
        <f>BK16*0.000001/(AX16*0.0001)</f>
        <v>1.7516409301757812</v>
      </c>
      <c r="BY16">
        <f>(BH16-BG16)/(1000-BH16)*BX16</f>
        <v>6.8147821995720196E-3</v>
      </c>
      <c r="BZ16">
        <f>(BC16+273.15)</f>
        <v>298.9900020599365</v>
      </c>
      <c r="CA16">
        <f>(BB16+273.15)</f>
        <v>298.76270523071287</v>
      </c>
      <c r="CB16">
        <f>(BL16*BT16+BM16*BU16)*BV16</f>
        <v>287.93872403281784</v>
      </c>
      <c r="CC16">
        <f>((CB16+0.00000010773*(CA16^4-BZ16^4))-BY16*44100)/(AY16*56+0.00000043092*BZ16^3)</f>
        <v>-5.5988426891729684E-2</v>
      </c>
      <c r="CD16">
        <f>0.61365*EXP(17.502*AW16/(240.97+AW16))</f>
        <v>3.3424440671395996</v>
      </c>
      <c r="CE16">
        <f>CD16*1000/BN16</f>
        <v>33.12922428140849</v>
      </c>
      <c r="CF16">
        <f>(CE16-BH16)</f>
        <v>11.112109642126264</v>
      </c>
      <c r="CG16">
        <f>IF(S16,BC16,(BB16+BC16)/2)</f>
        <v>25.726353645324707</v>
      </c>
      <c r="CH16">
        <f>0.61365*EXP(17.502*CG16/(240.97+CG16))</f>
        <v>3.3200053954230375</v>
      </c>
      <c r="CI16">
        <f>IF(CF16&lt;&gt;0,(1000-(CE16+BH16)/2)/CF16*BY16,0)</f>
        <v>0.59636534092727367</v>
      </c>
      <c r="CJ16">
        <f>BH16*BN16/1000</f>
        <v>2.221331039220837</v>
      </c>
      <c r="CK16">
        <f>(CH16-CJ16)</f>
        <v>1.0986743562022006</v>
      </c>
      <c r="CL16">
        <f>1/(1.6/V16+1.37/BA16)</f>
        <v>0.37619999200971938</v>
      </c>
      <c r="CM16">
        <f>W16*BN16*0.001</f>
        <v>10.986308257997301</v>
      </c>
      <c r="CN16">
        <f>W16/BF16</f>
        <v>0.75652925417286576</v>
      </c>
      <c r="CO16">
        <f>(1-BY16*BN16/CD16/V16)*100</f>
        <v>67.721518926938728</v>
      </c>
      <c r="CP16">
        <f>(BF16-U16/(BA16/1.35))</f>
        <v>142.14654701770542</v>
      </c>
      <c r="CQ16">
        <f>U16*CO16/100/CP16</f>
        <v>5.8705729530268445E-2</v>
      </c>
      <c r="CR16">
        <f>(AB16-AA16)</f>
        <v>0</v>
      </c>
      <c r="CS16">
        <f>BL16*AM16</f>
        <v>1529.6745056152342</v>
      </c>
      <c r="CT16">
        <f>(AD16-AC16)</f>
        <v>0</v>
      </c>
      <c r="CU16" t="e">
        <f>(AD16-AE16)/(AD16-AA16)</f>
        <v>#DIV/0!</v>
      </c>
      <c r="CV16" t="e">
        <f>(AB16-AD16)/(AB16-AA16)</f>
        <v>#DIV/0!</v>
      </c>
    </row>
    <row r="17" spans="1:100" hidden="1" x14ac:dyDescent="0.3">
      <c r="A17" s="4" t="str">
        <f>VLOOKUP(B17,ListCodeMtrx!A$1:B$91,2,TRUE)</f>
        <v>M68</v>
      </c>
      <c r="B17">
        <v>68</v>
      </c>
      <c r="C17" s="16">
        <v>16</v>
      </c>
      <c r="D17" s="16">
        <v>3</v>
      </c>
      <c r="E17" s="16">
        <v>2</v>
      </c>
      <c r="F17" s="2">
        <v>67</v>
      </c>
      <c r="G17" s="3">
        <v>41311</v>
      </c>
      <c r="H17" s="11">
        <v>1</v>
      </c>
      <c r="I17" s="11">
        <v>153.15266705126464</v>
      </c>
      <c r="J17" s="11">
        <v>2.1645647778941108</v>
      </c>
      <c r="K17" s="11">
        <v>164.74400845536428</v>
      </c>
      <c r="L17" s="11">
        <v>247.53496015212698</v>
      </c>
      <c r="M17" s="1">
        <v>48.7</v>
      </c>
      <c r="N17" s="8">
        <v>15</v>
      </c>
      <c r="O17" s="8" t="s">
        <v>203</v>
      </c>
      <c r="P17" s="12">
        <v>0.16111111111111112</v>
      </c>
      <c r="Q17" s="12">
        <f>O17-P17</f>
        <v>0.52087962962962964</v>
      </c>
      <c r="R17" s="8">
        <v>4563.5</v>
      </c>
      <c r="S17" s="8">
        <v>0</v>
      </c>
      <c r="T17" s="13" t="s">
        <v>192</v>
      </c>
      <c r="U17" s="14">
        <f>(BE17-BF17*(1000-BG17)/(1000-BH17))*BX17</f>
        <v>34.604611961014704</v>
      </c>
      <c r="V17" s="14">
        <f>IF(CI17&lt;&gt;0,1/(1/CI17-1/BA17),0)</f>
        <v>0.60436788943943431</v>
      </c>
      <c r="W17" s="14">
        <f>((CL17-BY17/2)*BF17-U17)/(CL17+BY17/2)</f>
        <v>276.03043152130397</v>
      </c>
      <c r="X17" s="15">
        <v>25.875799179077148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t="e">
        <f>CR17/AB17</f>
        <v>#DIV/0!</v>
      </c>
      <c r="AG17" t="e">
        <f>CT17/AD17</f>
        <v>#DIV/0!</v>
      </c>
      <c r="AH17" t="e">
        <f>(AD17-AE17)/AD17</f>
        <v>#DIV/0!</v>
      </c>
      <c r="AI17" s="8">
        <v>-1</v>
      </c>
      <c r="AJ17" s="8">
        <v>0.85</v>
      </c>
      <c r="AK17" s="8">
        <v>0.85</v>
      </c>
      <c r="AL17" s="8">
        <v>9.9458990097045898</v>
      </c>
      <c r="AM17">
        <f>(AL17*AK17+(100-AL17)*AJ17)/100</f>
        <v>0.84999999999999987</v>
      </c>
      <c r="AN17">
        <f>(U17-AI17)/CS17</f>
        <v>2.3284688429323953E-2</v>
      </c>
      <c r="AO17" t="e">
        <f>(AD17-AE17)/(AD17-AC17)</f>
        <v>#DIV/0!</v>
      </c>
      <c r="AP17" t="e">
        <f>(AB17-AD17)/(AB17-AC17)</f>
        <v>#DIV/0!</v>
      </c>
      <c r="AQ17" t="e">
        <f>(AB17-AD17)/AD17</f>
        <v>#DIV/0!</v>
      </c>
      <c r="AR17" s="8">
        <v>0</v>
      </c>
      <c r="AS17" s="8">
        <v>0.5</v>
      </c>
      <c r="AT17" t="e">
        <f>AH17*AS17*AM17*AR17</f>
        <v>#DIV/0!</v>
      </c>
      <c r="AU17">
        <f>BY17*1000</f>
        <v>6.6357396380970091</v>
      </c>
      <c r="AV17">
        <f>(CD17-CJ17)</f>
        <v>1.1472600748612312</v>
      </c>
      <c r="AW17">
        <f>(BC17+CC17*S17)</f>
        <v>25.875799179077148</v>
      </c>
      <c r="AX17" s="8">
        <v>2</v>
      </c>
      <c r="AY17">
        <f>(AX17*BR17+BS17)</f>
        <v>4.644859790802002</v>
      </c>
      <c r="AZ17" s="8">
        <v>1</v>
      </c>
      <c r="BA17">
        <f>AY17*(AZ17+1)*(AZ17+1)/(AZ17*AZ17+1)</f>
        <v>9.2897195816040039</v>
      </c>
      <c r="BB17" s="8">
        <v>25.636014938354492</v>
      </c>
      <c r="BC17" s="8">
        <v>25.875799179077148</v>
      </c>
      <c r="BD17" s="8">
        <v>25.133647918701172</v>
      </c>
      <c r="BE17" s="8">
        <v>400.00738525390625</v>
      </c>
      <c r="BF17" s="8">
        <v>378.81820678710937</v>
      </c>
      <c r="BG17" s="8">
        <v>18.124664306640625</v>
      </c>
      <c r="BH17" s="8">
        <v>21.830013275146484</v>
      </c>
      <c r="BI17" s="8">
        <v>55.370277404785156</v>
      </c>
      <c r="BJ17" s="8">
        <v>66.689994812011719</v>
      </c>
      <c r="BK17" s="8">
        <v>350.35195922851562</v>
      </c>
      <c r="BL17" s="8">
        <v>1798.94091796875</v>
      </c>
      <c r="BM17" s="8">
        <v>760.34967041015625</v>
      </c>
      <c r="BN17" s="8">
        <v>100.88308715820312</v>
      </c>
      <c r="BO17" s="8">
        <v>-4.1728000640869141</v>
      </c>
      <c r="BP17" s="8">
        <v>-0.96271598339080811</v>
      </c>
      <c r="BQ17" s="8">
        <v>0.25</v>
      </c>
      <c r="BR17" s="8">
        <v>-1.355140209197998</v>
      </c>
      <c r="BS17" s="8">
        <v>7.355140209197998</v>
      </c>
      <c r="BT17" s="8">
        <v>1</v>
      </c>
      <c r="BU17" s="8">
        <v>0</v>
      </c>
      <c r="BV17" s="8">
        <v>0.15999999642372131</v>
      </c>
      <c r="BW17" s="8">
        <v>111115</v>
      </c>
      <c r="BX17">
        <f>BK17*0.000001/(AX17*0.0001)</f>
        <v>1.7517597961425779</v>
      </c>
      <c r="BY17">
        <f>(BH17-BG17)/(1000-BH17)*BX17</f>
        <v>6.6357396380970091E-3</v>
      </c>
      <c r="BZ17">
        <f>(BC17+273.15)</f>
        <v>299.02579917907713</v>
      </c>
      <c r="CA17">
        <f>(BB17+273.15)</f>
        <v>298.78601493835447</v>
      </c>
      <c r="CB17">
        <f>(BL17*BT17+BM17*BU17)*BV17</f>
        <v>287.83054044148594</v>
      </c>
      <c r="CC17">
        <f>((CB17+0.00000010773*(CA17^4-BZ17^4))-BY17*44100)/(AY17*56+0.00000043092*BZ17^3)</f>
        <v>-2.7850035995702384E-2</v>
      </c>
      <c r="CD17">
        <f>0.61365*EXP(17.502*AW17/(240.97+AW17))</f>
        <v>3.3495392067625653</v>
      </c>
      <c r="CE17">
        <f>CD17*1000/BN17</f>
        <v>33.20218781082577</v>
      </c>
      <c r="CF17">
        <f>(CE17-BH17)</f>
        <v>11.372174535679285</v>
      </c>
      <c r="CG17">
        <f>IF(S17,BC17,(BB17+BC17)/2)</f>
        <v>25.75590705871582</v>
      </c>
      <c r="CH17">
        <f>0.61365*EXP(17.502*CG17/(240.97+CG17))</f>
        <v>3.3258277057703953</v>
      </c>
      <c r="CI17">
        <f>IF(CF17&lt;&gt;0,(1000-(CE17+BH17)/2)/CF17*BY17,0)</f>
        <v>0.56745083702257759</v>
      </c>
      <c r="CJ17">
        <f>BH17*BN17/1000</f>
        <v>2.2022791319013342</v>
      </c>
      <c r="CK17">
        <f>(CH17-CJ17)</f>
        <v>1.1235485738690612</v>
      </c>
      <c r="CL17">
        <f>1/(1.6/V17+1.37/BA17)</f>
        <v>0.35779852612821356</v>
      </c>
      <c r="CM17">
        <f>W17*BN17*0.001</f>
        <v>27.846802081480128</v>
      </c>
      <c r="CN17">
        <f>W17/BF17</f>
        <v>0.72866199822446565</v>
      </c>
      <c r="CO17">
        <f>(1-BY17*BN17/CD17/V17)*100</f>
        <v>66.930985401529483</v>
      </c>
      <c r="CP17">
        <f>(BF17-U17/(BA17/1.35))</f>
        <v>373.78939771090432</v>
      </c>
      <c r="CQ17">
        <f>U17*CO17/100/CP17</f>
        <v>6.196325503538222E-2</v>
      </c>
      <c r="CR17">
        <f>(AB17-AA17)</f>
        <v>0</v>
      </c>
      <c r="CS17">
        <f>BL17*AM17</f>
        <v>1529.0997802734373</v>
      </c>
      <c r="CT17">
        <f>(AD17-AC17)</f>
        <v>0</v>
      </c>
      <c r="CU17" t="e">
        <f>(AD17-AE17)/(AD17-AA17)</f>
        <v>#DIV/0!</v>
      </c>
      <c r="CV17" t="e">
        <f>(AB17-AD17)/(AB17-AA17)</f>
        <v>#DIV/0!</v>
      </c>
    </row>
    <row r="18" spans="1:100" x14ac:dyDescent="0.3">
      <c r="A18" s="4" t="str">
        <f>VLOOKUP(B18,ListCodeMtrx!A$1:B$91,2,TRUE)</f>
        <v>M68</v>
      </c>
      <c r="B18">
        <v>68</v>
      </c>
      <c r="C18" s="16">
        <v>16</v>
      </c>
      <c r="D18" s="16">
        <v>3</v>
      </c>
      <c r="E18" s="16">
        <v>2</v>
      </c>
      <c r="F18" s="2">
        <v>67</v>
      </c>
      <c r="G18" s="3">
        <v>41311</v>
      </c>
      <c r="H18" s="11">
        <v>1</v>
      </c>
      <c r="I18" s="11">
        <v>153.15266705126464</v>
      </c>
      <c r="J18" s="11">
        <v>2.1645647778941108</v>
      </c>
      <c r="K18" s="11">
        <v>164.74400845536428</v>
      </c>
      <c r="L18" s="11">
        <v>247.53496015212698</v>
      </c>
      <c r="M18" s="1">
        <v>48.7</v>
      </c>
      <c r="N18" s="8">
        <v>16</v>
      </c>
      <c r="O18" s="8" t="s">
        <v>204</v>
      </c>
      <c r="P18" s="12">
        <v>0.16111111111111112</v>
      </c>
      <c r="Q18" s="12">
        <f>O18-P18</f>
        <v>0.52271990740740737</v>
      </c>
      <c r="R18" s="8">
        <v>4723</v>
      </c>
      <c r="S18" s="8">
        <v>0</v>
      </c>
      <c r="T18" s="13">
        <v>800</v>
      </c>
      <c r="U18" s="14">
        <f>(BE18-BF18*(1000-BG18)/(1000-BH18))*BX18</f>
        <v>49.402991975344761</v>
      </c>
      <c r="V18" s="14">
        <f>IF(CI18&lt;&gt;0,1/(1/CI18-1/BA18),0)</f>
        <v>0.57673196828112283</v>
      </c>
      <c r="W18" s="14">
        <f>((CL18-BY18/2)*BF18-U18)/(CL18+BY18/2)</f>
        <v>612.37322857745096</v>
      </c>
      <c r="X18" s="15">
        <v>25.859634399414063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t="e">
        <f>CR18/AB18</f>
        <v>#DIV/0!</v>
      </c>
      <c r="AG18" t="e">
        <f>CT18/AD18</f>
        <v>#DIV/0!</v>
      </c>
      <c r="AH18" t="e">
        <f>(AD18-AE18)/AD18</f>
        <v>#DIV/0!</v>
      </c>
      <c r="AI18" s="8">
        <v>-1</v>
      </c>
      <c r="AJ18" s="8">
        <v>0.85</v>
      </c>
      <c r="AK18" s="8">
        <v>0.85</v>
      </c>
      <c r="AL18" s="8">
        <v>9.9458990097045898</v>
      </c>
      <c r="AM18">
        <f>(AL18*AK18+(100-AL18)*AJ18)/100</f>
        <v>0.84999999999999987</v>
      </c>
      <c r="AN18">
        <f>(U18-AI18)/CS18</f>
        <v>3.2949828966233941E-2</v>
      </c>
      <c r="AO18" t="e">
        <f>(AD18-AE18)/(AD18-AC18)</f>
        <v>#DIV/0!</v>
      </c>
      <c r="AP18" t="e">
        <f>(AB18-AD18)/(AB18-AC18)</f>
        <v>#DIV/0!</v>
      </c>
      <c r="AQ18" t="e">
        <f>(AB18-AD18)/AD18</f>
        <v>#DIV/0!</v>
      </c>
      <c r="AR18" s="8">
        <v>0</v>
      </c>
      <c r="AS18" s="8">
        <v>0.5</v>
      </c>
      <c r="AT18" t="e">
        <f>AH18*AS18*AM18*AR18</f>
        <v>#DIV/0!</v>
      </c>
      <c r="AU18">
        <f>BY18*1000</f>
        <v>6.3454512671096488</v>
      </c>
      <c r="AV18">
        <f>(CD18-CJ18)</f>
        <v>1.1464179909331378</v>
      </c>
      <c r="AW18">
        <f>(BC18+CC18*S18)</f>
        <v>25.859634399414063</v>
      </c>
      <c r="AX18" s="8">
        <v>2</v>
      </c>
      <c r="AY18">
        <f>(AX18*BR18+BS18)</f>
        <v>4.644859790802002</v>
      </c>
      <c r="AZ18" s="8">
        <v>1</v>
      </c>
      <c r="BA18">
        <f>AY18*(AZ18+1)*(AZ18+1)/(AZ18*AZ18+1)</f>
        <v>9.2897195816040039</v>
      </c>
      <c r="BB18" s="8">
        <v>25.626819610595703</v>
      </c>
      <c r="BC18" s="8">
        <v>25.859634399414063</v>
      </c>
      <c r="BD18" s="8">
        <v>25.130155563354492</v>
      </c>
      <c r="BE18" s="8">
        <v>800.51904296875</v>
      </c>
      <c r="BF18" s="8">
        <v>769.5252685546875</v>
      </c>
      <c r="BG18" s="8">
        <v>18.263578414916992</v>
      </c>
      <c r="BH18" s="8">
        <v>21.807415008544922</v>
      </c>
      <c r="BI18" s="8">
        <v>55.822982788085938</v>
      </c>
      <c r="BJ18" s="8">
        <v>66.65478515625</v>
      </c>
      <c r="BK18" s="8">
        <v>350.30245971679687</v>
      </c>
      <c r="BL18" s="8">
        <v>1799.6341552734375</v>
      </c>
      <c r="BM18" s="8">
        <v>535.59149169921875</v>
      </c>
      <c r="BN18" s="8">
        <v>100.87924957275391</v>
      </c>
      <c r="BO18" s="8">
        <v>-14.043649673461914</v>
      </c>
      <c r="BP18" s="8">
        <v>-0.88597381114959717</v>
      </c>
      <c r="BQ18" s="8">
        <v>0.25</v>
      </c>
      <c r="BR18" s="8">
        <v>-1.355140209197998</v>
      </c>
      <c r="BS18" s="8">
        <v>7.355140209197998</v>
      </c>
      <c r="BT18" s="8">
        <v>1</v>
      </c>
      <c r="BU18" s="8">
        <v>0</v>
      </c>
      <c r="BV18" s="8">
        <v>0.15999999642372131</v>
      </c>
      <c r="BW18" s="8">
        <v>111115</v>
      </c>
      <c r="BX18">
        <f>BK18*0.000001/(AX18*0.0001)</f>
        <v>1.7515122985839842</v>
      </c>
      <c r="BY18">
        <f>(BH18-BG18)/(1000-BH18)*BX18</f>
        <v>6.3454512671096489E-3</v>
      </c>
      <c r="BZ18">
        <f>(BC18+273.15)</f>
        <v>299.00963439941404</v>
      </c>
      <c r="CA18">
        <f>(BB18+273.15)</f>
        <v>298.77681961059568</v>
      </c>
      <c r="CB18">
        <f>(BL18*BT18+BM18*BU18)*BV18</f>
        <v>287.94145840775673</v>
      </c>
      <c r="CC18">
        <f>((CB18+0.00000010773*(CA18^4-BZ18^4))-BY18*44100)/(AY18*56+0.00000043092*BZ18^3)</f>
        <v>1.9983510333767069E-2</v>
      </c>
      <c r="CD18">
        <f>0.61365*EXP(17.502*AW18/(240.97+AW18))</f>
        <v>3.3463336521167601</v>
      </c>
      <c r="CE18">
        <f>CD18*1000/BN18</f>
        <v>33.171674712978422</v>
      </c>
      <c r="CF18">
        <f>(CE18-BH18)</f>
        <v>11.364259704433501</v>
      </c>
      <c r="CG18">
        <f>IF(S18,BC18,(BB18+BC18)/2)</f>
        <v>25.743227005004883</v>
      </c>
      <c r="CH18">
        <f>0.61365*EXP(17.502*CG18/(240.97+CG18))</f>
        <v>3.323328520131855</v>
      </c>
      <c r="CI18">
        <f>IF(CF18&lt;&gt;0,(1000-(CE18+BH18)/2)/CF18*BY18,0)</f>
        <v>0.54301977078482133</v>
      </c>
      <c r="CJ18">
        <f>BH18*BN18/1000</f>
        <v>2.1999156611836224</v>
      </c>
      <c r="CK18">
        <f>(CH18-CJ18)</f>
        <v>1.1234128589482326</v>
      </c>
      <c r="CL18">
        <f>1/(1.6/V18+1.37/BA18)</f>
        <v>0.3422633060821727</v>
      </c>
      <c r="CM18">
        <f>W18*BN18*0.001</f>
        <v>61.775751757337751</v>
      </c>
      <c r="CN18">
        <f>W18/BF18</f>
        <v>0.79578053327293918</v>
      </c>
      <c r="CO18">
        <f>(1-BY18*BN18/CD18/V18)*100</f>
        <v>66.831862122767092</v>
      </c>
      <c r="CP18">
        <f>(BF18-U18/(BA18/1.35))</f>
        <v>762.34593030008762</v>
      </c>
      <c r="CQ18">
        <f>U18*CO18/100/CP18</f>
        <v>4.3309655327322873E-2</v>
      </c>
      <c r="CR18">
        <f>(AB18-AA18)</f>
        <v>0</v>
      </c>
      <c r="CS18">
        <f>BL18*AM18</f>
        <v>1529.6890319824217</v>
      </c>
      <c r="CT18">
        <f>(AD18-AC18)</f>
        <v>0</v>
      </c>
      <c r="CU18" t="e">
        <f>(AD18-AE18)/(AD18-AA18)</f>
        <v>#DIV/0!</v>
      </c>
      <c r="CV18" t="e">
        <f>(AB18-AD18)/(AB18-AA18)</f>
        <v>#DIV/0!</v>
      </c>
    </row>
    <row r="19" spans="1:100" x14ac:dyDescent="0.3">
      <c r="A19" s="4" t="str">
        <f>VLOOKUP(B19,ListCodeMtrx!A$1:B$91,2,TRUE)</f>
        <v>M68</v>
      </c>
      <c r="B19" s="5">
        <v>68</v>
      </c>
      <c r="C19" s="16">
        <v>16</v>
      </c>
      <c r="D19" s="16">
        <v>3</v>
      </c>
      <c r="E19" s="16">
        <v>2</v>
      </c>
      <c r="F19" s="2">
        <v>67</v>
      </c>
      <c r="G19" s="17">
        <v>41311</v>
      </c>
      <c r="H19" s="11">
        <v>1</v>
      </c>
      <c r="I19" s="11">
        <v>153.15266705126464</v>
      </c>
      <c r="J19" s="11">
        <v>2.1645647778941108</v>
      </c>
      <c r="K19" s="11">
        <v>164.74400845536428</v>
      </c>
      <c r="L19" s="11">
        <v>247.53496015212698</v>
      </c>
      <c r="M19" s="1">
        <v>48.7</v>
      </c>
      <c r="N19" s="19"/>
      <c r="O19" s="19"/>
      <c r="P19" s="20"/>
      <c r="Q19" s="20"/>
      <c r="R19" s="19"/>
      <c r="S19" s="19"/>
      <c r="T19" s="21">
        <v>400</v>
      </c>
      <c r="U19" s="5">
        <f>U14</f>
        <v>32.882728358406624</v>
      </c>
      <c r="V19" s="5">
        <f t="shared" ref="V19:CG19" si="5">V14</f>
        <v>0.66063676561424467</v>
      </c>
      <c r="W19" s="5">
        <f t="shared" si="5"/>
        <v>289.5751935347065</v>
      </c>
      <c r="X19" s="5">
        <f t="shared" si="5"/>
        <v>25.755434036254883</v>
      </c>
      <c r="Y19" s="5">
        <f t="shared" si="5"/>
        <v>0</v>
      </c>
      <c r="Z19" s="5">
        <f t="shared" si="5"/>
        <v>0</v>
      </c>
      <c r="AA19" s="5">
        <f t="shared" si="5"/>
        <v>0</v>
      </c>
      <c r="AB19" s="5">
        <f t="shared" si="5"/>
        <v>0</v>
      </c>
      <c r="AC19" s="5">
        <f t="shared" si="5"/>
        <v>0</v>
      </c>
      <c r="AD19" s="5">
        <f t="shared" si="5"/>
        <v>0</v>
      </c>
      <c r="AE19" s="5">
        <f t="shared" si="5"/>
        <v>0</v>
      </c>
      <c r="AF19" s="5" t="e">
        <f t="shared" si="5"/>
        <v>#DIV/0!</v>
      </c>
      <c r="AG19" s="5" t="e">
        <f t="shared" si="5"/>
        <v>#DIV/0!</v>
      </c>
      <c r="AH19" s="5" t="e">
        <f t="shared" si="5"/>
        <v>#DIV/0!</v>
      </c>
      <c r="AI19" s="5">
        <f t="shared" si="5"/>
        <v>-1</v>
      </c>
      <c r="AJ19" s="5">
        <f t="shared" si="5"/>
        <v>0.85</v>
      </c>
      <c r="AK19" s="5">
        <f t="shared" si="5"/>
        <v>0.85</v>
      </c>
      <c r="AL19" s="5">
        <f t="shared" si="5"/>
        <v>9.9458990097045898</v>
      </c>
      <c r="AM19" s="5">
        <f t="shared" si="5"/>
        <v>0.84999999999999987</v>
      </c>
      <c r="AN19" s="5">
        <f t="shared" si="5"/>
        <v>2.2151853573693325E-2</v>
      </c>
      <c r="AO19" s="5" t="e">
        <f t="shared" si="5"/>
        <v>#DIV/0!</v>
      </c>
      <c r="AP19" s="5" t="e">
        <f t="shared" si="5"/>
        <v>#DIV/0!</v>
      </c>
      <c r="AQ19" s="5" t="e">
        <f t="shared" si="5"/>
        <v>#DIV/0!</v>
      </c>
      <c r="AR19" s="5">
        <f t="shared" si="5"/>
        <v>0</v>
      </c>
      <c r="AS19" s="5">
        <f t="shared" si="5"/>
        <v>0.5</v>
      </c>
      <c r="AT19" s="5" t="e">
        <f t="shared" si="5"/>
        <v>#DIV/0!</v>
      </c>
      <c r="AU19" s="5">
        <f t="shared" si="5"/>
        <v>6.800503618609528</v>
      </c>
      <c r="AV19" s="5">
        <f t="shared" si="5"/>
        <v>1.0817167436291371</v>
      </c>
      <c r="AW19" s="5">
        <f t="shared" si="5"/>
        <v>25.755434036254883</v>
      </c>
      <c r="AX19" s="5">
        <f t="shared" si="5"/>
        <v>2</v>
      </c>
      <c r="AY19" s="5">
        <f t="shared" si="5"/>
        <v>4.644859790802002</v>
      </c>
      <c r="AZ19" s="5">
        <f t="shared" si="5"/>
        <v>1</v>
      </c>
      <c r="BA19" s="5">
        <f t="shared" si="5"/>
        <v>9.2897195816040039</v>
      </c>
      <c r="BB19" s="5">
        <f t="shared" si="5"/>
        <v>25.595155715942383</v>
      </c>
      <c r="BC19" s="5">
        <f t="shared" si="5"/>
        <v>25.755434036254883</v>
      </c>
      <c r="BD19" s="5">
        <f t="shared" si="5"/>
        <v>25.133817672729492</v>
      </c>
      <c r="BE19" s="5">
        <f t="shared" si="5"/>
        <v>400.1683349609375</v>
      </c>
      <c r="BF19" s="5">
        <f t="shared" si="5"/>
        <v>379.91244506835937</v>
      </c>
      <c r="BG19" s="5">
        <f t="shared" si="5"/>
        <v>18.44426155090332</v>
      </c>
      <c r="BH19" s="5">
        <f t="shared" si="5"/>
        <v>22.241847991943359</v>
      </c>
      <c r="BI19" s="5">
        <f t="shared" si="5"/>
        <v>56.488243103027344</v>
      </c>
      <c r="BJ19" s="5">
        <f t="shared" si="5"/>
        <v>68.118911743164063</v>
      </c>
      <c r="BK19" s="5">
        <f t="shared" si="5"/>
        <v>350.18283081054687</v>
      </c>
      <c r="BL19" s="5">
        <f t="shared" si="5"/>
        <v>1799.48974609375</v>
      </c>
      <c r="BM19" s="5">
        <f t="shared" si="5"/>
        <v>1213.8306884765625</v>
      </c>
      <c r="BN19" s="5">
        <f t="shared" si="5"/>
        <v>100.89169311523437</v>
      </c>
      <c r="BO19" s="5">
        <f t="shared" si="5"/>
        <v>-4.5484867095947266</v>
      </c>
      <c r="BP19" s="5">
        <f t="shared" si="5"/>
        <v>-1.0008801221847534</v>
      </c>
      <c r="BQ19" s="5">
        <f t="shared" si="5"/>
        <v>0.25</v>
      </c>
      <c r="BR19" s="5">
        <f t="shared" si="5"/>
        <v>-1.355140209197998</v>
      </c>
      <c r="BS19" s="5">
        <f t="shared" si="5"/>
        <v>7.355140209197998</v>
      </c>
      <c r="BT19" s="5">
        <f t="shared" si="5"/>
        <v>1</v>
      </c>
      <c r="BU19" s="5">
        <f t="shared" si="5"/>
        <v>0</v>
      </c>
      <c r="BV19" s="5">
        <f t="shared" si="5"/>
        <v>0.15999999642372131</v>
      </c>
      <c r="BW19" s="5">
        <f t="shared" si="5"/>
        <v>111115</v>
      </c>
      <c r="BX19" s="5">
        <f t="shared" si="5"/>
        <v>1.7509141540527342</v>
      </c>
      <c r="BY19" s="5">
        <f t="shared" si="5"/>
        <v>6.8005036186095276E-3</v>
      </c>
      <c r="BZ19" s="5">
        <f t="shared" si="5"/>
        <v>298.90543403625486</v>
      </c>
      <c r="CA19" s="5">
        <f t="shared" si="5"/>
        <v>298.74515571594236</v>
      </c>
      <c r="CB19" s="5">
        <f t="shared" si="5"/>
        <v>287.91835293952317</v>
      </c>
      <c r="CC19" s="5">
        <f t="shared" si="5"/>
        <v>-5.0905102134417672E-2</v>
      </c>
      <c r="CD19" s="5">
        <f t="shared" si="5"/>
        <v>3.3257344455479783</v>
      </c>
      <c r="CE19" s="5">
        <f t="shared" si="5"/>
        <v>32.963411980305061</v>
      </c>
      <c r="CF19" s="5">
        <f t="shared" si="5"/>
        <v>10.721563988361702</v>
      </c>
      <c r="CG19" s="5">
        <f t="shared" si="5"/>
        <v>25.675294876098633</v>
      </c>
      <c r="CH19" s="5">
        <f t="shared" ref="CH19:CV19" si="6">CH14</f>
        <v>3.3099672979468107</v>
      </c>
      <c r="CI19" s="5">
        <f t="shared" si="6"/>
        <v>0.61677492581156634</v>
      </c>
      <c r="CJ19" s="5">
        <f t="shared" si="6"/>
        <v>2.2440177019188412</v>
      </c>
      <c r="CK19" s="5">
        <f t="shared" si="6"/>
        <v>1.0659495960279695</v>
      </c>
      <c r="CL19" s="5">
        <f t="shared" si="6"/>
        <v>0.38919885557705075</v>
      </c>
      <c r="CM19" s="5">
        <f t="shared" si="6"/>
        <v>29.215731559888209</v>
      </c>
      <c r="CN19" s="5">
        <f t="shared" si="6"/>
        <v>0.76221560334145388</v>
      </c>
      <c r="CO19" s="5">
        <f t="shared" si="6"/>
        <v>68.771855635128375</v>
      </c>
      <c r="CP19" s="5">
        <f t="shared" si="6"/>
        <v>375.13386344445809</v>
      </c>
      <c r="CQ19" s="5">
        <f t="shared" si="6"/>
        <v>6.0282647553845888E-2</v>
      </c>
      <c r="CR19" s="5">
        <f t="shared" si="6"/>
        <v>0</v>
      </c>
      <c r="CS19" s="5">
        <f t="shared" si="6"/>
        <v>1529.5662841796873</v>
      </c>
      <c r="CT19" s="5">
        <f t="shared" si="6"/>
        <v>0</v>
      </c>
      <c r="CU19" s="5" t="e">
        <f t="shared" si="6"/>
        <v>#DIV/0!</v>
      </c>
      <c r="CV19" s="5" t="e">
        <f t="shared" si="6"/>
        <v>#DIV/0!</v>
      </c>
    </row>
    <row r="20" spans="1:100" hidden="1" x14ac:dyDescent="0.3">
      <c r="A20" s="4" t="str">
        <f>VLOOKUP(B20,ListCodeMtrx!A$1:B$91,2,TRUE)</f>
        <v>M5</v>
      </c>
      <c r="B20">
        <v>5</v>
      </c>
      <c r="C20" s="16">
        <v>5</v>
      </c>
      <c r="D20" s="16">
        <v>1</v>
      </c>
      <c r="E20" s="16">
        <v>1</v>
      </c>
      <c r="F20" s="2">
        <v>68</v>
      </c>
      <c r="G20" s="3">
        <v>41312</v>
      </c>
      <c r="H20" s="11">
        <v>1</v>
      </c>
      <c r="I20" s="11">
        <v>169.54947463091844</v>
      </c>
      <c r="J20" s="11">
        <v>2.587450264524902</v>
      </c>
      <c r="K20" s="11">
        <v>197.9478239260375</v>
      </c>
      <c r="L20" s="11">
        <v>283.5416180450697</v>
      </c>
      <c r="M20" s="1">
        <v>52.7</v>
      </c>
      <c r="N20" s="8">
        <v>1</v>
      </c>
      <c r="O20" s="8" t="s">
        <v>205</v>
      </c>
      <c r="P20" s="12">
        <v>0.16111111111111112</v>
      </c>
      <c r="Q20" s="12">
        <f t="shared" ref="Q20:Q83" si="7">O20-P20</f>
        <v>0.44008101851851855</v>
      </c>
      <c r="R20" s="8">
        <v>378</v>
      </c>
      <c r="S20" s="8">
        <v>0</v>
      </c>
      <c r="T20" s="13" t="s">
        <v>747</v>
      </c>
      <c r="U20">
        <f t="shared" ref="U20:U74" si="8">(BE20-BF20*(1000-BG20)/(1000-BH20))*BX20</f>
        <v>34.543848972078791</v>
      </c>
      <c r="V20">
        <f t="shared" ref="V20:V74" si="9">IF(CI20&lt;&gt;0,1/(1/CI20-1/BA20),0)</f>
        <v>0.51761514166101164</v>
      </c>
      <c r="W20">
        <f t="shared" ref="W20:W74" si="10">((CL20-BY20/2)*BF20-U20)/(CL20+BY20/2)</f>
        <v>260.36654586129083</v>
      </c>
      <c r="X20">
        <v>26.049930572509766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t="e">
        <f t="shared" ref="AF20:AF74" si="11">CR20/AB20</f>
        <v>#DIV/0!</v>
      </c>
      <c r="AG20" t="e">
        <f t="shared" ref="AG20:AG74" si="12">CT20/AD20</f>
        <v>#DIV/0!</v>
      </c>
      <c r="AH20" t="e">
        <f t="shared" ref="AH20:AH74" si="13">(AD20-AE20)/AD20</f>
        <v>#DIV/0!</v>
      </c>
      <c r="AI20" s="8">
        <v>-1</v>
      </c>
      <c r="AJ20" s="8">
        <v>0.85</v>
      </c>
      <c r="AK20" s="8">
        <v>0.85</v>
      </c>
      <c r="AL20" s="8">
        <v>9.9458990097045898</v>
      </c>
      <c r="AM20">
        <f t="shared" ref="AM20:AM74" si="14">(AL20*AK20+(100-AL20)*AJ20)/100</f>
        <v>0.84999999999999987</v>
      </c>
      <c r="AN20">
        <f t="shared" ref="AN20:AN74" si="15">(U20-AI20)/CS20</f>
        <v>2.3237955758832491E-2</v>
      </c>
      <c r="AO20" t="e">
        <f t="shared" ref="AO20:AO74" si="16">(AD20-AE20)/(AD20-AC20)</f>
        <v>#DIV/0!</v>
      </c>
      <c r="AP20" t="e">
        <f t="shared" ref="AP20:AP74" si="17">(AB20-AD20)/(AB20-AC20)</f>
        <v>#DIV/0!</v>
      </c>
      <c r="AQ20" t="e">
        <f t="shared" ref="AQ20:AQ74" si="18">(AB20-AD20)/AD20</f>
        <v>#DIV/0!</v>
      </c>
      <c r="AR20" s="8">
        <v>0</v>
      </c>
      <c r="AS20" s="8">
        <v>0.5</v>
      </c>
      <c r="AT20" t="e">
        <f t="shared" ref="AT20:AT74" si="19">AH20*AS20*AM20*AR20</f>
        <v>#DIV/0!</v>
      </c>
      <c r="AU20">
        <f t="shared" ref="AU20:AU74" si="20">BY20*1000</f>
        <v>6.051903599010747</v>
      </c>
      <c r="AV20">
        <f t="shared" ref="AV20:AV74" si="21">(CD20-CJ20)</f>
        <v>1.2130881293395697</v>
      </c>
      <c r="AW20">
        <f t="shared" ref="AW20:AW74" si="22">(BC20+CC20*S20)</f>
        <v>26.049930572509766</v>
      </c>
      <c r="AX20" s="8">
        <v>2</v>
      </c>
      <c r="AY20">
        <f t="shared" ref="AY20:AY74" si="23">(AX20*BR20+BS20)</f>
        <v>4.644859790802002</v>
      </c>
      <c r="AZ20" s="8">
        <v>1</v>
      </c>
      <c r="BA20">
        <f t="shared" ref="BA20:BA74" si="24">AY20*(AZ20+1)*(AZ20+1)/(AZ20*AZ20+1)</f>
        <v>9.2897195816040039</v>
      </c>
      <c r="BB20" s="8">
        <v>25.601511001586914</v>
      </c>
      <c r="BC20" s="8">
        <v>26.049930572509766</v>
      </c>
      <c r="BD20" s="8">
        <v>25.133817672729492</v>
      </c>
      <c r="BE20" s="8">
        <v>399.52874755859375</v>
      </c>
      <c r="BF20" s="8">
        <v>378.5001220703125</v>
      </c>
      <c r="BG20" s="8">
        <v>18.103815078735352</v>
      </c>
      <c r="BH20" s="8">
        <v>21.484586715698242</v>
      </c>
      <c r="BI20" s="8">
        <v>55.515090942382813</v>
      </c>
      <c r="BJ20" s="8">
        <v>65.882171630859375</v>
      </c>
      <c r="BK20" s="8">
        <v>350.32717895507812</v>
      </c>
      <c r="BL20" s="8">
        <v>1799.482421875</v>
      </c>
      <c r="BM20" s="8">
        <v>1436.1533203125</v>
      </c>
      <c r="BN20" s="8">
        <v>101.05628967285156</v>
      </c>
      <c r="BO20" s="8">
        <v>-5.9346966743469238</v>
      </c>
      <c r="BP20" s="8">
        <v>-1.0400056838989258</v>
      </c>
      <c r="BQ20" s="8">
        <v>0.25</v>
      </c>
      <c r="BR20" s="8">
        <v>-1.355140209197998</v>
      </c>
      <c r="BS20" s="8">
        <v>7.355140209197998</v>
      </c>
      <c r="BT20" s="8">
        <v>1</v>
      </c>
      <c r="BU20" s="8">
        <v>0</v>
      </c>
      <c r="BV20" s="8">
        <v>0.15999999642372131</v>
      </c>
      <c r="BW20" s="8">
        <v>111115</v>
      </c>
      <c r="BX20">
        <f t="shared" ref="BX20:BX74" si="25">BK20*0.000001/(AX20*0.0001)</f>
        <v>1.7516358947753905</v>
      </c>
      <c r="BY20">
        <f t="shared" ref="BY20:BY74" si="26">(BH20-BG20)/(1000-BH20)*BX20</f>
        <v>6.0519035990107472E-3</v>
      </c>
      <c r="BZ20">
        <f t="shared" ref="BZ20:BZ74" si="27">(BC20+273.15)</f>
        <v>299.19993057250974</v>
      </c>
      <c r="CA20">
        <f t="shared" ref="CA20:CA74" si="28">(BB20+273.15)</f>
        <v>298.75151100158689</v>
      </c>
      <c r="CB20">
        <f t="shared" ref="CB20:CB74" si="29">(BL20*BT20+BM20*BU20)*BV20</f>
        <v>287.91718106454937</v>
      </c>
      <c r="CC20">
        <f t="shared" ref="CC20:CC74" si="30">((CB20+0.00000010773*(CA20^4-BZ20^4))-BY20*44100)/(AY20*56+0.00000043092*BZ20^3)</f>
        <v>5.8398507362102489E-2</v>
      </c>
      <c r="CD20">
        <f t="shared" ref="CD20:CD74" si="31">0.61365*EXP(17.502*AW20/(240.97+AW20))</f>
        <v>3.3842407479826697</v>
      </c>
      <c r="CE20">
        <f t="shared" ref="CE20:CE74" si="32">CD20*1000/BN20</f>
        <v>33.488670115817982</v>
      </c>
      <c r="CF20">
        <f t="shared" ref="CF20:CF74" si="33">(CE20-BH20)</f>
        <v>12.00408340011974</v>
      </c>
      <c r="CG20">
        <f t="shared" ref="CG20:CG74" si="34">IF(S20,BC20,(BB20+BC20)/2)</f>
        <v>25.82572078704834</v>
      </c>
      <c r="CH20">
        <f t="shared" ref="CH20:CH74" si="35">0.61365*EXP(17.502*CG20/(240.97+CG20))</f>
        <v>3.3396171242424533</v>
      </c>
      <c r="CI20">
        <f t="shared" ref="CI20:CI74" si="36">IF(CF20&lt;&gt;0,(1000-(CE20+BH20)/2)/CF20*BY20,0)</f>
        <v>0.49029625814812661</v>
      </c>
      <c r="CJ20">
        <f t="shared" ref="CJ20:CJ74" si="37">BH20*BN20/1000</f>
        <v>2.1711526186431001</v>
      </c>
      <c r="CK20">
        <f t="shared" ref="CK20:CK74" si="38">(CH20-CJ20)</f>
        <v>1.1684645055993532</v>
      </c>
      <c r="CL20">
        <f t="shared" ref="CL20:CL74" si="39">1/(1.6/V20+1.37/BA20)</f>
        <v>0.30877782495138528</v>
      </c>
      <c r="CM20">
        <f t="shared" ref="CM20:CM74" si="40">W20*BN20*0.001</f>
        <v>26.311677079678397</v>
      </c>
      <c r="CN20">
        <f t="shared" ref="CN20:CN74" si="41">W20/BF20</f>
        <v>0.68789025598497311</v>
      </c>
      <c r="CO20">
        <f t="shared" ref="CO20:CO74" si="42">(1-BY20*BN20/CD20/V20)*100</f>
        <v>65.087003253276848</v>
      </c>
      <c r="CP20">
        <f t="shared" ref="CP20:CP74" si="43">(BF20-U20/(BA20/1.35))</f>
        <v>373.48014318907116</v>
      </c>
      <c r="CQ20">
        <f t="shared" ref="CQ20:CQ74" si="44">U20*CO20/100/CP20</f>
        <v>6.0200137850118185E-2</v>
      </c>
      <c r="CR20">
        <f t="shared" ref="CR20:CR74" si="45">(AB20-AA20)</f>
        <v>0</v>
      </c>
      <c r="CS20">
        <f t="shared" ref="CS20:CS74" si="46">BL20*AM20</f>
        <v>1529.5600585937498</v>
      </c>
      <c r="CT20">
        <f t="shared" ref="CT20:CT74" si="47">(AD20-AC20)</f>
        <v>0</v>
      </c>
      <c r="CU20" t="e">
        <f t="shared" ref="CU20:CU74" si="48">(AD20-AE20)/(AD20-AA20)</f>
        <v>#DIV/0!</v>
      </c>
      <c r="CV20" t="e">
        <f t="shared" ref="CV20:CV74" si="49">(AB20-AD20)/(AB20-AA20)</f>
        <v>#DIV/0!</v>
      </c>
    </row>
    <row r="21" spans="1:100" x14ac:dyDescent="0.3">
      <c r="A21" s="4" t="str">
        <f>VLOOKUP(B21,ListCodeMtrx!A$1:B$91,2,TRUE)</f>
        <v>M5</v>
      </c>
      <c r="B21">
        <v>5</v>
      </c>
      <c r="C21" s="16">
        <v>5</v>
      </c>
      <c r="D21" s="16">
        <v>1</v>
      </c>
      <c r="E21" s="16">
        <v>1</v>
      </c>
      <c r="F21" s="2">
        <v>68</v>
      </c>
      <c r="G21" s="3">
        <v>41312</v>
      </c>
      <c r="H21" s="11">
        <v>1</v>
      </c>
      <c r="I21" s="11">
        <v>169.54947463091844</v>
      </c>
      <c r="J21" s="11">
        <v>2.587450264524902</v>
      </c>
      <c r="K21" s="11">
        <v>197.9478239260375</v>
      </c>
      <c r="L21" s="11">
        <v>283.5416180450697</v>
      </c>
      <c r="M21" s="1">
        <v>52.7</v>
      </c>
      <c r="N21" s="8">
        <v>2</v>
      </c>
      <c r="O21" s="8" t="s">
        <v>206</v>
      </c>
      <c r="P21" s="12">
        <v>0.16111111111111112</v>
      </c>
      <c r="Q21" s="12">
        <f t="shared" si="7"/>
        <v>0.44206018518518519</v>
      </c>
      <c r="R21" s="8">
        <v>549</v>
      </c>
      <c r="S21" s="8">
        <v>0</v>
      </c>
      <c r="T21" s="13">
        <v>50</v>
      </c>
      <c r="U21" s="14">
        <f t="shared" si="8"/>
        <v>-1.25703796119919</v>
      </c>
      <c r="V21" s="14">
        <f t="shared" si="9"/>
        <v>0.46790841537649641</v>
      </c>
      <c r="W21" s="14">
        <f t="shared" si="10"/>
        <v>52.421757792905453</v>
      </c>
      <c r="X21" s="15">
        <v>26.537834167480469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t="e">
        <f t="shared" si="11"/>
        <v>#DIV/0!</v>
      </c>
      <c r="AG21" t="e">
        <f t="shared" si="12"/>
        <v>#DIV/0!</v>
      </c>
      <c r="AH21" t="e">
        <f t="shared" si="13"/>
        <v>#DIV/0!</v>
      </c>
      <c r="AI21" s="8">
        <v>-1</v>
      </c>
      <c r="AJ21" s="8">
        <v>0.85</v>
      </c>
      <c r="AK21" s="8">
        <v>0.85</v>
      </c>
      <c r="AL21" s="8">
        <v>9.9458990097045898</v>
      </c>
      <c r="AM21">
        <f t="shared" si="14"/>
        <v>0.84999999999999987</v>
      </c>
      <c r="AN21">
        <f t="shared" si="15"/>
        <v>-1.6817483040281657E-4</v>
      </c>
      <c r="AO21" t="e">
        <f t="shared" si="16"/>
        <v>#DIV/0!</v>
      </c>
      <c r="AP21" t="e">
        <f t="shared" si="17"/>
        <v>#DIV/0!</v>
      </c>
      <c r="AQ21" t="e">
        <f t="shared" si="18"/>
        <v>#DIV/0!</v>
      </c>
      <c r="AR21" s="8">
        <v>0</v>
      </c>
      <c r="AS21" s="8">
        <v>0.5</v>
      </c>
      <c r="AT21" t="e">
        <f t="shared" si="19"/>
        <v>#DIV/0!</v>
      </c>
      <c r="AU21">
        <f t="shared" si="20"/>
        <v>5.5032108568586739</v>
      </c>
      <c r="AV21">
        <f t="shared" si="21"/>
        <v>1.2128553813407121</v>
      </c>
      <c r="AW21">
        <f t="shared" si="22"/>
        <v>26.537834167480469</v>
      </c>
      <c r="AX21" s="8">
        <v>2</v>
      </c>
      <c r="AY21">
        <f t="shared" si="23"/>
        <v>4.644859790802002</v>
      </c>
      <c r="AZ21" s="8">
        <v>1</v>
      </c>
      <c r="BA21">
        <f t="shared" si="24"/>
        <v>9.2897195816040039</v>
      </c>
      <c r="BB21" s="8">
        <v>25.651166915893555</v>
      </c>
      <c r="BC21" s="8">
        <v>26.537834167480469</v>
      </c>
      <c r="BD21" s="8">
        <v>25.133295059204102</v>
      </c>
      <c r="BE21" s="8">
        <v>48.36883544921875</v>
      </c>
      <c r="BF21" s="8">
        <v>48.932746887207031</v>
      </c>
      <c r="BG21" s="8">
        <v>19.394872665405273</v>
      </c>
      <c r="BH21" s="8">
        <v>22.466096878051758</v>
      </c>
      <c r="BI21" s="8">
        <v>59.29791259765625</v>
      </c>
      <c r="BJ21" s="8">
        <v>68.687881469726563</v>
      </c>
      <c r="BK21" s="8">
        <v>350.32122802734375</v>
      </c>
      <c r="BL21" s="8">
        <v>1798.114501953125</v>
      </c>
      <c r="BM21" s="8">
        <v>1429.3192138671875</v>
      </c>
      <c r="BN21" s="8">
        <v>101.05424499511719</v>
      </c>
      <c r="BO21" s="8">
        <v>-5.4329395294189453E-2</v>
      </c>
      <c r="BP21" s="8">
        <v>-1.2027120590209961</v>
      </c>
      <c r="BQ21" s="8">
        <v>0.25</v>
      </c>
      <c r="BR21" s="8">
        <v>-1.355140209197998</v>
      </c>
      <c r="BS21" s="8">
        <v>7.355140209197998</v>
      </c>
      <c r="BT21" s="8">
        <v>1</v>
      </c>
      <c r="BU21" s="8">
        <v>0</v>
      </c>
      <c r="BV21" s="8">
        <v>0.15999999642372131</v>
      </c>
      <c r="BW21" s="8">
        <v>111135</v>
      </c>
      <c r="BX21">
        <f t="shared" si="25"/>
        <v>1.7516061401367187</v>
      </c>
      <c r="BY21">
        <f t="shared" si="26"/>
        <v>5.503210856858674E-3</v>
      </c>
      <c r="BZ21">
        <f t="shared" si="27"/>
        <v>299.68783416748045</v>
      </c>
      <c r="CA21">
        <f t="shared" si="28"/>
        <v>298.80116691589353</v>
      </c>
      <c r="CB21">
        <f t="shared" si="29"/>
        <v>287.69831388194143</v>
      </c>
      <c r="CC21">
        <f t="shared" si="30"/>
        <v>0.12796037551128378</v>
      </c>
      <c r="CD21">
        <f t="shared" si="31"/>
        <v>3.4831498393393918</v>
      </c>
      <c r="CE21">
        <f t="shared" si="32"/>
        <v>34.468119963764934</v>
      </c>
      <c r="CF21">
        <f t="shared" si="33"/>
        <v>12.002023085713176</v>
      </c>
      <c r="CG21">
        <f t="shared" si="34"/>
        <v>26.094500541687012</v>
      </c>
      <c r="CH21">
        <f t="shared" si="35"/>
        <v>3.393173122189947</v>
      </c>
      <c r="CI21">
        <f t="shared" si="36"/>
        <v>0.44547076093343968</v>
      </c>
      <c r="CJ21">
        <f t="shared" si="37"/>
        <v>2.2702944579986797</v>
      </c>
      <c r="CK21">
        <f t="shared" si="38"/>
        <v>1.1228786641912674</v>
      </c>
      <c r="CL21">
        <f t="shared" si="39"/>
        <v>0.28035176225103314</v>
      </c>
      <c r="CM21">
        <f t="shared" si="40"/>
        <v>5.2974411550789613</v>
      </c>
      <c r="CN21">
        <f t="shared" si="41"/>
        <v>1.0713021673142693</v>
      </c>
      <c r="CO21">
        <f t="shared" si="42"/>
        <v>65.877746795590781</v>
      </c>
      <c r="CP21">
        <f t="shared" si="43"/>
        <v>49.115422072686194</v>
      </c>
      <c r="CQ21">
        <f t="shared" si="44"/>
        <v>-1.6860453402553214E-2</v>
      </c>
      <c r="CR21">
        <f t="shared" si="45"/>
        <v>0</v>
      </c>
      <c r="CS21">
        <f t="shared" si="46"/>
        <v>1528.3973266601561</v>
      </c>
      <c r="CT21">
        <f t="shared" si="47"/>
        <v>0</v>
      </c>
      <c r="CU21" t="e">
        <f t="shared" si="48"/>
        <v>#DIV/0!</v>
      </c>
      <c r="CV21" t="e">
        <f t="shared" si="49"/>
        <v>#DIV/0!</v>
      </c>
    </row>
    <row r="22" spans="1:100" x14ac:dyDescent="0.3">
      <c r="A22" s="4" t="str">
        <f>VLOOKUP(B22,ListCodeMtrx!A$1:B$91,2,TRUE)</f>
        <v>M5</v>
      </c>
      <c r="B22">
        <v>5</v>
      </c>
      <c r="C22" s="16">
        <v>5</v>
      </c>
      <c r="D22" s="16">
        <v>1</v>
      </c>
      <c r="E22" s="16">
        <v>1</v>
      </c>
      <c r="F22" s="2">
        <v>68</v>
      </c>
      <c r="G22" s="3">
        <v>41312</v>
      </c>
      <c r="H22" s="11">
        <v>1</v>
      </c>
      <c r="I22" s="11">
        <v>169.54947463091844</v>
      </c>
      <c r="J22" s="11">
        <v>2.587450264524902</v>
      </c>
      <c r="K22" s="11">
        <v>197.9478239260375</v>
      </c>
      <c r="L22" s="11">
        <v>283.5416180450697</v>
      </c>
      <c r="M22" s="1">
        <v>52.7</v>
      </c>
      <c r="N22" s="8">
        <v>3</v>
      </c>
      <c r="O22" s="8" t="s">
        <v>207</v>
      </c>
      <c r="P22" s="12">
        <v>0.16111111111111112</v>
      </c>
      <c r="Q22" s="12">
        <f t="shared" si="7"/>
        <v>0.44447916666666665</v>
      </c>
      <c r="R22" s="8">
        <v>758</v>
      </c>
      <c r="S22" s="8">
        <v>0</v>
      </c>
      <c r="T22" s="13">
        <v>150</v>
      </c>
      <c r="U22" s="14">
        <f t="shared" si="8"/>
        <v>12.106607165108723</v>
      </c>
      <c r="V22" s="14">
        <f t="shared" si="9"/>
        <v>0.44852085338403092</v>
      </c>
      <c r="W22" s="14">
        <f t="shared" si="10"/>
        <v>97.454549169207851</v>
      </c>
      <c r="X22" s="15">
        <v>26.808513641357422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t="e">
        <f t="shared" si="11"/>
        <v>#DIV/0!</v>
      </c>
      <c r="AG22" t="e">
        <f t="shared" si="12"/>
        <v>#DIV/0!</v>
      </c>
      <c r="AH22" t="e">
        <f t="shared" si="13"/>
        <v>#DIV/0!</v>
      </c>
      <c r="AI22" s="8">
        <v>-1</v>
      </c>
      <c r="AJ22" s="8">
        <v>0.85</v>
      </c>
      <c r="AK22" s="8">
        <v>0.85</v>
      </c>
      <c r="AL22" s="8">
        <v>9.9220190048217773</v>
      </c>
      <c r="AM22">
        <f t="shared" si="14"/>
        <v>0.84999999999999987</v>
      </c>
      <c r="AN22">
        <f t="shared" si="15"/>
        <v>8.557146285658606E-3</v>
      </c>
      <c r="AO22" t="e">
        <f t="shared" si="16"/>
        <v>#DIV/0!</v>
      </c>
      <c r="AP22" t="e">
        <f t="shared" si="17"/>
        <v>#DIV/0!</v>
      </c>
      <c r="AQ22" t="e">
        <f t="shared" si="18"/>
        <v>#DIV/0!</v>
      </c>
      <c r="AR22" s="8">
        <v>0</v>
      </c>
      <c r="AS22" s="8">
        <v>0.5</v>
      </c>
      <c r="AT22" t="e">
        <f t="shared" si="19"/>
        <v>#DIV/0!</v>
      </c>
      <c r="AU22">
        <f t="shared" si="20"/>
        <v>5.0686667940117438</v>
      </c>
      <c r="AV22">
        <f t="shared" si="21"/>
        <v>1.1619954399330954</v>
      </c>
      <c r="AW22">
        <f t="shared" si="22"/>
        <v>26.808513641357422</v>
      </c>
      <c r="AX22" s="8">
        <v>2</v>
      </c>
      <c r="AY22">
        <f t="shared" si="23"/>
        <v>4.644859790802002</v>
      </c>
      <c r="AZ22" s="8">
        <v>1</v>
      </c>
      <c r="BA22">
        <f t="shared" si="24"/>
        <v>9.2897195816040039</v>
      </c>
      <c r="BB22" s="8">
        <v>25.691562652587891</v>
      </c>
      <c r="BC22" s="8">
        <v>26.808513641357422</v>
      </c>
      <c r="BD22" s="8">
        <v>25.134914398193359</v>
      </c>
      <c r="BE22" s="8">
        <v>152.03752136230469</v>
      </c>
      <c r="BF22" s="8">
        <v>144.70745849609375</v>
      </c>
      <c r="BG22" s="8">
        <v>20.699514389038086</v>
      </c>
      <c r="BH22" s="8">
        <v>23.52501106262207</v>
      </c>
      <c r="BI22" s="8">
        <v>63.130111694335937</v>
      </c>
      <c r="BJ22" s="8">
        <v>71.747413635253906</v>
      </c>
      <c r="BK22" s="8">
        <v>350.34027099609375</v>
      </c>
      <c r="BL22" s="8">
        <v>1801.9486083984375</v>
      </c>
      <c r="BM22" s="8">
        <v>1422.7099609375</v>
      </c>
      <c r="BN22" s="8">
        <v>101.04600524902344</v>
      </c>
      <c r="BO22" s="8">
        <v>-1.3038411140441895</v>
      </c>
      <c r="BP22" s="8">
        <v>-1.240178108215332</v>
      </c>
      <c r="BQ22" s="8">
        <v>0.25</v>
      </c>
      <c r="BR22" s="8">
        <v>-1.355140209197998</v>
      </c>
      <c r="BS22" s="8">
        <v>7.355140209197998</v>
      </c>
      <c r="BT22" s="8">
        <v>1</v>
      </c>
      <c r="BU22" s="8">
        <v>0</v>
      </c>
      <c r="BV22" s="8">
        <v>0.15999999642372131</v>
      </c>
      <c r="BW22" s="8">
        <v>111115</v>
      </c>
      <c r="BX22">
        <f t="shared" si="25"/>
        <v>1.7517013549804685</v>
      </c>
      <c r="BY22">
        <f t="shared" si="26"/>
        <v>5.0686667940117438E-3</v>
      </c>
      <c r="BZ22">
        <f t="shared" si="27"/>
        <v>299.9585136413574</v>
      </c>
      <c r="CA22">
        <f t="shared" si="28"/>
        <v>298.84156265258787</v>
      </c>
      <c r="CB22">
        <f t="shared" si="29"/>
        <v>288.3117708994796</v>
      </c>
      <c r="CC22">
        <f t="shared" si="30"/>
        <v>0.19086396602683212</v>
      </c>
      <c r="CD22">
        <f t="shared" si="31"/>
        <v>3.5391038312501397</v>
      </c>
      <c r="CE22">
        <f t="shared" si="32"/>
        <v>35.024678338625797</v>
      </c>
      <c r="CF22">
        <f t="shared" si="33"/>
        <v>11.499667276003727</v>
      </c>
      <c r="CG22">
        <f t="shared" si="34"/>
        <v>26.250038146972656</v>
      </c>
      <c r="CH22">
        <f t="shared" si="35"/>
        <v>3.4245062970800064</v>
      </c>
      <c r="CI22">
        <f t="shared" si="36"/>
        <v>0.4278630192236047</v>
      </c>
      <c r="CJ22">
        <f t="shared" si="37"/>
        <v>2.3771083913170443</v>
      </c>
      <c r="CK22">
        <f t="shared" si="38"/>
        <v>1.0473979057629621</v>
      </c>
      <c r="CL22">
        <f t="shared" si="39"/>
        <v>0.26919668248624207</v>
      </c>
      <c r="CM22">
        <f t="shared" si="40"/>
        <v>9.8473928868929885</v>
      </c>
      <c r="CN22">
        <f t="shared" si="41"/>
        <v>0.67345906135058375</v>
      </c>
      <c r="CO22">
        <f t="shared" si="42"/>
        <v>67.73460790781067</v>
      </c>
      <c r="CP22">
        <f t="shared" si="43"/>
        <v>142.94810294942451</v>
      </c>
      <c r="CQ22">
        <f t="shared" si="44"/>
        <v>5.7366014134000935E-2</v>
      </c>
      <c r="CR22">
        <f t="shared" si="45"/>
        <v>0</v>
      </c>
      <c r="CS22">
        <f t="shared" si="46"/>
        <v>1531.6563171386717</v>
      </c>
      <c r="CT22">
        <f t="shared" si="47"/>
        <v>0</v>
      </c>
      <c r="CU22" t="e">
        <f t="shared" si="48"/>
        <v>#DIV/0!</v>
      </c>
      <c r="CV22" t="e">
        <f t="shared" si="49"/>
        <v>#DIV/0!</v>
      </c>
    </row>
    <row r="23" spans="1:100" hidden="1" x14ac:dyDescent="0.3">
      <c r="A23" s="4" t="str">
        <f>VLOOKUP(B23,ListCodeMtrx!A$1:B$91,2,TRUE)</f>
        <v>M5</v>
      </c>
      <c r="B23">
        <v>5</v>
      </c>
      <c r="C23" s="10">
        <v>5</v>
      </c>
      <c r="D23" s="10">
        <v>1</v>
      </c>
      <c r="E23" s="10">
        <v>1</v>
      </c>
      <c r="F23" s="1">
        <v>68</v>
      </c>
      <c r="G23" s="3">
        <v>41312</v>
      </c>
      <c r="H23" s="11">
        <v>1</v>
      </c>
      <c r="I23" s="11">
        <v>169.54947463091844</v>
      </c>
      <c r="J23" s="11">
        <v>2.587450264524902</v>
      </c>
      <c r="K23" s="11">
        <v>197.9478239260375</v>
      </c>
      <c r="L23" s="11">
        <v>283.5416180450697</v>
      </c>
      <c r="M23" s="1">
        <v>52.7</v>
      </c>
      <c r="N23" s="8">
        <v>4</v>
      </c>
      <c r="O23" s="8" t="s">
        <v>208</v>
      </c>
      <c r="P23" s="12">
        <v>0.16111111111111112</v>
      </c>
      <c r="Q23" s="12">
        <f t="shared" si="7"/>
        <v>0.44689814814814821</v>
      </c>
      <c r="R23" s="8">
        <v>967</v>
      </c>
      <c r="S23" s="8">
        <v>0</v>
      </c>
      <c r="T23" s="13" t="s">
        <v>192</v>
      </c>
      <c r="U23" s="14">
        <f t="shared" si="8"/>
        <v>34.886160760621159</v>
      </c>
      <c r="V23" s="14">
        <f t="shared" si="9"/>
        <v>0.45223878246365168</v>
      </c>
      <c r="W23" s="14">
        <f t="shared" si="10"/>
        <v>244.39072397271852</v>
      </c>
      <c r="X23" s="15">
        <v>26.958831787109375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t="e">
        <f t="shared" si="11"/>
        <v>#DIV/0!</v>
      </c>
      <c r="AG23" t="e">
        <f t="shared" si="12"/>
        <v>#DIV/0!</v>
      </c>
      <c r="AH23" t="e">
        <f t="shared" si="13"/>
        <v>#DIV/0!</v>
      </c>
      <c r="AI23" s="8">
        <v>-1</v>
      </c>
      <c r="AJ23" s="8">
        <v>0.85</v>
      </c>
      <c r="AK23" s="8">
        <v>0.85</v>
      </c>
      <c r="AL23" s="8">
        <v>9.9220190048217773</v>
      </c>
      <c r="AM23">
        <f t="shared" si="14"/>
        <v>0.84999999999999987</v>
      </c>
      <c r="AN23">
        <f t="shared" si="15"/>
        <v>2.3439203501102769E-2</v>
      </c>
      <c r="AO23" t="e">
        <f t="shared" si="16"/>
        <v>#DIV/0!</v>
      </c>
      <c r="AP23" t="e">
        <f t="shared" si="17"/>
        <v>#DIV/0!</v>
      </c>
      <c r="AQ23" t="e">
        <f t="shared" si="18"/>
        <v>#DIV/0!</v>
      </c>
      <c r="AR23" s="8">
        <v>0</v>
      </c>
      <c r="AS23" s="8">
        <v>0.5</v>
      </c>
      <c r="AT23" t="e">
        <f t="shared" si="19"/>
        <v>#DIV/0!</v>
      </c>
      <c r="AU23">
        <f t="shared" si="20"/>
        <v>5.1146523301977282</v>
      </c>
      <c r="AV23">
        <f t="shared" si="21"/>
        <v>1.1629388719791538</v>
      </c>
      <c r="AW23">
        <f t="shared" si="22"/>
        <v>26.958831787109375</v>
      </c>
      <c r="AX23" s="8">
        <v>2</v>
      </c>
      <c r="AY23">
        <f t="shared" si="23"/>
        <v>4.644859790802002</v>
      </c>
      <c r="AZ23" s="8">
        <v>1</v>
      </c>
      <c r="BA23">
        <f t="shared" si="24"/>
        <v>9.2897195816040039</v>
      </c>
      <c r="BB23" s="8">
        <v>25.743562698364258</v>
      </c>
      <c r="BC23" s="8">
        <v>26.958831787109375</v>
      </c>
      <c r="BD23" s="8">
        <v>25.131906509399414</v>
      </c>
      <c r="BE23" s="8">
        <v>399.85565185546875</v>
      </c>
      <c r="BF23" s="8">
        <v>378.83499145507812</v>
      </c>
      <c r="BG23" s="8">
        <v>20.977146148681641</v>
      </c>
      <c r="BH23" s="8">
        <v>23.827251434326172</v>
      </c>
      <c r="BI23" s="8">
        <v>63.777946472167969</v>
      </c>
      <c r="BJ23" s="8">
        <v>72.443267822265625</v>
      </c>
      <c r="BK23" s="8">
        <v>350.35787963867187</v>
      </c>
      <c r="BL23" s="8">
        <v>1801.213623046875</v>
      </c>
      <c r="BM23" s="8">
        <v>1409.3348388671875</v>
      </c>
      <c r="BN23" s="8">
        <v>101.04295349121094</v>
      </c>
      <c r="BO23" s="8">
        <v>-5.6942219734191895</v>
      </c>
      <c r="BP23" s="8">
        <v>-1.1844682693481445</v>
      </c>
      <c r="BQ23" s="8">
        <v>0.25</v>
      </c>
      <c r="BR23" s="8">
        <v>-1.355140209197998</v>
      </c>
      <c r="BS23" s="8">
        <v>7.355140209197998</v>
      </c>
      <c r="BT23" s="8">
        <v>1</v>
      </c>
      <c r="BU23" s="8">
        <v>0</v>
      </c>
      <c r="BV23" s="8">
        <v>0.15999999642372131</v>
      </c>
      <c r="BW23" s="8">
        <v>111115</v>
      </c>
      <c r="BX23">
        <f t="shared" si="25"/>
        <v>1.751789398193359</v>
      </c>
      <c r="BY23">
        <f t="shared" si="26"/>
        <v>5.1146523301977284E-3</v>
      </c>
      <c r="BZ23">
        <f t="shared" si="27"/>
        <v>300.10883178710935</v>
      </c>
      <c r="CA23">
        <f t="shared" si="28"/>
        <v>298.89356269836424</v>
      </c>
      <c r="CB23">
        <f t="shared" si="29"/>
        <v>288.19417324585811</v>
      </c>
      <c r="CC23">
        <f t="shared" si="30"/>
        <v>0.17872004195116314</v>
      </c>
      <c r="CD23">
        <f t="shared" si="31"/>
        <v>3.5705147304811624</v>
      </c>
      <c r="CE23">
        <f t="shared" si="32"/>
        <v>35.336602970455907</v>
      </c>
      <c r="CF23">
        <f t="shared" si="33"/>
        <v>11.509351536129735</v>
      </c>
      <c r="CG23">
        <f t="shared" si="34"/>
        <v>26.351197242736816</v>
      </c>
      <c r="CH23">
        <f t="shared" si="35"/>
        <v>3.4450202188139643</v>
      </c>
      <c r="CI23">
        <f t="shared" si="36"/>
        <v>0.43124506552080794</v>
      </c>
      <c r="CJ23">
        <f t="shared" si="37"/>
        <v>2.4075758585020086</v>
      </c>
      <c r="CK23">
        <f t="shared" si="38"/>
        <v>1.0374443603119556</v>
      </c>
      <c r="CL23">
        <f t="shared" si="39"/>
        <v>0.27133884450844026</v>
      </c>
      <c r="CM23">
        <f t="shared" si="40"/>
        <v>24.693960556058766</v>
      </c>
      <c r="CN23">
        <f t="shared" si="41"/>
        <v>0.64511127399829471</v>
      </c>
      <c r="CO23">
        <f t="shared" si="42"/>
        <v>67.99458096721429</v>
      </c>
      <c r="CP23">
        <f t="shared" si="43"/>
        <v>373.76526716328129</v>
      </c>
      <c r="CQ23">
        <f t="shared" si="44"/>
        <v>6.346416028638259E-2</v>
      </c>
      <c r="CR23">
        <f t="shared" si="45"/>
        <v>0</v>
      </c>
      <c r="CS23">
        <f t="shared" si="46"/>
        <v>1531.0315795898434</v>
      </c>
      <c r="CT23">
        <f t="shared" si="47"/>
        <v>0</v>
      </c>
      <c r="CU23" t="e">
        <f t="shared" si="48"/>
        <v>#DIV/0!</v>
      </c>
      <c r="CV23" t="e">
        <f t="shared" si="49"/>
        <v>#DIV/0!</v>
      </c>
    </row>
    <row r="24" spans="1:100" s="5" customFormat="1" x14ac:dyDescent="0.3">
      <c r="A24" s="4" t="str">
        <f>VLOOKUP(B24,ListCodeMtrx!A$1:B$91,2,TRUE)</f>
        <v>M5</v>
      </c>
      <c r="B24">
        <v>5</v>
      </c>
      <c r="C24" s="10">
        <v>5</v>
      </c>
      <c r="D24" s="10">
        <v>1</v>
      </c>
      <c r="E24" s="10">
        <v>1</v>
      </c>
      <c r="F24" s="1">
        <v>68</v>
      </c>
      <c r="G24" s="3">
        <v>41312</v>
      </c>
      <c r="H24" s="11">
        <v>1</v>
      </c>
      <c r="I24" s="11">
        <v>169.54947463091844</v>
      </c>
      <c r="J24" s="11">
        <v>2.587450264524902</v>
      </c>
      <c r="K24" s="11">
        <v>197.9478239260375</v>
      </c>
      <c r="L24" s="11">
        <v>283.5416180450697</v>
      </c>
      <c r="M24" s="1">
        <v>52.7</v>
      </c>
      <c r="N24" s="8">
        <v>5</v>
      </c>
      <c r="O24" s="8" t="s">
        <v>209</v>
      </c>
      <c r="P24" s="12">
        <v>0.16111111111111112</v>
      </c>
      <c r="Q24" s="12">
        <f t="shared" si="7"/>
        <v>0.44931712962962966</v>
      </c>
      <c r="R24" s="8">
        <v>1176</v>
      </c>
      <c r="S24" s="8">
        <v>0</v>
      </c>
      <c r="T24" s="13">
        <v>800</v>
      </c>
      <c r="U24" s="14">
        <f t="shared" si="8"/>
        <v>54.543959888962227</v>
      </c>
      <c r="V24" s="14">
        <f t="shared" si="9"/>
        <v>0.40507576092955316</v>
      </c>
      <c r="W24" s="14">
        <f t="shared" si="10"/>
        <v>531.53563191068042</v>
      </c>
      <c r="X24" s="15">
        <v>27.07550048828125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t="e">
        <f t="shared" si="11"/>
        <v>#DIV/0!</v>
      </c>
      <c r="AG24" t="e">
        <f t="shared" si="12"/>
        <v>#DIV/0!</v>
      </c>
      <c r="AH24" t="e">
        <f t="shared" si="13"/>
        <v>#DIV/0!</v>
      </c>
      <c r="AI24" s="8">
        <v>-1</v>
      </c>
      <c r="AJ24" s="8">
        <v>0.85</v>
      </c>
      <c r="AK24" s="8">
        <v>0.85</v>
      </c>
      <c r="AL24" s="8">
        <v>9.9220190048217773</v>
      </c>
      <c r="AM24">
        <f t="shared" si="14"/>
        <v>0.84999999999999987</v>
      </c>
      <c r="AN24">
        <f t="shared" si="15"/>
        <v>3.6268217112060089E-2</v>
      </c>
      <c r="AO24" t="e">
        <f t="shared" si="16"/>
        <v>#DIV/0!</v>
      </c>
      <c r="AP24" t="e">
        <f t="shared" si="17"/>
        <v>#DIV/0!</v>
      </c>
      <c r="AQ24" t="e">
        <f t="shared" si="18"/>
        <v>#DIV/0!</v>
      </c>
      <c r="AR24" s="8">
        <v>0</v>
      </c>
      <c r="AS24" s="8">
        <v>0.5</v>
      </c>
      <c r="AT24" t="e">
        <f t="shared" si="19"/>
        <v>#DIV/0!</v>
      </c>
      <c r="AU24">
        <f t="shared" si="20"/>
        <v>4.6618798987733667</v>
      </c>
      <c r="AV24">
        <f t="shared" si="21"/>
        <v>1.1774425741209544</v>
      </c>
      <c r="AW24">
        <f t="shared" si="22"/>
        <v>27.07550048828125</v>
      </c>
      <c r="AX24" s="8">
        <v>2</v>
      </c>
      <c r="AY24">
        <f t="shared" si="23"/>
        <v>4.644859790802002</v>
      </c>
      <c r="AZ24" s="8">
        <v>1</v>
      </c>
      <c r="BA24">
        <f t="shared" si="24"/>
        <v>9.2897195816040039</v>
      </c>
      <c r="BB24" s="8">
        <v>25.733484268188477</v>
      </c>
      <c r="BC24" s="8">
        <v>27.07550048828125</v>
      </c>
      <c r="BD24" s="8">
        <v>25.133333206176758</v>
      </c>
      <c r="BE24" s="8">
        <v>800.61004638671875</v>
      </c>
      <c r="BF24" s="8">
        <v>767.427490234375</v>
      </c>
      <c r="BG24" s="8">
        <v>21.329292297363281</v>
      </c>
      <c r="BH24" s="8">
        <v>23.927150726318359</v>
      </c>
      <c r="BI24" s="8">
        <v>64.885986328125</v>
      </c>
      <c r="BJ24" s="8">
        <v>72.788948059082031</v>
      </c>
      <c r="BK24" s="8">
        <v>350.31427001953125</v>
      </c>
      <c r="BL24" s="8">
        <v>1801.73828125</v>
      </c>
      <c r="BM24" s="8">
        <v>1401.5736083984375</v>
      </c>
      <c r="BN24" s="8">
        <v>101.04082489013672</v>
      </c>
      <c r="BO24" s="8">
        <v>-16.312324523925781</v>
      </c>
      <c r="BP24" s="8">
        <v>-1.1121854782104492</v>
      </c>
      <c r="BQ24" s="8">
        <v>0.25</v>
      </c>
      <c r="BR24" s="8">
        <v>-1.355140209197998</v>
      </c>
      <c r="BS24" s="8">
        <v>7.355140209197998</v>
      </c>
      <c r="BT24" s="8">
        <v>1</v>
      </c>
      <c r="BU24" s="8">
        <v>0</v>
      </c>
      <c r="BV24" s="8">
        <v>0.15999999642372131</v>
      </c>
      <c r="BW24" s="8">
        <v>111115</v>
      </c>
      <c r="BX24">
        <f t="shared" si="25"/>
        <v>1.751571350097656</v>
      </c>
      <c r="BY24">
        <f t="shared" si="26"/>
        <v>4.6618798987733663E-3</v>
      </c>
      <c r="BZ24">
        <f t="shared" si="27"/>
        <v>300.22550048828123</v>
      </c>
      <c r="CA24">
        <f t="shared" si="28"/>
        <v>298.88348426818845</v>
      </c>
      <c r="CB24">
        <f t="shared" si="29"/>
        <v>288.27811855648179</v>
      </c>
      <c r="CC24">
        <f t="shared" si="30"/>
        <v>0.24706056722379652</v>
      </c>
      <c r="CD24">
        <f t="shared" si="31"/>
        <v>3.5950616207787953</v>
      </c>
      <c r="CE24">
        <f t="shared" si="32"/>
        <v>35.580287717244616</v>
      </c>
      <c r="CF24">
        <f t="shared" si="33"/>
        <v>11.653136990926257</v>
      </c>
      <c r="CG24">
        <f t="shared" si="34"/>
        <v>26.404492378234863</v>
      </c>
      <c r="CH24">
        <f t="shared" si="35"/>
        <v>3.4558709669565681</v>
      </c>
      <c r="CI24">
        <f t="shared" si="36"/>
        <v>0.38815055866429571</v>
      </c>
      <c r="CJ24">
        <f t="shared" si="37"/>
        <v>2.4176190466578409</v>
      </c>
      <c r="CK24">
        <f t="shared" si="38"/>
        <v>1.0382519202987273</v>
      </c>
      <c r="CL24">
        <f t="shared" si="39"/>
        <v>0.24405999143959137</v>
      </c>
      <c r="CM24">
        <f t="shared" si="40"/>
        <v>53.706798706755222</v>
      </c>
      <c r="CN24">
        <f t="shared" si="41"/>
        <v>0.6926200047229838</v>
      </c>
      <c r="CO24">
        <f t="shared" si="42"/>
        <v>67.654388295659103</v>
      </c>
      <c r="CP24">
        <f t="shared" si="43"/>
        <v>759.5010565887444</v>
      </c>
      <c r="CQ24">
        <f t="shared" si="44"/>
        <v>4.85863477015391E-2</v>
      </c>
      <c r="CR24">
        <f t="shared" si="45"/>
        <v>0</v>
      </c>
      <c r="CS24">
        <f t="shared" si="46"/>
        <v>1531.4775390624998</v>
      </c>
      <c r="CT24">
        <f t="shared" si="47"/>
        <v>0</v>
      </c>
      <c r="CU24" t="e">
        <f t="shared" si="48"/>
        <v>#DIV/0!</v>
      </c>
      <c r="CV24" t="e">
        <f t="shared" si="49"/>
        <v>#DIV/0!</v>
      </c>
    </row>
    <row r="25" spans="1:100" x14ac:dyDescent="0.3">
      <c r="A25" s="4" t="str">
        <f>VLOOKUP(B25,ListCodeMtrx!A$1:B$91,2,TRUE)</f>
        <v>M5</v>
      </c>
      <c r="B25" s="5">
        <v>5</v>
      </c>
      <c r="C25" s="10">
        <v>5</v>
      </c>
      <c r="D25" s="10">
        <v>1</v>
      </c>
      <c r="E25" s="10">
        <v>1</v>
      </c>
      <c r="F25" s="1">
        <v>68</v>
      </c>
      <c r="G25" s="17">
        <v>41312</v>
      </c>
      <c r="H25" s="11">
        <v>1</v>
      </c>
      <c r="I25" s="11">
        <v>169.54947463091844</v>
      </c>
      <c r="J25" s="11">
        <v>2.587450264524902</v>
      </c>
      <c r="K25" s="11">
        <v>197.9478239260375</v>
      </c>
      <c r="L25" s="11">
        <v>283.5416180450697</v>
      </c>
      <c r="M25" s="1">
        <v>52.7</v>
      </c>
      <c r="N25" s="19">
        <v>6</v>
      </c>
      <c r="O25" s="19" t="s">
        <v>210</v>
      </c>
      <c r="P25" s="12">
        <v>0.16111111111111112</v>
      </c>
      <c r="Q25" s="12">
        <f t="shared" si="7"/>
        <v>0.45144675925925926</v>
      </c>
      <c r="R25" s="19">
        <v>1351.5</v>
      </c>
      <c r="S25" s="19">
        <v>0</v>
      </c>
      <c r="T25" s="21">
        <v>400</v>
      </c>
      <c r="U25" s="5">
        <f t="shared" si="8"/>
        <v>32.363861956921475</v>
      </c>
      <c r="V25" s="5">
        <f t="shared" si="9"/>
        <v>0.39471268593592196</v>
      </c>
      <c r="W25" s="5">
        <f t="shared" si="10"/>
        <v>237.92015321755682</v>
      </c>
      <c r="X25" s="5">
        <v>27.22974967956543</v>
      </c>
      <c r="Y25" s="19">
        <v>1</v>
      </c>
      <c r="Z25" s="19">
        <v>1</v>
      </c>
      <c r="AA25" s="19">
        <v>0</v>
      </c>
      <c r="AB25" s="19">
        <v>0</v>
      </c>
      <c r="AC25" s="19">
        <v>282.476318359375</v>
      </c>
      <c r="AD25" s="19">
        <v>581.385986328125</v>
      </c>
      <c r="AE25" s="19">
        <v>373.98974609375</v>
      </c>
      <c r="AF25" s="5" t="e">
        <f t="shared" si="11"/>
        <v>#DIV/0!</v>
      </c>
      <c r="AG25" s="5">
        <f t="shared" si="12"/>
        <v>0.51413290825357139</v>
      </c>
      <c r="AH25" s="5">
        <f t="shared" si="13"/>
        <v>0.35672727776641638</v>
      </c>
      <c r="AI25" s="19">
        <v>-1</v>
      </c>
      <c r="AJ25" s="19">
        <v>0.85</v>
      </c>
      <c r="AK25" s="19">
        <v>0.85</v>
      </c>
      <c r="AL25" s="19">
        <v>10.050127029418945</v>
      </c>
      <c r="AM25" s="5">
        <f t="shared" si="14"/>
        <v>0.85</v>
      </c>
      <c r="AN25" s="5">
        <f t="shared" si="15"/>
        <v>2.1814169504062175E-2</v>
      </c>
      <c r="AO25" s="5">
        <f t="shared" si="16"/>
        <v>0.69384252989788731</v>
      </c>
      <c r="AP25" s="5">
        <f t="shared" si="17"/>
        <v>2.0581760258871258</v>
      </c>
      <c r="AQ25" s="5">
        <f t="shared" si="18"/>
        <v>-1</v>
      </c>
      <c r="AR25" s="19">
        <v>1799.3626708984375</v>
      </c>
      <c r="AS25" s="19">
        <v>0.5</v>
      </c>
      <c r="AT25" s="5">
        <f t="shared" si="19"/>
        <v>272.79974260424581</v>
      </c>
      <c r="AU25" s="5">
        <f t="shared" si="20"/>
        <v>4.7132654483558518</v>
      </c>
      <c r="AV25" s="5">
        <f t="shared" si="21"/>
        <v>1.2201996679797524</v>
      </c>
      <c r="AW25" s="5">
        <f t="shared" si="22"/>
        <v>27.22974967956543</v>
      </c>
      <c r="AX25" s="19">
        <v>2</v>
      </c>
      <c r="AY25" s="5">
        <f t="shared" si="23"/>
        <v>4.644859790802002</v>
      </c>
      <c r="AZ25" s="19">
        <v>1</v>
      </c>
      <c r="BA25" s="5">
        <f t="shared" si="24"/>
        <v>9.2897195816040039</v>
      </c>
      <c r="BB25" s="19">
        <v>25.734111785888672</v>
      </c>
      <c r="BC25" s="19">
        <v>27.22974967956543</v>
      </c>
      <c r="BD25" s="19">
        <v>25.131563186645508</v>
      </c>
      <c r="BE25" s="19">
        <v>399.497314453125</v>
      </c>
      <c r="BF25" s="19">
        <v>380.00018310546875</v>
      </c>
      <c r="BG25" s="19">
        <v>21.201532363891602</v>
      </c>
      <c r="BH25" s="19">
        <v>23.827962875366211</v>
      </c>
      <c r="BI25" s="19">
        <v>64.493446350097656</v>
      </c>
      <c r="BJ25" s="19">
        <v>72.48284912109375</v>
      </c>
      <c r="BK25" s="19">
        <v>350.35824584960937</v>
      </c>
      <c r="BL25" s="19">
        <v>1799.3626708984375</v>
      </c>
      <c r="BM25" s="19">
        <v>1397.3621826171875</v>
      </c>
      <c r="BN25" s="19">
        <v>101.03850555419922</v>
      </c>
      <c r="BO25" s="19">
        <v>-5.5747756958007812</v>
      </c>
      <c r="BP25" s="19">
        <v>-1.1808099746704102</v>
      </c>
      <c r="BQ25" s="19">
        <v>0.25</v>
      </c>
      <c r="BR25" s="19">
        <v>-1.355140209197998</v>
      </c>
      <c r="BS25" s="19">
        <v>7.355140209197998</v>
      </c>
      <c r="BT25" s="19">
        <v>1</v>
      </c>
      <c r="BU25" s="19">
        <v>0</v>
      </c>
      <c r="BV25" s="19">
        <v>0.15999999642372131</v>
      </c>
      <c r="BW25" s="19">
        <v>111115</v>
      </c>
      <c r="BX25" s="5">
        <f t="shared" si="25"/>
        <v>1.7517912292480469</v>
      </c>
      <c r="BY25" s="5">
        <f t="shared" si="26"/>
        <v>4.7132654483558519E-3</v>
      </c>
      <c r="BZ25" s="5">
        <f t="shared" si="27"/>
        <v>300.37974967956541</v>
      </c>
      <c r="CA25" s="5">
        <f t="shared" si="28"/>
        <v>298.88411178588865</v>
      </c>
      <c r="CB25" s="5">
        <f t="shared" si="29"/>
        <v>287.89802090872763</v>
      </c>
      <c r="CC25" s="5">
        <f t="shared" si="30"/>
        <v>0.23071153060110447</v>
      </c>
      <c r="CD25" s="5">
        <f t="shared" si="31"/>
        <v>3.627741427307694</v>
      </c>
      <c r="CE25" s="5">
        <f t="shared" si="32"/>
        <v>35.904543593647034</v>
      </c>
      <c r="CF25" s="5">
        <f t="shared" si="33"/>
        <v>12.076580718280823</v>
      </c>
      <c r="CG25" s="5">
        <f t="shared" si="34"/>
        <v>26.481930732727051</v>
      </c>
      <c r="CH25" s="5">
        <f t="shared" si="35"/>
        <v>3.4716903919339357</v>
      </c>
      <c r="CI25" s="5">
        <f t="shared" si="36"/>
        <v>0.37862520655306225</v>
      </c>
      <c r="CJ25" s="5">
        <f t="shared" si="37"/>
        <v>2.4075417593279416</v>
      </c>
      <c r="CK25" s="5">
        <f t="shared" si="38"/>
        <v>1.0641486326059941</v>
      </c>
      <c r="CL25" s="5">
        <f t="shared" si="39"/>
        <v>0.23803537533822505</v>
      </c>
      <c r="CM25" s="5">
        <f t="shared" si="40"/>
        <v>24.039096722328043</v>
      </c>
      <c r="CN25" s="5">
        <f t="shared" si="41"/>
        <v>0.62610536466905398</v>
      </c>
      <c r="CO25" s="5">
        <f t="shared" si="42"/>
        <v>66.742361798234697</v>
      </c>
      <c r="CP25" s="5">
        <f t="shared" si="43"/>
        <v>375.29700414962991</v>
      </c>
      <c r="CQ25" s="5">
        <f t="shared" si="44"/>
        <v>5.7555497646759116E-2</v>
      </c>
      <c r="CR25" s="5">
        <f t="shared" si="45"/>
        <v>0</v>
      </c>
      <c r="CS25" s="5">
        <f t="shared" si="46"/>
        <v>1529.4582702636719</v>
      </c>
      <c r="CT25" s="5">
        <f t="shared" si="47"/>
        <v>298.90966796875</v>
      </c>
      <c r="CU25" s="5">
        <f t="shared" si="48"/>
        <v>0.35672727776641638</v>
      </c>
      <c r="CV25" s="5" t="e">
        <f t="shared" si="49"/>
        <v>#DIV/0!</v>
      </c>
    </row>
    <row r="26" spans="1:100" hidden="1" x14ac:dyDescent="0.3">
      <c r="A26" s="4" t="str">
        <f>VLOOKUP(B26,ListCodeMtrx!A$1:B$91,2,TRUE)</f>
        <v>M13</v>
      </c>
      <c r="B26">
        <v>13</v>
      </c>
      <c r="C26" s="10">
        <v>13</v>
      </c>
      <c r="D26" s="10">
        <v>1</v>
      </c>
      <c r="E26" s="10">
        <v>3</v>
      </c>
      <c r="F26" s="1">
        <v>68</v>
      </c>
      <c r="G26" s="3">
        <v>41312</v>
      </c>
      <c r="H26" s="11">
        <v>1</v>
      </c>
      <c r="I26" s="11">
        <v>181.94020476988092</v>
      </c>
      <c r="J26" s="11">
        <v>2.7867026600725615</v>
      </c>
      <c r="K26" s="11">
        <v>212.3099153537128</v>
      </c>
      <c r="L26" s="11">
        <v>299.63273262895751</v>
      </c>
      <c r="M26" s="1">
        <v>51.2</v>
      </c>
      <c r="N26" s="8">
        <v>7</v>
      </c>
      <c r="O26" s="8" t="s">
        <v>211</v>
      </c>
      <c r="P26" s="12">
        <v>0.16111111111111112</v>
      </c>
      <c r="Q26" s="12">
        <f t="shared" si="7"/>
        <v>0.45571759259259259</v>
      </c>
      <c r="R26" s="8">
        <v>1729</v>
      </c>
      <c r="S26" s="8">
        <v>0</v>
      </c>
      <c r="T26" s="13" t="s">
        <v>747</v>
      </c>
      <c r="U26">
        <f t="shared" si="8"/>
        <v>36.04408521542743</v>
      </c>
      <c r="V26">
        <f t="shared" si="9"/>
        <v>0.53640158765719348</v>
      </c>
      <c r="W26">
        <f t="shared" si="10"/>
        <v>259.67920466810006</v>
      </c>
      <c r="X26">
        <v>26.59754753112793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t="e">
        <f t="shared" si="11"/>
        <v>#DIV/0!</v>
      </c>
      <c r="AG26" t="e">
        <f t="shared" si="12"/>
        <v>#DIV/0!</v>
      </c>
      <c r="AH26" t="e">
        <f t="shared" si="13"/>
        <v>#DIV/0!</v>
      </c>
      <c r="AI26" s="8">
        <v>-1</v>
      </c>
      <c r="AJ26" s="8">
        <v>0.85</v>
      </c>
      <c r="AK26" s="8">
        <v>0.85</v>
      </c>
      <c r="AL26" s="8">
        <v>9.9458990097045898</v>
      </c>
      <c r="AM26">
        <f t="shared" si="14"/>
        <v>0.84999999999999987</v>
      </c>
      <c r="AN26">
        <f t="shared" si="15"/>
        <v>2.4234313268681341E-2</v>
      </c>
      <c r="AO26" t="e">
        <f t="shared" si="16"/>
        <v>#DIV/0!</v>
      </c>
      <c r="AP26" t="e">
        <f t="shared" si="17"/>
        <v>#DIV/0!</v>
      </c>
      <c r="AQ26" t="e">
        <f t="shared" si="18"/>
        <v>#DIV/0!</v>
      </c>
      <c r="AR26" s="8">
        <v>1799.3626708984375</v>
      </c>
      <c r="AS26" s="8">
        <v>0.5</v>
      </c>
      <c r="AT26" t="e">
        <f t="shared" si="19"/>
        <v>#DIV/0!</v>
      </c>
      <c r="AU26">
        <f t="shared" si="20"/>
        <v>5.8598338026841157</v>
      </c>
      <c r="AV26">
        <f t="shared" si="21"/>
        <v>1.1335370338765398</v>
      </c>
      <c r="AW26">
        <f t="shared" si="22"/>
        <v>26.59754753112793</v>
      </c>
      <c r="AX26" s="8">
        <v>2</v>
      </c>
      <c r="AY26">
        <f t="shared" si="23"/>
        <v>4.644859790802002</v>
      </c>
      <c r="AZ26" s="8">
        <v>1</v>
      </c>
      <c r="BA26">
        <f t="shared" si="24"/>
        <v>9.2897195816040039</v>
      </c>
      <c r="BB26" s="8">
        <v>25.679332733154297</v>
      </c>
      <c r="BC26" s="8">
        <v>26.59754753112793</v>
      </c>
      <c r="BD26" s="8">
        <v>25.132251739501953</v>
      </c>
      <c r="BE26" s="8">
        <v>400.19772338867187</v>
      </c>
      <c r="BF26" s="8">
        <v>378.3603515625</v>
      </c>
      <c r="BG26" s="8">
        <v>20.112556457519531</v>
      </c>
      <c r="BH26" s="8">
        <v>23.378833770751953</v>
      </c>
      <c r="BI26" s="8">
        <v>61.372852325439453</v>
      </c>
      <c r="BJ26" s="8">
        <v>71.339797973632813</v>
      </c>
      <c r="BK26" s="8">
        <v>350.41958618164062</v>
      </c>
      <c r="BL26" s="8">
        <v>1798.329345703125</v>
      </c>
      <c r="BM26" s="8">
        <v>1408.2772216796875</v>
      </c>
      <c r="BN26" s="8">
        <v>101.02684020996094</v>
      </c>
      <c r="BO26" s="8">
        <v>-5.7262344360351562</v>
      </c>
      <c r="BP26" s="8">
        <v>-1.1591958999633789</v>
      </c>
      <c r="BQ26" s="8">
        <v>0.5</v>
      </c>
      <c r="BR26" s="8">
        <v>-1.355140209197998</v>
      </c>
      <c r="BS26" s="8">
        <v>7.355140209197998</v>
      </c>
      <c r="BT26" s="8">
        <v>1</v>
      </c>
      <c r="BU26" s="8">
        <v>0</v>
      </c>
      <c r="BV26" s="8">
        <v>0.15999999642372131</v>
      </c>
      <c r="BW26" s="8">
        <v>111115</v>
      </c>
      <c r="BX26">
        <f t="shared" si="25"/>
        <v>1.7520979309082028</v>
      </c>
      <c r="BY26">
        <f t="shared" si="26"/>
        <v>5.8598338026841154E-3</v>
      </c>
      <c r="BZ26">
        <f t="shared" si="27"/>
        <v>299.74754753112791</v>
      </c>
      <c r="CA26">
        <f t="shared" si="28"/>
        <v>298.82933273315427</v>
      </c>
      <c r="CB26">
        <f t="shared" si="29"/>
        <v>287.73268888117309</v>
      </c>
      <c r="CC26">
        <f t="shared" si="30"/>
        <v>6.8845543892589692E-2</v>
      </c>
      <c r="CD26">
        <f t="shared" si="31"/>
        <v>3.4954267375295358</v>
      </c>
      <c r="CE26">
        <f t="shared" si="32"/>
        <v>34.598991023228074</v>
      </c>
      <c r="CF26">
        <f t="shared" si="33"/>
        <v>11.22015725247612</v>
      </c>
      <c r="CG26">
        <f t="shared" si="34"/>
        <v>26.138440132141113</v>
      </c>
      <c r="CH26">
        <f t="shared" si="35"/>
        <v>3.4019993092814831</v>
      </c>
      <c r="CI26">
        <f t="shared" si="36"/>
        <v>0.50711977255590557</v>
      </c>
      <c r="CJ26">
        <f t="shared" si="37"/>
        <v>2.361889703652996</v>
      </c>
      <c r="CK26">
        <f t="shared" si="38"/>
        <v>1.0401096056284871</v>
      </c>
      <c r="CL26">
        <f t="shared" si="39"/>
        <v>0.31945670468357434</v>
      </c>
      <c r="CM26">
        <f t="shared" si="40"/>
        <v>26.234569515853888</v>
      </c>
      <c r="CN26">
        <f t="shared" si="41"/>
        <v>0.68632773913998379</v>
      </c>
      <c r="CO26">
        <f t="shared" si="42"/>
        <v>68.425839665895609</v>
      </c>
      <c r="CP26">
        <f t="shared" si="43"/>
        <v>373.12235545148872</v>
      </c>
      <c r="CQ26">
        <f t="shared" si="44"/>
        <v>6.610021511228846E-2</v>
      </c>
      <c r="CR26">
        <f t="shared" si="45"/>
        <v>0</v>
      </c>
      <c r="CS26">
        <f t="shared" si="46"/>
        <v>1528.5799438476561</v>
      </c>
      <c r="CT26">
        <f t="shared" si="47"/>
        <v>0</v>
      </c>
      <c r="CU26" t="e">
        <f t="shared" si="48"/>
        <v>#DIV/0!</v>
      </c>
      <c r="CV26" t="e">
        <f t="shared" si="49"/>
        <v>#DIV/0!</v>
      </c>
    </row>
    <row r="27" spans="1:100" x14ac:dyDescent="0.3">
      <c r="A27" s="4" t="str">
        <f>VLOOKUP(B27,ListCodeMtrx!A$1:B$91,2,TRUE)</f>
        <v>M13</v>
      </c>
      <c r="B27">
        <v>13</v>
      </c>
      <c r="C27" s="10">
        <v>13</v>
      </c>
      <c r="D27" s="10">
        <v>1</v>
      </c>
      <c r="E27" s="10">
        <v>3</v>
      </c>
      <c r="F27" s="1">
        <v>68</v>
      </c>
      <c r="G27" s="3">
        <v>41312</v>
      </c>
      <c r="H27" s="11">
        <v>1</v>
      </c>
      <c r="I27" s="11">
        <v>181.94020476988092</v>
      </c>
      <c r="J27" s="11">
        <v>2.7867026600725615</v>
      </c>
      <c r="K27" s="11">
        <v>212.3099153537128</v>
      </c>
      <c r="L27" s="11">
        <v>299.63273262895751</v>
      </c>
      <c r="M27" s="1">
        <v>51.2</v>
      </c>
      <c r="N27" s="8">
        <v>8</v>
      </c>
      <c r="O27" s="8" t="s">
        <v>212</v>
      </c>
      <c r="P27" s="12">
        <v>0.16111111111111112</v>
      </c>
      <c r="Q27" s="12">
        <f t="shared" si="7"/>
        <v>0.45768518518518519</v>
      </c>
      <c r="R27" s="8">
        <v>1899</v>
      </c>
      <c r="S27" s="8">
        <v>0</v>
      </c>
      <c r="T27" s="13">
        <v>50</v>
      </c>
      <c r="U27" s="14">
        <f t="shared" si="8"/>
        <v>-1.1173470846023952</v>
      </c>
      <c r="V27" s="14">
        <f t="shared" si="9"/>
        <v>0.51644113062568386</v>
      </c>
      <c r="W27" s="14">
        <f t="shared" si="10"/>
        <v>51.525403778728183</v>
      </c>
      <c r="X27" s="15">
        <v>26.834314346313477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t="e">
        <f t="shared" si="11"/>
        <v>#DIV/0!</v>
      </c>
      <c r="AG27" t="e">
        <f t="shared" si="12"/>
        <v>#DIV/0!</v>
      </c>
      <c r="AH27" t="e">
        <f t="shared" si="13"/>
        <v>#DIV/0!</v>
      </c>
      <c r="AI27" s="8">
        <v>-1</v>
      </c>
      <c r="AJ27" s="8">
        <v>0.85</v>
      </c>
      <c r="AK27" s="8">
        <v>0.85</v>
      </c>
      <c r="AL27" s="8">
        <v>9.9220190048217773</v>
      </c>
      <c r="AM27">
        <f t="shared" si="14"/>
        <v>0.84999999999999987</v>
      </c>
      <c r="AN27">
        <f t="shared" si="15"/>
        <v>-7.6606311948100345E-5</v>
      </c>
      <c r="AO27" t="e">
        <f t="shared" si="16"/>
        <v>#DIV/0!</v>
      </c>
      <c r="AP27" t="e">
        <f t="shared" si="17"/>
        <v>#DIV/0!</v>
      </c>
      <c r="AQ27" t="e">
        <f t="shared" si="18"/>
        <v>#DIV/0!</v>
      </c>
      <c r="AR27" s="8">
        <v>1799.3626708984375</v>
      </c>
      <c r="AS27" s="8">
        <v>0.5</v>
      </c>
      <c r="AT27" t="e">
        <f t="shared" si="19"/>
        <v>#DIV/0!</v>
      </c>
      <c r="AU27">
        <f t="shared" si="20"/>
        <v>5.7310012922292195</v>
      </c>
      <c r="AV27">
        <f t="shared" si="21"/>
        <v>1.1486198249843431</v>
      </c>
      <c r="AW27">
        <f t="shared" si="22"/>
        <v>26.834314346313477</v>
      </c>
      <c r="AX27" s="8">
        <v>2</v>
      </c>
      <c r="AY27">
        <f t="shared" si="23"/>
        <v>4.644859790802002</v>
      </c>
      <c r="AZ27" s="8">
        <v>1</v>
      </c>
      <c r="BA27">
        <f t="shared" si="24"/>
        <v>9.2897195816040039</v>
      </c>
      <c r="BB27" s="8">
        <v>25.707901000976563</v>
      </c>
      <c r="BC27" s="8">
        <v>26.834314346313477</v>
      </c>
      <c r="BD27" s="8">
        <v>25.130353927612305</v>
      </c>
      <c r="BE27" s="8">
        <v>48.354225158691406</v>
      </c>
      <c r="BF27" s="8">
        <v>48.832294464111328</v>
      </c>
      <c r="BG27" s="8">
        <v>20.521553039550781</v>
      </c>
      <c r="BH27" s="8">
        <v>23.715433120727539</v>
      </c>
      <c r="BI27" s="8">
        <v>62.513912200927734</v>
      </c>
      <c r="BJ27" s="8">
        <v>72.243293762207031</v>
      </c>
      <c r="BK27" s="8">
        <v>350.36306762695312</v>
      </c>
      <c r="BL27" s="8">
        <v>1802.1412353515625</v>
      </c>
      <c r="BM27" s="8">
        <v>1392.8138427734375</v>
      </c>
      <c r="BN27" s="8">
        <v>101.02527618408203</v>
      </c>
      <c r="BO27" s="8">
        <v>-2.28118896484375E-2</v>
      </c>
      <c r="BP27" s="8">
        <v>-1.2816286087036133</v>
      </c>
      <c r="BQ27" s="8">
        <v>0.25</v>
      </c>
      <c r="BR27" s="8">
        <v>-1.355140209197998</v>
      </c>
      <c r="BS27" s="8">
        <v>7.355140209197998</v>
      </c>
      <c r="BT27" s="8">
        <v>1</v>
      </c>
      <c r="BU27" s="8">
        <v>0</v>
      </c>
      <c r="BV27" s="8">
        <v>0.15999999642372131</v>
      </c>
      <c r="BW27" s="8">
        <v>111135</v>
      </c>
      <c r="BX27">
        <f t="shared" si="25"/>
        <v>1.7518153381347654</v>
      </c>
      <c r="BY27">
        <f t="shared" si="26"/>
        <v>5.7310012922292194E-3</v>
      </c>
      <c r="BZ27">
        <f t="shared" si="27"/>
        <v>299.98431434631345</v>
      </c>
      <c r="CA27">
        <f t="shared" si="28"/>
        <v>298.85790100097654</v>
      </c>
      <c r="CB27">
        <f t="shared" si="29"/>
        <v>288.34259121129071</v>
      </c>
      <c r="CC27">
        <f t="shared" si="30"/>
        <v>8.3075886359639722E-2</v>
      </c>
      <c r="CD27">
        <f t="shared" si="31"/>
        <v>3.5444780058309693</v>
      </c>
      <c r="CE27">
        <f t="shared" si="32"/>
        <v>35.085061280826793</v>
      </c>
      <c r="CF27">
        <f t="shared" si="33"/>
        <v>11.369628160099253</v>
      </c>
      <c r="CG27">
        <f t="shared" si="34"/>
        <v>26.27110767364502</v>
      </c>
      <c r="CH27">
        <f t="shared" si="35"/>
        <v>3.428770141503994</v>
      </c>
      <c r="CI27">
        <f t="shared" si="36"/>
        <v>0.48924277550701778</v>
      </c>
      <c r="CJ27">
        <f t="shared" si="37"/>
        <v>2.3958581808466262</v>
      </c>
      <c r="CK27">
        <f t="shared" si="38"/>
        <v>1.0329119606573678</v>
      </c>
      <c r="CL27">
        <f t="shared" si="39"/>
        <v>0.30810930359988542</v>
      </c>
      <c r="CM27">
        <f t="shared" si="40"/>
        <v>5.2053681472423587</v>
      </c>
      <c r="CN27">
        <f t="shared" si="41"/>
        <v>1.0551501694559144</v>
      </c>
      <c r="CO27">
        <f t="shared" si="42"/>
        <v>68.370855618236675</v>
      </c>
      <c r="CP27">
        <f t="shared" si="43"/>
        <v>48.994669501480622</v>
      </c>
      <c r="CQ27">
        <f t="shared" si="44"/>
        <v>-1.5592303606517728E-2</v>
      </c>
      <c r="CR27">
        <f t="shared" si="45"/>
        <v>0</v>
      </c>
      <c r="CS27">
        <f t="shared" si="46"/>
        <v>1531.8200500488279</v>
      </c>
      <c r="CT27">
        <f t="shared" si="47"/>
        <v>0</v>
      </c>
      <c r="CU27" t="e">
        <f t="shared" si="48"/>
        <v>#DIV/0!</v>
      </c>
      <c r="CV27" t="e">
        <f t="shared" si="49"/>
        <v>#DIV/0!</v>
      </c>
    </row>
    <row r="28" spans="1:100" x14ac:dyDescent="0.3">
      <c r="A28" s="4" t="str">
        <f>VLOOKUP(B28,ListCodeMtrx!A$1:B$91,2,TRUE)</f>
        <v>M13</v>
      </c>
      <c r="B28">
        <v>13</v>
      </c>
      <c r="C28" s="10">
        <v>13</v>
      </c>
      <c r="D28" s="10">
        <v>1</v>
      </c>
      <c r="E28" s="10">
        <v>3</v>
      </c>
      <c r="F28" s="1">
        <v>68</v>
      </c>
      <c r="G28" s="3">
        <v>41312</v>
      </c>
      <c r="H28" s="11">
        <v>1</v>
      </c>
      <c r="I28" s="11">
        <v>181.94020476988092</v>
      </c>
      <c r="J28" s="11">
        <v>2.7867026600725615</v>
      </c>
      <c r="K28" s="11">
        <v>212.3099153537128</v>
      </c>
      <c r="L28" s="11">
        <v>299.63273262895751</v>
      </c>
      <c r="M28" s="1">
        <v>51.2</v>
      </c>
      <c r="N28" s="8">
        <v>9</v>
      </c>
      <c r="O28" s="8" t="s">
        <v>213</v>
      </c>
      <c r="P28" s="12">
        <v>0.16111111111111112</v>
      </c>
      <c r="Q28" s="12">
        <f t="shared" si="7"/>
        <v>0.46010416666666665</v>
      </c>
      <c r="R28" s="8">
        <v>2108</v>
      </c>
      <c r="S28" s="8">
        <v>0</v>
      </c>
      <c r="T28" s="13">
        <v>150</v>
      </c>
      <c r="U28" s="14">
        <f t="shared" si="8"/>
        <v>12.875150911934018</v>
      </c>
      <c r="V28" s="14">
        <f t="shared" si="9"/>
        <v>0.50974689357579261</v>
      </c>
      <c r="W28" s="14">
        <f t="shared" si="10"/>
        <v>99.714438109017948</v>
      </c>
      <c r="X28" s="15">
        <v>26.901573181152344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t="e">
        <f t="shared" si="11"/>
        <v>#DIV/0!</v>
      </c>
      <c r="AG28" t="e">
        <f t="shared" si="12"/>
        <v>#DIV/0!</v>
      </c>
      <c r="AH28" t="e">
        <f t="shared" si="13"/>
        <v>#DIV/0!</v>
      </c>
      <c r="AI28" s="8">
        <v>-1</v>
      </c>
      <c r="AJ28" s="8">
        <v>0.85</v>
      </c>
      <c r="AK28" s="8">
        <v>0.85</v>
      </c>
      <c r="AL28" s="8">
        <v>9.9220190048217773</v>
      </c>
      <c r="AM28">
        <f t="shared" si="14"/>
        <v>0.84999999999999987</v>
      </c>
      <c r="AN28">
        <f t="shared" si="15"/>
        <v>9.0589714239409837E-3</v>
      </c>
      <c r="AO28" t="e">
        <f t="shared" si="16"/>
        <v>#DIV/0!</v>
      </c>
      <c r="AP28" t="e">
        <f t="shared" si="17"/>
        <v>#DIV/0!</v>
      </c>
      <c r="AQ28" t="e">
        <f t="shared" si="18"/>
        <v>#DIV/0!</v>
      </c>
      <c r="AR28" s="8">
        <v>1799.3626708984375</v>
      </c>
      <c r="AS28" s="8">
        <v>0.5</v>
      </c>
      <c r="AT28" t="e">
        <f t="shared" si="19"/>
        <v>#DIV/0!</v>
      </c>
      <c r="AU28">
        <f t="shared" si="20"/>
        <v>5.4914296598851946</v>
      </c>
      <c r="AV28">
        <f t="shared" si="21"/>
        <v>1.1139135777211848</v>
      </c>
      <c r="AW28">
        <f t="shared" si="22"/>
        <v>26.901573181152344</v>
      </c>
      <c r="AX28" s="8">
        <v>2</v>
      </c>
      <c r="AY28">
        <f t="shared" si="23"/>
        <v>4.644859790802002</v>
      </c>
      <c r="AZ28" s="8">
        <v>1</v>
      </c>
      <c r="BA28">
        <f t="shared" si="24"/>
        <v>9.2897195816040039</v>
      </c>
      <c r="BB28" s="8">
        <v>25.716062545776367</v>
      </c>
      <c r="BC28" s="8">
        <v>26.901573181152344</v>
      </c>
      <c r="BD28" s="8">
        <v>25.132560729980469</v>
      </c>
      <c r="BE28" s="8">
        <v>152.0289306640625</v>
      </c>
      <c r="BF28" s="8">
        <v>144.22702026367188</v>
      </c>
      <c r="BG28" s="8">
        <v>21.139608383178711</v>
      </c>
      <c r="BH28" s="8">
        <v>24.198537826538086</v>
      </c>
      <c r="BI28" s="8">
        <v>64.364028930664063</v>
      </c>
      <c r="BJ28" s="8">
        <v>73.677589416503906</v>
      </c>
      <c r="BK28" s="8">
        <v>350.35427856445312</v>
      </c>
      <c r="BL28" s="8">
        <v>1801.938232421875</v>
      </c>
      <c r="BM28" s="8">
        <v>1375.7689208984375</v>
      </c>
      <c r="BN28" s="8">
        <v>101.02294921875</v>
      </c>
      <c r="BO28" s="8">
        <v>-1.137451171875</v>
      </c>
      <c r="BP28" s="8">
        <v>-1.2742776870727539</v>
      </c>
      <c r="BQ28" s="8">
        <v>0.25</v>
      </c>
      <c r="BR28" s="8">
        <v>-1.355140209197998</v>
      </c>
      <c r="BS28" s="8">
        <v>7.355140209197998</v>
      </c>
      <c r="BT28" s="8">
        <v>1</v>
      </c>
      <c r="BU28" s="8">
        <v>0</v>
      </c>
      <c r="BV28" s="8">
        <v>0.15999999642372131</v>
      </c>
      <c r="BW28" s="8">
        <v>111115</v>
      </c>
      <c r="BX28">
        <f t="shared" si="25"/>
        <v>1.7517713928222656</v>
      </c>
      <c r="BY28">
        <f t="shared" si="26"/>
        <v>5.491429659885195E-3</v>
      </c>
      <c r="BZ28">
        <f t="shared" si="27"/>
        <v>300.05157318115232</v>
      </c>
      <c r="CA28">
        <f t="shared" si="28"/>
        <v>298.86606254577634</v>
      </c>
      <c r="CB28">
        <f t="shared" si="29"/>
        <v>288.3101107432667</v>
      </c>
      <c r="CC28">
        <f t="shared" si="30"/>
        <v>0.11929691871417433</v>
      </c>
      <c r="CD28">
        <f t="shared" si="31"/>
        <v>3.5585212357395428</v>
      </c>
      <c r="CE28">
        <f t="shared" si="32"/>
        <v>35.224879725438434</v>
      </c>
      <c r="CF28">
        <f t="shared" si="33"/>
        <v>11.026341898900348</v>
      </c>
      <c r="CG28">
        <f t="shared" si="34"/>
        <v>26.308817863464355</v>
      </c>
      <c r="CH28">
        <f t="shared" si="35"/>
        <v>3.436413135730255</v>
      </c>
      <c r="CI28">
        <f t="shared" si="36"/>
        <v>0.48323097088058253</v>
      </c>
      <c r="CJ28">
        <f t="shared" si="37"/>
        <v>2.444607658018358</v>
      </c>
      <c r="CK28">
        <f t="shared" si="38"/>
        <v>0.99180547771189698</v>
      </c>
      <c r="CL28">
        <f t="shared" si="39"/>
        <v>0.30429473951354624</v>
      </c>
      <c r="CM28">
        <f t="shared" si="40"/>
        <v>10.073446617463508</v>
      </c>
      <c r="CN28">
        <f t="shared" si="41"/>
        <v>0.69137140826124499</v>
      </c>
      <c r="CO28">
        <f t="shared" si="42"/>
        <v>69.416913129825602</v>
      </c>
      <c r="CP28">
        <f t="shared" si="43"/>
        <v>142.35597845466717</v>
      </c>
      <c r="CQ28">
        <f t="shared" si="44"/>
        <v>6.2782978424171465E-2</v>
      </c>
      <c r="CR28">
        <f t="shared" si="45"/>
        <v>0</v>
      </c>
      <c r="CS28">
        <f t="shared" si="46"/>
        <v>1531.6474975585936</v>
      </c>
      <c r="CT28">
        <f t="shared" si="47"/>
        <v>0</v>
      </c>
      <c r="CU28" t="e">
        <f t="shared" si="48"/>
        <v>#DIV/0!</v>
      </c>
      <c r="CV28" t="e">
        <f t="shared" si="49"/>
        <v>#DIV/0!</v>
      </c>
    </row>
    <row r="29" spans="1:100" hidden="1" x14ac:dyDescent="0.3">
      <c r="A29" s="4" t="str">
        <f>VLOOKUP(B29,ListCodeMtrx!A$1:B$91,2,TRUE)</f>
        <v>M13</v>
      </c>
      <c r="B29">
        <v>13</v>
      </c>
      <c r="C29" s="10">
        <v>13</v>
      </c>
      <c r="D29" s="10">
        <v>1</v>
      </c>
      <c r="E29" s="10">
        <v>3</v>
      </c>
      <c r="F29" s="1">
        <v>68</v>
      </c>
      <c r="G29" s="3">
        <v>41312</v>
      </c>
      <c r="H29" s="11">
        <v>1</v>
      </c>
      <c r="I29" s="11">
        <v>181.94020476988092</v>
      </c>
      <c r="J29" s="11">
        <v>2.7867026600725615</v>
      </c>
      <c r="K29" s="11">
        <v>212.3099153537128</v>
      </c>
      <c r="L29" s="11">
        <v>299.63273262895751</v>
      </c>
      <c r="M29" s="1">
        <v>51.2</v>
      </c>
      <c r="N29" s="8">
        <v>10</v>
      </c>
      <c r="O29" s="8" t="s">
        <v>214</v>
      </c>
      <c r="P29" s="12">
        <v>0.16111111111111112</v>
      </c>
      <c r="Q29" s="12">
        <f t="shared" si="7"/>
        <v>0.46252314814814821</v>
      </c>
      <c r="R29" s="8">
        <v>2317</v>
      </c>
      <c r="S29" s="8">
        <v>0</v>
      </c>
      <c r="T29" s="13" t="s">
        <v>192</v>
      </c>
      <c r="U29" s="14">
        <f t="shared" si="8"/>
        <v>38.053806956452291</v>
      </c>
      <c r="V29" s="14">
        <f t="shared" si="9"/>
        <v>0.50949403506941593</v>
      </c>
      <c r="W29" s="14">
        <f t="shared" si="10"/>
        <v>247.4960512937291</v>
      </c>
      <c r="X29" s="15">
        <v>26.833694458007813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t="e">
        <f t="shared" si="11"/>
        <v>#DIV/0!</v>
      </c>
      <c r="AG29" t="e">
        <f t="shared" si="12"/>
        <v>#DIV/0!</v>
      </c>
      <c r="AH29" t="e">
        <f t="shared" si="13"/>
        <v>#DIV/0!</v>
      </c>
      <c r="AI29" s="8">
        <v>-1</v>
      </c>
      <c r="AJ29" s="8">
        <v>0.85</v>
      </c>
      <c r="AK29" s="8">
        <v>0.85</v>
      </c>
      <c r="AL29" s="8">
        <v>9.9458990097045898</v>
      </c>
      <c r="AM29">
        <f t="shared" si="14"/>
        <v>0.84999999999999987</v>
      </c>
      <c r="AN29">
        <f t="shared" si="15"/>
        <v>2.5552724861827105E-2</v>
      </c>
      <c r="AO29" t="e">
        <f t="shared" si="16"/>
        <v>#DIV/0!</v>
      </c>
      <c r="AP29" t="e">
        <f t="shared" si="17"/>
        <v>#DIV/0!</v>
      </c>
      <c r="AQ29" t="e">
        <f t="shared" si="18"/>
        <v>#DIV/0!</v>
      </c>
      <c r="AR29" s="8">
        <v>1799.3626708984375</v>
      </c>
      <c r="AS29" s="8">
        <v>0.5</v>
      </c>
      <c r="AT29" t="e">
        <f t="shared" si="19"/>
        <v>#DIV/0!</v>
      </c>
      <c r="AU29">
        <f t="shared" si="20"/>
        <v>5.3533288044554421</v>
      </c>
      <c r="AV29">
        <f t="shared" si="21"/>
        <v>1.0863514441173261</v>
      </c>
      <c r="AW29">
        <f t="shared" si="22"/>
        <v>26.833694458007813</v>
      </c>
      <c r="AX29" s="8">
        <v>2</v>
      </c>
      <c r="AY29">
        <f t="shared" si="23"/>
        <v>4.644859790802002</v>
      </c>
      <c r="AZ29" s="8">
        <v>1</v>
      </c>
      <c r="BA29">
        <f t="shared" si="24"/>
        <v>9.2897195816040039</v>
      </c>
      <c r="BB29" s="8">
        <v>25.696182250976563</v>
      </c>
      <c r="BC29" s="8">
        <v>26.833694458007813</v>
      </c>
      <c r="BD29" s="8">
        <v>25.132888793945313</v>
      </c>
      <c r="BE29" s="8">
        <v>400.99435424804687</v>
      </c>
      <c r="BF29" s="8">
        <v>378.11676025390625</v>
      </c>
      <c r="BG29" s="8">
        <v>21.351005554199219</v>
      </c>
      <c r="BH29" s="8">
        <v>24.332473754882813</v>
      </c>
      <c r="BI29" s="8">
        <v>65.08062744140625</v>
      </c>
      <c r="BJ29" s="8">
        <v>74.168533325195313</v>
      </c>
      <c r="BK29" s="8">
        <v>350.36892700195312</v>
      </c>
      <c r="BL29" s="8">
        <v>1798.0726318359375</v>
      </c>
      <c r="BM29" s="8">
        <v>1357.518798828125</v>
      </c>
      <c r="BN29" s="8">
        <v>101.01715850830078</v>
      </c>
      <c r="BO29" s="8">
        <v>-5.612762451171875</v>
      </c>
      <c r="BP29" s="8">
        <v>-1.2037591934204102</v>
      </c>
      <c r="BQ29" s="8">
        <v>0.25</v>
      </c>
      <c r="BR29" s="8">
        <v>-1.355140209197998</v>
      </c>
      <c r="BS29" s="8">
        <v>7.355140209197998</v>
      </c>
      <c r="BT29" s="8">
        <v>1</v>
      </c>
      <c r="BU29" s="8">
        <v>0</v>
      </c>
      <c r="BV29" s="8">
        <v>0.15999999642372131</v>
      </c>
      <c r="BW29" s="8">
        <v>111115</v>
      </c>
      <c r="BX29">
        <f t="shared" si="25"/>
        <v>1.7518446350097654</v>
      </c>
      <c r="BY29">
        <f t="shared" si="26"/>
        <v>5.3533288044554424E-3</v>
      </c>
      <c r="BZ29">
        <f t="shared" si="27"/>
        <v>299.98369445800779</v>
      </c>
      <c r="CA29">
        <f t="shared" si="28"/>
        <v>298.84618225097654</v>
      </c>
      <c r="CB29">
        <f t="shared" si="29"/>
        <v>287.69161466334117</v>
      </c>
      <c r="CC29">
        <f t="shared" si="30"/>
        <v>0.14150126824092238</v>
      </c>
      <c r="CD29">
        <f t="shared" si="31"/>
        <v>3.544348802313392</v>
      </c>
      <c r="CE29">
        <f t="shared" si="32"/>
        <v>35.086601668984244</v>
      </c>
      <c r="CF29">
        <f t="shared" si="33"/>
        <v>10.754127914101431</v>
      </c>
      <c r="CG29">
        <f t="shared" si="34"/>
        <v>26.264938354492188</v>
      </c>
      <c r="CH29">
        <f t="shared" si="35"/>
        <v>3.4275211753883599</v>
      </c>
      <c r="CI29">
        <f t="shared" si="36"/>
        <v>0.48300372860955559</v>
      </c>
      <c r="CJ29">
        <f t="shared" si="37"/>
        <v>2.4579973581960659</v>
      </c>
      <c r="CK29">
        <f t="shared" si="38"/>
        <v>0.96952381719229397</v>
      </c>
      <c r="CL29">
        <f t="shared" si="39"/>
        <v>0.30415056551876174</v>
      </c>
      <c r="CM29">
        <f t="shared" si="40"/>
        <v>25.001347843717173</v>
      </c>
      <c r="CN29">
        <f t="shared" si="41"/>
        <v>0.65454927501107052</v>
      </c>
      <c r="CO29">
        <f t="shared" si="42"/>
        <v>70.05367672602334</v>
      </c>
      <c r="CP29">
        <f t="shared" si="43"/>
        <v>372.58670749613071</v>
      </c>
      <c r="CQ29">
        <f t="shared" si="44"/>
        <v>7.1548690199837339E-2</v>
      </c>
      <c r="CR29">
        <f t="shared" si="45"/>
        <v>0</v>
      </c>
      <c r="CS29">
        <f t="shared" si="46"/>
        <v>1528.3617370605466</v>
      </c>
      <c r="CT29">
        <f t="shared" si="47"/>
        <v>0</v>
      </c>
      <c r="CU29" t="e">
        <f t="shared" si="48"/>
        <v>#DIV/0!</v>
      </c>
      <c r="CV29" t="e">
        <f t="shared" si="49"/>
        <v>#DIV/0!</v>
      </c>
    </row>
    <row r="30" spans="1:100" x14ac:dyDescent="0.3">
      <c r="A30" s="4" t="str">
        <f>VLOOKUP(B30,ListCodeMtrx!A$1:B$91,2,TRUE)</f>
        <v>M13</v>
      </c>
      <c r="B30">
        <v>13</v>
      </c>
      <c r="C30" s="10">
        <v>13</v>
      </c>
      <c r="D30" s="10">
        <v>1</v>
      </c>
      <c r="E30" s="10">
        <v>3</v>
      </c>
      <c r="F30" s="1">
        <v>68</v>
      </c>
      <c r="G30" s="3">
        <v>41312</v>
      </c>
      <c r="H30" s="11">
        <v>1</v>
      </c>
      <c r="I30" s="11">
        <v>181.94020476988092</v>
      </c>
      <c r="J30" s="11">
        <v>2.7867026600725615</v>
      </c>
      <c r="K30" s="11">
        <v>212.3099153537128</v>
      </c>
      <c r="L30" s="11">
        <v>299.63273262895751</v>
      </c>
      <c r="M30" s="1">
        <v>51.2</v>
      </c>
      <c r="N30" s="8">
        <v>11</v>
      </c>
      <c r="O30" s="8" t="s">
        <v>215</v>
      </c>
      <c r="P30" s="12">
        <v>0.16111111111111112</v>
      </c>
      <c r="Q30" s="12">
        <f t="shared" si="7"/>
        <v>0.46494212962962966</v>
      </c>
      <c r="R30" s="8">
        <v>2526</v>
      </c>
      <c r="S30" s="8">
        <v>0</v>
      </c>
      <c r="T30" s="13">
        <v>800</v>
      </c>
      <c r="U30" s="14">
        <f t="shared" si="8"/>
        <v>58.440041136780223</v>
      </c>
      <c r="V30" s="14">
        <f t="shared" si="9"/>
        <v>0.53365795521481663</v>
      </c>
      <c r="W30" s="14">
        <f t="shared" si="10"/>
        <v>569.49942580875722</v>
      </c>
      <c r="X30" s="15">
        <v>26.718502044677734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t="e">
        <f t="shared" si="11"/>
        <v>#DIV/0!</v>
      </c>
      <c r="AG30" t="e">
        <f t="shared" si="12"/>
        <v>#DIV/0!</v>
      </c>
      <c r="AH30" t="e">
        <f t="shared" si="13"/>
        <v>#DIV/0!</v>
      </c>
      <c r="AI30" s="8">
        <v>-1</v>
      </c>
      <c r="AJ30" s="8">
        <v>0.85</v>
      </c>
      <c r="AK30" s="8">
        <v>0.85</v>
      </c>
      <c r="AL30" s="8">
        <v>9.9458990097045898</v>
      </c>
      <c r="AM30">
        <f t="shared" si="14"/>
        <v>0.84999999999999987</v>
      </c>
      <c r="AN30">
        <f t="shared" si="15"/>
        <v>3.8880172783413186E-2</v>
      </c>
      <c r="AO30" t="e">
        <f t="shared" si="16"/>
        <v>#DIV/0!</v>
      </c>
      <c r="AP30" t="e">
        <f t="shared" si="17"/>
        <v>#DIV/0!</v>
      </c>
      <c r="AQ30" t="e">
        <f t="shared" si="18"/>
        <v>#DIV/0!</v>
      </c>
      <c r="AR30" s="8">
        <v>1799.3626708984375</v>
      </c>
      <c r="AS30" s="8">
        <v>0.5</v>
      </c>
      <c r="AT30" t="e">
        <f t="shared" si="19"/>
        <v>#DIV/0!</v>
      </c>
      <c r="AU30">
        <f t="shared" si="20"/>
        <v>5.7576374078015435</v>
      </c>
      <c r="AV30">
        <f t="shared" si="21"/>
        <v>1.1186248449577398</v>
      </c>
      <c r="AW30">
        <f t="shared" si="22"/>
        <v>26.718502044677734</v>
      </c>
      <c r="AX30" s="8">
        <v>2</v>
      </c>
      <c r="AY30">
        <f t="shared" si="23"/>
        <v>4.644859790802002</v>
      </c>
      <c r="AZ30" s="8">
        <v>1</v>
      </c>
      <c r="BA30">
        <f t="shared" si="24"/>
        <v>9.2897195816040039</v>
      </c>
      <c r="BB30" s="8">
        <v>25.687919616699219</v>
      </c>
      <c r="BC30" s="8">
        <v>26.718502044677734</v>
      </c>
      <c r="BD30" s="8">
        <v>25.132749557495117</v>
      </c>
      <c r="BE30" s="8">
        <v>801.29833984375</v>
      </c>
      <c r="BF30" s="8">
        <v>765.4200439453125</v>
      </c>
      <c r="BG30" s="8">
        <v>20.568805694580078</v>
      </c>
      <c r="BH30" s="8">
        <v>23.777585983276367</v>
      </c>
      <c r="BI30" s="8">
        <v>62.722980499267578</v>
      </c>
      <c r="BJ30" s="8">
        <v>72.507896423339844</v>
      </c>
      <c r="BK30" s="8">
        <v>350.33465576171875</v>
      </c>
      <c r="BL30" s="8">
        <v>1798.5892333984375</v>
      </c>
      <c r="BM30" s="8">
        <v>1337.76806640625</v>
      </c>
      <c r="BN30" s="8">
        <v>101.01049041748047</v>
      </c>
      <c r="BO30" s="8">
        <v>-16.421661376953125</v>
      </c>
      <c r="BP30" s="8">
        <v>-1.0889272689819336</v>
      </c>
      <c r="BQ30" s="8">
        <v>0.25</v>
      </c>
      <c r="BR30" s="8">
        <v>-1.355140209197998</v>
      </c>
      <c r="BS30" s="8">
        <v>7.355140209197998</v>
      </c>
      <c r="BT30" s="8">
        <v>1</v>
      </c>
      <c r="BU30" s="8">
        <v>0</v>
      </c>
      <c r="BV30" s="8">
        <v>0.15999999642372131</v>
      </c>
      <c r="BW30" s="8">
        <v>111115</v>
      </c>
      <c r="BX30">
        <f t="shared" si="25"/>
        <v>1.7516732788085936</v>
      </c>
      <c r="BY30">
        <f t="shared" si="26"/>
        <v>5.7576374078015437E-3</v>
      </c>
      <c r="BZ30">
        <f t="shared" si="27"/>
        <v>299.86850204467771</v>
      </c>
      <c r="CA30">
        <f t="shared" si="28"/>
        <v>298.8379196166992</v>
      </c>
      <c r="CB30">
        <f t="shared" si="29"/>
        <v>287.77427091149366</v>
      </c>
      <c r="CC30">
        <f t="shared" si="30"/>
        <v>8.0775087554661146E-2</v>
      </c>
      <c r="CD30">
        <f t="shared" si="31"/>
        <v>3.520410466072295</v>
      </c>
      <c r="CE30">
        <f t="shared" si="32"/>
        <v>34.851929255291161</v>
      </c>
      <c r="CF30">
        <f t="shared" si="33"/>
        <v>11.074343272014794</v>
      </c>
      <c r="CG30">
        <f t="shared" si="34"/>
        <v>26.203210830688477</v>
      </c>
      <c r="CH30">
        <f t="shared" si="35"/>
        <v>3.4150464215258176</v>
      </c>
      <c r="CI30">
        <f t="shared" si="36"/>
        <v>0.50466682542298691</v>
      </c>
      <c r="CJ30">
        <f t="shared" si="37"/>
        <v>2.4017856211145552</v>
      </c>
      <c r="CK30">
        <f t="shared" si="38"/>
        <v>1.0132608004112624</v>
      </c>
      <c r="CL30">
        <f t="shared" si="39"/>
        <v>0.31789932507817381</v>
      </c>
      <c r="CM30">
        <f t="shared" si="40"/>
        <v>57.5254162934161</v>
      </c>
      <c r="CN30">
        <f t="shared" si="41"/>
        <v>0.74403516123422375</v>
      </c>
      <c r="CO30">
        <f t="shared" si="42"/>
        <v>69.043311316132701</v>
      </c>
      <c r="CP30">
        <f t="shared" si="43"/>
        <v>756.92742424440314</v>
      </c>
      <c r="CQ30">
        <f t="shared" si="44"/>
        <v>5.3306219649289624E-2</v>
      </c>
      <c r="CR30">
        <f t="shared" si="45"/>
        <v>0</v>
      </c>
      <c r="CS30">
        <f t="shared" si="46"/>
        <v>1528.8008483886717</v>
      </c>
      <c r="CT30">
        <f t="shared" si="47"/>
        <v>0</v>
      </c>
      <c r="CU30" t="e">
        <f t="shared" si="48"/>
        <v>#DIV/0!</v>
      </c>
      <c r="CV30" t="e">
        <f t="shared" si="49"/>
        <v>#DIV/0!</v>
      </c>
    </row>
    <row r="31" spans="1:100" x14ac:dyDescent="0.3">
      <c r="A31" s="4" t="str">
        <f>VLOOKUP(B31,ListCodeMtrx!A$1:B$91,2,TRUE)</f>
        <v>M13</v>
      </c>
      <c r="B31" s="5">
        <v>13</v>
      </c>
      <c r="C31" s="10">
        <v>13</v>
      </c>
      <c r="D31" s="10">
        <v>1</v>
      </c>
      <c r="E31" s="10">
        <v>3</v>
      </c>
      <c r="F31" s="1">
        <v>68</v>
      </c>
      <c r="G31" s="17">
        <v>41312</v>
      </c>
      <c r="H31" s="11">
        <v>1</v>
      </c>
      <c r="I31" s="11">
        <v>181.94020476988092</v>
      </c>
      <c r="J31" s="11">
        <v>2.7867026600725615</v>
      </c>
      <c r="K31" s="11">
        <v>212.3099153537128</v>
      </c>
      <c r="L31" s="11">
        <v>299.63273262895751</v>
      </c>
      <c r="M31" s="1">
        <v>51.2</v>
      </c>
      <c r="N31" s="19">
        <v>12</v>
      </c>
      <c r="O31" s="19" t="s">
        <v>216</v>
      </c>
      <c r="P31" s="12">
        <v>0.16111111111111112</v>
      </c>
      <c r="Q31" s="12">
        <f t="shared" si="7"/>
        <v>0.4669444444444445</v>
      </c>
      <c r="R31" s="19">
        <v>2690.5</v>
      </c>
      <c r="S31" s="19">
        <v>0</v>
      </c>
      <c r="T31" s="21">
        <v>400</v>
      </c>
      <c r="U31" s="5">
        <f t="shared" si="8"/>
        <v>36.720425284315972</v>
      </c>
      <c r="V31" s="5">
        <f t="shared" si="9"/>
        <v>0.529781017004057</v>
      </c>
      <c r="W31" s="5">
        <f t="shared" si="10"/>
        <v>254.99656479368036</v>
      </c>
      <c r="X31" s="5">
        <v>26.740816116333008</v>
      </c>
      <c r="Y31" s="19">
        <v>2</v>
      </c>
      <c r="Z31" s="19">
        <v>2</v>
      </c>
      <c r="AA31" s="19">
        <v>0</v>
      </c>
      <c r="AB31" s="19">
        <v>0</v>
      </c>
      <c r="AC31" s="19">
        <v>275.193359375</v>
      </c>
      <c r="AD31" s="19">
        <v>634.32623291015625</v>
      </c>
      <c r="AE31" s="19">
        <v>388.15283203125</v>
      </c>
      <c r="AF31" s="5" t="e">
        <f t="shared" si="11"/>
        <v>#DIV/0!</v>
      </c>
      <c r="AG31" s="5">
        <f t="shared" si="12"/>
        <v>0.56616430931372597</v>
      </c>
      <c r="AH31" s="5">
        <f t="shared" si="13"/>
        <v>0.38808642636378776</v>
      </c>
      <c r="AI31" s="19">
        <v>-1</v>
      </c>
      <c r="AJ31" s="19">
        <v>0.85</v>
      </c>
      <c r="AK31" s="19">
        <v>0.85</v>
      </c>
      <c r="AL31" s="19">
        <v>9.9458990097045898</v>
      </c>
      <c r="AM31" s="5">
        <f t="shared" si="14"/>
        <v>0.84999999999999987</v>
      </c>
      <c r="AN31" s="5">
        <f t="shared" si="15"/>
        <v>2.4682204643741899E-2</v>
      </c>
      <c r="AO31" s="5">
        <f t="shared" si="16"/>
        <v>0.68546607403459503</v>
      </c>
      <c r="AP31" s="5">
        <f t="shared" si="17"/>
        <v>2.3050201296673505</v>
      </c>
      <c r="AQ31" s="5">
        <f t="shared" si="18"/>
        <v>-1</v>
      </c>
      <c r="AR31" s="19">
        <v>1797.933837890625</v>
      </c>
      <c r="AS31" s="19">
        <v>0.5</v>
      </c>
      <c r="AT31" s="5">
        <f t="shared" si="19"/>
        <v>296.54533014383844</v>
      </c>
      <c r="AU31" s="5">
        <f t="shared" si="20"/>
        <v>6.1955403383041689</v>
      </c>
      <c r="AV31" s="5">
        <f t="shared" si="21"/>
        <v>1.2124648633539352</v>
      </c>
      <c r="AW31" s="5">
        <f t="shared" si="22"/>
        <v>26.740816116333008</v>
      </c>
      <c r="AX31" s="19">
        <v>2</v>
      </c>
      <c r="AY31" s="5">
        <f t="shared" si="23"/>
        <v>4.644859790802002</v>
      </c>
      <c r="AZ31" s="19">
        <v>1</v>
      </c>
      <c r="BA31" s="5">
        <f t="shared" si="24"/>
        <v>9.2897195816040039</v>
      </c>
      <c r="BB31" s="19">
        <v>25.703432083129883</v>
      </c>
      <c r="BC31" s="19">
        <v>26.740816116333008</v>
      </c>
      <c r="BD31" s="19">
        <v>25.132316589355469</v>
      </c>
      <c r="BE31" s="19">
        <v>399.82498168945312</v>
      </c>
      <c r="BF31" s="19">
        <v>377.51837158203125</v>
      </c>
      <c r="BG31" s="19">
        <v>19.438810348510742</v>
      </c>
      <c r="BH31" s="19">
        <v>22.896041870117188</v>
      </c>
      <c r="BI31" s="19">
        <v>59.218307495117188</v>
      </c>
      <c r="BJ31" s="19">
        <v>69.750396728515625</v>
      </c>
      <c r="BK31" s="19">
        <v>350.20431518554687</v>
      </c>
      <c r="BL31" s="19">
        <v>1797.933837890625</v>
      </c>
      <c r="BM31" s="19">
        <v>1321.6968994140625</v>
      </c>
      <c r="BN31" s="19">
        <v>101.00312042236328</v>
      </c>
      <c r="BO31" s="19">
        <v>-5.545806884765625</v>
      </c>
      <c r="BP31" s="19">
        <v>-1.1002588272094727</v>
      </c>
      <c r="BQ31" s="19">
        <v>0.25</v>
      </c>
      <c r="BR31" s="19">
        <v>-1.355140209197998</v>
      </c>
      <c r="BS31" s="19">
        <v>7.355140209197998</v>
      </c>
      <c r="BT31" s="19">
        <v>1</v>
      </c>
      <c r="BU31" s="19">
        <v>0</v>
      </c>
      <c r="BV31" s="19">
        <v>0.15999999642372131</v>
      </c>
      <c r="BW31" s="19">
        <v>111115</v>
      </c>
      <c r="BX31" s="5">
        <f t="shared" si="25"/>
        <v>1.7510215759277341</v>
      </c>
      <c r="BY31" s="5">
        <f t="shared" si="26"/>
        <v>6.1955403383041688E-3</v>
      </c>
      <c r="BZ31" s="5">
        <f t="shared" si="27"/>
        <v>299.89081611633299</v>
      </c>
      <c r="CA31" s="5">
        <f t="shared" si="28"/>
        <v>298.85343208312986</v>
      </c>
      <c r="CB31" s="5">
        <f t="shared" si="29"/>
        <v>287.66940763258754</v>
      </c>
      <c r="CC31" s="5">
        <f t="shared" si="30"/>
        <v>9.0230434946409963E-3</v>
      </c>
      <c r="CD31" s="5">
        <f t="shared" si="31"/>
        <v>3.5250365375568533</v>
      </c>
      <c r="CE31" s="5">
        <f t="shared" si="32"/>
        <v>34.900273603590257</v>
      </c>
      <c r="CF31" s="5">
        <f t="shared" si="33"/>
        <v>12.00423173347307</v>
      </c>
      <c r="CG31" s="5">
        <f t="shared" si="34"/>
        <v>26.222124099731445</v>
      </c>
      <c r="CH31" s="5">
        <f t="shared" si="35"/>
        <v>3.4188644570544469</v>
      </c>
      <c r="CI31" s="5">
        <f t="shared" si="36"/>
        <v>0.50119830822377154</v>
      </c>
      <c r="CJ31" s="5">
        <f t="shared" si="37"/>
        <v>2.3125716742029181</v>
      </c>
      <c r="CK31" s="5">
        <f t="shared" si="38"/>
        <v>1.1062927828515288</v>
      </c>
      <c r="CL31" s="5">
        <f t="shared" si="39"/>
        <v>0.31569736196088627</v>
      </c>
      <c r="CM31" s="5">
        <f t="shared" si="40"/>
        <v>25.755448741145059</v>
      </c>
      <c r="CN31" s="5">
        <f t="shared" si="41"/>
        <v>0.67545471687931347</v>
      </c>
      <c r="CO31" s="5">
        <f t="shared" si="42"/>
        <v>66.49157889856734</v>
      </c>
      <c r="CP31" s="5">
        <f t="shared" si="43"/>
        <v>372.18208842532619</v>
      </c>
      <c r="CQ31" s="5">
        <f t="shared" si="44"/>
        <v>6.5602271869429851E-2</v>
      </c>
      <c r="CR31" s="5">
        <f t="shared" si="45"/>
        <v>0</v>
      </c>
      <c r="CS31" s="5">
        <f t="shared" si="46"/>
        <v>1528.2437622070311</v>
      </c>
      <c r="CT31" s="5">
        <f t="shared" si="47"/>
        <v>359.13287353515625</v>
      </c>
      <c r="CU31" s="5">
        <f t="shared" si="48"/>
        <v>0.38808642636378776</v>
      </c>
      <c r="CV31" s="5" t="e">
        <f t="shared" si="49"/>
        <v>#DIV/0!</v>
      </c>
    </row>
    <row r="32" spans="1:100" hidden="1" x14ac:dyDescent="0.3">
      <c r="A32" s="4" t="str">
        <f>VLOOKUP(B32,ListCodeMtrx!A$1:B$91,2,TRUE)</f>
        <v>M66</v>
      </c>
      <c r="B32">
        <v>66</v>
      </c>
      <c r="C32" s="10">
        <v>5</v>
      </c>
      <c r="D32" s="10">
        <v>3</v>
      </c>
      <c r="E32" s="10">
        <v>2</v>
      </c>
      <c r="F32" s="1">
        <v>68</v>
      </c>
      <c r="G32" s="3">
        <v>41312</v>
      </c>
      <c r="H32" s="11">
        <v>1</v>
      </c>
      <c r="I32" s="11">
        <v>159.29160528121892</v>
      </c>
      <c r="J32" s="11">
        <v>2.8882799888882364</v>
      </c>
      <c r="K32" s="11">
        <v>177.0640664790244</v>
      </c>
      <c r="L32" s="11">
        <v>267.74675032664101</v>
      </c>
      <c r="M32" s="1">
        <v>54.1</v>
      </c>
      <c r="N32" s="8">
        <v>13</v>
      </c>
      <c r="O32" s="8" t="s">
        <v>217</v>
      </c>
      <c r="P32" s="12">
        <v>0.16111111111111112</v>
      </c>
      <c r="Q32" s="12">
        <f t="shared" si="7"/>
        <v>0.47210648148148149</v>
      </c>
      <c r="R32" s="8">
        <v>3145.5</v>
      </c>
      <c r="S32" s="8">
        <v>0</v>
      </c>
      <c r="T32" s="13" t="s">
        <v>747</v>
      </c>
      <c r="U32">
        <f t="shared" si="8"/>
        <v>34.686660320607992</v>
      </c>
      <c r="V32">
        <f t="shared" si="9"/>
        <v>0.60925869088603246</v>
      </c>
      <c r="W32">
        <f t="shared" si="10"/>
        <v>277.08040467381346</v>
      </c>
      <c r="X32">
        <v>26.035022735595703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t="e">
        <f t="shared" si="11"/>
        <v>#DIV/0!</v>
      </c>
      <c r="AG32" t="e">
        <f t="shared" si="12"/>
        <v>#DIV/0!</v>
      </c>
      <c r="AH32" t="e">
        <f t="shared" si="13"/>
        <v>#DIV/0!</v>
      </c>
      <c r="AI32" s="8">
        <v>-1</v>
      </c>
      <c r="AJ32" s="8">
        <v>0.85</v>
      </c>
      <c r="AK32" s="8">
        <v>0.85</v>
      </c>
      <c r="AL32" s="8">
        <v>10.050127029418945</v>
      </c>
      <c r="AM32">
        <f t="shared" si="14"/>
        <v>0.85</v>
      </c>
      <c r="AN32">
        <f t="shared" si="15"/>
        <v>2.3328169438671244E-2</v>
      </c>
      <c r="AO32" t="e">
        <f t="shared" si="16"/>
        <v>#DIV/0!</v>
      </c>
      <c r="AP32" t="e">
        <f t="shared" si="17"/>
        <v>#DIV/0!</v>
      </c>
      <c r="AQ32" t="e">
        <f t="shared" si="18"/>
        <v>#DIV/0!</v>
      </c>
      <c r="AR32" s="8">
        <v>1797.933837890625</v>
      </c>
      <c r="AS32" s="8">
        <v>0.5</v>
      </c>
      <c r="AT32" t="e">
        <f t="shared" si="19"/>
        <v>#DIV/0!</v>
      </c>
      <c r="AU32">
        <f t="shared" si="20"/>
        <v>6.3846386798513119</v>
      </c>
      <c r="AV32">
        <f t="shared" si="21"/>
        <v>1.096140494829307</v>
      </c>
      <c r="AW32">
        <f t="shared" si="22"/>
        <v>26.035022735595703</v>
      </c>
      <c r="AX32" s="8">
        <v>2</v>
      </c>
      <c r="AY32">
        <f t="shared" si="23"/>
        <v>4.644859790802002</v>
      </c>
      <c r="AZ32" s="8">
        <v>1</v>
      </c>
      <c r="BA32">
        <f t="shared" si="24"/>
        <v>9.2897195816040039</v>
      </c>
      <c r="BB32" s="8">
        <v>25.680437088012695</v>
      </c>
      <c r="BC32" s="8">
        <v>26.035022735595703</v>
      </c>
      <c r="BD32" s="8">
        <v>25.132709503173828</v>
      </c>
      <c r="BE32" s="8">
        <v>400.28857421875</v>
      </c>
      <c r="BF32" s="8">
        <v>379.097900390625</v>
      </c>
      <c r="BG32" s="8">
        <v>19.062406539916992</v>
      </c>
      <c r="BH32" s="8">
        <v>22.6259765625</v>
      </c>
      <c r="BI32" s="8">
        <v>58.146381378173828</v>
      </c>
      <c r="BJ32" s="8">
        <v>69.016403198242188</v>
      </c>
      <c r="BK32" s="8">
        <v>350.220703125</v>
      </c>
      <c r="BL32" s="8">
        <v>1799.7257080078125</v>
      </c>
      <c r="BM32" s="8">
        <v>1961.1422119140625</v>
      </c>
      <c r="BN32" s="8">
        <v>100.99529266357422</v>
      </c>
      <c r="BO32" s="8">
        <v>-5.59588623046875</v>
      </c>
      <c r="BP32" s="8">
        <v>-1.095219612121582</v>
      </c>
      <c r="BQ32" s="8">
        <v>0.25</v>
      </c>
      <c r="BR32" s="8">
        <v>-1.355140209197998</v>
      </c>
      <c r="BS32" s="8">
        <v>7.355140209197998</v>
      </c>
      <c r="BT32" s="8">
        <v>1</v>
      </c>
      <c r="BU32" s="8">
        <v>0</v>
      </c>
      <c r="BV32" s="8">
        <v>0.15999999642372131</v>
      </c>
      <c r="BW32" s="8">
        <v>111115</v>
      </c>
      <c r="BX32">
        <f t="shared" si="25"/>
        <v>1.7511035156249999</v>
      </c>
      <c r="BY32">
        <f t="shared" si="26"/>
        <v>6.3846386798513122E-3</v>
      </c>
      <c r="BZ32">
        <f t="shared" si="27"/>
        <v>299.18502273559568</v>
      </c>
      <c r="CA32">
        <f t="shared" si="28"/>
        <v>298.83043708801267</v>
      </c>
      <c r="CB32">
        <f t="shared" si="29"/>
        <v>287.95610684492931</v>
      </c>
      <c r="CC32">
        <f t="shared" si="30"/>
        <v>8.4990725832406241E-3</v>
      </c>
      <c r="CD32">
        <f t="shared" si="31"/>
        <v>3.3812576195581654</v>
      </c>
      <c r="CE32">
        <f t="shared" si="32"/>
        <v>33.479358595667271</v>
      </c>
      <c r="CF32">
        <f t="shared" si="33"/>
        <v>10.853382033167271</v>
      </c>
      <c r="CG32">
        <f t="shared" si="34"/>
        <v>25.857729911804199</v>
      </c>
      <c r="CH32">
        <f t="shared" si="35"/>
        <v>3.3459561594407266</v>
      </c>
      <c r="CI32">
        <f t="shared" si="36"/>
        <v>0.57176026001749103</v>
      </c>
      <c r="CJ32">
        <f t="shared" si="37"/>
        <v>2.2851171247288584</v>
      </c>
      <c r="CK32">
        <f t="shared" si="38"/>
        <v>1.0608390347118681</v>
      </c>
      <c r="CL32">
        <f t="shared" si="39"/>
        <v>0.36054003047090666</v>
      </c>
      <c r="CM32">
        <f t="shared" si="40"/>
        <v>27.98381656137337</v>
      </c>
      <c r="CN32">
        <f t="shared" si="41"/>
        <v>0.73089406295394399</v>
      </c>
      <c r="CO32">
        <f t="shared" si="42"/>
        <v>68.699054052594803</v>
      </c>
      <c r="CP32">
        <f t="shared" si="43"/>
        <v>374.05716788826294</v>
      </c>
      <c r="CQ32">
        <f t="shared" si="44"/>
        <v>6.3705255689185655E-2</v>
      </c>
      <c r="CR32">
        <f t="shared" si="45"/>
        <v>0</v>
      </c>
      <c r="CS32">
        <f t="shared" si="46"/>
        <v>1529.7668518066405</v>
      </c>
      <c r="CT32">
        <f t="shared" si="47"/>
        <v>0</v>
      </c>
      <c r="CU32" t="e">
        <f t="shared" si="48"/>
        <v>#DIV/0!</v>
      </c>
      <c r="CV32" t="e">
        <f t="shared" si="49"/>
        <v>#DIV/0!</v>
      </c>
    </row>
    <row r="33" spans="1:100" x14ac:dyDescent="0.3">
      <c r="A33" s="4" t="str">
        <f>VLOOKUP(B33,ListCodeMtrx!A$1:B$91,2,TRUE)</f>
        <v>M66</v>
      </c>
      <c r="B33">
        <v>66</v>
      </c>
      <c r="C33" s="10">
        <v>5</v>
      </c>
      <c r="D33" s="10">
        <v>3</v>
      </c>
      <c r="E33" s="10">
        <v>2</v>
      </c>
      <c r="F33" s="1">
        <v>68</v>
      </c>
      <c r="G33" s="3">
        <v>41312</v>
      </c>
      <c r="H33" s="11">
        <v>1</v>
      </c>
      <c r="I33" s="11">
        <v>159.29160528121892</v>
      </c>
      <c r="J33" s="11">
        <v>2.8882799888882364</v>
      </c>
      <c r="K33" s="11">
        <v>177.0640664790244</v>
      </c>
      <c r="L33" s="11">
        <v>267.74675032664101</v>
      </c>
      <c r="M33" s="1">
        <v>54.1</v>
      </c>
      <c r="N33" s="8">
        <v>14</v>
      </c>
      <c r="O33" s="8" t="s">
        <v>218</v>
      </c>
      <c r="P33" s="12">
        <v>0.16111111111111112</v>
      </c>
      <c r="Q33" s="12">
        <f t="shared" si="7"/>
        <v>0.47412037037037036</v>
      </c>
      <c r="R33" s="8">
        <v>3319.5</v>
      </c>
      <c r="S33" s="8">
        <v>0</v>
      </c>
      <c r="T33" s="13">
        <v>50</v>
      </c>
      <c r="U33" s="14">
        <f t="shared" si="8"/>
        <v>-1.4707802437605044</v>
      </c>
      <c r="V33" s="14">
        <f t="shared" si="9"/>
        <v>0.59210921925385274</v>
      </c>
      <c r="W33" s="14">
        <f t="shared" si="10"/>
        <v>51.826037907720448</v>
      </c>
      <c r="X33" s="15">
        <v>26.164825439453125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t="e">
        <f t="shared" si="11"/>
        <v>#DIV/0!</v>
      </c>
      <c r="AG33" t="e">
        <f t="shared" si="12"/>
        <v>#DIV/0!</v>
      </c>
      <c r="AH33" t="e">
        <f t="shared" si="13"/>
        <v>#DIV/0!</v>
      </c>
      <c r="AI33" s="8">
        <v>-1</v>
      </c>
      <c r="AJ33" s="8">
        <v>0.85</v>
      </c>
      <c r="AK33" s="8">
        <v>0.85</v>
      </c>
      <c r="AL33" s="8">
        <v>10.050127029418945</v>
      </c>
      <c r="AM33">
        <f t="shared" si="14"/>
        <v>0.85</v>
      </c>
      <c r="AN33">
        <f t="shared" si="15"/>
        <v>-3.0786108185106709E-4</v>
      </c>
      <c r="AO33" t="e">
        <f t="shared" si="16"/>
        <v>#DIV/0!</v>
      </c>
      <c r="AP33" t="e">
        <f t="shared" si="17"/>
        <v>#DIV/0!</v>
      </c>
      <c r="AQ33" t="e">
        <f t="shared" si="18"/>
        <v>#DIV/0!</v>
      </c>
      <c r="AR33" s="8">
        <v>1797.933837890625</v>
      </c>
      <c r="AS33" s="8">
        <v>0.5</v>
      </c>
      <c r="AT33" t="e">
        <f t="shared" si="19"/>
        <v>#DIV/0!</v>
      </c>
      <c r="AU33">
        <f t="shared" si="20"/>
        <v>6.3023828005435183</v>
      </c>
      <c r="AV33">
        <f t="shared" si="21"/>
        <v>1.1111573329254201</v>
      </c>
      <c r="AW33">
        <f t="shared" si="22"/>
        <v>26.164825439453125</v>
      </c>
      <c r="AX33" s="8">
        <v>2</v>
      </c>
      <c r="AY33">
        <f t="shared" si="23"/>
        <v>4.644859790802002</v>
      </c>
      <c r="AZ33" s="8">
        <v>1</v>
      </c>
      <c r="BA33">
        <f t="shared" si="24"/>
        <v>9.2897195816040039</v>
      </c>
      <c r="BB33" s="8">
        <v>25.692367553710938</v>
      </c>
      <c r="BC33" s="8">
        <v>26.164825439453125</v>
      </c>
      <c r="BD33" s="8">
        <v>25.133136749267578</v>
      </c>
      <c r="BE33" s="8">
        <v>47.871067047119141</v>
      </c>
      <c r="BF33" s="8">
        <v>48.536026000976562</v>
      </c>
      <c r="BG33" s="8">
        <v>19.220626831054688</v>
      </c>
      <c r="BH33" s="8">
        <v>22.736452102661133</v>
      </c>
      <c r="BI33" s="8">
        <v>58.584392547607422</v>
      </c>
      <c r="BJ33" s="8">
        <v>69.300613403320313</v>
      </c>
      <c r="BK33" s="8">
        <v>350.36376953125</v>
      </c>
      <c r="BL33" s="8">
        <v>1799.0552978515625</v>
      </c>
      <c r="BM33" s="8">
        <v>1952.749755859375</v>
      </c>
      <c r="BN33" s="8">
        <v>100.98988342285156</v>
      </c>
      <c r="BO33" s="8">
        <v>5.7857513427734375E-2</v>
      </c>
      <c r="BP33" s="8">
        <v>-1.2016382217407227</v>
      </c>
      <c r="BQ33" s="8">
        <v>0.25</v>
      </c>
      <c r="BR33" s="8">
        <v>-1.355140209197998</v>
      </c>
      <c r="BS33" s="8">
        <v>7.355140209197998</v>
      </c>
      <c r="BT33" s="8">
        <v>1</v>
      </c>
      <c r="BU33" s="8">
        <v>0</v>
      </c>
      <c r="BV33" s="8">
        <v>0.15999999642372131</v>
      </c>
      <c r="BW33" s="8">
        <v>111135</v>
      </c>
      <c r="BX33">
        <f t="shared" si="25"/>
        <v>1.75181884765625</v>
      </c>
      <c r="BY33">
        <f t="shared" si="26"/>
        <v>6.3023828005435182E-3</v>
      </c>
      <c r="BZ33">
        <f t="shared" si="27"/>
        <v>299.3148254394531</v>
      </c>
      <c r="CA33">
        <f t="shared" si="28"/>
        <v>298.84236755371091</v>
      </c>
      <c r="CB33">
        <f t="shared" si="29"/>
        <v>287.84884122232688</v>
      </c>
      <c r="CC33">
        <f t="shared" si="30"/>
        <v>1.6443921721331408E-2</v>
      </c>
      <c r="CD33">
        <f t="shared" si="31"/>
        <v>3.4073089802224161</v>
      </c>
      <c r="CE33">
        <f t="shared" si="32"/>
        <v>33.739111926248889</v>
      </c>
      <c r="CF33">
        <f t="shared" si="33"/>
        <v>11.002659823587756</v>
      </c>
      <c r="CG33">
        <f t="shared" si="34"/>
        <v>25.928596496582031</v>
      </c>
      <c r="CH33">
        <f t="shared" si="35"/>
        <v>3.3600278666731578</v>
      </c>
      <c r="CI33">
        <f t="shared" si="36"/>
        <v>0.55663063177873162</v>
      </c>
      <c r="CJ33">
        <f t="shared" si="37"/>
        <v>2.2961516472969961</v>
      </c>
      <c r="CK33">
        <f t="shared" si="38"/>
        <v>1.0638762193761617</v>
      </c>
      <c r="CL33">
        <f t="shared" si="39"/>
        <v>0.35091671513144063</v>
      </c>
      <c r="CM33">
        <f t="shared" si="40"/>
        <v>5.2339055265689742</v>
      </c>
      <c r="CN33">
        <f t="shared" si="41"/>
        <v>1.0677849461074067</v>
      </c>
      <c r="CO33">
        <f t="shared" si="42"/>
        <v>68.452183353102797</v>
      </c>
      <c r="CP33">
        <f t="shared" si="43"/>
        <v>48.749762627968899</v>
      </c>
      <c r="CQ33">
        <f t="shared" si="44"/>
        <v>-2.0652022387541605E-2</v>
      </c>
      <c r="CR33">
        <f t="shared" si="45"/>
        <v>0</v>
      </c>
      <c r="CS33">
        <f t="shared" si="46"/>
        <v>1529.1970031738281</v>
      </c>
      <c r="CT33">
        <f t="shared" si="47"/>
        <v>0</v>
      </c>
      <c r="CU33" t="e">
        <f t="shared" si="48"/>
        <v>#DIV/0!</v>
      </c>
      <c r="CV33" t="e">
        <f t="shared" si="49"/>
        <v>#DIV/0!</v>
      </c>
    </row>
    <row r="34" spans="1:100" x14ac:dyDescent="0.3">
      <c r="A34" s="4" t="str">
        <f>VLOOKUP(B34,ListCodeMtrx!A$1:B$91,2,TRUE)</f>
        <v>M66</v>
      </c>
      <c r="B34">
        <v>66</v>
      </c>
      <c r="C34" s="10">
        <v>5</v>
      </c>
      <c r="D34" s="10">
        <v>3</v>
      </c>
      <c r="E34" s="10">
        <v>2</v>
      </c>
      <c r="F34" s="1">
        <v>68</v>
      </c>
      <c r="G34" s="3">
        <v>41312</v>
      </c>
      <c r="H34" s="11">
        <v>1</v>
      </c>
      <c r="I34" s="11">
        <v>159.29160528121892</v>
      </c>
      <c r="J34" s="11">
        <v>2.8882799888882364</v>
      </c>
      <c r="K34" s="11">
        <v>177.0640664790244</v>
      </c>
      <c r="L34" s="11">
        <v>267.74675032664101</v>
      </c>
      <c r="M34" s="1">
        <v>54.1</v>
      </c>
      <c r="N34" s="8">
        <v>15</v>
      </c>
      <c r="O34" s="8" t="s">
        <v>219</v>
      </c>
      <c r="P34" s="12">
        <v>0.16111111111111112</v>
      </c>
      <c r="Q34" s="12">
        <f t="shared" si="7"/>
        <v>0.47655092592592596</v>
      </c>
      <c r="R34" s="8">
        <v>3529.5</v>
      </c>
      <c r="S34" s="8">
        <v>0</v>
      </c>
      <c r="T34" s="13">
        <v>150</v>
      </c>
      <c r="U34" s="14">
        <f t="shared" si="8"/>
        <v>12.190867882431716</v>
      </c>
      <c r="V34" s="14">
        <f t="shared" si="9"/>
        <v>0.57994437735412074</v>
      </c>
      <c r="W34" s="14">
        <f t="shared" si="10"/>
        <v>105.97081611153307</v>
      </c>
      <c r="X34" s="15">
        <v>26.172046661376953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t="e">
        <f t="shared" si="11"/>
        <v>#DIV/0!</v>
      </c>
      <c r="AG34" t="e">
        <f t="shared" si="12"/>
        <v>#DIV/0!</v>
      </c>
      <c r="AH34" t="e">
        <f t="shared" si="13"/>
        <v>#DIV/0!</v>
      </c>
      <c r="AI34" s="8">
        <v>-1</v>
      </c>
      <c r="AJ34" s="8">
        <v>0.85</v>
      </c>
      <c r="AK34" s="8">
        <v>0.85</v>
      </c>
      <c r="AL34" s="8">
        <v>10.050127029418945</v>
      </c>
      <c r="AM34">
        <f t="shared" si="14"/>
        <v>0.85</v>
      </c>
      <c r="AN34">
        <f t="shared" si="15"/>
        <v>8.6249379600637378E-3</v>
      </c>
      <c r="AO34" t="e">
        <f t="shared" si="16"/>
        <v>#DIV/0!</v>
      </c>
      <c r="AP34" t="e">
        <f t="shared" si="17"/>
        <v>#DIV/0!</v>
      </c>
      <c r="AQ34" t="e">
        <f t="shared" si="18"/>
        <v>#DIV/0!</v>
      </c>
      <c r="AR34" s="8">
        <v>1797.933837890625</v>
      </c>
      <c r="AS34" s="8">
        <v>0.5</v>
      </c>
      <c r="AT34" t="e">
        <f t="shared" si="19"/>
        <v>#DIV/0!</v>
      </c>
      <c r="AU34">
        <f t="shared" si="20"/>
        <v>6.138396689524912</v>
      </c>
      <c r="AV34">
        <f t="shared" si="21"/>
        <v>1.1034377026204116</v>
      </c>
      <c r="AW34">
        <f t="shared" si="22"/>
        <v>26.172046661376953</v>
      </c>
      <c r="AX34" s="8">
        <v>2</v>
      </c>
      <c r="AY34">
        <f t="shared" si="23"/>
        <v>4.644859790802002</v>
      </c>
      <c r="AZ34" s="8">
        <v>1</v>
      </c>
      <c r="BA34">
        <f t="shared" si="24"/>
        <v>9.2897195816040039</v>
      </c>
      <c r="BB34" s="8">
        <v>25.691606521606445</v>
      </c>
      <c r="BC34" s="8">
        <v>26.172046661376953</v>
      </c>
      <c r="BD34" s="8">
        <v>25.131919860839844</v>
      </c>
      <c r="BE34" s="8">
        <v>151.09136962890625</v>
      </c>
      <c r="BF34" s="8">
        <v>143.62834167480469</v>
      </c>
      <c r="BG34" s="8">
        <v>19.404701232910156</v>
      </c>
      <c r="BH34" s="8">
        <v>22.829076766967773</v>
      </c>
      <c r="BI34" s="8">
        <v>59.143501281738281</v>
      </c>
      <c r="BJ34" s="8">
        <v>69.580642700195313</v>
      </c>
      <c r="BK34" s="8">
        <v>350.327392578125</v>
      </c>
      <c r="BL34" s="8">
        <v>1799.27880859375</v>
      </c>
      <c r="BM34" s="8">
        <v>1947.28857421875</v>
      </c>
      <c r="BN34" s="8">
        <v>100.98199462890625</v>
      </c>
      <c r="BO34" s="8">
        <v>-0.99626541137695313</v>
      </c>
      <c r="BP34" s="8">
        <v>-1.1735677719116211</v>
      </c>
      <c r="BQ34" s="8">
        <v>0.5</v>
      </c>
      <c r="BR34" s="8">
        <v>-1.355140209197998</v>
      </c>
      <c r="BS34" s="8">
        <v>7.355140209197998</v>
      </c>
      <c r="BT34" s="8">
        <v>1</v>
      </c>
      <c r="BU34" s="8">
        <v>0</v>
      </c>
      <c r="BV34" s="8">
        <v>0.15999999642372131</v>
      </c>
      <c r="BW34" s="8">
        <v>111115</v>
      </c>
      <c r="BX34">
        <f t="shared" si="25"/>
        <v>1.751636962890625</v>
      </c>
      <c r="BY34">
        <f t="shared" si="26"/>
        <v>6.138396689524912E-3</v>
      </c>
      <c r="BZ34">
        <f t="shared" si="27"/>
        <v>299.32204666137693</v>
      </c>
      <c r="CA34">
        <f t="shared" si="28"/>
        <v>298.84160652160642</v>
      </c>
      <c r="CB34">
        <f t="shared" si="29"/>
        <v>287.88460294027755</v>
      </c>
      <c r="CC34">
        <f t="shared" si="30"/>
        <v>4.285604641509199E-2</v>
      </c>
      <c r="CD34">
        <f t="shared" si="31"/>
        <v>3.40876341008524</v>
      </c>
      <c r="CE34">
        <f t="shared" si="32"/>
        <v>33.756150515861137</v>
      </c>
      <c r="CF34">
        <f t="shared" si="33"/>
        <v>10.927073748893363</v>
      </c>
      <c r="CG34">
        <f t="shared" si="34"/>
        <v>25.931826591491699</v>
      </c>
      <c r="CH34">
        <f t="shared" si="35"/>
        <v>3.3606704841175614</v>
      </c>
      <c r="CI34">
        <f t="shared" si="36"/>
        <v>0.54586667397705835</v>
      </c>
      <c r="CJ34">
        <f t="shared" si="37"/>
        <v>2.3053257074648283</v>
      </c>
      <c r="CK34">
        <f t="shared" si="38"/>
        <v>1.0553447766527331</v>
      </c>
      <c r="CL34">
        <f t="shared" si="39"/>
        <v>0.34407298436519912</v>
      </c>
      <c r="CM34">
        <f t="shared" si="40"/>
        <v>10.701144383395643</v>
      </c>
      <c r="CN34">
        <f t="shared" si="41"/>
        <v>0.73781271074943067</v>
      </c>
      <c r="CO34">
        <f t="shared" si="42"/>
        <v>68.644358234964045</v>
      </c>
      <c r="CP34">
        <f t="shared" si="43"/>
        <v>141.85674119787822</v>
      </c>
      <c r="CQ34">
        <f t="shared" si="44"/>
        <v>5.8991507562509614E-2</v>
      </c>
      <c r="CR34">
        <f t="shared" si="45"/>
        <v>0</v>
      </c>
      <c r="CS34">
        <f t="shared" si="46"/>
        <v>1529.3869873046874</v>
      </c>
      <c r="CT34">
        <f t="shared" si="47"/>
        <v>0</v>
      </c>
      <c r="CU34" t="e">
        <f t="shared" si="48"/>
        <v>#DIV/0!</v>
      </c>
      <c r="CV34" t="e">
        <f t="shared" si="49"/>
        <v>#DIV/0!</v>
      </c>
    </row>
    <row r="35" spans="1:100" hidden="1" x14ac:dyDescent="0.3">
      <c r="A35" s="4" t="str">
        <f>VLOOKUP(B35,ListCodeMtrx!A$1:B$91,2,TRUE)</f>
        <v>M66</v>
      </c>
      <c r="B35">
        <v>66</v>
      </c>
      <c r="C35" s="10">
        <v>5</v>
      </c>
      <c r="D35" s="10">
        <v>3</v>
      </c>
      <c r="E35" s="10">
        <v>2</v>
      </c>
      <c r="F35" s="1">
        <v>68</v>
      </c>
      <c r="G35" s="3">
        <v>41312</v>
      </c>
      <c r="H35" s="11">
        <v>1</v>
      </c>
      <c r="I35" s="11">
        <v>159.29160528121892</v>
      </c>
      <c r="J35" s="11">
        <v>2.8882799888882364</v>
      </c>
      <c r="K35" s="11">
        <v>177.0640664790244</v>
      </c>
      <c r="L35" s="11">
        <v>267.74675032664101</v>
      </c>
      <c r="M35" s="1">
        <v>54.1</v>
      </c>
      <c r="N35" s="8">
        <v>16</v>
      </c>
      <c r="O35" s="8" t="s">
        <v>220</v>
      </c>
      <c r="P35" s="12">
        <v>0.16111111111111112</v>
      </c>
      <c r="Q35" s="12">
        <f t="shared" si="7"/>
        <v>0.47875000000000001</v>
      </c>
      <c r="R35" s="8">
        <v>3719.5</v>
      </c>
      <c r="S35" s="8">
        <v>0</v>
      </c>
      <c r="T35" s="13" t="s">
        <v>192</v>
      </c>
      <c r="U35" s="14">
        <f t="shared" si="8"/>
        <v>35.077290135874343</v>
      </c>
      <c r="V35" s="14">
        <f t="shared" si="9"/>
        <v>0.56787537827924717</v>
      </c>
      <c r="W35" s="14">
        <f t="shared" si="10"/>
        <v>270.34074504787935</v>
      </c>
      <c r="X35" s="15">
        <v>26.251670837402344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t="e">
        <f t="shared" si="11"/>
        <v>#DIV/0!</v>
      </c>
      <c r="AG35" t="e">
        <f t="shared" si="12"/>
        <v>#DIV/0!</v>
      </c>
      <c r="AH35" t="e">
        <f t="shared" si="13"/>
        <v>#DIV/0!</v>
      </c>
      <c r="AI35" s="8">
        <v>-1</v>
      </c>
      <c r="AJ35" s="8">
        <v>0.85</v>
      </c>
      <c r="AK35" s="8">
        <v>0.85</v>
      </c>
      <c r="AL35" s="8">
        <v>10.050127029418945</v>
      </c>
      <c r="AM35">
        <f t="shared" si="14"/>
        <v>0.85</v>
      </c>
      <c r="AN35">
        <f t="shared" si="15"/>
        <v>2.3591817217480167E-2</v>
      </c>
      <c r="AO35" t="e">
        <f t="shared" si="16"/>
        <v>#DIV/0!</v>
      </c>
      <c r="AP35" t="e">
        <f t="shared" si="17"/>
        <v>#DIV/0!</v>
      </c>
      <c r="AQ35" t="e">
        <f t="shared" si="18"/>
        <v>#DIV/0!</v>
      </c>
      <c r="AR35" s="8">
        <v>1797.933837890625</v>
      </c>
      <c r="AS35" s="8">
        <v>0.5</v>
      </c>
      <c r="AT35" t="e">
        <f t="shared" si="19"/>
        <v>#DIV/0!</v>
      </c>
      <c r="AU35">
        <f t="shared" si="20"/>
        <v>5.97681879152388</v>
      </c>
      <c r="AV35">
        <f t="shared" si="21"/>
        <v>1.0955979326717902</v>
      </c>
      <c r="AW35">
        <f t="shared" si="22"/>
        <v>26.251670837402344</v>
      </c>
      <c r="AX35" s="8">
        <v>2</v>
      </c>
      <c r="AY35">
        <f t="shared" si="23"/>
        <v>4.644859790802002</v>
      </c>
      <c r="AZ35" s="8">
        <v>1</v>
      </c>
      <c r="BA35">
        <f t="shared" si="24"/>
        <v>9.2897195816040039</v>
      </c>
      <c r="BB35" s="8">
        <v>25.715404510498047</v>
      </c>
      <c r="BC35" s="8">
        <v>26.251670837402344</v>
      </c>
      <c r="BD35" s="8">
        <v>25.133878707885742</v>
      </c>
      <c r="BE35" s="8">
        <v>401.42764282226562</v>
      </c>
      <c r="BF35" s="8">
        <v>380.10809326171875</v>
      </c>
      <c r="BG35" s="8">
        <v>19.734201431274414</v>
      </c>
      <c r="BH35" s="8">
        <v>23.067178726196289</v>
      </c>
      <c r="BI35" s="8">
        <v>60.0595703125</v>
      </c>
      <c r="BJ35" s="8">
        <v>70.203239440917969</v>
      </c>
      <c r="BK35" s="8">
        <v>350.37445068359375</v>
      </c>
      <c r="BL35" s="8">
        <v>1799.0928955078125</v>
      </c>
      <c r="BM35" s="8">
        <v>1942.6939697265625</v>
      </c>
      <c r="BN35" s="8">
        <v>100.97631072998047</v>
      </c>
      <c r="BO35" s="8">
        <v>-5.5267829895019531</v>
      </c>
      <c r="BP35" s="8">
        <v>-1.1160459518432617</v>
      </c>
      <c r="BQ35" s="8">
        <v>0.25</v>
      </c>
      <c r="BR35" s="8">
        <v>-1.355140209197998</v>
      </c>
      <c r="BS35" s="8">
        <v>7.355140209197998</v>
      </c>
      <c r="BT35" s="8">
        <v>1</v>
      </c>
      <c r="BU35" s="8">
        <v>0</v>
      </c>
      <c r="BV35" s="8">
        <v>0.15999999642372131</v>
      </c>
      <c r="BW35" s="8">
        <v>111115</v>
      </c>
      <c r="BX35">
        <f t="shared" si="25"/>
        <v>1.7518722534179685</v>
      </c>
      <c r="BY35">
        <f t="shared" si="26"/>
        <v>5.9768187915238804E-3</v>
      </c>
      <c r="BZ35">
        <f t="shared" si="27"/>
        <v>299.40167083740232</v>
      </c>
      <c r="CA35">
        <f t="shared" si="28"/>
        <v>298.86540451049802</v>
      </c>
      <c r="CB35">
        <f t="shared" si="29"/>
        <v>287.85485684719242</v>
      </c>
      <c r="CC35">
        <f t="shared" si="30"/>
        <v>6.6592468125380222E-2</v>
      </c>
      <c r="CD35">
        <f t="shared" si="31"/>
        <v>3.4248365393921816</v>
      </c>
      <c r="CE35">
        <f t="shared" si="32"/>
        <v>33.917227859022262</v>
      </c>
      <c r="CF35">
        <f t="shared" si="33"/>
        <v>10.850049132825973</v>
      </c>
      <c r="CG35">
        <f t="shared" si="34"/>
        <v>25.983537673950195</v>
      </c>
      <c r="CH35">
        <f t="shared" si="35"/>
        <v>3.3709728702603043</v>
      </c>
      <c r="CI35">
        <f t="shared" si="36"/>
        <v>0.5351612683398369</v>
      </c>
      <c r="CJ35">
        <f t="shared" si="37"/>
        <v>2.3292386067203914</v>
      </c>
      <c r="CK35">
        <f t="shared" si="38"/>
        <v>1.0417342635399129</v>
      </c>
      <c r="CL35">
        <f t="shared" si="39"/>
        <v>0.33726876123143512</v>
      </c>
      <c r="CM35">
        <f t="shared" si="40"/>
        <v>27.298011074929097</v>
      </c>
      <c r="CN35">
        <f t="shared" si="41"/>
        <v>0.71122070232200907</v>
      </c>
      <c r="CO35">
        <f t="shared" si="42"/>
        <v>68.968933594704197</v>
      </c>
      <c r="CP35">
        <f t="shared" si="43"/>
        <v>375.01059367979337</v>
      </c>
      <c r="CQ35">
        <f t="shared" si="44"/>
        <v>6.4511332075300937E-2</v>
      </c>
      <c r="CR35">
        <f t="shared" si="45"/>
        <v>0</v>
      </c>
      <c r="CS35">
        <f t="shared" si="46"/>
        <v>1529.2289611816407</v>
      </c>
      <c r="CT35">
        <f t="shared" si="47"/>
        <v>0</v>
      </c>
      <c r="CU35" t="e">
        <f t="shared" si="48"/>
        <v>#DIV/0!</v>
      </c>
      <c r="CV35" t="e">
        <f t="shared" si="49"/>
        <v>#DIV/0!</v>
      </c>
    </row>
    <row r="36" spans="1:100" s="5" customFormat="1" x14ac:dyDescent="0.3">
      <c r="A36" s="4" t="str">
        <f>VLOOKUP(B36,ListCodeMtrx!A$1:B$91,2,TRUE)</f>
        <v>M66</v>
      </c>
      <c r="B36">
        <v>66</v>
      </c>
      <c r="C36" s="10">
        <v>5</v>
      </c>
      <c r="D36" s="10">
        <v>3</v>
      </c>
      <c r="E36" s="10">
        <v>2</v>
      </c>
      <c r="F36" s="1">
        <v>68</v>
      </c>
      <c r="G36" s="3">
        <v>41312</v>
      </c>
      <c r="H36" s="11">
        <v>1</v>
      </c>
      <c r="I36" s="11">
        <v>159.29160528121892</v>
      </c>
      <c r="J36" s="11">
        <v>2.8882799888882364</v>
      </c>
      <c r="K36" s="11">
        <v>177.0640664790244</v>
      </c>
      <c r="L36" s="11">
        <v>267.74675032664101</v>
      </c>
      <c r="M36" s="1">
        <v>54.1</v>
      </c>
      <c r="N36" s="8">
        <v>17</v>
      </c>
      <c r="O36" s="8" t="s">
        <v>221</v>
      </c>
      <c r="P36" s="12">
        <v>0.16111111111111112</v>
      </c>
      <c r="Q36" s="12">
        <f t="shared" si="7"/>
        <v>0.4811805555555555</v>
      </c>
      <c r="R36" s="8">
        <v>3929.5</v>
      </c>
      <c r="S36" s="8">
        <v>0</v>
      </c>
      <c r="T36" s="13">
        <v>800</v>
      </c>
      <c r="U36" s="14">
        <f t="shared" si="8"/>
        <v>52.518821386885591</v>
      </c>
      <c r="V36" s="14">
        <f t="shared" si="9"/>
        <v>0.558150665959815</v>
      </c>
      <c r="W36" s="14">
        <f t="shared" si="10"/>
        <v>597.56488585766238</v>
      </c>
      <c r="X36" s="15">
        <v>26.293594360351563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t="e">
        <f t="shared" si="11"/>
        <v>#DIV/0!</v>
      </c>
      <c r="AG36" t="e">
        <f t="shared" si="12"/>
        <v>#DIV/0!</v>
      </c>
      <c r="AH36" t="e">
        <f t="shared" si="13"/>
        <v>#DIV/0!</v>
      </c>
      <c r="AI36" s="8">
        <v>-1</v>
      </c>
      <c r="AJ36" s="8">
        <v>0.85</v>
      </c>
      <c r="AK36" s="8">
        <v>0.85</v>
      </c>
      <c r="AL36" s="8">
        <v>10.050127029418945</v>
      </c>
      <c r="AM36">
        <f t="shared" si="14"/>
        <v>0.85</v>
      </c>
      <c r="AN36">
        <f t="shared" si="15"/>
        <v>3.500290866869165E-2</v>
      </c>
      <c r="AO36" t="e">
        <f t="shared" si="16"/>
        <v>#DIV/0!</v>
      </c>
      <c r="AP36" t="e">
        <f t="shared" si="17"/>
        <v>#DIV/0!</v>
      </c>
      <c r="AQ36" t="e">
        <f t="shared" si="18"/>
        <v>#DIV/0!</v>
      </c>
      <c r="AR36" s="8">
        <v>1797.933837890625</v>
      </c>
      <c r="AS36" s="8">
        <v>0.5</v>
      </c>
      <c r="AT36" t="e">
        <f t="shared" si="19"/>
        <v>#DIV/0!</v>
      </c>
      <c r="AU36">
        <f t="shared" si="20"/>
        <v>6.2187410579818554</v>
      </c>
      <c r="AV36">
        <f t="shared" si="21"/>
        <v>1.1588371571659501</v>
      </c>
      <c r="AW36">
        <f t="shared" si="22"/>
        <v>26.293594360351563</v>
      </c>
      <c r="AX36" s="8">
        <v>2</v>
      </c>
      <c r="AY36">
        <f t="shared" si="23"/>
        <v>4.644859790802002</v>
      </c>
      <c r="AZ36" s="8">
        <v>1</v>
      </c>
      <c r="BA36">
        <f t="shared" si="24"/>
        <v>9.2897195816040039</v>
      </c>
      <c r="BB36" s="8">
        <v>25.739906311035156</v>
      </c>
      <c r="BC36" s="8">
        <v>26.293594360351563</v>
      </c>
      <c r="BD36" s="8">
        <v>25.134210586547852</v>
      </c>
      <c r="BE36" s="8">
        <v>801.37158203125</v>
      </c>
      <c r="BF36" s="8">
        <v>768.66522216796875</v>
      </c>
      <c r="BG36" s="8">
        <v>19.057106018066406</v>
      </c>
      <c r="BH36" s="8">
        <v>22.526813507080078</v>
      </c>
      <c r="BI36" s="8">
        <v>57.909950256347656</v>
      </c>
      <c r="BJ36" s="8">
        <v>68.45355224609375</v>
      </c>
      <c r="BK36" s="8">
        <v>350.3841552734375</v>
      </c>
      <c r="BL36" s="8">
        <v>1798.802490234375</v>
      </c>
      <c r="BM36" s="8">
        <v>1924.187744140625</v>
      </c>
      <c r="BN36" s="8">
        <v>100.96806335449219</v>
      </c>
      <c r="BO36" s="8">
        <v>-16.109302520751953</v>
      </c>
      <c r="BP36" s="8">
        <v>-0.99347400665283203</v>
      </c>
      <c r="BQ36" s="8">
        <v>0.25</v>
      </c>
      <c r="BR36" s="8">
        <v>-1.355140209197998</v>
      </c>
      <c r="BS36" s="8">
        <v>7.355140209197998</v>
      </c>
      <c r="BT36" s="8">
        <v>1</v>
      </c>
      <c r="BU36" s="8">
        <v>0</v>
      </c>
      <c r="BV36" s="8">
        <v>0.15999999642372131</v>
      </c>
      <c r="BW36" s="8">
        <v>111115</v>
      </c>
      <c r="BX36">
        <f t="shared" si="25"/>
        <v>1.7519207763671873</v>
      </c>
      <c r="BY36">
        <f t="shared" si="26"/>
        <v>6.2187410579818553E-3</v>
      </c>
      <c r="BZ36">
        <f t="shared" si="27"/>
        <v>299.44359436035154</v>
      </c>
      <c r="CA36">
        <f t="shared" si="28"/>
        <v>298.88990631103513</v>
      </c>
      <c r="CB36">
        <f t="shared" si="29"/>
        <v>287.80839200448099</v>
      </c>
      <c r="CC36">
        <f t="shared" si="30"/>
        <v>2.6403493038411604E-2</v>
      </c>
      <c r="CD36">
        <f t="shared" si="31"/>
        <v>3.4333258905236419</v>
      </c>
      <c r="CE36">
        <f t="shared" si="32"/>
        <v>34.004077888168084</v>
      </c>
      <c r="CF36">
        <f t="shared" si="33"/>
        <v>11.477264381088006</v>
      </c>
      <c r="CG36">
        <f t="shared" si="34"/>
        <v>26.016750335693359</v>
      </c>
      <c r="CH36">
        <f t="shared" si="35"/>
        <v>3.3776043589998594</v>
      </c>
      <c r="CI36">
        <f t="shared" si="36"/>
        <v>0.52651619494427215</v>
      </c>
      <c r="CJ36">
        <f t="shared" si="37"/>
        <v>2.2744887333576917</v>
      </c>
      <c r="CK36">
        <f t="shared" si="38"/>
        <v>1.1031156256421677</v>
      </c>
      <c r="CL36">
        <f t="shared" si="39"/>
        <v>0.3317757185330627</v>
      </c>
      <c r="CM36">
        <f t="shared" si="40"/>
        <v>60.33496925369635</v>
      </c>
      <c r="CN36">
        <f t="shared" si="41"/>
        <v>0.77740590913202845</v>
      </c>
      <c r="CO36">
        <f t="shared" si="42"/>
        <v>67.234256731866566</v>
      </c>
      <c r="CP36">
        <f t="shared" si="43"/>
        <v>761.03308556260811</v>
      </c>
      <c r="CQ36">
        <f t="shared" si="44"/>
        <v>4.6398297095986363E-2</v>
      </c>
      <c r="CR36">
        <f t="shared" si="45"/>
        <v>0</v>
      </c>
      <c r="CS36">
        <f t="shared" si="46"/>
        <v>1528.9821166992187</v>
      </c>
      <c r="CT36">
        <f t="shared" si="47"/>
        <v>0</v>
      </c>
      <c r="CU36" t="e">
        <f t="shared" si="48"/>
        <v>#DIV/0!</v>
      </c>
      <c r="CV36" t="e">
        <f t="shared" si="49"/>
        <v>#DIV/0!</v>
      </c>
    </row>
    <row r="37" spans="1:100" x14ac:dyDescent="0.3">
      <c r="A37" s="4" t="str">
        <f>VLOOKUP(B37,ListCodeMtrx!A$1:B$91,2,TRUE)</f>
        <v>M66</v>
      </c>
      <c r="B37" s="5">
        <v>66</v>
      </c>
      <c r="C37" s="10">
        <v>5</v>
      </c>
      <c r="D37" s="10">
        <v>3</v>
      </c>
      <c r="E37" s="10">
        <v>2</v>
      </c>
      <c r="F37" s="1">
        <v>68</v>
      </c>
      <c r="G37" s="17">
        <v>41312</v>
      </c>
      <c r="H37" s="11">
        <v>1</v>
      </c>
      <c r="I37" s="11">
        <v>159.29160528121892</v>
      </c>
      <c r="J37" s="11">
        <v>2.8882799888882364</v>
      </c>
      <c r="K37" s="11">
        <v>177.0640664790244</v>
      </c>
      <c r="L37" s="11">
        <v>267.74675032664101</v>
      </c>
      <c r="M37" s="1">
        <v>54.1</v>
      </c>
      <c r="N37" s="19">
        <v>18</v>
      </c>
      <c r="O37" s="19" t="s">
        <v>222</v>
      </c>
      <c r="P37" s="12">
        <v>0.16111111111111112</v>
      </c>
      <c r="Q37" s="12">
        <f t="shared" si="7"/>
        <v>0.48282407407407413</v>
      </c>
      <c r="R37" s="19">
        <v>4062.5</v>
      </c>
      <c r="S37" s="19">
        <v>0</v>
      </c>
      <c r="T37" s="21">
        <v>400</v>
      </c>
      <c r="U37" s="5">
        <f t="shared" si="8"/>
        <v>33.447766924549704</v>
      </c>
      <c r="V37" s="5">
        <f t="shared" si="9"/>
        <v>0.54383337961552702</v>
      </c>
      <c r="W37" s="5">
        <f t="shared" si="10"/>
        <v>269.0743766443984</v>
      </c>
      <c r="X37" s="5">
        <v>26.350593566894531</v>
      </c>
      <c r="Y37" s="19">
        <v>3</v>
      </c>
      <c r="Z37" s="19">
        <v>3</v>
      </c>
      <c r="AA37" s="19">
        <v>0</v>
      </c>
      <c r="AB37" s="19">
        <v>0</v>
      </c>
      <c r="AC37" s="19">
        <v>283.4501953125</v>
      </c>
      <c r="AD37" s="19">
        <v>630.9222412109375</v>
      </c>
      <c r="AE37" s="19">
        <v>373.703857421875</v>
      </c>
      <c r="AF37" s="5" t="e">
        <f t="shared" si="11"/>
        <v>#DIV/0!</v>
      </c>
      <c r="AG37" s="5">
        <f t="shared" si="12"/>
        <v>0.55073672031521625</v>
      </c>
      <c r="AH37" s="5">
        <f t="shared" si="13"/>
        <v>0.4076863470455247</v>
      </c>
      <c r="AI37" s="19">
        <v>-1</v>
      </c>
      <c r="AJ37" s="19">
        <v>0.85</v>
      </c>
      <c r="AK37" s="19">
        <v>0.85</v>
      </c>
      <c r="AL37" s="19">
        <v>10.050127029418945</v>
      </c>
      <c r="AM37" s="5">
        <f t="shared" si="14"/>
        <v>0.85</v>
      </c>
      <c r="AN37" s="5">
        <f t="shared" si="15"/>
        <v>2.2527505621329724E-2</v>
      </c>
      <c r="AO37" s="5">
        <f t="shared" si="16"/>
        <v>0.74025633666152468</v>
      </c>
      <c r="AP37" s="5">
        <f t="shared" si="17"/>
        <v>2.2258663131819483</v>
      </c>
      <c r="AQ37" s="5">
        <f t="shared" si="18"/>
        <v>-1</v>
      </c>
      <c r="AR37" s="19">
        <v>1798.9912109375</v>
      </c>
      <c r="AS37" s="19">
        <v>0.5</v>
      </c>
      <c r="AT37" s="5">
        <f t="shared" si="19"/>
        <v>311.70526594049863</v>
      </c>
      <c r="AU37" s="5">
        <f t="shared" si="20"/>
        <v>6.3519414897024502</v>
      </c>
      <c r="AV37" s="5">
        <f t="shared" si="21"/>
        <v>1.2132035028665333</v>
      </c>
      <c r="AW37" s="5">
        <f t="shared" si="22"/>
        <v>26.350593566894531</v>
      </c>
      <c r="AX37" s="19">
        <v>2</v>
      </c>
      <c r="AY37" s="5">
        <f t="shared" si="23"/>
        <v>4.644859790802002</v>
      </c>
      <c r="AZ37" s="19">
        <v>1</v>
      </c>
      <c r="BA37" s="5">
        <f t="shared" si="24"/>
        <v>9.2897195816040039</v>
      </c>
      <c r="BB37" s="19">
        <v>25.737665176391602</v>
      </c>
      <c r="BC37" s="19">
        <v>26.350593566894531</v>
      </c>
      <c r="BD37" s="19">
        <v>25.134088516235352</v>
      </c>
      <c r="BE37" s="19">
        <v>399.2191162109375</v>
      </c>
      <c r="BF37" s="19">
        <v>378.76986694335937</v>
      </c>
      <c r="BG37" s="19">
        <v>18.560972213745117</v>
      </c>
      <c r="BH37" s="19">
        <v>22.103740692138672</v>
      </c>
      <c r="BI37" s="19">
        <v>56.407848358154297</v>
      </c>
      <c r="BJ37" s="19">
        <v>67.174522399902344</v>
      </c>
      <c r="BK37" s="19">
        <v>350.66021728515625</v>
      </c>
      <c r="BL37" s="19">
        <v>1798.9912109375</v>
      </c>
      <c r="BM37" s="19">
        <v>1915.295166015625</v>
      </c>
      <c r="BN37" s="19">
        <v>100.96453857421875</v>
      </c>
      <c r="BO37" s="19">
        <v>-5.4152717590332031</v>
      </c>
      <c r="BP37" s="19">
        <v>-1.0418157577514648</v>
      </c>
      <c r="BQ37" s="19">
        <v>0.25</v>
      </c>
      <c r="BR37" s="19">
        <v>-1.355140209197998</v>
      </c>
      <c r="BS37" s="19">
        <v>7.355140209197998</v>
      </c>
      <c r="BT37" s="19">
        <v>1</v>
      </c>
      <c r="BU37" s="19">
        <v>0</v>
      </c>
      <c r="BV37" s="19">
        <v>0.15999999642372131</v>
      </c>
      <c r="BW37" s="19">
        <v>111115</v>
      </c>
      <c r="BX37" s="5">
        <f t="shared" si="25"/>
        <v>1.753301086425781</v>
      </c>
      <c r="BY37" s="5">
        <f t="shared" si="26"/>
        <v>6.3519414897024503E-3</v>
      </c>
      <c r="BZ37" s="5">
        <f t="shared" si="27"/>
        <v>299.50059356689451</v>
      </c>
      <c r="CA37" s="5">
        <f t="shared" si="28"/>
        <v>298.88766517639158</v>
      </c>
      <c r="CB37" s="5">
        <f t="shared" si="29"/>
        <v>287.83858731630608</v>
      </c>
      <c r="CC37" s="5">
        <f t="shared" si="30"/>
        <v>2.3701787602839787E-3</v>
      </c>
      <c r="CD37" s="5">
        <f t="shared" si="31"/>
        <v>3.4448974826124967</v>
      </c>
      <c r="CE37" s="5">
        <f t="shared" si="32"/>
        <v>34.119875465782101</v>
      </c>
      <c r="CF37" s="5">
        <f t="shared" si="33"/>
        <v>12.016134773643429</v>
      </c>
      <c r="CG37" s="5">
        <f t="shared" si="34"/>
        <v>26.044129371643066</v>
      </c>
      <c r="CH37" s="5">
        <f t="shared" si="35"/>
        <v>3.3830796272608534</v>
      </c>
      <c r="CI37" s="5">
        <f t="shared" si="36"/>
        <v>0.51375729765914657</v>
      </c>
      <c r="CJ37" s="5">
        <f t="shared" si="37"/>
        <v>2.2316939797459634</v>
      </c>
      <c r="CK37" s="5">
        <f t="shared" si="38"/>
        <v>1.15138564751489</v>
      </c>
      <c r="CL37" s="5">
        <f t="shared" si="39"/>
        <v>0.32367147630809184</v>
      </c>
      <c r="CM37" s="5">
        <f t="shared" si="40"/>
        <v>27.166970280047227</v>
      </c>
      <c r="CN37" s="5">
        <f t="shared" si="41"/>
        <v>0.71039013429395992</v>
      </c>
      <c r="CO37" s="5">
        <f t="shared" si="42"/>
        <v>65.767927659400243</v>
      </c>
      <c r="CP37" s="5">
        <f t="shared" si="43"/>
        <v>373.9091728232097</v>
      </c>
      <c r="CQ37" s="5">
        <f t="shared" si="44"/>
        <v>5.883221047648278E-2</v>
      </c>
      <c r="CR37" s="5">
        <f t="shared" si="45"/>
        <v>0</v>
      </c>
      <c r="CS37" s="5">
        <f t="shared" si="46"/>
        <v>1529.142529296875</v>
      </c>
      <c r="CT37" s="5">
        <f t="shared" si="47"/>
        <v>347.4720458984375</v>
      </c>
      <c r="CU37" s="5">
        <f t="shared" si="48"/>
        <v>0.4076863470455247</v>
      </c>
      <c r="CV37" s="5" t="e">
        <f t="shared" si="49"/>
        <v>#DIV/0!</v>
      </c>
    </row>
    <row r="38" spans="1:100" hidden="1" x14ac:dyDescent="0.3">
      <c r="A38" s="4" t="str">
        <f>VLOOKUP(B38,ListCodeMtrx!A$1:B$91,2,TRUE)</f>
        <v>M62</v>
      </c>
      <c r="B38">
        <v>62</v>
      </c>
      <c r="C38" s="10">
        <v>13</v>
      </c>
      <c r="D38" s="10">
        <v>3</v>
      </c>
      <c r="E38" s="10">
        <v>1</v>
      </c>
      <c r="F38" s="1">
        <v>68</v>
      </c>
      <c r="G38" s="3">
        <v>41312</v>
      </c>
      <c r="H38" s="11">
        <v>1</v>
      </c>
      <c r="I38" s="11">
        <v>170.5372806071901</v>
      </c>
      <c r="J38" s="11">
        <v>3.0806642735217022</v>
      </c>
      <c r="K38" s="11">
        <v>205.20726983062613</v>
      </c>
      <c r="L38" s="11">
        <v>280.41840794923388</v>
      </c>
      <c r="M38" s="1">
        <v>44.1</v>
      </c>
      <c r="N38" s="8">
        <v>19</v>
      </c>
      <c r="O38" s="8" t="s">
        <v>223</v>
      </c>
      <c r="P38" s="12">
        <v>0.16111111111111112</v>
      </c>
      <c r="Q38" s="12">
        <f t="shared" si="7"/>
        <v>0.48629629629629634</v>
      </c>
      <c r="R38" s="8">
        <v>4371</v>
      </c>
      <c r="S38" s="8">
        <v>0</v>
      </c>
      <c r="T38" s="13" t="s">
        <v>747</v>
      </c>
      <c r="U38">
        <f t="shared" si="8"/>
        <v>30.970304176377141</v>
      </c>
      <c r="V38">
        <f t="shared" si="9"/>
        <v>0.40210570966006715</v>
      </c>
      <c r="W38">
        <f t="shared" si="10"/>
        <v>246.52363749955083</v>
      </c>
      <c r="X38">
        <v>27.111783981323242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t="e">
        <f t="shared" si="11"/>
        <v>#DIV/0!</v>
      </c>
      <c r="AG38" t="e">
        <f t="shared" si="12"/>
        <v>#DIV/0!</v>
      </c>
      <c r="AH38" t="e">
        <f t="shared" si="13"/>
        <v>#DIV/0!</v>
      </c>
      <c r="AI38" s="8">
        <v>-1</v>
      </c>
      <c r="AJ38" s="8">
        <v>0.85</v>
      </c>
      <c r="AK38" s="8">
        <v>0.85</v>
      </c>
      <c r="AL38" s="8">
        <v>10.050127029418945</v>
      </c>
      <c r="AM38">
        <f t="shared" si="14"/>
        <v>0.85</v>
      </c>
      <c r="AN38">
        <f t="shared" si="15"/>
        <v>2.0892670877349605E-2</v>
      </c>
      <c r="AO38" t="e">
        <f t="shared" si="16"/>
        <v>#DIV/0!</v>
      </c>
      <c r="AP38" t="e">
        <f t="shared" si="17"/>
        <v>#DIV/0!</v>
      </c>
      <c r="AQ38" t="e">
        <f t="shared" si="18"/>
        <v>#DIV/0!</v>
      </c>
      <c r="AR38" s="8">
        <v>1798.9912109375</v>
      </c>
      <c r="AS38" s="8">
        <v>0.5</v>
      </c>
      <c r="AT38" t="e">
        <f t="shared" si="19"/>
        <v>#DIV/0!</v>
      </c>
      <c r="AU38">
        <f t="shared" si="20"/>
        <v>5.3032677009246862</v>
      </c>
      <c r="AV38">
        <f t="shared" si="21"/>
        <v>1.3487840209751036</v>
      </c>
      <c r="AW38">
        <f t="shared" si="22"/>
        <v>27.111783981323242</v>
      </c>
      <c r="AX38" s="8">
        <v>2</v>
      </c>
      <c r="AY38">
        <f t="shared" si="23"/>
        <v>4.644859790802002</v>
      </c>
      <c r="AZ38" s="8">
        <v>1</v>
      </c>
      <c r="BA38">
        <f t="shared" si="24"/>
        <v>9.2897195816040039</v>
      </c>
      <c r="BB38" s="8">
        <v>25.756584167480469</v>
      </c>
      <c r="BC38" s="8">
        <v>27.111783981323242</v>
      </c>
      <c r="BD38" s="8">
        <v>25.132173538208008</v>
      </c>
      <c r="BE38" s="8">
        <v>400.02615356445312</v>
      </c>
      <c r="BF38" s="8">
        <v>381.19195556640625</v>
      </c>
      <c r="BG38" s="8">
        <v>19.366701126098633</v>
      </c>
      <c r="BH38" s="8">
        <v>22.326604843139648</v>
      </c>
      <c r="BI38" s="8">
        <v>58.783905029296875</v>
      </c>
      <c r="BJ38" s="8">
        <v>67.76812744140625</v>
      </c>
      <c r="BK38" s="8">
        <v>350.34002685546875</v>
      </c>
      <c r="BL38" s="8">
        <v>1800.25439453125</v>
      </c>
      <c r="BM38" s="8">
        <v>151.53459167480469</v>
      </c>
      <c r="BN38" s="8">
        <v>100.95317077636719</v>
      </c>
      <c r="BO38" s="8">
        <v>-5.6674385070800781</v>
      </c>
      <c r="BP38" s="8">
        <v>-1.054417610168457</v>
      </c>
      <c r="BQ38" s="8">
        <v>0.25</v>
      </c>
      <c r="BR38" s="8">
        <v>-1.355140209197998</v>
      </c>
      <c r="BS38" s="8">
        <v>7.355140209197998</v>
      </c>
      <c r="BT38" s="8">
        <v>1</v>
      </c>
      <c r="BU38" s="8">
        <v>0</v>
      </c>
      <c r="BV38" s="8">
        <v>0.15999999642372131</v>
      </c>
      <c r="BW38" s="8">
        <v>111115</v>
      </c>
      <c r="BX38">
        <f t="shared" si="25"/>
        <v>1.7517001342773435</v>
      </c>
      <c r="BY38">
        <f t="shared" si="26"/>
        <v>5.3032677009246859E-3</v>
      </c>
      <c r="BZ38">
        <f t="shared" si="27"/>
        <v>300.26178398132322</v>
      </c>
      <c r="CA38">
        <f t="shared" si="28"/>
        <v>298.90658416748045</v>
      </c>
      <c r="CB38">
        <f t="shared" si="29"/>
        <v>288.04069668678858</v>
      </c>
      <c r="CC38">
        <f t="shared" si="30"/>
        <v>0.14152920916967696</v>
      </c>
      <c r="CD38">
        <f t="shared" si="31"/>
        <v>3.6027255725610474</v>
      </c>
      <c r="CE38">
        <f t="shared" si="32"/>
        <v>35.687096748470175</v>
      </c>
      <c r="CF38">
        <f t="shared" si="33"/>
        <v>13.360491905330527</v>
      </c>
      <c r="CG38">
        <f t="shared" si="34"/>
        <v>26.434184074401855</v>
      </c>
      <c r="CH38">
        <f t="shared" si="35"/>
        <v>3.4619290523401434</v>
      </c>
      <c r="CI38">
        <f t="shared" si="36"/>
        <v>0.38542268072773922</v>
      </c>
      <c r="CJ38">
        <f t="shared" si="37"/>
        <v>2.2539415515859438</v>
      </c>
      <c r="CK38">
        <f t="shared" si="38"/>
        <v>1.2079875007541996</v>
      </c>
      <c r="CL38">
        <f t="shared" si="39"/>
        <v>0.24233447450656145</v>
      </c>
      <c r="CM38">
        <f t="shared" si="40"/>
        <v>24.887342876903393</v>
      </c>
      <c r="CN38">
        <f t="shared" si="41"/>
        <v>0.64671783834799401</v>
      </c>
      <c r="CO38">
        <f t="shared" si="42"/>
        <v>63.043392961772213</v>
      </c>
      <c r="CP38">
        <f t="shared" si="43"/>
        <v>376.69129111998922</v>
      </c>
      <c r="CQ38">
        <f t="shared" si="44"/>
        <v>5.1832179356517932E-2</v>
      </c>
      <c r="CR38">
        <f t="shared" si="45"/>
        <v>0</v>
      </c>
      <c r="CS38">
        <f t="shared" si="46"/>
        <v>1530.2162353515625</v>
      </c>
      <c r="CT38">
        <f t="shared" si="47"/>
        <v>0</v>
      </c>
      <c r="CU38" t="e">
        <f t="shared" si="48"/>
        <v>#DIV/0!</v>
      </c>
      <c r="CV38" t="e">
        <f t="shared" si="49"/>
        <v>#DIV/0!</v>
      </c>
    </row>
    <row r="39" spans="1:100" x14ac:dyDescent="0.3">
      <c r="A39" s="4" t="str">
        <f>VLOOKUP(B39,ListCodeMtrx!A$1:B$91,2,TRUE)</f>
        <v>M62</v>
      </c>
      <c r="B39">
        <v>62</v>
      </c>
      <c r="C39" s="10">
        <v>13</v>
      </c>
      <c r="D39" s="10">
        <v>3</v>
      </c>
      <c r="E39" s="10">
        <v>1</v>
      </c>
      <c r="F39" s="1">
        <v>68</v>
      </c>
      <c r="G39" s="3">
        <v>41312</v>
      </c>
      <c r="H39" s="11">
        <v>1</v>
      </c>
      <c r="I39" s="11">
        <v>170.5372806071901</v>
      </c>
      <c r="J39" s="11">
        <v>3.0806642735217022</v>
      </c>
      <c r="K39" s="11">
        <v>205.20726983062613</v>
      </c>
      <c r="L39" s="11">
        <v>280.41840794923388</v>
      </c>
      <c r="M39" s="1">
        <v>44.1</v>
      </c>
      <c r="N39" s="8">
        <v>20</v>
      </c>
      <c r="O39" s="8" t="s">
        <v>224</v>
      </c>
      <c r="P39" s="12">
        <v>0.16111111111111112</v>
      </c>
      <c r="Q39" s="12">
        <f t="shared" si="7"/>
        <v>0.48826388888888894</v>
      </c>
      <c r="R39" s="8">
        <v>4541</v>
      </c>
      <c r="S39" s="8">
        <v>0</v>
      </c>
      <c r="T39" s="13">
        <v>50</v>
      </c>
      <c r="U39" s="14">
        <f t="shared" si="8"/>
        <v>-1.3497400808946924</v>
      </c>
      <c r="V39" s="14">
        <f t="shared" si="9"/>
        <v>0.37785536254170743</v>
      </c>
      <c r="W39" s="14">
        <f t="shared" si="10"/>
        <v>53.59608271196231</v>
      </c>
      <c r="X39" s="15">
        <v>27.271209716796875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t="e">
        <f t="shared" si="11"/>
        <v>#DIV/0!</v>
      </c>
      <c r="AG39" t="e">
        <f t="shared" si="12"/>
        <v>#DIV/0!</v>
      </c>
      <c r="AH39" t="e">
        <f t="shared" si="13"/>
        <v>#DIV/0!</v>
      </c>
      <c r="AI39" s="8">
        <v>-1</v>
      </c>
      <c r="AJ39" s="8">
        <v>0.85</v>
      </c>
      <c r="AK39" s="8">
        <v>0.85</v>
      </c>
      <c r="AL39" s="8">
        <v>10.050127029418945</v>
      </c>
      <c r="AM39">
        <f t="shared" si="14"/>
        <v>0.85</v>
      </c>
      <c r="AN39">
        <f t="shared" si="15"/>
        <v>-2.2849752820941255E-4</v>
      </c>
      <c r="AO39" t="e">
        <f t="shared" si="16"/>
        <v>#DIV/0!</v>
      </c>
      <c r="AP39" t="e">
        <f t="shared" si="17"/>
        <v>#DIV/0!</v>
      </c>
      <c r="AQ39" t="e">
        <f t="shared" si="18"/>
        <v>#DIV/0!</v>
      </c>
      <c r="AR39" s="8">
        <v>1798.9912109375</v>
      </c>
      <c r="AS39" s="8">
        <v>0.5</v>
      </c>
      <c r="AT39" t="e">
        <f t="shared" si="19"/>
        <v>#DIV/0!</v>
      </c>
      <c r="AU39">
        <f t="shared" si="20"/>
        <v>4.8773834365868174</v>
      </c>
      <c r="AV39">
        <f t="shared" si="21"/>
        <v>1.3161188008943041</v>
      </c>
      <c r="AW39">
        <f t="shared" si="22"/>
        <v>27.271209716796875</v>
      </c>
      <c r="AX39" s="8">
        <v>2</v>
      </c>
      <c r="AY39">
        <f t="shared" si="23"/>
        <v>4.644859790802002</v>
      </c>
      <c r="AZ39" s="8">
        <v>1</v>
      </c>
      <c r="BA39">
        <f t="shared" si="24"/>
        <v>9.2897195816040039</v>
      </c>
      <c r="BB39" s="8">
        <v>25.735723495483398</v>
      </c>
      <c r="BC39" s="8">
        <v>27.271209716796875</v>
      </c>
      <c r="BD39" s="8">
        <v>25.131879806518555</v>
      </c>
      <c r="BE39" s="8">
        <v>48.140914916992188</v>
      </c>
      <c r="BF39" s="8">
        <v>48.775611877441406</v>
      </c>
      <c r="BG39" s="8">
        <v>20.264890670776367</v>
      </c>
      <c r="BH39" s="8">
        <v>22.98515510559082</v>
      </c>
      <c r="BI39" s="8">
        <v>61.587005615234375</v>
      </c>
      <c r="BJ39" s="8">
        <v>69.854156494140625</v>
      </c>
      <c r="BK39" s="8">
        <v>350.3538818359375</v>
      </c>
      <c r="BL39" s="8">
        <v>1800.7149658203125</v>
      </c>
      <c r="BM39" s="8">
        <v>146.60662841796875</v>
      </c>
      <c r="BN39" s="8">
        <v>100.95431518554687</v>
      </c>
      <c r="BO39" s="8">
        <v>-6.204986572265625E-2</v>
      </c>
      <c r="BP39" s="8">
        <v>-1.1980791091918945</v>
      </c>
      <c r="BQ39" s="8">
        <v>0.25</v>
      </c>
      <c r="BR39" s="8">
        <v>-1.355140209197998</v>
      </c>
      <c r="BS39" s="8">
        <v>7.355140209197998</v>
      </c>
      <c r="BT39" s="8">
        <v>1</v>
      </c>
      <c r="BU39" s="8">
        <v>0</v>
      </c>
      <c r="BV39" s="8">
        <v>0.15999999642372131</v>
      </c>
      <c r="BW39" s="8">
        <v>111135</v>
      </c>
      <c r="BX39">
        <f t="shared" si="25"/>
        <v>1.7517694091796872</v>
      </c>
      <c r="BY39">
        <f t="shared" si="26"/>
        <v>4.8773834365868178E-3</v>
      </c>
      <c r="BZ39">
        <f t="shared" si="27"/>
        <v>300.42120971679685</v>
      </c>
      <c r="CA39">
        <f t="shared" si="28"/>
        <v>298.88572349548338</v>
      </c>
      <c r="CB39">
        <f t="shared" si="29"/>
        <v>288.11438809139145</v>
      </c>
      <c r="CC39">
        <f t="shared" si="30"/>
        <v>0.20316100788838737</v>
      </c>
      <c r="CD39">
        <f t="shared" si="31"/>
        <v>3.6365693940128017</v>
      </c>
      <c r="CE39">
        <f t="shared" si="32"/>
        <v>36.021931180742939</v>
      </c>
      <c r="CF39">
        <f t="shared" si="33"/>
        <v>13.036776075152119</v>
      </c>
      <c r="CG39">
        <f t="shared" si="34"/>
        <v>26.503466606140137</v>
      </c>
      <c r="CH39">
        <f t="shared" si="35"/>
        <v>3.4761010503234333</v>
      </c>
      <c r="CI39">
        <f t="shared" si="36"/>
        <v>0.36308695621163978</v>
      </c>
      <c r="CJ39">
        <f t="shared" si="37"/>
        <v>2.3204505931184976</v>
      </c>
      <c r="CK39">
        <f t="shared" si="38"/>
        <v>1.1556504572049358</v>
      </c>
      <c r="CL39">
        <f t="shared" si="39"/>
        <v>0.22821154092122745</v>
      </c>
      <c r="CM39">
        <f t="shared" si="40"/>
        <v>5.410755826814083</v>
      </c>
      <c r="CN39">
        <f t="shared" si="41"/>
        <v>1.0988295307629008</v>
      </c>
      <c r="CO39">
        <f t="shared" si="42"/>
        <v>64.166080247172758</v>
      </c>
      <c r="CP39">
        <f t="shared" si="43"/>
        <v>48.971758714081787</v>
      </c>
      <c r="CQ39">
        <f t="shared" si="44"/>
        <v>-1.7685199106114675E-2</v>
      </c>
      <c r="CR39">
        <f t="shared" si="45"/>
        <v>0</v>
      </c>
      <c r="CS39">
        <f t="shared" si="46"/>
        <v>1530.6077209472655</v>
      </c>
      <c r="CT39">
        <f t="shared" si="47"/>
        <v>0</v>
      </c>
      <c r="CU39" t="e">
        <f t="shared" si="48"/>
        <v>#DIV/0!</v>
      </c>
      <c r="CV39" t="e">
        <f t="shared" si="49"/>
        <v>#DIV/0!</v>
      </c>
    </row>
    <row r="40" spans="1:100" x14ac:dyDescent="0.3">
      <c r="A40" s="4" t="str">
        <f>VLOOKUP(B40,ListCodeMtrx!A$1:B$91,2,TRUE)</f>
        <v>M62</v>
      </c>
      <c r="B40">
        <v>62</v>
      </c>
      <c r="C40" s="10">
        <v>13</v>
      </c>
      <c r="D40" s="10">
        <v>3</v>
      </c>
      <c r="E40" s="10">
        <v>1</v>
      </c>
      <c r="F40" s="1">
        <v>68</v>
      </c>
      <c r="G40" s="3">
        <v>41312</v>
      </c>
      <c r="H40" s="11">
        <v>1</v>
      </c>
      <c r="I40" s="11">
        <v>170.5372806071901</v>
      </c>
      <c r="J40" s="11">
        <v>3.0806642735217022</v>
      </c>
      <c r="K40" s="11">
        <v>205.20726983062613</v>
      </c>
      <c r="L40" s="11">
        <v>280.41840794923388</v>
      </c>
      <c r="M40" s="1">
        <v>44.1</v>
      </c>
      <c r="N40" s="8">
        <v>21</v>
      </c>
      <c r="O40" s="8" t="s">
        <v>225</v>
      </c>
      <c r="P40" s="12">
        <v>0.16111111111111112</v>
      </c>
      <c r="Q40" s="12">
        <f t="shared" si="7"/>
        <v>0.49045138888888884</v>
      </c>
      <c r="R40" s="8">
        <v>4730</v>
      </c>
      <c r="S40" s="8">
        <v>0</v>
      </c>
      <c r="T40" s="13">
        <v>150</v>
      </c>
      <c r="U40" s="14">
        <f t="shared" si="8"/>
        <v>11.072474189775193</v>
      </c>
      <c r="V40" s="14">
        <f t="shared" si="9"/>
        <v>0.38504896613966078</v>
      </c>
      <c r="W40" s="14">
        <f t="shared" si="10"/>
        <v>95.559520326196036</v>
      </c>
      <c r="X40" s="15">
        <v>27.229633331298828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t="e">
        <f t="shared" si="11"/>
        <v>#DIV/0!</v>
      </c>
      <c r="AG40" t="e">
        <f t="shared" si="12"/>
        <v>#DIV/0!</v>
      </c>
      <c r="AH40" t="e">
        <f t="shared" si="13"/>
        <v>#DIV/0!</v>
      </c>
      <c r="AI40" s="8">
        <v>-1</v>
      </c>
      <c r="AJ40" s="8">
        <v>0.85</v>
      </c>
      <c r="AK40" s="8">
        <v>0.85</v>
      </c>
      <c r="AL40" s="8">
        <v>10.050127029418945</v>
      </c>
      <c r="AM40">
        <f t="shared" si="14"/>
        <v>0.85</v>
      </c>
      <c r="AN40">
        <f t="shared" si="15"/>
        <v>7.8876618563991554E-3</v>
      </c>
      <c r="AO40" t="e">
        <f t="shared" si="16"/>
        <v>#DIV/0!</v>
      </c>
      <c r="AP40" t="e">
        <f t="shared" si="17"/>
        <v>#DIV/0!</v>
      </c>
      <c r="AQ40" t="e">
        <f t="shared" si="18"/>
        <v>#DIV/0!</v>
      </c>
      <c r="AR40" s="8">
        <v>1798.9912109375</v>
      </c>
      <c r="AS40" s="8">
        <v>0.5</v>
      </c>
      <c r="AT40" t="e">
        <f t="shared" si="19"/>
        <v>#DIV/0!</v>
      </c>
      <c r="AU40">
        <f t="shared" si="20"/>
        <v>4.6793441528774231</v>
      </c>
      <c r="AV40">
        <f t="shared" si="21"/>
        <v>1.23956522721243</v>
      </c>
      <c r="AW40">
        <f t="shared" si="22"/>
        <v>27.229633331298828</v>
      </c>
      <c r="AX40" s="8">
        <v>2</v>
      </c>
      <c r="AY40">
        <f t="shared" si="23"/>
        <v>4.644859790802002</v>
      </c>
      <c r="AZ40" s="8">
        <v>1</v>
      </c>
      <c r="BA40">
        <f t="shared" si="24"/>
        <v>9.2897195816040039</v>
      </c>
      <c r="BB40" s="8">
        <v>25.726390838623047</v>
      </c>
      <c r="BC40" s="8">
        <v>27.229633331298828</v>
      </c>
      <c r="BD40" s="8">
        <v>25.130178451538086</v>
      </c>
      <c r="BE40" s="8">
        <v>152.34013366699219</v>
      </c>
      <c r="BF40" s="8">
        <v>145.63014221191406</v>
      </c>
      <c r="BG40" s="8">
        <v>21.049026489257812</v>
      </c>
      <c r="BH40" s="8">
        <v>23.657138824462891</v>
      </c>
      <c r="BI40" s="8">
        <v>64.001754760742187</v>
      </c>
      <c r="BJ40" s="8">
        <v>71.931991577148438</v>
      </c>
      <c r="BK40" s="8">
        <v>350.341064453125</v>
      </c>
      <c r="BL40" s="8">
        <v>1800.6490478515625</v>
      </c>
      <c r="BM40" s="8">
        <v>145.90272521972656</v>
      </c>
      <c r="BN40" s="8">
        <v>100.94844818115234</v>
      </c>
      <c r="BO40" s="8">
        <v>-1.1102981567382812</v>
      </c>
      <c r="BP40" s="8">
        <v>-1.2163724899291992</v>
      </c>
      <c r="BQ40" s="8">
        <v>0.5</v>
      </c>
      <c r="BR40" s="8">
        <v>-1.355140209197998</v>
      </c>
      <c r="BS40" s="8">
        <v>7.355140209197998</v>
      </c>
      <c r="BT40" s="8">
        <v>1</v>
      </c>
      <c r="BU40" s="8">
        <v>0</v>
      </c>
      <c r="BV40" s="8">
        <v>0.15999999642372131</v>
      </c>
      <c r="BW40" s="8">
        <v>111115</v>
      </c>
      <c r="BX40">
        <f t="shared" si="25"/>
        <v>1.7517053222656247</v>
      </c>
      <c r="BY40">
        <f t="shared" si="26"/>
        <v>4.6793441528774227E-3</v>
      </c>
      <c r="BZ40">
        <f t="shared" si="27"/>
        <v>300.37963333129881</v>
      </c>
      <c r="CA40">
        <f t="shared" si="28"/>
        <v>298.87639083862302</v>
      </c>
      <c r="CB40">
        <f t="shared" si="29"/>
        <v>288.10384121662719</v>
      </c>
      <c r="CC40">
        <f t="shared" si="30"/>
        <v>0.23665094837173276</v>
      </c>
      <c r="CD40">
        <f t="shared" si="31"/>
        <v>3.6277166799480494</v>
      </c>
      <c r="CE40">
        <f t="shared" si="32"/>
        <v>35.936329337506002</v>
      </c>
      <c r="CF40">
        <f t="shared" si="33"/>
        <v>12.279190513043112</v>
      </c>
      <c r="CG40">
        <f t="shared" si="34"/>
        <v>26.478012084960937</v>
      </c>
      <c r="CH40">
        <f t="shared" si="35"/>
        <v>3.4708883582824734</v>
      </c>
      <c r="CI40">
        <f t="shared" si="36"/>
        <v>0.36972428880050112</v>
      </c>
      <c r="CJ40">
        <f t="shared" si="37"/>
        <v>2.3881514527356194</v>
      </c>
      <c r="CK40">
        <f t="shared" si="38"/>
        <v>1.0827369055468541</v>
      </c>
      <c r="CL40">
        <f t="shared" si="39"/>
        <v>0.2324073173067682</v>
      </c>
      <c r="CM40">
        <f t="shared" si="40"/>
        <v>9.6465852858647736</v>
      </c>
      <c r="CN40">
        <f t="shared" si="41"/>
        <v>0.65617954411623358</v>
      </c>
      <c r="CO40">
        <f t="shared" si="42"/>
        <v>66.18298180210715</v>
      </c>
      <c r="CP40">
        <f t="shared" si="43"/>
        <v>144.02106886746165</v>
      </c>
      <c r="CQ40">
        <f t="shared" si="44"/>
        <v>5.0882094096980739E-2</v>
      </c>
      <c r="CR40">
        <f t="shared" si="45"/>
        <v>0</v>
      </c>
      <c r="CS40">
        <f t="shared" si="46"/>
        <v>1530.551690673828</v>
      </c>
      <c r="CT40">
        <f t="shared" si="47"/>
        <v>0</v>
      </c>
      <c r="CU40" t="e">
        <f t="shared" si="48"/>
        <v>#DIV/0!</v>
      </c>
      <c r="CV40" t="e">
        <f t="shared" si="49"/>
        <v>#DIV/0!</v>
      </c>
    </row>
    <row r="41" spans="1:100" hidden="1" x14ac:dyDescent="0.3">
      <c r="A41" s="4" t="str">
        <f>VLOOKUP(B41,ListCodeMtrx!A$1:B$91,2,TRUE)</f>
        <v>M62</v>
      </c>
      <c r="B41">
        <v>62</v>
      </c>
      <c r="C41" s="10">
        <v>13</v>
      </c>
      <c r="D41" s="10">
        <v>3</v>
      </c>
      <c r="E41" s="10">
        <v>1</v>
      </c>
      <c r="F41" s="1">
        <v>68</v>
      </c>
      <c r="G41" s="3">
        <v>41312</v>
      </c>
      <c r="H41" s="11">
        <v>1</v>
      </c>
      <c r="I41" s="11">
        <v>170.5372806071901</v>
      </c>
      <c r="J41" s="11">
        <v>3.0806642735217022</v>
      </c>
      <c r="K41" s="11">
        <v>205.20726983062613</v>
      </c>
      <c r="L41" s="11">
        <v>280.41840794923388</v>
      </c>
      <c r="M41" s="1">
        <v>44.1</v>
      </c>
      <c r="N41" s="8">
        <v>22</v>
      </c>
      <c r="O41" s="8" t="s">
        <v>226</v>
      </c>
      <c r="P41" s="12">
        <v>0.16111111111111112</v>
      </c>
      <c r="Q41" s="12">
        <f t="shared" si="7"/>
        <v>0.4928703703703704</v>
      </c>
      <c r="R41" s="8">
        <v>4939</v>
      </c>
      <c r="S41" s="8">
        <v>0</v>
      </c>
      <c r="T41" s="13" t="s">
        <v>192</v>
      </c>
      <c r="U41" s="14">
        <f t="shared" si="8"/>
        <v>33.705075364076286</v>
      </c>
      <c r="V41" s="14">
        <f t="shared" si="9"/>
        <v>0.3998124399642759</v>
      </c>
      <c r="W41" s="14">
        <f t="shared" si="10"/>
        <v>234.9168125534882</v>
      </c>
      <c r="X41" s="15">
        <v>27.069177627563477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t="e">
        <f t="shared" si="11"/>
        <v>#DIV/0!</v>
      </c>
      <c r="AG41" t="e">
        <f t="shared" si="12"/>
        <v>#DIV/0!</v>
      </c>
      <c r="AH41" t="e">
        <f t="shared" si="13"/>
        <v>#DIV/0!</v>
      </c>
      <c r="AI41" s="8">
        <v>-1</v>
      </c>
      <c r="AJ41" s="8">
        <v>0.85</v>
      </c>
      <c r="AK41" s="8">
        <v>0.85</v>
      </c>
      <c r="AL41" s="8">
        <v>10.050127029418945</v>
      </c>
      <c r="AM41">
        <f t="shared" si="14"/>
        <v>0.85</v>
      </c>
      <c r="AN41">
        <f t="shared" si="15"/>
        <v>2.2669276447485349E-2</v>
      </c>
      <c r="AO41" t="e">
        <f t="shared" si="16"/>
        <v>#DIV/0!</v>
      </c>
      <c r="AP41" t="e">
        <f t="shared" si="17"/>
        <v>#DIV/0!</v>
      </c>
      <c r="AQ41" t="e">
        <f t="shared" si="18"/>
        <v>#DIV/0!</v>
      </c>
      <c r="AR41" s="8">
        <v>1798.9912109375</v>
      </c>
      <c r="AS41" s="8">
        <v>0.5</v>
      </c>
      <c r="AT41" t="e">
        <f t="shared" si="19"/>
        <v>#DIV/0!</v>
      </c>
      <c r="AU41">
        <f t="shared" si="20"/>
        <v>4.6512066914607546</v>
      </c>
      <c r="AV41">
        <f t="shared" si="21"/>
        <v>1.1884570843005218</v>
      </c>
      <c r="AW41">
        <f t="shared" si="22"/>
        <v>27.069177627563477</v>
      </c>
      <c r="AX41" s="8">
        <v>2</v>
      </c>
      <c r="AY41">
        <f t="shared" si="23"/>
        <v>4.644859790802002</v>
      </c>
      <c r="AZ41" s="8">
        <v>1</v>
      </c>
      <c r="BA41">
        <f t="shared" si="24"/>
        <v>9.2897195816040039</v>
      </c>
      <c r="BB41" s="8">
        <v>25.674871444702148</v>
      </c>
      <c r="BC41" s="8">
        <v>27.069177627563477</v>
      </c>
      <c r="BD41" s="8">
        <v>25.132484436035156</v>
      </c>
      <c r="BE41" s="8">
        <v>400.9625244140625</v>
      </c>
      <c r="BF41" s="8">
        <v>380.711669921875</v>
      </c>
      <c r="BG41" s="8">
        <v>21.236288070678711</v>
      </c>
      <c r="BH41" s="8">
        <v>23.828094482421875</v>
      </c>
      <c r="BI41" s="8">
        <v>64.765007019042969</v>
      </c>
      <c r="BJ41" s="8">
        <v>72.669319152832031</v>
      </c>
      <c r="BK41" s="8">
        <v>350.36392211914062</v>
      </c>
      <c r="BL41" s="8">
        <v>1801.0941162109375</v>
      </c>
      <c r="BM41" s="8">
        <v>141.08839416503906</v>
      </c>
      <c r="BN41" s="8">
        <v>100.942626953125</v>
      </c>
      <c r="BO41" s="8">
        <v>-5.8107986450195312</v>
      </c>
      <c r="BP41" s="8">
        <v>-1.1661386489868164</v>
      </c>
      <c r="BQ41" s="8">
        <v>0.25</v>
      </c>
      <c r="BR41" s="8">
        <v>-1.355140209197998</v>
      </c>
      <c r="BS41" s="8">
        <v>7.355140209197998</v>
      </c>
      <c r="BT41" s="8">
        <v>1</v>
      </c>
      <c r="BU41" s="8">
        <v>0</v>
      </c>
      <c r="BV41" s="8">
        <v>0.15999999642372131</v>
      </c>
      <c r="BW41" s="8">
        <v>111115</v>
      </c>
      <c r="BX41">
        <f t="shared" si="25"/>
        <v>1.7518196105957029</v>
      </c>
      <c r="BY41">
        <f t="shared" si="26"/>
        <v>4.6512066914607547E-3</v>
      </c>
      <c r="BZ41">
        <f t="shared" si="27"/>
        <v>300.21917762756345</v>
      </c>
      <c r="CA41">
        <f t="shared" si="28"/>
        <v>298.82487144470213</v>
      </c>
      <c r="CB41">
        <f t="shared" si="29"/>
        <v>288.1750521525355</v>
      </c>
      <c r="CC41">
        <f t="shared" si="30"/>
        <v>0.24620458117705382</v>
      </c>
      <c r="CD41">
        <f t="shared" si="31"/>
        <v>3.5937275366434491</v>
      </c>
      <c r="CE41">
        <f t="shared" si="32"/>
        <v>35.60168429450799</v>
      </c>
      <c r="CF41">
        <f t="shared" si="33"/>
        <v>11.773589812086115</v>
      </c>
      <c r="CG41">
        <f t="shared" si="34"/>
        <v>26.372024536132813</v>
      </c>
      <c r="CH41">
        <f t="shared" si="35"/>
        <v>3.4492570538769809</v>
      </c>
      <c r="CI41">
        <f t="shared" si="36"/>
        <v>0.3833152565301976</v>
      </c>
      <c r="CJ41">
        <f t="shared" si="37"/>
        <v>2.4052704523429274</v>
      </c>
      <c r="CK41">
        <f t="shared" si="38"/>
        <v>1.0439866015340535</v>
      </c>
      <c r="CL41">
        <f t="shared" si="39"/>
        <v>0.24100152540954256</v>
      </c>
      <c r="CM41">
        <f t="shared" si="40"/>
        <v>23.713120174603951</v>
      </c>
      <c r="CN41">
        <f t="shared" si="41"/>
        <v>0.61704652395261472</v>
      </c>
      <c r="CO41">
        <f t="shared" si="42"/>
        <v>67.323254797950682</v>
      </c>
      <c r="CP41">
        <f t="shared" si="43"/>
        <v>375.81358324209964</v>
      </c>
      <c r="CQ41">
        <f t="shared" si="44"/>
        <v>6.0379280523718E-2</v>
      </c>
      <c r="CR41">
        <f t="shared" si="45"/>
        <v>0</v>
      </c>
      <c r="CS41">
        <f t="shared" si="46"/>
        <v>1530.9299987792967</v>
      </c>
      <c r="CT41">
        <f t="shared" si="47"/>
        <v>0</v>
      </c>
      <c r="CU41" t="e">
        <f t="shared" si="48"/>
        <v>#DIV/0!</v>
      </c>
      <c r="CV41" t="e">
        <f t="shared" si="49"/>
        <v>#DIV/0!</v>
      </c>
    </row>
    <row r="42" spans="1:100" x14ac:dyDescent="0.3">
      <c r="A42" s="4" t="str">
        <f>VLOOKUP(B42,ListCodeMtrx!A$1:B$91,2,TRUE)</f>
        <v>M62</v>
      </c>
      <c r="B42">
        <v>62</v>
      </c>
      <c r="C42" s="10">
        <v>13</v>
      </c>
      <c r="D42" s="10">
        <v>3</v>
      </c>
      <c r="E42" s="10">
        <v>1</v>
      </c>
      <c r="F42" s="1">
        <v>68</v>
      </c>
      <c r="G42" s="3">
        <v>41312</v>
      </c>
      <c r="H42" s="11">
        <v>1</v>
      </c>
      <c r="I42" s="11">
        <v>170.5372806071901</v>
      </c>
      <c r="J42" s="11">
        <v>3.0806642735217022</v>
      </c>
      <c r="K42" s="11">
        <v>205.20726983062613</v>
      </c>
      <c r="L42" s="11">
        <v>280.41840794923388</v>
      </c>
      <c r="M42" s="1">
        <v>44.1</v>
      </c>
      <c r="N42" s="8">
        <v>23</v>
      </c>
      <c r="O42" s="8" t="s">
        <v>227</v>
      </c>
      <c r="P42" s="12">
        <v>0.16111111111111112</v>
      </c>
      <c r="Q42" s="12">
        <f t="shared" si="7"/>
        <v>0.49528935185185186</v>
      </c>
      <c r="R42" s="8">
        <v>5148</v>
      </c>
      <c r="S42" s="8">
        <v>0</v>
      </c>
      <c r="T42" s="13">
        <v>800</v>
      </c>
      <c r="U42" s="14">
        <f t="shared" si="8"/>
        <v>53.352402844410385</v>
      </c>
      <c r="V42" s="14">
        <f t="shared" si="9"/>
        <v>0.39904311384756419</v>
      </c>
      <c r="W42" s="14">
        <f t="shared" si="10"/>
        <v>534.5185924517798</v>
      </c>
      <c r="X42" s="15">
        <v>27.058984756469727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t="e">
        <f t="shared" si="11"/>
        <v>#DIV/0!</v>
      </c>
      <c r="AG42" t="e">
        <f t="shared" si="12"/>
        <v>#DIV/0!</v>
      </c>
      <c r="AH42" t="e">
        <f t="shared" si="13"/>
        <v>#DIV/0!</v>
      </c>
      <c r="AI42" s="8">
        <v>-1</v>
      </c>
      <c r="AJ42" s="8">
        <v>0.85</v>
      </c>
      <c r="AK42" s="8">
        <v>0.85</v>
      </c>
      <c r="AL42" s="8">
        <v>10.050127029418945</v>
      </c>
      <c r="AM42">
        <f t="shared" si="14"/>
        <v>0.85</v>
      </c>
      <c r="AN42">
        <f t="shared" si="15"/>
        <v>3.5512960754637619E-2</v>
      </c>
      <c r="AO42" t="e">
        <f t="shared" si="16"/>
        <v>#DIV/0!</v>
      </c>
      <c r="AP42" t="e">
        <f t="shared" si="17"/>
        <v>#DIV/0!</v>
      </c>
      <c r="AQ42" t="e">
        <f t="shared" si="18"/>
        <v>#DIV/0!</v>
      </c>
      <c r="AR42" s="8">
        <v>1798.9912109375</v>
      </c>
      <c r="AS42" s="8">
        <v>0.5</v>
      </c>
      <c r="AT42" t="e">
        <f t="shared" si="19"/>
        <v>#DIV/0!</v>
      </c>
      <c r="AU42">
        <f t="shared" si="20"/>
        <v>4.7151037465615353</v>
      </c>
      <c r="AV42">
        <f t="shared" si="21"/>
        <v>1.2070843577697135</v>
      </c>
      <c r="AW42">
        <f t="shared" si="22"/>
        <v>27.058984756469727</v>
      </c>
      <c r="AX42" s="8">
        <v>2</v>
      </c>
      <c r="AY42">
        <f t="shared" si="23"/>
        <v>4.644859790802002</v>
      </c>
      <c r="AZ42" s="8">
        <v>1</v>
      </c>
      <c r="BA42">
        <f t="shared" si="24"/>
        <v>9.2897195816040039</v>
      </c>
      <c r="BB42" s="8">
        <v>25.694324493408203</v>
      </c>
      <c r="BC42" s="8">
        <v>27.058984756469727</v>
      </c>
      <c r="BD42" s="8">
        <v>25.130155563354492</v>
      </c>
      <c r="BE42" s="8">
        <v>801.61309814453125</v>
      </c>
      <c r="BF42" s="8">
        <v>769.08404541015625</v>
      </c>
      <c r="BG42" s="8">
        <v>20.995294570922852</v>
      </c>
      <c r="BH42" s="8">
        <v>23.62354850769043</v>
      </c>
      <c r="BI42" s="8">
        <v>63.952728271484375</v>
      </c>
      <c r="BJ42" s="8">
        <v>71.958526611328125</v>
      </c>
      <c r="BK42" s="8">
        <v>350.3250732421875</v>
      </c>
      <c r="BL42" s="8">
        <v>1800.5821533203125</v>
      </c>
      <c r="BM42" s="8">
        <v>141.6614990234375</v>
      </c>
      <c r="BN42" s="8">
        <v>100.93714141845703</v>
      </c>
      <c r="BO42" s="8">
        <v>-16.588874816894531</v>
      </c>
      <c r="BP42" s="8">
        <v>-1.0756196975708008</v>
      </c>
      <c r="BQ42" s="8">
        <v>0.25</v>
      </c>
      <c r="BR42" s="8">
        <v>-1.355140209197998</v>
      </c>
      <c r="BS42" s="8">
        <v>7.355140209197998</v>
      </c>
      <c r="BT42" s="8">
        <v>1</v>
      </c>
      <c r="BU42" s="8">
        <v>0</v>
      </c>
      <c r="BV42" s="8">
        <v>0.15999999642372131</v>
      </c>
      <c r="BW42" s="8">
        <v>111115</v>
      </c>
      <c r="BX42">
        <f t="shared" si="25"/>
        <v>1.7516253662109373</v>
      </c>
      <c r="BY42">
        <f t="shared" si="26"/>
        <v>4.7151037465615357E-3</v>
      </c>
      <c r="BZ42">
        <f t="shared" si="27"/>
        <v>300.2089847564697</v>
      </c>
      <c r="CA42">
        <f t="shared" si="28"/>
        <v>298.84432449340818</v>
      </c>
      <c r="CB42">
        <f t="shared" si="29"/>
        <v>288.09313809186642</v>
      </c>
      <c r="CC42">
        <f t="shared" si="30"/>
        <v>0.23679619456178708</v>
      </c>
      <c r="CD42">
        <f t="shared" si="31"/>
        <v>3.591577814296242</v>
      </c>
      <c r="CE42">
        <f t="shared" si="32"/>
        <v>35.582321470810925</v>
      </c>
      <c r="CF42">
        <f t="shared" si="33"/>
        <v>11.958772963120495</v>
      </c>
      <c r="CG42">
        <f t="shared" si="34"/>
        <v>26.376654624938965</v>
      </c>
      <c r="CH42">
        <f t="shared" si="35"/>
        <v>3.4501995571802309</v>
      </c>
      <c r="CI42">
        <f t="shared" si="36"/>
        <v>0.38260805276552184</v>
      </c>
      <c r="CJ42">
        <f t="shared" si="37"/>
        <v>2.3844934565265286</v>
      </c>
      <c r="CK42">
        <f t="shared" si="38"/>
        <v>1.0657061006537023</v>
      </c>
      <c r="CL42">
        <f t="shared" si="39"/>
        <v>0.24055423752161942</v>
      </c>
      <c r="CM42">
        <f t="shared" si="40"/>
        <v>53.9527787570999</v>
      </c>
      <c r="CN42">
        <f t="shared" si="41"/>
        <v>0.69500673644415345</v>
      </c>
      <c r="CO42">
        <f t="shared" si="42"/>
        <v>66.792425685696188</v>
      </c>
      <c r="CP42">
        <f t="shared" si="43"/>
        <v>761.3307711366698</v>
      </c>
      <c r="CQ42">
        <f t="shared" si="44"/>
        <v>4.6806677691724363E-2</v>
      </c>
      <c r="CR42">
        <f t="shared" si="45"/>
        <v>0</v>
      </c>
      <c r="CS42">
        <f t="shared" si="46"/>
        <v>1530.4948303222657</v>
      </c>
      <c r="CT42">
        <f t="shared" si="47"/>
        <v>0</v>
      </c>
      <c r="CU42" t="e">
        <f t="shared" si="48"/>
        <v>#DIV/0!</v>
      </c>
      <c r="CV42" t="e">
        <f t="shared" si="49"/>
        <v>#DIV/0!</v>
      </c>
    </row>
    <row r="43" spans="1:100" x14ac:dyDescent="0.3">
      <c r="A43" s="4" t="str">
        <f>VLOOKUP(B43,ListCodeMtrx!A$1:B$91,2,TRUE)</f>
        <v>M62</v>
      </c>
      <c r="B43" s="5">
        <v>62</v>
      </c>
      <c r="C43" s="10">
        <v>13</v>
      </c>
      <c r="D43" s="10">
        <v>3</v>
      </c>
      <c r="E43" s="10">
        <v>1</v>
      </c>
      <c r="F43" s="1">
        <v>68</v>
      </c>
      <c r="G43" s="17">
        <v>41312</v>
      </c>
      <c r="H43" s="11">
        <v>1</v>
      </c>
      <c r="I43" s="11">
        <v>170.5372806071901</v>
      </c>
      <c r="J43" s="11">
        <v>3.0806642735217022</v>
      </c>
      <c r="K43" s="11">
        <v>205.20726983062613</v>
      </c>
      <c r="L43" s="11">
        <v>280.41840794923388</v>
      </c>
      <c r="M43" s="1">
        <v>44.1</v>
      </c>
      <c r="N43" s="19">
        <v>24</v>
      </c>
      <c r="O43" s="19" t="s">
        <v>228</v>
      </c>
      <c r="P43" s="12">
        <v>0.16111111111111112</v>
      </c>
      <c r="Q43" s="12">
        <f t="shared" si="7"/>
        <v>0.49880787037037044</v>
      </c>
      <c r="R43" s="19">
        <v>5443.5</v>
      </c>
      <c r="S43" s="19">
        <v>0</v>
      </c>
      <c r="T43" s="21">
        <v>400</v>
      </c>
      <c r="U43" s="5">
        <f t="shared" si="8"/>
        <v>32.44518422169498</v>
      </c>
      <c r="V43" s="5">
        <f t="shared" si="9"/>
        <v>0.39791643208229444</v>
      </c>
      <c r="W43" s="5">
        <f t="shared" si="10"/>
        <v>237.7985537100011</v>
      </c>
      <c r="X43" s="5">
        <v>27.013887405395508</v>
      </c>
      <c r="Y43" s="19">
        <v>4</v>
      </c>
      <c r="Z43" s="19">
        <v>4</v>
      </c>
      <c r="AA43" s="19">
        <v>0</v>
      </c>
      <c r="AB43" s="19">
        <v>0</v>
      </c>
      <c r="AC43" s="19">
        <v>275.19873046875</v>
      </c>
      <c r="AD43" s="19">
        <v>571.54974365234375</v>
      </c>
      <c r="AE43" s="19">
        <v>353.398193359375</v>
      </c>
      <c r="AF43" s="5" t="e">
        <f t="shared" si="11"/>
        <v>#DIV/0!</v>
      </c>
      <c r="AG43" s="5">
        <f t="shared" si="12"/>
        <v>0.51850432350793774</v>
      </c>
      <c r="AH43" s="5">
        <f t="shared" si="13"/>
        <v>0.38168427633074692</v>
      </c>
      <c r="AI43" s="19">
        <v>-1</v>
      </c>
      <c r="AJ43" s="19">
        <v>0.85</v>
      </c>
      <c r="AK43" s="19">
        <v>0.85</v>
      </c>
      <c r="AL43" s="19">
        <v>9.9458990097045898</v>
      </c>
      <c r="AM43" s="5">
        <f t="shared" si="14"/>
        <v>0.84999999999999987</v>
      </c>
      <c r="AN43" s="5">
        <f t="shared" si="15"/>
        <v>2.1871039126373334E-2</v>
      </c>
      <c r="AO43" s="5">
        <f t="shared" si="16"/>
        <v>0.73612554230688831</v>
      </c>
      <c r="AP43" s="5">
        <f t="shared" si="17"/>
        <v>2.0768618469962226</v>
      </c>
      <c r="AQ43" s="5">
        <f t="shared" si="18"/>
        <v>-1</v>
      </c>
      <c r="AR43" s="19">
        <v>1799.058349609375</v>
      </c>
      <c r="AS43" s="19">
        <v>0.5</v>
      </c>
      <c r="AT43" s="5">
        <f t="shared" si="19"/>
        <v>291.83572080516291</v>
      </c>
      <c r="AU43" s="5">
        <f t="shared" si="20"/>
        <v>5.0406531382691862</v>
      </c>
      <c r="AV43" s="5">
        <f t="shared" si="21"/>
        <v>1.2945745220058731</v>
      </c>
      <c r="AW43" s="5">
        <f t="shared" si="22"/>
        <v>27.013887405395508</v>
      </c>
      <c r="AX43" s="19">
        <v>2</v>
      </c>
      <c r="AY43" s="5">
        <f t="shared" si="23"/>
        <v>4.644859790802002</v>
      </c>
      <c r="AZ43" s="19">
        <v>1</v>
      </c>
      <c r="BA43" s="5">
        <f t="shared" si="24"/>
        <v>9.2897195816040039</v>
      </c>
      <c r="BB43" s="19">
        <v>25.671920776367187</v>
      </c>
      <c r="BC43" s="19">
        <v>27.013887405395508</v>
      </c>
      <c r="BD43" s="19">
        <v>25.131414413452148</v>
      </c>
      <c r="BE43" s="19">
        <v>399.14389038085937</v>
      </c>
      <c r="BF43" s="19">
        <v>379.52920532226562</v>
      </c>
      <c r="BG43" s="19">
        <v>19.851240158081055</v>
      </c>
      <c r="BH43" s="19">
        <v>22.663665771484375</v>
      </c>
      <c r="BI43" s="19">
        <v>60.545635223388672</v>
      </c>
      <c r="BJ43" s="19">
        <v>69.123443603515625</v>
      </c>
      <c r="BK43" s="19">
        <v>350.33200073242187</v>
      </c>
      <c r="BL43" s="19">
        <v>1799.058349609375</v>
      </c>
      <c r="BM43" s="19">
        <v>144.30642700195312</v>
      </c>
      <c r="BN43" s="19">
        <v>100.93272399902344</v>
      </c>
      <c r="BO43" s="19">
        <v>-5.6893081665039062</v>
      </c>
      <c r="BP43" s="19">
        <v>-1.073237419128418</v>
      </c>
      <c r="BQ43" s="19">
        <v>0.25</v>
      </c>
      <c r="BR43" s="19">
        <v>-1.355140209197998</v>
      </c>
      <c r="BS43" s="19">
        <v>7.355140209197998</v>
      </c>
      <c r="BT43" s="19">
        <v>1</v>
      </c>
      <c r="BU43" s="19">
        <v>0</v>
      </c>
      <c r="BV43" s="19">
        <v>0.15999999642372131</v>
      </c>
      <c r="BW43" s="19">
        <v>111115</v>
      </c>
      <c r="BX43" s="5">
        <f t="shared" si="25"/>
        <v>1.7516600036621091</v>
      </c>
      <c r="BY43" s="5">
        <f t="shared" si="26"/>
        <v>5.040653138269186E-3</v>
      </c>
      <c r="BZ43" s="5">
        <f t="shared" si="27"/>
        <v>300.16388740539549</v>
      </c>
      <c r="CA43" s="5">
        <f t="shared" si="28"/>
        <v>298.82192077636716</v>
      </c>
      <c r="CB43" s="5">
        <f t="shared" si="29"/>
        <v>287.84932950356597</v>
      </c>
      <c r="CC43" s="5">
        <f t="shared" si="30"/>
        <v>0.18406243178409654</v>
      </c>
      <c r="CD43" s="5">
        <f t="shared" si="31"/>
        <v>3.5820800441252203</v>
      </c>
      <c r="CE43" s="5">
        <f t="shared" si="32"/>
        <v>35.489778757579934</v>
      </c>
      <c r="CF43" s="5">
        <f t="shared" si="33"/>
        <v>12.826112986095559</v>
      </c>
      <c r="CG43" s="5">
        <f t="shared" si="34"/>
        <v>26.342904090881348</v>
      </c>
      <c r="CH43" s="5">
        <f t="shared" si="35"/>
        <v>3.4433344327939928</v>
      </c>
      <c r="CI43" s="5">
        <f t="shared" si="36"/>
        <v>0.381572146779109</v>
      </c>
      <c r="CJ43" s="5">
        <f t="shared" si="37"/>
        <v>2.2875055221193472</v>
      </c>
      <c r="CK43" s="5">
        <f t="shared" si="38"/>
        <v>1.1558289106746455</v>
      </c>
      <c r="CL43" s="5">
        <f t="shared" si="39"/>
        <v>0.23989907185120196</v>
      </c>
      <c r="CM43" s="5">
        <f t="shared" si="40"/>
        <v>24.001655788978493</v>
      </c>
      <c r="CN43" s="5">
        <f t="shared" si="41"/>
        <v>0.62656193614423361</v>
      </c>
      <c r="CO43" s="5">
        <f t="shared" si="42"/>
        <v>64.306293551510521</v>
      </c>
      <c r="CP43" s="5">
        <f t="shared" si="43"/>
        <v>374.81420845777194</v>
      </c>
      <c r="CQ43" s="5">
        <f t="shared" si="44"/>
        <v>5.5665700333988807E-2</v>
      </c>
      <c r="CR43" s="5">
        <f t="shared" si="45"/>
        <v>0</v>
      </c>
      <c r="CS43" s="5">
        <f t="shared" si="46"/>
        <v>1529.1995971679685</v>
      </c>
      <c r="CT43" s="5">
        <f t="shared" si="47"/>
        <v>296.35101318359375</v>
      </c>
      <c r="CU43" s="5">
        <f t="shared" si="48"/>
        <v>0.38168427633074692</v>
      </c>
      <c r="CV43" s="5" t="e">
        <f t="shared" si="49"/>
        <v>#DIV/0!</v>
      </c>
    </row>
    <row r="44" spans="1:100" hidden="1" x14ac:dyDescent="0.3">
      <c r="A44" s="4" t="str">
        <f>VLOOKUP(B44,ListCodeMtrx!A$1:B$91,2,TRUE)</f>
        <v>M79</v>
      </c>
      <c r="B44">
        <v>79</v>
      </c>
      <c r="C44" s="10">
        <v>9</v>
      </c>
      <c r="D44" s="10">
        <v>3</v>
      </c>
      <c r="E44" s="10">
        <v>4</v>
      </c>
      <c r="F44" s="1">
        <v>68</v>
      </c>
      <c r="G44" s="3">
        <v>41312</v>
      </c>
      <c r="H44" s="11">
        <v>1</v>
      </c>
      <c r="I44" s="11">
        <v>170.53731217044466</v>
      </c>
      <c r="J44" s="11">
        <v>3.080667164814586</v>
      </c>
      <c r="K44" s="11">
        <v>205.20730781064594</v>
      </c>
      <c r="L44" s="11">
        <v>280.41841666559355</v>
      </c>
      <c r="M44" s="1">
        <v>53.4</v>
      </c>
      <c r="N44" s="8">
        <v>25</v>
      </c>
      <c r="O44" s="8" t="s">
        <v>229</v>
      </c>
      <c r="P44" s="12">
        <v>0.16111111111111112</v>
      </c>
      <c r="Q44" s="12">
        <f t="shared" si="7"/>
        <v>0.5025694444444444</v>
      </c>
      <c r="R44" s="8">
        <v>5777</v>
      </c>
      <c r="S44" s="8">
        <v>0</v>
      </c>
      <c r="T44" s="13" t="s">
        <v>747</v>
      </c>
      <c r="U44">
        <f t="shared" si="8"/>
        <v>34.056354115637781</v>
      </c>
      <c r="V44">
        <f t="shared" si="9"/>
        <v>0.5004395173989179</v>
      </c>
      <c r="W44">
        <f t="shared" si="10"/>
        <v>259.18321155414134</v>
      </c>
      <c r="X44">
        <v>26.545614242553711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t="e">
        <f t="shared" si="11"/>
        <v>#DIV/0!</v>
      </c>
      <c r="AG44" t="e">
        <f t="shared" si="12"/>
        <v>#DIV/0!</v>
      </c>
      <c r="AH44" t="e">
        <f t="shared" si="13"/>
        <v>#DIV/0!</v>
      </c>
      <c r="AI44" s="8">
        <v>-1</v>
      </c>
      <c r="AJ44" s="8">
        <v>0.85</v>
      </c>
      <c r="AK44" s="8">
        <v>0.85</v>
      </c>
      <c r="AL44" s="8">
        <v>9.9220190048217773</v>
      </c>
      <c r="AM44">
        <f t="shared" si="14"/>
        <v>0.84999999999999987</v>
      </c>
      <c r="AN44">
        <f t="shared" si="15"/>
        <v>2.2891052775705096E-2</v>
      </c>
      <c r="AO44" t="e">
        <f t="shared" si="16"/>
        <v>#DIV/0!</v>
      </c>
      <c r="AP44" t="e">
        <f t="shared" si="17"/>
        <v>#DIV/0!</v>
      </c>
      <c r="AQ44" t="e">
        <f t="shared" si="18"/>
        <v>#DIV/0!</v>
      </c>
      <c r="AR44" s="8">
        <v>1799.058349609375</v>
      </c>
      <c r="AS44" s="8">
        <v>0.5</v>
      </c>
      <c r="AT44" t="e">
        <f t="shared" si="19"/>
        <v>#DIV/0!</v>
      </c>
      <c r="AU44">
        <f t="shared" si="20"/>
        <v>5.8360609184844883</v>
      </c>
      <c r="AV44">
        <f t="shared" si="21"/>
        <v>1.2049707019657014</v>
      </c>
      <c r="AW44">
        <f t="shared" si="22"/>
        <v>26.545614242553711</v>
      </c>
      <c r="AX44" s="8">
        <v>2</v>
      </c>
      <c r="AY44">
        <f t="shared" si="23"/>
        <v>4.644859790802002</v>
      </c>
      <c r="AZ44" s="8">
        <v>1</v>
      </c>
      <c r="BA44">
        <f t="shared" si="24"/>
        <v>9.2897195816040039</v>
      </c>
      <c r="BB44" s="8">
        <v>25.725824356079102</v>
      </c>
      <c r="BC44" s="8">
        <v>26.545614242553711</v>
      </c>
      <c r="BD44" s="8">
        <v>25.131586074829102</v>
      </c>
      <c r="BE44" s="8">
        <v>400.0284423828125</v>
      </c>
      <c r="BF44" s="8">
        <v>379.32199096679687</v>
      </c>
      <c r="BG44" s="8">
        <v>19.332008361816406</v>
      </c>
      <c r="BH44" s="8">
        <v>22.588531494140625</v>
      </c>
      <c r="BI44" s="8">
        <v>58.770057678222656</v>
      </c>
      <c r="BJ44" s="8">
        <v>68.670013427734375</v>
      </c>
      <c r="BK44" s="8">
        <v>350.32656860351562</v>
      </c>
      <c r="BL44" s="8">
        <v>1801.6982421875</v>
      </c>
      <c r="BM44" s="8">
        <v>1934.4276123046875</v>
      </c>
      <c r="BN44" s="8">
        <v>100.92628479003906</v>
      </c>
      <c r="BO44" s="8">
        <v>-5.8013076782226562</v>
      </c>
      <c r="BP44" s="8">
        <v>-1.081507682800293</v>
      </c>
      <c r="BQ44" s="8">
        <v>0.25</v>
      </c>
      <c r="BR44" s="8">
        <v>-1.355140209197998</v>
      </c>
      <c r="BS44" s="8">
        <v>7.355140209197998</v>
      </c>
      <c r="BT44" s="8">
        <v>1</v>
      </c>
      <c r="BU44" s="8">
        <v>0</v>
      </c>
      <c r="BV44" s="8">
        <v>0.15999999642372131</v>
      </c>
      <c r="BW44" s="8">
        <v>111115</v>
      </c>
      <c r="BX44">
        <f t="shared" si="25"/>
        <v>1.7516328430175778</v>
      </c>
      <c r="BY44">
        <f t="shared" si="26"/>
        <v>5.8360609184844887E-3</v>
      </c>
      <c r="BZ44">
        <f t="shared" si="27"/>
        <v>299.69561424255369</v>
      </c>
      <c r="CA44">
        <f t="shared" si="28"/>
        <v>298.87582435607908</v>
      </c>
      <c r="CB44">
        <f t="shared" si="29"/>
        <v>288.27171230662498</v>
      </c>
      <c r="CC44">
        <f t="shared" si="30"/>
        <v>7.8874991097502234E-2</v>
      </c>
      <c r="CD44">
        <f t="shared" si="31"/>
        <v>3.4847472645321047</v>
      </c>
      <c r="CE44">
        <f t="shared" si="32"/>
        <v>34.527648290844766</v>
      </c>
      <c r="CF44">
        <f t="shared" si="33"/>
        <v>11.939116796704141</v>
      </c>
      <c r="CG44">
        <f t="shared" si="34"/>
        <v>26.135719299316406</v>
      </c>
      <c r="CH44">
        <f t="shared" si="35"/>
        <v>3.4014521912681857</v>
      </c>
      <c r="CI44">
        <f t="shared" si="36"/>
        <v>0.47485875736816752</v>
      </c>
      <c r="CJ44">
        <f t="shared" si="37"/>
        <v>2.2797765625664033</v>
      </c>
      <c r="CK44">
        <f t="shared" si="38"/>
        <v>1.1216756287017824</v>
      </c>
      <c r="CL44">
        <f t="shared" si="39"/>
        <v>0.29898365807098187</v>
      </c>
      <c r="CM44">
        <f t="shared" si="40"/>
        <v>26.158398622110212</v>
      </c>
      <c r="CN44">
        <f t="shared" si="41"/>
        <v>0.68328021503195258</v>
      </c>
      <c r="CO44">
        <f t="shared" si="42"/>
        <v>66.224544027359244</v>
      </c>
      <c r="CP44">
        <f t="shared" si="43"/>
        <v>374.37285578007334</v>
      </c>
      <c r="CQ44">
        <f t="shared" si="44"/>
        <v>6.0243858167626202E-2</v>
      </c>
      <c r="CR44">
        <f t="shared" si="45"/>
        <v>0</v>
      </c>
      <c r="CS44">
        <f t="shared" si="46"/>
        <v>1531.4435058593747</v>
      </c>
      <c r="CT44">
        <f t="shared" si="47"/>
        <v>0</v>
      </c>
      <c r="CU44" t="e">
        <f t="shared" si="48"/>
        <v>#DIV/0!</v>
      </c>
      <c r="CV44" t="e">
        <f t="shared" si="49"/>
        <v>#DIV/0!</v>
      </c>
    </row>
    <row r="45" spans="1:100" s="5" customFormat="1" x14ac:dyDescent="0.3">
      <c r="A45" s="4" t="str">
        <f>VLOOKUP(B45,ListCodeMtrx!A$1:B$91,2,TRUE)</f>
        <v>M79</v>
      </c>
      <c r="B45">
        <v>79</v>
      </c>
      <c r="C45" s="10">
        <v>9</v>
      </c>
      <c r="D45" s="10">
        <v>3</v>
      </c>
      <c r="E45" s="10">
        <v>4</v>
      </c>
      <c r="F45" s="1">
        <v>68</v>
      </c>
      <c r="G45" s="3">
        <v>41312</v>
      </c>
      <c r="H45" s="11">
        <v>1</v>
      </c>
      <c r="I45" s="11">
        <v>170.53731217044466</v>
      </c>
      <c r="J45" s="11">
        <v>3.080667164814586</v>
      </c>
      <c r="K45" s="11">
        <v>205.20730781064594</v>
      </c>
      <c r="L45" s="11">
        <v>280.41841666559355</v>
      </c>
      <c r="M45" s="1">
        <v>53.4</v>
      </c>
      <c r="N45" s="8">
        <v>26</v>
      </c>
      <c r="O45" s="8" t="s">
        <v>230</v>
      </c>
      <c r="P45" s="12">
        <v>0.16111111111111112</v>
      </c>
      <c r="Q45" s="12">
        <f t="shared" si="7"/>
        <v>0.50487268518518524</v>
      </c>
      <c r="R45" s="8">
        <v>5976</v>
      </c>
      <c r="S45" s="8">
        <v>0</v>
      </c>
      <c r="T45" s="13">
        <v>50</v>
      </c>
      <c r="U45" s="14">
        <f t="shared" si="8"/>
        <v>-1.2377969122154053</v>
      </c>
      <c r="V45" s="14">
        <f t="shared" si="9"/>
        <v>0.45580135775578545</v>
      </c>
      <c r="W45" s="14">
        <f t="shared" si="10"/>
        <v>51.433323592323219</v>
      </c>
      <c r="X45" s="15">
        <v>26.953086853027344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t="e">
        <f t="shared" si="11"/>
        <v>#DIV/0!</v>
      </c>
      <c r="AG45" t="e">
        <f t="shared" si="12"/>
        <v>#DIV/0!</v>
      </c>
      <c r="AH45" t="e">
        <f t="shared" si="13"/>
        <v>#DIV/0!</v>
      </c>
      <c r="AI45" s="8">
        <v>-1</v>
      </c>
      <c r="AJ45" s="8">
        <v>0.85</v>
      </c>
      <c r="AK45" s="8">
        <v>0.85</v>
      </c>
      <c r="AL45" s="8">
        <v>9.9220190048217773</v>
      </c>
      <c r="AM45">
        <f t="shared" si="14"/>
        <v>0.84999999999999987</v>
      </c>
      <c r="AN45">
        <f t="shared" si="15"/>
        <v>-1.5535911800012816E-4</v>
      </c>
      <c r="AO45" t="e">
        <f t="shared" si="16"/>
        <v>#DIV/0!</v>
      </c>
      <c r="AP45" t="e">
        <f t="shared" si="17"/>
        <v>#DIV/0!</v>
      </c>
      <c r="AQ45" t="e">
        <f t="shared" si="18"/>
        <v>#DIV/0!</v>
      </c>
      <c r="AR45" s="8">
        <v>1799.058349609375</v>
      </c>
      <c r="AS45" s="8">
        <v>0.5</v>
      </c>
      <c r="AT45" t="e">
        <f t="shared" si="19"/>
        <v>#DIV/0!</v>
      </c>
      <c r="AU45">
        <f t="shared" si="20"/>
        <v>5.3418150817880736</v>
      </c>
      <c r="AV45">
        <f t="shared" si="21"/>
        <v>1.204332156883738</v>
      </c>
      <c r="AW45">
        <f t="shared" si="22"/>
        <v>26.953086853027344</v>
      </c>
      <c r="AX45" s="8">
        <v>2</v>
      </c>
      <c r="AY45">
        <f t="shared" si="23"/>
        <v>4.644859790802002</v>
      </c>
      <c r="AZ45" s="8">
        <v>1</v>
      </c>
      <c r="BA45">
        <f t="shared" si="24"/>
        <v>9.2897195816040039</v>
      </c>
      <c r="BB45" s="8">
        <v>25.782472610473633</v>
      </c>
      <c r="BC45" s="8">
        <v>26.953086853027344</v>
      </c>
      <c r="BD45" s="8">
        <v>25.128728866577148</v>
      </c>
      <c r="BE45" s="8">
        <v>47.315345764160156</v>
      </c>
      <c r="BF45" s="8">
        <v>47.875949859619141</v>
      </c>
      <c r="BG45" s="8">
        <v>20.455560684204102</v>
      </c>
      <c r="BH45" s="8">
        <v>23.433475494384766</v>
      </c>
      <c r="BI45" s="8">
        <v>61.9752197265625</v>
      </c>
      <c r="BJ45" s="8">
        <v>70.99755859375</v>
      </c>
      <c r="BK45" s="8">
        <v>350.35507202148437</v>
      </c>
      <c r="BL45" s="8">
        <v>1800.738037109375</v>
      </c>
      <c r="BM45" s="8">
        <v>1941.1636962890625</v>
      </c>
      <c r="BN45" s="8">
        <v>100.92304229736328</v>
      </c>
      <c r="BO45" s="8">
        <v>9.996795654296875E-2</v>
      </c>
      <c r="BP45" s="8">
        <v>-1.2333536148071289</v>
      </c>
      <c r="BQ45" s="8">
        <v>0.25</v>
      </c>
      <c r="BR45" s="8">
        <v>-1.355140209197998</v>
      </c>
      <c r="BS45" s="8">
        <v>7.355140209197998</v>
      </c>
      <c r="BT45" s="8">
        <v>1</v>
      </c>
      <c r="BU45" s="8">
        <v>0</v>
      </c>
      <c r="BV45" s="8">
        <v>0.15999999642372131</v>
      </c>
      <c r="BW45" s="8">
        <v>111135</v>
      </c>
      <c r="BX45">
        <f t="shared" si="25"/>
        <v>1.7517753601074217</v>
      </c>
      <c r="BY45">
        <f t="shared" si="26"/>
        <v>5.3418150817880735E-3</v>
      </c>
      <c r="BZ45">
        <f t="shared" si="27"/>
        <v>300.10308685302732</v>
      </c>
      <c r="CA45">
        <f t="shared" si="28"/>
        <v>298.93247261047361</v>
      </c>
      <c r="CB45">
        <f t="shared" si="29"/>
        <v>288.11807949755894</v>
      </c>
      <c r="CC45">
        <f t="shared" si="30"/>
        <v>0.14347141260152421</v>
      </c>
      <c r="CD45">
        <f t="shared" si="31"/>
        <v>3.5693097953777575</v>
      </c>
      <c r="CE45">
        <f t="shared" si="32"/>
        <v>35.36664882595408</v>
      </c>
      <c r="CF45">
        <f t="shared" si="33"/>
        <v>11.933173331569314</v>
      </c>
      <c r="CG45">
        <f t="shared" si="34"/>
        <v>26.367779731750488</v>
      </c>
      <c r="CH45">
        <f t="shared" si="35"/>
        <v>3.4483931768221989</v>
      </c>
      <c r="CI45">
        <f t="shared" si="36"/>
        <v>0.4344833718805568</v>
      </c>
      <c r="CJ45">
        <f t="shared" si="37"/>
        <v>2.3649776384940195</v>
      </c>
      <c r="CK45">
        <f t="shared" si="38"/>
        <v>1.0834155383281794</v>
      </c>
      <c r="CL45">
        <f t="shared" si="39"/>
        <v>0.27339017431059615</v>
      </c>
      <c r="CM45">
        <f t="shared" si="40"/>
        <v>5.1908074924020093</v>
      </c>
      <c r="CN45">
        <f t="shared" si="41"/>
        <v>1.0743039823363283</v>
      </c>
      <c r="CO45">
        <f t="shared" si="42"/>
        <v>66.862531699987045</v>
      </c>
      <c r="CP45">
        <f t="shared" si="43"/>
        <v>48.055828898680758</v>
      </c>
      <c r="CQ45">
        <f t="shared" si="44"/>
        <v>-1.7222101288824222E-2</v>
      </c>
      <c r="CR45">
        <f t="shared" si="45"/>
        <v>0</v>
      </c>
      <c r="CS45">
        <f t="shared" si="46"/>
        <v>1530.6273315429685</v>
      </c>
      <c r="CT45">
        <f t="shared" si="47"/>
        <v>0</v>
      </c>
      <c r="CU45" t="e">
        <f t="shared" si="48"/>
        <v>#DIV/0!</v>
      </c>
      <c r="CV45" t="e">
        <f t="shared" si="49"/>
        <v>#DIV/0!</v>
      </c>
    </row>
    <row r="46" spans="1:100" x14ac:dyDescent="0.3">
      <c r="A46" s="4" t="str">
        <f>VLOOKUP(B46,ListCodeMtrx!A$1:B$91,2,TRUE)</f>
        <v>M79</v>
      </c>
      <c r="B46">
        <v>79</v>
      </c>
      <c r="C46" s="10">
        <v>9</v>
      </c>
      <c r="D46" s="10">
        <v>3</v>
      </c>
      <c r="E46" s="10">
        <v>4</v>
      </c>
      <c r="F46" s="1">
        <v>68</v>
      </c>
      <c r="G46" s="3">
        <v>41312</v>
      </c>
      <c r="H46" s="11">
        <v>1</v>
      </c>
      <c r="I46" s="11">
        <v>170.53731217044466</v>
      </c>
      <c r="J46" s="11">
        <v>3.080667164814586</v>
      </c>
      <c r="K46" s="11">
        <v>205.20730781064594</v>
      </c>
      <c r="L46" s="11">
        <v>280.41841666559355</v>
      </c>
      <c r="M46" s="1">
        <v>53.4</v>
      </c>
      <c r="N46" s="8">
        <v>27</v>
      </c>
      <c r="O46" s="8" t="s">
        <v>231</v>
      </c>
      <c r="P46" s="12">
        <v>0.16111111111111112</v>
      </c>
      <c r="Q46" s="12">
        <f t="shared" si="7"/>
        <v>0.5072916666666667</v>
      </c>
      <c r="R46" s="8">
        <v>6185</v>
      </c>
      <c r="S46" s="8">
        <v>0</v>
      </c>
      <c r="T46" s="13">
        <v>150</v>
      </c>
      <c r="U46" s="14">
        <f t="shared" si="8"/>
        <v>11.773499774695141</v>
      </c>
      <c r="V46" s="14">
        <f t="shared" si="9"/>
        <v>0.45123782963840664</v>
      </c>
      <c r="W46" s="14">
        <f t="shared" si="10"/>
        <v>99.157201181524371</v>
      </c>
      <c r="X46" s="15">
        <v>27.050106048583984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t="e">
        <f t="shared" si="11"/>
        <v>#DIV/0!</v>
      </c>
      <c r="AG46" t="e">
        <f t="shared" si="12"/>
        <v>#DIV/0!</v>
      </c>
      <c r="AH46" t="e">
        <f t="shared" si="13"/>
        <v>#DIV/0!</v>
      </c>
      <c r="AI46" s="8">
        <v>-1</v>
      </c>
      <c r="AJ46" s="8">
        <v>0.85</v>
      </c>
      <c r="AK46" s="8">
        <v>0.85</v>
      </c>
      <c r="AL46" s="8">
        <v>9.9220190048217773</v>
      </c>
      <c r="AM46">
        <f t="shared" si="14"/>
        <v>0.84999999999999987</v>
      </c>
      <c r="AN46">
        <f t="shared" si="15"/>
        <v>8.3415479047605073E-3</v>
      </c>
      <c r="AO46" t="e">
        <f t="shared" si="16"/>
        <v>#DIV/0!</v>
      </c>
      <c r="AP46" t="e">
        <f t="shared" si="17"/>
        <v>#DIV/0!</v>
      </c>
      <c r="AQ46" t="e">
        <f t="shared" si="18"/>
        <v>#DIV/0!</v>
      </c>
      <c r="AR46" s="8">
        <v>1799.058349609375</v>
      </c>
      <c r="AS46" s="8">
        <v>0.5</v>
      </c>
      <c r="AT46" t="e">
        <f t="shared" si="19"/>
        <v>#DIV/0!</v>
      </c>
      <c r="AU46">
        <f t="shared" si="20"/>
        <v>5.0265224007431897</v>
      </c>
      <c r="AV46">
        <f t="shared" si="21"/>
        <v>1.1435225590404978</v>
      </c>
      <c r="AW46">
        <f t="shared" si="22"/>
        <v>27.050106048583984</v>
      </c>
      <c r="AX46" s="8">
        <v>2</v>
      </c>
      <c r="AY46">
        <f t="shared" si="23"/>
        <v>4.644859790802002</v>
      </c>
      <c r="AZ46" s="8">
        <v>1</v>
      </c>
      <c r="BA46">
        <f t="shared" si="24"/>
        <v>9.2897195816040039</v>
      </c>
      <c r="BB46" s="8">
        <v>25.751554489135742</v>
      </c>
      <c r="BC46" s="8">
        <v>27.050106048583984</v>
      </c>
      <c r="BD46" s="8">
        <v>25.129079818725586</v>
      </c>
      <c r="BE46" s="8">
        <v>152.04225158691406</v>
      </c>
      <c r="BF46" s="8">
        <v>144.90542602539062</v>
      </c>
      <c r="BG46" s="8">
        <v>21.439393997192383</v>
      </c>
      <c r="BH46" s="8">
        <v>24.239284515380859</v>
      </c>
      <c r="BI46" s="8">
        <v>65.071990966796875</v>
      </c>
      <c r="BJ46" s="8">
        <v>73.570106506347656</v>
      </c>
      <c r="BK46" s="8">
        <v>350.34820556640625</v>
      </c>
      <c r="BL46" s="8">
        <v>1801.541748046875</v>
      </c>
      <c r="BM46" s="8">
        <v>1944.3919677734375</v>
      </c>
      <c r="BN46" s="8">
        <v>100.91814422607422</v>
      </c>
      <c r="BO46" s="8">
        <v>-1.0504684448242187</v>
      </c>
      <c r="BP46" s="8">
        <v>-1.2515592575073242</v>
      </c>
      <c r="BQ46" s="8">
        <v>0.5</v>
      </c>
      <c r="BR46" s="8">
        <v>-1.355140209197998</v>
      </c>
      <c r="BS46" s="8">
        <v>7.355140209197998</v>
      </c>
      <c r="BT46" s="8">
        <v>1</v>
      </c>
      <c r="BU46" s="8">
        <v>0</v>
      </c>
      <c r="BV46" s="8">
        <v>0.15999999642372131</v>
      </c>
      <c r="BW46" s="8">
        <v>111115</v>
      </c>
      <c r="BX46">
        <f t="shared" si="25"/>
        <v>1.7517410278320311</v>
      </c>
      <c r="BY46">
        <f t="shared" si="26"/>
        <v>5.0265224007431898E-3</v>
      </c>
      <c r="BZ46">
        <f t="shared" si="27"/>
        <v>300.20010604858396</v>
      </c>
      <c r="CA46">
        <f t="shared" si="28"/>
        <v>298.90155448913572</v>
      </c>
      <c r="CB46">
        <f t="shared" si="29"/>
        <v>288.24667324468464</v>
      </c>
      <c r="CC46">
        <f t="shared" si="30"/>
        <v>0.18963179108377332</v>
      </c>
      <c r="CD46">
        <f t="shared" si="31"/>
        <v>3.589706169700551</v>
      </c>
      <c r="CE46">
        <f t="shared" si="32"/>
        <v>35.57047344884765</v>
      </c>
      <c r="CF46">
        <f t="shared" si="33"/>
        <v>11.331188933466791</v>
      </c>
      <c r="CG46">
        <f t="shared" si="34"/>
        <v>26.400830268859863</v>
      </c>
      <c r="CH46">
        <f t="shared" si="35"/>
        <v>3.4551244175130207</v>
      </c>
      <c r="CI46">
        <f t="shared" si="36"/>
        <v>0.43033479410498165</v>
      </c>
      <c r="CJ46">
        <f t="shared" si="37"/>
        <v>2.4461836106600532</v>
      </c>
      <c r="CK46">
        <f t="shared" si="38"/>
        <v>1.0089408068529675</v>
      </c>
      <c r="CL46">
        <f t="shared" si="39"/>
        <v>0.27076226341874826</v>
      </c>
      <c r="CM46">
        <f t="shared" si="40"/>
        <v>10.006760729890933</v>
      </c>
      <c r="CN46">
        <f t="shared" si="41"/>
        <v>0.68428908358579921</v>
      </c>
      <c r="CO46">
        <f t="shared" si="42"/>
        <v>68.683553614147726</v>
      </c>
      <c r="CP46">
        <f t="shared" si="43"/>
        <v>143.19447828835527</v>
      </c>
      <c r="CQ46">
        <f t="shared" si="44"/>
        <v>5.6471856503644932E-2</v>
      </c>
      <c r="CR46">
        <f t="shared" si="45"/>
        <v>0</v>
      </c>
      <c r="CS46">
        <f t="shared" si="46"/>
        <v>1531.3104858398435</v>
      </c>
      <c r="CT46">
        <f t="shared" si="47"/>
        <v>0</v>
      </c>
      <c r="CU46" t="e">
        <f t="shared" si="48"/>
        <v>#DIV/0!</v>
      </c>
      <c r="CV46" t="e">
        <f t="shared" si="49"/>
        <v>#DIV/0!</v>
      </c>
    </row>
    <row r="47" spans="1:100" hidden="1" x14ac:dyDescent="0.3">
      <c r="A47" s="4" t="str">
        <f>VLOOKUP(B47,ListCodeMtrx!A$1:B$91,2,TRUE)</f>
        <v>M79</v>
      </c>
      <c r="B47">
        <v>79</v>
      </c>
      <c r="C47" s="10">
        <v>9</v>
      </c>
      <c r="D47" s="10">
        <v>3</v>
      </c>
      <c r="E47" s="10">
        <v>4</v>
      </c>
      <c r="F47" s="1">
        <v>68</v>
      </c>
      <c r="G47" s="3">
        <v>41312</v>
      </c>
      <c r="H47" s="11">
        <v>1</v>
      </c>
      <c r="I47" s="11">
        <v>170.53731217044466</v>
      </c>
      <c r="J47" s="11">
        <v>3.080667164814586</v>
      </c>
      <c r="K47" s="11">
        <v>205.20730781064594</v>
      </c>
      <c r="L47" s="11">
        <v>280.41841666559355</v>
      </c>
      <c r="M47" s="1">
        <v>53.4</v>
      </c>
      <c r="N47" s="8">
        <v>28</v>
      </c>
      <c r="O47" s="8" t="s">
        <v>232</v>
      </c>
      <c r="P47" s="12">
        <v>0.16111111111111112</v>
      </c>
      <c r="Q47" s="12">
        <f t="shared" si="7"/>
        <v>0.50971064814814815</v>
      </c>
      <c r="R47" s="8">
        <v>6394</v>
      </c>
      <c r="S47" s="8">
        <v>0</v>
      </c>
      <c r="T47" s="13" t="s">
        <v>192</v>
      </c>
      <c r="U47" s="14">
        <f t="shared" si="8"/>
        <v>35.018289673123398</v>
      </c>
      <c r="V47" s="14">
        <f t="shared" si="9"/>
        <v>0.46023516742355541</v>
      </c>
      <c r="W47" s="14">
        <f t="shared" si="10"/>
        <v>246.53818235459988</v>
      </c>
      <c r="X47" s="15">
        <v>26.932001113891602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t="e">
        <f t="shared" si="11"/>
        <v>#DIV/0!</v>
      </c>
      <c r="AG47" t="e">
        <f t="shared" si="12"/>
        <v>#DIV/0!</v>
      </c>
      <c r="AH47" t="e">
        <f t="shared" si="13"/>
        <v>#DIV/0!</v>
      </c>
      <c r="AI47" s="8">
        <v>-1</v>
      </c>
      <c r="AJ47" s="8">
        <v>0.85</v>
      </c>
      <c r="AK47" s="8">
        <v>0.85</v>
      </c>
      <c r="AL47" s="8">
        <v>9.9458990097045898</v>
      </c>
      <c r="AM47">
        <f t="shared" si="14"/>
        <v>0.84999999999999987</v>
      </c>
      <c r="AN47">
        <f t="shared" si="15"/>
        <v>2.3568608051735124E-2</v>
      </c>
      <c r="AO47" t="e">
        <f t="shared" si="16"/>
        <v>#DIV/0!</v>
      </c>
      <c r="AP47" t="e">
        <f t="shared" si="17"/>
        <v>#DIV/0!</v>
      </c>
      <c r="AQ47" t="e">
        <f t="shared" si="18"/>
        <v>#DIV/0!</v>
      </c>
      <c r="AR47" s="8">
        <v>1799.058349609375</v>
      </c>
      <c r="AS47" s="8">
        <v>0.5</v>
      </c>
      <c r="AT47" t="e">
        <f t="shared" si="19"/>
        <v>#DIV/0!</v>
      </c>
      <c r="AU47">
        <f t="shared" si="20"/>
        <v>5.0217133466778421</v>
      </c>
      <c r="AV47">
        <f t="shared" si="21"/>
        <v>1.1212235606992396</v>
      </c>
      <c r="AW47">
        <f t="shared" si="22"/>
        <v>26.932001113891602</v>
      </c>
      <c r="AX47" s="8">
        <v>2</v>
      </c>
      <c r="AY47">
        <f t="shared" si="23"/>
        <v>4.644859790802002</v>
      </c>
      <c r="AZ47" s="8">
        <v>1</v>
      </c>
      <c r="BA47">
        <f t="shared" si="24"/>
        <v>9.2897195816040039</v>
      </c>
      <c r="BB47" s="8">
        <v>25.688379287719727</v>
      </c>
      <c r="BC47" s="8">
        <v>26.932001113891602</v>
      </c>
      <c r="BD47" s="8">
        <v>25.130039215087891</v>
      </c>
      <c r="BE47" s="8">
        <v>400.21743774414062</v>
      </c>
      <c r="BF47" s="8">
        <v>379.13616943359375</v>
      </c>
      <c r="BG47" s="8">
        <v>21.41786003112793</v>
      </c>
      <c r="BH47" s="8">
        <v>24.215648651123047</v>
      </c>
      <c r="BI47" s="8">
        <v>65.247093200683594</v>
      </c>
      <c r="BJ47" s="8">
        <v>73.770240783691406</v>
      </c>
      <c r="BK47" s="8">
        <v>350.28445434570312</v>
      </c>
      <c r="BL47" s="8">
        <v>1797.91943359375</v>
      </c>
      <c r="BM47" s="8">
        <v>1970.702880859375</v>
      </c>
      <c r="BN47" s="8">
        <v>100.91271209716797</v>
      </c>
      <c r="BO47" s="8">
        <v>-5.6143722534179687</v>
      </c>
      <c r="BP47" s="8">
        <v>-1.1837873458862305</v>
      </c>
      <c r="BQ47" s="8">
        <v>0.25</v>
      </c>
      <c r="BR47" s="8">
        <v>-1.355140209197998</v>
      </c>
      <c r="BS47" s="8">
        <v>7.355140209197998</v>
      </c>
      <c r="BT47" s="8">
        <v>1</v>
      </c>
      <c r="BU47" s="8">
        <v>0</v>
      </c>
      <c r="BV47" s="8">
        <v>0.15999999642372131</v>
      </c>
      <c r="BW47" s="8">
        <v>111115</v>
      </c>
      <c r="BX47">
        <f t="shared" si="25"/>
        <v>1.7514222717285155</v>
      </c>
      <c r="BY47">
        <f t="shared" si="26"/>
        <v>5.0217133466778424E-3</v>
      </c>
      <c r="BZ47">
        <f t="shared" si="27"/>
        <v>300.08200111389158</v>
      </c>
      <c r="CA47">
        <f t="shared" si="28"/>
        <v>298.8383792877197</v>
      </c>
      <c r="CB47">
        <f t="shared" si="29"/>
        <v>287.66710294513905</v>
      </c>
      <c r="CC47">
        <f t="shared" si="30"/>
        <v>0.19067842637348004</v>
      </c>
      <c r="CD47">
        <f t="shared" si="31"/>
        <v>3.5648903412761936</v>
      </c>
      <c r="CE47">
        <f t="shared" si="32"/>
        <v>35.32647440734317</v>
      </c>
      <c r="CF47">
        <f t="shared" si="33"/>
        <v>11.110825756220123</v>
      </c>
      <c r="CG47">
        <f t="shared" si="34"/>
        <v>26.310190200805664</v>
      </c>
      <c r="CH47">
        <f t="shared" si="35"/>
        <v>3.4366915574987313</v>
      </c>
      <c r="CI47">
        <f t="shared" si="36"/>
        <v>0.43851030666412327</v>
      </c>
      <c r="CJ47">
        <f t="shared" si="37"/>
        <v>2.4436667805769541</v>
      </c>
      <c r="CK47">
        <f t="shared" si="38"/>
        <v>0.99302477692177726</v>
      </c>
      <c r="CL47">
        <f t="shared" si="39"/>
        <v>0.27594135552638627</v>
      </c>
      <c r="CM47">
        <f t="shared" si="40"/>
        <v>24.878836616908835</v>
      </c>
      <c r="CN47">
        <f t="shared" si="41"/>
        <v>0.65026289294137474</v>
      </c>
      <c r="CO47">
        <f t="shared" si="42"/>
        <v>69.113277897552621</v>
      </c>
      <c r="CP47">
        <f t="shared" si="43"/>
        <v>374.04724391292115</v>
      </c>
      <c r="CQ47">
        <f t="shared" si="44"/>
        <v>6.4703826189373231E-2</v>
      </c>
      <c r="CR47">
        <f t="shared" si="45"/>
        <v>0</v>
      </c>
      <c r="CS47">
        <f t="shared" si="46"/>
        <v>1528.2315185546872</v>
      </c>
      <c r="CT47">
        <f t="shared" si="47"/>
        <v>0</v>
      </c>
      <c r="CU47" t="e">
        <f t="shared" si="48"/>
        <v>#DIV/0!</v>
      </c>
      <c r="CV47" t="e">
        <f t="shared" si="49"/>
        <v>#DIV/0!</v>
      </c>
    </row>
    <row r="48" spans="1:100" x14ac:dyDescent="0.3">
      <c r="A48" s="4" t="str">
        <f>VLOOKUP(B48,ListCodeMtrx!A$1:B$91,2,TRUE)</f>
        <v>M79</v>
      </c>
      <c r="B48">
        <v>79</v>
      </c>
      <c r="C48" s="10">
        <v>9</v>
      </c>
      <c r="D48" s="10">
        <v>3</v>
      </c>
      <c r="E48" s="10">
        <v>4</v>
      </c>
      <c r="F48" s="1">
        <v>68</v>
      </c>
      <c r="G48" s="3">
        <v>41312</v>
      </c>
      <c r="H48" s="11">
        <v>1</v>
      </c>
      <c r="I48" s="11">
        <v>170.53731217044466</v>
      </c>
      <c r="J48" s="11">
        <v>3.080667164814586</v>
      </c>
      <c r="K48" s="11">
        <v>205.20730781064594</v>
      </c>
      <c r="L48" s="11">
        <v>280.41841666559355</v>
      </c>
      <c r="M48" s="1">
        <v>53.4</v>
      </c>
      <c r="N48" s="8">
        <v>29</v>
      </c>
      <c r="O48" s="8" t="s">
        <v>233</v>
      </c>
      <c r="P48" s="12">
        <v>0.16111111111111112</v>
      </c>
      <c r="Q48" s="12">
        <f t="shared" si="7"/>
        <v>0.51197916666666665</v>
      </c>
      <c r="R48" s="8">
        <v>6590</v>
      </c>
      <c r="S48" s="8">
        <v>0</v>
      </c>
      <c r="T48" s="13">
        <v>800</v>
      </c>
      <c r="U48" s="14">
        <f t="shared" si="8"/>
        <v>53.01835492637511</v>
      </c>
      <c r="V48" s="14">
        <f t="shared" si="9"/>
        <v>0.46301802783363177</v>
      </c>
      <c r="W48" s="14">
        <f t="shared" si="10"/>
        <v>562.57146300418196</v>
      </c>
      <c r="X48" s="15">
        <v>26.973052978515625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t="e">
        <f t="shared" si="11"/>
        <v>#DIV/0!</v>
      </c>
      <c r="AG48" t="e">
        <f t="shared" si="12"/>
        <v>#DIV/0!</v>
      </c>
      <c r="AH48" t="e">
        <f t="shared" si="13"/>
        <v>#DIV/0!</v>
      </c>
      <c r="AI48" s="8">
        <v>-1</v>
      </c>
      <c r="AJ48" s="8">
        <v>0.85</v>
      </c>
      <c r="AK48" s="8">
        <v>0.85</v>
      </c>
      <c r="AL48" s="8">
        <v>9.9220190048217773</v>
      </c>
      <c r="AM48">
        <f t="shared" si="14"/>
        <v>0.84999999999999987</v>
      </c>
      <c r="AN48">
        <f t="shared" si="15"/>
        <v>3.5267468785131463E-2</v>
      </c>
      <c r="AO48" t="e">
        <f t="shared" si="16"/>
        <v>#DIV/0!</v>
      </c>
      <c r="AP48" t="e">
        <f t="shared" si="17"/>
        <v>#DIV/0!</v>
      </c>
      <c r="AQ48" t="e">
        <f t="shared" si="18"/>
        <v>#DIV/0!</v>
      </c>
      <c r="AR48" s="8">
        <v>1799.058349609375</v>
      </c>
      <c r="AS48" s="8">
        <v>0.5</v>
      </c>
      <c r="AT48" t="e">
        <f t="shared" si="19"/>
        <v>#DIV/0!</v>
      </c>
      <c r="AU48">
        <f t="shared" si="20"/>
        <v>5.4987843831174095</v>
      </c>
      <c r="AV48">
        <f t="shared" si="21"/>
        <v>1.2211027541307002</v>
      </c>
      <c r="AW48">
        <f t="shared" si="22"/>
        <v>26.973052978515625</v>
      </c>
      <c r="AX48" s="8">
        <v>2</v>
      </c>
      <c r="AY48">
        <f t="shared" si="23"/>
        <v>4.644859790802002</v>
      </c>
      <c r="AZ48" s="8">
        <v>1</v>
      </c>
      <c r="BA48">
        <f t="shared" si="24"/>
        <v>9.2897195816040039</v>
      </c>
      <c r="BB48" s="8">
        <v>25.707792282104492</v>
      </c>
      <c r="BC48" s="8">
        <v>26.973052978515625</v>
      </c>
      <c r="BD48" s="8">
        <v>25.129070281982422</v>
      </c>
      <c r="BE48" s="8">
        <v>799.4508056640625</v>
      </c>
      <c r="BF48" s="8">
        <v>766.76873779296875</v>
      </c>
      <c r="BG48" s="8">
        <v>20.24677848815918</v>
      </c>
      <c r="BH48" s="8">
        <v>23.313486099243164</v>
      </c>
      <c r="BI48" s="8">
        <v>61.602512359619141</v>
      </c>
      <c r="BJ48" s="8">
        <v>70.9332275390625</v>
      </c>
      <c r="BK48" s="8">
        <v>350.2510986328125</v>
      </c>
      <c r="BL48" s="8">
        <v>1801.972412109375</v>
      </c>
      <c r="BM48" s="8">
        <v>1979.08349609375</v>
      </c>
      <c r="BN48" s="8">
        <v>100.90280914306641</v>
      </c>
      <c r="BO48" s="8">
        <v>-16.473747253417969</v>
      </c>
      <c r="BP48" s="8">
        <v>-1.0375242233276367</v>
      </c>
      <c r="BQ48" s="8">
        <v>0.25</v>
      </c>
      <c r="BR48" s="8">
        <v>-1.355140209197998</v>
      </c>
      <c r="BS48" s="8">
        <v>7.355140209197998</v>
      </c>
      <c r="BT48" s="8">
        <v>1</v>
      </c>
      <c r="BU48" s="8">
        <v>0</v>
      </c>
      <c r="BV48" s="8">
        <v>0.15999999642372131</v>
      </c>
      <c r="BW48" s="8">
        <v>111115</v>
      </c>
      <c r="BX48">
        <f t="shared" si="25"/>
        <v>1.7512554931640623</v>
      </c>
      <c r="BY48">
        <f t="shared" si="26"/>
        <v>5.4987843831174098E-3</v>
      </c>
      <c r="BZ48">
        <f t="shared" si="27"/>
        <v>300.1230529785156</v>
      </c>
      <c r="CA48">
        <f t="shared" si="28"/>
        <v>298.85779228210447</v>
      </c>
      <c r="CB48">
        <f t="shared" si="29"/>
        <v>288.31557949314447</v>
      </c>
      <c r="CC48">
        <f t="shared" si="30"/>
        <v>0.11470692802012439</v>
      </c>
      <c r="CD48">
        <f t="shared" si="31"/>
        <v>3.5734989924621647</v>
      </c>
      <c r="CE48">
        <f t="shared" si="32"/>
        <v>35.415257739707037</v>
      </c>
      <c r="CF48">
        <f t="shared" si="33"/>
        <v>12.101771640463873</v>
      </c>
      <c r="CG48">
        <f t="shared" si="34"/>
        <v>26.340422630310059</v>
      </c>
      <c r="CH48">
        <f t="shared" si="35"/>
        <v>3.4428301552584966</v>
      </c>
      <c r="CI48">
        <f t="shared" si="36"/>
        <v>0.44103592366100575</v>
      </c>
      <c r="CJ48">
        <f t="shared" si="37"/>
        <v>2.3523962383314645</v>
      </c>
      <c r="CK48">
        <f t="shared" si="38"/>
        <v>1.0904339169270321</v>
      </c>
      <c r="CL48">
        <f t="shared" si="39"/>
        <v>0.27754157127215512</v>
      </c>
      <c r="CM48">
        <f t="shared" si="40"/>
        <v>56.765040960846612</v>
      </c>
      <c r="CN48">
        <f t="shared" si="41"/>
        <v>0.73369118389393562</v>
      </c>
      <c r="CO48">
        <f t="shared" si="42"/>
        <v>66.466538726057536</v>
      </c>
      <c r="CP48">
        <f t="shared" si="43"/>
        <v>759.06400800840743</v>
      </c>
      <c r="CQ48">
        <f t="shared" si="44"/>
        <v>4.6424893075245686E-2</v>
      </c>
      <c r="CR48">
        <f t="shared" si="45"/>
        <v>0</v>
      </c>
      <c r="CS48">
        <f t="shared" si="46"/>
        <v>1531.6765502929686</v>
      </c>
      <c r="CT48">
        <f t="shared" si="47"/>
        <v>0</v>
      </c>
      <c r="CU48" t="e">
        <f t="shared" si="48"/>
        <v>#DIV/0!</v>
      </c>
      <c r="CV48" t="e">
        <f t="shared" si="49"/>
        <v>#DIV/0!</v>
      </c>
    </row>
    <row r="49" spans="1:100" x14ac:dyDescent="0.3">
      <c r="A49" s="4" t="str">
        <f>VLOOKUP(B49,ListCodeMtrx!A$1:B$91,2,TRUE)</f>
        <v>M79</v>
      </c>
      <c r="B49" s="5">
        <v>79</v>
      </c>
      <c r="C49" s="10">
        <v>9</v>
      </c>
      <c r="D49" s="10">
        <v>3</v>
      </c>
      <c r="E49" s="10">
        <v>4</v>
      </c>
      <c r="F49" s="1">
        <v>68</v>
      </c>
      <c r="G49" s="17">
        <v>41312</v>
      </c>
      <c r="H49" s="11">
        <v>1</v>
      </c>
      <c r="I49" s="11">
        <v>170.53731217044466</v>
      </c>
      <c r="J49" s="11">
        <v>3.080667164814586</v>
      </c>
      <c r="K49" s="11">
        <v>205.20730781064594</v>
      </c>
      <c r="L49" s="11">
        <v>280.41841666559355</v>
      </c>
      <c r="M49" s="1">
        <v>53.4</v>
      </c>
      <c r="N49" s="19">
        <v>30</v>
      </c>
      <c r="O49" s="19" t="s">
        <v>234</v>
      </c>
      <c r="P49" s="12">
        <v>0.16111111111111112</v>
      </c>
      <c r="Q49" s="12">
        <f t="shared" si="7"/>
        <v>0.51645833333333335</v>
      </c>
      <c r="R49" s="19">
        <v>6968.5</v>
      </c>
      <c r="S49" s="19">
        <v>0</v>
      </c>
      <c r="T49" s="21">
        <v>400</v>
      </c>
      <c r="U49" s="5">
        <f t="shared" si="8"/>
        <v>33.907602249803354</v>
      </c>
      <c r="V49" s="5">
        <f t="shared" si="9"/>
        <v>0.42639191256461972</v>
      </c>
      <c r="W49" s="5">
        <f t="shared" si="10"/>
        <v>239.5979439737776</v>
      </c>
      <c r="X49" s="5">
        <v>26.971258163452148</v>
      </c>
      <c r="Y49" s="19">
        <v>5</v>
      </c>
      <c r="Z49" s="19">
        <v>5</v>
      </c>
      <c r="AA49" s="19">
        <v>0</v>
      </c>
      <c r="AB49" s="19">
        <v>0</v>
      </c>
      <c r="AC49" s="19">
        <v>288.03759765625</v>
      </c>
      <c r="AD49" s="19">
        <v>599.67279052734375</v>
      </c>
      <c r="AE49" s="19">
        <v>393.37744140625</v>
      </c>
      <c r="AF49" s="5" t="e">
        <f t="shared" si="11"/>
        <v>#DIV/0!</v>
      </c>
      <c r="AG49" s="5">
        <f t="shared" si="12"/>
        <v>0.51967539263711826</v>
      </c>
      <c r="AH49" s="5">
        <f t="shared" si="13"/>
        <v>0.34401318915884199</v>
      </c>
      <c r="AI49" s="19">
        <v>-1</v>
      </c>
      <c r="AJ49" s="19">
        <v>0.85</v>
      </c>
      <c r="AK49" s="19">
        <v>0.85</v>
      </c>
      <c r="AL49" s="19">
        <v>10.050127029418945</v>
      </c>
      <c r="AM49" s="5">
        <f t="shared" si="14"/>
        <v>0.85</v>
      </c>
      <c r="AN49" s="5">
        <f t="shared" si="15"/>
        <v>2.2819014990855761E-2</v>
      </c>
      <c r="AO49" s="5">
        <f t="shared" si="16"/>
        <v>0.66197706112873689</v>
      </c>
      <c r="AP49" s="5">
        <f t="shared" si="17"/>
        <v>2.08192539934667</v>
      </c>
      <c r="AQ49" s="5">
        <f t="shared" si="18"/>
        <v>-1</v>
      </c>
      <c r="AR49" s="19">
        <v>1799.7169189453125</v>
      </c>
      <c r="AS49" s="19">
        <v>0.5</v>
      </c>
      <c r="AT49" s="5">
        <f t="shared" si="19"/>
        <v>263.12870166953837</v>
      </c>
      <c r="AU49" s="5">
        <f t="shared" si="20"/>
        <v>5.6535749793957919</v>
      </c>
      <c r="AV49" s="5">
        <f t="shared" si="21"/>
        <v>1.359056750251979</v>
      </c>
      <c r="AW49" s="5">
        <f t="shared" si="22"/>
        <v>26.971258163452148</v>
      </c>
      <c r="AX49" s="19">
        <v>2</v>
      </c>
      <c r="AY49" s="5">
        <f t="shared" si="23"/>
        <v>4.644859790802002</v>
      </c>
      <c r="AZ49" s="19">
        <v>1</v>
      </c>
      <c r="BA49" s="5">
        <f t="shared" si="24"/>
        <v>9.2897195816040039</v>
      </c>
      <c r="BB49" s="19">
        <v>25.727378845214844</v>
      </c>
      <c r="BC49" s="19">
        <v>26.971258163452148</v>
      </c>
      <c r="BD49" s="19">
        <v>25.131109237670898</v>
      </c>
      <c r="BE49" s="19">
        <v>399.22705078125</v>
      </c>
      <c r="BF49" s="19">
        <v>378.64956665039062</v>
      </c>
      <c r="BG49" s="19">
        <v>18.78778076171875</v>
      </c>
      <c r="BH49" s="19">
        <v>21.944194793701172</v>
      </c>
      <c r="BI49" s="19">
        <v>57.092769622802734</v>
      </c>
      <c r="BJ49" s="19">
        <v>66.684562683105469</v>
      </c>
      <c r="BK49" s="19">
        <v>350.36669921875</v>
      </c>
      <c r="BL49" s="19">
        <v>1799.7169189453125</v>
      </c>
      <c r="BM49" s="19">
        <v>2000.8660888671875</v>
      </c>
      <c r="BN49" s="19">
        <v>100.89527130126953</v>
      </c>
      <c r="BO49" s="19">
        <v>-5.6615524291992188</v>
      </c>
      <c r="BP49" s="19">
        <v>-1.0080442428588867</v>
      </c>
      <c r="BQ49" s="19">
        <v>0.5</v>
      </c>
      <c r="BR49" s="19">
        <v>-1.355140209197998</v>
      </c>
      <c r="BS49" s="19">
        <v>7.355140209197998</v>
      </c>
      <c r="BT49" s="19">
        <v>1</v>
      </c>
      <c r="BU49" s="19">
        <v>0</v>
      </c>
      <c r="BV49" s="19">
        <v>0.15999999642372131</v>
      </c>
      <c r="BW49" s="19">
        <v>111115</v>
      </c>
      <c r="BX49" s="5">
        <f t="shared" si="25"/>
        <v>1.7518334960937498</v>
      </c>
      <c r="BY49" s="5">
        <f t="shared" si="26"/>
        <v>5.6535749793957916E-3</v>
      </c>
      <c r="BZ49" s="5">
        <f t="shared" si="27"/>
        <v>300.12125816345213</v>
      </c>
      <c r="CA49" s="5">
        <f t="shared" si="28"/>
        <v>298.87737884521482</v>
      </c>
      <c r="CB49" s="5">
        <f t="shared" si="29"/>
        <v>287.95470059496074</v>
      </c>
      <c r="CC49" s="5">
        <f t="shared" si="30"/>
        <v>8.916649334156497E-2</v>
      </c>
      <c r="CD49" s="5">
        <f t="shared" si="31"/>
        <v>3.5731222374503653</v>
      </c>
      <c r="CE49" s="5">
        <f t="shared" si="32"/>
        <v>35.414169478578984</v>
      </c>
      <c r="CF49" s="5">
        <f t="shared" si="33"/>
        <v>13.469974684877812</v>
      </c>
      <c r="CG49" s="5">
        <f t="shared" si="34"/>
        <v>26.349318504333496</v>
      </c>
      <c r="CH49" s="5">
        <f t="shared" si="35"/>
        <v>3.444638256139724</v>
      </c>
      <c r="CI49" s="5">
        <f t="shared" si="36"/>
        <v>0.40767968769877377</v>
      </c>
      <c r="CJ49" s="5">
        <f t="shared" si="37"/>
        <v>2.2140654871983863</v>
      </c>
      <c r="CK49" s="5">
        <f t="shared" si="38"/>
        <v>1.2305727689413377</v>
      </c>
      <c r="CL49" s="5">
        <f t="shared" si="39"/>
        <v>0.25641740737750801</v>
      </c>
      <c r="CM49" s="5">
        <f t="shared" si="40"/>
        <v>24.174299560460671</v>
      </c>
      <c r="CN49" s="5">
        <f t="shared" si="41"/>
        <v>0.63276962414960269</v>
      </c>
      <c r="CO49" s="5">
        <f t="shared" si="42"/>
        <v>62.559888262451999</v>
      </c>
      <c r="CP49" s="5">
        <f t="shared" si="43"/>
        <v>373.72204837224137</v>
      </c>
      <c r="CQ49" s="5">
        <f t="shared" si="44"/>
        <v>5.6760253167683392E-2</v>
      </c>
      <c r="CR49" s="5">
        <f t="shared" si="45"/>
        <v>0</v>
      </c>
      <c r="CS49" s="5">
        <f t="shared" si="46"/>
        <v>1529.7593811035156</v>
      </c>
      <c r="CT49" s="5">
        <f t="shared" si="47"/>
        <v>311.63519287109375</v>
      </c>
      <c r="CU49" s="5">
        <f t="shared" si="48"/>
        <v>0.34401318915884199</v>
      </c>
      <c r="CV49" s="5" t="e">
        <f t="shared" si="49"/>
        <v>#DIV/0!</v>
      </c>
    </row>
    <row r="50" spans="1:100" hidden="1" x14ac:dyDescent="0.3">
      <c r="A50" s="4" t="str">
        <f>VLOOKUP(B50,ListCodeMtrx!A$1:B$91,2,TRUE)</f>
        <v>M81</v>
      </c>
      <c r="B50">
        <v>81</v>
      </c>
      <c r="C50" s="10">
        <v>11</v>
      </c>
      <c r="D50" s="10">
        <v>3</v>
      </c>
      <c r="E50" s="10">
        <v>5</v>
      </c>
      <c r="F50" s="1">
        <v>68</v>
      </c>
      <c r="G50" s="3">
        <v>41312</v>
      </c>
      <c r="H50" s="11">
        <v>1</v>
      </c>
      <c r="I50" s="11">
        <v>149.93482990302377</v>
      </c>
      <c r="J50" s="11">
        <v>1.6824748498424058</v>
      </c>
      <c r="K50" s="11">
        <v>172.68830134049006</v>
      </c>
      <c r="L50" s="11">
        <v>259.11385286142541</v>
      </c>
      <c r="M50" s="1">
        <v>41.3</v>
      </c>
      <c r="N50" s="8">
        <v>31</v>
      </c>
      <c r="O50" s="8" t="s">
        <v>235</v>
      </c>
      <c r="P50" s="12">
        <v>0.16111111111111112</v>
      </c>
      <c r="Q50" s="12">
        <f t="shared" si="7"/>
        <v>0.52156249999999993</v>
      </c>
      <c r="R50" s="8">
        <v>7418</v>
      </c>
      <c r="S50" s="8">
        <v>0</v>
      </c>
      <c r="T50" s="13" t="s">
        <v>747</v>
      </c>
      <c r="U50">
        <f t="shared" si="8"/>
        <v>35.212778126906414</v>
      </c>
      <c r="V50">
        <f t="shared" si="9"/>
        <v>0.63025187555454687</v>
      </c>
      <c r="W50">
        <f t="shared" si="10"/>
        <v>278.66844215932093</v>
      </c>
      <c r="X50">
        <v>26.153223037719727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t="e">
        <f t="shared" si="11"/>
        <v>#DIV/0!</v>
      </c>
      <c r="AG50" t="e">
        <f t="shared" si="12"/>
        <v>#DIV/0!</v>
      </c>
      <c r="AH50" t="e">
        <f t="shared" si="13"/>
        <v>#DIV/0!</v>
      </c>
      <c r="AI50" s="8">
        <v>-1</v>
      </c>
      <c r="AJ50" s="8">
        <v>0.85</v>
      </c>
      <c r="AK50" s="8">
        <v>0.85</v>
      </c>
      <c r="AL50" s="8">
        <v>10.050127029418945</v>
      </c>
      <c r="AM50">
        <f t="shared" si="14"/>
        <v>0.85</v>
      </c>
      <c r="AN50">
        <f t="shared" si="15"/>
        <v>2.3676872169575647E-2</v>
      </c>
      <c r="AO50" t="e">
        <f t="shared" si="16"/>
        <v>#DIV/0!</v>
      </c>
      <c r="AP50" t="e">
        <f t="shared" si="17"/>
        <v>#DIV/0!</v>
      </c>
      <c r="AQ50" t="e">
        <f t="shared" si="18"/>
        <v>#DIV/0!</v>
      </c>
      <c r="AR50" s="8">
        <v>1799.7169189453125</v>
      </c>
      <c r="AS50" s="8">
        <v>0.5</v>
      </c>
      <c r="AT50" t="e">
        <f t="shared" si="19"/>
        <v>#DIV/0!</v>
      </c>
      <c r="AU50">
        <f t="shared" si="20"/>
        <v>6.6512431588889038</v>
      </c>
      <c r="AV50">
        <f t="shared" si="21"/>
        <v>1.1046908809146898</v>
      </c>
      <c r="AW50">
        <f t="shared" si="22"/>
        <v>26.153223037719727</v>
      </c>
      <c r="AX50" s="8">
        <v>2</v>
      </c>
      <c r="AY50">
        <f t="shared" si="23"/>
        <v>4.644859790802002</v>
      </c>
      <c r="AZ50" s="8">
        <v>1</v>
      </c>
      <c r="BA50">
        <f t="shared" si="24"/>
        <v>9.2897195816040039</v>
      </c>
      <c r="BB50" s="8">
        <v>25.587654113769531</v>
      </c>
      <c r="BC50" s="8">
        <v>26.153223037719727</v>
      </c>
      <c r="BD50" s="8">
        <v>25.131567001342773</v>
      </c>
      <c r="BE50" s="8">
        <v>400.6734619140625</v>
      </c>
      <c r="BF50" s="8">
        <v>379.13116455078125</v>
      </c>
      <c r="BG50" s="8">
        <v>19.091766357421875</v>
      </c>
      <c r="BH50" s="8">
        <v>22.802322387695313</v>
      </c>
      <c r="BI50" s="8">
        <v>58.490180969238281</v>
      </c>
      <c r="BJ50" s="8">
        <v>69.85797119140625</v>
      </c>
      <c r="BK50" s="8">
        <v>350.32913208007812</v>
      </c>
      <c r="BL50" s="8">
        <v>1799.3621826171875</v>
      </c>
      <c r="BM50" s="8">
        <v>984.58782958984375</v>
      </c>
      <c r="BN50" s="8">
        <v>100.87930297851562</v>
      </c>
      <c r="BO50" s="8">
        <v>-6.1207504272460937</v>
      </c>
      <c r="BP50" s="8">
        <v>-1.0744428634643555</v>
      </c>
      <c r="BQ50" s="8">
        <v>0.25</v>
      </c>
      <c r="BR50" s="8">
        <v>-1.355140209197998</v>
      </c>
      <c r="BS50" s="8">
        <v>7.355140209197998</v>
      </c>
      <c r="BT50" s="8">
        <v>1</v>
      </c>
      <c r="BU50" s="8">
        <v>0</v>
      </c>
      <c r="BV50" s="8">
        <v>0.15999999642372131</v>
      </c>
      <c r="BW50" s="8">
        <v>111115</v>
      </c>
      <c r="BX50">
        <f t="shared" si="25"/>
        <v>1.7516456604003905</v>
      </c>
      <c r="BY50">
        <f t="shared" si="26"/>
        <v>6.651243158888904E-3</v>
      </c>
      <c r="BZ50">
        <f t="shared" si="27"/>
        <v>299.3032230377197</v>
      </c>
      <c r="CA50">
        <f t="shared" si="28"/>
        <v>298.73765411376951</v>
      </c>
      <c r="CB50">
        <f t="shared" si="29"/>
        <v>287.89794278372938</v>
      </c>
      <c r="CC50">
        <f t="shared" si="30"/>
        <v>-4.3943436738851337E-2</v>
      </c>
      <c r="CD50">
        <f t="shared" si="31"/>
        <v>3.4049732696767951</v>
      </c>
      <c r="CE50">
        <f t="shared" si="32"/>
        <v>33.75294207179401</v>
      </c>
      <c r="CF50">
        <f t="shared" si="33"/>
        <v>10.950619684098697</v>
      </c>
      <c r="CG50">
        <f t="shared" si="34"/>
        <v>25.870438575744629</v>
      </c>
      <c r="CH50">
        <f t="shared" si="35"/>
        <v>3.3484758758615274</v>
      </c>
      <c r="CI50">
        <f t="shared" si="36"/>
        <v>0.59020968104264837</v>
      </c>
      <c r="CJ50">
        <f t="shared" si="37"/>
        <v>2.3002823887621053</v>
      </c>
      <c r="CK50">
        <f t="shared" si="38"/>
        <v>1.0481934870994221</v>
      </c>
      <c r="CL50">
        <f t="shared" si="39"/>
        <v>0.37228107902748553</v>
      </c>
      <c r="CM50">
        <f t="shared" si="40"/>
        <v>28.111878207141093</v>
      </c>
      <c r="CN50">
        <f t="shared" si="41"/>
        <v>0.73501855878691758</v>
      </c>
      <c r="CO50">
        <f t="shared" si="42"/>
        <v>68.733660129616808</v>
      </c>
      <c r="CP50">
        <f t="shared" si="43"/>
        <v>374.01397559219748</v>
      </c>
      <c r="CQ50">
        <f t="shared" si="44"/>
        <v>6.4711569137548608E-2</v>
      </c>
      <c r="CR50">
        <f t="shared" si="45"/>
        <v>0</v>
      </c>
      <c r="CS50">
        <f t="shared" si="46"/>
        <v>1529.4578552246094</v>
      </c>
      <c r="CT50">
        <f t="shared" si="47"/>
        <v>0</v>
      </c>
      <c r="CU50" t="e">
        <f t="shared" si="48"/>
        <v>#DIV/0!</v>
      </c>
      <c r="CV50" t="e">
        <f t="shared" si="49"/>
        <v>#DIV/0!</v>
      </c>
    </row>
    <row r="51" spans="1:100" x14ac:dyDescent="0.3">
      <c r="A51" s="4" t="str">
        <f>VLOOKUP(B51,ListCodeMtrx!A$1:B$91,2,TRUE)</f>
        <v>M81</v>
      </c>
      <c r="B51">
        <v>81</v>
      </c>
      <c r="C51" s="10">
        <v>11</v>
      </c>
      <c r="D51" s="10">
        <v>3</v>
      </c>
      <c r="E51" s="10">
        <v>5</v>
      </c>
      <c r="F51" s="1">
        <v>68</v>
      </c>
      <c r="G51" s="3">
        <v>41312</v>
      </c>
      <c r="H51" s="11">
        <v>1</v>
      </c>
      <c r="I51" s="11">
        <v>149.93482990302377</v>
      </c>
      <c r="J51" s="11">
        <v>1.6824748498424058</v>
      </c>
      <c r="K51" s="11">
        <v>172.68830134049006</v>
      </c>
      <c r="L51" s="11">
        <v>259.11385286142541</v>
      </c>
      <c r="M51" s="1">
        <v>41.3</v>
      </c>
      <c r="N51" s="8">
        <v>32</v>
      </c>
      <c r="O51" s="8" t="s">
        <v>236</v>
      </c>
      <c r="P51" s="12">
        <v>0.16111111111111112</v>
      </c>
      <c r="Q51" s="12">
        <f t="shared" si="7"/>
        <v>0.52349537037037042</v>
      </c>
      <c r="R51" s="8">
        <v>7585</v>
      </c>
      <c r="S51" s="8">
        <v>0</v>
      </c>
      <c r="T51" s="13">
        <v>50</v>
      </c>
      <c r="U51" s="14">
        <f t="shared" si="8"/>
        <v>-0.87740523453491659</v>
      </c>
      <c r="V51" s="14">
        <f t="shared" si="9"/>
        <v>0.6209591183962706</v>
      </c>
      <c r="W51" s="14">
        <f t="shared" si="10"/>
        <v>49.495627253321281</v>
      </c>
      <c r="X51" s="15">
        <v>26.428932189941406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t="e">
        <f t="shared" si="11"/>
        <v>#DIV/0!</v>
      </c>
      <c r="AG51" t="e">
        <f t="shared" si="12"/>
        <v>#DIV/0!</v>
      </c>
      <c r="AH51" t="e">
        <f t="shared" si="13"/>
        <v>#DIV/0!</v>
      </c>
      <c r="AI51" s="8">
        <v>-1</v>
      </c>
      <c r="AJ51" s="8">
        <v>0.85</v>
      </c>
      <c r="AK51" s="8">
        <v>0.85</v>
      </c>
      <c r="AL51" s="8">
        <v>10.02602481842041</v>
      </c>
      <c r="AM51">
        <f t="shared" si="14"/>
        <v>0.85</v>
      </c>
      <c r="AN51">
        <f t="shared" si="15"/>
        <v>8.0043018453451419E-5</v>
      </c>
      <c r="AO51" t="e">
        <f t="shared" si="16"/>
        <v>#DIV/0!</v>
      </c>
      <c r="AP51" t="e">
        <f t="shared" si="17"/>
        <v>#DIV/0!</v>
      </c>
      <c r="AQ51" t="e">
        <f t="shared" si="18"/>
        <v>#DIV/0!</v>
      </c>
      <c r="AR51" s="8">
        <v>1799.7169189453125</v>
      </c>
      <c r="AS51" s="8">
        <v>0.5</v>
      </c>
      <c r="AT51" t="e">
        <f t="shared" si="19"/>
        <v>#DIV/0!</v>
      </c>
      <c r="AU51">
        <f t="shared" si="20"/>
        <v>6.7288913884115251</v>
      </c>
      <c r="AV51">
        <f t="shared" si="21"/>
        <v>1.1327616631618036</v>
      </c>
      <c r="AW51">
        <f t="shared" si="22"/>
        <v>26.428932189941406</v>
      </c>
      <c r="AX51" s="8">
        <v>2</v>
      </c>
      <c r="AY51">
        <f t="shared" si="23"/>
        <v>4.644859790802002</v>
      </c>
      <c r="AZ51" s="8">
        <v>1</v>
      </c>
      <c r="BA51">
        <f t="shared" si="24"/>
        <v>9.2897195816040039</v>
      </c>
      <c r="BB51" s="8">
        <v>25.651544570922852</v>
      </c>
      <c r="BC51" s="8">
        <v>26.428932189941406</v>
      </c>
      <c r="BD51" s="8">
        <v>25.135116577148438</v>
      </c>
      <c r="BE51" s="8">
        <v>47.682540893554687</v>
      </c>
      <c r="BF51" s="8">
        <v>47.999015808105469</v>
      </c>
      <c r="BG51" s="8">
        <v>19.325788497924805</v>
      </c>
      <c r="BH51" s="8">
        <v>23.078107833862305</v>
      </c>
      <c r="BI51" s="8">
        <v>58.982875823974609</v>
      </c>
      <c r="BJ51" s="8">
        <v>70.435066223144531</v>
      </c>
      <c r="BK51" s="8">
        <v>350.3753662109375</v>
      </c>
      <c r="BL51" s="8">
        <v>1801.895263671875</v>
      </c>
      <c r="BM51" s="8">
        <v>964.66546630859375</v>
      </c>
      <c r="BN51" s="8">
        <v>100.87894439697266</v>
      </c>
      <c r="BO51" s="8">
        <v>-0.26774215698242188</v>
      </c>
      <c r="BP51" s="8">
        <v>-1.1851205825805664</v>
      </c>
      <c r="BQ51" s="8">
        <v>0.25</v>
      </c>
      <c r="BR51" s="8">
        <v>-1.355140209197998</v>
      </c>
      <c r="BS51" s="8">
        <v>7.355140209197998</v>
      </c>
      <c r="BT51" s="8">
        <v>1</v>
      </c>
      <c r="BU51" s="8">
        <v>0</v>
      </c>
      <c r="BV51" s="8">
        <v>0.15999999642372131</v>
      </c>
      <c r="BW51" s="8">
        <v>111135</v>
      </c>
      <c r="BX51">
        <f t="shared" si="25"/>
        <v>1.7518768310546873</v>
      </c>
      <c r="BY51">
        <f t="shared" si="26"/>
        <v>6.728891388411525E-3</v>
      </c>
      <c r="BZ51">
        <f t="shared" si="27"/>
        <v>299.57893218994138</v>
      </c>
      <c r="CA51">
        <f t="shared" si="28"/>
        <v>298.80154457092283</v>
      </c>
      <c r="CB51">
        <f t="shared" si="29"/>
        <v>288.30323574342037</v>
      </c>
      <c r="CC51">
        <f t="shared" si="30"/>
        <v>-6.4088150403091029E-2</v>
      </c>
      <c r="CD51">
        <f t="shared" si="31"/>
        <v>3.4608568201213381</v>
      </c>
      <c r="CE51">
        <f t="shared" si="32"/>
        <v>34.307028496475795</v>
      </c>
      <c r="CF51">
        <f t="shared" si="33"/>
        <v>11.22892066261349</v>
      </c>
      <c r="CG51">
        <f t="shared" si="34"/>
        <v>26.040238380432129</v>
      </c>
      <c r="CH51">
        <f t="shared" si="35"/>
        <v>3.3823010333743557</v>
      </c>
      <c r="CI51">
        <f t="shared" si="36"/>
        <v>0.58205257744267647</v>
      </c>
      <c r="CJ51">
        <f t="shared" si="37"/>
        <v>2.3280951569595345</v>
      </c>
      <c r="CK51">
        <f t="shared" si="38"/>
        <v>1.0542058764148212</v>
      </c>
      <c r="CL51">
        <f t="shared" si="39"/>
        <v>0.36708913608471611</v>
      </c>
      <c r="CM51">
        <f t="shared" si="40"/>
        <v>4.9930666295810813</v>
      </c>
      <c r="CN51">
        <f t="shared" si="41"/>
        <v>1.0311800444242252</v>
      </c>
      <c r="CO51">
        <f t="shared" si="42"/>
        <v>68.4137981557693</v>
      </c>
      <c r="CP51">
        <f t="shared" si="43"/>
        <v>48.126522032186521</v>
      </c>
      <c r="CQ51">
        <f t="shared" si="44"/>
        <v>-1.2472670386640867E-2</v>
      </c>
      <c r="CR51">
        <f t="shared" si="45"/>
        <v>0</v>
      </c>
      <c r="CS51">
        <f t="shared" si="46"/>
        <v>1531.6109741210937</v>
      </c>
      <c r="CT51">
        <f t="shared" si="47"/>
        <v>0</v>
      </c>
      <c r="CU51" t="e">
        <f t="shared" si="48"/>
        <v>#DIV/0!</v>
      </c>
      <c r="CV51" t="e">
        <f t="shared" si="49"/>
        <v>#DIV/0!</v>
      </c>
    </row>
    <row r="52" spans="1:100" x14ac:dyDescent="0.3">
      <c r="A52" s="4" t="str">
        <f>VLOOKUP(B52,ListCodeMtrx!A$1:B$91,2,TRUE)</f>
        <v>M81</v>
      </c>
      <c r="B52">
        <v>81</v>
      </c>
      <c r="C52" s="10">
        <v>11</v>
      </c>
      <c r="D52" s="10">
        <v>3</v>
      </c>
      <c r="E52" s="10">
        <v>5</v>
      </c>
      <c r="F52" s="1">
        <v>68</v>
      </c>
      <c r="G52" s="3">
        <v>41312</v>
      </c>
      <c r="H52" s="11">
        <v>1</v>
      </c>
      <c r="I52" s="11">
        <v>149.93482990302377</v>
      </c>
      <c r="J52" s="11">
        <v>1.6824748498424058</v>
      </c>
      <c r="K52" s="11">
        <v>172.68830134049006</v>
      </c>
      <c r="L52" s="11">
        <v>259.11385286142541</v>
      </c>
      <c r="M52" s="1">
        <v>41.3</v>
      </c>
      <c r="N52" s="8">
        <v>33</v>
      </c>
      <c r="O52" s="8" t="s">
        <v>237</v>
      </c>
      <c r="P52" s="12">
        <v>0.16111111111111112</v>
      </c>
      <c r="Q52" s="12">
        <f t="shared" si="7"/>
        <v>0.52557870370370363</v>
      </c>
      <c r="R52" s="8">
        <v>7765</v>
      </c>
      <c r="S52" s="8">
        <v>0</v>
      </c>
      <c r="T52" s="13">
        <v>150</v>
      </c>
      <c r="U52" s="14">
        <f t="shared" si="8"/>
        <v>12.753545508192477</v>
      </c>
      <c r="V52" s="14">
        <f t="shared" si="9"/>
        <v>0.6094374194443416</v>
      </c>
      <c r="W52" s="14">
        <f t="shared" si="10"/>
        <v>106.78387343157246</v>
      </c>
      <c r="X52" s="15">
        <v>26.594703674316406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t="e">
        <f t="shared" si="11"/>
        <v>#DIV/0!</v>
      </c>
      <c r="AG52" t="e">
        <f t="shared" si="12"/>
        <v>#DIV/0!</v>
      </c>
      <c r="AH52" t="e">
        <f t="shared" si="13"/>
        <v>#DIV/0!</v>
      </c>
      <c r="AI52" s="8">
        <v>-1</v>
      </c>
      <c r="AJ52" s="8">
        <v>0.85</v>
      </c>
      <c r="AK52" s="8">
        <v>0.85</v>
      </c>
      <c r="AL52" s="8">
        <v>10.02602481842041</v>
      </c>
      <c r="AM52">
        <f t="shared" si="14"/>
        <v>0.85</v>
      </c>
      <c r="AN52">
        <f t="shared" si="15"/>
        <v>8.9856318236431615E-3</v>
      </c>
      <c r="AO52" t="e">
        <f t="shared" si="16"/>
        <v>#DIV/0!</v>
      </c>
      <c r="AP52" t="e">
        <f t="shared" si="17"/>
        <v>#DIV/0!</v>
      </c>
      <c r="AQ52" t="e">
        <f t="shared" si="18"/>
        <v>#DIV/0!</v>
      </c>
      <c r="AR52" s="8">
        <v>1799.7169189453125</v>
      </c>
      <c r="AS52" s="8">
        <v>0.5</v>
      </c>
      <c r="AT52" t="e">
        <f t="shared" si="19"/>
        <v>#DIV/0!</v>
      </c>
      <c r="AU52">
        <f t="shared" si="20"/>
        <v>6.5330345113573181</v>
      </c>
      <c r="AV52">
        <f t="shared" si="21"/>
        <v>1.1187219509771844</v>
      </c>
      <c r="AW52">
        <f t="shared" si="22"/>
        <v>26.594703674316406</v>
      </c>
      <c r="AX52" s="8">
        <v>2</v>
      </c>
      <c r="AY52">
        <f t="shared" si="23"/>
        <v>4.644859790802002</v>
      </c>
      <c r="AZ52" s="8">
        <v>1</v>
      </c>
      <c r="BA52">
        <f t="shared" si="24"/>
        <v>9.2897195816040039</v>
      </c>
      <c r="BB52" s="8">
        <v>25.720363616943359</v>
      </c>
      <c r="BC52" s="8">
        <v>26.594703674316406</v>
      </c>
      <c r="BD52" s="8">
        <v>25.133411407470703</v>
      </c>
      <c r="BE52" s="8">
        <v>152.24264526367187</v>
      </c>
      <c r="BF52" s="8">
        <v>144.42282104492187</v>
      </c>
      <c r="BG52" s="8">
        <v>19.9140625</v>
      </c>
      <c r="BH52" s="8">
        <v>23.555994033813477</v>
      </c>
      <c r="BI52" s="8">
        <v>60.526020050048828</v>
      </c>
      <c r="BJ52" s="8">
        <v>71.595161437988281</v>
      </c>
      <c r="BK52" s="8">
        <v>350.31643676757812</v>
      </c>
      <c r="BL52" s="8">
        <v>1800.723876953125</v>
      </c>
      <c r="BM52" s="8">
        <v>935.317138671875</v>
      </c>
      <c r="BN52" s="8">
        <v>100.87110900878906</v>
      </c>
      <c r="BO52" s="8">
        <v>-1.3464622497558594</v>
      </c>
      <c r="BP52" s="8">
        <v>-1.1743764877319336</v>
      </c>
      <c r="BQ52" s="8">
        <v>0.5</v>
      </c>
      <c r="BR52" s="8">
        <v>-1.355140209197998</v>
      </c>
      <c r="BS52" s="8">
        <v>7.355140209197998</v>
      </c>
      <c r="BT52" s="8">
        <v>1</v>
      </c>
      <c r="BU52" s="8">
        <v>0</v>
      </c>
      <c r="BV52" s="8">
        <v>0.15999999642372131</v>
      </c>
      <c r="BW52" s="8">
        <v>111115</v>
      </c>
      <c r="BX52">
        <f t="shared" si="25"/>
        <v>1.7515821838378904</v>
      </c>
      <c r="BY52">
        <f t="shared" si="26"/>
        <v>6.5330345113573177E-3</v>
      </c>
      <c r="BZ52">
        <f t="shared" si="27"/>
        <v>299.74470367431638</v>
      </c>
      <c r="CA52">
        <f t="shared" si="28"/>
        <v>298.87036361694334</v>
      </c>
      <c r="CB52">
        <f t="shared" si="29"/>
        <v>288.11581387260958</v>
      </c>
      <c r="CC52">
        <f t="shared" si="30"/>
        <v>-3.714726715432097E-2</v>
      </c>
      <c r="CD52">
        <f t="shared" si="31"/>
        <v>3.4948411929723684</v>
      </c>
      <c r="CE52">
        <f t="shared" si="32"/>
        <v>34.646602256230345</v>
      </c>
      <c r="CF52">
        <f t="shared" si="33"/>
        <v>11.090608222416869</v>
      </c>
      <c r="CG52">
        <f t="shared" si="34"/>
        <v>26.157533645629883</v>
      </c>
      <c r="CH52">
        <f t="shared" si="35"/>
        <v>3.4058408863915539</v>
      </c>
      <c r="CI52">
        <f t="shared" si="36"/>
        <v>0.57191766213777051</v>
      </c>
      <c r="CJ52">
        <f t="shared" si="37"/>
        <v>2.376119241995184</v>
      </c>
      <c r="CK52">
        <f t="shared" si="38"/>
        <v>1.0297216443963699</v>
      </c>
      <c r="CL52">
        <f t="shared" si="39"/>
        <v>0.36064017118341551</v>
      </c>
      <c r="CM52">
        <f t="shared" si="40"/>
        <v>10.771407737296881</v>
      </c>
      <c r="CN52">
        <f t="shared" si="41"/>
        <v>0.73938365598299705</v>
      </c>
      <c r="CO52">
        <f t="shared" si="42"/>
        <v>69.059652602784482</v>
      </c>
      <c r="CP52">
        <f t="shared" si="43"/>
        <v>142.56945116816539</v>
      </c>
      <c r="CQ52">
        <f t="shared" si="44"/>
        <v>6.1777289246256181E-2</v>
      </c>
      <c r="CR52">
        <f t="shared" si="45"/>
        <v>0</v>
      </c>
      <c r="CS52">
        <f t="shared" si="46"/>
        <v>1530.6152954101562</v>
      </c>
      <c r="CT52">
        <f t="shared" si="47"/>
        <v>0</v>
      </c>
      <c r="CU52" t="e">
        <f t="shared" si="48"/>
        <v>#DIV/0!</v>
      </c>
      <c r="CV52" t="e">
        <f t="shared" si="49"/>
        <v>#DIV/0!</v>
      </c>
    </row>
    <row r="53" spans="1:100" s="5" customFormat="1" hidden="1" x14ac:dyDescent="0.3">
      <c r="A53" s="4" t="str">
        <f>VLOOKUP(B53,ListCodeMtrx!A$1:B$91,2,TRUE)</f>
        <v>M81</v>
      </c>
      <c r="B53">
        <v>81</v>
      </c>
      <c r="C53" s="10">
        <v>11</v>
      </c>
      <c r="D53" s="10">
        <v>3</v>
      </c>
      <c r="E53" s="10">
        <v>5</v>
      </c>
      <c r="F53" s="1">
        <v>68</v>
      </c>
      <c r="G53" s="3">
        <v>41312</v>
      </c>
      <c r="H53" s="11">
        <v>1</v>
      </c>
      <c r="I53" s="11">
        <v>149.93482990302377</v>
      </c>
      <c r="J53" s="11">
        <v>1.6824748498424058</v>
      </c>
      <c r="K53" s="11">
        <v>172.68830134049006</v>
      </c>
      <c r="L53" s="11">
        <v>259.11385286142541</v>
      </c>
      <c r="M53" s="1">
        <v>41.3</v>
      </c>
      <c r="N53" s="8">
        <v>34</v>
      </c>
      <c r="O53" s="8" t="s">
        <v>238</v>
      </c>
      <c r="P53" s="12">
        <v>0.16111111111111112</v>
      </c>
      <c r="Q53" s="12">
        <f t="shared" si="7"/>
        <v>0.52799768518518531</v>
      </c>
      <c r="R53" s="8">
        <v>7974</v>
      </c>
      <c r="S53" s="8">
        <v>0</v>
      </c>
      <c r="T53" s="13" t="s">
        <v>192</v>
      </c>
      <c r="U53" s="14">
        <f t="shared" si="8"/>
        <v>35.179110811273077</v>
      </c>
      <c r="V53" s="14">
        <f t="shared" si="9"/>
        <v>0.60099088561202341</v>
      </c>
      <c r="W53" s="14">
        <f t="shared" si="10"/>
        <v>274.98593109556572</v>
      </c>
      <c r="X53" s="15">
        <v>26.629632949829102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t="e">
        <f t="shared" si="11"/>
        <v>#DIV/0!</v>
      </c>
      <c r="AG53" t="e">
        <f t="shared" si="12"/>
        <v>#DIV/0!</v>
      </c>
      <c r="AH53" t="e">
        <f t="shared" si="13"/>
        <v>#DIV/0!</v>
      </c>
      <c r="AI53" s="8">
        <v>-1</v>
      </c>
      <c r="AJ53" s="8">
        <v>0.85</v>
      </c>
      <c r="AK53" s="8">
        <v>0.85</v>
      </c>
      <c r="AL53" s="8">
        <v>10.02602481842041</v>
      </c>
      <c r="AM53">
        <f t="shared" si="14"/>
        <v>0.85</v>
      </c>
      <c r="AN53">
        <f t="shared" si="15"/>
        <v>2.3633053280086434E-2</v>
      </c>
      <c r="AO53" t="e">
        <f t="shared" si="16"/>
        <v>#DIV/0!</v>
      </c>
      <c r="AP53" t="e">
        <f t="shared" si="17"/>
        <v>#DIV/0!</v>
      </c>
      <c r="AQ53" t="e">
        <f t="shared" si="18"/>
        <v>#DIV/0!</v>
      </c>
      <c r="AR53" s="8">
        <v>1799.7169189453125</v>
      </c>
      <c r="AS53" s="8">
        <v>0.5</v>
      </c>
      <c r="AT53" t="e">
        <f t="shared" si="19"/>
        <v>#DIV/0!</v>
      </c>
      <c r="AU53">
        <f t="shared" si="20"/>
        <v>6.3094539392737694</v>
      </c>
      <c r="AV53">
        <f t="shared" si="21"/>
        <v>1.0944508635706249</v>
      </c>
      <c r="AW53">
        <f t="shared" si="22"/>
        <v>26.629632949829102</v>
      </c>
      <c r="AX53" s="8">
        <v>2</v>
      </c>
      <c r="AY53">
        <f t="shared" si="23"/>
        <v>4.644859790802002</v>
      </c>
      <c r="AZ53" s="8">
        <v>1</v>
      </c>
      <c r="BA53">
        <f t="shared" si="24"/>
        <v>9.2897195816040039</v>
      </c>
      <c r="BB53" s="8">
        <v>25.724269866943359</v>
      </c>
      <c r="BC53" s="8">
        <v>26.629632949829102</v>
      </c>
      <c r="BD53" s="8">
        <v>25.132667541503906</v>
      </c>
      <c r="BE53" s="8">
        <v>401.08200073242187</v>
      </c>
      <c r="BF53" s="8">
        <v>379.63278198242187</v>
      </c>
      <c r="BG53" s="8">
        <v>20.35260009765625</v>
      </c>
      <c r="BH53" s="8">
        <v>23.868364334106445</v>
      </c>
      <c r="BI53" s="8">
        <v>61.843540191650391</v>
      </c>
      <c r="BJ53" s="8">
        <v>72.526565551757812</v>
      </c>
      <c r="BK53" s="8">
        <v>350.356689453125</v>
      </c>
      <c r="BL53" s="8">
        <v>1801.0224609375</v>
      </c>
      <c r="BM53" s="8">
        <v>912.73516845703125</v>
      </c>
      <c r="BN53" s="8">
        <v>100.86942291259766</v>
      </c>
      <c r="BO53" s="8">
        <v>-5.8897361755371094</v>
      </c>
      <c r="BP53" s="8">
        <v>-1.1285409927368164</v>
      </c>
      <c r="BQ53" s="8">
        <v>0.5</v>
      </c>
      <c r="BR53" s="8">
        <v>-1.355140209197998</v>
      </c>
      <c r="BS53" s="8">
        <v>7.355140209197998</v>
      </c>
      <c r="BT53" s="8">
        <v>1</v>
      </c>
      <c r="BU53" s="8">
        <v>0</v>
      </c>
      <c r="BV53" s="8">
        <v>0.15999999642372131</v>
      </c>
      <c r="BW53" s="8">
        <v>111115</v>
      </c>
      <c r="BX53">
        <f t="shared" si="25"/>
        <v>1.7517834472656248</v>
      </c>
      <c r="BY53">
        <f t="shared" si="26"/>
        <v>6.3094539392737695E-3</v>
      </c>
      <c r="BZ53">
        <f t="shared" si="27"/>
        <v>299.77963294982908</v>
      </c>
      <c r="CA53">
        <f t="shared" si="28"/>
        <v>298.87426986694334</v>
      </c>
      <c r="CB53">
        <f t="shared" si="29"/>
        <v>288.16358730904176</v>
      </c>
      <c r="CC53">
        <f t="shared" si="30"/>
        <v>-2.0107789493786282E-3</v>
      </c>
      <c r="CD53">
        <f t="shared" si="31"/>
        <v>3.5020389998195705</v>
      </c>
      <c r="CE53">
        <f t="shared" si="32"/>
        <v>34.718539064648482</v>
      </c>
      <c r="CF53">
        <f t="shared" si="33"/>
        <v>10.850174730542037</v>
      </c>
      <c r="CG53">
        <f t="shared" si="34"/>
        <v>26.17695140838623</v>
      </c>
      <c r="CH53">
        <f t="shared" si="35"/>
        <v>3.4097515867591919</v>
      </c>
      <c r="CI53">
        <f t="shared" si="36"/>
        <v>0.56447277644424088</v>
      </c>
      <c r="CJ53">
        <f t="shared" si="37"/>
        <v>2.4075881362489455</v>
      </c>
      <c r="CK53">
        <f t="shared" si="38"/>
        <v>1.0021634505102464</v>
      </c>
      <c r="CL53">
        <f t="shared" si="39"/>
        <v>0.35590420356287217</v>
      </c>
      <c r="CM53">
        <f t="shared" si="40"/>
        <v>27.737672178693057</v>
      </c>
      <c r="CN53">
        <f t="shared" si="41"/>
        <v>0.72434716954527489</v>
      </c>
      <c r="CO53">
        <f t="shared" si="42"/>
        <v>69.761346641887343</v>
      </c>
      <c r="CP53">
        <f t="shared" si="43"/>
        <v>374.52048562320084</v>
      </c>
      <c r="CQ53">
        <f t="shared" si="44"/>
        <v>6.5527580948606945E-2</v>
      </c>
      <c r="CR53">
        <f t="shared" si="45"/>
        <v>0</v>
      </c>
      <c r="CS53">
        <f t="shared" si="46"/>
        <v>1530.869091796875</v>
      </c>
      <c r="CT53">
        <f t="shared" si="47"/>
        <v>0</v>
      </c>
      <c r="CU53" t="e">
        <f t="shared" si="48"/>
        <v>#DIV/0!</v>
      </c>
      <c r="CV53" t="e">
        <f t="shared" si="49"/>
        <v>#DIV/0!</v>
      </c>
    </row>
    <row r="54" spans="1:100" x14ac:dyDescent="0.3">
      <c r="A54" s="4" t="str">
        <f>VLOOKUP(B54,ListCodeMtrx!A$1:B$91,2,TRUE)</f>
        <v>M81</v>
      </c>
      <c r="B54">
        <v>81</v>
      </c>
      <c r="C54" s="10">
        <v>11</v>
      </c>
      <c r="D54" s="10">
        <v>3</v>
      </c>
      <c r="E54" s="10">
        <v>5</v>
      </c>
      <c r="F54" s="1">
        <v>68</v>
      </c>
      <c r="G54" s="3">
        <v>41312</v>
      </c>
      <c r="H54" s="11">
        <v>1</v>
      </c>
      <c r="I54" s="11">
        <v>149.93482990302377</v>
      </c>
      <c r="J54" s="11">
        <v>1.6824748498424058</v>
      </c>
      <c r="K54" s="11">
        <v>172.68830134049006</v>
      </c>
      <c r="L54" s="11">
        <v>259.11385286142541</v>
      </c>
      <c r="M54" s="1">
        <v>41.3</v>
      </c>
      <c r="N54" s="8">
        <v>35</v>
      </c>
      <c r="O54" s="8" t="s">
        <v>239</v>
      </c>
      <c r="P54" s="12">
        <v>0.16111111111111112</v>
      </c>
      <c r="Q54" s="12">
        <f t="shared" si="7"/>
        <v>0.53041666666666676</v>
      </c>
      <c r="R54" s="8">
        <v>8183</v>
      </c>
      <c r="S54" s="8">
        <v>0</v>
      </c>
      <c r="T54" s="13">
        <v>800</v>
      </c>
      <c r="U54" s="14">
        <f t="shared" si="8"/>
        <v>51.930209865725388</v>
      </c>
      <c r="V54" s="14">
        <f t="shared" si="9"/>
        <v>0.57806436116395854</v>
      </c>
      <c r="W54" s="14">
        <f t="shared" si="10"/>
        <v>605.15079896974987</v>
      </c>
      <c r="X54" s="15">
        <v>26.686357498168945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t="e">
        <f t="shared" si="11"/>
        <v>#DIV/0!</v>
      </c>
      <c r="AG54" t="e">
        <f t="shared" si="12"/>
        <v>#DIV/0!</v>
      </c>
      <c r="AH54" t="e">
        <f t="shared" si="13"/>
        <v>#DIV/0!</v>
      </c>
      <c r="AI54" s="8">
        <v>-1</v>
      </c>
      <c r="AJ54" s="8">
        <v>0.85</v>
      </c>
      <c r="AK54" s="8">
        <v>0.85</v>
      </c>
      <c r="AL54" s="8">
        <v>10.02602481842041</v>
      </c>
      <c r="AM54">
        <f t="shared" si="14"/>
        <v>0.85</v>
      </c>
      <c r="AN54">
        <f t="shared" si="15"/>
        <v>3.4576611337419613E-2</v>
      </c>
      <c r="AO54" t="e">
        <f t="shared" si="16"/>
        <v>#DIV/0!</v>
      </c>
      <c r="AP54" t="e">
        <f t="shared" si="17"/>
        <v>#DIV/0!</v>
      </c>
      <c r="AQ54" t="e">
        <f t="shared" si="18"/>
        <v>#DIV/0!</v>
      </c>
      <c r="AR54" s="8">
        <v>1799.7169189453125</v>
      </c>
      <c r="AS54" s="8">
        <v>0.5</v>
      </c>
      <c r="AT54" t="e">
        <f t="shared" si="19"/>
        <v>#DIV/0!</v>
      </c>
      <c r="AU54">
        <f t="shared" si="20"/>
        <v>6.1932147572602974</v>
      </c>
      <c r="AV54">
        <f t="shared" si="21"/>
        <v>1.1142427313650134</v>
      </c>
      <c r="AW54">
        <f t="shared" si="22"/>
        <v>26.686357498168945</v>
      </c>
      <c r="AX54" s="8">
        <v>2</v>
      </c>
      <c r="AY54">
        <f t="shared" si="23"/>
        <v>4.644859790802002</v>
      </c>
      <c r="AZ54" s="8">
        <v>1</v>
      </c>
      <c r="BA54">
        <f t="shared" si="24"/>
        <v>9.2897195816040039</v>
      </c>
      <c r="BB54" s="8">
        <v>25.745363235473633</v>
      </c>
      <c r="BC54" s="8">
        <v>26.686357498168945</v>
      </c>
      <c r="BD54" s="8">
        <v>25.132810592651367</v>
      </c>
      <c r="BE54" s="8">
        <v>801.312744140625</v>
      </c>
      <c r="BF54" s="8">
        <v>768.94952392578125</v>
      </c>
      <c r="BG54" s="8">
        <v>20.337863922119141</v>
      </c>
      <c r="BH54" s="8">
        <v>23.789190292358398</v>
      </c>
      <c r="BI54" s="8">
        <v>61.719226837158203</v>
      </c>
      <c r="BJ54" s="8">
        <v>72.192955017089844</v>
      </c>
      <c r="BK54" s="8">
        <v>350.35128784179687</v>
      </c>
      <c r="BL54" s="8">
        <v>1800.9525146484375</v>
      </c>
      <c r="BM54" s="8">
        <v>885.8211669921875</v>
      </c>
      <c r="BN54" s="8">
        <v>100.86568450927734</v>
      </c>
      <c r="BO54" s="8">
        <v>-16.787868499755859</v>
      </c>
      <c r="BP54" s="8">
        <v>-1.0409765243530273</v>
      </c>
      <c r="BQ54" s="8">
        <v>0.25</v>
      </c>
      <c r="BR54" s="8">
        <v>-1.355140209197998</v>
      </c>
      <c r="BS54" s="8">
        <v>7.355140209197998</v>
      </c>
      <c r="BT54" s="8">
        <v>1</v>
      </c>
      <c r="BU54" s="8">
        <v>0</v>
      </c>
      <c r="BV54" s="8">
        <v>0.15999999642372131</v>
      </c>
      <c r="BW54" s="8">
        <v>111115</v>
      </c>
      <c r="BX54">
        <f t="shared" si="25"/>
        <v>1.7517564392089842</v>
      </c>
      <c r="BY54">
        <f t="shared" si="26"/>
        <v>6.1932147572602977E-3</v>
      </c>
      <c r="BZ54">
        <f t="shared" si="27"/>
        <v>299.83635749816892</v>
      </c>
      <c r="CA54">
        <f t="shared" si="28"/>
        <v>298.89536323547361</v>
      </c>
      <c r="CB54">
        <f t="shared" si="29"/>
        <v>288.15239590304191</v>
      </c>
      <c r="CC54">
        <f t="shared" si="30"/>
        <v>1.5282054636055505E-2</v>
      </c>
      <c r="CD54">
        <f t="shared" si="31"/>
        <v>3.5137556941251988</v>
      </c>
      <c r="CE54">
        <f t="shared" si="32"/>
        <v>34.83598719643858</v>
      </c>
      <c r="CF54">
        <f t="shared" si="33"/>
        <v>11.046796904080182</v>
      </c>
      <c r="CG54">
        <f t="shared" si="34"/>
        <v>26.215860366821289</v>
      </c>
      <c r="CH54">
        <f t="shared" si="35"/>
        <v>3.4175995800499894</v>
      </c>
      <c r="CI54">
        <f t="shared" si="36"/>
        <v>0.54420078981035203</v>
      </c>
      <c r="CJ54">
        <f t="shared" si="37"/>
        <v>2.3995129627601854</v>
      </c>
      <c r="CK54">
        <f t="shared" si="38"/>
        <v>1.018086617289804</v>
      </c>
      <c r="CL54">
        <f t="shared" si="39"/>
        <v>0.34301401967361861</v>
      </c>
      <c r="CM54">
        <f t="shared" si="40"/>
        <v>61.038949569419906</v>
      </c>
      <c r="CN54">
        <f t="shared" si="41"/>
        <v>0.78698377479996828</v>
      </c>
      <c r="CO54">
        <f t="shared" si="42"/>
        <v>69.245276799164657</v>
      </c>
      <c r="CP54">
        <f t="shared" si="43"/>
        <v>761.40292548404182</v>
      </c>
      <c r="CQ54">
        <f t="shared" si="44"/>
        <v>4.7227579984734792E-2</v>
      </c>
      <c r="CR54">
        <f t="shared" si="45"/>
        <v>0</v>
      </c>
      <c r="CS54">
        <f t="shared" si="46"/>
        <v>1530.8096374511717</v>
      </c>
      <c r="CT54">
        <f t="shared" si="47"/>
        <v>0</v>
      </c>
      <c r="CU54" t="e">
        <f t="shared" si="48"/>
        <v>#DIV/0!</v>
      </c>
      <c r="CV54" t="e">
        <f t="shared" si="49"/>
        <v>#DIV/0!</v>
      </c>
    </row>
    <row r="55" spans="1:100" hidden="1" x14ac:dyDescent="0.3">
      <c r="A55" s="4" t="str">
        <f>VLOOKUP(B55,ListCodeMtrx!A$1:B$91,2,TRUE)</f>
        <v>M81</v>
      </c>
      <c r="B55">
        <v>81</v>
      </c>
      <c r="C55" s="10">
        <v>11</v>
      </c>
      <c r="D55" s="10">
        <v>3</v>
      </c>
      <c r="E55" s="10">
        <v>5</v>
      </c>
      <c r="F55" s="1">
        <v>68</v>
      </c>
      <c r="G55" s="3">
        <v>41312</v>
      </c>
      <c r="H55" s="11">
        <v>1</v>
      </c>
      <c r="I55" s="11">
        <v>149.93482990302377</v>
      </c>
      <c r="J55" s="11">
        <v>1.6824748498424058</v>
      </c>
      <c r="K55" s="11">
        <v>172.68830134049006</v>
      </c>
      <c r="L55" s="11">
        <v>259.11385286142541</v>
      </c>
      <c r="M55" s="1">
        <v>41.3</v>
      </c>
      <c r="N55" s="8">
        <v>36</v>
      </c>
      <c r="O55" s="8" t="s">
        <v>240</v>
      </c>
      <c r="P55" s="12">
        <v>0.16111111111111112</v>
      </c>
      <c r="Q55" s="12">
        <f t="shared" si="7"/>
        <v>0.53236111111111117</v>
      </c>
      <c r="R55" s="8">
        <v>8351</v>
      </c>
      <c r="S55" s="8">
        <v>0</v>
      </c>
      <c r="T55" s="13" t="s">
        <v>747</v>
      </c>
      <c r="U55">
        <f t="shared" si="8"/>
        <v>33.827947668414858</v>
      </c>
      <c r="V55">
        <f t="shared" si="9"/>
        <v>0.56113218748498739</v>
      </c>
      <c r="W55">
        <f t="shared" si="10"/>
        <v>271.67696614384766</v>
      </c>
      <c r="X55">
        <v>26.728239059448242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t="e">
        <f t="shared" si="11"/>
        <v>#DIV/0!</v>
      </c>
      <c r="AG55" t="e">
        <f t="shared" si="12"/>
        <v>#DIV/0!</v>
      </c>
      <c r="AH55" t="e">
        <f t="shared" si="13"/>
        <v>#DIV/0!</v>
      </c>
      <c r="AI55" s="8">
        <v>-1</v>
      </c>
      <c r="AJ55" s="8">
        <v>0.85</v>
      </c>
      <c r="AK55" s="8">
        <v>0.85</v>
      </c>
      <c r="AL55" s="8">
        <v>10.02602481842041</v>
      </c>
      <c r="AM55">
        <f t="shared" si="14"/>
        <v>0.85</v>
      </c>
      <c r="AN55">
        <f t="shared" si="15"/>
        <v>2.2742436746361415E-2</v>
      </c>
      <c r="AO55" t="e">
        <f t="shared" si="16"/>
        <v>#DIV/0!</v>
      </c>
      <c r="AP55" t="e">
        <f t="shared" si="17"/>
        <v>#DIV/0!</v>
      </c>
      <c r="AQ55" t="e">
        <f t="shared" si="18"/>
        <v>#DIV/0!</v>
      </c>
      <c r="AR55" s="8">
        <v>1799.7169189453125</v>
      </c>
      <c r="AS55" s="8">
        <v>0.5</v>
      </c>
      <c r="AT55" t="e">
        <f t="shared" si="19"/>
        <v>#DIV/0!</v>
      </c>
      <c r="AU55">
        <f t="shared" si="20"/>
        <v>6.1153977706821738</v>
      </c>
      <c r="AV55">
        <f t="shared" si="21"/>
        <v>1.1314617167163057</v>
      </c>
      <c r="AW55">
        <f t="shared" si="22"/>
        <v>26.728239059448242</v>
      </c>
      <c r="AX55" s="8">
        <v>2</v>
      </c>
      <c r="AY55">
        <f t="shared" si="23"/>
        <v>4.644859790802002</v>
      </c>
      <c r="AZ55" s="8">
        <v>1</v>
      </c>
      <c r="BA55">
        <f t="shared" si="24"/>
        <v>9.2897195816040039</v>
      </c>
      <c r="BB55" s="8">
        <v>25.723604202270508</v>
      </c>
      <c r="BC55" s="8">
        <v>26.728239059448242</v>
      </c>
      <c r="BD55" s="8">
        <v>25.132905960083008</v>
      </c>
      <c r="BE55" s="8">
        <v>399.72445678710937</v>
      </c>
      <c r="BF55" s="8">
        <v>379.08926391601562</v>
      </c>
      <c r="BG55" s="8">
        <v>20.29676628112793</v>
      </c>
      <c r="BH55" s="8">
        <v>23.705171585083008</v>
      </c>
      <c r="BI55" s="8">
        <v>61.67218017578125</v>
      </c>
      <c r="BJ55" s="8">
        <v>72.028701782226563</v>
      </c>
      <c r="BK55" s="8">
        <v>350.33575439453125</v>
      </c>
      <c r="BL55" s="8">
        <v>1801.6563720703125</v>
      </c>
      <c r="BM55" s="8">
        <v>860.91461181640625</v>
      </c>
      <c r="BN55" s="8">
        <v>100.86266326904297</v>
      </c>
      <c r="BO55" s="8">
        <v>-5.8118553161621094</v>
      </c>
      <c r="BP55" s="8">
        <v>-1.108881950378418</v>
      </c>
      <c r="BQ55" s="8">
        <v>0.25</v>
      </c>
      <c r="BR55" s="8">
        <v>-1.355140209197998</v>
      </c>
      <c r="BS55" s="8">
        <v>7.355140209197998</v>
      </c>
      <c r="BT55" s="8">
        <v>1</v>
      </c>
      <c r="BU55" s="8">
        <v>0</v>
      </c>
      <c r="BV55" s="8">
        <v>0.15999999642372131</v>
      </c>
      <c r="BW55" s="8">
        <v>111115</v>
      </c>
      <c r="BX55">
        <f t="shared" si="25"/>
        <v>1.7516787719726561</v>
      </c>
      <c r="BY55">
        <f t="shared" si="26"/>
        <v>6.1153977706821742E-3</v>
      </c>
      <c r="BZ55">
        <f t="shared" si="27"/>
        <v>299.87823905944822</v>
      </c>
      <c r="CA55">
        <f t="shared" si="28"/>
        <v>298.87360420227049</v>
      </c>
      <c r="CB55">
        <f t="shared" si="29"/>
        <v>288.26501308802472</v>
      </c>
      <c r="CC55">
        <f t="shared" si="30"/>
        <v>2.5613277425489071E-2</v>
      </c>
      <c r="CD55">
        <f t="shared" si="31"/>
        <v>3.5224284560374186</v>
      </c>
      <c r="CE55">
        <f t="shared" si="32"/>
        <v>34.923016524376585</v>
      </c>
      <c r="CF55">
        <f t="shared" si="33"/>
        <v>11.217844939293578</v>
      </c>
      <c r="CG55">
        <f t="shared" si="34"/>
        <v>26.225921630859375</v>
      </c>
      <c r="CH55">
        <f t="shared" si="35"/>
        <v>3.4196315166730877</v>
      </c>
      <c r="CI55">
        <f t="shared" si="36"/>
        <v>0.5291685218840374</v>
      </c>
      <c r="CJ55">
        <f t="shared" si="37"/>
        <v>2.3909667393211129</v>
      </c>
      <c r="CK55">
        <f t="shared" si="38"/>
        <v>1.0286647773519748</v>
      </c>
      <c r="CL55">
        <f t="shared" si="39"/>
        <v>0.33346083816826627</v>
      </c>
      <c r="CM55">
        <f t="shared" si="40"/>
        <v>27.402062354122098</v>
      </c>
      <c r="CN55">
        <f t="shared" si="41"/>
        <v>0.71665697766644121</v>
      </c>
      <c r="CO55">
        <f t="shared" si="42"/>
        <v>68.793304749221889</v>
      </c>
      <c r="CP55">
        <f t="shared" si="43"/>
        <v>374.17332119554925</v>
      </c>
      <c r="CQ55">
        <f t="shared" si="44"/>
        <v>6.2194073739901747E-2</v>
      </c>
      <c r="CR55">
        <f t="shared" si="45"/>
        <v>0</v>
      </c>
      <c r="CS55">
        <f t="shared" si="46"/>
        <v>1531.4079162597657</v>
      </c>
      <c r="CT55">
        <f t="shared" si="47"/>
        <v>0</v>
      </c>
      <c r="CU55" t="e">
        <f t="shared" si="48"/>
        <v>#DIV/0!</v>
      </c>
      <c r="CV55" t="e">
        <f t="shared" si="49"/>
        <v>#DIV/0!</v>
      </c>
    </row>
    <row r="56" spans="1:100" x14ac:dyDescent="0.3">
      <c r="A56" s="4" t="str">
        <f>VLOOKUP(B56,ListCodeMtrx!A$1:B$91,2,TRUE)</f>
        <v>M81</v>
      </c>
      <c r="B56" s="5">
        <v>81</v>
      </c>
      <c r="C56" s="10">
        <v>11</v>
      </c>
      <c r="D56" s="10">
        <v>3</v>
      </c>
      <c r="E56" s="10">
        <v>5</v>
      </c>
      <c r="F56" s="1">
        <v>68</v>
      </c>
      <c r="G56" s="17">
        <v>41312</v>
      </c>
      <c r="H56" s="11">
        <v>1</v>
      </c>
      <c r="I56" s="11">
        <v>149.93482990302377</v>
      </c>
      <c r="J56" s="11">
        <v>1.6824748498424058</v>
      </c>
      <c r="K56" s="11">
        <v>172.68830134049006</v>
      </c>
      <c r="L56" s="11">
        <v>259.11385286142541</v>
      </c>
      <c r="M56" s="1">
        <v>41.3</v>
      </c>
      <c r="N56" s="19">
        <v>37</v>
      </c>
      <c r="O56" s="19" t="s">
        <v>241</v>
      </c>
      <c r="P56" s="12">
        <v>0.16111111111111112</v>
      </c>
      <c r="Q56" s="12">
        <f t="shared" si="7"/>
        <v>0.53547453703703707</v>
      </c>
      <c r="R56" s="19">
        <v>8611</v>
      </c>
      <c r="S56" s="19">
        <v>0</v>
      </c>
      <c r="T56" s="21">
        <v>400</v>
      </c>
      <c r="U56" s="5">
        <f t="shared" si="8"/>
        <v>33.933315127554849</v>
      </c>
      <c r="V56" s="5">
        <f t="shared" si="9"/>
        <v>0.56013881030306645</v>
      </c>
      <c r="W56" s="5">
        <f t="shared" si="10"/>
        <v>270.71990946769733</v>
      </c>
      <c r="X56" s="5">
        <v>26.653186798095703</v>
      </c>
      <c r="Y56" s="19">
        <v>6</v>
      </c>
      <c r="Z56" s="19">
        <v>6</v>
      </c>
      <c r="AA56" s="19">
        <v>0</v>
      </c>
      <c r="AB56" s="19">
        <v>0</v>
      </c>
      <c r="AC56" s="19">
        <v>273.46826171875</v>
      </c>
      <c r="AD56" s="19">
        <v>571.18133544921875</v>
      </c>
      <c r="AE56" s="19">
        <v>378.24365234375</v>
      </c>
      <c r="AF56" s="5" t="e">
        <f t="shared" si="11"/>
        <v>#DIV/0!</v>
      </c>
      <c r="AG56" s="5">
        <f t="shared" si="12"/>
        <v>0.52122339308640997</v>
      </c>
      <c r="AH56" s="5">
        <f t="shared" si="13"/>
        <v>0.33778709339955665</v>
      </c>
      <c r="AI56" s="19">
        <v>-1</v>
      </c>
      <c r="AJ56" s="19">
        <v>0.85</v>
      </c>
      <c r="AK56" s="19">
        <v>0.85</v>
      </c>
      <c r="AL56" s="19">
        <v>10.02602481842041</v>
      </c>
      <c r="AM56" s="5">
        <f t="shared" si="14"/>
        <v>0.85</v>
      </c>
      <c r="AN56" s="5">
        <f t="shared" si="15"/>
        <v>2.2816487903484194E-2</v>
      </c>
      <c r="AO56" s="5">
        <f t="shared" si="16"/>
        <v>0.64806587325131293</v>
      </c>
      <c r="AP56" s="5">
        <f t="shared" si="17"/>
        <v>2.0886567671851202</v>
      </c>
      <c r="AQ56" s="5">
        <f t="shared" si="18"/>
        <v>-1</v>
      </c>
      <c r="AR56" s="19">
        <v>1801.2420654296875</v>
      </c>
      <c r="AS56" s="19">
        <v>0.5</v>
      </c>
      <c r="AT56" s="5">
        <f t="shared" si="19"/>
        <v>258.58543676096599</v>
      </c>
      <c r="AU56" s="5">
        <f t="shared" si="20"/>
        <v>6.3199768758067449</v>
      </c>
      <c r="AV56" s="5">
        <f t="shared" si="21"/>
        <v>1.1716716983877595</v>
      </c>
      <c r="AW56" s="5">
        <f t="shared" si="22"/>
        <v>26.653186798095703</v>
      </c>
      <c r="AX56" s="19">
        <v>2</v>
      </c>
      <c r="AY56" s="5">
        <f t="shared" si="23"/>
        <v>4.644859790802002</v>
      </c>
      <c r="AZ56" s="19">
        <v>1</v>
      </c>
      <c r="BA56" s="5">
        <f t="shared" si="24"/>
        <v>9.2897195816040039</v>
      </c>
      <c r="BB56" s="19">
        <v>25.716117858886719</v>
      </c>
      <c r="BC56" s="19">
        <v>26.653186798095703</v>
      </c>
      <c r="BD56" s="19">
        <v>25.130363464355469</v>
      </c>
      <c r="BE56" s="19">
        <v>399.55465698242187</v>
      </c>
      <c r="BF56" s="19">
        <v>378.81814575195312</v>
      </c>
      <c r="BG56" s="19">
        <v>19.628934860229492</v>
      </c>
      <c r="BH56" s="19">
        <v>23.152992248535156</v>
      </c>
      <c r="BI56" s="19">
        <v>59.668312072753906</v>
      </c>
      <c r="BJ56" s="19">
        <v>70.38079833984375</v>
      </c>
      <c r="BK56" s="19">
        <v>350.37173461914062</v>
      </c>
      <c r="BL56" s="19">
        <v>1801.2420654296875</v>
      </c>
      <c r="BM56" s="19">
        <v>811.58502197265625</v>
      </c>
      <c r="BN56" s="19">
        <v>100.86075592041016</v>
      </c>
      <c r="BO56" s="19">
        <v>-5.8118553161621094</v>
      </c>
      <c r="BP56" s="19">
        <v>-1.108881950378418</v>
      </c>
      <c r="BQ56" s="19">
        <v>0.75</v>
      </c>
      <c r="BR56" s="19">
        <v>-1.355140209197998</v>
      </c>
      <c r="BS56" s="19">
        <v>7.355140209197998</v>
      </c>
      <c r="BT56" s="19">
        <v>1</v>
      </c>
      <c r="BU56" s="19">
        <v>0</v>
      </c>
      <c r="BV56" s="19">
        <v>0.15999999642372131</v>
      </c>
      <c r="BW56" s="19">
        <v>111115</v>
      </c>
      <c r="BX56" s="5">
        <f t="shared" si="25"/>
        <v>1.7518586730957031</v>
      </c>
      <c r="BY56" s="5">
        <f t="shared" si="26"/>
        <v>6.3199768758067446E-3</v>
      </c>
      <c r="BZ56" s="5">
        <f t="shared" si="27"/>
        <v>299.80318679809568</v>
      </c>
      <c r="CA56" s="5">
        <f t="shared" si="28"/>
        <v>298.8661178588867</v>
      </c>
      <c r="CB56" s="5">
        <f t="shared" si="29"/>
        <v>288.19872402700639</v>
      </c>
      <c r="CC56" s="5">
        <f t="shared" si="30"/>
        <v>-4.9408578019347399E-3</v>
      </c>
      <c r="CD56" s="5">
        <f t="shared" si="31"/>
        <v>3.5068999983944122</v>
      </c>
      <c r="CE56" s="5">
        <f t="shared" si="32"/>
        <v>34.769717581352737</v>
      </c>
      <c r="CF56" s="5">
        <f t="shared" si="33"/>
        <v>11.61672533281758</v>
      </c>
      <c r="CG56" s="5">
        <f t="shared" si="34"/>
        <v>26.184652328491211</v>
      </c>
      <c r="CH56" s="5">
        <f t="shared" si="35"/>
        <v>3.411303623051325</v>
      </c>
      <c r="CI56" s="5">
        <f t="shared" si="36"/>
        <v>0.52828500344371854</v>
      </c>
      <c r="CJ56" s="5">
        <f t="shared" si="37"/>
        <v>2.3352283000066527</v>
      </c>
      <c r="CK56" s="5">
        <f t="shared" si="38"/>
        <v>1.0760753230446722</v>
      </c>
      <c r="CL56" s="5">
        <f t="shared" si="39"/>
        <v>0.33289949132378627</v>
      </c>
      <c r="CM56" s="5">
        <f t="shared" si="40"/>
        <v>27.305014711616955</v>
      </c>
      <c r="CN56" s="5">
        <f t="shared" si="41"/>
        <v>0.71464345756278114</v>
      </c>
      <c r="CO56" s="5">
        <f t="shared" si="42"/>
        <v>67.549704086443001</v>
      </c>
      <c r="CP56" s="5">
        <f t="shared" si="43"/>
        <v>373.8868908287244</v>
      </c>
      <c r="CQ56" s="5">
        <f t="shared" si="44"/>
        <v>6.1306920669448872E-2</v>
      </c>
      <c r="CR56" s="5">
        <f t="shared" si="45"/>
        <v>0</v>
      </c>
      <c r="CS56" s="5">
        <f t="shared" si="46"/>
        <v>1531.0557556152344</v>
      </c>
      <c r="CT56" s="5">
        <f t="shared" si="47"/>
        <v>297.71307373046875</v>
      </c>
      <c r="CU56" s="5">
        <f t="shared" si="48"/>
        <v>0.33778709339955665</v>
      </c>
      <c r="CV56" s="5" t="e">
        <f t="shared" si="49"/>
        <v>#DIV/0!</v>
      </c>
    </row>
    <row r="57" spans="1:100" hidden="1" x14ac:dyDescent="0.3">
      <c r="A57" s="4" t="str">
        <f>VLOOKUP(B57,ListCodeMtrx!A$1:B$91,2,TRUE)</f>
        <v>M89</v>
      </c>
      <c r="B57">
        <v>89</v>
      </c>
      <c r="C57" s="10">
        <v>18</v>
      </c>
      <c r="D57" s="10">
        <v>3</v>
      </c>
      <c r="E57" s="10">
        <v>6</v>
      </c>
      <c r="F57" s="1">
        <v>68</v>
      </c>
      <c r="G57" s="3">
        <v>41312</v>
      </c>
      <c r="H57" s="11">
        <v>1</v>
      </c>
      <c r="I57" s="11">
        <v>148.9253142205649</v>
      </c>
      <c r="J57" s="11">
        <v>1.8589470639003005</v>
      </c>
      <c r="K57" s="11">
        <v>164.42080659177981</v>
      </c>
      <c r="L57" s="11">
        <v>246.1316221949468</v>
      </c>
      <c r="M57" s="1">
        <v>48.6</v>
      </c>
      <c r="N57" s="8">
        <v>38</v>
      </c>
      <c r="O57" s="8" t="s">
        <v>242</v>
      </c>
      <c r="P57" s="12">
        <v>0.16111111111111112</v>
      </c>
      <c r="Q57" s="12">
        <f t="shared" si="7"/>
        <v>0.54016203703703702</v>
      </c>
      <c r="R57" s="8">
        <v>9025</v>
      </c>
      <c r="S57" s="8">
        <v>0</v>
      </c>
      <c r="T57" s="13" t="s">
        <v>747</v>
      </c>
      <c r="U57">
        <f t="shared" si="8"/>
        <v>33.725012126926799</v>
      </c>
      <c r="V57">
        <f t="shared" si="9"/>
        <v>0.63318325640083972</v>
      </c>
      <c r="W57">
        <f t="shared" si="10"/>
        <v>283.09204079800827</v>
      </c>
      <c r="X57">
        <v>26.155656814575195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t="e">
        <f t="shared" si="11"/>
        <v>#DIV/0!</v>
      </c>
      <c r="AG57" t="e">
        <f t="shared" si="12"/>
        <v>#DIV/0!</v>
      </c>
      <c r="AH57" t="e">
        <f t="shared" si="13"/>
        <v>#DIV/0!</v>
      </c>
      <c r="AI57" s="8">
        <v>-1</v>
      </c>
      <c r="AJ57" s="8">
        <v>0.85</v>
      </c>
      <c r="AK57" s="8">
        <v>0.85</v>
      </c>
      <c r="AL57" s="8">
        <v>9.9458990097045898</v>
      </c>
      <c r="AM57">
        <f t="shared" si="14"/>
        <v>0.84999999999999987</v>
      </c>
      <c r="AN57">
        <f t="shared" si="15"/>
        <v>2.2708292434253024E-2</v>
      </c>
      <c r="AO57" t="e">
        <f t="shared" si="16"/>
        <v>#DIV/0!</v>
      </c>
      <c r="AP57" t="e">
        <f t="shared" si="17"/>
        <v>#DIV/0!</v>
      </c>
      <c r="AQ57" t="e">
        <f t="shared" si="18"/>
        <v>#DIV/0!</v>
      </c>
      <c r="AR57" s="8">
        <v>1801.2420654296875</v>
      </c>
      <c r="AS57" s="8">
        <v>0.5</v>
      </c>
      <c r="AT57" t="e">
        <f t="shared" si="19"/>
        <v>#DIV/0!</v>
      </c>
      <c r="AU57">
        <f t="shared" si="20"/>
        <v>7.0659619292230786</v>
      </c>
      <c r="AV57">
        <f t="shared" si="21"/>
        <v>1.1685208682916328</v>
      </c>
      <c r="AW57">
        <f t="shared" si="22"/>
        <v>26.155656814575195</v>
      </c>
      <c r="AX57" s="8">
        <v>2</v>
      </c>
      <c r="AY57">
        <f t="shared" si="23"/>
        <v>4.644859790802002</v>
      </c>
      <c r="AZ57" s="8">
        <v>1</v>
      </c>
      <c r="BA57">
        <f t="shared" si="24"/>
        <v>9.2897195816040039</v>
      </c>
      <c r="BB57" s="8">
        <v>25.666461944580078</v>
      </c>
      <c r="BC57" s="8">
        <v>26.155656814575195</v>
      </c>
      <c r="BD57" s="8">
        <v>25.132766723632812</v>
      </c>
      <c r="BE57" s="8">
        <v>400.33001708984375</v>
      </c>
      <c r="BF57" s="8">
        <v>379.54684448242187</v>
      </c>
      <c r="BG57" s="8">
        <v>18.236452102661133</v>
      </c>
      <c r="BH57" s="8">
        <v>22.180646896362305</v>
      </c>
      <c r="BI57" s="8">
        <v>55.593593597412109</v>
      </c>
      <c r="BJ57" s="8">
        <v>67.617424011230469</v>
      </c>
      <c r="BK57" s="8">
        <v>350.34954833984375</v>
      </c>
      <c r="BL57" s="8">
        <v>1799.032470703125</v>
      </c>
      <c r="BM57" s="8">
        <v>1020.8630981445312</v>
      </c>
      <c r="BN57" s="8">
        <v>100.85108184814453</v>
      </c>
      <c r="BO57" s="8">
        <v>-6.0485496520996094</v>
      </c>
      <c r="BP57" s="8">
        <v>-1.0334291458129883</v>
      </c>
      <c r="BQ57" s="8">
        <v>0.25</v>
      </c>
      <c r="BR57" s="8">
        <v>-1.355140209197998</v>
      </c>
      <c r="BS57" s="8">
        <v>7.355140209197998</v>
      </c>
      <c r="BT57" s="8">
        <v>1</v>
      </c>
      <c r="BU57" s="8">
        <v>0</v>
      </c>
      <c r="BV57" s="8">
        <v>0.15999999642372131</v>
      </c>
      <c r="BW57" s="8">
        <v>111115</v>
      </c>
      <c r="BX57">
        <f t="shared" si="25"/>
        <v>1.7517477416992184</v>
      </c>
      <c r="BY57">
        <f t="shared" si="26"/>
        <v>7.0659619292230786E-3</v>
      </c>
      <c r="BZ57">
        <f t="shared" si="27"/>
        <v>299.30565681457517</v>
      </c>
      <c r="CA57">
        <f t="shared" si="28"/>
        <v>298.81646194458006</v>
      </c>
      <c r="CB57">
        <f t="shared" si="29"/>
        <v>287.84518887865852</v>
      </c>
      <c r="CC57">
        <f t="shared" si="30"/>
        <v>-0.1082289400775302</v>
      </c>
      <c r="CD57">
        <f t="shared" si="31"/>
        <v>3.4054631038814605</v>
      </c>
      <c r="CE57">
        <f t="shared" si="32"/>
        <v>33.767244153208004</v>
      </c>
      <c r="CF57">
        <f t="shared" si="33"/>
        <v>11.5865972568457</v>
      </c>
      <c r="CG57">
        <f t="shared" si="34"/>
        <v>25.911059379577637</v>
      </c>
      <c r="CH57">
        <f t="shared" si="35"/>
        <v>3.3565407840543231</v>
      </c>
      <c r="CI57">
        <f t="shared" si="36"/>
        <v>0.59277965246239961</v>
      </c>
      <c r="CJ57">
        <f t="shared" si="37"/>
        <v>2.2369422355898276</v>
      </c>
      <c r="CK57">
        <f t="shared" si="38"/>
        <v>1.1195985484644955</v>
      </c>
      <c r="CL57">
        <f t="shared" si="39"/>
        <v>0.37391712301895424</v>
      </c>
      <c r="CM57">
        <f t="shared" si="40"/>
        <v>28.550138577078204</v>
      </c>
      <c r="CN57">
        <f t="shared" si="41"/>
        <v>0.74586851376423247</v>
      </c>
      <c r="CO57">
        <f t="shared" si="42"/>
        <v>66.951918490964445</v>
      </c>
      <c r="CP57">
        <f t="shared" si="43"/>
        <v>374.64586055374554</v>
      </c>
      <c r="CQ57">
        <f t="shared" si="44"/>
        <v>6.0269030056582504E-2</v>
      </c>
      <c r="CR57">
        <f t="shared" si="45"/>
        <v>0</v>
      </c>
      <c r="CS57">
        <f t="shared" si="46"/>
        <v>1529.1776000976561</v>
      </c>
      <c r="CT57">
        <f t="shared" si="47"/>
        <v>0</v>
      </c>
      <c r="CU57" t="e">
        <f t="shared" si="48"/>
        <v>#DIV/0!</v>
      </c>
      <c r="CV57" t="e">
        <f t="shared" si="49"/>
        <v>#DIV/0!</v>
      </c>
    </row>
    <row r="58" spans="1:100" x14ac:dyDescent="0.3">
      <c r="A58" s="4" t="str">
        <f>VLOOKUP(B58,ListCodeMtrx!A$1:B$91,2,TRUE)</f>
        <v>M89</v>
      </c>
      <c r="B58">
        <v>89</v>
      </c>
      <c r="C58" s="10">
        <v>18</v>
      </c>
      <c r="D58" s="10">
        <v>3</v>
      </c>
      <c r="E58" s="10">
        <v>6</v>
      </c>
      <c r="F58" s="1">
        <v>68</v>
      </c>
      <c r="G58" s="3">
        <v>41312</v>
      </c>
      <c r="H58" s="11">
        <v>1</v>
      </c>
      <c r="I58" s="11">
        <v>148.9253142205649</v>
      </c>
      <c r="J58" s="11">
        <v>1.8589470639003005</v>
      </c>
      <c r="K58" s="11">
        <v>164.42080659177981</v>
      </c>
      <c r="L58" s="11">
        <v>246.1316221949468</v>
      </c>
      <c r="M58" s="1">
        <v>48.6</v>
      </c>
      <c r="N58" s="8">
        <v>39</v>
      </c>
      <c r="O58" s="8" t="s">
        <v>243</v>
      </c>
      <c r="P58" s="12">
        <v>0.16111111111111112</v>
      </c>
      <c r="Q58" s="12">
        <f t="shared" si="7"/>
        <v>0.54188657407407415</v>
      </c>
      <c r="R58" s="8">
        <v>9174</v>
      </c>
      <c r="S58" s="8">
        <v>0</v>
      </c>
      <c r="T58" s="13">
        <v>50</v>
      </c>
      <c r="U58" s="14">
        <f t="shared" si="8"/>
        <v>-0.90306496206477904</v>
      </c>
      <c r="V58" s="14">
        <f t="shared" si="9"/>
        <v>0.62418842553887877</v>
      </c>
      <c r="W58" s="14">
        <f t="shared" si="10"/>
        <v>49.775658449699229</v>
      </c>
      <c r="X58" s="15">
        <v>26.141855239868164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t="e">
        <f t="shared" si="11"/>
        <v>#DIV/0!</v>
      </c>
      <c r="AG58" t="e">
        <f t="shared" si="12"/>
        <v>#DIV/0!</v>
      </c>
      <c r="AH58" t="e">
        <f t="shared" si="13"/>
        <v>#DIV/0!</v>
      </c>
      <c r="AI58" s="8">
        <v>-1</v>
      </c>
      <c r="AJ58" s="8">
        <v>0.85</v>
      </c>
      <c r="AK58" s="8">
        <v>0.85</v>
      </c>
      <c r="AL58" s="8">
        <v>9.9458990097045898</v>
      </c>
      <c r="AM58">
        <f t="shared" si="14"/>
        <v>0.84999999999999987</v>
      </c>
      <c r="AN58">
        <f t="shared" si="15"/>
        <v>6.3370979077320951E-5</v>
      </c>
      <c r="AO58" t="e">
        <f t="shared" si="16"/>
        <v>#DIV/0!</v>
      </c>
      <c r="AP58" t="e">
        <f t="shared" si="17"/>
        <v>#DIV/0!</v>
      </c>
      <c r="AQ58" t="e">
        <f t="shared" si="18"/>
        <v>#DIV/0!</v>
      </c>
      <c r="AR58" s="8">
        <v>1801.2420654296875</v>
      </c>
      <c r="AS58" s="8">
        <v>0.5</v>
      </c>
      <c r="AT58" t="e">
        <f t="shared" si="19"/>
        <v>#DIV/0!</v>
      </c>
      <c r="AU58">
        <f t="shared" si="20"/>
        <v>7.1311128771506471</v>
      </c>
      <c r="AV58">
        <f t="shared" si="21"/>
        <v>1.19541006980766</v>
      </c>
      <c r="AW58">
        <f t="shared" si="22"/>
        <v>26.141855239868164</v>
      </c>
      <c r="AX58" s="8">
        <v>2</v>
      </c>
      <c r="AY58">
        <f t="shared" si="23"/>
        <v>4.644859790802002</v>
      </c>
      <c r="AZ58" s="8">
        <v>1</v>
      </c>
      <c r="BA58">
        <f t="shared" si="24"/>
        <v>9.2897195816040039</v>
      </c>
      <c r="BB58" s="8">
        <v>25.633071899414063</v>
      </c>
      <c r="BC58" s="8">
        <v>26.141855239868164</v>
      </c>
      <c r="BD58" s="8">
        <v>25.132617950439453</v>
      </c>
      <c r="BE58" s="8">
        <v>47.956390380859375</v>
      </c>
      <c r="BF58" s="8">
        <v>48.275341033935547</v>
      </c>
      <c r="BG58" s="8">
        <v>17.905216217041016</v>
      </c>
      <c r="BH58" s="8">
        <v>21.886356353759766</v>
      </c>
      <c r="BI58" s="8">
        <v>54.692398071289063</v>
      </c>
      <c r="BJ58" s="8">
        <v>66.852996826171875</v>
      </c>
      <c r="BK58" s="8">
        <v>350.40408325195312</v>
      </c>
      <c r="BL58" s="8">
        <v>1799.5811767578125</v>
      </c>
      <c r="BM58" s="8">
        <v>1000.3179931640625</v>
      </c>
      <c r="BN58" s="8">
        <v>100.85169219970703</v>
      </c>
      <c r="BO58" s="8">
        <v>-0.23434066772460938</v>
      </c>
      <c r="BP58" s="8">
        <v>-1.1041288375854492</v>
      </c>
      <c r="BQ58" s="8">
        <v>0.25</v>
      </c>
      <c r="BR58" s="8">
        <v>-1.355140209197998</v>
      </c>
      <c r="BS58" s="8">
        <v>7.355140209197998</v>
      </c>
      <c r="BT58" s="8">
        <v>1</v>
      </c>
      <c r="BU58" s="8">
        <v>0</v>
      </c>
      <c r="BV58" s="8">
        <v>0.15999999642372131</v>
      </c>
      <c r="BW58" s="8">
        <v>111135</v>
      </c>
      <c r="BX58">
        <f t="shared" si="25"/>
        <v>1.7520204162597655</v>
      </c>
      <c r="BY58">
        <f t="shared" si="26"/>
        <v>7.1311128771506475E-3</v>
      </c>
      <c r="BZ58">
        <f t="shared" si="27"/>
        <v>299.29185523986814</v>
      </c>
      <c r="CA58">
        <f t="shared" si="28"/>
        <v>298.78307189941404</v>
      </c>
      <c r="CB58">
        <f t="shared" si="29"/>
        <v>287.93298184544619</v>
      </c>
      <c r="CC58">
        <f t="shared" si="30"/>
        <v>-0.11930849447414781</v>
      </c>
      <c r="CD58">
        <f t="shared" si="31"/>
        <v>3.4026861441701421</v>
      </c>
      <c r="CE58">
        <f t="shared" si="32"/>
        <v>33.739504711850799</v>
      </c>
      <c r="CF58">
        <f t="shared" si="33"/>
        <v>11.853148358091033</v>
      </c>
      <c r="CG58">
        <f t="shared" si="34"/>
        <v>25.887463569641113</v>
      </c>
      <c r="CH58">
        <f t="shared" si="35"/>
        <v>3.3518539779749781</v>
      </c>
      <c r="CI58">
        <f t="shared" si="36"/>
        <v>0.5848889696334989</v>
      </c>
      <c r="CJ58">
        <f t="shared" si="37"/>
        <v>2.2072760743624822</v>
      </c>
      <c r="CK58">
        <f t="shared" si="38"/>
        <v>1.1445779036124959</v>
      </c>
      <c r="CL58">
        <f t="shared" si="39"/>
        <v>0.36889433111422093</v>
      </c>
      <c r="CM58">
        <f t="shared" si="40"/>
        <v>5.0199593850068132</v>
      </c>
      <c r="CN58">
        <f t="shared" si="41"/>
        <v>1.0310783390366733</v>
      </c>
      <c r="CO58">
        <f t="shared" si="42"/>
        <v>66.138756976068365</v>
      </c>
      <c r="CP58">
        <f t="shared" si="43"/>
        <v>48.406576179203185</v>
      </c>
      <c r="CQ58">
        <f t="shared" si="44"/>
        <v>-1.2338735513639872E-2</v>
      </c>
      <c r="CR58">
        <f t="shared" si="45"/>
        <v>0</v>
      </c>
      <c r="CS58">
        <f t="shared" si="46"/>
        <v>1529.6440002441404</v>
      </c>
      <c r="CT58">
        <f t="shared" si="47"/>
        <v>0</v>
      </c>
      <c r="CU58" t="e">
        <f t="shared" si="48"/>
        <v>#DIV/0!</v>
      </c>
      <c r="CV58" t="e">
        <f t="shared" si="49"/>
        <v>#DIV/0!</v>
      </c>
    </row>
    <row r="59" spans="1:100" x14ac:dyDescent="0.3">
      <c r="A59" s="4" t="str">
        <f>VLOOKUP(B59,ListCodeMtrx!A$1:B$91,2,TRUE)</f>
        <v>M89</v>
      </c>
      <c r="B59">
        <v>89</v>
      </c>
      <c r="C59" s="10">
        <v>18</v>
      </c>
      <c r="D59" s="10">
        <v>3</v>
      </c>
      <c r="E59" s="10">
        <v>6</v>
      </c>
      <c r="F59" s="1">
        <v>68</v>
      </c>
      <c r="G59" s="3">
        <v>41312</v>
      </c>
      <c r="H59" s="11">
        <v>1</v>
      </c>
      <c r="I59" s="11">
        <v>148.9253142205649</v>
      </c>
      <c r="J59" s="11">
        <v>1.8589470639003005</v>
      </c>
      <c r="K59" s="11">
        <v>164.42080659177981</v>
      </c>
      <c r="L59" s="11">
        <v>246.1316221949468</v>
      </c>
      <c r="M59" s="1">
        <v>48.6</v>
      </c>
      <c r="N59" s="8">
        <v>40</v>
      </c>
      <c r="O59" s="8" t="s">
        <v>244</v>
      </c>
      <c r="P59" s="12">
        <v>0.16111111111111112</v>
      </c>
      <c r="Q59" s="12">
        <f t="shared" si="7"/>
        <v>0.54396990740740747</v>
      </c>
      <c r="R59" s="8">
        <v>9354</v>
      </c>
      <c r="S59" s="8">
        <v>0</v>
      </c>
      <c r="T59" s="13">
        <v>150</v>
      </c>
      <c r="U59" s="14">
        <f t="shared" si="8"/>
        <v>12.478230500378789</v>
      </c>
      <c r="V59" s="14">
        <f t="shared" si="9"/>
        <v>0.61549668107080757</v>
      </c>
      <c r="W59" s="14">
        <f t="shared" si="10"/>
        <v>107.45814689739268</v>
      </c>
      <c r="X59" s="15">
        <v>26.119087219238281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t="e">
        <f t="shared" si="11"/>
        <v>#DIV/0!</v>
      </c>
      <c r="AG59" t="e">
        <f t="shared" si="12"/>
        <v>#DIV/0!</v>
      </c>
      <c r="AH59" t="e">
        <f t="shared" si="13"/>
        <v>#DIV/0!</v>
      </c>
      <c r="AI59" s="8">
        <v>-1</v>
      </c>
      <c r="AJ59" s="8">
        <v>0.85</v>
      </c>
      <c r="AK59" s="8">
        <v>0.85</v>
      </c>
      <c r="AL59" s="8">
        <v>9.9458990097045898</v>
      </c>
      <c r="AM59">
        <f t="shared" si="14"/>
        <v>0.84999999999999987</v>
      </c>
      <c r="AN59">
        <f t="shared" si="15"/>
        <v>8.8119423641880266E-3</v>
      </c>
      <c r="AO59" t="e">
        <f t="shared" si="16"/>
        <v>#DIV/0!</v>
      </c>
      <c r="AP59" t="e">
        <f t="shared" si="17"/>
        <v>#DIV/0!</v>
      </c>
      <c r="AQ59" t="e">
        <f t="shared" si="18"/>
        <v>#DIV/0!</v>
      </c>
      <c r="AR59" s="8">
        <v>1801.2420654296875</v>
      </c>
      <c r="AS59" s="8">
        <v>0.5</v>
      </c>
      <c r="AT59" t="e">
        <f t="shared" si="19"/>
        <v>#DIV/0!</v>
      </c>
      <c r="AU59">
        <f t="shared" si="20"/>
        <v>7.026319466878058</v>
      </c>
      <c r="AV59">
        <f t="shared" si="21"/>
        <v>1.1933730684084365</v>
      </c>
      <c r="AW59">
        <f t="shared" si="22"/>
        <v>26.119087219238281</v>
      </c>
      <c r="AX59" s="8">
        <v>2</v>
      </c>
      <c r="AY59">
        <f t="shared" si="23"/>
        <v>4.644859790802002</v>
      </c>
      <c r="AZ59" s="8">
        <v>1</v>
      </c>
      <c r="BA59">
        <f t="shared" si="24"/>
        <v>9.2897195816040039</v>
      </c>
      <c r="BB59" s="8">
        <v>25.631078720092773</v>
      </c>
      <c r="BC59" s="8">
        <v>26.119087219238281</v>
      </c>
      <c r="BD59" s="8">
        <v>25.134763717651367</v>
      </c>
      <c r="BE59" s="8">
        <v>151.86488342285156</v>
      </c>
      <c r="BF59" s="8">
        <v>144.1641845703125</v>
      </c>
      <c r="BG59" s="8">
        <v>17.940032958984375</v>
      </c>
      <c r="BH59" s="8">
        <v>21.862939834594727</v>
      </c>
      <c r="BI59" s="8">
        <v>54.800796508789063</v>
      </c>
      <c r="BJ59" s="8">
        <v>66.783958435058594</v>
      </c>
      <c r="BK59" s="8">
        <v>350.3883056640625</v>
      </c>
      <c r="BL59" s="8">
        <v>1799.46044921875</v>
      </c>
      <c r="BM59" s="8">
        <v>977.59893798828125</v>
      </c>
      <c r="BN59" s="8">
        <v>100.84354400634766</v>
      </c>
      <c r="BO59" s="8">
        <v>-1.3561363220214844</v>
      </c>
      <c r="BP59" s="8">
        <v>-1.0746927261352539</v>
      </c>
      <c r="BQ59" s="8">
        <v>0.25</v>
      </c>
      <c r="BR59" s="8">
        <v>-1.355140209197998</v>
      </c>
      <c r="BS59" s="8">
        <v>7.355140209197998</v>
      </c>
      <c r="BT59" s="8">
        <v>1</v>
      </c>
      <c r="BU59" s="8">
        <v>0</v>
      </c>
      <c r="BV59" s="8">
        <v>0.15999999642372131</v>
      </c>
      <c r="BW59" s="8">
        <v>111115</v>
      </c>
      <c r="BX59">
        <f t="shared" si="25"/>
        <v>1.7519415283203124</v>
      </c>
      <c r="BY59">
        <f t="shared" si="26"/>
        <v>7.0263194668780575E-3</v>
      </c>
      <c r="BZ59">
        <f t="shared" si="27"/>
        <v>299.26908721923826</v>
      </c>
      <c r="CA59">
        <f t="shared" si="28"/>
        <v>298.78107872009275</v>
      </c>
      <c r="CB59">
        <f t="shared" si="29"/>
        <v>287.91366543962795</v>
      </c>
      <c r="CC59">
        <f t="shared" si="30"/>
        <v>-0.10148543691609797</v>
      </c>
      <c r="CD59">
        <f t="shared" si="31"/>
        <v>3.3981094037265209</v>
      </c>
      <c r="CE59">
        <f t="shared" si="32"/>
        <v>33.696846309889956</v>
      </c>
      <c r="CF59">
        <f t="shared" si="33"/>
        <v>11.83390647529523</v>
      </c>
      <c r="CG59">
        <f t="shared" si="34"/>
        <v>25.875082969665527</v>
      </c>
      <c r="CH59">
        <f t="shared" si="35"/>
        <v>3.3493971221785346</v>
      </c>
      <c r="CI59">
        <f t="shared" si="36"/>
        <v>0.57725055353932475</v>
      </c>
      <c r="CJ59">
        <f t="shared" si="37"/>
        <v>2.2047363353180844</v>
      </c>
      <c r="CK59">
        <f t="shared" si="38"/>
        <v>1.1446607868604501</v>
      </c>
      <c r="CL59">
        <f t="shared" si="39"/>
        <v>0.36403329780221039</v>
      </c>
      <c r="CM59">
        <f t="shared" si="40"/>
        <v>10.83646036548779</v>
      </c>
      <c r="CN59">
        <f t="shared" si="41"/>
        <v>0.74538726256924537</v>
      </c>
      <c r="CO59">
        <f t="shared" si="42"/>
        <v>66.122377879060934</v>
      </c>
      <c r="CP59">
        <f t="shared" si="43"/>
        <v>142.35082400247902</v>
      </c>
      <c r="CQ59">
        <f t="shared" si="44"/>
        <v>5.7961748952974179E-2</v>
      </c>
      <c r="CR59">
        <f t="shared" si="45"/>
        <v>0</v>
      </c>
      <c r="CS59">
        <f t="shared" si="46"/>
        <v>1529.5413818359373</v>
      </c>
      <c r="CT59">
        <f t="shared" si="47"/>
        <v>0</v>
      </c>
      <c r="CU59" t="e">
        <f t="shared" si="48"/>
        <v>#DIV/0!</v>
      </c>
      <c r="CV59" t="e">
        <f t="shared" si="49"/>
        <v>#DIV/0!</v>
      </c>
    </row>
    <row r="60" spans="1:100" hidden="1" x14ac:dyDescent="0.3">
      <c r="A60" s="4" t="str">
        <f>VLOOKUP(B60,ListCodeMtrx!A$1:B$91,2,TRUE)</f>
        <v>M89</v>
      </c>
      <c r="B60">
        <v>89</v>
      </c>
      <c r="C60" s="10">
        <v>18</v>
      </c>
      <c r="D60" s="10">
        <v>3</v>
      </c>
      <c r="E60" s="10">
        <v>6</v>
      </c>
      <c r="F60" s="1">
        <v>68</v>
      </c>
      <c r="G60" s="3">
        <v>41312</v>
      </c>
      <c r="H60" s="11">
        <v>1</v>
      </c>
      <c r="I60" s="11">
        <v>148.9253142205649</v>
      </c>
      <c r="J60" s="11">
        <v>1.8589470639003005</v>
      </c>
      <c r="K60" s="11">
        <v>164.42080659177981</v>
      </c>
      <c r="L60" s="11">
        <v>246.1316221949468</v>
      </c>
      <c r="M60" s="1">
        <v>48.6</v>
      </c>
      <c r="N60" s="8">
        <v>41</v>
      </c>
      <c r="O60" s="8" t="s">
        <v>245</v>
      </c>
      <c r="P60" s="12">
        <v>0.16111111111111112</v>
      </c>
      <c r="Q60" s="12">
        <f t="shared" si="7"/>
        <v>0.54638888888888892</v>
      </c>
      <c r="R60" s="8">
        <v>9563</v>
      </c>
      <c r="S60" s="8">
        <v>0</v>
      </c>
      <c r="T60" s="13" t="s">
        <v>192</v>
      </c>
      <c r="U60" s="14">
        <f t="shared" si="8"/>
        <v>34.321009271020067</v>
      </c>
      <c r="V60" s="14">
        <f t="shared" si="9"/>
        <v>0.60258791844233184</v>
      </c>
      <c r="W60" s="14">
        <f t="shared" si="10"/>
        <v>277.05828404598003</v>
      </c>
      <c r="X60" s="15">
        <v>26.10491943359375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t="e">
        <f t="shared" si="11"/>
        <v>#DIV/0!</v>
      </c>
      <c r="AG60" t="e">
        <f t="shared" si="12"/>
        <v>#DIV/0!</v>
      </c>
      <c r="AH60" t="e">
        <f t="shared" si="13"/>
        <v>#DIV/0!</v>
      </c>
      <c r="AI60" s="8">
        <v>-1</v>
      </c>
      <c r="AJ60" s="8">
        <v>0.85</v>
      </c>
      <c r="AK60" s="8">
        <v>0.85</v>
      </c>
      <c r="AL60" s="8">
        <v>9.9458990097045898</v>
      </c>
      <c r="AM60">
        <f t="shared" si="14"/>
        <v>0.84999999999999987</v>
      </c>
      <c r="AN60">
        <f t="shared" si="15"/>
        <v>2.3090847846289383E-2</v>
      </c>
      <c r="AO60" t="e">
        <f t="shared" si="16"/>
        <v>#DIV/0!</v>
      </c>
      <c r="AP60" t="e">
        <f t="shared" si="17"/>
        <v>#DIV/0!</v>
      </c>
      <c r="AQ60" t="e">
        <f t="shared" si="18"/>
        <v>#DIV/0!</v>
      </c>
      <c r="AR60" s="8">
        <v>1801.2420654296875</v>
      </c>
      <c r="AS60" s="8">
        <v>0.5</v>
      </c>
      <c r="AT60" t="e">
        <f t="shared" si="19"/>
        <v>#DIV/0!</v>
      </c>
      <c r="AU60">
        <f t="shared" si="20"/>
        <v>6.8512738532165374</v>
      </c>
      <c r="AV60">
        <f t="shared" si="21"/>
        <v>1.1869776702056032</v>
      </c>
      <c r="AW60">
        <f t="shared" si="22"/>
        <v>26.10491943359375</v>
      </c>
      <c r="AX60" s="8">
        <v>2</v>
      </c>
      <c r="AY60">
        <f t="shared" si="23"/>
        <v>4.644859790802002</v>
      </c>
      <c r="AZ60" s="8">
        <v>1</v>
      </c>
      <c r="BA60">
        <f t="shared" si="24"/>
        <v>9.2897195816040039</v>
      </c>
      <c r="BB60" s="8">
        <v>25.629186630249023</v>
      </c>
      <c r="BC60" s="8">
        <v>26.10491943359375</v>
      </c>
      <c r="BD60" s="8">
        <v>25.134878158569336</v>
      </c>
      <c r="BE60" s="8">
        <v>400.63021850585937</v>
      </c>
      <c r="BF60" s="8">
        <v>379.55352783203125</v>
      </c>
      <c r="BG60" s="8">
        <v>18.073436737060547</v>
      </c>
      <c r="BH60" s="8">
        <v>21.898855209350586</v>
      </c>
      <c r="BI60" s="8">
        <v>55.212711334228516</v>
      </c>
      <c r="BJ60" s="8">
        <v>66.899017333984375</v>
      </c>
      <c r="BK60" s="8">
        <v>350.35324096679688</v>
      </c>
      <c r="BL60" s="8">
        <v>1799.593017578125</v>
      </c>
      <c r="BM60" s="8">
        <v>946.18975830078125</v>
      </c>
      <c r="BN60" s="8">
        <v>100.84027099609375</v>
      </c>
      <c r="BO60" s="8">
        <v>-6.0074729919433594</v>
      </c>
      <c r="BP60" s="8">
        <v>-1.0123262405395508</v>
      </c>
      <c r="BQ60" s="8">
        <v>0.25</v>
      </c>
      <c r="BR60" s="8">
        <v>-1.355140209197998</v>
      </c>
      <c r="BS60" s="8">
        <v>7.355140209197998</v>
      </c>
      <c r="BT60" s="8">
        <v>1</v>
      </c>
      <c r="BU60" s="8">
        <v>0</v>
      </c>
      <c r="BV60" s="8">
        <v>0.15999999642372131</v>
      </c>
      <c r="BW60" s="8">
        <v>111115</v>
      </c>
      <c r="BX60">
        <f t="shared" si="25"/>
        <v>1.7517662048339842</v>
      </c>
      <c r="BY60">
        <f t="shared" si="26"/>
        <v>6.8512738532165371E-3</v>
      </c>
      <c r="BZ60">
        <f t="shared" si="27"/>
        <v>299.25491943359373</v>
      </c>
      <c r="CA60">
        <f t="shared" si="28"/>
        <v>298.779186630249</v>
      </c>
      <c r="CB60">
        <f t="shared" si="29"/>
        <v>287.93487637665385</v>
      </c>
      <c r="CC60">
        <f t="shared" si="30"/>
        <v>-7.2469679013267133E-2</v>
      </c>
      <c r="CD60">
        <f t="shared" si="31"/>
        <v>3.3952641640207357</v>
      </c>
      <c r="CE60">
        <f t="shared" si="32"/>
        <v>33.669724709012911</v>
      </c>
      <c r="CF60">
        <f t="shared" si="33"/>
        <v>11.770869499662325</v>
      </c>
      <c r="CG60">
        <f t="shared" si="34"/>
        <v>25.867053031921387</v>
      </c>
      <c r="CH60">
        <f t="shared" si="35"/>
        <v>3.3478044702821297</v>
      </c>
      <c r="CI60">
        <f t="shared" si="36"/>
        <v>0.56588139678891969</v>
      </c>
      <c r="CJ60">
        <f t="shared" si="37"/>
        <v>2.2082864938151325</v>
      </c>
      <c r="CK60">
        <f t="shared" si="38"/>
        <v>1.1395179764669972</v>
      </c>
      <c r="CL60">
        <f t="shared" si="39"/>
        <v>0.3568001947151177</v>
      </c>
      <c r="CM60">
        <f t="shared" si="40"/>
        <v>27.938632444909345</v>
      </c>
      <c r="CN60">
        <f t="shared" si="41"/>
        <v>0.72995839513996097</v>
      </c>
      <c r="CO60">
        <f t="shared" si="42"/>
        <v>66.23153328876819</v>
      </c>
      <c r="CP60">
        <f t="shared" si="43"/>
        <v>374.56593244673792</v>
      </c>
      <c r="CQ60">
        <f t="shared" si="44"/>
        <v>6.0687127982759603E-2</v>
      </c>
      <c r="CR60">
        <f t="shared" si="45"/>
        <v>0</v>
      </c>
      <c r="CS60">
        <f t="shared" si="46"/>
        <v>1529.654064941406</v>
      </c>
      <c r="CT60">
        <f t="shared" si="47"/>
        <v>0</v>
      </c>
      <c r="CU60" t="e">
        <f t="shared" si="48"/>
        <v>#DIV/0!</v>
      </c>
      <c r="CV60" t="e">
        <f t="shared" si="49"/>
        <v>#DIV/0!</v>
      </c>
    </row>
    <row r="61" spans="1:100" x14ac:dyDescent="0.3">
      <c r="A61" s="4" t="str">
        <f>VLOOKUP(B61,ListCodeMtrx!A$1:B$91,2,TRUE)</f>
        <v>M89</v>
      </c>
      <c r="B61">
        <v>89</v>
      </c>
      <c r="C61" s="10">
        <v>18</v>
      </c>
      <c r="D61" s="10">
        <v>3</v>
      </c>
      <c r="E61" s="10">
        <v>6</v>
      </c>
      <c r="F61" s="1">
        <v>68</v>
      </c>
      <c r="G61" s="3">
        <v>41312</v>
      </c>
      <c r="H61" s="11">
        <v>1</v>
      </c>
      <c r="I61" s="11">
        <v>148.9253142205649</v>
      </c>
      <c r="J61" s="11">
        <v>1.8589470639003005</v>
      </c>
      <c r="K61" s="11">
        <v>164.42080659177981</v>
      </c>
      <c r="L61" s="11">
        <v>246.1316221949468</v>
      </c>
      <c r="M61" s="1">
        <v>48.6</v>
      </c>
      <c r="N61" s="8">
        <v>42</v>
      </c>
      <c r="O61" s="8" t="s">
        <v>246</v>
      </c>
      <c r="P61" s="12">
        <v>0.16111111111111112</v>
      </c>
      <c r="Q61" s="12">
        <f t="shared" si="7"/>
        <v>0.54866898148148147</v>
      </c>
      <c r="R61" s="8">
        <v>9760</v>
      </c>
      <c r="S61" s="8">
        <v>0</v>
      </c>
      <c r="T61" s="13">
        <v>800</v>
      </c>
      <c r="U61" s="14">
        <f t="shared" si="8"/>
        <v>49.353140123844391</v>
      </c>
      <c r="V61" s="14">
        <f t="shared" si="9"/>
        <v>0.58684162618861035</v>
      </c>
      <c r="W61" s="14">
        <f t="shared" si="10"/>
        <v>614.17048241634529</v>
      </c>
      <c r="X61" s="15">
        <v>26.110544204711914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t="e">
        <f t="shared" si="11"/>
        <v>#DIV/0!</v>
      </c>
      <c r="AG61" t="e">
        <f t="shared" si="12"/>
        <v>#DIV/0!</v>
      </c>
      <c r="AH61" t="e">
        <f t="shared" si="13"/>
        <v>#DIV/0!</v>
      </c>
      <c r="AI61" s="8">
        <v>-1</v>
      </c>
      <c r="AJ61" s="8">
        <v>0.85</v>
      </c>
      <c r="AK61" s="8">
        <v>0.85</v>
      </c>
      <c r="AL61" s="8">
        <v>9.9458990097045898</v>
      </c>
      <c r="AM61">
        <f t="shared" si="14"/>
        <v>0.84999999999999987</v>
      </c>
      <c r="AN61">
        <f t="shared" si="15"/>
        <v>3.2913763335252602E-2</v>
      </c>
      <c r="AO61" t="e">
        <f t="shared" si="16"/>
        <v>#DIV/0!</v>
      </c>
      <c r="AP61" t="e">
        <f t="shared" si="17"/>
        <v>#DIV/0!</v>
      </c>
      <c r="AQ61" t="e">
        <f t="shared" si="18"/>
        <v>#DIV/0!</v>
      </c>
      <c r="AR61" s="8">
        <v>1801.2420654296875</v>
      </c>
      <c r="AS61" s="8">
        <v>0.5</v>
      </c>
      <c r="AT61" t="e">
        <f t="shared" si="19"/>
        <v>#DIV/0!</v>
      </c>
      <c r="AU61">
        <f t="shared" si="20"/>
        <v>6.6743411547012022</v>
      </c>
      <c r="AV61">
        <f t="shared" si="21"/>
        <v>1.1854381625809416</v>
      </c>
      <c r="AW61">
        <f t="shared" si="22"/>
        <v>26.110544204711914</v>
      </c>
      <c r="AX61" s="8">
        <v>2</v>
      </c>
      <c r="AY61">
        <f t="shared" si="23"/>
        <v>4.644859790802002</v>
      </c>
      <c r="AZ61" s="8">
        <v>1</v>
      </c>
      <c r="BA61">
        <f t="shared" si="24"/>
        <v>9.2897195816040039</v>
      </c>
      <c r="BB61" s="8">
        <v>25.62127685546875</v>
      </c>
      <c r="BC61" s="8">
        <v>26.110544204711914</v>
      </c>
      <c r="BD61" s="8">
        <v>25.135080337524414</v>
      </c>
      <c r="BE61" s="8">
        <v>800.3836669921875</v>
      </c>
      <c r="BF61" s="8">
        <v>769.27655029296875</v>
      </c>
      <c r="BG61" s="8">
        <v>18.198461532592773</v>
      </c>
      <c r="BH61" s="8">
        <v>21.925319671630859</v>
      </c>
      <c r="BI61" s="8">
        <v>55.620754241943359</v>
      </c>
      <c r="BJ61" s="8">
        <v>67.011314392089844</v>
      </c>
      <c r="BK61" s="8">
        <v>350.32211303710937</v>
      </c>
      <c r="BL61" s="8">
        <v>1799.82421875</v>
      </c>
      <c r="BM61" s="8">
        <v>915.6900634765625</v>
      </c>
      <c r="BN61" s="8">
        <v>100.84027862548828</v>
      </c>
      <c r="BO61" s="8">
        <v>-16.999538421630859</v>
      </c>
      <c r="BP61" s="8">
        <v>-0.93773555755615234</v>
      </c>
      <c r="BQ61" s="8">
        <v>0.25</v>
      </c>
      <c r="BR61" s="8">
        <v>-1.355140209197998</v>
      </c>
      <c r="BS61" s="8">
        <v>7.355140209197998</v>
      </c>
      <c r="BT61" s="8">
        <v>1</v>
      </c>
      <c r="BU61" s="8">
        <v>0</v>
      </c>
      <c r="BV61" s="8">
        <v>0.15999999642372131</v>
      </c>
      <c r="BW61" s="8">
        <v>111115</v>
      </c>
      <c r="BX61">
        <f t="shared" si="25"/>
        <v>1.7516105651855467</v>
      </c>
      <c r="BY61">
        <f t="shared" si="26"/>
        <v>6.6743411547012018E-3</v>
      </c>
      <c r="BZ61">
        <f t="shared" si="27"/>
        <v>299.26054420471189</v>
      </c>
      <c r="CA61">
        <f t="shared" si="28"/>
        <v>298.77127685546873</v>
      </c>
      <c r="CB61">
        <f t="shared" si="29"/>
        <v>287.97186856332701</v>
      </c>
      <c r="CC61">
        <f t="shared" si="30"/>
        <v>-4.4184788906066419E-2</v>
      </c>
      <c r="CD61">
        <f t="shared" si="31"/>
        <v>3.3963935072210969</v>
      </c>
      <c r="CE61">
        <f t="shared" si="32"/>
        <v>33.68092148807915</v>
      </c>
      <c r="CF61">
        <f t="shared" si="33"/>
        <v>11.755601816448291</v>
      </c>
      <c r="CG61">
        <f t="shared" si="34"/>
        <v>25.865910530090332</v>
      </c>
      <c r="CH61">
        <f t="shared" si="35"/>
        <v>3.347577921078364</v>
      </c>
      <c r="CI61">
        <f t="shared" si="36"/>
        <v>0.55197290143895017</v>
      </c>
      <c r="CJ61">
        <f t="shared" si="37"/>
        <v>2.2109553446401553</v>
      </c>
      <c r="CK61">
        <f t="shared" si="38"/>
        <v>1.1366225764382087</v>
      </c>
      <c r="CL61">
        <f t="shared" si="39"/>
        <v>0.34795504518659065</v>
      </c>
      <c r="CM61">
        <f t="shared" si="40"/>
        <v>61.93312257041481</v>
      </c>
      <c r="CN61">
        <f t="shared" si="41"/>
        <v>0.79837411160192862</v>
      </c>
      <c r="CO61">
        <f t="shared" si="42"/>
        <v>66.232141081368951</v>
      </c>
      <c r="CP61">
        <f t="shared" si="43"/>
        <v>762.10445660575692</v>
      </c>
      <c r="CQ61">
        <f t="shared" si="44"/>
        <v>4.2891287554587695E-2</v>
      </c>
      <c r="CR61">
        <f t="shared" si="45"/>
        <v>0</v>
      </c>
      <c r="CS61">
        <f t="shared" si="46"/>
        <v>1529.8505859374998</v>
      </c>
      <c r="CT61">
        <f t="shared" si="47"/>
        <v>0</v>
      </c>
      <c r="CU61" t="e">
        <f t="shared" si="48"/>
        <v>#DIV/0!</v>
      </c>
      <c r="CV61" t="e">
        <f t="shared" si="49"/>
        <v>#DIV/0!</v>
      </c>
    </row>
    <row r="62" spans="1:100" s="5" customFormat="1" x14ac:dyDescent="0.3">
      <c r="A62" s="4" t="str">
        <f>VLOOKUP(B62,ListCodeMtrx!A$1:B$91,2,TRUE)</f>
        <v>M89</v>
      </c>
      <c r="B62" s="5">
        <v>89</v>
      </c>
      <c r="C62" s="10">
        <v>18</v>
      </c>
      <c r="D62" s="10">
        <v>3</v>
      </c>
      <c r="E62" s="10">
        <v>6</v>
      </c>
      <c r="F62" s="1">
        <v>68</v>
      </c>
      <c r="G62" s="17">
        <v>41312</v>
      </c>
      <c r="H62" s="11">
        <v>1</v>
      </c>
      <c r="I62" s="11">
        <v>148.9253142205649</v>
      </c>
      <c r="J62" s="11">
        <v>1.8589470639003005</v>
      </c>
      <c r="K62" s="11">
        <v>164.42080659177981</v>
      </c>
      <c r="L62" s="11">
        <v>246.1316221949468</v>
      </c>
      <c r="M62" s="1">
        <v>48.6</v>
      </c>
      <c r="N62" s="19">
        <v>43</v>
      </c>
      <c r="O62" s="19" t="s">
        <v>247</v>
      </c>
      <c r="P62" s="12">
        <v>0.16111111111111112</v>
      </c>
      <c r="Q62" s="12">
        <f t="shared" si="7"/>
        <v>0.55120370370370375</v>
      </c>
      <c r="R62" s="19">
        <v>9970</v>
      </c>
      <c r="S62" s="19">
        <v>0</v>
      </c>
      <c r="T62" s="21">
        <v>400</v>
      </c>
      <c r="U62" s="5">
        <f t="shared" si="8"/>
        <v>33.504580388241635</v>
      </c>
      <c r="V62" s="5">
        <f t="shared" si="9"/>
        <v>0.57090722800830562</v>
      </c>
      <c r="W62" s="5">
        <f t="shared" si="10"/>
        <v>273.45165026033379</v>
      </c>
      <c r="X62" s="5">
        <v>26.16731071472168</v>
      </c>
      <c r="Y62" s="19">
        <v>7</v>
      </c>
      <c r="Z62" s="19">
        <v>7</v>
      </c>
      <c r="AA62" s="19">
        <v>0</v>
      </c>
      <c r="AB62" s="19">
        <v>0</v>
      </c>
      <c r="AC62" s="19">
        <v>288.375</v>
      </c>
      <c r="AD62" s="19">
        <v>648.1717529296875</v>
      </c>
      <c r="AE62" s="19">
        <v>440.439208984375</v>
      </c>
      <c r="AF62" s="5" t="e">
        <f t="shared" si="11"/>
        <v>#DIV/0!</v>
      </c>
      <c r="AG62" s="5">
        <f t="shared" si="12"/>
        <v>0.55509477434558552</v>
      </c>
      <c r="AH62" s="5">
        <f t="shared" si="13"/>
        <v>0.32048996736802715</v>
      </c>
      <c r="AI62" s="19">
        <v>-1</v>
      </c>
      <c r="AJ62" s="19">
        <v>0.85</v>
      </c>
      <c r="AK62" s="19">
        <v>0.85</v>
      </c>
      <c r="AL62" s="19">
        <v>9.9458990097045898</v>
      </c>
      <c r="AM62" s="5">
        <f t="shared" si="14"/>
        <v>0.84999999999999987</v>
      </c>
      <c r="AN62" s="5">
        <f t="shared" si="15"/>
        <v>2.2552651106105437E-2</v>
      </c>
      <c r="AO62" s="5">
        <f t="shared" si="16"/>
        <v>0.57736080788341126</v>
      </c>
      <c r="AP62" s="5">
        <f t="shared" si="17"/>
        <v>2.2476697110695709</v>
      </c>
      <c r="AQ62" s="5">
        <f t="shared" si="18"/>
        <v>-1</v>
      </c>
      <c r="AR62" s="19">
        <v>1799.9490966796875</v>
      </c>
      <c r="AS62" s="19">
        <v>0.5</v>
      </c>
      <c r="AT62" s="5">
        <f t="shared" si="19"/>
        <v>245.16789158506776</v>
      </c>
      <c r="AU62" s="5">
        <f t="shared" si="20"/>
        <v>6.6635581735066562</v>
      </c>
      <c r="AV62" s="5">
        <f t="shared" si="21"/>
        <v>1.2145802579608729</v>
      </c>
      <c r="AW62" s="5">
        <f t="shared" si="22"/>
        <v>26.16731071472168</v>
      </c>
      <c r="AX62" s="19">
        <v>2</v>
      </c>
      <c r="AY62" s="5">
        <f t="shared" si="23"/>
        <v>4.644859790802002</v>
      </c>
      <c r="AZ62" s="19">
        <v>1</v>
      </c>
      <c r="BA62" s="5">
        <f t="shared" si="24"/>
        <v>9.2897195816040039</v>
      </c>
      <c r="BB62" s="19">
        <v>25.612442016601563</v>
      </c>
      <c r="BC62" s="19">
        <v>26.16731071472168</v>
      </c>
      <c r="BD62" s="19">
        <v>25.132684707641602</v>
      </c>
      <c r="BE62" s="19">
        <v>399.2664794921875</v>
      </c>
      <c r="BF62" s="19">
        <v>378.70114135742187</v>
      </c>
      <c r="BG62" s="19">
        <v>18.029518127441406</v>
      </c>
      <c r="BH62" s="19">
        <v>21.75044059753418</v>
      </c>
      <c r="BI62" s="19">
        <v>55.131004333496094</v>
      </c>
      <c r="BJ62" s="19">
        <v>66.5089111328125</v>
      </c>
      <c r="BK62" s="19">
        <v>350.376708984375</v>
      </c>
      <c r="BL62" s="19">
        <v>1799.9490966796875</v>
      </c>
      <c r="BM62" s="19">
        <v>882.2288818359375</v>
      </c>
      <c r="BN62" s="19">
        <v>100.83608245849609</v>
      </c>
      <c r="BO62" s="19">
        <v>-6.0506248474121094</v>
      </c>
      <c r="BP62" s="19">
        <v>-0.99712085723876953</v>
      </c>
      <c r="BQ62" s="19">
        <v>0.75</v>
      </c>
      <c r="BR62" s="19">
        <v>-1.355140209197998</v>
      </c>
      <c r="BS62" s="19">
        <v>7.355140209197998</v>
      </c>
      <c r="BT62" s="19">
        <v>1</v>
      </c>
      <c r="BU62" s="19">
        <v>0</v>
      </c>
      <c r="BV62" s="19">
        <v>0.15999999642372131</v>
      </c>
      <c r="BW62" s="19">
        <v>111115</v>
      </c>
      <c r="BX62" s="5">
        <f t="shared" si="25"/>
        <v>1.7518835449218748</v>
      </c>
      <c r="BY62" s="5">
        <f t="shared" si="26"/>
        <v>6.6635581735066561E-3</v>
      </c>
      <c r="BZ62" s="5">
        <f t="shared" si="27"/>
        <v>299.31731071472166</v>
      </c>
      <c r="CA62" s="5">
        <f t="shared" si="28"/>
        <v>298.76244201660154</v>
      </c>
      <c r="CB62" s="5">
        <f t="shared" si="29"/>
        <v>287.99184903163041</v>
      </c>
      <c r="CC62" s="5">
        <f t="shared" si="30"/>
        <v>-4.5147410238932741E-2</v>
      </c>
      <c r="CD62" s="5">
        <f t="shared" si="31"/>
        <v>3.4078094795624505</v>
      </c>
      <c r="CE62" s="5">
        <f t="shared" si="32"/>
        <v>33.795536245322673</v>
      </c>
      <c r="CF62" s="5">
        <f t="shared" si="33"/>
        <v>12.045095647788493</v>
      </c>
      <c r="CG62" s="5">
        <f t="shared" si="34"/>
        <v>25.889876365661621</v>
      </c>
      <c r="CH62" s="5">
        <f t="shared" si="35"/>
        <v>3.3523329661040773</v>
      </c>
      <c r="CI62" s="5">
        <f t="shared" si="36"/>
        <v>0.53785303487380831</v>
      </c>
      <c r="CJ62" s="5">
        <f t="shared" si="37"/>
        <v>2.1932292216015776</v>
      </c>
      <c r="CK62" s="5">
        <f t="shared" si="38"/>
        <v>1.1591037445024996</v>
      </c>
      <c r="CL62" s="5">
        <f t="shared" si="39"/>
        <v>0.33897940074418609</v>
      </c>
      <c r="CM62" s="5">
        <f t="shared" si="40"/>
        <v>27.573793154062852</v>
      </c>
      <c r="CN62" s="5">
        <f t="shared" si="41"/>
        <v>0.72207770296168039</v>
      </c>
      <c r="CO62" s="5">
        <f t="shared" si="42"/>
        <v>65.463262467082885</v>
      </c>
      <c r="CP62" s="5">
        <f t="shared" si="43"/>
        <v>373.83219099494858</v>
      </c>
      <c r="CQ62" s="5">
        <f t="shared" si="44"/>
        <v>5.8671221811247849E-2</v>
      </c>
      <c r="CR62" s="5">
        <f t="shared" si="45"/>
        <v>0</v>
      </c>
      <c r="CS62" s="5">
        <f t="shared" si="46"/>
        <v>1529.9567321777342</v>
      </c>
      <c r="CT62" s="5">
        <f t="shared" si="47"/>
        <v>359.7967529296875</v>
      </c>
      <c r="CU62" s="5">
        <f t="shared" si="48"/>
        <v>0.32048996736802715</v>
      </c>
      <c r="CV62" s="5" t="e">
        <f t="shared" si="49"/>
        <v>#DIV/0!</v>
      </c>
    </row>
    <row r="63" spans="1:100" hidden="1" x14ac:dyDescent="0.3">
      <c r="A63" s="4" t="str">
        <f>VLOOKUP(B63,ListCodeMtrx!A$1:B$91,2,TRUE)</f>
        <v>M85</v>
      </c>
      <c r="B63">
        <v>85</v>
      </c>
      <c r="C63" s="10">
        <v>10</v>
      </c>
      <c r="D63" s="10">
        <v>3</v>
      </c>
      <c r="E63" s="10">
        <v>5</v>
      </c>
      <c r="F63" s="1">
        <v>68</v>
      </c>
      <c r="G63" s="3">
        <v>41312</v>
      </c>
      <c r="H63" s="11">
        <v>1</v>
      </c>
      <c r="I63" s="11">
        <v>159.57938186924281</v>
      </c>
      <c r="J63" s="11">
        <v>2.0236010648009159</v>
      </c>
      <c r="K63" s="11">
        <v>186.0907569441024</v>
      </c>
      <c r="L63" s="11">
        <v>257.37035681788814</v>
      </c>
      <c r="M63" s="1">
        <v>46.3</v>
      </c>
      <c r="N63" s="8">
        <v>44</v>
      </c>
      <c r="O63" s="8" t="s">
        <v>248</v>
      </c>
      <c r="P63" s="12">
        <v>0.16111111111111112</v>
      </c>
      <c r="Q63" s="12">
        <f t="shared" si="7"/>
        <v>0.5550115740740742</v>
      </c>
      <c r="R63" s="8">
        <v>10308</v>
      </c>
      <c r="S63" s="8">
        <v>0</v>
      </c>
      <c r="T63" s="13" t="s">
        <v>747</v>
      </c>
      <c r="U63">
        <f t="shared" si="8"/>
        <v>33.467681333961039</v>
      </c>
      <c r="V63">
        <f t="shared" si="9"/>
        <v>0.47370501596201758</v>
      </c>
      <c r="W63">
        <f t="shared" si="10"/>
        <v>255.77301466839583</v>
      </c>
      <c r="X63">
        <v>26.621171951293945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t="e">
        <f t="shared" si="11"/>
        <v>#DIV/0!</v>
      </c>
      <c r="AG63" t="e">
        <f t="shared" si="12"/>
        <v>#DIV/0!</v>
      </c>
      <c r="AH63" t="e">
        <f t="shared" si="13"/>
        <v>#DIV/0!</v>
      </c>
      <c r="AI63" s="8">
        <v>-1</v>
      </c>
      <c r="AJ63" s="8">
        <v>0.85</v>
      </c>
      <c r="AK63" s="8">
        <v>0.85</v>
      </c>
      <c r="AL63" s="8">
        <v>9.9458990097045898</v>
      </c>
      <c r="AM63">
        <f t="shared" si="14"/>
        <v>0.84999999999999987</v>
      </c>
      <c r="AN63">
        <f t="shared" si="15"/>
        <v>2.2542316983291268E-2</v>
      </c>
      <c r="AO63" t="e">
        <f t="shared" si="16"/>
        <v>#DIV/0!</v>
      </c>
      <c r="AP63" t="e">
        <f t="shared" si="17"/>
        <v>#DIV/0!</v>
      </c>
      <c r="AQ63" t="e">
        <f t="shared" si="18"/>
        <v>#DIV/0!</v>
      </c>
      <c r="AR63" s="8">
        <v>1799.9490966796875</v>
      </c>
      <c r="AS63" s="8">
        <v>0.5</v>
      </c>
      <c r="AT63" t="e">
        <f t="shared" si="19"/>
        <v>#DIV/0!</v>
      </c>
      <c r="AU63">
        <f t="shared" si="20"/>
        <v>5.6259424903103019</v>
      </c>
      <c r="AV63">
        <f t="shared" si="21"/>
        <v>1.2225549681745744</v>
      </c>
      <c r="AW63">
        <f t="shared" si="22"/>
        <v>26.621171951293945</v>
      </c>
      <c r="AX63" s="8">
        <v>2</v>
      </c>
      <c r="AY63">
        <f t="shared" si="23"/>
        <v>4.644859790802002</v>
      </c>
      <c r="AZ63" s="8">
        <v>1</v>
      </c>
      <c r="BA63">
        <f t="shared" si="24"/>
        <v>9.2897195816040039</v>
      </c>
      <c r="BB63" s="8">
        <v>25.608469009399414</v>
      </c>
      <c r="BC63" s="8">
        <v>26.621171951293945</v>
      </c>
      <c r="BD63" s="8">
        <v>25.134170532226563</v>
      </c>
      <c r="BE63" s="8">
        <v>400.38272094726562</v>
      </c>
      <c r="BF63" s="8">
        <v>380.05496215820312</v>
      </c>
      <c r="BG63" s="8">
        <v>19.449678421020508</v>
      </c>
      <c r="BH63" s="8">
        <v>22.589035034179688</v>
      </c>
      <c r="BI63" s="8">
        <v>59.486309051513672</v>
      </c>
      <c r="BJ63" s="8">
        <v>69.087944030761719</v>
      </c>
      <c r="BK63" s="8">
        <v>350.3175048828125</v>
      </c>
      <c r="BL63" s="8">
        <v>1798.8485107421875</v>
      </c>
      <c r="BM63" s="8">
        <v>1415.0184326171875</v>
      </c>
      <c r="BN63" s="8">
        <v>100.83384704589844</v>
      </c>
      <c r="BO63" s="8">
        <v>-5.8788719177246094</v>
      </c>
      <c r="BP63" s="8">
        <v>-1.053318977355957</v>
      </c>
      <c r="BQ63" s="8">
        <v>0.25</v>
      </c>
      <c r="BR63" s="8">
        <v>-1.355140209197998</v>
      </c>
      <c r="BS63" s="8">
        <v>7.355140209197998</v>
      </c>
      <c r="BT63" s="8">
        <v>1</v>
      </c>
      <c r="BU63" s="8">
        <v>0</v>
      </c>
      <c r="BV63" s="8">
        <v>0.15999999642372131</v>
      </c>
      <c r="BW63" s="8">
        <v>111115</v>
      </c>
      <c r="BX63">
        <f t="shared" si="25"/>
        <v>1.7515875244140624</v>
      </c>
      <c r="BY63">
        <f t="shared" si="26"/>
        <v>5.625942490310302E-3</v>
      </c>
      <c r="BZ63">
        <f t="shared" si="27"/>
        <v>299.77117195129392</v>
      </c>
      <c r="CA63">
        <f t="shared" si="28"/>
        <v>298.75846900939939</v>
      </c>
      <c r="CB63">
        <f t="shared" si="29"/>
        <v>287.81575528556641</v>
      </c>
      <c r="CC63">
        <f t="shared" si="30"/>
        <v>0.1031039048752023</v>
      </c>
      <c r="CD63">
        <f t="shared" si="31"/>
        <v>3.5002942717254903</v>
      </c>
      <c r="CE63">
        <f t="shared" si="32"/>
        <v>34.713485345175769</v>
      </c>
      <c r="CF63">
        <f t="shared" si="33"/>
        <v>12.124450310996082</v>
      </c>
      <c r="CG63">
        <f t="shared" si="34"/>
        <v>26.11482048034668</v>
      </c>
      <c r="CH63">
        <f t="shared" si="35"/>
        <v>3.3972523186065331</v>
      </c>
      <c r="CI63">
        <f t="shared" si="36"/>
        <v>0.4507216416444122</v>
      </c>
      <c r="CJ63">
        <f t="shared" si="37"/>
        <v>2.2777393035509159</v>
      </c>
      <c r="CK63">
        <f t="shared" si="38"/>
        <v>1.1195130150556172</v>
      </c>
      <c r="CL63">
        <f t="shared" si="39"/>
        <v>0.28367955171068521</v>
      </c>
      <c r="CM63">
        <f t="shared" si="40"/>
        <v>25.790577039541365</v>
      </c>
      <c r="CN63">
        <f t="shared" si="41"/>
        <v>0.67298954134409328</v>
      </c>
      <c r="CO63">
        <f t="shared" si="42"/>
        <v>65.787163292661461</v>
      </c>
      <c r="CP63">
        <f t="shared" si="43"/>
        <v>375.19137403759743</v>
      </c>
      <c r="CQ63">
        <f t="shared" si="44"/>
        <v>5.8683220598867471E-2</v>
      </c>
      <c r="CR63">
        <f t="shared" si="45"/>
        <v>0</v>
      </c>
      <c r="CS63">
        <f t="shared" si="46"/>
        <v>1529.0212341308591</v>
      </c>
      <c r="CT63">
        <f t="shared" si="47"/>
        <v>0</v>
      </c>
      <c r="CU63" t="e">
        <f t="shared" si="48"/>
        <v>#DIV/0!</v>
      </c>
      <c r="CV63" t="e">
        <f t="shared" si="49"/>
        <v>#DIV/0!</v>
      </c>
    </row>
    <row r="64" spans="1:100" x14ac:dyDescent="0.3">
      <c r="A64" s="4" t="str">
        <f>VLOOKUP(B64,ListCodeMtrx!A$1:B$91,2,TRUE)</f>
        <v>M85</v>
      </c>
      <c r="B64">
        <v>85</v>
      </c>
      <c r="C64" s="10">
        <v>10</v>
      </c>
      <c r="D64" s="10">
        <v>3</v>
      </c>
      <c r="E64" s="10">
        <v>5</v>
      </c>
      <c r="F64" s="1">
        <v>68</v>
      </c>
      <c r="G64" s="3">
        <v>41312</v>
      </c>
      <c r="H64" s="11">
        <v>1</v>
      </c>
      <c r="I64" s="11">
        <v>159.57938186924281</v>
      </c>
      <c r="J64" s="11">
        <v>2.0236010648009159</v>
      </c>
      <c r="K64" s="11">
        <v>186.0907569441024</v>
      </c>
      <c r="L64" s="11">
        <v>257.37035681788814</v>
      </c>
      <c r="M64" s="1">
        <v>46.3</v>
      </c>
      <c r="N64" s="8">
        <v>45</v>
      </c>
      <c r="O64" s="8" t="s">
        <v>249</v>
      </c>
      <c r="P64" s="12">
        <v>0.16111111111111112</v>
      </c>
      <c r="Q64" s="12">
        <f t="shared" si="7"/>
        <v>0.55700231481481477</v>
      </c>
      <c r="R64" s="8">
        <v>10480</v>
      </c>
      <c r="S64" s="8">
        <v>0</v>
      </c>
      <c r="T64" s="13">
        <v>50</v>
      </c>
      <c r="U64" s="14">
        <f t="shared" si="8"/>
        <v>-0.90922782812952152</v>
      </c>
      <c r="V64" s="14">
        <f t="shared" si="9"/>
        <v>0.4745861289011879</v>
      </c>
      <c r="W64" s="14">
        <f t="shared" si="10"/>
        <v>50.182118095524729</v>
      </c>
      <c r="X64" s="15">
        <v>26.845138549804687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t="e">
        <f t="shared" si="11"/>
        <v>#DIV/0!</v>
      </c>
      <c r="AG64" t="e">
        <f t="shared" si="12"/>
        <v>#DIV/0!</v>
      </c>
      <c r="AH64" t="e">
        <f t="shared" si="13"/>
        <v>#DIV/0!</v>
      </c>
      <c r="AI64" s="8">
        <v>-1</v>
      </c>
      <c r="AJ64" s="8">
        <v>0.85</v>
      </c>
      <c r="AK64" s="8">
        <v>0.85</v>
      </c>
      <c r="AL64" s="8">
        <v>9.9458990097045898</v>
      </c>
      <c r="AM64">
        <f t="shared" si="14"/>
        <v>0.84999999999999987</v>
      </c>
      <c r="AN64">
        <f t="shared" si="15"/>
        <v>5.9383365278772552E-5</v>
      </c>
      <c r="AO64" t="e">
        <f t="shared" si="16"/>
        <v>#DIV/0!</v>
      </c>
      <c r="AP64" t="e">
        <f t="shared" si="17"/>
        <v>#DIV/0!</v>
      </c>
      <c r="AQ64" t="e">
        <f t="shared" si="18"/>
        <v>#DIV/0!</v>
      </c>
      <c r="AR64" s="8">
        <v>1799.9490966796875</v>
      </c>
      <c r="AS64" s="8">
        <v>0.5</v>
      </c>
      <c r="AT64" t="e">
        <f t="shared" si="19"/>
        <v>#DIV/0!</v>
      </c>
      <c r="AU64">
        <f t="shared" si="20"/>
        <v>5.6385436977399772</v>
      </c>
      <c r="AV64">
        <f t="shared" si="21"/>
        <v>1.2225774797733129</v>
      </c>
      <c r="AW64">
        <f t="shared" si="22"/>
        <v>26.845138549804687</v>
      </c>
      <c r="AX64" s="8">
        <v>2</v>
      </c>
      <c r="AY64">
        <f t="shared" si="23"/>
        <v>4.644859790802002</v>
      </c>
      <c r="AZ64" s="8">
        <v>1</v>
      </c>
      <c r="BA64">
        <f t="shared" si="24"/>
        <v>9.2897195816040039</v>
      </c>
      <c r="BB64" s="8">
        <v>25.635522842407227</v>
      </c>
      <c r="BC64" s="8">
        <v>26.845138549804687</v>
      </c>
      <c r="BD64" s="8">
        <v>25.133119583129883</v>
      </c>
      <c r="BE64" s="8">
        <v>47.591625213623047</v>
      </c>
      <c r="BF64" s="8">
        <v>47.956283569335938</v>
      </c>
      <c r="BG64" s="8">
        <v>19.90440559387207</v>
      </c>
      <c r="BH64" s="8">
        <v>23.048854827880859</v>
      </c>
      <c r="BI64" s="8">
        <v>60.780799865722656</v>
      </c>
      <c r="BJ64" s="8">
        <v>70.382797241210937</v>
      </c>
      <c r="BK64" s="8">
        <v>350.36862182617188</v>
      </c>
      <c r="BL64" s="8">
        <v>1798.328369140625</v>
      </c>
      <c r="BM64" s="8">
        <v>1400.068115234375</v>
      </c>
      <c r="BN64" s="8">
        <v>100.83612823486328</v>
      </c>
      <c r="BO64" s="8">
        <v>-0.10224533081054687</v>
      </c>
      <c r="BP64" s="8">
        <v>-1.1727914810180664</v>
      </c>
      <c r="BQ64" s="8">
        <v>0.25</v>
      </c>
      <c r="BR64" s="8">
        <v>-1.355140209197998</v>
      </c>
      <c r="BS64" s="8">
        <v>7.355140209197998</v>
      </c>
      <c r="BT64" s="8">
        <v>1</v>
      </c>
      <c r="BU64" s="8">
        <v>0</v>
      </c>
      <c r="BV64" s="8">
        <v>0.15999999642372131</v>
      </c>
      <c r="BW64" s="8">
        <v>111135</v>
      </c>
      <c r="BX64">
        <f t="shared" si="25"/>
        <v>1.7518431091308593</v>
      </c>
      <c r="BY64">
        <f t="shared" si="26"/>
        <v>5.6385436977399771E-3</v>
      </c>
      <c r="BZ64">
        <f t="shared" si="27"/>
        <v>299.99513854980466</v>
      </c>
      <c r="CA64">
        <f t="shared" si="28"/>
        <v>298.7855228424072</v>
      </c>
      <c r="CB64">
        <f t="shared" si="29"/>
        <v>287.73253263117658</v>
      </c>
      <c r="CC64">
        <f t="shared" si="30"/>
        <v>9.2309005205104933E-2</v>
      </c>
      <c r="CD64">
        <f t="shared" si="31"/>
        <v>3.546734760864255</v>
      </c>
      <c r="CE64">
        <f t="shared" si="32"/>
        <v>35.173254099992306</v>
      </c>
      <c r="CF64">
        <f t="shared" si="33"/>
        <v>12.124399272111447</v>
      </c>
      <c r="CG64">
        <f t="shared" si="34"/>
        <v>26.240330696105957</v>
      </c>
      <c r="CH64">
        <f t="shared" si="35"/>
        <v>3.4225433569134061</v>
      </c>
      <c r="CI64">
        <f t="shared" si="36"/>
        <v>0.45151925651689817</v>
      </c>
      <c r="CJ64">
        <f t="shared" si="37"/>
        <v>2.3241572810909421</v>
      </c>
      <c r="CK64">
        <f t="shared" si="38"/>
        <v>1.0983860758224639</v>
      </c>
      <c r="CL64">
        <f t="shared" si="39"/>
        <v>0.28418509443546719</v>
      </c>
      <c r="CM64">
        <f t="shared" si="40"/>
        <v>5.0601704953773856</v>
      </c>
      <c r="CN64">
        <f t="shared" si="41"/>
        <v>1.0464138244359709</v>
      </c>
      <c r="CO64">
        <f t="shared" si="42"/>
        <v>66.221577745734521</v>
      </c>
      <c r="CP64">
        <f t="shared" si="43"/>
        <v>48.088414314208528</v>
      </c>
      <c r="CQ64">
        <f t="shared" si="44"/>
        <v>-1.2520791581034573E-2</v>
      </c>
      <c r="CR64">
        <f t="shared" si="45"/>
        <v>0</v>
      </c>
      <c r="CS64">
        <f t="shared" si="46"/>
        <v>1528.579113769531</v>
      </c>
      <c r="CT64">
        <f t="shared" si="47"/>
        <v>0</v>
      </c>
      <c r="CU64" t="e">
        <f t="shared" si="48"/>
        <v>#DIV/0!</v>
      </c>
      <c r="CV64" t="e">
        <f t="shared" si="49"/>
        <v>#DIV/0!</v>
      </c>
    </row>
    <row r="65" spans="1:100" x14ac:dyDescent="0.3">
      <c r="A65" s="4" t="str">
        <f>VLOOKUP(B65,ListCodeMtrx!A$1:B$91,2,TRUE)</f>
        <v>M85</v>
      </c>
      <c r="B65">
        <v>85</v>
      </c>
      <c r="C65" s="10">
        <v>10</v>
      </c>
      <c r="D65" s="10">
        <v>3</v>
      </c>
      <c r="E65" s="10">
        <v>5</v>
      </c>
      <c r="F65" s="1">
        <v>68</v>
      </c>
      <c r="G65" s="3">
        <v>41312</v>
      </c>
      <c r="H65" s="11">
        <v>1</v>
      </c>
      <c r="I65" s="11">
        <v>159.57938186924281</v>
      </c>
      <c r="J65" s="11">
        <v>2.0236010648009159</v>
      </c>
      <c r="K65" s="11">
        <v>186.0907569441024</v>
      </c>
      <c r="L65" s="11">
        <v>257.37035681788814</v>
      </c>
      <c r="M65" s="1">
        <v>46.3</v>
      </c>
      <c r="N65" s="8">
        <v>46</v>
      </c>
      <c r="O65" s="8" t="s">
        <v>250</v>
      </c>
      <c r="P65" s="12">
        <v>0.16111111111111112</v>
      </c>
      <c r="Q65" s="12">
        <f t="shared" si="7"/>
        <v>0.55876157407407412</v>
      </c>
      <c r="R65" s="8">
        <v>10632</v>
      </c>
      <c r="S65" s="8">
        <v>0</v>
      </c>
      <c r="T65" s="13">
        <v>150</v>
      </c>
      <c r="U65" s="14">
        <f t="shared" si="8"/>
        <v>12.057707957913557</v>
      </c>
      <c r="V65" s="14">
        <f t="shared" si="9"/>
        <v>0.48291042575376125</v>
      </c>
      <c r="W65" s="14">
        <f t="shared" si="10"/>
        <v>101.00811383399703</v>
      </c>
      <c r="X65" s="15">
        <v>26.84172248840332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t="e">
        <f t="shared" si="11"/>
        <v>#DIV/0!</v>
      </c>
      <c r="AG65" t="e">
        <f t="shared" si="12"/>
        <v>#DIV/0!</v>
      </c>
      <c r="AH65" t="e">
        <f t="shared" si="13"/>
        <v>#DIV/0!</v>
      </c>
      <c r="AI65" s="8">
        <v>-1</v>
      </c>
      <c r="AJ65" s="8">
        <v>0.85</v>
      </c>
      <c r="AK65" s="8">
        <v>0.85</v>
      </c>
      <c r="AL65" s="8">
        <v>9.9458990097045898</v>
      </c>
      <c r="AM65">
        <f t="shared" si="14"/>
        <v>0.84999999999999987</v>
      </c>
      <c r="AN65">
        <f t="shared" si="15"/>
        <v>8.5416940050448472E-3</v>
      </c>
      <c r="AO65" t="e">
        <f t="shared" si="16"/>
        <v>#DIV/0!</v>
      </c>
      <c r="AP65" t="e">
        <f t="shared" si="17"/>
        <v>#DIV/0!</v>
      </c>
      <c r="AQ65" t="e">
        <f t="shared" si="18"/>
        <v>#DIV/0!</v>
      </c>
      <c r="AR65" s="8">
        <v>1799.9490966796875</v>
      </c>
      <c r="AS65" s="8">
        <v>0.5</v>
      </c>
      <c r="AT65" t="e">
        <f t="shared" si="19"/>
        <v>#DIV/0!</v>
      </c>
      <c r="AU65">
        <f t="shared" si="20"/>
        <v>5.6235155215436166</v>
      </c>
      <c r="AV65">
        <f t="shared" si="21"/>
        <v>1.1991259144293132</v>
      </c>
      <c r="AW65">
        <f t="shared" si="22"/>
        <v>26.84172248840332</v>
      </c>
      <c r="AX65" s="8">
        <v>2</v>
      </c>
      <c r="AY65">
        <f t="shared" si="23"/>
        <v>4.644859790802002</v>
      </c>
      <c r="AZ65" s="8">
        <v>1</v>
      </c>
      <c r="BA65">
        <f t="shared" si="24"/>
        <v>9.2897195816040039</v>
      </c>
      <c r="BB65" s="8">
        <v>25.635747909545898</v>
      </c>
      <c r="BC65" s="8">
        <v>26.84172248840332</v>
      </c>
      <c r="BD65" s="8">
        <v>25.132379531860352</v>
      </c>
      <c r="BE65" s="8">
        <v>152.4793701171875</v>
      </c>
      <c r="BF65" s="8">
        <v>145.13156127929687</v>
      </c>
      <c r="BG65" s="8">
        <v>20.140579223632812</v>
      </c>
      <c r="BH65" s="8">
        <v>23.275518417358398</v>
      </c>
      <c r="BI65" s="8">
        <v>61.49810791015625</v>
      </c>
      <c r="BJ65" s="8">
        <v>71.070465087890625</v>
      </c>
      <c r="BK65" s="8">
        <v>350.41351318359375</v>
      </c>
      <c r="BL65" s="8">
        <v>1798.473388671875</v>
      </c>
      <c r="BM65" s="8">
        <v>1384.3455810546875</v>
      </c>
      <c r="BN65" s="8">
        <v>100.83111572265625</v>
      </c>
      <c r="BO65" s="8">
        <v>-1.1655845642089844</v>
      </c>
      <c r="BP65" s="8">
        <v>-1.1510915756225586</v>
      </c>
      <c r="BQ65" s="8">
        <v>0.25</v>
      </c>
      <c r="BR65" s="8">
        <v>-1.355140209197998</v>
      </c>
      <c r="BS65" s="8">
        <v>7.355140209197998</v>
      </c>
      <c r="BT65" s="8">
        <v>1</v>
      </c>
      <c r="BU65" s="8">
        <v>0</v>
      </c>
      <c r="BV65" s="8">
        <v>0.15999999642372131</v>
      </c>
      <c r="BW65" s="8">
        <v>111115</v>
      </c>
      <c r="BX65">
        <f t="shared" si="25"/>
        <v>1.7520675659179687</v>
      </c>
      <c r="BY65">
        <f t="shared" si="26"/>
        <v>5.6235155215436164E-3</v>
      </c>
      <c r="BZ65">
        <f t="shared" si="27"/>
        <v>299.9917224884033</v>
      </c>
      <c r="CA65">
        <f t="shared" si="28"/>
        <v>298.78574790954588</v>
      </c>
      <c r="CB65">
        <f t="shared" si="29"/>
        <v>287.75573575565795</v>
      </c>
      <c r="CC65">
        <f t="shared" si="30"/>
        <v>9.4989125537859542E-2</v>
      </c>
      <c r="CD65">
        <f t="shared" si="31"/>
        <v>3.5460224054747949</v>
      </c>
      <c r="CE65">
        <f t="shared" si="32"/>
        <v>35.167937794404686</v>
      </c>
      <c r="CF65">
        <f t="shared" si="33"/>
        <v>11.892419377046288</v>
      </c>
      <c r="CG65">
        <f t="shared" si="34"/>
        <v>26.238735198974609</v>
      </c>
      <c r="CH65">
        <f t="shared" si="35"/>
        <v>3.4222208260469191</v>
      </c>
      <c r="CI65">
        <f t="shared" si="36"/>
        <v>0.45904760897607688</v>
      </c>
      <c r="CJ65">
        <f t="shared" si="37"/>
        <v>2.3468964910454817</v>
      </c>
      <c r="CK65">
        <f t="shared" si="38"/>
        <v>1.0753243350014374</v>
      </c>
      <c r="CL65">
        <f t="shared" si="39"/>
        <v>0.28895731947176662</v>
      </c>
      <c r="CM65">
        <f t="shared" si="40"/>
        <v>10.18476081492299</v>
      </c>
      <c r="CN65">
        <f t="shared" si="41"/>
        <v>0.69597620905912427</v>
      </c>
      <c r="CO65">
        <f t="shared" si="42"/>
        <v>66.887313760981414</v>
      </c>
      <c r="CP65">
        <f t="shared" si="43"/>
        <v>143.37931185990453</v>
      </c>
      <c r="CQ65">
        <f t="shared" si="44"/>
        <v>5.6249934872562558E-2</v>
      </c>
      <c r="CR65">
        <f t="shared" si="45"/>
        <v>0</v>
      </c>
      <c r="CS65">
        <f t="shared" si="46"/>
        <v>1528.7023803710936</v>
      </c>
      <c r="CT65">
        <f t="shared" si="47"/>
        <v>0</v>
      </c>
      <c r="CU65" t="e">
        <f t="shared" si="48"/>
        <v>#DIV/0!</v>
      </c>
      <c r="CV65" t="e">
        <f t="shared" si="49"/>
        <v>#DIV/0!</v>
      </c>
    </row>
    <row r="66" spans="1:100" hidden="1" x14ac:dyDescent="0.3">
      <c r="A66" s="4" t="str">
        <f>VLOOKUP(B66,ListCodeMtrx!A$1:B$91,2,TRUE)</f>
        <v>M85</v>
      </c>
      <c r="B66">
        <v>85</v>
      </c>
      <c r="C66" s="10">
        <v>10</v>
      </c>
      <c r="D66" s="10">
        <v>3</v>
      </c>
      <c r="E66" s="10">
        <v>5</v>
      </c>
      <c r="F66" s="1">
        <v>68</v>
      </c>
      <c r="G66" s="3">
        <v>41312</v>
      </c>
      <c r="H66" s="11">
        <v>1</v>
      </c>
      <c r="I66" s="11">
        <v>159.57938186924281</v>
      </c>
      <c r="J66" s="11">
        <v>2.0236010648009159</v>
      </c>
      <c r="K66" s="11">
        <v>186.0907569441024</v>
      </c>
      <c r="L66" s="11">
        <v>257.37035681788814</v>
      </c>
      <c r="M66" s="1">
        <v>46.3</v>
      </c>
      <c r="N66" s="8">
        <v>47</v>
      </c>
      <c r="O66" s="8" t="s">
        <v>251</v>
      </c>
      <c r="P66" s="12">
        <v>0.16111111111111112</v>
      </c>
      <c r="Q66" s="12">
        <f t="shared" si="7"/>
        <v>0.56118055555555557</v>
      </c>
      <c r="R66" s="8">
        <v>10841</v>
      </c>
      <c r="S66" s="8">
        <v>0</v>
      </c>
      <c r="T66" s="13" t="s">
        <v>192</v>
      </c>
      <c r="U66" s="14">
        <f t="shared" si="8"/>
        <v>34.996219432962356</v>
      </c>
      <c r="V66" s="14">
        <f t="shared" si="9"/>
        <v>0.50044918417062401</v>
      </c>
      <c r="W66" s="14">
        <f t="shared" si="10"/>
        <v>256.42191319039722</v>
      </c>
      <c r="X66" s="15">
        <v>26.761631011962891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t="e">
        <f t="shared" si="11"/>
        <v>#DIV/0!</v>
      </c>
      <c r="AG66" t="e">
        <f t="shared" si="12"/>
        <v>#DIV/0!</v>
      </c>
      <c r="AH66" t="e">
        <f t="shared" si="13"/>
        <v>#DIV/0!</v>
      </c>
      <c r="AI66" s="8">
        <v>-1</v>
      </c>
      <c r="AJ66" s="8">
        <v>0.85</v>
      </c>
      <c r="AK66" s="8">
        <v>0.85</v>
      </c>
      <c r="AL66" s="8">
        <v>9.9458990097045898</v>
      </c>
      <c r="AM66">
        <f t="shared" si="14"/>
        <v>0.84999999999999987</v>
      </c>
      <c r="AN66">
        <f t="shared" si="15"/>
        <v>2.3546749930809716E-2</v>
      </c>
      <c r="AO66" t="e">
        <f t="shared" si="16"/>
        <v>#DIV/0!</v>
      </c>
      <c r="AP66" t="e">
        <f t="shared" si="17"/>
        <v>#DIV/0!</v>
      </c>
      <c r="AQ66" t="e">
        <f t="shared" si="18"/>
        <v>#DIV/0!</v>
      </c>
      <c r="AR66" s="8">
        <v>1799.9490966796875</v>
      </c>
      <c r="AS66" s="8">
        <v>0.5</v>
      </c>
      <c r="AT66" t="e">
        <f t="shared" si="19"/>
        <v>#DIV/0!</v>
      </c>
      <c r="AU66">
        <f t="shared" si="20"/>
        <v>5.8055643665557461</v>
      </c>
      <c r="AV66">
        <f t="shared" si="21"/>
        <v>1.1968134307142635</v>
      </c>
      <c r="AW66">
        <f t="shared" si="22"/>
        <v>26.761631011962891</v>
      </c>
      <c r="AX66" s="8">
        <v>2</v>
      </c>
      <c r="AY66">
        <f t="shared" si="23"/>
        <v>4.644859790802002</v>
      </c>
      <c r="AZ66" s="8">
        <v>1</v>
      </c>
      <c r="BA66">
        <f t="shared" si="24"/>
        <v>9.2897195816040039</v>
      </c>
      <c r="BB66" s="8">
        <v>25.646268844604492</v>
      </c>
      <c r="BC66" s="8">
        <v>26.761631011962891</v>
      </c>
      <c r="BD66" s="8">
        <v>25.134954452514648</v>
      </c>
      <c r="BE66" s="8">
        <v>400.86880493164062</v>
      </c>
      <c r="BF66" s="8">
        <v>379.64572143554687</v>
      </c>
      <c r="BG66" s="8">
        <v>19.899168014526367</v>
      </c>
      <c r="BH66" s="8">
        <v>23.134668350219727</v>
      </c>
      <c r="BI66" s="8">
        <v>60.719120025634766</v>
      </c>
      <c r="BJ66" s="8">
        <v>70.591728210449219</v>
      </c>
      <c r="BK66" s="8">
        <v>350.56430053710937</v>
      </c>
      <c r="BL66" s="8">
        <v>1798.4857177734375</v>
      </c>
      <c r="BM66" s="8">
        <v>1364.3873291015625</v>
      </c>
      <c r="BN66" s="8">
        <v>100.82457733154297</v>
      </c>
      <c r="BO66" s="8">
        <v>-5.7055625915527344</v>
      </c>
      <c r="BP66" s="8">
        <v>-1.0761098861694336</v>
      </c>
      <c r="BQ66" s="8">
        <v>0.25</v>
      </c>
      <c r="BR66" s="8">
        <v>-1.355140209197998</v>
      </c>
      <c r="BS66" s="8">
        <v>7.355140209197998</v>
      </c>
      <c r="BT66" s="8">
        <v>1</v>
      </c>
      <c r="BU66" s="8">
        <v>0</v>
      </c>
      <c r="BV66" s="8">
        <v>0.15999999642372131</v>
      </c>
      <c r="BW66" s="8">
        <v>111115</v>
      </c>
      <c r="BX66">
        <f t="shared" si="25"/>
        <v>1.7528215026855467</v>
      </c>
      <c r="BY66">
        <f t="shared" si="26"/>
        <v>5.8055643665557459E-3</v>
      </c>
      <c r="BZ66">
        <f t="shared" si="27"/>
        <v>299.91163101196287</v>
      </c>
      <c r="CA66">
        <f t="shared" si="28"/>
        <v>298.79626884460447</v>
      </c>
      <c r="CB66">
        <f t="shared" si="29"/>
        <v>287.75770841186386</v>
      </c>
      <c r="CC66">
        <f t="shared" si="30"/>
        <v>6.9327668869931566E-2</v>
      </c>
      <c r="CD66">
        <f t="shared" si="31"/>
        <v>3.5293565888305918</v>
      </c>
      <c r="CE66">
        <f t="shared" si="32"/>
        <v>35.004923226456533</v>
      </c>
      <c r="CF66">
        <f t="shared" si="33"/>
        <v>11.870254876236807</v>
      </c>
      <c r="CG66">
        <f t="shared" si="34"/>
        <v>26.203949928283691</v>
      </c>
      <c r="CH66">
        <f t="shared" si="35"/>
        <v>3.415195553758386</v>
      </c>
      <c r="CI66">
        <f t="shared" si="36"/>
        <v>0.47486746112488992</v>
      </c>
      <c r="CJ66">
        <f t="shared" si="37"/>
        <v>2.3325431581163283</v>
      </c>
      <c r="CK66">
        <f t="shared" si="38"/>
        <v>1.0826523956420577</v>
      </c>
      <c r="CL66">
        <f t="shared" si="39"/>
        <v>0.29898917875364767</v>
      </c>
      <c r="CM66">
        <f t="shared" si="40"/>
        <v>25.853631015967405</v>
      </c>
      <c r="CN66">
        <f t="shared" si="41"/>
        <v>0.67542421450396994</v>
      </c>
      <c r="CO66">
        <f t="shared" si="42"/>
        <v>66.85978440765092</v>
      </c>
      <c r="CP66">
        <f t="shared" si="43"/>
        <v>374.56000320482053</v>
      </c>
      <c r="CQ66">
        <f t="shared" si="44"/>
        <v>6.2469021421147651E-2</v>
      </c>
      <c r="CR66">
        <f t="shared" si="45"/>
        <v>0</v>
      </c>
      <c r="CS66">
        <f t="shared" si="46"/>
        <v>1528.7128601074216</v>
      </c>
      <c r="CT66">
        <f t="shared" si="47"/>
        <v>0</v>
      </c>
      <c r="CU66" t="e">
        <f t="shared" si="48"/>
        <v>#DIV/0!</v>
      </c>
      <c r="CV66" t="e">
        <f t="shared" si="49"/>
        <v>#DIV/0!</v>
      </c>
    </row>
    <row r="67" spans="1:100" x14ac:dyDescent="0.3">
      <c r="A67" s="4" t="str">
        <f>VLOOKUP(B67,ListCodeMtrx!A$1:B$91,2,TRUE)</f>
        <v>M85</v>
      </c>
      <c r="B67">
        <v>85</v>
      </c>
      <c r="C67" s="10">
        <v>10</v>
      </c>
      <c r="D67" s="10">
        <v>3</v>
      </c>
      <c r="E67" s="10">
        <v>5</v>
      </c>
      <c r="F67" s="1">
        <v>68</v>
      </c>
      <c r="G67" s="3">
        <v>41312</v>
      </c>
      <c r="H67" s="11">
        <v>1</v>
      </c>
      <c r="I67" s="11">
        <v>159.57938186924281</v>
      </c>
      <c r="J67" s="11">
        <v>2.0236010648009159</v>
      </c>
      <c r="K67" s="11">
        <v>186.0907569441024</v>
      </c>
      <c r="L67" s="11">
        <v>257.37035681788814</v>
      </c>
      <c r="M67" s="1">
        <v>46.3</v>
      </c>
      <c r="N67" s="8">
        <v>48</v>
      </c>
      <c r="O67" s="8" t="s">
        <v>252</v>
      </c>
      <c r="P67" s="12">
        <v>0.16111111111111112</v>
      </c>
      <c r="Q67" s="12">
        <f t="shared" si="7"/>
        <v>0.56305555555555553</v>
      </c>
      <c r="R67" s="8">
        <v>11003</v>
      </c>
      <c r="S67" s="8">
        <v>0</v>
      </c>
      <c r="T67" s="13">
        <v>800</v>
      </c>
      <c r="U67" s="14">
        <f t="shared" si="8"/>
        <v>50.774113737913012</v>
      </c>
      <c r="V67" s="14">
        <f t="shared" si="9"/>
        <v>0.48408665589800715</v>
      </c>
      <c r="W67" s="14">
        <f t="shared" si="10"/>
        <v>580.9668889090218</v>
      </c>
      <c r="X67" s="15">
        <v>26.721925735473633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t="e">
        <f t="shared" si="11"/>
        <v>#DIV/0!</v>
      </c>
      <c r="AG67" t="e">
        <f t="shared" si="12"/>
        <v>#DIV/0!</v>
      </c>
      <c r="AH67" t="e">
        <f t="shared" si="13"/>
        <v>#DIV/0!</v>
      </c>
      <c r="AI67" s="8">
        <v>-1</v>
      </c>
      <c r="AJ67" s="8">
        <v>0.85</v>
      </c>
      <c r="AK67" s="8">
        <v>0.85</v>
      </c>
      <c r="AL67" s="8">
        <v>9.9458990097045898</v>
      </c>
      <c r="AM67">
        <f t="shared" si="14"/>
        <v>0.84999999999999987</v>
      </c>
      <c r="AN67">
        <f t="shared" si="15"/>
        <v>3.3867676160960938E-2</v>
      </c>
      <c r="AO67" t="e">
        <f t="shared" si="16"/>
        <v>#DIV/0!</v>
      </c>
      <c r="AP67" t="e">
        <f t="shared" si="17"/>
        <v>#DIV/0!</v>
      </c>
      <c r="AQ67" t="e">
        <f t="shared" si="18"/>
        <v>#DIV/0!</v>
      </c>
      <c r="AR67" s="8">
        <v>1799.9490966796875</v>
      </c>
      <c r="AS67" s="8">
        <v>0.5</v>
      </c>
      <c r="AT67" t="e">
        <f t="shared" si="19"/>
        <v>#DIV/0!</v>
      </c>
      <c r="AU67">
        <f t="shared" si="20"/>
        <v>5.7648096904875601</v>
      </c>
      <c r="AV67">
        <f t="shared" si="21"/>
        <v>1.2268009139523932</v>
      </c>
      <c r="AW67">
        <f t="shared" si="22"/>
        <v>26.721925735473633</v>
      </c>
      <c r="AX67" s="8">
        <v>2</v>
      </c>
      <c r="AY67">
        <f t="shared" si="23"/>
        <v>4.644859790802002</v>
      </c>
      <c r="AZ67" s="8">
        <v>1</v>
      </c>
      <c r="BA67">
        <f t="shared" si="24"/>
        <v>9.2897195816040039</v>
      </c>
      <c r="BB67" s="8">
        <v>25.647016525268555</v>
      </c>
      <c r="BC67" s="8">
        <v>26.721925735473633</v>
      </c>
      <c r="BD67" s="8">
        <v>25.136396408081055</v>
      </c>
      <c r="BE67" s="8">
        <v>801.23150634765625</v>
      </c>
      <c r="BF67" s="8">
        <v>769.71502685546875</v>
      </c>
      <c r="BG67" s="8">
        <v>19.540016174316406</v>
      </c>
      <c r="BH67" s="8">
        <v>22.755876541137695</v>
      </c>
      <c r="BI67" s="8">
        <v>59.619731903076172</v>
      </c>
      <c r="BJ67" s="8">
        <v>69.431831359863281</v>
      </c>
      <c r="BK67" s="8">
        <v>350.3651123046875</v>
      </c>
      <c r="BL67" s="8">
        <v>1798.4913330078125</v>
      </c>
      <c r="BM67" s="8">
        <v>1344.2620849609375</v>
      </c>
      <c r="BN67" s="8">
        <v>100.82314300537109</v>
      </c>
      <c r="BO67" s="8">
        <v>-16.512447357177734</v>
      </c>
      <c r="BP67" s="8">
        <v>-0.97118282318115234</v>
      </c>
      <c r="BQ67" s="8">
        <v>0.25</v>
      </c>
      <c r="BR67" s="8">
        <v>-1.355140209197998</v>
      </c>
      <c r="BS67" s="8">
        <v>7.355140209197998</v>
      </c>
      <c r="BT67" s="8">
        <v>1</v>
      </c>
      <c r="BU67" s="8">
        <v>0</v>
      </c>
      <c r="BV67" s="8">
        <v>0.15999999642372131</v>
      </c>
      <c r="BW67" s="8">
        <v>111115</v>
      </c>
      <c r="BX67">
        <f t="shared" si="25"/>
        <v>1.7518255615234373</v>
      </c>
      <c r="BY67">
        <f t="shared" si="26"/>
        <v>5.7648096904875604E-3</v>
      </c>
      <c r="BZ67">
        <f t="shared" si="27"/>
        <v>299.87192573547361</v>
      </c>
      <c r="CA67">
        <f t="shared" si="28"/>
        <v>298.79701652526853</v>
      </c>
      <c r="CB67">
        <f t="shared" si="29"/>
        <v>287.75860684934378</v>
      </c>
      <c r="CC67">
        <f t="shared" si="30"/>
        <v>7.7676183468266602E-2</v>
      </c>
      <c r="CD67">
        <f t="shared" si="31"/>
        <v>3.5211199086720883</v>
      </c>
      <c r="CE67">
        <f t="shared" si="32"/>
        <v>34.923726871761076</v>
      </c>
      <c r="CF67">
        <f t="shared" si="33"/>
        <v>12.167850330623381</v>
      </c>
      <c r="CG67">
        <f t="shared" si="34"/>
        <v>26.184471130371094</v>
      </c>
      <c r="CH67">
        <f t="shared" si="35"/>
        <v>3.4112670974641093</v>
      </c>
      <c r="CI67">
        <f t="shared" si="36"/>
        <v>0.46011033748897673</v>
      </c>
      <c r="CJ67">
        <f t="shared" si="37"/>
        <v>2.2943189947196951</v>
      </c>
      <c r="CK67">
        <f t="shared" si="38"/>
        <v>1.1169481027444141</v>
      </c>
      <c r="CL67">
        <f t="shared" si="39"/>
        <v>0.28963107361518103</v>
      </c>
      <c r="CM67">
        <f t="shared" si="40"/>
        <v>58.574907721859852</v>
      </c>
      <c r="CN67">
        <f t="shared" si="41"/>
        <v>0.75478179409132329</v>
      </c>
      <c r="CO67">
        <f t="shared" si="42"/>
        <v>65.9010284543956</v>
      </c>
      <c r="CP67">
        <f t="shared" si="43"/>
        <v>762.33643453693207</v>
      </c>
      <c r="CQ67">
        <f t="shared" si="44"/>
        <v>4.389225232585707E-2</v>
      </c>
      <c r="CR67">
        <f t="shared" si="45"/>
        <v>0</v>
      </c>
      <c r="CS67">
        <f t="shared" si="46"/>
        <v>1528.7176330566404</v>
      </c>
      <c r="CT67">
        <f t="shared" si="47"/>
        <v>0</v>
      </c>
      <c r="CU67" t="e">
        <f t="shared" si="48"/>
        <v>#DIV/0!</v>
      </c>
      <c r="CV67" t="e">
        <f t="shared" si="49"/>
        <v>#DIV/0!</v>
      </c>
    </row>
    <row r="68" spans="1:100" x14ac:dyDescent="0.3">
      <c r="A68" s="4" t="str">
        <f>VLOOKUP(B68,ListCodeMtrx!A$1:B$91,2,TRUE)</f>
        <v>M85</v>
      </c>
      <c r="B68" s="5">
        <v>85</v>
      </c>
      <c r="C68" s="10">
        <v>10</v>
      </c>
      <c r="D68" s="10">
        <v>3</v>
      </c>
      <c r="E68" s="10">
        <v>5</v>
      </c>
      <c r="F68" s="1">
        <v>68</v>
      </c>
      <c r="G68" s="17">
        <v>41312</v>
      </c>
      <c r="H68" s="11">
        <v>1</v>
      </c>
      <c r="I68" s="11">
        <v>159.57938186924281</v>
      </c>
      <c r="J68" s="11">
        <v>2.0236010648009159</v>
      </c>
      <c r="K68" s="11">
        <v>186.0907569441024</v>
      </c>
      <c r="L68" s="11">
        <v>257.37035681788814</v>
      </c>
      <c r="M68" s="1">
        <v>46.3</v>
      </c>
      <c r="N68" s="19">
        <v>49</v>
      </c>
      <c r="O68" s="19" t="s">
        <v>253</v>
      </c>
      <c r="P68" s="12">
        <v>0.16111111111111112</v>
      </c>
      <c r="Q68" s="12">
        <f t="shared" si="7"/>
        <v>0.56565972222222216</v>
      </c>
      <c r="R68" s="19">
        <v>11219.5</v>
      </c>
      <c r="S68" s="19">
        <v>0</v>
      </c>
      <c r="T68" s="21">
        <v>400</v>
      </c>
      <c r="U68" s="5">
        <f t="shared" si="8"/>
        <v>33.964162703354233</v>
      </c>
      <c r="V68" s="5">
        <f t="shared" si="9"/>
        <v>0.4675534596844107</v>
      </c>
      <c r="W68" s="5">
        <f t="shared" si="10"/>
        <v>251.39750542098491</v>
      </c>
      <c r="X68" s="5">
        <v>26.788049697875977</v>
      </c>
      <c r="Y68" s="19">
        <v>8</v>
      </c>
      <c r="Z68" s="19">
        <v>8</v>
      </c>
      <c r="AA68" s="19">
        <v>0</v>
      </c>
      <c r="AB68" s="19">
        <v>0</v>
      </c>
      <c r="AC68" s="19">
        <v>287.856689453125</v>
      </c>
      <c r="AD68" s="19">
        <v>610.5589599609375</v>
      </c>
      <c r="AE68" s="19">
        <v>395.0234375</v>
      </c>
      <c r="AF68" s="5" t="e">
        <f t="shared" si="11"/>
        <v>#DIV/0!</v>
      </c>
      <c r="AG68" s="5">
        <f t="shared" si="12"/>
        <v>0.52853580353395913</v>
      </c>
      <c r="AH68" s="5">
        <f t="shared" si="13"/>
        <v>0.35301344603103868</v>
      </c>
      <c r="AI68" s="19">
        <v>-1</v>
      </c>
      <c r="AJ68" s="19">
        <v>0.85</v>
      </c>
      <c r="AK68" s="19">
        <v>0.85</v>
      </c>
      <c r="AL68" s="19">
        <v>9.9458990097045898</v>
      </c>
      <c r="AM68" s="5">
        <f t="shared" si="14"/>
        <v>0.84999999999999987</v>
      </c>
      <c r="AN68" s="5">
        <f t="shared" si="15"/>
        <v>2.287390957085212E-2</v>
      </c>
      <c r="AO68" s="5">
        <f t="shared" si="16"/>
        <v>0.66790829243861627</v>
      </c>
      <c r="AP68" s="5">
        <f t="shared" si="17"/>
        <v>2.1210518370126739</v>
      </c>
      <c r="AQ68" s="5">
        <f t="shared" si="18"/>
        <v>-1</v>
      </c>
      <c r="AR68" s="19">
        <v>1798.306884765625</v>
      </c>
      <c r="AS68" s="19">
        <v>0.5</v>
      </c>
      <c r="AT68" s="5">
        <f t="shared" si="19"/>
        <v>269.80126692529348</v>
      </c>
      <c r="AU68" s="5">
        <f t="shared" si="20"/>
        <v>5.7717461461300505</v>
      </c>
      <c r="AV68" s="5">
        <f t="shared" si="21"/>
        <v>1.2696960634620948</v>
      </c>
      <c r="AW68" s="5">
        <f t="shared" si="22"/>
        <v>26.788049697875977</v>
      </c>
      <c r="AX68" s="19">
        <v>2</v>
      </c>
      <c r="AY68" s="5">
        <f t="shared" si="23"/>
        <v>4.644859790802002</v>
      </c>
      <c r="AZ68" s="19">
        <v>1</v>
      </c>
      <c r="BA68" s="5">
        <f t="shared" si="24"/>
        <v>9.2897195816040039</v>
      </c>
      <c r="BB68" s="19">
        <v>25.669380187988281</v>
      </c>
      <c r="BC68" s="19">
        <v>26.788049697875977</v>
      </c>
      <c r="BD68" s="19">
        <v>25.131677627563477</v>
      </c>
      <c r="BE68" s="19">
        <v>399.76730346679687</v>
      </c>
      <c r="BF68" s="19">
        <v>379.1292724609375</v>
      </c>
      <c r="BG68" s="19">
        <v>19.245088577270508</v>
      </c>
      <c r="BH68" s="19">
        <v>22.465936660766602</v>
      </c>
      <c r="BI68" s="19">
        <v>58.643657684326172</v>
      </c>
      <c r="BJ68" s="19">
        <v>68.458236694335938</v>
      </c>
      <c r="BK68" s="19">
        <v>350.34738159179687</v>
      </c>
      <c r="BL68" s="19">
        <v>1798.306884765625</v>
      </c>
      <c r="BM68" s="19">
        <v>1328.438720703125</v>
      </c>
      <c r="BN68" s="19">
        <v>100.82598876953125</v>
      </c>
      <c r="BO68" s="19">
        <v>-5.6088523864746094</v>
      </c>
      <c r="BP68" s="19">
        <v>-1.0213956832885742</v>
      </c>
      <c r="BQ68" s="19">
        <v>0.75</v>
      </c>
      <c r="BR68" s="19">
        <v>-1.355140209197998</v>
      </c>
      <c r="BS68" s="19">
        <v>7.355140209197998</v>
      </c>
      <c r="BT68" s="19">
        <v>1</v>
      </c>
      <c r="BU68" s="19">
        <v>0</v>
      </c>
      <c r="BV68" s="19">
        <v>0.15999999642372131</v>
      </c>
      <c r="BW68" s="19">
        <v>111115</v>
      </c>
      <c r="BX68" s="5">
        <f t="shared" si="25"/>
        <v>1.7517369079589844</v>
      </c>
      <c r="BY68" s="5">
        <f t="shared" si="26"/>
        <v>5.7717461461300502E-3</v>
      </c>
      <c r="BZ68" s="5">
        <f t="shared" si="27"/>
        <v>299.93804969787595</v>
      </c>
      <c r="CA68" s="5">
        <f t="shared" si="28"/>
        <v>298.81938018798826</v>
      </c>
      <c r="CB68" s="5">
        <f t="shared" si="29"/>
        <v>287.72909513125342</v>
      </c>
      <c r="CC68" s="5">
        <f t="shared" si="30"/>
        <v>7.4557358849529076E-2</v>
      </c>
      <c r="CD68" s="5">
        <f t="shared" si="31"/>
        <v>3.5348463409175488</v>
      </c>
      <c r="CE68" s="5">
        <f t="shared" si="32"/>
        <v>35.058880989479064</v>
      </c>
      <c r="CF68" s="5">
        <f t="shared" si="33"/>
        <v>12.592944328712463</v>
      </c>
      <c r="CG68" s="5">
        <f t="shared" si="34"/>
        <v>26.228714942932129</v>
      </c>
      <c r="CH68" s="5">
        <f t="shared" si="35"/>
        <v>3.4201958309893175</v>
      </c>
      <c r="CI68" s="5">
        <f t="shared" si="36"/>
        <v>0.44514901976171739</v>
      </c>
      <c r="CJ68" s="5">
        <f t="shared" si="37"/>
        <v>2.2651502774554539</v>
      </c>
      <c r="CK68" s="5">
        <f t="shared" si="38"/>
        <v>1.1550455535338635</v>
      </c>
      <c r="CL68" s="5">
        <f t="shared" si="39"/>
        <v>0.28014787380415318</v>
      </c>
      <c r="CM68" s="5">
        <f t="shared" si="40"/>
        <v>25.347402058264397</v>
      </c>
      <c r="CN68" s="5">
        <f t="shared" si="41"/>
        <v>0.66309178341508024</v>
      </c>
      <c r="CO68" s="5">
        <f t="shared" si="42"/>
        <v>64.78903751817839</v>
      </c>
      <c r="CP68" s="5">
        <f t="shared" si="43"/>
        <v>374.19353470838723</v>
      </c>
      <c r="CQ68" s="5">
        <f t="shared" si="44"/>
        <v>5.8806612288905755E-2</v>
      </c>
      <c r="CR68" s="5">
        <f t="shared" si="45"/>
        <v>0</v>
      </c>
      <c r="CS68" s="5">
        <f t="shared" si="46"/>
        <v>1528.560852050781</v>
      </c>
      <c r="CT68" s="5">
        <f t="shared" si="47"/>
        <v>322.7022705078125</v>
      </c>
      <c r="CU68" s="5">
        <f t="shared" si="48"/>
        <v>0.35301344603103868</v>
      </c>
      <c r="CV68" s="5" t="e">
        <f t="shared" si="49"/>
        <v>#DIV/0!</v>
      </c>
    </row>
    <row r="69" spans="1:100" hidden="1" x14ac:dyDescent="0.3">
      <c r="A69" s="4" t="str">
        <f>VLOOKUP(B69,ListCodeMtrx!A$1:B$91,2,TRUE)</f>
        <v>M77</v>
      </c>
      <c r="B69">
        <v>77</v>
      </c>
      <c r="C69" s="10">
        <v>15</v>
      </c>
      <c r="D69" s="10">
        <v>3</v>
      </c>
      <c r="E69" s="10">
        <v>4</v>
      </c>
      <c r="F69" s="1">
        <v>68</v>
      </c>
      <c r="G69" s="3">
        <v>41312</v>
      </c>
      <c r="H69" s="11">
        <v>1</v>
      </c>
      <c r="I69" s="11">
        <v>156.64759125383122</v>
      </c>
      <c r="J69" s="11">
        <v>2.9257496879940086</v>
      </c>
      <c r="K69" s="11">
        <v>185.70596736254271</v>
      </c>
      <c r="L69" s="11">
        <v>255.82285259578822</v>
      </c>
      <c r="M69" s="1">
        <v>45.3</v>
      </c>
      <c r="N69" s="8">
        <v>50</v>
      </c>
      <c r="O69" s="8" t="s">
        <v>254</v>
      </c>
      <c r="P69" s="12">
        <v>0.16111111111111112</v>
      </c>
      <c r="Q69" s="12">
        <f t="shared" si="7"/>
        <v>0.57032407407407415</v>
      </c>
      <c r="R69" s="8">
        <v>11631</v>
      </c>
      <c r="S69" s="8">
        <v>0</v>
      </c>
      <c r="T69" s="13" t="s">
        <v>747</v>
      </c>
      <c r="U69">
        <f t="shared" si="8"/>
        <v>25.281775896673789</v>
      </c>
      <c r="V69">
        <f t="shared" si="9"/>
        <v>0.26861309919776355</v>
      </c>
      <c r="W69">
        <f t="shared" si="10"/>
        <v>222.73913681989075</v>
      </c>
      <c r="X69">
        <v>27.449028015136719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t="e">
        <f t="shared" si="11"/>
        <v>#DIV/0!</v>
      </c>
      <c r="AG69" t="e">
        <f t="shared" si="12"/>
        <v>#DIV/0!</v>
      </c>
      <c r="AH69" t="e">
        <f t="shared" si="13"/>
        <v>#DIV/0!</v>
      </c>
      <c r="AI69" s="8">
        <v>-1</v>
      </c>
      <c r="AJ69" s="8">
        <v>0.85</v>
      </c>
      <c r="AK69" s="8">
        <v>0.85</v>
      </c>
      <c r="AL69" s="8">
        <v>9.9458990097045898</v>
      </c>
      <c r="AM69">
        <f t="shared" si="14"/>
        <v>0.84999999999999987</v>
      </c>
      <c r="AN69">
        <f t="shared" si="15"/>
        <v>1.7188057952855468E-2</v>
      </c>
      <c r="AO69" t="e">
        <f t="shared" si="16"/>
        <v>#DIV/0!</v>
      </c>
      <c r="AP69" t="e">
        <f t="shared" si="17"/>
        <v>#DIV/0!</v>
      </c>
      <c r="AQ69" t="e">
        <f t="shared" si="18"/>
        <v>#DIV/0!</v>
      </c>
      <c r="AR69" s="8">
        <v>1798.306884765625</v>
      </c>
      <c r="AS69" s="8">
        <v>0.5</v>
      </c>
      <c r="AT69" t="e">
        <f t="shared" si="19"/>
        <v>#DIV/0!</v>
      </c>
      <c r="AU69">
        <f t="shared" si="20"/>
        <v>4.3024518142689514</v>
      </c>
      <c r="AV69">
        <f t="shared" si="21"/>
        <v>1.614390913686425</v>
      </c>
      <c r="AW69">
        <f t="shared" si="22"/>
        <v>27.449028015136719</v>
      </c>
      <c r="AX69" s="8">
        <v>2</v>
      </c>
      <c r="AY69">
        <f t="shared" si="23"/>
        <v>4.644859790802002</v>
      </c>
      <c r="AZ69" s="8">
        <v>1</v>
      </c>
      <c r="BA69">
        <f t="shared" si="24"/>
        <v>9.2897195816040039</v>
      </c>
      <c r="BB69" s="8">
        <v>25.647916793823242</v>
      </c>
      <c r="BC69" s="8">
        <v>27.449028015136719</v>
      </c>
      <c r="BD69" s="8">
        <v>25.132404327392578</v>
      </c>
      <c r="BE69" s="8">
        <v>400.41836547851562</v>
      </c>
      <c r="BF69" s="8">
        <v>385.03982543945312</v>
      </c>
      <c r="BG69" s="8">
        <v>18.027860641479492</v>
      </c>
      <c r="BH69" s="8">
        <v>20.433847427368164</v>
      </c>
      <c r="BI69" s="8">
        <v>55.004276275634766</v>
      </c>
      <c r="BJ69" s="8">
        <v>62.345111846923828</v>
      </c>
      <c r="BK69" s="8">
        <v>350.33743286132812</v>
      </c>
      <c r="BL69" s="8">
        <v>1798.9080810546875</v>
      </c>
      <c r="BM69" s="8">
        <v>576.04217529296875</v>
      </c>
      <c r="BN69" s="8">
        <v>100.82554626464844</v>
      </c>
      <c r="BO69" s="8">
        <v>-5.7763938903808594</v>
      </c>
      <c r="BP69" s="8">
        <v>-0.88314151763916016</v>
      </c>
      <c r="BQ69" s="8">
        <v>0.25</v>
      </c>
      <c r="BR69" s="8">
        <v>-1.355140209197998</v>
      </c>
      <c r="BS69" s="8">
        <v>7.355140209197998</v>
      </c>
      <c r="BT69" s="8">
        <v>1</v>
      </c>
      <c r="BU69" s="8">
        <v>0</v>
      </c>
      <c r="BV69" s="8">
        <v>0.15999999642372131</v>
      </c>
      <c r="BW69" s="8">
        <v>111115</v>
      </c>
      <c r="BX69">
        <f t="shared" si="25"/>
        <v>1.7516871643066405</v>
      </c>
      <c r="BY69">
        <f t="shared" si="26"/>
        <v>4.3024518142689514E-3</v>
      </c>
      <c r="BZ69">
        <f t="shared" si="27"/>
        <v>300.5990280151367</v>
      </c>
      <c r="CA69">
        <f t="shared" si="28"/>
        <v>298.79791679382322</v>
      </c>
      <c r="CB69">
        <f t="shared" si="29"/>
        <v>287.82528653535337</v>
      </c>
      <c r="CC69">
        <f t="shared" si="30"/>
        <v>0.2839943994638624</v>
      </c>
      <c r="CD69">
        <f t="shared" si="31"/>
        <v>3.6746447428393014</v>
      </c>
      <c r="CE69">
        <f t="shared" si="32"/>
        <v>36.445572367086783</v>
      </c>
      <c r="CF69">
        <f t="shared" si="33"/>
        <v>16.011724939718619</v>
      </c>
      <c r="CG69">
        <f t="shared" si="34"/>
        <v>26.54847240447998</v>
      </c>
      <c r="CH69">
        <f t="shared" si="35"/>
        <v>3.4853342703922965</v>
      </c>
      <c r="CI69">
        <f t="shared" si="36"/>
        <v>0.26106439803092207</v>
      </c>
      <c r="CJ69">
        <f t="shared" si="37"/>
        <v>2.0602538291528765</v>
      </c>
      <c r="CK69">
        <f t="shared" si="38"/>
        <v>1.42508044123942</v>
      </c>
      <c r="CL69">
        <f t="shared" si="39"/>
        <v>0.1638270667379815</v>
      </c>
      <c r="CM69">
        <f t="shared" si="40"/>
        <v>22.457795144381752</v>
      </c>
      <c r="CN69">
        <f t="shared" si="41"/>
        <v>0.57848337263729643</v>
      </c>
      <c r="CO69">
        <f t="shared" si="42"/>
        <v>56.051500452843548</v>
      </c>
      <c r="CP69">
        <f t="shared" si="43"/>
        <v>381.36582891450996</v>
      </c>
      <c r="CQ69">
        <f t="shared" si="44"/>
        <v>3.7158060992369728E-2</v>
      </c>
      <c r="CR69">
        <f t="shared" si="45"/>
        <v>0</v>
      </c>
      <c r="CS69">
        <f t="shared" si="46"/>
        <v>1529.0718688964841</v>
      </c>
      <c r="CT69">
        <f t="shared" si="47"/>
        <v>0</v>
      </c>
      <c r="CU69" t="e">
        <f t="shared" si="48"/>
        <v>#DIV/0!</v>
      </c>
      <c r="CV69" t="e">
        <f t="shared" si="49"/>
        <v>#DIV/0!</v>
      </c>
    </row>
    <row r="70" spans="1:100" s="5" customFormat="1" x14ac:dyDescent="0.3">
      <c r="A70" s="4" t="str">
        <f>VLOOKUP(B70,ListCodeMtrx!A$1:B$91,2,TRUE)</f>
        <v>M77</v>
      </c>
      <c r="B70">
        <v>77</v>
      </c>
      <c r="C70" s="10">
        <v>15</v>
      </c>
      <c r="D70" s="10">
        <v>3</v>
      </c>
      <c r="E70" s="10">
        <v>4</v>
      </c>
      <c r="F70" s="1">
        <v>68</v>
      </c>
      <c r="G70" s="3">
        <v>41312</v>
      </c>
      <c r="H70" s="11">
        <v>1</v>
      </c>
      <c r="I70" s="11">
        <v>156.64759125383122</v>
      </c>
      <c r="J70" s="11">
        <v>2.9257496879940086</v>
      </c>
      <c r="K70" s="11">
        <v>185.70596736254271</v>
      </c>
      <c r="L70" s="11">
        <v>255.82285259578822</v>
      </c>
      <c r="M70" s="1">
        <v>45.3</v>
      </c>
      <c r="N70" s="8">
        <v>51</v>
      </c>
      <c r="O70" s="8" t="s">
        <v>255</v>
      </c>
      <c r="P70" s="12">
        <v>0.16111111111111112</v>
      </c>
      <c r="Q70" s="12">
        <f t="shared" si="7"/>
        <v>0.57234953703703706</v>
      </c>
      <c r="R70" s="8">
        <v>11806</v>
      </c>
      <c r="S70" s="8">
        <v>0</v>
      </c>
      <c r="T70" s="13">
        <v>50</v>
      </c>
      <c r="U70" s="14">
        <f t="shared" si="8"/>
        <v>-1.2239661439296254</v>
      </c>
      <c r="V70" s="14">
        <f t="shared" si="9"/>
        <v>0.30977092818006668</v>
      </c>
      <c r="W70" s="14">
        <f t="shared" si="10"/>
        <v>53.08091675371066</v>
      </c>
      <c r="X70" s="15">
        <v>27.258716583251953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t="e">
        <f t="shared" si="11"/>
        <v>#DIV/0!</v>
      </c>
      <c r="AG70" t="e">
        <f t="shared" si="12"/>
        <v>#DIV/0!</v>
      </c>
      <c r="AH70" t="e">
        <f t="shared" si="13"/>
        <v>#DIV/0!</v>
      </c>
      <c r="AI70" s="8">
        <v>-1</v>
      </c>
      <c r="AJ70" s="8">
        <v>0.85</v>
      </c>
      <c r="AK70" s="8">
        <v>0.85</v>
      </c>
      <c r="AL70" s="8">
        <v>9.9458990097045898</v>
      </c>
      <c r="AM70">
        <f t="shared" si="14"/>
        <v>0.84999999999999987</v>
      </c>
      <c r="AN70">
        <f t="shared" si="15"/>
        <v>-1.4643769099302779E-4</v>
      </c>
      <c r="AO70" t="e">
        <f t="shared" si="16"/>
        <v>#DIV/0!</v>
      </c>
      <c r="AP70" t="e">
        <f t="shared" si="17"/>
        <v>#DIV/0!</v>
      </c>
      <c r="AQ70" t="e">
        <f t="shared" si="18"/>
        <v>#DIV/0!</v>
      </c>
      <c r="AR70" s="8">
        <v>1798.306884765625</v>
      </c>
      <c r="AS70" s="8">
        <v>0.5</v>
      </c>
      <c r="AT70" t="e">
        <f t="shared" si="19"/>
        <v>#DIV/0!</v>
      </c>
      <c r="AU70">
        <f t="shared" si="20"/>
        <v>4.8214779495750921</v>
      </c>
      <c r="AV70">
        <f t="shared" si="21"/>
        <v>1.5758720851679349</v>
      </c>
      <c r="AW70">
        <f t="shared" si="22"/>
        <v>27.258716583251953</v>
      </c>
      <c r="AX70" s="8">
        <v>2</v>
      </c>
      <c r="AY70">
        <f t="shared" si="23"/>
        <v>4.644859790802002</v>
      </c>
      <c r="AZ70" s="8">
        <v>1</v>
      </c>
      <c r="BA70">
        <f t="shared" si="24"/>
        <v>9.2897195816040039</v>
      </c>
      <c r="BB70" s="8">
        <v>25.634759902954102</v>
      </c>
      <c r="BC70" s="8">
        <v>27.258716583251953</v>
      </c>
      <c r="BD70" s="8">
        <v>25.134241104125977</v>
      </c>
      <c r="BE70" s="8">
        <v>47.304737091064453</v>
      </c>
      <c r="BF70" s="8">
        <v>47.871417999267578</v>
      </c>
      <c r="BG70" s="8">
        <v>17.716913223266602</v>
      </c>
      <c r="BH70" s="8">
        <v>20.411828994750977</v>
      </c>
      <c r="BI70" s="8">
        <v>54.097805023193359</v>
      </c>
      <c r="BJ70" s="8">
        <v>62.326606750488281</v>
      </c>
      <c r="BK70" s="8">
        <v>350.51654052734375</v>
      </c>
      <c r="BL70" s="8">
        <v>1799.3289794921875</v>
      </c>
      <c r="BM70" s="8">
        <v>560.40240478515625</v>
      </c>
      <c r="BN70" s="8">
        <v>100.82561492919922</v>
      </c>
      <c r="BO70" s="8">
        <v>4.5146942138671875E-2</v>
      </c>
      <c r="BP70" s="8">
        <v>-0.97880458831787109</v>
      </c>
      <c r="BQ70" s="8">
        <v>0.25</v>
      </c>
      <c r="BR70" s="8">
        <v>-1.355140209197998</v>
      </c>
      <c r="BS70" s="8">
        <v>7.355140209197998</v>
      </c>
      <c r="BT70" s="8">
        <v>1</v>
      </c>
      <c r="BU70" s="8">
        <v>0</v>
      </c>
      <c r="BV70" s="8">
        <v>0.15999999642372131</v>
      </c>
      <c r="BW70" s="8">
        <v>111135</v>
      </c>
      <c r="BX70">
        <f t="shared" si="25"/>
        <v>1.7525827026367187</v>
      </c>
      <c r="BY70">
        <f t="shared" si="26"/>
        <v>4.8214779495750924E-3</v>
      </c>
      <c r="BZ70">
        <f t="shared" si="27"/>
        <v>300.40871658325193</v>
      </c>
      <c r="CA70">
        <f t="shared" si="28"/>
        <v>298.78475990295408</v>
      </c>
      <c r="CB70">
        <f t="shared" si="29"/>
        <v>287.89263028384812</v>
      </c>
      <c r="CC70">
        <f t="shared" si="30"/>
        <v>0.20768230415027655</v>
      </c>
      <c r="CD70">
        <f t="shared" si="31"/>
        <v>3.6339072953933602</v>
      </c>
      <c r="CE70">
        <f t="shared" si="32"/>
        <v>36.041508875945134</v>
      </c>
      <c r="CF70">
        <f t="shared" si="33"/>
        <v>15.629679881194157</v>
      </c>
      <c r="CG70">
        <f t="shared" si="34"/>
        <v>26.446738243103027</v>
      </c>
      <c r="CH70">
        <f t="shared" si="35"/>
        <v>3.4644933048343103</v>
      </c>
      <c r="CI70">
        <f t="shared" si="36"/>
        <v>0.29977476975397765</v>
      </c>
      <c r="CJ70">
        <f t="shared" si="37"/>
        <v>2.0580352102254253</v>
      </c>
      <c r="CK70">
        <f t="shared" si="38"/>
        <v>1.4064580946088849</v>
      </c>
      <c r="CL70">
        <f t="shared" si="39"/>
        <v>0.18823239282061205</v>
      </c>
      <c r="CM70">
        <f t="shared" si="40"/>
        <v>5.3519160726985104</v>
      </c>
      <c r="CN70">
        <f t="shared" si="41"/>
        <v>1.1088227374949033</v>
      </c>
      <c r="CO70">
        <f t="shared" si="42"/>
        <v>56.814638095081762</v>
      </c>
      <c r="CP70">
        <f t="shared" si="43"/>
        <v>48.049287124356894</v>
      </c>
      <c r="CQ70">
        <f t="shared" si="44"/>
        <v>-1.4472471428768395E-2</v>
      </c>
      <c r="CR70">
        <f t="shared" si="45"/>
        <v>0</v>
      </c>
      <c r="CS70">
        <f t="shared" si="46"/>
        <v>1529.4296325683592</v>
      </c>
      <c r="CT70">
        <f t="shared" si="47"/>
        <v>0</v>
      </c>
      <c r="CU70" t="e">
        <f t="shared" si="48"/>
        <v>#DIV/0!</v>
      </c>
      <c r="CV70" t="e">
        <f t="shared" si="49"/>
        <v>#DIV/0!</v>
      </c>
    </row>
    <row r="71" spans="1:100" x14ac:dyDescent="0.3">
      <c r="A71" s="4" t="str">
        <f>VLOOKUP(B71,ListCodeMtrx!A$1:B$91,2,TRUE)</f>
        <v>M77</v>
      </c>
      <c r="B71">
        <v>77</v>
      </c>
      <c r="C71" s="10">
        <v>15</v>
      </c>
      <c r="D71" s="10">
        <v>3</v>
      </c>
      <c r="E71" s="10">
        <v>4</v>
      </c>
      <c r="F71" s="1">
        <v>68</v>
      </c>
      <c r="G71" s="3">
        <v>41312</v>
      </c>
      <c r="H71" s="11">
        <v>1</v>
      </c>
      <c r="I71" s="11">
        <v>156.64759125383122</v>
      </c>
      <c r="J71" s="11">
        <v>2.9257496879940086</v>
      </c>
      <c r="K71" s="11">
        <v>185.70596736254271</v>
      </c>
      <c r="L71" s="11">
        <v>255.82285259578822</v>
      </c>
      <c r="M71" s="1">
        <v>45.3</v>
      </c>
      <c r="N71" s="8">
        <v>52</v>
      </c>
      <c r="O71" s="8" t="s">
        <v>256</v>
      </c>
      <c r="P71" s="12">
        <v>0.16111111111111112</v>
      </c>
      <c r="Q71" s="12">
        <f t="shared" si="7"/>
        <v>0.57472222222222225</v>
      </c>
      <c r="R71" s="8">
        <v>12011</v>
      </c>
      <c r="S71" s="8">
        <v>0</v>
      </c>
      <c r="T71" s="13">
        <v>150</v>
      </c>
      <c r="U71" s="14">
        <f t="shared" si="8"/>
        <v>9.8234253441526036</v>
      </c>
      <c r="V71" s="14">
        <f t="shared" si="9"/>
        <v>0.34828667839867278</v>
      </c>
      <c r="W71" s="14">
        <f t="shared" si="10"/>
        <v>95.706620550721638</v>
      </c>
      <c r="X71" s="15">
        <v>27.044658660888672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t="e">
        <f t="shared" si="11"/>
        <v>#DIV/0!</v>
      </c>
      <c r="AG71" t="e">
        <f t="shared" si="12"/>
        <v>#DIV/0!</v>
      </c>
      <c r="AH71" t="e">
        <f t="shared" si="13"/>
        <v>#DIV/0!</v>
      </c>
      <c r="AI71" s="8">
        <v>-1</v>
      </c>
      <c r="AJ71" s="8">
        <v>0.85</v>
      </c>
      <c r="AK71" s="8">
        <v>0.85</v>
      </c>
      <c r="AL71" s="8">
        <v>9.9458990097045898</v>
      </c>
      <c r="AM71">
        <f t="shared" si="14"/>
        <v>0.84999999999999987</v>
      </c>
      <c r="AN71">
        <f t="shared" si="15"/>
        <v>7.0764324591413869E-3</v>
      </c>
      <c r="AO71" t="e">
        <f t="shared" si="16"/>
        <v>#DIV/0!</v>
      </c>
      <c r="AP71" t="e">
        <f t="shared" si="17"/>
        <v>#DIV/0!</v>
      </c>
      <c r="AQ71" t="e">
        <f t="shared" si="18"/>
        <v>#DIV/0!</v>
      </c>
      <c r="AR71" s="8">
        <v>1798.306884765625</v>
      </c>
      <c r="AS71" s="8">
        <v>0.5</v>
      </c>
      <c r="AT71" t="e">
        <f t="shared" si="19"/>
        <v>#DIV/0!</v>
      </c>
      <c r="AU71">
        <f t="shared" si="20"/>
        <v>5.2011161057220123</v>
      </c>
      <c r="AV71">
        <f t="shared" si="21"/>
        <v>1.5181747304339184</v>
      </c>
      <c r="AW71">
        <f t="shared" si="22"/>
        <v>27.044658660888672</v>
      </c>
      <c r="AX71" s="8">
        <v>2</v>
      </c>
      <c r="AY71">
        <f t="shared" si="23"/>
        <v>4.644859790802002</v>
      </c>
      <c r="AZ71" s="8">
        <v>1</v>
      </c>
      <c r="BA71">
        <f t="shared" si="24"/>
        <v>9.2897195816040039</v>
      </c>
      <c r="BB71" s="8">
        <v>25.631677627563477</v>
      </c>
      <c r="BC71" s="8">
        <v>27.044658660888672</v>
      </c>
      <c r="BD71" s="8">
        <v>25.132123947143555</v>
      </c>
      <c r="BE71" s="8">
        <v>151.29405212402344</v>
      </c>
      <c r="BF71" s="8">
        <v>145.25444030761719</v>
      </c>
      <c r="BG71" s="8">
        <v>17.627355575561523</v>
      </c>
      <c r="BH71" s="8">
        <v>20.535749435424805</v>
      </c>
      <c r="BI71" s="8">
        <v>53.830390930175781</v>
      </c>
      <c r="BJ71" s="8">
        <v>62.7120361328125</v>
      </c>
      <c r="BK71" s="8">
        <v>350.31756591796875</v>
      </c>
      <c r="BL71" s="8">
        <v>1799.4154052734375</v>
      </c>
      <c r="BM71" s="8">
        <v>531.566162109375</v>
      </c>
      <c r="BN71" s="8">
        <v>100.81850433349609</v>
      </c>
      <c r="BO71" s="8">
        <v>-1.0911445617675781</v>
      </c>
      <c r="BP71" s="8">
        <v>-0.96155071258544922</v>
      </c>
      <c r="BQ71" s="8">
        <v>0.25</v>
      </c>
      <c r="BR71" s="8">
        <v>-1.355140209197998</v>
      </c>
      <c r="BS71" s="8">
        <v>7.355140209197998</v>
      </c>
      <c r="BT71" s="8">
        <v>1</v>
      </c>
      <c r="BU71" s="8">
        <v>0</v>
      </c>
      <c r="BV71" s="8">
        <v>0.15999999642372131</v>
      </c>
      <c r="BW71" s="8">
        <v>111115</v>
      </c>
      <c r="BX71">
        <f t="shared" si="25"/>
        <v>1.7515878295898435</v>
      </c>
      <c r="BY71">
        <f t="shared" si="26"/>
        <v>5.2011161057220123E-3</v>
      </c>
      <c r="BZ71">
        <f t="shared" si="27"/>
        <v>300.19465866088865</v>
      </c>
      <c r="CA71">
        <f t="shared" si="28"/>
        <v>298.78167762756345</v>
      </c>
      <c r="CB71">
        <f t="shared" si="29"/>
        <v>287.90645840853904</v>
      </c>
      <c r="CC71">
        <f t="shared" si="30"/>
        <v>0.15520989703525864</v>
      </c>
      <c r="CD71">
        <f t="shared" si="31"/>
        <v>3.5885582738808841</v>
      </c>
      <c r="CE71">
        <f t="shared" si="32"/>
        <v>35.594242322920636</v>
      </c>
      <c r="CF71">
        <f t="shared" si="33"/>
        <v>15.058492887495831</v>
      </c>
      <c r="CG71">
        <f t="shared" si="34"/>
        <v>26.338168144226074</v>
      </c>
      <c r="CH71">
        <f t="shared" si="35"/>
        <v>3.4423720589445335</v>
      </c>
      <c r="CI71">
        <f t="shared" si="36"/>
        <v>0.33570071330614265</v>
      </c>
      <c r="CJ71">
        <f t="shared" si="37"/>
        <v>2.0703835434469657</v>
      </c>
      <c r="CK71">
        <f t="shared" si="38"/>
        <v>1.3719885154975677</v>
      </c>
      <c r="CL71">
        <f t="shared" si="39"/>
        <v>0.21090854497062617</v>
      </c>
      <c r="CM71">
        <f t="shared" si="40"/>
        <v>9.6489983387371954</v>
      </c>
      <c r="CN71">
        <f t="shared" si="41"/>
        <v>0.65888946560281336</v>
      </c>
      <c r="CO71">
        <f t="shared" si="42"/>
        <v>58.045366412566082</v>
      </c>
      <c r="CP71">
        <f t="shared" si="43"/>
        <v>143.8268811549311</v>
      </c>
      <c r="CQ71">
        <f t="shared" si="44"/>
        <v>3.9645184471016844E-2</v>
      </c>
      <c r="CR71">
        <f t="shared" si="45"/>
        <v>0</v>
      </c>
      <c r="CS71">
        <f t="shared" si="46"/>
        <v>1529.5030944824216</v>
      </c>
      <c r="CT71">
        <f t="shared" si="47"/>
        <v>0</v>
      </c>
      <c r="CU71" t="e">
        <f t="shared" si="48"/>
        <v>#DIV/0!</v>
      </c>
      <c r="CV71" t="e">
        <f t="shared" si="49"/>
        <v>#DIV/0!</v>
      </c>
    </row>
    <row r="72" spans="1:100" hidden="1" x14ac:dyDescent="0.3">
      <c r="A72" s="4" t="str">
        <f>VLOOKUP(B72,ListCodeMtrx!A$1:B$91,2,TRUE)</f>
        <v>M77</v>
      </c>
      <c r="B72">
        <v>77</v>
      </c>
      <c r="C72" s="10">
        <v>15</v>
      </c>
      <c r="D72" s="10">
        <v>3</v>
      </c>
      <c r="E72" s="10">
        <v>4</v>
      </c>
      <c r="F72" s="1">
        <v>68</v>
      </c>
      <c r="G72" s="3">
        <v>41312</v>
      </c>
      <c r="H72" s="11">
        <v>1</v>
      </c>
      <c r="I72" s="11">
        <v>156.64759125383122</v>
      </c>
      <c r="J72" s="11">
        <v>2.9257496879940086</v>
      </c>
      <c r="K72" s="11">
        <v>185.70596736254271</v>
      </c>
      <c r="L72" s="11">
        <v>255.82285259578822</v>
      </c>
      <c r="M72" s="1">
        <v>45.3</v>
      </c>
      <c r="N72" s="8">
        <v>53</v>
      </c>
      <c r="O72" s="8" t="s">
        <v>257</v>
      </c>
      <c r="P72" s="12">
        <v>0.16111111111111112</v>
      </c>
      <c r="Q72" s="12">
        <f t="shared" si="7"/>
        <v>0.57711805555555562</v>
      </c>
      <c r="R72" s="8">
        <v>12218</v>
      </c>
      <c r="S72" s="8">
        <v>0</v>
      </c>
      <c r="T72" s="13" t="s">
        <v>192</v>
      </c>
      <c r="U72" s="14">
        <f t="shared" si="8"/>
        <v>31.343613448406845</v>
      </c>
      <c r="V72" s="14">
        <f t="shared" si="9"/>
        <v>0.38435196384695464</v>
      </c>
      <c r="W72" s="14">
        <f t="shared" si="10"/>
        <v>239.2233589558943</v>
      </c>
      <c r="X72" s="15">
        <v>26.804821014404297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t="e">
        <f t="shared" si="11"/>
        <v>#DIV/0!</v>
      </c>
      <c r="AG72" t="e">
        <f t="shared" si="12"/>
        <v>#DIV/0!</v>
      </c>
      <c r="AH72" t="e">
        <f t="shared" si="13"/>
        <v>#DIV/0!</v>
      </c>
      <c r="AI72" s="8">
        <v>-1</v>
      </c>
      <c r="AJ72" s="8">
        <v>0.85</v>
      </c>
      <c r="AK72" s="8">
        <v>0.85</v>
      </c>
      <c r="AL72" s="8">
        <v>9.9458990097045898</v>
      </c>
      <c r="AM72">
        <f t="shared" si="14"/>
        <v>0.84999999999999987</v>
      </c>
      <c r="AN72">
        <f t="shared" si="15"/>
        <v>2.1145243663119675E-2</v>
      </c>
      <c r="AO72" t="e">
        <f t="shared" si="16"/>
        <v>#DIV/0!</v>
      </c>
      <c r="AP72" t="e">
        <f t="shared" si="17"/>
        <v>#DIV/0!</v>
      </c>
      <c r="AQ72" t="e">
        <f t="shared" si="18"/>
        <v>#DIV/0!</v>
      </c>
      <c r="AR72" s="8">
        <v>1798.306884765625</v>
      </c>
      <c r="AS72" s="8">
        <v>0.5</v>
      </c>
      <c r="AT72" t="e">
        <f t="shared" si="19"/>
        <v>#DIV/0!</v>
      </c>
      <c r="AU72">
        <f t="shared" si="20"/>
        <v>5.4826035416259051</v>
      </c>
      <c r="AV72">
        <f t="shared" si="21"/>
        <v>1.4558471604609213</v>
      </c>
      <c r="AW72">
        <f t="shared" si="22"/>
        <v>26.804821014404297</v>
      </c>
      <c r="AX72" s="8">
        <v>2</v>
      </c>
      <c r="AY72">
        <f t="shared" si="23"/>
        <v>4.644859790802002</v>
      </c>
      <c r="AZ72" s="8">
        <v>1</v>
      </c>
      <c r="BA72">
        <f t="shared" si="24"/>
        <v>9.2897195816040039</v>
      </c>
      <c r="BB72" s="8">
        <v>25.627590179443359</v>
      </c>
      <c r="BC72" s="8">
        <v>26.804821014404297</v>
      </c>
      <c r="BD72" s="8">
        <v>25.133205413818359</v>
      </c>
      <c r="BE72" s="8">
        <v>400.74899291992187</v>
      </c>
      <c r="BF72" s="8">
        <v>381.66085815429687</v>
      </c>
      <c r="BG72" s="8">
        <v>17.591024398803711</v>
      </c>
      <c r="BH72" s="8">
        <v>20.656301498413086</v>
      </c>
      <c r="BI72" s="8">
        <v>53.731197357177734</v>
      </c>
      <c r="BJ72" s="8">
        <v>63.093982696533203</v>
      </c>
      <c r="BK72" s="8">
        <v>350.33395385742187</v>
      </c>
      <c r="BL72" s="8">
        <v>1799.52099609375</v>
      </c>
      <c r="BM72" s="8">
        <v>519.4874267578125</v>
      </c>
      <c r="BN72" s="8">
        <v>100.81611633300781</v>
      </c>
      <c r="BO72" s="8">
        <v>-5.7010688781738281</v>
      </c>
      <c r="BP72" s="8">
        <v>-0.90735149383544922</v>
      </c>
      <c r="BQ72" s="8">
        <v>0.25</v>
      </c>
      <c r="BR72" s="8">
        <v>-1.355140209197998</v>
      </c>
      <c r="BS72" s="8">
        <v>7.355140209197998</v>
      </c>
      <c r="BT72" s="8">
        <v>1</v>
      </c>
      <c r="BU72" s="8">
        <v>0</v>
      </c>
      <c r="BV72" s="8">
        <v>0.15999999642372131</v>
      </c>
      <c r="BW72" s="8">
        <v>111115</v>
      </c>
      <c r="BX72">
        <f t="shared" si="25"/>
        <v>1.7516697692871093</v>
      </c>
      <c r="BY72">
        <f t="shared" si="26"/>
        <v>5.4826035416259055E-3</v>
      </c>
      <c r="BZ72">
        <f t="shared" si="27"/>
        <v>299.95482101440427</v>
      </c>
      <c r="CA72">
        <f t="shared" si="28"/>
        <v>298.77759017944334</v>
      </c>
      <c r="CB72">
        <f t="shared" si="29"/>
        <v>287.92335293941142</v>
      </c>
      <c r="CC72">
        <f t="shared" si="30"/>
        <v>0.11971005810679516</v>
      </c>
      <c r="CD72">
        <f t="shared" si="31"/>
        <v>3.5383352553346188</v>
      </c>
      <c r="CE72">
        <f t="shared" si="32"/>
        <v>35.096920849907271</v>
      </c>
      <c r="CF72">
        <f t="shared" si="33"/>
        <v>14.440619351494185</v>
      </c>
      <c r="CG72">
        <f t="shared" si="34"/>
        <v>26.216205596923828</v>
      </c>
      <c r="CH72">
        <f t="shared" si="35"/>
        <v>3.4176692840044249</v>
      </c>
      <c r="CI72">
        <f t="shared" si="36"/>
        <v>0.36908161656670568</v>
      </c>
      <c r="CJ72">
        <f t="shared" si="37"/>
        <v>2.0824880948736975</v>
      </c>
      <c r="CK72">
        <f t="shared" si="38"/>
        <v>1.3351811891307275</v>
      </c>
      <c r="CL72">
        <f t="shared" si="39"/>
        <v>0.23200101545037111</v>
      </c>
      <c r="CM72">
        <f t="shared" si="40"/>
        <v>24.117569986070325</v>
      </c>
      <c r="CN72">
        <f t="shared" si="41"/>
        <v>0.626795632417673</v>
      </c>
      <c r="CO72">
        <f t="shared" si="42"/>
        <v>59.356722584555868</v>
      </c>
      <c r="CP72">
        <f t="shared" si="43"/>
        <v>377.10594368312798</v>
      </c>
      <c r="CQ72">
        <f t="shared" si="44"/>
        <v>4.9335052905395985E-2</v>
      </c>
      <c r="CR72">
        <f t="shared" si="45"/>
        <v>0</v>
      </c>
      <c r="CS72">
        <f t="shared" si="46"/>
        <v>1529.5928466796872</v>
      </c>
      <c r="CT72">
        <f t="shared" si="47"/>
        <v>0</v>
      </c>
      <c r="CU72" t="e">
        <f t="shared" si="48"/>
        <v>#DIV/0!</v>
      </c>
      <c r="CV72" t="e">
        <f t="shared" si="49"/>
        <v>#DIV/0!</v>
      </c>
    </row>
    <row r="73" spans="1:100" x14ac:dyDescent="0.3">
      <c r="A73" s="4" t="str">
        <f>VLOOKUP(B73,ListCodeMtrx!A$1:B$91,2,TRUE)</f>
        <v>M77</v>
      </c>
      <c r="B73">
        <v>77</v>
      </c>
      <c r="C73" s="10">
        <v>15</v>
      </c>
      <c r="D73" s="10">
        <v>3</v>
      </c>
      <c r="E73" s="10">
        <v>4</v>
      </c>
      <c r="F73" s="1">
        <v>68</v>
      </c>
      <c r="G73" s="3">
        <v>41312</v>
      </c>
      <c r="H73" s="11">
        <v>1</v>
      </c>
      <c r="I73" s="11">
        <v>156.64759125383122</v>
      </c>
      <c r="J73" s="11">
        <v>2.9257496879940086</v>
      </c>
      <c r="K73" s="11">
        <v>185.70596736254271</v>
      </c>
      <c r="L73" s="11">
        <v>255.82285259578822</v>
      </c>
      <c r="M73" s="1">
        <v>45.3</v>
      </c>
      <c r="N73" s="8">
        <v>54</v>
      </c>
      <c r="O73" s="8" t="s">
        <v>258</v>
      </c>
      <c r="P73" s="12">
        <v>0.16111111111111112</v>
      </c>
      <c r="Q73" s="12">
        <f t="shared" si="7"/>
        <v>0.57938657407407401</v>
      </c>
      <c r="R73" s="8">
        <v>12414</v>
      </c>
      <c r="S73" s="8">
        <v>0</v>
      </c>
      <c r="T73" s="13">
        <v>800</v>
      </c>
      <c r="U73" s="14">
        <f t="shared" si="8"/>
        <v>49.027737012609855</v>
      </c>
      <c r="V73" s="14">
        <f t="shared" si="9"/>
        <v>0.40754739542700785</v>
      </c>
      <c r="W73" s="14">
        <f t="shared" si="10"/>
        <v>555.45101106247114</v>
      </c>
      <c r="X73" s="15">
        <v>26.60993766784668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t="e">
        <f t="shared" si="11"/>
        <v>#DIV/0!</v>
      </c>
      <c r="AG73" t="e">
        <f t="shared" si="12"/>
        <v>#DIV/0!</v>
      </c>
      <c r="AH73" t="e">
        <f t="shared" si="13"/>
        <v>#DIV/0!</v>
      </c>
      <c r="AI73" s="8">
        <v>-1</v>
      </c>
      <c r="AJ73" s="8">
        <v>0.85</v>
      </c>
      <c r="AK73" s="8">
        <v>0.85</v>
      </c>
      <c r="AL73" s="8">
        <v>9.9458990097045898</v>
      </c>
      <c r="AM73">
        <f t="shared" si="14"/>
        <v>0.84999999999999987</v>
      </c>
      <c r="AN73">
        <f t="shared" si="15"/>
        <v>3.2699426281457E-2</v>
      </c>
      <c r="AO73" t="e">
        <f t="shared" si="16"/>
        <v>#DIV/0!</v>
      </c>
      <c r="AP73" t="e">
        <f t="shared" si="17"/>
        <v>#DIV/0!</v>
      </c>
      <c r="AQ73" t="e">
        <f t="shared" si="18"/>
        <v>#DIV/0!</v>
      </c>
      <c r="AR73" s="8">
        <v>1798.306884765625</v>
      </c>
      <c r="AS73" s="8">
        <v>0.5</v>
      </c>
      <c r="AT73" t="e">
        <f t="shared" si="19"/>
        <v>#DIV/0!</v>
      </c>
      <c r="AU73">
        <f t="shared" si="20"/>
        <v>5.6322229022384391</v>
      </c>
      <c r="AV73">
        <f t="shared" si="21"/>
        <v>1.4140447995273706</v>
      </c>
      <c r="AW73">
        <f t="shared" si="22"/>
        <v>26.60993766784668</v>
      </c>
      <c r="AX73" s="8">
        <v>2</v>
      </c>
      <c r="AY73">
        <f t="shared" si="23"/>
        <v>4.644859790802002</v>
      </c>
      <c r="AZ73" s="8">
        <v>1</v>
      </c>
      <c r="BA73">
        <f t="shared" si="24"/>
        <v>9.2897195816040039</v>
      </c>
      <c r="BB73" s="8">
        <v>25.606941223144531</v>
      </c>
      <c r="BC73" s="8">
        <v>26.60993766784668</v>
      </c>
      <c r="BD73" s="8">
        <v>25.133495330810547</v>
      </c>
      <c r="BE73" s="8">
        <v>800.83233642578125</v>
      </c>
      <c r="BF73" s="8">
        <v>770.36920166015625</v>
      </c>
      <c r="BG73" s="8">
        <v>17.523134231567383</v>
      </c>
      <c r="BH73" s="8">
        <v>20.671701431274414</v>
      </c>
      <c r="BI73" s="8">
        <v>53.586719512939453</v>
      </c>
      <c r="BJ73" s="8">
        <v>63.215213775634766</v>
      </c>
      <c r="BK73" s="8">
        <v>350.36859130859375</v>
      </c>
      <c r="BL73" s="8">
        <v>1799.9141845703125</v>
      </c>
      <c r="BM73" s="8">
        <v>495.41397094726562</v>
      </c>
      <c r="BN73" s="8">
        <v>100.81095886230469</v>
      </c>
      <c r="BO73" s="8">
        <v>-16.698200225830078</v>
      </c>
      <c r="BP73" s="8">
        <v>-0.83687305450439453</v>
      </c>
      <c r="BQ73" s="8">
        <v>0.25</v>
      </c>
      <c r="BR73" s="8">
        <v>-1.355140209197998</v>
      </c>
      <c r="BS73" s="8">
        <v>7.355140209197998</v>
      </c>
      <c r="BT73" s="8">
        <v>1</v>
      </c>
      <c r="BU73" s="8">
        <v>0</v>
      </c>
      <c r="BV73" s="8">
        <v>0.15999999642372131</v>
      </c>
      <c r="BW73" s="8">
        <v>111115</v>
      </c>
      <c r="BX73">
        <f t="shared" si="25"/>
        <v>1.7518429565429685</v>
      </c>
      <c r="BY73">
        <f t="shared" si="26"/>
        <v>5.6322229022384394E-3</v>
      </c>
      <c r="BZ73">
        <f t="shared" si="27"/>
        <v>299.75993766784666</v>
      </c>
      <c r="CA73">
        <f t="shared" si="28"/>
        <v>298.75694122314451</v>
      </c>
      <c r="CB73">
        <f t="shared" si="29"/>
        <v>287.98626309425526</v>
      </c>
      <c r="CC73">
        <f t="shared" si="30"/>
        <v>0.10312791294239054</v>
      </c>
      <c r="CD73">
        <f t="shared" si="31"/>
        <v>3.4979788421294207</v>
      </c>
      <c r="CE73">
        <f t="shared" si="32"/>
        <v>34.698398682103871</v>
      </c>
      <c r="CF73">
        <f t="shared" si="33"/>
        <v>14.026697250829457</v>
      </c>
      <c r="CG73">
        <f t="shared" si="34"/>
        <v>26.108439445495605</v>
      </c>
      <c r="CH73">
        <f t="shared" si="35"/>
        <v>3.3959708746398216</v>
      </c>
      <c r="CI73">
        <f t="shared" si="36"/>
        <v>0.39041938607006726</v>
      </c>
      <c r="CJ73">
        <f t="shared" si="37"/>
        <v>2.0839340426020501</v>
      </c>
      <c r="CK73">
        <f t="shared" si="38"/>
        <v>1.3120368320377715</v>
      </c>
      <c r="CL73">
        <f t="shared" si="39"/>
        <v>0.24549524797810046</v>
      </c>
      <c r="CM73">
        <f t="shared" si="40"/>
        <v>55.995549026244326</v>
      </c>
      <c r="CN73">
        <f t="shared" si="41"/>
        <v>0.7210192332007388</v>
      </c>
      <c r="CO73">
        <f t="shared" si="42"/>
        <v>60.171653247281398</v>
      </c>
      <c r="CP73">
        <f t="shared" si="43"/>
        <v>763.24439618184113</v>
      </c>
      <c r="CQ73">
        <f t="shared" si="44"/>
        <v>3.8651839512737346E-2</v>
      </c>
      <c r="CR73">
        <f t="shared" si="45"/>
        <v>0</v>
      </c>
      <c r="CS73">
        <f t="shared" si="46"/>
        <v>1529.9270568847653</v>
      </c>
      <c r="CT73">
        <f t="shared" si="47"/>
        <v>0</v>
      </c>
      <c r="CU73" t="e">
        <f t="shared" si="48"/>
        <v>#DIV/0!</v>
      </c>
      <c r="CV73" t="e">
        <f t="shared" si="49"/>
        <v>#DIV/0!</v>
      </c>
    </row>
    <row r="74" spans="1:100" x14ac:dyDescent="0.3">
      <c r="A74" s="4" t="str">
        <f>VLOOKUP(B74,ListCodeMtrx!A$1:B$91,2,TRUE)</f>
        <v>M77</v>
      </c>
      <c r="B74" s="5">
        <v>77</v>
      </c>
      <c r="C74" s="10">
        <v>15</v>
      </c>
      <c r="D74" s="10">
        <v>3</v>
      </c>
      <c r="E74" s="10">
        <v>4</v>
      </c>
      <c r="F74" s="1">
        <v>68</v>
      </c>
      <c r="G74" s="17">
        <v>41312</v>
      </c>
      <c r="H74" s="11">
        <v>1</v>
      </c>
      <c r="I74" s="11">
        <v>156.64759125383122</v>
      </c>
      <c r="J74" s="11">
        <v>2.9257496879940086</v>
      </c>
      <c r="K74" s="11">
        <v>185.70596736254271</v>
      </c>
      <c r="L74" s="11">
        <v>255.82285259578822</v>
      </c>
      <c r="M74" s="1">
        <v>45.3</v>
      </c>
      <c r="N74" s="19">
        <v>55</v>
      </c>
      <c r="O74" s="19" t="s">
        <v>259</v>
      </c>
      <c r="P74" s="12">
        <v>0.16111111111111112</v>
      </c>
      <c r="Q74" s="12">
        <f t="shared" si="7"/>
        <v>0.58266203703703701</v>
      </c>
      <c r="R74" s="19">
        <v>12688</v>
      </c>
      <c r="S74" s="19">
        <v>0</v>
      </c>
      <c r="T74" s="21">
        <v>400</v>
      </c>
      <c r="U74" s="5">
        <f t="shared" si="8"/>
        <v>32.021785156110575</v>
      </c>
      <c r="V74" s="5">
        <f t="shared" si="9"/>
        <v>0.42168023514195713</v>
      </c>
      <c r="W74" s="5">
        <f t="shared" si="10"/>
        <v>246.08783443955409</v>
      </c>
      <c r="X74" s="5">
        <v>26.553842544555664</v>
      </c>
      <c r="Y74" s="19">
        <v>9</v>
      </c>
      <c r="Z74" s="19">
        <v>9</v>
      </c>
      <c r="AA74" s="19">
        <v>0</v>
      </c>
      <c r="AB74" s="19">
        <v>0</v>
      </c>
      <c r="AC74" s="19">
        <v>282.510498046875</v>
      </c>
      <c r="AD74" s="19">
        <v>611.7645263671875</v>
      </c>
      <c r="AE74" s="19">
        <v>394.332763671875</v>
      </c>
      <c r="AF74" s="5" t="e">
        <f t="shared" si="11"/>
        <v>#DIV/0!</v>
      </c>
      <c r="AG74" s="5">
        <f t="shared" si="12"/>
        <v>0.53820385806857129</v>
      </c>
      <c r="AH74" s="5">
        <f t="shared" si="13"/>
        <v>0.35541740869886213</v>
      </c>
      <c r="AI74" s="19">
        <v>-1</v>
      </c>
      <c r="AJ74" s="19">
        <v>0.85</v>
      </c>
      <c r="AK74" s="19">
        <v>0.85</v>
      </c>
      <c r="AL74" s="19">
        <v>9.9458990097045898</v>
      </c>
      <c r="AM74" s="5">
        <f t="shared" si="14"/>
        <v>0.84999999999999987</v>
      </c>
      <c r="AN74" s="5">
        <f t="shared" si="15"/>
        <v>2.1585439574494329E-2</v>
      </c>
      <c r="AO74" s="5">
        <f t="shared" si="16"/>
        <v>0.66037692478521637</v>
      </c>
      <c r="AP74" s="5">
        <f t="shared" si="17"/>
        <v>2.1654576753663917</v>
      </c>
      <c r="AQ74" s="5">
        <f t="shared" si="18"/>
        <v>-1</v>
      </c>
      <c r="AR74" s="19">
        <v>1799.785400390625</v>
      </c>
      <c r="AS74" s="19">
        <v>0.5</v>
      </c>
      <c r="AT74" s="5">
        <f t="shared" si="19"/>
        <v>271.86190186887393</v>
      </c>
      <c r="AU74" s="5">
        <f t="shared" si="20"/>
        <v>5.8222228142067918</v>
      </c>
      <c r="AV74" s="5">
        <f t="shared" si="21"/>
        <v>1.4149411270902266</v>
      </c>
      <c r="AW74" s="5">
        <f t="shared" si="22"/>
        <v>26.553842544555664</v>
      </c>
      <c r="AX74" s="19">
        <v>2</v>
      </c>
      <c r="AY74" s="5">
        <f t="shared" si="23"/>
        <v>4.644859790802002</v>
      </c>
      <c r="AZ74" s="19">
        <v>1</v>
      </c>
      <c r="BA74" s="5">
        <f t="shared" si="24"/>
        <v>9.2897195816040039</v>
      </c>
      <c r="BB74" s="19">
        <v>25.603765487670898</v>
      </c>
      <c r="BC74" s="19">
        <v>26.553842544555664</v>
      </c>
      <c r="BD74" s="19">
        <v>25.135478973388672</v>
      </c>
      <c r="BE74" s="19">
        <v>399.03115844726562</v>
      </c>
      <c r="BF74" s="19">
        <v>379.490478515625</v>
      </c>
      <c r="BG74" s="19">
        <v>17.293701171875</v>
      </c>
      <c r="BH74" s="19">
        <v>20.548980712890625</v>
      </c>
      <c r="BI74" s="19">
        <v>52.893379211425781</v>
      </c>
      <c r="BJ74" s="19">
        <v>62.849761962890625</v>
      </c>
      <c r="BK74" s="19">
        <v>350.35897827148437</v>
      </c>
      <c r="BL74" s="19">
        <v>1799.785400390625</v>
      </c>
      <c r="BM74" s="19">
        <v>460.55886840820312</v>
      </c>
      <c r="BN74" s="19">
        <v>100.8077392578125</v>
      </c>
      <c r="BO74" s="19">
        <v>-5.7341499328613281</v>
      </c>
      <c r="BP74" s="19">
        <v>-0.89468860626220703</v>
      </c>
      <c r="BQ74" s="19">
        <v>0.25</v>
      </c>
      <c r="BR74" s="19">
        <v>-1.355140209197998</v>
      </c>
      <c r="BS74" s="19">
        <v>7.355140209197998</v>
      </c>
      <c r="BT74" s="19">
        <v>1</v>
      </c>
      <c r="BU74" s="19">
        <v>0</v>
      </c>
      <c r="BV74" s="19">
        <v>0.15999999642372131</v>
      </c>
      <c r="BW74" s="19">
        <v>111115</v>
      </c>
      <c r="BX74" s="5">
        <f t="shared" si="25"/>
        <v>1.7517948913574217</v>
      </c>
      <c r="BY74" s="5">
        <f t="shared" si="26"/>
        <v>5.8222228142067916E-3</v>
      </c>
      <c r="BZ74" s="5">
        <f t="shared" si="27"/>
        <v>299.70384254455564</v>
      </c>
      <c r="CA74" s="5">
        <f t="shared" si="28"/>
        <v>298.75376548767088</v>
      </c>
      <c r="CB74" s="5">
        <f t="shared" si="29"/>
        <v>287.96565762596583</v>
      </c>
      <c r="CC74" s="5">
        <f t="shared" si="30"/>
        <v>7.447811016165673E-2</v>
      </c>
      <c r="CD74" s="5">
        <f t="shared" si="31"/>
        <v>3.4864374168091228</v>
      </c>
      <c r="CE74" s="5">
        <f t="shared" si="32"/>
        <v>34.585017405188232</v>
      </c>
      <c r="CF74" s="5">
        <f t="shared" si="33"/>
        <v>14.036036692297607</v>
      </c>
      <c r="CG74" s="5">
        <f t="shared" si="34"/>
        <v>26.078804016113281</v>
      </c>
      <c r="CH74" s="5">
        <f t="shared" si="35"/>
        <v>3.3900249979493062</v>
      </c>
      <c r="CI74" s="5">
        <f t="shared" si="36"/>
        <v>0.40337039062265723</v>
      </c>
      <c r="CJ74" s="5">
        <f t="shared" si="37"/>
        <v>2.0714962897188962</v>
      </c>
      <c r="CK74" s="5">
        <f t="shared" si="38"/>
        <v>1.31852870823041</v>
      </c>
      <c r="CL74" s="5">
        <f t="shared" si="39"/>
        <v>0.253689974088463</v>
      </c>
      <c r="CM74" s="5">
        <f t="shared" si="40"/>
        <v>24.8075582487023</v>
      </c>
      <c r="CN74" s="5">
        <f t="shared" si="41"/>
        <v>0.64846906146927674</v>
      </c>
      <c r="CO74" s="5">
        <f t="shared" si="42"/>
        <v>60.077513956262351</v>
      </c>
      <c r="CP74" s="5">
        <f t="shared" si="43"/>
        <v>374.83701082147041</v>
      </c>
      <c r="CQ74" s="5">
        <f t="shared" si="44"/>
        <v>5.1323353593195238E-2</v>
      </c>
      <c r="CR74" s="5">
        <f t="shared" si="45"/>
        <v>0</v>
      </c>
      <c r="CS74" s="5">
        <f t="shared" si="46"/>
        <v>1529.8175903320309</v>
      </c>
      <c r="CT74" s="5">
        <f t="shared" si="47"/>
        <v>329.2540283203125</v>
      </c>
      <c r="CU74" s="5">
        <f t="shared" si="48"/>
        <v>0.35541740869886213</v>
      </c>
      <c r="CV74" s="5" t="e">
        <f t="shared" si="49"/>
        <v>#DIV/0!</v>
      </c>
    </row>
    <row r="75" spans="1:100" hidden="1" x14ac:dyDescent="0.3">
      <c r="A75" s="4" t="str">
        <f>VLOOKUP(B75,ListCodeMtrx!A$1:B$91,2,TRUE)</f>
        <v>M33</v>
      </c>
      <c r="B75" s="22">
        <v>33</v>
      </c>
      <c r="C75" s="23">
        <v>18</v>
      </c>
      <c r="D75" s="24">
        <v>2</v>
      </c>
      <c r="E75" s="24">
        <v>1</v>
      </c>
      <c r="F75" s="1">
        <v>68</v>
      </c>
      <c r="G75" s="3">
        <v>41312</v>
      </c>
      <c r="H75" s="11">
        <v>2</v>
      </c>
      <c r="I75" s="11">
        <v>200.17061596963248</v>
      </c>
      <c r="J75" s="11">
        <v>-3.2108501360877382</v>
      </c>
      <c r="K75" s="11">
        <v>249.77584895546153</v>
      </c>
      <c r="L75" s="11">
        <v>292.92435971270709</v>
      </c>
      <c r="M75">
        <v>44.8</v>
      </c>
      <c r="N75" s="8">
        <v>1</v>
      </c>
      <c r="O75" s="8" t="s">
        <v>260</v>
      </c>
      <c r="P75" s="12">
        <v>0.15763888888888888</v>
      </c>
      <c r="Q75" s="12">
        <f t="shared" si="7"/>
        <v>0.44376157407407402</v>
      </c>
      <c r="R75" s="8">
        <v>286.5</v>
      </c>
      <c r="S75" s="8">
        <v>0</v>
      </c>
      <c r="T75" s="13" t="s">
        <v>747</v>
      </c>
      <c r="U75">
        <v>35.685830310325095</v>
      </c>
      <c r="V75">
        <v>0.10730604699036177</v>
      </c>
      <c r="W75">
        <v>-159.00617167760529</v>
      </c>
      <c r="X75">
        <v>27.204299926757813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t="e">
        <v>#DIV/0!</v>
      </c>
      <c r="AG75" t="e">
        <v>#DIV/0!</v>
      </c>
      <c r="AH75" t="e">
        <v>#DIV/0!</v>
      </c>
      <c r="AI75" s="8">
        <v>-1</v>
      </c>
      <c r="AJ75" s="8">
        <v>0.87</v>
      </c>
      <c r="AK75" s="8">
        <v>0.92</v>
      </c>
      <c r="AL75" s="8">
        <v>9.927668571472168</v>
      </c>
      <c r="AM75">
        <v>0.8749638342857361</v>
      </c>
      <c r="AN75">
        <v>2.3320375929072171E-2</v>
      </c>
      <c r="AO75" t="e">
        <v>#DIV/0!</v>
      </c>
      <c r="AP75" t="e">
        <v>#DIV/0!</v>
      </c>
      <c r="AQ75" t="e">
        <v>#DIV/0!</v>
      </c>
      <c r="AR75" s="8">
        <v>0</v>
      </c>
      <c r="AS75" s="8">
        <v>0.5</v>
      </c>
      <c r="AT75" t="e">
        <v>#DIV/0!</v>
      </c>
      <c r="AU75">
        <v>0.70657012957370557</v>
      </c>
      <c r="AV75">
        <v>0.65065671377521372</v>
      </c>
      <c r="AW75">
        <v>27.204299926757813</v>
      </c>
      <c r="AX75" s="8">
        <v>2</v>
      </c>
      <c r="AY75">
        <v>4.644859790802002</v>
      </c>
      <c r="AZ75" s="8">
        <v>1</v>
      </c>
      <c r="BA75">
        <v>9.2897195816040039</v>
      </c>
      <c r="BB75" s="8">
        <v>25.52056884765625</v>
      </c>
      <c r="BC75" s="8">
        <v>27.204299926757813</v>
      </c>
      <c r="BD75" s="8">
        <v>24.995796203613281</v>
      </c>
      <c r="BE75" s="8">
        <v>400.0325927734375</v>
      </c>
      <c r="BF75" s="8">
        <v>379.52767944335937</v>
      </c>
      <c r="BG75" s="8">
        <v>29.036325454711914</v>
      </c>
      <c r="BH75" s="8">
        <v>29.427431106567383</v>
      </c>
      <c r="BI75" s="8">
        <v>89.403640747070312</v>
      </c>
      <c r="BJ75" s="8">
        <v>90.607864379882813</v>
      </c>
      <c r="BK75" s="8">
        <v>350.68661499023437</v>
      </c>
      <c r="BL75" s="8">
        <v>1797.9296875</v>
      </c>
      <c r="BM75" s="8">
        <v>9.8107904195785522E-2</v>
      </c>
      <c r="BN75" s="8">
        <v>100.98316192626953</v>
      </c>
      <c r="BO75" s="8">
        <v>1.796004056930542</v>
      </c>
      <c r="BP75" s="8">
        <v>-0.20265939831733704</v>
      </c>
      <c r="BQ75" s="8">
        <v>0.25</v>
      </c>
      <c r="BR75" s="8">
        <v>-1.355140209197998</v>
      </c>
      <c r="BS75" s="8">
        <v>7.355140209197998</v>
      </c>
      <c r="BT75" s="8">
        <v>1</v>
      </c>
      <c r="BU75" s="8">
        <v>0</v>
      </c>
      <c r="BV75" s="8">
        <v>0.15999999642372131</v>
      </c>
      <c r="BW75" s="8">
        <v>111115</v>
      </c>
      <c r="BX75">
        <v>1.7534330749511717</v>
      </c>
      <c r="BY75">
        <v>7.0657012957370561E-4</v>
      </c>
      <c r="BZ75">
        <v>300.35429992675779</v>
      </c>
      <c r="CA75">
        <v>298.67056884765623</v>
      </c>
      <c r="CB75">
        <v>287.66874357010238</v>
      </c>
      <c r="CC75">
        <v>0.94645979384024004</v>
      </c>
      <c r="CD75">
        <v>3.6223317542838487</v>
      </c>
      <c r="CE75">
        <v>35.870650959895755</v>
      </c>
      <c r="CF75">
        <v>6.4432198533283724</v>
      </c>
      <c r="CG75">
        <v>26.362434387207031</v>
      </c>
      <c r="CH75">
        <v>3.4473055932146712</v>
      </c>
      <c r="CI75">
        <v>0.10608070312350461</v>
      </c>
      <c r="CJ75">
        <v>2.971675040508635</v>
      </c>
      <c r="CK75">
        <v>0.47563055270603627</v>
      </c>
      <c r="CL75">
        <v>6.6409450754191898E-2</v>
      </c>
      <c r="CM75">
        <v>-16.056945981795828</v>
      </c>
      <c r="CN75">
        <v>-0.41895803729207409</v>
      </c>
      <c r="CO75">
        <v>81.643417978452362</v>
      </c>
      <c r="CP75">
        <v>374.34174562740873</v>
      </c>
      <c r="CQ75">
        <v>7.7830303298149522E-2</v>
      </c>
      <c r="CR75">
        <v>0</v>
      </c>
      <c r="CS75">
        <v>1573.1234531511552</v>
      </c>
      <c r="CT75">
        <v>0</v>
      </c>
      <c r="CU75" t="e">
        <v>#DIV/0!</v>
      </c>
      <c r="CV75" t="e">
        <v>#DIV/0!</v>
      </c>
    </row>
    <row r="76" spans="1:100" x14ac:dyDescent="0.3">
      <c r="A76" s="4" t="str">
        <f>VLOOKUP(B76,ListCodeMtrx!A$1:B$91,2,TRUE)</f>
        <v>M33</v>
      </c>
      <c r="B76" s="22">
        <v>33</v>
      </c>
      <c r="C76" s="23">
        <v>18</v>
      </c>
      <c r="D76" s="24">
        <v>2</v>
      </c>
      <c r="E76" s="24">
        <v>1</v>
      </c>
      <c r="F76" s="1">
        <v>68</v>
      </c>
      <c r="G76" s="3">
        <v>41312</v>
      </c>
      <c r="H76" s="11">
        <v>2</v>
      </c>
      <c r="I76" s="11">
        <v>200.17061596963248</v>
      </c>
      <c r="J76" s="11">
        <v>-3.2108501360877382</v>
      </c>
      <c r="K76" s="11">
        <v>249.77584895546153</v>
      </c>
      <c r="L76" s="11">
        <v>292.92435971270709</v>
      </c>
      <c r="M76">
        <v>44.8</v>
      </c>
      <c r="N76" s="8">
        <v>2</v>
      </c>
      <c r="O76" s="8" t="s">
        <v>261</v>
      </c>
      <c r="P76" s="12">
        <v>0.15763888888888888</v>
      </c>
      <c r="Q76" s="12">
        <f t="shared" si="7"/>
        <v>0.44619212962962962</v>
      </c>
      <c r="R76" s="8">
        <v>497</v>
      </c>
      <c r="S76" s="8">
        <v>0</v>
      </c>
      <c r="T76" s="13">
        <v>50</v>
      </c>
      <c r="U76" s="14">
        <v>0.38754210780149412</v>
      </c>
      <c r="V76" s="14">
        <v>0.17248331363075703</v>
      </c>
      <c r="W76" s="14">
        <v>45.412594377147293</v>
      </c>
      <c r="X76" s="15">
        <v>27.373386383056641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t="e">
        <v>#DIV/0!</v>
      </c>
      <c r="AG76" t="e">
        <v>#DIV/0!</v>
      </c>
      <c r="AH76" t="e">
        <v>#DIV/0!</v>
      </c>
      <c r="AI76" s="8">
        <v>-1</v>
      </c>
      <c r="AJ76" s="8">
        <v>0.87</v>
      </c>
      <c r="AK76" s="8">
        <v>0.92</v>
      </c>
      <c r="AL76" s="8">
        <v>9.927668571472168</v>
      </c>
      <c r="AM76">
        <v>0.8749638342857361</v>
      </c>
      <c r="AN76">
        <v>8.8214938575453534E-4</v>
      </c>
      <c r="AO76" t="e">
        <v>#DIV/0!</v>
      </c>
      <c r="AP76" t="e">
        <v>#DIV/0!</v>
      </c>
      <c r="AQ76" t="e">
        <v>#DIV/0!</v>
      </c>
      <c r="AR76" s="8">
        <v>0</v>
      </c>
      <c r="AS76" s="8">
        <v>0.5</v>
      </c>
      <c r="AT76" t="e">
        <v>#DIV/0!</v>
      </c>
      <c r="AU76">
        <v>1.11761824595188</v>
      </c>
      <c r="AV76">
        <v>0.64442424809180832</v>
      </c>
      <c r="AW76">
        <v>27.373386383056641</v>
      </c>
      <c r="AX76" s="8">
        <v>2</v>
      </c>
      <c r="AY76">
        <v>4.644859790802002</v>
      </c>
      <c r="AZ76" s="8">
        <v>1</v>
      </c>
      <c r="BA76">
        <v>9.2897195816040039</v>
      </c>
      <c r="BB76" s="8">
        <v>25.533004760742188</v>
      </c>
      <c r="BC76" s="8">
        <v>27.373386383056641</v>
      </c>
      <c r="BD76" s="8">
        <v>25.003156661987305</v>
      </c>
      <c r="BE76" s="8">
        <v>49.817432403564453</v>
      </c>
      <c r="BF76" s="8">
        <v>49.564846038818359</v>
      </c>
      <c r="BG76" s="8">
        <v>29.229597091674805</v>
      </c>
      <c r="BH76" s="8">
        <v>29.847900390625</v>
      </c>
      <c r="BI76" s="8">
        <v>89.927696228027344</v>
      </c>
      <c r="BJ76" s="8">
        <v>91.829963684082031</v>
      </c>
      <c r="BK76" s="8">
        <v>350.72097778320312</v>
      </c>
      <c r="BL76" s="8">
        <v>1797.6864013671875</v>
      </c>
      <c r="BM76" s="8">
        <v>0.12036077678203583</v>
      </c>
      <c r="BN76" s="8">
        <v>100.97800445556641</v>
      </c>
      <c r="BO76" s="8">
        <v>0.48604083061218262</v>
      </c>
      <c r="BP76" s="8">
        <v>-0.16300752758979797</v>
      </c>
      <c r="BQ76" s="8">
        <v>0.25</v>
      </c>
      <c r="BR76" s="8">
        <v>-1.355140209197998</v>
      </c>
      <c r="BS76" s="8">
        <v>7.355140209197998</v>
      </c>
      <c r="BT76" s="8">
        <v>1</v>
      </c>
      <c r="BU76" s="8">
        <v>0</v>
      </c>
      <c r="BV76" s="8">
        <v>0.15999999642372131</v>
      </c>
      <c r="BW76" s="8">
        <v>111115</v>
      </c>
      <c r="BX76">
        <v>1.7536048889160154</v>
      </c>
      <c r="BY76">
        <v>1.1176182459518799E-3</v>
      </c>
      <c r="BZ76">
        <v>300.52338638305662</v>
      </c>
      <c r="CA76">
        <v>298.68300476074216</v>
      </c>
      <c r="CB76">
        <v>287.62981778972244</v>
      </c>
      <c r="CC76">
        <v>0.86652908203792056</v>
      </c>
      <c r="CD76">
        <v>3.6584056667256419</v>
      </c>
      <c r="CE76">
        <v>36.229728310143607</v>
      </c>
      <c r="CF76">
        <v>6.3818279195186065</v>
      </c>
      <c r="CG76">
        <v>26.453195571899414</v>
      </c>
      <c r="CH76">
        <v>3.4658128927159821</v>
      </c>
      <c r="CI76">
        <v>0.16933917332744258</v>
      </c>
      <c r="CJ76">
        <v>3.0139814186338336</v>
      </c>
      <c r="CK76">
        <v>0.45183147408214852</v>
      </c>
      <c r="CL76">
        <v>0.10611504404950116</v>
      </c>
      <c r="CM76">
        <v>4.5856731573544094</v>
      </c>
      <c r="CN76">
        <v>0.91622587391032972</v>
      </c>
      <c r="CO76">
        <v>82.11531402147773</v>
      </c>
      <c r="CP76">
        <v>49.508527670870201</v>
      </c>
      <c r="CQ76">
        <v>6.4278101926648779E-3</v>
      </c>
      <c r="CR76">
        <v>0</v>
      </c>
      <c r="CS76">
        <v>1572.9105865835611</v>
      </c>
      <c r="CT76">
        <v>0</v>
      </c>
      <c r="CU76" t="e">
        <v>#DIV/0!</v>
      </c>
      <c r="CV76" t="e">
        <v>#DIV/0!</v>
      </c>
    </row>
    <row r="77" spans="1:100" x14ac:dyDescent="0.3">
      <c r="A77" s="4" t="str">
        <f>VLOOKUP(B77,ListCodeMtrx!A$1:B$91,2,TRUE)</f>
        <v>M33</v>
      </c>
      <c r="B77" s="22">
        <v>33</v>
      </c>
      <c r="C77" s="23">
        <v>18</v>
      </c>
      <c r="D77" s="24">
        <v>2</v>
      </c>
      <c r="E77" s="24">
        <v>1</v>
      </c>
      <c r="F77" s="1">
        <v>68</v>
      </c>
      <c r="G77" s="3">
        <v>41312</v>
      </c>
      <c r="H77" s="11">
        <v>2</v>
      </c>
      <c r="I77" s="11">
        <v>200.17061596963248</v>
      </c>
      <c r="J77" s="11">
        <v>-3.2108501360877382</v>
      </c>
      <c r="K77" s="11">
        <v>249.77584895546153</v>
      </c>
      <c r="L77" s="11">
        <v>292.92435971270709</v>
      </c>
      <c r="M77">
        <v>44.8</v>
      </c>
      <c r="N77" s="8">
        <v>3</v>
      </c>
      <c r="O77" s="8" t="s">
        <v>262</v>
      </c>
      <c r="P77" s="12">
        <v>0.15763888888888888</v>
      </c>
      <c r="Q77" s="12">
        <f t="shared" si="7"/>
        <v>0.44863425925925926</v>
      </c>
      <c r="R77" s="8">
        <v>707.5</v>
      </c>
      <c r="S77" s="8">
        <v>0</v>
      </c>
      <c r="T77" s="13">
        <v>150</v>
      </c>
      <c r="U77" s="14">
        <v>13.405500976128733</v>
      </c>
      <c r="V77" s="14">
        <v>0.26839038363776807</v>
      </c>
      <c r="W77" s="14">
        <v>60.497025586654907</v>
      </c>
      <c r="X77" s="15">
        <v>27.600137710571289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t="e">
        <v>#DIV/0!</v>
      </c>
      <c r="AG77" t="e">
        <v>#DIV/0!</v>
      </c>
      <c r="AH77" t="e">
        <v>#DIV/0!</v>
      </c>
      <c r="AI77" s="8">
        <v>-1</v>
      </c>
      <c r="AJ77" s="8">
        <v>0.87</v>
      </c>
      <c r="AK77" s="8">
        <v>0.92</v>
      </c>
      <c r="AL77" s="8">
        <v>9.899907112121582</v>
      </c>
      <c r="AM77">
        <v>0.87494995355606076</v>
      </c>
      <c r="AN77">
        <v>9.1386754762048314E-3</v>
      </c>
      <c r="AO77" t="e">
        <v>#DIV/0!</v>
      </c>
      <c r="AP77" t="e">
        <v>#DIV/0!</v>
      </c>
      <c r="AQ77" t="e">
        <v>#DIV/0!</v>
      </c>
      <c r="AR77" s="8">
        <v>0</v>
      </c>
      <c r="AS77" s="8">
        <v>0.5</v>
      </c>
      <c r="AT77" t="e">
        <v>#DIV/0!</v>
      </c>
      <c r="AU77">
        <v>1.7998337876992074</v>
      </c>
      <c r="AV77">
        <v>0.67345138679116223</v>
      </c>
      <c r="AW77">
        <v>27.600137710571289</v>
      </c>
      <c r="AX77" s="8">
        <v>2</v>
      </c>
      <c r="AY77">
        <v>4.644859790802002</v>
      </c>
      <c r="AZ77" s="8">
        <v>1</v>
      </c>
      <c r="BA77">
        <v>9.2897195816040039</v>
      </c>
      <c r="BB77" s="8">
        <v>25.632106781005859</v>
      </c>
      <c r="BC77" s="8">
        <v>27.600137710571289</v>
      </c>
      <c r="BD77" s="8">
        <v>25.005067825317383</v>
      </c>
      <c r="BE77" s="8">
        <v>151.30439758300781</v>
      </c>
      <c r="BF77" s="8">
        <v>143.51197814941406</v>
      </c>
      <c r="BG77" s="8">
        <v>29.049568176269531</v>
      </c>
      <c r="BH77" s="8">
        <v>30.045167922973633</v>
      </c>
      <c r="BI77" s="8">
        <v>88.847312927246094</v>
      </c>
      <c r="BJ77" s="8">
        <v>91.892333984375</v>
      </c>
      <c r="BK77" s="8">
        <v>350.69464111328125</v>
      </c>
      <c r="BL77" s="8">
        <v>1801.6146240234375</v>
      </c>
      <c r="BM77" s="8">
        <v>0.18307030200958252</v>
      </c>
      <c r="BN77" s="8">
        <v>100.97539520263672</v>
      </c>
      <c r="BO77" s="8">
        <v>0.72462725639343262</v>
      </c>
      <c r="BP77" s="8">
        <v>-0.12402704358100891</v>
      </c>
      <c r="BQ77" s="8">
        <v>0.5</v>
      </c>
      <c r="BR77" s="8">
        <v>-1.355140209197998</v>
      </c>
      <c r="BS77" s="8">
        <v>7.355140209197998</v>
      </c>
      <c r="BT77" s="8">
        <v>1</v>
      </c>
      <c r="BU77" s="8">
        <v>0</v>
      </c>
      <c r="BV77" s="8">
        <v>0.15999999642372131</v>
      </c>
      <c r="BW77" s="8">
        <v>111115</v>
      </c>
      <c r="BX77">
        <v>1.7534732055664062</v>
      </c>
      <c r="BY77">
        <v>1.7998337876992075E-3</v>
      </c>
      <c r="BZ77">
        <v>300.75013771057127</v>
      </c>
      <c r="CA77">
        <v>298.78210678100584</v>
      </c>
      <c r="CB77">
        <v>288.25833340067402</v>
      </c>
      <c r="CC77">
        <v>0.74277395660894052</v>
      </c>
      <c r="CD77">
        <v>3.7072740917430087</v>
      </c>
      <c r="CE77">
        <v>36.714628195346769</v>
      </c>
      <c r="CF77">
        <v>6.6694602723731364</v>
      </c>
      <c r="CG77">
        <v>26.616122245788574</v>
      </c>
      <c r="CH77">
        <v>3.499253342231762</v>
      </c>
      <c r="CI77">
        <v>0.26085401940977959</v>
      </c>
      <c r="CJ77">
        <v>3.0338227049518465</v>
      </c>
      <c r="CK77">
        <v>0.46543063727991552</v>
      </c>
      <c r="CL77">
        <v>0.16369451171841506</v>
      </c>
      <c r="CM77">
        <v>6.1087110671965048</v>
      </c>
      <c r="CN77">
        <v>0.42154687271936198</v>
      </c>
      <c r="CO77">
        <v>81.734720814826673</v>
      </c>
      <c r="CP77">
        <v>141.5638648442922</v>
      </c>
      <c r="CQ77">
        <v>7.7399333570889461E-2</v>
      </c>
      <c r="CR77">
        <v>0</v>
      </c>
      <c r="CS77">
        <v>1576.3226316152266</v>
      </c>
      <c r="CT77">
        <v>0</v>
      </c>
      <c r="CU77" t="e">
        <v>#DIV/0!</v>
      </c>
      <c r="CV77" t="e">
        <v>#DIV/0!</v>
      </c>
    </row>
    <row r="78" spans="1:100" s="5" customFormat="1" hidden="1" x14ac:dyDescent="0.3">
      <c r="A78" s="4" t="str">
        <f>VLOOKUP(B78,ListCodeMtrx!A$1:B$91,2,TRUE)</f>
        <v>M33</v>
      </c>
      <c r="B78" s="22">
        <v>33</v>
      </c>
      <c r="C78" s="23">
        <v>18</v>
      </c>
      <c r="D78" s="24">
        <v>2</v>
      </c>
      <c r="E78" s="24">
        <v>1</v>
      </c>
      <c r="F78" s="1">
        <v>68</v>
      </c>
      <c r="G78" s="3">
        <v>41312</v>
      </c>
      <c r="H78" s="11">
        <v>2</v>
      </c>
      <c r="I78" s="11">
        <v>200.17061596963248</v>
      </c>
      <c r="J78" s="11">
        <v>-3.2108501360877382</v>
      </c>
      <c r="K78" s="11">
        <v>249.77584895546153</v>
      </c>
      <c r="L78" s="11">
        <v>292.92435971270709</v>
      </c>
      <c r="M78">
        <v>44.8</v>
      </c>
      <c r="N78" s="8">
        <v>4</v>
      </c>
      <c r="O78" s="8" t="s">
        <v>263</v>
      </c>
      <c r="P78" s="12">
        <v>0.15763888888888888</v>
      </c>
      <c r="Q78" s="12">
        <f t="shared" si="7"/>
        <v>0.45100694444444445</v>
      </c>
      <c r="R78" s="8">
        <v>912.5</v>
      </c>
      <c r="S78" s="8">
        <v>0</v>
      </c>
      <c r="T78" s="13" t="s">
        <v>192</v>
      </c>
      <c r="U78" s="14">
        <v>37.724376291479381</v>
      </c>
      <c r="V78" s="14">
        <v>0.33161034286753771</v>
      </c>
      <c r="W78" s="14">
        <v>187.44588280482228</v>
      </c>
      <c r="X78" s="15">
        <v>27.505405426025391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t="e">
        <v>#DIV/0!</v>
      </c>
      <c r="AG78" t="e">
        <v>#DIV/0!</v>
      </c>
      <c r="AH78" t="e">
        <v>#DIV/0!</v>
      </c>
      <c r="AI78" s="8">
        <v>-1</v>
      </c>
      <c r="AJ78" s="8">
        <v>0.87</v>
      </c>
      <c r="AK78" s="8">
        <v>0.92</v>
      </c>
      <c r="AL78" s="8">
        <v>9.899907112121582</v>
      </c>
      <c r="AM78">
        <v>0.87494995355606076</v>
      </c>
      <c r="AN78">
        <v>2.4554350211091525E-2</v>
      </c>
      <c r="AO78" t="e">
        <v>#DIV/0!</v>
      </c>
      <c r="AP78" t="e">
        <v>#DIV/0!</v>
      </c>
      <c r="AQ78" t="e">
        <v>#DIV/0!</v>
      </c>
      <c r="AR78" s="8">
        <v>0</v>
      </c>
      <c r="AS78" s="8">
        <v>0.5</v>
      </c>
      <c r="AT78" t="e">
        <v>#DIV/0!</v>
      </c>
      <c r="AU78">
        <v>2.2225261086036601</v>
      </c>
      <c r="AV78">
        <v>0.67766415095955512</v>
      </c>
      <c r="AW78">
        <v>27.505405426025391</v>
      </c>
      <c r="AX78" s="8">
        <v>2</v>
      </c>
      <c r="AY78">
        <v>4.644859790802002</v>
      </c>
      <c r="AZ78" s="8">
        <v>1</v>
      </c>
      <c r="BA78">
        <v>9.2897195816040039</v>
      </c>
      <c r="BB78" s="8">
        <v>25.626104354858398</v>
      </c>
      <c r="BC78" s="8">
        <v>27.505405426025391</v>
      </c>
      <c r="BD78" s="8">
        <v>25.002922058105469</v>
      </c>
      <c r="BE78" s="8">
        <v>400.14559936523437</v>
      </c>
      <c r="BF78" s="8">
        <v>378.15243530273437</v>
      </c>
      <c r="BG78" s="8">
        <v>28.571437835693359</v>
      </c>
      <c r="BH78" s="8">
        <v>29.801151275634766</v>
      </c>
      <c r="BI78" s="8">
        <v>87.414398193359375</v>
      </c>
      <c r="BJ78" s="8">
        <v>91.176712036132812</v>
      </c>
      <c r="BK78" s="8">
        <v>350.69833374023437</v>
      </c>
      <c r="BL78" s="8">
        <v>1802.4896240234375</v>
      </c>
      <c r="BM78" s="8">
        <v>0.16182903945446014</v>
      </c>
      <c r="BN78" s="8">
        <v>100.97344207763672</v>
      </c>
      <c r="BO78" s="8">
        <v>1.4457576274871826</v>
      </c>
      <c r="BP78" s="8">
        <v>-0.16202715039253235</v>
      </c>
      <c r="BQ78" s="8">
        <v>0.25</v>
      </c>
      <c r="BR78" s="8">
        <v>-1.355140209197998</v>
      </c>
      <c r="BS78" s="8">
        <v>7.355140209197998</v>
      </c>
      <c r="BT78" s="8">
        <v>1</v>
      </c>
      <c r="BU78" s="8">
        <v>0</v>
      </c>
      <c r="BV78" s="8">
        <v>0.15999999642372131</v>
      </c>
      <c r="BW78" s="8">
        <v>111115</v>
      </c>
      <c r="BX78">
        <v>1.7534916687011719</v>
      </c>
      <c r="BY78">
        <v>2.2225261086036602E-3</v>
      </c>
      <c r="BZ78">
        <v>300.65540542602537</v>
      </c>
      <c r="CA78">
        <v>298.77610435485838</v>
      </c>
      <c r="CB78">
        <v>288.39833339754477</v>
      </c>
      <c r="CC78">
        <v>0.67309520416450319</v>
      </c>
      <c r="CD78">
        <v>3.6867889731367516</v>
      </c>
      <c r="CE78">
        <v>36.512462062074142</v>
      </c>
      <c r="CF78">
        <v>6.7113107864393768</v>
      </c>
      <c r="CG78">
        <v>26.565754890441895</v>
      </c>
      <c r="CH78">
        <v>3.488885566309492</v>
      </c>
      <c r="CI78">
        <v>0.3201810061375881</v>
      </c>
      <c r="CJ78">
        <v>3.0091248221771965</v>
      </c>
      <c r="CK78">
        <v>0.47976074413229552</v>
      </c>
      <c r="CL78">
        <v>0.201109528244382</v>
      </c>
      <c r="CM78">
        <v>18.927055990084202</v>
      </c>
      <c r="CN78">
        <v>0.49568868346639172</v>
      </c>
      <c r="CO78">
        <v>81.644015383525769</v>
      </c>
      <c r="CP78">
        <v>372.67025604574718</v>
      </c>
      <c r="CQ78">
        <v>8.2645972097579359E-2</v>
      </c>
      <c r="CR78">
        <v>0</v>
      </c>
      <c r="CS78">
        <v>1577.088212824588</v>
      </c>
      <c r="CT78">
        <v>0</v>
      </c>
      <c r="CU78" t="e">
        <v>#DIV/0!</v>
      </c>
      <c r="CV78" t="e">
        <v>#DIV/0!</v>
      </c>
    </row>
    <row r="79" spans="1:100" x14ac:dyDescent="0.3">
      <c r="A79" s="4" t="str">
        <f>VLOOKUP(B79,ListCodeMtrx!A$1:B$91,2,TRUE)</f>
        <v>M33</v>
      </c>
      <c r="B79" s="22">
        <v>33</v>
      </c>
      <c r="C79" s="23">
        <v>18</v>
      </c>
      <c r="D79" s="24">
        <v>2</v>
      </c>
      <c r="E79" s="24">
        <v>1</v>
      </c>
      <c r="F79" s="1">
        <v>68</v>
      </c>
      <c r="G79" s="3">
        <v>41312</v>
      </c>
      <c r="H79" s="11">
        <v>2</v>
      </c>
      <c r="I79" s="11">
        <v>200.17061596963248</v>
      </c>
      <c r="J79" s="11">
        <v>-3.2108501360877382</v>
      </c>
      <c r="K79" s="11">
        <v>249.77584895546153</v>
      </c>
      <c r="L79" s="11">
        <v>292.92435971270709</v>
      </c>
      <c r="M79">
        <v>44.8</v>
      </c>
      <c r="N79" s="8">
        <v>5</v>
      </c>
      <c r="O79" s="8" t="s">
        <v>264</v>
      </c>
      <c r="P79" s="12">
        <v>0.15763888888888888</v>
      </c>
      <c r="Q79" s="12">
        <f t="shared" si="7"/>
        <v>0.45344907407407409</v>
      </c>
      <c r="R79" s="8">
        <v>1124</v>
      </c>
      <c r="S79" s="8">
        <v>0</v>
      </c>
      <c r="T79" s="13">
        <v>800</v>
      </c>
      <c r="U79" s="14">
        <v>57.805040065250381</v>
      </c>
      <c r="V79" s="14">
        <v>0.26117374266944549</v>
      </c>
      <c r="W79" s="14">
        <v>396.33079933348228</v>
      </c>
      <c r="X79" s="15">
        <v>27.546762466430664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t="e">
        <v>#DIV/0!</v>
      </c>
      <c r="AG79" t="e">
        <v>#DIV/0!</v>
      </c>
      <c r="AH79" t="e">
        <v>#DIV/0!</v>
      </c>
      <c r="AI79" s="8">
        <v>-1</v>
      </c>
      <c r="AJ79" s="8">
        <v>0.87</v>
      </c>
      <c r="AK79" s="8">
        <v>0.92</v>
      </c>
      <c r="AL79" s="8">
        <v>9.899907112121582</v>
      </c>
      <c r="AM79">
        <v>0.87494995355606076</v>
      </c>
      <c r="AN79">
        <v>3.7291172419008131E-2</v>
      </c>
      <c r="AO79" t="e">
        <v>#DIV/0!</v>
      </c>
      <c r="AP79" t="e">
        <v>#DIV/0!</v>
      </c>
      <c r="AQ79" t="e">
        <v>#DIV/0!</v>
      </c>
      <c r="AR79" s="8">
        <v>0</v>
      </c>
      <c r="AS79" s="8">
        <v>0.5</v>
      </c>
      <c r="AT79" t="e">
        <v>#DIV/0!</v>
      </c>
      <c r="AU79">
        <v>1.7751033406459782</v>
      </c>
      <c r="AV79">
        <v>0.68210487246891072</v>
      </c>
      <c r="AW79">
        <v>27.546762466430664</v>
      </c>
      <c r="AX79" s="8">
        <v>2</v>
      </c>
      <c r="AY79">
        <v>4.644859790802002</v>
      </c>
      <c r="AZ79" s="8">
        <v>1</v>
      </c>
      <c r="BA79">
        <v>9.2897195816040039</v>
      </c>
      <c r="BB79" s="8">
        <v>25.655403137207031</v>
      </c>
      <c r="BC79" s="8">
        <v>27.546762466430664</v>
      </c>
      <c r="BD79" s="8">
        <v>25.002231597900391</v>
      </c>
      <c r="BE79" s="8">
        <v>799.189208984375</v>
      </c>
      <c r="BF79" s="8">
        <v>765.44927978515625</v>
      </c>
      <c r="BG79" s="8">
        <v>28.864706039428711</v>
      </c>
      <c r="BH79" s="8">
        <v>29.846797943115234</v>
      </c>
      <c r="BI79" s="8">
        <v>88.154792785644531</v>
      </c>
      <c r="BJ79" s="8">
        <v>91.154167175292969</v>
      </c>
      <c r="BK79" s="8">
        <v>350.70489501953125</v>
      </c>
      <c r="BL79" s="8">
        <v>1802.2926025390625</v>
      </c>
      <c r="BM79" s="8">
        <v>0.25185012817382813</v>
      </c>
      <c r="BN79" s="8">
        <v>100.96945953369141</v>
      </c>
      <c r="BO79" s="8">
        <v>2.0411555767059326</v>
      </c>
      <c r="BP79" s="8">
        <v>-0.17182520031929016</v>
      </c>
      <c r="BQ79" s="8">
        <v>0.25</v>
      </c>
      <c r="BR79" s="8">
        <v>-1.355140209197998</v>
      </c>
      <c r="BS79" s="8">
        <v>7.355140209197998</v>
      </c>
      <c r="BT79" s="8">
        <v>1</v>
      </c>
      <c r="BU79" s="8">
        <v>0</v>
      </c>
      <c r="BV79" s="8">
        <v>0.15999999642372131</v>
      </c>
      <c r="BW79" s="8">
        <v>111115</v>
      </c>
      <c r="BX79">
        <v>1.753524475097656</v>
      </c>
      <c r="BY79">
        <v>1.7751033406459781E-3</v>
      </c>
      <c r="BZ79">
        <v>300.69676246643064</v>
      </c>
      <c r="CA79">
        <v>298.80540313720701</v>
      </c>
      <c r="CB79">
        <v>288.36680996074938</v>
      </c>
      <c r="CC79">
        <v>0.75114662061640269</v>
      </c>
      <c r="CD79">
        <v>3.6957199295965482</v>
      </c>
      <c r="CE79">
        <v>36.602354282815227</v>
      </c>
      <c r="CF79">
        <v>6.7555563396999929</v>
      </c>
      <c r="CG79">
        <v>26.601082801818848</v>
      </c>
      <c r="CH79">
        <v>3.4961547622781408</v>
      </c>
      <c r="CI79">
        <v>0.25403182185177636</v>
      </c>
      <c r="CJ79">
        <v>3.0136150571276374</v>
      </c>
      <c r="CK79">
        <v>0.48253970515050337</v>
      </c>
      <c r="CL79">
        <v>0.15939646219562037</v>
      </c>
      <c r="CM79">
        <v>40.017306605257609</v>
      </c>
      <c r="CN79">
        <v>0.51777538995754635</v>
      </c>
      <c r="CO79">
        <v>81.431145708893155</v>
      </c>
      <c r="CP79">
        <v>757.04893966696579</v>
      </c>
      <c r="CQ79">
        <v>6.2177362566976563E-2</v>
      </c>
      <c r="CR79">
        <v>0</v>
      </c>
      <c r="CS79">
        <v>1576.9158288859846</v>
      </c>
      <c r="CT79">
        <v>0</v>
      </c>
      <c r="CU79" t="e">
        <v>#DIV/0!</v>
      </c>
      <c r="CV79" t="e">
        <v>#DIV/0!</v>
      </c>
    </row>
    <row r="80" spans="1:100" hidden="1" x14ac:dyDescent="0.3">
      <c r="A80" s="4" t="str">
        <f>VLOOKUP(B80,ListCodeMtrx!A$1:B$91,2,TRUE)</f>
        <v>M33</v>
      </c>
      <c r="B80" s="22">
        <v>33</v>
      </c>
      <c r="C80" s="23">
        <v>18</v>
      </c>
      <c r="D80" s="24">
        <v>2</v>
      </c>
      <c r="E80" s="24">
        <v>1</v>
      </c>
      <c r="F80" s="1">
        <v>68</v>
      </c>
      <c r="G80" s="3">
        <v>41312</v>
      </c>
      <c r="H80" s="11">
        <v>2</v>
      </c>
      <c r="I80" s="11">
        <v>200.17061596963248</v>
      </c>
      <c r="J80" s="11">
        <v>-3.2108501360877382</v>
      </c>
      <c r="K80" s="11">
        <v>249.77584895546153</v>
      </c>
      <c r="L80" s="11">
        <v>292.92435971270709</v>
      </c>
      <c r="M80">
        <v>44.8</v>
      </c>
      <c r="N80" s="8">
        <v>6</v>
      </c>
      <c r="O80" s="8" t="s">
        <v>265</v>
      </c>
      <c r="P80" s="12">
        <v>0.15763888888888888</v>
      </c>
      <c r="Q80" s="12">
        <f t="shared" si="7"/>
        <v>0.45572916666666663</v>
      </c>
      <c r="R80" s="8">
        <v>1320</v>
      </c>
      <c r="S80" s="8">
        <v>0</v>
      </c>
      <c r="T80" s="13" t="s">
        <v>747</v>
      </c>
      <c r="U80" s="14">
        <v>36.104751773412424</v>
      </c>
      <c r="V80" s="14">
        <v>0.19281823426603553</v>
      </c>
      <c r="W80" s="14">
        <v>70.965294230285224</v>
      </c>
      <c r="X80" s="15">
        <v>27.633663177490234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t="e">
        <v>#DIV/0!</v>
      </c>
      <c r="AG80" t="e">
        <v>#DIV/0!</v>
      </c>
      <c r="AH80" t="e">
        <v>#DIV/0!</v>
      </c>
      <c r="AI80" s="8">
        <v>-1</v>
      </c>
      <c r="AJ80" s="8">
        <v>0.87</v>
      </c>
      <c r="AK80" s="8">
        <v>0.92</v>
      </c>
      <c r="AL80" s="8">
        <v>9.899907112121582</v>
      </c>
      <c r="AM80">
        <v>0.87494995355606076</v>
      </c>
      <c r="AN80">
        <v>2.3528875042768144E-2</v>
      </c>
      <c r="AO80" t="e">
        <v>#DIV/0!</v>
      </c>
      <c r="AP80" t="e">
        <v>#DIV/0!</v>
      </c>
      <c r="AQ80" t="e">
        <v>#DIV/0!</v>
      </c>
      <c r="AR80" s="8">
        <v>0</v>
      </c>
      <c r="AS80" s="8">
        <v>0.5</v>
      </c>
      <c r="AT80" t="e">
        <v>#DIV/0!</v>
      </c>
      <c r="AU80">
        <v>1.3841213568929984</v>
      </c>
      <c r="AV80">
        <v>0.71520318924101556</v>
      </c>
      <c r="AW80">
        <v>27.633663177490234</v>
      </c>
      <c r="AX80" s="8">
        <v>2</v>
      </c>
      <c r="AY80">
        <v>4.644859790802002</v>
      </c>
      <c r="AZ80" s="8">
        <v>1</v>
      </c>
      <c r="BA80">
        <v>9.2897195816040039</v>
      </c>
      <c r="BB80" s="8">
        <v>25.64874267578125</v>
      </c>
      <c r="BC80" s="8">
        <v>27.633663177490234</v>
      </c>
      <c r="BD80" s="8">
        <v>24.995691299438477</v>
      </c>
      <c r="BE80" s="8">
        <v>399.40164184570312</v>
      </c>
      <c r="BF80" s="8">
        <v>378.51309204101562</v>
      </c>
      <c r="BG80" s="8">
        <v>28.941167831420898</v>
      </c>
      <c r="BH80" s="8">
        <v>29.707054138183594</v>
      </c>
      <c r="BI80" s="8">
        <v>88.418502807617188</v>
      </c>
      <c r="BJ80" s="8">
        <v>90.758369445800781</v>
      </c>
      <c r="BK80" s="8">
        <v>350.70562744140625</v>
      </c>
      <c r="BL80" s="8">
        <v>1802.375</v>
      </c>
      <c r="BM80" s="8">
        <v>1.6182424500584602E-2</v>
      </c>
      <c r="BN80" s="8">
        <v>100.96404266357422</v>
      </c>
      <c r="BO80" s="8">
        <v>1.6368281841278076</v>
      </c>
      <c r="BP80" s="8">
        <v>-0.14465883374214172</v>
      </c>
      <c r="BQ80" s="8">
        <v>0.75</v>
      </c>
      <c r="BR80" s="8">
        <v>-1.355140209197998</v>
      </c>
      <c r="BS80" s="8">
        <v>7.355140209197998</v>
      </c>
      <c r="BT80" s="8">
        <v>1</v>
      </c>
      <c r="BU80" s="8">
        <v>0</v>
      </c>
      <c r="BV80" s="8">
        <v>0.15999999642372131</v>
      </c>
      <c r="BW80" s="8">
        <v>111115</v>
      </c>
      <c r="BX80">
        <v>1.753528137207031</v>
      </c>
      <c r="BY80">
        <v>1.3841213568929983E-3</v>
      </c>
      <c r="BZ80">
        <v>300.78366317749021</v>
      </c>
      <c r="CA80">
        <v>298.79874267578123</v>
      </c>
      <c r="CB80">
        <v>288.3799935542047</v>
      </c>
      <c r="CC80">
        <v>0.81563569092167565</v>
      </c>
      <c r="CD80">
        <v>3.7145474706576929</v>
      </c>
      <c r="CE80">
        <v>36.790795739380854</v>
      </c>
      <c r="CF80">
        <v>7.0837416011972607</v>
      </c>
      <c r="CG80">
        <v>26.641202926635742</v>
      </c>
      <c r="CH80">
        <v>3.5044260540719607</v>
      </c>
      <c r="CI80">
        <v>0.18889746198045085</v>
      </c>
      <c r="CJ80">
        <v>2.9993442814166773</v>
      </c>
      <c r="CK80">
        <v>0.50508177265528342</v>
      </c>
      <c r="CL80">
        <v>0.11840701949286345</v>
      </c>
      <c r="CM80">
        <v>7.164942994299615</v>
      </c>
      <c r="CN80">
        <v>0.18748438487986416</v>
      </c>
      <c r="CO80">
        <v>80.488669423028327</v>
      </c>
      <c r="CP80">
        <v>373.2662797485728</v>
      </c>
      <c r="CQ80">
        <v>7.785389647433856E-2</v>
      </c>
      <c r="CR80">
        <v>0</v>
      </c>
      <c r="CS80">
        <v>1576.987922540605</v>
      </c>
      <c r="CT80">
        <v>0</v>
      </c>
      <c r="CU80" t="e">
        <v>#DIV/0!</v>
      </c>
      <c r="CV80" t="e">
        <v>#DIV/0!</v>
      </c>
    </row>
    <row r="81" spans="1:100" x14ac:dyDescent="0.3">
      <c r="A81" s="4" t="str">
        <f>VLOOKUP(B81,ListCodeMtrx!A$1:B$91,2,TRUE)</f>
        <v>M33</v>
      </c>
      <c r="B81" s="22">
        <v>33</v>
      </c>
      <c r="C81" s="23">
        <v>18</v>
      </c>
      <c r="D81" s="24">
        <v>2</v>
      </c>
      <c r="E81" s="24">
        <v>1</v>
      </c>
      <c r="F81" s="1">
        <v>68</v>
      </c>
      <c r="G81" s="17">
        <v>41312</v>
      </c>
      <c r="H81" s="11">
        <v>2</v>
      </c>
      <c r="I81" s="11">
        <v>200.17061596963248</v>
      </c>
      <c r="J81" s="11">
        <v>-3.2108501360877382</v>
      </c>
      <c r="K81" s="11">
        <v>249.77584895546153</v>
      </c>
      <c r="L81" s="11">
        <v>292.92435971270709</v>
      </c>
      <c r="M81">
        <v>44.8</v>
      </c>
      <c r="N81" s="19">
        <v>7</v>
      </c>
      <c r="O81" s="19" t="s">
        <v>266</v>
      </c>
      <c r="P81" s="12">
        <v>0.15763888888888888</v>
      </c>
      <c r="Q81" s="12">
        <f t="shared" si="7"/>
        <v>0.45589120370370373</v>
      </c>
      <c r="R81" s="19">
        <v>1325.5</v>
      </c>
      <c r="S81" s="19">
        <v>0</v>
      </c>
      <c r="T81" s="21">
        <v>400</v>
      </c>
      <c r="U81" s="5">
        <v>36.328847734691081</v>
      </c>
      <c r="V81" s="5">
        <v>0.19294239235146368</v>
      </c>
      <c r="W81" s="5">
        <v>69.192543475864397</v>
      </c>
      <c r="X81" s="5">
        <v>27.620355606079102</v>
      </c>
      <c r="Y81" s="19">
        <v>1</v>
      </c>
      <c r="Z81" s="19">
        <v>1</v>
      </c>
      <c r="AA81" s="19">
        <v>0</v>
      </c>
      <c r="AB81" s="19">
        <v>0</v>
      </c>
      <c r="AC81" s="19">
        <v>511.3427734375</v>
      </c>
      <c r="AD81" s="19">
        <v>950.2845458984375</v>
      </c>
      <c r="AE81" s="19">
        <v>685.146240234375</v>
      </c>
      <c r="AF81" s="5" t="e">
        <v>#DIV/0!</v>
      </c>
      <c r="AG81" s="5">
        <v>0.46190562011712416</v>
      </c>
      <c r="AH81" s="5">
        <v>0.27900938388237179</v>
      </c>
      <c r="AI81" s="19">
        <v>-1</v>
      </c>
      <c r="AJ81" s="19">
        <v>0.87</v>
      </c>
      <c r="AK81" s="19">
        <v>0.92</v>
      </c>
      <c r="AL81" s="19">
        <v>9.9839849472045898</v>
      </c>
      <c r="AM81" s="5">
        <v>0.87499199247360226</v>
      </c>
      <c r="AN81" s="5">
        <v>2.3870562077351738E-2</v>
      </c>
      <c r="AO81" s="5">
        <v>0.60403981188110278</v>
      </c>
      <c r="AP81" s="5">
        <v>1.8584100436389333</v>
      </c>
      <c r="AQ81" s="5">
        <v>-1</v>
      </c>
      <c r="AR81" s="19">
        <v>1787.2193603515625</v>
      </c>
      <c r="AS81" s="19">
        <v>0.5</v>
      </c>
      <c r="AT81" s="5">
        <v>218.15780402960885</v>
      </c>
      <c r="AU81" s="5">
        <v>1.3812297001782468</v>
      </c>
      <c r="AV81" s="5">
        <v>0.71326709375126818</v>
      </c>
      <c r="AW81" s="5">
        <v>27.620355606079102</v>
      </c>
      <c r="AX81" s="19">
        <v>2</v>
      </c>
      <c r="AY81" s="5">
        <v>4.644859790802002</v>
      </c>
      <c r="AZ81" s="19">
        <v>1</v>
      </c>
      <c r="BA81" s="5">
        <v>9.2897195816040039</v>
      </c>
      <c r="BB81" s="19">
        <v>25.647634506225586</v>
      </c>
      <c r="BC81" s="19">
        <v>27.620355606079102</v>
      </c>
      <c r="BD81" s="19">
        <v>24.995779037475586</v>
      </c>
      <c r="BE81" s="19">
        <v>399.43490600585937</v>
      </c>
      <c r="BF81" s="19">
        <v>378.42092895507812</v>
      </c>
      <c r="BG81" s="19">
        <v>28.933629989624023</v>
      </c>
      <c r="BH81" s="19">
        <v>29.69786262512207</v>
      </c>
      <c r="BI81" s="19">
        <v>88.400566101074219</v>
      </c>
      <c r="BJ81" s="19">
        <v>90.735519409179688</v>
      </c>
      <c r="BK81" s="19">
        <v>350.73355102539062</v>
      </c>
      <c r="BL81" s="19">
        <v>1787.2193603515625</v>
      </c>
      <c r="BM81" s="19">
        <v>0.20093752443790436</v>
      </c>
      <c r="BN81" s="19">
        <v>100.96321868896484</v>
      </c>
      <c r="BO81" s="19">
        <v>1.6368281841278076</v>
      </c>
      <c r="BP81" s="19">
        <v>-0.14465883374214172</v>
      </c>
      <c r="BQ81" s="19">
        <v>0.25</v>
      </c>
      <c r="BR81" s="19">
        <v>-1.355140209197998</v>
      </c>
      <c r="BS81" s="19">
        <v>7.355140209197998</v>
      </c>
      <c r="BT81" s="19">
        <v>1</v>
      </c>
      <c r="BU81" s="19">
        <v>0</v>
      </c>
      <c r="BV81" s="19">
        <v>0.15999999642372131</v>
      </c>
      <c r="BW81" s="19">
        <v>111115</v>
      </c>
      <c r="BX81" s="5">
        <v>1.7536677551269531</v>
      </c>
      <c r="BY81" s="5">
        <v>1.3812297001782469E-3</v>
      </c>
      <c r="BZ81" s="5">
        <v>300.77035560607908</v>
      </c>
      <c r="CA81" s="5">
        <v>298.79763450622556</v>
      </c>
      <c r="CB81" s="5">
        <v>285.95509126465549</v>
      </c>
      <c r="CC81" s="5">
        <v>0.80704061773298152</v>
      </c>
      <c r="CD81" s="5">
        <v>3.7116588925663034</v>
      </c>
      <c r="CE81" s="5">
        <v>36.762485791986578</v>
      </c>
      <c r="CF81" s="5">
        <v>7.0646231668645072</v>
      </c>
      <c r="CG81" s="5">
        <v>26.633995056152344</v>
      </c>
      <c r="CH81" s="5">
        <v>3.5029387989376626</v>
      </c>
      <c r="CI81" s="5">
        <v>0.18901662057255272</v>
      </c>
      <c r="CJ81" s="5">
        <v>2.9983917988150353</v>
      </c>
      <c r="CK81" s="5">
        <v>0.50454700012262732</v>
      </c>
      <c r="CL81" s="5">
        <v>0.11848193104612205</v>
      </c>
      <c r="CM81" s="5">
        <v>6.9859018985994048</v>
      </c>
      <c r="CN81" s="5">
        <v>0.18284544585555457</v>
      </c>
      <c r="CO81" s="5">
        <v>80.526976881629537</v>
      </c>
      <c r="CP81" s="5">
        <v>373.14155060452464</v>
      </c>
      <c r="CQ81" s="5">
        <v>7.8400603656392551E-2</v>
      </c>
      <c r="CR81" s="5">
        <v>0</v>
      </c>
      <c r="CS81" s="5">
        <v>1563.8026291014107</v>
      </c>
      <c r="CT81" s="5">
        <v>438.9417724609375</v>
      </c>
      <c r="CU81" s="5">
        <v>0.27900938388237179</v>
      </c>
      <c r="CV81" s="5" t="e">
        <v>#DIV/0!</v>
      </c>
    </row>
    <row r="82" spans="1:100" hidden="1" x14ac:dyDescent="0.3">
      <c r="A82" s="4" t="str">
        <f>VLOOKUP(B82,ListCodeMtrx!A$1:B$91,2,TRUE)</f>
        <v>M47</v>
      </c>
      <c r="B82" s="22">
        <v>47</v>
      </c>
      <c r="C82" s="10">
        <v>11</v>
      </c>
      <c r="D82" s="10">
        <v>2</v>
      </c>
      <c r="E82" s="10">
        <v>4</v>
      </c>
      <c r="F82" s="1">
        <v>68</v>
      </c>
      <c r="G82" s="3">
        <v>41312</v>
      </c>
      <c r="H82" s="11">
        <v>2</v>
      </c>
      <c r="I82" s="11"/>
      <c r="J82" s="11"/>
      <c r="K82" s="11"/>
      <c r="L82" s="11"/>
      <c r="M82" s="1">
        <v>42.3</v>
      </c>
      <c r="N82" s="8">
        <v>8</v>
      </c>
      <c r="O82" s="8" t="s">
        <v>267</v>
      </c>
      <c r="P82" s="12">
        <v>0.15763888888888888</v>
      </c>
      <c r="Q82" s="12">
        <f t="shared" si="7"/>
        <v>0.46034722222222224</v>
      </c>
      <c r="R82" s="8">
        <v>1720</v>
      </c>
      <c r="S82" s="8">
        <v>0</v>
      </c>
      <c r="T82" s="13" t="s">
        <v>747</v>
      </c>
      <c r="U82">
        <v>38.511179077844886</v>
      </c>
      <c r="V82" s="25">
        <v>8.7034381651471482E-2</v>
      </c>
      <c r="W82">
        <v>-336.09309796035132</v>
      </c>
      <c r="X82">
        <v>27.53972053527832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t="e">
        <v>#DIV/0!</v>
      </c>
      <c r="AG82">
        <v>0.46190562011712416</v>
      </c>
      <c r="AH82">
        <v>0.27900938388237179</v>
      </c>
      <c r="AI82" s="8">
        <v>-1</v>
      </c>
      <c r="AJ82" s="8">
        <v>0.87</v>
      </c>
      <c r="AK82" s="8">
        <v>0.92</v>
      </c>
      <c r="AL82" s="8">
        <v>9.899907112121582</v>
      </c>
      <c r="AM82">
        <v>0.87494995355606076</v>
      </c>
      <c r="AN82">
        <v>2.5055307717211147E-2</v>
      </c>
      <c r="AO82">
        <v>0.60403981188110278</v>
      </c>
      <c r="AP82">
        <v>1.8584100436389333</v>
      </c>
      <c r="AQ82">
        <v>-1</v>
      </c>
      <c r="AR82" s="8">
        <v>1787.2193603515625</v>
      </c>
      <c r="AS82" s="8">
        <v>0.5</v>
      </c>
      <c r="AT82">
        <v>218.14732265604943</v>
      </c>
      <c r="AU82">
        <v>0.58757288000009755</v>
      </c>
      <c r="AV82">
        <v>0.66502744418307191</v>
      </c>
      <c r="AW82">
        <v>27.53972053527832</v>
      </c>
      <c r="AX82" s="8">
        <v>2</v>
      </c>
      <c r="AY82">
        <v>4.644859790802002</v>
      </c>
      <c r="AZ82" s="8">
        <v>1</v>
      </c>
      <c r="BA82">
        <v>9.2897195816040039</v>
      </c>
      <c r="BB82" s="8">
        <v>25.562353134155273</v>
      </c>
      <c r="BC82" s="8">
        <v>27.53972053527832</v>
      </c>
      <c r="BD82" s="8">
        <v>25.004999160766602</v>
      </c>
      <c r="BE82" s="8">
        <v>399.87530517578125</v>
      </c>
      <c r="BF82" s="8">
        <v>377.78509521484375</v>
      </c>
      <c r="BG82" s="8">
        <v>29.680194854736328</v>
      </c>
      <c r="BH82" s="8">
        <v>30.005243301391602</v>
      </c>
      <c r="BI82" s="8">
        <v>91.133979797363281</v>
      </c>
      <c r="BJ82" s="8">
        <v>92.132057189941406</v>
      </c>
      <c r="BK82" s="8">
        <v>350.681640625</v>
      </c>
      <c r="BL82" s="8">
        <v>1802.34130859375</v>
      </c>
      <c r="BM82" s="8">
        <v>0.14059065282344818</v>
      </c>
      <c r="BN82" s="8">
        <v>100.95470428466797</v>
      </c>
      <c r="BO82" s="8">
        <v>4.2688474655151367</v>
      </c>
      <c r="BP82" s="8">
        <v>-0.1441972553730011</v>
      </c>
      <c r="BQ82" s="8">
        <v>0.25</v>
      </c>
      <c r="BR82" s="8">
        <v>-1.355140209197998</v>
      </c>
      <c r="BS82" s="8">
        <v>7.355140209197998</v>
      </c>
      <c r="BT82" s="8">
        <v>1</v>
      </c>
      <c r="BU82" s="8">
        <v>0</v>
      </c>
      <c r="BV82" s="8">
        <v>0.15999999642372131</v>
      </c>
      <c r="BW82" s="8">
        <v>111115</v>
      </c>
      <c r="BX82">
        <v>1.7534082031249998</v>
      </c>
      <c r="BY82">
        <v>5.875728800000976E-4</v>
      </c>
      <c r="BZ82">
        <v>300.6897205352783</v>
      </c>
      <c r="CA82">
        <v>298.71235313415525</v>
      </c>
      <c r="CB82">
        <v>288.37460292932519</v>
      </c>
      <c r="CC82">
        <v>0.95633525807466957</v>
      </c>
      <c r="CD82">
        <v>3.6941979086645755</v>
      </c>
      <c r="CE82">
        <v>36.592627702101197</v>
      </c>
      <c r="CF82">
        <v>6.5873844007095954</v>
      </c>
      <c r="CG82">
        <v>26.551036834716797</v>
      </c>
      <c r="CH82">
        <v>3.4858610234729634</v>
      </c>
      <c r="CI82">
        <v>8.6226534541572059E-2</v>
      </c>
      <c r="CJ82">
        <v>3.0291704644815036</v>
      </c>
      <c r="CK82">
        <v>0.45669055899145983</v>
      </c>
      <c r="CL82">
        <v>5.396358649078474E-2</v>
      </c>
      <c r="CM82">
        <v>-33.930179316705207</v>
      </c>
      <c r="CN82">
        <v>-0.88964096841675955</v>
      </c>
      <c r="CO82">
        <v>81.550810274962615</v>
      </c>
      <c r="CP82">
        <v>372.18857625661337</v>
      </c>
      <c r="CQ82">
        <v>8.4382435646737086E-2</v>
      </c>
      <c r="CR82">
        <v>0</v>
      </c>
      <c r="CS82">
        <v>1576.9584442462713</v>
      </c>
      <c r="CT82">
        <v>438.9417724609375</v>
      </c>
      <c r="CU82">
        <v>0.27900938388237179</v>
      </c>
      <c r="CV82" t="e">
        <v>#DIV/0!</v>
      </c>
    </row>
    <row r="83" spans="1:100" x14ac:dyDescent="0.3">
      <c r="A83" s="4" t="str">
        <f>VLOOKUP(B83,ListCodeMtrx!A$1:B$91,2,TRUE)</f>
        <v>M47</v>
      </c>
      <c r="B83" s="22">
        <v>47</v>
      </c>
      <c r="C83" s="10">
        <v>11</v>
      </c>
      <c r="D83" s="10">
        <v>2</v>
      </c>
      <c r="E83" s="10">
        <v>4</v>
      </c>
      <c r="F83" s="1">
        <v>68</v>
      </c>
      <c r="G83" s="3">
        <v>41312</v>
      </c>
      <c r="H83" s="11">
        <v>2</v>
      </c>
      <c r="I83" s="11"/>
      <c r="J83" s="11"/>
      <c r="K83" s="11"/>
      <c r="L83" s="11"/>
      <c r="M83" s="1">
        <v>42.3</v>
      </c>
      <c r="N83" s="8">
        <v>9</v>
      </c>
      <c r="O83" s="8" t="s">
        <v>268</v>
      </c>
      <c r="P83" s="12">
        <v>0.15763888888888888</v>
      </c>
      <c r="Q83" s="12">
        <f t="shared" si="7"/>
        <v>0.4627430555555555</v>
      </c>
      <c r="R83" s="8">
        <v>1927</v>
      </c>
      <c r="S83" s="8">
        <v>0</v>
      </c>
      <c r="T83" s="13">
        <v>50</v>
      </c>
      <c r="U83" s="14">
        <v>0.6262366662843869</v>
      </c>
      <c r="V83" s="25">
        <v>1.740954135020022E-2</v>
      </c>
      <c r="W83" s="14">
        <v>-9.0771346877676731</v>
      </c>
      <c r="X83" s="15">
        <v>27.780996322631836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t="e">
        <v>#DIV/0!</v>
      </c>
      <c r="AG83">
        <v>0.46190562011712416</v>
      </c>
      <c r="AH83">
        <v>0.27900938388237179</v>
      </c>
      <c r="AI83" s="8">
        <v>-1</v>
      </c>
      <c r="AJ83" s="8">
        <v>0.87</v>
      </c>
      <c r="AK83" s="8">
        <v>0.92</v>
      </c>
      <c r="AL83" s="8">
        <v>9.899907112121582</v>
      </c>
      <c r="AM83">
        <v>0.87494995355606076</v>
      </c>
      <c r="AN83">
        <v>1.0319499268680152E-3</v>
      </c>
      <c r="AO83">
        <v>0.60403981188110278</v>
      </c>
      <c r="AP83">
        <v>1.8584100436389333</v>
      </c>
      <c r="AQ83">
        <v>-1</v>
      </c>
      <c r="AR83" s="8">
        <v>1787.2193603515625</v>
      </c>
      <c r="AS83" s="8">
        <v>0.5</v>
      </c>
      <c r="AT83">
        <v>218.14732265604943</v>
      </c>
      <c r="AU83">
        <v>0.12317187541238851</v>
      </c>
      <c r="AV83">
        <v>0.69146327065757696</v>
      </c>
      <c r="AW83">
        <v>27.780996322631836</v>
      </c>
      <c r="AX83" s="8">
        <v>2</v>
      </c>
      <c r="AY83">
        <v>4.644859790802002</v>
      </c>
      <c r="AZ83" s="8">
        <v>1</v>
      </c>
      <c r="BA83">
        <v>9.2897195816040039</v>
      </c>
      <c r="BB83" s="8">
        <v>25.611040115356445</v>
      </c>
      <c r="BC83" s="8">
        <v>27.780996322631836</v>
      </c>
      <c r="BD83" s="8">
        <v>25.003250122070312</v>
      </c>
      <c r="BE83" s="8">
        <v>49.154376983642578</v>
      </c>
      <c r="BF83" s="8">
        <v>48.793796539306641</v>
      </c>
      <c r="BG83" s="8">
        <v>30.195747375488281</v>
      </c>
      <c r="BH83" s="8">
        <v>30.26386833190918</v>
      </c>
      <c r="BI83" s="8">
        <v>92.446914672851562</v>
      </c>
      <c r="BJ83" s="8">
        <v>92.655471801757812</v>
      </c>
      <c r="BK83" s="8">
        <v>350.6827392578125</v>
      </c>
      <c r="BL83" s="8">
        <v>1801.116943359375</v>
      </c>
      <c r="BM83" s="8">
        <v>0.10822215676307678</v>
      </c>
      <c r="BN83" s="8">
        <v>100.95193481445312</v>
      </c>
      <c r="BO83" s="8">
        <v>6.5895528793334961</v>
      </c>
      <c r="BP83" s="8">
        <v>1.009350061416626</v>
      </c>
      <c r="BQ83" s="8">
        <v>0</v>
      </c>
      <c r="BR83" s="8">
        <v>-1.355140209197998</v>
      </c>
      <c r="BS83" s="8">
        <v>7.355140209197998</v>
      </c>
      <c r="BT83" s="8">
        <v>1</v>
      </c>
      <c r="BU83" s="8">
        <v>0</v>
      </c>
      <c r="BV83" s="8">
        <v>0.15999999642372131</v>
      </c>
      <c r="BW83" s="8">
        <v>111115</v>
      </c>
      <c r="BX83">
        <v>1.7534136962890623</v>
      </c>
      <c r="BY83">
        <v>1.2317187541238851E-4</v>
      </c>
      <c r="BZ83">
        <v>300.93099632263181</v>
      </c>
      <c r="CA83">
        <v>298.76104011535642</v>
      </c>
      <c r="CB83">
        <v>288.17870449620386</v>
      </c>
      <c r="CC83">
        <v>1.0281407949978634</v>
      </c>
      <c r="CD83">
        <v>3.7466593337336649</v>
      </c>
      <c r="CE83">
        <v>37.113298924086216</v>
      </c>
      <c r="CF83">
        <v>6.8494305921770362</v>
      </c>
      <c r="CG83">
        <v>26.696018218994141</v>
      </c>
      <c r="CH83">
        <v>3.5157545636608054</v>
      </c>
      <c r="CI83">
        <v>1.7376975762464168E-2</v>
      </c>
      <c r="CJ83">
        <v>3.0551960630760879</v>
      </c>
      <c r="CK83">
        <v>0.46055850058471748</v>
      </c>
      <c r="CL83">
        <v>1.0863530978622842E-2</v>
      </c>
      <c r="CM83">
        <v>-0.9163543093015335</v>
      </c>
      <c r="CN83">
        <v>-0.18603050657178191</v>
      </c>
      <c r="CO83">
        <v>80.936850027585393</v>
      </c>
      <c r="CP83">
        <v>48.702790616893431</v>
      </c>
      <c r="CQ83">
        <v>1.0407129139588411E-2</v>
      </c>
      <c r="CR83">
        <v>0</v>
      </c>
      <c r="CS83">
        <v>1575.8871859413193</v>
      </c>
      <c r="CT83">
        <v>438.9417724609375</v>
      </c>
      <c r="CU83">
        <v>0.27900938388237179</v>
      </c>
      <c r="CV83" t="e">
        <v>#DIV/0!</v>
      </c>
    </row>
    <row r="84" spans="1:100" x14ac:dyDescent="0.3">
      <c r="A84" s="4" t="str">
        <f>VLOOKUP(B84,ListCodeMtrx!A$1:B$91,2,TRUE)</f>
        <v>M47</v>
      </c>
      <c r="B84" s="22">
        <v>47</v>
      </c>
      <c r="C84" s="10">
        <v>11</v>
      </c>
      <c r="D84" s="10">
        <v>2</v>
      </c>
      <c r="E84" s="10">
        <v>4</v>
      </c>
      <c r="F84" s="1">
        <v>68</v>
      </c>
      <c r="G84" s="3">
        <v>41312</v>
      </c>
      <c r="H84" s="11">
        <v>2</v>
      </c>
      <c r="I84" s="11"/>
      <c r="J84" s="11"/>
      <c r="K84" s="11"/>
      <c r="L84" s="11"/>
      <c r="M84" s="1">
        <v>42.3</v>
      </c>
      <c r="N84" s="8">
        <v>10</v>
      </c>
      <c r="O84" s="8" t="s">
        <v>269</v>
      </c>
      <c r="P84" s="12">
        <v>0.15763888888888888</v>
      </c>
      <c r="Q84" s="12">
        <f t="shared" ref="Q84:Q147" si="50">O84-P84</f>
        <v>0.46513888888888888</v>
      </c>
      <c r="R84" s="8">
        <v>2133.5</v>
      </c>
      <c r="S84" s="8">
        <v>0</v>
      </c>
      <c r="T84" s="13">
        <v>150</v>
      </c>
      <c r="U84" s="14">
        <v>13.945623018417807</v>
      </c>
      <c r="V84" s="25">
        <v>4.1127997003996497E-2</v>
      </c>
      <c r="W84" s="14">
        <v>-400.30117596718674</v>
      </c>
      <c r="X84" s="15">
        <v>27.777074813842773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t="e">
        <v>#DIV/0!</v>
      </c>
      <c r="AG84">
        <v>0.46190562011712416</v>
      </c>
      <c r="AH84">
        <v>0.27900938388237179</v>
      </c>
      <c r="AI84" s="8">
        <v>-1</v>
      </c>
      <c r="AJ84" s="8">
        <v>0.87</v>
      </c>
      <c r="AK84" s="8">
        <v>0.92</v>
      </c>
      <c r="AL84" s="8">
        <v>9.899907112121582</v>
      </c>
      <c r="AM84">
        <v>0.87494995355606076</v>
      </c>
      <c r="AN84">
        <v>9.4830282871854292E-3</v>
      </c>
      <c r="AO84">
        <v>0.60403981188110278</v>
      </c>
      <c r="AP84">
        <v>1.8584100436389333</v>
      </c>
      <c r="AQ84">
        <v>-1</v>
      </c>
      <c r="AR84" s="8">
        <v>1787.2193603515625</v>
      </c>
      <c r="AS84" s="8">
        <v>0.5</v>
      </c>
      <c r="AT84">
        <v>218.14732265604943</v>
      </c>
      <c r="AU84">
        <v>0.29214789926740703</v>
      </c>
      <c r="AV84">
        <v>0.69600266542005995</v>
      </c>
      <c r="AW84">
        <v>27.777074813842773</v>
      </c>
      <c r="AX84" s="8">
        <v>2</v>
      </c>
      <c r="AY84">
        <v>4.644859790802002</v>
      </c>
      <c r="AZ84" s="8">
        <v>1</v>
      </c>
      <c r="BA84">
        <v>9.2897195816040039</v>
      </c>
      <c r="BB84" s="8">
        <v>25.618808746337891</v>
      </c>
      <c r="BC84" s="8">
        <v>27.777074813842773</v>
      </c>
      <c r="BD84" s="8">
        <v>24.998964309692383</v>
      </c>
      <c r="BE84" s="8">
        <v>150.78933715820312</v>
      </c>
      <c r="BF84" s="8">
        <v>142.81240844726562</v>
      </c>
      <c r="BG84" s="8">
        <v>30.050069808959961</v>
      </c>
      <c r="BH84" s="8">
        <v>30.211647033691406</v>
      </c>
      <c r="BI84" s="8">
        <v>91.954719543457031</v>
      </c>
      <c r="BJ84" s="8">
        <v>92.44915771484375</v>
      </c>
      <c r="BK84" s="8">
        <v>350.69500732421875</v>
      </c>
      <c r="BL84" s="8">
        <v>1801.29052734375</v>
      </c>
      <c r="BM84" s="8">
        <v>0.10417858511209488</v>
      </c>
      <c r="BN84" s="8">
        <v>100.94778442382812</v>
      </c>
      <c r="BO84" s="8">
        <v>10.723753929138184</v>
      </c>
      <c r="BP84" s="8">
        <v>1.6625750064849854</v>
      </c>
      <c r="BQ84" s="8">
        <v>0.25</v>
      </c>
      <c r="BR84" s="8">
        <v>-1.355140209197998</v>
      </c>
      <c r="BS84" s="8">
        <v>7.355140209197998</v>
      </c>
      <c r="BT84" s="8">
        <v>1</v>
      </c>
      <c r="BU84" s="8">
        <v>0</v>
      </c>
      <c r="BV84" s="8">
        <v>0.15999999642372131</v>
      </c>
      <c r="BW84" s="8">
        <v>111115</v>
      </c>
      <c r="BX84">
        <v>1.7534750366210936</v>
      </c>
      <c r="BY84">
        <v>2.9214789926740705E-4</v>
      </c>
      <c r="BZ84">
        <v>300.92707481384275</v>
      </c>
      <c r="CA84">
        <v>298.76880874633787</v>
      </c>
      <c r="CB84">
        <v>288.20647793308308</v>
      </c>
      <c r="CC84">
        <v>0.99904460400237438</v>
      </c>
      <c r="CD84">
        <v>3.7458014972659264</v>
      </c>
      <c r="CE84">
        <v>37.106326985238439</v>
      </c>
      <c r="CF84">
        <v>6.8946799515470332</v>
      </c>
      <c r="CG84">
        <v>26.697941780090332</v>
      </c>
      <c r="CH84">
        <v>3.5161526801646081</v>
      </c>
      <c r="CI84">
        <v>4.094671527976828E-2</v>
      </c>
      <c r="CJ84">
        <v>3.0497988318458664</v>
      </c>
      <c r="CK84">
        <v>0.46635384831874171</v>
      </c>
      <c r="CL84">
        <v>2.5607922571398239E-2</v>
      </c>
      <c r="CM84">
        <v>-40.40951681614046</v>
      </c>
      <c r="CN84">
        <v>-2.8029859612303958</v>
      </c>
      <c r="CO84">
        <v>80.856680785016664</v>
      </c>
      <c r="CP84">
        <v>140.78580356328769</v>
      </c>
      <c r="CQ84">
        <v>8.0093074742546663E-2</v>
      </c>
      <c r="CR84">
        <v>0</v>
      </c>
      <c r="CS84">
        <v>1576.0390632403862</v>
      </c>
      <c r="CT84">
        <v>438.9417724609375</v>
      </c>
      <c r="CU84">
        <v>0.27900938388237179</v>
      </c>
      <c r="CV84" t="e">
        <v>#DIV/0!</v>
      </c>
    </row>
    <row r="85" spans="1:100" hidden="1" x14ac:dyDescent="0.3">
      <c r="A85" s="4" t="str">
        <f>VLOOKUP(B85,ListCodeMtrx!A$1:B$91,2,TRUE)</f>
        <v>M47</v>
      </c>
      <c r="B85" s="22">
        <v>47</v>
      </c>
      <c r="C85" s="10">
        <v>11</v>
      </c>
      <c r="D85" s="10">
        <v>2</v>
      </c>
      <c r="E85" s="10">
        <v>4</v>
      </c>
      <c r="F85" s="1">
        <v>68</v>
      </c>
      <c r="G85" s="3">
        <v>41312</v>
      </c>
      <c r="H85" s="11">
        <v>2</v>
      </c>
      <c r="I85" s="11"/>
      <c r="J85" s="11"/>
      <c r="K85" s="11"/>
      <c r="L85" s="11"/>
      <c r="M85" s="1">
        <v>42.3</v>
      </c>
      <c r="N85" s="8">
        <v>11</v>
      </c>
      <c r="O85" s="8" t="s">
        <v>270</v>
      </c>
      <c r="P85" s="12">
        <v>0.15763888888888888</v>
      </c>
      <c r="Q85" s="12">
        <f t="shared" si="50"/>
        <v>0.46753472222222225</v>
      </c>
      <c r="R85" s="8">
        <v>2341</v>
      </c>
      <c r="S85" s="8">
        <v>0</v>
      </c>
      <c r="T85" s="13" t="s">
        <v>192</v>
      </c>
      <c r="U85" s="14">
        <v>36.818515670473076</v>
      </c>
      <c r="V85" s="25">
        <v>3.7516934474585872E-2</v>
      </c>
      <c r="W85" s="14">
        <v>-1192.3299211001372</v>
      </c>
      <c r="X85" s="15">
        <v>27.696554183959961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t="e">
        <v>#DIV/0!</v>
      </c>
      <c r="AG85">
        <v>0.46190562011712416</v>
      </c>
      <c r="AH85">
        <v>0.27900938388237179</v>
      </c>
      <c r="AI85" s="8">
        <v>-1</v>
      </c>
      <c r="AJ85" s="8">
        <v>0.87</v>
      </c>
      <c r="AK85" s="8">
        <v>0.92</v>
      </c>
      <c r="AL85" s="8">
        <v>9.899907112121582</v>
      </c>
      <c r="AM85">
        <v>0.87494995355606076</v>
      </c>
      <c r="AN85">
        <v>2.399555131337584E-2</v>
      </c>
      <c r="AO85">
        <v>0.60403981188110278</v>
      </c>
      <c r="AP85">
        <v>1.8584100436389333</v>
      </c>
      <c r="AQ85">
        <v>-1</v>
      </c>
      <c r="AR85" s="8">
        <v>1787.2193603515625</v>
      </c>
      <c r="AS85" s="8">
        <v>0.5</v>
      </c>
      <c r="AT85">
        <v>218.14732265604943</v>
      </c>
      <c r="AU85">
        <v>0.25486063745574739</v>
      </c>
      <c r="AV85">
        <v>0.66530539375194087</v>
      </c>
      <c r="AW85">
        <v>27.696554183959961</v>
      </c>
      <c r="AX85" s="8">
        <v>2</v>
      </c>
      <c r="AY85">
        <v>4.644859790802002</v>
      </c>
      <c r="AZ85" s="8">
        <v>1</v>
      </c>
      <c r="BA85">
        <v>9.2897195816040039</v>
      </c>
      <c r="BB85" s="8">
        <v>25.615018844604492</v>
      </c>
      <c r="BC85" s="8">
        <v>27.696554183959961</v>
      </c>
      <c r="BD85" s="8">
        <v>25.002487182617187</v>
      </c>
      <c r="BE85" s="8">
        <v>399.93093872070312</v>
      </c>
      <c r="BF85" s="8">
        <v>378.87808227539062</v>
      </c>
      <c r="BG85" s="8">
        <v>30.203516006469727</v>
      </c>
      <c r="BH85" s="8">
        <v>30.344453811645508</v>
      </c>
      <c r="BI85" s="8">
        <v>92.436447143554688</v>
      </c>
      <c r="BJ85" s="8">
        <v>92.867790222167969</v>
      </c>
      <c r="BK85" s="8">
        <v>350.68948364257812</v>
      </c>
      <c r="BL85" s="8">
        <v>1801.318603515625</v>
      </c>
      <c r="BM85" s="8">
        <v>0.22959569096565247</v>
      </c>
      <c r="BN85" s="8">
        <v>100.93837738037109</v>
      </c>
      <c r="BO85" s="8">
        <v>12.137755393981934</v>
      </c>
      <c r="BP85" s="8">
        <v>1.3362486362457275</v>
      </c>
      <c r="BQ85" s="8">
        <v>0.25</v>
      </c>
      <c r="BR85" s="8">
        <v>-1.355140209197998</v>
      </c>
      <c r="BS85" s="8">
        <v>7.355140209197998</v>
      </c>
      <c r="BT85" s="8">
        <v>1</v>
      </c>
      <c r="BU85" s="8">
        <v>0</v>
      </c>
      <c r="BV85" s="8">
        <v>0.15999999642372131</v>
      </c>
      <c r="BW85" s="8">
        <v>111115</v>
      </c>
      <c r="BX85">
        <v>1.7534474182128903</v>
      </c>
      <c r="BY85">
        <v>2.548606374557474E-4</v>
      </c>
      <c r="BZ85">
        <v>300.84655418395994</v>
      </c>
      <c r="CA85">
        <v>298.76501884460447</v>
      </c>
      <c r="CB85">
        <v>288.21097012048267</v>
      </c>
      <c r="CC85">
        <v>1.0092646029037733</v>
      </c>
      <c r="CD85">
        <v>3.7282253239930552</v>
      </c>
      <c r="CE85">
        <v>36.935657385731481</v>
      </c>
      <c r="CF85">
        <v>6.5912035740859736</v>
      </c>
      <c r="CG85">
        <v>26.655786514282227</v>
      </c>
      <c r="CH85">
        <v>3.5074368837085865</v>
      </c>
      <c r="CI85">
        <v>3.7366030145104777E-2</v>
      </c>
      <c r="CJ85">
        <v>3.0629199302411143</v>
      </c>
      <c r="CK85">
        <v>0.44451695346747222</v>
      </c>
      <c r="CL85">
        <v>2.3367279930158805E-2</v>
      </c>
      <c r="CM85">
        <v>-120.35184753791374</v>
      </c>
      <c r="CN85">
        <v>-3.1470015735391166</v>
      </c>
      <c r="CO85">
        <v>81.607973364593633</v>
      </c>
      <c r="CP85">
        <v>373.52754443423049</v>
      </c>
      <c r="CQ85">
        <v>8.0440773135243185E-2</v>
      </c>
      <c r="CR85">
        <v>0</v>
      </c>
      <c r="CS85">
        <v>1576.0636284856644</v>
      </c>
      <c r="CT85">
        <v>438.9417724609375</v>
      </c>
      <c r="CU85">
        <v>0.27900938388237179</v>
      </c>
      <c r="CV85" t="e">
        <v>#DIV/0!</v>
      </c>
    </row>
    <row r="86" spans="1:100" s="5" customFormat="1" x14ac:dyDescent="0.3">
      <c r="A86" s="4" t="str">
        <f>VLOOKUP(B86,ListCodeMtrx!A$1:B$91,2,TRUE)</f>
        <v>M47</v>
      </c>
      <c r="B86" s="22">
        <v>47</v>
      </c>
      <c r="C86" s="10">
        <v>11</v>
      </c>
      <c r="D86" s="10">
        <v>2</v>
      </c>
      <c r="E86" s="10">
        <v>4</v>
      </c>
      <c r="F86" s="1">
        <v>68</v>
      </c>
      <c r="G86" s="3">
        <v>41312</v>
      </c>
      <c r="H86" s="11">
        <v>2</v>
      </c>
      <c r="I86" s="11"/>
      <c r="J86" s="11"/>
      <c r="K86" s="11"/>
      <c r="L86" s="11"/>
      <c r="M86" s="1">
        <v>42.3</v>
      </c>
      <c r="N86" s="8">
        <v>12</v>
      </c>
      <c r="O86" s="8" t="s">
        <v>271</v>
      </c>
      <c r="P86" s="12">
        <v>0.15763888888888888</v>
      </c>
      <c r="Q86" s="12">
        <f t="shared" si="50"/>
        <v>0.46993055555555563</v>
      </c>
      <c r="R86" s="8">
        <v>2548</v>
      </c>
      <c r="S86" s="8">
        <v>0</v>
      </c>
      <c r="T86" s="13">
        <v>800</v>
      </c>
      <c r="U86" s="14">
        <v>54.636266245565764</v>
      </c>
      <c r="V86" s="25">
        <v>1.8947943966449381E-2</v>
      </c>
      <c r="W86" s="14">
        <v>-3837.8575692718887</v>
      </c>
      <c r="X86" s="15">
        <v>27.715991973876953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t="e">
        <v>#DIV/0!</v>
      </c>
      <c r="AG86">
        <v>0.46190562011712416</v>
      </c>
      <c r="AH86">
        <v>0.27900938388237179</v>
      </c>
      <c r="AI86" s="8">
        <v>-1</v>
      </c>
      <c r="AJ86" s="8">
        <v>0.87</v>
      </c>
      <c r="AK86" s="8">
        <v>0.92</v>
      </c>
      <c r="AL86" s="8">
        <v>9.899907112121582</v>
      </c>
      <c r="AM86">
        <v>0.87494995355606076</v>
      </c>
      <c r="AN86">
        <v>3.5312100260665807E-2</v>
      </c>
      <c r="AO86">
        <v>0.60403981188110278</v>
      </c>
      <c r="AP86">
        <v>1.8584100436389333</v>
      </c>
      <c r="AQ86">
        <v>-1</v>
      </c>
      <c r="AR86" s="8">
        <v>1787.2193603515625</v>
      </c>
      <c r="AS86" s="8">
        <v>0.5</v>
      </c>
      <c r="AT86">
        <v>218.14732265604943</v>
      </c>
      <c r="AU86">
        <v>0.12924285037766611</v>
      </c>
      <c r="AV86">
        <v>0.66661818804164863</v>
      </c>
      <c r="AW86">
        <v>27.715991973876953</v>
      </c>
      <c r="AX86" s="8">
        <v>2</v>
      </c>
      <c r="AY86">
        <v>4.644859790802002</v>
      </c>
      <c r="AZ86" s="8">
        <v>1</v>
      </c>
      <c r="BA86">
        <v>9.2897195816040039</v>
      </c>
      <c r="BB86" s="8">
        <v>25.651655197143555</v>
      </c>
      <c r="BC86" s="8">
        <v>27.715991973876953</v>
      </c>
      <c r="BD86" s="8">
        <v>25.001874923706055</v>
      </c>
      <c r="BE86" s="8">
        <v>798.22003173828125</v>
      </c>
      <c r="BF86" s="8">
        <v>767.00274658203125</v>
      </c>
      <c r="BG86" s="8">
        <v>30.304073333740234</v>
      </c>
      <c r="BH86" s="8">
        <v>30.375545501708984</v>
      </c>
      <c r="BI86" s="8">
        <v>92.53631591796875</v>
      </c>
      <c r="BJ86" s="8">
        <v>92.754562377929687</v>
      </c>
      <c r="BK86" s="8">
        <v>350.67364501953125</v>
      </c>
      <c r="BL86" s="8">
        <v>1800.7408447265625</v>
      </c>
      <c r="BM86" s="8">
        <v>0.11732525378465652</v>
      </c>
      <c r="BN86" s="8">
        <v>100.93130493164062</v>
      </c>
      <c r="BO86" s="8">
        <v>11.061705589294434</v>
      </c>
      <c r="BP86" s="8">
        <v>0.78494095802307129</v>
      </c>
      <c r="BQ86" s="8">
        <v>0</v>
      </c>
      <c r="BR86" s="8">
        <v>-1.355140209197998</v>
      </c>
      <c r="BS86" s="8">
        <v>7.355140209197998</v>
      </c>
      <c r="BT86" s="8">
        <v>1</v>
      </c>
      <c r="BU86" s="8">
        <v>0</v>
      </c>
      <c r="BV86" s="8">
        <v>0.15999999642372131</v>
      </c>
      <c r="BW86" s="8">
        <v>111115</v>
      </c>
      <c r="BX86">
        <v>1.7533682250976561</v>
      </c>
      <c r="BY86">
        <v>1.292428503776661E-4</v>
      </c>
      <c r="BZ86">
        <v>300.86599197387693</v>
      </c>
      <c r="CA86">
        <v>298.80165519714353</v>
      </c>
      <c r="CB86">
        <v>288.1185287162989</v>
      </c>
      <c r="CC86">
        <v>1.0317732461984204</v>
      </c>
      <c r="CD86">
        <v>3.7324616335395628</v>
      </c>
      <c r="CE86">
        <v>36.980217743816027</v>
      </c>
      <c r="CF86">
        <v>6.6046722421070427</v>
      </c>
      <c r="CG86">
        <v>26.683823585510254</v>
      </c>
      <c r="CH86">
        <v>3.5132315744620848</v>
      </c>
      <c r="CI86">
        <v>1.8909375118698672E-2</v>
      </c>
      <c r="CJ86">
        <v>3.0658434454979142</v>
      </c>
      <c r="CK86">
        <v>0.44738812896417057</v>
      </c>
      <c r="CL86">
        <v>1.1821818577852054E-2</v>
      </c>
      <c r="CM86">
        <v>-387.3599726083861</v>
      </c>
      <c r="CN86">
        <v>-5.0037077264382761</v>
      </c>
      <c r="CO86">
        <v>81.555156622300828</v>
      </c>
      <c r="CP86">
        <v>759.06289879829671</v>
      </c>
      <c r="CQ86">
        <v>5.8702240064283366E-2</v>
      </c>
      <c r="CR86">
        <v>0</v>
      </c>
      <c r="CS86">
        <v>1575.5581184600076</v>
      </c>
      <c r="CT86">
        <v>438.9417724609375</v>
      </c>
      <c r="CU86">
        <v>0.27900938388237179</v>
      </c>
      <c r="CV86" t="e">
        <v>#DIV/0!</v>
      </c>
    </row>
    <row r="87" spans="1:100" hidden="1" x14ac:dyDescent="0.3">
      <c r="A87" s="4" t="str">
        <f>VLOOKUP(B87,ListCodeMtrx!A$1:B$91,2,TRUE)</f>
        <v>M47</v>
      </c>
      <c r="B87" s="22">
        <v>47</v>
      </c>
      <c r="C87" s="10">
        <v>11</v>
      </c>
      <c r="D87" s="10">
        <v>2</v>
      </c>
      <c r="E87" s="10">
        <v>4</v>
      </c>
      <c r="F87" s="1">
        <v>68</v>
      </c>
      <c r="G87" s="3">
        <v>41312</v>
      </c>
      <c r="H87" s="11">
        <v>2</v>
      </c>
      <c r="I87" s="11"/>
      <c r="J87" s="11"/>
      <c r="K87" s="11"/>
      <c r="L87" s="11"/>
      <c r="M87" s="1">
        <v>42.3</v>
      </c>
      <c r="N87" s="8">
        <v>13</v>
      </c>
      <c r="O87" s="8" t="s">
        <v>272</v>
      </c>
      <c r="P87" s="12">
        <v>0.15763888888888888</v>
      </c>
      <c r="Q87" s="12">
        <f t="shared" si="50"/>
        <v>0.47232638888888889</v>
      </c>
      <c r="R87" s="8">
        <v>2755</v>
      </c>
      <c r="S87" s="8">
        <v>0</v>
      </c>
      <c r="T87" s="13" t="s">
        <v>747</v>
      </c>
      <c r="U87">
        <v>35.625428170197083</v>
      </c>
      <c r="V87" s="25">
        <v>4.0696241687451585E-3</v>
      </c>
      <c r="W87">
        <v>-13558.834970028196</v>
      </c>
      <c r="X87">
        <v>27.739641189575195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t="e">
        <v>#DIV/0!</v>
      </c>
      <c r="AG87">
        <v>0.46190562011712416</v>
      </c>
      <c r="AH87">
        <v>0.27900938388237179</v>
      </c>
      <c r="AI87" s="8">
        <v>-1</v>
      </c>
      <c r="AJ87" s="8">
        <v>0.87</v>
      </c>
      <c r="AK87" s="8">
        <v>0.92</v>
      </c>
      <c r="AL87" s="8">
        <v>9.899907112121582</v>
      </c>
      <c r="AM87">
        <v>0.87494995355606076</v>
      </c>
      <c r="AN87">
        <v>2.3241501381707337E-2</v>
      </c>
      <c r="AO87">
        <v>0.60403981188110278</v>
      </c>
      <c r="AP87">
        <v>1.8584100436389333</v>
      </c>
      <c r="AQ87">
        <v>-1</v>
      </c>
      <c r="AR87" s="8">
        <v>1787.2193603515625</v>
      </c>
      <c r="AS87" s="8">
        <v>0.5</v>
      </c>
      <c r="AT87">
        <v>218.14732265604943</v>
      </c>
      <c r="AU87">
        <v>2.8226152859131937E-2</v>
      </c>
      <c r="AV87">
        <v>0.67675010305510375</v>
      </c>
      <c r="AW87">
        <v>27.739641189575195</v>
      </c>
      <c r="AX87" s="8">
        <v>2</v>
      </c>
      <c r="AY87">
        <v>4.644859790802002</v>
      </c>
      <c r="AZ87" s="8">
        <v>1</v>
      </c>
      <c r="BA87">
        <v>9.2897195816040039</v>
      </c>
      <c r="BB87" s="8">
        <v>25.637357711791992</v>
      </c>
      <c r="BC87" s="8">
        <v>27.739641189575195</v>
      </c>
      <c r="BD87" s="8">
        <v>24.998193740844727</v>
      </c>
      <c r="BE87" s="8">
        <v>399.96441650390625</v>
      </c>
      <c r="BF87" s="8">
        <v>379.64041137695312</v>
      </c>
      <c r="BG87" s="8">
        <v>30.311122894287109</v>
      </c>
      <c r="BH87" s="8">
        <v>30.326732635498047</v>
      </c>
      <c r="BI87" s="8">
        <v>92.635025024414063</v>
      </c>
      <c r="BJ87" s="8">
        <v>92.682731628417969</v>
      </c>
      <c r="BK87" s="8">
        <v>350.68032836914062</v>
      </c>
      <c r="BL87" s="8">
        <v>1801.089599609375</v>
      </c>
      <c r="BM87" s="8">
        <v>0.20734278857707977</v>
      </c>
      <c r="BN87" s="8">
        <v>100.9298095703125</v>
      </c>
      <c r="BO87" s="8">
        <v>8.7554922103881836</v>
      </c>
      <c r="BP87" s="8">
        <v>0.85910630226135254</v>
      </c>
      <c r="BQ87" s="8">
        <v>0.25</v>
      </c>
      <c r="BR87" s="8">
        <v>-1.355140209197998</v>
      </c>
      <c r="BS87" s="8">
        <v>7.355140209197998</v>
      </c>
      <c r="BT87" s="8">
        <v>1</v>
      </c>
      <c r="BU87" s="8">
        <v>0</v>
      </c>
      <c r="BV87" s="8">
        <v>0.15999999642372131</v>
      </c>
      <c r="BW87" s="8">
        <v>111115</v>
      </c>
      <c r="BX87">
        <v>1.753401641845703</v>
      </c>
      <c r="BY87">
        <v>2.8226152859131938E-5</v>
      </c>
      <c r="BZ87">
        <v>300.88964118957517</v>
      </c>
      <c r="CA87">
        <v>298.78735771179197</v>
      </c>
      <c r="CB87">
        <v>288.17432949630165</v>
      </c>
      <c r="CC87">
        <v>1.0480052023177002</v>
      </c>
      <c r="CD87">
        <v>3.737621452845703</v>
      </c>
      <c r="CE87">
        <v>37.031888485253688</v>
      </c>
      <c r="CF87">
        <v>6.7051558497556414</v>
      </c>
      <c r="CG87">
        <v>26.688499450683594</v>
      </c>
      <c r="CH87">
        <v>3.5141987931943066</v>
      </c>
      <c r="CI87">
        <v>4.0678421355498555E-3</v>
      </c>
      <c r="CJ87">
        <v>3.0608713497905993</v>
      </c>
      <c r="CK87">
        <v>0.45332744340370734</v>
      </c>
      <c r="CL87">
        <v>2.5425613792301321E-3</v>
      </c>
      <c r="CM87">
        <v>-1368.4906315202397</v>
      </c>
      <c r="CN87">
        <v>-35.714941201465869</v>
      </c>
      <c r="CO87">
        <v>81.270700895758097</v>
      </c>
      <c r="CP87">
        <v>374.46325531672016</v>
      </c>
      <c r="CQ87">
        <v>7.7318761613994966E-2</v>
      </c>
      <c r="CR87">
        <v>0</v>
      </c>
      <c r="CS87">
        <v>1575.8632615285267</v>
      </c>
      <c r="CT87">
        <v>438.9417724609375</v>
      </c>
      <c r="CU87">
        <v>0.27900938388237179</v>
      </c>
      <c r="CV87" t="e">
        <v>#DIV/0!</v>
      </c>
    </row>
    <row r="88" spans="1:100" x14ac:dyDescent="0.3">
      <c r="A88" s="4" t="str">
        <f>VLOOKUP(B88,ListCodeMtrx!A$1:B$91,2,TRUE)</f>
        <v>M47</v>
      </c>
      <c r="B88" s="22">
        <v>47</v>
      </c>
      <c r="C88" s="10">
        <v>11</v>
      </c>
      <c r="D88" s="10">
        <v>2</v>
      </c>
      <c r="E88" s="10">
        <v>4</v>
      </c>
      <c r="F88" s="1">
        <v>68</v>
      </c>
      <c r="G88" s="17">
        <v>41312</v>
      </c>
      <c r="H88" s="11">
        <v>2</v>
      </c>
      <c r="I88" s="30">
        <f>AVERAGE(I56,I150)</f>
        <v>173.36009397958392</v>
      </c>
      <c r="J88" s="30">
        <f t="shared" ref="J88:L88" si="51">AVERAGE(J56,J150)</f>
        <v>2.1025020583236991</v>
      </c>
      <c r="K88" s="30">
        <f t="shared" si="51"/>
        <v>182.42999344726263</v>
      </c>
      <c r="L88" s="30">
        <f t="shared" si="51"/>
        <v>277.30590108690717</v>
      </c>
      <c r="M88" s="1">
        <v>42.3</v>
      </c>
      <c r="N88" s="19">
        <v>14</v>
      </c>
      <c r="O88" s="19" t="s">
        <v>273</v>
      </c>
      <c r="P88" s="12">
        <v>0.15763888888888888</v>
      </c>
      <c r="Q88" s="12">
        <f t="shared" si="50"/>
        <v>0.47267361111111106</v>
      </c>
      <c r="R88" s="19">
        <v>2776</v>
      </c>
      <c r="S88" s="19">
        <v>0</v>
      </c>
      <c r="T88" s="21">
        <v>400</v>
      </c>
      <c r="U88" s="5">
        <v>36.106312554467664</v>
      </c>
      <c r="V88" s="5">
        <v>-6.9040434823046748E-3</v>
      </c>
      <c r="W88" s="5">
        <v>8691.1053217603694</v>
      </c>
      <c r="X88" s="5">
        <v>27.73529052734375</v>
      </c>
      <c r="Y88" s="19">
        <v>2</v>
      </c>
      <c r="Z88" s="19">
        <v>2</v>
      </c>
      <c r="AA88" s="19">
        <v>0</v>
      </c>
      <c r="AB88" s="19">
        <v>0</v>
      </c>
      <c r="AC88" s="19">
        <v>481.04345703125</v>
      </c>
      <c r="AD88" s="19">
        <v>921.0443115234375</v>
      </c>
      <c r="AE88" s="19">
        <v>663.2265625</v>
      </c>
      <c r="AF88" s="5" t="e">
        <v>#DIV/0!</v>
      </c>
      <c r="AG88" s="5">
        <v>0.477719528786201</v>
      </c>
      <c r="AH88" s="5">
        <v>0.27991894179010618</v>
      </c>
      <c r="AI88" s="19">
        <v>-1</v>
      </c>
      <c r="AJ88" s="19">
        <v>0.87</v>
      </c>
      <c r="AK88" s="19">
        <v>0.92</v>
      </c>
      <c r="AL88" s="19">
        <v>9.899907112121582</v>
      </c>
      <c r="AM88" s="5">
        <v>0.87494995355606076</v>
      </c>
      <c r="AN88" s="5">
        <v>2.3546094206362032E-2</v>
      </c>
      <c r="AO88" s="5">
        <v>0.58594829167090912</v>
      </c>
      <c r="AP88" s="5">
        <v>1.9146800524169769</v>
      </c>
      <c r="AQ88" s="5">
        <v>-1</v>
      </c>
      <c r="AR88" s="19">
        <v>1801.1326904296875</v>
      </c>
      <c r="AS88" s="19">
        <v>0.5</v>
      </c>
      <c r="AT88" s="5">
        <v>220.56226508201669</v>
      </c>
      <c r="AU88" s="5">
        <v>-4.8172316986185432E-2</v>
      </c>
      <c r="AV88" s="5">
        <v>0.68002222614275665</v>
      </c>
      <c r="AW88" s="5">
        <v>27.73529052734375</v>
      </c>
      <c r="AX88" s="19">
        <v>2</v>
      </c>
      <c r="AY88" s="5">
        <v>4.644859790802002</v>
      </c>
      <c r="AZ88" s="19">
        <v>1</v>
      </c>
      <c r="BA88" s="5">
        <v>9.2897195816040039</v>
      </c>
      <c r="BB88" s="19">
        <v>25.634563446044922</v>
      </c>
      <c r="BC88" s="19">
        <v>27.73529052734375</v>
      </c>
      <c r="BD88" s="19">
        <v>24.997365951538086</v>
      </c>
      <c r="BE88" s="19">
        <v>400.03472900390625</v>
      </c>
      <c r="BF88" s="19">
        <v>379.45428466796875</v>
      </c>
      <c r="BG88" s="19">
        <v>30.311561584472656</v>
      </c>
      <c r="BH88" s="19">
        <v>30.284921646118164</v>
      </c>
      <c r="BI88" s="19">
        <v>92.65167236328125</v>
      </c>
      <c r="BJ88" s="19">
        <v>92.570243835449219</v>
      </c>
      <c r="BK88" s="19">
        <v>350.70217895507812</v>
      </c>
      <c r="BL88" s="19">
        <v>1801.1326904296875</v>
      </c>
      <c r="BM88" s="19">
        <v>0.19217346608638763</v>
      </c>
      <c r="BN88" s="19">
        <v>100.92974853515625</v>
      </c>
      <c r="BO88" s="19">
        <v>8.7554922103881836</v>
      </c>
      <c r="BP88" s="19">
        <v>0.85910630226135254</v>
      </c>
      <c r="BQ88" s="19">
        <v>0.25</v>
      </c>
      <c r="BR88" s="19">
        <v>-1.355140209197998</v>
      </c>
      <c r="BS88" s="19">
        <v>7.355140209197998</v>
      </c>
      <c r="BT88" s="19">
        <v>1</v>
      </c>
      <c r="BU88" s="19">
        <v>0</v>
      </c>
      <c r="BV88" s="19">
        <v>0.15999999642372131</v>
      </c>
      <c r="BW88" s="19">
        <v>111115</v>
      </c>
      <c r="BX88" s="5">
        <v>1.7535108947753906</v>
      </c>
      <c r="BY88" s="5">
        <v>-4.8172316986185434E-5</v>
      </c>
      <c r="BZ88" s="5">
        <v>300.88529052734373</v>
      </c>
      <c r="CA88" s="5">
        <v>298.7845634460449</v>
      </c>
      <c r="CB88" s="5">
        <v>288.18122402739755</v>
      </c>
      <c r="CC88" s="5">
        <v>1.0615611723096652</v>
      </c>
      <c r="CD88" s="5">
        <v>3.7366717522923731</v>
      </c>
      <c r="CE88" s="5">
        <v>37.022501358861511</v>
      </c>
      <c r="CF88" s="5">
        <v>6.7375797127433472</v>
      </c>
      <c r="CG88" s="5">
        <v>26.684926986694336</v>
      </c>
      <c r="CH88" s="5">
        <v>3.5134597958233686</v>
      </c>
      <c r="CI88" s="5">
        <v>-6.9091783270303726E-3</v>
      </c>
      <c r="CJ88" s="5">
        <v>3.0566495261496165</v>
      </c>
      <c r="CK88" s="5">
        <v>0.45681026967375216</v>
      </c>
      <c r="CL88" s="5">
        <v>-4.3177748269278343E-3</v>
      </c>
      <c r="CM88" s="5">
        <v>877.19107461783233</v>
      </c>
      <c r="CN88" s="5">
        <v>22.904222387066433</v>
      </c>
      <c r="CO88" s="5">
        <v>81.153606277450734</v>
      </c>
      <c r="CP88" s="5">
        <v>374.20724555980712</v>
      </c>
      <c r="CQ88" s="5">
        <v>7.8303066227175366E-2</v>
      </c>
      <c r="CR88" s="5">
        <v>0</v>
      </c>
      <c r="CS88" s="5">
        <v>1575.9009638397579</v>
      </c>
      <c r="CT88" s="5">
        <v>440.0008544921875</v>
      </c>
      <c r="CU88" s="5">
        <v>0.27991894179010618</v>
      </c>
      <c r="CV88" s="5" t="e">
        <v>#DIV/0!</v>
      </c>
    </row>
    <row r="89" spans="1:100" hidden="1" x14ac:dyDescent="0.3">
      <c r="A89" s="4" t="str">
        <f>VLOOKUP(B89,ListCodeMtrx!A$1:B$91,2,TRUE)</f>
        <v>M52</v>
      </c>
      <c r="B89" s="22">
        <v>52</v>
      </c>
      <c r="C89" s="10">
        <v>5</v>
      </c>
      <c r="D89" s="10">
        <v>2</v>
      </c>
      <c r="E89" s="10">
        <v>5</v>
      </c>
      <c r="F89" s="1">
        <v>68</v>
      </c>
      <c r="G89" s="3">
        <v>41312</v>
      </c>
      <c r="H89" s="11">
        <v>2</v>
      </c>
      <c r="I89" s="11">
        <v>145.78145844139164</v>
      </c>
      <c r="J89" s="11">
        <v>0.82590810906582468</v>
      </c>
      <c r="K89" s="11">
        <v>149.02768781545629</v>
      </c>
      <c r="L89" s="11">
        <v>234.14905914907547</v>
      </c>
      <c r="M89" s="1">
        <v>49.2</v>
      </c>
      <c r="N89" s="8">
        <v>15</v>
      </c>
      <c r="O89" s="8" t="s">
        <v>274</v>
      </c>
      <c r="P89" s="12">
        <v>0.15763888888888888</v>
      </c>
      <c r="Q89" s="12">
        <f t="shared" si="50"/>
        <v>0.47689814814814813</v>
      </c>
      <c r="R89" s="8">
        <v>3149.5</v>
      </c>
      <c r="S89" s="8">
        <v>0</v>
      </c>
      <c r="T89" s="13" t="s">
        <v>747</v>
      </c>
      <c r="U89" s="14">
        <v>30.448949372924602</v>
      </c>
      <c r="V89" s="25"/>
      <c r="W89" s="14">
        <v>349.79960589333683</v>
      </c>
      <c r="X89" s="15">
        <v>25.853116989135742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t="e">
        <v>#DIV/0!</v>
      </c>
      <c r="AG89">
        <v>0.477719528786201</v>
      </c>
      <c r="AH89">
        <v>0.27991894179010618</v>
      </c>
      <c r="AI89" s="8">
        <v>-1</v>
      </c>
      <c r="AJ89" s="8">
        <v>0.87</v>
      </c>
      <c r="AK89" s="8">
        <v>0.92</v>
      </c>
      <c r="AL89" s="8">
        <v>9.899907112121582</v>
      </c>
      <c r="AM89">
        <v>0.87494995355606076</v>
      </c>
      <c r="AN89">
        <v>1.9954692977034231E-2</v>
      </c>
      <c r="AO89">
        <v>0.58594829167090912</v>
      </c>
      <c r="AP89">
        <v>1.9146800524169769</v>
      </c>
      <c r="AQ89">
        <v>-1</v>
      </c>
      <c r="AR89" s="8">
        <v>1801.1326904296875</v>
      </c>
      <c r="AS89" s="8">
        <v>0.5</v>
      </c>
      <c r="AT89">
        <v>220.56226508201669</v>
      </c>
      <c r="AU89">
        <v>34.351187638123982</v>
      </c>
      <c r="AV89">
        <v>1.3070642157814785</v>
      </c>
      <c r="AW89">
        <v>25.853116989135742</v>
      </c>
      <c r="AX89" s="8">
        <v>2</v>
      </c>
      <c r="AY89">
        <v>4.644859790802002</v>
      </c>
      <c r="AZ89" s="8">
        <v>1</v>
      </c>
      <c r="BA89">
        <v>9.2897195816040039</v>
      </c>
      <c r="BB89" s="8">
        <v>25.458124160766602</v>
      </c>
      <c r="BC89" s="8">
        <v>25.853116989135742</v>
      </c>
      <c r="BD89" s="8">
        <v>25.005876541137695</v>
      </c>
      <c r="BE89" s="8">
        <v>400.04812622070312</v>
      </c>
      <c r="BF89" s="8">
        <v>375.32940673828125</v>
      </c>
      <c r="BG89" s="8">
        <v>0.99948543310165405</v>
      </c>
      <c r="BH89" s="8">
        <v>20.19495964050293</v>
      </c>
      <c r="BI89" s="8">
        <v>3.086799144744873</v>
      </c>
      <c r="BJ89" s="8">
        <v>62.369873046875</v>
      </c>
      <c r="BK89" s="8">
        <v>350.6812744140625</v>
      </c>
      <c r="BL89" s="8">
        <v>1801.26611328125</v>
      </c>
      <c r="BM89" s="8">
        <v>9.6084997057914734E-2</v>
      </c>
      <c r="BN89" s="8">
        <v>100.91516876220703</v>
      </c>
      <c r="BO89" s="8">
        <v>9.2528343200683594E-2</v>
      </c>
      <c r="BP89" s="8">
        <v>3.3681719303131104</v>
      </c>
      <c r="BQ89" s="8">
        <v>0.25</v>
      </c>
      <c r="BR89" s="8">
        <v>-1.355140209197998</v>
      </c>
      <c r="BS89" s="8">
        <v>7.355140209197998</v>
      </c>
      <c r="BT89" s="8">
        <v>1</v>
      </c>
      <c r="BU89" s="8">
        <v>0</v>
      </c>
      <c r="BV89" s="8">
        <v>0.15999999642372131</v>
      </c>
      <c r="BW89" s="8">
        <v>111115</v>
      </c>
      <c r="BX89">
        <v>1.7534063720703124</v>
      </c>
      <c r="BY89">
        <v>3.4351187638123983E-2</v>
      </c>
      <c r="BZ89">
        <v>299.00311698913572</v>
      </c>
      <c r="CA89">
        <v>298.60812416076658</v>
      </c>
      <c r="CB89">
        <v>288.20257168317039</v>
      </c>
      <c r="CC89">
        <v>-4.919687739233817</v>
      </c>
      <c r="CD89">
        <v>3.3450419760487913</v>
      </c>
      <c r="CE89">
        <v>33.147068147217105</v>
      </c>
      <c r="CF89">
        <v>12.952108506714175</v>
      </c>
      <c r="CG89">
        <v>25.655620574951172</v>
      </c>
      <c r="CH89">
        <v>3.3061064343406343</v>
      </c>
      <c r="CI89">
        <v>2.5814334876846337</v>
      </c>
      <c r="CJ89">
        <v>2.0379777602673128</v>
      </c>
      <c r="CK89">
        <v>1.2681286740733215</v>
      </c>
      <c r="CL89">
        <v>1.6805250859917638</v>
      </c>
      <c r="CM89">
        <v>35.300086261679596</v>
      </c>
      <c r="CN89">
        <v>0.93198028082370199</v>
      </c>
      <c r="CO89">
        <v>71.010236837682001</v>
      </c>
      <c r="CP89">
        <v>370.90450657930887</v>
      </c>
      <c r="CQ89">
        <v>5.8294980731587141E-2</v>
      </c>
      <c r="CR89">
        <v>0</v>
      </c>
      <c r="CS89">
        <v>1576.0177021575357</v>
      </c>
      <c r="CT89">
        <v>440.0008544921875</v>
      </c>
      <c r="CU89">
        <v>0.27991894179010618</v>
      </c>
      <c r="CV89" t="e">
        <v>#DIV/0!</v>
      </c>
    </row>
    <row r="90" spans="1:100" x14ac:dyDescent="0.3">
      <c r="A90" s="4" t="str">
        <f>VLOOKUP(B90,ListCodeMtrx!A$1:B$91,2,TRUE)</f>
        <v>M52</v>
      </c>
      <c r="B90" s="22">
        <v>52</v>
      </c>
      <c r="C90" s="10">
        <v>5</v>
      </c>
      <c r="D90" s="10">
        <v>2</v>
      </c>
      <c r="E90" s="10">
        <v>5</v>
      </c>
      <c r="F90" s="1">
        <v>68</v>
      </c>
      <c r="G90" s="3">
        <v>41312</v>
      </c>
      <c r="H90" s="11">
        <v>2</v>
      </c>
      <c r="I90" s="11">
        <v>145.78145844139164</v>
      </c>
      <c r="J90" s="11">
        <v>0.82590810906582468</v>
      </c>
      <c r="K90" s="11">
        <v>149.02768781545629</v>
      </c>
      <c r="L90" s="11">
        <v>234.14905914907547</v>
      </c>
      <c r="M90" s="1">
        <v>49.2</v>
      </c>
      <c r="N90" s="8">
        <v>16</v>
      </c>
      <c r="O90" s="8" t="s">
        <v>275</v>
      </c>
      <c r="P90" s="12">
        <v>0.15763888888888888</v>
      </c>
      <c r="Q90" s="12">
        <f t="shared" si="50"/>
        <v>0.47932870370370373</v>
      </c>
      <c r="R90" s="8">
        <v>3359.5</v>
      </c>
      <c r="S90" s="8">
        <v>0</v>
      </c>
      <c r="T90" s="13">
        <v>50</v>
      </c>
      <c r="U90" s="14">
        <v>0.34270849398716785</v>
      </c>
      <c r="V90" s="14">
        <v>0.67201025189072272</v>
      </c>
      <c r="W90" s="14">
        <v>45.661105803270075</v>
      </c>
      <c r="X90" s="15">
        <v>24.462514877319336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t="e">
        <v>#DIV/0!</v>
      </c>
      <c r="AG90">
        <v>0.477719528786201</v>
      </c>
      <c r="AH90">
        <v>0.27991894179010618</v>
      </c>
      <c r="AI90" s="8">
        <v>-1</v>
      </c>
      <c r="AJ90" s="8">
        <v>0.87</v>
      </c>
      <c r="AK90" s="8">
        <v>0.92</v>
      </c>
      <c r="AL90" s="8">
        <v>9.899907112121582</v>
      </c>
      <c r="AM90">
        <v>0.87494995355606076</v>
      </c>
      <c r="AN90">
        <v>8.5219447046255337E-4</v>
      </c>
      <c r="AO90">
        <v>0.58594829167090912</v>
      </c>
      <c r="AP90">
        <v>1.9146800524169769</v>
      </c>
      <c r="AQ90">
        <v>-1</v>
      </c>
      <c r="AR90" s="8">
        <v>1801.1326904296875</v>
      </c>
      <c r="AS90" s="8">
        <v>0.5</v>
      </c>
      <c r="AT90">
        <v>220.56226508201669</v>
      </c>
      <c r="AU90">
        <v>13.90514875183171</v>
      </c>
      <c r="AV90">
        <v>2.1951628184687593</v>
      </c>
      <c r="AW90">
        <v>24.462514877319336</v>
      </c>
      <c r="AX90" s="8">
        <v>2</v>
      </c>
      <c r="AY90">
        <v>4.644859790802002</v>
      </c>
      <c r="AZ90" s="8">
        <v>1</v>
      </c>
      <c r="BA90">
        <v>9.2897195816040039</v>
      </c>
      <c r="BB90" s="8">
        <v>25.572986602783203</v>
      </c>
      <c r="BC90" s="8">
        <v>24.462514877319336</v>
      </c>
      <c r="BD90" s="8">
        <v>25.003843307495117</v>
      </c>
      <c r="BE90" s="8">
        <v>48.754653930664062</v>
      </c>
      <c r="BF90" s="8">
        <v>48.177173614501953</v>
      </c>
      <c r="BG90" s="8">
        <v>0.89998441934585571</v>
      </c>
      <c r="BH90" s="8">
        <v>8.7603960037231445</v>
      </c>
      <c r="BI90" s="8">
        <v>2.7605507373809814</v>
      </c>
      <c r="BJ90" s="8">
        <v>26.871040344238281</v>
      </c>
      <c r="BK90" s="8">
        <v>350.70260620117187</v>
      </c>
      <c r="BL90" s="8">
        <v>1800.7764892578125</v>
      </c>
      <c r="BM90" s="8">
        <v>0.1466587632894516</v>
      </c>
      <c r="BN90" s="8">
        <v>100.91317749023437</v>
      </c>
      <c r="BO90" s="8">
        <v>-0.46839618682861328</v>
      </c>
      <c r="BP90" s="8">
        <v>-5.347895622253418E-2</v>
      </c>
      <c r="BQ90" s="8">
        <v>0</v>
      </c>
      <c r="BR90" s="8">
        <v>-1.355140209197998</v>
      </c>
      <c r="BS90" s="8">
        <v>7.355140209197998</v>
      </c>
      <c r="BT90" s="8">
        <v>1</v>
      </c>
      <c r="BU90" s="8">
        <v>0</v>
      </c>
      <c r="BV90" s="8">
        <v>0.15999999642372131</v>
      </c>
      <c r="BW90" s="8">
        <v>111135</v>
      </c>
      <c r="BX90">
        <v>1.7535130310058593</v>
      </c>
      <c r="BY90">
        <v>1.3905148751831711E-2</v>
      </c>
      <c r="BZ90">
        <v>297.61251487731931</v>
      </c>
      <c r="CA90">
        <v>298.72298660278318</v>
      </c>
      <c r="CB90">
        <v>288.12423184117142</v>
      </c>
      <c r="CC90">
        <v>-1.249106725365549</v>
      </c>
      <c r="CD90">
        <v>3.0792022152772129</v>
      </c>
      <c r="CE90">
        <v>30.513380827545493</v>
      </c>
      <c r="CF90">
        <v>21.752984823822349</v>
      </c>
      <c r="CG90">
        <v>25.01775074005127</v>
      </c>
      <c r="CH90">
        <v>3.1830441450646685</v>
      </c>
      <c r="CI90">
        <v>0.62667698285066042</v>
      </c>
      <c r="CJ90">
        <v>0.88403939680845356</v>
      </c>
      <c r="CK90">
        <v>2.2990047482562148</v>
      </c>
      <c r="CL90">
        <v>0.39550846225403713</v>
      </c>
      <c r="CM90">
        <v>4.6078072743257641</v>
      </c>
      <c r="CN90">
        <v>0.94777469032607364</v>
      </c>
      <c r="CO90">
        <v>32.187553753108588</v>
      </c>
      <c r="CP90">
        <v>48.127370553944687</v>
      </c>
      <c r="CQ90">
        <v>2.2920321523683829E-3</v>
      </c>
      <c r="CR90">
        <v>0</v>
      </c>
      <c r="CS90">
        <v>1575.5893056409691</v>
      </c>
      <c r="CT90">
        <v>440.0008544921875</v>
      </c>
      <c r="CU90">
        <v>0.27991894179010618</v>
      </c>
      <c r="CV90" t="e">
        <v>#DIV/0!</v>
      </c>
    </row>
    <row r="91" spans="1:100" x14ac:dyDescent="0.3">
      <c r="A91" s="4" t="str">
        <f>VLOOKUP(B91,ListCodeMtrx!A$1:B$91,2,TRUE)</f>
        <v>M52</v>
      </c>
      <c r="B91" s="22">
        <v>52</v>
      </c>
      <c r="C91" s="10">
        <v>5</v>
      </c>
      <c r="D91" s="10">
        <v>2</v>
      </c>
      <c r="E91" s="10">
        <v>5</v>
      </c>
      <c r="F91" s="1">
        <v>68</v>
      </c>
      <c r="G91" s="3">
        <v>41312</v>
      </c>
      <c r="H91" s="11">
        <v>2</v>
      </c>
      <c r="I91" s="11">
        <v>145.78145844139164</v>
      </c>
      <c r="J91" s="11">
        <v>0.82590810906582468</v>
      </c>
      <c r="K91" s="11">
        <v>149.02768781545629</v>
      </c>
      <c r="L91" s="11">
        <v>234.14905914907547</v>
      </c>
      <c r="M91" s="1">
        <v>49.2</v>
      </c>
      <c r="N91" s="8">
        <v>17</v>
      </c>
      <c r="O91" s="8" t="s">
        <v>276</v>
      </c>
      <c r="P91" s="12">
        <v>0.15763888888888888</v>
      </c>
      <c r="Q91" s="12">
        <f t="shared" si="50"/>
        <v>0.48146990740740747</v>
      </c>
      <c r="R91" s="8">
        <v>3544.5</v>
      </c>
      <c r="S91" s="8">
        <v>0</v>
      </c>
      <c r="T91" s="13">
        <v>150</v>
      </c>
      <c r="U91" s="14">
        <v>11.598955316360348</v>
      </c>
      <c r="V91" s="14">
        <v>0.61825543303382013</v>
      </c>
      <c r="W91" s="14">
        <v>106.07928158235751</v>
      </c>
      <c r="X91" s="15">
        <v>24.552663803100586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t="e">
        <v>#DIV/0!</v>
      </c>
      <c r="AG91">
        <v>0.477719528786201</v>
      </c>
      <c r="AH91">
        <v>0.27991894179010618</v>
      </c>
      <c r="AI91" s="8">
        <v>-1</v>
      </c>
      <c r="AJ91" s="8">
        <v>0.87</v>
      </c>
      <c r="AK91" s="8">
        <v>0.92</v>
      </c>
      <c r="AL91" s="8">
        <v>9.899907112121582</v>
      </c>
      <c r="AM91">
        <v>0.87494995355606076</v>
      </c>
      <c r="AN91">
        <v>7.9989312070964901E-3</v>
      </c>
      <c r="AO91">
        <v>0.58594829167090912</v>
      </c>
      <c r="AP91">
        <v>1.9146800524169769</v>
      </c>
      <c r="AQ91">
        <v>-1</v>
      </c>
      <c r="AR91" s="8">
        <v>1801.1326904296875</v>
      </c>
      <c r="AS91" s="8">
        <v>0.5</v>
      </c>
      <c r="AT91">
        <v>220.56226508201669</v>
      </c>
      <c r="AU91">
        <v>13.207403119068267</v>
      </c>
      <c r="AV91">
        <v>2.2542054896665364</v>
      </c>
      <c r="AW91">
        <v>24.552663803100586</v>
      </c>
      <c r="AX91" s="8">
        <v>2</v>
      </c>
      <c r="AY91">
        <v>4.644859790802002</v>
      </c>
      <c r="AZ91" s="8">
        <v>1</v>
      </c>
      <c r="BA91">
        <v>9.2897195816040039</v>
      </c>
      <c r="BB91" s="8">
        <v>25.594806671142578</v>
      </c>
      <c r="BC91" s="8">
        <v>24.552663803100586</v>
      </c>
      <c r="BD91" s="8">
        <v>25.00103759765625</v>
      </c>
      <c r="BE91" s="8">
        <v>149.98036193847656</v>
      </c>
      <c r="BF91" s="8">
        <v>142.29364013671875</v>
      </c>
      <c r="BG91" s="8">
        <v>0.8715093731880188</v>
      </c>
      <c r="BH91" s="8">
        <v>8.3409204483032227</v>
      </c>
      <c r="BI91" s="8">
        <v>2.6695699691772461</v>
      </c>
      <c r="BJ91" s="8">
        <v>25.54954719543457</v>
      </c>
      <c r="BK91" s="8">
        <v>350.6900634765625</v>
      </c>
      <c r="BL91" s="8">
        <v>1800.1942138671875</v>
      </c>
      <c r="BM91" s="8">
        <v>0.16890823841094971</v>
      </c>
      <c r="BN91" s="8">
        <v>100.90643310546875</v>
      </c>
      <c r="BO91" s="8">
        <v>-0.20708942413330078</v>
      </c>
      <c r="BP91" s="8">
        <v>-6.1462163925170898E-2</v>
      </c>
      <c r="BQ91" s="8">
        <v>0.5</v>
      </c>
      <c r="BR91" s="8">
        <v>-1.355140209197998</v>
      </c>
      <c r="BS91" s="8">
        <v>7.355140209197998</v>
      </c>
      <c r="BT91" s="8">
        <v>1</v>
      </c>
      <c r="BU91" s="8">
        <v>0</v>
      </c>
      <c r="BV91" s="8">
        <v>0.15999999642372131</v>
      </c>
      <c r="BW91" s="8">
        <v>111115</v>
      </c>
      <c r="BX91">
        <v>1.7534503173828122</v>
      </c>
      <c r="BY91">
        <v>1.3207403119068267E-2</v>
      </c>
      <c r="BZ91">
        <v>297.70266380310056</v>
      </c>
      <c r="CA91">
        <v>298.74480667114256</v>
      </c>
      <c r="CB91">
        <v>288.0310677807538</v>
      </c>
      <c r="CC91">
        <v>-1.129495940173368</v>
      </c>
      <c r="CD91">
        <v>3.0958580209212818</v>
      </c>
      <c r="CE91">
        <v>30.680482161979207</v>
      </c>
      <c r="CF91">
        <v>22.339561713675984</v>
      </c>
      <c r="CG91">
        <v>25.073735237121582</v>
      </c>
      <c r="CH91">
        <v>3.1936824187933528</v>
      </c>
      <c r="CI91">
        <v>0.57967643178370365</v>
      </c>
      <c r="CJ91">
        <v>0.8416525312547456</v>
      </c>
      <c r="CK91">
        <v>2.352029887538607</v>
      </c>
      <c r="CL91">
        <v>0.3655769836980392</v>
      </c>
      <c r="CM91">
        <v>10.704081930866341</v>
      </c>
      <c r="CN91">
        <v>0.74549559263811283</v>
      </c>
      <c r="CO91">
        <v>30.371456337456003</v>
      </c>
      <c r="CP91">
        <v>140.60805753763853</v>
      </c>
      <c r="CQ91">
        <v>2.5053839098562507E-2</v>
      </c>
      <c r="CR91">
        <v>0</v>
      </c>
      <c r="CS91">
        <v>1575.079843814985</v>
      </c>
      <c r="CT91">
        <v>440.0008544921875</v>
      </c>
      <c r="CU91">
        <v>0.27991894179010618</v>
      </c>
      <c r="CV91" t="e">
        <v>#DIV/0!</v>
      </c>
    </row>
    <row r="92" spans="1:100" hidden="1" x14ac:dyDescent="0.3">
      <c r="A92" s="4" t="str">
        <f>VLOOKUP(B92,ListCodeMtrx!A$1:B$91,2,TRUE)</f>
        <v>M52</v>
      </c>
      <c r="B92" s="22">
        <v>52</v>
      </c>
      <c r="C92" s="10">
        <v>5</v>
      </c>
      <c r="D92" s="10">
        <v>2</v>
      </c>
      <c r="E92" s="10">
        <v>5</v>
      </c>
      <c r="F92" s="1">
        <v>68</v>
      </c>
      <c r="G92" s="3">
        <v>41312</v>
      </c>
      <c r="H92" s="11">
        <v>2</v>
      </c>
      <c r="I92" s="11">
        <v>145.78145844139164</v>
      </c>
      <c r="J92" s="11">
        <v>0.82590810906582468</v>
      </c>
      <c r="K92" s="11">
        <v>149.02768781545629</v>
      </c>
      <c r="L92" s="11">
        <v>234.14905914907547</v>
      </c>
      <c r="M92" s="1">
        <v>49.2</v>
      </c>
      <c r="N92" s="8">
        <v>18</v>
      </c>
      <c r="O92" s="8" t="s">
        <v>277</v>
      </c>
      <c r="P92" s="12">
        <v>0.15763888888888888</v>
      </c>
      <c r="Q92" s="12">
        <f t="shared" si="50"/>
        <v>0.48390046296296296</v>
      </c>
      <c r="R92" s="8">
        <v>3754.5</v>
      </c>
      <c r="S92" s="8">
        <v>0</v>
      </c>
      <c r="T92" s="13" t="s">
        <v>192</v>
      </c>
      <c r="U92" s="14">
        <v>32.475016113665554</v>
      </c>
      <c r="V92" s="14">
        <v>0.54040704109251481</v>
      </c>
      <c r="W92" s="14">
        <v>266.04341918767165</v>
      </c>
      <c r="X92" s="15">
        <v>24.793100357055664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t="e">
        <v>#DIV/0!</v>
      </c>
      <c r="AG92">
        <v>0.477719528786201</v>
      </c>
      <c r="AH92">
        <v>0.27991894179010618</v>
      </c>
      <c r="AI92" s="8">
        <v>-1</v>
      </c>
      <c r="AJ92" s="8">
        <v>0.87</v>
      </c>
      <c r="AK92" s="8">
        <v>0.92</v>
      </c>
      <c r="AL92" s="8">
        <v>9.899907112121582</v>
      </c>
      <c r="AM92">
        <v>0.87494995355606076</v>
      </c>
      <c r="AN92">
        <v>2.1256432481962729E-2</v>
      </c>
      <c r="AO92">
        <v>0.58594829167090912</v>
      </c>
      <c r="AP92">
        <v>1.9146800524169769</v>
      </c>
      <c r="AQ92">
        <v>-1</v>
      </c>
      <c r="AR92" s="8">
        <v>1801.1326904296875</v>
      </c>
      <c r="AS92" s="8">
        <v>0.5</v>
      </c>
      <c r="AT92">
        <v>220.56226508201669</v>
      </c>
      <c r="AU92">
        <v>12.180459266451107</v>
      </c>
      <c r="AV92">
        <v>2.3596831962243776</v>
      </c>
      <c r="AW92">
        <v>24.793100357055664</v>
      </c>
      <c r="AX92" s="8">
        <v>2</v>
      </c>
      <c r="AY92">
        <v>4.644859790802002</v>
      </c>
      <c r="AZ92" s="8">
        <v>1</v>
      </c>
      <c r="BA92">
        <v>9.2897195816040039</v>
      </c>
      <c r="BB92" s="8">
        <v>25.639793395996094</v>
      </c>
      <c r="BC92" s="8">
        <v>24.793100357055664</v>
      </c>
      <c r="BD92" s="8">
        <v>25.002468109130859</v>
      </c>
      <c r="BE92" s="8">
        <v>400.35189819335937</v>
      </c>
      <c r="BF92" s="8">
        <v>379.1966552734375</v>
      </c>
      <c r="BG92" s="8">
        <v>0.84745436906814575</v>
      </c>
      <c r="BH92" s="8">
        <v>7.7404117584228516</v>
      </c>
      <c r="BI92" s="8">
        <v>2.588719367980957</v>
      </c>
      <c r="BJ92" s="8">
        <v>23.64463996887207</v>
      </c>
      <c r="BK92" s="8">
        <v>350.68191528320312</v>
      </c>
      <c r="BL92" s="8">
        <v>1799.8951416015625</v>
      </c>
      <c r="BM92" s="8">
        <v>0.26701456308364868</v>
      </c>
      <c r="BN92" s="8">
        <v>100.89686584472656</v>
      </c>
      <c r="BO92" s="8">
        <v>0.27878093719482422</v>
      </c>
      <c r="BP92" s="8">
        <v>-7.0076704025268555E-2</v>
      </c>
      <c r="BQ92" s="8">
        <v>0.25</v>
      </c>
      <c r="BR92" s="8">
        <v>-1.355140209197998</v>
      </c>
      <c r="BS92" s="8">
        <v>7.355140209197998</v>
      </c>
      <c r="BT92" s="8">
        <v>1</v>
      </c>
      <c r="BU92" s="8">
        <v>0</v>
      </c>
      <c r="BV92" s="8">
        <v>0.15999999642372131</v>
      </c>
      <c r="BW92" s="8">
        <v>111115</v>
      </c>
      <c r="BX92">
        <v>1.7534095764160154</v>
      </c>
      <c r="BY92">
        <v>1.2180459266451107E-2</v>
      </c>
      <c r="BZ92">
        <v>297.94310035705564</v>
      </c>
      <c r="CA92">
        <v>298.78979339599607</v>
      </c>
      <c r="CB92">
        <v>287.98321621932337</v>
      </c>
      <c r="CC92">
        <v>-0.95738826771329999</v>
      </c>
      <c r="CD92">
        <v>3.1406664829969122</v>
      </c>
      <c r="CE92">
        <v>31.127492977137518</v>
      </c>
      <c r="CF92">
        <v>23.387081218714666</v>
      </c>
      <c r="CG92">
        <v>25.216446876525879</v>
      </c>
      <c r="CH92">
        <v>3.2209414024498697</v>
      </c>
      <c r="CI92">
        <v>0.51069839325189759</v>
      </c>
      <c r="CJ92">
        <v>0.78098328677253448</v>
      </c>
      <c r="CK92">
        <v>2.4399581156773351</v>
      </c>
      <c r="CL92">
        <v>0.32172898977542158</v>
      </c>
      <c r="CM92">
        <v>26.842947174650856</v>
      </c>
      <c r="CN92">
        <v>0.70159748375372299</v>
      </c>
      <c r="CO92">
        <v>27.59000440924725</v>
      </c>
      <c r="CP92">
        <v>374.4773231807589</v>
      </c>
      <c r="CQ92">
        <v>2.3926304272740135E-2</v>
      </c>
      <c r="CR92">
        <v>0</v>
      </c>
      <c r="CS92">
        <v>1574.8181705500665</v>
      </c>
      <c r="CT92">
        <v>440.0008544921875</v>
      </c>
      <c r="CU92">
        <v>0.27991894179010618</v>
      </c>
      <c r="CV92" t="e">
        <v>#DIV/0!</v>
      </c>
    </row>
    <row r="93" spans="1:100" x14ac:dyDescent="0.3">
      <c r="A93" s="4" t="str">
        <f>VLOOKUP(B93,ListCodeMtrx!A$1:B$91,2,TRUE)</f>
        <v>M52</v>
      </c>
      <c r="B93" s="22">
        <v>52</v>
      </c>
      <c r="C93" s="10">
        <v>5</v>
      </c>
      <c r="D93" s="10">
        <v>2</v>
      </c>
      <c r="E93" s="10">
        <v>5</v>
      </c>
      <c r="F93" s="1">
        <v>68</v>
      </c>
      <c r="G93" s="3">
        <v>41312</v>
      </c>
      <c r="H93" s="11">
        <v>2</v>
      </c>
      <c r="I93" s="11">
        <v>145.78145844139164</v>
      </c>
      <c r="J93" s="11">
        <v>0.82590810906582468</v>
      </c>
      <c r="K93" s="11">
        <v>149.02768781545629</v>
      </c>
      <c r="L93" s="11">
        <v>234.14905914907547</v>
      </c>
      <c r="M93" s="1">
        <v>49.2</v>
      </c>
      <c r="N93" s="8">
        <v>19</v>
      </c>
      <c r="O93" s="8" t="s">
        <v>278</v>
      </c>
      <c r="P93" s="12">
        <v>0.15763888888888888</v>
      </c>
      <c r="Q93" s="12">
        <f t="shared" si="50"/>
        <v>0.48633101851851845</v>
      </c>
      <c r="R93" s="8">
        <v>3965</v>
      </c>
      <c r="S93" s="8">
        <v>0</v>
      </c>
      <c r="T93" s="13">
        <v>800</v>
      </c>
      <c r="U93">
        <v>47.256878598299075</v>
      </c>
      <c r="V93">
        <v>0.42319457963591217</v>
      </c>
      <c r="W93">
        <v>555.69887513594449</v>
      </c>
      <c r="X93">
        <v>25.517642974853516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t="e">
        <v>#DIV/0!</v>
      </c>
      <c r="AG93">
        <v>0.477719528786201</v>
      </c>
      <c r="AH93">
        <v>0.27991894179010618</v>
      </c>
      <c r="AI93" s="8">
        <v>-1</v>
      </c>
      <c r="AJ93" s="8">
        <v>0.87</v>
      </c>
      <c r="AK93" s="8">
        <v>0.92</v>
      </c>
      <c r="AL93" s="8">
        <v>9.899907112121582</v>
      </c>
      <c r="AM93">
        <v>0.87494995355606076</v>
      </c>
      <c r="AN93">
        <v>3.0662100773888586E-2</v>
      </c>
      <c r="AO93">
        <v>0.58594829167090912</v>
      </c>
      <c r="AP93">
        <v>1.9146800524169769</v>
      </c>
      <c r="AQ93">
        <v>-1</v>
      </c>
      <c r="AR93" s="8">
        <v>1801.1326904296875</v>
      </c>
      <c r="AS93" s="8">
        <v>0.5</v>
      </c>
      <c r="AT93">
        <v>220.56226508201669</v>
      </c>
      <c r="AU93">
        <v>10.597272204112949</v>
      </c>
      <c r="AV93">
        <v>2.5894814785979143</v>
      </c>
      <c r="AW93">
        <v>25.517642974853516</v>
      </c>
      <c r="AX93" s="8">
        <v>2</v>
      </c>
      <c r="AY93">
        <v>4.644859790802002</v>
      </c>
      <c r="AZ93" s="8">
        <v>1</v>
      </c>
      <c r="BA93">
        <v>9.2897195816040039</v>
      </c>
      <c r="BB93" s="8">
        <v>25.713954925537109</v>
      </c>
      <c r="BC93" s="8">
        <v>25.517642974853516</v>
      </c>
      <c r="BD93" s="8">
        <v>25.000703811645508</v>
      </c>
      <c r="BE93" s="8">
        <v>800.5040283203125</v>
      </c>
      <c r="BF93" s="8">
        <v>768.90606689453125</v>
      </c>
      <c r="BG93" s="8">
        <v>0.83350461721420288</v>
      </c>
      <c r="BH93" s="8">
        <v>6.8358883857727051</v>
      </c>
      <c r="BI93" s="8">
        <v>2.5347070693969727</v>
      </c>
      <c r="BJ93" s="8">
        <v>20.788097381591797</v>
      </c>
      <c r="BK93" s="8">
        <v>350.6883544921875</v>
      </c>
      <c r="BL93" s="8">
        <v>1798.763671875</v>
      </c>
      <c r="BM93" s="8">
        <v>0.13552972674369812</v>
      </c>
      <c r="BN93" s="8">
        <v>100.88794708251953</v>
      </c>
      <c r="BO93" s="8">
        <v>0.55740642547607422</v>
      </c>
      <c r="BP93" s="8">
        <v>-7.0171117782592773E-2</v>
      </c>
      <c r="BQ93" s="8">
        <v>0.25</v>
      </c>
      <c r="BR93" s="8">
        <v>-1.355140209197998</v>
      </c>
      <c r="BS93" s="8">
        <v>7.355140209197998</v>
      </c>
      <c r="BT93" s="8">
        <v>1</v>
      </c>
      <c r="BU93" s="8">
        <v>0</v>
      </c>
      <c r="BV93" s="8">
        <v>0.15999999642372131</v>
      </c>
      <c r="BW93" s="8">
        <v>111115</v>
      </c>
      <c r="BX93">
        <v>1.7534417724609375</v>
      </c>
      <c r="BY93">
        <v>1.0597272204112948E-2</v>
      </c>
      <c r="BZ93">
        <v>298.66764297485349</v>
      </c>
      <c r="CA93">
        <v>298.86395492553709</v>
      </c>
      <c r="CB93">
        <v>287.80218106711982</v>
      </c>
      <c r="CC93">
        <v>-0.7084848260387212</v>
      </c>
      <c r="CD93">
        <v>3.2791402243237608</v>
      </c>
      <c r="CE93">
        <v>32.50279462661328</v>
      </c>
      <c r="CF93">
        <v>25.666906240840575</v>
      </c>
      <c r="CG93">
        <v>25.615798950195312</v>
      </c>
      <c r="CH93">
        <v>3.298303919657803</v>
      </c>
      <c r="CI93">
        <v>0.40475586502769473</v>
      </c>
      <c r="CJ93">
        <v>0.68965874572584651</v>
      </c>
      <c r="CK93">
        <v>2.6086451739319565</v>
      </c>
      <c r="CL93">
        <v>0.25456682636934691</v>
      </c>
      <c r="CM93">
        <v>56.063318708530794</v>
      </c>
      <c r="CN93">
        <v>0.72271360451128841</v>
      </c>
      <c r="CO93">
        <v>22.956981538485323</v>
      </c>
      <c r="CP93">
        <v>762.03860598278993</v>
      </c>
      <c r="CQ93">
        <v>1.423648724658046E-2</v>
      </c>
      <c r="CR93">
        <v>0</v>
      </c>
      <c r="CS93">
        <v>1573.8281911653605</v>
      </c>
      <c r="CT93">
        <v>440.0008544921875</v>
      </c>
      <c r="CU93">
        <v>0.27991894179010618</v>
      </c>
      <c r="CV93" t="e">
        <v>#DIV/0!</v>
      </c>
    </row>
    <row r="94" spans="1:100" s="5" customFormat="1" x14ac:dyDescent="0.3">
      <c r="A94" s="4" t="str">
        <f>VLOOKUP(B94,ListCodeMtrx!A$1:B$91,2,TRUE)</f>
        <v>M52</v>
      </c>
      <c r="B94" s="22">
        <v>52</v>
      </c>
      <c r="C94" s="10">
        <v>5</v>
      </c>
      <c r="D94" s="10">
        <v>2</v>
      </c>
      <c r="E94" s="10">
        <v>5</v>
      </c>
      <c r="F94" s="1">
        <v>68</v>
      </c>
      <c r="G94" s="17">
        <v>41312</v>
      </c>
      <c r="H94" s="11">
        <v>2</v>
      </c>
      <c r="I94" s="11">
        <v>145.78145844139164</v>
      </c>
      <c r="J94" s="11">
        <v>0.82590810906582468</v>
      </c>
      <c r="K94" s="11">
        <v>149.02768781545629</v>
      </c>
      <c r="L94" s="11">
        <v>234.14905914907547</v>
      </c>
      <c r="M94" s="1">
        <v>49.2</v>
      </c>
      <c r="N94" s="19">
        <v>20</v>
      </c>
      <c r="O94" s="19" t="s">
        <v>279</v>
      </c>
      <c r="P94" s="12">
        <v>0.15763888888888888</v>
      </c>
      <c r="Q94" s="12">
        <f t="shared" si="50"/>
        <v>0.48840277777777785</v>
      </c>
      <c r="R94" s="19">
        <v>4135</v>
      </c>
      <c r="S94" s="19">
        <v>0</v>
      </c>
      <c r="T94" s="21">
        <v>400</v>
      </c>
      <c r="U94" s="5">
        <v>27.108218287318092</v>
      </c>
      <c r="V94" s="5">
        <v>0.32968649366038338</v>
      </c>
      <c r="W94" s="5">
        <v>232.67308001183903</v>
      </c>
      <c r="X94" s="5">
        <v>26.329330444335937</v>
      </c>
      <c r="Y94" s="19">
        <v>3</v>
      </c>
      <c r="Z94" s="19">
        <v>3</v>
      </c>
      <c r="AA94" s="19">
        <v>0</v>
      </c>
      <c r="AB94" s="19">
        <v>0</v>
      </c>
      <c r="AC94" s="19">
        <v>505.376953125</v>
      </c>
      <c r="AD94" s="19">
        <v>928.6312255859375</v>
      </c>
      <c r="AE94" s="19">
        <v>707.247802734375</v>
      </c>
      <c r="AF94" s="5" t="e">
        <v>#DIV/0!</v>
      </c>
      <c r="AG94" s="5">
        <v>0.45578294246338441</v>
      </c>
      <c r="AH94" s="5">
        <v>0.23839756488037156</v>
      </c>
      <c r="AI94" s="19">
        <v>-1</v>
      </c>
      <c r="AJ94" s="19">
        <v>0.87</v>
      </c>
      <c r="AK94" s="19">
        <v>0.92</v>
      </c>
      <c r="AL94" s="19">
        <v>9.899907112121582</v>
      </c>
      <c r="AM94" s="5">
        <v>0.87494995355606076</v>
      </c>
      <c r="AN94" s="5">
        <v>1.7857906826103491E-2</v>
      </c>
      <c r="AO94" s="5">
        <v>0.52305065124178796</v>
      </c>
      <c r="AP94" s="5">
        <v>1.8375021255792203</v>
      </c>
      <c r="AQ94" s="5">
        <v>-1</v>
      </c>
      <c r="AR94" s="19">
        <v>1798.951904296875</v>
      </c>
      <c r="AS94" s="19">
        <v>0.5</v>
      </c>
      <c r="AT94" s="5">
        <v>187.61803547512045</v>
      </c>
      <c r="AU94" s="5">
        <v>9.1281764265984666</v>
      </c>
      <c r="AV94" s="5">
        <v>2.8343002944939162</v>
      </c>
      <c r="AW94" s="5">
        <v>26.329330444335937</v>
      </c>
      <c r="AX94" s="19">
        <v>2</v>
      </c>
      <c r="AY94" s="5">
        <v>4.644859790802002</v>
      </c>
      <c r="AZ94" s="19">
        <v>1</v>
      </c>
      <c r="BA94" s="5">
        <v>9.2897195816040039</v>
      </c>
      <c r="BB94" s="19">
        <v>25.721546173095703</v>
      </c>
      <c r="BC94" s="19">
        <v>26.329330444335937</v>
      </c>
      <c r="BD94" s="19">
        <v>25.003618240356445</v>
      </c>
      <c r="BE94" s="19">
        <v>399.71453857421875</v>
      </c>
      <c r="BF94" s="19">
        <v>382.26437377929687</v>
      </c>
      <c r="BG94" s="19">
        <v>0.83509910106658936</v>
      </c>
      <c r="BH94" s="19">
        <v>6.0097184181213379</v>
      </c>
      <c r="BI94" s="19">
        <v>2.538280725479126</v>
      </c>
      <c r="BJ94" s="19">
        <v>18.266517639160156</v>
      </c>
      <c r="BK94" s="19">
        <v>350.68545532226562</v>
      </c>
      <c r="BL94" s="19">
        <v>1798.951904296875</v>
      </c>
      <c r="BM94" s="19">
        <v>0.14058783650398254</v>
      </c>
      <c r="BN94" s="19">
        <v>100.88268280029297</v>
      </c>
      <c r="BO94" s="19">
        <v>0.20822429656982422</v>
      </c>
      <c r="BP94" s="19">
        <v>-5.6116819381713867E-2</v>
      </c>
      <c r="BQ94" s="19">
        <v>0.75</v>
      </c>
      <c r="BR94" s="19">
        <v>-1.355140209197998</v>
      </c>
      <c r="BS94" s="19">
        <v>7.355140209197998</v>
      </c>
      <c r="BT94" s="19">
        <v>1</v>
      </c>
      <c r="BU94" s="19">
        <v>0</v>
      </c>
      <c r="BV94" s="19">
        <v>0.15999999642372131</v>
      </c>
      <c r="BW94" s="19">
        <v>111115</v>
      </c>
      <c r="BX94" s="5">
        <v>1.7534272766113279</v>
      </c>
      <c r="BY94" s="5">
        <v>9.1281764265984666E-3</v>
      </c>
      <c r="BZ94" s="5">
        <v>299.47933044433591</v>
      </c>
      <c r="CA94" s="5">
        <v>298.87154617309568</v>
      </c>
      <c r="CB94" s="5">
        <v>287.83229825394665</v>
      </c>
      <c r="CC94" s="5">
        <v>-0.48631166570497247</v>
      </c>
      <c r="CD94" s="5">
        <v>3.4405768113883295</v>
      </c>
      <c r="CE94" s="5">
        <v>34.104731514716796</v>
      </c>
      <c r="CF94" s="5">
        <v>28.095013096595459</v>
      </c>
      <c r="CG94" s="5">
        <v>26.02543830871582</v>
      </c>
      <c r="CH94" s="5">
        <v>3.3793409436913535</v>
      </c>
      <c r="CI94" s="5">
        <v>0.31838712826800492</v>
      </c>
      <c r="CJ94" s="5">
        <v>0.60627651689441331</v>
      </c>
      <c r="CK94" s="5">
        <v>2.7730644267969402</v>
      </c>
      <c r="CL94" s="5">
        <v>0.19997719331571251</v>
      </c>
      <c r="CM94" s="5">
        <v>23.472684527001544</v>
      </c>
      <c r="CN94" s="5">
        <v>0.60867058499721594</v>
      </c>
      <c r="CO94" s="5">
        <v>18.816413263089672</v>
      </c>
      <c r="CP94" s="5">
        <v>378.32495511693497</v>
      </c>
      <c r="CQ94" s="5">
        <v>1.34825744699438E-2</v>
      </c>
      <c r="CR94" s="5">
        <v>0</v>
      </c>
      <c r="CS94" s="5">
        <v>1573.9928851141378</v>
      </c>
      <c r="CT94" s="5">
        <v>423.2542724609375</v>
      </c>
      <c r="CU94" s="5">
        <v>0.23839756488037156</v>
      </c>
      <c r="CV94" s="5" t="e">
        <v>#DIV/0!</v>
      </c>
    </row>
    <row r="95" spans="1:100" hidden="1" x14ac:dyDescent="0.3">
      <c r="A95" s="4" t="str">
        <f>VLOOKUP(B95,ListCodeMtrx!A$1:B$91,2,TRUE)</f>
        <v>M58</v>
      </c>
      <c r="B95" s="22">
        <v>58</v>
      </c>
      <c r="C95" s="10">
        <v>13</v>
      </c>
      <c r="D95" s="10">
        <v>2</v>
      </c>
      <c r="E95" s="10">
        <v>6</v>
      </c>
      <c r="F95" s="1">
        <v>68</v>
      </c>
      <c r="G95" s="3">
        <v>41312</v>
      </c>
      <c r="H95" s="11">
        <v>2</v>
      </c>
      <c r="I95" s="11">
        <v>149.56484128310285</v>
      </c>
      <c r="J95" s="11">
        <v>0.61948501112920018</v>
      </c>
      <c r="K95" s="11">
        <v>158.87686602200961</v>
      </c>
      <c r="L95" s="11">
        <v>169.36161461463314</v>
      </c>
      <c r="M95" s="26">
        <v>46.6</v>
      </c>
      <c r="N95" s="8">
        <v>21</v>
      </c>
      <c r="O95" s="8" t="s">
        <v>280</v>
      </c>
      <c r="P95" s="12">
        <v>0.15763888888888888</v>
      </c>
      <c r="Q95" s="12">
        <f t="shared" si="50"/>
        <v>0.49232638888888891</v>
      </c>
      <c r="R95" s="8">
        <v>4482.5</v>
      </c>
      <c r="S95" s="8">
        <v>0</v>
      </c>
      <c r="T95" s="13" t="s">
        <v>747</v>
      </c>
      <c r="U95" s="14">
        <v>35.374584110769888</v>
      </c>
      <c r="V95" s="14">
        <v>0.62309602533193109</v>
      </c>
      <c r="W95" s="14">
        <v>269.4459157027037</v>
      </c>
      <c r="X95" s="15">
        <v>24.200223922729492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t="e">
        <v>#DIV/0!</v>
      </c>
      <c r="AG95">
        <v>0.45578294246338441</v>
      </c>
      <c r="AH95">
        <v>0.23839756488037156</v>
      </c>
      <c r="AI95" s="8">
        <v>-1</v>
      </c>
      <c r="AJ95" s="8">
        <v>0.87</v>
      </c>
      <c r="AK95" s="8">
        <v>0.92</v>
      </c>
      <c r="AL95" s="8">
        <v>9.899907112121582</v>
      </c>
      <c r="AM95">
        <v>0.87494995355606076</v>
      </c>
      <c r="AN95">
        <v>2.306564066368438E-2</v>
      </c>
      <c r="AO95">
        <v>0.52305065124178796</v>
      </c>
      <c r="AP95">
        <v>1.8375021255792203</v>
      </c>
      <c r="AQ95">
        <v>-1</v>
      </c>
      <c r="AR95" s="8">
        <v>1798.951904296875</v>
      </c>
      <c r="AS95" s="8">
        <v>0.5</v>
      </c>
      <c r="AT95">
        <v>187.61803547512045</v>
      </c>
      <c r="AU95">
        <v>12.987166153764466</v>
      </c>
      <c r="AV95">
        <v>2.2006589274231301</v>
      </c>
      <c r="AW95">
        <v>24.200223922729492</v>
      </c>
      <c r="AX95" s="8">
        <v>2</v>
      </c>
      <c r="AY95">
        <v>4.644859790802002</v>
      </c>
      <c r="AZ95" s="8">
        <v>1</v>
      </c>
      <c r="BA95">
        <v>9.2897195816040039</v>
      </c>
      <c r="BB95" s="8">
        <v>25.591890335083008</v>
      </c>
      <c r="BC95" s="8">
        <v>24.200223922729492</v>
      </c>
      <c r="BD95" s="8">
        <v>24.997705459594727</v>
      </c>
      <c r="BE95" s="8">
        <v>399.85870361328125</v>
      </c>
      <c r="BF95" s="8">
        <v>376.89471435546875</v>
      </c>
      <c r="BG95" s="8">
        <v>0.88799113035202026</v>
      </c>
      <c r="BH95" s="8">
        <v>8.2330694198608398</v>
      </c>
      <c r="BI95" s="8">
        <v>2.7197339534759521</v>
      </c>
      <c r="BJ95" s="8">
        <v>25.216196060180664</v>
      </c>
      <c r="BK95" s="8">
        <v>350.71762084960937</v>
      </c>
      <c r="BL95" s="8">
        <v>1802.3922119140625</v>
      </c>
      <c r="BM95" s="8">
        <v>0.19217096269130707</v>
      </c>
      <c r="BN95" s="8">
        <v>100.87700653076172</v>
      </c>
      <c r="BO95" s="8">
        <v>-4.0036201477050781E-2</v>
      </c>
      <c r="BP95" s="8">
        <v>-8.1230878829956055E-2</v>
      </c>
      <c r="BQ95" s="8">
        <v>0.25</v>
      </c>
      <c r="BR95" s="8">
        <v>-1.355140209197998</v>
      </c>
      <c r="BS95" s="8">
        <v>7.355140209197998</v>
      </c>
      <c r="BT95" s="8">
        <v>1</v>
      </c>
      <c r="BU95" s="8">
        <v>0</v>
      </c>
      <c r="BV95" s="8">
        <v>0.15999999642372131</v>
      </c>
      <c r="BW95" s="8">
        <v>111115</v>
      </c>
      <c r="BX95">
        <v>1.7535881042480468</v>
      </c>
      <c r="BY95">
        <v>1.2987166153764466E-2</v>
      </c>
      <c r="BZ95">
        <v>297.35022392272947</v>
      </c>
      <c r="CA95">
        <v>298.74189033508299</v>
      </c>
      <c r="CB95">
        <v>288.38274746039315</v>
      </c>
      <c r="CC95">
        <v>-1.0735725089785255</v>
      </c>
      <c r="CD95">
        <v>3.0311863250586466</v>
      </c>
      <c r="CE95">
        <v>30.048337369470893</v>
      </c>
      <c r="CF95">
        <v>21.815267949610053</v>
      </c>
      <c r="CG95">
        <v>24.89605712890625</v>
      </c>
      <c r="CH95">
        <v>3.160026465076021</v>
      </c>
      <c r="CI95">
        <v>0.58392969033899578</v>
      </c>
      <c r="CJ95">
        <v>0.83052739763551653</v>
      </c>
      <c r="CK95">
        <v>2.3294990674405045</v>
      </c>
      <c r="CL95">
        <v>0.36828378896908881</v>
      </c>
      <c r="CM95">
        <v>27.180897398028712</v>
      </c>
      <c r="CN95">
        <v>0.71491030635302422</v>
      </c>
      <c r="CO95">
        <v>30.635227029916091</v>
      </c>
      <c r="CP95">
        <v>371.75401143865435</v>
      </c>
      <c r="CQ95">
        <v>2.9151223173852103E-2</v>
      </c>
      <c r="CR95">
        <v>0</v>
      </c>
      <c r="CS95">
        <v>1577.0029821040146</v>
      </c>
      <c r="CT95">
        <v>423.2542724609375</v>
      </c>
      <c r="CU95">
        <v>0.23839756488037156</v>
      </c>
      <c r="CV95" t="e">
        <v>#DIV/0!</v>
      </c>
    </row>
    <row r="96" spans="1:100" x14ac:dyDescent="0.3">
      <c r="A96" s="4" t="str">
        <f>VLOOKUP(B96,ListCodeMtrx!A$1:B$91,2,TRUE)</f>
        <v>M58</v>
      </c>
      <c r="B96" s="22">
        <v>58</v>
      </c>
      <c r="C96" s="10">
        <v>13</v>
      </c>
      <c r="D96" s="10">
        <v>2</v>
      </c>
      <c r="E96" s="10">
        <v>6</v>
      </c>
      <c r="F96" s="1">
        <v>68</v>
      </c>
      <c r="G96" s="3">
        <v>41312</v>
      </c>
      <c r="H96" s="11">
        <v>2</v>
      </c>
      <c r="I96" s="11">
        <v>149.56484128310285</v>
      </c>
      <c r="J96" s="11">
        <v>0.61948501112920018</v>
      </c>
      <c r="K96" s="11">
        <v>158.87686602200961</v>
      </c>
      <c r="L96" s="11">
        <v>169.36161461463314</v>
      </c>
      <c r="M96" s="26">
        <v>46.6</v>
      </c>
      <c r="N96" s="8">
        <v>22</v>
      </c>
      <c r="O96" s="8" t="s">
        <v>281</v>
      </c>
      <c r="P96" s="12">
        <v>0.15763888888888888</v>
      </c>
      <c r="Q96" s="12">
        <f t="shared" si="50"/>
        <v>0.49475694444444451</v>
      </c>
      <c r="R96" s="8">
        <v>4693</v>
      </c>
      <c r="S96" s="8">
        <v>0</v>
      </c>
      <c r="T96" s="13">
        <v>50</v>
      </c>
      <c r="U96" s="14">
        <v>0.40119829114858935</v>
      </c>
      <c r="V96" s="14">
        <v>0.52559064378641185</v>
      </c>
      <c r="W96" s="14">
        <v>45.285789718613962</v>
      </c>
      <c r="X96" s="15">
        <v>24.790737152099609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t="e">
        <v>#DIV/0!</v>
      </c>
      <c r="AG96">
        <v>0.45578294246338441</v>
      </c>
      <c r="AH96">
        <v>0.23839756488037156</v>
      </c>
      <c r="AI96" s="8">
        <v>-1</v>
      </c>
      <c r="AJ96" s="8">
        <v>0.87</v>
      </c>
      <c r="AK96" s="8">
        <v>0.92</v>
      </c>
      <c r="AL96" s="8">
        <v>9.927668571472168</v>
      </c>
      <c r="AM96">
        <v>0.8749638342857361</v>
      </c>
      <c r="AN96">
        <v>8.9068513166582148E-4</v>
      </c>
      <c r="AO96">
        <v>0.52305065124178796</v>
      </c>
      <c r="AP96">
        <v>1.8375021255792203</v>
      </c>
      <c r="AQ96">
        <v>-1</v>
      </c>
      <c r="AR96" s="8">
        <v>1798.951904296875</v>
      </c>
      <c r="AS96" s="8">
        <v>0.5</v>
      </c>
      <c r="AT96">
        <v>187.62101195991488</v>
      </c>
      <c r="AU96">
        <v>11.911531121028462</v>
      </c>
      <c r="AV96">
        <v>2.3686741741123476</v>
      </c>
      <c r="AW96">
        <v>24.790737152099609</v>
      </c>
      <c r="AX96" s="8">
        <v>2</v>
      </c>
      <c r="AY96">
        <v>4.644859790802002</v>
      </c>
      <c r="AZ96" s="8">
        <v>1</v>
      </c>
      <c r="BA96">
        <v>9.2897195816040039</v>
      </c>
      <c r="BB96" s="8">
        <v>25.534019470214844</v>
      </c>
      <c r="BC96" s="8">
        <v>24.790737152099609</v>
      </c>
      <c r="BD96" s="8">
        <v>25.001699447631836</v>
      </c>
      <c r="BE96" s="8">
        <v>48.903358459472656</v>
      </c>
      <c r="BF96" s="8">
        <v>48.346115112304688</v>
      </c>
      <c r="BG96" s="8">
        <v>0.90709900856018066</v>
      </c>
      <c r="BH96" s="8">
        <v>7.6485023498535156</v>
      </c>
      <c r="BI96" s="8">
        <v>2.7877867221832275</v>
      </c>
      <c r="BJ96" s="8">
        <v>23.506137847900391</v>
      </c>
      <c r="BK96" s="8">
        <v>350.68145751953125</v>
      </c>
      <c r="BL96" s="8">
        <v>1797.9818115234375</v>
      </c>
      <c r="BM96" s="8">
        <v>0.18306551873683929</v>
      </c>
      <c r="BN96" s="8">
        <v>100.87584686279297</v>
      </c>
      <c r="BO96" s="8">
        <v>-0.65099811553955078</v>
      </c>
      <c r="BP96" s="8">
        <v>-6.5187215805053711E-2</v>
      </c>
      <c r="BQ96" s="8">
        <v>0.5</v>
      </c>
      <c r="BR96" s="8">
        <v>-1.355140209197998</v>
      </c>
      <c r="BS96" s="8">
        <v>7.355140209197998</v>
      </c>
      <c r="BT96" s="8">
        <v>1</v>
      </c>
      <c r="BU96" s="8">
        <v>0</v>
      </c>
      <c r="BV96" s="8">
        <v>0.15999999642372131</v>
      </c>
      <c r="BW96" s="8">
        <v>111135</v>
      </c>
      <c r="BX96">
        <v>1.7534072875976561</v>
      </c>
      <c r="BY96">
        <v>1.1911531121028463E-2</v>
      </c>
      <c r="BZ96">
        <v>297.94073715209959</v>
      </c>
      <c r="CA96">
        <v>298.68401947021482</v>
      </c>
      <c r="CB96">
        <v>287.67708341366597</v>
      </c>
      <c r="CC96">
        <v>-0.91595156243284348</v>
      </c>
      <c r="CD96">
        <v>3.1402233258858829</v>
      </c>
      <c r="CE96">
        <v>31.129585758591755</v>
      </c>
      <c r="CF96">
        <v>23.48108340873824</v>
      </c>
      <c r="CG96">
        <v>25.162378311157227</v>
      </c>
      <c r="CH96">
        <v>3.2105900790222091</v>
      </c>
      <c r="CI96">
        <v>0.49744629393986112</v>
      </c>
      <c r="CJ96">
        <v>0.77154915177353545</v>
      </c>
      <c r="CK96">
        <v>2.4390409272486737</v>
      </c>
      <c r="CL96">
        <v>0.31331569096629985</v>
      </c>
      <c r="CM96">
        <v>4.5682423887155466</v>
      </c>
      <c r="CN96">
        <v>0.93669966270129879</v>
      </c>
      <c r="CO96">
        <v>27.197444752722134</v>
      </c>
      <c r="CP96">
        <v>48.287812201404861</v>
      </c>
      <c r="CQ96">
        <v>2.2596940844801482E-3</v>
      </c>
      <c r="CR96">
        <v>0</v>
      </c>
      <c r="CS96">
        <v>1573.1690597865606</v>
      </c>
      <c r="CT96">
        <v>423.2542724609375</v>
      </c>
      <c r="CU96">
        <v>0.23839756488037156</v>
      </c>
      <c r="CV96" t="e">
        <v>#DIV/0!</v>
      </c>
    </row>
    <row r="97" spans="1:100" x14ac:dyDescent="0.3">
      <c r="A97" s="4" t="str">
        <f>VLOOKUP(B97,ListCodeMtrx!A$1:B$91,2,TRUE)</f>
        <v>M58</v>
      </c>
      <c r="B97" s="22">
        <v>58</v>
      </c>
      <c r="C97" s="10">
        <v>13</v>
      </c>
      <c r="D97" s="10">
        <v>2</v>
      </c>
      <c r="E97" s="10">
        <v>6</v>
      </c>
      <c r="F97" s="1">
        <v>68</v>
      </c>
      <c r="G97" s="3">
        <v>41312</v>
      </c>
      <c r="H97" s="11">
        <v>2</v>
      </c>
      <c r="I97" s="11">
        <v>149.56484128310285</v>
      </c>
      <c r="J97" s="11">
        <v>0.61948501112920018</v>
      </c>
      <c r="K97" s="11">
        <v>158.87686602200961</v>
      </c>
      <c r="L97" s="11">
        <v>169.36161461463314</v>
      </c>
      <c r="M97" s="26">
        <v>46.6</v>
      </c>
      <c r="N97" s="8">
        <v>23</v>
      </c>
      <c r="O97" s="8" t="s">
        <v>282</v>
      </c>
      <c r="P97" s="12">
        <v>0.15763888888888888</v>
      </c>
      <c r="Q97" s="12">
        <f t="shared" si="50"/>
        <v>0.4971875</v>
      </c>
      <c r="R97" s="8">
        <v>4903</v>
      </c>
      <c r="S97" s="8">
        <v>0</v>
      </c>
      <c r="T97" s="13">
        <v>150</v>
      </c>
      <c r="U97" s="14">
        <v>10.860355800595345</v>
      </c>
      <c r="V97" s="14">
        <v>0.43355980700770541</v>
      </c>
      <c r="W97" s="14">
        <v>97.687768462288886</v>
      </c>
      <c r="X97" s="15">
        <v>25.29229736328125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t="e">
        <v>#DIV/0!</v>
      </c>
      <c r="AG97">
        <v>0.45578294246338441</v>
      </c>
      <c r="AH97">
        <v>0.23839756488037156</v>
      </c>
      <c r="AI97" s="8">
        <v>-1</v>
      </c>
      <c r="AJ97" s="8">
        <v>0.87</v>
      </c>
      <c r="AK97" s="8">
        <v>0.92</v>
      </c>
      <c r="AL97" s="8">
        <v>9.927668571472168</v>
      </c>
      <c r="AM97">
        <v>0.8749638342857361</v>
      </c>
      <c r="AN97">
        <v>7.5389190929337924E-3</v>
      </c>
      <c r="AO97">
        <v>0.52305065124178796</v>
      </c>
      <c r="AP97">
        <v>1.8375021255792203</v>
      </c>
      <c r="AQ97">
        <v>-1</v>
      </c>
      <c r="AR97" s="8">
        <v>1798.951904296875</v>
      </c>
      <c r="AS97" s="8">
        <v>0.5</v>
      </c>
      <c r="AT97">
        <v>187.62101195991488</v>
      </c>
      <c r="AU97">
        <v>10.620563949007508</v>
      </c>
      <c r="AV97">
        <v>2.5357822501016489</v>
      </c>
      <c r="AW97">
        <v>25.29229736328125</v>
      </c>
      <c r="AX97" s="8">
        <v>2</v>
      </c>
      <c r="AY97">
        <v>4.644859790802002</v>
      </c>
      <c r="AZ97" s="8">
        <v>1</v>
      </c>
      <c r="BA97">
        <v>9.2897195816040039</v>
      </c>
      <c r="BB97" s="8">
        <v>25.537504196166992</v>
      </c>
      <c r="BC97" s="8">
        <v>25.29229736328125</v>
      </c>
      <c r="BD97" s="8">
        <v>24.998968124389648</v>
      </c>
      <c r="BE97" s="8">
        <v>151.36801147460937</v>
      </c>
      <c r="BF97" s="8">
        <v>144.29995727539062</v>
      </c>
      <c r="BG97" s="8">
        <v>0.92178499698638916</v>
      </c>
      <c r="BH97" s="8">
        <v>6.9370007514953613</v>
      </c>
      <c r="BI97" s="8">
        <v>2.8321483135223389</v>
      </c>
      <c r="BJ97" s="8">
        <v>21.313665390014648</v>
      </c>
      <c r="BK97" s="8">
        <v>350.67367553710938</v>
      </c>
      <c r="BL97" s="8">
        <v>1798.03662109375</v>
      </c>
      <c r="BM97" s="8">
        <v>0.26701569557189941</v>
      </c>
      <c r="BN97" s="8">
        <v>100.86920166015625</v>
      </c>
      <c r="BO97" s="8">
        <v>-0.39761066436767578</v>
      </c>
      <c r="BP97" s="8">
        <v>-6.5100908279418945E-2</v>
      </c>
      <c r="BQ97" s="8">
        <v>0.25</v>
      </c>
      <c r="BR97" s="8">
        <v>-1.355140209197998</v>
      </c>
      <c r="BS97" s="8">
        <v>7.355140209197998</v>
      </c>
      <c r="BT97" s="8">
        <v>1</v>
      </c>
      <c r="BU97" s="8">
        <v>0</v>
      </c>
      <c r="BV97" s="8">
        <v>0.15999999642372131</v>
      </c>
      <c r="BW97" s="8">
        <v>111115</v>
      </c>
      <c r="BX97">
        <v>1.7533683776855467</v>
      </c>
      <c r="BY97">
        <v>1.0620563949007508E-2</v>
      </c>
      <c r="BZ97">
        <v>298.44229736328123</v>
      </c>
      <c r="CA97">
        <v>298.68750419616697</v>
      </c>
      <c r="CB97">
        <v>287.68585294471995</v>
      </c>
      <c r="CC97">
        <v>-0.71090560467665842</v>
      </c>
      <c r="CD97">
        <v>3.2355119778208898</v>
      </c>
      <c r="CE97">
        <v>32.076311942289621</v>
      </c>
      <c r="CF97">
        <v>25.13931119079426</v>
      </c>
      <c r="CG97">
        <v>25.414900779724121</v>
      </c>
      <c r="CH97">
        <v>3.2591853949495051</v>
      </c>
      <c r="CI97">
        <v>0.41422742965436909</v>
      </c>
      <c r="CJ97">
        <v>0.69972972771924102</v>
      </c>
      <c r="CK97">
        <v>2.5594556672302642</v>
      </c>
      <c r="CL97">
        <v>0.26056229428165095</v>
      </c>
      <c r="CM97">
        <v>9.8536872167532703</v>
      </c>
      <c r="CN97">
        <v>0.67697711286120299</v>
      </c>
      <c r="CO97">
        <v>23.631521946792034</v>
      </c>
      <c r="CP97">
        <v>142.72170938512738</v>
      </c>
      <c r="CQ97">
        <v>1.7982319407287277E-2</v>
      </c>
      <c r="CR97">
        <v>0</v>
      </c>
      <c r="CS97">
        <v>1573.2170161783567</v>
      </c>
      <c r="CT97">
        <v>423.2542724609375</v>
      </c>
      <c r="CU97">
        <v>0.23839756488037156</v>
      </c>
      <c r="CV97" t="e">
        <v>#DIV/0!</v>
      </c>
    </row>
    <row r="98" spans="1:100" hidden="1" x14ac:dyDescent="0.3">
      <c r="A98" s="4" t="str">
        <f>VLOOKUP(B98,ListCodeMtrx!A$1:B$91,2,TRUE)</f>
        <v>M58</v>
      </c>
      <c r="B98" s="22">
        <v>58</v>
      </c>
      <c r="C98" s="10">
        <v>13</v>
      </c>
      <c r="D98" s="10">
        <v>2</v>
      </c>
      <c r="E98" s="10">
        <v>6</v>
      </c>
      <c r="F98" s="1">
        <v>68</v>
      </c>
      <c r="G98" s="3">
        <v>41312</v>
      </c>
      <c r="H98" s="11">
        <v>2</v>
      </c>
      <c r="I98" s="11">
        <v>149.56484128310285</v>
      </c>
      <c r="J98" s="11">
        <v>0.61948501112920018</v>
      </c>
      <c r="K98" s="11">
        <v>158.87686602200961</v>
      </c>
      <c r="L98" s="11">
        <v>169.36161461463314</v>
      </c>
      <c r="M98" s="26">
        <v>46.6</v>
      </c>
      <c r="N98" s="8">
        <v>24</v>
      </c>
      <c r="O98" s="8" t="s">
        <v>283</v>
      </c>
      <c r="P98" s="12">
        <v>0.15763888888888888</v>
      </c>
      <c r="Q98" s="12">
        <f t="shared" si="50"/>
        <v>0.4996180555555555</v>
      </c>
      <c r="R98" s="8">
        <v>5113</v>
      </c>
      <c r="S98" s="8">
        <v>0</v>
      </c>
      <c r="T98" s="13" t="s">
        <v>192</v>
      </c>
      <c r="U98" s="14">
        <v>27.97924748246005</v>
      </c>
      <c r="V98" s="14">
        <v>0.30253889117232186</v>
      </c>
      <c r="W98" s="14">
        <v>217.18166724745598</v>
      </c>
      <c r="X98" s="15">
        <v>25.882820129394531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t="e">
        <v>#DIV/0!</v>
      </c>
      <c r="AG98">
        <v>0.45578294246338441</v>
      </c>
      <c r="AH98">
        <v>0.23839756488037156</v>
      </c>
      <c r="AI98" s="8">
        <v>-1</v>
      </c>
      <c r="AJ98" s="8">
        <v>0.87</v>
      </c>
      <c r="AK98" s="8">
        <v>0.92</v>
      </c>
      <c r="AL98" s="8">
        <v>9.927668571472168</v>
      </c>
      <c r="AM98">
        <v>0.8749638342857361</v>
      </c>
      <c r="AN98">
        <v>1.8416687846406203E-2</v>
      </c>
      <c r="AO98">
        <v>0.52305065124178796</v>
      </c>
      <c r="AP98">
        <v>1.8375021255792203</v>
      </c>
      <c r="AQ98">
        <v>-1</v>
      </c>
      <c r="AR98" s="8">
        <v>1798.951904296875</v>
      </c>
      <c r="AS98" s="8">
        <v>0.5</v>
      </c>
      <c r="AT98">
        <v>187.62101195991488</v>
      </c>
      <c r="AU98">
        <v>8.24730145477095</v>
      </c>
      <c r="AV98">
        <v>2.7839802336398409</v>
      </c>
      <c r="AW98">
        <v>25.882820129394531</v>
      </c>
      <c r="AX98" s="8">
        <v>2</v>
      </c>
      <c r="AY98">
        <v>4.644859790802002</v>
      </c>
      <c r="AZ98" s="8">
        <v>1</v>
      </c>
      <c r="BA98">
        <v>9.2897195816040039</v>
      </c>
      <c r="BB98" s="8">
        <v>25.517271041870117</v>
      </c>
      <c r="BC98" s="8">
        <v>25.882820129394531</v>
      </c>
      <c r="BD98" s="8">
        <v>24.99871826171875</v>
      </c>
      <c r="BE98" s="8">
        <v>400.4830322265625</v>
      </c>
      <c r="BF98" s="8">
        <v>382.72604370117187</v>
      </c>
      <c r="BG98" s="8">
        <v>0.94389599561691284</v>
      </c>
      <c r="BH98" s="8">
        <v>5.6209721565246582</v>
      </c>
      <c r="BI98" s="8">
        <v>2.9034121036529541</v>
      </c>
      <c r="BJ98" s="8">
        <v>17.2900390625</v>
      </c>
      <c r="BK98" s="8">
        <v>350.686767578125</v>
      </c>
      <c r="BL98" s="8">
        <v>1798.3966064453125</v>
      </c>
      <c r="BM98" s="8">
        <v>0.18508782982826233</v>
      </c>
      <c r="BN98" s="8">
        <v>100.86370849609375</v>
      </c>
      <c r="BO98" s="8">
        <v>-0.12835407257080078</v>
      </c>
      <c r="BP98" s="8">
        <v>-6.4661264419555664E-2</v>
      </c>
      <c r="BQ98" s="8">
        <v>0.25</v>
      </c>
      <c r="BR98" s="8">
        <v>-1.355140209197998</v>
      </c>
      <c r="BS98" s="8">
        <v>7.355140209197998</v>
      </c>
      <c r="BT98" s="8">
        <v>1</v>
      </c>
      <c r="BU98" s="8">
        <v>0</v>
      </c>
      <c r="BV98" s="8">
        <v>0.15999999642372131</v>
      </c>
      <c r="BW98" s="8">
        <v>111115</v>
      </c>
      <c r="BX98">
        <v>1.7534338378906249</v>
      </c>
      <c r="BY98">
        <v>8.2473014547709503E-3</v>
      </c>
      <c r="BZ98">
        <v>299.03282012939451</v>
      </c>
      <c r="CA98">
        <v>298.66727104187009</v>
      </c>
      <c r="CB98">
        <v>287.74345059968255</v>
      </c>
      <c r="CC98">
        <v>-0.32032373107369566</v>
      </c>
      <c r="CD98">
        <v>3.3509323307002035</v>
      </c>
      <c r="CE98">
        <v>33.222378798713102</v>
      </c>
      <c r="CF98">
        <v>27.601406642188444</v>
      </c>
      <c r="CG98">
        <v>25.700045585632324</v>
      </c>
      <c r="CH98">
        <v>3.3148299441014482</v>
      </c>
      <c r="CI98">
        <v>0.29299684422565675</v>
      </c>
      <c r="CJ98">
        <v>0.56695209706036254</v>
      </c>
      <c r="CK98">
        <v>2.7478778470410856</v>
      </c>
      <c r="CL98">
        <v>0.18395706337745515</v>
      </c>
      <c r="CM98">
        <v>21.905748375943034</v>
      </c>
      <c r="CN98">
        <v>0.56745986018403527</v>
      </c>
      <c r="CO98">
        <v>17.945966834247209</v>
      </c>
      <c r="CP98">
        <v>378.66004539309387</v>
      </c>
      <c r="CQ98">
        <v>1.3260301779295686E-2</v>
      </c>
      <c r="CR98">
        <v>0</v>
      </c>
      <c r="CS98">
        <v>1573.5319903418465</v>
      </c>
      <c r="CT98">
        <v>423.2542724609375</v>
      </c>
      <c r="CU98">
        <v>0.23839756488037156</v>
      </c>
      <c r="CV98" t="e">
        <v>#DIV/0!</v>
      </c>
    </row>
    <row r="99" spans="1:100" x14ac:dyDescent="0.3">
      <c r="A99" s="4" t="str">
        <f>VLOOKUP(B99,ListCodeMtrx!A$1:B$91,2,TRUE)</f>
        <v>M58</v>
      </c>
      <c r="B99" s="22">
        <v>58</v>
      </c>
      <c r="C99" s="10">
        <v>13</v>
      </c>
      <c r="D99" s="10">
        <v>2</v>
      </c>
      <c r="E99" s="10">
        <v>6</v>
      </c>
      <c r="F99" s="1">
        <v>68</v>
      </c>
      <c r="G99" s="3">
        <v>41312</v>
      </c>
      <c r="H99" s="11">
        <v>2</v>
      </c>
      <c r="I99" s="11">
        <v>149.56484128310285</v>
      </c>
      <c r="J99" s="11">
        <v>0.61948501112920018</v>
      </c>
      <c r="K99" s="11">
        <v>158.87686602200961</v>
      </c>
      <c r="L99" s="11">
        <v>169.36161461463314</v>
      </c>
      <c r="M99" s="26">
        <v>46.6</v>
      </c>
      <c r="N99" s="8">
        <v>25</v>
      </c>
      <c r="O99" s="8" t="s">
        <v>284</v>
      </c>
      <c r="P99" s="12">
        <v>0.15763888888888888</v>
      </c>
      <c r="Q99" s="12">
        <f t="shared" si="50"/>
        <v>0.50203703703703706</v>
      </c>
      <c r="R99" s="8">
        <v>5321.5</v>
      </c>
      <c r="S99" s="8">
        <v>0</v>
      </c>
      <c r="T99" s="13">
        <v>800</v>
      </c>
      <c r="U99">
        <v>31.693346902425986</v>
      </c>
      <c r="V99">
        <v>0.15013462194736374</v>
      </c>
      <c r="W99">
        <v>406.43541115342737</v>
      </c>
      <c r="X99">
        <v>26.91743278503418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t="e">
        <v>#DIV/0!</v>
      </c>
      <c r="AG99">
        <v>0.45578294246338441</v>
      </c>
      <c r="AH99">
        <v>0.23839756488037156</v>
      </c>
      <c r="AI99" s="8">
        <v>-1</v>
      </c>
      <c r="AJ99" s="8">
        <v>0.87</v>
      </c>
      <c r="AK99" s="8">
        <v>0.92</v>
      </c>
      <c r="AL99" s="8">
        <v>9.899907112121582</v>
      </c>
      <c r="AM99">
        <v>0.87494995355606076</v>
      </c>
      <c r="AN99">
        <v>2.073079915634804E-2</v>
      </c>
      <c r="AO99">
        <v>0.52305065124178796</v>
      </c>
      <c r="AP99">
        <v>1.8375021255792203</v>
      </c>
      <c r="AQ99">
        <v>-1</v>
      </c>
      <c r="AR99" s="8">
        <v>1798.951904296875</v>
      </c>
      <c r="AS99" s="8">
        <v>0.5</v>
      </c>
      <c r="AT99">
        <v>187.61803547512045</v>
      </c>
      <c r="AU99">
        <v>4.7672982310006891</v>
      </c>
      <c r="AV99">
        <v>3.1910214192555344</v>
      </c>
      <c r="AW99">
        <v>26.91743278503418</v>
      </c>
      <c r="AX99" s="8">
        <v>2</v>
      </c>
      <c r="AY99">
        <v>4.644859790802002</v>
      </c>
      <c r="AZ99" s="8">
        <v>1</v>
      </c>
      <c r="BA99">
        <v>9.2897195816040039</v>
      </c>
      <c r="BB99" s="8">
        <v>25.588954925537109</v>
      </c>
      <c r="BC99" s="8">
        <v>26.91743278503418</v>
      </c>
      <c r="BD99" s="8">
        <v>25.001070022583008</v>
      </c>
      <c r="BE99" s="8">
        <v>799.603271484375</v>
      </c>
      <c r="BF99" s="8">
        <v>779.40924072265625</v>
      </c>
      <c r="BG99" s="8">
        <v>0.96767550706863403</v>
      </c>
      <c r="BH99" s="8">
        <v>3.6765055656433105</v>
      </c>
      <c r="BI99" s="8">
        <v>2.9638545513153076</v>
      </c>
      <c r="BJ99" s="8">
        <v>11.260621070861816</v>
      </c>
      <c r="BK99" s="8">
        <v>350.68801879882812</v>
      </c>
      <c r="BL99" s="8">
        <v>1802.4371337890625</v>
      </c>
      <c r="BM99" s="8">
        <v>0.15272355079650879</v>
      </c>
      <c r="BN99" s="8">
        <v>100.86161041259766</v>
      </c>
      <c r="BO99" s="8">
        <v>-6.1337471008300781E-2</v>
      </c>
      <c r="BP99" s="8">
        <v>-5.7961702346801758E-2</v>
      </c>
      <c r="BQ99" s="8">
        <v>0.25</v>
      </c>
      <c r="BR99" s="8">
        <v>-1.355140209197998</v>
      </c>
      <c r="BS99" s="8">
        <v>7.355140209197998</v>
      </c>
      <c r="BT99" s="8">
        <v>1</v>
      </c>
      <c r="BU99" s="8">
        <v>0</v>
      </c>
      <c r="BV99" s="8">
        <v>0.15999999642372131</v>
      </c>
      <c r="BW99" s="8">
        <v>111115</v>
      </c>
      <c r="BX99">
        <v>1.7534400939941404</v>
      </c>
      <c r="BY99">
        <v>4.7672982310006887E-3</v>
      </c>
      <c r="BZ99">
        <v>300.06743278503416</v>
      </c>
      <c r="CA99">
        <v>298.73895492553709</v>
      </c>
      <c r="CB99">
        <v>288.38993496023249</v>
      </c>
      <c r="CC99">
        <v>0.25076010903854606</v>
      </c>
      <c r="CD99">
        <v>3.5618396912971968</v>
      </c>
      <c r="CE99">
        <v>35.314126720034217</v>
      </c>
      <c r="CF99">
        <v>31.637621154390906</v>
      </c>
      <c r="CG99">
        <v>26.253193855285645</v>
      </c>
      <c r="CH99">
        <v>3.4251446234428542</v>
      </c>
      <c r="CI99">
        <v>0.14774683033308247</v>
      </c>
      <c r="CJ99">
        <v>0.37081827204166257</v>
      </c>
      <c r="CK99">
        <v>3.0543263514011918</v>
      </c>
      <c r="CL99">
        <v>9.2553368953152956E-2</v>
      </c>
      <c r="CM99">
        <v>40.993730097640942</v>
      </c>
      <c r="CN99">
        <v>0.52146598977526459</v>
      </c>
      <c r="CO99">
        <v>10.082754283405027</v>
      </c>
      <c r="CP99">
        <v>774.80350231016394</v>
      </c>
      <c r="CQ99">
        <v>4.1243518941652194E-3</v>
      </c>
      <c r="CR99">
        <v>0</v>
      </c>
      <c r="CS99">
        <v>1577.0422864964596</v>
      </c>
      <c r="CT99">
        <v>423.2542724609375</v>
      </c>
      <c r="CU99">
        <v>0.23839756488037156</v>
      </c>
      <c r="CV99" t="e">
        <v>#DIV/0!</v>
      </c>
    </row>
    <row r="100" spans="1:100" x14ac:dyDescent="0.3">
      <c r="A100" s="4" t="str">
        <f>VLOOKUP(B100,ListCodeMtrx!A$1:B$91,2,TRUE)</f>
        <v>M58</v>
      </c>
      <c r="B100" s="22">
        <v>58</v>
      </c>
      <c r="C100" s="10">
        <v>13</v>
      </c>
      <c r="D100" s="10">
        <v>2</v>
      </c>
      <c r="E100" s="10">
        <v>6</v>
      </c>
      <c r="F100" s="1">
        <v>68</v>
      </c>
      <c r="G100" s="17">
        <v>41312</v>
      </c>
      <c r="H100" s="11">
        <v>2</v>
      </c>
      <c r="I100" s="11">
        <v>149.56484128310285</v>
      </c>
      <c r="J100" s="11">
        <v>0.61948501112920018</v>
      </c>
      <c r="K100" s="11">
        <v>158.87686602200961</v>
      </c>
      <c r="L100" s="11">
        <v>169.36161461463314</v>
      </c>
      <c r="M100" s="26">
        <v>46.6</v>
      </c>
      <c r="N100" s="19">
        <v>26</v>
      </c>
      <c r="O100" s="19" t="s">
        <v>285</v>
      </c>
      <c r="P100" s="12">
        <v>0.15763888888888888</v>
      </c>
      <c r="Q100" s="12">
        <f t="shared" si="50"/>
        <v>0.50624999999999998</v>
      </c>
      <c r="R100" s="19">
        <v>5677</v>
      </c>
      <c r="S100" s="19">
        <v>0</v>
      </c>
      <c r="T100" s="21">
        <v>400</v>
      </c>
      <c r="U100" s="5">
        <v>16.733467297708728</v>
      </c>
      <c r="V100" s="5">
        <v>0.14878363334366693</v>
      </c>
      <c r="W100" s="5">
        <v>191.53195753687666</v>
      </c>
      <c r="X100" s="5">
        <v>27.059284210205078</v>
      </c>
      <c r="Y100" s="19">
        <v>4</v>
      </c>
      <c r="Z100" s="19">
        <v>4</v>
      </c>
      <c r="AA100" s="19">
        <v>0</v>
      </c>
      <c r="AB100" s="19">
        <v>0</v>
      </c>
      <c r="AC100" s="19">
        <v>466.5791015625</v>
      </c>
      <c r="AD100" s="19">
        <v>795.5751953125</v>
      </c>
      <c r="AE100" s="19">
        <v>602.96337890625</v>
      </c>
      <c r="AF100" s="5" t="e">
        <v>#DIV/0!</v>
      </c>
      <c r="AG100" s="5">
        <v>0.41353236713315467</v>
      </c>
      <c r="AH100" s="5">
        <v>0.24210384831140008</v>
      </c>
      <c r="AI100" s="19">
        <v>-1</v>
      </c>
      <c r="AJ100" s="19">
        <v>0.87</v>
      </c>
      <c r="AK100" s="19">
        <v>0.92</v>
      </c>
      <c r="AL100" s="19">
        <v>9.899907112121582</v>
      </c>
      <c r="AM100" s="5">
        <v>0.87494995355606076</v>
      </c>
      <c r="AN100" s="5">
        <v>1.1250462650781745E-2</v>
      </c>
      <c r="AO100" s="5">
        <v>0.58545320161951009</v>
      </c>
      <c r="AP100" s="5">
        <v>1.7051239385738535</v>
      </c>
      <c r="AQ100" s="5">
        <v>-1</v>
      </c>
      <c r="AR100" s="19">
        <v>1801.5240478515625</v>
      </c>
      <c r="AS100" s="19">
        <v>0.5</v>
      </c>
      <c r="AT100" s="5">
        <v>190.807294328528</v>
      </c>
      <c r="AU100" s="5">
        <v>4.7630919533035136</v>
      </c>
      <c r="AV100" s="5">
        <v>3.2158269554495709</v>
      </c>
      <c r="AW100" s="5">
        <v>27.059284210205078</v>
      </c>
      <c r="AX100" s="19">
        <v>2</v>
      </c>
      <c r="AY100" s="5">
        <v>4.644859790802002</v>
      </c>
      <c r="AZ100" s="19">
        <v>1</v>
      </c>
      <c r="BA100" s="5">
        <v>9.2897195816040039</v>
      </c>
      <c r="BB100" s="19">
        <v>25.619674682617188</v>
      </c>
      <c r="BC100" s="19">
        <v>27.059284210205078</v>
      </c>
      <c r="BD100" s="19">
        <v>24.997919082641602</v>
      </c>
      <c r="BE100" s="19">
        <v>399.62213134765625</v>
      </c>
      <c r="BF100" s="19">
        <v>389.02163696289062</v>
      </c>
      <c r="BG100" s="19">
        <v>1.0199410915374756</v>
      </c>
      <c r="BH100" s="19">
        <v>3.72637939453125</v>
      </c>
      <c r="BI100" s="19">
        <v>3.1179590225219727</v>
      </c>
      <c r="BJ100" s="19">
        <v>11.391538619995117</v>
      </c>
      <c r="BK100" s="19">
        <v>350.67068481445312</v>
      </c>
      <c r="BL100" s="19">
        <v>1801.5240478515625</v>
      </c>
      <c r="BM100" s="19">
        <v>0.22655792534351349</v>
      </c>
      <c r="BN100" s="19">
        <v>100.85231781005859</v>
      </c>
      <c r="BO100" s="19">
        <v>6.9094657897949219E-2</v>
      </c>
      <c r="BP100" s="19">
        <v>-5.282902717590332E-2</v>
      </c>
      <c r="BQ100" s="19">
        <v>0.25</v>
      </c>
      <c r="BR100" s="19">
        <v>-1.355140209197998</v>
      </c>
      <c r="BS100" s="19">
        <v>7.355140209197998</v>
      </c>
      <c r="BT100" s="19">
        <v>1</v>
      </c>
      <c r="BU100" s="19">
        <v>0</v>
      </c>
      <c r="BV100" s="19">
        <v>0.15999999642372131</v>
      </c>
      <c r="BW100" s="19">
        <v>111115</v>
      </c>
      <c r="BX100" s="5">
        <v>1.7533534240722655</v>
      </c>
      <c r="BY100" s="5">
        <v>4.7630919533035139E-3</v>
      </c>
      <c r="BZ100" s="5">
        <v>300.20928421020506</v>
      </c>
      <c r="CA100" s="5">
        <v>298.76967468261716</v>
      </c>
      <c r="CB100" s="5">
        <v>288.24384121349794</v>
      </c>
      <c r="CC100" s="5">
        <v>0.24571046152582462</v>
      </c>
      <c r="CD100" s="5">
        <v>3.5916409544276902</v>
      </c>
      <c r="CE100" s="5">
        <v>35.612874670783967</v>
      </c>
      <c r="CF100" s="5">
        <v>31.886495276252717</v>
      </c>
      <c r="CG100" s="5">
        <v>26.339479446411133</v>
      </c>
      <c r="CH100" s="5">
        <v>3.4426385001972726</v>
      </c>
      <c r="CI100" s="5">
        <v>0.14643828588265367</v>
      </c>
      <c r="CJ100" s="5">
        <v>0.37581399897811935</v>
      </c>
      <c r="CK100" s="5">
        <v>3.0668245012191533</v>
      </c>
      <c r="CL100" s="5">
        <v>9.1731792909751697E-2</v>
      </c>
      <c r="CM100" s="5">
        <v>19.316441852291735</v>
      </c>
      <c r="CN100" s="5">
        <v>0.49234268569783224</v>
      </c>
      <c r="CO100" s="5">
        <v>10.106813715504936</v>
      </c>
      <c r="CP100" s="5">
        <v>386.58989716133181</v>
      </c>
      <c r="CQ100" s="5">
        <v>4.3747143428804567E-3</v>
      </c>
      <c r="CR100" s="5">
        <v>0</v>
      </c>
      <c r="CS100" s="5">
        <v>1576.2433819978512</v>
      </c>
      <c r="CT100" s="5">
        <v>328.99609375</v>
      </c>
      <c r="CU100" s="5">
        <v>0.24210384831140008</v>
      </c>
      <c r="CV100" s="5" t="e">
        <v>#DIV/0!</v>
      </c>
    </row>
    <row r="101" spans="1:100" s="5" customFormat="1" hidden="1" x14ac:dyDescent="0.3">
      <c r="A101" s="4" t="str">
        <f>VLOOKUP(B101,ListCodeMtrx!A$1:B$91,2,TRUE)</f>
        <v>M57</v>
      </c>
      <c r="B101" s="22">
        <v>57</v>
      </c>
      <c r="C101" s="10">
        <v>16</v>
      </c>
      <c r="D101" s="10">
        <v>2</v>
      </c>
      <c r="E101" s="10">
        <v>6</v>
      </c>
      <c r="F101" s="1">
        <v>68</v>
      </c>
      <c r="G101" s="3">
        <v>41312</v>
      </c>
      <c r="H101" s="11">
        <v>2</v>
      </c>
      <c r="I101" s="11">
        <v>146.88391405599114</v>
      </c>
      <c r="J101" s="11">
        <v>0.1170001413604424</v>
      </c>
      <c r="K101" s="11">
        <v>138.0316703713826</v>
      </c>
      <c r="L101" s="11">
        <v>224.8493353990732</v>
      </c>
      <c r="M101">
        <v>46.6</v>
      </c>
      <c r="N101" s="8">
        <v>27</v>
      </c>
      <c r="O101" s="8" t="s">
        <v>286</v>
      </c>
      <c r="P101" s="12">
        <v>0.15763888888888888</v>
      </c>
      <c r="Q101" s="12">
        <f t="shared" si="50"/>
        <v>0.50967592592592592</v>
      </c>
      <c r="R101" s="8">
        <v>5982</v>
      </c>
      <c r="S101" s="8">
        <v>0</v>
      </c>
      <c r="T101" s="13" t="s">
        <v>747</v>
      </c>
      <c r="U101">
        <v>31.900670108343917</v>
      </c>
      <c r="V101">
        <v>0.70323348842738598</v>
      </c>
      <c r="W101">
        <v>290.28910002667459</v>
      </c>
      <c r="X101">
        <v>23.582756042480469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t="e">
        <v>#DIV/0!</v>
      </c>
      <c r="AG101">
        <v>0.41353236713315467</v>
      </c>
      <c r="AH101">
        <v>0.24210384831140008</v>
      </c>
      <c r="AI101" s="8">
        <v>-1</v>
      </c>
      <c r="AJ101" s="8">
        <v>0.87</v>
      </c>
      <c r="AK101" s="8">
        <v>0.92</v>
      </c>
      <c r="AL101" s="8">
        <v>9.927668571472168</v>
      </c>
      <c r="AM101">
        <v>0.8749638342857361</v>
      </c>
      <c r="AN101">
        <v>2.0897911618382652E-2</v>
      </c>
      <c r="AO101">
        <v>0.58545320161951009</v>
      </c>
      <c r="AP101">
        <v>1.7051239385738535</v>
      </c>
      <c r="AQ101">
        <v>-1</v>
      </c>
      <c r="AR101" s="8">
        <v>1801.5240478515625</v>
      </c>
      <c r="AS101" s="8">
        <v>0.5</v>
      </c>
      <c r="AT101">
        <v>190.8103214096335</v>
      </c>
      <c r="AU101">
        <v>13.521189585927665</v>
      </c>
      <c r="AV101">
        <v>2.0465120613907963</v>
      </c>
      <c r="AW101">
        <v>23.582756042480469</v>
      </c>
      <c r="AX101" s="8">
        <v>2</v>
      </c>
      <c r="AY101">
        <v>4.644859790802002</v>
      </c>
      <c r="AZ101" s="8">
        <v>1</v>
      </c>
      <c r="BA101">
        <v>9.2897195816040039</v>
      </c>
      <c r="BB101" s="8">
        <v>25.489362716674805</v>
      </c>
      <c r="BC101" s="8">
        <v>23.582756042480469</v>
      </c>
      <c r="BD101" s="8">
        <v>24.994684219360352</v>
      </c>
      <c r="BE101" s="8">
        <v>399.64205932617187</v>
      </c>
      <c r="BF101" s="8">
        <v>378.52859497070312</v>
      </c>
      <c r="BG101" s="8">
        <v>1.0239604711532593</v>
      </c>
      <c r="BH101" s="8">
        <v>8.6688375473022461</v>
      </c>
      <c r="BI101" s="8">
        <v>3.1543488502502441</v>
      </c>
      <c r="BJ101" s="8">
        <v>26.704681396484375</v>
      </c>
      <c r="BK101" s="8">
        <v>350.66558837890625</v>
      </c>
      <c r="BL101" s="8">
        <v>1799.3338623046875</v>
      </c>
      <c r="BM101" s="8">
        <v>0.29431897401809692</v>
      </c>
      <c r="BN101" s="8">
        <v>100.84562683105469</v>
      </c>
      <c r="BO101" s="8">
        <v>-0.11959552764892578</v>
      </c>
      <c r="BP101" s="8">
        <v>-8.2976579666137695E-2</v>
      </c>
      <c r="BQ101" s="8">
        <v>0.25</v>
      </c>
      <c r="BR101" s="8">
        <v>-1.355140209197998</v>
      </c>
      <c r="BS101" s="8">
        <v>7.355140209197998</v>
      </c>
      <c r="BT101" s="8">
        <v>1</v>
      </c>
      <c r="BU101" s="8">
        <v>0</v>
      </c>
      <c r="BV101" s="8">
        <v>0.15999999642372131</v>
      </c>
      <c r="BW101" s="8">
        <v>111115</v>
      </c>
      <c r="BX101">
        <v>1.7533279418945311</v>
      </c>
      <c r="BY101">
        <v>1.3521189585927665E-2</v>
      </c>
      <c r="BZ101">
        <v>296.73275604248045</v>
      </c>
      <c r="CA101">
        <v>298.63936271667478</v>
      </c>
      <c r="CB101">
        <v>287.89341153383066</v>
      </c>
      <c r="CC101">
        <v>-1.1468472770151916</v>
      </c>
      <c r="CD101">
        <v>2.9207264177450742</v>
      </c>
      <c r="CE101">
        <v>28.962350768448569</v>
      </c>
      <c r="CF101">
        <v>20.293513221146323</v>
      </c>
      <c r="CG101">
        <v>24.536059379577637</v>
      </c>
      <c r="CH101">
        <v>3.0927843046377865</v>
      </c>
      <c r="CI101">
        <v>0.65374488022718791</v>
      </c>
      <c r="CJ101">
        <v>0.87421435635427769</v>
      </c>
      <c r="CK101">
        <v>2.2185699482835091</v>
      </c>
      <c r="CL101">
        <v>0.41276613785797805</v>
      </c>
      <c r="CM101">
        <v>29.274386254412732</v>
      </c>
      <c r="CN101">
        <v>0.76688816613482536</v>
      </c>
      <c r="CO101">
        <v>33.613228414192164</v>
      </c>
      <c r="CP101">
        <v>373.89272794931901</v>
      </c>
      <c r="CQ101">
        <v>2.8678934645204015E-2</v>
      </c>
      <c r="CR101">
        <v>0</v>
      </c>
      <c r="CS101">
        <v>1574.352055322272</v>
      </c>
      <c r="CT101">
        <v>328.99609375</v>
      </c>
      <c r="CU101">
        <v>0.24210384831140008</v>
      </c>
      <c r="CV101" t="e">
        <v>#DIV/0!</v>
      </c>
    </row>
    <row r="102" spans="1:100" x14ac:dyDescent="0.3">
      <c r="A102" s="4" t="str">
        <f>VLOOKUP(B102,ListCodeMtrx!A$1:B$91,2,TRUE)</f>
        <v>M57</v>
      </c>
      <c r="B102" s="22">
        <v>57</v>
      </c>
      <c r="C102" s="10">
        <v>16</v>
      </c>
      <c r="D102" s="10">
        <v>2</v>
      </c>
      <c r="E102" s="10">
        <v>6</v>
      </c>
      <c r="F102" s="1">
        <v>68</v>
      </c>
      <c r="G102" s="3">
        <v>41312</v>
      </c>
      <c r="H102" s="11">
        <v>2</v>
      </c>
      <c r="I102" s="11">
        <v>146.88391405599114</v>
      </c>
      <c r="J102" s="11">
        <v>0.1170001413604424</v>
      </c>
      <c r="K102" s="11">
        <v>138.0316703713826</v>
      </c>
      <c r="L102" s="11">
        <v>224.8493353990732</v>
      </c>
      <c r="M102">
        <v>46.6</v>
      </c>
      <c r="N102" s="8">
        <v>28</v>
      </c>
      <c r="O102" s="8" t="s">
        <v>287</v>
      </c>
      <c r="P102" s="12">
        <v>0.15763888888888888</v>
      </c>
      <c r="Q102" s="12">
        <f t="shared" si="50"/>
        <v>0.51210648148148141</v>
      </c>
      <c r="R102" s="8">
        <v>6191.5</v>
      </c>
      <c r="S102" s="8">
        <v>0</v>
      </c>
      <c r="T102" s="13">
        <v>50</v>
      </c>
      <c r="U102" s="14">
        <v>1.1383786389608477</v>
      </c>
      <c r="V102" s="14">
        <v>0.68021736447163428</v>
      </c>
      <c r="W102" s="14">
        <v>45.229715991762063</v>
      </c>
      <c r="X102" s="15">
        <v>23.713125228881836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t="e">
        <v>#DIV/0!</v>
      </c>
      <c r="AG102">
        <v>0.41353236713315467</v>
      </c>
      <c r="AH102">
        <v>0.24210384831140008</v>
      </c>
      <c r="AI102" s="8">
        <v>-1</v>
      </c>
      <c r="AJ102" s="8">
        <v>0.87</v>
      </c>
      <c r="AK102" s="8">
        <v>0.92</v>
      </c>
      <c r="AL102" s="8">
        <v>9.927668571472168</v>
      </c>
      <c r="AM102">
        <v>0.8749638342857361</v>
      </c>
      <c r="AN102">
        <v>1.3577537116167637E-3</v>
      </c>
      <c r="AO102">
        <v>0.58545320161951009</v>
      </c>
      <c r="AP102">
        <v>1.7051239385738535</v>
      </c>
      <c r="AQ102">
        <v>-1</v>
      </c>
      <c r="AR102" s="8">
        <v>1801.5240478515625</v>
      </c>
      <c r="AS102" s="8">
        <v>0.5</v>
      </c>
      <c r="AT102">
        <v>190.8103214096335</v>
      </c>
      <c r="AU102">
        <v>13.33280202997337</v>
      </c>
      <c r="AV102">
        <v>2.081246858741796</v>
      </c>
      <c r="AW102">
        <v>23.713125228881836</v>
      </c>
      <c r="AX102" s="8">
        <v>2</v>
      </c>
      <c r="AY102">
        <v>4.644859790802002</v>
      </c>
      <c r="AZ102" s="8">
        <v>1</v>
      </c>
      <c r="BA102">
        <v>9.2897195816040039</v>
      </c>
      <c r="BB102" s="8">
        <v>25.494705200195313</v>
      </c>
      <c r="BC102" s="8">
        <v>23.713125228881836</v>
      </c>
      <c r="BD102" s="8">
        <v>25.000459671020508</v>
      </c>
      <c r="BE102" s="8">
        <v>50.683277130126953</v>
      </c>
      <c r="BF102" s="8">
        <v>49.656440734863281</v>
      </c>
      <c r="BG102" s="8">
        <v>1.0141509771347046</v>
      </c>
      <c r="BH102" s="8">
        <v>8.5531539916992187</v>
      </c>
      <c r="BI102" s="8">
        <v>3.1229782104492187</v>
      </c>
      <c r="BJ102" s="8">
        <v>26.338598251342773</v>
      </c>
      <c r="BK102" s="8">
        <v>350.67672729492187</v>
      </c>
      <c r="BL102" s="8">
        <v>1800.004150390625</v>
      </c>
      <c r="BM102" s="8">
        <v>0.2275734543800354</v>
      </c>
      <c r="BN102" s="8">
        <v>100.84043121337891</v>
      </c>
      <c r="BO102" s="8">
        <v>-0.70622348785400391</v>
      </c>
      <c r="BP102" s="8">
        <v>-6.9872140884399414E-2</v>
      </c>
      <c r="BQ102" s="8">
        <v>0.25</v>
      </c>
      <c r="BR102" s="8">
        <v>-1.355140209197998</v>
      </c>
      <c r="BS102" s="8">
        <v>7.355140209197998</v>
      </c>
      <c r="BT102" s="8">
        <v>1</v>
      </c>
      <c r="BU102" s="8">
        <v>0</v>
      </c>
      <c r="BV102" s="8">
        <v>0.15999999642372131</v>
      </c>
      <c r="BW102" s="8">
        <v>111115</v>
      </c>
      <c r="BX102">
        <v>1.7533836364746092</v>
      </c>
      <c r="BY102">
        <v>1.3332802029973371E-2</v>
      </c>
      <c r="BZ102">
        <v>296.86312522888181</v>
      </c>
      <c r="CA102">
        <v>298.64470520019529</v>
      </c>
      <c r="CB102">
        <v>288.00065762518352</v>
      </c>
      <c r="CC102">
        <v>-1.1187506221923404</v>
      </c>
      <c r="CD102">
        <v>2.9437505954991785</v>
      </c>
      <c r="CE102">
        <v>29.192165881065957</v>
      </c>
      <c r="CF102">
        <v>20.639011889366738</v>
      </c>
      <c r="CG102">
        <v>24.603915214538574</v>
      </c>
      <c r="CH102">
        <v>3.1053622368827041</v>
      </c>
      <c r="CI102">
        <v>0.63380827829272302</v>
      </c>
      <c r="CJ102">
        <v>0.86250373675738223</v>
      </c>
      <c r="CK102">
        <v>2.2428585001253216</v>
      </c>
      <c r="CL102">
        <v>0.40005374475367855</v>
      </c>
      <c r="CM102">
        <v>4.5609840642679469</v>
      </c>
      <c r="CN102">
        <v>0.91085295930215027</v>
      </c>
      <c r="CO102">
        <v>32.855970938071799</v>
      </c>
      <c r="CP102">
        <v>49.491009351375624</v>
      </c>
      <c r="CQ102">
        <v>7.5574404257285005E-3</v>
      </c>
      <c r="CR102">
        <v>0</v>
      </c>
      <c r="CS102">
        <v>1574.93853315602</v>
      </c>
      <c r="CT102">
        <v>328.99609375</v>
      </c>
      <c r="CU102">
        <v>0.24210384831140008</v>
      </c>
      <c r="CV102" t="e">
        <v>#DIV/0!</v>
      </c>
    </row>
    <row r="103" spans="1:100" x14ac:dyDescent="0.3">
      <c r="A103" s="4" t="str">
        <f>VLOOKUP(B103,ListCodeMtrx!A$1:B$91,2,TRUE)</f>
        <v>M57</v>
      </c>
      <c r="B103" s="22">
        <v>57</v>
      </c>
      <c r="C103" s="10">
        <v>16</v>
      </c>
      <c r="D103" s="10">
        <v>2</v>
      </c>
      <c r="E103" s="10">
        <v>6</v>
      </c>
      <c r="F103" s="1">
        <v>68</v>
      </c>
      <c r="G103" s="3">
        <v>41312</v>
      </c>
      <c r="H103" s="11">
        <v>2</v>
      </c>
      <c r="I103" s="11">
        <v>146.88391405599114</v>
      </c>
      <c r="J103" s="11">
        <v>0.1170001413604424</v>
      </c>
      <c r="K103" s="11">
        <v>138.0316703713826</v>
      </c>
      <c r="L103" s="11">
        <v>224.8493353990732</v>
      </c>
      <c r="M103">
        <v>46.6</v>
      </c>
      <c r="N103" s="8">
        <v>29</v>
      </c>
      <c r="O103" s="8" t="s">
        <v>288</v>
      </c>
      <c r="P103" s="12">
        <v>0.15763888888888888</v>
      </c>
      <c r="Q103" s="12">
        <f t="shared" si="50"/>
        <v>0.51453703703703701</v>
      </c>
      <c r="R103" s="8">
        <v>6401.5</v>
      </c>
      <c r="S103" s="8">
        <v>0</v>
      </c>
      <c r="T103" s="13">
        <v>150</v>
      </c>
      <c r="U103" s="14">
        <v>12.221894173052227</v>
      </c>
      <c r="V103" s="14">
        <v>0.62948801772584428</v>
      </c>
      <c r="W103" s="14">
        <v>106.24036078105696</v>
      </c>
      <c r="X103" s="15">
        <v>23.852878570556641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t="e">
        <v>#DIV/0!</v>
      </c>
      <c r="AG103">
        <v>0.41353236713315467</v>
      </c>
      <c r="AH103">
        <v>0.24210384831140008</v>
      </c>
      <c r="AI103" s="8">
        <v>-1</v>
      </c>
      <c r="AJ103" s="8">
        <v>0.87</v>
      </c>
      <c r="AK103" s="8">
        <v>0.92</v>
      </c>
      <c r="AL103" s="8">
        <v>9.927668571472168</v>
      </c>
      <c r="AM103">
        <v>0.8749638342857361</v>
      </c>
      <c r="AN103">
        <v>8.3907898310343135E-3</v>
      </c>
      <c r="AO103">
        <v>0.58545320161951009</v>
      </c>
      <c r="AP103">
        <v>1.7051239385738535</v>
      </c>
      <c r="AQ103">
        <v>-1</v>
      </c>
      <c r="AR103" s="8">
        <v>1801.5240478515625</v>
      </c>
      <c r="AS103" s="8">
        <v>0.5</v>
      </c>
      <c r="AT103">
        <v>190.8103214096335</v>
      </c>
      <c r="AU103">
        <v>12.745764721361153</v>
      </c>
      <c r="AV103">
        <v>2.1388664752946496</v>
      </c>
      <c r="AW103">
        <v>23.852878570556641</v>
      </c>
      <c r="AX103" s="8">
        <v>2</v>
      </c>
      <c r="AY103">
        <v>4.644859790802002</v>
      </c>
      <c r="AZ103" s="8">
        <v>1</v>
      </c>
      <c r="BA103">
        <v>9.2897195816040039</v>
      </c>
      <c r="BB103" s="8">
        <v>25.484224319458008</v>
      </c>
      <c r="BC103" s="8">
        <v>23.852878570556641</v>
      </c>
      <c r="BD103" s="8">
        <v>24.999912261962891</v>
      </c>
      <c r="BE103" s="8">
        <v>151.39848327636719</v>
      </c>
      <c r="BF103" s="8">
        <v>143.38587951660156</v>
      </c>
      <c r="BG103" s="8">
        <v>1.0198583602905273</v>
      </c>
      <c r="BH103" s="8">
        <v>8.2291297912597656</v>
      </c>
      <c r="BI103" s="8">
        <v>3.142179012298584</v>
      </c>
      <c r="BJ103" s="8">
        <v>25.353912353515625</v>
      </c>
      <c r="BK103" s="8">
        <v>350.68392944335937</v>
      </c>
      <c r="BL103" s="8">
        <v>1800.9461669921875</v>
      </c>
      <c r="BM103" s="8">
        <v>0.20531934499740601</v>
      </c>
      <c r="BN103" s="8">
        <v>100.82982635498047</v>
      </c>
      <c r="BO103" s="8">
        <v>-0.39648532867431641</v>
      </c>
      <c r="BP103" s="8">
        <v>-6.8435907363891602E-2</v>
      </c>
      <c r="BQ103" s="8">
        <v>0.25</v>
      </c>
      <c r="BR103" s="8">
        <v>-1.355140209197998</v>
      </c>
      <c r="BS103" s="8">
        <v>7.355140209197998</v>
      </c>
      <c r="BT103" s="8">
        <v>1</v>
      </c>
      <c r="BU103" s="8">
        <v>0</v>
      </c>
      <c r="BV103" s="8">
        <v>0.15999999642372131</v>
      </c>
      <c r="BW103" s="8">
        <v>111115</v>
      </c>
      <c r="BX103">
        <v>1.7534196472167967</v>
      </c>
      <c r="BY103">
        <v>1.2745764721361153E-2</v>
      </c>
      <c r="BZ103">
        <v>297.00287857055662</v>
      </c>
      <c r="CA103">
        <v>298.63422431945799</v>
      </c>
      <c r="CB103">
        <v>288.15138027806461</v>
      </c>
      <c r="CC103">
        <v>-1.0213246127525437</v>
      </c>
      <c r="CD103">
        <v>2.9686082031999685</v>
      </c>
      <c r="CE103">
        <v>29.44176649425852</v>
      </c>
      <c r="CF103">
        <v>21.212636702998754</v>
      </c>
      <c r="CG103">
        <v>24.668551445007324</v>
      </c>
      <c r="CH103">
        <v>3.1173849304550236</v>
      </c>
      <c r="CI103">
        <v>0.58953974963160816</v>
      </c>
      <c r="CJ103">
        <v>0.82974172790531886</v>
      </c>
      <c r="CK103">
        <v>2.2876432025497047</v>
      </c>
      <c r="CL103">
        <v>0.37185462222097759</v>
      </c>
      <c r="CM103">
        <v>10.71219712944445</v>
      </c>
      <c r="CN103">
        <v>0.74094018978177134</v>
      </c>
      <c r="CO103">
        <v>31.227538996300641</v>
      </c>
      <c r="CP103">
        <v>141.60977023917044</v>
      </c>
      <c r="CQ103">
        <v>2.6951507389147485E-2</v>
      </c>
      <c r="CR103">
        <v>0</v>
      </c>
      <c r="CS103">
        <v>1575.762763613684</v>
      </c>
      <c r="CT103">
        <v>328.99609375</v>
      </c>
      <c r="CU103">
        <v>0.24210384831140008</v>
      </c>
      <c r="CV103" t="e">
        <v>#DIV/0!</v>
      </c>
    </row>
    <row r="104" spans="1:100" hidden="1" x14ac:dyDescent="0.3">
      <c r="A104" s="4" t="str">
        <f>VLOOKUP(B104,ListCodeMtrx!A$1:B$91,2,TRUE)</f>
        <v>M57</v>
      </c>
      <c r="B104" s="22">
        <v>57</v>
      </c>
      <c r="C104" s="10">
        <v>16</v>
      </c>
      <c r="D104" s="10">
        <v>2</v>
      </c>
      <c r="E104" s="10">
        <v>6</v>
      </c>
      <c r="F104" s="1">
        <v>68</v>
      </c>
      <c r="G104" s="3">
        <v>41312</v>
      </c>
      <c r="H104" s="11">
        <v>2</v>
      </c>
      <c r="I104" s="11">
        <v>146.88391405599114</v>
      </c>
      <c r="J104" s="11">
        <v>0.1170001413604424</v>
      </c>
      <c r="K104" s="11">
        <v>138.0316703713826</v>
      </c>
      <c r="L104" s="11">
        <v>224.8493353990732</v>
      </c>
      <c r="M104">
        <v>46.6</v>
      </c>
      <c r="N104" s="8">
        <v>30</v>
      </c>
      <c r="O104" s="8" t="s">
        <v>289</v>
      </c>
      <c r="P104" s="12">
        <v>0.15763888888888888</v>
      </c>
      <c r="Q104" s="12">
        <f t="shared" si="50"/>
        <v>0.51696759259259262</v>
      </c>
      <c r="R104" s="8">
        <v>6612</v>
      </c>
      <c r="S104" s="8">
        <v>0</v>
      </c>
      <c r="T104" s="13" t="s">
        <v>192</v>
      </c>
      <c r="U104" s="14">
        <v>32.342813132635108</v>
      </c>
      <c r="V104" s="14">
        <v>0.54747110256968057</v>
      </c>
      <c r="W104" s="14">
        <v>267.76191311883258</v>
      </c>
      <c r="X104" s="15">
        <v>24.21776008605957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t="e">
        <v>#DIV/0!</v>
      </c>
      <c r="AG104">
        <v>0.41353236713315467</v>
      </c>
      <c r="AH104">
        <v>0.24210384831140008</v>
      </c>
      <c r="AI104" s="8">
        <v>-1</v>
      </c>
      <c r="AJ104" s="8">
        <v>0.87</v>
      </c>
      <c r="AK104" s="8">
        <v>0.92</v>
      </c>
      <c r="AL104" s="8">
        <v>9.927668571472168</v>
      </c>
      <c r="AM104">
        <v>0.8749638342857361</v>
      </c>
      <c r="AN104">
        <v>2.1157655719702149E-2</v>
      </c>
      <c r="AO104">
        <v>0.58545320161951009</v>
      </c>
      <c r="AP104">
        <v>1.7051239385738535</v>
      </c>
      <c r="AQ104">
        <v>-1</v>
      </c>
      <c r="AR104" s="8">
        <v>1801.5240478515625</v>
      </c>
      <c r="AS104" s="8">
        <v>0.5</v>
      </c>
      <c r="AT104">
        <v>190.8103214096335</v>
      </c>
      <c r="AU104">
        <v>11.801384127895028</v>
      </c>
      <c r="AV104">
        <v>2.2580164357645449</v>
      </c>
      <c r="AW104">
        <v>24.21776008605957</v>
      </c>
      <c r="AX104" s="8">
        <v>2</v>
      </c>
      <c r="AY104">
        <v>4.644859790802002</v>
      </c>
      <c r="AZ104" s="8">
        <v>1</v>
      </c>
      <c r="BA104">
        <v>9.2897195816040039</v>
      </c>
      <c r="BB104" s="8">
        <v>25.486442565917969</v>
      </c>
      <c r="BC104" s="8">
        <v>24.21776008605957</v>
      </c>
      <c r="BD104" s="8">
        <v>25.000665664672852</v>
      </c>
      <c r="BE104" s="8">
        <v>399.760986328125</v>
      </c>
      <c r="BF104" s="8">
        <v>378.76641845703125</v>
      </c>
      <c r="BG104" s="8">
        <v>1.0214122533798218</v>
      </c>
      <c r="BH104" s="8">
        <v>7.6999940872192383</v>
      </c>
      <c r="BI104" s="8">
        <v>3.1464323997497559</v>
      </c>
      <c r="BJ104" s="8">
        <v>23.719619750976563</v>
      </c>
      <c r="BK104" s="8">
        <v>350.68862915039062</v>
      </c>
      <c r="BL104" s="8">
        <v>1801.1280517578125</v>
      </c>
      <c r="BM104" s="8">
        <v>0.18306776881217957</v>
      </c>
      <c r="BN104" s="8">
        <v>100.82599639892578</v>
      </c>
      <c r="BO104" s="8">
        <v>-5.8533668518066406E-2</v>
      </c>
      <c r="BP104" s="8">
        <v>-7.6891183853149414E-2</v>
      </c>
      <c r="BQ104" s="8">
        <v>0.25</v>
      </c>
      <c r="BR104" s="8">
        <v>-1.355140209197998</v>
      </c>
      <c r="BS104" s="8">
        <v>7.355140209197998</v>
      </c>
      <c r="BT104" s="8">
        <v>1</v>
      </c>
      <c r="BU104" s="8">
        <v>0</v>
      </c>
      <c r="BV104" s="8">
        <v>0.15999999642372131</v>
      </c>
      <c r="BW104" s="8">
        <v>111115</v>
      </c>
      <c r="BX104">
        <v>1.753443145751953</v>
      </c>
      <c r="BY104">
        <v>1.1801384127895028E-2</v>
      </c>
      <c r="BZ104">
        <v>297.36776008605955</v>
      </c>
      <c r="CA104">
        <v>298.63644256591795</v>
      </c>
      <c r="CB104">
        <v>288.18048183991414</v>
      </c>
      <c r="CC104">
        <v>-0.87090166263073632</v>
      </c>
      <c r="CD104">
        <v>3.0343760118742615</v>
      </c>
      <c r="CE104">
        <v>30.095175056525306</v>
      </c>
      <c r="CF104">
        <v>22.395180969306068</v>
      </c>
      <c r="CG104">
        <v>24.85210132598877</v>
      </c>
      <c r="CH104">
        <v>3.1517482988855523</v>
      </c>
      <c r="CI104">
        <v>0.51700258591979331</v>
      </c>
      <c r="CJ104">
        <v>0.77635957610971673</v>
      </c>
      <c r="CK104">
        <v>2.3753887227758357</v>
      </c>
      <c r="CL104">
        <v>0.32573252425853993</v>
      </c>
      <c r="CM104">
        <v>26.997361687888894</v>
      </c>
      <c r="CN104">
        <v>0.7069315020312672</v>
      </c>
      <c r="CO104">
        <v>28.37331162710711</v>
      </c>
      <c r="CP104">
        <v>374.06629835701006</v>
      </c>
      <c r="CQ104">
        <v>2.4532354824270176E-2</v>
      </c>
      <c r="CR104">
        <v>0</v>
      </c>
      <c r="CS104">
        <v>1575.9219062056134</v>
      </c>
      <c r="CT104">
        <v>328.99609375</v>
      </c>
      <c r="CU104">
        <v>0.24210384831140008</v>
      </c>
      <c r="CV104" t="e">
        <v>#DIV/0!</v>
      </c>
    </row>
    <row r="105" spans="1:100" x14ac:dyDescent="0.3">
      <c r="A105" s="4" t="str">
        <f>VLOOKUP(B105,ListCodeMtrx!A$1:B$91,2,TRUE)</f>
        <v>M57</v>
      </c>
      <c r="B105" s="22">
        <v>57</v>
      </c>
      <c r="C105" s="10">
        <v>16</v>
      </c>
      <c r="D105" s="10">
        <v>2</v>
      </c>
      <c r="E105" s="10">
        <v>6</v>
      </c>
      <c r="F105" s="1">
        <v>68</v>
      </c>
      <c r="G105" s="3">
        <v>41312</v>
      </c>
      <c r="H105" s="11">
        <v>2</v>
      </c>
      <c r="I105" s="11">
        <v>146.88391405599114</v>
      </c>
      <c r="J105" s="11">
        <v>0.1170001413604424</v>
      </c>
      <c r="K105" s="11">
        <v>138.0316703713826</v>
      </c>
      <c r="L105" s="11">
        <v>224.8493353990732</v>
      </c>
      <c r="M105">
        <v>46.6</v>
      </c>
      <c r="N105" s="8">
        <v>31</v>
      </c>
      <c r="O105" s="8" t="s">
        <v>290</v>
      </c>
      <c r="P105" s="12">
        <v>0.15763888888888888</v>
      </c>
      <c r="Q105" s="12">
        <f t="shared" si="50"/>
        <v>0.51939814814814811</v>
      </c>
      <c r="R105" s="8">
        <v>6822</v>
      </c>
      <c r="S105" s="8">
        <v>0</v>
      </c>
      <c r="T105" s="13">
        <v>800</v>
      </c>
      <c r="U105" s="14">
        <v>46.713828586928614</v>
      </c>
      <c r="V105" s="14">
        <v>0.48187018265075604</v>
      </c>
      <c r="W105" s="14">
        <v>581.14293378298021</v>
      </c>
      <c r="X105" s="15">
        <v>24.477350234985352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t="e">
        <v>#DIV/0!</v>
      </c>
      <c r="AG105">
        <v>0.41353236713315467</v>
      </c>
      <c r="AH105">
        <v>0.24210384831140008</v>
      </c>
      <c r="AI105" s="8">
        <v>-1</v>
      </c>
      <c r="AJ105" s="8">
        <v>0.87</v>
      </c>
      <c r="AK105" s="8">
        <v>0.92</v>
      </c>
      <c r="AL105" s="8">
        <v>9.927668571472168</v>
      </c>
      <c r="AM105">
        <v>0.8749638342857361</v>
      </c>
      <c r="AN105">
        <v>3.0267206815625263E-2</v>
      </c>
      <c r="AO105">
        <v>0.58545320161951009</v>
      </c>
      <c r="AP105">
        <v>1.7051239385738535</v>
      </c>
      <c r="AQ105">
        <v>-1</v>
      </c>
      <c r="AR105" s="8">
        <v>1801.5240478515625</v>
      </c>
      <c r="AS105" s="8">
        <v>0.5</v>
      </c>
      <c r="AT105">
        <v>190.8103214096335</v>
      </c>
      <c r="AU105">
        <v>10.908305465375591</v>
      </c>
      <c r="AV105">
        <v>2.3554073573950087</v>
      </c>
      <c r="AW105">
        <v>24.477350234985352</v>
      </c>
      <c r="AX105" s="8">
        <v>2</v>
      </c>
      <c r="AY105">
        <v>4.644859790802002</v>
      </c>
      <c r="AZ105" s="8">
        <v>1</v>
      </c>
      <c r="BA105">
        <v>9.2897195816040039</v>
      </c>
      <c r="BB105" s="8">
        <v>25.46282958984375</v>
      </c>
      <c r="BC105" s="8">
        <v>24.477350234985352</v>
      </c>
      <c r="BD105" s="8">
        <v>25.000173568725586</v>
      </c>
      <c r="BE105" s="8">
        <v>800.0948486328125</v>
      </c>
      <c r="BF105" s="8">
        <v>768.6712646484375</v>
      </c>
      <c r="BG105" s="8">
        <v>1.0297091007232666</v>
      </c>
      <c r="BH105" s="8">
        <v>7.2060399055480957</v>
      </c>
      <c r="BI105" s="8">
        <v>3.1763308048248291</v>
      </c>
      <c r="BJ105" s="8">
        <v>22.228382110595703</v>
      </c>
      <c r="BK105" s="8">
        <v>350.68392944335937</v>
      </c>
      <c r="BL105" s="8">
        <v>1801.697265625</v>
      </c>
      <c r="BM105" s="8">
        <v>0.17093090713024139</v>
      </c>
      <c r="BN105" s="8">
        <v>100.82242584228516</v>
      </c>
      <c r="BO105" s="8">
        <v>1.1717796325683594E-2</v>
      </c>
      <c r="BP105" s="8">
        <v>-8.1664800643920898E-2</v>
      </c>
      <c r="BQ105" s="8">
        <v>0.25</v>
      </c>
      <c r="BR105" s="8">
        <v>-1.355140209197998</v>
      </c>
      <c r="BS105" s="8">
        <v>7.355140209197998</v>
      </c>
      <c r="BT105" s="8">
        <v>1</v>
      </c>
      <c r="BU105" s="8">
        <v>0</v>
      </c>
      <c r="BV105" s="8">
        <v>0.15999999642372131</v>
      </c>
      <c r="BW105" s="8">
        <v>111115</v>
      </c>
      <c r="BX105">
        <v>1.7534196472167967</v>
      </c>
      <c r="BY105">
        <v>1.0908305465375591E-2</v>
      </c>
      <c r="BZ105">
        <v>297.62735023498533</v>
      </c>
      <c r="CA105">
        <v>298.61282958984373</v>
      </c>
      <c r="CB105">
        <v>288.27155605662847</v>
      </c>
      <c r="CC105">
        <v>-0.72582201534113389</v>
      </c>
      <c r="CD105">
        <v>3.081937781388679</v>
      </c>
      <c r="CE105">
        <v>30.567978856308248</v>
      </c>
      <c r="CF105">
        <v>23.361938950760152</v>
      </c>
      <c r="CG105">
        <v>24.970089912414551</v>
      </c>
      <c r="CH105">
        <v>3.174011965864997</v>
      </c>
      <c r="CI105">
        <v>0.45810753209646499</v>
      </c>
      <c r="CJ105">
        <v>0.7265304239936704</v>
      </c>
      <c r="CK105">
        <v>2.4474815418713267</v>
      </c>
      <c r="CL105">
        <v>0.28836134325069562</v>
      </c>
      <c r="CM105">
        <v>58.592240345102553</v>
      </c>
      <c r="CN105">
        <v>0.75603572100327443</v>
      </c>
      <c r="CO105">
        <v>25.943955272792032</v>
      </c>
      <c r="CP105">
        <v>761.88272081367677</v>
      </c>
      <c r="CQ105">
        <v>1.5907192096256212E-2</v>
      </c>
      <c r="CR105">
        <v>0</v>
      </c>
      <c r="CS105">
        <v>1576.4199477533764</v>
      </c>
      <c r="CT105">
        <v>328.99609375</v>
      </c>
      <c r="CU105">
        <v>0.24210384831140008</v>
      </c>
      <c r="CV105" t="e">
        <v>#DIV/0!</v>
      </c>
    </row>
    <row r="106" spans="1:100" hidden="1" x14ac:dyDescent="0.3">
      <c r="A106" s="4" t="str">
        <f>VLOOKUP(B106,ListCodeMtrx!A$1:B$91,2,TRUE)</f>
        <v>M57</v>
      </c>
      <c r="B106" s="22">
        <v>57</v>
      </c>
      <c r="C106" s="10">
        <v>16</v>
      </c>
      <c r="D106" s="10">
        <v>2</v>
      </c>
      <c r="E106" s="10">
        <v>6</v>
      </c>
      <c r="F106" s="1">
        <v>68</v>
      </c>
      <c r="G106" s="3">
        <v>41312</v>
      </c>
      <c r="H106" s="11">
        <v>2</v>
      </c>
      <c r="I106" s="11">
        <v>146.88391405599114</v>
      </c>
      <c r="J106" s="11">
        <v>0.1170001413604424</v>
      </c>
      <c r="K106" s="11">
        <v>138.0316703713826</v>
      </c>
      <c r="L106" s="11">
        <v>224.8493353990732</v>
      </c>
      <c r="M106">
        <v>46.6</v>
      </c>
      <c r="N106" s="8">
        <v>32</v>
      </c>
      <c r="O106" s="8" t="s">
        <v>291</v>
      </c>
      <c r="P106" s="12">
        <v>0.15763888888888888</v>
      </c>
      <c r="Q106" s="12">
        <f t="shared" si="50"/>
        <v>0.52113425925925927</v>
      </c>
      <c r="R106" s="8">
        <v>6972</v>
      </c>
      <c r="S106" s="8">
        <v>0</v>
      </c>
      <c r="T106" s="13" t="s">
        <v>747</v>
      </c>
      <c r="U106">
        <v>30.825362090625493</v>
      </c>
      <c r="V106">
        <v>0.44758383306450344</v>
      </c>
      <c r="W106">
        <v>252.42106247187928</v>
      </c>
      <c r="X106">
        <v>24.712139129638672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t="e">
        <v>#DIV/0!</v>
      </c>
      <c r="AG106">
        <v>0.41353236713315467</v>
      </c>
      <c r="AH106">
        <v>0.24210384831140008</v>
      </c>
      <c r="AI106" s="8">
        <v>-1</v>
      </c>
      <c r="AJ106" s="8">
        <v>0.87</v>
      </c>
      <c r="AK106" s="8">
        <v>0.92</v>
      </c>
      <c r="AL106" s="8">
        <v>9.927668571472168</v>
      </c>
      <c r="AM106">
        <v>0.8749638342857361</v>
      </c>
      <c r="AN106">
        <v>2.0186894211374717E-2</v>
      </c>
      <c r="AO106">
        <v>0.58545320161951009</v>
      </c>
      <c r="AP106">
        <v>1.7051239385738535</v>
      </c>
      <c r="AQ106">
        <v>-1</v>
      </c>
      <c r="AR106" s="8">
        <v>1801.5240478515625</v>
      </c>
      <c r="AS106" s="8">
        <v>0.5</v>
      </c>
      <c r="AT106">
        <v>190.8103214096335</v>
      </c>
      <c r="AU106">
        <v>10.455244796593288</v>
      </c>
      <c r="AV106">
        <v>2.4215727769653497</v>
      </c>
      <c r="AW106">
        <v>24.712139129638672</v>
      </c>
      <c r="AX106" s="8">
        <v>2</v>
      </c>
      <c r="AY106">
        <v>4.644859790802002</v>
      </c>
      <c r="AZ106" s="8">
        <v>1</v>
      </c>
      <c r="BA106">
        <v>9.2897195816040039</v>
      </c>
      <c r="BB106" s="8">
        <v>25.465229034423828</v>
      </c>
      <c r="BC106" s="8">
        <v>24.712139129638672</v>
      </c>
      <c r="BD106" s="8">
        <v>24.998153686523438</v>
      </c>
      <c r="BE106" s="8">
        <v>399.2987060546875</v>
      </c>
      <c r="BF106" s="8">
        <v>379.45526123046875</v>
      </c>
      <c r="BG106" s="8">
        <v>1.0611060857772827</v>
      </c>
      <c r="BH106" s="8">
        <v>6.9824538230895996</v>
      </c>
      <c r="BI106" s="8">
        <v>3.2725038528442383</v>
      </c>
      <c r="BJ106" s="8">
        <v>21.534233093261719</v>
      </c>
      <c r="BK106" s="8">
        <v>350.67156982421875</v>
      </c>
      <c r="BL106" s="8">
        <v>1801.8297119140625</v>
      </c>
      <c r="BM106" s="8">
        <v>0.18306629359722137</v>
      </c>
      <c r="BN106" s="8">
        <v>100.81594085693359</v>
      </c>
      <c r="BO106" s="8">
        <v>-9.6985816955566406E-2</v>
      </c>
      <c r="BP106" s="8">
        <v>-6.8030595779418945E-2</v>
      </c>
      <c r="BQ106" s="8">
        <v>0.5</v>
      </c>
      <c r="BR106" s="8">
        <v>-1.355140209197998</v>
      </c>
      <c r="BS106" s="8">
        <v>7.355140209197998</v>
      </c>
      <c r="BT106" s="8">
        <v>1</v>
      </c>
      <c r="BU106" s="8">
        <v>0</v>
      </c>
      <c r="BV106" s="8">
        <v>0.15999999642372131</v>
      </c>
      <c r="BW106" s="8">
        <v>111115</v>
      </c>
      <c r="BX106">
        <v>1.7533578491210935</v>
      </c>
      <c r="BY106">
        <v>1.0455244796593289E-2</v>
      </c>
      <c r="BZ106">
        <v>297.86213912963865</v>
      </c>
      <c r="CA106">
        <v>298.61522903442381</v>
      </c>
      <c r="CB106">
        <v>288.2927474624048</v>
      </c>
      <c r="CC106">
        <v>-0.65634858663334017</v>
      </c>
      <c r="CD106">
        <v>3.1255154286302207</v>
      </c>
      <c r="CE106">
        <v>31.002194713091985</v>
      </c>
      <c r="CF106">
        <v>24.019740890002385</v>
      </c>
      <c r="CG106">
        <v>25.08868408203125</v>
      </c>
      <c r="CH106">
        <v>3.1965282751223989</v>
      </c>
      <c r="CI106">
        <v>0.42701024311978331</v>
      </c>
      <c r="CJ106">
        <v>0.70394265166487091</v>
      </c>
      <c r="CK106">
        <v>2.4925856234575279</v>
      </c>
      <c r="CL106">
        <v>0.26865657631471168</v>
      </c>
      <c r="CM106">
        <v>25.448066905209323</v>
      </c>
      <c r="CN106">
        <v>0.66521956146647543</v>
      </c>
      <c r="CO106">
        <v>24.652755422996997</v>
      </c>
      <c r="CP106">
        <v>374.9756600480228</v>
      </c>
      <c r="CQ106">
        <v>2.0266118402143492E-2</v>
      </c>
      <c r="CR106">
        <v>0</v>
      </c>
      <c r="CS106">
        <v>1576.5358334662915</v>
      </c>
      <c r="CT106">
        <v>328.99609375</v>
      </c>
      <c r="CU106">
        <v>0.24210384831140008</v>
      </c>
      <c r="CV106" t="e">
        <v>#DIV/0!</v>
      </c>
    </row>
    <row r="107" spans="1:100" x14ac:dyDescent="0.3">
      <c r="A107" s="4" t="str">
        <f>VLOOKUP(B107,ListCodeMtrx!A$1:B$91,2,TRUE)</f>
        <v>M57</v>
      </c>
      <c r="B107" s="22">
        <v>57</v>
      </c>
      <c r="C107" s="10">
        <v>16</v>
      </c>
      <c r="D107" s="10">
        <v>2</v>
      </c>
      <c r="E107" s="10">
        <v>6</v>
      </c>
      <c r="F107" s="1">
        <v>68</v>
      </c>
      <c r="G107" s="17">
        <v>41312</v>
      </c>
      <c r="H107" s="11">
        <v>2</v>
      </c>
      <c r="I107" s="11">
        <v>146.88391405599114</v>
      </c>
      <c r="J107" s="11">
        <v>0.1170001413604424</v>
      </c>
      <c r="K107" s="11">
        <v>138.0316703713826</v>
      </c>
      <c r="L107" s="11">
        <v>224.8493353990732</v>
      </c>
      <c r="M107">
        <v>46.6</v>
      </c>
      <c r="N107" s="19">
        <v>33</v>
      </c>
      <c r="O107" s="19" t="s">
        <v>292</v>
      </c>
      <c r="P107" s="12">
        <v>0.15763888888888888</v>
      </c>
      <c r="Q107" s="12">
        <f t="shared" si="50"/>
        <v>0.52320601851851856</v>
      </c>
      <c r="R107" s="19">
        <v>7141.5</v>
      </c>
      <c r="S107" s="19">
        <v>0</v>
      </c>
      <c r="T107" s="21">
        <v>400</v>
      </c>
      <c r="U107" s="5">
        <v>30.976395044004391</v>
      </c>
      <c r="V107" s="5">
        <v>0.43354410137670052</v>
      </c>
      <c r="W107" s="5">
        <v>248.97937677968957</v>
      </c>
      <c r="X107" s="5">
        <v>24.783176422119141</v>
      </c>
      <c r="Y107" s="19">
        <v>5</v>
      </c>
      <c r="Z107" s="19">
        <v>5</v>
      </c>
      <c r="AA107" s="19">
        <v>0</v>
      </c>
      <c r="AB107" s="19">
        <v>0</v>
      </c>
      <c r="AC107" s="19">
        <v>501.89453125</v>
      </c>
      <c r="AD107" s="19">
        <v>951.4239501953125</v>
      </c>
      <c r="AE107" s="19">
        <v>719.235107421875</v>
      </c>
      <c r="AF107" s="5" t="e">
        <v>#DIV/0!</v>
      </c>
      <c r="AG107" s="5">
        <v>0.47248066317127196</v>
      </c>
      <c r="AH107" s="5">
        <v>0.24404351259580206</v>
      </c>
      <c r="AI107" s="19">
        <v>-1</v>
      </c>
      <c r="AJ107" s="19">
        <v>0.87</v>
      </c>
      <c r="AK107" s="19">
        <v>0.92</v>
      </c>
      <c r="AL107" s="19">
        <v>9.927668571472168</v>
      </c>
      <c r="AM107" s="5">
        <v>0.8749638342857361</v>
      </c>
      <c r="AN107" s="5">
        <v>2.0283820191585752E-2</v>
      </c>
      <c r="AO107" s="5">
        <v>0.51651534468689453</v>
      </c>
      <c r="AP107" s="5">
        <v>1.895665106821808</v>
      </c>
      <c r="AQ107" s="5">
        <v>-1</v>
      </c>
      <c r="AR107" s="19">
        <v>1801.729736328125</v>
      </c>
      <c r="AS107" s="19">
        <v>0.5</v>
      </c>
      <c r="AT107" s="5">
        <v>192.36099741031464</v>
      </c>
      <c r="AU107" s="5">
        <v>10.238734777696429</v>
      </c>
      <c r="AV107" s="5">
        <v>2.4445222676448002</v>
      </c>
      <c r="AW107" s="5">
        <v>24.783176422119141</v>
      </c>
      <c r="AX107" s="19">
        <v>2</v>
      </c>
      <c r="AY107" s="5">
        <v>4.644859790802002</v>
      </c>
      <c r="AZ107" s="19">
        <v>1</v>
      </c>
      <c r="BA107" s="5">
        <v>9.2897195816040039</v>
      </c>
      <c r="BB107" s="19">
        <v>25.469182968139648</v>
      </c>
      <c r="BC107" s="19">
        <v>24.783176422119141</v>
      </c>
      <c r="BD107" s="19">
        <v>25.000120162963867</v>
      </c>
      <c r="BE107" s="19">
        <v>400.11666870117187</v>
      </c>
      <c r="BF107" s="19">
        <v>380.2291259765625</v>
      </c>
      <c r="BG107" s="19">
        <v>1.0876184701919556</v>
      </c>
      <c r="BH107" s="19">
        <v>6.8869891166687012</v>
      </c>
      <c r="BI107" s="19">
        <v>3.3533139228820801</v>
      </c>
      <c r="BJ107" s="19">
        <v>21.233766555786133</v>
      </c>
      <c r="BK107" s="19">
        <v>350.66635131835937</v>
      </c>
      <c r="BL107" s="19">
        <v>1801.729736328125</v>
      </c>
      <c r="BM107" s="19">
        <v>0.12440375238656998</v>
      </c>
      <c r="BN107" s="19">
        <v>100.81090545654297</v>
      </c>
      <c r="BO107" s="19">
        <v>-9.6985816955566406E-2</v>
      </c>
      <c r="BP107" s="19">
        <v>-6.8030595779418945E-2</v>
      </c>
      <c r="BQ107" s="19">
        <v>0.75</v>
      </c>
      <c r="BR107" s="19">
        <v>-1.355140209197998</v>
      </c>
      <c r="BS107" s="19">
        <v>7.355140209197998</v>
      </c>
      <c r="BT107" s="19">
        <v>1</v>
      </c>
      <c r="BU107" s="19">
        <v>0</v>
      </c>
      <c r="BV107" s="19">
        <v>0.15999999642372131</v>
      </c>
      <c r="BW107" s="19">
        <v>111115</v>
      </c>
      <c r="BX107" s="5">
        <v>1.7533317565917967</v>
      </c>
      <c r="BY107" s="5">
        <v>1.0238734777696429E-2</v>
      </c>
      <c r="BZ107" s="5">
        <v>297.93317642211912</v>
      </c>
      <c r="CA107" s="5">
        <v>298.61918296813963</v>
      </c>
      <c r="CB107" s="5">
        <v>288.27675136901235</v>
      </c>
      <c r="CC107" s="5">
        <v>-0.62127423517633518</v>
      </c>
      <c r="CD107" s="5">
        <v>3.1388058763655291</v>
      </c>
      <c r="CE107" s="5">
        <v>31.135578657396238</v>
      </c>
      <c r="CF107" s="5">
        <v>24.248589540727536</v>
      </c>
      <c r="CG107" s="5">
        <v>25.126179695129395</v>
      </c>
      <c r="CH107" s="5">
        <v>3.2036761790988693</v>
      </c>
      <c r="CI107" s="5">
        <v>0.41421309339760692</v>
      </c>
      <c r="CJ107" s="5">
        <v>0.69428360872072881</v>
      </c>
      <c r="CK107" s="5">
        <v>2.5093925703781403</v>
      </c>
      <c r="CL107" s="5">
        <v>0.26055321814371535</v>
      </c>
      <c r="CM107" s="5">
        <v>25.099836413166276</v>
      </c>
      <c r="CN107" s="5">
        <v>0.65481405755075373</v>
      </c>
      <c r="CO107" s="5">
        <v>24.149915322589667</v>
      </c>
      <c r="CP107" s="5">
        <v>375.7275763934926</v>
      </c>
      <c r="CQ107" s="5">
        <v>1.9910098813943448E-2</v>
      </c>
      <c r="CR107" s="5">
        <v>0</v>
      </c>
      <c r="CS107" s="5">
        <v>1576.4483584442846</v>
      </c>
      <c r="CT107" s="5">
        <v>449.5294189453125</v>
      </c>
      <c r="CU107" s="5">
        <v>0.24404351259580206</v>
      </c>
      <c r="CV107" s="5" t="e">
        <v>#DIV/0!</v>
      </c>
    </row>
    <row r="108" spans="1:100" hidden="1" x14ac:dyDescent="0.3">
      <c r="A108" s="4" t="str">
        <f>VLOOKUP(B108,ListCodeMtrx!A$1:B$91,2,TRUE)</f>
        <v>M36</v>
      </c>
      <c r="B108" s="22">
        <v>36</v>
      </c>
      <c r="C108" s="10">
        <v>10</v>
      </c>
      <c r="D108" s="10">
        <v>2</v>
      </c>
      <c r="E108" s="10">
        <v>2</v>
      </c>
      <c r="F108" s="1">
        <v>68</v>
      </c>
      <c r="G108" s="3">
        <v>41312</v>
      </c>
      <c r="H108" s="11">
        <v>2</v>
      </c>
      <c r="I108" s="11">
        <v>165.88702736897704</v>
      </c>
      <c r="J108" s="11">
        <v>0.65082998939177228</v>
      </c>
      <c r="K108" s="11">
        <v>176.31767489860292</v>
      </c>
      <c r="L108" s="11">
        <v>249.98694865403715</v>
      </c>
      <c r="M108" s="1">
        <v>49.1</v>
      </c>
      <c r="N108" s="8">
        <v>34</v>
      </c>
      <c r="O108" s="8" t="s">
        <v>293</v>
      </c>
      <c r="P108" s="12">
        <v>0.15763888888888888</v>
      </c>
      <c r="Q108" s="12">
        <f t="shared" si="50"/>
        <v>0.52888888888888885</v>
      </c>
      <c r="R108" s="8">
        <v>7642</v>
      </c>
      <c r="S108" s="8">
        <v>0</v>
      </c>
      <c r="T108" s="13" t="s">
        <v>747</v>
      </c>
      <c r="U108">
        <v>33.218691905748692</v>
      </c>
      <c r="V108">
        <v>0.53584605914947869</v>
      </c>
      <c r="W108">
        <v>262.10376121015696</v>
      </c>
      <c r="X108">
        <v>24.746952056884766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t="e">
        <v>#DIV/0!</v>
      </c>
      <c r="AG108">
        <v>0.47248066317127196</v>
      </c>
      <c r="AH108">
        <v>0.24404351259580206</v>
      </c>
      <c r="AI108" s="8">
        <v>-1</v>
      </c>
      <c r="AJ108" s="8">
        <v>0.87</v>
      </c>
      <c r="AK108" s="8">
        <v>0.92</v>
      </c>
      <c r="AL108" s="8">
        <v>9.899907112121582</v>
      </c>
      <c r="AM108">
        <v>0.87494995355606076</v>
      </c>
      <c r="AN108">
        <v>2.1711176534280612E-2</v>
      </c>
      <c r="AO108">
        <v>0.51651534468689453</v>
      </c>
      <c r="AP108">
        <v>1.895665106821808</v>
      </c>
      <c r="AQ108">
        <v>-1</v>
      </c>
      <c r="AR108" s="8">
        <v>1801.729736328125</v>
      </c>
      <c r="AS108" s="8">
        <v>0.5</v>
      </c>
      <c r="AT108">
        <v>192.35794572874735</v>
      </c>
      <c r="AU108">
        <v>11.983382629851048</v>
      </c>
      <c r="AV108">
        <v>2.3377918757513441</v>
      </c>
      <c r="AW108">
        <v>24.746952056884766</v>
      </c>
      <c r="AX108" s="8">
        <v>2</v>
      </c>
      <c r="AY108">
        <v>4.644859790802002</v>
      </c>
      <c r="AZ108" s="8">
        <v>1</v>
      </c>
      <c r="BA108">
        <v>9.2897195816040039</v>
      </c>
      <c r="BB108" s="8">
        <v>25.570241928100586</v>
      </c>
      <c r="BC108" s="8">
        <v>24.746952056884766</v>
      </c>
      <c r="BD108" s="8">
        <v>25.003183364868164</v>
      </c>
      <c r="BE108" s="8">
        <v>399.74252319335937</v>
      </c>
      <c r="BF108" s="8">
        <v>378.2130126953125</v>
      </c>
      <c r="BG108" s="8">
        <v>1.0990878343582153</v>
      </c>
      <c r="BH108" s="8">
        <v>7.8794050216674805</v>
      </c>
      <c r="BI108" s="8">
        <v>3.3679778575897217</v>
      </c>
      <c r="BJ108" s="8">
        <v>24.145168304443359</v>
      </c>
      <c r="BK108" s="8">
        <v>350.69039916992187</v>
      </c>
      <c r="BL108" s="8">
        <v>1801.3447265625</v>
      </c>
      <c r="BM108" s="8">
        <v>0.18205800652503967</v>
      </c>
      <c r="BN108" s="8">
        <v>100.79829406738281</v>
      </c>
      <c r="BO108" s="8">
        <v>-0.10363864898681641</v>
      </c>
      <c r="BP108" s="8">
        <v>-7.7313661575317383E-2</v>
      </c>
      <c r="BQ108" s="8">
        <v>0.25</v>
      </c>
      <c r="BR108" s="8">
        <v>-1.355140209197998</v>
      </c>
      <c r="BS108" s="8">
        <v>7.355140209197998</v>
      </c>
      <c r="BT108" s="8">
        <v>1</v>
      </c>
      <c r="BU108" s="8">
        <v>0</v>
      </c>
      <c r="BV108" s="8">
        <v>0.15999999642372131</v>
      </c>
      <c r="BW108" s="8">
        <v>111115</v>
      </c>
      <c r="BX108">
        <v>1.7534519958496091</v>
      </c>
      <c r="BY108">
        <v>1.1983382629851049E-2</v>
      </c>
      <c r="BZ108">
        <v>297.89695205688474</v>
      </c>
      <c r="CA108">
        <v>298.72024192810056</v>
      </c>
      <c r="CB108">
        <v>288.21514980788925</v>
      </c>
      <c r="CC108">
        <v>-0.92282892173249897</v>
      </c>
      <c r="CD108">
        <v>3.1320224602013957</v>
      </c>
      <c r="CE108">
        <v>31.072177254385529</v>
      </c>
      <c r="CF108">
        <v>23.192772232718049</v>
      </c>
      <c r="CG108">
        <v>25.158596992492676</v>
      </c>
      <c r="CH108">
        <v>3.2098672415775602</v>
      </c>
      <c r="CI108">
        <v>0.50662321238378272</v>
      </c>
      <c r="CJ108">
        <v>0.79423058445005157</v>
      </c>
      <c r="CK108">
        <v>2.4156366571275085</v>
      </c>
      <c r="CL108">
        <v>0.31914142830811987</v>
      </c>
      <c r="CM108">
        <v>26.419611998628486</v>
      </c>
      <c r="CN108">
        <v>0.69300566720930656</v>
      </c>
      <c r="CO108">
        <v>28.027315812218269</v>
      </c>
      <c r="CP108">
        <v>373.38560819953358</v>
      </c>
      <c r="CQ108">
        <v>2.493483274303555E-2</v>
      </c>
      <c r="CR108">
        <v>0</v>
      </c>
      <c r="CS108">
        <v>1576.0864848443143</v>
      </c>
      <c r="CT108">
        <v>449.5294189453125</v>
      </c>
      <c r="CU108">
        <v>0.24404351259580206</v>
      </c>
      <c r="CV108" t="e">
        <v>#DIV/0!</v>
      </c>
    </row>
    <row r="109" spans="1:100" s="5" customFormat="1" x14ac:dyDescent="0.3">
      <c r="A109" s="4" t="str">
        <f>VLOOKUP(B109,ListCodeMtrx!A$1:B$91,2,TRUE)</f>
        <v>M36</v>
      </c>
      <c r="B109" s="22">
        <v>36</v>
      </c>
      <c r="C109" s="10">
        <v>10</v>
      </c>
      <c r="D109" s="10">
        <v>2</v>
      </c>
      <c r="E109" s="10">
        <v>2</v>
      </c>
      <c r="F109" s="1">
        <v>68</v>
      </c>
      <c r="G109" s="3">
        <v>41312</v>
      </c>
      <c r="H109" s="11">
        <v>2</v>
      </c>
      <c r="I109" s="11">
        <v>165.88702736897704</v>
      </c>
      <c r="J109" s="11">
        <v>0.65082998939177228</v>
      </c>
      <c r="K109" s="11">
        <v>176.31767489860292</v>
      </c>
      <c r="L109" s="11">
        <v>249.98694865403715</v>
      </c>
      <c r="M109" s="1">
        <v>49.1</v>
      </c>
      <c r="N109" s="8">
        <v>35</v>
      </c>
      <c r="O109" s="8" t="s">
        <v>294</v>
      </c>
      <c r="P109" s="12">
        <v>0.15763888888888888</v>
      </c>
      <c r="Q109" s="12">
        <f t="shared" si="50"/>
        <v>0.53131944444444446</v>
      </c>
      <c r="R109" s="8">
        <v>7852</v>
      </c>
      <c r="S109" s="8">
        <v>0</v>
      </c>
      <c r="T109" s="13">
        <v>50</v>
      </c>
      <c r="U109" s="14">
        <v>0.54534626511902196</v>
      </c>
      <c r="V109" s="14">
        <v>0.47880669864691139</v>
      </c>
      <c r="W109" s="14">
        <v>45.31102531561428</v>
      </c>
      <c r="X109" s="15">
        <v>25.250560760498047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t="e">
        <v>#DIV/0!</v>
      </c>
      <c r="AG109">
        <v>0.47248066317127196</v>
      </c>
      <c r="AH109">
        <v>0.24404351259580206</v>
      </c>
      <c r="AI109" s="8">
        <v>-1</v>
      </c>
      <c r="AJ109" s="8">
        <v>0.87</v>
      </c>
      <c r="AK109" s="8">
        <v>0.92</v>
      </c>
      <c r="AL109" s="8">
        <v>9.899907112121582</v>
      </c>
      <c r="AM109">
        <v>0.87494995355606076</v>
      </c>
      <c r="AN109">
        <v>9.8052050627738907E-4</v>
      </c>
      <c r="AO109">
        <v>0.51651534468689453</v>
      </c>
      <c r="AP109">
        <v>1.895665106821808</v>
      </c>
      <c r="AQ109">
        <v>-1</v>
      </c>
      <c r="AR109" s="8">
        <v>1801.729736328125</v>
      </c>
      <c r="AS109" s="8">
        <v>0.5</v>
      </c>
      <c r="AT109">
        <v>192.35794572874735</v>
      </c>
      <c r="AU109">
        <v>11.351844119317658</v>
      </c>
      <c r="AV109">
        <v>2.4632621551212486</v>
      </c>
      <c r="AW109">
        <v>25.250560760498047</v>
      </c>
      <c r="AX109" s="8">
        <v>2</v>
      </c>
      <c r="AY109">
        <v>4.644859790802002</v>
      </c>
      <c r="AZ109" s="8">
        <v>1</v>
      </c>
      <c r="BA109">
        <v>9.2897195816040039</v>
      </c>
      <c r="BB109" s="8">
        <v>25.576005935668945</v>
      </c>
      <c r="BC109" s="8">
        <v>25.250560760498047</v>
      </c>
      <c r="BD109" s="8">
        <v>25.003345489501953</v>
      </c>
      <c r="BE109" s="8">
        <v>49.711952209472656</v>
      </c>
      <c r="BF109" s="8">
        <v>49.083179473876953</v>
      </c>
      <c r="BG109" s="8">
        <v>1.1566838026046753</v>
      </c>
      <c r="BH109" s="8">
        <v>7.5815515518188477</v>
      </c>
      <c r="BI109" s="8">
        <v>3.5433416366577148</v>
      </c>
      <c r="BJ109" s="8">
        <v>23.225038528442383</v>
      </c>
      <c r="BK109" s="8">
        <v>350.69296264648437</v>
      </c>
      <c r="BL109" s="8">
        <v>1801.2994384765625</v>
      </c>
      <c r="BM109" s="8">
        <v>0.12339597195386887</v>
      </c>
      <c r="BN109" s="8">
        <v>100.80064392089844</v>
      </c>
      <c r="BO109" s="8">
        <v>-0.63620090484619141</v>
      </c>
      <c r="BP109" s="8">
        <v>-6.2085390090942383E-2</v>
      </c>
      <c r="BQ109" s="8">
        <v>0.25</v>
      </c>
      <c r="BR109" s="8">
        <v>-1.355140209197998</v>
      </c>
      <c r="BS109" s="8">
        <v>7.355140209197998</v>
      </c>
      <c r="BT109" s="8">
        <v>1</v>
      </c>
      <c r="BU109" s="8">
        <v>0</v>
      </c>
      <c r="BV109" s="8">
        <v>0.15999999642372131</v>
      </c>
      <c r="BW109" s="8">
        <v>111115</v>
      </c>
      <c r="BX109">
        <v>1.7534648132324218</v>
      </c>
      <c r="BY109">
        <v>1.1351844119317658E-2</v>
      </c>
      <c r="BZ109">
        <v>298.40056076049802</v>
      </c>
      <c r="CA109">
        <v>298.72600593566892</v>
      </c>
      <c r="CB109">
        <v>288.20790371430121</v>
      </c>
      <c r="CC109">
        <v>-0.83405190452701194</v>
      </c>
      <c r="CD109">
        <v>3.2274874334640753</v>
      </c>
      <c r="CE109">
        <v>32.018520000693549</v>
      </c>
      <c r="CF109">
        <v>24.436968448874701</v>
      </c>
      <c r="CG109">
        <v>25.413283348083496</v>
      </c>
      <c r="CH109">
        <v>3.2588721037388719</v>
      </c>
      <c r="CI109">
        <v>0.45533787150840616</v>
      </c>
      <c r="CJ109">
        <v>0.76422527834282661</v>
      </c>
      <c r="CK109">
        <v>2.4946468253960452</v>
      </c>
      <c r="CL109">
        <v>0.28660557576087403</v>
      </c>
      <c r="CM109">
        <v>4.5673805285300499</v>
      </c>
      <c r="CN109">
        <v>0.9231477219141786</v>
      </c>
      <c r="CO109">
        <v>25.953429696500152</v>
      </c>
      <c r="CP109">
        <v>49.003928700864542</v>
      </c>
      <c r="CQ109">
        <v>2.8882594369960724E-3</v>
      </c>
      <c r="CR109">
        <v>0</v>
      </c>
      <c r="CS109">
        <v>1576.0468600356267</v>
      </c>
      <c r="CT109">
        <v>449.5294189453125</v>
      </c>
      <c r="CU109">
        <v>0.24404351259580206</v>
      </c>
      <c r="CV109" t="e">
        <v>#DIV/0!</v>
      </c>
    </row>
    <row r="110" spans="1:100" x14ac:dyDescent="0.3">
      <c r="A110" s="4" t="str">
        <f>VLOOKUP(B110,ListCodeMtrx!A$1:B$91,2,TRUE)</f>
        <v>M36</v>
      </c>
      <c r="B110" s="22">
        <v>36</v>
      </c>
      <c r="C110" s="10">
        <v>10</v>
      </c>
      <c r="D110" s="10">
        <v>2</v>
      </c>
      <c r="E110" s="10">
        <v>2</v>
      </c>
      <c r="F110" s="1">
        <v>68</v>
      </c>
      <c r="G110" s="3">
        <v>41312</v>
      </c>
      <c r="H110" s="11">
        <v>2</v>
      </c>
      <c r="I110" s="11">
        <v>165.88702736897704</v>
      </c>
      <c r="J110" s="11">
        <v>0.65082998939177228</v>
      </c>
      <c r="K110" s="11">
        <v>176.31767489860292</v>
      </c>
      <c r="L110" s="11">
        <v>249.98694865403715</v>
      </c>
      <c r="M110" s="1">
        <v>49.1</v>
      </c>
      <c r="N110" s="8">
        <v>36</v>
      </c>
      <c r="O110" s="8" t="s">
        <v>295</v>
      </c>
      <c r="P110" s="12">
        <v>0.15763888888888888</v>
      </c>
      <c r="Q110" s="12">
        <f t="shared" si="50"/>
        <v>0.53332175925925929</v>
      </c>
      <c r="R110" s="8">
        <v>8025</v>
      </c>
      <c r="S110" s="8">
        <v>0</v>
      </c>
      <c r="T110" s="13">
        <v>150</v>
      </c>
      <c r="U110" s="14">
        <v>11.500970940890253</v>
      </c>
      <c r="V110" s="14">
        <v>0.44115407245174137</v>
      </c>
      <c r="W110" s="14">
        <v>95.241528718439284</v>
      </c>
      <c r="X110" s="15">
        <v>25.462827682495117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t="e">
        <v>#DIV/0!</v>
      </c>
      <c r="AG110">
        <v>0.47248066317127196</v>
      </c>
      <c r="AH110">
        <v>0.24404351259580206</v>
      </c>
      <c r="AI110" s="8">
        <v>-1</v>
      </c>
      <c r="AJ110" s="8">
        <v>0.87</v>
      </c>
      <c r="AK110" s="8">
        <v>0.92</v>
      </c>
      <c r="AL110" s="8">
        <v>9.899907112121582</v>
      </c>
      <c r="AM110">
        <v>0.87494995355606076</v>
      </c>
      <c r="AN110">
        <v>7.9333743441410316E-3</v>
      </c>
      <c r="AO110">
        <v>0.51651534468689453</v>
      </c>
      <c r="AP110">
        <v>1.895665106821808</v>
      </c>
      <c r="AQ110">
        <v>-1</v>
      </c>
      <c r="AR110" s="8">
        <v>1801.729736328125</v>
      </c>
      <c r="AS110" s="8">
        <v>0.5</v>
      </c>
      <c r="AT110">
        <v>192.35794572874735</v>
      </c>
      <c r="AU110">
        <v>10.800065811649254</v>
      </c>
      <c r="AV110">
        <v>2.5334456744996849</v>
      </c>
      <c r="AW110">
        <v>25.462827682495117</v>
      </c>
      <c r="AX110" s="8">
        <v>2</v>
      </c>
      <c r="AY110">
        <v>4.644859790802002</v>
      </c>
      <c r="AZ110" s="8">
        <v>1</v>
      </c>
      <c r="BA110">
        <v>9.2897195816040039</v>
      </c>
      <c r="BB110" s="8">
        <v>25.599357604980469</v>
      </c>
      <c r="BC110" s="8">
        <v>25.462827682495117</v>
      </c>
      <c r="BD110" s="8">
        <v>25.003782272338867</v>
      </c>
      <c r="BE110" s="8">
        <v>150.95916748046875</v>
      </c>
      <c r="BF110" s="8">
        <v>143.51617431640625</v>
      </c>
      <c r="BG110" s="8">
        <v>1.1780021190643311</v>
      </c>
      <c r="BH110" s="8">
        <v>7.292391300201416</v>
      </c>
      <c r="BI110" s="8">
        <v>3.6034393310546875</v>
      </c>
      <c r="BJ110" s="8">
        <v>22.306995391845703</v>
      </c>
      <c r="BK110" s="8">
        <v>350.6910400390625</v>
      </c>
      <c r="BL110" s="8">
        <v>1800.953857421875</v>
      </c>
      <c r="BM110" s="8">
        <v>0.25387042760848999</v>
      </c>
      <c r="BN110" s="8">
        <v>100.79477691650391</v>
      </c>
      <c r="BO110" s="8">
        <v>-0.30053806304931641</v>
      </c>
      <c r="BP110" s="8">
        <v>-6.4248323440551758E-2</v>
      </c>
      <c r="BQ110" s="8">
        <v>0.25</v>
      </c>
      <c r="BR110" s="8">
        <v>-1.355140209197998</v>
      </c>
      <c r="BS110" s="8">
        <v>7.355140209197998</v>
      </c>
      <c r="BT110" s="8">
        <v>1</v>
      </c>
      <c r="BU110" s="8">
        <v>0</v>
      </c>
      <c r="BV110" s="8">
        <v>0.15999999642372131</v>
      </c>
      <c r="BW110" s="8">
        <v>111115</v>
      </c>
      <c r="BX110">
        <v>1.7534552001953123</v>
      </c>
      <c r="BY110">
        <v>1.0800065811649254E-2</v>
      </c>
      <c r="BZ110">
        <v>298.61282768249509</v>
      </c>
      <c r="CA110">
        <v>298.74935760498045</v>
      </c>
      <c r="CB110">
        <v>288.1526107467871</v>
      </c>
      <c r="CC110">
        <v>-0.74559451357792805</v>
      </c>
      <c r="CD110">
        <v>3.2684806287913406</v>
      </c>
      <c r="CE110">
        <v>32.42708331503006</v>
      </c>
      <c r="CF110">
        <v>25.134692014828644</v>
      </c>
      <c r="CG110">
        <v>25.531092643737793</v>
      </c>
      <c r="CH110">
        <v>3.281760334879952</v>
      </c>
      <c r="CI110">
        <v>0.42115412973748761</v>
      </c>
      <c r="CJ110">
        <v>0.73503495429165555</v>
      </c>
      <c r="CK110">
        <v>2.5467253805882963</v>
      </c>
      <c r="CL110">
        <v>0.26494799154643978</v>
      </c>
      <c r="CM110">
        <v>9.5998486403618877</v>
      </c>
      <c r="CN110">
        <v>0.66362923323515333</v>
      </c>
      <c r="CO110">
        <v>24.503256016872644</v>
      </c>
      <c r="CP110">
        <v>141.84483099610324</v>
      </c>
      <c r="CQ110">
        <v>1.9867571728079996E-2</v>
      </c>
      <c r="CR110">
        <v>0</v>
      </c>
      <c r="CS110">
        <v>1575.744493907878</v>
      </c>
      <c r="CT110">
        <v>449.5294189453125</v>
      </c>
      <c r="CU110">
        <v>0.24404351259580206</v>
      </c>
      <c r="CV110" t="e">
        <v>#DIV/0!</v>
      </c>
    </row>
    <row r="111" spans="1:100" hidden="1" x14ac:dyDescent="0.3">
      <c r="A111" s="4" t="str">
        <f>VLOOKUP(B111,ListCodeMtrx!A$1:B$91,2,TRUE)</f>
        <v>M36</v>
      </c>
      <c r="B111" s="22">
        <v>36</v>
      </c>
      <c r="C111" s="10">
        <v>10</v>
      </c>
      <c r="D111" s="10">
        <v>2</v>
      </c>
      <c r="E111" s="10">
        <v>2</v>
      </c>
      <c r="F111" s="1">
        <v>68</v>
      </c>
      <c r="G111" s="3">
        <v>41312</v>
      </c>
      <c r="H111" s="11">
        <v>2</v>
      </c>
      <c r="I111" s="11">
        <v>165.88702736897704</v>
      </c>
      <c r="J111" s="11">
        <v>0.65082998939177228</v>
      </c>
      <c r="K111" s="11">
        <v>176.31767489860292</v>
      </c>
      <c r="L111" s="11">
        <v>249.98694865403715</v>
      </c>
      <c r="M111" s="1">
        <v>49.1</v>
      </c>
      <c r="N111" s="8">
        <v>37</v>
      </c>
      <c r="O111" s="8" t="s">
        <v>296</v>
      </c>
      <c r="P111" s="12">
        <v>0.15763888888888888</v>
      </c>
      <c r="Q111" s="12">
        <f t="shared" si="50"/>
        <v>0.53575231481481489</v>
      </c>
      <c r="R111" s="8">
        <v>8235</v>
      </c>
      <c r="S111" s="8">
        <v>0</v>
      </c>
      <c r="T111" s="13" t="s">
        <v>192</v>
      </c>
      <c r="U111" s="14">
        <v>32.800388504803635</v>
      </c>
      <c r="V111" s="14">
        <v>0.39369267195672714</v>
      </c>
      <c r="W111" s="14">
        <v>228.71854630116411</v>
      </c>
      <c r="X111" s="15">
        <v>25.604585647583008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t="e">
        <v>#DIV/0!</v>
      </c>
      <c r="AG111">
        <v>0.47248066317127196</v>
      </c>
      <c r="AH111">
        <v>0.24404351259580206</v>
      </c>
      <c r="AI111" s="8">
        <v>-1</v>
      </c>
      <c r="AJ111" s="8">
        <v>0.87</v>
      </c>
      <c r="AK111" s="8">
        <v>0.92</v>
      </c>
      <c r="AL111" s="8">
        <v>9.899907112121582</v>
      </c>
      <c r="AM111">
        <v>0.87494995355606076</v>
      </c>
      <c r="AN111">
        <v>2.1448344259923018E-2</v>
      </c>
      <c r="AO111">
        <v>0.51651534468689453</v>
      </c>
      <c r="AP111">
        <v>1.895665106821808</v>
      </c>
      <c r="AQ111">
        <v>-1</v>
      </c>
      <c r="AR111" s="8">
        <v>1801.729736328125</v>
      </c>
      <c r="AS111" s="8">
        <v>0.5</v>
      </c>
      <c r="AT111">
        <v>192.35794572874735</v>
      </c>
      <c r="AU111">
        <v>9.9445521538210535</v>
      </c>
      <c r="AV111">
        <v>2.6013015045228256</v>
      </c>
      <c r="AW111">
        <v>25.604585647583008</v>
      </c>
      <c r="AX111" s="8">
        <v>2</v>
      </c>
      <c r="AY111">
        <v>4.644859790802002</v>
      </c>
      <c r="AZ111" s="8">
        <v>1</v>
      </c>
      <c r="BA111">
        <v>9.2897195816040039</v>
      </c>
      <c r="BB111" s="8">
        <v>25.604005813598633</v>
      </c>
      <c r="BC111" s="8">
        <v>25.604585647583008</v>
      </c>
      <c r="BD111" s="8">
        <v>25.005092620849609</v>
      </c>
      <c r="BE111" s="8">
        <v>400.45611572265625</v>
      </c>
      <c r="BF111" s="8">
        <v>379.59808349609375</v>
      </c>
      <c r="BG111" s="8">
        <v>1.2615137100219727</v>
      </c>
      <c r="BH111" s="8">
        <v>6.8935599327087402</v>
      </c>
      <c r="BI111" s="8">
        <v>3.8576841354370117</v>
      </c>
      <c r="BJ111" s="8">
        <v>21.080371856689453</v>
      </c>
      <c r="BK111" s="8">
        <v>350.70730590820312</v>
      </c>
      <c r="BL111" s="8">
        <v>1801.1285400390625</v>
      </c>
      <c r="BM111" s="8">
        <v>0.24982854723930359</v>
      </c>
      <c r="BN111" s="8">
        <v>100.79091644287109</v>
      </c>
      <c r="BO111" s="8">
        <v>0.20281887054443359</v>
      </c>
      <c r="BP111" s="8">
        <v>-6.8065881729125977E-2</v>
      </c>
      <c r="BQ111" s="8">
        <v>0.25</v>
      </c>
      <c r="BR111" s="8">
        <v>-1.355140209197998</v>
      </c>
      <c r="BS111" s="8">
        <v>7.355140209197998</v>
      </c>
      <c r="BT111" s="8">
        <v>1</v>
      </c>
      <c r="BU111" s="8">
        <v>0</v>
      </c>
      <c r="BV111" s="8">
        <v>0.15999999642372131</v>
      </c>
      <c r="BW111" s="8">
        <v>111115</v>
      </c>
      <c r="BX111">
        <v>1.7535365295410157</v>
      </c>
      <c r="BY111">
        <v>9.9445521538210537E-3</v>
      </c>
      <c r="BZ111">
        <v>298.75458564758299</v>
      </c>
      <c r="CA111">
        <v>298.75400581359861</v>
      </c>
      <c r="CB111">
        <v>288.18055996491239</v>
      </c>
      <c r="CC111">
        <v>-0.60095531055637852</v>
      </c>
      <c r="CD111">
        <v>3.2961097276943963</v>
      </c>
      <c r="CE111">
        <v>32.702448236619134</v>
      </c>
      <c r="CF111">
        <v>25.808888303910393</v>
      </c>
      <c r="CG111">
        <v>25.60429573059082</v>
      </c>
      <c r="CH111">
        <v>3.2960530143525659</v>
      </c>
      <c r="CI111">
        <v>0.3776865456147</v>
      </c>
      <c r="CJ111">
        <v>0.69480822317157076</v>
      </c>
      <c r="CK111">
        <v>2.6012447911809953</v>
      </c>
      <c r="CL111">
        <v>0.23744178565478324</v>
      </c>
      <c r="CM111">
        <v>23.052751889175575</v>
      </c>
      <c r="CN111">
        <v>0.6025281903287526</v>
      </c>
      <c r="CO111">
        <v>22.759045525903787</v>
      </c>
      <c r="CP111">
        <v>374.83146765882225</v>
      </c>
      <c r="CQ111">
        <v>1.9915764807869298E-2</v>
      </c>
      <c r="CR111">
        <v>0</v>
      </c>
      <c r="CS111">
        <v>1575.8973324556732</v>
      </c>
      <c r="CT111">
        <v>449.5294189453125</v>
      </c>
      <c r="CU111">
        <v>0.24404351259580206</v>
      </c>
      <c r="CV111" t="e">
        <v>#DIV/0!</v>
      </c>
    </row>
    <row r="112" spans="1:100" x14ac:dyDescent="0.3">
      <c r="A112" s="4" t="str">
        <f>VLOOKUP(B112,ListCodeMtrx!A$1:B$91,2,TRUE)</f>
        <v>M36</v>
      </c>
      <c r="B112" s="22">
        <v>36</v>
      </c>
      <c r="C112" s="10">
        <v>10</v>
      </c>
      <c r="D112" s="10">
        <v>2</v>
      </c>
      <c r="E112" s="10">
        <v>2</v>
      </c>
      <c r="F112" s="1">
        <v>68</v>
      </c>
      <c r="G112" s="3">
        <v>41312</v>
      </c>
      <c r="H112" s="11">
        <v>2</v>
      </c>
      <c r="I112" s="11">
        <v>165.88702736897704</v>
      </c>
      <c r="J112" s="11">
        <v>0.65082998939177228</v>
      </c>
      <c r="K112" s="11">
        <v>176.31767489860292</v>
      </c>
      <c r="L112" s="11">
        <v>249.98694865403715</v>
      </c>
      <c r="M112" s="1">
        <v>49.1</v>
      </c>
      <c r="N112" s="8">
        <v>38</v>
      </c>
      <c r="O112" s="8" t="s">
        <v>297</v>
      </c>
      <c r="P112" s="12">
        <v>0.15763888888888888</v>
      </c>
      <c r="Q112" s="12">
        <f t="shared" si="50"/>
        <v>0.53818287037037027</v>
      </c>
      <c r="R112" s="8">
        <v>8445</v>
      </c>
      <c r="S112" s="8">
        <v>0</v>
      </c>
      <c r="T112" s="13">
        <v>800</v>
      </c>
      <c r="U112" s="14">
        <v>49.485365181911092</v>
      </c>
      <c r="V112" s="14">
        <v>0.3419155434515706</v>
      </c>
      <c r="W112" s="14">
        <v>501.8470014225785</v>
      </c>
      <c r="X112" s="15">
        <v>25.789999008178711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t="e">
        <v>#DIV/0!</v>
      </c>
      <c r="AG112">
        <v>0.47248066317127196</v>
      </c>
      <c r="AH112">
        <v>0.24404351259580206</v>
      </c>
      <c r="AI112" s="8">
        <v>-1</v>
      </c>
      <c r="AJ112" s="8">
        <v>0.87</v>
      </c>
      <c r="AK112" s="8">
        <v>0.92</v>
      </c>
      <c r="AL112" s="8">
        <v>9.899907112121582</v>
      </c>
      <c r="AM112">
        <v>0.87494995355606076</v>
      </c>
      <c r="AN112">
        <v>3.2029958854415307E-2</v>
      </c>
      <c r="AO112">
        <v>0.51651534468689453</v>
      </c>
      <c r="AP112">
        <v>1.895665106821808</v>
      </c>
      <c r="AQ112">
        <v>-1</v>
      </c>
      <c r="AR112" s="8">
        <v>1801.729736328125</v>
      </c>
      <c r="AS112" s="8">
        <v>0.5</v>
      </c>
      <c r="AT112">
        <v>192.35794572874735</v>
      </c>
      <c r="AU112">
        <v>8.953028950035387</v>
      </c>
      <c r="AV112">
        <v>2.6821826163659983</v>
      </c>
      <c r="AW112">
        <v>25.789999008178711</v>
      </c>
      <c r="AX112" s="8">
        <v>2</v>
      </c>
      <c r="AY112">
        <v>4.644859790802002</v>
      </c>
      <c r="AZ112" s="8">
        <v>1</v>
      </c>
      <c r="BA112">
        <v>9.2897195816040039</v>
      </c>
      <c r="BB112" s="8">
        <v>25.601955413818359</v>
      </c>
      <c r="BC112" s="8">
        <v>25.789999008178711</v>
      </c>
      <c r="BD112" s="8">
        <v>25.005537033081055</v>
      </c>
      <c r="BE112" s="8">
        <v>800.298583984375</v>
      </c>
      <c r="BF112" s="8">
        <v>768.15484619140625</v>
      </c>
      <c r="BG112" s="8">
        <v>1.379925012588501</v>
      </c>
      <c r="BH112" s="8">
        <v>6.4529056549072266</v>
      </c>
      <c r="BI112" s="8">
        <v>4.2201566696166992</v>
      </c>
      <c r="BJ112" s="8">
        <v>19.734603881835937</v>
      </c>
      <c r="BK112" s="8">
        <v>350.69149780273437</v>
      </c>
      <c r="BL112" s="8">
        <v>1801.46533203125</v>
      </c>
      <c r="BM112" s="8">
        <v>0.25488615036010742</v>
      </c>
      <c r="BN112" s="8">
        <v>100.78755950927734</v>
      </c>
      <c r="BO112" s="8">
        <v>0.51702785491943359</v>
      </c>
      <c r="BP112" s="8">
        <v>-7.2715997695922852E-2</v>
      </c>
      <c r="BQ112" s="8">
        <v>0.25</v>
      </c>
      <c r="BR112" s="8">
        <v>-1.355140209197998</v>
      </c>
      <c r="BS112" s="8">
        <v>7.355140209197998</v>
      </c>
      <c r="BT112" s="8">
        <v>1</v>
      </c>
      <c r="BU112" s="8">
        <v>0</v>
      </c>
      <c r="BV112" s="8">
        <v>0.15999999642372131</v>
      </c>
      <c r="BW112" s="8">
        <v>111115</v>
      </c>
      <c r="BX112">
        <v>1.7534574890136716</v>
      </c>
      <c r="BY112">
        <v>8.9530289500353872E-3</v>
      </c>
      <c r="BZ112">
        <v>298.93999900817869</v>
      </c>
      <c r="CA112">
        <v>298.75195541381834</v>
      </c>
      <c r="CB112">
        <v>288.23444668245793</v>
      </c>
      <c r="CC112">
        <v>-0.43457931167837438</v>
      </c>
      <c r="CD112">
        <v>3.3325552290677125</v>
      </c>
      <c r="CE112">
        <v>33.065144600122558</v>
      </c>
      <c r="CF112">
        <v>26.612238945215331</v>
      </c>
      <c r="CG112">
        <v>25.695977210998535</v>
      </c>
      <c r="CH112">
        <v>3.3140302228986593</v>
      </c>
      <c r="CI112">
        <v>0.32977780802701484</v>
      </c>
      <c r="CJ112">
        <v>0.65037261270171443</v>
      </c>
      <c r="CK112">
        <v>2.6636576101969451</v>
      </c>
      <c r="CL112">
        <v>0.20716831261184171</v>
      </c>
      <c r="CM112">
        <v>50.57993452043052</v>
      </c>
      <c r="CN112">
        <v>0.65331489335879289</v>
      </c>
      <c r="CO112">
        <v>20.808108125695135</v>
      </c>
      <c r="CP112">
        <v>760.9635373032595</v>
      </c>
      <c r="CQ112">
        <v>1.3531487106383654E-2</v>
      </c>
      <c r="CR112">
        <v>0</v>
      </c>
      <c r="CS112">
        <v>1576.1920085935958</v>
      </c>
      <c r="CT112">
        <v>449.5294189453125</v>
      </c>
      <c r="CU112">
        <v>0.24404351259580206</v>
      </c>
      <c r="CV112" t="e">
        <v>#DIV/0!</v>
      </c>
    </row>
    <row r="113" spans="1:100" hidden="1" x14ac:dyDescent="0.3">
      <c r="A113" s="4" t="str">
        <f>VLOOKUP(B113,ListCodeMtrx!A$1:B$91,2,TRUE)</f>
        <v>M36</v>
      </c>
      <c r="B113" s="22">
        <v>36</v>
      </c>
      <c r="C113" s="10">
        <v>10</v>
      </c>
      <c r="D113" s="10">
        <v>2</v>
      </c>
      <c r="E113" s="10">
        <v>2</v>
      </c>
      <c r="F113" s="1">
        <v>68</v>
      </c>
      <c r="G113" s="3">
        <v>41312</v>
      </c>
      <c r="H113" s="11">
        <v>2</v>
      </c>
      <c r="I113" s="11">
        <v>165.88702736897704</v>
      </c>
      <c r="J113" s="11">
        <v>0.65082998939177228</v>
      </c>
      <c r="K113" s="11">
        <v>176.31767489860292</v>
      </c>
      <c r="L113" s="11">
        <v>249.98694865403715</v>
      </c>
      <c r="M113" s="1">
        <v>49.1</v>
      </c>
      <c r="N113" s="8">
        <v>39</v>
      </c>
      <c r="O113" s="8" t="s">
        <v>298</v>
      </c>
      <c r="P113" s="12">
        <v>0.15763888888888888</v>
      </c>
      <c r="Q113" s="12">
        <f t="shared" si="50"/>
        <v>0.54032407407407412</v>
      </c>
      <c r="R113" s="8">
        <v>8629.5</v>
      </c>
      <c r="S113" s="8">
        <v>0</v>
      </c>
      <c r="T113" s="13" t="s">
        <v>747</v>
      </c>
      <c r="U113">
        <v>29.071678703719066</v>
      </c>
      <c r="V113">
        <v>0.30418516883368085</v>
      </c>
      <c r="W113">
        <v>211.14942638243855</v>
      </c>
      <c r="X113">
        <v>26.037351608276367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t="e">
        <v>#DIV/0!</v>
      </c>
      <c r="AG113">
        <v>0.47248066317127196</v>
      </c>
      <c r="AH113">
        <v>0.24404351259580206</v>
      </c>
      <c r="AI113" s="8">
        <v>-1</v>
      </c>
      <c r="AJ113" s="8">
        <v>0.87</v>
      </c>
      <c r="AK113" s="8">
        <v>0.92</v>
      </c>
      <c r="AL113" s="8">
        <v>9.899907112121582</v>
      </c>
      <c r="AM113">
        <v>0.87494995355606076</v>
      </c>
      <c r="AN113">
        <v>1.9076935820696219E-2</v>
      </c>
      <c r="AO113">
        <v>0.51651534468689453</v>
      </c>
      <c r="AP113">
        <v>1.895665106821808</v>
      </c>
      <c r="AQ113">
        <v>-1</v>
      </c>
      <c r="AR113" s="8">
        <v>1801.729736328125</v>
      </c>
      <c r="AS113" s="8">
        <v>0.5</v>
      </c>
      <c r="AT113">
        <v>192.35794572874735</v>
      </c>
      <c r="AU113">
        <v>8.2263648755177563</v>
      </c>
      <c r="AV113">
        <v>2.7588683293204985</v>
      </c>
      <c r="AW113">
        <v>26.037351608276367</v>
      </c>
      <c r="AX113" s="8">
        <v>2</v>
      </c>
      <c r="AY113">
        <v>4.644859790802002</v>
      </c>
      <c r="AZ113" s="8">
        <v>1</v>
      </c>
      <c r="BA113">
        <v>9.2897195816040039</v>
      </c>
      <c r="BB113" s="8">
        <v>25.58447265625</v>
      </c>
      <c r="BC113" s="8">
        <v>26.037351608276367</v>
      </c>
      <c r="BD113" s="8">
        <v>25.006244659423828</v>
      </c>
      <c r="BE113" s="8">
        <v>399.90396118164062</v>
      </c>
      <c r="BF113" s="8">
        <v>381.5347900390625</v>
      </c>
      <c r="BG113" s="8">
        <v>1.5178093910217285</v>
      </c>
      <c r="BH113" s="8">
        <v>6.1802153587341309</v>
      </c>
      <c r="BI113" s="8">
        <v>4.6464095115661621</v>
      </c>
      <c r="BJ113" s="8">
        <v>18.919246673583984</v>
      </c>
      <c r="BK113" s="8">
        <v>350.69979858398437</v>
      </c>
      <c r="BL113" s="8">
        <v>1801.6309814453125</v>
      </c>
      <c r="BM113" s="8">
        <v>0.22858782112598419</v>
      </c>
      <c r="BN113" s="8">
        <v>100.78211212158203</v>
      </c>
      <c r="BO113" s="8">
        <v>0.14285182952880859</v>
      </c>
      <c r="BP113" s="8">
        <v>-6.3546419143676758E-2</v>
      </c>
      <c r="BQ113" s="8">
        <v>0.75</v>
      </c>
      <c r="BR113" s="8">
        <v>-1.355140209197998</v>
      </c>
      <c r="BS113" s="8">
        <v>7.355140209197998</v>
      </c>
      <c r="BT113" s="8">
        <v>1</v>
      </c>
      <c r="BU113" s="8">
        <v>0</v>
      </c>
      <c r="BV113" s="8">
        <v>0.15999999642372131</v>
      </c>
      <c r="BW113" s="8">
        <v>111115</v>
      </c>
      <c r="BX113">
        <v>1.7534989929199218</v>
      </c>
      <c r="BY113">
        <v>8.2263648755177571E-3</v>
      </c>
      <c r="BZ113">
        <v>299.18735160827634</v>
      </c>
      <c r="CA113">
        <v>298.73447265624998</v>
      </c>
      <c r="CB113">
        <v>288.26095058811552</v>
      </c>
      <c r="CC113">
        <v>-0.31858053465237601</v>
      </c>
      <c r="CD113">
        <v>3.3817234865399648</v>
      </c>
      <c r="CE113">
        <v>33.554798717259509</v>
      </c>
      <c r="CF113">
        <v>27.374583358525378</v>
      </c>
      <c r="CG113">
        <v>25.810912132263184</v>
      </c>
      <c r="CH113">
        <v>3.3366879931657767</v>
      </c>
      <c r="CI113">
        <v>0.29454064771894356</v>
      </c>
      <c r="CJ113">
        <v>0.62285515721946649</v>
      </c>
      <c r="CK113">
        <v>2.7138328359463104</v>
      </c>
      <c r="CL113">
        <v>0.18493077302896543</v>
      </c>
      <c r="CM113">
        <v>21.280085164082653</v>
      </c>
      <c r="CN113">
        <v>0.55342116078279657</v>
      </c>
      <c r="CO113">
        <v>19.403664663844612</v>
      </c>
      <c r="CP113">
        <v>377.31003751502084</v>
      </c>
      <c r="CQ113">
        <v>1.495049292876394E-2</v>
      </c>
      <c r="CR113">
        <v>0</v>
      </c>
      <c r="CS113">
        <v>1576.3369435407362</v>
      </c>
      <c r="CT113">
        <v>449.5294189453125</v>
      </c>
      <c r="CU113">
        <v>0.24404351259580206</v>
      </c>
      <c r="CV113" t="e">
        <v>#DIV/0!</v>
      </c>
    </row>
    <row r="114" spans="1:100" x14ac:dyDescent="0.3">
      <c r="A114" s="4" t="str">
        <f>VLOOKUP(B114,ListCodeMtrx!A$1:B$91,2,TRUE)</f>
        <v>M36</v>
      </c>
      <c r="B114" s="22">
        <v>36</v>
      </c>
      <c r="C114" s="10">
        <v>10</v>
      </c>
      <c r="D114" s="10">
        <v>2</v>
      </c>
      <c r="E114" s="10">
        <v>2</v>
      </c>
      <c r="F114" s="1">
        <v>68</v>
      </c>
      <c r="G114" s="17">
        <v>41312</v>
      </c>
      <c r="H114" s="11">
        <v>2</v>
      </c>
      <c r="I114" s="11">
        <v>165.88702736897704</v>
      </c>
      <c r="J114" s="11">
        <v>0.65082998939177228</v>
      </c>
      <c r="K114" s="11">
        <v>176.31767489860292</v>
      </c>
      <c r="L114" s="11">
        <v>249.98694865403715</v>
      </c>
      <c r="M114" s="1">
        <v>49.1</v>
      </c>
      <c r="N114" s="19">
        <v>40</v>
      </c>
      <c r="O114" s="19" t="s">
        <v>299</v>
      </c>
      <c r="P114" s="12">
        <v>0.15763888888888888</v>
      </c>
      <c r="Q114" s="12">
        <f t="shared" si="50"/>
        <v>0.54453703703703715</v>
      </c>
      <c r="R114" s="19">
        <v>8985</v>
      </c>
      <c r="S114" s="19">
        <v>0</v>
      </c>
      <c r="T114" s="21">
        <v>400</v>
      </c>
      <c r="U114" s="5">
        <v>30.097785512579943</v>
      </c>
      <c r="V114" s="5">
        <v>0.31526762045871987</v>
      </c>
      <c r="W114" s="5">
        <v>210.73720059197896</v>
      </c>
      <c r="X114" s="5">
        <v>26.037406921386719</v>
      </c>
      <c r="Y114" s="19">
        <v>6</v>
      </c>
      <c r="Z114" s="19">
        <v>6</v>
      </c>
      <c r="AA114" s="19">
        <v>0</v>
      </c>
      <c r="AB114" s="19">
        <v>0</v>
      </c>
      <c r="AC114" s="19">
        <v>529.82958984375</v>
      </c>
      <c r="AD114" s="19">
        <v>1025.82861328125</v>
      </c>
      <c r="AE114" s="19">
        <v>778.70703125</v>
      </c>
      <c r="AF114" s="5" t="e">
        <v>#DIV/0!</v>
      </c>
      <c r="AG114" s="5">
        <v>0.48351061475169893</v>
      </c>
      <c r="AH114" s="5">
        <v>0.2408994824591591</v>
      </c>
      <c r="AI114" s="19">
        <v>-1</v>
      </c>
      <c r="AJ114" s="19">
        <v>0.87</v>
      </c>
      <c r="AK114" s="19">
        <v>0.92</v>
      </c>
      <c r="AL114" s="19">
        <v>9.899907112121582</v>
      </c>
      <c r="AM114" s="5">
        <v>0.87494995355606076</v>
      </c>
      <c r="AN114" s="5">
        <v>1.9733107421384538E-2</v>
      </c>
      <c r="AO114" s="5">
        <v>0.49822997698379418</v>
      </c>
      <c r="AP114" s="5">
        <v>1.9361482124540708</v>
      </c>
      <c r="AQ114" s="5">
        <v>-1</v>
      </c>
      <c r="AR114" s="19">
        <v>1801.1536865234375</v>
      </c>
      <c r="AS114" s="19">
        <v>0.5</v>
      </c>
      <c r="AT114" s="5">
        <v>189.81907602367932</v>
      </c>
      <c r="AU114" s="5">
        <v>8.3891787406927687</v>
      </c>
      <c r="AV114" s="5">
        <v>2.7169502185541488</v>
      </c>
      <c r="AW114" s="5">
        <v>26.037406921386719</v>
      </c>
      <c r="AX114" s="19">
        <v>2</v>
      </c>
      <c r="AY114" s="5">
        <v>4.644859790802002</v>
      </c>
      <c r="AZ114" s="19">
        <v>1</v>
      </c>
      <c r="BA114" s="5">
        <v>9.2897195816040039</v>
      </c>
      <c r="BB114" s="19">
        <v>25.615045547485352</v>
      </c>
      <c r="BC114" s="19">
        <v>26.037406921386719</v>
      </c>
      <c r="BD114" s="19">
        <v>25.002264022827148</v>
      </c>
      <c r="BE114" s="19">
        <v>399.86981201171875</v>
      </c>
      <c r="BF114" s="19">
        <v>380.88400268554687</v>
      </c>
      <c r="BG114" s="19">
        <v>1.8442016839981079</v>
      </c>
      <c r="BH114" s="19">
        <v>6.5966792106628418</v>
      </c>
      <c r="BI114" s="19">
        <v>5.6349825859069824</v>
      </c>
      <c r="BJ114" s="19">
        <v>20.156240463256836</v>
      </c>
      <c r="BK114" s="19">
        <v>350.71551513671875</v>
      </c>
      <c r="BL114" s="19">
        <v>1801.1536865234375</v>
      </c>
      <c r="BM114" s="19">
        <v>0.24375720322132111</v>
      </c>
      <c r="BN114" s="19">
        <v>100.77560424804687</v>
      </c>
      <c r="BO114" s="19">
        <v>0.14285182952880859</v>
      </c>
      <c r="BP114" s="19">
        <v>-6.3546419143676758E-2</v>
      </c>
      <c r="BQ114" s="19">
        <v>0.75</v>
      </c>
      <c r="BR114" s="19">
        <v>-1.355140209197998</v>
      </c>
      <c r="BS114" s="19">
        <v>7.355140209197998</v>
      </c>
      <c r="BT114" s="19">
        <v>1</v>
      </c>
      <c r="BU114" s="19">
        <v>0</v>
      </c>
      <c r="BV114" s="19">
        <v>0.15999999642372131</v>
      </c>
      <c r="BW114" s="19">
        <v>111115</v>
      </c>
      <c r="BX114" s="5">
        <v>1.7535775756835936</v>
      </c>
      <c r="BY114" s="5">
        <v>8.3891787406927681E-3</v>
      </c>
      <c r="BZ114" s="5">
        <v>299.1874069213867</v>
      </c>
      <c r="CA114" s="5">
        <v>298.76504554748533</v>
      </c>
      <c r="CB114" s="5">
        <v>288.18458340232246</v>
      </c>
      <c r="CC114" s="5">
        <v>-0.34617218362109281</v>
      </c>
      <c r="CD114" s="5">
        <v>3.3817345520392257</v>
      </c>
      <c r="CE114" s="5">
        <v>33.557075417930491</v>
      </c>
      <c r="CF114" s="5">
        <v>26.96039620726765</v>
      </c>
      <c r="CG114" s="5">
        <v>25.826226234436035</v>
      </c>
      <c r="CH114" s="5">
        <v>3.3397171406506576</v>
      </c>
      <c r="CI114" s="5">
        <v>0.30491948876226554</v>
      </c>
      <c r="CJ114" s="5">
        <v>0.66478433348507682</v>
      </c>
      <c r="CK114" s="5">
        <v>2.6749328071655807</v>
      </c>
      <c r="CL114" s="5">
        <v>0.19147814194711218</v>
      </c>
      <c r="CM114" s="5">
        <v>21.237168727198544</v>
      </c>
      <c r="CN114" s="5">
        <v>0.55328446221450001</v>
      </c>
      <c r="CO114" s="5">
        <v>20.703142857618051</v>
      </c>
      <c r="CP114" s="5">
        <v>376.51013433730907</v>
      </c>
      <c r="CQ114" s="5">
        <v>1.6549853412621506E-2</v>
      </c>
      <c r="CR114" s="5">
        <v>0</v>
      </c>
      <c r="CS114" s="5">
        <v>1575.9193343710092</v>
      </c>
      <c r="CT114" s="5">
        <v>495.9990234375</v>
      </c>
      <c r="CU114" s="5">
        <v>0.2408994824591591</v>
      </c>
      <c r="CV114" s="5" t="e">
        <v>#DIV/0!</v>
      </c>
    </row>
    <row r="115" spans="1:100" hidden="1" x14ac:dyDescent="0.3">
      <c r="A115" s="4" t="str">
        <f>VLOOKUP(B115,ListCodeMtrx!A$1:B$91,2,TRUE)</f>
        <v>M38</v>
      </c>
      <c r="B115" s="22">
        <v>38</v>
      </c>
      <c r="C115" s="10">
        <v>15</v>
      </c>
      <c r="D115" s="10">
        <v>2</v>
      </c>
      <c r="E115" s="10">
        <v>2</v>
      </c>
      <c r="F115" s="1">
        <v>68</v>
      </c>
      <c r="G115" s="3">
        <v>41312</v>
      </c>
      <c r="H115" s="11">
        <v>2</v>
      </c>
      <c r="I115" s="11">
        <v>164.65030865946599</v>
      </c>
      <c r="J115" s="11">
        <v>1.3650873980923799</v>
      </c>
      <c r="K115" s="11">
        <v>192.5013971975176</v>
      </c>
      <c r="L115" s="11">
        <v>252.23929244670109</v>
      </c>
      <c r="M115" s="1">
        <v>47.1</v>
      </c>
      <c r="N115" s="8">
        <v>41</v>
      </c>
      <c r="O115" s="8" t="s">
        <v>300</v>
      </c>
      <c r="P115" s="12">
        <v>0.15763888888888888</v>
      </c>
      <c r="Q115" s="12">
        <f t="shared" si="50"/>
        <v>0.549224537037037</v>
      </c>
      <c r="R115" s="8">
        <v>9399</v>
      </c>
      <c r="S115" s="8">
        <v>0</v>
      </c>
      <c r="T115" s="13" t="s">
        <v>747</v>
      </c>
      <c r="U115">
        <v>31.911933374611746</v>
      </c>
      <c r="V115">
        <v>0.39790188389311781</v>
      </c>
      <c r="W115">
        <v>235.06863115303406</v>
      </c>
      <c r="X115" s="15">
        <v>25.48826789855957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t="e">
        <v>#DIV/0!</v>
      </c>
      <c r="AG115">
        <v>0.48351061475169893</v>
      </c>
      <c r="AH115">
        <v>0.2408994824591591</v>
      </c>
      <c r="AI115" s="8">
        <v>-1</v>
      </c>
      <c r="AJ115" s="8">
        <v>0.87</v>
      </c>
      <c r="AK115" s="8">
        <v>0.92</v>
      </c>
      <c r="AL115" s="8">
        <v>9.899907112121582</v>
      </c>
      <c r="AM115">
        <v>0.87494995355606076</v>
      </c>
      <c r="AN115">
        <v>2.0869876570660379E-2</v>
      </c>
      <c r="AO115">
        <v>0.49822997698379418</v>
      </c>
      <c r="AP115">
        <v>1.9361482124540708</v>
      </c>
      <c r="AQ115">
        <v>-1</v>
      </c>
      <c r="AR115" s="8">
        <v>1801.1536865234375</v>
      </c>
      <c r="AS115" s="8">
        <v>0.5</v>
      </c>
      <c r="AT115">
        <v>189.81907602367932</v>
      </c>
      <c r="AU115">
        <v>9.4946498232452026</v>
      </c>
      <c r="AV115">
        <v>2.4566554498818656</v>
      </c>
      <c r="AW115">
        <v>25.48826789855957</v>
      </c>
      <c r="AX115" s="8">
        <v>2</v>
      </c>
      <c r="AY115">
        <v>4.644859790802002</v>
      </c>
      <c r="AZ115" s="8">
        <v>1</v>
      </c>
      <c r="BA115">
        <v>9.2897195816040039</v>
      </c>
      <c r="BB115" s="8">
        <v>25.603059768676758</v>
      </c>
      <c r="BC115" s="8">
        <v>25.48826789855957</v>
      </c>
      <c r="BD115" s="8">
        <v>25.007570266723633</v>
      </c>
      <c r="BE115" s="8">
        <v>400.53106689453125</v>
      </c>
      <c r="BF115" s="8">
        <v>380.27297973632812</v>
      </c>
      <c r="BG115" s="8">
        <v>2.7344682216644287</v>
      </c>
      <c r="BH115" s="8">
        <v>8.1052751541137695</v>
      </c>
      <c r="BI115" s="8">
        <v>8.3606843948364258</v>
      </c>
      <c r="BJ115" s="8">
        <v>24.782020568847656</v>
      </c>
      <c r="BK115" s="8">
        <v>350.69937133789062</v>
      </c>
      <c r="BL115" s="8">
        <v>1802.3963623046875</v>
      </c>
      <c r="BM115" s="8">
        <v>0.22858570516109467</v>
      </c>
      <c r="BN115" s="8">
        <v>100.77000427246094</v>
      </c>
      <c r="BO115" s="8">
        <v>3.9855003356933594E-2</v>
      </c>
      <c r="BP115" s="8">
        <v>-6.7890405654907227E-2</v>
      </c>
      <c r="BQ115" s="8">
        <v>0.5</v>
      </c>
      <c r="BR115" s="8">
        <v>-1.355140209197998</v>
      </c>
      <c r="BS115" s="8">
        <v>7.355140209197998</v>
      </c>
      <c r="BT115" s="8">
        <v>1</v>
      </c>
      <c r="BU115" s="8">
        <v>0</v>
      </c>
      <c r="BV115" s="8">
        <v>0.15999999642372131</v>
      </c>
      <c r="BW115" s="8">
        <v>111115</v>
      </c>
      <c r="BX115">
        <v>1.7534968566894529</v>
      </c>
      <c r="BY115">
        <v>9.494649823245202E-3</v>
      </c>
      <c r="BZ115">
        <v>298.63826789855955</v>
      </c>
      <c r="CA115">
        <v>298.75305976867674</v>
      </c>
      <c r="CB115">
        <v>288.3834115228783</v>
      </c>
      <c r="CC115">
        <v>-0.51558988905066183</v>
      </c>
      <c r="CD115">
        <v>3.2734240617913817</v>
      </c>
      <c r="CE115">
        <v>32.484111570946546</v>
      </c>
      <c r="CF115">
        <v>24.378836416832776</v>
      </c>
      <c r="CG115">
        <v>25.545663833618164</v>
      </c>
      <c r="CH115">
        <v>3.2846009912190497</v>
      </c>
      <c r="CI115">
        <v>0.38155876914925874</v>
      </c>
      <c r="CJ115">
        <v>0.816768611909516</v>
      </c>
      <c r="CK115">
        <v>2.4678323793095336</v>
      </c>
      <c r="CL115">
        <v>0.2398906112179095</v>
      </c>
      <c r="CM115">
        <v>23.687866965612788</v>
      </c>
      <c r="CN115">
        <v>0.61815759646142843</v>
      </c>
      <c r="CO115">
        <v>26.543207122126677</v>
      </c>
      <c r="CP115">
        <v>375.63547591532608</v>
      </c>
      <c r="CQ115">
        <v>2.2549655491558612E-2</v>
      </c>
      <c r="CR115">
        <v>0</v>
      </c>
      <c r="CS115">
        <v>1577.0066134880992</v>
      </c>
      <c r="CT115">
        <v>495.9990234375</v>
      </c>
      <c r="CU115">
        <v>0.2408994824591591</v>
      </c>
      <c r="CV115" t="e">
        <v>#DIV/0!</v>
      </c>
    </row>
    <row r="116" spans="1:100" x14ac:dyDescent="0.3">
      <c r="A116" s="4" t="str">
        <f>VLOOKUP(B116,ListCodeMtrx!A$1:B$91,2,TRUE)</f>
        <v>M38</v>
      </c>
      <c r="B116" s="22">
        <v>38</v>
      </c>
      <c r="C116" s="10">
        <v>15</v>
      </c>
      <c r="D116" s="10">
        <v>2</v>
      </c>
      <c r="E116" s="10">
        <v>2</v>
      </c>
      <c r="F116" s="1">
        <v>68</v>
      </c>
      <c r="G116" s="3">
        <v>41312</v>
      </c>
      <c r="H116" s="11">
        <v>2</v>
      </c>
      <c r="I116" s="11">
        <v>164.65030865946599</v>
      </c>
      <c r="J116" s="11">
        <v>1.3650873980923799</v>
      </c>
      <c r="K116" s="11">
        <v>192.5013971975176</v>
      </c>
      <c r="L116" s="11">
        <v>252.23929244670109</v>
      </c>
      <c r="M116" s="1">
        <v>47.1</v>
      </c>
      <c r="N116" s="8">
        <v>42</v>
      </c>
      <c r="O116" s="8" t="s">
        <v>301</v>
      </c>
      <c r="P116" s="12">
        <v>0.15763888888888888</v>
      </c>
      <c r="Q116" s="12">
        <f t="shared" si="50"/>
        <v>0.55164351851851845</v>
      </c>
      <c r="R116" s="8">
        <v>9607.5</v>
      </c>
      <c r="S116" s="8">
        <v>0</v>
      </c>
      <c r="T116" s="13">
        <v>50</v>
      </c>
      <c r="U116" s="14">
        <v>-1.9669206432896283E-2</v>
      </c>
      <c r="V116" s="14">
        <v>0.32204693223050657</v>
      </c>
      <c r="W116" s="14">
        <v>46.644794510515545</v>
      </c>
      <c r="X116" s="15">
        <v>26.265052795410156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t="e">
        <v>#DIV/0!</v>
      </c>
      <c r="AG116">
        <v>0.48351061475169893</v>
      </c>
      <c r="AH116">
        <v>0.2408994824591591</v>
      </c>
      <c r="AI116" s="8">
        <v>-1</v>
      </c>
      <c r="AJ116" s="8">
        <v>0.87</v>
      </c>
      <c r="AK116" s="8">
        <v>0.92</v>
      </c>
      <c r="AL116" s="8">
        <v>9.899907112121582</v>
      </c>
      <c r="AM116">
        <v>0.87494995355606076</v>
      </c>
      <c r="AN116">
        <v>6.2180500035595812E-4</v>
      </c>
      <c r="AO116">
        <v>0.49822997698379418</v>
      </c>
      <c r="AP116">
        <v>1.9361482124540708</v>
      </c>
      <c r="AQ116">
        <v>-1</v>
      </c>
      <c r="AR116" s="8">
        <v>1801.1536865234375</v>
      </c>
      <c r="AS116" s="8">
        <v>0.5</v>
      </c>
      <c r="AT116">
        <v>189.81907602367932</v>
      </c>
      <c r="AU116">
        <v>8.2768410670616834</v>
      </c>
      <c r="AV116">
        <v>2.6234818471586321</v>
      </c>
      <c r="AW116">
        <v>26.265052795410156</v>
      </c>
      <c r="AX116" s="8">
        <v>2</v>
      </c>
      <c r="AY116">
        <v>4.644859790802002</v>
      </c>
      <c r="AZ116" s="8">
        <v>1</v>
      </c>
      <c r="BA116">
        <v>9.2897195816040039</v>
      </c>
      <c r="BB116" s="8">
        <v>25.635740280151367</v>
      </c>
      <c r="BC116" s="8">
        <v>26.265052795410156</v>
      </c>
      <c r="BD116" s="8">
        <v>25.002805709838867</v>
      </c>
      <c r="BE116" s="8">
        <v>48.777721405029297</v>
      </c>
      <c r="BF116" s="8">
        <v>48.559738159179688</v>
      </c>
      <c r="BG116" s="8">
        <v>3.2965936660766602</v>
      </c>
      <c r="BH116" s="8">
        <v>7.9788894653320312</v>
      </c>
      <c r="BI116" s="8">
        <v>10.060236930847168</v>
      </c>
      <c r="BJ116" s="8">
        <v>24.34922981262207</v>
      </c>
      <c r="BK116" s="8">
        <v>350.71688842773437</v>
      </c>
      <c r="BL116" s="8">
        <v>1801.9188232421875</v>
      </c>
      <c r="BM116" s="8">
        <v>0.28320616483688354</v>
      </c>
      <c r="BN116" s="8">
        <v>100.77373504638672</v>
      </c>
      <c r="BO116" s="8">
        <v>-0.51958560943603516</v>
      </c>
      <c r="BP116" s="8">
        <v>-5.1469564437866211E-2</v>
      </c>
      <c r="BQ116" s="8">
        <v>0.25</v>
      </c>
      <c r="BR116" s="8">
        <v>-1.355140209197998</v>
      </c>
      <c r="BS116" s="8">
        <v>7.355140209197998</v>
      </c>
      <c r="BT116" s="8">
        <v>1</v>
      </c>
      <c r="BU116" s="8">
        <v>0</v>
      </c>
      <c r="BV116" s="8">
        <v>0.15999999642372131</v>
      </c>
      <c r="BW116" s="8">
        <v>111135</v>
      </c>
      <c r="BX116">
        <v>1.7535844421386717</v>
      </c>
      <c r="BY116">
        <v>8.2768410670616827E-3</v>
      </c>
      <c r="BZ116">
        <v>299.41505279541013</v>
      </c>
      <c r="CA116">
        <v>298.78574028015134</v>
      </c>
      <c r="CB116">
        <v>288.30700527458612</v>
      </c>
      <c r="CC116">
        <v>-0.33541234740796477</v>
      </c>
      <c r="CD116">
        <v>3.4275443401024086</v>
      </c>
      <c r="CE116">
        <v>34.012278482331638</v>
      </c>
      <c r="CF116">
        <v>26.033389016999607</v>
      </c>
      <c r="CG116">
        <v>25.950396537780762</v>
      </c>
      <c r="CH116">
        <v>3.3643670007737714</v>
      </c>
      <c r="CI116">
        <v>0.31125659245167386</v>
      </c>
      <c r="CJ116">
        <v>0.8040624929437763</v>
      </c>
      <c r="CK116">
        <v>2.5603045078299953</v>
      </c>
      <c r="CL116">
        <v>0.19547686779906409</v>
      </c>
      <c r="CM116">
        <v>4.700570163295847</v>
      </c>
      <c r="CN116">
        <v>0.96056519822271436</v>
      </c>
      <c r="CO116">
        <v>24.436907579488498</v>
      </c>
      <c r="CP116">
        <v>48.562596526265061</v>
      </c>
      <c r="CQ116">
        <v>-9.8976293308906008E-5</v>
      </c>
      <c r="CR116">
        <v>0</v>
      </c>
      <c r="CS116">
        <v>1576.5887907075437</v>
      </c>
      <c r="CT116">
        <v>495.9990234375</v>
      </c>
      <c r="CU116">
        <v>0.2408994824591591</v>
      </c>
      <c r="CV116" t="e">
        <v>#DIV/0!</v>
      </c>
    </row>
    <row r="117" spans="1:100" s="5" customFormat="1" x14ac:dyDescent="0.3">
      <c r="A117" s="4" t="str">
        <f>VLOOKUP(B117,ListCodeMtrx!A$1:B$91,2,TRUE)</f>
        <v>M38</v>
      </c>
      <c r="B117" s="22">
        <v>38</v>
      </c>
      <c r="C117" s="10">
        <v>15</v>
      </c>
      <c r="D117" s="10">
        <v>2</v>
      </c>
      <c r="E117" s="10">
        <v>2</v>
      </c>
      <c r="F117" s="1">
        <v>68</v>
      </c>
      <c r="G117" s="3">
        <v>41312</v>
      </c>
      <c r="H117" s="11">
        <v>2</v>
      </c>
      <c r="I117" s="11">
        <v>164.65030865946599</v>
      </c>
      <c r="J117" s="11">
        <v>1.3650873980923799</v>
      </c>
      <c r="K117" s="11">
        <v>192.5013971975176</v>
      </c>
      <c r="L117" s="11">
        <v>252.23929244670109</v>
      </c>
      <c r="M117" s="1">
        <v>47.1</v>
      </c>
      <c r="N117" s="8">
        <v>43</v>
      </c>
      <c r="O117" s="8" t="s">
        <v>302</v>
      </c>
      <c r="P117" s="12">
        <v>0.15763888888888888</v>
      </c>
      <c r="Q117" s="12">
        <f t="shared" si="50"/>
        <v>0.55341435185185184</v>
      </c>
      <c r="R117" s="8">
        <v>9760.5</v>
      </c>
      <c r="S117" s="8">
        <v>0</v>
      </c>
      <c r="T117" s="13">
        <v>150</v>
      </c>
      <c r="U117" s="14">
        <v>9.4702187548628807</v>
      </c>
      <c r="V117" s="14">
        <v>0.30601959022785402</v>
      </c>
      <c r="W117" s="14">
        <v>89.119757142805412</v>
      </c>
      <c r="X117" s="15">
        <v>26.395835876464844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t="e">
        <v>#DIV/0!</v>
      </c>
      <c r="AG117">
        <v>0.48351061475169893</v>
      </c>
      <c r="AH117">
        <v>0.2408994824591591</v>
      </c>
      <c r="AI117" s="8">
        <v>-1</v>
      </c>
      <c r="AJ117" s="8">
        <v>0.87</v>
      </c>
      <c r="AK117" s="8">
        <v>0.92</v>
      </c>
      <c r="AL117" s="8">
        <v>9.899907112121582</v>
      </c>
      <c r="AM117">
        <v>0.87494995355606076</v>
      </c>
      <c r="AN117">
        <v>6.6403956511941449E-3</v>
      </c>
      <c r="AO117">
        <v>0.49822997698379418</v>
      </c>
      <c r="AP117">
        <v>1.9361482124540708</v>
      </c>
      <c r="AQ117">
        <v>-1</v>
      </c>
      <c r="AR117" s="8">
        <v>1801.1536865234375</v>
      </c>
      <c r="AS117" s="8">
        <v>0.5</v>
      </c>
      <c r="AT117">
        <v>189.81907602367932</v>
      </c>
      <c r="AU117">
        <v>7.8947862964750541</v>
      </c>
      <c r="AV117">
        <v>2.628237839929243</v>
      </c>
      <c r="AW117">
        <v>26.395835876464844</v>
      </c>
      <c r="AX117" s="8">
        <v>2</v>
      </c>
      <c r="AY117">
        <v>4.644859790802002</v>
      </c>
      <c r="AZ117" s="8">
        <v>1</v>
      </c>
      <c r="BA117">
        <v>9.2897195816040039</v>
      </c>
      <c r="BB117" s="8">
        <v>25.628557205200195</v>
      </c>
      <c r="BC117" s="8">
        <v>26.395835876464844</v>
      </c>
      <c r="BD117" s="8">
        <v>25.004247665405273</v>
      </c>
      <c r="BE117" s="8">
        <v>151.0523681640625</v>
      </c>
      <c r="BF117" s="8">
        <v>144.99887084960937</v>
      </c>
      <c r="BG117" s="8">
        <v>3.7304508686065674</v>
      </c>
      <c r="BH117" s="8">
        <v>8.1957912445068359</v>
      </c>
      <c r="BI117" s="8">
        <v>11.38838005065918</v>
      </c>
      <c r="BJ117" s="8">
        <v>25.020242691040039</v>
      </c>
      <c r="BK117" s="8">
        <v>350.704833984375</v>
      </c>
      <c r="BL117" s="8">
        <v>1802.0987548828125</v>
      </c>
      <c r="BM117" s="8">
        <v>0.1921730637550354</v>
      </c>
      <c r="BN117" s="8">
        <v>100.76741027832031</v>
      </c>
      <c r="BO117" s="8">
        <v>-0.13770389556884766</v>
      </c>
      <c r="BP117" s="8">
        <v>-5.2744626998901367E-2</v>
      </c>
      <c r="BQ117" s="8">
        <v>0.25</v>
      </c>
      <c r="BR117" s="8">
        <v>-1.355140209197998</v>
      </c>
      <c r="BS117" s="8">
        <v>7.355140209197998</v>
      </c>
      <c r="BT117" s="8">
        <v>1</v>
      </c>
      <c r="BU117" s="8">
        <v>0</v>
      </c>
      <c r="BV117" s="8">
        <v>0.15999999642372131</v>
      </c>
      <c r="BW117" s="8">
        <v>111115</v>
      </c>
      <c r="BX117">
        <v>1.7535241699218747</v>
      </c>
      <c r="BY117">
        <v>7.8947862964750537E-3</v>
      </c>
      <c r="BZ117">
        <v>299.54583587646482</v>
      </c>
      <c r="CA117">
        <v>298.77855720520017</v>
      </c>
      <c r="CB117">
        <v>288.33579433644263</v>
      </c>
      <c r="CC117">
        <v>-0.27434770456669122</v>
      </c>
      <c r="CD117">
        <v>3.4541064988199288</v>
      </c>
      <c r="CE117">
        <v>34.278012000900503</v>
      </c>
      <c r="CF117">
        <v>26.082220756393667</v>
      </c>
      <c r="CG117">
        <v>26.01219654083252</v>
      </c>
      <c r="CH117">
        <v>3.3766944407415136</v>
      </c>
      <c r="CI117">
        <v>0.29626025976604597</v>
      </c>
      <c r="CJ117">
        <v>0.82586865889068573</v>
      </c>
      <c r="CK117">
        <v>2.5508257818508278</v>
      </c>
      <c r="CL117">
        <v>0.18601542389190162</v>
      </c>
      <c r="CM117">
        <v>8.9803671319133418</v>
      </c>
      <c r="CN117">
        <v>0.61462380100351999</v>
      </c>
      <c r="CO117">
        <v>24.738040233863323</v>
      </c>
      <c r="CP117">
        <v>143.62264036097525</v>
      </c>
      <c r="CQ117">
        <v>1.6311819083152119E-2</v>
      </c>
      <c r="CR117">
        <v>0</v>
      </c>
      <c r="CS117">
        <v>1576.7462218881517</v>
      </c>
      <c r="CT117">
        <v>495.9990234375</v>
      </c>
      <c r="CU117">
        <v>0.2408994824591591</v>
      </c>
      <c r="CV117" t="e">
        <v>#DIV/0!</v>
      </c>
    </row>
    <row r="118" spans="1:100" hidden="1" x14ac:dyDescent="0.3">
      <c r="A118" s="4" t="str">
        <f>VLOOKUP(B118,ListCodeMtrx!A$1:B$91,2,TRUE)</f>
        <v>M38</v>
      </c>
      <c r="B118" s="22">
        <v>38</v>
      </c>
      <c r="C118" s="10">
        <v>15</v>
      </c>
      <c r="D118" s="10">
        <v>2</v>
      </c>
      <c r="E118" s="10">
        <v>2</v>
      </c>
      <c r="F118" s="1">
        <v>68</v>
      </c>
      <c r="G118" s="3">
        <v>41312</v>
      </c>
      <c r="H118" s="11">
        <v>2</v>
      </c>
      <c r="I118" s="11">
        <v>164.65030865946599</v>
      </c>
      <c r="J118" s="11">
        <v>1.3650873980923799</v>
      </c>
      <c r="K118" s="11">
        <v>192.5013971975176</v>
      </c>
      <c r="L118" s="11">
        <v>252.23929244670109</v>
      </c>
      <c r="M118" s="1">
        <v>47.1</v>
      </c>
      <c r="N118" s="8">
        <v>44</v>
      </c>
      <c r="O118" s="8" t="s">
        <v>303</v>
      </c>
      <c r="P118" s="12">
        <v>0.15763888888888888</v>
      </c>
      <c r="Q118" s="12">
        <f t="shared" si="50"/>
        <v>0.5558333333333334</v>
      </c>
      <c r="R118" s="8">
        <v>9969.5</v>
      </c>
      <c r="S118" s="8">
        <v>0</v>
      </c>
      <c r="T118" s="13" t="s">
        <v>192</v>
      </c>
      <c r="U118" s="14">
        <v>27.584063857633147</v>
      </c>
      <c r="V118" s="14">
        <v>0.25362332574327179</v>
      </c>
      <c r="W118" s="14">
        <v>192.65519833895209</v>
      </c>
      <c r="X118" s="15">
        <v>26.75103759765625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t="e">
        <v>#DIV/0!</v>
      </c>
      <c r="AG118">
        <v>0.48351061475169893</v>
      </c>
      <c r="AH118">
        <v>0.2408994824591591</v>
      </c>
      <c r="AI118" s="8">
        <v>-1</v>
      </c>
      <c r="AJ118" s="8">
        <v>0.87</v>
      </c>
      <c r="AK118" s="8">
        <v>0.92</v>
      </c>
      <c r="AL118" s="8">
        <v>9.899907112121582</v>
      </c>
      <c r="AM118">
        <v>0.87494995355606076</v>
      </c>
      <c r="AN118">
        <v>1.8128974402683778E-2</v>
      </c>
      <c r="AO118">
        <v>0.49822997698379418</v>
      </c>
      <c r="AP118">
        <v>1.9361482124540708</v>
      </c>
      <c r="AQ118">
        <v>-1</v>
      </c>
      <c r="AR118" s="8">
        <v>1801.1536865234375</v>
      </c>
      <c r="AS118" s="8">
        <v>0.5</v>
      </c>
      <c r="AT118">
        <v>189.81907602367932</v>
      </c>
      <c r="AU118">
        <v>6.7801713727919308</v>
      </c>
      <c r="AV118">
        <v>2.7076169260040492</v>
      </c>
      <c r="AW118">
        <v>26.75103759765625</v>
      </c>
      <c r="AX118" s="8">
        <v>2</v>
      </c>
      <c r="AY118">
        <v>4.644859790802002</v>
      </c>
      <c r="AZ118" s="8">
        <v>1</v>
      </c>
      <c r="BA118">
        <v>9.2897195816040039</v>
      </c>
      <c r="BB118" s="8">
        <v>25.663032531738281</v>
      </c>
      <c r="BC118" s="8">
        <v>26.75103759765625</v>
      </c>
      <c r="BD118" s="8">
        <v>25.004907608032227</v>
      </c>
      <c r="BE118" s="8">
        <v>400.56027221679687</v>
      </c>
      <c r="BF118" s="8">
        <v>383.34576416015625</v>
      </c>
      <c r="BG118" s="8">
        <v>4.2977180480957031</v>
      </c>
      <c r="BH118" s="8">
        <v>8.1332283020019531</v>
      </c>
      <c r="BI118" s="8">
        <v>13.092951774597168</v>
      </c>
      <c r="BJ118" s="8">
        <v>24.777793884277344</v>
      </c>
      <c r="BK118" s="8">
        <v>350.67181396484375</v>
      </c>
      <c r="BL118" s="8">
        <v>1802.0528564453125</v>
      </c>
      <c r="BM118" s="8">
        <v>0.20127488672733307</v>
      </c>
      <c r="BN118" s="8">
        <v>100.76447296142578</v>
      </c>
      <c r="BO118" s="8">
        <v>0.26454830169677734</v>
      </c>
      <c r="BP118" s="8">
        <v>-5.2267789840698242E-2</v>
      </c>
      <c r="BQ118" s="8">
        <v>0.25</v>
      </c>
      <c r="BR118" s="8">
        <v>-1.355140209197998</v>
      </c>
      <c r="BS118" s="8">
        <v>7.355140209197998</v>
      </c>
      <c r="BT118" s="8">
        <v>1</v>
      </c>
      <c r="BU118" s="8">
        <v>0</v>
      </c>
      <c r="BV118" s="8">
        <v>0.15999999642372131</v>
      </c>
      <c r="BW118" s="8">
        <v>111115</v>
      </c>
      <c r="BX118">
        <v>1.7533590698242187</v>
      </c>
      <c r="BY118">
        <v>6.7801713727919308E-3</v>
      </c>
      <c r="BZ118">
        <v>299.90103759765623</v>
      </c>
      <c r="CA118">
        <v>298.81303253173826</v>
      </c>
      <c r="CB118">
        <v>288.32845058660678</v>
      </c>
      <c r="CC118">
        <v>-9.2881646002007268E-2</v>
      </c>
      <c r="CD118">
        <v>3.5271573893302279</v>
      </c>
      <c r="CE118">
        <v>35.00397794647801</v>
      </c>
      <c r="CF118">
        <v>26.870749644476057</v>
      </c>
      <c r="CG118">
        <v>26.207035064697266</v>
      </c>
      <c r="CH118">
        <v>3.415818121981177</v>
      </c>
      <c r="CI118">
        <v>0.24688304699759714</v>
      </c>
      <c r="CJ118">
        <v>0.81954046332617869</v>
      </c>
      <c r="CK118">
        <v>2.5962776586549983</v>
      </c>
      <c r="CL118">
        <v>0.15489364326311775</v>
      </c>
      <c r="CM118">
        <v>19.412799523903459</v>
      </c>
      <c r="CN118">
        <v>0.50256248105682355</v>
      </c>
      <c r="CO118">
        <v>23.628015387897083</v>
      </c>
      <c r="CP118">
        <v>379.33719470004615</v>
      </c>
      <c r="CQ118">
        <v>1.7181460041224172E-2</v>
      </c>
      <c r="CR118">
        <v>0</v>
      </c>
      <c r="CS118">
        <v>1576.7060630523929</v>
      </c>
      <c r="CT118">
        <v>495.9990234375</v>
      </c>
      <c r="CU118">
        <v>0.2408994824591591</v>
      </c>
      <c r="CV118" t="e">
        <v>#DIV/0!</v>
      </c>
    </row>
    <row r="119" spans="1:100" x14ac:dyDescent="0.3">
      <c r="A119" s="4" t="str">
        <f>VLOOKUP(B119,ListCodeMtrx!A$1:B$91,2,TRUE)</f>
        <v>M38</v>
      </c>
      <c r="B119">
        <v>38</v>
      </c>
      <c r="C119" s="10">
        <v>15</v>
      </c>
      <c r="D119" s="10">
        <v>2</v>
      </c>
      <c r="E119" s="10">
        <v>2</v>
      </c>
      <c r="F119" s="1">
        <v>68</v>
      </c>
      <c r="G119" s="3">
        <v>41312</v>
      </c>
      <c r="H119" s="11">
        <v>2</v>
      </c>
      <c r="I119" s="11">
        <v>164.65030865946599</v>
      </c>
      <c r="J119" s="11">
        <v>1.3650873980923799</v>
      </c>
      <c r="K119" s="11">
        <v>192.5013971975176</v>
      </c>
      <c r="L119" s="11">
        <v>252.23929244670109</v>
      </c>
      <c r="M119" s="1">
        <v>47.1</v>
      </c>
      <c r="N119" s="8">
        <v>45</v>
      </c>
      <c r="O119" s="8" t="s">
        <v>304</v>
      </c>
      <c r="P119" s="12">
        <v>0.15763888888888888</v>
      </c>
      <c r="Q119" s="12">
        <f t="shared" si="50"/>
        <v>0.55789351851851854</v>
      </c>
      <c r="R119" s="8">
        <v>10148</v>
      </c>
      <c r="S119" s="8">
        <v>0</v>
      </c>
      <c r="T119" s="13">
        <v>800</v>
      </c>
      <c r="U119" s="14">
        <v>43.110769297002903</v>
      </c>
      <c r="V119" s="14">
        <v>0.16188105263581187</v>
      </c>
      <c r="W119" s="14">
        <v>323.15694552740803</v>
      </c>
      <c r="X119" s="15">
        <v>27.951812744140625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t="e">
        <v>#DIV/0!</v>
      </c>
      <c r="AG119">
        <v>0.48351061475169893</v>
      </c>
      <c r="AH119">
        <v>0.2408994824591591</v>
      </c>
      <c r="AI119" s="8">
        <v>-1</v>
      </c>
      <c r="AJ119" s="8">
        <v>0.87</v>
      </c>
      <c r="AK119" s="8">
        <v>0.92</v>
      </c>
      <c r="AL119" s="8">
        <v>9.899907112121582</v>
      </c>
      <c r="AM119">
        <v>0.87494995355606076</v>
      </c>
      <c r="AN119">
        <v>2.7982528603976792E-2</v>
      </c>
      <c r="AO119">
        <v>0.49822997698379418</v>
      </c>
      <c r="AP119">
        <v>1.9361482124540708</v>
      </c>
      <c r="AQ119">
        <v>-1</v>
      </c>
      <c r="AR119" s="8">
        <v>1801.1536865234375</v>
      </c>
      <c r="AS119" s="8">
        <v>0.5</v>
      </c>
      <c r="AT119">
        <v>189.81907602367932</v>
      </c>
      <c r="AU119">
        <v>3.2026306124305846</v>
      </c>
      <c r="AV119">
        <v>1.9719001213210088</v>
      </c>
      <c r="AW119">
        <v>27.951812744140625</v>
      </c>
      <c r="AX119" s="8">
        <v>2</v>
      </c>
      <c r="AY119">
        <v>4.644859790802002</v>
      </c>
      <c r="AZ119" s="8">
        <v>1</v>
      </c>
      <c r="BA119">
        <v>9.2897195816040039</v>
      </c>
      <c r="BB119" s="8">
        <v>25.706809997558594</v>
      </c>
      <c r="BC119" s="8">
        <v>27.951812744140625</v>
      </c>
      <c r="BD119" s="8">
        <v>25.007966995239258</v>
      </c>
      <c r="BE119" s="8">
        <v>799.22186279296875</v>
      </c>
      <c r="BF119" s="8">
        <v>773.224365234375</v>
      </c>
      <c r="BG119" s="8">
        <v>16.192081451416016</v>
      </c>
      <c r="BH119" s="8">
        <v>17.985633850097656</v>
      </c>
      <c r="BI119" s="8">
        <v>49.200523376464844</v>
      </c>
      <c r="BJ119" s="8">
        <v>54.65032958984375</v>
      </c>
      <c r="BK119" s="8">
        <v>350.70391845703125</v>
      </c>
      <c r="BL119" s="8">
        <v>1801.666748046875</v>
      </c>
      <c r="BM119" s="8">
        <v>0.19318541884422302</v>
      </c>
      <c r="BN119" s="8">
        <v>100.76332855224609</v>
      </c>
      <c r="BO119" s="8">
        <v>0.56612300872802734</v>
      </c>
      <c r="BP119" s="8">
        <v>-2.2230863571166992E-2</v>
      </c>
      <c r="BQ119" s="8">
        <v>0.25</v>
      </c>
      <c r="BR119" s="8">
        <v>-1.355140209197998</v>
      </c>
      <c r="BS119" s="8">
        <v>7.355140209197998</v>
      </c>
      <c r="BT119" s="8">
        <v>1</v>
      </c>
      <c r="BU119" s="8">
        <v>0</v>
      </c>
      <c r="BV119" s="8">
        <v>0.15999999642372131</v>
      </c>
      <c r="BW119" s="8">
        <v>111115</v>
      </c>
      <c r="BX119">
        <v>1.7535195922851561</v>
      </c>
      <c r="BY119">
        <v>3.2026306124305847E-3</v>
      </c>
      <c r="BZ119">
        <v>301.1018127441406</v>
      </c>
      <c r="CA119">
        <v>298.85680999755857</v>
      </c>
      <c r="CB119">
        <v>288.26667324423761</v>
      </c>
      <c r="CC119">
        <v>0.48267850315344768</v>
      </c>
      <c r="CD119">
        <v>3.7841924541787977</v>
      </c>
      <c r="CE119">
        <v>37.555254560856255</v>
      </c>
      <c r="CF119">
        <v>19.569620710758599</v>
      </c>
      <c r="CG119">
        <v>26.829311370849609</v>
      </c>
      <c r="CH119">
        <v>3.5434353513686174</v>
      </c>
      <c r="CI119">
        <v>0.15910845609723773</v>
      </c>
      <c r="CJ119">
        <v>1.8122923328577889</v>
      </c>
      <c r="CK119">
        <v>1.7311430185108285</v>
      </c>
      <c r="CL119">
        <v>9.9688223379035268E-2</v>
      </c>
      <c r="CM119">
        <v>32.562369476118512</v>
      </c>
      <c r="CN119">
        <v>0.41793425046746258</v>
      </c>
      <c r="CO119">
        <v>47.320684806269753</v>
      </c>
      <c r="CP119">
        <v>766.95942493776977</v>
      </c>
      <c r="CQ119">
        <v>2.6598944602901405E-2</v>
      </c>
      <c r="CR119">
        <v>0</v>
      </c>
      <c r="CS119">
        <v>1576.3682375271123</v>
      </c>
      <c r="CT119">
        <v>495.9990234375</v>
      </c>
      <c r="CU119">
        <v>0.2408994824591591</v>
      </c>
      <c r="CV119" t="e">
        <v>#DIV/0!</v>
      </c>
    </row>
    <row r="120" spans="1:100" x14ac:dyDescent="0.3">
      <c r="A120" s="4" t="str">
        <f>VLOOKUP(B120,ListCodeMtrx!A$1:B$91,2,TRUE)</f>
        <v>M38</v>
      </c>
      <c r="B120" s="5">
        <v>38</v>
      </c>
      <c r="C120" s="10">
        <v>15</v>
      </c>
      <c r="D120" s="10">
        <v>2</v>
      </c>
      <c r="E120" s="10">
        <v>2</v>
      </c>
      <c r="F120" s="1">
        <v>68</v>
      </c>
      <c r="G120" s="17">
        <v>41312</v>
      </c>
      <c r="H120" s="11">
        <v>2</v>
      </c>
      <c r="I120" s="11">
        <v>164.65030865946599</v>
      </c>
      <c r="J120" s="11">
        <v>1.3650873980923799</v>
      </c>
      <c r="K120" s="11">
        <v>192.5013971975176</v>
      </c>
      <c r="L120" s="11">
        <v>252.23929244670109</v>
      </c>
      <c r="M120" s="1">
        <v>47.1</v>
      </c>
      <c r="N120" s="19">
        <v>46</v>
      </c>
      <c r="O120" s="19" t="s">
        <v>305</v>
      </c>
      <c r="P120" s="12">
        <v>0.15763888888888888</v>
      </c>
      <c r="Q120" s="12">
        <f t="shared" si="50"/>
        <v>0.56103009259259262</v>
      </c>
      <c r="R120" s="19">
        <v>10409</v>
      </c>
      <c r="S120" s="19">
        <v>0</v>
      </c>
      <c r="T120" s="21">
        <v>400</v>
      </c>
      <c r="U120" s="5">
        <v>25.028446858799335</v>
      </c>
      <c r="V120" s="5">
        <v>0.21887699952302825</v>
      </c>
      <c r="W120" s="5">
        <v>189.26315443263729</v>
      </c>
      <c r="X120" s="5">
        <v>27.906749725341797</v>
      </c>
      <c r="Y120" s="19">
        <v>7</v>
      </c>
      <c r="Z120" s="19">
        <v>7</v>
      </c>
      <c r="AA120" s="19">
        <v>0</v>
      </c>
      <c r="AB120" s="19">
        <v>0</v>
      </c>
      <c r="AC120" s="19">
        <v>464.469970703125</v>
      </c>
      <c r="AD120" s="19">
        <v>838.650146484375</v>
      </c>
      <c r="AE120" s="19">
        <v>624.64599609375</v>
      </c>
      <c r="AF120" s="5" t="e">
        <v>#DIV/0!</v>
      </c>
      <c r="AG120" s="5">
        <v>0.44616957064851764</v>
      </c>
      <c r="AH120" s="5">
        <v>0.25517690694711176</v>
      </c>
      <c r="AI120" s="19">
        <v>-1</v>
      </c>
      <c r="AJ120" s="19">
        <v>0.87</v>
      </c>
      <c r="AK120" s="19">
        <v>0.92</v>
      </c>
      <c r="AL120" s="19">
        <v>9.899907112121582</v>
      </c>
      <c r="AM120" s="5">
        <v>0.87494995355606076</v>
      </c>
      <c r="AN120" s="5">
        <v>1.6518266081695182E-2</v>
      </c>
      <c r="AO120" s="5">
        <v>0.57192808235713233</v>
      </c>
      <c r="AP120" s="5">
        <v>1.8056068193489618</v>
      </c>
      <c r="AQ120" s="5">
        <v>-1</v>
      </c>
      <c r="AR120" s="19">
        <v>1800.945556640625</v>
      </c>
      <c r="AS120" s="19">
        <v>0.5</v>
      </c>
      <c r="AT120" s="5">
        <v>201.0458764018185</v>
      </c>
      <c r="AU120" s="5">
        <v>4.2089016055585358</v>
      </c>
      <c r="AV120" s="5">
        <v>1.9278638653111411</v>
      </c>
      <c r="AW120" s="5">
        <v>27.906749725341797</v>
      </c>
      <c r="AX120" s="19">
        <v>2</v>
      </c>
      <c r="AY120" s="5">
        <v>4.644859790802002</v>
      </c>
      <c r="AZ120" s="19">
        <v>1</v>
      </c>
      <c r="BA120" s="5">
        <v>9.2897195816040039</v>
      </c>
      <c r="BB120" s="19">
        <v>25.731437683105469</v>
      </c>
      <c r="BC120" s="19">
        <v>27.906749725341797</v>
      </c>
      <c r="BD120" s="19">
        <v>25.000904083251953</v>
      </c>
      <c r="BE120" s="19">
        <v>400.12203979492187</v>
      </c>
      <c r="BF120" s="19">
        <v>384.92449951171875</v>
      </c>
      <c r="BG120" s="19">
        <v>15.968728065490723</v>
      </c>
      <c r="BH120" s="19">
        <v>18.325057983398438</v>
      </c>
      <c r="BI120" s="19">
        <v>48.448455810546875</v>
      </c>
      <c r="BJ120" s="19">
        <v>55.597461700439453</v>
      </c>
      <c r="BK120" s="19">
        <v>350.69564819335937</v>
      </c>
      <c r="BL120" s="19">
        <v>1800.945556640625</v>
      </c>
      <c r="BM120" s="19">
        <v>0.22858141362667084</v>
      </c>
      <c r="BN120" s="19">
        <v>100.75794982910156</v>
      </c>
      <c r="BO120" s="19">
        <v>0.24181270599365234</v>
      </c>
      <c r="BP120" s="19">
        <v>-9.9761486053466797E-3</v>
      </c>
      <c r="BQ120" s="19">
        <v>0.25</v>
      </c>
      <c r="BR120" s="19">
        <v>-1.355140209197998</v>
      </c>
      <c r="BS120" s="19">
        <v>7.355140209197998</v>
      </c>
      <c r="BT120" s="19">
        <v>1</v>
      </c>
      <c r="BU120" s="19">
        <v>0</v>
      </c>
      <c r="BV120" s="19">
        <v>0.15999999642372131</v>
      </c>
      <c r="BW120" s="19">
        <v>111115</v>
      </c>
      <c r="BX120" s="5">
        <v>1.7534782409667968</v>
      </c>
      <c r="BY120" s="5">
        <v>4.2089016055585357E-3</v>
      </c>
      <c r="BZ120" s="5">
        <v>301.05674972534177</v>
      </c>
      <c r="CA120" s="5">
        <v>298.88143768310545</v>
      </c>
      <c r="CB120" s="5">
        <v>288.15128262181679</v>
      </c>
      <c r="CC120" s="5">
        <v>0.30832560541994219</v>
      </c>
      <c r="CD120" s="5">
        <v>3.7742591382177779</v>
      </c>
      <c r="CE120" s="5">
        <v>37.458673430924378</v>
      </c>
      <c r="CF120" s="5">
        <v>19.133615447525941</v>
      </c>
      <c r="CG120" s="5">
        <v>26.819093704223633</v>
      </c>
      <c r="CH120" s="5">
        <v>3.5413067512520637</v>
      </c>
      <c r="CI120" s="5">
        <v>0.21383870175621675</v>
      </c>
      <c r="CJ120" s="5">
        <v>1.8463952729066369</v>
      </c>
      <c r="CK120" s="5">
        <v>1.6949114783454269</v>
      </c>
      <c r="CL120" s="5">
        <v>0.1340928966704395</v>
      </c>
      <c r="CM120" s="5">
        <v>19.069767418821169</v>
      </c>
      <c r="CN120" s="5">
        <v>0.49168903167431488</v>
      </c>
      <c r="CO120" s="5">
        <v>48.664682383214107</v>
      </c>
      <c r="CP120" s="5">
        <v>381.28731725206381</v>
      </c>
      <c r="CQ120" s="5">
        <v>3.1944451383978723E-2</v>
      </c>
      <c r="CR120" s="5">
        <v>0</v>
      </c>
      <c r="CS120" s="5">
        <v>1575.7372311397089</v>
      </c>
      <c r="CT120" s="5">
        <v>374.18017578125</v>
      </c>
      <c r="CU120" s="5">
        <v>0.25517690694711176</v>
      </c>
      <c r="CV120" s="5" t="e">
        <v>#DIV/0!</v>
      </c>
    </row>
    <row r="121" spans="1:100" hidden="1" x14ac:dyDescent="0.3">
      <c r="A121" s="4" t="str">
        <f>VLOOKUP(B121,ListCodeMtrx!A$1:B$91,2,TRUE)</f>
        <v>M42</v>
      </c>
      <c r="B121">
        <v>42</v>
      </c>
      <c r="C121" s="10">
        <v>14</v>
      </c>
      <c r="D121" s="10">
        <v>2</v>
      </c>
      <c r="E121" s="10">
        <v>3</v>
      </c>
      <c r="F121" s="1">
        <v>68</v>
      </c>
      <c r="G121" s="3">
        <v>41312</v>
      </c>
      <c r="H121" s="11">
        <v>2</v>
      </c>
      <c r="I121" s="11">
        <v>144.64565007349754</v>
      </c>
      <c r="J121" s="11">
        <v>1.7255437091119323</v>
      </c>
      <c r="K121" s="11">
        <v>168.78017162359009</v>
      </c>
      <c r="L121" s="11">
        <v>259.5214330337825</v>
      </c>
      <c r="M121" s="1">
        <v>48.8</v>
      </c>
      <c r="N121" s="8">
        <v>47</v>
      </c>
      <c r="O121" s="8" t="s">
        <v>306</v>
      </c>
      <c r="P121" s="12">
        <v>0.15763888888888888</v>
      </c>
      <c r="Q121" s="12">
        <f t="shared" si="50"/>
        <v>0.56545138888888891</v>
      </c>
      <c r="R121" s="8">
        <v>10800.5</v>
      </c>
      <c r="S121" s="8">
        <v>0</v>
      </c>
      <c r="T121" s="13" t="s">
        <v>747</v>
      </c>
      <c r="U121">
        <v>33.283688991413634</v>
      </c>
      <c r="V121">
        <v>0.52209596492708754</v>
      </c>
      <c r="W121">
        <v>265.82269484337257</v>
      </c>
      <c r="X121">
        <v>26.495073318481445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t="e">
        <v>#DIV/0!</v>
      </c>
      <c r="AG121">
        <v>0.44616957064851764</v>
      </c>
      <c r="AH121">
        <v>0.25517690694711176</v>
      </c>
      <c r="AI121" s="8">
        <v>-1</v>
      </c>
      <c r="AJ121" s="8">
        <v>0.87</v>
      </c>
      <c r="AK121" s="8">
        <v>0.92</v>
      </c>
      <c r="AL121" s="8">
        <v>9.899907112121582</v>
      </c>
      <c r="AM121">
        <v>0.87494995355606076</v>
      </c>
      <c r="AN121">
        <v>2.176499576644186E-2</v>
      </c>
      <c r="AO121">
        <v>0.57192808235713233</v>
      </c>
      <c r="AP121">
        <v>1.8056068193489618</v>
      </c>
      <c r="AQ121">
        <v>-1</v>
      </c>
      <c r="AR121" s="8">
        <v>1800.945556640625</v>
      </c>
      <c r="AS121" s="8">
        <v>0.5</v>
      </c>
      <c r="AT121">
        <v>201.0458764018185</v>
      </c>
      <c r="AU121">
        <v>6.9843101005569963</v>
      </c>
      <c r="AV121">
        <v>1.3842645019118005</v>
      </c>
      <c r="AW121">
        <v>26.495073318481445</v>
      </c>
      <c r="AX121" s="8">
        <v>2</v>
      </c>
      <c r="AY121">
        <v>4.644859790802002</v>
      </c>
      <c r="AZ121" s="8">
        <v>1</v>
      </c>
      <c r="BA121">
        <v>9.2897195816040039</v>
      </c>
      <c r="BB121" s="8">
        <v>25.680187225341797</v>
      </c>
      <c r="BC121" s="8">
        <v>26.495073318481445</v>
      </c>
      <c r="BD121" s="8">
        <v>25.003305435180664</v>
      </c>
      <c r="BE121" s="8">
        <v>400.47042846679687</v>
      </c>
      <c r="BF121" s="8">
        <v>379.97531127929687</v>
      </c>
      <c r="BG121" s="8">
        <v>16.844326019287109</v>
      </c>
      <c r="BH121" s="8">
        <v>20.744834899902344</v>
      </c>
      <c r="BI121" s="8">
        <v>51.258338928222656</v>
      </c>
      <c r="BJ121" s="8">
        <v>63.127830505371094</v>
      </c>
      <c r="BK121" s="8">
        <v>350.69381713867187</v>
      </c>
      <c r="BL121" s="8">
        <v>1800.3035888671875</v>
      </c>
      <c r="BM121" s="8">
        <v>0.24274280667304993</v>
      </c>
      <c r="BN121" s="8">
        <v>100.75360870361328</v>
      </c>
      <c r="BO121" s="8">
        <v>0.29991817474365234</v>
      </c>
      <c r="BP121" s="8">
        <v>-3.1700849533081055E-2</v>
      </c>
      <c r="BQ121" s="8">
        <v>0.25</v>
      </c>
      <c r="BR121" s="8">
        <v>-1.355140209197998</v>
      </c>
      <c r="BS121" s="8">
        <v>7.355140209197998</v>
      </c>
      <c r="BT121" s="8">
        <v>1</v>
      </c>
      <c r="BU121" s="8">
        <v>0</v>
      </c>
      <c r="BV121" s="8">
        <v>0.15999999642372131</v>
      </c>
      <c r="BW121" s="8">
        <v>111115</v>
      </c>
      <c r="BX121">
        <v>1.753469085693359</v>
      </c>
      <c r="BY121">
        <v>6.9843101005569964E-3</v>
      </c>
      <c r="BZ121">
        <v>299.64507331848142</v>
      </c>
      <c r="CA121">
        <v>298.83018722534177</v>
      </c>
      <c r="CB121">
        <v>288.04856778036265</v>
      </c>
      <c r="CC121">
        <v>-0.11731472819473987</v>
      </c>
      <c r="CD121">
        <v>3.4743814800376218</v>
      </c>
      <c r="CE121">
        <v>34.483940821000303</v>
      </c>
      <c r="CF121">
        <v>13.739105921097959</v>
      </c>
      <c r="CG121">
        <v>26.087630271911621</v>
      </c>
      <c r="CH121">
        <v>3.3917948941010758</v>
      </c>
      <c r="CI121">
        <v>0.49431474591614555</v>
      </c>
      <c r="CJ121">
        <v>2.0901169781258213</v>
      </c>
      <c r="CK121">
        <v>1.3016779159752545</v>
      </c>
      <c r="CL121">
        <v>0.31132808751609525</v>
      </c>
      <c r="CM121">
        <v>26.782595780789162</v>
      </c>
      <c r="CN121">
        <v>0.69957885934326502</v>
      </c>
      <c r="CO121">
        <v>61.206739230661498</v>
      </c>
      <c r="CP121">
        <v>375.13846128143609</v>
      </c>
      <c r="CQ121">
        <v>5.4304910932701116E-2</v>
      </c>
      <c r="CR121">
        <v>0</v>
      </c>
      <c r="CS121">
        <v>1575.1755414661552</v>
      </c>
      <c r="CT121">
        <v>374.18017578125</v>
      </c>
      <c r="CU121">
        <v>0.25517690694711176</v>
      </c>
      <c r="CV121" t="e">
        <v>#DIV/0!</v>
      </c>
    </row>
    <row r="122" spans="1:100" x14ac:dyDescent="0.3">
      <c r="A122" s="4" t="str">
        <f>VLOOKUP(B122,ListCodeMtrx!A$1:B$91,2,TRUE)</f>
        <v>M42</v>
      </c>
      <c r="B122">
        <v>42</v>
      </c>
      <c r="C122" s="10">
        <v>14</v>
      </c>
      <c r="D122" s="10">
        <v>2</v>
      </c>
      <c r="E122" s="10">
        <v>3</v>
      </c>
      <c r="F122" s="1">
        <v>68</v>
      </c>
      <c r="G122" s="3">
        <v>41312</v>
      </c>
      <c r="H122" s="11">
        <v>2</v>
      </c>
      <c r="I122" s="11">
        <v>144.64565007349754</v>
      </c>
      <c r="J122" s="11">
        <v>1.7255437091119323</v>
      </c>
      <c r="K122" s="11">
        <v>168.78017162359009</v>
      </c>
      <c r="L122" s="11">
        <v>259.5214330337825</v>
      </c>
      <c r="M122" s="1">
        <v>48.8</v>
      </c>
      <c r="N122" s="8">
        <v>48</v>
      </c>
      <c r="O122" s="8" t="s">
        <v>307</v>
      </c>
      <c r="P122" s="12">
        <v>0.15763888888888888</v>
      </c>
      <c r="Q122" s="12">
        <f t="shared" si="50"/>
        <v>0.56783564814814824</v>
      </c>
      <c r="R122" s="8">
        <v>11006.5</v>
      </c>
      <c r="S122" s="8">
        <v>0</v>
      </c>
      <c r="T122" s="13">
        <v>50</v>
      </c>
      <c r="U122" s="14">
        <v>-0.15364417620238399</v>
      </c>
      <c r="V122" s="14">
        <v>0.49941586671062427</v>
      </c>
      <c r="W122" s="14">
        <v>49.053378077453345</v>
      </c>
      <c r="X122" s="15">
        <v>26.751688003540039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t="e">
        <v>#DIV/0!</v>
      </c>
      <c r="AG122">
        <v>0.44616957064851764</v>
      </c>
      <c r="AH122">
        <v>0.25517690694711176</v>
      </c>
      <c r="AI122" s="8">
        <v>-1</v>
      </c>
      <c r="AJ122" s="8">
        <v>0.87</v>
      </c>
      <c r="AK122" s="8">
        <v>0.92</v>
      </c>
      <c r="AL122" s="8">
        <v>9.899907112121582</v>
      </c>
      <c r="AM122">
        <v>0.87494995355606076</v>
      </c>
      <c r="AN122">
        <v>5.3728324408796907E-4</v>
      </c>
      <c r="AO122">
        <v>0.57192808235713233</v>
      </c>
      <c r="AP122">
        <v>1.8056068193489618</v>
      </c>
      <c r="AQ122">
        <v>-1</v>
      </c>
      <c r="AR122" s="8">
        <v>1800.945556640625</v>
      </c>
      <c r="AS122" s="8">
        <v>0.5</v>
      </c>
      <c r="AT122">
        <v>201.0458764018185</v>
      </c>
      <c r="AU122">
        <v>6.8013361353178592</v>
      </c>
      <c r="AV122">
        <v>1.4053824654893861</v>
      </c>
      <c r="AW122">
        <v>26.751688003540039</v>
      </c>
      <c r="AX122" s="8">
        <v>2</v>
      </c>
      <c r="AY122">
        <v>4.644859790802002</v>
      </c>
      <c r="AZ122" s="8">
        <v>1</v>
      </c>
      <c r="BA122">
        <v>9.2897195816040039</v>
      </c>
      <c r="BB122" s="8">
        <v>25.652585983276367</v>
      </c>
      <c r="BC122" s="8">
        <v>26.751688003540039</v>
      </c>
      <c r="BD122" s="8">
        <v>24.99835205078125</v>
      </c>
      <c r="BE122" s="8">
        <v>49.768508911132812</v>
      </c>
      <c r="BF122" s="8">
        <v>49.663497924804687</v>
      </c>
      <c r="BG122" s="8">
        <v>17.262844085693359</v>
      </c>
      <c r="BH122" s="8">
        <v>21.0599365234375</v>
      </c>
      <c r="BI122" s="8">
        <v>52.619121551513672</v>
      </c>
      <c r="BJ122" s="8">
        <v>64.193092346191406</v>
      </c>
      <c r="BK122" s="8">
        <v>350.69467163085937</v>
      </c>
      <c r="BL122" s="8">
        <v>1800.3895263671875</v>
      </c>
      <c r="BM122" s="8">
        <v>0.12743592262268066</v>
      </c>
      <c r="BN122" s="8">
        <v>100.75576019287109</v>
      </c>
      <c r="BO122" s="8">
        <v>-0.44730472564697266</v>
      </c>
      <c r="BP122" s="8">
        <v>-1.3914823532104492E-2</v>
      </c>
      <c r="BQ122" s="8">
        <v>0.75</v>
      </c>
      <c r="BR122" s="8">
        <v>-1.355140209197998</v>
      </c>
      <c r="BS122" s="8">
        <v>7.355140209197998</v>
      </c>
      <c r="BT122" s="8">
        <v>1</v>
      </c>
      <c r="BU122" s="8">
        <v>0</v>
      </c>
      <c r="BV122" s="8">
        <v>0.15999999642372131</v>
      </c>
      <c r="BW122" s="8">
        <v>111115</v>
      </c>
      <c r="BX122">
        <v>1.7534733581542967</v>
      </c>
      <c r="BY122">
        <v>6.8013361353178592E-3</v>
      </c>
      <c r="BZ122">
        <v>299.90168800354002</v>
      </c>
      <c r="CA122">
        <v>298.80258598327634</v>
      </c>
      <c r="CB122">
        <v>288.06231778005531</v>
      </c>
      <c r="CC122">
        <v>-9.8182427246381904E-2</v>
      </c>
      <c r="CD122">
        <v>3.527292379521942</v>
      </c>
      <c r="CE122">
        <v>35.008344662080304</v>
      </c>
      <c r="CF122">
        <v>13.948408138642804</v>
      </c>
      <c r="CG122">
        <v>26.202136993408203</v>
      </c>
      <c r="CH122">
        <v>3.4148297569580004</v>
      </c>
      <c r="CI122">
        <v>0.47393698665638356</v>
      </c>
      <c r="CJ122">
        <v>2.1219099140325559</v>
      </c>
      <c r="CK122">
        <v>1.2929198429254445</v>
      </c>
      <c r="CL122">
        <v>0.29839899906206607</v>
      </c>
      <c r="CM122">
        <v>4.9424103982221297</v>
      </c>
      <c r="CN122">
        <v>0.98771492398148997</v>
      </c>
      <c r="CO122">
        <v>61.099039281166178</v>
      </c>
      <c r="CP122">
        <v>49.68582579337501</v>
      </c>
      <c r="CQ122">
        <v>-1.8893741640022385E-3</v>
      </c>
      <c r="CR122">
        <v>0</v>
      </c>
      <c r="CS122">
        <v>1575.2507324777889</v>
      </c>
      <c r="CT122">
        <v>374.18017578125</v>
      </c>
      <c r="CU122">
        <v>0.25517690694711176</v>
      </c>
      <c r="CV122" t="e">
        <v>#DIV/0!</v>
      </c>
    </row>
    <row r="123" spans="1:100" x14ac:dyDescent="0.3">
      <c r="A123" s="4" t="str">
        <f>VLOOKUP(B123,ListCodeMtrx!A$1:B$91,2,TRUE)</f>
        <v>M42</v>
      </c>
      <c r="B123">
        <v>42</v>
      </c>
      <c r="C123" s="10">
        <v>14</v>
      </c>
      <c r="D123" s="10">
        <v>2</v>
      </c>
      <c r="E123" s="10">
        <v>3</v>
      </c>
      <c r="F123" s="1">
        <v>68</v>
      </c>
      <c r="G123" s="3">
        <v>41312</v>
      </c>
      <c r="H123" s="11">
        <v>2</v>
      </c>
      <c r="I123" s="11">
        <v>144.64565007349754</v>
      </c>
      <c r="J123" s="11">
        <v>1.7255437091119323</v>
      </c>
      <c r="K123" s="11">
        <v>168.78017162359009</v>
      </c>
      <c r="L123" s="11">
        <v>259.5214330337825</v>
      </c>
      <c r="M123" s="1">
        <v>48.8</v>
      </c>
      <c r="N123" s="8">
        <v>49</v>
      </c>
      <c r="O123" s="8" t="s">
        <v>308</v>
      </c>
      <c r="P123" s="12">
        <v>0.15763888888888888</v>
      </c>
      <c r="Q123" s="12">
        <f t="shared" si="50"/>
        <v>0.56988425925925923</v>
      </c>
      <c r="R123" s="8">
        <v>11183.5</v>
      </c>
      <c r="S123" s="8">
        <v>0</v>
      </c>
      <c r="T123" s="13">
        <v>150</v>
      </c>
      <c r="U123" s="14">
        <v>10.631046136140414</v>
      </c>
      <c r="V123" s="14">
        <v>0.48799841629080876</v>
      </c>
      <c r="W123" s="14">
        <v>104.96764879971487</v>
      </c>
      <c r="X123" s="15">
        <v>26.757648468017578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t="e">
        <v>#DIV/0!</v>
      </c>
      <c r="AG123">
        <v>0.44616957064851764</v>
      </c>
      <c r="AH123">
        <v>0.25517690694711176</v>
      </c>
      <c r="AI123" s="8">
        <v>-1</v>
      </c>
      <c r="AJ123" s="8">
        <v>0.87</v>
      </c>
      <c r="AK123" s="8">
        <v>0.92</v>
      </c>
      <c r="AL123" s="8">
        <v>9.899907112121582</v>
      </c>
      <c r="AM123">
        <v>0.87494995355606076</v>
      </c>
      <c r="AN123">
        <v>7.3825766096335859E-3</v>
      </c>
      <c r="AO123">
        <v>0.57192808235713233</v>
      </c>
      <c r="AP123">
        <v>1.8056068193489618</v>
      </c>
      <c r="AQ123">
        <v>-1</v>
      </c>
      <c r="AR123" s="8">
        <v>1800.945556640625</v>
      </c>
      <c r="AS123" s="8">
        <v>0.5</v>
      </c>
      <c r="AT123">
        <v>201.0458764018185</v>
      </c>
      <c r="AU123">
        <v>6.6027824388565932</v>
      </c>
      <c r="AV123">
        <v>1.3945182548860466</v>
      </c>
      <c r="AW123">
        <v>26.757648468017578</v>
      </c>
      <c r="AX123" s="8">
        <v>2</v>
      </c>
      <c r="AY123">
        <v>4.644859790802002</v>
      </c>
      <c r="AZ123" s="8">
        <v>1</v>
      </c>
      <c r="BA123">
        <v>9.2897195816040039</v>
      </c>
      <c r="BB123" s="8">
        <v>25.635629653930664</v>
      </c>
      <c r="BC123" s="8">
        <v>26.757648468017578</v>
      </c>
      <c r="BD123" s="8">
        <v>25.000690460205078</v>
      </c>
      <c r="BE123" s="8">
        <v>150.81588745117187</v>
      </c>
      <c r="BF123" s="8">
        <v>144.20994567871094</v>
      </c>
      <c r="BG123" s="8">
        <v>17.494722366333008</v>
      </c>
      <c r="BH123" s="8">
        <v>21.180545806884766</v>
      </c>
      <c r="BI123" s="8">
        <v>53.378322601318359</v>
      </c>
      <c r="BJ123" s="8">
        <v>64.624176025390625</v>
      </c>
      <c r="BK123" s="8">
        <v>350.69134521484375</v>
      </c>
      <c r="BL123" s="8">
        <v>1800.6429443359375</v>
      </c>
      <c r="BM123" s="8">
        <v>0.16890829801559448</v>
      </c>
      <c r="BN123" s="8">
        <v>100.75337219238281</v>
      </c>
      <c r="BO123" s="8">
        <v>-0.12854862213134766</v>
      </c>
      <c r="BP123" s="8">
        <v>-1.6716718673706055E-2</v>
      </c>
      <c r="BQ123" s="8">
        <v>0.5</v>
      </c>
      <c r="BR123" s="8">
        <v>-1.355140209197998</v>
      </c>
      <c r="BS123" s="8">
        <v>7.355140209197998</v>
      </c>
      <c r="BT123" s="8">
        <v>1</v>
      </c>
      <c r="BU123" s="8">
        <v>0</v>
      </c>
      <c r="BV123" s="8">
        <v>0.15999999642372131</v>
      </c>
      <c r="BW123" s="8">
        <v>111115</v>
      </c>
      <c r="BX123">
        <v>1.7534567260742184</v>
      </c>
      <c r="BY123">
        <v>6.6027824388565932E-3</v>
      </c>
      <c r="BZ123">
        <v>299.90764846801756</v>
      </c>
      <c r="CA123">
        <v>298.78562965393064</v>
      </c>
      <c r="CB123">
        <v>288.10286465414902</v>
      </c>
      <c r="CC123">
        <v>-6.4102309927712681E-2</v>
      </c>
      <c r="CD123">
        <v>3.5285296698049207</v>
      </c>
      <c r="CE123">
        <v>35.021454796246367</v>
      </c>
      <c r="CF123">
        <v>13.840908989361601</v>
      </c>
      <c r="CG123">
        <v>26.196639060974121</v>
      </c>
      <c r="CH123">
        <v>3.4137206455200437</v>
      </c>
      <c r="CI123">
        <v>0.46364278910319606</v>
      </c>
      <c r="CJ123">
        <v>2.134011414918874</v>
      </c>
      <c r="CK123">
        <v>1.2797092306011697</v>
      </c>
      <c r="CL123">
        <v>0.2918707560351847</v>
      </c>
      <c r="CM123">
        <v>10.575844587676997</v>
      </c>
      <c r="CN123">
        <v>0.72788078731806061</v>
      </c>
      <c r="CO123">
        <v>61.365580408643709</v>
      </c>
      <c r="CP123">
        <v>142.6650215119783</v>
      </c>
      <c r="CQ123">
        <v>4.5728119589604592E-2</v>
      </c>
      <c r="CR123">
        <v>0</v>
      </c>
      <c r="CS123">
        <v>1575.4724605177771</v>
      </c>
      <c r="CT123">
        <v>374.18017578125</v>
      </c>
      <c r="CU123">
        <v>0.25517690694711176</v>
      </c>
      <c r="CV123" t="e">
        <v>#DIV/0!</v>
      </c>
    </row>
    <row r="124" spans="1:100" hidden="1" x14ac:dyDescent="0.3">
      <c r="A124" s="4" t="str">
        <f>VLOOKUP(B124,ListCodeMtrx!A$1:B$91,2,TRUE)</f>
        <v>M42</v>
      </c>
      <c r="B124">
        <v>42</v>
      </c>
      <c r="C124" s="10">
        <v>14</v>
      </c>
      <c r="D124" s="10">
        <v>2</v>
      </c>
      <c r="E124" s="10">
        <v>3</v>
      </c>
      <c r="F124" s="1">
        <v>68</v>
      </c>
      <c r="G124" s="3">
        <v>41312</v>
      </c>
      <c r="H124" s="11">
        <v>2</v>
      </c>
      <c r="I124" s="11">
        <v>144.64565007349754</v>
      </c>
      <c r="J124" s="11">
        <v>1.7255437091119323</v>
      </c>
      <c r="K124" s="11">
        <v>168.78017162359009</v>
      </c>
      <c r="L124" s="11">
        <v>259.5214330337825</v>
      </c>
      <c r="M124" s="1">
        <v>48.8</v>
      </c>
      <c r="N124" s="8">
        <v>50</v>
      </c>
      <c r="O124" s="8" t="s">
        <v>309</v>
      </c>
      <c r="P124" s="12">
        <v>0.15763888888888888</v>
      </c>
      <c r="Q124" s="12">
        <f t="shared" si="50"/>
        <v>0.57168981481481473</v>
      </c>
      <c r="R124" s="8">
        <v>11339.5</v>
      </c>
      <c r="S124" s="8">
        <v>0</v>
      </c>
      <c r="T124" s="13" t="s">
        <v>192</v>
      </c>
      <c r="U124" s="14">
        <v>32.509519795625273</v>
      </c>
      <c r="V124" s="14">
        <v>0.47295956936938743</v>
      </c>
      <c r="W124" s="14">
        <v>259.37406353044781</v>
      </c>
      <c r="X124" s="15">
        <v>26.761619567871094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t="e">
        <v>#DIV/0!</v>
      </c>
      <c r="AG124">
        <v>0.44616957064851764</v>
      </c>
      <c r="AH124">
        <v>0.25517690694711176</v>
      </c>
      <c r="AI124" s="8">
        <v>-1</v>
      </c>
      <c r="AJ124" s="8">
        <v>0.87</v>
      </c>
      <c r="AK124" s="8">
        <v>0.92</v>
      </c>
      <c r="AL124" s="8">
        <v>9.899907112121582</v>
      </c>
      <c r="AM124">
        <v>0.87494995355606076</v>
      </c>
      <c r="AN124">
        <v>2.1263691610006148E-2</v>
      </c>
      <c r="AO124">
        <v>0.57192808235713233</v>
      </c>
      <c r="AP124">
        <v>1.8056068193489618</v>
      </c>
      <c r="AQ124">
        <v>-1</v>
      </c>
      <c r="AR124" s="8">
        <v>1800.945556640625</v>
      </c>
      <c r="AS124" s="8">
        <v>0.5</v>
      </c>
      <c r="AT124">
        <v>201.0458764018185</v>
      </c>
      <c r="AU124">
        <v>6.3931375618825417</v>
      </c>
      <c r="AV124">
        <v>1.3910029548652516</v>
      </c>
      <c r="AW124">
        <v>26.761619567871094</v>
      </c>
      <c r="AX124" s="8">
        <v>2</v>
      </c>
      <c r="AY124">
        <v>4.644859790802002</v>
      </c>
      <c r="AZ124" s="8">
        <v>1</v>
      </c>
      <c r="BA124">
        <v>9.2897195816040039</v>
      </c>
      <c r="BB124" s="8">
        <v>25.617092132568359</v>
      </c>
      <c r="BC124" s="8">
        <v>26.761619567871094</v>
      </c>
      <c r="BD124" s="8">
        <v>25.000560760498047</v>
      </c>
      <c r="BE124" s="8">
        <v>401.31021118164062</v>
      </c>
      <c r="BF124" s="8">
        <v>381.37762451171875</v>
      </c>
      <c r="BG124" s="8">
        <v>17.654542922973633</v>
      </c>
      <c r="BH124" s="8">
        <v>21.223508834838867</v>
      </c>
      <c r="BI124" s="8">
        <v>53.925518035888672</v>
      </c>
      <c r="BJ124" s="8">
        <v>64.826866149902344</v>
      </c>
      <c r="BK124" s="8">
        <v>350.65914916992187</v>
      </c>
      <c r="BL124" s="8">
        <v>1801.13525390625</v>
      </c>
      <c r="BM124" s="8">
        <v>0.19823715090751648</v>
      </c>
      <c r="BN124" s="8">
        <v>100.75389862060547</v>
      </c>
      <c r="BO124" s="8">
        <v>0.27223873138427734</v>
      </c>
      <c r="BP124" s="8">
        <v>-2.3245573043823242E-2</v>
      </c>
      <c r="BQ124" s="8">
        <v>0.25</v>
      </c>
      <c r="BR124" s="8">
        <v>-1.355140209197998</v>
      </c>
      <c r="BS124" s="8">
        <v>7.355140209197998</v>
      </c>
      <c r="BT124" s="8">
        <v>1</v>
      </c>
      <c r="BU124" s="8">
        <v>0</v>
      </c>
      <c r="BV124" s="8">
        <v>0.15999999642372131</v>
      </c>
      <c r="BW124" s="8">
        <v>111115</v>
      </c>
      <c r="BX124">
        <v>1.7532957458496092</v>
      </c>
      <c r="BY124">
        <v>6.3931375618825415E-3</v>
      </c>
      <c r="BZ124">
        <v>299.91161956787107</v>
      </c>
      <c r="CA124">
        <v>298.76709213256834</v>
      </c>
      <c r="CB124">
        <v>288.18163418363838</v>
      </c>
      <c r="CC124">
        <v>-2.7896249493910188E-2</v>
      </c>
      <c r="CD124">
        <v>3.5293542123841313</v>
      </c>
      <c r="CE124">
        <v>35.029455541706781</v>
      </c>
      <c r="CF124">
        <v>13.805946706867914</v>
      </c>
      <c r="CG124">
        <v>26.189355850219727</v>
      </c>
      <c r="CH124">
        <v>3.4122518699084741</v>
      </c>
      <c r="CI124">
        <v>0.45004672436046655</v>
      </c>
      <c r="CJ124">
        <v>2.1383512575188797</v>
      </c>
      <c r="CK124">
        <v>1.2739006123895944</v>
      </c>
      <c r="CL124">
        <v>0.28325178675121893</v>
      </c>
      <c r="CM124">
        <v>26.132948101761219</v>
      </c>
      <c r="CN124">
        <v>0.68009774790151045</v>
      </c>
      <c r="CO124">
        <v>61.411611242612828</v>
      </c>
      <c r="CP124">
        <v>376.65327827730675</v>
      </c>
      <c r="CQ124">
        <v>5.3005299741559465E-2</v>
      </c>
      <c r="CR124">
        <v>0</v>
      </c>
      <c r="CS124">
        <v>1575.9032067534572</v>
      </c>
      <c r="CT124">
        <v>374.18017578125</v>
      </c>
      <c r="CU124">
        <v>0.25517690694711176</v>
      </c>
      <c r="CV124" t="e">
        <v>#DIV/0!</v>
      </c>
    </row>
    <row r="125" spans="1:100" s="5" customFormat="1" x14ac:dyDescent="0.3">
      <c r="A125" s="4" t="str">
        <f>VLOOKUP(B125,ListCodeMtrx!A$1:B$91,2,TRUE)</f>
        <v>M42</v>
      </c>
      <c r="B125">
        <v>42</v>
      </c>
      <c r="C125" s="10">
        <v>14</v>
      </c>
      <c r="D125" s="10">
        <v>2</v>
      </c>
      <c r="E125" s="10">
        <v>3</v>
      </c>
      <c r="F125" s="1">
        <v>68</v>
      </c>
      <c r="G125" s="3">
        <v>41312</v>
      </c>
      <c r="H125" s="11">
        <v>2</v>
      </c>
      <c r="I125" s="11">
        <v>144.64565007349754</v>
      </c>
      <c r="J125" s="11">
        <v>1.7255437091119323</v>
      </c>
      <c r="K125" s="11">
        <v>168.78017162359009</v>
      </c>
      <c r="L125" s="11">
        <v>259.5214330337825</v>
      </c>
      <c r="M125" s="1">
        <v>48.8</v>
      </c>
      <c r="N125" s="8">
        <v>51</v>
      </c>
      <c r="O125" s="8" t="s">
        <v>310</v>
      </c>
      <c r="P125" s="12">
        <v>0.15763888888888888</v>
      </c>
      <c r="Q125" s="12">
        <f t="shared" si="50"/>
        <v>0.57412037037037034</v>
      </c>
      <c r="R125" s="8">
        <v>11550</v>
      </c>
      <c r="S125" s="8">
        <v>0</v>
      </c>
      <c r="T125" s="13">
        <v>800</v>
      </c>
      <c r="U125" s="14">
        <v>50.945778353932511</v>
      </c>
      <c r="V125" s="14">
        <v>0.41917225787350515</v>
      </c>
      <c r="W125" s="14">
        <v>550.41271993873841</v>
      </c>
      <c r="X125" s="15">
        <v>26.814884185791016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t="e">
        <v>#DIV/0!</v>
      </c>
      <c r="AG125">
        <v>0.44616957064851764</v>
      </c>
      <c r="AH125">
        <v>0.25517690694711176</v>
      </c>
      <c r="AI125" s="8">
        <v>-1</v>
      </c>
      <c r="AJ125" s="8">
        <v>0.87</v>
      </c>
      <c r="AK125" s="8">
        <v>0.92</v>
      </c>
      <c r="AL125" s="8">
        <v>9.899907112121582</v>
      </c>
      <c r="AM125">
        <v>0.87494995355606076</v>
      </c>
      <c r="AN125">
        <v>3.2950951072100935E-2</v>
      </c>
      <c r="AO125">
        <v>0.57192808235713233</v>
      </c>
      <c r="AP125">
        <v>1.8056068193489618</v>
      </c>
      <c r="AQ125">
        <v>-1</v>
      </c>
      <c r="AR125" s="8">
        <v>1800.945556640625</v>
      </c>
      <c r="AS125" s="8">
        <v>0.5</v>
      </c>
      <c r="AT125">
        <v>201.0458764018185</v>
      </c>
      <c r="AU125">
        <v>5.8259130971970823</v>
      </c>
      <c r="AV125">
        <v>1.4223979768000561</v>
      </c>
      <c r="AW125">
        <v>26.814884185791016</v>
      </c>
      <c r="AX125" s="8">
        <v>2</v>
      </c>
      <c r="AY125">
        <v>4.644859790802002</v>
      </c>
      <c r="AZ125" s="8">
        <v>1</v>
      </c>
      <c r="BA125">
        <v>9.2897195816040039</v>
      </c>
      <c r="BB125" s="8">
        <v>25.579893112182617</v>
      </c>
      <c r="BC125" s="8">
        <v>26.814884185791016</v>
      </c>
      <c r="BD125" s="8">
        <v>25.000722885131836</v>
      </c>
      <c r="BE125" s="8">
        <v>799.21246337890625</v>
      </c>
      <c r="BF125" s="8">
        <v>767.6094970703125</v>
      </c>
      <c r="BG125" s="8">
        <v>17.769800186157227</v>
      </c>
      <c r="BH125" s="8">
        <v>21.022285461425781</v>
      </c>
      <c r="BI125" s="8">
        <v>54.396385192871094</v>
      </c>
      <c r="BJ125" s="8">
        <v>64.352798461914063</v>
      </c>
      <c r="BK125" s="8">
        <v>350.71267700195313</v>
      </c>
      <c r="BL125" s="8">
        <v>1801.7689208984375</v>
      </c>
      <c r="BM125" s="8">
        <v>0.19115981459617615</v>
      </c>
      <c r="BN125" s="8">
        <v>100.75175476074219</v>
      </c>
      <c r="BO125" s="8">
        <v>0.37886714935302734</v>
      </c>
      <c r="BP125" s="8">
        <v>-3.1801939010620117E-2</v>
      </c>
      <c r="BQ125" s="8">
        <v>0.25</v>
      </c>
      <c r="BR125" s="8">
        <v>-1.355140209197998</v>
      </c>
      <c r="BS125" s="8">
        <v>7.355140209197998</v>
      </c>
      <c r="BT125" s="8">
        <v>1</v>
      </c>
      <c r="BU125" s="8">
        <v>0</v>
      </c>
      <c r="BV125" s="8">
        <v>0.15999999642372131</v>
      </c>
      <c r="BW125" s="8">
        <v>111115</v>
      </c>
      <c r="BX125">
        <v>1.7535633850097656</v>
      </c>
      <c r="BY125">
        <v>5.8259130971970823E-3</v>
      </c>
      <c r="BZ125">
        <v>299.96488418579099</v>
      </c>
      <c r="CA125">
        <v>298.72989311218259</v>
      </c>
      <c r="CB125">
        <v>288.28302090012221</v>
      </c>
      <c r="CC125">
        <v>6.8236576236290078E-2</v>
      </c>
      <c r="CD125">
        <v>3.5404301261199422</v>
      </c>
      <c r="CE125">
        <v>35.140133633677088</v>
      </c>
      <c r="CF125">
        <v>14.117848172251307</v>
      </c>
      <c r="CG125">
        <v>26.197388648986816</v>
      </c>
      <c r="CH125">
        <v>3.4138718432300199</v>
      </c>
      <c r="CI125">
        <v>0.40107489056570045</v>
      </c>
      <c r="CJ125">
        <v>2.1180321493198861</v>
      </c>
      <c r="CK125">
        <v>1.2958396939101338</v>
      </c>
      <c r="CL125">
        <v>0.25223725934468866</v>
      </c>
      <c r="CM125">
        <v>55.455047376460847</v>
      </c>
      <c r="CN125">
        <v>0.71704782449860827</v>
      </c>
      <c r="CO125">
        <v>60.448035301712011</v>
      </c>
      <c r="CP125">
        <v>760.20595811807073</v>
      </c>
      <c r="CQ125">
        <v>4.0509708921978832E-2</v>
      </c>
      <c r="CR125">
        <v>0</v>
      </c>
      <c r="CS125">
        <v>1576.4576336588416</v>
      </c>
      <c r="CT125">
        <v>374.18017578125</v>
      </c>
      <c r="CU125">
        <v>0.25517690694711176</v>
      </c>
      <c r="CV125" t="e">
        <v>#DIV/0!</v>
      </c>
    </row>
    <row r="126" spans="1:100" x14ac:dyDescent="0.3">
      <c r="A126" s="4" t="str">
        <f>VLOOKUP(B126,ListCodeMtrx!A$1:B$91,2,TRUE)</f>
        <v>M42</v>
      </c>
      <c r="B126" s="5">
        <v>42</v>
      </c>
      <c r="C126" s="10">
        <v>14</v>
      </c>
      <c r="D126" s="10">
        <v>2</v>
      </c>
      <c r="E126" s="10">
        <v>3</v>
      </c>
      <c r="F126" s="1">
        <v>68</v>
      </c>
      <c r="G126" s="17">
        <v>41312</v>
      </c>
      <c r="H126" s="11">
        <v>2</v>
      </c>
      <c r="I126" s="11">
        <v>144.64565007349754</v>
      </c>
      <c r="J126" s="11">
        <v>1.7255437091119323</v>
      </c>
      <c r="K126" s="11">
        <v>168.78017162359009</v>
      </c>
      <c r="L126" s="11">
        <v>259.5214330337825</v>
      </c>
      <c r="M126" s="1">
        <v>48.8</v>
      </c>
      <c r="N126" s="19">
        <v>52</v>
      </c>
      <c r="O126" s="19" t="s">
        <v>311</v>
      </c>
      <c r="P126" s="12">
        <v>0.15763888888888888</v>
      </c>
      <c r="Q126" s="12">
        <f t="shared" si="50"/>
        <v>0.57627314814814812</v>
      </c>
      <c r="R126" s="19">
        <v>11726.5</v>
      </c>
      <c r="S126" s="19">
        <v>0</v>
      </c>
      <c r="T126" s="21">
        <v>400</v>
      </c>
      <c r="U126" s="5">
        <v>29.276073622851445</v>
      </c>
      <c r="V126" s="5">
        <v>0.36663477046753201</v>
      </c>
      <c r="W126" s="5">
        <v>242.31741610916734</v>
      </c>
      <c r="X126" s="5">
        <v>27.041460037231445</v>
      </c>
      <c r="Y126" s="19">
        <v>8</v>
      </c>
      <c r="Z126" s="19">
        <v>8</v>
      </c>
      <c r="AA126" s="19">
        <v>0</v>
      </c>
      <c r="AB126" s="19">
        <v>0</v>
      </c>
      <c r="AC126" s="19">
        <v>482.673095703125</v>
      </c>
      <c r="AD126" s="19">
        <v>875.003662109375</v>
      </c>
      <c r="AE126" s="19">
        <v>630.801513671875</v>
      </c>
      <c r="AF126" s="5" t="e">
        <v>#DIV/0!</v>
      </c>
      <c r="AG126" s="5">
        <v>0.44837591360527229</v>
      </c>
      <c r="AH126" s="5">
        <v>0.27908700158900007</v>
      </c>
      <c r="AI126" s="19">
        <v>-1</v>
      </c>
      <c r="AJ126" s="19">
        <v>0.87</v>
      </c>
      <c r="AK126" s="19">
        <v>0.92</v>
      </c>
      <c r="AL126" s="19">
        <v>9.899907112121582</v>
      </c>
      <c r="AM126" s="5">
        <v>0.87494995355606076</v>
      </c>
      <c r="AN126" s="5">
        <v>1.9205161119203274E-2</v>
      </c>
      <c r="AO126" s="5">
        <v>0.62243977234400305</v>
      </c>
      <c r="AP126" s="5">
        <v>1.8128287445454772</v>
      </c>
      <c r="AQ126" s="5">
        <v>-1</v>
      </c>
      <c r="AR126" s="19">
        <v>1801.7659912109375</v>
      </c>
      <c r="AS126" s="19">
        <v>0.5</v>
      </c>
      <c r="AT126" s="5">
        <v>219.98405935893439</v>
      </c>
      <c r="AU126" s="5">
        <v>5.3049480279274555</v>
      </c>
      <c r="AV126" s="5">
        <v>1.4723731919151875</v>
      </c>
      <c r="AW126" s="5">
        <v>27.041460037231445</v>
      </c>
      <c r="AX126" s="19">
        <v>2</v>
      </c>
      <c r="AY126" s="5">
        <v>4.644859790802002</v>
      </c>
      <c r="AZ126" s="19">
        <v>1</v>
      </c>
      <c r="BA126" s="5">
        <v>9.2897195816040039</v>
      </c>
      <c r="BB126" s="19">
        <v>25.578723907470703</v>
      </c>
      <c r="BC126" s="19">
        <v>27.041460037231445</v>
      </c>
      <c r="BD126" s="19">
        <v>25.000679016113281</v>
      </c>
      <c r="BE126" s="19">
        <v>399.71627807617187</v>
      </c>
      <c r="BF126" s="19">
        <v>381.86550903320312</v>
      </c>
      <c r="BG126" s="19">
        <v>18.036579132080078</v>
      </c>
      <c r="BH126" s="19">
        <v>20.998350143432617</v>
      </c>
      <c r="BI126" s="19">
        <v>55.214012145996094</v>
      </c>
      <c r="BJ126" s="19">
        <v>64.280654907226563</v>
      </c>
      <c r="BK126" s="19">
        <v>350.70590209960938</v>
      </c>
      <c r="BL126" s="19">
        <v>1801.7659912109375</v>
      </c>
      <c r="BM126" s="19">
        <v>0.14159932732582092</v>
      </c>
      <c r="BN126" s="19">
        <v>100.74654388427734</v>
      </c>
      <c r="BO126" s="19">
        <v>0.14119625091552734</v>
      </c>
      <c r="BP126" s="19">
        <v>-1.3748884201049805E-2</v>
      </c>
      <c r="BQ126" s="19">
        <v>0.5</v>
      </c>
      <c r="BR126" s="19">
        <v>-1.355140209197998</v>
      </c>
      <c r="BS126" s="19">
        <v>7.355140209197998</v>
      </c>
      <c r="BT126" s="19">
        <v>1</v>
      </c>
      <c r="BU126" s="19">
        <v>0</v>
      </c>
      <c r="BV126" s="19">
        <v>0.15999999642372131</v>
      </c>
      <c r="BW126" s="19">
        <v>111115</v>
      </c>
      <c r="BX126" s="5">
        <v>1.7535295104980466</v>
      </c>
      <c r="BY126" s="5">
        <v>5.3049480279274558E-3</v>
      </c>
      <c r="BZ126" s="5">
        <v>300.19146003723142</v>
      </c>
      <c r="CA126" s="5">
        <v>298.72872390747068</v>
      </c>
      <c r="CB126" s="5">
        <v>288.28255215013269</v>
      </c>
      <c r="CC126" s="5">
        <v>0.14938828132861895</v>
      </c>
      <c r="CD126" s="5">
        <v>3.5878843961379432</v>
      </c>
      <c r="CE126" s="5">
        <v>35.612977456171315</v>
      </c>
      <c r="CF126" s="5">
        <v>14.614627312738698</v>
      </c>
      <c r="CG126" s="5">
        <v>26.310091972351074</v>
      </c>
      <c r="CH126" s="5">
        <v>3.4366716281144387</v>
      </c>
      <c r="CI126" s="5">
        <v>0.35271429385547159</v>
      </c>
      <c r="CJ126" s="5">
        <v>2.1155112042227557</v>
      </c>
      <c r="CK126" s="5">
        <v>1.321160423891683</v>
      </c>
      <c r="CL126" s="5">
        <v>0.22165621875312469</v>
      </c>
      <c r="CM126" s="5">
        <v>24.412642195966921</v>
      </c>
      <c r="CN126" s="5">
        <v>0.63456219631529454</v>
      </c>
      <c r="CO126" s="5">
        <v>59.370713181799893</v>
      </c>
      <c r="CP126" s="5">
        <v>377.61105344456359</v>
      </c>
      <c r="CQ126" s="5">
        <v>4.6029938856298441E-2</v>
      </c>
      <c r="CR126" s="5">
        <v>0</v>
      </c>
      <c r="CS126" s="5">
        <v>1576.4550703288996</v>
      </c>
      <c r="CT126" s="5">
        <v>392.33056640625</v>
      </c>
      <c r="CU126" s="5">
        <v>0.27908700158900007</v>
      </c>
      <c r="CV126" s="5" t="e">
        <v>#DIV/0!</v>
      </c>
    </row>
    <row r="127" spans="1:100" hidden="1" x14ac:dyDescent="0.3">
      <c r="A127" s="4" t="str">
        <f>VLOOKUP(B127,ListCodeMtrx!A$1:B$91,2,TRUE)</f>
        <v>M2</v>
      </c>
      <c r="B127">
        <v>2</v>
      </c>
      <c r="C127" s="10">
        <v>2</v>
      </c>
      <c r="D127" s="10">
        <v>1</v>
      </c>
      <c r="E127" s="10">
        <v>1</v>
      </c>
      <c r="F127" s="1">
        <v>69</v>
      </c>
      <c r="G127" s="3">
        <v>41313</v>
      </c>
      <c r="H127" s="11">
        <v>1</v>
      </c>
      <c r="I127" s="11">
        <v>170.49011963522292</v>
      </c>
      <c r="J127" s="11">
        <v>2.3908613858334355</v>
      </c>
      <c r="K127" s="11">
        <v>159.999824058916</v>
      </c>
      <c r="L127" s="11">
        <v>256.61606833370882</v>
      </c>
      <c r="M127" s="1">
        <v>45.8</v>
      </c>
      <c r="N127" s="8">
        <v>1</v>
      </c>
      <c r="O127" s="8" t="s">
        <v>312</v>
      </c>
      <c r="P127" s="12">
        <v>0.16111111111111112</v>
      </c>
      <c r="Q127" s="12">
        <f t="shared" si="50"/>
        <v>0.41965277777777776</v>
      </c>
      <c r="R127" s="8">
        <v>776.5</v>
      </c>
      <c r="S127" s="8">
        <v>0</v>
      </c>
      <c r="T127" s="13" t="s">
        <v>747</v>
      </c>
      <c r="U127">
        <f t="shared" ref="U127:U186" si="52">(BE127-BF127*(1000-BG127)/(1000-BH127))*BX127</f>
        <v>31.97909741355452</v>
      </c>
      <c r="V127">
        <f t="shared" ref="V127:V186" si="53">IF(CI127&lt;&gt;0,1/(1/CI127-1/BA127),0)</f>
        <v>0.52623347823494671</v>
      </c>
      <c r="W127">
        <f t="shared" ref="W127:W186" si="54">((CL127-BY127/2)*BF127-U127)/(CL127+BY127/2)</f>
        <v>272.55661387533127</v>
      </c>
      <c r="X127">
        <v>23.122827529907227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t="e">
        <f t="shared" ref="AF127:AF186" si="55">CR127/AB127</f>
        <v>#DIV/0!</v>
      </c>
      <c r="AG127" t="e">
        <f t="shared" ref="AG127:AG186" si="56">CT127/AD127</f>
        <v>#DIV/0!</v>
      </c>
      <c r="AH127" t="e">
        <f t="shared" ref="AH127:AH186" si="57">(AD127-AE127)/AD127</f>
        <v>#DIV/0!</v>
      </c>
      <c r="AI127" s="8">
        <v>-1</v>
      </c>
      <c r="AJ127" s="8">
        <v>0.85</v>
      </c>
      <c r="AK127" s="8">
        <v>0.85</v>
      </c>
      <c r="AL127" s="8">
        <v>9.8315877914428711</v>
      </c>
      <c r="AM127">
        <f t="shared" ref="AM127:AM186" si="58">(AL127*AK127+(100-AL127)*AJ127)/100</f>
        <v>0.85</v>
      </c>
      <c r="AN127">
        <f t="shared" ref="AN127:AN186" si="59">(U127-AI127)/CS127</f>
        <v>2.1553869343288231E-2</v>
      </c>
      <c r="AO127" t="e">
        <f t="shared" ref="AO127:AO186" si="60">(AD127-AE127)/(AD127-AC127)</f>
        <v>#DIV/0!</v>
      </c>
      <c r="AP127" t="e">
        <f t="shared" ref="AP127:AP186" si="61">(AB127-AD127)/(AB127-AC127)</f>
        <v>#DIV/0!</v>
      </c>
      <c r="AQ127" t="e">
        <f t="shared" ref="AQ127:AQ186" si="62">(AB127-AD127)/AD127</f>
        <v>#DIV/0!</v>
      </c>
      <c r="AR127" s="8">
        <v>0</v>
      </c>
      <c r="AS127" s="8">
        <v>0.5</v>
      </c>
      <c r="AT127" t="e">
        <f t="shared" ref="AT127:AT186" si="63">AH127*AS127*AM127*AR127</f>
        <v>#DIV/0!</v>
      </c>
      <c r="AU127">
        <f t="shared" ref="AU127:AU186" si="64">BY127*1000</f>
        <v>5.5981397254799443</v>
      </c>
      <c r="AV127">
        <f t="shared" ref="AV127:AV186" si="65">(CD127-CJ127)</f>
        <v>1.1099610722533146</v>
      </c>
      <c r="AW127">
        <f t="shared" ref="AW127:AW186" si="66">(BC127+CC127*S127)</f>
        <v>23.122827529907227</v>
      </c>
      <c r="AX127" s="8">
        <v>2</v>
      </c>
      <c r="AY127">
        <f t="shared" ref="AY127:AY186" si="67">(AX127*BR127+BS127)</f>
        <v>4.644859790802002</v>
      </c>
      <c r="AZ127" s="8">
        <v>1</v>
      </c>
      <c r="BA127">
        <f t="shared" ref="BA127:BA186" si="68">AY127*(AZ127+1)*(AZ127+1)/(AZ127*AZ127+1)</f>
        <v>9.2897195816040039</v>
      </c>
      <c r="BB127" s="8">
        <v>24.461565017700195</v>
      </c>
      <c r="BC127" s="8">
        <v>23.122827529907227</v>
      </c>
      <c r="BD127" s="8">
        <v>25.144367218017578</v>
      </c>
      <c r="BE127" s="8">
        <v>399.79769897460938</v>
      </c>
      <c r="BF127" s="8">
        <v>380.33029174804687</v>
      </c>
      <c r="BG127" s="8">
        <v>13.99100399017334</v>
      </c>
      <c r="BH127" s="8">
        <v>17.131425857543945</v>
      </c>
      <c r="BI127" s="8">
        <v>45.907814025878906</v>
      </c>
      <c r="BJ127" s="8">
        <v>56.212287902832031</v>
      </c>
      <c r="BK127" s="8">
        <v>350.41378784179687</v>
      </c>
      <c r="BL127" s="8">
        <v>1800.091552734375</v>
      </c>
      <c r="BM127" s="8">
        <v>525.0723876953125</v>
      </c>
      <c r="BN127" s="8">
        <v>101.03020477294922</v>
      </c>
      <c r="BO127" s="8">
        <v>-6.1490330696105957</v>
      </c>
      <c r="BP127" s="8">
        <v>-1.0567927360534668</v>
      </c>
      <c r="BQ127" s="8">
        <v>0.25</v>
      </c>
      <c r="BR127" s="8">
        <v>-1.355140209197998</v>
      </c>
      <c r="BS127" s="8">
        <v>7.355140209197998</v>
      </c>
      <c r="BT127" s="8">
        <v>1</v>
      </c>
      <c r="BU127" s="8">
        <v>0</v>
      </c>
      <c r="BV127" s="8">
        <v>0.15999999642372131</v>
      </c>
      <c r="BW127" s="8">
        <v>111115</v>
      </c>
      <c r="BX127">
        <f t="shared" ref="BX127:BX186" si="69">BK127*0.000001/(AX127*0.0001)</f>
        <v>1.7520689392089841</v>
      </c>
      <c r="BY127">
        <f t="shared" ref="BY127:BY186" si="70">(BH127-BG127)/(1000-BH127)*BX127</f>
        <v>5.5981397254799446E-3</v>
      </c>
      <c r="BZ127">
        <f t="shared" ref="BZ127:BZ186" si="71">(BC127+273.15)</f>
        <v>296.2728275299072</v>
      </c>
      <c r="CA127">
        <f t="shared" ref="CA127:CA186" si="72">(BB127+273.15)</f>
        <v>297.61156501770017</v>
      </c>
      <c r="CB127">
        <f t="shared" ref="CB127:CB186" si="73">(BL127*BT127+BM127*BU127)*BV127</f>
        <v>288.01464199987095</v>
      </c>
      <c r="CC127">
        <f t="shared" ref="CC127:CC186" si="74">((CB127+0.00000010773*(CA127^4-BZ127^4))-BY127*44100)/(AY127*56+0.00000043092*BZ127^3)</f>
        <v>0.20728872506015594</v>
      </c>
      <c r="CD127">
        <f t="shared" ref="CD127:CD186" si="75">0.61365*EXP(17.502*AW127/(240.97+AW127))</f>
        <v>2.8407525346935767</v>
      </c>
      <c r="CE127">
        <f t="shared" ref="CE127:CE186" si="76">CD127*1000/BN127</f>
        <v>28.117853874272129</v>
      </c>
      <c r="CF127">
        <f t="shared" ref="CF127:CF186" si="77">(CE127-BH127)</f>
        <v>10.986428016728183</v>
      </c>
      <c r="CG127">
        <f t="shared" ref="CG127:CG186" si="78">IF(S127,BC127,(BB127+BC127)/2)</f>
        <v>23.792196273803711</v>
      </c>
      <c r="CH127">
        <f t="shared" ref="CH127:CH186" si="79">0.61365*EXP(17.502*CG127/(240.97+CG127))</f>
        <v>2.957792326895551</v>
      </c>
      <c r="CI127">
        <f t="shared" ref="CI127:CI186" si="80">IF(CF127&lt;&gt;0,(1000-(CE127+BH127)/2)/CF127*BY127,0)</f>
        <v>0.49802208888466049</v>
      </c>
      <c r="CJ127">
        <f t="shared" ref="CJ127:CJ186" si="81">BH127*BN127/1000</f>
        <v>1.7307914624402621</v>
      </c>
      <c r="CK127">
        <f t="shared" ref="CK127:CK186" si="82">(CH127-CJ127)</f>
        <v>1.227000864455289</v>
      </c>
      <c r="CL127">
        <f t="shared" ref="CL127:CL186" si="83">1/(1.6/V127+1.37/BA127)</f>
        <v>0.31368117097005083</v>
      </c>
      <c r="CM127">
        <f t="shared" ref="CM127:CM186" si="84">W127*BN127*0.001</f>
        <v>27.536450512046368</v>
      </c>
      <c r="CN127">
        <f t="shared" ref="CN127:CN186" si="85">W127/BF127</f>
        <v>0.71663135908167097</v>
      </c>
      <c r="CO127">
        <f t="shared" ref="CO127:CO186" si="86">(1-BY127*BN127/CD127/V127)*100</f>
        <v>62.165927608118132</v>
      </c>
      <c r="CP127">
        <f t="shared" ref="CP127:CP186" si="87">(BF127-U127/(BA127/1.35))</f>
        <v>375.68302751912552</v>
      </c>
      <c r="CQ127">
        <f t="shared" ref="CQ127:CQ186" si="88">U127*CO127/100/CP127</f>
        <v>5.2917223008771171E-2</v>
      </c>
      <c r="CR127">
        <f t="shared" ref="CR127:CR186" si="89">(AB127-AA127)</f>
        <v>0</v>
      </c>
      <c r="CS127">
        <f t="shared" ref="CS127:CS186" si="90">BL127*AM127</f>
        <v>1530.0778198242187</v>
      </c>
      <c r="CT127">
        <f t="shared" ref="CT127:CT186" si="91">(AD127-AC127)</f>
        <v>0</v>
      </c>
      <c r="CU127" t="e">
        <f t="shared" ref="CU127:CU186" si="92">(AD127-AE127)/(AD127-AA127)</f>
        <v>#DIV/0!</v>
      </c>
      <c r="CV127" t="e">
        <f t="shared" ref="CV127:CV186" si="93">(AB127-AD127)/(AB127-AA127)</f>
        <v>#DIV/0!</v>
      </c>
    </row>
    <row r="128" spans="1:100" x14ac:dyDescent="0.3">
      <c r="A128" s="4" t="str">
        <f>VLOOKUP(B128,ListCodeMtrx!A$1:B$91,2,TRUE)</f>
        <v>M2</v>
      </c>
      <c r="B128">
        <v>2</v>
      </c>
      <c r="C128" s="10">
        <v>2</v>
      </c>
      <c r="D128" s="10">
        <v>1</v>
      </c>
      <c r="E128" s="10">
        <v>1</v>
      </c>
      <c r="F128" s="1">
        <v>69</v>
      </c>
      <c r="G128" s="3">
        <v>41313</v>
      </c>
      <c r="H128" s="11">
        <v>1</v>
      </c>
      <c r="I128" s="11">
        <v>170.49011963522292</v>
      </c>
      <c r="J128" s="11">
        <v>2.3908613858334355</v>
      </c>
      <c r="K128" s="11">
        <v>159.999824058916</v>
      </c>
      <c r="L128" s="11">
        <v>256.61606833370882</v>
      </c>
      <c r="M128" s="1">
        <v>45.8</v>
      </c>
      <c r="N128" s="8">
        <v>2</v>
      </c>
      <c r="O128" s="8" t="s">
        <v>313</v>
      </c>
      <c r="P128" s="12">
        <v>0.16111111111111112</v>
      </c>
      <c r="Q128" s="12">
        <f t="shared" si="50"/>
        <v>0.42160879629629633</v>
      </c>
      <c r="R128" s="8">
        <v>945.5</v>
      </c>
      <c r="S128" s="8">
        <v>0</v>
      </c>
      <c r="T128" s="13">
        <v>50</v>
      </c>
      <c r="U128" s="14">
        <f t="shared" si="52"/>
        <v>-0.56490123277305759</v>
      </c>
      <c r="V128" s="14">
        <f t="shared" si="53"/>
        <v>0.51455082543902686</v>
      </c>
      <c r="W128" s="14">
        <f t="shared" si="54"/>
        <v>49.497899967564237</v>
      </c>
      <c r="X128" s="15">
        <v>23.458612442016602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t="e">
        <f t="shared" si="55"/>
        <v>#DIV/0!</v>
      </c>
      <c r="AG128" t="e">
        <f t="shared" si="56"/>
        <v>#DIV/0!</v>
      </c>
      <c r="AH128" t="e">
        <f t="shared" si="57"/>
        <v>#DIV/0!</v>
      </c>
      <c r="AI128" s="8">
        <v>-1</v>
      </c>
      <c r="AJ128" s="8">
        <v>0.85</v>
      </c>
      <c r="AK128" s="8">
        <v>0.85</v>
      </c>
      <c r="AL128" s="8">
        <v>9.8315877914428711</v>
      </c>
      <c r="AM128">
        <f t="shared" si="58"/>
        <v>0.85</v>
      </c>
      <c r="AN128">
        <f t="shared" si="59"/>
        <v>2.8447919819798843E-4</v>
      </c>
      <c r="AO128" t="e">
        <f t="shared" si="60"/>
        <v>#DIV/0!</v>
      </c>
      <c r="AP128" t="e">
        <f t="shared" si="61"/>
        <v>#DIV/0!</v>
      </c>
      <c r="AQ128" t="e">
        <f t="shared" si="62"/>
        <v>#DIV/0!</v>
      </c>
      <c r="AR128" s="8">
        <v>0</v>
      </c>
      <c r="AS128" s="8">
        <v>0.5</v>
      </c>
      <c r="AT128" t="e">
        <f t="shared" si="63"/>
        <v>#DIV/0!</v>
      </c>
      <c r="AU128">
        <f t="shared" si="64"/>
        <v>5.6783294093395424</v>
      </c>
      <c r="AV128">
        <f t="shared" si="65"/>
        <v>1.1496335491625387</v>
      </c>
      <c r="AW128">
        <f t="shared" si="66"/>
        <v>23.458612442016602</v>
      </c>
      <c r="AX128" s="8">
        <v>2</v>
      </c>
      <c r="AY128">
        <f t="shared" si="67"/>
        <v>4.644859790802002</v>
      </c>
      <c r="AZ128" s="8">
        <v>1</v>
      </c>
      <c r="BA128">
        <f t="shared" si="68"/>
        <v>9.2897195816040039</v>
      </c>
      <c r="BB128" s="8">
        <v>24.525180816650391</v>
      </c>
      <c r="BC128" s="8">
        <v>23.458612442016602</v>
      </c>
      <c r="BD128" s="8">
        <v>25.1441650390625</v>
      </c>
      <c r="BE128" s="8">
        <v>48.399787902832031</v>
      </c>
      <c r="BF128" s="8">
        <v>48.564823150634766</v>
      </c>
      <c r="BG128" s="8">
        <v>14.129335403442383</v>
      </c>
      <c r="BH128" s="8">
        <v>17.314357757568359</v>
      </c>
      <c r="BI128" s="8">
        <v>46.186637878417969</v>
      </c>
      <c r="BJ128" s="8">
        <v>56.597988128662109</v>
      </c>
      <c r="BK128" s="8">
        <v>350.39080810546875</v>
      </c>
      <c r="BL128" s="8">
        <v>1799.3614501953125</v>
      </c>
      <c r="BM128" s="8">
        <v>591.4569091796875</v>
      </c>
      <c r="BN128" s="8">
        <v>101.03260803222656</v>
      </c>
      <c r="BO128" s="8">
        <v>9.3684673309326172E-2</v>
      </c>
      <c r="BP128" s="8">
        <v>-1.1537051200866699</v>
      </c>
      <c r="BQ128" s="8">
        <v>0.5</v>
      </c>
      <c r="BR128" s="8">
        <v>-1.355140209197998</v>
      </c>
      <c r="BS128" s="8">
        <v>7.355140209197998</v>
      </c>
      <c r="BT128" s="8">
        <v>1</v>
      </c>
      <c r="BU128" s="8">
        <v>0</v>
      </c>
      <c r="BV128" s="8">
        <v>0.15999999642372131</v>
      </c>
      <c r="BW128" s="8">
        <v>111135</v>
      </c>
      <c r="BX128">
        <f t="shared" si="69"/>
        <v>1.7519540405273435</v>
      </c>
      <c r="BY128">
        <f t="shared" si="70"/>
        <v>5.6783294093395425E-3</v>
      </c>
      <c r="BZ128">
        <f t="shared" si="71"/>
        <v>296.60861244201658</v>
      </c>
      <c r="CA128">
        <f t="shared" si="72"/>
        <v>297.67518081665037</v>
      </c>
      <c r="CB128">
        <f t="shared" si="73"/>
        <v>287.897825596232</v>
      </c>
      <c r="CC128">
        <f t="shared" si="74"/>
        <v>0.18256987456179996</v>
      </c>
      <c r="CD128">
        <f t="shared" si="75"/>
        <v>2.8989482698126841</v>
      </c>
      <c r="CE128">
        <f t="shared" si="76"/>
        <v>28.693194467354548</v>
      </c>
      <c r="CF128">
        <f t="shared" si="77"/>
        <v>11.378836709786189</v>
      </c>
      <c r="CG128">
        <f t="shared" si="78"/>
        <v>23.991896629333496</v>
      </c>
      <c r="CH128">
        <f t="shared" si="79"/>
        <v>2.9935169292049606</v>
      </c>
      <c r="CI128">
        <f t="shared" si="80"/>
        <v>0.4875460060115876</v>
      </c>
      <c r="CJ128">
        <f t="shared" si="81"/>
        <v>1.7493147206501454</v>
      </c>
      <c r="CK128">
        <f t="shared" si="82"/>
        <v>1.2442022085548152</v>
      </c>
      <c r="CL128">
        <f t="shared" si="83"/>
        <v>0.30703261002112875</v>
      </c>
      <c r="CM128">
        <f t="shared" si="84"/>
        <v>5.0009019258412772</v>
      </c>
      <c r="CN128">
        <f t="shared" si="85"/>
        <v>1.0192130179087715</v>
      </c>
      <c r="CO128">
        <f t="shared" si="86"/>
        <v>61.539634949137408</v>
      </c>
      <c r="CP128">
        <f t="shared" si="87"/>
        <v>48.646915689332467</v>
      </c>
      <c r="CQ128">
        <f t="shared" si="88"/>
        <v>-7.1461499983224708E-3</v>
      </c>
      <c r="CR128">
        <f t="shared" si="89"/>
        <v>0</v>
      </c>
      <c r="CS128">
        <f t="shared" si="90"/>
        <v>1529.4572326660157</v>
      </c>
      <c r="CT128">
        <f t="shared" si="91"/>
        <v>0</v>
      </c>
      <c r="CU128" t="e">
        <f t="shared" si="92"/>
        <v>#DIV/0!</v>
      </c>
      <c r="CV128" t="e">
        <f t="shared" si="93"/>
        <v>#DIV/0!</v>
      </c>
    </row>
    <row r="129" spans="1:100" x14ac:dyDescent="0.3">
      <c r="A129" s="4" t="str">
        <f>VLOOKUP(B129,ListCodeMtrx!A$1:B$91,2,TRUE)</f>
        <v>M2</v>
      </c>
      <c r="B129">
        <v>2</v>
      </c>
      <c r="C129" s="10">
        <v>2</v>
      </c>
      <c r="D129" s="10">
        <v>1</v>
      </c>
      <c r="E129" s="10">
        <v>1</v>
      </c>
      <c r="F129" s="1">
        <v>69</v>
      </c>
      <c r="G129" s="3">
        <v>41313</v>
      </c>
      <c r="H129" s="11">
        <v>1</v>
      </c>
      <c r="I129" s="11">
        <v>170.49011963522292</v>
      </c>
      <c r="J129" s="11">
        <v>2.3908613858334355</v>
      </c>
      <c r="K129" s="11">
        <v>159.999824058916</v>
      </c>
      <c r="L129" s="11">
        <v>256.61606833370882</v>
      </c>
      <c r="M129" s="1">
        <v>45.8</v>
      </c>
      <c r="N129" s="8">
        <v>3</v>
      </c>
      <c r="O129" s="8" t="s">
        <v>314</v>
      </c>
      <c r="P129" s="12">
        <v>0.16111111111111112</v>
      </c>
      <c r="Q129" s="12">
        <f t="shared" si="50"/>
        <v>0.42403935185185193</v>
      </c>
      <c r="R129" s="8">
        <v>1155.5</v>
      </c>
      <c r="S129" s="8">
        <v>0</v>
      </c>
      <c r="T129" s="13">
        <v>150</v>
      </c>
      <c r="U129" s="14">
        <f t="shared" si="52"/>
        <v>11.881111970150743</v>
      </c>
      <c r="V129" s="14">
        <f t="shared" si="53"/>
        <v>0.4988203191676519</v>
      </c>
      <c r="W129" s="14">
        <f t="shared" si="54"/>
        <v>101.96798586868391</v>
      </c>
      <c r="X129" s="15">
        <v>24.011116027832031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t="e">
        <f t="shared" si="55"/>
        <v>#DIV/0!</v>
      </c>
      <c r="AG129" t="e">
        <f t="shared" si="56"/>
        <v>#DIV/0!</v>
      </c>
      <c r="AH129" t="e">
        <f t="shared" si="57"/>
        <v>#DIV/0!</v>
      </c>
      <c r="AI129" s="8">
        <v>-1</v>
      </c>
      <c r="AJ129" s="8">
        <v>0.85</v>
      </c>
      <c r="AK129" s="8">
        <v>0.85</v>
      </c>
      <c r="AL129" s="8">
        <v>9.8076972961425781</v>
      </c>
      <c r="AM129">
        <f t="shared" si="58"/>
        <v>0.84999999999999987</v>
      </c>
      <c r="AN129">
        <f t="shared" si="59"/>
        <v>8.417530661899441E-3</v>
      </c>
      <c r="AO129" t="e">
        <f t="shared" si="60"/>
        <v>#DIV/0!</v>
      </c>
      <c r="AP129" t="e">
        <f t="shared" si="61"/>
        <v>#DIV/0!</v>
      </c>
      <c r="AQ129" t="e">
        <f t="shared" si="62"/>
        <v>#DIV/0!</v>
      </c>
      <c r="AR129" s="8">
        <v>0</v>
      </c>
      <c r="AS129" s="8">
        <v>0.5</v>
      </c>
      <c r="AT129" t="e">
        <f t="shared" si="63"/>
        <v>#DIV/0!</v>
      </c>
      <c r="AU129">
        <f t="shared" si="64"/>
        <v>5.540268262501991</v>
      </c>
      <c r="AV129">
        <f t="shared" si="65"/>
        <v>1.1540696584066232</v>
      </c>
      <c r="AW129">
        <f t="shared" si="66"/>
        <v>24.011116027832031</v>
      </c>
      <c r="AX129" s="8">
        <v>2</v>
      </c>
      <c r="AY129">
        <f t="shared" si="67"/>
        <v>4.644859790802002</v>
      </c>
      <c r="AZ129" s="8">
        <v>1</v>
      </c>
      <c r="BA129">
        <f t="shared" si="68"/>
        <v>9.2897195816040039</v>
      </c>
      <c r="BB129" s="8">
        <v>24.733360290527344</v>
      </c>
      <c r="BC129" s="8">
        <v>24.011116027832031</v>
      </c>
      <c r="BD129" s="8">
        <v>25.144603729248047</v>
      </c>
      <c r="BE129" s="8">
        <v>151.35443115234375</v>
      </c>
      <c r="BF129" s="8">
        <v>144.11671447753906</v>
      </c>
      <c r="BG129" s="8">
        <v>15.136009216308594</v>
      </c>
      <c r="BH129" s="8">
        <v>18.240806579589844</v>
      </c>
      <c r="BI129" s="8">
        <v>48.865020751953125</v>
      </c>
      <c r="BJ129" s="8">
        <v>58.888534545898437</v>
      </c>
      <c r="BK129" s="8">
        <v>350.37451171875</v>
      </c>
      <c r="BL129" s="8">
        <v>1800.320068359375</v>
      </c>
      <c r="BM129" s="8">
        <v>607.1063232421875</v>
      </c>
      <c r="BN129" s="8">
        <v>101.03200531005859</v>
      </c>
      <c r="BO129" s="8">
        <v>-0.95045900344848633</v>
      </c>
      <c r="BP129" s="8">
        <v>-1.1760725975036621</v>
      </c>
      <c r="BQ129" s="8">
        <v>0.25</v>
      </c>
      <c r="BR129" s="8">
        <v>-1.355140209197998</v>
      </c>
      <c r="BS129" s="8">
        <v>7.355140209197998</v>
      </c>
      <c r="BT129" s="8">
        <v>1</v>
      </c>
      <c r="BU129" s="8">
        <v>0</v>
      </c>
      <c r="BV129" s="8">
        <v>0.15999999642372131</v>
      </c>
      <c r="BW129" s="8">
        <v>111115</v>
      </c>
      <c r="BX129">
        <f t="shared" si="69"/>
        <v>1.7518725585937498</v>
      </c>
      <c r="BY129">
        <f t="shared" si="70"/>
        <v>5.5402682625019907E-3</v>
      </c>
      <c r="BZ129">
        <f t="shared" si="71"/>
        <v>297.16111602783201</v>
      </c>
      <c r="CA129">
        <f t="shared" si="72"/>
        <v>297.88336029052732</v>
      </c>
      <c r="CB129">
        <f t="shared" si="73"/>
        <v>288.05120449905371</v>
      </c>
      <c r="CC129">
        <f t="shared" si="74"/>
        <v>0.19129807596654883</v>
      </c>
      <c r="CD129">
        <f t="shared" si="75"/>
        <v>2.9969749256154961</v>
      </c>
      <c r="CE129">
        <f t="shared" si="76"/>
        <v>29.663619131561685</v>
      </c>
      <c r="CF129">
        <f t="shared" si="77"/>
        <v>11.422812551971841</v>
      </c>
      <c r="CG129">
        <f t="shared" si="78"/>
        <v>24.372238159179688</v>
      </c>
      <c r="CH129">
        <f t="shared" si="79"/>
        <v>3.062601347955662</v>
      </c>
      <c r="CI129">
        <f t="shared" si="80"/>
        <v>0.47340062293748147</v>
      </c>
      <c r="CJ129">
        <f t="shared" si="81"/>
        <v>1.8429052672088728</v>
      </c>
      <c r="CK129">
        <f t="shared" si="82"/>
        <v>1.2196960807467891</v>
      </c>
      <c r="CL129">
        <f t="shared" si="83"/>
        <v>0.298058803014977</v>
      </c>
      <c r="CM129">
        <f t="shared" si="84"/>
        <v>10.302030089740853</v>
      </c>
      <c r="CN129">
        <f t="shared" si="85"/>
        <v>0.70753754162620652</v>
      </c>
      <c r="CO129">
        <f t="shared" si="86"/>
        <v>62.55769973484098</v>
      </c>
      <c r="CP129">
        <f t="shared" si="87"/>
        <v>142.39012832832248</v>
      </c>
      <c r="CQ129">
        <f t="shared" si="88"/>
        <v>5.2198494647811622E-2</v>
      </c>
      <c r="CR129">
        <f t="shared" si="89"/>
        <v>0</v>
      </c>
      <c r="CS129">
        <f t="shared" si="90"/>
        <v>1530.2720581054684</v>
      </c>
      <c r="CT129">
        <f t="shared" si="91"/>
        <v>0</v>
      </c>
      <c r="CU129" t="e">
        <f t="shared" si="92"/>
        <v>#DIV/0!</v>
      </c>
      <c r="CV129" t="e">
        <f t="shared" si="93"/>
        <v>#DIV/0!</v>
      </c>
    </row>
    <row r="130" spans="1:100" hidden="1" x14ac:dyDescent="0.3">
      <c r="A130" s="4" t="str">
        <f>VLOOKUP(B130,ListCodeMtrx!A$1:B$91,2,TRUE)</f>
        <v>M2</v>
      </c>
      <c r="B130">
        <v>2</v>
      </c>
      <c r="C130" s="10">
        <v>2</v>
      </c>
      <c r="D130" s="10">
        <v>1</v>
      </c>
      <c r="E130" s="10">
        <v>1</v>
      </c>
      <c r="F130" s="1">
        <v>69</v>
      </c>
      <c r="G130" s="3">
        <v>41313</v>
      </c>
      <c r="H130" s="11">
        <v>1</v>
      </c>
      <c r="I130" s="11">
        <v>170.49011963522292</v>
      </c>
      <c r="J130" s="11">
        <v>2.3908613858334355</v>
      </c>
      <c r="K130" s="11">
        <v>159.999824058916</v>
      </c>
      <c r="L130" s="11">
        <v>256.61606833370882</v>
      </c>
      <c r="M130" s="1">
        <v>45.8</v>
      </c>
      <c r="N130" s="8">
        <v>4</v>
      </c>
      <c r="O130" s="8" t="s">
        <v>315</v>
      </c>
      <c r="P130" s="12">
        <v>0.16111111111111112</v>
      </c>
      <c r="Q130" s="12">
        <f t="shared" si="50"/>
        <v>0.42646990740740742</v>
      </c>
      <c r="R130" s="8">
        <v>1365.5</v>
      </c>
      <c r="S130" s="8">
        <v>0</v>
      </c>
      <c r="T130" s="13" t="s">
        <v>192</v>
      </c>
      <c r="U130" s="14">
        <f t="shared" si="52"/>
        <v>33.662061225679651</v>
      </c>
      <c r="V130" s="14">
        <f t="shared" si="53"/>
        <v>0.47720594453123399</v>
      </c>
      <c r="W130" s="14">
        <f t="shared" si="54"/>
        <v>256.69140208934942</v>
      </c>
      <c r="X130" s="15">
        <v>24.754058837890625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t="e">
        <f t="shared" si="55"/>
        <v>#DIV/0!</v>
      </c>
      <c r="AG130" t="e">
        <f t="shared" si="56"/>
        <v>#DIV/0!</v>
      </c>
      <c r="AH130" t="e">
        <f t="shared" si="57"/>
        <v>#DIV/0!</v>
      </c>
      <c r="AI130" s="8">
        <v>-1</v>
      </c>
      <c r="AJ130" s="8">
        <v>0.85</v>
      </c>
      <c r="AK130" s="8">
        <v>0.85</v>
      </c>
      <c r="AL130" s="8">
        <v>9.7839221954345703</v>
      </c>
      <c r="AM130">
        <f t="shared" si="58"/>
        <v>0.84999999999999987</v>
      </c>
      <c r="AN130">
        <f t="shared" si="59"/>
        <v>2.2643721161153707E-2</v>
      </c>
      <c r="AO130" t="e">
        <f t="shared" si="60"/>
        <v>#DIV/0!</v>
      </c>
      <c r="AP130" t="e">
        <f t="shared" si="61"/>
        <v>#DIV/0!</v>
      </c>
      <c r="AQ130" t="e">
        <f t="shared" si="62"/>
        <v>#DIV/0!</v>
      </c>
      <c r="AR130" s="8">
        <v>0</v>
      </c>
      <c r="AS130" s="8">
        <v>0.5</v>
      </c>
      <c r="AT130" t="e">
        <f t="shared" si="63"/>
        <v>#DIV/0!</v>
      </c>
      <c r="AU130">
        <f t="shared" si="64"/>
        <v>5.2330856309672358</v>
      </c>
      <c r="AV130">
        <f t="shared" si="65"/>
        <v>1.1352882605739585</v>
      </c>
      <c r="AW130">
        <f t="shared" si="66"/>
        <v>24.754058837890625</v>
      </c>
      <c r="AX130" s="8">
        <v>2</v>
      </c>
      <c r="AY130">
        <f t="shared" si="67"/>
        <v>4.644859790802002</v>
      </c>
      <c r="AZ130" s="8">
        <v>1</v>
      </c>
      <c r="BA130">
        <f t="shared" si="68"/>
        <v>9.2897195816040039</v>
      </c>
      <c r="BB130" s="8">
        <v>25.013128280639648</v>
      </c>
      <c r="BC130" s="8">
        <v>24.754058837890625</v>
      </c>
      <c r="BD130" s="8">
        <v>25.140745162963867</v>
      </c>
      <c r="BE130" s="8">
        <v>400.70565795898437</v>
      </c>
      <c r="BF130" s="8">
        <v>380.35409545898437</v>
      </c>
      <c r="BG130" s="8">
        <v>16.847909927368164</v>
      </c>
      <c r="BH130" s="8">
        <v>19.776044845581055</v>
      </c>
      <c r="BI130" s="8">
        <v>53.492515563964844</v>
      </c>
      <c r="BJ130" s="8">
        <v>62.789409637451172</v>
      </c>
      <c r="BK130" s="8">
        <v>350.3660888671875</v>
      </c>
      <c r="BL130" s="8">
        <v>1800.8919677734375</v>
      </c>
      <c r="BM130" s="8">
        <v>735.18951416015625</v>
      </c>
      <c r="BN130" s="8">
        <v>101.03456115722656</v>
      </c>
      <c r="BO130" s="8">
        <v>-4.8767895698547363</v>
      </c>
      <c r="BP130" s="8">
        <v>-1.2072272300720215</v>
      </c>
      <c r="BQ130" s="8">
        <v>0.25</v>
      </c>
      <c r="BR130" s="8">
        <v>-1.355140209197998</v>
      </c>
      <c r="BS130" s="8">
        <v>7.355140209197998</v>
      </c>
      <c r="BT130" s="8">
        <v>1</v>
      </c>
      <c r="BU130" s="8">
        <v>0</v>
      </c>
      <c r="BV130" s="8">
        <v>0.15999999642372131</v>
      </c>
      <c r="BW130" s="8">
        <v>111115</v>
      </c>
      <c r="BX130">
        <f t="shared" si="69"/>
        <v>1.7518304443359374</v>
      </c>
      <c r="BY130">
        <f t="shared" si="70"/>
        <v>5.2330856309672361E-3</v>
      </c>
      <c r="BZ130">
        <f t="shared" si="71"/>
        <v>297.9040588378906</v>
      </c>
      <c r="CA130">
        <f t="shared" si="72"/>
        <v>298.16312828063963</v>
      </c>
      <c r="CB130">
        <f t="shared" si="73"/>
        <v>288.14270840325844</v>
      </c>
      <c r="CC130">
        <f t="shared" si="74"/>
        <v>0.22216540336717377</v>
      </c>
      <c r="CD130">
        <f t="shared" si="75"/>
        <v>3.1333522729728727</v>
      </c>
      <c r="CE130">
        <f t="shared" si="76"/>
        <v>31.012677613325362</v>
      </c>
      <c r="CF130">
        <f t="shared" si="77"/>
        <v>11.236632767744307</v>
      </c>
      <c r="CG130">
        <f t="shared" si="78"/>
        <v>24.883593559265137</v>
      </c>
      <c r="CH130">
        <f t="shared" si="79"/>
        <v>3.157677281731567</v>
      </c>
      <c r="CI130">
        <f t="shared" si="80"/>
        <v>0.45388995702968316</v>
      </c>
      <c r="CJ130">
        <f t="shared" si="81"/>
        <v>1.9980640123989142</v>
      </c>
      <c r="CK130">
        <f t="shared" si="82"/>
        <v>1.1596132693326529</v>
      </c>
      <c r="CL130">
        <f t="shared" si="83"/>
        <v>0.28568776146437108</v>
      </c>
      <c r="CM130">
        <f t="shared" si="84"/>
        <v>25.934703162930607</v>
      </c>
      <c r="CN130">
        <f t="shared" si="85"/>
        <v>0.67487482099960672</v>
      </c>
      <c r="CO130">
        <f t="shared" si="86"/>
        <v>64.639961291476666</v>
      </c>
      <c r="CP130">
        <f t="shared" si="87"/>
        <v>375.46225967691646</v>
      </c>
      <c r="CQ130">
        <f t="shared" si="88"/>
        <v>5.7952944098605651E-2</v>
      </c>
      <c r="CR130">
        <f t="shared" si="89"/>
        <v>0</v>
      </c>
      <c r="CS130">
        <f t="shared" si="90"/>
        <v>1530.7581726074216</v>
      </c>
      <c r="CT130">
        <f t="shared" si="91"/>
        <v>0</v>
      </c>
      <c r="CU130" t="e">
        <f t="shared" si="92"/>
        <v>#DIV/0!</v>
      </c>
      <c r="CV130" t="e">
        <f t="shared" si="93"/>
        <v>#DIV/0!</v>
      </c>
    </row>
    <row r="131" spans="1:100" x14ac:dyDescent="0.3">
      <c r="A131" s="4" t="str">
        <f>VLOOKUP(B131,ListCodeMtrx!A$1:B$91,2,TRUE)</f>
        <v>M2</v>
      </c>
      <c r="B131">
        <v>2</v>
      </c>
      <c r="C131" s="10">
        <v>2</v>
      </c>
      <c r="D131" s="10">
        <v>1</v>
      </c>
      <c r="E131" s="10">
        <v>1</v>
      </c>
      <c r="F131" s="1">
        <v>69</v>
      </c>
      <c r="G131" s="3">
        <v>41313</v>
      </c>
      <c r="H131" s="11">
        <v>1</v>
      </c>
      <c r="I131" s="11">
        <v>170.49011963522292</v>
      </c>
      <c r="J131" s="11">
        <v>2.3908613858334355</v>
      </c>
      <c r="K131" s="11">
        <v>159.999824058916</v>
      </c>
      <c r="L131" s="11">
        <v>256.61606833370882</v>
      </c>
      <c r="M131" s="1">
        <v>45.8</v>
      </c>
      <c r="N131" s="8">
        <v>5</v>
      </c>
      <c r="O131" s="8" t="s">
        <v>316</v>
      </c>
      <c r="P131" s="12">
        <v>0.16111111111111112</v>
      </c>
      <c r="Q131" s="12">
        <f t="shared" si="50"/>
        <v>0.42888888888888888</v>
      </c>
      <c r="R131" s="8">
        <v>1574</v>
      </c>
      <c r="S131" s="8">
        <v>0</v>
      </c>
      <c r="T131" s="13">
        <v>800</v>
      </c>
      <c r="U131" s="14">
        <f t="shared" si="52"/>
        <v>50.925109083309181</v>
      </c>
      <c r="V131" s="14">
        <f t="shared" si="53"/>
        <v>0.461866160531134</v>
      </c>
      <c r="W131" s="14">
        <f t="shared" si="54"/>
        <v>572.94077449484246</v>
      </c>
      <c r="X131" s="15">
        <v>25.234394073486328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t="e">
        <f t="shared" si="55"/>
        <v>#DIV/0!</v>
      </c>
      <c r="AG131" t="e">
        <f t="shared" si="56"/>
        <v>#DIV/0!</v>
      </c>
      <c r="AH131" t="e">
        <f t="shared" si="57"/>
        <v>#DIV/0!</v>
      </c>
      <c r="AI131" s="8">
        <v>-1</v>
      </c>
      <c r="AJ131" s="8">
        <v>0.85</v>
      </c>
      <c r="AK131" s="8">
        <v>0.85</v>
      </c>
      <c r="AL131" s="8">
        <v>10.018235206604004</v>
      </c>
      <c r="AM131">
        <f t="shared" si="58"/>
        <v>0.84999999999999987</v>
      </c>
      <c r="AN131">
        <f t="shared" si="59"/>
        <v>3.3957973766010348E-2</v>
      </c>
      <c r="AO131" t="e">
        <f t="shared" si="60"/>
        <v>#DIV/0!</v>
      </c>
      <c r="AP131" t="e">
        <f t="shared" si="61"/>
        <v>#DIV/0!</v>
      </c>
      <c r="AQ131" t="e">
        <f t="shared" si="62"/>
        <v>#DIV/0!</v>
      </c>
      <c r="AR131" s="8">
        <v>0</v>
      </c>
      <c r="AS131" s="8">
        <v>0.5</v>
      </c>
      <c r="AT131" t="e">
        <f t="shared" si="63"/>
        <v>#DIV/0!</v>
      </c>
      <c r="AU131">
        <f t="shared" si="64"/>
        <v>4.985837534195352</v>
      </c>
      <c r="AV131">
        <f t="shared" si="65"/>
        <v>1.1145753854416101</v>
      </c>
      <c r="AW131">
        <f t="shared" si="66"/>
        <v>25.234394073486328</v>
      </c>
      <c r="AX131" s="8">
        <v>2</v>
      </c>
      <c r="AY131">
        <f t="shared" si="67"/>
        <v>4.644859790802002</v>
      </c>
      <c r="AZ131" s="8">
        <v>1</v>
      </c>
      <c r="BA131">
        <f t="shared" si="68"/>
        <v>9.2897195816040039</v>
      </c>
      <c r="BB131" s="8">
        <v>25.137357711791992</v>
      </c>
      <c r="BC131" s="8">
        <v>25.234394073486328</v>
      </c>
      <c r="BD131" s="8">
        <v>25.134567260742187</v>
      </c>
      <c r="BE131" s="8">
        <v>800.204833984375</v>
      </c>
      <c r="BF131" s="8">
        <v>768.94793701171875</v>
      </c>
      <c r="BG131" s="8">
        <v>18.097236633300781</v>
      </c>
      <c r="BH131" s="8">
        <v>20.883762359619141</v>
      </c>
      <c r="BI131" s="8">
        <v>57.030708312988281</v>
      </c>
      <c r="BJ131" s="8">
        <v>65.812026977539062</v>
      </c>
      <c r="BK131" s="8">
        <v>350.3800048828125</v>
      </c>
      <c r="BL131" s="8">
        <v>1798.940185546875</v>
      </c>
      <c r="BM131" s="8">
        <v>639.6376953125</v>
      </c>
      <c r="BN131" s="8">
        <v>101.02626037597656</v>
      </c>
      <c r="BO131" s="8">
        <v>-14.971698760986328</v>
      </c>
      <c r="BP131" s="8">
        <v>-1.2160296440124512</v>
      </c>
      <c r="BQ131" s="8">
        <v>0.25</v>
      </c>
      <c r="BR131" s="8">
        <v>-1.355140209197998</v>
      </c>
      <c r="BS131" s="8">
        <v>7.355140209197998</v>
      </c>
      <c r="BT131" s="8">
        <v>1</v>
      </c>
      <c r="BU131" s="8">
        <v>0</v>
      </c>
      <c r="BV131" s="8">
        <v>0.15999999642372131</v>
      </c>
      <c r="BW131" s="8">
        <v>111115</v>
      </c>
      <c r="BX131">
        <f t="shared" si="69"/>
        <v>1.7519000244140623</v>
      </c>
      <c r="BY131">
        <f t="shared" si="70"/>
        <v>4.9858375341953519E-3</v>
      </c>
      <c r="BZ131">
        <f t="shared" si="71"/>
        <v>298.38439407348631</v>
      </c>
      <c r="CA131">
        <f t="shared" si="72"/>
        <v>298.28735771179197</v>
      </c>
      <c r="CB131">
        <f t="shared" si="73"/>
        <v>287.83042325398856</v>
      </c>
      <c r="CC131">
        <f t="shared" si="74"/>
        <v>0.24615062269497295</v>
      </c>
      <c r="CD131">
        <f t="shared" si="75"/>
        <v>3.2243837992145119</v>
      </c>
      <c r="CE131">
        <f t="shared" si="76"/>
        <v>31.916293716254895</v>
      </c>
      <c r="CF131">
        <f t="shared" si="77"/>
        <v>11.032531356635754</v>
      </c>
      <c r="CG131">
        <f t="shared" si="78"/>
        <v>25.18587589263916</v>
      </c>
      <c r="CH131">
        <f t="shared" si="79"/>
        <v>3.2150850692017934</v>
      </c>
      <c r="CI131">
        <f t="shared" si="80"/>
        <v>0.43999070807809904</v>
      </c>
      <c r="CJ131">
        <f t="shared" si="81"/>
        <v>2.1098084137729018</v>
      </c>
      <c r="CK131">
        <f t="shared" si="82"/>
        <v>1.1052766554288915</v>
      </c>
      <c r="CL131">
        <f t="shared" si="83"/>
        <v>0.27687931368787444</v>
      </c>
      <c r="CM131">
        <f t="shared" si="84"/>
        <v>57.882063864129627</v>
      </c>
      <c r="CN131">
        <f t="shared" si="85"/>
        <v>0.74509696549990334</v>
      </c>
      <c r="CO131">
        <f t="shared" si="86"/>
        <v>66.177202490489776</v>
      </c>
      <c r="CP131">
        <f t="shared" si="87"/>
        <v>761.54740175782285</v>
      </c>
      <c r="CQ131">
        <f t="shared" si="88"/>
        <v>4.4253072728992655E-2</v>
      </c>
      <c r="CR131">
        <f t="shared" si="89"/>
        <v>0</v>
      </c>
      <c r="CS131">
        <f t="shared" si="90"/>
        <v>1529.0991577148436</v>
      </c>
      <c r="CT131">
        <f t="shared" si="91"/>
        <v>0</v>
      </c>
      <c r="CU131" t="e">
        <f t="shared" si="92"/>
        <v>#DIV/0!</v>
      </c>
      <c r="CV131" t="e">
        <f t="shared" si="93"/>
        <v>#DIV/0!</v>
      </c>
    </row>
    <row r="132" spans="1:100" x14ac:dyDescent="0.3">
      <c r="A132" s="4" t="str">
        <f>VLOOKUP(B132,ListCodeMtrx!A$1:B$91,2,TRUE)</f>
        <v>M2</v>
      </c>
      <c r="B132" s="5">
        <v>2</v>
      </c>
      <c r="C132" s="10">
        <v>2</v>
      </c>
      <c r="D132" s="10">
        <v>1</v>
      </c>
      <c r="E132" s="10">
        <v>1</v>
      </c>
      <c r="F132" s="1">
        <v>69</v>
      </c>
      <c r="G132" s="17">
        <v>41313</v>
      </c>
      <c r="H132" s="11">
        <v>1</v>
      </c>
      <c r="I132" s="11">
        <v>170.49011963522292</v>
      </c>
      <c r="J132" s="11">
        <v>2.3908613858334355</v>
      </c>
      <c r="K132" s="11">
        <v>159.999824058916</v>
      </c>
      <c r="L132" s="11">
        <v>256.61606833370882</v>
      </c>
      <c r="M132" s="1">
        <v>45.8</v>
      </c>
      <c r="N132" s="19">
        <v>6</v>
      </c>
      <c r="O132" s="19" t="s">
        <v>317</v>
      </c>
      <c r="P132" s="12">
        <v>0.16111111111111112</v>
      </c>
      <c r="Q132" s="12">
        <f t="shared" si="50"/>
        <v>0.43172453703703706</v>
      </c>
      <c r="R132" s="19">
        <v>1810</v>
      </c>
      <c r="S132" s="19">
        <v>0</v>
      </c>
      <c r="T132" s="21">
        <v>400</v>
      </c>
      <c r="U132" s="5">
        <f t="shared" si="52"/>
        <v>32.379134903821772</v>
      </c>
      <c r="V132" s="5">
        <f t="shared" si="53"/>
        <v>0.43970464768373391</v>
      </c>
      <c r="W132" s="5">
        <f t="shared" si="54"/>
        <v>250.55976522832873</v>
      </c>
      <c r="X132" s="5">
        <v>25.083806991577148</v>
      </c>
      <c r="Y132" s="19">
        <v>1</v>
      </c>
      <c r="Z132" s="19">
        <v>1</v>
      </c>
      <c r="AA132" s="19">
        <v>0</v>
      </c>
      <c r="AB132" s="19">
        <v>0</v>
      </c>
      <c r="AC132" s="19">
        <v>287.046630859375</v>
      </c>
      <c r="AD132" s="19">
        <v>584.92681884765625</v>
      </c>
      <c r="AE132" s="19">
        <v>369.826171875</v>
      </c>
      <c r="AF132" s="5" t="e">
        <f t="shared" si="55"/>
        <v>#DIV/0!</v>
      </c>
      <c r="AG132" s="5">
        <f t="shared" si="56"/>
        <v>0.50926060900254932</v>
      </c>
      <c r="AH132" s="5">
        <f t="shared" si="57"/>
        <v>0.36773941635368756</v>
      </c>
      <c r="AI132" s="19">
        <v>-1</v>
      </c>
      <c r="AJ132" s="19">
        <v>0.85</v>
      </c>
      <c r="AK132" s="19">
        <v>0.85</v>
      </c>
      <c r="AL132" s="19">
        <v>10.018235206604004</v>
      </c>
      <c r="AM132" s="5">
        <f t="shared" si="58"/>
        <v>0.84999999999999987</v>
      </c>
      <c r="AN132" s="5">
        <f t="shared" si="59"/>
        <v>2.1799389876543823E-2</v>
      </c>
      <c r="AO132" s="5">
        <f t="shared" si="60"/>
        <v>0.72210457642492965</v>
      </c>
      <c r="AP132" s="5">
        <f t="shared" si="61"/>
        <v>2.0377414537020422</v>
      </c>
      <c r="AQ132" s="5">
        <f t="shared" si="62"/>
        <v>-1</v>
      </c>
      <c r="AR132" s="19">
        <v>1801.4068603515625</v>
      </c>
      <c r="AS132" s="19">
        <v>0.5</v>
      </c>
      <c r="AT132" s="5">
        <f t="shared" si="63"/>
        <v>281.54053066251521</v>
      </c>
      <c r="AU132" s="5">
        <f t="shared" si="64"/>
        <v>4.8676793359704256</v>
      </c>
      <c r="AV132" s="5">
        <f t="shared" si="65"/>
        <v>1.1408541325824877</v>
      </c>
      <c r="AW132" s="5">
        <f t="shared" si="66"/>
        <v>25.083806991577148</v>
      </c>
      <c r="AX132" s="19">
        <v>2</v>
      </c>
      <c r="AY132" s="5">
        <f t="shared" si="67"/>
        <v>4.644859790802002</v>
      </c>
      <c r="AZ132" s="19">
        <v>1</v>
      </c>
      <c r="BA132" s="5">
        <f t="shared" si="68"/>
        <v>9.2897195816040039</v>
      </c>
      <c r="BB132" s="19">
        <v>24.992458343505859</v>
      </c>
      <c r="BC132" s="19">
        <v>25.083806991577148</v>
      </c>
      <c r="BD132" s="19">
        <v>25.133474349975586</v>
      </c>
      <c r="BE132" s="19">
        <v>398.49658203125</v>
      </c>
      <c r="BF132" s="19">
        <v>378.9573974609375</v>
      </c>
      <c r="BG132" s="19">
        <v>17.61686897277832</v>
      </c>
      <c r="BH132" s="19">
        <v>20.339420318603516</v>
      </c>
      <c r="BI132" s="19">
        <v>55.996433258056641</v>
      </c>
      <c r="BJ132" s="19">
        <v>64.650253295898437</v>
      </c>
      <c r="BK132" s="19">
        <v>350.30917358398437</v>
      </c>
      <c r="BL132" s="19">
        <v>1801.4068603515625</v>
      </c>
      <c r="BM132" s="19">
        <v>536.41241455078125</v>
      </c>
      <c r="BN132" s="19">
        <v>101.02281188964844</v>
      </c>
      <c r="BO132" s="19">
        <v>-4.6041450500488281</v>
      </c>
      <c r="BP132" s="19">
        <v>-1.2223143577575684</v>
      </c>
      <c r="BQ132" s="19">
        <v>0.25</v>
      </c>
      <c r="BR132" s="19">
        <v>-1.355140209197998</v>
      </c>
      <c r="BS132" s="19">
        <v>7.355140209197998</v>
      </c>
      <c r="BT132" s="19">
        <v>1</v>
      </c>
      <c r="BU132" s="19">
        <v>0</v>
      </c>
      <c r="BV132" s="19">
        <v>0.15999999642372131</v>
      </c>
      <c r="BW132" s="19">
        <v>111115</v>
      </c>
      <c r="BX132" s="5">
        <f t="shared" si="69"/>
        <v>1.7515458679199216</v>
      </c>
      <c r="BY132" s="5">
        <f t="shared" si="70"/>
        <v>4.8676793359704257E-3</v>
      </c>
      <c r="BZ132" s="5">
        <f t="shared" si="71"/>
        <v>298.23380699157713</v>
      </c>
      <c r="CA132" s="5">
        <f t="shared" si="72"/>
        <v>298.14245834350584</v>
      </c>
      <c r="CB132" s="5">
        <f t="shared" si="73"/>
        <v>288.22509121391704</v>
      </c>
      <c r="CC132" s="5">
        <f t="shared" si="74"/>
        <v>0.26705466942094541</v>
      </c>
      <c r="CD132" s="5">
        <f t="shared" si="75"/>
        <v>3.1955995653732638</v>
      </c>
      <c r="CE132" s="5">
        <f t="shared" si="76"/>
        <v>31.632455141557084</v>
      </c>
      <c r="CF132" s="5">
        <f t="shared" si="77"/>
        <v>11.293034822953569</v>
      </c>
      <c r="CG132" s="5">
        <f t="shared" si="78"/>
        <v>25.038132667541504</v>
      </c>
      <c r="CH132" s="5">
        <f t="shared" si="79"/>
        <v>3.1869135649382465</v>
      </c>
      <c r="CI132" s="5">
        <f t="shared" si="80"/>
        <v>0.41983294997189197</v>
      </c>
      <c r="CJ132" s="5">
        <f t="shared" si="81"/>
        <v>2.0547454327907761</v>
      </c>
      <c r="CK132" s="5">
        <f t="shared" si="82"/>
        <v>1.1321681321474704</v>
      </c>
      <c r="CL132" s="5">
        <f t="shared" si="83"/>
        <v>0.26411140265124039</v>
      </c>
      <c r="CM132" s="5">
        <f t="shared" si="84"/>
        <v>25.31225202977593</v>
      </c>
      <c r="CN132" s="5">
        <f t="shared" si="85"/>
        <v>0.66118188194005667</v>
      </c>
      <c r="CO132" s="5">
        <f t="shared" si="86"/>
        <v>65.003226732556897</v>
      </c>
      <c r="CP132" s="5">
        <f t="shared" si="87"/>
        <v>374.25199901094339</v>
      </c>
      <c r="CQ132" s="5">
        <f t="shared" si="88"/>
        <v>5.6238797738409112E-2</v>
      </c>
      <c r="CR132" s="5">
        <f t="shared" si="89"/>
        <v>0</v>
      </c>
      <c r="CS132" s="5">
        <f t="shared" si="90"/>
        <v>1531.1958312988279</v>
      </c>
      <c r="CT132" s="5">
        <f t="shared" si="91"/>
        <v>297.88018798828125</v>
      </c>
      <c r="CU132" s="5">
        <f t="shared" si="92"/>
        <v>0.36773941635368756</v>
      </c>
      <c r="CV132" s="5" t="e">
        <f t="shared" si="93"/>
        <v>#DIV/0!</v>
      </c>
    </row>
    <row r="133" spans="1:100" s="5" customFormat="1" hidden="1" x14ac:dyDescent="0.3">
      <c r="A133" s="4" t="str">
        <f>VLOOKUP(B133,ListCodeMtrx!A$1:B$91,2,TRUE)</f>
        <v>M9</v>
      </c>
      <c r="B133">
        <v>9</v>
      </c>
      <c r="C133" s="10">
        <v>9</v>
      </c>
      <c r="D133" s="10">
        <v>1</v>
      </c>
      <c r="E133" s="10">
        <v>2</v>
      </c>
      <c r="F133" s="1">
        <v>69</v>
      </c>
      <c r="G133" s="3">
        <v>41313</v>
      </c>
      <c r="H133" s="11">
        <v>1</v>
      </c>
      <c r="I133" s="11">
        <v>169.58292384133469</v>
      </c>
      <c r="J133" s="11">
        <v>1.7611114495192857</v>
      </c>
      <c r="K133" s="11">
        <v>163.17870907585558</v>
      </c>
      <c r="L133" s="11">
        <v>242.63456514055019</v>
      </c>
      <c r="M133" s="1">
        <v>52.6</v>
      </c>
      <c r="N133" s="8">
        <v>7</v>
      </c>
      <c r="O133" s="8" t="s">
        <v>318</v>
      </c>
      <c r="P133" s="12">
        <v>0.16111111111111112</v>
      </c>
      <c r="Q133" s="12">
        <f t="shared" si="50"/>
        <v>0.43885416666666666</v>
      </c>
      <c r="R133" s="8">
        <v>2435</v>
      </c>
      <c r="S133" s="8">
        <v>0</v>
      </c>
      <c r="T133" s="13" t="s">
        <v>747</v>
      </c>
      <c r="U133">
        <f t="shared" si="52"/>
        <v>33.51087931153647</v>
      </c>
      <c r="V133">
        <f t="shared" si="53"/>
        <v>0.53775842848219013</v>
      </c>
      <c r="W133">
        <f t="shared" si="54"/>
        <v>268.08522219764797</v>
      </c>
      <c r="X133">
        <v>23.824775695800781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t="e">
        <f t="shared" si="55"/>
        <v>#DIV/0!</v>
      </c>
      <c r="AG133" t="e">
        <f t="shared" si="56"/>
        <v>#DIV/0!</v>
      </c>
      <c r="AH133" t="e">
        <f t="shared" si="57"/>
        <v>#DIV/0!</v>
      </c>
      <c r="AI133" s="8">
        <v>-1</v>
      </c>
      <c r="AJ133" s="8">
        <v>0.85</v>
      </c>
      <c r="AK133" s="8">
        <v>0.85</v>
      </c>
      <c r="AL133" s="8">
        <v>9.8076972961425781</v>
      </c>
      <c r="AM133">
        <f t="shared" si="58"/>
        <v>0.84999999999999987</v>
      </c>
      <c r="AN133">
        <f t="shared" si="59"/>
        <v>2.255919923556246E-2</v>
      </c>
      <c r="AO133" t="e">
        <f t="shared" si="60"/>
        <v>#DIV/0!</v>
      </c>
      <c r="AP133" t="e">
        <f t="shared" si="61"/>
        <v>#DIV/0!</v>
      </c>
      <c r="AQ133" t="e">
        <f t="shared" si="62"/>
        <v>#DIV/0!</v>
      </c>
      <c r="AR133" s="8">
        <v>1801.4068603515625</v>
      </c>
      <c r="AS133" s="8">
        <v>0.5</v>
      </c>
      <c r="AT133" t="e">
        <f t="shared" si="63"/>
        <v>#DIV/0!</v>
      </c>
      <c r="AU133">
        <f t="shared" si="64"/>
        <v>5.6838415289632671</v>
      </c>
      <c r="AV133">
        <f t="shared" si="65"/>
        <v>1.102277003727121</v>
      </c>
      <c r="AW133">
        <f t="shared" si="66"/>
        <v>23.824775695800781</v>
      </c>
      <c r="AX133" s="8">
        <v>2</v>
      </c>
      <c r="AY133">
        <f t="shared" si="67"/>
        <v>4.644859790802002</v>
      </c>
      <c r="AZ133" s="8">
        <v>1</v>
      </c>
      <c r="BA133">
        <f t="shared" si="68"/>
        <v>9.2897195816040039</v>
      </c>
      <c r="BB133" s="8">
        <v>24.720502853393555</v>
      </c>
      <c r="BC133" s="8">
        <v>23.824775695800781</v>
      </c>
      <c r="BD133" s="8">
        <v>25.140583038330078</v>
      </c>
      <c r="BE133" s="8">
        <v>398.82559204101562</v>
      </c>
      <c r="BF133" s="8">
        <v>378.47061157226562</v>
      </c>
      <c r="BG133" s="8">
        <v>15.245546340942383</v>
      </c>
      <c r="BH133" s="8">
        <v>18.429946899414063</v>
      </c>
      <c r="BI133" s="8">
        <v>49.238044738769531</v>
      </c>
      <c r="BJ133" s="8">
        <v>59.522598266601563</v>
      </c>
      <c r="BK133" s="8">
        <v>350.40118408203125</v>
      </c>
      <c r="BL133" s="8">
        <v>1799.755126953125</v>
      </c>
      <c r="BM133" s="8">
        <v>592.4923095703125</v>
      </c>
      <c r="BN133" s="8">
        <v>100.99420928955078</v>
      </c>
      <c r="BO133" s="8">
        <v>-4.8560371398925781</v>
      </c>
      <c r="BP133" s="8">
        <v>-1.1125693321228027</v>
      </c>
      <c r="BQ133" s="8">
        <v>0.25</v>
      </c>
      <c r="BR133" s="8">
        <v>-1.355140209197998</v>
      </c>
      <c r="BS133" s="8">
        <v>7.355140209197998</v>
      </c>
      <c r="BT133" s="8">
        <v>1</v>
      </c>
      <c r="BU133" s="8">
        <v>0</v>
      </c>
      <c r="BV133" s="8">
        <v>0.15999999642372131</v>
      </c>
      <c r="BW133" s="8">
        <v>111115</v>
      </c>
      <c r="BX133">
        <f t="shared" si="69"/>
        <v>1.7520059204101559</v>
      </c>
      <c r="BY133">
        <f t="shared" si="70"/>
        <v>5.6838415289632675E-3</v>
      </c>
      <c r="BZ133">
        <f t="shared" si="71"/>
        <v>296.97477569580076</v>
      </c>
      <c r="CA133">
        <f t="shared" si="72"/>
        <v>297.87050285339353</v>
      </c>
      <c r="CB133">
        <f t="shared" si="73"/>
        <v>287.9608138760741</v>
      </c>
      <c r="CC133">
        <f t="shared" si="74"/>
        <v>0.17486742684400075</v>
      </c>
      <c r="CD133">
        <f t="shared" si="75"/>
        <v>2.9635949180818524</v>
      </c>
      <c r="CE133">
        <f t="shared" si="76"/>
        <v>29.344206355289288</v>
      </c>
      <c r="CF133">
        <f t="shared" si="77"/>
        <v>10.914259455875225</v>
      </c>
      <c r="CG133">
        <f t="shared" si="78"/>
        <v>24.272639274597168</v>
      </c>
      <c r="CH133">
        <f t="shared" si="79"/>
        <v>3.044377062766733</v>
      </c>
      <c r="CI133">
        <f t="shared" si="80"/>
        <v>0.50833235120103648</v>
      </c>
      <c r="CJ133">
        <f t="shared" si="81"/>
        <v>1.8613179143547314</v>
      </c>
      <c r="CK133">
        <f t="shared" si="82"/>
        <v>1.1830591484120017</v>
      </c>
      <c r="CL133">
        <f t="shared" si="83"/>
        <v>0.32022661659471424</v>
      </c>
      <c r="CM133">
        <f t="shared" si="84"/>
        <v>27.075055038064985</v>
      </c>
      <c r="CN133">
        <f t="shared" si="85"/>
        <v>0.70833828043861069</v>
      </c>
      <c r="CO133">
        <f t="shared" si="86"/>
        <v>63.980940653311592</v>
      </c>
      <c r="CP133">
        <f t="shared" si="87"/>
        <v>373.60074583808779</v>
      </c>
      <c r="CQ133">
        <f t="shared" si="88"/>
        <v>5.7389006964159023E-2</v>
      </c>
      <c r="CR133">
        <f t="shared" si="89"/>
        <v>0</v>
      </c>
      <c r="CS133">
        <f t="shared" si="90"/>
        <v>1529.7918579101561</v>
      </c>
      <c r="CT133">
        <f t="shared" si="91"/>
        <v>0</v>
      </c>
      <c r="CU133" t="e">
        <f t="shared" si="92"/>
        <v>#DIV/0!</v>
      </c>
      <c r="CV133" t="e">
        <f t="shared" si="93"/>
        <v>#DIV/0!</v>
      </c>
    </row>
    <row r="134" spans="1:100" x14ac:dyDescent="0.3">
      <c r="A134" s="4" t="str">
        <f>VLOOKUP(B134,ListCodeMtrx!A$1:B$91,2,TRUE)</f>
        <v>M9</v>
      </c>
      <c r="B134">
        <v>9</v>
      </c>
      <c r="C134" s="10">
        <v>9</v>
      </c>
      <c r="D134" s="10">
        <v>1</v>
      </c>
      <c r="E134" s="10">
        <v>2</v>
      </c>
      <c r="F134" s="1">
        <v>69</v>
      </c>
      <c r="G134" s="3">
        <v>41313</v>
      </c>
      <c r="H134" s="11">
        <v>1</v>
      </c>
      <c r="I134" s="11">
        <v>169.58292384133469</v>
      </c>
      <c r="J134" s="11">
        <v>1.7611114495192857</v>
      </c>
      <c r="K134" s="11">
        <v>163.17870907585558</v>
      </c>
      <c r="L134" s="11">
        <v>242.63456514055019</v>
      </c>
      <c r="M134" s="1">
        <v>52.6</v>
      </c>
      <c r="N134" s="8">
        <v>8</v>
      </c>
      <c r="O134" s="8" t="s">
        <v>319</v>
      </c>
      <c r="P134" s="12">
        <v>0.16111111111111112</v>
      </c>
      <c r="Q134" s="12">
        <f t="shared" si="50"/>
        <v>0.4412152777777778</v>
      </c>
      <c r="R134" s="8">
        <v>2639</v>
      </c>
      <c r="S134" s="8">
        <v>0</v>
      </c>
      <c r="T134" s="13">
        <v>50</v>
      </c>
      <c r="U134" s="14">
        <f t="shared" si="52"/>
        <v>-0.58072210528499468</v>
      </c>
      <c r="V134" s="14">
        <f t="shared" si="53"/>
        <v>0.50395851396904812</v>
      </c>
      <c r="W134" s="14">
        <f t="shared" si="54"/>
        <v>48.280394481156215</v>
      </c>
      <c r="X134" s="15">
        <v>23.82581901550293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t="e">
        <f t="shared" si="55"/>
        <v>#DIV/0!</v>
      </c>
      <c r="AG134" t="e">
        <f t="shared" si="56"/>
        <v>#DIV/0!</v>
      </c>
      <c r="AH134" t="e">
        <f t="shared" si="57"/>
        <v>#DIV/0!</v>
      </c>
      <c r="AI134" s="8">
        <v>-1</v>
      </c>
      <c r="AJ134" s="8">
        <v>0.85</v>
      </c>
      <c r="AK134" s="8">
        <v>0.85</v>
      </c>
      <c r="AL134" s="8">
        <v>9.8076972961425781</v>
      </c>
      <c r="AM134">
        <f t="shared" si="58"/>
        <v>0.84999999999999987</v>
      </c>
      <c r="AN134">
        <f t="shared" si="59"/>
        <v>2.7395339970080247E-4</v>
      </c>
      <c r="AO134" t="e">
        <f t="shared" si="60"/>
        <v>#DIV/0!</v>
      </c>
      <c r="AP134" t="e">
        <f t="shared" si="61"/>
        <v>#DIV/0!</v>
      </c>
      <c r="AQ134" t="e">
        <f t="shared" si="62"/>
        <v>#DIV/0!</v>
      </c>
      <c r="AR134" s="8">
        <v>1801.4068603515625</v>
      </c>
      <c r="AS134" s="8">
        <v>0.5</v>
      </c>
      <c r="AT134" t="e">
        <f t="shared" si="63"/>
        <v>#DIV/0!</v>
      </c>
      <c r="AU134">
        <f t="shared" si="64"/>
        <v>5.5711916489150148</v>
      </c>
      <c r="AV134">
        <f t="shared" si="65"/>
        <v>1.149327121891681</v>
      </c>
      <c r="AW134">
        <f t="shared" si="66"/>
        <v>23.82581901550293</v>
      </c>
      <c r="AX134" s="8">
        <v>2</v>
      </c>
      <c r="AY134">
        <f t="shared" si="67"/>
        <v>4.644859790802002</v>
      </c>
      <c r="AZ134" s="8">
        <v>1</v>
      </c>
      <c r="BA134">
        <f t="shared" si="68"/>
        <v>9.2897195816040039</v>
      </c>
      <c r="BB134" s="8">
        <v>24.642580032348633</v>
      </c>
      <c r="BC134" s="8">
        <v>23.82581901550293</v>
      </c>
      <c r="BD134" s="8">
        <v>25.139982223510742</v>
      </c>
      <c r="BE134" s="8">
        <v>47.053874969482422</v>
      </c>
      <c r="BF134" s="8">
        <v>47.235004425048828</v>
      </c>
      <c r="BG134" s="8">
        <v>14.843451499938965</v>
      </c>
      <c r="BH134" s="8">
        <v>17.9639892578125</v>
      </c>
      <c r="BI134" s="8">
        <v>48.168350219726563</v>
      </c>
      <c r="BJ134" s="8">
        <v>58.294776916503906</v>
      </c>
      <c r="BK134" s="8">
        <v>350.65179443359375</v>
      </c>
      <c r="BL134" s="8">
        <v>1800.5548095703125</v>
      </c>
      <c r="BM134" s="8">
        <v>770.38397216796875</v>
      </c>
      <c r="BN134" s="8">
        <v>101.00505828857422</v>
      </c>
      <c r="BO134" s="8">
        <v>0.67899322509765625</v>
      </c>
      <c r="BP134" s="8">
        <v>-1.1736159324645996</v>
      </c>
      <c r="BQ134" s="8">
        <v>0.25</v>
      </c>
      <c r="BR134" s="8">
        <v>-1.355140209197998</v>
      </c>
      <c r="BS134" s="8">
        <v>7.355140209197998</v>
      </c>
      <c r="BT134" s="8">
        <v>1</v>
      </c>
      <c r="BU134" s="8">
        <v>0</v>
      </c>
      <c r="BV134" s="8">
        <v>0.15999999642372131</v>
      </c>
      <c r="BW134" s="8">
        <v>111135</v>
      </c>
      <c r="BX134">
        <f t="shared" si="69"/>
        <v>1.7532589721679686</v>
      </c>
      <c r="BY134">
        <f t="shared" si="70"/>
        <v>5.5711916489150151E-3</v>
      </c>
      <c r="BZ134">
        <f t="shared" si="71"/>
        <v>296.97581901550291</v>
      </c>
      <c r="CA134">
        <f t="shared" si="72"/>
        <v>297.79258003234861</v>
      </c>
      <c r="CB134">
        <f t="shared" si="73"/>
        <v>288.08876309196421</v>
      </c>
      <c r="CC134">
        <f t="shared" si="74"/>
        <v>0.19033143468728303</v>
      </c>
      <c r="CD134">
        <f t="shared" si="75"/>
        <v>2.9637809039723537</v>
      </c>
      <c r="CE134">
        <f t="shared" si="76"/>
        <v>29.342895833045812</v>
      </c>
      <c r="CF134">
        <f t="shared" si="77"/>
        <v>11.378906575233312</v>
      </c>
      <c r="CG134">
        <f t="shared" si="78"/>
        <v>24.234199523925781</v>
      </c>
      <c r="CH134">
        <f t="shared" si="79"/>
        <v>3.03736887760483</v>
      </c>
      <c r="CI134">
        <f t="shared" si="80"/>
        <v>0.47802605209686416</v>
      </c>
      <c r="CJ134">
        <f t="shared" si="81"/>
        <v>1.8144537820806728</v>
      </c>
      <c r="CK134">
        <f t="shared" si="82"/>
        <v>1.2229150955241572</v>
      </c>
      <c r="CL134">
        <f t="shared" si="83"/>
        <v>0.30099273193024578</v>
      </c>
      <c r="CM134">
        <f t="shared" si="84"/>
        <v>4.87656405876454</v>
      </c>
      <c r="CN134">
        <f t="shared" si="85"/>
        <v>1.022131681129959</v>
      </c>
      <c r="CO134">
        <f t="shared" si="86"/>
        <v>62.3252534030714</v>
      </c>
      <c r="CP134">
        <f t="shared" si="87"/>
        <v>47.319396083510426</v>
      </c>
      <c r="CQ134">
        <f t="shared" si="88"/>
        <v>-7.6487984556643449E-3</v>
      </c>
      <c r="CR134">
        <f t="shared" si="89"/>
        <v>0</v>
      </c>
      <c r="CS134">
        <f t="shared" si="90"/>
        <v>1530.4715881347654</v>
      </c>
      <c r="CT134">
        <f t="shared" si="91"/>
        <v>0</v>
      </c>
      <c r="CU134" t="e">
        <f t="shared" si="92"/>
        <v>#DIV/0!</v>
      </c>
      <c r="CV134" t="e">
        <f t="shared" si="93"/>
        <v>#DIV/0!</v>
      </c>
    </row>
    <row r="135" spans="1:100" x14ac:dyDescent="0.3">
      <c r="A135" s="4" t="str">
        <f>VLOOKUP(B135,ListCodeMtrx!A$1:B$91,2,TRUE)</f>
        <v>M9</v>
      </c>
      <c r="B135">
        <v>9</v>
      </c>
      <c r="C135" s="10">
        <v>9</v>
      </c>
      <c r="D135" s="10">
        <v>1</v>
      </c>
      <c r="E135" s="10">
        <v>2</v>
      </c>
      <c r="F135" s="1">
        <v>69</v>
      </c>
      <c r="G135" s="3">
        <v>41313</v>
      </c>
      <c r="H135" s="11">
        <v>1</v>
      </c>
      <c r="I135" s="11">
        <v>169.58292384133469</v>
      </c>
      <c r="J135" s="11">
        <v>1.7611114495192857</v>
      </c>
      <c r="K135" s="11">
        <v>163.17870907585558</v>
      </c>
      <c r="L135" s="11">
        <v>242.63456514055019</v>
      </c>
      <c r="M135" s="1">
        <v>52.6</v>
      </c>
      <c r="N135" s="8">
        <v>9</v>
      </c>
      <c r="O135" s="8" t="s">
        <v>320</v>
      </c>
      <c r="P135" s="12">
        <v>0.16111111111111112</v>
      </c>
      <c r="Q135" s="12">
        <f t="shared" si="50"/>
        <v>0.44353009259259257</v>
      </c>
      <c r="R135" s="8">
        <v>2839</v>
      </c>
      <c r="S135" s="8">
        <v>0</v>
      </c>
      <c r="T135" s="13">
        <v>150</v>
      </c>
      <c r="U135" s="14">
        <f t="shared" si="52"/>
        <v>12.52305148390472</v>
      </c>
      <c r="V135" s="14">
        <f t="shared" si="53"/>
        <v>0.49016415679877195</v>
      </c>
      <c r="W135" s="14">
        <f t="shared" si="54"/>
        <v>99.499733844436463</v>
      </c>
      <c r="X135" s="15">
        <v>24.002414703369141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t="e">
        <f t="shared" si="55"/>
        <v>#DIV/0!</v>
      </c>
      <c r="AG135" t="e">
        <f t="shared" si="56"/>
        <v>#DIV/0!</v>
      </c>
      <c r="AH135" t="e">
        <f t="shared" si="57"/>
        <v>#DIV/0!</v>
      </c>
      <c r="AI135" s="8">
        <v>-1</v>
      </c>
      <c r="AJ135" s="8">
        <v>0.85</v>
      </c>
      <c r="AK135" s="8">
        <v>0.85</v>
      </c>
      <c r="AL135" s="8">
        <v>9.8076972961425781</v>
      </c>
      <c r="AM135">
        <f t="shared" si="58"/>
        <v>0.84999999999999987</v>
      </c>
      <c r="AN135">
        <f t="shared" si="59"/>
        <v>8.845377821304061E-3</v>
      </c>
      <c r="AO135" t="e">
        <f t="shared" si="60"/>
        <v>#DIV/0!</v>
      </c>
      <c r="AP135" t="e">
        <f t="shared" si="61"/>
        <v>#DIV/0!</v>
      </c>
      <c r="AQ135" t="e">
        <f t="shared" si="62"/>
        <v>#DIV/0!</v>
      </c>
      <c r="AR135" s="8">
        <v>1801.4068603515625</v>
      </c>
      <c r="AS135" s="8">
        <v>0.5</v>
      </c>
      <c r="AT135" t="e">
        <f t="shared" si="63"/>
        <v>#DIV/0!</v>
      </c>
      <c r="AU135">
        <f t="shared" si="64"/>
        <v>5.6372683149124523</v>
      </c>
      <c r="AV135">
        <f t="shared" si="65"/>
        <v>1.1938653416286271</v>
      </c>
      <c r="AW135">
        <f t="shared" si="66"/>
        <v>24.002414703369141</v>
      </c>
      <c r="AX135" s="8">
        <v>2</v>
      </c>
      <c r="AY135">
        <f t="shared" si="67"/>
        <v>4.644859790802002</v>
      </c>
      <c r="AZ135" s="8">
        <v>1</v>
      </c>
      <c r="BA135">
        <f t="shared" si="68"/>
        <v>9.2897195816040039</v>
      </c>
      <c r="BB135" s="8">
        <v>24.732126235961914</v>
      </c>
      <c r="BC135" s="8">
        <v>24.002414703369141</v>
      </c>
      <c r="BD135" s="8">
        <v>25.139194488525391</v>
      </c>
      <c r="BE135" s="8">
        <v>152.18389892578125</v>
      </c>
      <c r="BF135" s="8">
        <v>144.571533203125</v>
      </c>
      <c r="BG135" s="8">
        <v>14.676575660705566</v>
      </c>
      <c r="BH135" s="8">
        <v>17.836524963378906</v>
      </c>
      <c r="BI135" s="8">
        <v>47.371707916259766</v>
      </c>
      <c r="BJ135" s="8">
        <v>57.571102142333984</v>
      </c>
      <c r="BK135" s="8">
        <v>350.43087768554687</v>
      </c>
      <c r="BL135" s="8">
        <v>1798.619873046875</v>
      </c>
      <c r="BM135" s="8">
        <v>561.52252197265625</v>
      </c>
      <c r="BN135" s="8">
        <v>101.00305938720703</v>
      </c>
      <c r="BO135" s="8">
        <v>-0.43830108642578125</v>
      </c>
      <c r="BP135" s="8">
        <v>-1.1304945945739746</v>
      </c>
      <c r="BQ135" s="8">
        <v>0.25</v>
      </c>
      <c r="BR135" s="8">
        <v>-1.355140209197998</v>
      </c>
      <c r="BS135" s="8">
        <v>7.355140209197998</v>
      </c>
      <c r="BT135" s="8">
        <v>1</v>
      </c>
      <c r="BU135" s="8">
        <v>0</v>
      </c>
      <c r="BV135" s="8">
        <v>0.15999999642372131</v>
      </c>
      <c r="BW135" s="8">
        <v>111115</v>
      </c>
      <c r="BX135">
        <f t="shared" si="69"/>
        <v>1.7521543884277342</v>
      </c>
      <c r="BY135">
        <f t="shared" si="70"/>
        <v>5.637268314912452E-3</v>
      </c>
      <c r="BZ135">
        <f t="shared" si="71"/>
        <v>297.15241470336912</v>
      </c>
      <c r="CA135">
        <f t="shared" si="72"/>
        <v>297.88212623596189</v>
      </c>
      <c r="CB135">
        <f t="shared" si="73"/>
        <v>287.77917325513408</v>
      </c>
      <c r="CC135">
        <f t="shared" si="74"/>
        <v>0.17484670168364363</v>
      </c>
      <c r="CD135">
        <f t="shared" si="75"/>
        <v>2.9954089317661876</v>
      </c>
      <c r="CE135">
        <f t="shared" si="76"/>
        <v>29.656615848465911</v>
      </c>
      <c r="CF135">
        <f t="shared" si="77"/>
        <v>11.820090885087005</v>
      </c>
      <c r="CG135">
        <f t="shared" si="78"/>
        <v>24.367270469665527</v>
      </c>
      <c r="CH135">
        <f t="shared" si="79"/>
        <v>3.0616901215239007</v>
      </c>
      <c r="CI135">
        <f t="shared" si="80"/>
        <v>0.46559731050111958</v>
      </c>
      <c r="CJ135">
        <f t="shared" si="81"/>
        <v>1.8015435901375605</v>
      </c>
      <c r="CK135">
        <f t="shared" si="82"/>
        <v>1.2601465313863403</v>
      </c>
      <c r="CL135">
        <f t="shared" si="83"/>
        <v>0.29311008839304059</v>
      </c>
      <c r="CM135">
        <f t="shared" si="84"/>
        <v>10.049777526500909</v>
      </c>
      <c r="CN135">
        <f t="shared" si="85"/>
        <v>0.68823876761850455</v>
      </c>
      <c r="CO135">
        <f t="shared" si="86"/>
        <v>61.220200061803332</v>
      </c>
      <c r="CP135">
        <f t="shared" si="87"/>
        <v>142.75165916335854</v>
      </c>
      <c r="CQ135">
        <f t="shared" si="88"/>
        <v>5.3706116042516523E-2</v>
      </c>
      <c r="CR135">
        <f t="shared" si="89"/>
        <v>0</v>
      </c>
      <c r="CS135">
        <f t="shared" si="90"/>
        <v>1528.8268920898436</v>
      </c>
      <c r="CT135">
        <f t="shared" si="91"/>
        <v>0</v>
      </c>
      <c r="CU135" t="e">
        <f t="shared" si="92"/>
        <v>#DIV/0!</v>
      </c>
      <c r="CV135" t="e">
        <f t="shared" si="93"/>
        <v>#DIV/0!</v>
      </c>
    </row>
    <row r="136" spans="1:100" hidden="1" x14ac:dyDescent="0.3">
      <c r="A136" s="4" t="str">
        <f>VLOOKUP(B136,ListCodeMtrx!A$1:B$91,2,TRUE)</f>
        <v>M9</v>
      </c>
      <c r="B136">
        <v>9</v>
      </c>
      <c r="C136" s="10">
        <v>9</v>
      </c>
      <c r="D136" s="10">
        <v>1</v>
      </c>
      <c r="E136" s="10">
        <v>2</v>
      </c>
      <c r="F136" s="1">
        <v>69</v>
      </c>
      <c r="G136" s="3">
        <v>41313</v>
      </c>
      <c r="H136" s="11">
        <v>1</v>
      </c>
      <c r="I136" s="11">
        <v>169.58292384133469</v>
      </c>
      <c r="J136" s="11">
        <v>1.7611114495192857</v>
      </c>
      <c r="K136" s="11">
        <v>163.17870907585558</v>
      </c>
      <c r="L136" s="11">
        <v>242.63456514055019</v>
      </c>
      <c r="M136" s="1">
        <v>52.6</v>
      </c>
      <c r="N136" s="8">
        <v>10</v>
      </c>
      <c r="O136" s="8" t="s">
        <v>321</v>
      </c>
      <c r="P136" s="12">
        <v>0.16111111111111112</v>
      </c>
      <c r="Q136" s="12">
        <f t="shared" si="50"/>
        <v>0.44594907407407414</v>
      </c>
      <c r="R136" s="8">
        <v>3048</v>
      </c>
      <c r="S136" s="8">
        <v>0</v>
      </c>
      <c r="T136" s="13" t="s">
        <v>192</v>
      </c>
      <c r="U136" s="14">
        <f t="shared" si="52"/>
        <v>33.846908082815403</v>
      </c>
      <c r="V136" s="14">
        <f t="shared" si="53"/>
        <v>0.46679573733193042</v>
      </c>
      <c r="W136" s="14">
        <f t="shared" si="54"/>
        <v>252.58500692029588</v>
      </c>
      <c r="X136" s="15">
        <v>24.650054931640625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t="e">
        <f t="shared" si="55"/>
        <v>#DIV/0!</v>
      </c>
      <c r="AG136" t="e">
        <f t="shared" si="56"/>
        <v>#DIV/0!</v>
      </c>
      <c r="AH136" t="e">
        <f t="shared" si="57"/>
        <v>#DIV/0!</v>
      </c>
      <c r="AI136" s="8">
        <v>-1</v>
      </c>
      <c r="AJ136" s="8">
        <v>0.85</v>
      </c>
      <c r="AK136" s="8">
        <v>0.85</v>
      </c>
      <c r="AL136" s="8">
        <v>10.018235206604004</v>
      </c>
      <c r="AM136">
        <f t="shared" si="58"/>
        <v>0.84999999999999987</v>
      </c>
      <c r="AN136">
        <f t="shared" si="59"/>
        <v>2.2795824774497989E-2</v>
      </c>
      <c r="AO136" t="e">
        <f t="shared" si="60"/>
        <v>#DIV/0!</v>
      </c>
      <c r="AP136" t="e">
        <f t="shared" si="61"/>
        <v>#DIV/0!</v>
      </c>
      <c r="AQ136" t="e">
        <f t="shared" si="62"/>
        <v>#DIV/0!</v>
      </c>
      <c r="AR136" s="8">
        <v>1801.4068603515625</v>
      </c>
      <c r="AS136" s="8">
        <v>0.5</v>
      </c>
      <c r="AT136" t="e">
        <f t="shared" si="63"/>
        <v>#DIV/0!</v>
      </c>
      <c r="AU136">
        <f t="shared" si="64"/>
        <v>5.7438057326558285</v>
      </c>
      <c r="AV136">
        <f t="shared" si="65"/>
        <v>1.2731833632393073</v>
      </c>
      <c r="AW136">
        <f t="shared" si="66"/>
        <v>24.650054931640625</v>
      </c>
      <c r="AX136" s="8">
        <v>2</v>
      </c>
      <c r="AY136">
        <f t="shared" si="67"/>
        <v>4.644859790802002</v>
      </c>
      <c r="AZ136" s="8">
        <v>1</v>
      </c>
      <c r="BA136">
        <f t="shared" si="68"/>
        <v>9.2897195816040039</v>
      </c>
      <c r="BB136" s="8">
        <v>25.007627487182617</v>
      </c>
      <c r="BC136" s="8">
        <v>24.650054931640625</v>
      </c>
      <c r="BD136" s="8">
        <v>25.142719268798828</v>
      </c>
      <c r="BE136" s="8">
        <v>400.65274047851562</v>
      </c>
      <c r="BF136" s="8">
        <v>380.08688354492188</v>
      </c>
      <c r="BG136" s="8">
        <v>15.006936073303223</v>
      </c>
      <c r="BH136" s="8">
        <v>18.225730895996094</v>
      </c>
      <c r="BI136" s="8">
        <v>47.645614624023438</v>
      </c>
      <c r="BJ136" s="8">
        <v>57.864990234375</v>
      </c>
      <c r="BK136" s="8">
        <v>350.3870849609375</v>
      </c>
      <c r="BL136" s="8">
        <v>1798.4154052734375</v>
      </c>
      <c r="BM136" s="8">
        <v>1607.774169921875</v>
      </c>
      <c r="BN136" s="8">
        <v>100.99770355224609</v>
      </c>
      <c r="BO136" s="8">
        <v>-4.6473159790039062</v>
      </c>
      <c r="BP136" s="8">
        <v>-1.0763182640075684</v>
      </c>
      <c r="BQ136" s="8">
        <v>0.25</v>
      </c>
      <c r="BR136" s="8">
        <v>-1.355140209197998</v>
      </c>
      <c r="BS136" s="8">
        <v>7.355140209197998</v>
      </c>
      <c r="BT136" s="8">
        <v>1</v>
      </c>
      <c r="BU136" s="8">
        <v>0</v>
      </c>
      <c r="BV136" s="8">
        <v>0.15999999642372131</v>
      </c>
      <c r="BW136" s="8">
        <v>111115</v>
      </c>
      <c r="BX136">
        <f t="shared" si="69"/>
        <v>1.7519354248046874</v>
      </c>
      <c r="BY136">
        <f t="shared" si="70"/>
        <v>5.7438057326558286E-3</v>
      </c>
      <c r="BZ136">
        <f t="shared" si="71"/>
        <v>297.8000549316406</v>
      </c>
      <c r="CA136">
        <f t="shared" si="72"/>
        <v>298.15762748718259</v>
      </c>
      <c r="CB136">
        <f t="shared" si="73"/>
        <v>287.74645841211532</v>
      </c>
      <c r="CC136">
        <f t="shared" si="74"/>
        <v>0.14188734007863871</v>
      </c>
      <c r="CD136">
        <f t="shared" si="75"/>
        <v>3.1139403292961334</v>
      </c>
      <c r="CE136">
        <f t="shared" si="76"/>
        <v>30.831793395037863</v>
      </c>
      <c r="CF136">
        <f t="shared" si="77"/>
        <v>12.606062499041769</v>
      </c>
      <c r="CG136">
        <f t="shared" si="78"/>
        <v>24.828841209411621</v>
      </c>
      <c r="CH136">
        <f t="shared" si="79"/>
        <v>3.147375409957863</v>
      </c>
      <c r="CI136">
        <f t="shared" si="80"/>
        <v>0.44446212197150015</v>
      </c>
      <c r="CJ136">
        <f t="shared" si="81"/>
        <v>1.8407569660568261</v>
      </c>
      <c r="CK136">
        <f t="shared" si="82"/>
        <v>1.3066184439010369</v>
      </c>
      <c r="CL136">
        <f t="shared" si="83"/>
        <v>0.27971259123882863</v>
      </c>
      <c r="CM136">
        <f t="shared" si="84"/>
        <v>25.510505650678073</v>
      </c>
      <c r="CN136">
        <f t="shared" si="85"/>
        <v>0.66454544435875873</v>
      </c>
      <c r="CO136">
        <f t="shared" si="86"/>
        <v>60.09070333500587</v>
      </c>
      <c r="CP136">
        <f t="shared" si="87"/>
        <v>375.16818546039786</v>
      </c>
      <c r="CQ136">
        <f t="shared" si="88"/>
        <v>5.4212606271924042E-2</v>
      </c>
      <c r="CR136">
        <f t="shared" si="89"/>
        <v>0</v>
      </c>
      <c r="CS136">
        <f t="shared" si="90"/>
        <v>1528.6530944824217</v>
      </c>
      <c r="CT136">
        <f t="shared" si="91"/>
        <v>0</v>
      </c>
      <c r="CU136" t="e">
        <f t="shared" si="92"/>
        <v>#DIV/0!</v>
      </c>
      <c r="CV136" t="e">
        <f t="shared" si="93"/>
        <v>#DIV/0!</v>
      </c>
    </row>
    <row r="137" spans="1:100" x14ac:dyDescent="0.3">
      <c r="A137" s="4" t="str">
        <f>VLOOKUP(B137,ListCodeMtrx!A$1:B$91,2,TRUE)</f>
        <v>M9</v>
      </c>
      <c r="B137">
        <v>9</v>
      </c>
      <c r="C137" s="10">
        <v>9</v>
      </c>
      <c r="D137" s="10">
        <v>1</v>
      </c>
      <c r="E137" s="10">
        <v>2</v>
      </c>
      <c r="F137" s="1">
        <v>69</v>
      </c>
      <c r="G137" s="3">
        <v>41313</v>
      </c>
      <c r="H137" s="11">
        <v>1</v>
      </c>
      <c r="I137" s="11">
        <v>169.58292384133469</v>
      </c>
      <c r="J137" s="11">
        <v>1.7611114495192857</v>
      </c>
      <c r="K137" s="11">
        <v>163.17870907585558</v>
      </c>
      <c r="L137" s="11">
        <v>242.63456514055019</v>
      </c>
      <c r="M137" s="1">
        <v>52.6</v>
      </c>
      <c r="N137" s="8">
        <v>11</v>
      </c>
      <c r="O137" s="8" t="s">
        <v>322</v>
      </c>
      <c r="P137" s="12">
        <v>0.16111111111111112</v>
      </c>
      <c r="Q137" s="12">
        <f t="shared" si="50"/>
        <v>0.44836805555555559</v>
      </c>
      <c r="R137" s="8">
        <v>3257</v>
      </c>
      <c r="S137" s="8">
        <v>0</v>
      </c>
      <c r="T137" s="13">
        <v>800</v>
      </c>
      <c r="U137" s="14">
        <f t="shared" si="52"/>
        <v>48.465443676055834</v>
      </c>
      <c r="V137" s="14">
        <f t="shared" si="53"/>
        <v>0.42559721591793659</v>
      </c>
      <c r="W137" s="14">
        <f t="shared" si="54"/>
        <v>566.85033747109594</v>
      </c>
      <c r="X137" s="15">
        <v>25.44434928894043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t="e">
        <f t="shared" si="55"/>
        <v>#DIV/0!</v>
      </c>
      <c r="AG137" t="e">
        <f t="shared" si="56"/>
        <v>#DIV/0!</v>
      </c>
      <c r="AH137" t="e">
        <f t="shared" si="57"/>
        <v>#DIV/0!</v>
      </c>
      <c r="AI137" s="8">
        <v>-1</v>
      </c>
      <c r="AJ137" s="8">
        <v>0.85</v>
      </c>
      <c r="AK137" s="8">
        <v>0.85</v>
      </c>
      <c r="AL137" s="8">
        <v>9.9940061569213867</v>
      </c>
      <c r="AM137">
        <f t="shared" si="58"/>
        <v>0.85</v>
      </c>
      <c r="AN137">
        <f t="shared" si="59"/>
        <v>3.2358496983728016E-2</v>
      </c>
      <c r="AO137" t="e">
        <f t="shared" si="60"/>
        <v>#DIV/0!</v>
      </c>
      <c r="AP137" t="e">
        <f t="shared" si="61"/>
        <v>#DIV/0!</v>
      </c>
      <c r="AQ137" t="e">
        <f t="shared" si="62"/>
        <v>#DIV/0!</v>
      </c>
      <c r="AR137" s="8">
        <v>1801.4068603515625</v>
      </c>
      <c r="AS137" s="8">
        <v>0.5</v>
      </c>
      <c r="AT137" t="e">
        <f t="shared" si="63"/>
        <v>#DIV/0!</v>
      </c>
      <c r="AU137">
        <f t="shared" si="64"/>
        <v>5.6322601915872319</v>
      </c>
      <c r="AV137">
        <f t="shared" si="65"/>
        <v>1.3619844459631476</v>
      </c>
      <c r="AW137">
        <f t="shared" si="66"/>
        <v>25.44434928894043</v>
      </c>
      <c r="AX137" s="8">
        <v>2</v>
      </c>
      <c r="AY137">
        <f t="shared" si="67"/>
        <v>4.644859790802002</v>
      </c>
      <c r="AZ137" s="8">
        <v>1</v>
      </c>
      <c r="BA137">
        <f t="shared" si="68"/>
        <v>9.2897195816040039</v>
      </c>
      <c r="BB137" s="8">
        <v>25.274745941162109</v>
      </c>
      <c r="BC137" s="8">
        <v>25.44434928894043</v>
      </c>
      <c r="BD137" s="8">
        <v>25.138496398925781</v>
      </c>
      <c r="BE137" s="8">
        <v>801.06488037109375</v>
      </c>
      <c r="BF137" s="8">
        <v>770.91845703125</v>
      </c>
      <c r="BG137" s="8">
        <v>15.687324523925781</v>
      </c>
      <c r="BH137" s="8">
        <v>18.84205436706543</v>
      </c>
      <c r="BI137" s="8">
        <v>49.017288208007812</v>
      </c>
      <c r="BJ137" s="8">
        <v>58.87469482421875</v>
      </c>
      <c r="BK137" s="8">
        <v>350.33978271484375</v>
      </c>
      <c r="BL137" s="8">
        <v>1798.4345703125</v>
      </c>
      <c r="BM137" s="8">
        <v>1235.668212890625</v>
      </c>
      <c r="BN137" s="8">
        <v>100.99268341064453</v>
      </c>
      <c r="BO137" s="8">
        <v>-14.274024963378906</v>
      </c>
      <c r="BP137" s="8">
        <v>-1.0133910179138184</v>
      </c>
      <c r="BQ137" s="8">
        <v>0.25</v>
      </c>
      <c r="BR137" s="8">
        <v>-1.355140209197998</v>
      </c>
      <c r="BS137" s="8">
        <v>7.355140209197998</v>
      </c>
      <c r="BT137" s="8">
        <v>1</v>
      </c>
      <c r="BU137" s="8">
        <v>0</v>
      </c>
      <c r="BV137" s="8">
        <v>0.15999999642372131</v>
      </c>
      <c r="BW137" s="8">
        <v>111115</v>
      </c>
      <c r="BX137">
        <f t="shared" si="69"/>
        <v>1.7516989135742187</v>
      </c>
      <c r="BY137">
        <f t="shared" si="70"/>
        <v>5.6322601915872322E-3</v>
      </c>
      <c r="BZ137">
        <f t="shared" si="71"/>
        <v>298.59434928894041</v>
      </c>
      <c r="CA137">
        <f t="shared" si="72"/>
        <v>298.42474594116209</v>
      </c>
      <c r="CB137">
        <f t="shared" si="73"/>
        <v>287.74952481829678</v>
      </c>
      <c r="CC137">
        <f t="shared" si="74"/>
        <v>0.13779449101720675</v>
      </c>
      <c r="CD137">
        <f t="shared" si="75"/>
        <v>3.2648940774623387</v>
      </c>
      <c r="CE137">
        <f t="shared" si="76"/>
        <v>32.328025825267083</v>
      </c>
      <c r="CF137">
        <f t="shared" si="77"/>
        <v>13.485971458201654</v>
      </c>
      <c r="CG137">
        <f t="shared" si="78"/>
        <v>25.35954761505127</v>
      </c>
      <c r="CH137">
        <f t="shared" si="79"/>
        <v>3.248478614640713</v>
      </c>
      <c r="CI137">
        <f t="shared" si="80"/>
        <v>0.40695315170756524</v>
      </c>
      <c r="CJ137">
        <f t="shared" si="81"/>
        <v>1.9029096314991911</v>
      </c>
      <c r="CK137">
        <f t="shared" si="82"/>
        <v>1.3455689831415218</v>
      </c>
      <c r="CL137">
        <f t="shared" si="83"/>
        <v>0.25595754374592833</v>
      </c>
      <c r="CM137">
        <f t="shared" si="84"/>
        <v>57.247736673435405</v>
      </c>
      <c r="CN137">
        <f t="shared" si="85"/>
        <v>0.73529221190785166</v>
      </c>
      <c r="CO137">
        <f t="shared" si="86"/>
        <v>59.064061937785837</v>
      </c>
      <c r="CP137">
        <f t="shared" si="87"/>
        <v>763.87536510711482</v>
      </c>
      <c r="CQ137">
        <f t="shared" si="88"/>
        <v>3.7474254281304492E-2</v>
      </c>
      <c r="CR137">
        <f t="shared" si="89"/>
        <v>0</v>
      </c>
      <c r="CS137">
        <f t="shared" si="90"/>
        <v>1528.669384765625</v>
      </c>
      <c r="CT137">
        <f t="shared" si="91"/>
        <v>0</v>
      </c>
      <c r="CU137" t="e">
        <f t="shared" si="92"/>
        <v>#DIV/0!</v>
      </c>
      <c r="CV137" t="e">
        <f t="shared" si="93"/>
        <v>#DIV/0!</v>
      </c>
    </row>
    <row r="138" spans="1:100" x14ac:dyDescent="0.3">
      <c r="A138" s="4" t="str">
        <f>VLOOKUP(B138,ListCodeMtrx!A$1:B$91,2,TRUE)</f>
        <v>M9</v>
      </c>
      <c r="B138" s="5">
        <v>9</v>
      </c>
      <c r="C138" s="10">
        <v>9</v>
      </c>
      <c r="D138" s="10">
        <v>1</v>
      </c>
      <c r="E138" s="10">
        <v>2</v>
      </c>
      <c r="F138" s="1">
        <v>69</v>
      </c>
      <c r="G138" s="17">
        <v>41313</v>
      </c>
      <c r="H138" s="11">
        <v>1</v>
      </c>
      <c r="I138" s="11">
        <v>169.58292384133469</v>
      </c>
      <c r="J138" s="11">
        <v>1.7611114495192857</v>
      </c>
      <c r="K138" s="11">
        <v>163.17870907585558</v>
      </c>
      <c r="L138" s="11">
        <v>242.63456514055019</v>
      </c>
      <c r="M138" s="1">
        <v>52.6</v>
      </c>
      <c r="N138" s="19">
        <v>12</v>
      </c>
      <c r="O138" s="19" t="s">
        <v>323</v>
      </c>
      <c r="P138" s="12">
        <v>0.16111111111111112</v>
      </c>
      <c r="Q138" s="12">
        <f t="shared" si="50"/>
        <v>0.4504745370370371</v>
      </c>
      <c r="R138" s="19">
        <v>3430</v>
      </c>
      <c r="S138" s="19">
        <v>0</v>
      </c>
      <c r="T138" s="21">
        <v>400</v>
      </c>
      <c r="U138" s="5">
        <f t="shared" si="52"/>
        <v>31.655000308070612</v>
      </c>
      <c r="V138" s="5">
        <f t="shared" si="53"/>
        <v>0.38375200152169175</v>
      </c>
      <c r="W138" s="5">
        <f t="shared" si="54"/>
        <v>235.96274315967352</v>
      </c>
      <c r="X138" s="5">
        <v>25.62211799621582</v>
      </c>
      <c r="Y138" s="19">
        <v>2</v>
      </c>
      <c r="Z138" s="19">
        <v>2</v>
      </c>
      <c r="AA138" s="19">
        <v>0</v>
      </c>
      <c r="AB138" s="19">
        <v>0</v>
      </c>
      <c r="AC138" s="19">
        <v>300.139892578125</v>
      </c>
      <c r="AD138" s="19">
        <v>620.71319580078125</v>
      </c>
      <c r="AE138" s="19">
        <v>411.21826171875</v>
      </c>
      <c r="AF138" s="5" t="e">
        <f t="shared" si="55"/>
        <v>#DIV/0!</v>
      </c>
      <c r="AG138" s="5">
        <f t="shared" si="56"/>
        <v>0.51645962320663263</v>
      </c>
      <c r="AH138" s="5">
        <f t="shared" si="57"/>
        <v>0.3375068155458853</v>
      </c>
      <c r="AI138" s="19">
        <v>-1</v>
      </c>
      <c r="AJ138" s="19">
        <v>0.85</v>
      </c>
      <c r="AK138" s="19">
        <v>0.85</v>
      </c>
      <c r="AL138" s="19">
        <v>9.9940061569213867</v>
      </c>
      <c r="AM138" s="5">
        <f t="shared" si="58"/>
        <v>0.85</v>
      </c>
      <c r="AN138" s="5">
        <f t="shared" si="59"/>
        <v>2.1342157595097271E-2</v>
      </c>
      <c r="AO138" s="5">
        <f t="shared" si="60"/>
        <v>0.65350087476412588</v>
      </c>
      <c r="AP138" s="5">
        <f t="shared" si="61"/>
        <v>2.0680796227019789</v>
      </c>
      <c r="AQ138" s="5">
        <f t="shared" si="62"/>
        <v>-1</v>
      </c>
      <c r="AR138" s="19">
        <v>1800.0826416015625</v>
      </c>
      <c r="AS138" s="19">
        <v>0.5</v>
      </c>
      <c r="AT138" s="5">
        <f t="shared" si="63"/>
        <v>258.20456803670663</v>
      </c>
      <c r="AU138" s="5">
        <f t="shared" si="64"/>
        <v>5.1824659841063205</v>
      </c>
      <c r="AV138" s="5">
        <f t="shared" si="65"/>
        <v>1.3834391533187369</v>
      </c>
      <c r="AW138" s="5">
        <f t="shared" si="66"/>
        <v>25.62211799621582</v>
      </c>
      <c r="AX138" s="19">
        <v>2</v>
      </c>
      <c r="AY138" s="5">
        <f t="shared" si="67"/>
        <v>4.644859790802002</v>
      </c>
      <c r="AZ138" s="19">
        <v>1</v>
      </c>
      <c r="BA138" s="5">
        <f t="shared" si="68"/>
        <v>9.2897195816040039</v>
      </c>
      <c r="BB138" s="19">
        <v>25.227855682373047</v>
      </c>
      <c r="BC138" s="19">
        <v>25.62211799621582</v>
      </c>
      <c r="BD138" s="19">
        <v>25.136463165283203</v>
      </c>
      <c r="BE138" s="19">
        <v>398.68869018554687</v>
      </c>
      <c r="BF138" s="19">
        <v>379.49661254882812</v>
      </c>
      <c r="BG138" s="19">
        <v>16.07197380065918</v>
      </c>
      <c r="BH138" s="19">
        <v>18.974117279052734</v>
      </c>
      <c r="BI138" s="19">
        <v>50.355682373046875</v>
      </c>
      <c r="BJ138" s="19">
        <v>59.448493957519531</v>
      </c>
      <c r="BK138" s="19">
        <v>350.37091064453125</v>
      </c>
      <c r="BL138" s="19">
        <v>1800.0826416015625</v>
      </c>
      <c r="BM138" s="19">
        <v>888.8184814453125</v>
      </c>
      <c r="BN138" s="19">
        <v>100.98503112792969</v>
      </c>
      <c r="BO138" s="19">
        <v>-3.9864883422851562</v>
      </c>
      <c r="BP138" s="19">
        <v>-1.0940985679626465</v>
      </c>
      <c r="BQ138" s="19">
        <v>0.25</v>
      </c>
      <c r="BR138" s="19">
        <v>-1.355140209197998</v>
      </c>
      <c r="BS138" s="19">
        <v>7.355140209197998</v>
      </c>
      <c r="BT138" s="19">
        <v>1</v>
      </c>
      <c r="BU138" s="19">
        <v>0</v>
      </c>
      <c r="BV138" s="19">
        <v>0.15999999642372131</v>
      </c>
      <c r="BW138" s="19">
        <v>111115</v>
      </c>
      <c r="BX138" s="5">
        <f t="shared" si="69"/>
        <v>1.7518545532226559</v>
      </c>
      <c r="BY138" s="5">
        <f t="shared" si="70"/>
        <v>5.1824659841063206E-3</v>
      </c>
      <c r="BZ138" s="5">
        <f t="shared" si="71"/>
        <v>298.7721179962158</v>
      </c>
      <c r="CA138" s="5">
        <f t="shared" si="72"/>
        <v>298.37785568237302</v>
      </c>
      <c r="CB138" s="5">
        <f t="shared" si="73"/>
        <v>288.01321621865281</v>
      </c>
      <c r="CC138" s="5">
        <f t="shared" si="74"/>
        <v>0.20229525210347582</v>
      </c>
      <c r="CD138" s="5">
        <f t="shared" si="75"/>
        <v>3.2995409773688658</v>
      </c>
      <c r="CE138" s="5">
        <f t="shared" si="76"/>
        <v>32.673564987952986</v>
      </c>
      <c r="CF138" s="5">
        <f t="shared" si="77"/>
        <v>13.699447708900252</v>
      </c>
      <c r="CG138" s="5">
        <f t="shared" si="78"/>
        <v>25.424986839294434</v>
      </c>
      <c r="CH138" s="5">
        <f t="shared" si="79"/>
        <v>3.2611396253711384</v>
      </c>
      <c r="CI138" s="5">
        <f t="shared" si="80"/>
        <v>0.36852834604222634</v>
      </c>
      <c r="CJ138" s="5">
        <f t="shared" si="81"/>
        <v>1.9161018240501289</v>
      </c>
      <c r="CK138" s="5">
        <f t="shared" si="82"/>
        <v>1.3450378013210096</v>
      </c>
      <c r="CL138" s="5">
        <f t="shared" si="83"/>
        <v>0.23165124048667649</v>
      </c>
      <c r="CM138" s="5">
        <f t="shared" si="84"/>
        <v>23.828704963011308</v>
      </c>
      <c r="CN138" s="5">
        <f t="shared" si="85"/>
        <v>0.6217782592968818</v>
      </c>
      <c r="CO138" s="5">
        <f t="shared" si="86"/>
        <v>58.667727500175751</v>
      </c>
      <c r="CP138" s="5">
        <f t="shared" si="87"/>
        <v>374.89644673752423</v>
      </c>
      <c r="CQ138" s="5">
        <f t="shared" si="88"/>
        <v>4.9537064121391736E-2</v>
      </c>
      <c r="CR138" s="5">
        <f t="shared" si="89"/>
        <v>0</v>
      </c>
      <c r="CS138" s="5">
        <f t="shared" si="90"/>
        <v>1530.070245361328</v>
      </c>
      <c r="CT138" s="5">
        <f t="shared" si="91"/>
        <v>320.57330322265625</v>
      </c>
      <c r="CU138" s="5">
        <f t="shared" si="92"/>
        <v>0.3375068155458853</v>
      </c>
      <c r="CV138" s="5" t="e">
        <f t="shared" si="93"/>
        <v>#DIV/0!</v>
      </c>
    </row>
    <row r="139" spans="1:100" hidden="1" x14ac:dyDescent="0.3">
      <c r="A139" s="4" t="str">
        <f>VLOOKUP(B139,ListCodeMtrx!A$1:B$91,2,TRUE)</f>
        <v>M10</v>
      </c>
      <c r="B139">
        <v>10</v>
      </c>
      <c r="C139" s="10">
        <v>10</v>
      </c>
      <c r="D139" s="10">
        <v>1</v>
      </c>
      <c r="E139" s="10">
        <v>2</v>
      </c>
      <c r="F139" s="1">
        <v>69</v>
      </c>
      <c r="G139" s="3">
        <v>41313</v>
      </c>
      <c r="H139" s="11">
        <v>1</v>
      </c>
      <c r="I139" s="11">
        <v>183.58352733636838</v>
      </c>
      <c r="J139" s="11">
        <v>2.0239500125991912</v>
      </c>
      <c r="K139" s="11">
        <v>170.89331633195658</v>
      </c>
      <c r="L139" s="11">
        <v>254.75188957583646</v>
      </c>
      <c r="M139" s="1">
        <v>51.3</v>
      </c>
      <c r="N139" s="8">
        <v>13</v>
      </c>
      <c r="O139" s="8" t="s">
        <v>324</v>
      </c>
      <c r="P139" s="12">
        <v>0.16111111111111112</v>
      </c>
      <c r="Q139" s="12">
        <f t="shared" si="50"/>
        <v>0.45641203703703703</v>
      </c>
      <c r="R139" s="8">
        <v>3952</v>
      </c>
      <c r="S139" s="8">
        <v>0</v>
      </c>
      <c r="T139" s="13" t="s">
        <v>747</v>
      </c>
      <c r="U139">
        <f t="shared" si="52"/>
        <v>36.37403043132079</v>
      </c>
      <c r="V139">
        <f t="shared" si="53"/>
        <v>0.60173463430720475</v>
      </c>
      <c r="W139">
        <f t="shared" si="54"/>
        <v>270.27210821415201</v>
      </c>
      <c r="X139">
        <v>24.330301284790039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t="e">
        <f t="shared" si="55"/>
        <v>#DIV/0!</v>
      </c>
      <c r="AG139" t="e">
        <f t="shared" si="56"/>
        <v>#DIV/0!</v>
      </c>
      <c r="AH139" t="e">
        <f t="shared" si="57"/>
        <v>#DIV/0!</v>
      </c>
      <c r="AI139" s="8">
        <v>-1</v>
      </c>
      <c r="AJ139" s="8">
        <v>0.85</v>
      </c>
      <c r="AK139" s="8">
        <v>0.85</v>
      </c>
      <c r="AL139" s="8">
        <v>9.7839221954345703</v>
      </c>
      <c r="AM139">
        <f t="shared" si="58"/>
        <v>0.84999999999999987</v>
      </c>
      <c r="AN139">
        <f t="shared" si="59"/>
        <v>2.4431077807562051E-2</v>
      </c>
      <c r="AO139" t="e">
        <f t="shared" si="60"/>
        <v>#DIV/0!</v>
      </c>
      <c r="AP139" t="e">
        <f t="shared" si="61"/>
        <v>#DIV/0!</v>
      </c>
      <c r="AQ139" t="e">
        <f t="shared" si="62"/>
        <v>#DIV/0!</v>
      </c>
      <c r="AR139" s="8">
        <v>1800.0826416015625</v>
      </c>
      <c r="AS139" s="8">
        <v>0.5</v>
      </c>
      <c r="AT139" t="e">
        <f t="shared" si="63"/>
        <v>#DIV/0!</v>
      </c>
      <c r="AU139">
        <f t="shared" si="64"/>
        <v>6.3086956266046998</v>
      </c>
      <c r="AV139">
        <f t="shared" si="65"/>
        <v>1.0990852862017062</v>
      </c>
      <c r="AW139">
        <f t="shared" si="66"/>
        <v>24.330301284790039</v>
      </c>
      <c r="AX139" s="8">
        <v>2</v>
      </c>
      <c r="AY139">
        <f t="shared" si="67"/>
        <v>4.644859790802002</v>
      </c>
      <c r="AZ139" s="8">
        <v>1</v>
      </c>
      <c r="BA139">
        <f t="shared" si="68"/>
        <v>9.2897195816040039</v>
      </c>
      <c r="BB139" s="8">
        <v>24.962034225463867</v>
      </c>
      <c r="BC139" s="8">
        <v>24.330301284790039</v>
      </c>
      <c r="BD139" s="8">
        <v>25.136220932006836</v>
      </c>
      <c r="BE139" s="8">
        <v>400.21902465820313</v>
      </c>
      <c r="BF139" s="8">
        <v>378.09384155273438</v>
      </c>
      <c r="BG139" s="8">
        <v>15.84073543548584</v>
      </c>
      <c r="BH139" s="8">
        <v>19.372198104858398</v>
      </c>
      <c r="BI139" s="8">
        <v>50.411296844482422</v>
      </c>
      <c r="BJ139" s="8">
        <v>61.649765014648438</v>
      </c>
      <c r="BK139" s="8">
        <v>350.36373901367187</v>
      </c>
      <c r="BL139" s="8">
        <v>1799.7342529296875</v>
      </c>
      <c r="BM139" s="8">
        <v>935.06982421875</v>
      </c>
      <c r="BN139" s="8">
        <v>100.96071624755859</v>
      </c>
      <c r="BO139" s="8">
        <v>-4.5169143676757812</v>
      </c>
      <c r="BP139" s="8">
        <v>-1.1449599266052246</v>
      </c>
      <c r="BQ139" s="8">
        <v>0.25</v>
      </c>
      <c r="BR139" s="8">
        <v>-1.355140209197998</v>
      </c>
      <c r="BS139" s="8">
        <v>7.355140209197998</v>
      </c>
      <c r="BT139" s="8">
        <v>1</v>
      </c>
      <c r="BU139" s="8">
        <v>0</v>
      </c>
      <c r="BV139" s="8">
        <v>0.15999999642372131</v>
      </c>
      <c r="BW139" s="8">
        <v>111115</v>
      </c>
      <c r="BX139">
        <f t="shared" si="69"/>
        <v>1.7518186950683592</v>
      </c>
      <c r="BY139">
        <f t="shared" si="70"/>
        <v>6.3086956266047E-3</v>
      </c>
      <c r="BZ139">
        <f t="shared" si="71"/>
        <v>297.48030128479002</v>
      </c>
      <c r="CA139">
        <f t="shared" si="72"/>
        <v>298.11203422546384</v>
      </c>
      <c r="CB139">
        <f t="shared" si="73"/>
        <v>287.95747403239875</v>
      </c>
      <c r="CC139">
        <f t="shared" si="74"/>
        <v>6.2379546111832912E-2</v>
      </c>
      <c r="CD139">
        <f t="shared" si="75"/>
        <v>3.0549162821578073</v>
      </c>
      <c r="CE139">
        <f t="shared" si="76"/>
        <v>30.258464833659307</v>
      </c>
      <c r="CF139">
        <f t="shared" si="77"/>
        <v>10.886266728800909</v>
      </c>
      <c r="CG139">
        <f t="shared" si="78"/>
        <v>24.646167755126953</v>
      </c>
      <c r="CH139">
        <f t="shared" si="79"/>
        <v>3.1132168445475852</v>
      </c>
      <c r="CI139">
        <f t="shared" si="80"/>
        <v>0.56512883679541093</v>
      </c>
      <c r="CJ139">
        <f t="shared" si="81"/>
        <v>1.9558309959561011</v>
      </c>
      <c r="CK139">
        <f t="shared" si="82"/>
        <v>1.1573858485914841</v>
      </c>
      <c r="CL139">
        <f t="shared" si="83"/>
        <v>0.35632150362991749</v>
      </c>
      <c r="CM139">
        <f t="shared" si="84"/>
        <v>27.286865627038452</v>
      </c>
      <c r="CN139">
        <f t="shared" si="85"/>
        <v>0.71482811543349611</v>
      </c>
      <c r="CO139">
        <f t="shared" si="86"/>
        <v>65.35124171690434</v>
      </c>
      <c r="CP139">
        <f t="shared" si="87"/>
        <v>372.80789716540073</v>
      </c>
      <c r="CQ139">
        <f t="shared" si="88"/>
        <v>6.376174091292533E-2</v>
      </c>
      <c r="CR139">
        <f t="shared" si="89"/>
        <v>0</v>
      </c>
      <c r="CS139">
        <f t="shared" si="90"/>
        <v>1529.7741149902342</v>
      </c>
      <c r="CT139">
        <f t="shared" si="91"/>
        <v>0</v>
      </c>
      <c r="CU139" t="e">
        <f t="shared" si="92"/>
        <v>#DIV/0!</v>
      </c>
      <c r="CV139" t="e">
        <f t="shared" si="93"/>
        <v>#DIV/0!</v>
      </c>
    </row>
    <row r="140" spans="1:100" x14ac:dyDescent="0.3">
      <c r="A140" s="4" t="str">
        <f>VLOOKUP(B140,ListCodeMtrx!A$1:B$91,2,TRUE)</f>
        <v>M10</v>
      </c>
      <c r="B140">
        <v>10</v>
      </c>
      <c r="C140" s="10">
        <v>10</v>
      </c>
      <c r="D140" s="10">
        <v>1</v>
      </c>
      <c r="E140" s="10">
        <v>2</v>
      </c>
      <c r="F140" s="1">
        <v>69</v>
      </c>
      <c r="G140" s="3">
        <v>41313</v>
      </c>
      <c r="H140" s="11">
        <v>1</v>
      </c>
      <c r="I140" s="11">
        <v>183.58352733636838</v>
      </c>
      <c r="J140" s="11">
        <v>2.0239500125991912</v>
      </c>
      <c r="K140" s="11">
        <v>170.89331633195658</v>
      </c>
      <c r="L140" s="11">
        <v>254.75188957583646</v>
      </c>
      <c r="M140" s="1">
        <v>51.3</v>
      </c>
      <c r="N140" s="8">
        <v>14</v>
      </c>
      <c r="O140" s="8" t="s">
        <v>325</v>
      </c>
      <c r="P140" s="12">
        <v>0.16111111111111112</v>
      </c>
      <c r="Q140" s="12">
        <f t="shared" si="50"/>
        <v>0.45883101851851849</v>
      </c>
      <c r="R140" s="8">
        <v>4161</v>
      </c>
      <c r="S140" s="8">
        <v>0</v>
      </c>
      <c r="T140" s="13">
        <v>50</v>
      </c>
      <c r="U140" s="14">
        <f t="shared" si="52"/>
        <v>-0.52633062152601007</v>
      </c>
      <c r="V140" s="14">
        <f t="shared" si="53"/>
        <v>0.60424428069115288</v>
      </c>
      <c r="W140" s="14">
        <f t="shared" si="54"/>
        <v>47.769570440414299</v>
      </c>
      <c r="X140" s="15">
        <v>24.3939208984375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t="e">
        <f t="shared" si="55"/>
        <v>#DIV/0!</v>
      </c>
      <c r="AG140" t="e">
        <f t="shared" si="56"/>
        <v>#DIV/0!</v>
      </c>
      <c r="AH140" t="e">
        <f t="shared" si="57"/>
        <v>#DIV/0!</v>
      </c>
      <c r="AI140" s="8">
        <v>-1</v>
      </c>
      <c r="AJ140" s="8">
        <v>0.85</v>
      </c>
      <c r="AK140" s="8">
        <v>0.85</v>
      </c>
      <c r="AL140" s="8">
        <v>9.7839221954345703</v>
      </c>
      <c r="AM140">
        <f t="shared" si="58"/>
        <v>0.84999999999999987</v>
      </c>
      <c r="AN140">
        <f t="shared" si="59"/>
        <v>3.096997112811017E-4</v>
      </c>
      <c r="AO140" t="e">
        <f t="shared" si="60"/>
        <v>#DIV/0!</v>
      </c>
      <c r="AP140" t="e">
        <f t="shared" si="61"/>
        <v>#DIV/0!</v>
      </c>
      <c r="AQ140" t="e">
        <f t="shared" si="62"/>
        <v>#DIV/0!</v>
      </c>
      <c r="AR140" s="8">
        <v>1800.0826416015625</v>
      </c>
      <c r="AS140" s="8">
        <v>0.5</v>
      </c>
      <c r="AT140" t="e">
        <f t="shared" si="63"/>
        <v>#DIV/0!</v>
      </c>
      <c r="AU140">
        <f t="shared" si="64"/>
        <v>6.5422429302611134</v>
      </c>
      <c r="AV140">
        <f t="shared" si="65"/>
        <v>1.1356762405887919</v>
      </c>
      <c r="AW140">
        <f t="shared" si="66"/>
        <v>24.3939208984375</v>
      </c>
      <c r="AX140" s="8">
        <v>2</v>
      </c>
      <c r="AY140">
        <f t="shared" si="67"/>
        <v>4.644859790802002</v>
      </c>
      <c r="AZ140" s="8">
        <v>1</v>
      </c>
      <c r="BA140">
        <f t="shared" si="68"/>
        <v>9.2897195816040039</v>
      </c>
      <c r="BB140" s="8">
        <v>24.950439453125</v>
      </c>
      <c r="BC140" s="8">
        <v>24.3939208984375</v>
      </c>
      <c r="BD140" s="8">
        <v>25.134042739868164</v>
      </c>
      <c r="BE140" s="8">
        <v>47.042057037353516</v>
      </c>
      <c r="BF140" s="8">
        <v>47.166366577148438</v>
      </c>
      <c r="BG140" s="8">
        <v>15.457517623901367</v>
      </c>
      <c r="BH140" s="8">
        <v>19.120838165283203</v>
      </c>
      <c r="BI140" s="8">
        <v>49.237289428710938</v>
      </c>
      <c r="BJ140" s="8">
        <v>60.906173706054688</v>
      </c>
      <c r="BK140" s="8">
        <v>350.3460693359375</v>
      </c>
      <c r="BL140" s="8">
        <v>1799.3497314453125</v>
      </c>
      <c r="BM140" s="8">
        <v>675.66400146484375</v>
      </c>
      <c r="BN140" s="8">
        <v>100.98433685302734</v>
      </c>
      <c r="BO140" s="8">
        <v>0.770660400390625</v>
      </c>
      <c r="BP140" s="8">
        <v>-1.2177596092224121</v>
      </c>
      <c r="BQ140" s="8">
        <v>0.5</v>
      </c>
      <c r="BR140" s="8">
        <v>-1.355140209197998</v>
      </c>
      <c r="BS140" s="8">
        <v>7.355140209197998</v>
      </c>
      <c r="BT140" s="8">
        <v>1</v>
      </c>
      <c r="BU140" s="8">
        <v>0</v>
      </c>
      <c r="BV140" s="8">
        <v>0.15999999642372131</v>
      </c>
      <c r="BW140" s="8">
        <v>111135</v>
      </c>
      <c r="BX140">
        <f t="shared" si="69"/>
        <v>1.7517303466796872</v>
      </c>
      <c r="BY140">
        <f t="shared" si="70"/>
        <v>6.5422429302611131E-3</v>
      </c>
      <c r="BZ140">
        <f t="shared" si="71"/>
        <v>297.54392089843748</v>
      </c>
      <c r="CA140">
        <f t="shared" si="72"/>
        <v>298.10043945312498</v>
      </c>
      <c r="CB140">
        <f t="shared" si="73"/>
        <v>287.89595059627391</v>
      </c>
      <c r="CC140">
        <f t="shared" si="74"/>
        <v>2.1063801353928536E-2</v>
      </c>
      <c r="CD140">
        <f t="shared" si="75"/>
        <v>3.0665814027839722</v>
      </c>
      <c r="CE140">
        <f t="shared" si="76"/>
        <v>30.3669014259813</v>
      </c>
      <c r="CF140">
        <f t="shared" si="77"/>
        <v>11.246063260698097</v>
      </c>
      <c r="CG140">
        <f t="shared" si="78"/>
        <v>24.67218017578125</v>
      </c>
      <c r="CH140">
        <f t="shared" si="79"/>
        <v>3.1180610987340689</v>
      </c>
      <c r="CI140">
        <f t="shared" si="80"/>
        <v>0.5673418666708866</v>
      </c>
      <c r="CJ140">
        <f t="shared" si="81"/>
        <v>1.9309051621951803</v>
      </c>
      <c r="CK140">
        <f t="shared" si="82"/>
        <v>1.1871559365388886</v>
      </c>
      <c r="CL140">
        <f t="shared" si="83"/>
        <v>0.35772920777942147</v>
      </c>
      <c r="CM140">
        <f t="shared" si="84"/>
        <v>4.8239783926792157</v>
      </c>
      <c r="CN140">
        <f t="shared" si="85"/>
        <v>1.0127888558530203</v>
      </c>
      <c r="CO140">
        <f t="shared" si="86"/>
        <v>64.345558457468897</v>
      </c>
      <c r="CP140">
        <f t="shared" si="87"/>
        <v>47.242853960090244</v>
      </c>
      <c r="CQ140">
        <f t="shared" si="88"/>
        <v>-7.1687112306906709E-3</v>
      </c>
      <c r="CR140">
        <f t="shared" si="89"/>
        <v>0</v>
      </c>
      <c r="CS140">
        <f t="shared" si="90"/>
        <v>1529.4472717285155</v>
      </c>
      <c r="CT140">
        <f t="shared" si="91"/>
        <v>0</v>
      </c>
      <c r="CU140" t="e">
        <f t="shared" si="92"/>
        <v>#DIV/0!</v>
      </c>
      <c r="CV140" t="e">
        <f t="shared" si="93"/>
        <v>#DIV/0!</v>
      </c>
    </row>
    <row r="141" spans="1:100" s="5" customFormat="1" x14ac:dyDescent="0.3">
      <c r="A141" s="4" t="str">
        <f>VLOOKUP(B141,ListCodeMtrx!A$1:B$91,2,TRUE)</f>
        <v>M10</v>
      </c>
      <c r="B141">
        <v>10</v>
      </c>
      <c r="C141" s="10">
        <v>10</v>
      </c>
      <c r="D141" s="10">
        <v>1</v>
      </c>
      <c r="E141" s="10">
        <v>2</v>
      </c>
      <c r="F141" s="1">
        <v>69</v>
      </c>
      <c r="G141" s="3">
        <v>41313</v>
      </c>
      <c r="H141" s="11">
        <v>1</v>
      </c>
      <c r="I141" s="11">
        <v>183.58352733636838</v>
      </c>
      <c r="J141" s="11">
        <v>2.0239500125991912</v>
      </c>
      <c r="K141" s="11">
        <v>170.89331633195658</v>
      </c>
      <c r="L141" s="11">
        <v>254.75188957583646</v>
      </c>
      <c r="M141" s="1">
        <v>51.3</v>
      </c>
      <c r="N141" s="8">
        <v>15</v>
      </c>
      <c r="O141" s="8" t="s">
        <v>326</v>
      </c>
      <c r="P141" s="12">
        <v>0.16111111111111112</v>
      </c>
      <c r="Q141" s="12">
        <f t="shared" si="50"/>
        <v>0.46125000000000005</v>
      </c>
      <c r="R141" s="8">
        <v>4370</v>
      </c>
      <c r="S141" s="8">
        <v>0</v>
      </c>
      <c r="T141" s="13">
        <v>150</v>
      </c>
      <c r="U141" s="14">
        <f t="shared" si="52"/>
        <v>13.572089322750593</v>
      </c>
      <c r="V141" s="14">
        <f t="shared" si="53"/>
        <v>0.58944277834701553</v>
      </c>
      <c r="W141" s="14">
        <f t="shared" si="54"/>
        <v>102.47665497667802</v>
      </c>
      <c r="X141" s="15">
        <v>24.141517639160156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t="e">
        <f t="shared" si="55"/>
        <v>#DIV/0!</v>
      </c>
      <c r="AG141" t="e">
        <f t="shared" si="56"/>
        <v>#DIV/0!</v>
      </c>
      <c r="AH141" t="e">
        <f t="shared" si="57"/>
        <v>#DIV/0!</v>
      </c>
      <c r="AI141" s="8">
        <v>-1</v>
      </c>
      <c r="AJ141" s="8">
        <v>0.85</v>
      </c>
      <c r="AK141" s="8">
        <v>0.85</v>
      </c>
      <c r="AL141" s="8">
        <v>9.7839221954345703</v>
      </c>
      <c r="AM141">
        <f t="shared" si="58"/>
        <v>0.84999999999999987</v>
      </c>
      <c r="AN141">
        <f t="shared" si="59"/>
        <v>9.5153845993852047E-3</v>
      </c>
      <c r="AO141" t="e">
        <f t="shared" si="60"/>
        <v>#DIV/0!</v>
      </c>
      <c r="AP141" t="e">
        <f t="shared" si="61"/>
        <v>#DIV/0!</v>
      </c>
      <c r="AQ141" t="e">
        <f t="shared" si="62"/>
        <v>#DIV/0!</v>
      </c>
      <c r="AR141" s="8">
        <v>1800.0826416015625</v>
      </c>
      <c r="AS141" s="8">
        <v>0.5</v>
      </c>
      <c r="AT141" t="e">
        <f t="shared" si="63"/>
        <v>#DIV/0!</v>
      </c>
      <c r="AU141">
        <f t="shared" si="64"/>
        <v>6.3574394205167559</v>
      </c>
      <c r="AV141">
        <f t="shared" si="65"/>
        <v>1.1299937547526469</v>
      </c>
      <c r="AW141">
        <f t="shared" si="66"/>
        <v>24.141517639160156</v>
      </c>
      <c r="AX141" s="8">
        <v>2</v>
      </c>
      <c r="AY141">
        <f t="shared" si="67"/>
        <v>4.644859790802002</v>
      </c>
      <c r="AZ141" s="8">
        <v>1</v>
      </c>
      <c r="BA141">
        <f t="shared" si="68"/>
        <v>9.2897195816040039</v>
      </c>
      <c r="BB141" s="8">
        <v>24.844671249389648</v>
      </c>
      <c r="BC141" s="8">
        <v>24.141517639160156</v>
      </c>
      <c r="BD141" s="8">
        <v>25.136379241943359</v>
      </c>
      <c r="BE141" s="8">
        <v>151.82499694824219</v>
      </c>
      <c r="BF141" s="8">
        <v>143.55686950683594</v>
      </c>
      <c r="BG141" s="8">
        <v>15.161996841430664</v>
      </c>
      <c r="BH141" s="8">
        <v>18.722982406616211</v>
      </c>
      <c r="BI141" s="8">
        <v>48.596763610839844</v>
      </c>
      <c r="BJ141" s="8">
        <v>60.010322570800781</v>
      </c>
      <c r="BK141" s="8">
        <v>350.37542724609375</v>
      </c>
      <c r="BL141" s="8">
        <v>1801.6754150390625</v>
      </c>
      <c r="BM141" s="8">
        <v>591.739013671875</v>
      </c>
      <c r="BN141" s="8">
        <v>100.97406768798828</v>
      </c>
      <c r="BO141" s="8">
        <v>-0.2406158447265625</v>
      </c>
      <c r="BP141" s="8">
        <v>-1.1711783409118652</v>
      </c>
      <c r="BQ141" s="8">
        <v>0.25</v>
      </c>
      <c r="BR141" s="8">
        <v>-1.355140209197998</v>
      </c>
      <c r="BS141" s="8">
        <v>7.355140209197998</v>
      </c>
      <c r="BT141" s="8">
        <v>1</v>
      </c>
      <c r="BU141" s="8">
        <v>0</v>
      </c>
      <c r="BV141" s="8">
        <v>0.15999999642372131</v>
      </c>
      <c r="BW141" s="8">
        <v>111115</v>
      </c>
      <c r="BX141">
        <f t="shared" si="69"/>
        <v>1.7518771362304686</v>
      </c>
      <c r="BY141">
        <f t="shared" si="70"/>
        <v>6.3574394205167563E-3</v>
      </c>
      <c r="BZ141">
        <f t="shared" si="71"/>
        <v>297.29151763916013</v>
      </c>
      <c r="CA141">
        <f t="shared" si="72"/>
        <v>297.99467124938963</v>
      </c>
      <c r="CB141">
        <f t="shared" si="73"/>
        <v>288.26805996295661</v>
      </c>
      <c r="CC141">
        <f t="shared" si="74"/>
        <v>5.8558331542425249E-2</v>
      </c>
      <c r="CD141">
        <f t="shared" si="75"/>
        <v>3.0205294475993258</v>
      </c>
      <c r="CE141">
        <f t="shared" si="76"/>
        <v>29.913912717994261</v>
      </c>
      <c r="CF141">
        <f t="shared" si="77"/>
        <v>11.19093031137805</v>
      </c>
      <c r="CG141">
        <f t="shared" si="78"/>
        <v>24.493094444274902</v>
      </c>
      <c r="CH141">
        <f t="shared" si="79"/>
        <v>3.0848432585438434</v>
      </c>
      <c r="CI141">
        <f t="shared" si="80"/>
        <v>0.55427352246415429</v>
      </c>
      <c r="CJ141">
        <f t="shared" si="81"/>
        <v>1.890535692846679</v>
      </c>
      <c r="CK141">
        <f t="shared" si="82"/>
        <v>1.1943075656971645</v>
      </c>
      <c r="CL141">
        <f t="shared" si="83"/>
        <v>0.34941786698491972</v>
      </c>
      <c r="CM141">
        <f t="shared" si="84"/>
        <v>10.347484696053707</v>
      </c>
      <c r="CN141">
        <f t="shared" si="85"/>
        <v>0.71384013407869873</v>
      </c>
      <c r="CO141">
        <f t="shared" si="86"/>
        <v>63.944845813064369</v>
      </c>
      <c r="CP141">
        <f t="shared" si="87"/>
        <v>141.58454726128656</v>
      </c>
      <c r="CQ141">
        <f t="shared" si="88"/>
        <v>6.1296601634274819E-2</v>
      </c>
      <c r="CR141">
        <f t="shared" si="89"/>
        <v>0</v>
      </c>
      <c r="CS141">
        <f t="shared" si="90"/>
        <v>1531.4241027832029</v>
      </c>
      <c r="CT141">
        <f t="shared" si="91"/>
        <v>0</v>
      </c>
      <c r="CU141" t="e">
        <f t="shared" si="92"/>
        <v>#DIV/0!</v>
      </c>
      <c r="CV141" t="e">
        <f t="shared" si="93"/>
        <v>#DIV/0!</v>
      </c>
    </row>
    <row r="142" spans="1:100" hidden="1" x14ac:dyDescent="0.3">
      <c r="A142" s="4" t="str">
        <f>VLOOKUP(B142,ListCodeMtrx!A$1:B$91,2,TRUE)</f>
        <v>M10</v>
      </c>
      <c r="B142">
        <v>10</v>
      </c>
      <c r="C142" s="10">
        <v>10</v>
      </c>
      <c r="D142" s="10">
        <v>1</v>
      </c>
      <c r="E142" s="10">
        <v>2</v>
      </c>
      <c r="F142" s="1">
        <v>69</v>
      </c>
      <c r="G142" s="3">
        <v>41313</v>
      </c>
      <c r="H142" s="11">
        <v>1</v>
      </c>
      <c r="I142" s="11">
        <v>183.58352733636838</v>
      </c>
      <c r="J142" s="11">
        <v>2.0239500125991912</v>
      </c>
      <c r="K142" s="11">
        <v>170.89331633195658</v>
      </c>
      <c r="L142" s="11">
        <v>254.75188957583646</v>
      </c>
      <c r="M142" s="1">
        <v>51.3</v>
      </c>
      <c r="N142" s="8">
        <v>16</v>
      </c>
      <c r="O142" s="8" t="s">
        <v>327</v>
      </c>
      <c r="P142" s="12">
        <v>0.16111111111111112</v>
      </c>
      <c r="Q142" s="12">
        <f t="shared" si="50"/>
        <v>0.4636689814814815</v>
      </c>
      <c r="R142" s="8">
        <v>4579</v>
      </c>
      <c r="S142" s="8">
        <v>0</v>
      </c>
      <c r="T142" s="13" t="s">
        <v>192</v>
      </c>
      <c r="U142" s="14">
        <f t="shared" si="52"/>
        <v>37.236705007025051</v>
      </c>
      <c r="V142" s="14">
        <f t="shared" si="53"/>
        <v>0.56561053003419037</v>
      </c>
      <c r="W142" s="14">
        <f t="shared" si="54"/>
        <v>261.38305385539866</v>
      </c>
      <c r="X142" s="15">
        <v>23.894342422485352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t="e">
        <f t="shared" si="55"/>
        <v>#DIV/0!</v>
      </c>
      <c r="AG142" t="e">
        <f t="shared" si="56"/>
        <v>#DIV/0!</v>
      </c>
      <c r="AH142" t="e">
        <f t="shared" si="57"/>
        <v>#DIV/0!</v>
      </c>
      <c r="AI142" s="8">
        <v>-1</v>
      </c>
      <c r="AJ142" s="8">
        <v>0.85</v>
      </c>
      <c r="AK142" s="8">
        <v>0.85</v>
      </c>
      <c r="AL142" s="8">
        <v>9.8076972961425781</v>
      </c>
      <c r="AM142">
        <f t="shared" si="58"/>
        <v>0.84999999999999987</v>
      </c>
      <c r="AN142">
        <f t="shared" si="59"/>
        <v>2.5007423440223761E-2</v>
      </c>
      <c r="AO142" t="e">
        <f t="shared" si="60"/>
        <v>#DIV/0!</v>
      </c>
      <c r="AP142" t="e">
        <f t="shared" si="61"/>
        <v>#DIV/0!</v>
      </c>
      <c r="AQ142" t="e">
        <f t="shared" si="62"/>
        <v>#DIV/0!</v>
      </c>
      <c r="AR142" s="8">
        <v>1800.0826416015625</v>
      </c>
      <c r="AS142" s="8">
        <v>0.5</v>
      </c>
      <c r="AT142" t="e">
        <f t="shared" si="63"/>
        <v>#DIV/0!</v>
      </c>
      <c r="AU142">
        <f t="shared" si="64"/>
        <v>6.1013721204746982</v>
      </c>
      <c r="AV142">
        <f t="shared" si="65"/>
        <v>1.1278703822601821</v>
      </c>
      <c r="AW142">
        <f t="shared" si="66"/>
        <v>23.894342422485352</v>
      </c>
      <c r="AX142" s="8">
        <v>2</v>
      </c>
      <c r="AY142">
        <f t="shared" si="67"/>
        <v>4.644859790802002</v>
      </c>
      <c r="AZ142" s="8">
        <v>1</v>
      </c>
      <c r="BA142">
        <f t="shared" si="68"/>
        <v>9.2897195816040039</v>
      </c>
      <c r="BB142" s="8">
        <v>24.745861053466797</v>
      </c>
      <c r="BC142" s="8">
        <v>23.894342422485352</v>
      </c>
      <c r="BD142" s="8">
        <v>25.137275695800781</v>
      </c>
      <c r="BE142" s="8">
        <v>400.58596801757812</v>
      </c>
      <c r="BF142" s="8">
        <v>378.01531982421875</v>
      </c>
      <c r="BG142" s="8">
        <v>14.885552406311035</v>
      </c>
      <c r="BH142" s="8">
        <v>18.30438232421875</v>
      </c>
      <c r="BI142" s="8">
        <v>47.98992919921875</v>
      </c>
      <c r="BJ142" s="8">
        <v>59.011985778808594</v>
      </c>
      <c r="BK142" s="8">
        <v>350.3941650390625</v>
      </c>
      <c r="BL142" s="8">
        <v>1798.8402099609375</v>
      </c>
      <c r="BM142" s="8">
        <v>686.78375244140625</v>
      </c>
      <c r="BN142" s="8">
        <v>100.96752166748047</v>
      </c>
      <c r="BO142" s="8">
        <v>-4.7241668701171875</v>
      </c>
      <c r="BP142" s="8">
        <v>-1.0951876640319824</v>
      </c>
      <c r="BQ142" s="8">
        <v>0.25</v>
      </c>
      <c r="BR142" s="8">
        <v>-1.355140209197998</v>
      </c>
      <c r="BS142" s="8">
        <v>7.355140209197998</v>
      </c>
      <c r="BT142" s="8">
        <v>1</v>
      </c>
      <c r="BU142" s="8">
        <v>0</v>
      </c>
      <c r="BV142" s="8">
        <v>0.15999999642372131</v>
      </c>
      <c r="BW142" s="8">
        <v>111115</v>
      </c>
      <c r="BX142">
        <f t="shared" si="69"/>
        <v>1.7519708251953121</v>
      </c>
      <c r="BY142">
        <f t="shared" si="70"/>
        <v>6.1013721204746987E-3</v>
      </c>
      <c r="BZ142">
        <f t="shared" si="71"/>
        <v>297.04434242248533</v>
      </c>
      <c r="CA142">
        <f t="shared" si="72"/>
        <v>297.89586105346677</v>
      </c>
      <c r="CB142">
        <f t="shared" si="73"/>
        <v>287.8144271605961</v>
      </c>
      <c r="CC142">
        <f t="shared" si="74"/>
        <v>0.10464998149099548</v>
      </c>
      <c r="CD142">
        <f t="shared" si="75"/>
        <v>2.9760185011905853</v>
      </c>
      <c r="CE142">
        <f t="shared" si="76"/>
        <v>29.475007923751967</v>
      </c>
      <c r="CF142">
        <f t="shared" si="77"/>
        <v>11.170625599533217</v>
      </c>
      <c r="CG142">
        <f t="shared" si="78"/>
        <v>24.320101737976074</v>
      </c>
      <c r="CH142">
        <f t="shared" si="79"/>
        <v>3.0530497333693885</v>
      </c>
      <c r="CI142">
        <f t="shared" si="80"/>
        <v>0.53314938788454602</v>
      </c>
      <c r="CJ142">
        <f t="shared" si="81"/>
        <v>1.8481481189304032</v>
      </c>
      <c r="CK142">
        <f t="shared" si="82"/>
        <v>1.2049016144389852</v>
      </c>
      <c r="CL142">
        <f t="shared" si="83"/>
        <v>0.33599028868241343</v>
      </c>
      <c r="CM142">
        <f t="shared" si="84"/>
        <v>26.391199153657176</v>
      </c>
      <c r="CN142">
        <f t="shared" si="85"/>
        <v>0.69146153647144415</v>
      </c>
      <c r="CO142">
        <f t="shared" si="86"/>
        <v>63.402105862779578</v>
      </c>
      <c r="CP142">
        <f t="shared" si="87"/>
        <v>372.60400990060919</v>
      </c>
      <c r="CQ142">
        <f t="shared" si="88"/>
        <v>6.3361784900443086E-2</v>
      </c>
      <c r="CR142">
        <f t="shared" si="89"/>
        <v>0</v>
      </c>
      <c r="CS142">
        <f t="shared" si="90"/>
        <v>1529.0141784667967</v>
      </c>
      <c r="CT142">
        <f t="shared" si="91"/>
        <v>0</v>
      </c>
      <c r="CU142" t="e">
        <f t="shared" si="92"/>
        <v>#DIV/0!</v>
      </c>
      <c r="CV142" t="e">
        <f t="shared" si="93"/>
        <v>#DIV/0!</v>
      </c>
    </row>
    <row r="143" spans="1:100" x14ac:dyDescent="0.3">
      <c r="A143" s="4" t="str">
        <f>VLOOKUP(B143,ListCodeMtrx!A$1:B$91,2,TRUE)</f>
        <v>M10</v>
      </c>
      <c r="B143">
        <v>10</v>
      </c>
      <c r="C143" s="10">
        <v>10</v>
      </c>
      <c r="D143" s="10">
        <v>1</v>
      </c>
      <c r="E143" s="10">
        <v>2</v>
      </c>
      <c r="F143" s="1">
        <v>69</v>
      </c>
      <c r="G143" s="3">
        <v>41313</v>
      </c>
      <c r="H143" s="11">
        <v>1</v>
      </c>
      <c r="I143" s="11">
        <v>183.58352733636838</v>
      </c>
      <c r="J143" s="11">
        <v>2.0239500125991912</v>
      </c>
      <c r="K143" s="11">
        <v>170.89331633195658</v>
      </c>
      <c r="L143" s="11">
        <v>254.75188957583646</v>
      </c>
      <c r="M143" s="1">
        <v>51.3</v>
      </c>
      <c r="N143" s="8">
        <v>17</v>
      </c>
      <c r="O143" s="8" t="s">
        <v>328</v>
      </c>
      <c r="P143" s="12">
        <v>0.16111111111111112</v>
      </c>
      <c r="Q143" s="12">
        <f t="shared" si="50"/>
        <v>0.46605324074074073</v>
      </c>
      <c r="R143" s="8">
        <v>4785</v>
      </c>
      <c r="S143" s="8">
        <v>0</v>
      </c>
      <c r="T143" s="13">
        <v>800</v>
      </c>
      <c r="U143" s="14">
        <f t="shared" si="52"/>
        <v>51.284760545894066</v>
      </c>
      <c r="V143" s="14">
        <f t="shared" si="53"/>
        <v>0.53443274295943133</v>
      </c>
      <c r="W143" s="14">
        <f t="shared" si="54"/>
        <v>594.75359336379188</v>
      </c>
      <c r="X143" s="15">
        <v>23.996772766113281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t="e">
        <f t="shared" si="55"/>
        <v>#DIV/0!</v>
      </c>
      <c r="AG143" t="e">
        <f t="shared" si="56"/>
        <v>#DIV/0!</v>
      </c>
      <c r="AH143" t="e">
        <f t="shared" si="57"/>
        <v>#DIV/0!</v>
      </c>
      <c r="AI143" s="8">
        <v>-1</v>
      </c>
      <c r="AJ143" s="8">
        <v>0.85</v>
      </c>
      <c r="AK143" s="8">
        <v>0.85</v>
      </c>
      <c r="AL143" s="8">
        <v>9.8076972961425781</v>
      </c>
      <c r="AM143">
        <f t="shared" si="58"/>
        <v>0.84999999999999987</v>
      </c>
      <c r="AN143">
        <f t="shared" si="59"/>
        <v>3.4215934367631394E-2</v>
      </c>
      <c r="AO143" t="e">
        <f t="shared" si="60"/>
        <v>#DIV/0!</v>
      </c>
      <c r="AP143" t="e">
        <f t="shared" si="61"/>
        <v>#DIV/0!</v>
      </c>
      <c r="AQ143" t="e">
        <f t="shared" si="62"/>
        <v>#DIV/0!</v>
      </c>
      <c r="AR143" s="8">
        <v>1800.0826416015625</v>
      </c>
      <c r="AS143" s="8">
        <v>0.5</v>
      </c>
      <c r="AT143" t="e">
        <f t="shared" si="63"/>
        <v>#DIV/0!</v>
      </c>
      <c r="AU143">
        <f t="shared" si="64"/>
        <v>5.9653523061713045</v>
      </c>
      <c r="AV143">
        <f t="shared" si="65"/>
        <v>1.1633968272777651</v>
      </c>
      <c r="AW143">
        <f t="shared" si="66"/>
        <v>23.996772766113281</v>
      </c>
      <c r="AX143" s="8">
        <v>2</v>
      </c>
      <c r="AY143">
        <f t="shared" si="67"/>
        <v>4.644859790802002</v>
      </c>
      <c r="AZ143" s="8">
        <v>1</v>
      </c>
      <c r="BA143">
        <f t="shared" si="68"/>
        <v>9.2897195816040039</v>
      </c>
      <c r="BB143" s="8">
        <v>24.782577514648438</v>
      </c>
      <c r="BC143" s="8">
        <v>23.996772766113281</v>
      </c>
      <c r="BD143" s="8">
        <v>25.138593673706055</v>
      </c>
      <c r="BE143" s="8">
        <v>800.5194091796875</v>
      </c>
      <c r="BF143" s="8">
        <v>768.6287841796875</v>
      </c>
      <c r="BG143" s="8">
        <v>14.790640830993652</v>
      </c>
      <c r="BH143" s="8">
        <v>18.133926391601563</v>
      </c>
      <c r="BI143" s="8">
        <v>47.581035614013672</v>
      </c>
      <c r="BJ143" s="8">
        <v>58.336280822753906</v>
      </c>
      <c r="BK143" s="8">
        <v>350.38449096679687</v>
      </c>
      <c r="BL143" s="8">
        <v>1797.7437744140625</v>
      </c>
      <c r="BM143" s="8">
        <v>1412.947509765625</v>
      </c>
      <c r="BN143" s="8">
        <v>100.97080230712891</v>
      </c>
      <c r="BO143" s="8">
        <v>-15.319869995117188</v>
      </c>
      <c r="BP143" s="8">
        <v>-1.0079607963562012</v>
      </c>
      <c r="BQ143" s="8">
        <v>0.5</v>
      </c>
      <c r="BR143" s="8">
        <v>-1.355140209197998</v>
      </c>
      <c r="BS143" s="8">
        <v>7.355140209197998</v>
      </c>
      <c r="BT143" s="8">
        <v>1</v>
      </c>
      <c r="BU143" s="8">
        <v>0</v>
      </c>
      <c r="BV143" s="8">
        <v>0.15999999642372131</v>
      </c>
      <c r="BW143" s="8">
        <v>111115</v>
      </c>
      <c r="BX143">
        <f t="shared" si="69"/>
        <v>1.7519224548339842</v>
      </c>
      <c r="BY143">
        <f t="shared" si="70"/>
        <v>5.9653523061713046E-3</v>
      </c>
      <c r="BZ143">
        <f t="shared" si="71"/>
        <v>297.14677276611326</v>
      </c>
      <c r="CA143">
        <f t="shared" si="72"/>
        <v>297.93257751464841</v>
      </c>
      <c r="CB143">
        <f t="shared" si="73"/>
        <v>287.63899747701726</v>
      </c>
      <c r="CC143">
        <f t="shared" si="74"/>
        <v>0.12337636970567849</v>
      </c>
      <c r="CD143">
        <f t="shared" si="75"/>
        <v>2.9943939240161939</v>
      </c>
      <c r="CE143">
        <f t="shared" si="76"/>
        <v>29.656037741563818</v>
      </c>
      <c r="CF143">
        <f t="shared" si="77"/>
        <v>11.522111349962255</v>
      </c>
      <c r="CG143">
        <f t="shared" si="78"/>
        <v>24.389675140380859</v>
      </c>
      <c r="CH143">
        <f t="shared" si="79"/>
        <v>3.0658017012698191</v>
      </c>
      <c r="CI143">
        <f t="shared" si="80"/>
        <v>0.50535966394853216</v>
      </c>
      <c r="CJ143">
        <f t="shared" si="81"/>
        <v>1.8309970967384288</v>
      </c>
      <c r="CK143">
        <f t="shared" si="82"/>
        <v>1.2348046045313903</v>
      </c>
      <c r="CL143">
        <f t="shared" si="83"/>
        <v>0.31833919716319897</v>
      </c>
      <c r="CM143">
        <f t="shared" si="84"/>
        <v>60.052747496989966</v>
      </c>
      <c r="CN143">
        <f t="shared" si="85"/>
        <v>0.77378522064918187</v>
      </c>
      <c r="CO143">
        <f t="shared" si="86"/>
        <v>62.361707426943347</v>
      </c>
      <c r="CP143">
        <f t="shared" si="87"/>
        <v>761.17598368029905</v>
      </c>
      <c r="CQ143">
        <f t="shared" si="88"/>
        <v>4.2016633488099767E-2</v>
      </c>
      <c r="CR143">
        <f t="shared" si="89"/>
        <v>0</v>
      </c>
      <c r="CS143">
        <f t="shared" si="90"/>
        <v>1528.0822082519528</v>
      </c>
      <c r="CT143">
        <f t="shared" si="91"/>
        <v>0</v>
      </c>
      <c r="CU143" t="e">
        <f t="shared" si="92"/>
        <v>#DIV/0!</v>
      </c>
      <c r="CV143" t="e">
        <f t="shared" si="93"/>
        <v>#DIV/0!</v>
      </c>
    </row>
    <row r="144" spans="1:100" x14ac:dyDescent="0.3">
      <c r="A144" s="4" t="str">
        <f>VLOOKUP(B144,ListCodeMtrx!A$1:B$91,2,TRUE)</f>
        <v>M10</v>
      </c>
      <c r="B144" s="5">
        <v>10</v>
      </c>
      <c r="C144" s="10">
        <v>10</v>
      </c>
      <c r="D144" s="10">
        <v>1</v>
      </c>
      <c r="E144" s="10">
        <v>2</v>
      </c>
      <c r="F144" s="1">
        <v>69</v>
      </c>
      <c r="G144" s="17">
        <v>41313</v>
      </c>
      <c r="H144" s="11">
        <v>1</v>
      </c>
      <c r="I144" s="11">
        <v>183.58352733636838</v>
      </c>
      <c r="J144" s="11">
        <v>2.0239500125991912</v>
      </c>
      <c r="K144" s="11">
        <v>170.89331633195658</v>
      </c>
      <c r="L144" s="11">
        <v>254.75188957583646</v>
      </c>
      <c r="M144" s="1">
        <v>51.3</v>
      </c>
      <c r="N144" s="19">
        <v>18</v>
      </c>
      <c r="O144" s="19" t="s">
        <v>329</v>
      </c>
      <c r="P144" s="12">
        <v>0.16111111111111112</v>
      </c>
      <c r="Q144" s="12">
        <f t="shared" si="50"/>
        <v>0.46778935185185189</v>
      </c>
      <c r="R144" s="19">
        <v>4926</v>
      </c>
      <c r="S144" s="19">
        <v>0</v>
      </c>
      <c r="T144" s="21">
        <v>400</v>
      </c>
      <c r="U144" s="5">
        <f t="shared" si="52"/>
        <v>35.922245688829577</v>
      </c>
      <c r="V144" s="5">
        <f t="shared" si="53"/>
        <v>0.51611604454732352</v>
      </c>
      <c r="W144" s="5">
        <f t="shared" si="54"/>
        <v>255.72975275467635</v>
      </c>
      <c r="X144" s="5">
        <v>24.354774475097656</v>
      </c>
      <c r="Y144" s="19">
        <v>3</v>
      </c>
      <c r="Z144" s="19">
        <v>3</v>
      </c>
      <c r="AA144" s="19">
        <v>0</v>
      </c>
      <c r="AB144" s="19">
        <v>0</v>
      </c>
      <c r="AC144" s="19">
        <v>289.9404296875</v>
      </c>
      <c r="AD144" s="19">
        <v>649.26263427734375</v>
      </c>
      <c r="AE144" s="19">
        <v>407.15966796875</v>
      </c>
      <c r="AF144" s="5" t="e">
        <f t="shared" si="55"/>
        <v>#DIV/0!</v>
      </c>
      <c r="AG144" s="5">
        <f t="shared" si="56"/>
        <v>0.55343120891252928</v>
      </c>
      <c r="AH144" s="5">
        <f t="shared" si="57"/>
        <v>0.37288911070335101</v>
      </c>
      <c r="AI144" s="19">
        <v>-1</v>
      </c>
      <c r="AJ144" s="19">
        <v>0.85</v>
      </c>
      <c r="AK144" s="19">
        <v>0.85</v>
      </c>
      <c r="AL144" s="19">
        <v>9.9528074264526367</v>
      </c>
      <c r="AM144" s="5">
        <f t="shared" si="58"/>
        <v>0.85</v>
      </c>
      <c r="AN144" s="5">
        <f t="shared" si="59"/>
        <v>2.4552775556882886E-2</v>
      </c>
      <c r="AO144" s="5">
        <f t="shared" si="60"/>
        <v>0.67377680314788091</v>
      </c>
      <c r="AP144" s="5">
        <f t="shared" si="61"/>
        <v>2.2392966547546473</v>
      </c>
      <c r="AQ144" s="5">
        <f t="shared" si="62"/>
        <v>-1</v>
      </c>
      <c r="AR144" s="19">
        <v>1769.166015625</v>
      </c>
      <c r="AS144" s="19">
        <v>0.5</v>
      </c>
      <c r="AT144" s="5">
        <f t="shared" si="63"/>
        <v>280.37366545752377</v>
      </c>
      <c r="AU144" s="5">
        <f t="shared" si="64"/>
        <v>6.0345120033374657</v>
      </c>
      <c r="AV144" s="5">
        <f t="shared" si="65"/>
        <v>1.2158251205519317</v>
      </c>
      <c r="AW144" s="5">
        <f t="shared" si="66"/>
        <v>24.354774475097656</v>
      </c>
      <c r="AX144" s="19">
        <v>2</v>
      </c>
      <c r="AY144" s="5">
        <f t="shared" si="67"/>
        <v>4.644859790802002</v>
      </c>
      <c r="AZ144" s="19">
        <v>1</v>
      </c>
      <c r="BA144" s="5">
        <f t="shared" si="68"/>
        <v>9.2897195816040039</v>
      </c>
      <c r="BB144" s="19">
        <v>24.905412673950195</v>
      </c>
      <c r="BC144" s="19">
        <v>24.354774475097656</v>
      </c>
      <c r="BD144" s="19">
        <v>25.140041351318359</v>
      </c>
      <c r="BE144" s="19">
        <v>400.41561889648437</v>
      </c>
      <c r="BF144" s="19">
        <v>378.60479736328125</v>
      </c>
      <c r="BG144" s="19">
        <v>14.87763500213623</v>
      </c>
      <c r="BH144" s="19">
        <v>18.25959587097168</v>
      </c>
      <c r="BI144" s="19">
        <v>47.508373260498047</v>
      </c>
      <c r="BJ144" s="19">
        <v>58.307899475097656</v>
      </c>
      <c r="BK144" s="19">
        <v>350.34848022460937</v>
      </c>
      <c r="BL144" s="19">
        <v>1769.166015625</v>
      </c>
      <c r="BM144" s="19">
        <v>2154.987548828125</v>
      </c>
      <c r="BN144" s="19">
        <v>100.96466064453125</v>
      </c>
      <c r="BO144" s="19">
        <v>-4.5265960693359375</v>
      </c>
      <c r="BP144" s="19">
        <v>-1.0751605033874512</v>
      </c>
      <c r="BQ144" s="19">
        <v>0.25</v>
      </c>
      <c r="BR144" s="19">
        <v>-1.355140209197998</v>
      </c>
      <c r="BS144" s="19">
        <v>7.355140209197998</v>
      </c>
      <c r="BT144" s="19">
        <v>1</v>
      </c>
      <c r="BU144" s="19">
        <v>0</v>
      </c>
      <c r="BV144" s="19">
        <v>0.15999999642372131</v>
      </c>
      <c r="BW144" s="19">
        <v>111115</v>
      </c>
      <c r="BX144" s="5">
        <f t="shared" si="69"/>
        <v>1.7517424011230467</v>
      </c>
      <c r="BY144" s="5">
        <f t="shared" si="70"/>
        <v>6.0345120033374654E-3</v>
      </c>
      <c r="BZ144" s="5">
        <f t="shared" si="71"/>
        <v>297.50477447509763</v>
      </c>
      <c r="CA144" s="5">
        <f t="shared" si="72"/>
        <v>298.05541267395017</v>
      </c>
      <c r="CB144" s="5">
        <f t="shared" si="73"/>
        <v>283.06655617296929</v>
      </c>
      <c r="CC144" s="5">
        <f t="shared" si="74"/>
        <v>8.5500912340610732E-2</v>
      </c>
      <c r="CD144" s="5">
        <f t="shared" si="75"/>
        <v>3.0593990211708713</v>
      </c>
      <c r="CE144" s="5">
        <f t="shared" si="76"/>
        <v>30.301681812631173</v>
      </c>
      <c r="CF144" s="5">
        <f t="shared" si="77"/>
        <v>12.042085941659494</v>
      </c>
      <c r="CG144" s="5">
        <f t="shared" si="78"/>
        <v>24.630093574523926</v>
      </c>
      <c r="CH144" s="5">
        <f t="shared" si="79"/>
        <v>3.1102266634406788</v>
      </c>
      <c r="CI144" s="5">
        <f t="shared" si="80"/>
        <v>0.48895101939344748</v>
      </c>
      <c r="CJ144" s="5">
        <f t="shared" si="81"/>
        <v>1.8435739006189396</v>
      </c>
      <c r="CK144" s="5">
        <f t="shared" si="82"/>
        <v>1.2666527628217392</v>
      </c>
      <c r="CL144" s="5">
        <f t="shared" si="83"/>
        <v>0.30792416424147667</v>
      </c>
      <c r="CM144" s="5">
        <f t="shared" si="84"/>
        <v>25.819667703585779</v>
      </c>
      <c r="CN144" s="5">
        <f t="shared" si="85"/>
        <v>0.67545301733009189</v>
      </c>
      <c r="CO144" s="5">
        <f t="shared" si="86"/>
        <v>61.414150882186888</v>
      </c>
      <c r="CP144" s="5">
        <f t="shared" si="87"/>
        <v>373.38450720770408</v>
      </c>
      <c r="CQ144" s="5">
        <f t="shared" si="88"/>
        <v>5.9084781885006071E-2</v>
      </c>
      <c r="CR144" s="5">
        <f t="shared" si="89"/>
        <v>0</v>
      </c>
      <c r="CS144" s="5">
        <f t="shared" si="90"/>
        <v>1503.7911132812499</v>
      </c>
      <c r="CT144" s="5">
        <f t="shared" si="91"/>
        <v>359.32220458984375</v>
      </c>
      <c r="CU144" s="5">
        <f t="shared" si="92"/>
        <v>0.37288911070335101</v>
      </c>
      <c r="CV144" s="5" t="e">
        <f t="shared" si="93"/>
        <v>#DIV/0!</v>
      </c>
    </row>
    <row r="145" spans="1:100" hidden="1" x14ac:dyDescent="0.3">
      <c r="A145" s="4" t="str">
        <f>VLOOKUP(B145,ListCodeMtrx!A$1:B$91,2,TRUE)</f>
        <v>M11</v>
      </c>
      <c r="B145">
        <v>11</v>
      </c>
      <c r="C145" s="10">
        <v>11</v>
      </c>
      <c r="D145" s="10">
        <v>1</v>
      </c>
      <c r="E145" s="10">
        <v>3</v>
      </c>
      <c r="F145" s="1">
        <v>69</v>
      </c>
      <c r="G145" s="3">
        <v>41313</v>
      </c>
      <c r="H145" s="11">
        <v>1</v>
      </c>
      <c r="I145" s="11">
        <v>196.78535805614408</v>
      </c>
      <c r="J145" s="11">
        <v>2.5225292668049928</v>
      </c>
      <c r="K145" s="11">
        <v>192.17168555403524</v>
      </c>
      <c r="L145" s="11">
        <v>295.49794931238893</v>
      </c>
      <c r="M145" s="1">
        <v>40.6</v>
      </c>
      <c r="N145" s="8">
        <v>19</v>
      </c>
      <c r="O145" s="8" t="s">
        <v>330</v>
      </c>
      <c r="P145" s="12">
        <v>0.16111111111111112</v>
      </c>
      <c r="Q145" s="12">
        <f t="shared" si="50"/>
        <v>0.47153935185185181</v>
      </c>
      <c r="R145" s="8">
        <v>5259</v>
      </c>
      <c r="S145" s="8">
        <v>0</v>
      </c>
      <c r="T145" s="13" t="s">
        <v>747</v>
      </c>
      <c r="U145">
        <f t="shared" si="52"/>
        <v>38.560793333667391</v>
      </c>
      <c r="V145">
        <f t="shared" si="53"/>
        <v>0.64002836149725073</v>
      </c>
      <c r="W145">
        <f t="shared" si="54"/>
        <v>267.53199952502735</v>
      </c>
      <c r="X145">
        <v>24.456171035766602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t="e">
        <f t="shared" si="55"/>
        <v>#DIV/0!</v>
      </c>
      <c r="AG145" t="e">
        <f t="shared" si="56"/>
        <v>#DIV/0!</v>
      </c>
      <c r="AH145" t="e">
        <f t="shared" si="57"/>
        <v>#DIV/0!</v>
      </c>
      <c r="AI145" s="8">
        <v>-1</v>
      </c>
      <c r="AJ145" s="8">
        <v>0.85</v>
      </c>
      <c r="AK145" s="8">
        <v>0.85</v>
      </c>
      <c r="AL145" s="8">
        <v>9.9940061569213867</v>
      </c>
      <c r="AM145">
        <f t="shared" si="58"/>
        <v>0.85</v>
      </c>
      <c r="AN145">
        <f t="shared" si="59"/>
        <v>2.58426895869516E-2</v>
      </c>
      <c r="AO145" t="e">
        <f t="shared" si="60"/>
        <v>#DIV/0!</v>
      </c>
      <c r="AP145" t="e">
        <f t="shared" si="61"/>
        <v>#DIV/0!</v>
      </c>
      <c r="AQ145" t="e">
        <f t="shared" si="62"/>
        <v>#DIV/0!</v>
      </c>
      <c r="AR145" s="8">
        <v>1769.166015625</v>
      </c>
      <c r="AS145" s="8">
        <v>0.5</v>
      </c>
      <c r="AT145" t="e">
        <f t="shared" si="63"/>
        <v>#DIV/0!</v>
      </c>
      <c r="AU145">
        <f t="shared" si="64"/>
        <v>7.0988697112065262</v>
      </c>
      <c r="AV145">
        <f t="shared" si="65"/>
        <v>1.1673930671966031</v>
      </c>
      <c r="AW145">
        <f t="shared" si="66"/>
        <v>24.456171035766602</v>
      </c>
      <c r="AX145" s="8">
        <v>2</v>
      </c>
      <c r="AY145">
        <f t="shared" si="67"/>
        <v>4.644859790802002</v>
      </c>
      <c r="AZ145" s="8">
        <v>1</v>
      </c>
      <c r="BA145">
        <f t="shared" si="68"/>
        <v>9.2897195816040039</v>
      </c>
      <c r="BB145" s="8">
        <v>25.083145141601563</v>
      </c>
      <c r="BC145" s="8">
        <v>24.456171035766602</v>
      </c>
      <c r="BD145" s="8">
        <v>25.136262893676758</v>
      </c>
      <c r="BE145" s="8">
        <v>399.1943359375</v>
      </c>
      <c r="BF145" s="8">
        <v>375.66030883789062</v>
      </c>
      <c r="BG145" s="8">
        <v>14.948860168457031</v>
      </c>
      <c r="BH145" s="8">
        <v>18.9244384765625</v>
      </c>
      <c r="BI145" s="8">
        <v>47.231170654296875</v>
      </c>
      <c r="BJ145" s="8">
        <v>59.792076110839844</v>
      </c>
      <c r="BK145" s="8">
        <v>350.36550903320312</v>
      </c>
      <c r="BL145" s="8">
        <v>1800.977783203125</v>
      </c>
      <c r="BM145" s="8">
        <v>1720.2598876953125</v>
      </c>
      <c r="BN145" s="8">
        <v>100.96151733398437</v>
      </c>
      <c r="BO145" s="8">
        <v>-3.8802337646484375</v>
      </c>
      <c r="BP145" s="8">
        <v>-1.1075625419616699</v>
      </c>
      <c r="BQ145" s="8">
        <v>0.25</v>
      </c>
      <c r="BR145" s="8">
        <v>-1.355140209197998</v>
      </c>
      <c r="BS145" s="8">
        <v>7.355140209197998</v>
      </c>
      <c r="BT145" s="8">
        <v>1</v>
      </c>
      <c r="BU145" s="8">
        <v>0</v>
      </c>
      <c r="BV145" s="8">
        <v>0.15999999642372131</v>
      </c>
      <c r="BW145" s="8">
        <v>111115</v>
      </c>
      <c r="BX145">
        <f t="shared" si="69"/>
        <v>1.7518275451660155</v>
      </c>
      <c r="BY145">
        <f t="shared" si="70"/>
        <v>7.0988697112065258E-3</v>
      </c>
      <c r="BZ145">
        <f t="shared" si="71"/>
        <v>297.60617103576658</v>
      </c>
      <c r="CA145">
        <f t="shared" si="72"/>
        <v>298.23314514160154</v>
      </c>
      <c r="CB145">
        <f t="shared" si="73"/>
        <v>288.15643887170154</v>
      </c>
      <c r="CC145">
        <f t="shared" si="74"/>
        <v>-6.542021162457505E-2</v>
      </c>
      <c r="CD145">
        <f t="shared" si="75"/>
        <v>3.0780330904839888</v>
      </c>
      <c r="CE145">
        <f t="shared" si="76"/>
        <v>30.48719127607545</v>
      </c>
      <c r="CF145">
        <f t="shared" si="77"/>
        <v>11.56275279951295</v>
      </c>
      <c r="CG145">
        <f t="shared" si="78"/>
        <v>24.769658088684082</v>
      </c>
      <c r="CH145">
        <f t="shared" si="79"/>
        <v>3.1362729174849067</v>
      </c>
      <c r="CI145">
        <f t="shared" si="80"/>
        <v>0.59877491721365717</v>
      </c>
      <c r="CJ145">
        <f t="shared" si="81"/>
        <v>1.9106400232873857</v>
      </c>
      <c r="CK145">
        <f t="shared" si="82"/>
        <v>1.225632894197521</v>
      </c>
      <c r="CL145">
        <f t="shared" si="83"/>
        <v>0.37773421957100528</v>
      </c>
      <c r="CM145">
        <f t="shared" si="84"/>
        <v>27.010436607441548</v>
      </c>
      <c r="CN145">
        <f t="shared" si="85"/>
        <v>0.71216466906669107</v>
      </c>
      <c r="CO145">
        <f t="shared" si="86"/>
        <v>63.619172702344471</v>
      </c>
      <c r="CP145">
        <f t="shared" si="87"/>
        <v>370.05657984013516</v>
      </c>
      <c r="CQ145">
        <f t="shared" si="88"/>
        <v>6.6292721283155859E-2</v>
      </c>
      <c r="CR145">
        <f t="shared" si="89"/>
        <v>0</v>
      </c>
      <c r="CS145">
        <f t="shared" si="90"/>
        <v>1530.8311157226562</v>
      </c>
      <c r="CT145">
        <f t="shared" si="91"/>
        <v>0</v>
      </c>
      <c r="CU145" t="e">
        <f t="shared" si="92"/>
        <v>#DIV/0!</v>
      </c>
      <c r="CV145" t="e">
        <f t="shared" si="93"/>
        <v>#DIV/0!</v>
      </c>
    </row>
    <row r="146" spans="1:100" x14ac:dyDescent="0.3">
      <c r="A146" s="4" t="str">
        <f>VLOOKUP(B146,ListCodeMtrx!A$1:B$91,2,TRUE)</f>
        <v>M11</v>
      </c>
      <c r="B146">
        <v>11</v>
      </c>
      <c r="C146" s="10">
        <v>11</v>
      </c>
      <c r="D146" s="10">
        <v>1</v>
      </c>
      <c r="E146" s="10">
        <v>3</v>
      </c>
      <c r="F146" s="1">
        <v>69</v>
      </c>
      <c r="G146" s="3">
        <v>41313</v>
      </c>
      <c r="H146" s="11">
        <v>1</v>
      </c>
      <c r="I146" s="11">
        <v>196.78535805614408</v>
      </c>
      <c r="J146" s="11">
        <v>2.5225292668049928</v>
      </c>
      <c r="K146" s="11">
        <v>192.17168555403524</v>
      </c>
      <c r="L146" s="11">
        <v>295.49794931238893</v>
      </c>
      <c r="M146" s="1">
        <v>40.6</v>
      </c>
      <c r="N146" s="8">
        <v>20</v>
      </c>
      <c r="O146" s="8" t="s">
        <v>331</v>
      </c>
      <c r="P146" s="12">
        <v>0.16111111111111112</v>
      </c>
      <c r="Q146" s="12">
        <f t="shared" si="50"/>
        <v>0.47357638888888887</v>
      </c>
      <c r="R146" s="8">
        <v>5435</v>
      </c>
      <c r="S146" s="8">
        <v>0</v>
      </c>
      <c r="T146" s="13">
        <v>50</v>
      </c>
      <c r="U146" s="14">
        <f t="shared" si="52"/>
        <v>-0.71873490701535403</v>
      </c>
      <c r="V146" s="14">
        <f t="shared" si="53"/>
        <v>0.63730510277665509</v>
      </c>
      <c r="W146" s="14">
        <f t="shared" si="54"/>
        <v>49.338055649458674</v>
      </c>
      <c r="X146" s="15">
        <v>24.735294342041016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t="e">
        <f t="shared" si="55"/>
        <v>#DIV/0!</v>
      </c>
      <c r="AG146" t="e">
        <f t="shared" si="56"/>
        <v>#DIV/0!</v>
      </c>
      <c r="AH146" t="e">
        <f t="shared" si="57"/>
        <v>#DIV/0!</v>
      </c>
      <c r="AI146" s="8">
        <v>-1</v>
      </c>
      <c r="AJ146" s="8">
        <v>0.85</v>
      </c>
      <c r="AK146" s="8">
        <v>0.85</v>
      </c>
      <c r="AL146" s="8">
        <v>9.9940061569213867</v>
      </c>
      <c r="AM146">
        <f t="shared" si="58"/>
        <v>0.85</v>
      </c>
      <c r="AN146">
        <f t="shared" si="59"/>
        <v>1.8384891683313374E-4</v>
      </c>
      <c r="AO146" t="e">
        <f t="shared" si="60"/>
        <v>#DIV/0!</v>
      </c>
      <c r="AP146" t="e">
        <f t="shared" si="61"/>
        <v>#DIV/0!</v>
      </c>
      <c r="AQ146" t="e">
        <f t="shared" si="62"/>
        <v>#DIV/0!</v>
      </c>
      <c r="AR146" s="8">
        <v>1769.166015625</v>
      </c>
      <c r="AS146" s="8">
        <v>0.5</v>
      </c>
      <c r="AT146" t="e">
        <f t="shared" si="63"/>
        <v>#DIV/0!</v>
      </c>
      <c r="AU146">
        <f t="shared" si="64"/>
        <v>7.2217044095911396</v>
      </c>
      <c r="AV146">
        <f t="shared" si="65"/>
        <v>1.1917984101065013</v>
      </c>
      <c r="AW146">
        <f t="shared" si="66"/>
        <v>24.735294342041016</v>
      </c>
      <c r="AX146" s="8">
        <v>2</v>
      </c>
      <c r="AY146">
        <f t="shared" si="67"/>
        <v>4.644859790802002</v>
      </c>
      <c r="AZ146" s="8">
        <v>1</v>
      </c>
      <c r="BA146">
        <f t="shared" si="68"/>
        <v>9.2897195816040039</v>
      </c>
      <c r="BB146" s="8">
        <v>25.142429351806641</v>
      </c>
      <c r="BC146" s="8">
        <v>24.735294342041016</v>
      </c>
      <c r="BD146" s="8">
        <v>25.134475708007812</v>
      </c>
      <c r="BE146" s="8">
        <v>48.154468536376953</v>
      </c>
      <c r="BF146" s="8">
        <v>48.365364074707031</v>
      </c>
      <c r="BG146" s="8">
        <v>15.153622627258301</v>
      </c>
      <c r="BH146" s="8">
        <v>19.196847915649414</v>
      </c>
      <c r="BI146" s="8">
        <v>47.706897735595703</v>
      </c>
      <c r="BJ146" s="8">
        <v>60.435848236083984</v>
      </c>
      <c r="BK146" s="8">
        <v>350.36734008789062</v>
      </c>
      <c r="BL146" s="8">
        <v>1799.8480224609375</v>
      </c>
      <c r="BM146" s="8">
        <v>1439.0848388671875</v>
      </c>
      <c r="BN146" s="8">
        <v>100.95635223388672</v>
      </c>
      <c r="BO146" s="8">
        <v>0.89327621459960938</v>
      </c>
      <c r="BP146" s="8">
        <v>-1.2129645347595215</v>
      </c>
      <c r="BQ146" s="8">
        <v>0.25</v>
      </c>
      <c r="BR146" s="8">
        <v>-1.355140209197998</v>
      </c>
      <c r="BS146" s="8">
        <v>7.355140209197998</v>
      </c>
      <c r="BT146" s="8">
        <v>1</v>
      </c>
      <c r="BU146" s="8">
        <v>0</v>
      </c>
      <c r="BV146" s="8">
        <v>0.15999999642372131</v>
      </c>
      <c r="BW146" s="8">
        <v>111135</v>
      </c>
      <c r="BX146">
        <f t="shared" si="69"/>
        <v>1.7518367004394528</v>
      </c>
      <c r="BY146">
        <f t="shared" si="70"/>
        <v>7.2217044095911394E-3</v>
      </c>
      <c r="BZ146">
        <f t="shared" si="71"/>
        <v>297.88529434204099</v>
      </c>
      <c r="CA146">
        <f t="shared" si="72"/>
        <v>298.29242935180662</v>
      </c>
      <c r="CB146">
        <f t="shared" si="73"/>
        <v>287.97567715699188</v>
      </c>
      <c r="CC146">
        <f t="shared" si="74"/>
        <v>-9.5227380475714163E-2</v>
      </c>
      <c r="CD146">
        <f t="shared" si="75"/>
        <v>3.1298421500591576</v>
      </c>
      <c r="CE146">
        <f t="shared" si="76"/>
        <v>31.001933814013178</v>
      </c>
      <c r="CF146">
        <f t="shared" si="77"/>
        <v>11.805085898363764</v>
      </c>
      <c r="CG146">
        <f t="shared" si="78"/>
        <v>24.938861846923828</v>
      </c>
      <c r="CH146">
        <f t="shared" si="79"/>
        <v>3.1681061035495164</v>
      </c>
      <c r="CI146">
        <f t="shared" si="80"/>
        <v>0.59639074959042626</v>
      </c>
      <c r="CJ146">
        <f t="shared" si="81"/>
        <v>1.9380437399526562</v>
      </c>
      <c r="CK146">
        <f t="shared" si="82"/>
        <v>1.2300623635968602</v>
      </c>
      <c r="CL146">
        <f t="shared" si="83"/>
        <v>0.37621616963395438</v>
      </c>
      <c r="CM146">
        <f t="shared" si="84"/>
        <v>4.9809901246818544</v>
      </c>
      <c r="CN146">
        <f t="shared" si="85"/>
        <v>1.0201113253949496</v>
      </c>
      <c r="CO146">
        <f t="shared" si="86"/>
        <v>63.448641088226452</v>
      </c>
      <c r="CP146">
        <f t="shared" si="87"/>
        <v>48.469812020196379</v>
      </c>
      <c r="CQ146">
        <f t="shared" si="88"/>
        <v>-9.4084856639830312E-3</v>
      </c>
      <c r="CR146">
        <f t="shared" si="89"/>
        <v>0</v>
      </c>
      <c r="CS146">
        <f t="shared" si="90"/>
        <v>1529.8708190917969</v>
      </c>
      <c r="CT146">
        <f t="shared" si="91"/>
        <v>0</v>
      </c>
      <c r="CU146" t="e">
        <f t="shared" si="92"/>
        <v>#DIV/0!</v>
      </c>
      <c r="CV146" t="e">
        <f t="shared" si="93"/>
        <v>#DIV/0!</v>
      </c>
    </row>
    <row r="147" spans="1:100" x14ac:dyDescent="0.3">
      <c r="A147" s="4" t="str">
        <f>VLOOKUP(B147,ListCodeMtrx!A$1:B$91,2,TRUE)</f>
        <v>M11</v>
      </c>
      <c r="B147">
        <v>11</v>
      </c>
      <c r="C147" s="10">
        <v>11</v>
      </c>
      <c r="D147" s="10">
        <v>1</v>
      </c>
      <c r="E147" s="10">
        <v>3</v>
      </c>
      <c r="F147" s="1">
        <v>69</v>
      </c>
      <c r="G147" s="3">
        <v>41313</v>
      </c>
      <c r="H147" s="11">
        <v>1</v>
      </c>
      <c r="I147" s="11">
        <v>196.78535805614408</v>
      </c>
      <c r="J147" s="11">
        <v>2.5225292668049928</v>
      </c>
      <c r="K147" s="11">
        <v>192.17168555403524</v>
      </c>
      <c r="L147" s="11">
        <v>295.49794931238893</v>
      </c>
      <c r="M147" s="1">
        <v>40.6</v>
      </c>
      <c r="N147" s="8">
        <v>21</v>
      </c>
      <c r="O147" s="8" t="s">
        <v>332</v>
      </c>
      <c r="P147" s="12">
        <v>0.16111111111111112</v>
      </c>
      <c r="Q147" s="12">
        <f t="shared" si="50"/>
        <v>0.47599537037037032</v>
      </c>
      <c r="R147" s="8">
        <v>5644</v>
      </c>
      <c r="S147" s="8">
        <v>0</v>
      </c>
      <c r="T147" s="13">
        <v>150</v>
      </c>
      <c r="U147" s="14">
        <f t="shared" si="52"/>
        <v>14.322795507747385</v>
      </c>
      <c r="V147" s="14">
        <f t="shared" si="53"/>
        <v>0.62855257159077393</v>
      </c>
      <c r="W147" s="14">
        <f t="shared" si="54"/>
        <v>101.97543389961733</v>
      </c>
      <c r="X147" s="15">
        <v>24.782495498657227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t="e">
        <f t="shared" si="55"/>
        <v>#DIV/0!</v>
      </c>
      <c r="AG147" t="e">
        <f t="shared" si="56"/>
        <v>#DIV/0!</v>
      </c>
      <c r="AH147" t="e">
        <f t="shared" si="57"/>
        <v>#DIV/0!</v>
      </c>
      <c r="AI147" s="8">
        <v>-1</v>
      </c>
      <c r="AJ147" s="8">
        <v>0.85</v>
      </c>
      <c r="AK147" s="8">
        <v>0.85</v>
      </c>
      <c r="AL147" s="8">
        <v>9.9940061569213867</v>
      </c>
      <c r="AM147">
        <f t="shared" si="58"/>
        <v>0.85</v>
      </c>
      <c r="AN147">
        <f t="shared" si="59"/>
        <v>1.0016771191379083E-2</v>
      </c>
      <c r="AO147" t="e">
        <f t="shared" si="60"/>
        <v>#DIV/0!</v>
      </c>
      <c r="AP147" t="e">
        <f t="shared" si="61"/>
        <v>#DIV/0!</v>
      </c>
      <c r="AQ147" t="e">
        <f t="shared" si="62"/>
        <v>#DIV/0!</v>
      </c>
      <c r="AR147" s="8">
        <v>1769.166015625</v>
      </c>
      <c r="AS147" s="8">
        <v>0.5</v>
      </c>
      <c r="AT147" t="e">
        <f t="shared" si="63"/>
        <v>#DIV/0!</v>
      </c>
      <c r="AU147">
        <f t="shared" si="64"/>
        <v>7.0385354338711892</v>
      </c>
      <c r="AV147">
        <f t="shared" si="65"/>
        <v>1.1765027193156974</v>
      </c>
      <c r="AW147">
        <f t="shared" si="66"/>
        <v>24.782495498657227</v>
      </c>
      <c r="AX147" s="8">
        <v>2</v>
      </c>
      <c r="AY147">
        <f t="shared" si="67"/>
        <v>4.644859790802002</v>
      </c>
      <c r="AZ147" s="8">
        <v>1</v>
      </c>
      <c r="BA147">
        <f t="shared" si="68"/>
        <v>9.2897195816040039</v>
      </c>
      <c r="BB147" s="8">
        <v>25.166797637939453</v>
      </c>
      <c r="BC147" s="8">
        <v>24.782495498657227</v>
      </c>
      <c r="BD147" s="8">
        <v>25.135473251342773</v>
      </c>
      <c r="BE147" s="8">
        <v>151.61790466308594</v>
      </c>
      <c r="BF147" s="8">
        <v>142.86727905273438</v>
      </c>
      <c r="BG147" s="8">
        <v>15.495939254760742</v>
      </c>
      <c r="BH147" s="8">
        <v>19.435985565185547</v>
      </c>
      <c r="BI147" s="8">
        <v>48.713577270507813</v>
      </c>
      <c r="BJ147" s="8">
        <v>61.099647521972656</v>
      </c>
      <c r="BK147" s="8">
        <v>350.33773803710937</v>
      </c>
      <c r="BL147" s="8">
        <v>1799.66357421875</v>
      </c>
      <c r="BM147" s="8">
        <v>2096.288330078125</v>
      </c>
      <c r="BN147" s="8">
        <v>100.95580291748047</v>
      </c>
      <c r="BO147" s="8">
        <v>-7.9975128173828125E-2</v>
      </c>
      <c r="BP147" s="8">
        <v>-1.1997523307800293</v>
      </c>
      <c r="BQ147" s="8">
        <v>0.25</v>
      </c>
      <c r="BR147" s="8">
        <v>-1.355140209197998</v>
      </c>
      <c r="BS147" s="8">
        <v>7.355140209197998</v>
      </c>
      <c r="BT147" s="8">
        <v>1</v>
      </c>
      <c r="BU147" s="8">
        <v>0</v>
      </c>
      <c r="BV147" s="8">
        <v>0.15999999642372131</v>
      </c>
      <c r="BW147" s="8">
        <v>111115</v>
      </c>
      <c r="BX147">
        <f t="shared" si="69"/>
        <v>1.7516886901855466</v>
      </c>
      <c r="BY147">
        <f t="shared" si="70"/>
        <v>7.0385354338711893E-3</v>
      </c>
      <c r="BZ147">
        <f t="shared" si="71"/>
        <v>297.9324954986572</v>
      </c>
      <c r="CA147">
        <f t="shared" si="72"/>
        <v>298.31679763793943</v>
      </c>
      <c r="CB147">
        <f t="shared" si="73"/>
        <v>287.94616543890152</v>
      </c>
      <c r="CC147">
        <f t="shared" si="74"/>
        <v>-6.6536805046203018E-2</v>
      </c>
      <c r="CD147">
        <f t="shared" si="75"/>
        <v>3.1386782475415647</v>
      </c>
      <c r="CE147">
        <f t="shared" si="76"/>
        <v>31.089626914334644</v>
      </c>
      <c r="CF147">
        <f t="shared" si="77"/>
        <v>11.653641349149098</v>
      </c>
      <c r="CG147">
        <f t="shared" si="78"/>
        <v>24.97464656829834</v>
      </c>
      <c r="CH147">
        <f t="shared" si="79"/>
        <v>3.1748745260147735</v>
      </c>
      <c r="CI147">
        <f t="shared" si="80"/>
        <v>0.58871918840153414</v>
      </c>
      <c r="CJ147">
        <f t="shared" si="81"/>
        <v>1.9621755282258673</v>
      </c>
      <c r="CK147">
        <f t="shared" si="82"/>
        <v>1.2126989977889062</v>
      </c>
      <c r="CL147">
        <f t="shared" si="83"/>
        <v>0.37133229147059083</v>
      </c>
      <c r="CM147">
        <f t="shared" si="84"/>
        <v>10.295011807194324</v>
      </c>
      <c r="CN147">
        <f t="shared" si="85"/>
        <v>0.71377739238651505</v>
      </c>
      <c r="CO147">
        <f t="shared" si="86"/>
        <v>63.981536425073493</v>
      </c>
      <c r="CP147">
        <f t="shared" si="87"/>
        <v>140.78586273380171</v>
      </c>
      <c r="CQ147">
        <f t="shared" si="88"/>
        <v>6.5091369594441409E-2</v>
      </c>
      <c r="CR147">
        <f t="shared" si="89"/>
        <v>0</v>
      </c>
      <c r="CS147">
        <f t="shared" si="90"/>
        <v>1529.7140380859375</v>
      </c>
      <c r="CT147">
        <f t="shared" si="91"/>
        <v>0</v>
      </c>
      <c r="CU147" t="e">
        <f t="shared" si="92"/>
        <v>#DIV/0!</v>
      </c>
      <c r="CV147" t="e">
        <f t="shared" si="93"/>
        <v>#DIV/0!</v>
      </c>
    </row>
    <row r="148" spans="1:100" hidden="1" x14ac:dyDescent="0.3">
      <c r="A148" s="4" t="str">
        <f>VLOOKUP(B148,ListCodeMtrx!A$1:B$91,2,TRUE)</f>
        <v>M11</v>
      </c>
      <c r="B148">
        <v>11</v>
      </c>
      <c r="C148" s="10">
        <v>11</v>
      </c>
      <c r="D148" s="10">
        <v>1</v>
      </c>
      <c r="E148" s="10">
        <v>3</v>
      </c>
      <c r="F148" s="1">
        <v>69</v>
      </c>
      <c r="G148" s="3">
        <v>41313</v>
      </c>
      <c r="H148" s="11">
        <v>1</v>
      </c>
      <c r="I148" s="11">
        <v>196.78535805614408</v>
      </c>
      <c r="J148" s="11">
        <v>2.5225292668049928</v>
      </c>
      <c r="K148" s="11">
        <v>192.17168555403524</v>
      </c>
      <c r="L148" s="11">
        <v>295.49794931238893</v>
      </c>
      <c r="M148" s="1">
        <v>40.6</v>
      </c>
      <c r="N148" s="8">
        <v>22</v>
      </c>
      <c r="O148" s="8" t="s">
        <v>333</v>
      </c>
      <c r="P148" s="12">
        <v>0.16111111111111112</v>
      </c>
      <c r="Q148" s="12">
        <f t="shared" ref="Q148:Q211" si="94">O148-P148</f>
        <v>0.47828703703703712</v>
      </c>
      <c r="R148" s="8">
        <v>5842</v>
      </c>
      <c r="S148" s="8">
        <v>0</v>
      </c>
      <c r="T148" s="13" t="s">
        <v>192</v>
      </c>
      <c r="U148" s="14">
        <f t="shared" si="52"/>
        <v>40.355478394165388</v>
      </c>
      <c r="V148" s="14">
        <f t="shared" si="53"/>
        <v>0.62154899079084869</v>
      </c>
      <c r="W148" s="14">
        <f t="shared" si="54"/>
        <v>260.43107936756462</v>
      </c>
      <c r="X148" s="15">
        <v>24.84083366394043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t="e">
        <f t="shared" si="55"/>
        <v>#DIV/0!</v>
      </c>
      <c r="AG148" t="e">
        <f t="shared" si="56"/>
        <v>#DIV/0!</v>
      </c>
      <c r="AH148" t="e">
        <f t="shared" si="57"/>
        <v>#DIV/0!</v>
      </c>
      <c r="AI148" s="8">
        <v>-1</v>
      </c>
      <c r="AJ148" s="8">
        <v>0.85</v>
      </c>
      <c r="AK148" s="8">
        <v>0.85</v>
      </c>
      <c r="AL148" s="8">
        <v>9.9940061569213867</v>
      </c>
      <c r="AM148">
        <f t="shared" si="58"/>
        <v>0.85</v>
      </c>
      <c r="AN148">
        <f t="shared" si="59"/>
        <v>2.7040182486469756E-2</v>
      </c>
      <c r="AO148" t="e">
        <f t="shared" si="60"/>
        <v>#DIV/0!</v>
      </c>
      <c r="AP148" t="e">
        <f t="shared" si="61"/>
        <v>#DIV/0!</v>
      </c>
      <c r="AQ148" t="e">
        <f t="shared" si="62"/>
        <v>#DIV/0!</v>
      </c>
      <c r="AR148" s="8">
        <v>1769.166015625</v>
      </c>
      <c r="AS148" s="8">
        <v>0.5</v>
      </c>
      <c r="AT148" t="e">
        <f t="shared" si="63"/>
        <v>#DIV/0!</v>
      </c>
      <c r="AU148">
        <f t="shared" si="64"/>
        <v>6.9198013410788262</v>
      </c>
      <c r="AV148">
        <f t="shared" si="65"/>
        <v>1.1686368551546555</v>
      </c>
      <c r="AW148">
        <f t="shared" si="66"/>
        <v>24.84083366394043</v>
      </c>
      <c r="AX148" s="8">
        <v>2</v>
      </c>
      <c r="AY148">
        <f t="shared" si="67"/>
        <v>4.644859790802002</v>
      </c>
      <c r="AZ148" s="8">
        <v>1</v>
      </c>
      <c r="BA148">
        <f t="shared" si="68"/>
        <v>9.2897195816040039</v>
      </c>
      <c r="BB148" s="8">
        <v>25.186477661132813</v>
      </c>
      <c r="BC148" s="8">
        <v>24.84083366394043</v>
      </c>
      <c r="BD148" s="8">
        <v>25.129966735839844</v>
      </c>
      <c r="BE148" s="8">
        <v>400.78378295898437</v>
      </c>
      <c r="BF148" s="8">
        <v>376.26171875</v>
      </c>
      <c r="BG148" s="8">
        <v>15.750715255737305</v>
      </c>
      <c r="BH148" s="8">
        <v>19.623186111450195</v>
      </c>
      <c r="BI148" s="8">
        <v>49.454471588134766</v>
      </c>
      <c r="BJ148" s="8">
        <v>61.613346099853516</v>
      </c>
      <c r="BK148" s="8">
        <v>350.37127685546875</v>
      </c>
      <c r="BL148" s="8">
        <v>1799.3038330078125</v>
      </c>
      <c r="BM148" s="8">
        <v>1501.4410400390625</v>
      </c>
      <c r="BN148" s="8">
        <v>100.95162200927734</v>
      </c>
      <c r="BO148" s="8">
        <v>-4.0865364074707031</v>
      </c>
      <c r="BP148" s="8">
        <v>-1.1492743492126465</v>
      </c>
      <c r="BQ148" s="8">
        <v>0.25</v>
      </c>
      <c r="BR148" s="8">
        <v>-1.355140209197998</v>
      </c>
      <c r="BS148" s="8">
        <v>7.355140209197998</v>
      </c>
      <c r="BT148" s="8">
        <v>1</v>
      </c>
      <c r="BU148" s="8">
        <v>0</v>
      </c>
      <c r="BV148" s="8">
        <v>0.15999999642372131</v>
      </c>
      <c r="BW148" s="8">
        <v>111115</v>
      </c>
      <c r="BX148">
        <f t="shared" si="69"/>
        <v>1.7518563842773434</v>
      </c>
      <c r="BY148">
        <f t="shared" si="70"/>
        <v>6.9198013410788264E-3</v>
      </c>
      <c r="BZ148">
        <f t="shared" si="71"/>
        <v>297.99083366394041</v>
      </c>
      <c r="CA148">
        <f t="shared" si="72"/>
        <v>298.33647766113279</v>
      </c>
      <c r="CB148">
        <f t="shared" si="73"/>
        <v>287.88860684643805</v>
      </c>
      <c r="CC148">
        <f t="shared" si="74"/>
        <v>-4.9082100500805484E-2</v>
      </c>
      <c r="CD148">
        <f t="shared" si="75"/>
        <v>3.1496293220954765</v>
      </c>
      <c r="CE148">
        <f t="shared" si="76"/>
        <v>31.199392931061862</v>
      </c>
      <c r="CF148">
        <f t="shared" si="77"/>
        <v>11.576206819611667</v>
      </c>
      <c r="CG148">
        <f t="shared" si="78"/>
        <v>25.013655662536621</v>
      </c>
      <c r="CH148">
        <f t="shared" si="79"/>
        <v>3.1822672079826573</v>
      </c>
      <c r="CI148">
        <f t="shared" si="80"/>
        <v>0.58257081709579617</v>
      </c>
      <c r="CJ148">
        <f t="shared" si="81"/>
        <v>1.980992466940821</v>
      </c>
      <c r="CK148">
        <f t="shared" si="82"/>
        <v>1.2012747410418363</v>
      </c>
      <c r="CL148">
        <f t="shared" si="83"/>
        <v>0.36741895287986781</v>
      </c>
      <c r="CM148">
        <f t="shared" si="84"/>
        <v>26.290939883782492</v>
      </c>
      <c r="CN148">
        <f t="shared" si="85"/>
        <v>0.69215406827130121</v>
      </c>
      <c r="CO148">
        <f t="shared" si="86"/>
        <v>64.316116137946949</v>
      </c>
      <c r="CP148">
        <f t="shared" si="87"/>
        <v>370.39718265140698</v>
      </c>
      <c r="CQ148">
        <f t="shared" si="88"/>
        <v>7.0073633298778831E-2</v>
      </c>
      <c r="CR148">
        <f t="shared" si="89"/>
        <v>0</v>
      </c>
      <c r="CS148">
        <f t="shared" si="90"/>
        <v>1529.4082580566405</v>
      </c>
      <c r="CT148">
        <f t="shared" si="91"/>
        <v>0</v>
      </c>
      <c r="CU148" t="e">
        <f t="shared" si="92"/>
        <v>#DIV/0!</v>
      </c>
      <c r="CV148" t="e">
        <f t="shared" si="93"/>
        <v>#DIV/0!</v>
      </c>
    </row>
    <row r="149" spans="1:100" s="5" customFormat="1" x14ac:dyDescent="0.3">
      <c r="A149" s="4" t="str">
        <f>VLOOKUP(B149,ListCodeMtrx!A$1:B$91,2,TRUE)</f>
        <v>M11</v>
      </c>
      <c r="B149">
        <v>11</v>
      </c>
      <c r="C149" s="10">
        <v>11</v>
      </c>
      <c r="D149" s="10">
        <v>1</v>
      </c>
      <c r="E149" s="10">
        <v>3</v>
      </c>
      <c r="F149" s="1">
        <v>69</v>
      </c>
      <c r="G149" s="3">
        <v>41313</v>
      </c>
      <c r="H149" s="11">
        <v>1</v>
      </c>
      <c r="I149" s="11">
        <v>196.78535805614408</v>
      </c>
      <c r="J149" s="11">
        <v>2.5225292668049928</v>
      </c>
      <c r="K149" s="11">
        <v>192.17168555403524</v>
      </c>
      <c r="L149" s="11">
        <v>295.49794931238893</v>
      </c>
      <c r="M149" s="1">
        <v>40.6</v>
      </c>
      <c r="N149" s="8">
        <v>23</v>
      </c>
      <c r="O149" s="8" t="s">
        <v>334</v>
      </c>
      <c r="P149" s="12">
        <v>0.16111111111111112</v>
      </c>
      <c r="Q149" s="12">
        <f t="shared" si="94"/>
        <v>0.48070601851851857</v>
      </c>
      <c r="R149" s="8">
        <v>6051</v>
      </c>
      <c r="S149" s="8">
        <v>0</v>
      </c>
      <c r="T149" s="13">
        <v>800</v>
      </c>
      <c r="U149" s="14">
        <f t="shared" si="52"/>
        <v>58.981442253663701</v>
      </c>
      <c r="V149" s="14">
        <f t="shared" si="53"/>
        <v>0.60687668994816624</v>
      </c>
      <c r="W149" s="14">
        <f t="shared" si="54"/>
        <v>587.43011085514536</v>
      </c>
      <c r="X149" s="15">
        <v>24.696290969848633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t="e">
        <f t="shared" si="55"/>
        <v>#DIV/0!</v>
      </c>
      <c r="AG149" t="e">
        <f t="shared" si="56"/>
        <v>#DIV/0!</v>
      </c>
      <c r="AH149" t="e">
        <f t="shared" si="57"/>
        <v>#DIV/0!</v>
      </c>
      <c r="AI149" s="8">
        <v>-1</v>
      </c>
      <c r="AJ149" s="8">
        <v>0.85</v>
      </c>
      <c r="AK149" s="8">
        <v>0.85</v>
      </c>
      <c r="AL149" s="8">
        <v>9.9940061569213867</v>
      </c>
      <c r="AM149">
        <f t="shared" si="58"/>
        <v>0.85</v>
      </c>
      <c r="AN149">
        <f t="shared" si="59"/>
        <v>3.9208736785161194E-2</v>
      </c>
      <c r="AO149" t="e">
        <f t="shared" si="60"/>
        <v>#DIV/0!</v>
      </c>
      <c r="AP149" t="e">
        <f t="shared" si="61"/>
        <v>#DIV/0!</v>
      </c>
      <c r="AQ149" t="e">
        <f t="shared" si="62"/>
        <v>#DIV/0!</v>
      </c>
      <c r="AR149" s="8">
        <v>1769.166015625</v>
      </c>
      <c r="AS149" s="8">
        <v>0.5</v>
      </c>
      <c r="AT149" t="e">
        <f t="shared" si="63"/>
        <v>#DIV/0!</v>
      </c>
      <c r="AU149">
        <f t="shared" si="64"/>
        <v>6.713173174869854</v>
      </c>
      <c r="AV149">
        <f t="shared" si="65"/>
        <v>1.1596136321492942</v>
      </c>
      <c r="AW149">
        <f t="shared" si="66"/>
        <v>24.696290969848633</v>
      </c>
      <c r="AX149" s="8">
        <v>2</v>
      </c>
      <c r="AY149">
        <f t="shared" si="67"/>
        <v>4.644859790802002</v>
      </c>
      <c r="AZ149" s="8">
        <v>1</v>
      </c>
      <c r="BA149">
        <f t="shared" si="68"/>
        <v>9.2897195816040039</v>
      </c>
      <c r="BB149" s="8">
        <v>25.130422592163086</v>
      </c>
      <c r="BC149" s="8">
        <v>24.696290969848633</v>
      </c>
      <c r="BD149" s="8">
        <v>25.136772155761719</v>
      </c>
      <c r="BE149" s="8">
        <v>800.87127685546875</v>
      </c>
      <c r="BF149" s="8">
        <v>764.2608642578125</v>
      </c>
      <c r="BG149" s="8">
        <v>15.686844825744629</v>
      </c>
      <c r="BH149" s="8">
        <v>19.445775985717773</v>
      </c>
      <c r="BI149" s="8">
        <v>49.415107727050781</v>
      </c>
      <c r="BJ149" s="8">
        <v>61.256111145019531</v>
      </c>
      <c r="BK149" s="8">
        <v>350.23947143554687</v>
      </c>
      <c r="BL149" s="8">
        <v>1799.76220703125</v>
      </c>
      <c r="BM149" s="8">
        <v>1696.9156494140625</v>
      </c>
      <c r="BN149" s="8">
        <v>100.94446563720703</v>
      </c>
      <c r="BO149" s="8">
        <v>-14.184803009033203</v>
      </c>
      <c r="BP149" s="8">
        <v>-1.0608878135681152</v>
      </c>
      <c r="BQ149" s="8">
        <v>0.25</v>
      </c>
      <c r="BR149" s="8">
        <v>-1.355140209197998</v>
      </c>
      <c r="BS149" s="8">
        <v>7.355140209197998</v>
      </c>
      <c r="BT149" s="8">
        <v>1</v>
      </c>
      <c r="BU149" s="8">
        <v>0</v>
      </c>
      <c r="BV149" s="8">
        <v>0.15999999642372131</v>
      </c>
      <c r="BW149" s="8">
        <v>111115</v>
      </c>
      <c r="BX149">
        <f t="shared" si="69"/>
        <v>1.7511973571777342</v>
      </c>
      <c r="BY149">
        <f t="shared" si="70"/>
        <v>6.7131731748698541E-3</v>
      </c>
      <c r="BZ149">
        <f t="shared" si="71"/>
        <v>297.84629096984861</v>
      </c>
      <c r="CA149">
        <f t="shared" si="72"/>
        <v>298.28042259216306</v>
      </c>
      <c r="CB149">
        <f t="shared" si="73"/>
        <v>287.96194668854878</v>
      </c>
      <c r="CC149">
        <f t="shared" si="74"/>
        <v>-1.1547503587830833E-2</v>
      </c>
      <c r="CD149">
        <f t="shared" si="75"/>
        <v>3.1225570979284076</v>
      </c>
      <c r="CE149">
        <f t="shared" si="76"/>
        <v>30.933415499477039</v>
      </c>
      <c r="CF149">
        <f t="shared" si="77"/>
        <v>11.487639513759266</v>
      </c>
      <c r="CG149">
        <f t="shared" si="78"/>
        <v>24.913356781005859</v>
      </c>
      <c r="CH149">
        <f t="shared" si="79"/>
        <v>3.1632897037674663</v>
      </c>
      <c r="CI149">
        <f t="shared" si="80"/>
        <v>0.56966194391865299</v>
      </c>
      <c r="CJ149">
        <f t="shared" si="81"/>
        <v>1.9629434657791134</v>
      </c>
      <c r="CK149">
        <f t="shared" si="82"/>
        <v>1.2003462379883529</v>
      </c>
      <c r="CL149">
        <f t="shared" si="83"/>
        <v>0.35920510900298347</v>
      </c>
      <c r="CM149">
        <f t="shared" si="84"/>
        <v>59.297818639477939</v>
      </c>
      <c r="CN149">
        <f t="shared" si="85"/>
        <v>0.76862513616421968</v>
      </c>
      <c r="CO149">
        <f t="shared" si="86"/>
        <v>64.239834603801754</v>
      </c>
      <c r="CP149">
        <f t="shared" si="87"/>
        <v>755.68956710045552</v>
      </c>
      <c r="CQ149">
        <f t="shared" si="88"/>
        <v>5.0139081707943775E-2</v>
      </c>
      <c r="CR149">
        <f t="shared" si="89"/>
        <v>0</v>
      </c>
      <c r="CS149">
        <f t="shared" si="90"/>
        <v>1529.7978759765624</v>
      </c>
      <c r="CT149">
        <f t="shared" si="91"/>
        <v>0</v>
      </c>
      <c r="CU149" t="e">
        <f t="shared" si="92"/>
        <v>#DIV/0!</v>
      </c>
      <c r="CV149" t="e">
        <f t="shared" si="93"/>
        <v>#DIV/0!</v>
      </c>
    </row>
    <row r="150" spans="1:100" x14ac:dyDescent="0.3">
      <c r="A150" s="4" t="str">
        <f>VLOOKUP(B150,ListCodeMtrx!A$1:B$91,2,TRUE)</f>
        <v>M11</v>
      </c>
      <c r="B150" s="5">
        <v>11</v>
      </c>
      <c r="C150" s="10">
        <v>11</v>
      </c>
      <c r="D150" s="10">
        <v>1</v>
      </c>
      <c r="E150" s="10">
        <v>3</v>
      </c>
      <c r="F150" s="1">
        <v>69</v>
      </c>
      <c r="G150" s="17">
        <v>41313</v>
      </c>
      <c r="H150" s="11">
        <v>1</v>
      </c>
      <c r="I150" s="11">
        <v>196.78535805614408</v>
      </c>
      <c r="J150" s="11">
        <v>2.5225292668049928</v>
      </c>
      <c r="K150" s="11">
        <v>192.17168555403524</v>
      </c>
      <c r="L150" s="11">
        <v>295.49794931238893</v>
      </c>
      <c r="M150" s="1">
        <v>40.6</v>
      </c>
      <c r="N150" s="19">
        <v>24</v>
      </c>
      <c r="O150" s="19" t="s">
        <v>335</v>
      </c>
      <c r="P150" s="12">
        <v>0.16111111111111112</v>
      </c>
      <c r="Q150" s="12">
        <f t="shared" si="94"/>
        <v>0.48245370370370377</v>
      </c>
      <c r="R150" s="19">
        <v>6193</v>
      </c>
      <c r="S150" s="19">
        <v>0</v>
      </c>
      <c r="T150" s="21">
        <v>400</v>
      </c>
      <c r="U150" s="5">
        <f t="shared" si="52"/>
        <v>39.191738600342333</v>
      </c>
      <c r="V150" s="5">
        <f t="shared" si="53"/>
        <v>0.59532097580298482</v>
      </c>
      <c r="W150" s="5">
        <f t="shared" si="54"/>
        <v>257.98010664108187</v>
      </c>
      <c r="X150" s="5">
        <v>24.866889953613281</v>
      </c>
      <c r="Y150" s="19">
        <v>4</v>
      </c>
      <c r="Z150" s="19">
        <v>4</v>
      </c>
      <c r="AA150" s="19">
        <v>0</v>
      </c>
      <c r="AB150" s="19">
        <v>0</v>
      </c>
      <c r="AC150" s="19">
        <v>269.2783203125</v>
      </c>
      <c r="AD150" s="19">
        <v>590.42230224609375</v>
      </c>
      <c r="AE150" s="19">
        <v>363.46337890625</v>
      </c>
      <c r="AF150" s="5" t="e">
        <f t="shared" si="55"/>
        <v>#DIV/0!</v>
      </c>
      <c r="AG150" s="5">
        <f t="shared" si="56"/>
        <v>0.54392251226265131</v>
      </c>
      <c r="AH150" s="5">
        <f t="shared" si="57"/>
        <v>0.38440099988845794</v>
      </c>
      <c r="AI150" s="19">
        <v>-1</v>
      </c>
      <c r="AJ150" s="19">
        <v>0.85</v>
      </c>
      <c r="AK150" s="19">
        <v>0.85</v>
      </c>
      <c r="AL150" s="19">
        <v>9.9940061569213867</v>
      </c>
      <c r="AM150" s="5">
        <f t="shared" si="58"/>
        <v>0.85</v>
      </c>
      <c r="AN150" s="5">
        <f t="shared" si="59"/>
        <v>2.6279134890703233E-2</v>
      </c>
      <c r="AO150" s="5">
        <f t="shared" si="60"/>
        <v>0.70672015079757711</v>
      </c>
      <c r="AP150" s="5">
        <f t="shared" si="61"/>
        <v>2.19260986759314</v>
      </c>
      <c r="AQ150" s="5">
        <f t="shared" si="62"/>
        <v>-1</v>
      </c>
      <c r="AR150" s="19">
        <v>1799.3133544921875</v>
      </c>
      <c r="AS150" s="19">
        <v>0.5</v>
      </c>
      <c r="AT150" s="5">
        <f t="shared" si="63"/>
        <v>293.9545873462672</v>
      </c>
      <c r="AU150" s="5">
        <f t="shared" si="64"/>
        <v>6.7984667152111058</v>
      </c>
      <c r="AV150" s="5">
        <f t="shared" si="65"/>
        <v>1.1955390618606203</v>
      </c>
      <c r="AW150" s="5">
        <f t="shared" si="66"/>
        <v>24.866889953613281</v>
      </c>
      <c r="AX150" s="19">
        <v>2</v>
      </c>
      <c r="AY150" s="5">
        <f t="shared" si="67"/>
        <v>4.644859790802002</v>
      </c>
      <c r="AZ150" s="19">
        <v>1</v>
      </c>
      <c r="BA150" s="5">
        <f t="shared" si="68"/>
        <v>9.2897195816040039</v>
      </c>
      <c r="BB150" s="19">
        <v>25.166309356689453</v>
      </c>
      <c r="BC150" s="19">
        <v>24.866889953613281</v>
      </c>
      <c r="BD150" s="19">
        <v>25.129888534545898</v>
      </c>
      <c r="BE150" s="19">
        <v>399.01519775390625</v>
      </c>
      <c r="BF150" s="19">
        <v>375.19464111328125</v>
      </c>
      <c r="BG150" s="19">
        <v>15.602899551391602</v>
      </c>
      <c r="BH150" s="19">
        <v>19.407186508178711</v>
      </c>
      <c r="BI150" s="19">
        <v>49.044345855712891</v>
      </c>
      <c r="BJ150" s="19">
        <v>61.002300262451172</v>
      </c>
      <c r="BK150" s="19">
        <v>350.4744873046875</v>
      </c>
      <c r="BL150" s="19">
        <v>1799.3133544921875</v>
      </c>
      <c r="BM150" s="19">
        <v>1890.2637939453125</v>
      </c>
      <c r="BN150" s="19">
        <v>100.94158935546875</v>
      </c>
      <c r="BO150" s="19">
        <v>-4.0293464660644531</v>
      </c>
      <c r="BP150" s="19">
        <v>-1.1315455436706543</v>
      </c>
      <c r="BQ150" s="19">
        <v>0.25</v>
      </c>
      <c r="BR150" s="19">
        <v>-1.355140209197998</v>
      </c>
      <c r="BS150" s="19">
        <v>7.355140209197998</v>
      </c>
      <c r="BT150" s="19">
        <v>1</v>
      </c>
      <c r="BU150" s="19">
        <v>0</v>
      </c>
      <c r="BV150" s="19">
        <v>0.15999999642372131</v>
      </c>
      <c r="BW150" s="19">
        <v>111115</v>
      </c>
      <c r="BX150" s="5">
        <f t="shared" si="69"/>
        <v>1.7523724365234372</v>
      </c>
      <c r="BY150" s="5">
        <f t="shared" si="70"/>
        <v>6.798466715211106E-3</v>
      </c>
      <c r="BZ150" s="5">
        <f t="shared" si="71"/>
        <v>298.01688995361326</v>
      </c>
      <c r="CA150" s="5">
        <f t="shared" si="72"/>
        <v>298.31630935668943</v>
      </c>
      <c r="CB150" s="5">
        <f t="shared" si="73"/>
        <v>287.890130283904</v>
      </c>
      <c r="CC150" s="5">
        <f t="shared" si="74"/>
        <v>-3.1312994561957325E-2</v>
      </c>
      <c r="CD150" s="5">
        <f t="shared" si="75"/>
        <v>3.1545313129141892</v>
      </c>
      <c r="CE150" s="5">
        <f t="shared" si="76"/>
        <v>31.251056507594853</v>
      </c>
      <c r="CF150" s="5">
        <f t="shared" si="77"/>
        <v>11.843869999416142</v>
      </c>
      <c r="CG150" s="5">
        <f t="shared" si="78"/>
        <v>25.016599655151367</v>
      </c>
      <c r="CH150" s="5">
        <f t="shared" si="79"/>
        <v>3.1828257391571095</v>
      </c>
      <c r="CI150" s="5">
        <f t="shared" si="80"/>
        <v>0.55946810679624559</v>
      </c>
      <c r="CJ150" s="5">
        <f t="shared" si="81"/>
        <v>1.9589922510535689</v>
      </c>
      <c r="CK150" s="5">
        <f t="shared" si="82"/>
        <v>1.2238334881035406</v>
      </c>
      <c r="CL150" s="5">
        <f t="shared" si="83"/>
        <v>0.3527211664514891</v>
      </c>
      <c r="CM150" s="5">
        <f t="shared" si="84"/>
        <v>26.040921986444122</v>
      </c>
      <c r="CN150" s="5">
        <f t="shared" si="85"/>
        <v>0.68759006225568886</v>
      </c>
      <c r="CO150" s="5">
        <f t="shared" si="86"/>
        <v>63.4577666565336</v>
      </c>
      <c r="CP150" s="5">
        <f t="shared" si="87"/>
        <v>369.49922193020547</v>
      </c>
      <c r="CQ150" s="5">
        <f t="shared" si="88"/>
        <v>6.7307860351439569E-2</v>
      </c>
      <c r="CR150" s="5">
        <f t="shared" si="89"/>
        <v>0</v>
      </c>
      <c r="CS150" s="5">
        <f t="shared" si="90"/>
        <v>1529.4163513183594</v>
      </c>
      <c r="CT150" s="5">
        <f t="shared" si="91"/>
        <v>321.14398193359375</v>
      </c>
      <c r="CU150" s="5">
        <f t="shared" si="92"/>
        <v>0.38440099988845794</v>
      </c>
      <c r="CV150" s="5" t="e">
        <f t="shared" si="93"/>
        <v>#DIV/0!</v>
      </c>
    </row>
    <row r="151" spans="1:100" hidden="1" x14ac:dyDescent="0.3">
      <c r="A151" s="4" t="str">
        <f>VLOOKUP(B151,ListCodeMtrx!A$1:B$91,2,TRUE)</f>
        <v>M19</v>
      </c>
      <c r="B151">
        <v>19</v>
      </c>
      <c r="C151" s="10">
        <v>19</v>
      </c>
      <c r="D151" s="10">
        <v>1</v>
      </c>
      <c r="E151" s="10">
        <v>4</v>
      </c>
      <c r="F151" s="1">
        <v>69</v>
      </c>
      <c r="G151" s="3">
        <v>41313</v>
      </c>
      <c r="H151" s="11">
        <v>1</v>
      </c>
      <c r="I151" s="11">
        <v>165.95122197404024</v>
      </c>
      <c r="J151" s="11">
        <v>2.4098187021107043</v>
      </c>
      <c r="K151" s="11">
        <v>171.8112616946851</v>
      </c>
      <c r="L151" s="11">
        <v>261.973761884476</v>
      </c>
      <c r="M151" s="1">
        <v>44.7</v>
      </c>
      <c r="N151" s="8">
        <v>25</v>
      </c>
      <c r="O151" s="8" t="s">
        <v>336</v>
      </c>
      <c r="P151" s="12">
        <v>0.16111111111111112</v>
      </c>
      <c r="Q151" s="12">
        <f t="shared" si="94"/>
        <v>0.48628472222222219</v>
      </c>
      <c r="R151" s="8">
        <v>6533</v>
      </c>
      <c r="S151" s="8">
        <v>0</v>
      </c>
      <c r="T151" s="13" t="s">
        <v>747</v>
      </c>
      <c r="U151">
        <f t="shared" si="52"/>
        <v>35.238878783655089</v>
      </c>
      <c r="V151">
        <f t="shared" si="53"/>
        <v>0.63315128471226079</v>
      </c>
      <c r="W151">
        <f t="shared" si="54"/>
        <v>277.48840979801389</v>
      </c>
      <c r="X151">
        <v>25.094474792480469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t="e">
        <f t="shared" si="55"/>
        <v>#DIV/0!</v>
      </c>
      <c r="AG151" t="e">
        <f t="shared" si="56"/>
        <v>#DIV/0!</v>
      </c>
      <c r="AH151" t="e">
        <f t="shared" si="57"/>
        <v>#DIV/0!</v>
      </c>
      <c r="AI151" s="8">
        <v>-1</v>
      </c>
      <c r="AJ151" s="8">
        <v>0.85</v>
      </c>
      <c r="AK151" s="8">
        <v>0.85</v>
      </c>
      <c r="AL151" s="8">
        <v>9.9940061569213867</v>
      </c>
      <c r="AM151">
        <f t="shared" si="58"/>
        <v>0.85</v>
      </c>
      <c r="AN151">
        <f t="shared" si="59"/>
        <v>2.3713055432790491E-2</v>
      </c>
      <c r="AO151" t="e">
        <f t="shared" si="60"/>
        <v>#DIV/0!</v>
      </c>
      <c r="AP151" t="e">
        <f t="shared" si="61"/>
        <v>#DIV/0!</v>
      </c>
      <c r="AQ151" t="e">
        <f t="shared" si="62"/>
        <v>#DIV/0!</v>
      </c>
      <c r="AR151" s="8">
        <v>1799.3133544921875</v>
      </c>
      <c r="AS151" s="8">
        <v>0.5</v>
      </c>
      <c r="AT151" t="e">
        <f t="shared" si="63"/>
        <v>#DIV/0!</v>
      </c>
      <c r="AU151">
        <f t="shared" si="64"/>
        <v>7.154245741080282</v>
      </c>
      <c r="AV151">
        <f t="shared" si="65"/>
        <v>1.1867702155281359</v>
      </c>
      <c r="AW151">
        <f t="shared" si="66"/>
        <v>25.094474792480469</v>
      </c>
      <c r="AX151" s="8">
        <v>2</v>
      </c>
      <c r="AY151">
        <f t="shared" si="67"/>
        <v>4.644859790802002</v>
      </c>
      <c r="AZ151" s="8">
        <v>1</v>
      </c>
      <c r="BA151">
        <f t="shared" si="68"/>
        <v>9.2897195816040039</v>
      </c>
      <c r="BB151" s="8">
        <v>25.330949783325195</v>
      </c>
      <c r="BC151" s="8">
        <v>25.094474792480469</v>
      </c>
      <c r="BD151" s="8">
        <v>25.133806228637695</v>
      </c>
      <c r="BE151" s="8">
        <v>399.6705322265625</v>
      </c>
      <c r="BF151" s="8">
        <v>378.00656127929687</v>
      </c>
      <c r="BG151" s="8">
        <v>15.919565200805664</v>
      </c>
      <c r="BH151" s="8">
        <v>19.922954559326172</v>
      </c>
      <c r="BI151" s="8">
        <v>49.547080993652344</v>
      </c>
      <c r="BJ151" s="8">
        <v>62.006980895996094</v>
      </c>
      <c r="BK151" s="8">
        <v>350.28878784179687</v>
      </c>
      <c r="BL151" s="8">
        <v>1797.9114990234375</v>
      </c>
      <c r="BM151" s="8">
        <v>1450.699462890625</v>
      </c>
      <c r="BN151" s="8">
        <v>100.93186950683594</v>
      </c>
      <c r="BO151" s="8">
        <v>-3.6685981750488281</v>
      </c>
      <c r="BP151" s="8">
        <v>-1.1818118095397949</v>
      </c>
      <c r="BQ151" s="8">
        <v>0.25</v>
      </c>
      <c r="BR151" s="8">
        <v>-1.355140209197998</v>
      </c>
      <c r="BS151" s="8">
        <v>7.355140209197998</v>
      </c>
      <c r="BT151" s="8">
        <v>1</v>
      </c>
      <c r="BU151" s="8">
        <v>0</v>
      </c>
      <c r="BV151" s="8">
        <v>0.15999999642372131</v>
      </c>
      <c r="BW151" s="8">
        <v>111115</v>
      </c>
      <c r="BX151">
        <f t="shared" si="69"/>
        <v>1.7514439392089842</v>
      </c>
      <c r="BY151">
        <f t="shared" si="70"/>
        <v>7.1542457410802823E-3</v>
      </c>
      <c r="BZ151">
        <f t="shared" si="71"/>
        <v>298.24447479248045</v>
      </c>
      <c r="CA151">
        <f t="shared" si="72"/>
        <v>298.48094978332517</v>
      </c>
      <c r="CB151">
        <f t="shared" si="73"/>
        <v>287.66583341391743</v>
      </c>
      <c r="CC151">
        <f t="shared" si="74"/>
        <v>-9.2544351386896664E-2</v>
      </c>
      <c r="CD151">
        <f t="shared" si="75"/>
        <v>3.1976312653006671</v>
      </c>
      <c r="CE151">
        <f t="shared" si="76"/>
        <v>31.681086270616412</v>
      </c>
      <c r="CF151">
        <f t="shared" si="77"/>
        <v>11.75813171129024</v>
      </c>
      <c r="CG151">
        <f t="shared" si="78"/>
        <v>25.212712287902832</v>
      </c>
      <c r="CH151">
        <f t="shared" si="79"/>
        <v>3.2202254862396873</v>
      </c>
      <c r="CI151">
        <f t="shared" si="80"/>
        <v>0.59275163074784232</v>
      </c>
      <c r="CJ151">
        <f t="shared" si="81"/>
        <v>2.0108610497725312</v>
      </c>
      <c r="CK151">
        <f t="shared" si="82"/>
        <v>1.2093644364671561</v>
      </c>
      <c r="CL151">
        <f t="shared" si="83"/>
        <v>0.3738992836852762</v>
      </c>
      <c r="CM151">
        <f t="shared" si="84"/>
        <v>28.007423967392551</v>
      </c>
      <c r="CN151">
        <f t="shared" si="85"/>
        <v>0.73408358008099928</v>
      </c>
      <c r="CO151">
        <f t="shared" si="86"/>
        <v>64.333844632388136</v>
      </c>
      <c r="CP151">
        <f t="shared" si="87"/>
        <v>372.88557932284039</v>
      </c>
      <c r="CQ151">
        <f t="shared" si="88"/>
        <v>6.0797538934173563E-2</v>
      </c>
      <c r="CR151">
        <f t="shared" si="89"/>
        <v>0</v>
      </c>
      <c r="CS151">
        <f t="shared" si="90"/>
        <v>1528.2247741699218</v>
      </c>
      <c r="CT151">
        <f t="shared" si="91"/>
        <v>0</v>
      </c>
      <c r="CU151" t="e">
        <f t="shared" si="92"/>
        <v>#DIV/0!</v>
      </c>
      <c r="CV151" t="e">
        <f t="shared" si="93"/>
        <v>#DIV/0!</v>
      </c>
    </row>
    <row r="152" spans="1:100" x14ac:dyDescent="0.3">
      <c r="A152" s="4" t="str">
        <f>VLOOKUP(B152,ListCodeMtrx!A$1:B$91,2,TRUE)</f>
        <v>M19</v>
      </c>
      <c r="B152">
        <v>19</v>
      </c>
      <c r="C152" s="10">
        <v>19</v>
      </c>
      <c r="D152" s="10">
        <v>1</v>
      </c>
      <c r="E152" s="10">
        <v>4</v>
      </c>
      <c r="F152" s="1">
        <v>69</v>
      </c>
      <c r="G152" s="3">
        <v>41313</v>
      </c>
      <c r="H152" s="11">
        <v>1</v>
      </c>
      <c r="I152" s="11">
        <v>165.95122197404024</v>
      </c>
      <c r="J152" s="11">
        <v>2.4098187021107043</v>
      </c>
      <c r="K152" s="11">
        <v>171.8112616946851</v>
      </c>
      <c r="L152" s="11">
        <v>261.973761884476</v>
      </c>
      <c r="M152" s="1">
        <v>44.7</v>
      </c>
      <c r="N152" s="8">
        <v>26</v>
      </c>
      <c r="O152" s="8" t="s">
        <v>337</v>
      </c>
      <c r="P152" s="12">
        <v>0.16111111111111112</v>
      </c>
      <c r="Q152" s="12">
        <f t="shared" si="94"/>
        <v>0.48827546296296298</v>
      </c>
      <c r="R152" s="8">
        <v>6705</v>
      </c>
      <c r="S152" s="8">
        <v>0</v>
      </c>
      <c r="T152" s="13">
        <v>50</v>
      </c>
      <c r="U152" s="14">
        <f t="shared" si="52"/>
        <v>-0.85052112477960984</v>
      </c>
      <c r="V152" s="14">
        <f t="shared" si="53"/>
        <v>0.62401920830300228</v>
      </c>
      <c r="W152" s="14">
        <f t="shared" si="54"/>
        <v>50.441218186773064</v>
      </c>
      <c r="X152" s="15">
        <v>25.299531936645508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t="e">
        <f t="shared" si="55"/>
        <v>#DIV/0!</v>
      </c>
      <c r="AG152" t="e">
        <f t="shared" si="56"/>
        <v>#DIV/0!</v>
      </c>
      <c r="AH152" t="e">
        <f t="shared" si="57"/>
        <v>#DIV/0!</v>
      </c>
      <c r="AI152" s="8">
        <v>-1</v>
      </c>
      <c r="AJ152" s="8">
        <v>0.85</v>
      </c>
      <c r="AK152" s="8">
        <v>0.85</v>
      </c>
      <c r="AL152" s="8">
        <v>9.9698953628540039</v>
      </c>
      <c r="AM152">
        <f t="shared" si="58"/>
        <v>0.85</v>
      </c>
      <c r="AN152">
        <f t="shared" si="59"/>
        <v>9.7598415616078455E-5</v>
      </c>
      <c r="AO152" t="e">
        <f t="shared" si="60"/>
        <v>#DIV/0!</v>
      </c>
      <c r="AP152" t="e">
        <f t="shared" si="61"/>
        <v>#DIV/0!</v>
      </c>
      <c r="AQ152" t="e">
        <f t="shared" si="62"/>
        <v>#DIV/0!</v>
      </c>
      <c r="AR152" s="8">
        <v>1799.3133544921875</v>
      </c>
      <c r="AS152" s="8">
        <v>0.5</v>
      </c>
      <c r="AT152" t="e">
        <f t="shared" si="63"/>
        <v>#DIV/0!</v>
      </c>
      <c r="AU152">
        <f t="shared" si="64"/>
        <v>7.1935035200935529</v>
      </c>
      <c r="AV152">
        <f t="shared" si="65"/>
        <v>1.2092545371036909</v>
      </c>
      <c r="AW152">
        <f t="shared" si="66"/>
        <v>25.299531936645508</v>
      </c>
      <c r="AX152" s="8">
        <v>2</v>
      </c>
      <c r="AY152">
        <f t="shared" si="67"/>
        <v>4.644859790802002</v>
      </c>
      <c r="AZ152" s="8">
        <v>1</v>
      </c>
      <c r="BA152">
        <f t="shared" si="68"/>
        <v>9.2897195816040039</v>
      </c>
      <c r="BB152" s="8">
        <v>25.346961975097656</v>
      </c>
      <c r="BC152" s="8">
        <v>25.299531936645508</v>
      </c>
      <c r="BD152" s="8">
        <v>25.127944946289062</v>
      </c>
      <c r="BE152" s="8">
        <v>48.822006225585938</v>
      </c>
      <c r="BF152" s="8">
        <v>49.105873107910156</v>
      </c>
      <c r="BG152" s="8">
        <v>16.065952301025391</v>
      </c>
      <c r="BH152" s="8">
        <v>20.089807510375977</v>
      </c>
      <c r="BI152" s="8">
        <v>49.953823089599609</v>
      </c>
      <c r="BJ152" s="8">
        <v>62.465183258056641</v>
      </c>
      <c r="BK152" s="8">
        <v>350.35989379882812</v>
      </c>
      <c r="BL152" s="8">
        <v>1801.847900390625</v>
      </c>
      <c r="BM152" s="8">
        <v>659.37939453125</v>
      </c>
      <c r="BN152" s="8">
        <v>100.92929840087891</v>
      </c>
      <c r="BO152" s="8">
        <v>1.2493324279785156</v>
      </c>
      <c r="BP152" s="8">
        <v>-1.2541117668151855</v>
      </c>
      <c r="BQ152" s="8">
        <v>0.25</v>
      </c>
      <c r="BR152" s="8">
        <v>-1.355140209197998</v>
      </c>
      <c r="BS152" s="8">
        <v>7.355140209197998</v>
      </c>
      <c r="BT152" s="8">
        <v>1</v>
      </c>
      <c r="BU152" s="8">
        <v>0</v>
      </c>
      <c r="BV152" s="8">
        <v>0.15999999642372131</v>
      </c>
      <c r="BW152" s="8">
        <v>111135</v>
      </c>
      <c r="BX152">
        <f t="shared" si="69"/>
        <v>1.7517994689941403</v>
      </c>
      <c r="BY152">
        <f t="shared" si="70"/>
        <v>7.1935035200935528E-3</v>
      </c>
      <c r="BZ152">
        <f t="shared" si="71"/>
        <v>298.44953193664549</v>
      </c>
      <c r="CA152">
        <f t="shared" si="72"/>
        <v>298.49696197509763</v>
      </c>
      <c r="CB152">
        <f t="shared" si="73"/>
        <v>288.29565761858976</v>
      </c>
      <c r="CC152">
        <f t="shared" si="74"/>
        <v>-0.10455738107399376</v>
      </c>
      <c r="CD152">
        <f t="shared" si="75"/>
        <v>3.2369047141346461</v>
      </c>
      <c r="CE152">
        <f t="shared" si="76"/>
        <v>32.071011742081609</v>
      </c>
      <c r="CF152">
        <f t="shared" si="77"/>
        <v>11.981204231705632</v>
      </c>
      <c r="CG152">
        <f t="shared" si="78"/>
        <v>25.323246955871582</v>
      </c>
      <c r="CH152">
        <f t="shared" si="79"/>
        <v>3.24147379412498</v>
      </c>
      <c r="CI152">
        <f t="shared" si="80"/>
        <v>0.58474038720600641</v>
      </c>
      <c r="CJ152">
        <f t="shared" si="81"/>
        <v>2.0276501770309552</v>
      </c>
      <c r="CK152">
        <f t="shared" si="82"/>
        <v>1.2138236170940249</v>
      </c>
      <c r="CL152">
        <f t="shared" si="83"/>
        <v>0.36879976326215408</v>
      </c>
      <c r="CM152">
        <f t="shared" si="84"/>
        <v>5.0909967620766583</v>
      </c>
      <c r="CN152">
        <f t="shared" si="85"/>
        <v>1.0271931847322719</v>
      </c>
      <c r="CO152">
        <f t="shared" si="86"/>
        <v>64.0557156289277</v>
      </c>
      <c r="CP152">
        <f t="shared" si="87"/>
        <v>49.229472481213762</v>
      </c>
      <c r="CQ152">
        <f t="shared" si="88"/>
        <v>-1.1066691670537109E-2</v>
      </c>
      <c r="CR152">
        <f t="shared" si="89"/>
        <v>0</v>
      </c>
      <c r="CS152">
        <f t="shared" si="90"/>
        <v>1531.5707153320311</v>
      </c>
      <c r="CT152">
        <f t="shared" si="91"/>
        <v>0</v>
      </c>
      <c r="CU152" t="e">
        <f t="shared" si="92"/>
        <v>#DIV/0!</v>
      </c>
      <c r="CV152" t="e">
        <f t="shared" si="93"/>
        <v>#DIV/0!</v>
      </c>
    </row>
    <row r="153" spans="1:100" x14ac:dyDescent="0.3">
      <c r="A153" s="4" t="str">
        <f>VLOOKUP(B153,ListCodeMtrx!A$1:B$91,2,TRUE)</f>
        <v>M19</v>
      </c>
      <c r="B153">
        <v>19</v>
      </c>
      <c r="C153" s="10">
        <v>19</v>
      </c>
      <c r="D153" s="10">
        <v>1</v>
      </c>
      <c r="E153" s="10">
        <v>4</v>
      </c>
      <c r="F153" s="1">
        <v>69</v>
      </c>
      <c r="G153" s="3">
        <v>41313</v>
      </c>
      <c r="H153" s="11">
        <v>1</v>
      </c>
      <c r="I153" s="11">
        <v>165.95122197404024</v>
      </c>
      <c r="J153" s="11">
        <v>2.4098187021107043</v>
      </c>
      <c r="K153" s="11">
        <v>171.8112616946851</v>
      </c>
      <c r="L153" s="11">
        <v>261.973761884476</v>
      </c>
      <c r="M153" s="1">
        <v>44.7</v>
      </c>
      <c r="N153" s="8">
        <v>27</v>
      </c>
      <c r="O153" s="8" t="s">
        <v>338</v>
      </c>
      <c r="P153" s="12">
        <v>0.16111111111111112</v>
      </c>
      <c r="Q153" s="12">
        <f t="shared" si="94"/>
        <v>0.49069444444444443</v>
      </c>
      <c r="R153" s="8">
        <v>6914</v>
      </c>
      <c r="S153" s="8">
        <v>0</v>
      </c>
      <c r="T153" s="13">
        <v>150</v>
      </c>
      <c r="U153" s="14">
        <f t="shared" si="52"/>
        <v>12.77348904749166</v>
      </c>
      <c r="V153" s="14">
        <f t="shared" si="53"/>
        <v>0.60579895216014334</v>
      </c>
      <c r="W153" s="14">
        <f t="shared" si="54"/>
        <v>105.8057529729108</v>
      </c>
      <c r="X153" s="15">
        <v>25.521123886108398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t="e">
        <f t="shared" si="55"/>
        <v>#DIV/0!</v>
      </c>
      <c r="AG153" t="e">
        <f t="shared" si="56"/>
        <v>#DIV/0!</v>
      </c>
      <c r="AH153" t="e">
        <f t="shared" si="57"/>
        <v>#DIV/0!</v>
      </c>
      <c r="AI153" s="8">
        <v>-1</v>
      </c>
      <c r="AJ153" s="8">
        <v>0.85</v>
      </c>
      <c r="AK153" s="8">
        <v>0.85</v>
      </c>
      <c r="AL153" s="8">
        <v>9.9698953628540039</v>
      </c>
      <c r="AM153">
        <f t="shared" si="58"/>
        <v>0.85</v>
      </c>
      <c r="AN153">
        <f t="shared" si="59"/>
        <v>8.9973386476365075E-3</v>
      </c>
      <c r="AO153" t="e">
        <f t="shared" si="60"/>
        <v>#DIV/0!</v>
      </c>
      <c r="AP153" t="e">
        <f t="shared" si="61"/>
        <v>#DIV/0!</v>
      </c>
      <c r="AQ153" t="e">
        <f t="shared" si="62"/>
        <v>#DIV/0!</v>
      </c>
      <c r="AR153" s="8">
        <v>1799.3133544921875</v>
      </c>
      <c r="AS153" s="8">
        <v>0.5</v>
      </c>
      <c r="AT153" t="e">
        <f t="shared" si="63"/>
        <v>#DIV/0!</v>
      </c>
      <c r="AU153">
        <f t="shared" si="64"/>
        <v>7.1244142456809847</v>
      </c>
      <c r="AV153">
        <f t="shared" si="65"/>
        <v>1.2309215565291796</v>
      </c>
      <c r="AW153">
        <f t="shared" si="66"/>
        <v>25.521123886108398</v>
      </c>
      <c r="AX153" s="8">
        <v>2</v>
      </c>
      <c r="AY153">
        <f t="shared" si="67"/>
        <v>4.644859790802002</v>
      </c>
      <c r="AZ153" s="8">
        <v>1</v>
      </c>
      <c r="BA153">
        <f t="shared" si="68"/>
        <v>9.2897195816040039</v>
      </c>
      <c r="BB153" s="8">
        <v>25.438774108886719</v>
      </c>
      <c r="BC153" s="8">
        <v>25.521123886108398</v>
      </c>
      <c r="BD153" s="8">
        <v>25.127599716186523</v>
      </c>
      <c r="BE153" s="8">
        <v>151.78350830078125</v>
      </c>
      <c r="BF153" s="8">
        <v>143.90664672851562</v>
      </c>
      <c r="BG153" s="8">
        <v>16.317113876342773</v>
      </c>
      <c r="BH153" s="8">
        <v>20.301445007324219</v>
      </c>
      <c r="BI153" s="8">
        <v>50.455814361572266</v>
      </c>
      <c r="BJ153" s="8">
        <v>62.776172637939453</v>
      </c>
      <c r="BK153" s="8">
        <v>350.36135864257812</v>
      </c>
      <c r="BL153" s="8">
        <v>1800.9886474609375</v>
      </c>
      <c r="BM153" s="8">
        <v>1704.9580078125</v>
      </c>
      <c r="BN153" s="8">
        <v>100.92368316650391</v>
      </c>
      <c r="BO153" s="8">
        <v>0.55206680297851563</v>
      </c>
      <c r="BP153" s="8">
        <v>-1.2185111045837402</v>
      </c>
      <c r="BQ153" s="8">
        <v>0.25</v>
      </c>
      <c r="BR153" s="8">
        <v>-1.355140209197998</v>
      </c>
      <c r="BS153" s="8">
        <v>7.355140209197998</v>
      </c>
      <c r="BT153" s="8">
        <v>1</v>
      </c>
      <c r="BU153" s="8">
        <v>0</v>
      </c>
      <c r="BV153" s="8">
        <v>0.15999999642372131</v>
      </c>
      <c r="BW153" s="8">
        <v>111115</v>
      </c>
      <c r="BX153">
        <f t="shared" si="69"/>
        <v>1.7518067932128907</v>
      </c>
      <c r="BY153">
        <f t="shared" si="70"/>
        <v>7.124414245680985E-3</v>
      </c>
      <c r="BZ153">
        <f t="shared" si="71"/>
        <v>298.67112388610838</v>
      </c>
      <c r="CA153">
        <f t="shared" si="72"/>
        <v>298.5887741088867</v>
      </c>
      <c r="CB153">
        <f t="shared" si="73"/>
        <v>288.15817715291269</v>
      </c>
      <c r="CC153">
        <f t="shared" si="74"/>
        <v>-9.9316052712068559E-2</v>
      </c>
      <c r="CD153">
        <f t="shared" si="75"/>
        <v>3.2798181602705716</v>
      </c>
      <c r="CE153">
        <f t="shared" si="76"/>
        <v>32.498003019365903</v>
      </c>
      <c r="CF153">
        <f t="shared" si="77"/>
        <v>12.196558012041685</v>
      </c>
      <c r="CG153">
        <f t="shared" si="78"/>
        <v>25.479948997497559</v>
      </c>
      <c r="CH153">
        <f t="shared" si="79"/>
        <v>3.271806850582371</v>
      </c>
      <c r="CI153">
        <f t="shared" si="80"/>
        <v>0.56871222758010986</v>
      </c>
      <c r="CJ153">
        <f t="shared" si="81"/>
        <v>2.048896603741392</v>
      </c>
      <c r="CK153">
        <f t="shared" si="82"/>
        <v>1.2229102468409789</v>
      </c>
      <c r="CL153">
        <f t="shared" si="83"/>
        <v>0.35860094054512243</v>
      </c>
      <c r="CM153">
        <f t="shared" si="84"/>
        <v>10.678306290231429</v>
      </c>
      <c r="CN153">
        <f t="shared" si="85"/>
        <v>0.73523881890262266</v>
      </c>
      <c r="CO153">
        <f t="shared" si="86"/>
        <v>63.812050893050134</v>
      </c>
      <c r="CP153">
        <f t="shared" si="87"/>
        <v>142.05037861809154</v>
      </c>
      <c r="CQ153">
        <f t="shared" si="88"/>
        <v>5.7381229188539794E-2</v>
      </c>
      <c r="CR153">
        <f t="shared" si="89"/>
        <v>0</v>
      </c>
      <c r="CS153">
        <f t="shared" si="90"/>
        <v>1530.8403503417969</v>
      </c>
      <c r="CT153">
        <f t="shared" si="91"/>
        <v>0</v>
      </c>
      <c r="CU153" t="e">
        <f t="shared" si="92"/>
        <v>#DIV/0!</v>
      </c>
      <c r="CV153" t="e">
        <f t="shared" si="93"/>
        <v>#DIV/0!</v>
      </c>
    </row>
    <row r="154" spans="1:100" hidden="1" x14ac:dyDescent="0.3">
      <c r="A154" s="4" t="str">
        <f>VLOOKUP(B154,ListCodeMtrx!A$1:B$91,2,TRUE)</f>
        <v>M19</v>
      </c>
      <c r="B154">
        <v>19</v>
      </c>
      <c r="C154" s="10">
        <v>19</v>
      </c>
      <c r="D154" s="10">
        <v>1</v>
      </c>
      <c r="E154" s="10">
        <v>4</v>
      </c>
      <c r="F154" s="1">
        <v>69</v>
      </c>
      <c r="G154" s="3">
        <v>41313</v>
      </c>
      <c r="H154" s="11">
        <v>1</v>
      </c>
      <c r="I154" s="11">
        <v>165.95122197404024</v>
      </c>
      <c r="J154" s="11">
        <v>2.4098187021107043</v>
      </c>
      <c r="K154" s="11">
        <v>171.8112616946851</v>
      </c>
      <c r="L154" s="11">
        <v>261.973761884476</v>
      </c>
      <c r="M154" s="1">
        <v>44.7</v>
      </c>
      <c r="N154" s="8">
        <v>28</v>
      </c>
      <c r="O154" s="8" t="s">
        <v>339</v>
      </c>
      <c r="P154" s="12">
        <v>0.16111111111111112</v>
      </c>
      <c r="Q154" s="12">
        <f t="shared" si="94"/>
        <v>0.493113425925926</v>
      </c>
      <c r="R154" s="8">
        <v>7123</v>
      </c>
      <c r="S154" s="8">
        <v>0</v>
      </c>
      <c r="T154" s="13" t="s">
        <v>192</v>
      </c>
      <c r="U154" s="14">
        <f t="shared" si="52"/>
        <v>35.5656028972966</v>
      </c>
      <c r="V154" s="14">
        <f t="shared" si="53"/>
        <v>0.57016339541442951</v>
      </c>
      <c r="W154" s="14">
        <f t="shared" si="54"/>
        <v>267.24275870365716</v>
      </c>
      <c r="X154" s="15">
        <v>25.663394927978516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t="e">
        <f t="shared" si="55"/>
        <v>#DIV/0!</v>
      </c>
      <c r="AG154" t="e">
        <f t="shared" si="56"/>
        <v>#DIV/0!</v>
      </c>
      <c r="AH154" t="e">
        <f t="shared" si="57"/>
        <v>#DIV/0!</v>
      </c>
      <c r="AI154" s="8">
        <v>-1</v>
      </c>
      <c r="AJ154" s="8">
        <v>0.85</v>
      </c>
      <c r="AK154" s="8">
        <v>0.85</v>
      </c>
      <c r="AL154" s="8">
        <v>9.9698953628540039</v>
      </c>
      <c r="AM154">
        <f t="shared" si="58"/>
        <v>0.85</v>
      </c>
      <c r="AN154">
        <f t="shared" si="59"/>
        <v>2.3895116657269247E-2</v>
      </c>
      <c r="AO154" t="e">
        <f t="shared" si="60"/>
        <v>#DIV/0!</v>
      </c>
      <c r="AP154" t="e">
        <f t="shared" si="61"/>
        <v>#DIV/0!</v>
      </c>
      <c r="AQ154" t="e">
        <f t="shared" si="62"/>
        <v>#DIV/0!</v>
      </c>
      <c r="AR154" s="8">
        <v>1799.3133544921875</v>
      </c>
      <c r="AS154" s="8">
        <v>0.5</v>
      </c>
      <c r="AT154" t="e">
        <f t="shared" si="63"/>
        <v>#DIV/0!</v>
      </c>
      <c r="AU154">
        <f t="shared" si="64"/>
        <v>6.7852953969052585</v>
      </c>
      <c r="AV154">
        <f t="shared" si="65"/>
        <v>1.2407817311155327</v>
      </c>
      <c r="AW154">
        <f t="shared" si="66"/>
        <v>25.663394927978516</v>
      </c>
      <c r="AX154" s="8">
        <v>2</v>
      </c>
      <c r="AY154">
        <f t="shared" si="67"/>
        <v>4.644859790802002</v>
      </c>
      <c r="AZ154" s="8">
        <v>1</v>
      </c>
      <c r="BA154">
        <f t="shared" si="68"/>
        <v>9.2897195816040039</v>
      </c>
      <c r="BB154" s="8">
        <v>25.470220565795898</v>
      </c>
      <c r="BC154" s="8">
        <v>25.663394927978516</v>
      </c>
      <c r="BD154" s="8">
        <v>25.123693466186523</v>
      </c>
      <c r="BE154" s="8">
        <v>400.53598022460937</v>
      </c>
      <c r="BF154" s="8">
        <v>378.7659912109375</v>
      </c>
      <c r="BG154" s="8">
        <v>16.685956954956055</v>
      </c>
      <c r="BH154" s="8">
        <v>20.480060577392578</v>
      </c>
      <c r="BI154" s="8">
        <v>51.498210906982422</v>
      </c>
      <c r="BJ154" s="8">
        <v>63.208034515380859</v>
      </c>
      <c r="BK154" s="8">
        <v>350.3505859375</v>
      </c>
      <c r="BL154" s="8">
        <v>1800.299072265625</v>
      </c>
      <c r="BM154" s="8">
        <v>994.2752685546875</v>
      </c>
      <c r="BN154" s="8">
        <v>100.92010498046875</v>
      </c>
      <c r="BO154" s="8">
        <v>-3.0466270446777344</v>
      </c>
      <c r="BP154" s="8">
        <v>-1.2060275077819824</v>
      </c>
      <c r="BQ154" s="8">
        <v>0.25</v>
      </c>
      <c r="BR154" s="8">
        <v>-1.355140209197998</v>
      </c>
      <c r="BS154" s="8">
        <v>7.355140209197998</v>
      </c>
      <c r="BT154" s="8">
        <v>1</v>
      </c>
      <c r="BU154" s="8">
        <v>0</v>
      </c>
      <c r="BV154" s="8">
        <v>0.15999999642372131</v>
      </c>
      <c r="BW154" s="8">
        <v>111115</v>
      </c>
      <c r="BX154">
        <f t="shared" si="69"/>
        <v>1.7517529296874998</v>
      </c>
      <c r="BY154">
        <f t="shared" si="70"/>
        <v>6.7852953969052589E-3</v>
      </c>
      <c r="BZ154">
        <f t="shared" si="71"/>
        <v>298.81339492797849</v>
      </c>
      <c r="CA154">
        <f t="shared" si="72"/>
        <v>298.62022056579588</v>
      </c>
      <c r="CB154">
        <f t="shared" si="73"/>
        <v>288.0478451241288</v>
      </c>
      <c r="CC154">
        <f t="shared" si="74"/>
        <v>-4.9344809178975331E-2</v>
      </c>
      <c r="CD154">
        <f t="shared" si="75"/>
        <v>3.3076315945923511</v>
      </c>
      <c r="CE154">
        <f t="shared" si="76"/>
        <v>32.774753803838024</v>
      </c>
      <c r="CF154">
        <f t="shared" si="77"/>
        <v>12.294693226445446</v>
      </c>
      <c r="CG154">
        <f t="shared" si="78"/>
        <v>25.566807746887207</v>
      </c>
      <c r="CH154">
        <f t="shared" si="79"/>
        <v>3.2887268212584257</v>
      </c>
      <c r="CI154">
        <f t="shared" si="80"/>
        <v>0.53719279137904419</v>
      </c>
      <c r="CJ154">
        <f t="shared" si="81"/>
        <v>2.0668498634768184</v>
      </c>
      <c r="CK154">
        <f t="shared" si="82"/>
        <v>1.2218769577816073</v>
      </c>
      <c r="CL154">
        <f t="shared" si="83"/>
        <v>0.33855979733558922</v>
      </c>
      <c r="CM154">
        <f t="shared" si="84"/>
        <v>26.970167263643159</v>
      </c>
      <c r="CN154">
        <f t="shared" si="85"/>
        <v>0.70556165258994374</v>
      </c>
      <c r="CO154">
        <f t="shared" si="86"/>
        <v>63.689687284073784</v>
      </c>
      <c r="CP154">
        <f t="shared" si="87"/>
        <v>373.59752907496198</v>
      </c>
      <c r="CQ154">
        <f t="shared" si="88"/>
        <v>6.0631078910156982E-2</v>
      </c>
      <c r="CR154">
        <f t="shared" si="89"/>
        <v>0</v>
      </c>
      <c r="CS154">
        <f t="shared" si="90"/>
        <v>1530.2542114257812</v>
      </c>
      <c r="CT154">
        <f t="shared" si="91"/>
        <v>0</v>
      </c>
      <c r="CU154" t="e">
        <f t="shared" si="92"/>
        <v>#DIV/0!</v>
      </c>
      <c r="CV154" t="e">
        <f t="shared" si="93"/>
        <v>#DIV/0!</v>
      </c>
    </row>
    <row r="155" spans="1:100" x14ac:dyDescent="0.3">
      <c r="A155" s="4" t="str">
        <f>VLOOKUP(B155,ListCodeMtrx!A$1:B$91,2,TRUE)</f>
        <v>M19</v>
      </c>
      <c r="B155">
        <v>19</v>
      </c>
      <c r="C155" s="10">
        <v>19</v>
      </c>
      <c r="D155" s="10">
        <v>1</v>
      </c>
      <c r="E155" s="10">
        <v>4</v>
      </c>
      <c r="F155" s="1">
        <v>69</v>
      </c>
      <c r="G155" s="3">
        <v>41313</v>
      </c>
      <c r="H155" s="11">
        <v>1</v>
      </c>
      <c r="I155" s="11">
        <v>165.95122197404024</v>
      </c>
      <c r="J155" s="11">
        <v>2.4098187021107043</v>
      </c>
      <c r="K155" s="11">
        <v>171.8112616946851</v>
      </c>
      <c r="L155" s="11">
        <v>261.973761884476</v>
      </c>
      <c r="M155" s="1">
        <v>44.7</v>
      </c>
      <c r="N155" s="8">
        <v>29</v>
      </c>
      <c r="O155" s="8" t="s">
        <v>340</v>
      </c>
      <c r="P155" s="12">
        <v>0.16111111111111112</v>
      </c>
      <c r="Q155" s="12">
        <f t="shared" si="94"/>
        <v>0.49553240740740745</v>
      </c>
      <c r="R155" s="8">
        <v>7332</v>
      </c>
      <c r="S155" s="8">
        <v>0</v>
      </c>
      <c r="T155" s="13">
        <v>800</v>
      </c>
      <c r="U155" s="14">
        <f t="shared" si="52"/>
        <v>51.850276630156905</v>
      </c>
      <c r="V155" s="14">
        <f t="shared" si="53"/>
        <v>0.50879551419522528</v>
      </c>
      <c r="W155" s="14">
        <f t="shared" si="54"/>
        <v>584.51866528203891</v>
      </c>
      <c r="X155" s="15">
        <v>25.444429397583008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t="e">
        <f t="shared" si="55"/>
        <v>#DIV/0!</v>
      </c>
      <c r="AG155" t="e">
        <f t="shared" si="56"/>
        <v>#DIV/0!</v>
      </c>
      <c r="AH155" t="e">
        <f t="shared" si="57"/>
        <v>#DIV/0!</v>
      </c>
      <c r="AI155" s="8">
        <v>-1</v>
      </c>
      <c r="AJ155" s="8">
        <v>0.85</v>
      </c>
      <c r="AK155" s="8">
        <v>0.85</v>
      </c>
      <c r="AL155" s="8">
        <v>9.9940061569213867</v>
      </c>
      <c r="AM155">
        <f t="shared" si="58"/>
        <v>0.85</v>
      </c>
      <c r="AN155">
        <f t="shared" si="59"/>
        <v>3.455037559738041E-2</v>
      </c>
      <c r="AO155" t="e">
        <f t="shared" si="60"/>
        <v>#DIV/0!</v>
      </c>
      <c r="AP155" t="e">
        <f t="shared" si="61"/>
        <v>#DIV/0!</v>
      </c>
      <c r="AQ155" t="e">
        <f t="shared" si="62"/>
        <v>#DIV/0!</v>
      </c>
      <c r="AR155" s="8">
        <v>1799.3133544921875</v>
      </c>
      <c r="AS155" s="8">
        <v>0.5</v>
      </c>
      <c r="AT155" t="e">
        <f t="shared" si="63"/>
        <v>#DIV/0!</v>
      </c>
      <c r="AU155">
        <f t="shared" si="64"/>
        <v>6.1718222366638633</v>
      </c>
      <c r="AV155">
        <f t="shared" si="65"/>
        <v>1.2574839602042496</v>
      </c>
      <c r="AW155">
        <f t="shared" si="66"/>
        <v>25.444429397583008</v>
      </c>
      <c r="AX155" s="8">
        <v>2</v>
      </c>
      <c r="AY155">
        <f t="shared" si="67"/>
        <v>4.644859790802002</v>
      </c>
      <c r="AZ155" s="8">
        <v>1</v>
      </c>
      <c r="BA155">
        <f t="shared" si="68"/>
        <v>9.2897195816040039</v>
      </c>
      <c r="BB155" s="8">
        <v>25.323757171630859</v>
      </c>
      <c r="BC155" s="8">
        <v>25.444429397583008</v>
      </c>
      <c r="BD155" s="8">
        <v>25.126066207885742</v>
      </c>
      <c r="BE155" s="8">
        <v>801.2774658203125</v>
      </c>
      <c r="BF155" s="8">
        <v>768.9683837890625</v>
      </c>
      <c r="BG155" s="8">
        <v>16.438364028930664</v>
      </c>
      <c r="BH155" s="8">
        <v>19.89158821105957</v>
      </c>
      <c r="BI155" s="8">
        <v>51.176776885986328</v>
      </c>
      <c r="BJ155" s="8">
        <v>61.927536010742187</v>
      </c>
      <c r="BK155" s="8">
        <v>350.34243774414062</v>
      </c>
      <c r="BL155" s="8">
        <v>1799.5982666015625</v>
      </c>
      <c r="BM155" s="8">
        <v>987.5927734375</v>
      </c>
      <c r="BN155" s="8">
        <v>100.91831970214844</v>
      </c>
      <c r="BO155" s="8">
        <v>-13.095027923583984</v>
      </c>
      <c r="BP155" s="8">
        <v>-1.1082663536071777</v>
      </c>
      <c r="BQ155" s="8">
        <v>0.25</v>
      </c>
      <c r="BR155" s="8">
        <v>-1.355140209197998</v>
      </c>
      <c r="BS155" s="8">
        <v>7.355140209197998</v>
      </c>
      <c r="BT155" s="8">
        <v>1</v>
      </c>
      <c r="BU155" s="8">
        <v>0</v>
      </c>
      <c r="BV155" s="8">
        <v>0.15999999642372131</v>
      </c>
      <c r="BW155" s="8">
        <v>111115</v>
      </c>
      <c r="BX155">
        <f t="shared" si="69"/>
        <v>1.7517121887207028</v>
      </c>
      <c r="BY155">
        <f t="shared" si="70"/>
        <v>6.1718222366638634E-3</v>
      </c>
      <c r="BZ155">
        <f t="shared" si="71"/>
        <v>298.59442939758299</v>
      </c>
      <c r="CA155">
        <f t="shared" si="72"/>
        <v>298.47375717163084</v>
      </c>
      <c r="CB155">
        <f t="shared" si="73"/>
        <v>287.93571622038507</v>
      </c>
      <c r="CC155">
        <f t="shared" si="74"/>
        <v>5.2929564829971874E-2</v>
      </c>
      <c r="CD155">
        <f t="shared" si="75"/>
        <v>3.2649096186714464</v>
      </c>
      <c r="CE155">
        <f t="shared" si="76"/>
        <v>32.352001383966169</v>
      </c>
      <c r="CF155">
        <f t="shared" si="77"/>
        <v>12.460413172906598</v>
      </c>
      <c r="CG155">
        <f t="shared" si="78"/>
        <v>25.384093284606934</v>
      </c>
      <c r="CH155">
        <f t="shared" si="79"/>
        <v>3.2532226044658912</v>
      </c>
      <c r="CI155">
        <f t="shared" si="80"/>
        <v>0.48237591155806997</v>
      </c>
      <c r="CJ155">
        <f t="shared" si="81"/>
        <v>2.0074256584671968</v>
      </c>
      <c r="CK155">
        <f t="shared" si="82"/>
        <v>1.2457969459986944</v>
      </c>
      <c r="CL155">
        <f t="shared" si="83"/>
        <v>0.30375225192479932</v>
      </c>
      <c r="CM155">
        <f t="shared" si="84"/>
        <v>58.988641534805893</v>
      </c>
      <c r="CN155">
        <f t="shared" si="85"/>
        <v>0.76013354723616255</v>
      </c>
      <c r="CO155">
        <f t="shared" si="86"/>
        <v>62.505377739140222</v>
      </c>
      <c r="CP155">
        <f t="shared" si="87"/>
        <v>761.43340139956979</v>
      </c>
      <c r="CQ155">
        <f t="shared" si="88"/>
        <v>4.2563422102180226E-2</v>
      </c>
      <c r="CR155">
        <f t="shared" si="89"/>
        <v>0</v>
      </c>
      <c r="CS155">
        <f t="shared" si="90"/>
        <v>1529.6585266113282</v>
      </c>
      <c r="CT155">
        <f t="shared" si="91"/>
        <v>0</v>
      </c>
      <c r="CU155" t="e">
        <f t="shared" si="92"/>
        <v>#DIV/0!</v>
      </c>
      <c r="CV155" t="e">
        <f t="shared" si="93"/>
        <v>#DIV/0!</v>
      </c>
    </row>
    <row r="156" spans="1:100" x14ac:dyDescent="0.3">
      <c r="A156" s="4" t="str">
        <f>VLOOKUP(B156,ListCodeMtrx!A$1:B$91,2,TRUE)</f>
        <v>M19</v>
      </c>
      <c r="B156" s="5">
        <v>19</v>
      </c>
      <c r="C156" s="10">
        <v>19</v>
      </c>
      <c r="D156" s="10">
        <v>1</v>
      </c>
      <c r="E156" s="10">
        <v>4</v>
      </c>
      <c r="F156" s="1">
        <v>69</v>
      </c>
      <c r="G156" s="17">
        <v>41313</v>
      </c>
      <c r="H156" s="11">
        <v>1</v>
      </c>
      <c r="I156" s="11">
        <v>165.95122197404001</v>
      </c>
      <c r="J156" s="11">
        <v>2.4098187021106998</v>
      </c>
      <c r="K156" s="11">
        <v>171.81126169468499</v>
      </c>
      <c r="L156" s="11">
        <v>261.973761884476</v>
      </c>
      <c r="M156" s="1">
        <v>44.7</v>
      </c>
      <c r="N156" s="19">
        <v>30</v>
      </c>
      <c r="O156" s="19" t="s">
        <v>341</v>
      </c>
      <c r="P156" s="12">
        <v>0.16111111111111112</v>
      </c>
      <c r="Q156" s="12">
        <f t="shared" si="94"/>
        <v>0.49840277777777775</v>
      </c>
      <c r="R156" s="19">
        <v>7570.5</v>
      </c>
      <c r="S156" s="19">
        <v>0</v>
      </c>
      <c r="T156" s="21">
        <v>400</v>
      </c>
      <c r="U156" s="5">
        <f t="shared" si="52"/>
        <v>32.669739817921439</v>
      </c>
      <c r="V156" s="5">
        <f t="shared" si="53"/>
        <v>0.43914477200495916</v>
      </c>
      <c r="W156" s="5">
        <f t="shared" si="54"/>
        <v>249.38639904304057</v>
      </c>
      <c r="X156" s="5">
        <v>25.354955673217773</v>
      </c>
      <c r="Y156" s="19">
        <v>5</v>
      </c>
      <c r="Z156" s="19">
        <v>5</v>
      </c>
      <c r="AA156" s="19">
        <v>0</v>
      </c>
      <c r="AB156" s="19">
        <v>0</v>
      </c>
      <c r="AC156" s="19">
        <v>283.391357421875</v>
      </c>
      <c r="AD156" s="19">
        <v>581.42156982421875</v>
      </c>
      <c r="AE156" s="19">
        <v>389.6650390625</v>
      </c>
      <c r="AF156" s="5" t="e">
        <f t="shared" si="55"/>
        <v>#DIV/0!</v>
      </c>
      <c r="AG156" s="5">
        <f t="shared" si="56"/>
        <v>0.51258884752495038</v>
      </c>
      <c r="AH156" s="5">
        <f t="shared" si="57"/>
        <v>0.32980635861117524</v>
      </c>
      <c r="AI156" s="19">
        <v>-1</v>
      </c>
      <c r="AJ156" s="19">
        <v>0.85</v>
      </c>
      <c r="AK156" s="19">
        <v>0.85</v>
      </c>
      <c r="AL156" s="19">
        <v>9.9940061569213867</v>
      </c>
      <c r="AM156" s="5">
        <f t="shared" si="58"/>
        <v>0.85</v>
      </c>
      <c r="AN156" s="5">
        <f t="shared" si="59"/>
        <v>2.1991332756439826E-2</v>
      </c>
      <c r="AO156" s="5">
        <f t="shared" si="60"/>
        <v>0.64341305942112181</v>
      </c>
      <c r="AP156" s="5">
        <f t="shared" si="61"/>
        <v>2.0516559683176094</v>
      </c>
      <c r="AQ156" s="5">
        <f t="shared" si="62"/>
        <v>-1</v>
      </c>
      <c r="AR156" s="19">
        <v>1801.23046875</v>
      </c>
      <c r="AS156" s="19">
        <v>0.5</v>
      </c>
      <c r="AT156" s="5">
        <f t="shared" si="63"/>
        <v>252.47433631512354</v>
      </c>
      <c r="AU156" s="5">
        <f t="shared" si="64"/>
        <v>5.7287184568586298</v>
      </c>
      <c r="AV156" s="5">
        <f t="shared" si="65"/>
        <v>1.3435355104873987</v>
      </c>
      <c r="AW156" s="5">
        <f t="shared" si="66"/>
        <v>25.354955673217773</v>
      </c>
      <c r="AX156" s="19">
        <v>2</v>
      </c>
      <c r="AY156" s="5">
        <f t="shared" si="67"/>
        <v>4.644859790802002</v>
      </c>
      <c r="AZ156" s="19">
        <v>1</v>
      </c>
      <c r="BA156" s="5">
        <f t="shared" si="68"/>
        <v>9.2897195816040039</v>
      </c>
      <c r="BB156" s="19">
        <v>25.199817657470703</v>
      </c>
      <c r="BC156" s="19">
        <v>25.354955673217773</v>
      </c>
      <c r="BD156" s="19">
        <v>25.131174087524414</v>
      </c>
      <c r="BE156" s="19">
        <v>399.96224975585938</v>
      </c>
      <c r="BF156" s="19">
        <v>380.06976318359375</v>
      </c>
      <c r="BG156" s="19">
        <v>15.6588134765625</v>
      </c>
      <c r="BH156" s="19">
        <v>18.867359161376953</v>
      </c>
      <c r="BI156" s="19">
        <v>49.110530853271484</v>
      </c>
      <c r="BJ156" s="19">
        <v>59.173446655273438</v>
      </c>
      <c r="BK156" s="19">
        <v>350.35391235351562</v>
      </c>
      <c r="BL156" s="19">
        <v>1801.23046875</v>
      </c>
      <c r="BM156" s="19">
        <v>905.426025390625</v>
      </c>
      <c r="BN156" s="19">
        <v>100.91800689697266</v>
      </c>
      <c r="BO156" s="19">
        <v>-4.4932212829589844</v>
      </c>
      <c r="BP156" s="19">
        <v>-1.1136832237243652</v>
      </c>
      <c r="BQ156" s="19">
        <v>0.25</v>
      </c>
      <c r="BR156" s="19">
        <v>-1.355140209197998</v>
      </c>
      <c r="BS156" s="19">
        <v>7.355140209197998</v>
      </c>
      <c r="BT156" s="19">
        <v>1</v>
      </c>
      <c r="BU156" s="19">
        <v>0</v>
      </c>
      <c r="BV156" s="19">
        <v>0.15999999642372131</v>
      </c>
      <c r="BW156" s="19">
        <v>111115</v>
      </c>
      <c r="BX156" s="5">
        <f t="shared" si="69"/>
        <v>1.7517695617675781</v>
      </c>
      <c r="BY156" s="5">
        <f t="shared" si="70"/>
        <v>5.7287184568586298E-3</v>
      </c>
      <c r="BZ156" s="5">
        <f t="shared" si="71"/>
        <v>298.50495567321775</v>
      </c>
      <c r="CA156" s="5">
        <f t="shared" si="72"/>
        <v>298.34981765747068</v>
      </c>
      <c r="CB156" s="5">
        <f t="shared" si="73"/>
        <v>288.19686855829787</v>
      </c>
      <c r="CC156" s="5">
        <f t="shared" si="74"/>
        <v>0.12439934312156876</v>
      </c>
      <c r="CD156" s="5">
        <f t="shared" si="75"/>
        <v>3.2475917924628983</v>
      </c>
      <c r="CE156" s="5">
        <f t="shared" si="76"/>
        <v>32.180498726836426</v>
      </c>
      <c r="CF156" s="5">
        <f t="shared" si="77"/>
        <v>13.313139565459473</v>
      </c>
      <c r="CG156" s="5">
        <f t="shared" si="78"/>
        <v>25.277386665344238</v>
      </c>
      <c r="CH156" s="5">
        <f t="shared" si="79"/>
        <v>3.2326431531687816</v>
      </c>
      <c r="CI156" s="5">
        <f t="shared" si="80"/>
        <v>0.41932250665414778</v>
      </c>
      <c r="CJ156" s="5">
        <f t="shared" si="81"/>
        <v>1.9040562819754996</v>
      </c>
      <c r="CK156" s="5">
        <f t="shared" si="82"/>
        <v>1.328586871193282</v>
      </c>
      <c r="CL156" s="5">
        <f t="shared" si="83"/>
        <v>0.26378819225996303</v>
      </c>
      <c r="CM156" s="5">
        <f t="shared" si="84"/>
        <v>25.167578338636744</v>
      </c>
      <c r="CN156" s="5">
        <f t="shared" si="85"/>
        <v>0.65615953490773682</v>
      </c>
      <c r="CO156" s="5">
        <f t="shared" si="86"/>
        <v>59.462497199601302</v>
      </c>
      <c r="CP156" s="5">
        <f t="shared" si="87"/>
        <v>375.32213346595069</v>
      </c>
      <c r="CQ156" s="5">
        <f t="shared" si="88"/>
        <v>5.175885297505621E-2</v>
      </c>
      <c r="CR156" s="5">
        <f t="shared" si="89"/>
        <v>0</v>
      </c>
      <c r="CS156" s="5">
        <f t="shared" si="90"/>
        <v>1531.0458984375</v>
      </c>
      <c r="CT156" s="5">
        <f t="shared" si="91"/>
        <v>298.03021240234375</v>
      </c>
      <c r="CU156" s="5">
        <f t="shared" si="92"/>
        <v>0.32980635861117524</v>
      </c>
      <c r="CV156" s="5" t="e">
        <f t="shared" si="93"/>
        <v>#DIV/0!</v>
      </c>
    </row>
    <row r="157" spans="1:100" s="5" customFormat="1" hidden="1" x14ac:dyDescent="0.3">
      <c r="A157" s="4" t="str">
        <f>VLOOKUP(B157,ListCodeMtrx!A$1:B$91,2,TRUE)</f>
        <v>M20</v>
      </c>
      <c r="B157">
        <v>20</v>
      </c>
      <c r="C157" s="10">
        <v>20</v>
      </c>
      <c r="D157" s="10">
        <v>1</v>
      </c>
      <c r="E157" s="10">
        <v>4</v>
      </c>
      <c r="F157" s="1">
        <v>69</v>
      </c>
      <c r="G157" s="3">
        <v>41313</v>
      </c>
      <c r="H157" s="11">
        <v>1</v>
      </c>
      <c r="I157" s="11">
        <v>185.25351771969059</v>
      </c>
      <c r="J157" s="11">
        <v>2.1324253375925695</v>
      </c>
      <c r="K157" s="11">
        <v>178.52521931791458</v>
      </c>
      <c r="L157" s="11">
        <v>263.45962525107092</v>
      </c>
      <c r="M157" s="1">
        <v>52.1</v>
      </c>
      <c r="N157" s="8">
        <v>31</v>
      </c>
      <c r="O157" s="8" t="s">
        <v>342</v>
      </c>
      <c r="P157" s="12">
        <v>0.16111111111111112</v>
      </c>
      <c r="Q157" s="12">
        <f t="shared" si="94"/>
        <v>0.5040162037037037</v>
      </c>
      <c r="R157" s="8">
        <v>8065</v>
      </c>
      <c r="S157" s="8">
        <v>0</v>
      </c>
      <c r="T157" s="13" t="s">
        <v>747</v>
      </c>
      <c r="U157">
        <f t="shared" si="52"/>
        <v>37.800722656486819</v>
      </c>
      <c r="V157">
        <f t="shared" si="53"/>
        <v>0.61780808129658016</v>
      </c>
      <c r="W157">
        <f t="shared" si="54"/>
        <v>267.17524965136494</v>
      </c>
      <c r="X157">
        <v>24.491199493408203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t="e">
        <f t="shared" si="55"/>
        <v>#DIV/0!</v>
      </c>
      <c r="AG157" t="e">
        <f t="shared" si="56"/>
        <v>#DIV/0!</v>
      </c>
      <c r="AH157" t="e">
        <f t="shared" si="57"/>
        <v>#DIV/0!</v>
      </c>
      <c r="AI157" s="8">
        <v>-1</v>
      </c>
      <c r="AJ157" s="8">
        <v>0.85</v>
      </c>
      <c r="AK157" s="8">
        <v>0.85</v>
      </c>
      <c r="AL157" s="8">
        <v>10.018235206604004</v>
      </c>
      <c r="AM157">
        <f t="shared" si="58"/>
        <v>0.84999999999999987</v>
      </c>
      <c r="AN157">
        <f t="shared" si="59"/>
        <v>2.5381844594574703E-2</v>
      </c>
      <c r="AO157" t="e">
        <f t="shared" si="60"/>
        <v>#DIV/0!</v>
      </c>
      <c r="AP157" t="e">
        <f t="shared" si="61"/>
        <v>#DIV/0!</v>
      </c>
      <c r="AQ157" t="e">
        <f t="shared" si="62"/>
        <v>#DIV/0!</v>
      </c>
      <c r="AR157" s="8">
        <v>1801.23046875</v>
      </c>
      <c r="AS157" s="8">
        <v>0.5</v>
      </c>
      <c r="AT157" t="e">
        <f t="shared" si="63"/>
        <v>#DIV/0!</v>
      </c>
      <c r="AU157">
        <f t="shared" si="64"/>
        <v>6.9369848120295146</v>
      </c>
      <c r="AV157">
        <f t="shared" si="65"/>
        <v>1.1784451146785091</v>
      </c>
      <c r="AW157">
        <f t="shared" si="66"/>
        <v>24.491199493408203</v>
      </c>
      <c r="AX157" s="8">
        <v>2</v>
      </c>
      <c r="AY157">
        <f t="shared" si="67"/>
        <v>4.644859790802002</v>
      </c>
      <c r="AZ157" s="8">
        <v>1</v>
      </c>
      <c r="BA157">
        <f t="shared" si="68"/>
        <v>9.2897195816040039</v>
      </c>
      <c r="BB157" s="8">
        <v>25.038145065307617</v>
      </c>
      <c r="BC157" s="8">
        <v>24.491199493408203</v>
      </c>
      <c r="BD157" s="8">
        <v>25.133146286010742</v>
      </c>
      <c r="BE157" s="8">
        <v>399.82891845703125</v>
      </c>
      <c r="BF157" s="8">
        <v>376.75991821289062</v>
      </c>
      <c r="BG157" s="8">
        <v>15.004973411560059</v>
      </c>
      <c r="BH157" s="8">
        <v>18.889894485473633</v>
      </c>
      <c r="BI157" s="8">
        <v>47.508247375488281</v>
      </c>
      <c r="BJ157" s="8">
        <v>59.808559417724609</v>
      </c>
      <c r="BK157" s="8">
        <v>350.3775634765625</v>
      </c>
      <c r="BL157" s="8">
        <v>1798.447265625</v>
      </c>
      <c r="BM157" s="8">
        <v>815.234619140625</v>
      </c>
      <c r="BN157" s="8">
        <v>100.90306854248047</v>
      </c>
      <c r="BO157" s="8">
        <v>-4.8120384216308594</v>
      </c>
      <c r="BP157" s="8">
        <v>-1.1339812278747559</v>
      </c>
      <c r="BQ157" s="8">
        <v>0.25</v>
      </c>
      <c r="BR157" s="8">
        <v>-1.355140209197998</v>
      </c>
      <c r="BS157" s="8">
        <v>7.355140209197998</v>
      </c>
      <c r="BT157" s="8">
        <v>1</v>
      </c>
      <c r="BU157" s="8">
        <v>0</v>
      </c>
      <c r="BV157" s="8">
        <v>0.15999999642372131</v>
      </c>
      <c r="BW157" s="8">
        <v>111115</v>
      </c>
      <c r="BX157">
        <f t="shared" si="69"/>
        <v>1.7518878173828123</v>
      </c>
      <c r="BY157">
        <f t="shared" si="70"/>
        <v>6.9369848120295141E-3</v>
      </c>
      <c r="BZ157">
        <f t="shared" si="71"/>
        <v>297.64119949340818</v>
      </c>
      <c r="CA157">
        <f t="shared" si="72"/>
        <v>298.18814506530759</v>
      </c>
      <c r="CB157">
        <f t="shared" si="73"/>
        <v>287.75155606825138</v>
      </c>
      <c r="CC157">
        <f t="shared" si="74"/>
        <v>-4.3973257543524574E-2</v>
      </c>
      <c r="CD157">
        <f t="shared" si="75"/>
        <v>3.0844934327064788</v>
      </c>
      <c r="CE157">
        <f t="shared" si="76"/>
        <v>30.568876420323122</v>
      </c>
      <c r="CF157">
        <f t="shared" si="77"/>
        <v>11.678981934849489</v>
      </c>
      <c r="CG157">
        <f t="shared" si="78"/>
        <v>24.76467227935791</v>
      </c>
      <c r="CH157">
        <f t="shared" si="79"/>
        <v>3.1353391668358457</v>
      </c>
      <c r="CI157">
        <f t="shared" si="80"/>
        <v>0.57928314971908745</v>
      </c>
      <c r="CJ157">
        <f t="shared" si="81"/>
        <v>1.9060483180279697</v>
      </c>
      <c r="CK157">
        <f t="shared" si="82"/>
        <v>1.229290848807876</v>
      </c>
      <c r="CL157">
        <f t="shared" si="83"/>
        <v>0.36532671423569485</v>
      </c>
      <c r="CM157">
        <f t="shared" si="84"/>
        <v>26.958802528426009</v>
      </c>
      <c r="CN157">
        <f t="shared" si="85"/>
        <v>0.70913926013858997</v>
      </c>
      <c r="CO157">
        <f t="shared" si="86"/>
        <v>63.268583000626435</v>
      </c>
      <c r="CP157">
        <f t="shared" si="87"/>
        <v>371.2666441546175</v>
      </c>
      <c r="CQ157">
        <f t="shared" si="88"/>
        <v>6.4417264425176674E-2</v>
      </c>
      <c r="CR157">
        <f t="shared" si="89"/>
        <v>0</v>
      </c>
      <c r="CS157">
        <f t="shared" si="90"/>
        <v>1528.6801757812498</v>
      </c>
      <c r="CT157">
        <f t="shared" si="91"/>
        <v>0</v>
      </c>
      <c r="CU157" t="e">
        <f t="shared" si="92"/>
        <v>#DIV/0!</v>
      </c>
      <c r="CV157" t="e">
        <f t="shared" si="93"/>
        <v>#DIV/0!</v>
      </c>
    </row>
    <row r="158" spans="1:100" x14ac:dyDescent="0.3">
      <c r="A158" s="4" t="str">
        <f>VLOOKUP(B158,ListCodeMtrx!A$1:B$91,2,TRUE)</f>
        <v>M20</v>
      </c>
      <c r="B158">
        <v>20</v>
      </c>
      <c r="C158" s="10">
        <v>20</v>
      </c>
      <c r="D158" s="10">
        <v>1</v>
      </c>
      <c r="E158" s="10">
        <v>4</v>
      </c>
      <c r="F158" s="1">
        <v>69</v>
      </c>
      <c r="G158" s="3">
        <v>41313</v>
      </c>
      <c r="H158" s="11">
        <v>1</v>
      </c>
      <c r="I158" s="11">
        <v>185.25351771969059</v>
      </c>
      <c r="J158" s="11">
        <v>2.1324253375925695</v>
      </c>
      <c r="K158" s="11">
        <v>178.52521931791458</v>
      </c>
      <c r="L158" s="11">
        <v>263.45962525107092</v>
      </c>
      <c r="M158" s="1">
        <v>52.1</v>
      </c>
      <c r="N158" s="8">
        <v>32</v>
      </c>
      <c r="O158" s="8" t="s">
        <v>343</v>
      </c>
      <c r="P158" s="12">
        <v>0.16111111111111112</v>
      </c>
      <c r="Q158" s="12">
        <f t="shared" si="94"/>
        <v>0.50613425925925926</v>
      </c>
      <c r="R158" s="8">
        <v>8248</v>
      </c>
      <c r="S158" s="8">
        <v>0</v>
      </c>
      <c r="T158" s="13">
        <v>50</v>
      </c>
      <c r="U158" s="14">
        <f t="shared" si="52"/>
        <v>-0.67032651566363366</v>
      </c>
      <c r="V158" s="14">
        <f t="shared" si="53"/>
        <v>0.61136665899253118</v>
      </c>
      <c r="W158" s="14">
        <f t="shared" si="54"/>
        <v>48.752206852817636</v>
      </c>
      <c r="X158" s="15">
        <v>24.710884094238281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t="e">
        <f t="shared" si="55"/>
        <v>#DIV/0!</v>
      </c>
      <c r="AG158" t="e">
        <f t="shared" si="56"/>
        <v>#DIV/0!</v>
      </c>
      <c r="AH158" t="e">
        <f t="shared" si="57"/>
        <v>#DIV/0!</v>
      </c>
      <c r="AI158" s="8">
        <v>-1</v>
      </c>
      <c r="AJ158" s="8">
        <v>0.85</v>
      </c>
      <c r="AK158" s="8">
        <v>0.85</v>
      </c>
      <c r="AL158" s="8">
        <v>9.9940061569213867</v>
      </c>
      <c r="AM158">
        <f t="shared" si="58"/>
        <v>0.85</v>
      </c>
      <c r="AN158">
        <f t="shared" si="59"/>
        <v>2.1536015844345283E-4</v>
      </c>
      <c r="AO158" t="e">
        <f t="shared" si="60"/>
        <v>#DIV/0!</v>
      </c>
      <c r="AP158" t="e">
        <f t="shared" si="61"/>
        <v>#DIV/0!</v>
      </c>
      <c r="AQ158" t="e">
        <f t="shared" si="62"/>
        <v>#DIV/0!</v>
      </c>
      <c r="AR158" s="8">
        <v>1801.23046875</v>
      </c>
      <c r="AS158" s="8">
        <v>0.5</v>
      </c>
      <c r="AT158" t="e">
        <f t="shared" si="63"/>
        <v>#DIV/0!</v>
      </c>
      <c r="AU158">
        <f t="shared" si="64"/>
        <v>7.0280822334011388</v>
      </c>
      <c r="AV158">
        <f t="shared" si="65"/>
        <v>1.2053719991208178</v>
      </c>
      <c r="AW158">
        <f t="shared" si="66"/>
        <v>24.710884094238281</v>
      </c>
      <c r="AX158" s="8">
        <v>2</v>
      </c>
      <c r="AY158">
        <f t="shared" si="67"/>
        <v>4.644859790802002</v>
      </c>
      <c r="AZ158" s="8">
        <v>1</v>
      </c>
      <c r="BA158">
        <f t="shared" si="68"/>
        <v>9.2897195816040039</v>
      </c>
      <c r="BB158" s="8">
        <v>25.087669372558594</v>
      </c>
      <c r="BC158" s="8">
        <v>24.710884094238281</v>
      </c>
      <c r="BD158" s="8">
        <v>25.136163711547852</v>
      </c>
      <c r="BE158" s="8">
        <v>47.646640777587891</v>
      </c>
      <c r="BF158" s="8">
        <v>47.837394714355469</v>
      </c>
      <c r="BG158" s="8">
        <v>15.091323852539063</v>
      </c>
      <c r="BH158" s="8">
        <v>19.027395248413086</v>
      </c>
      <c r="BI158" s="8">
        <v>47.6405029296875</v>
      </c>
      <c r="BJ158" s="8">
        <v>60.065948486328125</v>
      </c>
      <c r="BK158" s="8">
        <v>350.31661987304687</v>
      </c>
      <c r="BL158" s="8">
        <v>1800.9420166015625</v>
      </c>
      <c r="BM158" s="8">
        <v>890.9661865234375</v>
      </c>
      <c r="BN158" s="8">
        <v>100.90235900878906</v>
      </c>
      <c r="BO158" s="8">
        <v>0.47007369995117188</v>
      </c>
      <c r="BP158" s="8">
        <v>-1.234555721282959</v>
      </c>
      <c r="BQ158" s="8">
        <v>0.25</v>
      </c>
      <c r="BR158" s="8">
        <v>-1.355140209197998</v>
      </c>
      <c r="BS158" s="8">
        <v>7.355140209197998</v>
      </c>
      <c r="BT158" s="8">
        <v>1</v>
      </c>
      <c r="BU158" s="8">
        <v>0</v>
      </c>
      <c r="BV158" s="8">
        <v>0.15999999642372131</v>
      </c>
      <c r="BW158" s="8">
        <v>111135</v>
      </c>
      <c r="BX158">
        <f t="shared" si="69"/>
        <v>1.7515830993652342</v>
      </c>
      <c r="BY158">
        <f t="shared" si="70"/>
        <v>7.0280822334011384E-3</v>
      </c>
      <c r="BZ158">
        <f t="shared" si="71"/>
        <v>297.86088409423826</v>
      </c>
      <c r="CA158">
        <f t="shared" si="72"/>
        <v>298.23766937255857</v>
      </c>
      <c r="CB158">
        <f t="shared" si="73"/>
        <v>288.15071621557945</v>
      </c>
      <c r="CC158">
        <f t="shared" si="74"/>
        <v>-6.4415623498051314E-2</v>
      </c>
      <c r="CD158">
        <f t="shared" si="75"/>
        <v>3.1252810654783221</v>
      </c>
      <c r="CE158">
        <f t="shared" si="76"/>
        <v>30.973320110445542</v>
      </c>
      <c r="CF158">
        <f t="shared" si="77"/>
        <v>11.945924862032456</v>
      </c>
      <c r="CG158">
        <f t="shared" si="78"/>
        <v>24.899276733398438</v>
      </c>
      <c r="CH158">
        <f t="shared" si="79"/>
        <v>3.1606335571554678</v>
      </c>
      <c r="CI158">
        <f t="shared" si="80"/>
        <v>0.57361633719499372</v>
      </c>
      <c r="CJ158">
        <f t="shared" si="81"/>
        <v>1.9199090663575042</v>
      </c>
      <c r="CK158">
        <f t="shared" si="82"/>
        <v>1.2407244907979635</v>
      </c>
      <c r="CL158">
        <f t="shared" si="83"/>
        <v>0.36172091558287195</v>
      </c>
      <c r="CM158">
        <f t="shared" si="84"/>
        <v>4.9192126783337518</v>
      </c>
      <c r="CN158">
        <f t="shared" si="85"/>
        <v>1.0191233687353722</v>
      </c>
      <c r="CO158">
        <f t="shared" si="86"/>
        <v>62.885183072103267</v>
      </c>
      <c r="CP158">
        <f t="shared" si="87"/>
        <v>47.934807858874699</v>
      </c>
      <c r="CQ158">
        <f t="shared" si="88"/>
        <v>-8.7939448468631626E-3</v>
      </c>
      <c r="CR158">
        <f t="shared" si="89"/>
        <v>0</v>
      </c>
      <c r="CS158">
        <f t="shared" si="90"/>
        <v>1530.800714111328</v>
      </c>
      <c r="CT158">
        <f t="shared" si="91"/>
        <v>0</v>
      </c>
      <c r="CU158" t="e">
        <f t="shared" si="92"/>
        <v>#DIV/0!</v>
      </c>
      <c r="CV158" t="e">
        <f t="shared" si="93"/>
        <v>#DIV/0!</v>
      </c>
    </row>
    <row r="159" spans="1:100" x14ac:dyDescent="0.3">
      <c r="A159" s="4" t="str">
        <f>VLOOKUP(B159,ListCodeMtrx!A$1:B$91,2,TRUE)</f>
        <v>M20</v>
      </c>
      <c r="B159">
        <v>20</v>
      </c>
      <c r="C159" s="10">
        <v>20</v>
      </c>
      <c r="D159" s="10">
        <v>1</v>
      </c>
      <c r="E159" s="10">
        <v>4</v>
      </c>
      <c r="F159" s="1">
        <v>69</v>
      </c>
      <c r="G159" s="3">
        <v>41313</v>
      </c>
      <c r="H159" s="11">
        <v>1</v>
      </c>
      <c r="I159" s="11">
        <v>185.25351771969059</v>
      </c>
      <c r="J159" s="11">
        <v>2.1324253375925695</v>
      </c>
      <c r="K159" s="11">
        <v>178.52521931791458</v>
      </c>
      <c r="L159" s="11">
        <v>263.45962525107092</v>
      </c>
      <c r="M159" s="1">
        <v>52.1</v>
      </c>
      <c r="N159" s="8">
        <v>33</v>
      </c>
      <c r="O159" s="8" t="s">
        <v>344</v>
      </c>
      <c r="P159" s="12">
        <v>0.16111111111111112</v>
      </c>
      <c r="Q159" s="12">
        <f t="shared" si="94"/>
        <v>0.50809027777777782</v>
      </c>
      <c r="R159" s="8">
        <v>8417</v>
      </c>
      <c r="S159" s="8">
        <v>0</v>
      </c>
      <c r="T159" s="13">
        <v>150</v>
      </c>
      <c r="U159" s="14">
        <f t="shared" si="52"/>
        <v>13.968305494430224</v>
      </c>
      <c r="V159" s="14">
        <f t="shared" si="53"/>
        <v>0.6003520867845511</v>
      </c>
      <c r="W159" s="14">
        <f t="shared" si="54"/>
        <v>102.40608597030196</v>
      </c>
      <c r="X159" s="15">
        <v>24.715724945068359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t="e">
        <f t="shared" si="55"/>
        <v>#DIV/0!</v>
      </c>
      <c r="AG159" t="e">
        <f t="shared" si="56"/>
        <v>#DIV/0!</v>
      </c>
      <c r="AH159" t="e">
        <f t="shared" si="57"/>
        <v>#DIV/0!</v>
      </c>
      <c r="AI159" s="8">
        <v>-1</v>
      </c>
      <c r="AJ159" s="8">
        <v>0.85</v>
      </c>
      <c r="AK159" s="8">
        <v>0.85</v>
      </c>
      <c r="AL159" s="8">
        <v>9.9940061569213867</v>
      </c>
      <c r="AM159">
        <f t="shared" si="58"/>
        <v>0.85</v>
      </c>
      <c r="AN159">
        <f t="shared" si="59"/>
        <v>9.7736728710302399E-3</v>
      </c>
      <c r="AO159" t="e">
        <f t="shared" si="60"/>
        <v>#DIV/0!</v>
      </c>
      <c r="AP159" t="e">
        <f t="shared" si="61"/>
        <v>#DIV/0!</v>
      </c>
      <c r="AQ159" t="e">
        <f t="shared" si="62"/>
        <v>#DIV/0!</v>
      </c>
      <c r="AR159" s="8">
        <v>1801.23046875</v>
      </c>
      <c r="AS159" s="8">
        <v>0.5</v>
      </c>
      <c r="AT159" t="e">
        <f t="shared" si="63"/>
        <v>#DIV/0!</v>
      </c>
      <c r="AU159">
        <f t="shared" si="64"/>
        <v>6.902866514239947</v>
      </c>
      <c r="AV159">
        <f t="shared" si="65"/>
        <v>1.2042152550662493</v>
      </c>
      <c r="AW159">
        <f t="shared" si="66"/>
        <v>24.715724945068359</v>
      </c>
      <c r="AX159" s="8">
        <v>2</v>
      </c>
      <c r="AY159">
        <f t="shared" si="67"/>
        <v>4.644859790802002</v>
      </c>
      <c r="AZ159" s="8">
        <v>1</v>
      </c>
      <c r="BA159">
        <f t="shared" si="68"/>
        <v>9.2897195816040039</v>
      </c>
      <c r="BB159" s="8">
        <v>25.079883575439453</v>
      </c>
      <c r="BC159" s="8">
        <v>24.715724945068359</v>
      </c>
      <c r="BD159" s="8">
        <v>25.132814407348633</v>
      </c>
      <c r="BE159" s="8">
        <v>152.62730407714844</v>
      </c>
      <c r="BF159" s="8">
        <v>144.08583068847656</v>
      </c>
      <c r="BG159" s="8">
        <v>15.183083534240723</v>
      </c>
      <c r="BH159" s="8">
        <v>19.048477172851562</v>
      </c>
      <c r="BI159" s="8">
        <v>47.950756072998047</v>
      </c>
      <c r="BJ159" s="8">
        <v>60.1583251953125</v>
      </c>
      <c r="BK159" s="8">
        <v>350.3590087890625</v>
      </c>
      <c r="BL159" s="8">
        <v>1801.7557373046875</v>
      </c>
      <c r="BM159" s="8">
        <v>765.89251708984375</v>
      </c>
      <c r="BN159" s="8">
        <v>100.89887237548828</v>
      </c>
      <c r="BO159" s="8">
        <v>-0.52725601196289063</v>
      </c>
      <c r="BP159" s="8">
        <v>-1.2030596733093262</v>
      </c>
      <c r="BQ159" s="8">
        <v>0.5</v>
      </c>
      <c r="BR159" s="8">
        <v>-1.355140209197998</v>
      </c>
      <c r="BS159" s="8">
        <v>7.355140209197998</v>
      </c>
      <c r="BT159" s="8">
        <v>1</v>
      </c>
      <c r="BU159" s="8">
        <v>0</v>
      </c>
      <c r="BV159" s="8">
        <v>0.15999999642372131</v>
      </c>
      <c r="BW159" s="8">
        <v>111115</v>
      </c>
      <c r="BX159">
        <f t="shared" si="69"/>
        <v>1.7517950439453123</v>
      </c>
      <c r="BY159">
        <f t="shared" si="70"/>
        <v>6.9028665142399472E-3</v>
      </c>
      <c r="BZ159">
        <f t="shared" si="71"/>
        <v>297.86572494506834</v>
      </c>
      <c r="CA159">
        <f t="shared" si="72"/>
        <v>298.22988357543943</v>
      </c>
      <c r="CB159">
        <f t="shared" si="73"/>
        <v>288.28091152516936</v>
      </c>
      <c r="CC159">
        <f t="shared" si="74"/>
        <v>-4.4127918297142382E-2</v>
      </c>
      <c r="CD159">
        <f t="shared" si="75"/>
        <v>3.1261851222772008</v>
      </c>
      <c r="CE159">
        <f t="shared" si="76"/>
        <v>30.983350444624552</v>
      </c>
      <c r="CF159">
        <f t="shared" si="77"/>
        <v>11.93487327177299</v>
      </c>
      <c r="CG159">
        <f t="shared" si="78"/>
        <v>24.897804260253906</v>
      </c>
      <c r="CH159">
        <f t="shared" si="79"/>
        <v>3.1603558933915696</v>
      </c>
      <c r="CI159">
        <f t="shared" si="80"/>
        <v>0.56390921354849799</v>
      </c>
      <c r="CJ159">
        <f t="shared" si="81"/>
        <v>1.9219698672109515</v>
      </c>
      <c r="CK159">
        <f t="shared" si="82"/>
        <v>1.2383860261806181</v>
      </c>
      <c r="CL159">
        <f t="shared" si="83"/>
        <v>0.35554574514310022</v>
      </c>
      <c r="CM159">
        <f t="shared" si="84"/>
        <v>10.332658598790779</v>
      </c>
      <c r="CN159">
        <f t="shared" si="85"/>
        <v>0.71072974685283896</v>
      </c>
      <c r="CO159">
        <f t="shared" si="86"/>
        <v>62.889648199734829</v>
      </c>
      <c r="CP159">
        <f t="shared" si="87"/>
        <v>142.05592954325547</v>
      </c>
      <c r="CQ159">
        <f t="shared" si="88"/>
        <v>6.1839151756326483E-2</v>
      </c>
      <c r="CR159">
        <f t="shared" si="89"/>
        <v>0</v>
      </c>
      <c r="CS159">
        <f t="shared" si="90"/>
        <v>1531.4923767089842</v>
      </c>
      <c r="CT159">
        <f t="shared" si="91"/>
        <v>0</v>
      </c>
      <c r="CU159" t="e">
        <f t="shared" si="92"/>
        <v>#DIV/0!</v>
      </c>
      <c r="CV159" t="e">
        <f t="shared" si="93"/>
        <v>#DIV/0!</v>
      </c>
    </row>
    <row r="160" spans="1:100" hidden="1" x14ac:dyDescent="0.3">
      <c r="A160" s="4" t="str">
        <f>VLOOKUP(B160,ListCodeMtrx!A$1:B$91,2,TRUE)</f>
        <v>M20</v>
      </c>
      <c r="B160">
        <v>20</v>
      </c>
      <c r="C160" s="10">
        <v>20</v>
      </c>
      <c r="D160" s="10">
        <v>1</v>
      </c>
      <c r="E160" s="10">
        <v>4</v>
      </c>
      <c r="F160" s="1">
        <v>69</v>
      </c>
      <c r="G160" s="3">
        <v>41313</v>
      </c>
      <c r="H160" s="11">
        <v>1</v>
      </c>
      <c r="I160" s="11">
        <v>185.25351771969059</v>
      </c>
      <c r="J160" s="11">
        <v>2.1324253375925695</v>
      </c>
      <c r="K160" s="11">
        <v>178.52521931791458</v>
      </c>
      <c r="L160" s="11">
        <v>263.45962525107092</v>
      </c>
      <c r="M160" s="1">
        <v>52.1</v>
      </c>
      <c r="N160" s="8">
        <v>34</v>
      </c>
      <c r="O160" s="8" t="s">
        <v>345</v>
      </c>
      <c r="P160" s="12">
        <v>0.16111111111111112</v>
      </c>
      <c r="Q160" s="12">
        <f t="shared" si="94"/>
        <v>0.51050925925925927</v>
      </c>
      <c r="R160" s="8">
        <v>8626</v>
      </c>
      <c r="S160" s="8">
        <v>0</v>
      </c>
      <c r="T160" s="13" t="s">
        <v>192</v>
      </c>
      <c r="U160" s="14">
        <f t="shared" si="52"/>
        <v>38.080266653703653</v>
      </c>
      <c r="V160" s="14">
        <f t="shared" si="53"/>
        <v>0.58174939512139823</v>
      </c>
      <c r="W160" s="14">
        <f t="shared" si="54"/>
        <v>261.56064890890968</v>
      </c>
      <c r="X160" s="15">
        <v>24.503471374511719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t="e">
        <f t="shared" si="55"/>
        <v>#DIV/0!</v>
      </c>
      <c r="AG160" t="e">
        <f t="shared" si="56"/>
        <v>#DIV/0!</v>
      </c>
      <c r="AH160" t="e">
        <f t="shared" si="57"/>
        <v>#DIV/0!</v>
      </c>
      <c r="AI160" s="8">
        <v>-1</v>
      </c>
      <c r="AJ160" s="8">
        <v>0.85</v>
      </c>
      <c r="AK160" s="8">
        <v>0.85</v>
      </c>
      <c r="AL160" s="8">
        <v>10.018235206604004</v>
      </c>
      <c r="AM160">
        <f t="shared" si="58"/>
        <v>0.84999999999999987</v>
      </c>
      <c r="AN160">
        <f t="shared" si="59"/>
        <v>2.5557109385251232E-2</v>
      </c>
      <c r="AO160" t="e">
        <f t="shared" si="60"/>
        <v>#DIV/0!</v>
      </c>
      <c r="AP160" t="e">
        <f t="shared" si="61"/>
        <v>#DIV/0!</v>
      </c>
      <c r="AQ160" t="e">
        <f t="shared" si="62"/>
        <v>#DIV/0!</v>
      </c>
      <c r="AR160" s="8">
        <v>1801.23046875</v>
      </c>
      <c r="AS160" s="8">
        <v>0.5</v>
      </c>
      <c r="AT160" t="e">
        <f t="shared" si="63"/>
        <v>#DIV/0!</v>
      </c>
      <c r="AU160">
        <f t="shared" si="64"/>
        <v>6.618333164455759</v>
      </c>
      <c r="AV160">
        <f t="shared" si="65"/>
        <v>1.1895863183146251</v>
      </c>
      <c r="AW160">
        <f t="shared" si="66"/>
        <v>24.503471374511719</v>
      </c>
      <c r="AX160" s="8">
        <v>2</v>
      </c>
      <c r="AY160">
        <f t="shared" si="67"/>
        <v>4.644859790802002</v>
      </c>
      <c r="AZ160" s="8">
        <v>1</v>
      </c>
      <c r="BA160">
        <f t="shared" si="68"/>
        <v>9.2897195816040039</v>
      </c>
      <c r="BB160" s="8">
        <v>24.984880447387695</v>
      </c>
      <c r="BC160" s="8">
        <v>24.503471374511719</v>
      </c>
      <c r="BD160" s="8">
        <v>25.132631301879883</v>
      </c>
      <c r="BE160" s="8">
        <v>401.20492553710938</v>
      </c>
      <c r="BF160" s="8">
        <v>378.04299926757812</v>
      </c>
      <c r="BG160" s="8">
        <v>15.097308158874512</v>
      </c>
      <c r="BH160" s="8">
        <v>18.803627014160156</v>
      </c>
      <c r="BI160" s="8">
        <v>47.948310852050781</v>
      </c>
      <c r="BJ160" s="8">
        <v>59.719394683837891</v>
      </c>
      <c r="BK160" s="8">
        <v>350.42233276367187</v>
      </c>
      <c r="BL160" s="8">
        <v>1798.982177734375</v>
      </c>
      <c r="BM160" s="8">
        <v>694.0762939453125</v>
      </c>
      <c r="BN160" s="8">
        <v>100.89400482177734</v>
      </c>
      <c r="BO160" s="8">
        <v>-4.8655738830566406</v>
      </c>
      <c r="BP160" s="8">
        <v>-1.1282191276550293</v>
      </c>
      <c r="BQ160" s="8">
        <v>0.25</v>
      </c>
      <c r="BR160" s="8">
        <v>-1.355140209197998</v>
      </c>
      <c r="BS160" s="8">
        <v>7.355140209197998</v>
      </c>
      <c r="BT160" s="8">
        <v>1</v>
      </c>
      <c r="BU160" s="8">
        <v>0</v>
      </c>
      <c r="BV160" s="8">
        <v>0.15999999642372131</v>
      </c>
      <c r="BW160" s="8">
        <v>111115</v>
      </c>
      <c r="BX160">
        <f t="shared" si="69"/>
        <v>1.7521116638183591</v>
      </c>
      <c r="BY160">
        <f t="shared" si="70"/>
        <v>6.6183331644557595E-3</v>
      </c>
      <c r="BZ160">
        <f t="shared" si="71"/>
        <v>297.6534713745117</v>
      </c>
      <c r="CA160">
        <f t="shared" si="72"/>
        <v>298.13488044738767</v>
      </c>
      <c r="CB160">
        <f t="shared" si="73"/>
        <v>287.83714200383838</v>
      </c>
      <c r="CC160">
        <f t="shared" si="74"/>
        <v>5.3509199135196072E-3</v>
      </c>
      <c r="CD160">
        <f t="shared" si="75"/>
        <v>3.0867595529482026</v>
      </c>
      <c r="CE160">
        <f t="shared" si="76"/>
        <v>30.594082952706273</v>
      </c>
      <c r="CF160">
        <f t="shared" si="77"/>
        <v>11.790455938546117</v>
      </c>
      <c r="CG160">
        <f t="shared" si="78"/>
        <v>24.744175910949707</v>
      </c>
      <c r="CH160">
        <f t="shared" si="79"/>
        <v>3.1315031249273741</v>
      </c>
      <c r="CI160">
        <f t="shared" si="80"/>
        <v>0.54746550489978518</v>
      </c>
      <c r="CJ160">
        <f t="shared" si="81"/>
        <v>1.8971732346335775</v>
      </c>
      <c r="CK160">
        <f t="shared" si="82"/>
        <v>1.2343298902937967</v>
      </c>
      <c r="CL160">
        <f t="shared" si="83"/>
        <v>0.34508937661669509</v>
      </c>
      <c r="CM160">
        <f t="shared" si="84"/>
        <v>26.389901372202747</v>
      </c>
      <c r="CN160">
        <f t="shared" si="85"/>
        <v>0.69188068398478009</v>
      </c>
      <c r="CO160">
        <f t="shared" si="86"/>
        <v>62.814361301730123</v>
      </c>
      <c r="CP160">
        <f t="shared" si="87"/>
        <v>372.50910133547029</v>
      </c>
      <c r="CQ160">
        <f t="shared" si="88"/>
        <v>6.4212864047523396E-2</v>
      </c>
      <c r="CR160">
        <f t="shared" si="89"/>
        <v>0</v>
      </c>
      <c r="CS160">
        <f t="shared" si="90"/>
        <v>1529.1348510742184</v>
      </c>
      <c r="CT160">
        <f t="shared" si="91"/>
        <v>0</v>
      </c>
      <c r="CU160" t="e">
        <f t="shared" si="92"/>
        <v>#DIV/0!</v>
      </c>
      <c r="CV160" t="e">
        <f t="shared" si="93"/>
        <v>#DIV/0!</v>
      </c>
    </row>
    <row r="161" spans="1:100" x14ac:dyDescent="0.3">
      <c r="A161" s="4" t="str">
        <f>VLOOKUP(B161,ListCodeMtrx!A$1:B$91,2,TRUE)</f>
        <v>M20</v>
      </c>
      <c r="B161">
        <v>20</v>
      </c>
      <c r="C161" s="10">
        <v>20</v>
      </c>
      <c r="D161" s="10">
        <v>1</v>
      </c>
      <c r="E161" s="10">
        <v>4</v>
      </c>
      <c r="F161" s="1">
        <v>69</v>
      </c>
      <c r="G161" s="3">
        <v>41313</v>
      </c>
      <c r="H161" s="11">
        <v>1</v>
      </c>
      <c r="I161" s="11">
        <v>185.25351771969059</v>
      </c>
      <c r="J161" s="11">
        <v>2.1324253375925695</v>
      </c>
      <c r="K161" s="11">
        <v>178.52521931791458</v>
      </c>
      <c r="L161" s="11">
        <v>263.45962525107092</v>
      </c>
      <c r="M161" s="1">
        <v>52.1</v>
      </c>
      <c r="N161" s="8">
        <v>35</v>
      </c>
      <c r="O161" s="8" t="s">
        <v>346</v>
      </c>
      <c r="P161" s="12">
        <v>0.16111111111111112</v>
      </c>
      <c r="Q161" s="12">
        <f t="shared" si="94"/>
        <v>0.51292824074074073</v>
      </c>
      <c r="R161" s="8">
        <v>8835</v>
      </c>
      <c r="S161" s="8">
        <v>0</v>
      </c>
      <c r="T161" s="13">
        <v>800</v>
      </c>
      <c r="U161" s="14">
        <f t="shared" si="52"/>
        <v>52.732792230133427</v>
      </c>
      <c r="V161" s="14">
        <f t="shared" si="53"/>
        <v>0.52394729174418575</v>
      </c>
      <c r="W161" s="14">
        <f t="shared" si="54"/>
        <v>586.26125537811356</v>
      </c>
      <c r="X161" s="15">
        <v>24.433675765991211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t="e">
        <f t="shared" si="55"/>
        <v>#DIV/0!</v>
      </c>
      <c r="AG161" t="e">
        <f t="shared" si="56"/>
        <v>#DIV/0!</v>
      </c>
      <c r="AH161" t="e">
        <f t="shared" si="57"/>
        <v>#DIV/0!</v>
      </c>
      <c r="AI161" s="8">
        <v>-1</v>
      </c>
      <c r="AJ161" s="8">
        <v>0.85</v>
      </c>
      <c r="AK161" s="8">
        <v>0.85</v>
      </c>
      <c r="AL161" s="8">
        <v>10.018235206604004</v>
      </c>
      <c r="AM161">
        <f t="shared" si="58"/>
        <v>0.84999999999999987</v>
      </c>
      <c r="AN161">
        <f t="shared" si="59"/>
        <v>3.5125906173481977E-2</v>
      </c>
      <c r="AO161" t="e">
        <f t="shared" si="60"/>
        <v>#DIV/0!</v>
      </c>
      <c r="AP161" t="e">
        <f t="shared" si="61"/>
        <v>#DIV/0!</v>
      </c>
      <c r="AQ161" t="e">
        <f t="shared" si="62"/>
        <v>#DIV/0!</v>
      </c>
      <c r="AR161" s="8">
        <v>1801.23046875</v>
      </c>
      <c r="AS161" s="8">
        <v>0.5</v>
      </c>
      <c r="AT161" t="e">
        <f t="shared" si="63"/>
        <v>#DIV/0!</v>
      </c>
      <c r="AU161">
        <f t="shared" si="64"/>
        <v>6.1804772769986451</v>
      </c>
      <c r="AV161">
        <f t="shared" si="65"/>
        <v>1.2265601562715638</v>
      </c>
      <c r="AW161">
        <f t="shared" si="66"/>
        <v>24.433675765991211</v>
      </c>
      <c r="AX161" s="8">
        <v>2</v>
      </c>
      <c r="AY161">
        <f t="shared" si="67"/>
        <v>4.644859790802002</v>
      </c>
      <c r="AZ161" s="8">
        <v>1</v>
      </c>
      <c r="BA161">
        <f t="shared" si="68"/>
        <v>9.2897195816040039</v>
      </c>
      <c r="BB161" s="8">
        <v>24.928421020507813</v>
      </c>
      <c r="BC161" s="8">
        <v>24.433675765991211</v>
      </c>
      <c r="BD161" s="8">
        <v>25.135173797607422</v>
      </c>
      <c r="BE161" s="8">
        <v>801.28631591796875</v>
      </c>
      <c r="BF161" s="8">
        <v>768.47210693359375</v>
      </c>
      <c r="BG161" s="8">
        <v>14.846733093261719</v>
      </c>
      <c r="BH161" s="8">
        <v>18.310302734375</v>
      </c>
      <c r="BI161" s="8">
        <v>47.30975341796875</v>
      </c>
      <c r="BJ161" s="8">
        <v>58.346569061279297</v>
      </c>
      <c r="BK161" s="8">
        <v>350.35015869140625</v>
      </c>
      <c r="BL161" s="8">
        <v>1799.6702880859375</v>
      </c>
      <c r="BM161" s="8">
        <v>658.85638427734375</v>
      </c>
      <c r="BN161" s="8">
        <v>100.89021301269531</v>
      </c>
      <c r="BO161" s="8">
        <v>-15.397068023681641</v>
      </c>
      <c r="BP161" s="8">
        <v>-1.0248827934265137</v>
      </c>
      <c r="BQ161" s="8">
        <v>0.25</v>
      </c>
      <c r="BR161" s="8">
        <v>-1.355140209197998</v>
      </c>
      <c r="BS161" s="8">
        <v>7.355140209197998</v>
      </c>
      <c r="BT161" s="8">
        <v>1</v>
      </c>
      <c r="BU161" s="8">
        <v>0</v>
      </c>
      <c r="BV161" s="8">
        <v>0.15999999642372131</v>
      </c>
      <c r="BW161" s="8">
        <v>111115</v>
      </c>
      <c r="BX161">
        <f t="shared" si="69"/>
        <v>1.7517507934570311</v>
      </c>
      <c r="BY161">
        <f t="shared" si="70"/>
        <v>6.1804772769986456E-3</v>
      </c>
      <c r="BZ161">
        <f t="shared" si="71"/>
        <v>297.58367576599119</v>
      </c>
      <c r="CA161">
        <f t="shared" si="72"/>
        <v>298.07842102050779</v>
      </c>
      <c r="CB161">
        <f t="shared" si="73"/>
        <v>287.94723965762751</v>
      </c>
      <c r="CC161">
        <f t="shared" si="74"/>
        <v>7.7432767060447313E-2</v>
      </c>
      <c r="CD161">
        <f t="shared" si="75"/>
        <v>3.073890499469595</v>
      </c>
      <c r="CE161">
        <f t="shared" si="76"/>
        <v>30.467677762587321</v>
      </c>
      <c r="CF161">
        <f t="shared" si="77"/>
        <v>12.157375028212321</v>
      </c>
      <c r="CG161">
        <f t="shared" si="78"/>
        <v>24.681048393249512</v>
      </c>
      <c r="CH161">
        <f t="shared" si="79"/>
        <v>3.1197141188410158</v>
      </c>
      <c r="CI161">
        <f t="shared" si="80"/>
        <v>0.49597397982429509</v>
      </c>
      <c r="CJ161">
        <f t="shared" si="81"/>
        <v>1.8473303431980312</v>
      </c>
      <c r="CK161">
        <f t="shared" si="82"/>
        <v>1.2723837756429845</v>
      </c>
      <c r="CL161">
        <f t="shared" si="83"/>
        <v>0.31238118435488554</v>
      </c>
      <c r="CM161">
        <f t="shared" si="84"/>
        <v>59.148022936188042</v>
      </c>
      <c r="CN161">
        <f t="shared" si="85"/>
        <v>0.76289204264999344</v>
      </c>
      <c r="CO161">
        <f t="shared" si="86"/>
        <v>61.283591765720971</v>
      </c>
      <c r="CP161">
        <f t="shared" si="87"/>
        <v>760.80887567183936</v>
      </c>
      <c r="CQ161">
        <f t="shared" si="88"/>
        <v>4.2476566914973708E-2</v>
      </c>
      <c r="CR161">
        <f t="shared" si="89"/>
        <v>0</v>
      </c>
      <c r="CS161">
        <f t="shared" si="90"/>
        <v>1529.7197448730467</v>
      </c>
      <c r="CT161">
        <f t="shared" si="91"/>
        <v>0</v>
      </c>
      <c r="CU161" t="e">
        <f t="shared" si="92"/>
        <v>#DIV/0!</v>
      </c>
      <c r="CV161" t="e">
        <f t="shared" si="93"/>
        <v>#DIV/0!</v>
      </c>
    </row>
    <row r="162" spans="1:100" x14ac:dyDescent="0.3">
      <c r="A162" s="4" t="str">
        <f>VLOOKUP(B162,ListCodeMtrx!A$1:B$91,2,TRUE)</f>
        <v>M20</v>
      </c>
      <c r="B162" s="5">
        <v>20</v>
      </c>
      <c r="C162" s="10">
        <v>20</v>
      </c>
      <c r="D162" s="10">
        <v>1</v>
      </c>
      <c r="E162" s="10">
        <v>4</v>
      </c>
      <c r="F162" s="1">
        <v>69</v>
      </c>
      <c r="G162" s="17">
        <v>41313</v>
      </c>
      <c r="H162" s="11">
        <v>1</v>
      </c>
      <c r="I162" s="11">
        <v>185.25351771969059</v>
      </c>
      <c r="J162" s="11">
        <v>2.1324253375925695</v>
      </c>
      <c r="K162" s="11">
        <v>178.52521931791458</v>
      </c>
      <c r="L162" s="11">
        <v>263.45962525107092</v>
      </c>
      <c r="M162" s="1">
        <v>52.1</v>
      </c>
      <c r="N162" s="19">
        <v>36</v>
      </c>
      <c r="O162" s="19" t="s">
        <v>347</v>
      </c>
      <c r="P162" s="12">
        <v>0.16111111111111112</v>
      </c>
      <c r="Q162" s="12">
        <f t="shared" si="94"/>
        <v>0.51586805555555548</v>
      </c>
      <c r="R162" s="19">
        <v>9081</v>
      </c>
      <c r="S162" s="19">
        <v>0</v>
      </c>
      <c r="T162" s="21">
        <v>400</v>
      </c>
      <c r="U162" s="5">
        <f t="shared" si="52"/>
        <v>35.07633914127014</v>
      </c>
      <c r="V162" s="5">
        <f t="shared" si="53"/>
        <v>0.45581846596984588</v>
      </c>
      <c r="W162" s="5">
        <f t="shared" si="54"/>
        <v>243.2670971827396</v>
      </c>
      <c r="X162" s="5">
        <v>24.616973876953125</v>
      </c>
      <c r="Y162" s="19">
        <v>6</v>
      </c>
      <c r="Z162" s="19">
        <v>6</v>
      </c>
      <c r="AA162" s="19">
        <v>0</v>
      </c>
      <c r="AB162" s="19">
        <v>0</v>
      </c>
      <c r="AC162" s="19">
        <v>286.75927734375</v>
      </c>
      <c r="AD162" s="19">
        <v>615.6536865234375</v>
      </c>
      <c r="AE162" s="19">
        <v>395.50537109375</v>
      </c>
      <c r="AF162" s="5" t="e">
        <f t="shared" si="55"/>
        <v>#DIV/0!</v>
      </c>
      <c r="AG162" s="5">
        <f t="shared" si="56"/>
        <v>0.53421983231666514</v>
      </c>
      <c r="AH162" s="5">
        <f t="shared" si="57"/>
        <v>0.35758466204085115</v>
      </c>
      <c r="AI162" s="19">
        <v>-1</v>
      </c>
      <c r="AJ162" s="19">
        <v>0.85</v>
      </c>
      <c r="AK162" s="19">
        <v>0.85</v>
      </c>
      <c r="AL162" s="19">
        <v>9.7839221954345703</v>
      </c>
      <c r="AM162" s="5">
        <f t="shared" si="58"/>
        <v>0.84999999999999987</v>
      </c>
      <c r="AN162" s="5">
        <f t="shared" si="59"/>
        <v>2.3585021504707759E-2</v>
      </c>
      <c r="AO162" s="5">
        <f t="shared" si="60"/>
        <v>0.66935864303309611</v>
      </c>
      <c r="AP162" s="5">
        <f t="shared" si="61"/>
        <v>2.1469355489602115</v>
      </c>
      <c r="AQ162" s="5">
        <f t="shared" si="62"/>
        <v>-1</v>
      </c>
      <c r="AR162" s="19">
        <v>1799.5638427734375</v>
      </c>
      <c r="AS162" s="19">
        <v>0.5</v>
      </c>
      <c r="AT162" s="5">
        <f t="shared" si="63"/>
        <v>273.48598212910684</v>
      </c>
      <c r="AU162" s="5">
        <f t="shared" si="64"/>
        <v>5.8094029221770596</v>
      </c>
      <c r="AV162" s="5">
        <f t="shared" si="65"/>
        <v>1.3161746920120216</v>
      </c>
      <c r="AW162" s="5">
        <f t="shared" si="66"/>
        <v>24.616973876953125</v>
      </c>
      <c r="AX162" s="19">
        <v>2</v>
      </c>
      <c r="AY162" s="5">
        <f t="shared" si="67"/>
        <v>4.644859790802002</v>
      </c>
      <c r="AZ162" s="19">
        <v>1</v>
      </c>
      <c r="BA162" s="5">
        <f t="shared" si="68"/>
        <v>9.2897195816040039</v>
      </c>
      <c r="BB162" s="19">
        <v>24.943489074707031</v>
      </c>
      <c r="BC162" s="19">
        <v>24.616973876953125</v>
      </c>
      <c r="BD162" s="19">
        <v>25.138710021972656</v>
      </c>
      <c r="BE162" s="19">
        <v>399.4437255859375</v>
      </c>
      <c r="BF162" s="19">
        <v>378.16619873046875</v>
      </c>
      <c r="BG162" s="19">
        <v>14.500753402709961</v>
      </c>
      <c r="BH162" s="19">
        <v>17.758172988891602</v>
      </c>
      <c r="BI162" s="19">
        <v>46.165439605712891</v>
      </c>
      <c r="BJ162" s="19">
        <v>56.53594970703125</v>
      </c>
      <c r="BK162" s="19">
        <v>350.35330200195313</v>
      </c>
      <c r="BL162" s="19">
        <v>1799.5638427734375</v>
      </c>
      <c r="BM162" s="19">
        <v>776.2509765625</v>
      </c>
      <c r="BN162" s="19">
        <v>100.88950347900391</v>
      </c>
      <c r="BO162" s="19">
        <v>-4.9248085021972656</v>
      </c>
      <c r="BP162" s="19">
        <v>-1.035733699798584</v>
      </c>
      <c r="BQ162" s="19">
        <v>0.25</v>
      </c>
      <c r="BR162" s="19">
        <v>-1.355140209197998</v>
      </c>
      <c r="BS162" s="19">
        <v>7.355140209197998</v>
      </c>
      <c r="BT162" s="19">
        <v>1</v>
      </c>
      <c r="BU162" s="19">
        <v>0</v>
      </c>
      <c r="BV162" s="19">
        <v>0.15999999642372131</v>
      </c>
      <c r="BW162" s="19">
        <v>111115</v>
      </c>
      <c r="BX162" s="5">
        <f t="shared" si="69"/>
        <v>1.7517665100097655</v>
      </c>
      <c r="BY162" s="5">
        <f t="shared" si="70"/>
        <v>5.8094029221770595E-3</v>
      </c>
      <c r="BZ162" s="5">
        <f t="shared" si="71"/>
        <v>297.7669738769531</v>
      </c>
      <c r="CA162" s="5">
        <f t="shared" si="72"/>
        <v>298.09348907470701</v>
      </c>
      <c r="CB162" s="5">
        <f t="shared" si="73"/>
        <v>287.93020840800818</v>
      </c>
      <c r="CC162" s="5">
        <f t="shared" si="74"/>
        <v>0.13059973079113238</v>
      </c>
      <c r="CD162" s="5">
        <f t="shared" si="75"/>
        <v>3.1077879475555541</v>
      </c>
      <c r="CE162" s="5">
        <f t="shared" si="76"/>
        <v>30.803877909879052</v>
      </c>
      <c r="CF162" s="5">
        <f t="shared" si="77"/>
        <v>13.04570492098745</v>
      </c>
      <c r="CG162" s="5">
        <f t="shared" si="78"/>
        <v>24.780231475830078</v>
      </c>
      <c r="CH162" s="5">
        <f t="shared" si="79"/>
        <v>3.1382539232498519</v>
      </c>
      <c r="CI162" s="5">
        <f t="shared" si="80"/>
        <v>0.4344989171768649</v>
      </c>
      <c r="CJ162" s="5">
        <f t="shared" si="81"/>
        <v>1.7916132555435325</v>
      </c>
      <c r="CK162" s="5">
        <f t="shared" si="82"/>
        <v>1.3466406677063194</v>
      </c>
      <c r="CL162" s="5">
        <f t="shared" si="83"/>
        <v>0.27340002209598957</v>
      </c>
      <c r="CM162" s="5">
        <f t="shared" si="84"/>
        <v>24.543096647545191</v>
      </c>
      <c r="CN162" s="5">
        <f t="shared" si="85"/>
        <v>0.64328091193608739</v>
      </c>
      <c r="CO162" s="5">
        <f t="shared" si="86"/>
        <v>58.625363599343252</v>
      </c>
      <c r="CP162" s="5">
        <f t="shared" si="87"/>
        <v>373.06883734891687</v>
      </c>
      <c r="CQ162" s="5">
        <f t="shared" si="88"/>
        <v>5.5120206514799319E-2</v>
      </c>
      <c r="CR162" s="5">
        <f t="shared" si="89"/>
        <v>0</v>
      </c>
      <c r="CS162" s="5">
        <f t="shared" si="90"/>
        <v>1529.6292663574216</v>
      </c>
      <c r="CT162" s="5">
        <f t="shared" si="91"/>
        <v>328.8944091796875</v>
      </c>
      <c r="CU162" s="5">
        <f t="shared" si="92"/>
        <v>0.35758466204085115</v>
      </c>
      <c r="CV162" s="5" t="e">
        <f t="shared" si="93"/>
        <v>#DIV/0!</v>
      </c>
    </row>
    <row r="163" spans="1:100" hidden="1" x14ac:dyDescent="0.3">
      <c r="A163" s="4" t="str">
        <f>VLOOKUP(B163,ListCodeMtrx!A$1:B$91,2,TRUE)</f>
        <v>M21</v>
      </c>
      <c r="B163">
        <v>21</v>
      </c>
      <c r="C163" s="10">
        <v>21</v>
      </c>
      <c r="D163" s="10">
        <v>1</v>
      </c>
      <c r="E163" s="10">
        <v>5</v>
      </c>
      <c r="F163" s="1">
        <v>69</v>
      </c>
      <c r="G163" s="3">
        <v>41313</v>
      </c>
      <c r="H163" s="11">
        <v>1</v>
      </c>
      <c r="I163" s="11">
        <v>181.93551858712405</v>
      </c>
      <c r="J163" s="11">
        <v>2.1486260919657711</v>
      </c>
      <c r="K163" s="11">
        <v>171.77385400883134</v>
      </c>
      <c r="L163" s="11">
        <v>257.52200378080846</v>
      </c>
      <c r="M163" s="1">
        <v>50.8</v>
      </c>
      <c r="N163" s="8">
        <v>37</v>
      </c>
      <c r="O163" s="8" t="s">
        <v>348</v>
      </c>
      <c r="P163" s="12">
        <v>0.16111111111111112</v>
      </c>
      <c r="Q163" s="12">
        <f t="shared" si="94"/>
        <v>0.52225694444444448</v>
      </c>
      <c r="R163" s="8">
        <v>9641</v>
      </c>
      <c r="S163" s="8">
        <v>0</v>
      </c>
      <c r="T163" s="13" t="s">
        <v>747</v>
      </c>
      <c r="U163">
        <f t="shared" si="52"/>
        <v>35.996554540599639</v>
      </c>
      <c r="V163">
        <f t="shared" si="53"/>
        <v>0.57415122000378027</v>
      </c>
      <c r="W163">
        <f t="shared" si="54"/>
        <v>265.84593511841967</v>
      </c>
      <c r="X163">
        <v>24.349599838256836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t="e">
        <f t="shared" si="55"/>
        <v>#DIV/0!</v>
      </c>
      <c r="AG163" t="e">
        <f t="shared" si="56"/>
        <v>#DIV/0!</v>
      </c>
      <c r="AH163" t="e">
        <f t="shared" si="57"/>
        <v>#DIV/0!</v>
      </c>
      <c r="AI163" s="8">
        <v>-1</v>
      </c>
      <c r="AJ163" s="8">
        <v>0.85</v>
      </c>
      <c r="AK163" s="8">
        <v>0.85</v>
      </c>
      <c r="AL163" s="8">
        <v>9.7839221954345703</v>
      </c>
      <c r="AM163">
        <f t="shared" si="58"/>
        <v>0.84999999999999987</v>
      </c>
      <c r="AN163">
        <f t="shared" si="59"/>
        <v>2.418174839913902E-2</v>
      </c>
      <c r="AO163" t="e">
        <f t="shared" si="60"/>
        <v>#DIV/0!</v>
      </c>
      <c r="AP163" t="e">
        <f t="shared" si="61"/>
        <v>#DIV/0!</v>
      </c>
      <c r="AQ163" t="e">
        <f t="shared" si="62"/>
        <v>#DIV/0!</v>
      </c>
      <c r="AR163" s="8">
        <v>1799.5638427734375</v>
      </c>
      <c r="AS163" s="8">
        <v>0.5</v>
      </c>
      <c r="AT163" t="e">
        <f t="shared" si="63"/>
        <v>#DIV/0!</v>
      </c>
      <c r="AU163">
        <f t="shared" si="64"/>
        <v>6.470278715119929</v>
      </c>
      <c r="AV163">
        <f t="shared" si="65"/>
        <v>1.1774643136065479</v>
      </c>
      <c r="AW163">
        <f t="shared" si="66"/>
        <v>24.349599838256836</v>
      </c>
      <c r="AX163" s="8">
        <v>2</v>
      </c>
      <c r="AY163">
        <f t="shared" si="67"/>
        <v>4.644859790802002</v>
      </c>
      <c r="AZ163" s="8">
        <v>1</v>
      </c>
      <c r="BA163">
        <f t="shared" si="68"/>
        <v>9.2897195816040039</v>
      </c>
      <c r="BB163" s="8">
        <v>24.990026473999023</v>
      </c>
      <c r="BC163" s="8">
        <v>24.349599838256836</v>
      </c>
      <c r="BD163" s="8">
        <v>25.136451721191406</v>
      </c>
      <c r="BE163" s="8">
        <v>399.51535034179687</v>
      </c>
      <c r="BF163" s="8">
        <v>377.57461547851562</v>
      </c>
      <c r="BG163" s="8">
        <v>15.022940635681152</v>
      </c>
      <c r="BH163" s="8">
        <v>18.647212982177734</v>
      </c>
      <c r="BI163" s="8">
        <v>47.687202453613281</v>
      </c>
      <c r="BJ163" s="8">
        <v>59.191703796386719</v>
      </c>
      <c r="BK163" s="8">
        <v>350.39453125</v>
      </c>
      <c r="BL163" s="8">
        <v>1799.926025390625</v>
      </c>
      <c r="BM163" s="8">
        <v>957.31085205078125</v>
      </c>
      <c r="BN163" s="8">
        <v>100.87225341796875</v>
      </c>
      <c r="BO163" s="8">
        <v>-4.7560157775878906</v>
      </c>
      <c r="BP163" s="8">
        <v>-1.1115336418151855</v>
      </c>
      <c r="BQ163" s="8">
        <v>0.25</v>
      </c>
      <c r="BR163" s="8">
        <v>-1.355140209197998</v>
      </c>
      <c r="BS163" s="8">
        <v>7.355140209197998</v>
      </c>
      <c r="BT163" s="8">
        <v>1</v>
      </c>
      <c r="BU163" s="8">
        <v>0</v>
      </c>
      <c r="BV163" s="8">
        <v>0.15999999642372131</v>
      </c>
      <c r="BW163" s="8">
        <v>111115</v>
      </c>
      <c r="BX163">
        <f t="shared" si="69"/>
        <v>1.7519726562499998</v>
      </c>
      <c r="BY163">
        <f t="shared" si="70"/>
        <v>6.4702787151199289E-3</v>
      </c>
      <c r="BZ163">
        <f t="shared" si="71"/>
        <v>297.49959983825681</v>
      </c>
      <c r="CA163">
        <f t="shared" si="72"/>
        <v>298.140026473999</v>
      </c>
      <c r="CB163">
        <f t="shared" si="73"/>
        <v>287.98815762546292</v>
      </c>
      <c r="CC163">
        <f t="shared" si="74"/>
        <v>3.6612826155193887E-2</v>
      </c>
      <c r="CD163">
        <f t="shared" si="75"/>
        <v>3.0584507070836171</v>
      </c>
      <c r="CE163">
        <f t="shared" si="76"/>
        <v>30.320039490054693</v>
      </c>
      <c r="CF163">
        <f t="shared" si="77"/>
        <v>11.672826507876959</v>
      </c>
      <c r="CG163">
        <f t="shared" si="78"/>
        <v>24.66981315612793</v>
      </c>
      <c r="CH163">
        <f t="shared" si="79"/>
        <v>3.1176200198971644</v>
      </c>
      <c r="CI163">
        <f t="shared" si="80"/>
        <v>0.54073131517513051</v>
      </c>
      <c r="CJ163">
        <f t="shared" si="81"/>
        <v>1.8809863934770692</v>
      </c>
      <c r="CK163">
        <f t="shared" si="82"/>
        <v>1.2366336264200952</v>
      </c>
      <c r="CL163">
        <f t="shared" si="83"/>
        <v>0.34080873026133363</v>
      </c>
      <c r="CM163">
        <f t="shared" si="84"/>
        <v>26.816478537402109</v>
      </c>
      <c r="CN163">
        <f t="shared" si="85"/>
        <v>0.70408847475485692</v>
      </c>
      <c r="CO163">
        <f t="shared" si="86"/>
        <v>62.832193262850524</v>
      </c>
      <c r="CP163">
        <f t="shared" si="87"/>
        <v>372.3435266170132</v>
      </c>
      <c r="CQ163">
        <f t="shared" si="88"/>
        <v>6.0743434758786324E-2</v>
      </c>
      <c r="CR163">
        <f t="shared" si="89"/>
        <v>0</v>
      </c>
      <c r="CS163">
        <f t="shared" si="90"/>
        <v>1529.9371215820311</v>
      </c>
      <c r="CT163">
        <f t="shared" si="91"/>
        <v>0</v>
      </c>
      <c r="CU163" t="e">
        <f t="shared" si="92"/>
        <v>#DIV/0!</v>
      </c>
      <c r="CV163" t="e">
        <f t="shared" si="93"/>
        <v>#DIV/0!</v>
      </c>
    </row>
    <row r="164" spans="1:100" x14ac:dyDescent="0.3">
      <c r="A164" s="4" t="str">
        <f>VLOOKUP(B164,ListCodeMtrx!A$1:B$91,2,TRUE)</f>
        <v>M21</v>
      </c>
      <c r="B164">
        <v>21</v>
      </c>
      <c r="C164" s="10">
        <v>21</v>
      </c>
      <c r="D164" s="10">
        <v>1</v>
      </c>
      <c r="E164" s="10">
        <v>5</v>
      </c>
      <c r="F164" s="1">
        <v>69</v>
      </c>
      <c r="G164" s="3">
        <v>41313</v>
      </c>
      <c r="H164" s="11">
        <v>1</v>
      </c>
      <c r="I164" s="11">
        <v>181.93551858712405</v>
      </c>
      <c r="J164" s="11">
        <v>2.1486260919657711</v>
      </c>
      <c r="K164" s="11">
        <v>171.77385400883134</v>
      </c>
      <c r="L164" s="11">
        <v>257.52200378080846</v>
      </c>
      <c r="M164" s="1">
        <v>50.8</v>
      </c>
      <c r="N164" s="8">
        <v>38</v>
      </c>
      <c r="O164" s="8" t="s">
        <v>349</v>
      </c>
      <c r="P164" s="12">
        <v>0.16111111111111112</v>
      </c>
      <c r="Q164" s="12">
        <f t="shared" si="94"/>
        <v>0.52429398148148143</v>
      </c>
      <c r="R164" s="8">
        <v>9817</v>
      </c>
      <c r="S164" s="8">
        <v>0</v>
      </c>
      <c r="T164" s="13">
        <v>50</v>
      </c>
      <c r="U164" s="14">
        <f t="shared" si="52"/>
        <v>-0.48688576825894769</v>
      </c>
      <c r="V164" s="14">
        <f t="shared" si="53"/>
        <v>0.55121266845083716</v>
      </c>
      <c r="W164" s="14">
        <f t="shared" si="54"/>
        <v>48.692073648322094</v>
      </c>
      <c r="X164" s="15">
        <v>24.469453811645508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t="e">
        <f t="shared" si="55"/>
        <v>#DIV/0!</v>
      </c>
      <c r="AG164" t="e">
        <f t="shared" si="56"/>
        <v>#DIV/0!</v>
      </c>
      <c r="AH164" t="e">
        <f t="shared" si="57"/>
        <v>#DIV/0!</v>
      </c>
      <c r="AI164" s="8">
        <v>-1</v>
      </c>
      <c r="AJ164" s="8">
        <v>0.85</v>
      </c>
      <c r="AK164" s="8">
        <v>0.85</v>
      </c>
      <c r="AL164" s="8">
        <v>9.7839221954345703</v>
      </c>
      <c r="AM164">
        <f t="shared" si="58"/>
        <v>0.84999999999999987</v>
      </c>
      <c r="AN164">
        <f t="shared" si="59"/>
        <v>3.3535947702050423E-4</v>
      </c>
      <c r="AO164" t="e">
        <f t="shared" si="60"/>
        <v>#DIV/0!</v>
      </c>
      <c r="AP164" t="e">
        <f t="shared" si="61"/>
        <v>#DIV/0!</v>
      </c>
      <c r="AQ164" t="e">
        <f t="shared" si="62"/>
        <v>#DIV/0!</v>
      </c>
      <c r="AR164" s="8">
        <v>1799.5638427734375</v>
      </c>
      <c r="AS164" s="8">
        <v>0.5</v>
      </c>
      <c r="AT164" t="e">
        <f t="shared" si="63"/>
        <v>#DIV/0!</v>
      </c>
      <c r="AU164">
        <f t="shared" si="64"/>
        <v>6.3017821047300222</v>
      </c>
      <c r="AV164">
        <f t="shared" si="65"/>
        <v>1.1915670114445465</v>
      </c>
      <c r="AW164">
        <f t="shared" si="66"/>
        <v>24.469453811645508</v>
      </c>
      <c r="AX164" s="8">
        <v>2</v>
      </c>
      <c r="AY164">
        <f t="shared" si="67"/>
        <v>4.644859790802002</v>
      </c>
      <c r="AZ164" s="8">
        <v>1</v>
      </c>
      <c r="BA164">
        <f t="shared" si="68"/>
        <v>9.2897195816040039</v>
      </c>
      <c r="BB164" s="8">
        <v>24.958932876586914</v>
      </c>
      <c r="BC164" s="8">
        <v>24.469453811645508</v>
      </c>
      <c r="BD164" s="8">
        <v>25.137205123901367</v>
      </c>
      <c r="BE164" s="8">
        <v>48.032829284667969</v>
      </c>
      <c r="BF164" s="8">
        <v>48.137596130371094</v>
      </c>
      <c r="BG164" s="8">
        <v>15.195881843566895</v>
      </c>
      <c r="BH164" s="8">
        <v>18.725788116455078</v>
      </c>
      <c r="BI164" s="8">
        <v>48.325736999511719</v>
      </c>
      <c r="BJ164" s="8">
        <v>59.551498413085938</v>
      </c>
      <c r="BK164" s="8">
        <v>350.36489868164062</v>
      </c>
      <c r="BL164" s="8">
        <v>1800.0499267578125</v>
      </c>
      <c r="BM164" s="8">
        <v>825.2823486328125</v>
      </c>
      <c r="BN164" s="8">
        <v>100.87236022949219</v>
      </c>
      <c r="BO164" s="8">
        <v>0.6329193115234375</v>
      </c>
      <c r="BP164" s="8">
        <v>-1.210639476776123</v>
      </c>
      <c r="BQ164" s="8">
        <v>0.25</v>
      </c>
      <c r="BR164" s="8">
        <v>-1.355140209197998</v>
      </c>
      <c r="BS164" s="8">
        <v>7.355140209197998</v>
      </c>
      <c r="BT164" s="8">
        <v>1</v>
      </c>
      <c r="BU164" s="8">
        <v>0</v>
      </c>
      <c r="BV164" s="8">
        <v>0.15999999642372131</v>
      </c>
      <c r="BW164" s="8">
        <v>111135</v>
      </c>
      <c r="BX164">
        <f t="shared" si="69"/>
        <v>1.7518244934082028</v>
      </c>
      <c r="BY164">
        <f t="shared" si="70"/>
        <v>6.3017821047300221E-3</v>
      </c>
      <c r="BZ164">
        <f t="shared" si="71"/>
        <v>297.61945381164549</v>
      </c>
      <c r="CA164">
        <f t="shared" si="72"/>
        <v>298.10893287658689</v>
      </c>
      <c r="CB164">
        <f t="shared" si="73"/>
        <v>288.00798184376981</v>
      </c>
      <c r="CC164">
        <f t="shared" si="74"/>
        <v>5.7735688753206491E-2</v>
      </c>
      <c r="CD164">
        <f t="shared" si="75"/>
        <v>3.080481455908747</v>
      </c>
      <c r="CE164">
        <f t="shared" si="76"/>
        <v>30.53840961885318</v>
      </c>
      <c r="CF164">
        <f t="shared" si="77"/>
        <v>11.812621502398102</v>
      </c>
      <c r="CG164">
        <f t="shared" si="78"/>
        <v>24.714193344116211</v>
      </c>
      <c r="CH164">
        <f t="shared" si="79"/>
        <v>3.1258990622549718</v>
      </c>
      <c r="CI164">
        <f t="shared" si="80"/>
        <v>0.52033801164593951</v>
      </c>
      <c r="CJ164">
        <f t="shared" si="81"/>
        <v>1.8889144444642005</v>
      </c>
      <c r="CK164">
        <f t="shared" si="82"/>
        <v>1.2369846177907713</v>
      </c>
      <c r="CL164">
        <f t="shared" si="83"/>
        <v>0.32785103500963009</v>
      </c>
      <c r="CM164">
        <f t="shared" si="84"/>
        <v>4.9116843933745109</v>
      </c>
      <c r="CN164">
        <f t="shared" si="85"/>
        <v>1.0115185959109654</v>
      </c>
      <c r="CO164">
        <f t="shared" si="86"/>
        <v>62.563281299935568</v>
      </c>
      <c r="CP164">
        <f t="shared" si="87"/>
        <v>48.20835131101736</v>
      </c>
      <c r="CQ164">
        <f t="shared" si="88"/>
        <v>-6.3186502861296359E-3</v>
      </c>
      <c r="CR164">
        <f t="shared" si="89"/>
        <v>0</v>
      </c>
      <c r="CS164">
        <f t="shared" si="90"/>
        <v>1530.0424377441404</v>
      </c>
      <c r="CT164">
        <f t="shared" si="91"/>
        <v>0</v>
      </c>
      <c r="CU164" t="e">
        <f t="shared" si="92"/>
        <v>#DIV/0!</v>
      </c>
      <c r="CV164" t="e">
        <f t="shared" si="93"/>
        <v>#DIV/0!</v>
      </c>
    </row>
    <row r="165" spans="1:100" s="5" customFormat="1" x14ac:dyDescent="0.3">
      <c r="A165" s="4" t="str">
        <f>VLOOKUP(B165,ListCodeMtrx!A$1:B$91,2,TRUE)</f>
        <v>M21</v>
      </c>
      <c r="B165">
        <v>21</v>
      </c>
      <c r="C165" s="10">
        <v>21</v>
      </c>
      <c r="D165" s="10">
        <v>1</v>
      </c>
      <c r="E165" s="10">
        <v>5</v>
      </c>
      <c r="F165" s="1">
        <v>69</v>
      </c>
      <c r="G165" s="3">
        <v>41313</v>
      </c>
      <c r="H165" s="11">
        <v>1</v>
      </c>
      <c r="I165" s="11">
        <v>181.93551858712405</v>
      </c>
      <c r="J165" s="11">
        <v>2.1486260919657711</v>
      </c>
      <c r="K165" s="11">
        <v>171.77385400883134</v>
      </c>
      <c r="L165" s="11">
        <v>257.52200378080846</v>
      </c>
      <c r="M165" s="1">
        <v>50.8</v>
      </c>
      <c r="N165" s="8">
        <v>39</v>
      </c>
      <c r="O165" s="8" t="s">
        <v>350</v>
      </c>
      <c r="P165" s="12">
        <v>0.16111111111111112</v>
      </c>
      <c r="Q165" s="12">
        <f t="shared" si="94"/>
        <v>0.52660879629629631</v>
      </c>
      <c r="R165" s="8">
        <v>10017</v>
      </c>
      <c r="S165" s="8">
        <v>0</v>
      </c>
      <c r="T165" s="13">
        <v>150</v>
      </c>
      <c r="U165" s="14">
        <f t="shared" si="52"/>
        <v>12.992981245637326</v>
      </c>
      <c r="V165" s="14">
        <f t="shared" si="53"/>
        <v>0.53808802272160161</v>
      </c>
      <c r="W165" s="14">
        <f t="shared" si="54"/>
        <v>100.72048295831486</v>
      </c>
      <c r="X165" s="15">
        <v>24.387798309326172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t="e">
        <f t="shared" si="55"/>
        <v>#DIV/0!</v>
      </c>
      <c r="AG165" t="e">
        <f t="shared" si="56"/>
        <v>#DIV/0!</v>
      </c>
      <c r="AH165" t="e">
        <f t="shared" si="57"/>
        <v>#DIV/0!</v>
      </c>
      <c r="AI165" s="8">
        <v>-1</v>
      </c>
      <c r="AJ165" s="8">
        <v>0.85</v>
      </c>
      <c r="AK165" s="8">
        <v>0.85</v>
      </c>
      <c r="AL165" s="8">
        <v>9.7839221954345703</v>
      </c>
      <c r="AM165">
        <f t="shared" si="58"/>
        <v>0.84999999999999987</v>
      </c>
      <c r="AN165">
        <f t="shared" si="59"/>
        <v>9.1419860136490051E-3</v>
      </c>
      <c r="AO165" t="e">
        <f t="shared" si="60"/>
        <v>#DIV/0!</v>
      </c>
      <c r="AP165" t="e">
        <f t="shared" si="61"/>
        <v>#DIV/0!</v>
      </c>
      <c r="AQ165" t="e">
        <f t="shared" si="62"/>
        <v>#DIV/0!</v>
      </c>
      <c r="AR165" s="8">
        <v>1799.5638427734375</v>
      </c>
      <c r="AS165" s="8">
        <v>0.5</v>
      </c>
      <c r="AT165" t="e">
        <f t="shared" si="63"/>
        <v>#DIV/0!</v>
      </c>
      <c r="AU165">
        <f t="shared" si="64"/>
        <v>6.1226931454142521</v>
      </c>
      <c r="AV165">
        <f t="shared" si="65"/>
        <v>1.1843382440121393</v>
      </c>
      <c r="AW165">
        <f t="shared" si="66"/>
        <v>24.387798309326172</v>
      </c>
      <c r="AX165" s="8">
        <v>2</v>
      </c>
      <c r="AY165">
        <f t="shared" si="67"/>
        <v>4.644859790802002</v>
      </c>
      <c r="AZ165" s="8">
        <v>1</v>
      </c>
      <c r="BA165">
        <f t="shared" si="68"/>
        <v>9.2897195816040039</v>
      </c>
      <c r="BB165" s="8">
        <v>24.917953491210938</v>
      </c>
      <c r="BC165" s="8">
        <v>24.387798309326172</v>
      </c>
      <c r="BD165" s="8">
        <v>25.136177062988281</v>
      </c>
      <c r="BE165" s="8">
        <v>151.52407836914063</v>
      </c>
      <c r="BF165" s="8">
        <v>143.60551452636719</v>
      </c>
      <c r="BG165" s="8">
        <v>15.221177101135254</v>
      </c>
      <c r="BH165" s="8">
        <v>18.650955200195313</v>
      </c>
      <c r="BI165" s="8">
        <v>48.518268585205078</v>
      </c>
      <c r="BJ165" s="8">
        <v>59.450859069824219</v>
      </c>
      <c r="BK165" s="8">
        <v>350.37246704101562</v>
      </c>
      <c r="BL165" s="8">
        <v>1800.739013671875</v>
      </c>
      <c r="BM165" s="8">
        <v>732.06927490234375</v>
      </c>
      <c r="BN165" s="8">
        <v>100.85911560058594</v>
      </c>
      <c r="BO165" s="8">
        <v>-0.371429443359375</v>
      </c>
      <c r="BP165" s="8">
        <v>-1.1787333488464355</v>
      </c>
      <c r="BQ165" s="8">
        <v>0.25</v>
      </c>
      <c r="BR165" s="8">
        <v>-1.355140209197998</v>
      </c>
      <c r="BS165" s="8">
        <v>7.355140209197998</v>
      </c>
      <c r="BT165" s="8">
        <v>1</v>
      </c>
      <c r="BU165" s="8">
        <v>0</v>
      </c>
      <c r="BV165" s="8">
        <v>0.15999999642372131</v>
      </c>
      <c r="BW165" s="8">
        <v>111115</v>
      </c>
      <c r="BX165">
        <f t="shared" si="69"/>
        <v>1.7518623352050779</v>
      </c>
      <c r="BY165">
        <f t="shared" si="70"/>
        <v>6.1226931454142521E-3</v>
      </c>
      <c r="BZ165">
        <f t="shared" si="71"/>
        <v>297.53779830932615</v>
      </c>
      <c r="CA165">
        <f t="shared" si="72"/>
        <v>298.06795349121091</v>
      </c>
      <c r="CB165">
        <f t="shared" si="73"/>
        <v>288.11823574755545</v>
      </c>
      <c r="CC165">
        <f t="shared" si="74"/>
        <v>8.8930062517040942E-2</v>
      </c>
      <c r="CD165">
        <f t="shared" si="75"/>
        <v>3.0654570906099878</v>
      </c>
      <c r="CE165">
        <f t="shared" si="76"/>
        <v>30.393455984182548</v>
      </c>
      <c r="CF165">
        <f t="shared" si="77"/>
        <v>11.742500783987236</v>
      </c>
      <c r="CG165">
        <f t="shared" si="78"/>
        <v>24.652875900268555</v>
      </c>
      <c r="CH165">
        <f t="shared" si="79"/>
        <v>3.1144654625008643</v>
      </c>
      <c r="CI165">
        <f t="shared" si="80"/>
        <v>0.50862685174090339</v>
      </c>
      <c r="CJ165">
        <f t="shared" si="81"/>
        <v>1.8811188465978486</v>
      </c>
      <c r="CK165">
        <f t="shared" si="82"/>
        <v>1.2333466159030158</v>
      </c>
      <c r="CL165">
        <f t="shared" si="83"/>
        <v>0.32041361048913797</v>
      </c>
      <c r="CM165">
        <f t="shared" si="84"/>
        <v>10.158578834039526</v>
      </c>
      <c r="CN165">
        <f t="shared" si="85"/>
        <v>0.70136918690418204</v>
      </c>
      <c r="CO165">
        <f t="shared" si="86"/>
        <v>62.562306600538321</v>
      </c>
      <c r="CP165">
        <f t="shared" si="87"/>
        <v>141.71734938558672</v>
      </c>
      <c r="CQ165">
        <f t="shared" si="88"/>
        <v>5.7358600049238519E-2</v>
      </c>
      <c r="CR165">
        <f t="shared" si="89"/>
        <v>0</v>
      </c>
      <c r="CS165">
        <f t="shared" si="90"/>
        <v>1530.6281616210936</v>
      </c>
      <c r="CT165">
        <f t="shared" si="91"/>
        <v>0</v>
      </c>
      <c r="CU165" t="e">
        <f t="shared" si="92"/>
        <v>#DIV/0!</v>
      </c>
      <c r="CV165" t="e">
        <f t="shared" si="93"/>
        <v>#DIV/0!</v>
      </c>
    </row>
    <row r="166" spans="1:100" hidden="1" x14ac:dyDescent="0.3">
      <c r="A166" s="4" t="str">
        <f>VLOOKUP(B166,ListCodeMtrx!A$1:B$91,2,TRUE)</f>
        <v>M21</v>
      </c>
      <c r="B166">
        <v>21</v>
      </c>
      <c r="C166" s="10">
        <v>21</v>
      </c>
      <c r="D166" s="10">
        <v>1</v>
      </c>
      <c r="E166" s="10">
        <v>5</v>
      </c>
      <c r="F166" s="1">
        <v>69</v>
      </c>
      <c r="G166" s="3">
        <v>41313</v>
      </c>
      <c r="H166" s="11">
        <v>1</v>
      </c>
      <c r="I166" s="11">
        <v>181.93551858712405</v>
      </c>
      <c r="J166" s="11">
        <v>2.1486260919657711</v>
      </c>
      <c r="K166" s="11">
        <v>171.77385400883134</v>
      </c>
      <c r="L166" s="11">
        <v>257.52200378080846</v>
      </c>
      <c r="M166" s="1">
        <v>50.8</v>
      </c>
      <c r="N166" s="8">
        <v>40</v>
      </c>
      <c r="O166" s="8" t="s">
        <v>351</v>
      </c>
      <c r="P166" s="12">
        <v>0.16111111111111112</v>
      </c>
      <c r="Q166" s="12">
        <f t="shared" si="94"/>
        <v>0.52884259259259259</v>
      </c>
      <c r="R166" s="8">
        <v>10210</v>
      </c>
      <c r="S166" s="8">
        <v>0</v>
      </c>
      <c r="T166" s="13" t="s">
        <v>192</v>
      </c>
      <c r="U166" s="14">
        <f t="shared" si="52"/>
        <v>36.110910064326191</v>
      </c>
      <c r="V166" s="14">
        <f t="shared" si="53"/>
        <v>0.51435059863687671</v>
      </c>
      <c r="W166" s="14">
        <f t="shared" si="54"/>
        <v>254.63864756994323</v>
      </c>
      <c r="X166" s="15">
        <v>24.271963119506836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t="e">
        <f t="shared" si="55"/>
        <v>#DIV/0!</v>
      </c>
      <c r="AG166" t="e">
        <f t="shared" si="56"/>
        <v>#DIV/0!</v>
      </c>
      <c r="AH166" t="e">
        <f t="shared" si="57"/>
        <v>#DIV/0!</v>
      </c>
      <c r="AI166" s="8">
        <v>-1</v>
      </c>
      <c r="AJ166" s="8">
        <v>0.85</v>
      </c>
      <c r="AK166" s="8">
        <v>0.85</v>
      </c>
      <c r="AL166" s="8">
        <v>9.7839221954345703</v>
      </c>
      <c r="AM166">
        <f t="shared" si="58"/>
        <v>0.84999999999999987</v>
      </c>
      <c r="AN166">
        <f t="shared" si="59"/>
        <v>2.4231312459733617E-2</v>
      </c>
      <c r="AO166" t="e">
        <f t="shared" si="60"/>
        <v>#DIV/0!</v>
      </c>
      <c r="AP166" t="e">
        <f t="shared" si="61"/>
        <v>#DIV/0!</v>
      </c>
      <c r="AQ166" t="e">
        <f t="shared" si="62"/>
        <v>#DIV/0!</v>
      </c>
      <c r="AR166" s="8">
        <v>1799.5638427734375</v>
      </c>
      <c r="AS166" s="8">
        <v>0.5</v>
      </c>
      <c r="AT166" t="e">
        <f t="shared" si="63"/>
        <v>#DIV/0!</v>
      </c>
      <c r="AU166">
        <f t="shared" si="64"/>
        <v>5.8752558936408255</v>
      </c>
      <c r="AV166">
        <f t="shared" si="65"/>
        <v>1.1861807245967424</v>
      </c>
      <c r="AW166">
        <f t="shared" si="66"/>
        <v>24.271963119506836</v>
      </c>
      <c r="AX166" s="8">
        <v>2</v>
      </c>
      <c r="AY166">
        <f t="shared" si="67"/>
        <v>4.644859790802002</v>
      </c>
      <c r="AZ166" s="8">
        <v>1</v>
      </c>
      <c r="BA166">
        <f t="shared" si="68"/>
        <v>9.2897195816040039</v>
      </c>
      <c r="BB166" s="8">
        <v>24.865390777587891</v>
      </c>
      <c r="BC166" s="8">
        <v>24.271963119506836</v>
      </c>
      <c r="BD166" s="8">
        <v>25.138103485107422</v>
      </c>
      <c r="BE166" s="8">
        <v>400.23553466796875</v>
      </c>
      <c r="BF166" s="8">
        <v>378.35357666015625</v>
      </c>
      <c r="BG166" s="8">
        <v>15.132597923278809</v>
      </c>
      <c r="BH166" s="8">
        <v>18.424556732177734</v>
      </c>
      <c r="BI166" s="8">
        <v>48.381931304931641</v>
      </c>
      <c r="BJ166" s="8">
        <v>58.906978607177734</v>
      </c>
      <c r="BK166" s="8">
        <v>350.36932373046875</v>
      </c>
      <c r="BL166" s="8">
        <v>1801.7965087890625</v>
      </c>
      <c r="BM166" s="8">
        <v>658.52069091796875</v>
      </c>
      <c r="BN166" s="8">
        <v>100.84763336181641</v>
      </c>
      <c r="BO166" s="8">
        <v>-4.699615478515625</v>
      </c>
      <c r="BP166" s="8">
        <v>-1.1084647178649902</v>
      </c>
      <c r="BQ166" s="8">
        <v>0.5</v>
      </c>
      <c r="BR166" s="8">
        <v>-1.355140209197998</v>
      </c>
      <c r="BS166" s="8">
        <v>7.355140209197998</v>
      </c>
      <c r="BT166" s="8">
        <v>1</v>
      </c>
      <c r="BU166" s="8">
        <v>0</v>
      </c>
      <c r="BV166" s="8">
        <v>0.15999999642372131</v>
      </c>
      <c r="BW166" s="8">
        <v>111115</v>
      </c>
      <c r="BX166">
        <f t="shared" si="69"/>
        <v>1.7518466186523434</v>
      </c>
      <c r="BY166">
        <f t="shared" si="70"/>
        <v>5.8752558936408256E-3</v>
      </c>
      <c r="BZ166">
        <f t="shared" si="71"/>
        <v>297.42196311950681</v>
      </c>
      <c r="CA166">
        <f t="shared" si="72"/>
        <v>298.01539077758787</v>
      </c>
      <c r="CB166">
        <f t="shared" si="73"/>
        <v>288.28743496252355</v>
      </c>
      <c r="CC166">
        <f t="shared" si="74"/>
        <v>0.13238838373827971</v>
      </c>
      <c r="CD166">
        <f t="shared" si="75"/>
        <v>3.0442536667773887</v>
      </c>
      <c r="CE166">
        <f t="shared" si="76"/>
        <v>30.186664429251984</v>
      </c>
      <c r="CF166">
        <f t="shared" si="77"/>
        <v>11.762107697074249</v>
      </c>
      <c r="CG166">
        <f t="shared" si="78"/>
        <v>24.568676948547363</v>
      </c>
      <c r="CH166">
        <f t="shared" si="79"/>
        <v>3.0988248120290742</v>
      </c>
      <c r="CI166">
        <f t="shared" si="80"/>
        <v>0.48736624076770307</v>
      </c>
      <c r="CJ166">
        <f t="shared" si="81"/>
        <v>1.8580729421806463</v>
      </c>
      <c r="CK166">
        <f t="shared" si="82"/>
        <v>1.2407518698484279</v>
      </c>
      <c r="CL166">
        <f t="shared" si="83"/>
        <v>0.30691854242309335</v>
      </c>
      <c r="CM166">
        <f t="shared" si="84"/>
        <v>25.679704969882415</v>
      </c>
      <c r="CN166">
        <f t="shared" si="85"/>
        <v>0.67301768313575128</v>
      </c>
      <c r="CO166">
        <f t="shared" si="86"/>
        <v>62.159888253844819</v>
      </c>
      <c r="CP166">
        <f t="shared" si="87"/>
        <v>373.10586943297824</v>
      </c>
      <c r="CQ166">
        <f t="shared" si="88"/>
        <v>6.016121209120693E-2</v>
      </c>
      <c r="CR166">
        <f t="shared" si="89"/>
        <v>0</v>
      </c>
      <c r="CS166">
        <f t="shared" si="90"/>
        <v>1531.5270324707028</v>
      </c>
      <c r="CT166">
        <f t="shared" si="91"/>
        <v>0</v>
      </c>
      <c r="CU166" t="e">
        <f t="shared" si="92"/>
        <v>#DIV/0!</v>
      </c>
      <c r="CV166" t="e">
        <f t="shared" si="93"/>
        <v>#DIV/0!</v>
      </c>
    </row>
    <row r="167" spans="1:100" x14ac:dyDescent="0.3">
      <c r="A167" s="4" t="str">
        <f>VLOOKUP(B167,ListCodeMtrx!A$1:B$91,2,TRUE)</f>
        <v>M21</v>
      </c>
      <c r="B167">
        <v>21</v>
      </c>
      <c r="C167" s="10">
        <v>21</v>
      </c>
      <c r="D167" s="10">
        <v>1</v>
      </c>
      <c r="E167" s="10">
        <v>5</v>
      </c>
      <c r="F167" s="1">
        <v>69</v>
      </c>
      <c r="G167" s="3">
        <v>41313</v>
      </c>
      <c r="H167" s="11">
        <v>1</v>
      </c>
      <c r="I167" s="11">
        <v>181.93551858712405</v>
      </c>
      <c r="J167" s="11">
        <v>2.1486260919657711</v>
      </c>
      <c r="K167" s="11">
        <v>171.77385400883134</v>
      </c>
      <c r="L167" s="11">
        <v>257.52200378080846</v>
      </c>
      <c r="M167" s="1">
        <v>50.8</v>
      </c>
      <c r="N167" s="8">
        <v>41</v>
      </c>
      <c r="O167" s="8" t="s">
        <v>352</v>
      </c>
      <c r="P167" s="12">
        <v>0.16111111111111112</v>
      </c>
      <c r="Q167" s="12">
        <f t="shared" si="94"/>
        <v>0.53126157407407415</v>
      </c>
      <c r="R167" s="8">
        <v>10419</v>
      </c>
      <c r="S167" s="8">
        <v>0</v>
      </c>
      <c r="T167" s="13">
        <v>800</v>
      </c>
      <c r="U167" s="14">
        <f t="shared" si="52"/>
        <v>51.196515836885496</v>
      </c>
      <c r="V167" s="14">
        <f t="shared" si="53"/>
        <v>0.445785434287992</v>
      </c>
      <c r="W167" s="14">
        <f t="shared" si="54"/>
        <v>564.9209685727227</v>
      </c>
      <c r="X167" s="15">
        <v>24.242898941040039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t="e">
        <f t="shared" si="55"/>
        <v>#DIV/0!</v>
      </c>
      <c r="AG167" t="e">
        <f t="shared" si="56"/>
        <v>#DIV/0!</v>
      </c>
      <c r="AH167" t="e">
        <f t="shared" si="57"/>
        <v>#DIV/0!</v>
      </c>
      <c r="AI167" s="8">
        <v>-1</v>
      </c>
      <c r="AJ167" s="8">
        <v>0.85</v>
      </c>
      <c r="AK167" s="8">
        <v>0.85</v>
      </c>
      <c r="AL167" s="8">
        <v>9.8076972961425781</v>
      </c>
      <c r="AM167">
        <f t="shared" si="58"/>
        <v>0.84999999999999987</v>
      </c>
      <c r="AN167">
        <f t="shared" si="59"/>
        <v>3.4148463194121591E-2</v>
      </c>
      <c r="AO167" t="e">
        <f t="shared" si="60"/>
        <v>#DIV/0!</v>
      </c>
      <c r="AP167" t="e">
        <f t="shared" si="61"/>
        <v>#DIV/0!</v>
      </c>
      <c r="AQ167" t="e">
        <f t="shared" si="62"/>
        <v>#DIV/0!</v>
      </c>
      <c r="AR167" s="8">
        <v>1799.5638427734375</v>
      </c>
      <c r="AS167" s="8">
        <v>0.5</v>
      </c>
      <c r="AT167" t="e">
        <f t="shared" si="63"/>
        <v>#DIV/0!</v>
      </c>
      <c r="AU167">
        <f t="shared" si="64"/>
        <v>5.3246158814375715</v>
      </c>
      <c r="AV167">
        <f t="shared" si="65"/>
        <v>1.2319912855481616</v>
      </c>
      <c r="AW167">
        <f t="shared" si="66"/>
        <v>24.242898941040039</v>
      </c>
      <c r="AX167" s="8">
        <v>2</v>
      </c>
      <c r="AY167">
        <f t="shared" si="67"/>
        <v>4.644859790802002</v>
      </c>
      <c r="AZ167" s="8">
        <v>1</v>
      </c>
      <c r="BA167">
        <f t="shared" si="68"/>
        <v>9.2897195816040039</v>
      </c>
      <c r="BB167" s="8">
        <v>24.817670822143555</v>
      </c>
      <c r="BC167" s="8">
        <v>24.242898941040039</v>
      </c>
      <c r="BD167" s="8">
        <v>25.139488220214844</v>
      </c>
      <c r="BE167" s="8">
        <v>801.05706787109375</v>
      </c>
      <c r="BF167" s="8">
        <v>769.4991455078125</v>
      </c>
      <c r="BG167" s="8">
        <v>14.933862686157227</v>
      </c>
      <c r="BH167" s="8">
        <v>17.918336868286133</v>
      </c>
      <c r="BI167" s="8">
        <v>47.881156921386719</v>
      </c>
      <c r="BJ167" s="8">
        <v>57.450019836425781</v>
      </c>
      <c r="BK167" s="8">
        <v>350.42739868164062</v>
      </c>
      <c r="BL167" s="8">
        <v>1798.255615234375</v>
      </c>
      <c r="BM167" s="8">
        <v>569.82281494140625</v>
      </c>
      <c r="BN167" s="8">
        <v>100.84431457519531</v>
      </c>
      <c r="BO167" s="8">
        <v>-15.302337646484375</v>
      </c>
      <c r="BP167" s="8">
        <v>-1.0070033073425293</v>
      </c>
      <c r="BQ167" s="8">
        <v>0.5</v>
      </c>
      <c r="BR167" s="8">
        <v>-1.355140209197998</v>
      </c>
      <c r="BS167" s="8">
        <v>7.355140209197998</v>
      </c>
      <c r="BT167" s="8">
        <v>1</v>
      </c>
      <c r="BU167" s="8">
        <v>0</v>
      </c>
      <c r="BV167" s="8">
        <v>0.15999999642372131</v>
      </c>
      <c r="BW167" s="8">
        <v>111115</v>
      </c>
      <c r="BX167">
        <f t="shared" si="69"/>
        <v>1.7521369934082029</v>
      </c>
      <c r="BY167">
        <f t="shared" si="70"/>
        <v>5.3246158814375718E-3</v>
      </c>
      <c r="BZ167">
        <f t="shared" si="71"/>
        <v>297.39289894104002</v>
      </c>
      <c r="CA167">
        <f t="shared" si="72"/>
        <v>297.96767082214353</v>
      </c>
      <c r="CB167">
        <f t="shared" si="73"/>
        <v>287.72089200643677</v>
      </c>
      <c r="CC167">
        <f t="shared" si="74"/>
        <v>0.21897070703979124</v>
      </c>
      <c r="CD167">
        <f t="shared" si="75"/>
        <v>3.0389536853579284</v>
      </c>
      <c r="CE167">
        <f t="shared" si="76"/>
        <v>30.135101796858464</v>
      </c>
      <c r="CF167">
        <f t="shared" si="77"/>
        <v>12.216764928572331</v>
      </c>
      <c r="CG167">
        <f t="shared" si="78"/>
        <v>24.530284881591797</v>
      </c>
      <c r="CH167">
        <f t="shared" si="79"/>
        <v>3.0917159877902267</v>
      </c>
      <c r="CI167">
        <f t="shared" si="80"/>
        <v>0.42537307220724319</v>
      </c>
      <c r="CJ167">
        <f t="shared" si="81"/>
        <v>1.8069623998097668</v>
      </c>
      <c r="CK167">
        <f t="shared" si="82"/>
        <v>1.2847535879804599</v>
      </c>
      <c r="CL167">
        <f t="shared" si="83"/>
        <v>0.26761971351532882</v>
      </c>
      <c r="CM167">
        <f t="shared" si="84"/>
        <v>56.969067864871676</v>
      </c>
      <c r="CN167">
        <f t="shared" si="85"/>
        <v>0.73414112526391007</v>
      </c>
      <c r="CO167">
        <f t="shared" si="86"/>
        <v>60.364006712360265</v>
      </c>
      <c r="CP167">
        <f t="shared" si="87"/>
        <v>762.0591689000513</v>
      </c>
      <c r="CQ167">
        <f t="shared" si="88"/>
        <v>4.0553633520188551E-2</v>
      </c>
      <c r="CR167">
        <f t="shared" si="89"/>
        <v>0</v>
      </c>
      <c r="CS167">
        <f t="shared" si="90"/>
        <v>1528.5172729492185</v>
      </c>
      <c r="CT167">
        <f t="shared" si="91"/>
        <v>0</v>
      </c>
      <c r="CU167" t="e">
        <f t="shared" si="92"/>
        <v>#DIV/0!</v>
      </c>
      <c r="CV167" t="e">
        <f t="shared" si="93"/>
        <v>#DIV/0!</v>
      </c>
    </row>
    <row r="168" spans="1:100" x14ac:dyDescent="0.3">
      <c r="A168" s="4" t="str">
        <f>VLOOKUP(B168,ListCodeMtrx!A$1:B$91,2,TRUE)</f>
        <v>M21</v>
      </c>
      <c r="B168" s="5">
        <v>21</v>
      </c>
      <c r="C168" s="10">
        <v>21</v>
      </c>
      <c r="D168" s="10">
        <v>1</v>
      </c>
      <c r="E168" s="10">
        <v>5</v>
      </c>
      <c r="F168" s="1">
        <v>69</v>
      </c>
      <c r="G168" s="17">
        <v>41313</v>
      </c>
      <c r="H168" s="11">
        <v>1</v>
      </c>
      <c r="I168" s="11">
        <v>181.93551858712405</v>
      </c>
      <c r="J168" s="11">
        <v>2.1486260919657711</v>
      </c>
      <c r="K168" s="11">
        <v>171.77385400883134</v>
      </c>
      <c r="L168" s="11">
        <v>257.52200378080846</v>
      </c>
      <c r="M168" s="1">
        <v>50.8</v>
      </c>
      <c r="N168" s="19">
        <v>42</v>
      </c>
      <c r="O168" s="19" t="s">
        <v>353</v>
      </c>
      <c r="P168" s="12">
        <v>0.16111111111111112</v>
      </c>
      <c r="Q168" s="12">
        <f t="shared" si="94"/>
        <v>0.53334490740740736</v>
      </c>
      <c r="R168" s="19">
        <v>10589.5</v>
      </c>
      <c r="S168" s="19">
        <v>0</v>
      </c>
      <c r="T168" s="21">
        <v>400</v>
      </c>
      <c r="U168" s="5">
        <f t="shared" si="52"/>
        <v>32.819690465014176</v>
      </c>
      <c r="V168" s="5">
        <f t="shared" si="53"/>
        <v>0.39230990884641598</v>
      </c>
      <c r="W168" s="5">
        <f t="shared" si="54"/>
        <v>235.17033955407021</v>
      </c>
      <c r="X168" s="5">
        <v>24.353916168212891</v>
      </c>
      <c r="Y168" s="19">
        <v>7</v>
      </c>
      <c r="Z168" s="19">
        <v>7</v>
      </c>
      <c r="AA168" s="19">
        <v>0</v>
      </c>
      <c r="AB168" s="19">
        <v>0</v>
      </c>
      <c r="AC168" s="19">
        <v>280.850341796875</v>
      </c>
      <c r="AD168" s="19">
        <v>578.46759033203125</v>
      </c>
      <c r="AE168" s="19">
        <v>385.94140625</v>
      </c>
      <c r="AF168" s="5" t="e">
        <f t="shared" si="55"/>
        <v>#DIV/0!</v>
      </c>
      <c r="AG168" s="5">
        <f t="shared" si="56"/>
        <v>0.51449252042682059</v>
      </c>
      <c r="AH168" s="5">
        <f t="shared" si="57"/>
        <v>0.33282103837749022</v>
      </c>
      <c r="AI168" s="19">
        <v>-1</v>
      </c>
      <c r="AJ168" s="19">
        <v>0.85</v>
      </c>
      <c r="AK168" s="19">
        <v>0.85</v>
      </c>
      <c r="AL168" s="19">
        <v>9.8076972961425781</v>
      </c>
      <c r="AM168" s="5">
        <f t="shared" si="58"/>
        <v>0.84999999999999987</v>
      </c>
      <c r="AN168" s="5">
        <f t="shared" si="59"/>
        <v>2.212466309675588E-2</v>
      </c>
      <c r="AO168" s="5">
        <f t="shared" si="60"/>
        <v>0.64689188892655514</v>
      </c>
      <c r="AP168" s="5">
        <f t="shared" si="61"/>
        <v>2.0597005032324578</v>
      </c>
      <c r="AQ168" s="5">
        <f t="shared" si="62"/>
        <v>-1</v>
      </c>
      <c r="AR168" s="19">
        <v>1798.3492431640625</v>
      </c>
      <c r="AS168" s="19">
        <v>0.5</v>
      </c>
      <c r="AT168" s="5">
        <f t="shared" si="63"/>
        <v>254.37459655197566</v>
      </c>
      <c r="AU168" s="5">
        <f t="shared" si="64"/>
        <v>4.9467855345778409</v>
      </c>
      <c r="AV168" s="5">
        <f t="shared" si="65"/>
        <v>1.2935409803977627</v>
      </c>
      <c r="AW168" s="5">
        <f t="shared" si="66"/>
        <v>24.353916168212891</v>
      </c>
      <c r="AX168" s="19">
        <v>2</v>
      </c>
      <c r="AY168" s="5">
        <f t="shared" si="67"/>
        <v>4.644859790802002</v>
      </c>
      <c r="AZ168" s="19">
        <v>1</v>
      </c>
      <c r="BA168" s="5">
        <f t="shared" si="68"/>
        <v>9.2897195816040039</v>
      </c>
      <c r="BB168" s="19">
        <v>24.799753189086914</v>
      </c>
      <c r="BC168" s="19">
        <v>24.353916168212891</v>
      </c>
      <c r="BD168" s="19">
        <v>25.139692306518555</v>
      </c>
      <c r="BE168" s="19">
        <v>400.10150146484375</v>
      </c>
      <c r="BF168" s="19">
        <v>380.2955322265625</v>
      </c>
      <c r="BG168" s="19">
        <v>14.735688209533691</v>
      </c>
      <c r="BH168" s="19">
        <v>17.509687423706055</v>
      </c>
      <c r="BI168" s="19">
        <v>47.294948577880859</v>
      </c>
      <c r="BJ168" s="19">
        <v>56.1982421875</v>
      </c>
      <c r="BK168" s="19">
        <v>350.4088134765625</v>
      </c>
      <c r="BL168" s="19">
        <v>1798.3492431640625</v>
      </c>
      <c r="BM168" s="19">
        <v>529.3974609375</v>
      </c>
      <c r="BN168" s="19">
        <v>100.84136199951172</v>
      </c>
      <c r="BO168" s="19">
        <v>-4.890777587890625</v>
      </c>
      <c r="BP168" s="19">
        <v>-1.0418868064880371</v>
      </c>
      <c r="BQ168" s="19">
        <v>0.25</v>
      </c>
      <c r="BR168" s="19">
        <v>-1.355140209197998</v>
      </c>
      <c r="BS168" s="19">
        <v>7.355140209197998</v>
      </c>
      <c r="BT168" s="19">
        <v>1</v>
      </c>
      <c r="BU168" s="19">
        <v>0</v>
      </c>
      <c r="BV168" s="19">
        <v>0.15999999642372131</v>
      </c>
      <c r="BW168" s="19">
        <v>111115</v>
      </c>
      <c r="BX168" s="5">
        <f t="shared" si="69"/>
        <v>1.7520440673828124</v>
      </c>
      <c r="BY168" s="5">
        <f t="shared" si="70"/>
        <v>4.9467855345778407E-3</v>
      </c>
      <c r="BZ168" s="5">
        <f t="shared" si="71"/>
        <v>297.50391616821287</v>
      </c>
      <c r="CA168" s="5">
        <f t="shared" si="72"/>
        <v>297.94975318908689</v>
      </c>
      <c r="CB168" s="5">
        <f t="shared" si="73"/>
        <v>287.73587247485193</v>
      </c>
      <c r="CC168" s="5">
        <f t="shared" si="74"/>
        <v>0.2750060121594276</v>
      </c>
      <c r="CD168" s="5">
        <f t="shared" si="75"/>
        <v>3.0592417083900028</v>
      </c>
      <c r="CE168" s="5">
        <f t="shared" si="76"/>
        <v>30.337171649911035</v>
      </c>
      <c r="CF168" s="5">
        <f t="shared" si="77"/>
        <v>12.82748422620498</v>
      </c>
      <c r="CG168" s="5">
        <f t="shared" si="78"/>
        <v>24.576834678649902</v>
      </c>
      <c r="CH168" s="5">
        <f t="shared" si="79"/>
        <v>3.1003371680993248</v>
      </c>
      <c r="CI168" s="5">
        <f t="shared" si="80"/>
        <v>0.37641375146217282</v>
      </c>
      <c r="CJ168" s="5">
        <f t="shared" si="81"/>
        <v>1.7657007279922401</v>
      </c>
      <c r="CK168" s="5">
        <f t="shared" si="82"/>
        <v>1.3346364401070847</v>
      </c>
      <c r="CL168" s="5">
        <f t="shared" si="83"/>
        <v>0.23663692477080786</v>
      </c>
      <c r="CM168" s="5">
        <f t="shared" si="84"/>
        <v>23.714897342520082</v>
      </c>
      <c r="CN168" s="5">
        <f t="shared" si="85"/>
        <v>0.61838838383714323</v>
      </c>
      <c r="CO168" s="5">
        <f t="shared" si="86"/>
        <v>58.435867964462965</v>
      </c>
      <c r="CP168" s="5">
        <f t="shared" si="87"/>
        <v>375.52611139113628</v>
      </c>
      <c r="CQ168" s="5">
        <f t="shared" si="88"/>
        <v>5.1070938623773689E-2</v>
      </c>
      <c r="CR168" s="5">
        <f t="shared" si="89"/>
        <v>0</v>
      </c>
      <c r="CS168" s="5">
        <f t="shared" si="90"/>
        <v>1528.5968566894528</v>
      </c>
      <c r="CT168" s="5">
        <f t="shared" si="91"/>
        <v>297.61724853515625</v>
      </c>
      <c r="CU168" s="5">
        <f t="shared" si="92"/>
        <v>0.33282103837749022</v>
      </c>
      <c r="CV168" s="5" t="e">
        <f t="shared" si="93"/>
        <v>#DIV/0!</v>
      </c>
    </row>
    <row r="169" spans="1:100" hidden="1" x14ac:dyDescent="0.3">
      <c r="A169" s="4" t="str">
        <f>VLOOKUP(B169,ListCodeMtrx!A$1:B$91,2,TRUE)</f>
        <v>M22</v>
      </c>
      <c r="B169">
        <v>22</v>
      </c>
      <c r="C169" s="10">
        <v>22</v>
      </c>
      <c r="D169" s="10">
        <v>1</v>
      </c>
      <c r="E169" s="10">
        <v>5</v>
      </c>
      <c r="F169" s="1">
        <v>69</v>
      </c>
      <c r="G169" s="3">
        <v>41313</v>
      </c>
      <c r="H169" s="11">
        <v>1</v>
      </c>
      <c r="I169" s="11">
        <v>172.1136105925556</v>
      </c>
      <c r="J169" s="11">
        <v>1.900740915207294</v>
      </c>
      <c r="K169" s="11">
        <v>159.12928965931101</v>
      </c>
      <c r="L169" s="11">
        <v>247.59040915441528</v>
      </c>
      <c r="M169" s="1">
        <v>42.8</v>
      </c>
      <c r="N169" s="8">
        <v>43</v>
      </c>
      <c r="O169" s="8" t="s">
        <v>354</v>
      </c>
      <c r="P169" s="12">
        <v>0.16111111111111112</v>
      </c>
      <c r="Q169" s="12">
        <f t="shared" si="94"/>
        <v>0.53711805555555558</v>
      </c>
      <c r="R169" s="8">
        <v>10925</v>
      </c>
      <c r="S169" s="8">
        <v>0</v>
      </c>
      <c r="T169" s="13" t="s">
        <v>747</v>
      </c>
      <c r="U169">
        <f t="shared" si="52"/>
        <v>33.933491254319613</v>
      </c>
      <c r="V169">
        <f t="shared" si="53"/>
        <v>0.60944324003791506</v>
      </c>
      <c r="W169">
        <f t="shared" si="54"/>
        <v>279.23375445793033</v>
      </c>
      <c r="X169">
        <v>23.804403305053711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t="e">
        <f t="shared" si="55"/>
        <v>#DIV/0!</v>
      </c>
      <c r="AG169" t="e">
        <f t="shared" si="56"/>
        <v>#DIV/0!</v>
      </c>
      <c r="AH169" t="e">
        <f t="shared" si="57"/>
        <v>#DIV/0!</v>
      </c>
      <c r="AI169" s="8">
        <v>-1</v>
      </c>
      <c r="AJ169" s="8">
        <v>0.85</v>
      </c>
      <c r="AK169" s="8">
        <v>0.85</v>
      </c>
      <c r="AL169" s="8">
        <v>9.8076972961425781</v>
      </c>
      <c r="AM169">
        <f t="shared" si="58"/>
        <v>0.84999999999999987</v>
      </c>
      <c r="AN169">
        <f t="shared" si="59"/>
        <v>2.2840937980392131E-2</v>
      </c>
      <c r="AO169" t="e">
        <f t="shared" si="60"/>
        <v>#DIV/0!</v>
      </c>
      <c r="AP169" t="e">
        <f t="shared" si="61"/>
        <v>#DIV/0!</v>
      </c>
      <c r="AQ169" t="e">
        <f t="shared" si="62"/>
        <v>#DIV/0!</v>
      </c>
      <c r="AR169" s="8">
        <v>1798.3492431640625</v>
      </c>
      <c r="AS169" s="8">
        <v>0.5</v>
      </c>
      <c r="AT169" t="e">
        <f t="shared" si="63"/>
        <v>#DIV/0!</v>
      </c>
      <c r="AU169">
        <f t="shared" si="64"/>
        <v>6.4934345739559269</v>
      </c>
      <c r="AV169">
        <f t="shared" si="65"/>
        <v>1.1176305505577104</v>
      </c>
      <c r="AW169">
        <f t="shared" si="66"/>
        <v>23.804403305053711</v>
      </c>
      <c r="AX169" s="8">
        <v>2</v>
      </c>
      <c r="AY169">
        <f t="shared" si="67"/>
        <v>4.644859790802002</v>
      </c>
      <c r="AZ169" s="8">
        <v>1</v>
      </c>
      <c r="BA169">
        <f t="shared" si="68"/>
        <v>9.2897195816040039</v>
      </c>
      <c r="BB169" s="8">
        <v>24.808988571166992</v>
      </c>
      <c r="BC169" s="8">
        <v>23.804403305053711</v>
      </c>
      <c r="BD169" s="8">
        <v>25.138591766357422</v>
      </c>
      <c r="BE169" s="8">
        <v>400.02755737304687</v>
      </c>
      <c r="BF169" s="8">
        <v>379.25335693359375</v>
      </c>
      <c r="BG169" s="8">
        <v>14.631490707397461</v>
      </c>
      <c r="BH169" s="8">
        <v>18.270099639892578</v>
      </c>
      <c r="BI169" s="8">
        <v>46.933437347412109</v>
      </c>
      <c r="BJ169" s="8">
        <v>58.605007171630859</v>
      </c>
      <c r="BK169" s="8">
        <v>350.3975830078125</v>
      </c>
      <c r="BL169" s="8">
        <v>1799.322998046875</v>
      </c>
      <c r="BM169" s="8">
        <v>573.977294921875</v>
      </c>
      <c r="BN169" s="8">
        <v>100.83879089355469</v>
      </c>
      <c r="BO169" s="8">
        <v>-4.70367431640625</v>
      </c>
      <c r="BP169" s="8">
        <v>-1.1090521812438965</v>
      </c>
      <c r="BQ169" s="8">
        <v>0.5</v>
      </c>
      <c r="BR169" s="8">
        <v>-1.355140209197998</v>
      </c>
      <c r="BS169" s="8">
        <v>7.355140209197998</v>
      </c>
      <c r="BT169" s="8">
        <v>1</v>
      </c>
      <c r="BU169" s="8">
        <v>0</v>
      </c>
      <c r="BV169" s="8">
        <v>0.15999999642372131</v>
      </c>
      <c r="BW169" s="8">
        <v>111115</v>
      </c>
      <c r="BX169">
        <f t="shared" si="69"/>
        <v>1.7519879150390625</v>
      </c>
      <c r="BY169">
        <f t="shared" si="70"/>
        <v>6.4934345739559272E-3</v>
      </c>
      <c r="BZ169">
        <f t="shared" si="71"/>
        <v>296.95440330505369</v>
      </c>
      <c r="CA169">
        <f t="shared" si="72"/>
        <v>297.95898857116697</v>
      </c>
      <c r="CB169">
        <f t="shared" si="73"/>
        <v>287.89167325261951</v>
      </c>
      <c r="CC169">
        <f t="shared" si="74"/>
        <v>4.7622905507666721E-2</v>
      </c>
      <c r="CD169">
        <f t="shared" si="75"/>
        <v>2.9599653077492469</v>
      </c>
      <c r="CE169">
        <f t="shared" si="76"/>
        <v>29.353439103348464</v>
      </c>
      <c r="CF169">
        <f t="shared" si="77"/>
        <v>11.083339463455886</v>
      </c>
      <c r="CG169">
        <f t="shared" si="78"/>
        <v>24.306695938110352</v>
      </c>
      <c r="CH169">
        <f t="shared" si="79"/>
        <v>3.0505979466929403</v>
      </c>
      <c r="CI169">
        <f t="shared" si="80"/>
        <v>0.57192278810475794</v>
      </c>
      <c r="CJ169">
        <f t="shared" si="81"/>
        <v>1.8423347571915365</v>
      </c>
      <c r="CK169">
        <f t="shared" si="82"/>
        <v>1.2082631895014038</v>
      </c>
      <c r="CL169">
        <f t="shared" si="83"/>
        <v>0.36064343238020252</v>
      </c>
      <c r="CM169">
        <f t="shared" si="84"/>
        <v>28.157594176205432</v>
      </c>
      <c r="CN169">
        <f t="shared" si="85"/>
        <v>0.73627233445114482</v>
      </c>
      <c r="CO169">
        <f t="shared" si="86"/>
        <v>63.70204034862104</v>
      </c>
      <c r="CP169">
        <f t="shared" si="87"/>
        <v>374.32207641528322</v>
      </c>
      <c r="CQ169">
        <f t="shared" si="88"/>
        <v>5.7747933270547266E-2</v>
      </c>
      <c r="CR169">
        <f t="shared" si="89"/>
        <v>0</v>
      </c>
      <c r="CS169">
        <f t="shared" si="90"/>
        <v>1529.4245483398436</v>
      </c>
      <c r="CT169">
        <f t="shared" si="91"/>
        <v>0</v>
      </c>
      <c r="CU169" t="e">
        <f t="shared" si="92"/>
        <v>#DIV/0!</v>
      </c>
      <c r="CV169" t="e">
        <f t="shared" si="93"/>
        <v>#DIV/0!</v>
      </c>
    </row>
    <row r="170" spans="1:100" x14ac:dyDescent="0.3">
      <c r="A170" s="4" t="str">
        <f>VLOOKUP(B170,ListCodeMtrx!A$1:B$91,2,TRUE)</f>
        <v>M22</v>
      </c>
      <c r="B170">
        <v>22</v>
      </c>
      <c r="C170" s="10">
        <v>22</v>
      </c>
      <c r="D170" s="10">
        <v>1</v>
      </c>
      <c r="E170" s="10">
        <v>5</v>
      </c>
      <c r="F170" s="1">
        <v>69</v>
      </c>
      <c r="G170" s="3">
        <v>41313</v>
      </c>
      <c r="H170" s="11">
        <v>1</v>
      </c>
      <c r="I170" s="11">
        <v>172.1136105925556</v>
      </c>
      <c r="J170" s="11">
        <v>1.900740915207294</v>
      </c>
      <c r="K170" s="11">
        <v>159.12928965931101</v>
      </c>
      <c r="L170" s="11">
        <v>247.59040915441528</v>
      </c>
      <c r="M170" s="1">
        <v>42.8</v>
      </c>
      <c r="N170" s="8">
        <v>44</v>
      </c>
      <c r="O170" s="8" t="s">
        <v>355</v>
      </c>
      <c r="P170" s="12">
        <v>0.16111111111111112</v>
      </c>
      <c r="Q170" s="12">
        <f t="shared" si="94"/>
        <v>0.53892361111111109</v>
      </c>
      <c r="R170" s="8">
        <v>11081</v>
      </c>
      <c r="S170" s="8">
        <v>0</v>
      </c>
      <c r="T170" s="13">
        <v>50</v>
      </c>
      <c r="U170" s="14">
        <f t="shared" si="52"/>
        <v>-0.29515011807304664</v>
      </c>
      <c r="V170" s="14">
        <f t="shared" si="53"/>
        <v>0.6038054739547366</v>
      </c>
      <c r="W170" s="14">
        <f t="shared" si="54"/>
        <v>48.570579062548532</v>
      </c>
      <c r="X170" s="15">
        <v>23.906364440917969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t="e">
        <f t="shared" si="55"/>
        <v>#DIV/0!</v>
      </c>
      <c r="AG170" t="e">
        <f t="shared" si="56"/>
        <v>#DIV/0!</v>
      </c>
      <c r="AH170" t="e">
        <f t="shared" si="57"/>
        <v>#DIV/0!</v>
      </c>
      <c r="AI170" s="8">
        <v>-1</v>
      </c>
      <c r="AJ170" s="8">
        <v>0.85</v>
      </c>
      <c r="AK170" s="8">
        <v>0.85</v>
      </c>
      <c r="AL170" s="8">
        <v>9.8076972961425781</v>
      </c>
      <c r="AM170">
        <f t="shared" si="58"/>
        <v>0.84999999999999987</v>
      </c>
      <c r="AN170">
        <f t="shared" si="59"/>
        <v>4.6089846143371654E-4</v>
      </c>
      <c r="AO170" t="e">
        <f t="shared" si="60"/>
        <v>#DIV/0!</v>
      </c>
      <c r="AP170" t="e">
        <f t="shared" si="61"/>
        <v>#DIV/0!</v>
      </c>
      <c r="AQ170" t="e">
        <f t="shared" si="62"/>
        <v>#DIV/0!</v>
      </c>
      <c r="AR170" s="8">
        <v>1798.3492431640625</v>
      </c>
      <c r="AS170" s="8">
        <v>0.5</v>
      </c>
      <c r="AT170" t="e">
        <f t="shared" si="63"/>
        <v>#DIV/0!</v>
      </c>
      <c r="AU170">
        <f t="shared" si="64"/>
        <v>6.5066190250992744</v>
      </c>
      <c r="AV170">
        <f t="shared" si="65"/>
        <v>1.1295743390861401</v>
      </c>
      <c r="AW170">
        <f t="shared" si="66"/>
        <v>23.906364440917969</v>
      </c>
      <c r="AX170" s="8">
        <v>2</v>
      </c>
      <c r="AY170">
        <f t="shared" si="67"/>
        <v>4.644859790802002</v>
      </c>
      <c r="AZ170" s="8">
        <v>1</v>
      </c>
      <c r="BA170">
        <f t="shared" si="68"/>
        <v>9.2897195816040039</v>
      </c>
      <c r="BB170" s="8">
        <v>24.802114486694336</v>
      </c>
      <c r="BC170" s="8">
        <v>23.906364440917969</v>
      </c>
      <c r="BD170" s="8">
        <v>25.13916015625</v>
      </c>
      <c r="BE170" s="8">
        <v>48.64166259765625</v>
      </c>
      <c r="BF170" s="8">
        <v>48.629524230957031</v>
      </c>
      <c r="BG170" s="8">
        <v>14.685942649841309</v>
      </c>
      <c r="BH170" s="8">
        <v>18.332155227661133</v>
      </c>
      <c r="BI170" s="8">
        <v>47.127529144287109</v>
      </c>
      <c r="BJ170" s="8">
        <v>58.828311920166016</v>
      </c>
      <c r="BK170" s="8">
        <v>350.35470581054687</v>
      </c>
      <c r="BL170" s="8">
        <v>1799.1710205078125</v>
      </c>
      <c r="BM170" s="8">
        <v>698.4815673828125</v>
      </c>
      <c r="BN170" s="8">
        <v>100.83897399902344</v>
      </c>
      <c r="BO170" s="8">
        <v>0.62344741821289063</v>
      </c>
      <c r="BP170" s="8">
        <v>-1.2003130912780762</v>
      </c>
      <c r="BQ170" s="8">
        <v>0.5</v>
      </c>
      <c r="BR170" s="8">
        <v>-1.355140209197998</v>
      </c>
      <c r="BS170" s="8">
        <v>7.355140209197998</v>
      </c>
      <c r="BT170" s="8">
        <v>1</v>
      </c>
      <c r="BU170" s="8">
        <v>0</v>
      </c>
      <c r="BV170" s="8">
        <v>0.15999999642372131</v>
      </c>
      <c r="BW170" s="8">
        <v>111135</v>
      </c>
      <c r="BX170">
        <f t="shared" si="69"/>
        <v>1.7517735290527343</v>
      </c>
      <c r="BY170">
        <f t="shared" si="70"/>
        <v>6.5066190250992742E-3</v>
      </c>
      <c r="BZ170">
        <f t="shared" si="71"/>
        <v>297.05636444091795</v>
      </c>
      <c r="CA170">
        <f t="shared" si="72"/>
        <v>297.95211448669431</v>
      </c>
      <c r="CB170">
        <f t="shared" si="73"/>
        <v>287.86735684691303</v>
      </c>
      <c r="CC170">
        <f t="shared" si="74"/>
        <v>4.0858955664719789E-2</v>
      </c>
      <c r="CD170">
        <f t="shared" si="75"/>
        <v>2.9781700634343227</v>
      </c>
      <c r="CE170">
        <f t="shared" si="76"/>
        <v>29.533918735261672</v>
      </c>
      <c r="CF170">
        <f t="shared" si="77"/>
        <v>11.201763507600539</v>
      </c>
      <c r="CG170">
        <f t="shared" si="78"/>
        <v>24.354239463806152</v>
      </c>
      <c r="CH170">
        <f t="shared" si="79"/>
        <v>3.0593009620406599</v>
      </c>
      <c r="CI170">
        <f t="shared" si="80"/>
        <v>0.56695500374009233</v>
      </c>
      <c r="CJ170">
        <f t="shared" si="81"/>
        <v>1.8485957243481825</v>
      </c>
      <c r="CK170">
        <f t="shared" si="82"/>
        <v>1.2107052376924774</v>
      </c>
      <c r="CL170">
        <f t="shared" si="83"/>
        <v>0.35748311797993659</v>
      </c>
      <c r="CM170">
        <f t="shared" si="84"/>
        <v>4.897807359205844</v>
      </c>
      <c r="CN170">
        <f t="shared" si="85"/>
        <v>0.99878787281305592</v>
      </c>
      <c r="CO170">
        <f t="shared" si="86"/>
        <v>63.513075565227538</v>
      </c>
      <c r="CP170">
        <f t="shared" si="87"/>
        <v>48.672416016430041</v>
      </c>
      <c r="CQ170">
        <f t="shared" si="88"/>
        <v>-3.8514405666509972E-3</v>
      </c>
      <c r="CR170">
        <f t="shared" si="89"/>
        <v>0</v>
      </c>
      <c r="CS170">
        <f t="shared" si="90"/>
        <v>1529.2953674316404</v>
      </c>
      <c r="CT170">
        <f t="shared" si="91"/>
        <v>0</v>
      </c>
      <c r="CU170" t="e">
        <f t="shared" si="92"/>
        <v>#DIV/0!</v>
      </c>
      <c r="CV170" t="e">
        <f t="shared" si="93"/>
        <v>#DIV/0!</v>
      </c>
    </row>
    <row r="171" spans="1:100" x14ac:dyDescent="0.3">
      <c r="A171" s="4" t="str">
        <f>VLOOKUP(B171,ListCodeMtrx!A$1:B$91,2,TRUE)</f>
        <v>M22</v>
      </c>
      <c r="B171">
        <v>22</v>
      </c>
      <c r="C171" s="10">
        <v>22</v>
      </c>
      <c r="D171" s="10">
        <v>1</v>
      </c>
      <c r="E171" s="10">
        <v>5</v>
      </c>
      <c r="F171" s="1">
        <v>69</v>
      </c>
      <c r="G171" s="3">
        <v>41313</v>
      </c>
      <c r="H171" s="11">
        <v>1</v>
      </c>
      <c r="I171" s="11">
        <v>172.1136105925556</v>
      </c>
      <c r="J171" s="11">
        <v>1.900740915207294</v>
      </c>
      <c r="K171" s="11">
        <v>159.12928965931101</v>
      </c>
      <c r="L171" s="11">
        <v>247.59040915441528</v>
      </c>
      <c r="M171" s="1">
        <v>42.8</v>
      </c>
      <c r="N171" s="8">
        <v>45</v>
      </c>
      <c r="O171" s="8" t="s">
        <v>356</v>
      </c>
      <c r="P171" s="12">
        <v>0.16111111111111112</v>
      </c>
      <c r="Q171" s="12">
        <f t="shared" si="94"/>
        <v>0.54134259259259254</v>
      </c>
      <c r="R171" s="8">
        <v>11290</v>
      </c>
      <c r="S171" s="8">
        <v>0</v>
      </c>
      <c r="T171" s="13">
        <v>150</v>
      </c>
      <c r="U171" s="14">
        <f t="shared" si="52"/>
        <v>13.114350675047064</v>
      </c>
      <c r="V171" s="14">
        <f t="shared" si="53"/>
        <v>0.60970854158613608</v>
      </c>
      <c r="W171" s="14">
        <f t="shared" si="54"/>
        <v>104.94874425959996</v>
      </c>
      <c r="X171" s="15">
        <v>24.019281387329102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t="e">
        <f t="shared" si="55"/>
        <v>#DIV/0!</v>
      </c>
      <c r="AG171" t="e">
        <f t="shared" si="56"/>
        <v>#DIV/0!</v>
      </c>
      <c r="AH171" t="e">
        <f t="shared" si="57"/>
        <v>#DIV/0!</v>
      </c>
      <c r="AI171" s="8">
        <v>-1</v>
      </c>
      <c r="AJ171" s="8">
        <v>0.85</v>
      </c>
      <c r="AK171" s="8">
        <v>0.85</v>
      </c>
      <c r="AL171" s="8">
        <v>9.8076972961425781</v>
      </c>
      <c r="AM171">
        <f t="shared" si="58"/>
        <v>0.84999999999999987</v>
      </c>
      <c r="AN171">
        <f t="shared" si="59"/>
        <v>9.2350733444242217E-3</v>
      </c>
      <c r="AO171" t="e">
        <f t="shared" si="60"/>
        <v>#DIV/0!</v>
      </c>
      <c r="AP171" t="e">
        <f t="shared" si="61"/>
        <v>#DIV/0!</v>
      </c>
      <c r="AQ171" t="e">
        <f t="shared" si="62"/>
        <v>#DIV/0!</v>
      </c>
      <c r="AR171" s="8">
        <v>1798.3492431640625</v>
      </c>
      <c r="AS171" s="8">
        <v>0.5</v>
      </c>
      <c r="AT171" t="e">
        <f t="shared" si="63"/>
        <v>#DIV/0!</v>
      </c>
      <c r="AU171">
        <f t="shared" si="64"/>
        <v>6.5264712078244909</v>
      </c>
      <c r="AV171">
        <f t="shared" si="65"/>
        <v>1.1223401269613997</v>
      </c>
      <c r="AW171">
        <f t="shared" si="66"/>
        <v>24.019281387329102</v>
      </c>
      <c r="AX171" s="8">
        <v>2</v>
      </c>
      <c r="AY171">
        <f t="shared" si="67"/>
        <v>4.644859790802002</v>
      </c>
      <c r="AZ171" s="8">
        <v>1</v>
      </c>
      <c r="BA171">
        <f t="shared" si="68"/>
        <v>9.2897195816040039</v>
      </c>
      <c r="BB171" s="8">
        <v>24.860332489013672</v>
      </c>
      <c r="BC171" s="8">
        <v>24.019281387329102</v>
      </c>
      <c r="BD171" s="8">
        <v>25.140371322631836</v>
      </c>
      <c r="BE171" s="8">
        <v>151.56442260742187</v>
      </c>
      <c r="BF171" s="8">
        <v>143.54505920410156</v>
      </c>
      <c r="BG171" s="8">
        <v>14.951192855834961</v>
      </c>
      <c r="BH171" s="8">
        <v>18.606704711914063</v>
      </c>
      <c r="BI171" s="8">
        <v>47.807788848876953</v>
      </c>
      <c r="BJ171" s="8">
        <v>59.496616363525391</v>
      </c>
      <c r="BK171" s="8">
        <v>350.431640625</v>
      </c>
      <c r="BL171" s="8">
        <v>1798.0494384765625</v>
      </c>
      <c r="BM171" s="8">
        <v>731.392578125</v>
      </c>
      <c r="BN171" s="8">
        <v>100.82951354980469</v>
      </c>
      <c r="BO171" s="8">
        <v>-0.28568649291992188</v>
      </c>
      <c r="BP171" s="8">
        <v>-1.1904768943786621</v>
      </c>
      <c r="BQ171" s="8">
        <v>0.25</v>
      </c>
      <c r="BR171" s="8">
        <v>-1.355140209197998</v>
      </c>
      <c r="BS171" s="8">
        <v>7.355140209197998</v>
      </c>
      <c r="BT171" s="8">
        <v>1</v>
      </c>
      <c r="BU171" s="8">
        <v>0</v>
      </c>
      <c r="BV171" s="8">
        <v>0.15999999642372131</v>
      </c>
      <c r="BW171" s="8">
        <v>111115</v>
      </c>
      <c r="BX171">
        <f t="shared" si="69"/>
        <v>1.7521582031249998</v>
      </c>
      <c r="BY171">
        <f t="shared" si="70"/>
        <v>6.526471207824491E-3</v>
      </c>
      <c r="BZ171">
        <f t="shared" si="71"/>
        <v>297.16928138732908</v>
      </c>
      <c r="CA171">
        <f t="shared" si="72"/>
        <v>298.01033248901365</v>
      </c>
      <c r="CB171">
        <f t="shared" si="73"/>
        <v>287.68790372592412</v>
      </c>
      <c r="CC171">
        <f t="shared" si="74"/>
        <v>3.4713920773738256E-2</v>
      </c>
      <c r="CD171">
        <f t="shared" si="75"/>
        <v>2.9984451118285533</v>
      </c>
      <c r="CE171">
        <f t="shared" si="76"/>
        <v>29.737772267913133</v>
      </c>
      <c r="CF171">
        <f t="shared" si="77"/>
        <v>11.131067555999071</v>
      </c>
      <c r="CG171">
        <f t="shared" si="78"/>
        <v>24.439806938171387</v>
      </c>
      <c r="CH171">
        <f t="shared" si="79"/>
        <v>3.0750190951335821</v>
      </c>
      <c r="CI171">
        <f t="shared" si="80"/>
        <v>0.57215642230641184</v>
      </c>
      <c r="CJ171">
        <f t="shared" si="81"/>
        <v>1.8761049848671536</v>
      </c>
      <c r="CK171">
        <f t="shared" si="82"/>
        <v>1.1989141102664285</v>
      </c>
      <c r="CL171">
        <f t="shared" si="83"/>
        <v>0.36079207359264137</v>
      </c>
      <c r="CM171">
        <f t="shared" si="84"/>
        <v>10.581930831358321</v>
      </c>
      <c r="CN171">
        <f t="shared" si="85"/>
        <v>0.73112056131710612</v>
      </c>
      <c r="CO171">
        <f t="shared" si="86"/>
        <v>64.004540999500733</v>
      </c>
      <c r="CP171">
        <f t="shared" si="87"/>
        <v>141.63925642331873</v>
      </c>
      <c r="CQ171">
        <f t="shared" si="88"/>
        <v>5.9261677635063417E-2</v>
      </c>
      <c r="CR171">
        <f t="shared" si="89"/>
        <v>0</v>
      </c>
      <c r="CS171">
        <f t="shared" si="90"/>
        <v>1528.3420227050779</v>
      </c>
      <c r="CT171">
        <f t="shared" si="91"/>
        <v>0</v>
      </c>
      <c r="CU171" t="e">
        <f t="shared" si="92"/>
        <v>#DIV/0!</v>
      </c>
      <c r="CV171" t="e">
        <f t="shared" si="93"/>
        <v>#DIV/0!</v>
      </c>
    </row>
    <row r="172" spans="1:100" hidden="1" x14ac:dyDescent="0.3">
      <c r="A172" s="4" t="str">
        <f>VLOOKUP(B172,ListCodeMtrx!A$1:B$91,2,TRUE)</f>
        <v>M22</v>
      </c>
      <c r="B172">
        <v>22</v>
      </c>
      <c r="C172" s="10">
        <v>22</v>
      </c>
      <c r="D172" s="10">
        <v>1</v>
      </c>
      <c r="E172" s="10">
        <v>5</v>
      </c>
      <c r="F172" s="1">
        <v>69</v>
      </c>
      <c r="G172" s="3">
        <v>41313</v>
      </c>
      <c r="H172" s="11">
        <v>1</v>
      </c>
      <c r="I172" s="11">
        <v>172.1136105925556</v>
      </c>
      <c r="J172" s="11">
        <v>1.900740915207294</v>
      </c>
      <c r="K172" s="11">
        <v>159.12928965931101</v>
      </c>
      <c r="L172" s="11">
        <v>247.59040915441528</v>
      </c>
      <c r="M172" s="1">
        <v>42.8</v>
      </c>
      <c r="N172" s="8">
        <v>46</v>
      </c>
      <c r="O172" s="8" t="s">
        <v>357</v>
      </c>
      <c r="P172" s="12">
        <v>0.16111111111111112</v>
      </c>
      <c r="Q172" s="12">
        <f t="shared" si="94"/>
        <v>0.54376157407407399</v>
      </c>
      <c r="R172" s="8">
        <v>11499</v>
      </c>
      <c r="S172" s="8">
        <v>0</v>
      </c>
      <c r="T172" s="13" t="s">
        <v>192</v>
      </c>
      <c r="U172" s="14">
        <f t="shared" si="52"/>
        <v>36.043156077951089</v>
      </c>
      <c r="V172" s="14">
        <f t="shared" si="53"/>
        <v>0.60289785479293512</v>
      </c>
      <c r="W172" s="14">
        <f t="shared" si="54"/>
        <v>271.30080414490868</v>
      </c>
      <c r="X172" s="15">
        <v>24.079835891723633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t="e">
        <f t="shared" si="55"/>
        <v>#DIV/0!</v>
      </c>
      <c r="AG172" t="e">
        <f t="shared" si="56"/>
        <v>#DIV/0!</v>
      </c>
      <c r="AH172" t="e">
        <f t="shared" si="57"/>
        <v>#DIV/0!</v>
      </c>
      <c r="AI172" s="8">
        <v>-1</v>
      </c>
      <c r="AJ172" s="8">
        <v>0.85</v>
      </c>
      <c r="AK172" s="8">
        <v>0.85</v>
      </c>
      <c r="AL172" s="8">
        <v>9.7839221954345703</v>
      </c>
      <c r="AM172">
        <f t="shared" si="58"/>
        <v>0.84999999999999987</v>
      </c>
      <c r="AN172">
        <f t="shared" si="59"/>
        <v>2.4184956004742186E-2</v>
      </c>
      <c r="AO172" t="e">
        <f t="shared" si="60"/>
        <v>#DIV/0!</v>
      </c>
      <c r="AP172" t="e">
        <f t="shared" si="61"/>
        <v>#DIV/0!</v>
      </c>
      <c r="AQ172" t="e">
        <f t="shared" si="62"/>
        <v>#DIV/0!</v>
      </c>
      <c r="AR172" s="8">
        <v>1798.3492431640625</v>
      </c>
      <c r="AS172" s="8">
        <v>0.5</v>
      </c>
      <c r="AT172" t="e">
        <f t="shared" si="63"/>
        <v>#DIV/0!</v>
      </c>
      <c r="AU172">
        <f t="shared" si="64"/>
        <v>6.4047258832998013</v>
      </c>
      <c r="AV172">
        <f t="shared" si="65"/>
        <v>1.1127669929233921</v>
      </c>
      <c r="AW172">
        <f t="shared" si="66"/>
        <v>24.079835891723633</v>
      </c>
      <c r="AX172" s="8">
        <v>2</v>
      </c>
      <c r="AY172">
        <f t="shared" si="67"/>
        <v>4.644859790802002</v>
      </c>
      <c r="AZ172" s="8">
        <v>1</v>
      </c>
      <c r="BA172">
        <f t="shared" si="68"/>
        <v>9.2897195816040039</v>
      </c>
      <c r="BB172" s="8">
        <v>24.897712707519531</v>
      </c>
      <c r="BC172" s="8">
        <v>24.079835891723633</v>
      </c>
      <c r="BD172" s="8">
        <v>25.140287399291992</v>
      </c>
      <c r="BE172" s="8">
        <v>400.05279541015625</v>
      </c>
      <c r="BF172" s="8">
        <v>378.09500122070312</v>
      </c>
      <c r="BG172" s="8">
        <v>15.224813461303711</v>
      </c>
      <c r="BH172" s="8">
        <v>18.812202453613281</v>
      </c>
      <c r="BI172" s="8">
        <v>48.568496704101563</v>
      </c>
      <c r="BJ172" s="8">
        <v>60.012580871582031</v>
      </c>
      <c r="BK172" s="8">
        <v>350.3516845703125</v>
      </c>
      <c r="BL172" s="8">
        <v>1801.9542236328125</v>
      </c>
      <c r="BM172" s="8">
        <v>846.6448974609375</v>
      </c>
      <c r="BN172" s="8">
        <v>100.81758117675781</v>
      </c>
      <c r="BO172" s="8">
        <v>-4.5750541687011719</v>
      </c>
      <c r="BP172" s="8">
        <v>-1.1337199211120605</v>
      </c>
      <c r="BQ172" s="8">
        <v>0.25</v>
      </c>
      <c r="BR172" s="8">
        <v>-1.355140209197998</v>
      </c>
      <c r="BS172" s="8">
        <v>7.355140209197998</v>
      </c>
      <c r="BT172" s="8">
        <v>1</v>
      </c>
      <c r="BU172" s="8">
        <v>0</v>
      </c>
      <c r="BV172" s="8">
        <v>0.15999999642372131</v>
      </c>
      <c r="BW172" s="8">
        <v>111115</v>
      </c>
      <c r="BX172">
        <f t="shared" si="69"/>
        <v>1.7517584228515624</v>
      </c>
      <c r="BY172">
        <f t="shared" si="70"/>
        <v>6.4047258832998014E-3</v>
      </c>
      <c r="BZ172">
        <f t="shared" si="71"/>
        <v>297.22983589172361</v>
      </c>
      <c r="CA172">
        <f t="shared" si="72"/>
        <v>298.04771270751951</v>
      </c>
      <c r="CB172">
        <f t="shared" si="73"/>
        <v>288.31266933695952</v>
      </c>
      <c r="CC172">
        <f t="shared" si="74"/>
        <v>5.5842557064324255E-2</v>
      </c>
      <c r="CD172">
        <f t="shared" si="75"/>
        <v>3.0093677409041515</v>
      </c>
      <c r="CE172">
        <f t="shared" si="76"/>
        <v>29.849632432938417</v>
      </c>
      <c r="CF172">
        <f t="shared" si="77"/>
        <v>11.037429979325136</v>
      </c>
      <c r="CG172">
        <f t="shared" si="78"/>
        <v>24.488774299621582</v>
      </c>
      <c r="CH172">
        <f t="shared" si="79"/>
        <v>3.0840457696047276</v>
      </c>
      <c r="CI172">
        <f t="shared" si="80"/>
        <v>0.56615471520921024</v>
      </c>
      <c r="CJ172">
        <f t="shared" si="81"/>
        <v>1.8966007479807594</v>
      </c>
      <c r="CK172">
        <f t="shared" si="82"/>
        <v>1.1874450216239683</v>
      </c>
      <c r="CL172">
        <f t="shared" si="83"/>
        <v>0.35697405086963813</v>
      </c>
      <c r="CM172">
        <f t="shared" si="84"/>
        <v>27.351890845199005</v>
      </c>
      <c r="CN172">
        <f t="shared" si="85"/>
        <v>0.71754665697509157</v>
      </c>
      <c r="CO172">
        <f t="shared" si="86"/>
        <v>64.410833177702486</v>
      </c>
      <c r="CP172">
        <f t="shared" si="87"/>
        <v>372.85714013374525</v>
      </c>
      <c r="CQ172">
        <f t="shared" si="88"/>
        <v>6.2264322268363835E-2</v>
      </c>
      <c r="CR172">
        <f t="shared" si="89"/>
        <v>0</v>
      </c>
      <c r="CS172">
        <f t="shared" si="90"/>
        <v>1531.6610900878904</v>
      </c>
      <c r="CT172">
        <f t="shared" si="91"/>
        <v>0</v>
      </c>
      <c r="CU172" t="e">
        <f t="shared" si="92"/>
        <v>#DIV/0!</v>
      </c>
      <c r="CV172" t="e">
        <f t="shared" si="93"/>
        <v>#DIV/0!</v>
      </c>
    </row>
    <row r="173" spans="1:100" s="5" customFormat="1" x14ac:dyDescent="0.3">
      <c r="A173" s="4" t="str">
        <f>VLOOKUP(B173,ListCodeMtrx!A$1:B$91,2,TRUE)</f>
        <v>M22</v>
      </c>
      <c r="B173">
        <v>22</v>
      </c>
      <c r="C173" s="10">
        <v>22</v>
      </c>
      <c r="D173" s="10">
        <v>1</v>
      </c>
      <c r="E173" s="10">
        <v>5</v>
      </c>
      <c r="F173" s="1">
        <v>69</v>
      </c>
      <c r="G173" s="3">
        <v>41313</v>
      </c>
      <c r="H173" s="11">
        <v>1</v>
      </c>
      <c r="I173" s="11">
        <v>172.1136105925556</v>
      </c>
      <c r="J173" s="11">
        <v>1.900740915207294</v>
      </c>
      <c r="K173" s="11">
        <v>159.12928965931101</v>
      </c>
      <c r="L173" s="11">
        <v>247.59040915441528</v>
      </c>
      <c r="M173" s="1">
        <v>42.8</v>
      </c>
      <c r="N173" s="8">
        <v>47</v>
      </c>
      <c r="O173" s="8" t="s">
        <v>358</v>
      </c>
      <c r="P173" s="12">
        <v>0.16111111111111112</v>
      </c>
      <c r="Q173" s="12">
        <f t="shared" si="94"/>
        <v>0.54569444444444448</v>
      </c>
      <c r="R173" s="8">
        <v>11666</v>
      </c>
      <c r="S173" s="8">
        <v>0</v>
      </c>
      <c r="T173" s="13">
        <v>800</v>
      </c>
      <c r="U173" s="14">
        <f t="shared" si="52"/>
        <v>50.197389361721925</v>
      </c>
      <c r="V173" s="14">
        <f t="shared" si="53"/>
        <v>0.5903891586360881</v>
      </c>
      <c r="W173" s="14">
        <f t="shared" si="54"/>
        <v>612.78653501180565</v>
      </c>
      <c r="X173" s="15">
        <v>24.300407409667969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t="e">
        <f t="shared" si="55"/>
        <v>#DIV/0!</v>
      </c>
      <c r="AG173" t="e">
        <f t="shared" si="56"/>
        <v>#DIV/0!</v>
      </c>
      <c r="AH173" t="e">
        <f t="shared" si="57"/>
        <v>#DIV/0!</v>
      </c>
      <c r="AI173" s="8">
        <v>-1</v>
      </c>
      <c r="AJ173" s="8">
        <v>0.85</v>
      </c>
      <c r="AK173" s="8">
        <v>0.85</v>
      </c>
      <c r="AL173" s="8">
        <v>9.7839221954345703</v>
      </c>
      <c r="AM173">
        <f t="shared" si="58"/>
        <v>0.84999999999999987</v>
      </c>
      <c r="AN173">
        <f t="shared" si="59"/>
        <v>3.3459634381670218E-2</v>
      </c>
      <c r="AO173" t="e">
        <f t="shared" si="60"/>
        <v>#DIV/0!</v>
      </c>
      <c r="AP173" t="e">
        <f t="shared" si="61"/>
        <v>#DIV/0!</v>
      </c>
      <c r="AQ173" t="e">
        <f t="shared" si="62"/>
        <v>#DIV/0!</v>
      </c>
      <c r="AR173" s="8">
        <v>1798.3492431640625</v>
      </c>
      <c r="AS173" s="8">
        <v>0.5</v>
      </c>
      <c r="AT173" t="e">
        <f t="shared" si="63"/>
        <v>#DIV/0!</v>
      </c>
      <c r="AU173">
        <f t="shared" si="64"/>
        <v>6.3056530746512065</v>
      </c>
      <c r="AV173">
        <f t="shared" si="65"/>
        <v>1.1168995457393325</v>
      </c>
      <c r="AW173">
        <f t="shared" si="66"/>
        <v>24.300407409667969</v>
      </c>
      <c r="AX173" s="8">
        <v>2</v>
      </c>
      <c r="AY173">
        <f t="shared" si="67"/>
        <v>4.644859790802002</v>
      </c>
      <c r="AZ173" s="8">
        <v>1</v>
      </c>
      <c r="BA173">
        <f t="shared" si="68"/>
        <v>9.2897195816040039</v>
      </c>
      <c r="BB173" s="8">
        <v>24.991445541381836</v>
      </c>
      <c r="BC173" s="8">
        <v>24.300407409667969</v>
      </c>
      <c r="BD173" s="8">
        <v>25.138744354248047</v>
      </c>
      <c r="BE173" s="8">
        <v>800.0906982421875</v>
      </c>
      <c r="BF173" s="8">
        <v>768.67425537109375</v>
      </c>
      <c r="BG173" s="8">
        <v>15.639150619506836</v>
      </c>
      <c r="BH173" s="8">
        <v>19.169097900390625</v>
      </c>
      <c r="BI173" s="8">
        <v>49.611274719238281</v>
      </c>
      <c r="BJ173" s="8">
        <v>60.809146881103516</v>
      </c>
      <c r="BK173" s="8">
        <v>350.41766357421875</v>
      </c>
      <c r="BL173" s="8">
        <v>1800.1458740234375</v>
      </c>
      <c r="BM173" s="8">
        <v>998.7626953125</v>
      </c>
      <c r="BN173" s="8">
        <v>100.81584930419922</v>
      </c>
      <c r="BO173" s="8">
        <v>-14.812786102294922</v>
      </c>
      <c r="BP173" s="8">
        <v>-1.0797648429870605</v>
      </c>
      <c r="BQ173" s="8">
        <v>0.25</v>
      </c>
      <c r="BR173" s="8">
        <v>-1.355140209197998</v>
      </c>
      <c r="BS173" s="8">
        <v>7.355140209197998</v>
      </c>
      <c r="BT173" s="8">
        <v>1</v>
      </c>
      <c r="BU173" s="8">
        <v>0</v>
      </c>
      <c r="BV173" s="8">
        <v>0.15999999642372131</v>
      </c>
      <c r="BW173" s="8">
        <v>111115</v>
      </c>
      <c r="BX173">
        <f t="shared" si="69"/>
        <v>1.7520883178710935</v>
      </c>
      <c r="BY173">
        <f t="shared" si="70"/>
        <v>6.3056530746512067E-3</v>
      </c>
      <c r="BZ173">
        <f t="shared" si="71"/>
        <v>297.45040740966795</v>
      </c>
      <c r="CA173">
        <f t="shared" si="72"/>
        <v>298.14144554138181</v>
      </c>
      <c r="CB173">
        <f t="shared" si="73"/>
        <v>288.02333340592668</v>
      </c>
      <c r="CC173">
        <f t="shared" si="74"/>
        <v>6.5603471867934651E-2</v>
      </c>
      <c r="CD173">
        <f t="shared" si="75"/>
        <v>3.0494484309625554</v>
      </c>
      <c r="CE173">
        <f t="shared" si="76"/>
        <v>30.247708589561409</v>
      </c>
      <c r="CF173">
        <f t="shared" si="77"/>
        <v>11.078610689170784</v>
      </c>
      <c r="CG173">
        <f t="shared" si="78"/>
        <v>24.645926475524902</v>
      </c>
      <c r="CH173">
        <f t="shared" si="79"/>
        <v>3.1131719422166673</v>
      </c>
      <c r="CI173">
        <f t="shared" si="80"/>
        <v>0.55511025960784144</v>
      </c>
      <c r="CJ173">
        <f t="shared" si="81"/>
        <v>1.9325488852232229</v>
      </c>
      <c r="CK173">
        <f t="shared" si="82"/>
        <v>1.1806230569934444</v>
      </c>
      <c r="CL173">
        <f t="shared" si="83"/>
        <v>0.34994992213744036</v>
      </c>
      <c r="CM173">
        <f t="shared" si="84"/>
        <v>61.778594969392593</v>
      </c>
      <c r="CN173">
        <f t="shared" si="85"/>
        <v>0.7971992436717813</v>
      </c>
      <c r="CO173">
        <f t="shared" si="86"/>
        <v>64.689877945730373</v>
      </c>
      <c r="CP173">
        <f t="shared" si="87"/>
        <v>761.37947375330202</v>
      </c>
      <c r="CQ173">
        <f t="shared" si="88"/>
        <v>4.2649731217422548E-2</v>
      </c>
      <c r="CR173">
        <f t="shared" si="89"/>
        <v>0</v>
      </c>
      <c r="CS173">
        <f t="shared" si="90"/>
        <v>1530.1239929199216</v>
      </c>
      <c r="CT173">
        <f t="shared" si="91"/>
        <v>0</v>
      </c>
      <c r="CU173" t="e">
        <f t="shared" si="92"/>
        <v>#DIV/0!</v>
      </c>
      <c r="CV173" t="e">
        <f t="shared" si="93"/>
        <v>#DIV/0!</v>
      </c>
    </row>
    <row r="174" spans="1:100" x14ac:dyDescent="0.3">
      <c r="A174" s="4" t="str">
        <f>VLOOKUP(B174,ListCodeMtrx!A$1:B$91,2,TRUE)</f>
        <v>M22</v>
      </c>
      <c r="B174" s="5">
        <v>22</v>
      </c>
      <c r="C174" s="10">
        <v>22</v>
      </c>
      <c r="D174" s="10">
        <v>1</v>
      </c>
      <c r="E174" s="10">
        <v>5</v>
      </c>
      <c r="F174" s="1">
        <v>69</v>
      </c>
      <c r="G174" s="17">
        <v>41313</v>
      </c>
      <c r="H174" s="11">
        <v>1</v>
      </c>
      <c r="I174" s="11">
        <v>172.1136105925556</v>
      </c>
      <c r="J174" s="11">
        <v>1.900740915207294</v>
      </c>
      <c r="K174" s="11">
        <v>159.12928965931101</v>
      </c>
      <c r="L174" s="11">
        <v>247.59040915441528</v>
      </c>
      <c r="M174" s="1">
        <v>42.8</v>
      </c>
      <c r="N174" s="19">
        <v>48</v>
      </c>
      <c r="O174" s="19" t="s">
        <v>359</v>
      </c>
      <c r="P174" s="12">
        <v>0.16111111111111112</v>
      </c>
      <c r="Q174" s="12">
        <f t="shared" si="94"/>
        <v>0.54785879629629641</v>
      </c>
      <c r="R174" s="19">
        <v>11844</v>
      </c>
      <c r="S174" s="19">
        <v>0</v>
      </c>
      <c r="T174" s="21">
        <v>400</v>
      </c>
      <c r="U174" s="5">
        <f t="shared" si="52"/>
        <v>35.438915850022092</v>
      </c>
      <c r="V174" s="5">
        <f t="shared" si="53"/>
        <v>0.56874081054024705</v>
      </c>
      <c r="W174" s="5">
        <f t="shared" si="54"/>
        <v>267.33444613680638</v>
      </c>
      <c r="X174" s="5">
        <v>24.538152694702148</v>
      </c>
      <c r="Y174" s="19">
        <v>8</v>
      </c>
      <c r="Z174" s="19">
        <v>8</v>
      </c>
      <c r="AA174" s="19">
        <v>0</v>
      </c>
      <c r="AB174" s="19">
        <v>0</v>
      </c>
      <c r="AC174" s="19">
        <v>280.30224609375</v>
      </c>
      <c r="AD174" s="19">
        <v>604.80767822265625</v>
      </c>
      <c r="AE174" s="19">
        <v>373.72802734375</v>
      </c>
      <c r="AF174" s="5" t="e">
        <f t="shared" si="55"/>
        <v>#DIV/0!</v>
      </c>
      <c r="AG174" s="5">
        <f t="shared" si="56"/>
        <v>0.53654317531571016</v>
      </c>
      <c r="AH174" s="5">
        <f t="shared" si="57"/>
        <v>0.3820712917500953</v>
      </c>
      <c r="AI174" s="19">
        <v>-1</v>
      </c>
      <c r="AJ174" s="19">
        <v>0.85</v>
      </c>
      <c r="AK174" s="19">
        <v>0.85</v>
      </c>
      <c r="AL174" s="19">
        <v>9.7839221954345703</v>
      </c>
      <c r="AM174" s="5">
        <f t="shared" si="58"/>
        <v>0.84999999999999987</v>
      </c>
      <c r="AN174" s="5">
        <f t="shared" si="59"/>
        <v>2.3819880725313183E-2</v>
      </c>
      <c r="AO174" s="5">
        <f t="shared" si="60"/>
        <v>0.71209794351643507</v>
      </c>
      <c r="AP174" s="5">
        <f t="shared" si="61"/>
        <v>2.1576982940777865</v>
      </c>
      <c r="AQ174" s="5">
        <f t="shared" si="62"/>
        <v>-1</v>
      </c>
      <c r="AR174" s="19">
        <v>1799.728271484375</v>
      </c>
      <c r="AS174" s="19">
        <v>0.5</v>
      </c>
      <c r="AT174" s="5">
        <f t="shared" si="63"/>
        <v>292.2404148312105</v>
      </c>
      <c r="AU174" s="5">
        <f t="shared" si="64"/>
        <v>6.2092047437055964</v>
      </c>
      <c r="AV174" s="5">
        <f t="shared" si="65"/>
        <v>1.138770515077743</v>
      </c>
      <c r="AW174" s="5">
        <f t="shared" si="66"/>
        <v>24.538152694702148</v>
      </c>
      <c r="AX174" s="19">
        <v>2</v>
      </c>
      <c r="AY174" s="5">
        <f t="shared" si="67"/>
        <v>4.644859790802002</v>
      </c>
      <c r="AZ174" s="19">
        <v>1</v>
      </c>
      <c r="BA174" s="5">
        <f t="shared" si="68"/>
        <v>9.2897195816040039</v>
      </c>
      <c r="BB174" s="19">
        <v>25.036367416381836</v>
      </c>
      <c r="BC174" s="19">
        <v>24.538152694702148</v>
      </c>
      <c r="BD174" s="19">
        <v>25.138473510742188</v>
      </c>
      <c r="BE174" s="19">
        <v>399.7606201171875</v>
      </c>
      <c r="BF174" s="19">
        <v>378.1922607421875</v>
      </c>
      <c r="BG174" s="19">
        <v>15.910887718200684</v>
      </c>
      <c r="BH174" s="19">
        <v>19.386301040649414</v>
      </c>
      <c r="BI174" s="19">
        <v>50.337142944335937</v>
      </c>
      <c r="BJ174" s="19">
        <v>61.332279205322266</v>
      </c>
      <c r="BK174" s="19">
        <v>350.3946533203125</v>
      </c>
      <c r="BL174" s="19">
        <v>1799.728271484375</v>
      </c>
      <c r="BM174" s="19">
        <v>764.731201171875</v>
      </c>
      <c r="BN174" s="19">
        <v>100.81351470947266</v>
      </c>
      <c r="BO174" s="19">
        <v>-4.3805351257324219</v>
      </c>
      <c r="BP174" s="19">
        <v>-1.1624903678894043</v>
      </c>
      <c r="BQ174" s="19">
        <v>0.25</v>
      </c>
      <c r="BR174" s="19">
        <v>-1.355140209197998</v>
      </c>
      <c r="BS174" s="19">
        <v>7.355140209197998</v>
      </c>
      <c r="BT174" s="19">
        <v>1</v>
      </c>
      <c r="BU174" s="19">
        <v>0</v>
      </c>
      <c r="BV174" s="19">
        <v>0.15999999642372131</v>
      </c>
      <c r="BW174" s="19">
        <v>111115</v>
      </c>
      <c r="BX174" s="5">
        <f t="shared" si="69"/>
        <v>1.7519732666015624</v>
      </c>
      <c r="BY174" s="5">
        <f t="shared" si="70"/>
        <v>6.2092047437055965E-3</v>
      </c>
      <c r="BZ174" s="5">
        <f t="shared" si="71"/>
        <v>297.68815269470213</v>
      </c>
      <c r="CA174" s="5">
        <f t="shared" si="72"/>
        <v>298.18636741638181</v>
      </c>
      <c r="CB174" s="5">
        <f t="shared" si="73"/>
        <v>287.95651700117014</v>
      </c>
      <c r="CC174" s="5">
        <f t="shared" si="74"/>
        <v>7.2964805018035359E-2</v>
      </c>
      <c r="CD174" s="5">
        <f t="shared" si="75"/>
        <v>3.0931716602015178</v>
      </c>
      <c r="CE174" s="5">
        <f t="shared" si="76"/>
        <v>30.682113098779567</v>
      </c>
      <c r="CF174" s="5">
        <f t="shared" si="77"/>
        <v>11.295812058130153</v>
      </c>
      <c r="CG174" s="5">
        <f t="shared" si="78"/>
        <v>24.787260055541992</v>
      </c>
      <c r="CH174" s="5">
        <f t="shared" si="79"/>
        <v>3.1395713869781692</v>
      </c>
      <c r="CI174" s="5">
        <f t="shared" si="80"/>
        <v>0.53592979373769112</v>
      </c>
      <c r="CJ174" s="5">
        <f t="shared" si="81"/>
        <v>1.9544011451237748</v>
      </c>
      <c r="CK174" s="5">
        <f t="shared" si="82"/>
        <v>1.1851702418543943</v>
      </c>
      <c r="CL174" s="5">
        <f t="shared" si="83"/>
        <v>0.33775715071218293</v>
      </c>
      <c r="CM174" s="5">
        <f t="shared" si="84"/>
        <v>26.950925117961656</v>
      </c>
      <c r="CN174" s="5">
        <f t="shared" si="85"/>
        <v>0.70687444955159318</v>
      </c>
      <c r="CO174" s="5">
        <f t="shared" si="86"/>
        <v>64.417511182209594</v>
      </c>
      <c r="CP174" s="5">
        <f t="shared" si="87"/>
        <v>373.04220901271765</v>
      </c>
      <c r="CQ174" s="5">
        <f t="shared" si="88"/>
        <v>6.1196473291749015E-2</v>
      </c>
      <c r="CR174" s="5">
        <f t="shared" si="89"/>
        <v>0</v>
      </c>
      <c r="CS174" s="5">
        <f t="shared" si="90"/>
        <v>1529.7690307617186</v>
      </c>
      <c r="CT174" s="5">
        <f t="shared" si="91"/>
        <v>324.50543212890625</v>
      </c>
      <c r="CU174" s="5">
        <f t="shared" si="92"/>
        <v>0.3820712917500953</v>
      </c>
      <c r="CV174" s="5" t="e">
        <f t="shared" si="93"/>
        <v>#DIV/0!</v>
      </c>
    </row>
    <row r="175" spans="1:100" hidden="1" x14ac:dyDescent="0.3">
      <c r="A175" s="4" t="str">
        <f>VLOOKUP(B175,ListCodeMtrx!A$1:B$91,2,TRUE)</f>
        <v>M25</v>
      </c>
      <c r="B175">
        <v>25</v>
      </c>
      <c r="C175" s="10">
        <v>25</v>
      </c>
      <c r="D175" s="10">
        <v>1</v>
      </c>
      <c r="E175" s="10">
        <v>5</v>
      </c>
      <c r="F175" s="1">
        <v>69</v>
      </c>
      <c r="G175" s="3">
        <v>41313</v>
      </c>
      <c r="H175" s="11">
        <v>1</v>
      </c>
      <c r="I175" s="11">
        <v>177.22952789898994</v>
      </c>
      <c r="J175" s="11">
        <v>2.1073971816739108</v>
      </c>
      <c r="K175" s="11">
        <v>166.52730539473905</v>
      </c>
      <c r="L175" s="11">
        <v>258.16699341084575</v>
      </c>
      <c r="M175" s="1">
        <v>46.8</v>
      </c>
      <c r="N175" s="8">
        <v>49</v>
      </c>
      <c r="O175" s="8" t="s">
        <v>360</v>
      </c>
      <c r="P175" s="12">
        <v>0.16111111111111112</v>
      </c>
      <c r="Q175" s="12">
        <f t="shared" si="94"/>
        <v>0.55164351851851856</v>
      </c>
      <c r="R175" s="8">
        <v>12180</v>
      </c>
      <c r="S175" s="8">
        <v>0</v>
      </c>
      <c r="T175" s="13" t="s">
        <v>747</v>
      </c>
      <c r="U175">
        <f t="shared" si="52"/>
        <v>35.414032097414236</v>
      </c>
      <c r="V175">
        <f t="shared" si="53"/>
        <v>0.62554957997883154</v>
      </c>
      <c r="W175">
        <f t="shared" si="54"/>
        <v>276.36096056897298</v>
      </c>
      <c r="X175">
        <v>24.354423522949219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t="e">
        <f t="shared" si="55"/>
        <v>#DIV/0!</v>
      </c>
      <c r="AG175" t="e">
        <f t="shared" si="56"/>
        <v>#DIV/0!</v>
      </c>
      <c r="AH175" t="e">
        <f t="shared" si="57"/>
        <v>#DIV/0!</v>
      </c>
      <c r="AI175" s="8">
        <v>-1</v>
      </c>
      <c r="AJ175" s="8">
        <v>0.85</v>
      </c>
      <c r="AK175" s="8">
        <v>0.85</v>
      </c>
      <c r="AL175" s="8">
        <v>10.018235206604004</v>
      </c>
      <c r="AM175">
        <f t="shared" si="58"/>
        <v>0.84999999999999987</v>
      </c>
      <c r="AN175">
        <f t="shared" si="59"/>
        <v>2.3812604245051227E-2</v>
      </c>
      <c r="AO175" t="e">
        <f t="shared" si="60"/>
        <v>#DIV/0!</v>
      </c>
      <c r="AP175" t="e">
        <f t="shared" si="61"/>
        <v>#DIV/0!</v>
      </c>
      <c r="AQ175" t="e">
        <f t="shared" si="62"/>
        <v>#DIV/0!</v>
      </c>
      <c r="AR175" s="8">
        <v>1799.728271484375</v>
      </c>
      <c r="AS175" s="8">
        <v>0.5</v>
      </c>
      <c r="AT175" t="e">
        <f t="shared" si="63"/>
        <v>#DIV/0!</v>
      </c>
      <c r="AU175">
        <f t="shared" si="64"/>
        <v>6.4678158228639182</v>
      </c>
      <c r="AV175">
        <f t="shared" si="65"/>
        <v>1.0846264215855721</v>
      </c>
      <c r="AW175">
        <f t="shared" si="66"/>
        <v>24.354423522949219</v>
      </c>
      <c r="AX175" s="8">
        <v>2</v>
      </c>
      <c r="AY175">
        <f t="shared" si="67"/>
        <v>4.644859790802002</v>
      </c>
      <c r="AZ175" s="8">
        <v>1</v>
      </c>
      <c r="BA175">
        <f t="shared" si="68"/>
        <v>9.2897195816040039</v>
      </c>
      <c r="BB175" s="8">
        <v>24.968616485595703</v>
      </c>
      <c r="BC175" s="8">
        <v>24.354423522949219</v>
      </c>
      <c r="BD175" s="8">
        <v>25.136276245117188</v>
      </c>
      <c r="BE175" s="8">
        <v>399.49407958984375</v>
      </c>
      <c r="BF175" s="8">
        <v>377.8875732421875</v>
      </c>
      <c r="BG175" s="8">
        <v>15.971164703369141</v>
      </c>
      <c r="BH175" s="8">
        <v>19.590181350708008</v>
      </c>
      <c r="BI175" s="8">
        <v>50.726005554199219</v>
      </c>
      <c r="BJ175" s="8">
        <v>62.220363616943359</v>
      </c>
      <c r="BK175" s="8">
        <v>350.43276977539062</v>
      </c>
      <c r="BL175" s="8">
        <v>1799.048828125</v>
      </c>
      <c r="BM175" s="8">
        <v>570.157470703125</v>
      </c>
      <c r="BN175" s="8">
        <v>100.80091857910156</v>
      </c>
      <c r="BO175" s="8">
        <v>-4.3896598815917969</v>
      </c>
      <c r="BP175" s="8">
        <v>-1.1827960014343262</v>
      </c>
      <c r="BQ175" s="8">
        <v>0.25</v>
      </c>
      <c r="BR175" s="8">
        <v>-1.355140209197998</v>
      </c>
      <c r="BS175" s="8">
        <v>7.355140209197998</v>
      </c>
      <c r="BT175" s="8">
        <v>1</v>
      </c>
      <c r="BU175" s="8">
        <v>0</v>
      </c>
      <c r="BV175" s="8">
        <v>0.15999999642372131</v>
      </c>
      <c r="BW175" s="8">
        <v>111115</v>
      </c>
      <c r="BX175">
        <f t="shared" si="69"/>
        <v>1.7521638488769529</v>
      </c>
      <c r="BY175">
        <f t="shared" si="70"/>
        <v>6.4678158228639185E-3</v>
      </c>
      <c r="BZ175">
        <f t="shared" si="71"/>
        <v>297.5044235229492</v>
      </c>
      <c r="CA175">
        <f t="shared" si="72"/>
        <v>298.11861648559568</v>
      </c>
      <c r="CB175">
        <f t="shared" si="73"/>
        <v>287.84780606610002</v>
      </c>
      <c r="CC175">
        <f t="shared" si="74"/>
        <v>3.5393630765323439E-2</v>
      </c>
      <c r="CD175">
        <f t="shared" si="75"/>
        <v>3.0593346968681239</v>
      </c>
      <c r="CE175">
        <f t="shared" si="76"/>
        <v>30.350266049087345</v>
      </c>
      <c r="CF175">
        <f t="shared" si="77"/>
        <v>10.760084698379337</v>
      </c>
      <c r="CG175">
        <f t="shared" si="78"/>
        <v>24.661520004272461</v>
      </c>
      <c r="CH175">
        <f t="shared" si="79"/>
        <v>3.1160750747912105</v>
      </c>
      <c r="CI175">
        <f t="shared" si="80"/>
        <v>0.58608395674312053</v>
      </c>
      <c r="CJ175">
        <f t="shared" si="81"/>
        <v>1.9747082752825518</v>
      </c>
      <c r="CK175">
        <f t="shared" si="82"/>
        <v>1.1413667995086587</v>
      </c>
      <c r="CL175">
        <f t="shared" si="83"/>
        <v>0.36965491725550609</v>
      </c>
      <c r="CM175">
        <f t="shared" si="84"/>
        <v>27.857438684755344</v>
      </c>
      <c r="CN175">
        <f t="shared" si="85"/>
        <v>0.73133116868030412</v>
      </c>
      <c r="CO175">
        <f t="shared" si="86"/>
        <v>65.933038068448951</v>
      </c>
      <c r="CP175">
        <f t="shared" si="87"/>
        <v>372.74113766772916</v>
      </c>
      <c r="CQ175">
        <f t="shared" si="88"/>
        <v>6.2642796581189902E-2</v>
      </c>
      <c r="CR175">
        <f t="shared" si="89"/>
        <v>0</v>
      </c>
      <c r="CS175">
        <f t="shared" si="90"/>
        <v>1529.1915039062499</v>
      </c>
      <c r="CT175">
        <f t="shared" si="91"/>
        <v>0</v>
      </c>
      <c r="CU175" t="e">
        <f t="shared" si="92"/>
        <v>#DIV/0!</v>
      </c>
      <c r="CV175" t="e">
        <f t="shared" si="93"/>
        <v>#DIV/0!</v>
      </c>
    </row>
    <row r="176" spans="1:100" x14ac:dyDescent="0.3">
      <c r="A176" s="4" t="str">
        <f>VLOOKUP(B176,ListCodeMtrx!A$1:B$91,2,TRUE)</f>
        <v>M25</v>
      </c>
      <c r="B176">
        <v>25</v>
      </c>
      <c r="C176" s="10">
        <v>25</v>
      </c>
      <c r="D176" s="10">
        <v>1</v>
      </c>
      <c r="E176" s="10">
        <v>5</v>
      </c>
      <c r="F176" s="1">
        <v>69</v>
      </c>
      <c r="G176" s="3">
        <v>41313</v>
      </c>
      <c r="H176" s="11">
        <v>1</v>
      </c>
      <c r="I176" s="11">
        <v>177.22952789898994</v>
      </c>
      <c r="J176" s="11">
        <v>2.1073971816739108</v>
      </c>
      <c r="K176" s="11">
        <v>166.52730539473905</v>
      </c>
      <c r="L176" s="11">
        <v>258.16699341084575</v>
      </c>
      <c r="M176" s="1">
        <v>46.8</v>
      </c>
      <c r="N176" s="8">
        <v>50</v>
      </c>
      <c r="O176" s="8" t="s">
        <v>361</v>
      </c>
      <c r="P176" s="12">
        <v>0.16111111111111112</v>
      </c>
      <c r="Q176" s="12">
        <f t="shared" si="94"/>
        <v>0.55358796296296298</v>
      </c>
      <c r="R176" s="8">
        <v>12348</v>
      </c>
      <c r="S176" s="8">
        <v>0</v>
      </c>
      <c r="T176" s="13">
        <v>50</v>
      </c>
      <c r="U176" s="14">
        <f t="shared" si="52"/>
        <v>-0.60661475036323398</v>
      </c>
      <c r="V176" s="14">
        <f t="shared" si="53"/>
        <v>0.62832829073319107</v>
      </c>
      <c r="W176" s="14">
        <f t="shared" si="54"/>
        <v>49.078097356602079</v>
      </c>
      <c r="X176" s="15">
        <v>24.300199508666992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t="e">
        <f t="shared" si="55"/>
        <v>#DIV/0!</v>
      </c>
      <c r="AG176" t="e">
        <f t="shared" si="56"/>
        <v>#DIV/0!</v>
      </c>
      <c r="AH176" t="e">
        <f t="shared" si="57"/>
        <v>#DIV/0!</v>
      </c>
      <c r="AI176" s="8">
        <v>-1</v>
      </c>
      <c r="AJ176" s="8">
        <v>0.85</v>
      </c>
      <c r="AK176" s="8">
        <v>0.85</v>
      </c>
      <c r="AL176" s="8">
        <v>10.018235206604004</v>
      </c>
      <c r="AM176">
        <f t="shared" si="58"/>
        <v>0.84999999999999987</v>
      </c>
      <c r="AN176">
        <f t="shared" si="59"/>
        <v>2.5712737629498232E-4</v>
      </c>
      <c r="AO176" t="e">
        <f t="shared" si="60"/>
        <v>#DIV/0!</v>
      </c>
      <c r="AP176" t="e">
        <f t="shared" si="61"/>
        <v>#DIV/0!</v>
      </c>
      <c r="AQ176" t="e">
        <f t="shared" si="62"/>
        <v>#DIV/0!</v>
      </c>
      <c r="AR176" s="8">
        <v>1799.728271484375</v>
      </c>
      <c r="AS176" s="8">
        <v>0.5</v>
      </c>
      <c r="AT176" t="e">
        <f t="shared" si="63"/>
        <v>#DIV/0!</v>
      </c>
      <c r="AU176">
        <f t="shared" si="64"/>
        <v>6.4637726514101042</v>
      </c>
      <c r="AV176">
        <f t="shared" si="65"/>
        <v>1.0795360536129339</v>
      </c>
      <c r="AW176">
        <f t="shared" si="66"/>
        <v>24.300199508666992</v>
      </c>
      <c r="AX176" s="8">
        <v>2</v>
      </c>
      <c r="AY176">
        <f t="shared" si="67"/>
        <v>4.644859790802002</v>
      </c>
      <c r="AZ176" s="8">
        <v>1</v>
      </c>
      <c r="BA176">
        <f t="shared" si="68"/>
        <v>9.2897195816040039</v>
      </c>
      <c r="BB176" s="8">
        <v>24.909206390380859</v>
      </c>
      <c r="BC176" s="8">
        <v>24.300199508666992</v>
      </c>
      <c r="BD176" s="8">
        <v>25.136737823486328</v>
      </c>
      <c r="BE176" s="8">
        <v>48.123600006103516</v>
      </c>
      <c r="BF176" s="8">
        <v>48.291671752929688</v>
      </c>
      <c r="BG176" s="8">
        <v>15.925077438354492</v>
      </c>
      <c r="BH176" s="8">
        <v>19.542264938354492</v>
      </c>
      <c r="BI176" s="8">
        <v>50.759082794189453</v>
      </c>
      <c r="BJ176" s="8">
        <v>62.288387298583984</v>
      </c>
      <c r="BK176" s="8">
        <v>350.40792846679687</v>
      </c>
      <c r="BL176" s="8">
        <v>1799.91015625</v>
      </c>
      <c r="BM176" s="8">
        <v>552.62188720703125</v>
      </c>
      <c r="BN176" s="8">
        <v>100.80072021484375</v>
      </c>
      <c r="BO176" s="8">
        <v>0.78093719482421875</v>
      </c>
      <c r="BP176" s="8">
        <v>-1.2751059532165527</v>
      </c>
      <c r="BQ176" s="8">
        <v>0.25</v>
      </c>
      <c r="BR176" s="8">
        <v>-1.355140209197998</v>
      </c>
      <c r="BS176" s="8">
        <v>7.355140209197998</v>
      </c>
      <c r="BT176" s="8">
        <v>1</v>
      </c>
      <c r="BU176" s="8">
        <v>0</v>
      </c>
      <c r="BV176" s="8">
        <v>0.15999999642372131</v>
      </c>
      <c r="BW176" s="8">
        <v>111135</v>
      </c>
      <c r="BX176">
        <f t="shared" si="69"/>
        <v>1.7520396423339841</v>
      </c>
      <c r="BY176">
        <f t="shared" si="70"/>
        <v>6.4637726514101043E-3</v>
      </c>
      <c r="BZ176">
        <f t="shared" si="71"/>
        <v>297.45019950866697</v>
      </c>
      <c r="CA176">
        <f t="shared" si="72"/>
        <v>298.05920639038084</v>
      </c>
      <c r="CB176">
        <f t="shared" si="73"/>
        <v>287.98561856301967</v>
      </c>
      <c r="CC176">
        <f t="shared" si="74"/>
        <v>3.6326908170802814E-2</v>
      </c>
      <c r="CD176">
        <f t="shared" si="75"/>
        <v>3.0494104340283559</v>
      </c>
      <c r="CE176">
        <f t="shared" si="76"/>
        <v>30.251871489895411</v>
      </c>
      <c r="CF176">
        <f t="shared" si="77"/>
        <v>10.709606551540919</v>
      </c>
      <c r="CG176">
        <f t="shared" si="78"/>
        <v>24.604702949523926</v>
      </c>
      <c r="CH176">
        <f t="shared" si="79"/>
        <v>3.105508515607815</v>
      </c>
      <c r="CI176">
        <f t="shared" si="80"/>
        <v>0.58852242913447517</v>
      </c>
      <c r="CJ176">
        <f t="shared" si="81"/>
        <v>1.969874380415422</v>
      </c>
      <c r="CK176">
        <f t="shared" si="82"/>
        <v>1.1356341351923931</v>
      </c>
      <c r="CL176">
        <f t="shared" si="83"/>
        <v>0.37120704574961128</v>
      </c>
      <c r="CM176">
        <f t="shared" si="84"/>
        <v>4.9471075603197088</v>
      </c>
      <c r="CN176">
        <f t="shared" si="85"/>
        <v>1.0162849115618924</v>
      </c>
      <c r="CO176">
        <f t="shared" si="86"/>
        <v>65.994652956136008</v>
      </c>
      <c r="CP176">
        <f t="shared" si="87"/>
        <v>48.379826180606067</v>
      </c>
      <c r="CQ176">
        <f t="shared" si="88"/>
        <v>-8.2747982142074728E-3</v>
      </c>
      <c r="CR176">
        <f t="shared" si="89"/>
        <v>0</v>
      </c>
      <c r="CS176">
        <f t="shared" si="90"/>
        <v>1529.9236328124998</v>
      </c>
      <c r="CT176">
        <f t="shared" si="91"/>
        <v>0</v>
      </c>
      <c r="CU176" t="e">
        <f t="shared" si="92"/>
        <v>#DIV/0!</v>
      </c>
      <c r="CV176" t="e">
        <f t="shared" si="93"/>
        <v>#DIV/0!</v>
      </c>
    </row>
    <row r="177" spans="1:100" x14ac:dyDescent="0.3">
      <c r="A177" s="4" t="str">
        <f>VLOOKUP(B177,ListCodeMtrx!A$1:B$91,2,TRUE)</f>
        <v>M25</v>
      </c>
      <c r="B177">
        <v>25</v>
      </c>
      <c r="C177" s="10">
        <v>25</v>
      </c>
      <c r="D177" s="10">
        <v>1</v>
      </c>
      <c r="E177" s="10">
        <v>5</v>
      </c>
      <c r="F177" s="1">
        <v>69</v>
      </c>
      <c r="G177" s="3">
        <v>41313</v>
      </c>
      <c r="H177" s="11">
        <v>1</v>
      </c>
      <c r="I177" s="11">
        <v>177.22952789898994</v>
      </c>
      <c r="J177" s="11">
        <v>2.1073971816739108</v>
      </c>
      <c r="K177" s="11">
        <v>166.52730539473905</v>
      </c>
      <c r="L177" s="11">
        <v>258.16699341084575</v>
      </c>
      <c r="M177" s="1">
        <v>46.8</v>
      </c>
      <c r="N177" s="8">
        <v>51</v>
      </c>
      <c r="O177" s="8" t="s">
        <v>362</v>
      </c>
      <c r="P177" s="12">
        <v>0.16111111111111112</v>
      </c>
      <c r="Q177" s="12">
        <f t="shared" si="94"/>
        <v>0.55600694444444443</v>
      </c>
      <c r="R177" s="8">
        <v>12557</v>
      </c>
      <c r="S177" s="8">
        <v>0</v>
      </c>
      <c r="T177" s="13">
        <v>150</v>
      </c>
      <c r="U177" s="14">
        <f t="shared" si="52"/>
        <v>13.548127477389913</v>
      </c>
      <c r="V177" s="14">
        <f t="shared" si="53"/>
        <v>0.62431751483220144</v>
      </c>
      <c r="W177" s="14">
        <f t="shared" si="54"/>
        <v>104.00839509589865</v>
      </c>
      <c r="X177" s="15">
        <v>24.17845344543457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t="e">
        <f t="shared" si="55"/>
        <v>#DIV/0!</v>
      </c>
      <c r="AG177" t="e">
        <f t="shared" si="56"/>
        <v>#DIV/0!</v>
      </c>
      <c r="AH177" t="e">
        <f t="shared" si="57"/>
        <v>#DIV/0!</v>
      </c>
      <c r="AI177" s="8">
        <v>-1</v>
      </c>
      <c r="AJ177" s="8">
        <v>0.85</v>
      </c>
      <c r="AK177" s="8">
        <v>0.85</v>
      </c>
      <c r="AL177" s="8">
        <v>10.018235206604004</v>
      </c>
      <c r="AM177">
        <f t="shared" si="58"/>
        <v>0.84999999999999987</v>
      </c>
      <c r="AN177">
        <f t="shared" si="59"/>
        <v>9.5055882811580297E-3</v>
      </c>
      <c r="AO177" t="e">
        <f t="shared" si="60"/>
        <v>#DIV/0!</v>
      </c>
      <c r="AP177" t="e">
        <f t="shared" si="61"/>
        <v>#DIV/0!</v>
      </c>
      <c r="AQ177" t="e">
        <f t="shared" si="62"/>
        <v>#DIV/0!</v>
      </c>
      <c r="AR177" s="8">
        <v>1799.728271484375</v>
      </c>
      <c r="AS177" s="8">
        <v>0.5</v>
      </c>
      <c r="AT177" t="e">
        <f t="shared" si="63"/>
        <v>#DIV/0!</v>
      </c>
      <c r="AU177">
        <f t="shared" si="64"/>
        <v>6.3272269005358206</v>
      </c>
      <c r="AV177">
        <f t="shared" si="65"/>
        <v>1.0632187695936222</v>
      </c>
      <c r="AW177">
        <f t="shared" si="66"/>
        <v>24.17845344543457</v>
      </c>
      <c r="AX177" s="8">
        <v>2</v>
      </c>
      <c r="AY177">
        <f t="shared" si="67"/>
        <v>4.644859790802002</v>
      </c>
      <c r="AZ177" s="8">
        <v>1</v>
      </c>
      <c r="BA177">
        <f t="shared" si="68"/>
        <v>9.2897195816040039</v>
      </c>
      <c r="BB177" s="8">
        <v>24.867910385131836</v>
      </c>
      <c r="BC177" s="8">
        <v>24.17845344543457</v>
      </c>
      <c r="BD177" s="8">
        <v>25.138263702392578</v>
      </c>
      <c r="BE177" s="8">
        <v>151.09309387207031</v>
      </c>
      <c r="BF177" s="8">
        <v>142.84410095214844</v>
      </c>
      <c r="BG177" s="8">
        <v>15.943370819091797</v>
      </c>
      <c r="BH177" s="8">
        <v>19.484508514404297</v>
      </c>
      <c r="BI177" s="8">
        <v>50.941707611083984</v>
      </c>
      <c r="BJ177" s="8">
        <v>62.256229400634766</v>
      </c>
      <c r="BK177" s="8">
        <v>350.3927001953125</v>
      </c>
      <c r="BL177" s="8">
        <v>1800.5665283203125</v>
      </c>
      <c r="BM177" s="8">
        <v>578.33648681640625</v>
      </c>
      <c r="BN177" s="8">
        <v>100.79862976074219</v>
      </c>
      <c r="BO177" s="8">
        <v>-0.25109100341796875</v>
      </c>
      <c r="BP177" s="8">
        <v>-1.2457461357116699</v>
      </c>
      <c r="BQ177" s="8">
        <v>0.25</v>
      </c>
      <c r="BR177" s="8">
        <v>-1.355140209197998</v>
      </c>
      <c r="BS177" s="8">
        <v>7.355140209197998</v>
      </c>
      <c r="BT177" s="8">
        <v>1</v>
      </c>
      <c r="BU177" s="8">
        <v>0</v>
      </c>
      <c r="BV177" s="8">
        <v>0.15999999642372131</v>
      </c>
      <c r="BW177" s="8">
        <v>111115</v>
      </c>
      <c r="BX177">
        <f t="shared" si="69"/>
        <v>1.7519635009765622</v>
      </c>
      <c r="BY177">
        <f t="shared" si="70"/>
        <v>6.3272269005358204E-3</v>
      </c>
      <c r="BZ177">
        <f t="shared" si="71"/>
        <v>297.32845344543455</v>
      </c>
      <c r="CA177">
        <f t="shared" si="72"/>
        <v>298.01791038513181</v>
      </c>
      <c r="CB177">
        <f t="shared" si="73"/>
        <v>288.0906380919223</v>
      </c>
      <c r="CC177">
        <f t="shared" si="74"/>
        <v>6.2247730255791098E-2</v>
      </c>
      <c r="CD177">
        <f t="shared" si="75"/>
        <v>3.0272305294070896</v>
      </c>
      <c r="CE177">
        <f t="shared" si="76"/>
        <v>30.032457153362003</v>
      </c>
      <c r="CF177">
        <f t="shared" si="77"/>
        <v>10.547948638957706</v>
      </c>
      <c r="CG177">
        <f t="shared" si="78"/>
        <v>24.523181915283203</v>
      </c>
      <c r="CH177">
        <f t="shared" si="79"/>
        <v>3.0904023387314812</v>
      </c>
      <c r="CI177">
        <f t="shared" si="80"/>
        <v>0.58500231401795721</v>
      </c>
      <c r="CJ177">
        <f t="shared" si="81"/>
        <v>1.9640117598134674</v>
      </c>
      <c r="CK177">
        <f t="shared" si="82"/>
        <v>1.1263905789180138</v>
      </c>
      <c r="CL177">
        <f t="shared" si="83"/>
        <v>0.36896647140028099</v>
      </c>
      <c r="CM177">
        <f t="shared" si="84"/>
        <v>10.483903709280481</v>
      </c>
      <c r="CN177">
        <f t="shared" si="85"/>
        <v>0.72812523865259637</v>
      </c>
      <c r="CO177">
        <f t="shared" si="86"/>
        <v>66.25441013915912</v>
      </c>
      <c r="CP177">
        <f t="shared" si="87"/>
        <v>140.87526088826803</v>
      </c>
      <c r="CQ177">
        <f t="shared" si="88"/>
        <v>6.3717588797690447E-2</v>
      </c>
      <c r="CR177">
        <f t="shared" si="89"/>
        <v>0</v>
      </c>
      <c r="CS177">
        <f t="shared" si="90"/>
        <v>1530.4815490722654</v>
      </c>
      <c r="CT177">
        <f t="shared" si="91"/>
        <v>0</v>
      </c>
      <c r="CU177" t="e">
        <f t="shared" si="92"/>
        <v>#DIV/0!</v>
      </c>
      <c r="CV177" t="e">
        <f t="shared" si="93"/>
        <v>#DIV/0!</v>
      </c>
    </row>
    <row r="178" spans="1:100" hidden="1" x14ac:dyDescent="0.3">
      <c r="A178" s="4" t="str">
        <f>VLOOKUP(B178,ListCodeMtrx!A$1:B$91,2,TRUE)</f>
        <v>M25</v>
      </c>
      <c r="B178">
        <v>25</v>
      </c>
      <c r="C178" s="10">
        <v>25</v>
      </c>
      <c r="D178" s="10">
        <v>1</v>
      </c>
      <c r="E178" s="10">
        <v>5</v>
      </c>
      <c r="F178" s="1">
        <v>69</v>
      </c>
      <c r="G178" s="3">
        <v>41313</v>
      </c>
      <c r="H178" s="11">
        <v>1</v>
      </c>
      <c r="I178" s="11">
        <v>177.22952789898994</v>
      </c>
      <c r="J178" s="11">
        <v>2.1073971816739108</v>
      </c>
      <c r="K178" s="11">
        <v>166.52730539473905</v>
      </c>
      <c r="L178" s="11">
        <v>258.16699341084575</v>
      </c>
      <c r="M178" s="1">
        <v>46.8</v>
      </c>
      <c r="N178" s="8">
        <v>52</v>
      </c>
      <c r="O178" s="8" t="s">
        <v>363</v>
      </c>
      <c r="P178" s="12">
        <v>0.16111111111111112</v>
      </c>
      <c r="Q178" s="12">
        <f t="shared" si="94"/>
        <v>0.55842592592592588</v>
      </c>
      <c r="R178" s="8">
        <v>12766</v>
      </c>
      <c r="S178" s="8">
        <v>0</v>
      </c>
      <c r="T178" s="13" t="s">
        <v>192</v>
      </c>
      <c r="U178" s="14">
        <f t="shared" si="52"/>
        <v>36.911204263957089</v>
      </c>
      <c r="V178" s="14">
        <f t="shared" si="53"/>
        <v>0.60362102104822202</v>
      </c>
      <c r="W178" s="14">
        <f t="shared" si="54"/>
        <v>269.24455214633412</v>
      </c>
      <c r="X178" s="15">
        <v>24.229608535766602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t="e">
        <f t="shared" si="55"/>
        <v>#DIV/0!</v>
      </c>
      <c r="AG178" t="e">
        <f t="shared" si="56"/>
        <v>#DIV/0!</v>
      </c>
      <c r="AH178" t="e">
        <f t="shared" si="57"/>
        <v>#DIV/0!</v>
      </c>
      <c r="AI178" s="8">
        <v>-1</v>
      </c>
      <c r="AJ178" s="8">
        <v>0.85</v>
      </c>
      <c r="AK178" s="8">
        <v>0.85</v>
      </c>
      <c r="AL178" s="8">
        <v>10.018235206604004</v>
      </c>
      <c r="AM178">
        <f t="shared" si="58"/>
        <v>0.84999999999999987</v>
      </c>
      <c r="AN178">
        <f t="shared" si="59"/>
        <v>2.4777526432267862E-2</v>
      </c>
      <c r="AO178" t="e">
        <f t="shared" si="60"/>
        <v>#DIV/0!</v>
      </c>
      <c r="AP178" t="e">
        <f t="shared" si="61"/>
        <v>#DIV/0!</v>
      </c>
      <c r="AQ178" t="e">
        <f t="shared" si="62"/>
        <v>#DIV/0!</v>
      </c>
      <c r="AR178" s="8">
        <v>1799.728271484375</v>
      </c>
      <c r="AS178" s="8">
        <v>0.5</v>
      </c>
      <c r="AT178" t="e">
        <f t="shared" si="63"/>
        <v>#DIV/0!</v>
      </c>
      <c r="AU178">
        <f t="shared" si="64"/>
        <v>6.2123192735823212</v>
      </c>
      <c r="AV178">
        <f t="shared" si="65"/>
        <v>1.0774157911036484</v>
      </c>
      <c r="AW178">
        <f t="shared" si="66"/>
        <v>24.229608535766602</v>
      </c>
      <c r="AX178" s="8">
        <v>2</v>
      </c>
      <c r="AY178">
        <f t="shared" si="67"/>
        <v>4.644859790802002</v>
      </c>
      <c r="AZ178" s="8">
        <v>1</v>
      </c>
      <c r="BA178">
        <f t="shared" si="68"/>
        <v>9.2897195816040039</v>
      </c>
      <c r="BB178" s="8">
        <v>24.888778686523437</v>
      </c>
      <c r="BC178" s="8">
        <v>24.229608535766602</v>
      </c>
      <c r="BD178" s="8">
        <v>25.138460159301758</v>
      </c>
      <c r="BE178" s="8">
        <v>400.5679931640625</v>
      </c>
      <c r="BF178" s="8">
        <v>378.154296875</v>
      </c>
      <c r="BG178" s="8">
        <v>15.958433151245117</v>
      </c>
      <c r="BH178" s="8">
        <v>19.436101913452148</v>
      </c>
      <c r="BI178" s="8">
        <v>50.925975799560547</v>
      </c>
      <c r="BJ178" s="8">
        <v>62.023784637451172</v>
      </c>
      <c r="BK178" s="8">
        <v>350.32525634765625</v>
      </c>
      <c r="BL178" s="8">
        <v>1800.075439453125</v>
      </c>
      <c r="BM178" s="8">
        <v>613.92755126953125</v>
      </c>
      <c r="BN178" s="8">
        <v>100.79783630371094</v>
      </c>
      <c r="BO178" s="8">
        <v>-4.5408554077148437</v>
      </c>
      <c r="BP178" s="8">
        <v>-1.1759886741638184</v>
      </c>
      <c r="BQ178" s="8">
        <v>0.25</v>
      </c>
      <c r="BR178" s="8">
        <v>-1.355140209197998</v>
      </c>
      <c r="BS178" s="8">
        <v>7.355140209197998</v>
      </c>
      <c r="BT178" s="8">
        <v>1</v>
      </c>
      <c r="BU178" s="8">
        <v>0</v>
      </c>
      <c r="BV178" s="8">
        <v>0.15999999642372131</v>
      </c>
      <c r="BW178" s="8">
        <v>111115</v>
      </c>
      <c r="BX178">
        <f t="shared" si="69"/>
        <v>1.7516262817382811</v>
      </c>
      <c r="BY178">
        <f t="shared" si="70"/>
        <v>6.2123192735823209E-3</v>
      </c>
      <c r="BZ178">
        <f t="shared" si="71"/>
        <v>297.37960853576658</v>
      </c>
      <c r="CA178">
        <f t="shared" si="72"/>
        <v>298.03877868652341</v>
      </c>
      <c r="CB178">
        <f t="shared" si="73"/>
        <v>288.01206387492857</v>
      </c>
      <c r="CC178">
        <f t="shared" si="74"/>
        <v>7.9367088773509717E-2</v>
      </c>
      <c r="CD178">
        <f t="shared" si="75"/>
        <v>3.0365328101580409</v>
      </c>
      <c r="CE178">
        <f t="shared" si="76"/>
        <v>30.124980074063842</v>
      </c>
      <c r="CF178">
        <f t="shared" si="77"/>
        <v>10.688878160611694</v>
      </c>
      <c r="CG178">
        <f t="shared" si="78"/>
        <v>24.55919361114502</v>
      </c>
      <c r="CH178">
        <f t="shared" si="79"/>
        <v>3.0970675130755816</v>
      </c>
      <c r="CI178">
        <f t="shared" si="80"/>
        <v>0.56679237522624148</v>
      </c>
      <c r="CJ178">
        <f t="shared" si="81"/>
        <v>1.9591170190543925</v>
      </c>
      <c r="CK178">
        <f t="shared" si="82"/>
        <v>1.1379504940211891</v>
      </c>
      <c r="CL178">
        <f t="shared" si="83"/>
        <v>0.35737966822584621</v>
      </c>
      <c r="CM178">
        <f t="shared" si="84"/>
        <v>27.139268292912153</v>
      </c>
      <c r="CN178">
        <f t="shared" si="85"/>
        <v>0.71199654313417382</v>
      </c>
      <c r="CO178">
        <f t="shared" si="86"/>
        <v>65.836477461288439</v>
      </c>
      <c r="CP178">
        <f t="shared" si="87"/>
        <v>372.79028934833383</v>
      </c>
      <c r="CQ178">
        <f t="shared" si="88"/>
        <v>6.5186882196986221E-2</v>
      </c>
      <c r="CR178">
        <f t="shared" si="89"/>
        <v>0</v>
      </c>
      <c r="CS178">
        <f t="shared" si="90"/>
        <v>1530.0641235351561</v>
      </c>
      <c r="CT178">
        <f t="shared" si="91"/>
        <v>0</v>
      </c>
      <c r="CU178" t="e">
        <f t="shared" si="92"/>
        <v>#DIV/0!</v>
      </c>
      <c r="CV178" t="e">
        <f t="shared" si="93"/>
        <v>#DIV/0!</v>
      </c>
    </row>
    <row r="179" spans="1:100" x14ac:dyDescent="0.3">
      <c r="A179" s="4" t="str">
        <f>VLOOKUP(B179,ListCodeMtrx!A$1:B$91,2,TRUE)</f>
        <v>M25</v>
      </c>
      <c r="B179">
        <v>25</v>
      </c>
      <c r="C179" s="10">
        <v>25</v>
      </c>
      <c r="D179" s="10">
        <v>1</v>
      </c>
      <c r="E179" s="10">
        <v>5</v>
      </c>
      <c r="F179" s="1">
        <v>69</v>
      </c>
      <c r="G179" s="3">
        <v>41313</v>
      </c>
      <c r="H179" s="11">
        <v>1</v>
      </c>
      <c r="I179" s="11">
        <v>177.22952789898994</v>
      </c>
      <c r="J179" s="11">
        <v>2.1073971816739108</v>
      </c>
      <c r="K179" s="11">
        <v>166.52730539473905</v>
      </c>
      <c r="L179" s="11">
        <v>258.16699341084575</v>
      </c>
      <c r="M179" s="1">
        <v>46.8</v>
      </c>
      <c r="N179" s="8">
        <v>53</v>
      </c>
      <c r="O179" s="8" t="s">
        <v>364</v>
      </c>
      <c r="P179" s="12">
        <v>0.16111111111111112</v>
      </c>
      <c r="Q179" s="12">
        <f t="shared" si="94"/>
        <v>0.56084490740740733</v>
      </c>
      <c r="R179" s="8">
        <v>12975</v>
      </c>
      <c r="S179" s="8">
        <v>0</v>
      </c>
      <c r="T179" s="13">
        <v>800</v>
      </c>
      <c r="U179" s="14">
        <f t="shared" si="52"/>
        <v>51.922386649719094</v>
      </c>
      <c r="V179" s="14">
        <f t="shared" si="53"/>
        <v>0.54925469199282362</v>
      </c>
      <c r="W179" s="14">
        <f t="shared" si="54"/>
        <v>597.2667891773458</v>
      </c>
      <c r="X179" s="15">
        <v>24.298177719116211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t="e">
        <f t="shared" si="55"/>
        <v>#DIV/0!</v>
      </c>
      <c r="AG179" t="e">
        <f t="shared" si="56"/>
        <v>#DIV/0!</v>
      </c>
      <c r="AH179" t="e">
        <f t="shared" si="57"/>
        <v>#DIV/0!</v>
      </c>
      <c r="AI179" s="8">
        <v>-1</v>
      </c>
      <c r="AJ179" s="8">
        <v>0.85</v>
      </c>
      <c r="AK179" s="8">
        <v>0.85</v>
      </c>
      <c r="AL179" s="8">
        <v>10.018235206604004</v>
      </c>
      <c r="AM179">
        <f t="shared" si="58"/>
        <v>0.84999999999999987</v>
      </c>
      <c r="AN179">
        <f t="shared" si="59"/>
        <v>3.4581010170931438E-2</v>
      </c>
      <c r="AO179" t="e">
        <f t="shared" si="60"/>
        <v>#DIV/0!</v>
      </c>
      <c r="AP179" t="e">
        <f t="shared" si="61"/>
        <v>#DIV/0!</v>
      </c>
      <c r="AQ179" t="e">
        <f t="shared" si="62"/>
        <v>#DIV/0!</v>
      </c>
      <c r="AR179" s="8">
        <v>1799.728271484375</v>
      </c>
      <c r="AS179" s="8">
        <v>0.5</v>
      </c>
      <c r="AT179" t="e">
        <f t="shared" si="63"/>
        <v>#DIV/0!</v>
      </c>
      <c r="AU179">
        <f t="shared" si="64"/>
        <v>5.8441936350028367</v>
      </c>
      <c r="AV179">
        <f t="shared" si="65"/>
        <v>1.1077709049336444</v>
      </c>
      <c r="AW179">
        <f t="shared" si="66"/>
        <v>24.298177719116211</v>
      </c>
      <c r="AX179" s="8">
        <v>2</v>
      </c>
      <c r="AY179">
        <f t="shared" si="67"/>
        <v>4.644859790802002</v>
      </c>
      <c r="AZ179" s="8">
        <v>1</v>
      </c>
      <c r="BA179">
        <f t="shared" si="68"/>
        <v>9.2897195816040039</v>
      </c>
      <c r="BB179" s="8">
        <v>24.873048782348633</v>
      </c>
      <c r="BC179" s="8">
        <v>24.298177719116211</v>
      </c>
      <c r="BD179" s="8">
        <v>25.138019561767578</v>
      </c>
      <c r="BE179" s="8">
        <v>800.59039306640625</v>
      </c>
      <c r="BF179" s="8">
        <v>768.38916015625</v>
      </c>
      <c r="BG179" s="8">
        <v>15.987937927246094</v>
      </c>
      <c r="BH179" s="8">
        <v>19.259626388549805</v>
      </c>
      <c r="BI179" s="8">
        <v>51.066497802734375</v>
      </c>
      <c r="BJ179" s="8">
        <v>61.5164794921875</v>
      </c>
      <c r="BK179" s="8">
        <v>350.37789916992187</v>
      </c>
      <c r="BL179" s="8">
        <v>1800.457275390625</v>
      </c>
      <c r="BM179" s="8">
        <v>545.78839111328125</v>
      </c>
      <c r="BN179" s="8">
        <v>100.79479217529297</v>
      </c>
      <c r="BO179" s="8">
        <v>-14.998863220214844</v>
      </c>
      <c r="BP179" s="8">
        <v>-1.0887751579284668</v>
      </c>
      <c r="BQ179" s="8">
        <v>0.25</v>
      </c>
      <c r="BR179" s="8">
        <v>-1.355140209197998</v>
      </c>
      <c r="BS179" s="8">
        <v>7.355140209197998</v>
      </c>
      <c r="BT179" s="8">
        <v>1</v>
      </c>
      <c r="BU179" s="8">
        <v>0</v>
      </c>
      <c r="BV179" s="8">
        <v>0.15999999642372131</v>
      </c>
      <c r="BW179" s="8">
        <v>111115</v>
      </c>
      <c r="BX179">
        <f t="shared" si="69"/>
        <v>1.7518894958496092</v>
      </c>
      <c r="BY179">
        <f t="shared" si="70"/>
        <v>5.8441936350028369E-3</v>
      </c>
      <c r="BZ179">
        <f t="shared" si="71"/>
        <v>297.44817771911619</v>
      </c>
      <c r="CA179">
        <f t="shared" si="72"/>
        <v>298.02304878234861</v>
      </c>
      <c r="CB179">
        <f t="shared" si="73"/>
        <v>288.07315762356302</v>
      </c>
      <c r="CC179">
        <f t="shared" si="74"/>
        <v>0.13587065462935563</v>
      </c>
      <c r="CD179">
        <f t="shared" si="75"/>
        <v>3.0490409441413102</v>
      </c>
      <c r="CE179">
        <f t="shared" si="76"/>
        <v>30.249984928176652</v>
      </c>
      <c r="CF179">
        <f t="shared" si="77"/>
        <v>10.990358539626847</v>
      </c>
      <c r="CG179">
        <f t="shared" si="78"/>
        <v>24.585613250732422</v>
      </c>
      <c r="CH179">
        <f t="shared" si="79"/>
        <v>3.1019653422701885</v>
      </c>
      <c r="CI179">
        <f t="shared" si="80"/>
        <v>0.51859288637293288</v>
      </c>
      <c r="CJ179">
        <f t="shared" si="81"/>
        <v>1.9412700392076658</v>
      </c>
      <c r="CK179">
        <f t="shared" si="82"/>
        <v>1.1606953030625227</v>
      </c>
      <c r="CL179">
        <f t="shared" si="83"/>
        <v>0.32674258329415967</v>
      </c>
      <c r="CM179">
        <f t="shared" si="84"/>
        <v>60.201381888335092</v>
      </c>
      <c r="CN179">
        <f t="shared" si="85"/>
        <v>0.77729726048698178</v>
      </c>
      <c r="CO179">
        <f t="shared" si="86"/>
        <v>64.825684172227412</v>
      </c>
      <c r="CP179">
        <f t="shared" si="87"/>
        <v>760.84369859937726</v>
      </c>
      <c r="CQ179">
        <f t="shared" si="88"/>
        <v>4.4239102520257402E-2</v>
      </c>
      <c r="CR179">
        <f t="shared" si="89"/>
        <v>0</v>
      </c>
      <c r="CS179">
        <f t="shared" si="90"/>
        <v>1530.388684082031</v>
      </c>
      <c r="CT179">
        <f t="shared" si="91"/>
        <v>0</v>
      </c>
      <c r="CU179" t="e">
        <f t="shared" si="92"/>
        <v>#DIV/0!</v>
      </c>
      <c r="CV179" t="e">
        <f t="shared" si="93"/>
        <v>#DIV/0!</v>
      </c>
    </row>
    <row r="180" spans="1:100" x14ac:dyDescent="0.3">
      <c r="A180" s="4" t="str">
        <f>VLOOKUP(B180,ListCodeMtrx!A$1:B$91,2,TRUE)</f>
        <v>M25</v>
      </c>
      <c r="B180" s="5">
        <v>25</v>
      </c>
      <c r="C180" s="10">
        <v>25</v>
      </c>
      <c r="D180" s="10">
        <v>1</v>
      </c>
      <c r="E180" s="10">
        <v>5</v>
      </c>
      <c r="F180" s="1">
        <v>69</v>
      </c>
      <c r="G180" s="17">
        <v>41313</v>
      </c>
      <c r="H180" s="11">
        <v>1</v>
      </c>
      <c r="I180" s="11">
        <v>177.22952789898994</v>
      </c>
      <c r="J180" s="11">
        <v>2.1073971816739108</v>
      </c>
      <c r="K180" s="11">
        <v>166.52730539473905</v>
      </c>
      <c r="L180" s="11">
        <v>258.16699341084575</v>
      </c>
      <c r="M180" s="1">
        <v>46.8</v>
      </c>
      <c r="N180" s="19">
        <v>54</v>
      </c>
      <c r="O180" s="19" t="s">
        <v>365</v>
      </c>
      <c r="P180" s="12">
        <v>0.16111111111111112</v>
      </c>
      <c r="Q180" s="12">
        <f t="shared" si="94"/>
        <v>0.56289351851851854</v>
      </c>
      <c r="R180" s="19">
        <v>13143.5</v>
      </c>
      <c r="S180" s="19">
        <v>0</v>
      </c>
      <c r="T180" s="21">
        <v>400</v>
      </c>
      <c r="U180" s="5">
        <f t="shared" si="52"/>
        <v>34.942875885577266</v>
      </c>
      <c r="V180" s="5">
        <f t="shared" si="53"/>
        <v>0.5102628803324728</v>
      </c>
      <c r="W180" s="5">
        <f t="shared" si="54"/>
        <v>257.41706324546948</v>
      </c>
      <c r="X180" s="5">
        <v>24.386920928955078</v>
      </c>
      <c r="Y180" s="19">
        <v>9</v>
      </c>
      <c r="Z180" s="19">
        <v>9</v>
      </c>
      <c r="AA180" s="19">
        <v>0</v>
      </c>
      <c r="AB180" s="19">
        <v>0</v>
      </c>
      <c r="AC180" s="19">
        <v>285.093017578125</v>
      </c>
      <c r="AD180" s="19">
        <v>587.57354736328125</v>
      </c>
      <c r="AE180" s="19">
        <v>381.998291015625</v>
      </c>
      <c r="AF180" s="5" t="e">
        <f t="shared" si="55"/>
        <v>#DIV/0!</v>
      </c>
      <c r="AG180" s="5">
        <f t="shared" si="56"/>
        <v>0.51479603045870359</v>
      </c>
      <c r="AH180" s="5">
        <f t="shared" si="57"/>
        <v>0.34987153058569276</v>
      </c>
      <c r="AI180" s="19">
        <v>-1</v>
      </c>
      <c r="AJ180" s="19">
        <v>0.85</v>
      </c>
      <c r="AK180" s="19">
        <v>0.85</v>
      </c>
      <c r="AL180" s="19">
        <v>9.7839221954345703</v>
      </c>
      <c r="AM180" s="5">
        <f t="shared" si="58"/>
        <v>0.84999999999999987</v>
      </c>
      <c r="AN180" s="5">
        <f t="shared" si="59"/>
        <v>2.3480846160018751E-2</v>
      </c>
      <c r="AO180" s="5">
        <f t="shared" si="60"/>
        <v>0.67963136831871729</v>
      </c>
      <c r="AP180" s="5">
        <f t="shared" si="61"/>
        <v>2.0609889093557561</v>
      </c>
      <c r="AQ180" s="5">
        <f t="shared" si="62"/>
        <v>-1</v>
      </c>
      <c r="AR180" s="19">
        <v>1800.86083984375</v>
      </c>
      <c r="AS180" s="19">
        <v>0.5</v>
      </c>
      <c r="AT180" s="5">
        <f t="shared" si="63"/>
        <v>267.77972382338675</v>
      </c>
      <c r="AU180" s="5">
        <f t="shared" si="64"/>
        <v>5.6154325595625769</v>
      </c>
      <c r="AV180" s="5">
        <f t="shared" si="65"/>
        <v>1.1412383111823678</v>
      </c>
      <c r="AW180" s="5">
        <f t="shared" si="66"/>
        <v>24.386920928955078</v>
      </c>
      <c r="AX180" s="19">
        <v>2</v>
      </c>
      <c r="AY180" s="5">
        <f t="shared" si="67"/>
        <v>4.644859790802002</v>
      </c>
      <c r="AZ180" s="19">
        <v>1</v>
      </c>
      <c r="BA180" s="5">
        <f t="shared" si="68"/>
        <v>9.2897195816040039</v>
      </c>
      <c r="BB180" s="19">
        <v>24.858230590820313</v>
      </c>
      <c r="BC180" s="19">
        <v>24.386920928955078</v>
      </c>
      <c r="BD180" s="19">
        <v>25.137500762939453</v>
      </c>
      <c r="BE180" s="19">
        <v>399.15093994140625</v>
      </c>
      <c r="BF180" s="19">
        <v>377.99575805664062</v>
      </c>
      <c r="BG180" s="19">
        <v>15.944577217102051</v>
      </c>
      <c r="BH180" s="19">
        <v>19.088415145874023</v>
      </c>
      <c r="BI180" s="19">
        <v>50.974246978759766</v>
      </c>
      <c r="BJ180" s="19">
        <v>61.024986267089844</v>
      </c>
      <c r="BK180" s="19">
        <v>350.41519165039063</v>
      </c>
      <c r="BL180" s="19">
        <v>1800.86083984375</v>
      </c>
      <c r="BM180" s="19">
        <v>496.5848388671875</v>
      </c>
      <c r="BN180" s="19">
        <v>100.79714202880859</v>
      </c>
      <c r="BO180" s="19">
        <v>-4.5918502807617187</v>
      </c>
      <c r="BP180" s="19">
        <v>-1.1473727226257324</v>
      </c>
      <c r="BQ180" s="19">
        <v>0.25</v>
      </c>
      <c r="BR180" s="19">
        <v>-1.355140209197998</v>
      </c>
      <c r="BS180" s="19">
        <v>7.355140209197998</v>
      </c>
      <c r="BT180" s="19">
        <v>1</v>
      </c>
      <c r="BU180" s="19">
        <v>0</v>
      </c>
      <c r="BV180" s="19">
        <v>0.15999999642372131</v>
      </c>
      <c r="BW180" s="19">
        <v>111115</v>
      </c>
      <c r="BX180" s="5">
        <f t="shared" si="69"/>
        <v>1.7520759582519529</v>
      </c>
      <c r="BY180" s="5">
        <f t="shared" si="70"/>
        <v>5.6154325595625769E-3</v>
      </c>
      <c r="BZ180" s="5">
        <f t="shared" si="71"/>
        <v>297.53692092895506</v>
      </c>
      <c r="CA180" s="5">
        <f t="shared" si="72"/>
        <v>298.00823059082029</v>
      </c>
      <c r="CB180" s="5">
        <f t="shared" si="73"/>
        <v>288.13772793461976</v>
      </c>
      <c r="CC180" s="5">
        <f t="shared" si="74"/>
        <v>0.16893488207865448</v>
      </c>
      <c r="CD180" s="5">
        <f t="shared" si="75"/>
        <v>3.0652960037458929</v>
      </c>
      <c r="CE180" s="5">
        <f t="shared" si="76"/>
        <v>30.41054480363945</v>
      </c>
      <c r="CF180" s="5">
        <f t="shared" si="77"/>
        <v>11.322129657765426</v>
      </c>
      <c r="CG180" s="5">
        <f t="shared" si="78"/>
        <v>24.622575759887695</v>
      </c>
      <c r="CH180" s="5">
        <f t="shared" si="79"/>
        <v>3.1088290323303891</v>
      </c>
      <c r="CI180" s="5">
        <f t="shared" si="80"/>
        <v>0.48369464839364307</v>
      </c>
      <c r="CJ180" s="5">
        <f t="shared" si="81"/>
        <v>1.9240576925635251</v>
      </c>
      <c r="CK180" s="5">
        <f t="shared" si="82"/>
        <v>1.184771339766864</v>
      </c>
      <c r="CL180" s="5">
        <f t="shared" si="83"/>
        <v>0.30458892315797675</v>
      </c>
      <c r="CM180" s="5">
        <f t="shared" si="84"/>
        <v>25.946904284592392</v>
      </c>
      <c r="CN180" s="5">
        <f t="shared" si="85"/>
        <v>0.68100516410265355</v>
      </c>
      <c r="CO180" s="5">
        <f t="shared" si="86"/>
        <v>63.81196189031175</v>
      </c>
      <c r="CP180" s="5">
        <f t="shared" si="87"/>
        <v>372.91779181329531</v>
      </c>
      <c r="CQ180" s="5">
        <f t="shared" si="88"/>
        <v>5.9792627579021665E-2</v>
      </c>
      <c r="CR180" s="5">
        <f t="shared" si="89"/>
        <v>0</v>
      </c>
      <c r="CS180" s="5">
        <f t="shared" si="90"/>
        <v>1530.7317138671872</v>
      </c>
      <c r="CT180" s="5">
        <f t="shared" si="91"/>
        <v>302.48052978515625</v>
      </c>
      <c r="CU180" s="5">
        <f t="shared" si="92"/>
        <v>0.34987153058569276</v>
      </c>
      <c r="CV180" s="5" t="e">
        <f t="shared" si="93"/>
        <v>#DIV/0!</v>
      </c>
    </row>
    <row r="181" spans="1:100" s="5" customFormat="1" hidden="1" x14ac:dyDescent="0.3">
      <c r="A181" s="4" t="str">
        <f>VLOOKUP(B181,ListCodeMtrx!A$1:B$91,2,TRUE)</f>
        <v>M76</v>
      </c>
      <c r="B181">
        <v>76</v>
      </c>
      <c r="C181" s="10">
        <v>22</v>
      </c>
      <c r="D181" s="10">
        <v>3</v>
      </c>
      <c r="E181" s="10">
        <v>4</v>
      </c>
      <c r="F181" s="1">
        <v>69</v>
      </c>
      <c r="G181" s="3">
        <v>41313</v>
      </c>
      <c r="H181" s="11">
        <v>1</v>
      </c>
      <c r="I181" s="11">
        <v>151.97976214455051</v>
      </c>
      <c r="J181" s="11">
        <v>1.9676923055355926</v>
      </c>
      <c r="K181" s="11">
        <v>143.65405572798156</v>
      </c>
      <c r="L181" s="11">
        <v>209.28928587931739</v>
      </c>
      <c r="M181" s="1">
        <v>42.6</v>
      </c>
      <c r="N181" s="8">
        <v>55</v>
      </c>
      <c r="O181" s="8" t="s">
        <v>366</v>
      </c>
      <c r="P181" s="12">
        <v>0.16111111111111112</v>
      </c>
      <c r="Q181" s="12">
        <f t="shared" si="94"/>
        <v>0.56759259259259254</v>
      </c>
      <c r="R181" s="8">
        <v>13558</v>
      </c>
      <c r="S181" s="8">
        <v>0</v>
      </c>
      <c r="T181" s="13" t="s">
        <v>747</v>
      </c>
      <c r="U181">
        <f t="shared" si="52"/>
        <v>31.775192616812646</v>
      </c>
      <c r="V181">
        <f t="shared" si="53"/>
        <v>0.56699919063941728</v>
      </c>
      <c r="W181">
        <f t="shared" si="54"/>
        <v>280.28071015831256</v>
      </c>
      <c r="X181">
        <v>24.407295227050781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t="e">
        <f t="shared" si="55"/>
        <v>#DIV/0!</v>
      </c>
      <c r="AG181" t="e">
        <f t="shared" si="56"/>
        <v>#DIV/0!</v>
      </c>
      <c r="AH181" t="e">
        <f t="shared" si="57"/>
        <v>#DIV/0!</v>
      </c>
      <c r="AI181" s="8">
        <v>-1</v>
      </c>
      <c r="AJ181" s="8">
        <v>0.85</v>
      </c>
      <c r="AK181" s="8">
        <v>0.85</v>
      </c>
      <c r="AL181" s="8">
        <v>9.7839221954345703</v>
      </c>
      <c r="AM181">
        <f t="shared" si="58"/>
        <v>0.84999999999999987</v>
      </c>
      <c r="AN181">
        <f t="shared" si="59"/>
        <v>2.1401800147242626E-2</v>
      </c>
      <c r="AO181" t="e">
        <f t="shared" si="60"/>
        <v>#DIV/0!</v>
      </c>
      <c r="AP181" t="e">
        <f t="shared" si="61"/>
        <v>#DIV/0!</v>
      </c>
      <c r="AQ181" t="e">
        <f t="shared" si="62"/>
        <v>#DIV/0!</v>
      </c>
      <c r="AR181" s="8">
        <v>1800.86083984375</v>
      </c>
      <c r="AS181" s="8">
        <v>0.5</v>
      </c>
      <c r="AT181" t="e">
        <f t="shared" si="63"/>
        <v>#DIV/0!</v>
      </c>
      <c r="AU181">
        <f t="shared" si="64"/>
        <v>6.028772970711012</v>
      </c>
      <c r="AV181">
        <f t="shared" si="65"/>
        <v>1.1087229250992738</v>
      </c>
      <c r="AW181">
        <f t="shared" si="66"/>
        <v>24.407295227050781</v>
      </c>
      <c r="AX181" s="8">
        <v>2</v>
      </c>
      <c r="AY181">
        <f t="shared" si="67"/>
        <v>4.644859790802002</v>
      </c>
      <c r="AZ181" s="8">
        <v>1</v>
      </c>
      <c r="BA181">
        <f t="shared" si="68"/>
        <v>9.2897195816040039</v>
      </c>
      <c r="BB181" s="8">
        <v>24.922634124755859</v>
      </c>
      <c r="BC181" s="8">
        <v>24.407295227050781</v>
      </c>
      <c r="BD181" s="8">
        <v>25.137956619262695</v>
      </c>
      <c r="BE181" s="8">
        <v>399.9949951171875</v>
      </c>
      <c r="BF181" s="8">
        <v>380.5472412109375</v>
      </c>
      <c r="BG181" s="8">
        <v>16.074951171875</v>
      </c>
      <c r="BH181" s="8">
        <v>19.449405670166016</v>
      </c>
      <c r="BI181" s="8">
        <v>51.190578460693359</v>
      </c>
      <c r="BJ181" s="8">
        <v>61.936508178710937</v>
      </c>
      <c r="BK181" s="8">
        <v>350.36874389648437</v>
      </c>
      <c r="BL181" s="8">
        <v>1801.6732177734375</v>
      </c>
      <c r="BM181" s="8">
        <v>724.4700927734375</v>
      </c>
      <c r="BN181" s="8">
        <v>100.79051971435547</v>
      </c>
      <c r="BO181" s="8">
        <v>-4.4749374389648437</v>
      </c>
      <c r="BP181" s="8">
        <v>-1.1745028495788574</v>
      </c>
      <c r="BQ181" s="8">
        <v>0.25</v>
      </c>
      <c r="BR181" s="8">
        <v>-1.355140209197998</v>
      </c>
      <c r="BS181" s="8">
        <v>7.355140209197998</v>
      </c>
      <c r="BT181" s="8">
        <v>1</v>
      </c>
      <c r="BU181" s="8">
        <v>0</v>
      </c>
      <c r="BV181" s="8">
        <v>0.15999999642372131</v>
      </c>
      <c r="BW181" s="8">
        <v>111115</v>
      </c>
      <c r="BX181">
        <f t="shared" si="69"/>
        <v>1.7518437194824217</v>
      </c>
      <c r="BY181">
        <f t="shared" si="70"/>
        <v>6.0287729707110124E-3</v>
      </c>
      <c r="BZ181">
        <f t="shared" si="71"/>
        <v>297.55729522705076</v>
      </c>
      <c r="CA181">
        <f t="shared" si="72"/>
        <v>298.07263412475584</v>
      </c>
      <c r="CB181">
        <f t="shared" si="73"/>
        <v>288.26770840046447</v>
      </c>
      <c r="CC181">
        <f t="shared" si="74"/>
        <v>0.10411891250256392</v>
      </c>
      <c r="CD181">
        <f t="shared" si="75"/>
        <v>3.0690386307306388</v>
      </c>
      <c r="CE181">
        <f t="shared" si="76"/>
        <v>30.449675618584191</v>
      </c>
      <c r="CF181">
        <f t="shared" si="77"/>
        <v>11.000269948418175</v>
      </c>
      <c r="CG181">
        <f t="shared" si="78"/>
        <v>24.66496467590332</v>
      </c>
      <c r="CH181">
        <f t="shared" si="79"/>
        <v>3.1167167071532886</v>
      </c>
      <c r="CI181">
        <f t="shared" si="80"/>
        <v>0.53438305441657341</v>
      </c>
      <c r="CJ181">
        <f t="shared" si="81"/>
        <v>1.9603157056313649</v>
      </c>
      <c r="CK181">
        <f t="shared" si="82"/>
        <v>1.1564010015219237</v>
      </c>
      <c r="CL181">
        <f t="shared" si="83"/>
        <v>0.33677422673416868</v>
      </c>
      <c r="CM181">
        <f t="shared" si="84"/>
        <v>28.249638442764955</v>
      </c>
      <c r="CN181">
        <f t="shared" si="85"/>
        <v>0.73652014731845827</v>
      </c>
      <c r="CO181">
        <f t="shared" si="86"/>
        <v>65.080837402109367</v>
      </c>
      <c r="CP181">
        <f t="shared" si="87"/>
        <v>375.92960882108116</v>
      </c>
      <c r="CQ181">
        <f t="shared" si="88"/>
        <v>5.5009131911706019E-2</v>
      </c>
      <c r="CR181">
        <f t="shared" si="89"/>
        <v>0</v>
      </c>
      <c r="CS181">
        <f t="shared" si="90"/>
        <v>1531.4222351074216</v>
      </c>
      <c r="CT181">
        <f t="shared" si="91"/>
        <v>0</v>
      </c>
      <c r="CU181" t="e">
        <f t="shared" si="92"/>
        <v>#DIV/0!</v>
      </c>
      <c r="CV181" t="e">
        <f t="shared" si="93"/>
        <v>#DIV/0!</v>
      </c>
    </row>
    <row r="182" spans="1:100" x14ac:dyDescent="0.3">
      <c r="A182" s="4" t="str">
        <f>VLOOKUP(B182,ListCodeMtrx!A$1:B$91,2,TRUE)</f>
        <v>M76</v>
      </c>
      <c r="B182">
        <v>76</v>
      </c>
      <c r="C182" s="10">
        <v>22</v>
      </c>
      <c r="D182" s="10">
        <v>3</v>
      </c>
      <c r="E182" s="10">
        <v>4</v>
      </c>
      <c r="F182" s="1">
        <v>69</v>
      </c>
      <c r="G182" s="3">
        <v>41313</v>
      </c>
      <c r="H182" s="11">
        <v>1</v>
      </c>
      <c r="I182" s="11">
        <v>151.97976214455051</v>
      </c>
      <c r="J182" s="11">
        <v>1.9676923055355926</v>
      </c>
      <c r="K182" s="11">
        <v>143.65405572798156</v>
      </c>
      <c r="L182" s="11">
        <v>209.28928587931739</v>
      </c>
      <c r="M182" s="1">
        <v>42.6</v>
      </c>
      <c r="N182" s="8">
        <v>56</v>
      </c>
      <c r="O182" s="8" t="s">
        <v>367</v>
      </c>
      <c r="P182" s="12">
        <v>0.16111111111111112</v>
      </c>
      <c r="Q182" s="12">
        <f t="shared" si="94"/>
        <v>0.56959490740740737</v>
      </c>
      <c r="R182" s="8">
        <v>13731</v>
      </c>
      <c r="S182" s="8">
        <v>0</v>
      </c>
      <c r="T182" s="13">
        <v>50</v>
      </c>
      <c r="U182" s="14">
        <f t="shared" si="52"/>
        <v>-0.69366782129454763</v>
      </c>
      <c r="V182" s="14">
        <f t="shared" si="53"/>
        <v>0.56102279721787607</v>
      </c>
      <c r="W182" s="14">
        <f t="shared" si="54"/>
        <v>49.404674199414679</v>
      </c>
      <c r="X182" s="15">
        <v>24.521152496337891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t="e">
        <f t="shared" si="55"/>
        <v>#DIV/0!</v>
      </c>
      <c r="AG182" t="e">
        <f t="shared" si="56"/>
        <v>#DIV/0!</v>
      </c>
      <c r="AH182" t="e">
        <f t="shared" si="57"/>
        <v>#DIV/0!</v>
      </c>
      <c r="AI182" s="8">
        <v>-1</v>
      </c>
      <c r="AJ182" s="8">
        <v>0.85</v>
      </c>
      <c r="AK182" s="8">
        <v>0.85</v>
      </c>
      <c r="AL182" s="8">
        <v>9.7839221954345703</v>
      </c>
      <c r="AM182">
        <f t="shared" si="58"/>
        <v>0.84999999999999987</v>
      </c>
      <c r="AN182">
        <f t="shared" si="59"/>
        <v>2.0005906393011374E-4</v>
      </c>
      <c r="AO182" t="e">
        <f t="shared" si="60"/>
        <v>#DIV/0!</v>
      </c>
      <c r="AP182" t="e">
        <f t="shared" si="61"/>
        <v>#DIV/0!</v>
      </c>
      <c r="AQ182" t="e">
        <f t="shared" si="62"/>
        <v>#DIV/0!</v>
      </c>
      <c r="AR182" s="8">
        <v>1800.86083984375</v>
      </c>
      <c r="AS182" s="8">
        <v>0.5</v>
      </c>
      <c r="AT182" t="e">
        <f t="shared" si="63"/>
        <v>#DIV/0!</v>
      </c>
      <c r="AU182">
        <f t="shared" si="64"/>
        <v>6.0678785746337667</v>
      </c>
      <c r="AV182">
        <f t="shared" si="65"/>
        <v>1.1269670771915234</v>
      </c>
      <c r="AW182">
        <f t="shared" si="66"/>
        <v>24.521152496337891</v>
      </c>
      <c r="AX182" s="8">
        <v>2</v>
      </c>
      <c r="AY182">
        <f t="shared" si="67"/>
        <v>4.644859790802002</v>
      </c>
      <c r="AZ182" s="8">
        <v>1</v>
      </c>
      <c r="BA182">
        <f t="shared" si="68"/>
        <v>9.2897195816040039</v>
      </c>
      <c r="BB182" s="8">
        <v>24.923738479614258</v>
      </c>
      <c r="BC182" s="8">
        <v>24.521152496337891</v>
      </c>
      <c r="BD182" s="8">
        <v>25.139310836791992</v>
      </c>
      <c r="BE182" s="8">
        <v>47.983425140380859</v>
      </c>
      <c r="BF182" s="8">
        <v>48.212398529052734</v>
      </c>
      <c r="BG182" s="8">
        <v>16.080600738525391</v>
      </c>
      <c r="BH182" s="8">
        <v>19.476888656616211</v>
      </c>
      <c r="BI182" s="8">
        <v>51.204521179199219</v>
      </c>
      <c r="BJ182" s="8">
        <v>62.019126892089844</v>
      </c>
      <c r="BK182" s="8">
        <v>350.36459350585937</v>
      </c>
      <c r="BL182" s="8">
        <v>1801.4219970703125</v>
      </c>
      <c r="BM182" s="8">
        <v>653.915283203125</v>
      </c>
      <c r="BN182" s="8">
        <v>100.78919982910156</v>
      </c>
      <c r="BO182" s="8">
        <v>0.84036636352539063</v>
      </c>
      <c r="BP182" s="8">
        <v>-1.267941951751709</v>
      </c>
      <c r="BQ182" s="8">
        <v>0.25</v>
      </c>
      <c r="BR182" s="8">
        <v>-1.355140209197998</v>
      </c>
      <c r="BS182" s="8">
        <v>7.355140209197998</v>
      </c>
      <c r="BT182" s="8">
        <v>1</v>
      </c>
      <c r="BU182" s="8">
        <v>0</v>
      </c>
      <c r="BV182" s="8">
        <v>0.15999999642372131</v>
      </c>
      <c r="BW182" s="8">
        <v>111135</v>
      </c>
      <c r="BX182">
        <f t="shared" si="69"/>
        <v>1.7518229675292967</v>
      </c>
      <c r="BY182">
        <f t="shared" si="70"/>
        <v>6.0678785746337664E-3</v>
      </c>
      <c r="BZ182">
        <f t="shared" si="71"/>
        <v>297.67115249633787</v>
      </c>
      <c r="CA182">
        <f t="shared" si="72"/>
        <v>298.07373847961424</v>
      </c>
      <c r="CB182">
        <f t="shared" si="73"/>
        <v>288.22751308886291</v>
      </c>
      <c r="CC182">
        <f t="shared" si="74"/>
        <v>9.2895673003671575E-2</v>
      </c>
      <c r="CD182">
        <f t="shared" si="75"/>
        <v>3.0900271000523762</v>
      </c>
      <c r="CE182">
        <f t="shared" si="76"/>
        <v>30.658315625997968</v>
      </c>
      <c r="CF182">
        <f t="shared" si="77"/>
        <v>11.181426969381757</v>
      </c>
      <c r="CG182">
        <f t="shared" si="78"/>
        <v>24.722445487976074</v>
      </c>
      <c r="CH182">
        <f t="shared" si="79"/>
        <v>3.1274406013335878</v>
      </c>
      <c r="CI182">
        <f t="shared" si="80"/>
        <v>0.52907123794505984</v>
      </c>
      <c r="CJ182">
        <f t="shared" si="81"/>
        <v>1.9630600228608528</v>
      </c>
      <c r="CK182">
        <f t="shared" si="82"/>
        <v>1.164380578472735</v>
      </c>
      <c r="CL182">
        <f t="shared" si="83"/>
        <v>0.33339902768468604</v>
      </c>
      <c r="CM182">
        <f t="shared" si="84"/>
        <v>4.9794575803764651</v>
      </c>
      <c r="CN182">
        <f t="shared" si="85"/>
        <v>1.0247296485289668</v>
      </c>
      <c r="CO182">
        <f t="shared" si="86"/>
        <v>64.721664889399605</v>
      </c>
      <c r="CP182">
        <f t="shared" si="87"/>
        <v>48.313203677208342</v>
      </c>
      <c r="CQ182">
        <f t="shared" si="88"/>
        <v>-9.2925603887379811E-3</v>
      </c>
      <c r="CR182">
        <f t="shared" si="89"/>
        <v>0</v>
      </c>
      <c r="CS182">
        <f t="shared" si="90"/>
        <v>1531.2086975097654</v>
      </c>
      <c r="CT182">
        <f t="shared" si="91"/>
        <v>0</v>
      </c>
      <c r="CU182" t="e">
        <f t="shared" si="92"/>
        <v>#DIV/0!</v>
      </c>
      <c r="CV182" t="e">
        <f t="shared" si="93"/>
        <v>#DIV/0!</v>
      </c>
    </row>
    <row r="183" spans="1:100" x14ac:dyDescent="0.3">
      <c r="A183" s="4" t="str">
        <f>VLOOKUP(B183,ListCodeMtrx!A$1:B$91,2,TRUE)</f>
        <v>M76</v>
      </c>
      <c r="B183">
        <v>76</v>
      </c>
      <c r="C183" s="10">
        <v>22</v>
      </c>
      <c r="D183" s="10">
        <v>3</v>
      </c>
      <c r="E183" s="10">
        <v>4</v>
      </c>
      <c r="F183" s="1">
        <v>69</v>
      </c>
      <c r="G183" s="3">
        <v>41313</v>
      </c>
      <c r="H183" s="11">
        <v>1</v>
      </c>
      <c r="I183" s="11">
        <v>151.97976214455051</v>
      </c>
      <c r="J183" s="11">
        <v>1.9676923055355926</v>
      </c>
      <c r="K183" s="11">
        <v>143.65405572798156</v>
      </c>
      <c r="L183" s="11">
        <v>209.28928587931739</v>
      </c>
      <c r="M183" s="1">
        <v>42.6</v>
      </c>
      <c r="N183" s="8">
        <v>57</v>
      </c>
      <c r="O183" s="8" t="s">
        <v>368</v>
      </c>
      <c r="P183" s="12">
        <v>0.16111111111111112</v>
      </c>
      <c r="Q183" s="12">
        <f t="shared" si="94"/>
        <v>0.57201388888888882</v>
      </c>
      <c r="R183" s="8">
        <v>13940</v>
      </c>
      <c r="S183" s="8">
        <v>0</v>
      </c>
      <c r="T183" s="13">
        <v>150</v>
      </c>
      <c r="U183" s="14">
        <f t="shared" si="52"/>
        <v>11.817435028606722</v>
      </c>
      <c r="V183" s="14">
        <f t="shared" si="53"/>
        <v>0.55286261419373661</v>
      </c>
      <c r="W183" s="14">
        <f t="shared" si="54"/>
        <v>105.56485595537227</v>
      </c>
      <c r="X183" s="15">
        <v>24.437808990478516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t="e">
        <f t="shared" si="55"/>
        <v>#DIV/0!</v>
      </c>
      <c r="AG183" t="e">
        <f t="shared" si="56"/>
        <v>#DIV/0!</v>
      </c>
      <c r="AH183" t="e">
        <f t="shared" si="57"/>
        <v>#DIV/0!</v>
      </c>
      <c r="AI183" s="8">
        <v>-1</v>
      </c>
      <c r="AJ183" s="8">
        <v>0.85</v>
      </c>
      <c r="AK183" s="8">
        <v>0.85</v>
      </c>
      <c r="AL183" s="8">
        <v>9.7839221954345703</v>
      </c>
      <c r="AM183">
        <f t="shared" si="58"/>
        <v>0.84999999999999987</v>
      </c>
      <c r="AN183">
        <f t="shared" si="59"/>
        <v>8.3679088142606974E-3</v>
      </c>
      <c r="AO183" t="e">
        <f t="shared" si="60"/>
        <v>#DIV/0!</v>
      </c>
      <c r="AP183" t="e">
        <f t="shared" si="61"/>
        <v>#DIV/0!</v>
      </c>
      <c r="AQ183" t="e">
        <f t="shared" si="62"/>
        <v>#DIV/0!</v>
      </c>
      <c r="AR183" s="8">
        <v>1800.86083984375</v>
      </c>
      <c r="AS183" s="8">
        <v>0.5</v>
      </c>
      <c r="AT183" t="e">
        <f t="shared" si="63"/>
        <v>#DIV/0!</v>
      </c>
      <c r="AU183">
        <f t="shared" si="64"/>
        <v>5.9462752553803195</v>
      </c>
      <c r="AV183">
        <f t="shared" si="65"/>
        <v>1.1198221027529214</v>
      </c>
      <c r="AW183">
        <f t="shared" si="66"/>
        <v>24.437808990478516</v>
      </c>
      <c r="AX183" s="8">
        <v>2</v>
      </c>
      <c r="AY183">
        <f t="shared" si="67"/>
        <v>4.644859790802002</v>
      </c>
      <c r="AZ183" s="8">
        <v>1</v>
      </c>
      <c r="BA183">
        <f t="shared" si="68"/>
        <v>9.2897195816040039</v>
      </c>
      <c r="BB183" s="8">
        <v>24.890476226806641</v>
      </c>
      <c r="BC183" s="8">
        <v>24.437808990478516</v>
      </c>
      <c r="BD183" s="8">
        <v>25.1383056640625</v>
      </c>
      <c r="BE183" s="8">
        <v>150.99543762207031</v>
      </c>
      <c r="BF183" s="8">
        <v>143.76223754882812</v>
      </c>
      <c r="BG183" s="8">
        <v>16.068115234375</v>
      </c>
      <c r="BH183" s="8">
        <v>19.396350860595703</v>
      </c>
      <c r="BI183" s="8">
        <v>51.263423919677734</v>
      </c>
      <c r="BJ183" s="8">
        <v>61.881767272949219</v>
      </c>
      <c r="BK183" s="8">
        <v>350.3922119140625</v>
      </c>
      <c r="BL183" s="8">
        <v>1802.04345703125</v>
      </c>
      <c r="BM183" s="8">
        <v>555.12664794921875</v>
      </c>
      <c r="BN183" s="8">
        <v>100.78334808349609</v>
      </c>
      <c r="BO183" s="8">
        <v>-0.12974166870117188</v>
      </c>
      <c r="BP183" s="8">
        <v>-1.2384581565856934</v>
      </c>
      <c r="BQ183" s="8">
        <v>0.25</v>
      </c>
      <c r="BR183" s="8">
        <v>-1.355140209197998</v>
      </c>
      <c r="BS183" s="8">
        <v>7.355140209197998</v>
      </c>
      <c r="BT183" s="8">
        <v>1</v>
      </c>
      <c r="BU183" s="8">
        <v>0</v>
      </c>
      <c r="BV183" s="8">
        <v>0.15999999642372131</v>
      </c>
      <c r="BW183" s="8">
        <v>111115</v>
      </c>
      <c r="BX183">
        <f t="shared" si="69"/>
        <v>1.7519610595703121</v>
      </c>
      <c r="BY183">
        <f t="shared" si="70"/>
        <v>5.9462752553803193E-3</v>
      </c>
      <c r="BZ183">
        <f t="shared" si="71"/>
        <v>297.58780899047849</v>
      </c>
      <c r="CA183">
        <f t="shared" si="72"/>
        <v>298.04047622680662</v>
      </c>
      <c r="CB183">
        <f t="shared" si="73"/>
        <v>288.32694668039039</v>
      </c>
      <c r="CC183">
        <f t="shared" si="74"/>
        <v>0.11510958375385423</v>
      </c>
      <c r="CD183">
        <f t="shared" si="75"/>
        <v>3.0746512830859571</v>
      </c>
      <c r="CE183">
        <f t="shared" si="76"/>
        <v>30.507532658457595</v>
      </c>
      <c r="CF183">
        <f t="shared" si="77"/>
        <v>11.111181797861892</v>
      </c>
      <c r="CG183">
        <f t="shared" si="78"/>
        <v>24.664142608642578</v>
      </c>
      <c r="CH183">
        <f t="shared" si="79"/>
        <v>3.1165635717753069</v>
      </c>
      <c r="CI183">
        <f t="shared" si="80"/>
        <v>0.52180805309455358</v>
      </c>
      <c r="CJ183">
        <f t="shared" si="81"/>
        <v>1.9548291803330358</v>
      </c>
      <c r="CK183">
        <f t="shared" si="82"/>
        <v>1.1617343914422711</v>
      </c>
      <c r="CL183">
        <f t="shared" si="83"/>
        <v>0.32878480848693281</v>
      </c>
      <c r="CM183">
        <f t="shared" si="84"/>
        <v>10.639179623134408</v>
      </c>
      <c r="CN183">
        <f t="shared" si="85"/>
        <v>0.73430170366900205</v>
      </c>
      <c r="CO183">
        <f t="shared" si="86"/>
        <v>64.745001448627946</v>
      </c>
      <c r="CP183">
        <f t="shared" si="87"/>
        <v>142.04490505579884</v>
      </c>
      <c r="CQ183">
        <f t="shared" si="88"/>
        <v>5.3864645672834971E-2</v>
      </c>
      <c r="CR183">
        <f t="shared" si="89"/>
        <v>0</v>
      </c>
      <c r="CS183">
        <f t="shared" si="90"/>
        <v>1531.7369384765623</v>
      </c>
      <c r="CT183">
        <f t="shared" si="91"/>
        <v>0</v>
      </c>
      <c r="CU183" t="e">
        <f t="shared" si="92"/>
        <v>#DIV/0!</v>
      </c>
      <c r="CV183" t="e">
        <f t="shared" si="93"/>
        <v>#DIV/0!</v>
      </c>
    </row>
    <row r="184" spans="1:100" hidden="1" x14ac:dyDescent="0.3">
      <c r="A184" s="4" t="str">
        <f>VLOOKUP(B184,ListCodeMtrx!A$1:B$91,2,TRUE)</f>
        <v>M76</v>
      </c>
      <c r="B184">
        <v>76</v>
      </c>
      <c r="C184" s="10">
        <v>22</v>
      </c>
      <c r="D184" s="10">
        <v>3</v>
      </c>
      <c r="E184" s="10">
        <v>4</v>
      </c>
      <c r="F184" s="1">
        <v>69</v>
      </c>
      <c r="G184" s="3">
        <v>41313</v>
      </c>
      <c r="H184" s="11">
        <v>1</v>
      </c>
      <c r="I184" s="11">
        <v>151.97976214455051</v>
      </c>
      <c r="J184" s="11">
        <v>1.9676923055355926</v>
      </c>
      <c r="K184" s="11">
        <v>143.65405572798156</v>
      </c>
      <c r="L184" s="11">
        <v>209.28928587931739</v>
      </c>
      <c r="M184" s="1">
        <v>42.6</v>
      </c>
      <c r="N184" s="8">
        <v>58</v>
      </c>
      <c r="O184" s="8" t="s">
        <v>369</v>
      </c>
      <c r="P184" s="12">
        <v>0.16111111111111112</v>
      </c>
      <c r="Q184" s="12">
        <f t="shared" si="94"/>
        <v>0.57427083333333329</v>
      </c>
      <c r="R184" s="8">
        <v>14135</v>
      </c>
      <c r="S184" s="8">
        <v>0</v>
      </c>
      <c r="T184" s="13" t="s">
        <v>192</v>
      </c>
      <c r="U184" s="14">
        <f t="shared" si="52"/>
        <v>32.092622800917958</v>
      </c>
      <c r="V184" s="14">
        <f t="shared" si="53"/>
        <v>0.53199043052112793</v>
      </c>
      <c r="W184" s="14">
        <f t="shared" si="54"/>
        <v>274.08188176893435</v>
      </c>
      <c r="X184" s="15">
        <v>24.23051643371582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t="e">
        <f t="shared" si="55"/>
        <v>#DIV/0!</v>
      </c>
      <c r="AG184" t="e">
        <f t="shared" si="56"/>
        <v>#DIV/0!</v>
      </c>
      <c r="AH184" t="e">
        <f t="shared" si="57"/>
        <v>#DIV/0!</v>
      </c>
      <c r="AI184" s="8">
        <v>-1</v>
      </c>
      <c r="AJ184" s="8">
        <v>0.85</v>
      </c>
      <c r="AK184" s="8">
        <v>0.85</v>
      </c>
      <c r="AL184" s="8">
        <v>9.8076972961425781</v>
      </c>
      <c r="AM184">
        <f t="shared" si="58"/>
        <v>0.84999999999999987</v>
      </c>
      <c r="AN184">
        <f t="shared" si="59"/>
        <v>2.1640403986256933E-2</v>
      </c>
      <c r="AO184" t="e">
        <f t="shared" si="60"/>
        <v>#DIV/0!</v>
      </c>
      <c r="AP184" t="e">
        <f t="shared" si="61"/>
        <v>#DIV/0!</v>
      </c>
      <c r="AQ184" t="e">
        <f t="shared" si="62"/>
        <v>#DIV/0!</v>
      </c>
      <c r="AR184" s="8">
        <v>1800.86083984375</v>
      </c>
      <c r="AS184" s="8">
        <v>0.5</v>
      </c>
      <c r="AT184" t="e">
        <f t="shared" si="63"/>
        <v>#DIV/0!</v>
      </c>
      <c r="AU184">
        <f t="shared" si="64"/>
        <v>5.6634355362875164</v>
      </c>
      <c r="AV184">
        <f t="shared" si="65"/>
        <v>1.1063920992837653</v>
      </c>
      <c r="AW184">
        <f t="shared" si="66"/>
        <v>24.23051643371582</v>
      </c>
      <c r="AX184" s="8">
        <v>2</v>
      </c>
      <c r="AY184">
        <f t="shared" si="67"/>
        <v>4.644859790802002</v>
      </c>
      <c r="AZ184" s="8">
        <v>1</v>
      </c>
      <c r="BA184">
        <f t="shared" si="68"/>
        <v>9.2897195816040039</v>
      </c>
      <c r="BB184" s="8">
        <v>24.811235427856445</v>
      </c>
      <c r="BC184" s="8">
        <v>24.23051643371582</v>
      </c>
      <c r="BD184" s="8">
        <v>25.138360977172852</v>
      </c>
      <c r="BE184" s="8">
        <v>400.7403564453125</v>
      </c>
      <c r="BF184" s="8">
        <v>381.18997192382812</v>
      </c>
      <c r="BG184" s="8">
        <v>15.982500076293945</v>
      </c>
      <c r="BH184" s="8">
        <v>19.153215408325195</v>
      </c>
      <c r="BI184" s="8">
        <v>51.23150634765625</v>
      </c>
      <c r="BJ184" s="8">
        <v>61.395156860351563</v>
      </c>
      <c r="BK184" s="8">
        <v>350.39175415039062</v>
      </c>
      <c r="BL184" s="8">
        <v>1799.065185546875</v>
      </c>
      <c r="BM184" s="8">
        <v>503.71185302734375</v>
      </c>
      <c r="BN184" s="8">
        <v>100.7823486328125</v>
      </c>
      <c r="BO184" s="8">
        <v>-4.5400505065917969</v>
      </c>
      <c r="BP184" s="8">
        <v>-1.1603312492370605</v>
      </c>
      <c r="BQ184" s="8">
        <v>0.5</v>
      </c>
      <c r="BR184" s="8">
        <v>-1.355140209197998</v>
      </c>
      <c r="BS184" s="8">
        <v>7.355140209197998</v>
      </c>
      <c r="BT184" s="8">
        <v>1</v>
      </c>
      <c r="BU184" s="8">
        <v>0</v>
      </c>
      <c r="BV184" s="8">
        <v>0.15999999642372131</v>
      </c>
      <c r="BW184" s="8">
        <v>111115</v>
      </c>
      <c r="BX184">
        <f t="shared" si="69"/>
        <v>1.7519587707519528</v>
      </c>
      <c r="BY184">
        <f t="shared" si="70"/>
        <v>5.6634355362875166E-3</v>
      </c>
      <c r="BZ184">
        <f t="shared" si="71"/>
        <v>297.3805164337158</v>
      </c>
      <c r="CA184">
        <f t="shared" si="72"/>
        <v>297.96123542785642</v>
      </c>
      <c r="CB184">
        <f t="shared" si="73"/>
        <v>287.85042325354152</v>
      </c>
      <c r="CC184">
        <f t="shared" si="74"/>
        <v>0.16464980453180805</v>
      </c>
      <c r="CD184">
        <f t="shared" si="75"/>
        <v>3.0366981320049513</v>
      </c>
      <c r="CE184">
        <f t="shared" si="76"/>
        <v>30.131249898419906</v>
      </c>
      <c r="CF184">
        <f t="shared" si="77"/>
        <v>10.978034490094711</v>
      </c>
      <c r="CG184">
        <f t="shared" si="78"/>
        <v>24.520875930786133</v>
      </c>
      <c r="CH184">
        <f t="shared" si="79"/>
        <v>3.0899759662859219</v>
      </c>
      <c r="CI184">
        <f t="shared" si="80"/>
        <v>0.50317530384596976</v>
      </c>
      <c r="CJ184">
        <f t="shared" si="81"/>
        <v>1.9303060327211861</v>
      </c>
      <c r="CK184">
        <f t="shared" si="82"/>
        <v>1.1596699335647358</v>
      </c>
      <c r="CL184">
        <f t="shared" si="83"/>
        <v>0.3169524141723592</v>
      </c>
      <c r="CM184">
        <f t="shared" si="84"/>
        <v>27.622615762374039</v>
      </c>
      <c r="CN184">
        <f t="shared" si="85"/>
        <v>0.71901650608926093</v>
      </c>
      <c r="CO184">
        <f t="shared" si="86"/>
        <v>64.668750721658839</v>
      </c>
      <c r="CP184">
        <f t="shared" si="87"/>
        <v>376.52620996625154</v>
      </c>
      <c r="CQ184">
        <f t="shared" si="88"/>
        <v>5.5119398569964284E-2</v>
      </c>
      <c r="CR184">
        <f t="shared" si="89"/>
        <v>0</v>
      </c>
      <c r="CS184">
        <f t="shared" si="90"/>
        <v>1529.2054077148434</v>
      </c>
      <c r="CT184">
        <f t="shared" si="91"/>
        <v>0</v>
      </c>
      <c r="CU184" t="e">
        <f t="shared" si="92"/>
        <v>#DIV/0!</v>
      </c>
      <c r="CV184" t="e">
        <f t="shared" si="93"/>
        <v>#DIV/0!</v>
      </c>
    </row>
    <row r="185" spans="1:100" x14ac:dyDescent="0.3">
      <c r="A185" s="4" t="str">
        <f>VLOOKUP(B185,ListCodeMtrx!A$1:B$91,2,TRUE)</f>
        <v>M76</v>
      </c>
      <c r="B185">
        <v>76</v>
      </c>
      <c r="C185" s="10">
        <v>22</v>
      </c>
      <c r="D185" s="10">
        <v>3</v>
      </c>
      <c r="E185" s="10">
        <v>4</v>
      </c>
      <c r="F185" s="1">
        <v>69</v>
      </c>
      <c r="G185" s="3">
        <v>41313</v>
      </c>
      <c r="H185" s="11">
        <v>1</v>
      </c>
      <c r="I185" s="11">
        <v>151.97976214455051</v>
      </c>
      <c r="J185" s="11">
        <v>1.9676923055355926</v>
      </c>
      <c r="K185" s="11">
        <v>143.65405572798156</v>
      </c>
      <c r="L185" s="11">
        <v>209.28928587931739</v>
      </c>
      <c r="M185" s="1">
        <v>42.6</v>
      </c>
      <c r="N185" s="8">
        <v>59</v>
      </c>
      <c r="O185" s="8" t="s">
        <v>370</v>
      </c>
      <c r="P185" s="12">
        <v>0.16111111111111112</v>
      </c>
      <c r="Q185" s="12">
        <f t="shared" si="94"/>
        <v>0.57668981481481474</v>
      </c>
      <c r="R185" s="8">
        <v>14344</v>
      </c>
      <c r="S185" s="8">
        <v>0</v>
      </c>
      <c r="T185" s="13">
        <v>800</v>
      </c>
      <c r="U185" s="14">
        <f t="shared" si="52"/>
        <v>41.994452285615431</v>
      </c>
      <c r="V185" s="14">
        <f t="shared" si="53"/>
        <v>0.46723420553140832</v>
      </c>
      <c r="W185" s="14">
        <f t="shared" si="54"/>
        <v>611.59109890136835</v>
      </c>
      <c r="X185" s="15">
        <v>24.213964462280273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t="e">
        <f t="shared" si="55"/>
        <v>#DIV/0!</v>
      </c>
      <c r="AG185" t="e">
        <f t="shared" si="56"/>
        <v>#DIV/0!</v>
      </c>
      <c r="AH185" t="e">
        <f t="shared" si="57"/>
        <v>#DIV/0!</v>
      </c>
      <c r="AI185" s="8">
        <v>-1</v>
      </c>
      <c r="AJ185" s="8">
        <v>0.85</v>
      </c>
      <c r="AK185" s="8">
        <v>0.85</v>
      </c>
      <c r="AL185" s="8">
        <v>9.8076972961425781</v>
      </c>
      <c r="AM185">
        <f t="shared" si="58"/>
        <v>0.84999999999999987</v>
      </c>
      <c r="AN185">
        <f t="shared" si="59"/>
        <v>2.8101608600041083E-2</v>
      </c>
      <c r="AO185" t="e">
        <f t="shared" si="60"/>
        <v>#DIV/0!</v>
      </c>
      <c r="AP185" t="e">
        <f t="shared" si="61"/>
        <v>#DIV/0!</v>
      </c>
      <c r="AQ185" t="e">
        <f t="shared" si="62"/>
        <v>#DIV/0!</v>
      </c>
      <c r="AR185" s="8">
        <v>1800.86083984375</v>
      </c>
      <c r="AS185" s="8">
        <v>0.5</v>
      </c>
      <c r="AT185" t="e">
        <f t="shared" si="63"/>
        <v>#DIV/0!</v>
      </c>
      <c r="AU185">
        <f t="shared" si="64"/>
        <v>5.2516187690547005</v>
      </c>
      <c r="AV185">
        <f t="shared" si="65"/>
        <v>1.1608015366724733</v>
      </c>
      <c r="AW185">
        <f t="shared" si="66"/>
        <v>24.213964462280273</v>
      </c>
      <c r="AX185" s="8">
        <v>2</v>
      </c>
      <c r="AY185">
        <f t="shared" si="67"/>
        <v>4.644859790802002</v>
      </c>
      <c r="AZ185" s="8">
        <v>1</v>
      </c>
      <c r="BA185">
        <f t="shared" si="68"/>
        <v>9.2897195816040039</v>
      </c>
      <c r="BB185" s="8">
        <v>24.762016296386719</v>
      </c>
      <c r="BC185" s="8">
        <v>24.213964462280273</v>
      </c>
      <c r="BD185" s="8">
        <v>25.138816833496094</v>
      </c>
      <c r="BE185" s="8">
        <v>800.88336181640625</v>
      </c>
      <c r="BF185" s="8">
        <v>774.5914306640625</v>
      </c>
      <c r="BG185" s="8">
        <v>15.641336441040039</v>
      </c>
      <c r="BH185" s="8">
        <v>18.583206176757812</v>
      </c>
      <c r="BI185" s="8">
        <v>50.286151885986328</v>
      </c>
      <c r="BJ185" s="8">
        <v>59.744121551513672</v>
      </c>
      <c r="BK185" s="8">
        <v>350.3912353515625</v>
      </c>
      <c r="BL185" s="8">
        <v>1799.957763671875</v>
      </c>
      <c r="BM185" s="8">
        <v>496.11831665039062</v>
      </c>
      <c r="BN185" s="8">
        <v>100.78367614746094</v>
      </c>
      <c r="BO185" s="8">
        <v>-15.362987518310547</v>
      </c>
      <c r="BP185" s="8">
        <v>-1.049161434173584</v>
      </c>
      <c r="BQ185" s="8">
        <v>0.5</v>
      </c>
      <c r="BR185" s="8">
        <v>-1.355140209197998</v>
      </c>
      <c r="BS185" s="8">
        <v>7.355140209197998</v>
      </c>
      <c r="BT185" s="8">
        <v>1</v>
      </c>
      <c r="BU185" s="8">
        <v>0</v>
      </c>
      <c r="BV185" s="8">
        <v>0.15999999642372131</v>
      </c>
      <c r="BW185" s="8">
        <v>111115</v>
      </c>
      <c r="BX185">
        <f t="shared" si="69"/>
        <v>1.7519561767578122</v>
      </c>
      <c r="BY185">
        <f t="shared" si="70"/>
        <v>5.2516187690547006E-3</v>
      </c>
      <c r="BZ185">
        <f t="shared" si="71"/>
        <v>297.36396446228025</v>
      </c>
      <c r="CA185">
        <f t="shared" si="72"/>
        <v>297.9120162963867</v>
      </c>
      <c r="CB185">
        <f t="shared" si="73"/>
        <v>287.99323575034941</v>
      </c>
      <c r="CC185">
        <f t="shared" si="74"/>
        <v>0.23070745372721732</v>
      </c>
      <c r="CD185">
        <f t="shared" si="75"/>
        <v>3.0336853697723285</v>
      </c>
      <c r="CE185">
        <f t="shared" si="76"/>
        <v>30.100959656736602</v>
      </c>
      <c r="CF185">
        <f t="shared" si="77"/>
        <v>11.51775347997879</v>
      </c>
      <c r="CG185">
        <f t="shared" si="78"/>
        <v>24.487990379333496</v>
      </c>
      <c r="CH185">
        <f t="shared" si="79"/>
        <v>3.0839010790101886</v>
      </c>
      <c r="CI185">
        <f t="shared" si="80"/>
        <v>0.44485961940736557</v>
      </c>
      <c r="CJ185">
        <f t="shared" si="81"/>
        <v>1.8728838330998552</v>
      </c>
      <c r="CK185">
        <f t="shared" si="82"/>
        <v>1.2110172459103334</v>
      </c>
      <c r="CL185">
        <f t="shared" si="83"/>
        <v>0.27996448158678228</v>
      </c>
      <c r="CM185">
        <f t="shared" si="84"/>
        <v>61.638399246345259</v>
      </c>
      <c r="CN185">
        <f t="shared" si="85"/>
        <v>0.78956605339287989</v>
      </c>
      <c r="CO185">
        <f t="shared" si="86"/>
        <v>62.659664064010599</v>
      </c>
      <c r="CP185">
        <f t="shared" si="87"/>
        <v>768.48871571259656</v>
      </c>
      <c r="CQ185">
        <f t="shared" si="88"/>
        <v>3.4240688496366599E-2</v>
      </c>
      <c r="CR185">
        <f t="shared" si="89"/>
        <v>0</v>
      </c>
      <c r="CS185">
        <f t="shared" si="90"/>
        <v>1529.9640991210936</v>
      </c>
      <c r="CT185">
        <f t="shared" si="91"/>
        <v>0</v>
      </c>
      <c r="CU185" t="e">
        <f t="shared" si="92"/>
        <v>#DIV/0!</v>
      </c>
      <c r="CV185" t="e">
        <f t="shared" si="93"/>
        <v>#DIV/0!</v>
      </c>
    </row>
    <row r="186" spans="1:100" x14ac:dyDescent="0.3">
      <c r="A186" s="4" t="str">
        <f>VLOOKUP(B186,ListCodeMtrx!A$1:B$91,2,TRUE)</f>
        <v>M76</v>
      </c>
      <c r="B186" s="5">
        <v>76</v>
      </c>
      <c r="C186" s="10">
        <v>22</v>
      </c>
      <c r="D186" s="10">
        <v>3</v>
      </c>
      <c r="E186" s="10">
        <v>4</v>
      </c>
      <c r="F186" s="1">
        <v>69</v>
      </c>
      <c r="G186" s="17">
        <v>41313</v>
      </c>
      <c r="H186" s="11">
        <v>1</v>
      </c>
      <c r="I186" s="11">
        <v>151.97976214455051</v>
      </c>
      <c r="J186" s="11">
        <v>1.9676923055355926</v>
      </c>
      <c r="K186" s="11">
        <v>143.65405572798156</v>
      </c>
      <c r="L186" s="11">
        <v>209.28928587931739</v>
      </c>
      <c r="M186" s="1">
        <v>42.6</v>
      </c>
      <c r="N186" s="19">
        <v>60</v>
      </c>
      <c r="O186" s="19" t="s">
        <v>371</v>
      </c>
      <c r="P186" s="12">
        <v>0.16111111111111112</v>
      </c>
      <c r="Q186" s="12">
        <f t="shared" si="94"/>
        <v>0.57862268518518523</v>
      </c>
      <c r="R186" s="19">
        <v>14502.5</v>
      </c>
      <c r="S186" s="19">
        <v>0</v>
      </c>
      <c r="T186" s="21">
        <v>400</v>
      </c>
      <c r="U186" s="5">
        <f t="shared" si="52"/>
        <v>30.421791357264457</v>
      </c>
      <c r="V186" s="5">
        <f t="shared" si="53"/>
        <v>0.42680158454177675</v>
      </c>
      <c r="W186" s="5">
        <f t="shared" si="54"/>
        <v>256.33820972144929</v>
      </c>
      <c r="X186" s="5">
        <v>24.342168807983398</v>
      </c>
      <c r="Y186" s="19">
        <v>10</v>
      </c>
      <c r="Z186" s="19">
        <v>10</v>
      </c>
      <c r="AA186" s="19">
        <v>0</v>
      </c>
      <c r="AB186" s="19">
        <v>0</v>
      </c>
      <c r="AC186" s="19">
        <v>293.079345703125</v>
      </c>
      <c r="AD186" s="19">
        <v>593.08636474609375</v>
      </c>
      <c r="AE186" s="19">
        <v>398.39794921875</v>
      </c>
      <c r="AF186" s="5" t="e">
        <f t="shared" si="55"/>
        <v>#DIV/0!</v>
      </c>
      <c r="AG186" s="5">
        <f t="shared" si="56"/>
        <v>0.50584035795765558</v>
      </c>
      <c r="AH186" s="5">
        <f t="shared" si="57"/>
        <v>0.32826317902400576</v>
      </c>
      <c r="AI186" s="19">
        <v>-1</v>
      </c>
      <c r="AJ186" s="19">
        <v>0.85</v>
      </c>
      <c r="AK186" s="19">
        <v>0.85</v>
      </c>
      <c r="AL186" s="19">
        <v>9.8076972961425781</v>
      </c>
      <c r="AM186" s="5">
        <f t="shared" si="58"/>
        <v>0.84999999999999987</v>
      </c>
      <c r="AN186" s="5">
        <f t="shared" si="59"/>
        <v>2.0538603326311054E-2</v>
      </c>
      <c r="AO186" s="5">
        <f t="shared" si="60"/>
        <v>0.64894620182022922</v>
      </c>
      <c r="AP186" s="5">
        <f t="shared" si="61"/>
        <v>2.0236375351638092</v>
      </c>
      <c r="AQ186" s="5">
        <f t="shared" si="62"/>
        <v>-1</v>
      </c>
      <c r="AR186" s="19">
        <v>1799.869873046875</v>
      </c>
      <c r="AS186" s="19">
        <v>0.5</v>
      </c>
      <c r="AT186" s="5">
        <f t="shared" si="63"/>
        <v>251.10317770125781</v>
      </c>
      <c r="AU186" s="5">
        <f t="shared" si="64"/>
        <v>5.0636337748198104</v>
      </c>
      <c r="AV186" s="5">
        <f t="shared" si="65"/>
        <v>1.2202571611429935</v>
      </c>
      <c r="AW186" s="5">
        <f t="shared" si="66"/>
        <v>24.342168807983398</v>
      </c>
      <c r="AX186" s="19">
        <v>2</v>
      </c>
      <c r="AY186" s="5">
        <f t="shared" si="67"/>
        <v>4.644859790802002</v>
      </c>
      <c r="AZ186" s="19">
        <v>1</v>
      </c>
      <c r="BA186" s="5">
        <f t="shared" si="68"/>
        <v>9.2897195816040039</v>
      </c>
      <c r="BB186" s="19">
        <v>24.765392303466797</v>
      </c>
      <c r="BC186" s="19">
        <v>24.342168807983398</v>
      </c>
      <c r="BD186" s="19">
        <v>25.138830184936523</v>
      </c>
      <c r="BE186" s="19">
        <v>399.62579345703125</v>
      </c>
      <c r="BF186" s="19">
        <v>381.15902709960937</v>
      </c>
      <c r="BG186" s="19">
        <v>15.388157844543457</v>
      </c>
      <c r="BH186" s="19">
        <v>18.225852966308594</v>
      </c>
      <c r="BI186" s="19">
        <v>49.461246490478516</v>
      </c>
      <c r="BJ186" s="19">
        <v>58.582279205322266</v>
      </c>
      <c r="BK186" s="19">
        <v>350.37905883789062</v>
      </c>
      <c r="BL186" s="19">
        <v>1799.869873046875</v>
      </c>
      <c r="BM186" s="19">
        <v>638.9508056640625</v>
      </c>
      <c r="BN186" s="19">
        <v>100.78168487548828</v>
      </c>
      <c r="BO186" s="19">
        <v>-4.6421318054199219</v>
      </c>
      <c r="BP186" s="19">
        <v>-1.0797896385192871</v>
      </c>
      <c r="BQ186" s="19">
        <v>0.25</v>
      </c>
      <c r="BR186" s="19">
        <v>-1.355140209197998</v>
      </c>
      <c r="BS186" s="19">
        <v>7.355140209197998</v>
      </c>
      <c r="BT186" s="19">
        <v>1</v>
      </c>
      <c r="BU186" s="19">
        <v>0</v>
      </c>
      <c r="BV186" s="19">
        <v>0.15999999642372131</v>
      </c>
      <c r="BW186" s="19">
        <v>111115</v>
      </c>
      <c r="BX186" s="5">
        <f t="shared" si="69"/>
        <v>1.751895294189453</v>
      </c>
      <c r="BY186" s="5">
        <f t="shared" si="70"/>
        <v>5.0636337748198104E-3</v>
      </c>
      <c r="BZ186" s="5">
        <f t="shared" si="71"/>
        <v>297.49216880798338</v>
      </c>
      <c r="CA186" s="5">
        <f t="shared" si="72"/>
        <v>297.91539230346677</v>
      </c>
      <c r="CB186" s="5">
        <f t="shared" si="73"/>
        <v>287.97917325066373</v>
      </c>
      <c r="CC186" s="5">
        <f t="shared" si="74"/>
        <v>0.25596943405159794</v>
      </c>
      <c r="CD186" s="5">
        <f t="shared" si="75"/>
        <v>3.0570893313804897</v>
      </c>
      <c r="CE186" s="5">
        <f t="shared" si="76"/>
        <v>30.333778753127618</v>
      </c>
      <c r="CF186" s="5">
        <f t="shared" si="77"/>
        <v>12.107925786819024</v>
      </c>
      <c r="CG186" s="5">
        <f t="shared" si="78"/>
        <v>24.553780555725098</v>
      </c>
      <c r="CH186" s="5">
        <f t="shared" si="79"/>
        <v>3.0960648436012215</v>
      </c>
      <c r="CI186" s="5">
        <f t="shared" si="80"/>
        <v>0.40805417593199056</v>
      </c>
      <c r="CJ186" s="5">
        <f t="shared" si="81"/>
        <v>1.8368321702374961</v>
      </c>
      <c r="CK186" s="5">
        <f t="shared" si="82"/>
        <v>1.2592326733637254</v>
      </c>
      <c r="CL186" s="5">
        <f t="shared" si="83"/>
        <v>0.25665444514810926</v>
      </c>
      <c r="CM186" s="5">
        <f t="shared" si="84"/>
        <v>25.834196673693928</v>
      </c>
      <c r="CN186" s="5">
        <f t="shared" si="85"/>
        <v>0.67252299301955054</v>
      </c>
      <c r="CO186" s="5">
        <f t="shared" si="86"/>
        <v>60.888024694060029</v>
      </c>
      <c r="CP186" s="5">
        <f t="shared" si="87"/>
        <v>376.7380735959498</v>
      </c>
      <c r="CQ186" s="5">
        <f t="shared" si="88"/>
        <v>4.9167390110543212E-2</v>
      </c>
      <c r="CR186" s="5">
        <f t="shared" si="89"/>
        <v>0</v>
      </c>
      <c r="CS186" s="5">
        <f t="shared" si="90"/>
        <v>1529.8893920898436</v>
      </c>
      <c r="CT186" s="5">
        <f t="shared" si="91"/>
        <v>300.00701904296875</v>
      </c>
      <c r="CU186" s="5">
        <f t="shared" si="92"/>
        <v>0.32826317902400576</v>
      </c>
      <c r="CV186" s="5" t="e">
        <f t="shared" si="93"/>
        <v>#DIV/0!</v>
      </c>
    </row>
    <row r="187" spans="1:100" hidden="1" x14ac:dyDescent="0.3">
      <c r="A187" s="4" t="str">
        <f>VLOOKUP(B187,ListCodeMtrx!A$1:B$91,2,TRUE)</f>
        <v>M40</v>
      </c>
      <c r="B187">
        <v>40</v>
      </c>
      <c r="C187" s="10">
        <v>22</v>
      </c>
      <c r="D187" s="10">
        <v>2</v>
      </c>
      <c r="E187" s="10">
        <v>2</v>
      </c>
      <c r="F187" s="1">
        <v>69</v>
      </c>
      <c r="G187" s="3">
        <v>41313</v>
      </c>
      <c r="H187" s="11">
        <v>2</v>
      </c>
      <c r="I187" s="11">
        <v>170.87317023913249</v>
      </c>
      <c r="J187" s="11">
        <v>1.7142705818288175</v>
      </c>
      <c r="K187" s="11">
        <v>148.72189012785793</v>
      </c>
      <c r="L187" s="11">
        <v>244.70881866575749</v>
      </c>
      <c r="M187" s="1">
        <v>47</v>
      </c>
      <c r="N187" s="8">
        <v>1</v>
      </c>
      <c r="O187" s="8" t="s">
        <v>372</v>
      </c>
      <c r="P187" s="12">
        <v>0.15763888888888888</v>
      </c>
      <c r="Q187" s="12">
        <f t="shared" si="94"/>
        <v>0.41267361111111112</v>
      </c>
      <c r="R187" s="8">
        <v>462.5</v>
      </c>
      <c r="S187" s="8">
        <v>0</v>
      </c>
      <c r="T187" s="13" t="s">
        <v>747</v>
      </c>
      <c r="U187">
        <v>35.053679376276214</v>
      </c>
      <c r="V187">
        <v>0.63568141441649784</v>
      </c>
      <c r="W187">
        <v>281.28527471648403</v>
      </c>
      <c r="X187">
        <v>23.118560791015625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t="e">
        <v>#DIV/0!</v>
      </c>
      <c r="AG187" t="e">
        <v>#DIV/0!</v>
      </c>
      <c r="AH187" t="e">
        <v>#DIV/0!</v>
      </c>
      <c r="AI187" s="8">
        <v>-1</v>
      </c>
      <c r="AJ187" s="8">
        <v>0.87</v>
      </c>
      <c r="AK187" s="8">
        <v>0.92</v>
      </c>
      <c r="AL187" s="8">
        <v>10.040945053100586</v>
      </c>
      <c r="AM187">
        <v>0.87502047252655035</v>
      </c>
      <c r="AN187">
        <v>2.2875887798121924E-2</v>
      </c>
      <c r="AO187" t="e">
        <v>#DIV/0!</v>
      </c>
      <c r="AP187" t="e">
        <v>#DIV/0!</v>
      </c>
      <c r="AQ187" t="e">
        <v>#DIV/0!</v>
      </c>
      <c r="AR187" s="8">
        <v>0</v>
      </c>
      <c r="AS187" s="8">
        <v>0.5</v>
      </c>
      <c r="AT187" t="e">
        <v>#DIV/0!</v>
      </c>
      <c r="AU187">
        <v>4.8028004347061435</v>
      </c>
      <c r="AV187">
        <v>0.79526079879655276</v>
      </c>
      <c r="AW187">
        <v>23.118560791015625</v>
      </c>
      <c r="AX187" s="8">
        <v>2</v>
      </c>
      <c r="AY187">
        <v>4.644859790802002</v>
      </c>
      <c r="AZ187" s="8">
        <v>1</v>
      </c>
      <c r="BA187">
        <v>9.2897195816040039</v>
      </c>
      <c r="BB187" s="8">
        <v>24.084226608276367</v>
      </c>
      <c r="BC187" s="8">
        <v>23.118560791015625</v>
      </c>
      <c r="BD187" s="8">
        <v>25.021265029907227</v>
      </c>
      <c r="BE187" s="8">
        <v>399.928955078125</v>
      </c>
      <c r="BF187" s="8">
        <v>378.9085693359375</v>
      </c>
      <c r="BG187" s="8">
        <v>17.570907592773438</v>
      </c>
      <c r="BH187" s="8">
        <v>20.253376007080078</v>
      </c>
      <c r="BI187" s="8">
        <v>58.931720733642578</v>
      </c>
      <c r="BJ187" s="8">
        <v>67.928550720214844</v>
      </c>
      <c r="BK187" s="8">
        <v>350.83563232421875</v>
      </c>
      <c r="BL187" s="8">
        <v>1801.1646728515625</v>
      </c>
      <c r="BM187" s="8">
        <v>0.17094692587852478</v>
      </c>
      <c r="BN187" s="8">
        <v>100.95891571044922</v>
      </c>
      <c r="BO187" s="8">
        <v>-0.59116172790527344</v>
      </c>
      <c r="BP187" s="8">
        <v>0.1477319747209549</v>
      </c>
      <c r="BQ187" s="8">
        <v>0.5</v>
      </c>
      <c r="BR187" s="8">
        <v>-1.355140209197998</v>
      </c>
      <c r="BS187" s="8">
        <v>7.355140209197998</v>
      </c>
      <c r="BT187" s="8">
        <v>1</v>
      </c>
      <c r="BU187" s="8">
        <v>0</v>
      </c>
      <c r="BV187" s="8">
        <v>0.15999999642372131</v>
      </c>
      <c r="BW187" s="8">
        <v>111115</v>
      </c>
      <c r="BX187">
        <v>1.7541781616210936</v>
      </c>
      <c r="BY187">
        <v>4.8028004347061438E-3</v>
      </c>
      <c r="BZ187">
        <v>296.2685607910156</v>
      </c>
      <c r="CA187">
        <v>297.23422660827634</v>
      </c>
      <c r="CB187">
        <v>288.18634121478317</v>
      </c>
      <c r="CC187">
        <v>0.349095950084024</v>
      </c>
      <c r="CD187">
        <v>2.8400196799473849</v>
      </c>
      <c r="CE187">
        <v>28.130449499800278</v>
      </c>
      <c r="CF187">
        <v>7.8770734927202</v>
      </c>
      <c r="CG187">
        <v>23.601393699645996</v>
      </c>
      <c r="CH187">
        <v>2.9240082891699219</v>
      </c>
      <c r="CI187">
        <v>0.59496861492390551</v>
      </c>
      <c r="CJ187">
        <v>2.0447588811508322</v>
      </c>
      <c r="CK187">
        <v>0.8792494080190898</v>
      </c>
      <c r="CL187">
        <v>0.37531072025075624</v>
      </c>
      <c r="CM187">
        <v>28.398256340692065</v>
      </c>
      <c r="CN187">
        <v>0.74235659333188264</v>
      </c>
      <c r="CO187">
        <v>73.141710210297219</v>
      </c>
      <c r="CP187">
        <v>373.8145009152197</v>
      </c>
      <c r="CQ187">
        <v>6.8587121485844935E-2</v>
      </c>
      <c r="CR187">
        <v>0</v>
      </c>
      <c r="CS187">
        <v>1576.0559631367037</v>
      </c>
      <c r="CT187">
        <v>0</v>
      </c>
      <c r="CU187" t="e">
        <v>#DIV/0!</v>
      </c>
      <c r="CV187" t="e">
        <v>#DIV/0!</v>
      </c>
    </row>
    <row r="188" spans="1:100" x14ac:dyDescent="0.3">
      <c r="A188" s="4" t="str">
        <f>VLOOKUP(B188,ListCodeMtrx!A$1:B$91,2,TRUE)</f>
        <v>M40</v>
      </c>
      <c r="B188">
        <v>40</v>
      </c>
      <c r="C188" s="10">
        <v>22</v>
      </c>
      <c r="D188" s="10">
        <v>2</v>
      </c>
      <c r="E188" s="10">
        <v>2</v>
      </c>
      <c r="F188" s="1">
        <v>69</v>
      </c>
      <c r="G188" s="3">
        <v>41313</v>
      </c>
      <c r="H188" s="11">
        <v>2</v>
      </c>
      <c r="I188" s="11">
        <v>170.87317023913249</v>
      </c>
      <c r="J188" s="11">
        <v>1.7142705818288175</v>
      </c>
      <c r="K188" s="11">
        <v>148.72189012785793</v>
      </c>
      <c r="L188" s="11">
        <v>244.70881866575749</v>
      </c>
      <c r="M188" s="1">
        <v>47</v>
      </c>
      <c r="N188" s="8">
        <v>2</v>
      </c>
      <c r="O188" s="8" t="s">
        <v>373</v>
      </c>
      <c r="P188" s="12">
        <v>0.15763888888888888</v>
      </c>
      <c r="Q188" s="12">
        <f t="shared" si="94"/>
        <v>0.41488425925925931</v>
      </c>
      <c r="R188" s="8">
        <v>653.5</v>
      </c>
      <c r="S188" s="8">
        <v>0</v>
      </c>
      <c r="T188" s="13">
        <v>50</v>
      </c>
      <c r="U188" s="14">
        <v>0.3957993739091753</v>
      </c>
      <c r="V188" s="14">
        <v>0.63730818158953051</v>
      </c>
      <c r="W188" s="14">
        <v>47.077990003636458</v>
      </c>
      <c r="X188" s="15">
        <v>23.390531539916992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t="e">
        <v>#DIV/0!</v>
      </c>
      <c r="AG188" t="e">
        <v>#DIV/0!</v>
      </c>
      <c r="AH188" t="e">
        <v>#DIV/0!</v>
      </c>
      <c r="AI188" s="8">
        <v>-1</v>
      </c>
      <c r="AJ188" s="8">
        <v>0.87</v>
      </c>
      <c r="AK188" s="8">
        <v>0.92</v>
      </c>
      <c r="AL188" s="8">
        <v>10.040945053100586</v>
      </c>
      <c r="AM188">
        <v>0.87502047252655035</v>
      </c>
      <c r="AN188">
        <v>8.861057226869927E-4</v>
      </c>
      <c r="AO188" t="e">
        <v>#DIV/0!</v>
      </c>
      <c r="AP188" t="e">
        <v>#DIV/0!</v>
      </c>
      <c r="AQ188" t="e">
        <v>#DIV/0!</v>
      </c>
      <c r="AR188" s="8">
        <v>0</v>
      </c>
      <c r="AS188" s="8">
        <v>0.5</v>
      </c>
      <c r="AT188" t="e">
        <v>#DIV/0!</v>
      </c>
      <c r="AU188">
        <v>5.0362715159812632</v>
      </c>
      <c r="AV188">
        <v>0.83165337663536132</v>
      </c>
      <c r="AW188">
        <v>23.390531539916992</v>
      </c>
      <c r="AX188" s="8">
        <v>2</v>
      </c>
      <c r="AY188">
        <v>4.644859790802002</v>
      </c>
      <c r="AZ188" s="8">
        <v>1</v>
      </c>
      <c r="BA188">
        <v>9.2897195816040039</v>
      </c>
      <c r="BB188" s="8">
        <v>24.160242080688477</v>
      </c>
      <c r="BC188" s="8">
        <v>23.390531539916992</v>
      </c>
      <c r="BD188" s="8">
        <v>25.023405075073242</v>
      </c>
      <c r="BE188" s="8">
        <v>49.137229919433594</v>
      </c>
      <c r="BF188" s="8">
        <v>48.771587371826172</v>
      </c>
      <c r="BG188" s="8">
        <v>17.547163009643555</v>
      </c>
      <c r="BH188" s="8">
        <v>20.359619140625</v>
      </c>
      <c r="BI188" s="8">
        <v>58.582130432128906</v>
      </c>
      <c r="BJ188" s="8">
        <v>67.971664428710938</v>
      </c>
      <c r="BK188" s="8">
        <v>350.84884643554687</v>
      </c>
      <c r="BL188" s="8">
        <v>1800.1937255859375</v>
      </c>
      <c r="BM188" s="8">
        <v>0.24175380170345306</v>
      </c>
      <c r="BN188" s="8">
        <v>100.95532989501953</v>
      </c>
      <c r="BO188" s="8">
        <v>-0.81564140319824219</v>
      </c>
      <c r="BP188" s="8">
        <v>0.16256161034107208</v>
      </c>
      <c r="BQ188" s="8">
        <v>0.25</v>
      </c>
      <c r="BR188" s="8">
        <v>-1.355140209197998</v>
      </c>
      <c r="BS188" s="8">
        <v>7.355140209197998</v>
      </c>
      <c r="BT188" s="8">
        <v>1</v>
      </c>
      <c r="BU188" s="8">
        <v>0</v>
      </c>
      <c r="BV188" s="8">
        <v>0.15999999642372131</v>
      </c>
      <c r="BW188" s="8">
        <v>111115</v>
      </c>
      <c r="BX188">
        <v>1.7542442321777343</v>
      </c>
      <c r="BY188">
        <v>5.0362715159812631E-3</v>
      </c>
      <c r="BZ188">
        <v>296.54053153991697</v>
      </c>
      <c r="CA188">
        <v>297.31024208068845</v>
      </c>
      <c r="CB188">
        <v>288.03098965575555</v>
      </c>
      <c r="CC188">
        <v>0.29847801487036457</v>
      </c>
      <c r="CD188">
        <v>2.8870654435141123</v>
      </c>
      <c r="CE188">
        <v>28.597454404005084</v>
      </c>
      <c r="CF188">
        <v>8.2378352633800844</v>
      </c>
      <c r="CG188">
        <v>23.775386810302734</v>
      </c>
      <c r="CH188">
        <v>2.9548023474103502</v>
      </c>
      <c r="CI188">
        <v>0.59639344577838671</v>
      </c>
      <c r="CJ188">
        <v>2.055412066878751</v>
      </c>
      <c r="CK188">
        <v>0.8993902805315992</v>
      </c>
      <c r="CL188">
        <v>0.37621788628998526</v>
      </c>
      <c r="CM188">
        <v>4.7527740116115504</v>
      </c>
      <c r="CN188">
        <v>0.96527491805263543</v>
      </c>
      <c r="CO188">
        <v>72.366730939205624</v>
      </c>
      <c r="CP188">
        <v>48.714069042011836</v>
      </c>
      <c r="CQ188">
        <v>5.8797606853349445E-3</v>
      </c>
      <c r="CR188">
        <v>0</v>
      </c>
      <c r="CS188">
        <v>1575.2063644015382</v>
      </c>
      <c r="CT188">
        <v>0</v>
      </c>
      <c r="CU188" t="e">
        <v>#DIV/0!</v>
      </c>
      <c r="CV188" t="e">
        <v>#DIV/0!</v>
      </c>
    </row>
    <row r="189" spans="1:100" x14ac:dyDescent="0.3">
      <c r="A189" s="4" t="str">
        <f>VLOOKUP(B189,ListCodeMtrx!A$1:B$91,2,TRUE)</f>
        <v>M40</v>
      </c>
      <c r="B189">
        <v>40</v>
      </c>
      <c r="C189" s="10">
        <v>22</v>
      </c>
      <c r="D189" s="10">
        <v>2</v>
      </c>
      <c r="E189" s="10">
        <v>2</v>
      </c>
      <c r="F189" s="1">
        <v>69</v>
      </c>
      <c r="G189" s="3">
        <v>41313</v>
      </c>
      <c r="H189" s="11">
        <v>2</v>
      </c>
      <c r="I189" s="11">
        <v>170.87317023913249</v>
      </c>
      <c r="J189" s="11">
        <v>1.7142705818288175</v>
      </c>
      <c r="K189" s="11">
        <v>148.72189012785793</v>
      </c>
      <c r="L189" s="11">
        <v>244.70881866575749</v>
      </c>
      <c r="M189" s="1">
        <v>47</v>
      </c>
      <c r="N189" s="8">
        <v>3</v>
      </c>
      <c r="O189" s="8" t="s">
        <v>374</v>
      </c>
      <c r="P189" s="12">
        <v>0.15763888888888888</v>
      </c>
      <c r="Q189" s="12">
        <f t="shared" si="94"/>
        <v>0.41675925925925927</v>
      </c>
      <c r="R189" s="8">
        <v>815.5</v>
      </c>
      <c r="S189" s="8">
        <v>0</v>
      </c>
      <c r="T189" s="13">
        <v>150</v>
      </c>
      <c r="U189" s="14">
        <v>12.533331655259415</v>
      </c>
      <c r="V189" s="14">
        <v>0.63640065746445285</v>
      </c>
      <c r="W189" s="14">
        <v>108.10759405283665</v>
      </c>
      <c r="X189" s="15">
        <v>23.463138580322266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t="e">
        <v>#DIV/0!</v>
      </c>
      <c r="AG189" t="e">
        <v>#DIV/0!</v>
      </c>
      <c r="AH189" t="e">
        <v>#DIV/0!</v>
      </c>
      <c r="AI189" s="8">
        <v>-1</v>
      </c>
      <c r="AJ189" s="8">
        <v>0.87</v>
      </c>
      <c r="AK189" s="8">
        <v>0.92</v>
      </c>
      <c r="AL189" s="8">
        <v>10.040945053100586</v>
      </c>
      <c r="AM189">
        <v>0.87502047252655035</v>
      </c>
      <c r="AN189">
        <v>8.5935088531809874E-3</v>
      </c>
      <c r="AO189" t="e">
        <v>#DIV/0!</v>
      </c>
      <c r="AP189" t="e">
        <v>#DIV/0!</v>
      </c>
      <c r="AQ189" t="e">
        <v>#DIV/0!</v>
      </c>
      <c r="AR189" s="8">
        <v>0</v>
      </c>
      <c r="AS189" s="8">
        <v>0.5</v>
      </c>
      <c r="AT189" t="e">
        <v>#DIV/0!</v>
      </c>
      <c r="AU189">
        <v>5.0759310661465271</v>
      </c>
      <c r="AV189">
        <v>0.83918176278245493</v>
      </c>
      <c r="AW189">
        <v>23.463138580322266</v>
      </c>
      <c r="AX189" s="8">
        <v>2</v>
      </c>
      <c r="AY189">
        <v>4.644859790802002</v>
      </c>
      <c r="AZ189" s="8">
        <v>1</v>
      </c>
      <c r="BA189">
        <v>9.2897195816040039</v>
      </c>
      <c r="BB189" s="8">
        <v>24.208198547363281</v>
      </c>
      <c r="BC189" s="8">
        <v>23.463138580322266</v>
      </c>
      <c r="BD189" s="8">
        <v>25.021003723144531</v>
      </c>
      <c r="BE189" s="8">
        <v>150.72270202636719</v>
      </c>
      <c r="BF189" s="8">
        <v>143.16384887695312</v>
      </c>
      <c r="BG189" s="8">
        <v>17.577630996704102</v>
      </c>
      <c r="BH189" s="8">
        <v>20.412094116210937</v>
      </c>
      <c r="BI189" s="8">
        <v>58.510967254638672</v>
      </c>
      <c r="BJ189" s="8">
        <v>67.946098327636719</v>
      </c>
      <c r="BK189" s="8">
        <v>350.84744262695312</v>
      </c>
      <c r="BL189" s="8">
        <v>1799.7657470703125</v>
      </c>
      <c r="BM189" s="8">
        <v>0.2397313266992569</v>
      </c>
      <c r="BN189" s="8">
        <v>100.94789886474609</v>
      </c>
      <c r="BO189" s="8">
        <v>-0.69929313659667969</v>
      </c>
      <c r="BP189" s="8">
        <v>0.1616785079240799</v>
      </c>
      <c r="BQ189" s="8">
        <v>0.25</v>
      </c>
      <c r="BR189" s="8">
        <v>-1.355140209197998</v>
      </c>
      <c r="BS189" s="8">
        <v>7.355140209197998</v>
      </c>
      <c r="BT189" s="8">
        <v>1</v>
      </c>
      <c r="BU189" s="8">
        <v>0</v>
      </c>
      <c r="BV189" s="8">
        <v>0.15999999642372131</v>
      </c>
      <c r="BW189" s="8">
        <v>111115</v>
      </c>
      <c r="BX189">
        <v>1.7542372131347654</v>
      </c>
      <c r="BY189">
        <v>5.0759310661465272E-3</v>
      </c>
      <c r="BZ189">
        <v>296.61313858032224</v>
      </c>
      <c r="CA189">
        <v>297.35819854736326</v>
      </c>
      <c r="CB189">
        <v>287.96251309478612</v>
      </c>
      <c r="CC189">
        <v>0.29010617133421718</v>
      </c>
      <c r="CD189">
        <v>2.8997397752433955</v>
      </c>
      <c r="CE189">
        <v>28.725112734922586</v>
      </c>
      <c r="CF189">
        <v>8.3130186187116486</v>
      </c>
      <c r="CG189">
        <v>23.835668563842773</v>
      </c>
      <c r="CH189">
        <v>2.9655372226338139</v>
      </c>
      <c r="CI189">
        <v>0.5955986334040233</v>
      </c>
      <c r="CJ189">
        <v>2.0605580124609406</v>
      </c>
      <c r="CK189">
        <v>0.90497921017287331</v>
      </c>
      <c r="CL189">
        <v>0.37571183752920373</v>
      </c>
      <c r="CM189">
        <v>10.91323447095678</v>
      </c>
      <c r="CN189">
        <v>0.75513193380092258</v>
      </c>
      <c r="CO189">
        <v>72.23335843552546</v>
      </c>
      <c r="CP189">
        <v>141.34248090282114</v>
      </c>
      <c r="CQ189">
        <v>6.4051842875753648E-2</v>
      </c>
      <c r="CR189">
        <v>0</v>
      </c>
      <c r="CS189">
        <v>1574.8318744385647</v>
      </c>
      <c r="CT189">
        <v>0</v>
      </c>
      <c r="CU189" t="e">
        <v>#DIV/0!</v>
      </c>
      <c r="CV189" t="e">
        <v>#DIV/0!</v>
      </c>
    </row>
    <row r="190" spans="1:100" s="5" customFormat="1" hidden="1" x14ac:dyDescent="0.3">
      <c r="A190" s="4" t="str">
        <f>VLOOKUP(B190,ListCodeMtrx!A$1:B$91,2,TRUE)</f>
        <v>M40</v>
      </c>
      <c r="B190">
        <v>40</v>
      </c>
      <c r="C190" s="10">
        <v>22</v>
      </c>
      <c r="D190" s="10">
        <v>2</v>
      </c>
      <c r="E190" s="10">
        <v>2</v>
      </c>
      <c r="F190" s="1">
        <v>69</v>
      </c>
      <c r="G190" s="3">
        <v>41313</v>
      </c>
      <c r="H190" s="11">
        <v>2</v>
      </c>
      <c r="I190" s="11">
        <v>170.87317023913249</v>
      </c>
      <c r="J190" s="11">
        <v>1.7142705818288175</v>
      </c>
      <c r="K190" s="11">
        <v>148.72189012785793</v>
      </c>
      <c r="L190" s="11">
        <v>244.70881866575749</v>
      </c>
      <c r="M190" s="1">
        <v>47</v>
      </c>
      <c r="N190" s="8">
        <v>4</v>
      </c>
      <c r="O190" s="8" t="s">
        <v>375</v>
      </c>
      <c r="P190" s="12">
        <v>0.15763888888888888</v>
      </c>
      <c r="Q190" s="12">
        <f t="shared" si="94"/>
        <v>0.41917824074074073</v>
      </c>
      <c r="R190" s="8">
        <v>1024.5</v>
      </c>
      <c r="S190" s="8">
        <v>0</v>
      </c>
      <c r="T190" s="13" t="s">
        <v>192</v>
      </c>
      <c r="U190" s="14">
        <v>35.854005630298104</v>
      </c>
      <c r="V190" s="14">
        <v>0.62713654138702557</v>
      </c>
      <c r="W190" s="14">
        <v>277.06035241116467</v>
      </c>
      <c r="X190" s="15">
        <v>23.552291870117188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t="e">
        <v>#DIV/0!</v>
      </c>
      <c r="AG190" t="e">
        <v>#DIV/0!</v>
      </c>
      <c r="AH190" t="e">
        <v>#DIV/0!</v>
      </c>
      <c r="AI190" s="8">
        <v>-1</v>
      </c>
      <c r="AJ190" s="8">
        <v>0.87</v>
      </c>
      <c r="AK190" s="8">
        <v>0.92</v>
      </c>
      <c r="AL190" s="8">
        <v>10.040945053100586</v>
      </c>
      <c r="AM190">
        <v>0.87502047252655035</v>
      </c>
      <c r="AN190">
        <v>2.3414609725788578E-2</v>
      </c>
      <c r="AO190" t="e">
        <v>#DIV/0!</v>
      </c>
      <c r="AP190" t="e">
        <v>#DIV/0!</v>
      </c>
      <c r="AQ190" t="e">
        <v>#DIV/0!</v>
      </c>
      <c r="AR190" s="8">
        <v>0</v>
      </c>
      <c r="AS190" s="8">
        <v>0.5</v>
      </c>
      <c r="AT190" t="e">
        <v>#DIV/0!</v>
      </c>
      <c r="AU190">
        <v>5.0563300067544183</v>
      </c>
      <c r="AV190">
        <v>0.84747186970962574</v>
      </c>
      <c r="AW190">
        <v>23.552291870117188</v>
      </c>
      <c r="AX190" s="8">
        <v>2</v>
      </c>
      <c r="AY190">
        <v>4.644859790802002</v>
      </c>
      <c r="AZ190" s="8">
        <v>1</v>
      </c>
      <c r="BA190">
        <v>9.2897195816040039</v>
      </c>
      <c r="BB190" s="8">
        <v>24.27490234375</v>
      </c>
      <c r="BC190" s="8">
        <v>23.552291870117188</v>
      </c>
      <c r="BD190" s="8">
        <v>25.020729064941406</v>
      </c>
      <c r="BE190" s="8">
        <v>399.82119750976562</v>
      </c>
      <c r="BF190" s="8">
        <v>378.29287719726562</v>
      </c>
      <c r="BG190" s="8">
        <v>17.659845352172852</v>
      </c>
      <c r="BH190" s="8">
        <v>20.483083724975586</v>
      </c>
      <c r="BI190" s="8">
        <v>58.554885864257813</v>
      </c>
      <c r="BJ190" s="8">
        <v>67.915916442871094</v>
      </c>
      <c r="BK190" s="8">
        <v>350.85671997070312</v>
      </c>
      <c r="BL190" s="8">
        <v>1798.7862548828125</v>
      </c>
      <c r="BM190" s="8">
        <v>0.24377435445785522</v>
      </c>
      <c r="BN190" s="8">
        <v>100.95633697509766</v>
      </c>
      <c r="BO190" s="8">
        <v>-0.56251335144042969</v>
      </c>
      <c r="BP190" s="8">
        <v>0.15486545860767365</v>
      </c>
      <c r="BQ190" s="8">
        <v>0.75</v>
      </c>
      <c r="BR190" s="8">
        <v>-1.355140209197998</v>
      </c>
      <c r="BS190" s="8">
        <v>7.355140209197998</v>
      </c>
      <c r="BT190" s="8">
        <v>1</v>
      </c>
      <c r="BU190" s="8">
        <v>0</v>
      </c>
      <c r="BV190" s="8">
        <v>0.15999999642372131</v>
      </c>
      <c r="BW190" s="8">
        <v>111115</v>
      </c>
      <c r="BX190">
        <v>1.7542835998535153</v>
      </c>
      <c r="BY190">
        <v>5.0563300067544186E-3</v>
      </c>
      <c r="BZ190">
        <v>296.70229187011716</v>
      </c>
      <c r="CA190">
        <v>297.42490234374998</v>
      </c>
      <c r="CB190">
        <v>287.80579434828906</v>
      </c>
      <c r="CC190">
        <v>0.29193722278845657</v>
      </c>
      <c r="CD190">
        <v>2.9153689725373995</v>
      </c>
      <c r="CE190">
        <v>28.877523292634095</v>
      </c>
      <c r="CF190">
        <v>8.3944395676585088</v>
      </c>
      <c r="CG190">
        <v>23.913597106933594</v>
      </c>
      <c r="CH190">
        <v>2.9794651377794015</v>
      </c>
      <c r="CI190">
        <v>0.58747677052163394</v>
      </c>
      <c r="CJ190">
        <v>2.0678971028277737</v>
      </c>
      <c r="CK190">
        <v>0.91156803495162775</v>
      </c>
      <c r="CL190">
        <v>0.37054145206298894</v>
      </c>
      <c r="CM190">
        <v>27.970998300460852</v>
      </c>
      <c r="CN190">
        <v>0.73239642909450831</v>
      </c>
      <c r="CO190">
        <v>72.080131948209427</v>
      </c>
      <c r="CP190">
        <v>373.08250381885358</v>
      </c>
      <c r="CQ190">
        <v>6.9270508004270856E-2</v>
      </c>
      <c r="CR190">
        <v>0</v>
      </c>
      <c r="CS190">
        <v>1573.9747987218225</v>
      </c>
      <c r="CT190">
        <v>0</v>
      </c>
      <c r="CU190" t="e">
        <v>#DIV/0!</v>
      </c>
      <c r="CV190" t="e">
        <v>#DIV/0!</v>
      </c>
    </row>
    <row r="191" spans="1:100" x14ac:dyDescent="0.3">
      <c r="A191" s="4" t="str">
        <f>VLOOKUP(B191,ListCodeMtrx!A$1:B$91,2,TRUE)</f>
        <v>M40</v>
      </c>
      <c r="B191">
        <v>40</v>
      </c>
      <c r="C191" s="10">
        <v>22</v>
      </c>
      <c r="D191" s="10">
        <v>2</v>
      </c>
      <c r="E191" s="10">
        <v>2</v>
      </c>
      <c r="F191" s="1">
        <v>69</v>
      </c>
      <c r="G191" s="3">
        <v>41313</v>
      </c>
      <c r="H191" s="11">
        <v>2</v>
      </c>
      <c r="I191" s="11">
        <v>170.87317023913249</v>
      </c>
      <c r="J191" s="11">
        <v>1.7142705818288175</v>
      </c>
      <c r="K191" s="11">
        <v>148.72189012785793</v>
      </c>
      <c r="L191" s="11">
        <v>244.70881866575749</v>
      </c>
      <c r="M191" s="1">
        <v>47</v>
      </c>
      <c r="N191" s="8">
        <v>5</v>
      </c>
      <c r="O191" s="8" t="s">
        <v>376</v>
      </c>
      <c r="P191" s="12">
        <v>0.15763888888888888</v>
      </c>
      <c r="Q191" s="12">
        <f t="shared" si="94"/>
        <v>0.42114583333333333</v>
      </c>
      <c r="R191" s="8">
        <v>1194.5</v>
      </c>
      <c r="S191" s="8">
        <v>0</v>
      </c>
      <c r="T191" s="13">
        <v>800</v>
      </c>
      <c r="U191" s="14">
        <v>50.122360488055818</v>
      </c>
      <c r="V191" s="14">
        <v>0.62206007408961361</v>
      </c>
      <c r="W191" s="14">
        <v>623.68031516750477</v>
      </c>
      <c r="X191" s="15">
        <v>23.478042602539063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t="e">
        <v>#DIV/0!</v>
      </c>
      <c r="AG191" t="e">
        <v>#DIV/0!</v>
      </c>
      <c r="AH191" t="e">
        <v>#DIV/0!</v>
      </c>
      <c r="AI191" s="8">
        <v>-1</v>
      </c>
      <c r="AJ191" s="8">
        <v>0.87</v>
      </c>
      <c r="AK191" s="8">
        <v>0.92</v>
      </c>
      <c r="AL191" s="8">
        <v>10.040945053100586</v>
      </c>
      <c r="AM191">
        <v>0.87502047252655035</v>
      </c>
      <c r="AN191">
        <v>3.2469385254125384E-2</v>
      </c>
      <c r="AO191" t="e">
        <v>#DIV/0!</v>
      </c>
      <c r="AP191" t="e">
        <v>#DIV/0!</v>
      </c>
      <c r="AQ191" t="e">
        <v>#DIV/0!</v>
      </c>
      <c r="AR191" s="8">
        <v>0</v>
      </c>
      <c r="AS191" s="8">
        <v>0.5</v>
      </c>
      <c r="AT191" t="e">
        <v>#DIV/0!</v>
      </c>
      <c r="AU191">
        <v>5.0248103782398763</v>
      </c>
      <c r="AV191">
        <v>0.84878311472987145</v>
      </c>
      <c r="AW191">
        <v>23.478042602539063</v>
      </c>
      <c r="AX191" s="8">
        <v>2</v>
      </c>
      <c r="AY191">
        <v>4.644859790802002</v>
      </c>
      <c r="AZ191" s="8">
        <v>1</v>
      </c>
      <c r="BA191">
        <v>9.2897195816040039</v>
      </c>
      <c r="BB191" s="8">
        <v>24.248044967651367</v>
      </c>
      <c r="BC191" s="8">
        <v>23.478042602539063</v>
      </c>
      <c r="BD191" s="8">
        <v>25.020095825195313</v>
      </c>
      <c r="BE191" s="8">
        <v>800.2869873046875</v>
      </c>
      <c r="BF191" s="8">
        <v>769.510986328125</v>
      </c>
      <c r="BG191" s="8">
        <v>17.534133911132813</v>
      </c>
      <c r="BH191" s="8">
        <v>20.340225219726563</v>
      </c>
      <c r="BI191" s="8">
        <v>58.234291076660156</v>
      </c>
      <c r="BJ191" s="8">
        <v>67.553871154785156</v>
      </c>
      <c r="BK191" s="8">
        <v>350.85134887695312</v>
      </c>
      <c r="BL191" s="8">
        <v>1799.3623046875</v>
      </c>
      <c r="BM191" s="8">
        <v>0.21646355092525482</v>
      </c>
      <c r="BN191" s="8">
        <v>100.96074676513672</v>
      </c>
      <c r="BO191" s="8">
        <v>-0.53492546081542969</v>
      </c>
      <c r="BP191" s="8">
        <v>0.15097065269947052</v>
      </c>
      <c r="BQ191" s="8">
        <v>0.25</v>
      </c>
      <c r="BR191" s="8">
        <v>-1.355140209197998</v>
      </c>
      <c r="BS191" s="8">
        <v>7.355140209197998</v>
      </c>
      <c r="BT191" s="8">
        <v>1</v>
      </c>
      <c r="BU191" s="8">
        <v>0</v>
      </c>
      <c r="BV191" s="8">
        <v>0.15999999642372131</v>
      </c>
      <c r="BW191" s="8">
        <v>111115</v>
      </c>
      <c r="BX191">
        <v>1.7542567443847654</v>
      </c>
      <c r="BY191">
        <v>5.0248103782398763E-3</v>
      </c>
      <c r="BZ191">
        <v>296.62804260253904</v>
      </c>
      <c r="CA191">
        <v>297.39804496765134</v>
      </c>
      <c r="CB191">
        <v>287.89796231497894</v>
      </c>
      <c r="CC191">
        <v>0.29999976255943378</v>
      </c>
      <c r="CD191">
        <v>2.9023474422845323</v>
      </c>
      <c r="CE191">
        <v>28.747285804414801</v>
      </c>
      <c r="CF191">
        <v>8.4070605846882387</v>
      </c>
      <c r="CG191">
        <v>23.863043785095215</v>
      </c>
      <c r="CH191">
        <v>2.9704234060287797</v>
      </c>
      <c r="CI191">
        <v>0.58301978574400914</v>
      </c>
      <c r="CJ191">
        <v>2.0535643275546609</v>
      </c>
      <c r="CK191">
        <v>0.91685907847411885</v>
      </c>
      <c r="CL191">
        <v>0.36770468870920453</v>
      </c>
      <c r="CM191">
        <v>62.967230362027109</v>
      </c>
      <c r="CN191">
        <v>0.81048916292088258</v>
      </c>
      <c r="CO191">
        <v>71.901023383556776</v>
      </c>
      <c r="CP191">
        <v>762.22710805123177</v>
      </c>
      <c r="CQ191">
        <v>4.7280514894106042E-2</v>
      </c>
      <c r="CR191">
        <v>0</v>
      </c>
      <c r="CS191">
        <v>1574.478854094119</v>
      </c>
      <c r="CT191">
        <v>0</v>
      </c>
      <c r="CU191" t="e">
        <v>#DIV/0!</v>
      </c>
      <c r="CV191" t="e">
        <v>#DIV/0!</v>
      </c>
    </row>
    <row r="192" spans="1:100" x14ac:dyDescent="0.3">
      <c r="A192" s="4" t="str">
        <f>VLOOKUP(B192,ListCodeMtrx!A$1:B$91,2,TRUE)</f>
        <v>M40</v>
      </c>
      <c r="B192" s="5">
        <v>40</v>
      </c>
      <c r="C192" s="10">
        <v>22</v>
      </c>
      <c r="D192" s="10">
        <v>2</v>
      </c>
      <c r="E192" s="10">
        <v>2</v>
      </c>
      <c r="F192" s="1">
        <v>69</v>
      </c>
      <c r="G192" s="17">
        <v>41313</v>
      </c>
      <c r="H192" s="11">
        <v>2</v>
      </c>
      <c r="I192" s="11">
        <v>170.87317023913249</v>
      </c>
      <c r="J192" s="11">
        <v>1.7142705818288175</v>
      </c>
      <c r="K192" s="11">
        <v>148.72189012785793</v>
      </c>
      <c r="L192" s="11">
        <v>244.70881866575749</v>
      </c>
      <c r="M192" s="1">
        <v>47</v>
      </c>
      <c r="N192" s="19">
        <v>6</v>
      </c>
      <c r="O192" s="19" t="s">
        <v>377</v>
      </c>
      <c r="P192" s="12">
        <v>0.15763888888888888</v>
      </c>
      <c r="Q192" s="12">
        <f t="shared" si="94"/>
        <v>0.42297453703703702</v>
      </c>
      <c r="R192" s="19">
        <v>1344</v>
      </c>
      <c r="S192" s="19">
        <v>0</v>
      </c>
      <c r="T192" s="21">
        <v>400</v>
      </c>
      <c r="U192" s="5">
        <v>35.014965021833632</v>
      </c>
      <c r="V192" s="5">
        <v>0.60967575549665465</v>
      </c>
      <c r="W192" s="5">
        <v>276.51870416247607</v>
      </c>
      <c r="X192" s="5">
        <v>23.546363830566406</v>
      </c>
      <c r="Y192" s="19">
        <v>1</v>
      </c>
      <c r="Z192" s="19">
        <v>1</v>
      </c>
      <c r="AA192" s="19">
        <v>0</v>
      </c>
      <c r="AB192" s="19">
        <v>0</v>
      </c>
      <c r="AC192" s="19">
        <v>518.817626953125</v>
      </c>
      <c r="AD192" s="19">
        <v>1007.6998291015625</v>
      </c>
      <c r="AE192" s="19">
        <v>741.109619140625</v>
      </c>
      <c r="AF192" s="5" t="e">
        <v>#DIV/0!</v>
      </c>
      <c r="AG192" s="5">
        <v>0.48514665580950972</v>
      </c>
      <c r="AH192" s="5">
        <v>0.2645531955668009</v>
      </c>
      <c r="AI192" s="19">
        <v>-1</v>
      </c>
      <c r="AJ192" s="19">
        <v>0.87</v>
      </c>
      <c r="AK192" s="19">
        <v>0.92</v>
      </c>
      <c r="AL192" s="19">
        <v>10.040945053100586</v>
      </c>
      <c r="AM192" s="5">
        <v>0.87502047252655035</v>
      </c>
      <c r="AN192" s="5">
        <v>2.2874445995207493E-2</v>
      </c>
      <c r="AO192" s="5">
        <v>0.54530561511419817</v>
      </c>
      <c r="AP192" s="5">
        <v>1.9423006789871613</v>
      </c>
      <c r="AQ192" s="5">
        <v>-1</v>
      </c>
      <c r="AR192" s="19">
        <v>1799.343994140625</v>
      </c>
      <c r="AS192" s="19">
        <v>0.5</v>
      </c>
      <c r="AT192" s="5">
        <v>208.26458675215275</v>
      </c>
      <c r="AU192" s="5">
        <v>5.0434642944008647</v>
      </c>
      <c r="AV192" s="5">
        <v>0.86812085302490294</v>
      </c>
      <c r="AW192" s="5">
        <v>23.546363830566406</v>
      </c>
      <c r="AX192" s="19">
        <v>2</v>
      </c>
      <c r="AY192" s="5">
        <v>4.644859790802002</v>
      </c>
      <c r="AZ192" s="19">
        <v>1</v>
      </c>
      <c r="BA192" s="5">
        <v>9.2897195816040039</v>
      </c>
      <c r="BB192" s="19">
        <v>24.258115768432617</v>
      </c>
      <c r="BC192" s="19">
        <v>23.546363830566406</v>
      </c>
      <c r="BD192" s="19">
        <v>25.021335601806641</v>
      </c>
      <c r="BE192" s="19">
        <v>399.19830322265625</v>
      </c>
      <c r="BF192" s="19">
        <v>378.14990234375</v>
      </c>
      <c r="BG192" s="19">
        <v>17.450742721557617</v>
      </c>
      <c r="BH192" s="19">
        <v>20.267623901367188</v>
      </c>
      <c r="BI192" s="19">
        <v>57.921562194824219</v>
      </c>
      <c r="BJ192" s="19">
        <v>67.271202087402344</v>
      </c>
      <c r="BK192" s="19">
        <v>350.8309326171875</v>
      </c>
      <c r="BL192" s="19">
        <v>1799.343994140625</v>
      </c>
      <c r="BM192" s="19">
        <v>0.18409614264965057</v>
      </c>
      <c r="BN192" s="19">
        <v>100.95937347412109</v>
      </c>
      <c r="BO192" s="19">
        <v>-0.46043205261230469</v>
      </c>
      <c r="BP192" s="19">
        <v>0.16424770653247833</v>
      </c>
      <c r="BQ192" s="19">
        <v>0.75</v>
      </c>
      <c r="BR192" s="19">
        <v>-1.355140209197998</v>
      </c>
      <c r="BS192" s="19">
        <v>7.355140209197998</v>
      </c>
      <c r="BT192" s="19">
        <v>1</v>
      </c>
      <c r="BU192" s="19">
        <v>0</v>
      </c>
      <c r="BV192" s="19">
        <v>0.15999999642372131</v>
      </c>
      <c r="BW192" s="19">
        <v>111115</v>
      </c>
      <c r="BX192" s="5">
        <v>1.7541546630859373</v>
      </c>
      <c r="BY192" s="5">
        <v>5.0434642944008649E-3</v>
      </c>
      <c r="BZ192" s="5">
        <v>296.69636383056638</v>
      </c>
      <c r="CA192" s="5">
        <v>297.40811576843259</v>
      </c>
      <c r="CB192" s="5">
        <v>287.89503262754442</v>
      </c>
      <c r="CC192" s="5">
        <v>0.29407012552736056</v>
      </c>
      <c r="CD192" s="5">
        <v>2.9143274639160559</v>
      </c>
      <c r="CE192" s="5">
        <v>28.866338643267088</v>
      </c>
      <c r="CF192" s="5">
        <v>8.5987147418999008</v>
      </c>
      <c r="CG192" s="5">
        <v>23.902239799499512</v>
      </c>
      <c r="CH192" s="5">
        <v>2.9774317294497799</v>
      </c>
      <c r="CI192" s="5">
        <v>0.57212755036059415</v>
      </c>
      <c r="CJ192" s="5">
        <v>2.046206610891153</v>
      </c>
      <c r="CK192" s="5">
        <v>0.93122511855862689</v>
      </c>
      <c r="CL192" s="5">
        <v>0.36077370481477949</v>
      </c>
      <c r="CM192" s="5">
        <v>27.917155126119425</v>
      </c>
      <c r="CN192" s="5">
        <v>0.73124097731780446</v>
      </c>
      <c r="CO192" s="5">
        <v>71.342498538319717</v>
      </c>
      <c r="CP192" s="5">
        <v>373.06145996782703</v>
      </c>
      <c r="CQ192" s="5">
        <v>6.6960953058643885E-2</v>
      </c>
      <c r="CR192" s="5">
        <v>0</v>
      </c>
      <c r="CS192" s="5">
        <v>1574.4628319907401</v>
      </c>
      <c r="CT192" s="5">
        <v>488.8822021484375</v>
      </c>
      <c r="CU192" s="5">
        <v>0.2645531955668009</v>
      </c>
      <c r="CV192" s="5" t="e">
        <v>#DIV/0!</v>
      </c>
    </row>
    <row r="193" spans="1:100" hidden="1" x14ac:dyDescent="0.3">
      <c r="A193" s="4" t="str">
        <f>VLOOKUP(B193,ListCodeMtrx!A$1:B$91,2,TRUE)</f>
        <v>M43</v>
      </c>
      <c r="B193">
        <v>43</v>
      </c>
      <c r="C193" s="10">
        <v>19</v>
      </c>
      <c r="D193" s="10">
        <v>2</v>
      </c>
      <c r="E193" s="10">
        <v>3</v>
      </c>
      <c r="F193" s="1">
        <v>69</v>
      </c>
      <c r="G193" s="3">
        <v>41313</v>
      </c>
      <c r="H193" s="11">
        <v>2</v>
      </c>
      <c r="I193" s="11">
        <v>167.40260013384074</v>
      </c>
      <c r="J193" s="11">
        <v>2.2366485778651795</v>
      </c>
      <c r="K193" s="11">
        <v>163.36201864329811</v>
      </c>
      <c r="L193" s="11">
        <v>242.05177251678842</v>
      </c>
      <c r="M193" s="1">
        <v>40.4</v>
      </c>
      <c r="N193" s="8">
        <v>7</v>
      </c>
      <c r="O193" s="8" t="s">
        <v>378</v>
      </c>
      <c r="P193" s="12">
        <v>0.15763888888888888</v>
      </c>
      <c r="Q193" s="12">
        <f t="shared" si="94"/>
        <v>0.42726851851851855</v>
      </c>
      <c r="R193" s="8">
        <v>1724</v>
      </c>
      <c r="S193" s="8">
        <v>0</v>
      </c>
      <c r="T193" s="13" t="s">
        <v>747</v>
      </c>
      <c r="U193">
        <v>32.956406622734235</v>
      </c>
      <c r="V193">
        <v>0.61118694388007833</v>
      </c>
      <c r="W193">
        <v>284.84099805874143</v>
      </c>
      <c r="X193">
        <v>24.340425491333008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t="e">
        <v>#DIV/0!</v>
      </c>
      <c r="AG193">
        <v>0.48514665580950972</v>
      </c>
      <c r="AH193">
        <v>0.2645531955668009</v>
      </c>
      <c r="AI193" s="8">
        <v>-1</v>
      </c>
      <c r="AJ193" s="8">
        <v>0.87</v>
      </c>
      <c r="AK193" s="8">
        <v>0.92</v>
      </c>
      <c r="AL193" s="8">
        <v>10.012383460998535</v>
      </c>
      <c r="AM193">
        <v>0.87500619173049932</v>
      </c>
      <c r="AN193">
        <v>2.154576641799907E-2</v>
      </c>
      <c r="AO193">
        <v>0.54530561511419817</v>
      </c>
      <c r="AP193">
        <v>1.9423006789871613</v>
      </c>
      <c r="AQ193">
        <v>-1</v>
      </c>
      <c r="AR193" s="8">
        <v>1799.343994140625</v>
      </c>
      <c r="AS193" s="8">
        <v>0.5</v>
      </c>
      <c r="AT193">
        <v>208.26118776415024</v>
      </c>
      <c r="AU193">
        <v>4.937518714246675</v>
      </c>
      <c r="AV193">
        <v>0.84666622233638611</v>
      </c>
      <c r="AW193">
        <v>24.340425491333008</v>
      </c>
      <c r="AX193" s="8">
        <v>2</v>
      </c>
      <c r="AY193">
        <v>4.644859790802002</v>
      </c>
      <c r="AZ193" s="8">
        <v>1</v>
      </c>
      <c r="BA193">
        <v>9.2897195816040039</v>
      </c>
      <c r="BB193" s="8">
        <v>24.600862503051758</v>
      </c>
      <c r="BC193" s="8">
        <v>24.340425491333008</v>
      </c>
      <c r="BD193" s="8">
        <v>25.023212432861328</v>
      </c>
      <c r="BE193" s="8">
        <v>400.3790283203125</v>
      </c>
      <c r="BF193" s="8">
        <v>380.51876831054687</v>
      </c>
      <c r="BG193" s="8">
        <v>19.135839462280273</v>
      </c>
      <c r="BH193" s="8">
        <v>21.889200210571289</v>
      </c>
      <c r="BI193" s="8">
        <v>62.229640960693359</v>
      </c>
      <c r="BJ193" s="8">
        <v>71.183555603027344</v>
      </c>
      <c r="BK193" s="8">
        <v>350.80331420898437</v>
      </c>
      <c r="BL193" s="8">
        <v>1801.1448974609375</v>
      </c>
      <c r="BM193" s="8">
        <v>0.36717790365219116</v>
      </c>
      <c r="BN193" s="8">
        <v>100.9677734375</v>
      </c>
      <c r="BO193" s="8">
        <v>-0.18510246276855469</v>
      </c>
      <c r="BP193" s="8">
        <v>0.15967388451099396</v>
      </c>
      <c r="BQ193" s="8">
        <v>0.25</v>
      </c>
      <c r="BR193" s="8">
        <v>-1.355140209197998</v>
      </c>
      <c r="BS193" s="8">
        <v>7.355140209197998</v>
      </c>
      <c r="BT193" s="8">
        <v>1</v>
      </c>
      <c r="BU193" s="8">
        <v>0</v>
      </c>
      <c r="BV193" s="8">
        <v>0.15999999642372131</v>
      </c>
      <c r="BW193" s="8">
        <v>111115</v>
      </c>
      <c r="BX193">
        <v>1.7540165710449218</v>
      </c>
      <c r="BY193">
        <v>4.9375187142466749E-3</v>
      </c>
      <c r="BZ193">
        <v>297.49042549133299</v>
      </c>
      <c r="CA193">
        <v>297.75086250305174</v>
      </c>
      <c r="CB193">
        <v>288.18317715235389</v>
      </c>
      <c r="CC193">
        <v>0.29348194519418164</v>
      </c>
      <c r="CD193">
        <v>3.0567700299254255</v>
      </c>
      <c r="CE193">
        <v>30.274709700492654</v>
      </c>
      <c r="CF193">
        <v>8.3855094899213647</v>
      </c>
      <c r="CG193">
        <v>24.470643997192383</v>
      </c>
      <c r="CH193">
        <v>3.0807009215309087</v>
      </c>
      <c r="CI193">
        <v>0.5734581278966141</v>
      </c>
      <c r="CJ193">
        <v>2.2101038075890393</v>
      </c>
      <c r="CK193">
        <v>0.87059711394186934</v>
      </c>
      <c r="CL193">
        <v>0.3616202559983771</v>
      </c>
      <c r="CM193">
        <v>28.759761357706381</v>
      </c>
      <c r="CN193">
        <v>0.74855965534472291</v>
      </c>
      <c r="CO193">
        <v>73.315768548412478</v>
      </c>
      <c r="CP193">
        <v>375.72947961890594</v>
      </c>
      <c r="CQ193">
        <v>6.4307551342270883E-2</v>
      </c>
      <c r="CR193">
        <v>0</v>
      </c>
      <c r="CS193">
        <v>1576.0129374821156</v>
      </c>
      <c r="CT193">
        <v>488.8822021484375</v>
      </c>
      <c r="CU193">
        <v>0.2645531955668009</v>
      </c>
      <c r="CV193" t="e">
        <v>#DIV/0!</v>
      </c>
    </row>
    <row r="194" spans="1:100" x14ac:dyDescent="0.3">
      <c r="A194" s="4" t="str">
        <f>VLOOKUP(B194,ListCodeMtrx!A$1:B$91,2,TRUE)</f>
        <v>M43</v>
      </c>
      <c r="B194">
        <v>43</v>
      </c>
      <c r="C194" s="10">
        <v>19</v>
      </c>
      <c r="D194" s="10">
        <v>2</v>
      </c>
      <c r="E194" s="10">
        <v>3</v>
      </c>
      <c r="F194" s="1">
        <v>69</v>
      </c>
      <c r="G194" s="3">
        <v>41313</v>
      </c>
      <c r="H194" s="11">
        <v>2</v>
      </c>
      <c r="I194" s="11">
        <v>167.40260013384074</v>
      </c>
      <c r="J194" s="11">
        <v>2.2366485778651795</v>
      </c>
      <c r="K194" s="11">
        <v>163.36201864329811</v>
      </c>
      <c r="L194" s="11">
        <v>242.05177251678842</v>
      </c>
      <c r="M194" s="1">
        <v>40.4</v>
      </c>
      <c r="N194" s="8">
        <v>8</v>
      </c>
      <c r="O194" s="8" t="s">
        <v>379</v>
      </c>
      <c r="P194" s="12">
        <v>0.15763888888888888</v>
      </c>
      <c r="Q194" s="12">
        <f t="shared" si="94"/>
        <v>0.42969907407407415</v>
      </c>
      <c r="R194" s="8">
        <v>1934</v>
      </c>
      <c r="S194" s="8">
        <v>0</v>
      </c>
      <c r="T194" s="13">
        <v>50</v>
      </c>
      <c r="U194" s="14">
        <v>-0.20879586080428927</v>
      </c>
      <c r="V194" s="14">
        <v>0.52720050122004836</v>
      </c>
      <c r="W194" s="14">
        <v>49.633618920016339</v>
      </c>
      <c r="X194" s="15">
        <v>25.128400802612305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t="e">
        <v>#DIV/0!</v>
      </c>
      <c r="AG194">
        <v>0.48514665580950972</v>
      </c>
      <c r="AH194">
        <v>0.2645531955668009</v>
      </c>
      <c r="AI194" s="8">
        <v>-1</v>
      </c>
      <c r="AJ194" s="8">
        <v>0.87</v>
      </c>
      <c r="AK194" s="8">
        <v>0.92</v>
      </c>
      <c r="AL194" s="8">
        <v>9.9839849472045898</v>
      </c>
      <c r="AM194">
        <v>0.87499199247360226</v>
      </c>
      <c r="AN194">
        <v>5.018730263091221E-4</v>
      </c>
      <c r="AO194">
        <v>0.54530561511419817</v>
      </c>
      <c r="AP194">
        <v>1.9423006789871613</v>
      </c>
      <c r="AQ194">
        <v>-1</v>
      </c>
      <c r="AR194" s="8">
        <v>1799.343994140625</v>
      </c>
      <c r="AS194" s="8">
        <v>0.5</v>
      </c>
      <c r="AT194">
        <v>208.25780818337162</v>
      </c>
      <c r="AU194">
        <v>4.3729101704128395</v>
      </c>
      <c r="AV194">
        <v>0.8606324356363908</v>
      </c>
      <c r="AW194">
        <v>25.128400802612305</v>
      </c>
      <c r="AX194" s="8">
        <v>2</v>
      </c>
      <c r="AY194">
        <v>4.644859790802002</v>
      </c>
      <c r="AZ194" s="8">
        <v>1</v>
      </c>
      <c r="BA194">
        <v>9.2897195816040039</v>
      </c>
      <c r="BB194" s="8">
        <v>24.870449066162109</v>
      </c>
      <c r="BC194" s="8">
        <v>25.128400802612305</v>
      </c>
      <c r="BD194" s="8">
        <v>25.024185180664062</v>
      </c>
      <c r="BE194" s="8">
        <v>49.664817810058594</v>
      </c>
      <c r="BF194" s="8">
        <v>49.660049438476563</v>
      </c>
      <c r="BG194" s="8">
        <v>20.776426315307617</v>
      </c>
      <c r="BH194" s="8">
        <v>23.21185302734375</v>
      </c>
      <c r="BI194" s="8">
        <v>66.480293273925781</v>
      </c>
      <c r="BJ194" s="8">
        <v>74.273155212402344</v>
      </c>
      <c r="BK194" s="8">
        <v>350.77276611328125</v>
      </c>
      <c r="BL194" s="8">
        <v>1801.7337646484375</v>
      </c>
      <c r="BM194" s="8">
        <v>0.30446261167526245</v>
      </c>
      <c r="BN194" s="8">
        <v>100.95995330810547</v>
      </c>
      <c r="BO194" s="8">
        <v>-0.28595161437988281</v>
      </c>
      <c r="BP194" s="8">
        <v>0.17172832787036896</v>
      </c>
      <c r="BQ194" s="8">
        <v>0.25</v>
      </c>
      <c r="BR194" s="8">
        <v>-1.355140209197998</v>
      </c>
      <c r="BS194" s="8">
        <v>7.355140209197998</v>
      </c>
      <c r="BT194" s="8">
        <v>1</v>
      </c>
      <c r="BU194" s="8">
        <v>0</v>
      </c>
      <c r="BV194" s="8">
        <v>0.15999999642372131</v>
      </c>
      <c r="BW194" s="8">
        <v>111115</v>
      </c>
      <c r="BX194">
        <v>1.753863830566406</v>
      </c>
      <c r="BY194">
        <v>4.372910170412839E-3</v>
      </c>
      <c r="BZ194">
        <v>298.27840080261228</v>
      </c>
      <c r="CA194">
        <v>298.02044906616209</v>
      </c>
      <c r="CB194">
        <v>288.27739590024794</v>
      </c>
      <c r="CC194">
        <v>0.36967576290007192</v>
      </c>
      <c r="CD194">
        <v>3.2041000334716223</v>
      </c>
      <c r="CE194">
        <v>31.736346229217048</v>
      </c>
      <c r="CF194">
        <v>8.5244932018732982</v>
      </c>
      <c r="CG194">
        <v>24.999424934387207</v>
      </c>
      <c r="CH194">
        <v>3.1795685767177151</v>
      </c>
      <c r="CI194">
        <v>0.49888812155904233</v>
      </c>
      <c r="CJ194">
        <v>2.3434675978352315</v>
      </c>
      <c r="CK194">
        <v>0.83610097888248358</v>
      </c>
      <c r="CL194">
        <v>0.31423088879008049</v>
      </c>
      <c r="CM194">
        <v>5.0110078486771501</v>
      </c>
      <c r="CN194">
        <v>0.99946777099984629</v>
      </c>
      <c r="CO194">
        <v>73.864078556998663</v>
      </c>
      <c r="CP194">
        <v>49.690392056422098</v>
      </c>
      <c r="CQ194">
        <v>-3.1037215096456337E-3</v>
      </c>
      <c r="CR194">
        <v>0</v>
      </c>
      <c r="CS194">
        <v>1576.5026166367006</v>
      </c>
      <c r="CT194">
        <v>488.8822021484375</v>
      </c>
      <c r="CU194">
        <v>0.2645531955668009</v>
      </c>
      <c r="CV194" t="e">
        <v>#DIV/0!</v>
      </c>
    </row>
    <row r="195" spans="1:100" x14ac:dyDescent="0.3">
      <c r="A195" s="4" t="str">
        <f>VLOOKUP(B195,ListCodeMtrx!A$1:B$91,2,TRUE)</f>
        <v>M43</v>
      </c>
      <c r="B195">
        <v>43</v>
      </c>
      <c r="C195" s="10">
        <v>19</v>
      </c>
      <c r="D195" s="10">
        <v>2</v>
      </c>
      <c r="E195" s="10">
        <v>3</v>
      </c>
      <c r="F195" s="1">
        <v>69</v>
      </c>
      <c r="G195" s="3">
        <v>41313</v>
      </c>
      <c r="H195" s="11">
        <v>2</v>
      </c>
      <c r="I195" s="11">
        <v>167.40260013384074</v>
      </c>
      <c r="J195" s="11">
        <v>2.2366485778651795</v>
      </c>
      <c r="K195" s="11">
        <v>163.36201864329811</v>
      </c>
      <c r="L195" s="11">
        <v>242.05177251678842</v>
      </c>
      <c r="M195" s="1">
        <v>40.4</v>
      </c>
      <c r="N195" s="8">
        <v>9</v>
      </c>
      <c r="O195" s="8" t="s">
        <v>380</v>
      </c>
      <c r="P195" s="12">
        <v>0.15763888888888888</v>
      </c>
      <c r="Q195" s="12">
        <f t="shared" si="94"/>
        <v>0.43160879629629634</v>
      </c>
      <c r="R195" s="8">
        <v>2099</v>
      </c>
      <c r="S195" s="8">
        <v>0</v>
      </c>
      <c r="T195" s="13">
        <v>150</v>
      </c>
      <c r="U195" s="14">
        <v>11.428018907398162</v>
      </c>
      <c r="V195" s="14">
        <v>0.46505933211577299</v>
      </c>
      <c r="W195" s="14">
        <v>101.65704670824354</v>
      </c>
      <c r="X195" s="15">
        <v>25.299955368041992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t="e">
        <v>#DIV/0!</v>
      </c>
      <c r="AG195">
        <v>0.48514665580950972</v>
      </c>
      <c r="AH195">
        <v>0.2645531955668009</v>
      </c>
      <c r="AI195" s="8">
        <v>-1</v>
      </c>
      <c r="AJ195" s="8">
        <v>0.87</v>
      </c>
      <c r="AK195" s="8">
        <v>0.92</v>
      </c>
      <c r="AL195" s="8">
        <v>9.9839849472045898</v>
      </c>
      <c r="AM195">
        <v>0.87499199247360226</v>
      </c>
      <c r="AN195">
        <v>7.8889096001409243E-3</v>
      </c>
      <c r="AO195">
        <v>0.54530561511419817</v>
      </c>
      <c r="AP195">
        <v>1.9423006789871613</v>
      </c>
      <c r="AQ195">
        <v>-1</v>
      </c>
      <c r="AR195" s="8">
        <v>1799.343994140625</v>
      </c>
      <c r="AS195" s="8">
        <v>0.5</v>
      </c>
      <c r="AT195">
        <v>208.25780818337162</v>
      </c>
      <c r="AU195">
        <v>3.8839921657520042</v>
      </c>
      <c r="AV195">
        <v>0.86073038962894755</v>
      </c>
      <c r="AW195">
        <v>25.299955368041992</v>
      </c>
      <c r="AX195" s="8">
        <v>2</v>
      </c>
      <c r="AY195">
        <v>4.644859790802002</v>
      </c>
      <c r="AZ195" s="8">
        <v>1</v>
      </c>
      <c r="BA195">
        <v>9.2897195816040039</v>
      </c>
      <c r="BB195" s="8">
        <v>24.943672180175781</v>
      </c>
      <c r="BC195" s="8">
        <v>25.299955368041992</v>
      </c>
      <c r="BD195" s="8">
        <v>25.012546539306641</v>
      </c>
      <c r="BE195" s="8">
        <v>151.20999145507812</v>
      </c>
      <c r="BF195" s="8">
        <v>144.37385559082031</v>
      </c>
      <c r="BG195" s="8">
        <v>21.375246047973633</v>
      </c>
      <c r="BH195" s="8">
        <v>23.537815093994141</v>
      </c>
      <c r="BI195" s="8">
        <v>68.094779968261719</v>
      </c>
      <c r="BJ195" s="8">
        <v>74.984046936035156</v>
      </c>
      <c r="BK195" s="8">
        <v>350.74685668945312</v>
      </c>
      <c r="BL195" s="8">
        <v>1800.4490966796875</v>
      </c>
      <c r="BM195" s="8">
        <v>0.17701216042041779</v>
      </c>
      <c r="BN195" s="8">
        <v>100.95481872558594</v>
      </c>
      <c r="BO195" s="8">
        <v>8.1846237182617188E-2</v>
      </c>
      <c r="BP195" s="8">
        <v>0.17216320335865021</v>
      </c>
      <c r="BQ195" s="8">
        <v>0.25</v>
      </c>
      <c r="BR195" s="8">
        <v>-1.355140209197998</v>
      </c>
      <c r="BS195" s="8">
        <v>7.355140209197998</v>
      </c>
      <c r="BT195" s="8">
        <v>1</v>
      </c>
      <c r="BU195" s="8">
        <v>0</v>
      </c>
      <c r="BV195" s="8">
        <v>0.15999999642372131</v>
      </c>
      <c r="BW195" s="8">
        <v>111115</v>
      </c>
      <c r="BX195">
        <v>1.7537342834472656</v>
      </c>
      <c r="BY195">
        <v>3.8839921657520043E-3</v>
      </c>
      <c r="BZ195">
        <v>298.44995536804197</v>
      </c>
      <c r="CA195">
        <v>298.09367218017576</v>
      </c>
      <c r="CB195">
        <v>288.07184902984227</v>
      </c>
      <c r="CC195">
        <v>0.45049229796637424</v>
      </c>
      <c r="CD195">
        <v>3.2369862456394864</v>
      </c>
      <c r="CE195">
        <v>32.063712128870435</v>
      </c>
      <c r="CF195">
        <v>8.5258970348762944</v>
      </c>
      <c r="CG195">
        <v>25.121813774108887</v>
      </c>
      <c r="CH195">
        <v>3.2028431723440596</v>
      </c>
      <c r="CI195">
        <v>0.44288761666215282</v>
      </c>
      <c r="CJ195">
        <v>2.3762558560105389</v>
      </c>
      <c r="CK195">
        <v>0.82658731633352067</v>
      </c>
      <c r="CL195">
        <v>0.27871487284214019</v>
      </c>
      <c r="CM195">
        <v>10.262768722609149</v>
      </c>
      <c r="CN195">
        <v>0.7041236537753528</v>
      </c>
      <c r="CO195">
        <v>73.953091708202095</v>
      </c>
      <c r="CP195">
        <v>142.71311380098862</v>
      </c>
      <c r="CQ195">
        <v>5.9219318238715998E-2</v>
      </c>
      <c r="CR195">
        <v>0</v>
      </c>
      <c r="CS195">
        <v>1575.3785424510572</v>
      </c>
      <c r="CT195">
        <v>488.8822021484375</v>
      </c>
      <c r="CU195">
        <v>0.2645531955668009</v>
      </c>
      <c r="CV195" t="e">
        <v>#DIV/0!</v>
      </c>
    </row>
    <row r="196" spans="1:100" hidden="1" x14ac:dyDescent="0.3">
      <c r="A196" s="4" t="str">
        <f>VLOOKUP(B196,ListCodeMtrx!A$1:B$91,2,TRUE)</f>
        <v>M43</v>
      </c>
      <c r="B196">
        <v>43</v>
      </c>
      <c r="C196" s="10">
        <v>19</v>
      </c>
      <c r="D196" s="10">
        <v>2</v>
      </c>
      <c r="E196" s="10">
        <v>3</v>
      </c>
      <c r="F196" s="1">
        <v>69</v>
      </c>
      <c r="G196" s="3">
        <v>41313</v>
      </c>
      <c r="H196" s="11">
        <v>2</v>
      </c>
      <c r="I196" s="11">
        <v>167.40260013384074</v>
      </c>
      <c r="J196" s="11">
        <v>2.2366485778651795</v>
      </c>
      <c r="K196" s="11">
        <v>163.36201864329811</v>
      </c>
      <c r="L196" s="11">
        <v>242.05177251678842</v>
      </c>
      <c r="M196" s="1">
        <v>40.4</v>
      </c>
      <c r="N196" s="8">
        <v>10</v>
      </c>
      <c r="O196" s="8" t="s">
        <v>381</v>
      </c>
      <c r="P196" s="12">
        <v>0.15763888888888888</v>
      </c>
      <c r="Q196" s="12">
        <f t="shared" si="94"/>
        <v>0.43365740740740744</v>
      </c>
      <c r="R196" s="8">
        <v>2275.5</v>
      </c>
      <c r="S196" s="8">
        <v>0</v>
      </c>
      <c r="T196" s="13" t="s">
        <v>192</v>
      </c>
      <c r="U196" s="14">
        <v>33.45286182293102</v>
      </c>
      <c r="V196" s="14">
        <v>0.44836839987135657</v>
      </c>
      <c r="W196" s="14">
        <v>253.06120254299881</v>
      </c>
      <c r="X196" s="15">
        <v>24.851131439208984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t="e">
        <v>#DIV/0!</v>
      </c>
      <c r="AG196">
        <v>0.48514665580950972</v>
      </c>
      <c r="AH196">
        <v>0.2645531955668009</v>
      </c>
      <c r="AI196" s="8">
        <v>-1</v>
      </c>
      <c r="AJ196" s="8">
        <v>0.87</v>
      </c>
      <c r="AK196" s="8">
        <v>0.92</v>
      </c>
      <c r="AL196" s="8">
        <v>10.012383460998535</v>
      </c>
      <c r="AM196">
        <v>0.87500619173049932</v>
      </c>
      <c r="AN196">
        <v>2.188295604817567E-2</v>
      </c>
      <c r="AO196">
        <v>0.54530561511419817</v>
      </c>
      <c r="AP196">
        <v>1.9423006789871613</v>
      </c>
      <c r="AQ196">
        <v>-1</v>
      </c>
      <c r="AR196" s="8">
        <v>1799.343994140625</v>
      </c>
      <c r="AS196" s="8">
        <v>0.5</v>
      </c>
      <c r="AT196">
        <v>208.26118776415024</v>
      </c>
      <c r="AU196">
        <v>3.589423161779191</v>
      </c>
      <c r="AV196">
        <v>0.82419858817327807</v>
      </c>
      <c r="AW196">
        <v>24.851131439208984</v>
      </c>
      <c r="AX196" s="8">
        <v>2</v>
      </c>
      <c r="AY196">
        <v>4.644859790802002</v>
      </c>
      <c r="AZ196" s="8">
        <v>1</v>
      </c>
      <c r="BA196">
        <v>9.2897195816040039</v>
      </c>
      <c r="BB196" s="8">
        <v>24.755426406860352</v>
      </c>
      <c r="BC196" s="8">
        <v>24.851131439208984</v>
      </c>
      <c r="BD196" s="8">
        <v>25.008451461791992</v>
      </c>
      <c r="BE196" s="8">
        <v>401.45953369140625</v>
      </c>
      <c r="BF196" s="8">
        <v>381.6036376953125</v>
      </c>
      <c r="BG196" s="8">
        <v>21.054470062255859</v>
      </c>
      <c r="BH196" s="8">
        <v>23.053979873657227</v>
      </c>
      <c r="BI196" s="8">
        <v>67.829498291015625</v>
      </c>
      <c r="BJ196" s="8">
        <v>74.271163940429688</v>
      </c>
      <c r="BK196" s="8">
        <v>350.75323486328125</v>
      </c>
      <c r="BL196" s="8">
        <v>1799.319091796875</v>
      </c>
      <c r="BM196" s="8">
        <v>0.31862199306488037</v>
      </c>
      <c r="BN196" s="8">
        <v>100.95294952392578</v>
      </c>
      <c r="BO196" s="8">
        <v>0.54549980163574219</v>
      </c>
      <c r="BP196" s="8">
        <v>0.18243999779224396</v>
      </c>
      <c r="BQ196" s="8">
        <v>0.25</v>
      </c>
      <c r="BR196" s="8">
        <v>-1.355140209197998</v>
      </c>
      <c r="BS196" s="8">
        <v>7.355140209197998</v>
      </c>
      <c r="BT196" s="8">
        <v>1</v>
      </c>
      <c r="BU196" s="8">
        <v>0</v>
      </c>
      <c r="BV196" s="8">
        <v>0.15999999642372131</v>
      </c>
      <c r="BW196" s="8">
        <v>111115</v>
      </c>
      <c r="BX196">
        <v>1.7537661743164061</v>
      </c>
      <c r="BY196">
        <v>3.5894231617791907E-3</v>
      </c>
      <c r="BZ196">
        <v>298.00113143920896</v>
      </c>
      <c r="CA196">
        <v>297.90542640686033</v>
      </c>
      <c r="CB196">
        <v>287.89104825263348</v>
      </c>
      <c r="CC196">
        <v>0.51371899903918206</v>
      </c>
      <c r="CD196">
        <v>3.1515658546841969</v>
      </c>
      <c r="CE196">
        <v>31.218165190282804</v>
      </c>
      <c r="CF196">
        <v>8.1641853166255771</v>
      </c>
      <c r="CG196">
        <v>24.803278923034668</v>
      </c>
      <c r="CH196">
        <v>3.1425758308486671</v>
      </c>
      <c r="CI196">
        <v>0.42772428345079994</v>
      </c>
      <c r="CJ196">
        <v>2.3273672665109189</v>
      </c>
      <c r="CK196">
        <v>0.81520856433774824</v>
      </c>
      <c r="CL196">
        <v>0.26910881313786544</v>
      </c>
      <c r="CM196">
        <v>25.547274806787318</v>
      </c>
      <c r="CN196">
        <v>0.66315196592819936</v>
      </c>
      <c r="CO196">
        <v>74.356205392241563</v>
      </c>
      <c r="CP196">
        <v>376.74220317468524</v>
      </c>
      <c r="CQ196">
        <v>6.6024667364138701E-2</v>
      </c>
      <c r="CR196">
        <v>0</v>
      </c>
      <c r="CS196">
        <v>1574.4153462211643</v>
      </c>
      <c r="CT196">
        <v>488.8822021484375</v>
      </c>
      <c r="CU196">
        <v>0.2645531955668009</v>
      </c>
      <c r="CV196" t="e">
        <v>#DIV/0!</v>
      </c>
    </row>
    <row r="197" spans="1:100" x14ac:dyDescent="0.3">
      <c r="A197" s="4" t="str">
        <f>VLOOKUP(B197,ListCodeMtrx!A$1:B$91,2,TRUE)</f>
        <v>M43</v>
      </c>
      <c r="B197">
        <v>43</v>
      </c>
      <c r="C197" s="10">
        <v>19</v>
      </c>
      <c r="D197" s="10">
        <v>2</v>
      </c>
      <c r="E197" s="10">
        <v>3</v>
      </c>
      <c r="F197" s="1">
        <v>69</v>
      </c>
      <c r="G197" s="3">
        <v>41313</v>
      </c>
      <c r="H197" s="11">
        <v>2</v>
      </c>
      <c r="I197" s="11">
        <v>167.40260013384074</v>
      </c>
      <c r="J197" s="11">
        <v>2.2366485778651795</v>
      </c>
      <c r="K197" s="11">
        <v>163.36201864329811</v>
      </c>
      <c r="L197" s="11">
        <v>242.05177251678842</v>
      </c>
      <c r="M197" s="1">
        <v>40.4</v>
      </c>
      <c r="N197" s="8">
        <v>11</v>
      </c>
      <c r="O197" s="8" t="s">
        <v>382</v>
      </c>
      <c r="P197" s="12">
        <v>0.15763888888888888</v>
      </c>
      <c r="Q197" s="12">
        <f t="shared" si="94"/>
        <v>0.43607638888888889</v>
      </c>
      <c r="R197" s="8">
        <v>2484.5</v>
      </c>
      <c r="S197" s="8">
        <v>0</v>
      </c>
      <c r="T197" s="13">
        <v>800</v>
      </c>
      <c r="U197" s="14">
        <v>48.198625510714166</v>
      </c>
      <c r="V197" s="14">
        <v>0.4713103894047953</v>
      </c>
      <c r="W197" s="14">
        <v>590.90699776795839</v>
      </c>
      <c r="X197" s="15">
        <v>24.390056610107422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t="e">
        <v>#DIV/0!</v>
      </c>
      <c r="AG197">
        <v>0.48514665580950972</v>
      </c>
      <c r="AH197">
        <v>0.2645531955668009</v>
      </c>
      <c r="AI197" s="8">
        <v>-1</v>
      </c>
      <c r="AJ197" s="8">
        <v>0.87</v>
      </c>
      <c r="AK197" s="8">
        <v>0.92</v>
      </c>
      <c r="AL197" s="8">
        <v>10.040945053100586</v>
      </c>
      <c r="AM197">
        <v>0.87502047252655035</v>
      </c>
      <c r="AN197">
        <v>3.1278975921918466E-2</v>
      </c>
      <c r="AO197">
        <v>0.54530561511419817</v>
      </c>
      <c r="AP197">
        <v>1.9423006789871613</v>
      </c>
      <c r="AQ197">
        <v>-1</v>
      </c>
      <c r="AR197" s="8">
        <v>1799.343994140625</v>
      </c>
      <c r="AS197" s="8">
        <v>0.5</v>
      </c>
      <c r="AT197">
        <v>208.26458675215275</v>
      </c>
      <c r="AU197">
        <v>3.6083546215975915</v>
      </c>
      <c r="AV197">
        <v>0.79055518894194687</v>
      </c>
      <c r="AW197">
        <v>24.390056610107422</v>
      </c>
      <c r="AX197" s="8">
        <v>2</v>
      </c>
      <c r="AY197">
        <v>4.644859790802002</v>
      </c>
      <c r="AZ197" s="8">
        <v>1</v>
      </c>
      <c r="BA197">
        <v>9.2897195816040039</v>
      </c>
      <c r="BB197" s="8">
        <v>24.565706253051758</v>
      </c>
      <c r="BC197" s="8">
        <v>24.390056610107422</v>
      </c>
      <c r="BD197" s="8">
        <v>25.014934539794922</v>
      </c>
      <c r="BE197" s="8">
        <v>799.40460205078125</v>
      </c>
      <c r="BF197" s="8">
        <v>770.3388671875</v>
      </c>
      <c r="BG197" s="8">
        <v>20.529373168945313</v>
      </c>
      <c r="BH197" s="8">
        <v>22.540336608886719</v>
      </c>
      <c r="BI197" s="8">
        <v>66.886314392089844</v>
      </c>
      <c r="BJ197" s="8">
        <v>73.438186645507812</v>
      </c>
      <c r="BK197" s="8">
        <v>350.77923583984375</v>
      </c>
      <c r="BL197" s="8">
        <v>1797.55517578125</v>
      </c>
      <c r="BM197" s="8">
        <v>0.24377012252807617</v>
      </c>
      <c r="BN197" s="8">
        <v>100.9442138671875</v>
      </c>
      <c r="BO197" s="8">
        <v>0.44967460632324219</v>
      </c>
      <c r="BP197" s="8">
        <v>0.17062397301197052</v>
      </c>
      <c r="BQ197" s="8">
        <v>0.25</v>
      </c>
      <c r="BR197" s="8">
        <v>-1.355140209197998</v>
      </c>
      <c r="BS197" s="8">
        <v>7.355140209197998</v>
      </c>
      <c r="BT197" s="8">
        <v>1</v>
      </c>
      <c r="BU197" s="8">
        <v>0</v>
      </c>
      <c r="BV197" s="8">
        <v>0.15999999642372131</v>
      </c>
      <c r="BW197" s="8">
        <v>111115</v>
      </c>
      <c r="BX197">
        <v>1.7538961791992187</v>
      </c>
      <c r="BY197">
        <v>3.6083546215975914E-3</v>
      </c>
      <c r="BZ197">
        <v>297.5400566101074</v>
      </c>
      <c r="CA197">
        <v>297.71570625305174</v>
      </c>
      <c r="CB197">
        <v>287.60882169644174</v>
      </c>
      <c r="CC197">
        <v>0.52170184548668574</v>
      </c>
      <c r="CD197">
        <v>3.0658717482278037</v>
      </c>
      <c r="CE197">
        <v>30.371941399846627</v>
      </c>
      <c r="CF197">
        <v>7.8316047909599078</v>
      </c>
      <c r="CG197">
        <v>24.47788143157959</v>
      </c>
      <c r="CH197">
        <v>3.0820357707781949</v>
      </c>
      <c r="CI197">
        <v>0.44855321277275367</v>
      </c>
      <c r="CJ197">
        <v>2.2753165592858569</v>
      </c>
      <c r="CK197">
        <v>0.80671921149233805</v>
      </c>
      <c r="CL197">
        <v>0.28230522581385303</v>
      </c>
      <c r="CM197">
        <v>59.648642358306475</v>
      </c>
      <c r="CN197">
        <v>0.76707410587415159</v>
      </c>
      <c r="CO197">
        <v>74.792507540257972</v>
      </c>
      <c r="CP197">
        <v>763.33454979472151</v>
      </c>
      <c r="CQ197">
        <v>4.7225637342232188E-2</v>
      </c>
      <c r="CR197">
        <v>0</v>
      </c>
      <c r="CS197">
        <v>1572.8975793046557</v>
      </c>
      <c r="CT197">
        <v>488.8822021484375</v>
      </c>
      <c r="CU197">
        <v>0.2645531955668009</v>
      </c>
      <c r="CV197" t="e">
        <v>#DIV/0!</v>
      </c>
    </row>
    <row r="198" spans="1:100" s="5" customFormat="1" hidden="1" x14ac:dyDescent="0.3">
      <c r="A198" s="4" t="str">
        <f>VLOOKUP(B198,ListCodeMtrx!A$1:B$91,2,TRUE)</f>
        <v>M43</v>
      </c>
      <c r="B198">
        <v>43</v>
      </c>
      <c r="C198" s="10">
        <v>19</v>
      </c>
      <c r="D198" s="10">
        <v>2</v>
      </c>
      <c r="E198" s="10">
        <v>3</v>
      </c>
      <c r="F198" s="1">
        <v>69</v>
      </c>
      <c r="G198" s="3">
        <v>41313</v>
      </c>
      <c r="H198" s="11">
        <v>2</v>
      </c>
      <c r="I198" s="11">
        <v>167.40260013384074</v>
      </c>
      <c r="J198" s="11">
        <v>2.2366485778651795</v>
      </c>
      <c r="K198" s="11">
        <v>163.36201864329811</v>
      </c>
      <c r="L198" s="11">
        <v>242.05177251678842</v>
      </c>
      <c r="M198" s="1">
        <v>40.4</v>
      </c>
      <c r="N198" s="8">
        <v>12</v>
      </c>
      <c r="O198" s="8" t="s">
        <v>383</v>
      </c>
      <c r="P198" s="12">
        <v>0.15763888888888888</v>
      </c>
      <c r="Q198" s="12">
        <f t="shared" si="94"/>
        <v>0.43785879629629632</v>
      </c>
      <c r="R198" s="8">
        <v>2638.5</v>
      </c>
      <c r="S198" s="8">
        <v>0</v>
      </c>
      <c r="T198" s="13" t="s">
        <v>745</v>
      </c>
      <c r="U198">
        <v>32.796835291942379</v>
      </c>
      <c r="V198">
        <v>0.475571083231767</v>
      </c>
      <c r="W198">
        <v>260.96671360893038</v>
      </c>
      <c r="X198">
        <v>24.374488830566406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t="e">
        <v>#DIV/0!</v>
      </c>
      <c r="AG198">
        <v>0.48514665580950972</v>
      </c>
      <c r="AH198">
        <v>0.2645531955668009</v>
      </c>
      <c r="AI198" s="8">
        <v>-1</v>
      </c>
      <c r="AJ198" s="8">
        <v>0.87</v>
      </c>
      <c r="AK198" s="8">
        <v>0.92</v>
      </c>
      <c r="AL198" s="8">
        <v>10.040945053100586</v>
      </c>
      <c r="AM198">
        <v>0.87502047252655035</v>
      </c>
      <c r="AN198">
        <v>2.1481127696198268E-2</v>
      </c>
      <c r="AO198">
        <v>0.54530561511419817</v>
      </c>
      <c r="AP198">
        <v>1.9423006789871613</v>
      </c>
      <c r="AQ198">
        <v>-1</v>
      </c>
      <c r="AR198" s="8">
        <v>1799.343994140625</v>
      </c>
      <c r="AS198" s="8">
        <v>0.5</v>
      </c>
      <c r="AT198">
        <v>208.26458675215275</v>
      </c>
      <c r="AU198">
        <v>3.6847832596840768</v>
      </c>
      <c r="AV198">
        <v>0.80029281938925045</v>
      </c>
      <c r="AW198">
        <v>24.374488830566406</v>
      </c>
      <c r="AX198" s="8">
        <v>2</v>
      </c>
      <c r="AY198">
        <v>4.644859790802002</v>
      </c>
      <c r="AZ198" s="8">
        <v>1</v>
      </c>
      <c r="BA198">
        <v>9.2897195816040039</v>
      </c>
      <c r="BB198" s="8">
        <v>24.525873184204102</v>
      </c>
      <c r="BC198" s="8">
        <v>24.374488830566406</v>
      </c>
      <c r="BD198" s="8">
        <v>25.014764785766602</v>
      </c>
      <c r="BE198" s="8">
        <v>399.79019165039063</v>
      </c>
      <c r="BF198" s="8">
        <v>380.29339599609375</v>
      </c>
      <c r="BG198" s="8">
        <v>20.367010116577148</v>
      </c>
      <c r="BH198" s="8">
        <v>22.420652389526367</v>
      </c>
      <c r="BI198" s="8">
        <v>66.500541687011719</v>
      </c>
      <c r="BJ198" s="8">
        <v>73.205909729003906</v>
      </c>
      <c r="BK198" s="8">
        <v>350.8077392578125</v>
      </c>
      <c r="BL198" s="8">
        <v>1798.0457763671875</v>
      </c>
      <c r="BM198" s="8">
        <v>0.18308015167713165</v>
      </c>
      <c r="BN198" s="8">
        <v>100.92130279541016</v>
      </c>
      <c r="BO198" s="8">
        <v>0.18914604187011719</v>
      </c>
      <c r="BP198" s="8">
        <v>0.18263645470142365</v>
      </c>
      <c r="BQ198" s="8">
        <v>0.5</v>
      </c>
      <c r="BR198" s="8">
        <v>-1.355140209197998</v>
      </c>
      <c r="BS198" s="8">
        <v>7.355140209197998</v>
      </c>
      <c r="BT198" s="8">
        <v>1</v>
      </c>
      <c r="BU198" s="8">
        <v>0</v>
      </c>
      <c r="BV198" s="8">
        <v>0.15999999642372131</v>
      </c>
      <c r="BW198" s="8">
        <v>111115</v>
      </c>
      <c r="BX198">
        <v>1.7540386962890624</v>
      </c>
      <c r="BY198">
        <v>3.6847832596840768E-3</v>
      </c>
      <c r="BZ198">
        <v>297.52448883056638</v>
      </c>
      <c r="CA198">
        <v>297.67587318420408</v>
      </c>
      <c r="CB198">
        <v>287.68731778843721</v>
      </c>
      <c r="CC198">
        <v>0.50743831997819222</v>
      </c>
      <c r="CD198">
        <v>3.0630142680632773</v>
      </c>
      <c r="CE198">
        <v>30.350522468706984</v>
      </c>
      <c r="CF198">
        <v>7.9298700791806169</v>
      </c>
      <c r="CG198">
        <v>24.450181007385254</v>
      </c>
      <c r="CH198">
        <v>3.0769295271223993</v>
      </c>
      <c r="CI198">
        <v>0.45241070194166849</v>
      </c>
      <c r="CJ198">
        <v>2.2627214486740268</v>
      </c>
      <c r="CK198">
        <v>0.81420807844837251</v>
      </c>
      <c r="CL198">
        <v>0.28475012353218249</v>
      </c>
      <c r="CM198">
        <v>26.337100723649947</v>
      </c>
      <c r="CN198">
        <v>0.68622467904126039</v>
      </c>
      <c r="CO198">
        <v>74.471203807780654</v>
      </c>
      <c r="CP198">
        <v>375.52729651858107</v>
      </c>
      <c r="CQ198">
        <v>6.5039740863567383E-2</v>
      </c>
      <c r="CR198">
        <v>0</v>
      </c>
      <c r="CS198">
        <v>1573.3268648611845</v>
      </c>
      <c r="CT198">
        <v>488.8822021484375</v>
      </c>
      <c r="CU198">
        <v>0.2645531955668009</v>
      </c>
      <c r="CV198" t="e">
        <v>#DIV/0!</v>
      </c>
    </row>
    <row r="199" spans="1:100" x14ac:dyDescent="0.3">
      <c r="A199" s="4" t="str">
        <f>VLOOKUP(B199,ListCodeMtrx!A$1:B$91,2,TRUE)</f>
        <v>M43</v>
      </c>
      <c r="B199" s="5">
        <v>43</v>
      </c>
      <c r="C199" s="10">
        <v>19</v>
      </c>
      <c r="D199" s="10">
        <v>2</v>
      </c>
      <c r="E199" s="10">
        <v>3</v>
      </c>
      <c r="F199" s="1">
        <v>69</v>
      </c>
      <c r="G199" s="17">
        <v>41313</v>
      </c>
      <c r="H199" s="11">
        <v>2</v>
      </c>
      <c r="I199" s="11">
        <v>167.40260013384074</v>
      </c>
      <c r="J199" s="11">
        <v>2.2366485778651795</v>
      </c>
      <c r="K199" s="11">
        <v>163.36201864329811</v>
      </c>
      <c r="L199" s="11">
        <v>242.05177251678842</v>
      </c>
      <c r="M199" s="1">
        <v>40.4</v>
      </c>
      <c r="N199" s="19">
        <v>13</v>
      </c>
      <c r="O199" s="19" t="s">
        <v>384</v>
      </c>
      <c r="P199" s="12">
        <v>0.15763888888888888</v>
      </c>
      <c r="Q199" s="12">
        <f t="shared" si="94"/>
        <v>0.43960648148148151</v>
      </c>
      <c r="R199" s="19">
        <v>2780.5</v>
      </c>
      <c r="S199" s="19">
        <v>0</v>
      </c>
      <c r="T199" s="21">
        <v>400</v>
      </c>
      <c r="U199" s="5">
        <v>32.64337976381519</v>
      </c>
      <c r="V199" s="5">
        <v>0.4940156275711709</v>
      </c>
      <c r="W199" s="5">
        <v>265.46230929257462</v>
      </c>
      <c r="X199" s="5">
        <v>24.285543441772461</v>
      </c>
      <c r="Y199" s="19">
        <v>2</v>
      </c>
      <c r="Z199" s="19">
        <v>2</v>
      </c>
      <c r="AA199" s="19">
        <v>0</v>
      </c>
      <c r="AB199" s="19">
        <v>0</v>
      </c>
      <c r="AC199" s="19">
        <v>506.22412109375</v>
      </c>
      <c r="AD199" s="19">
        <v>943.6173095703125</v>
      </c>
      <c r="AE199" s="19">
        <v>689.581787109375</v>
      </c>
      <c r="AF199" s="5" t="e">
        <v>#DIV/0!</v>
      </c>
      <c r="AG199" s="5">
        <v>0.46352815282260429</v>
      </c>
      <c r="AH199" s="5">
        <v>0.26921456387506881</v>
      </c>
      <c r="AI199" s="19">
        <v>-1</v>
      </c>
      <c r="AJ199" s="19">
        <v>0.87</v>
      </c>
      <c r="AK199" s="19">
        <v>0.92</v>
      </c>
      <c r="AL199" s="19">
        <v>10.040945053100586</v>
      </c>
      <c r="AM199" s="5">
        <v>0.87502047252655035</v>
      </c>
      <c r="AN199" s="5">
        <v>2.137589037255724E-2</v>
      </c>
      <c r="AO199" s="5">
        <v>0.58079441828013256</v>
      </c>
      <c r="AP199" s="5">
        <v>1.8640307133755873</v>
      </c>
      <c r="AQ199" s="5">
        <v>-1</v>
      </c>
      <c r="AR199" s="19">
        <v>1798.693603515625</v>
      </c>
      <c r="AS199" s="19">
        <v>0.5</v>
      </c>
      <c r="AT199" s="5">
        <v>211.85755663368141</v>
      </c>
      <c r="AU199" s="5">
        <v>3.8125070917297381</v>
      </c>
      <c r="AV199" s="5">
        <v>0.79868944644106943</v>
      </c>
      <c r="AW199" s="5">
        <v>24.285543441772461</v>
      </c>
      <c r="AX199" s="19">
        <v>2</v>
      </c>
      <c r="AY199" s="5">
        <v>4.644859790802002</v>
      </c>
      <c r="AZ199" s="19">
        <v>1</v>
      </c>
      <c r="BA199" s="5">
        <v>9.2897195816040039</v>
      </c>
      <c r="BB199" s="19">
        <v>24.486902236938477</v>
      </c>
      <c r="BC199" s="19">
        <v>24.285543441772461</v>
      </c>
      <c r="BD199" s="19">
        <v>25.0150146484375</v>
      </c>
      <c r="BE199" s="19">
        <v>399.60604858398437</v>
      </c>
      <c r="BF199" s="19">
        <v>380.16815185546875</v>
      </c>
      <c r="BG199" s="19">
        <v>20.151561737060547</v>
      </c>
      <c r="BH199" s="19">
        <v>22.276828765869141</v>
      </c>
      <c r="BI199" s="19">
        <v>65.945915222167969</v>
      </c>
      <c r="BJ199" s="19">
        <v>72.900848388671875</v>
      </c>
      <c r="BK199" s="19">
        <v>350.78665161132812</v>
      </c>
      <c r="BL199" s="19">
        <v>1798.693603515625</v>
      </c>
      <c r="BM199" s="19">
        <v>0.20634737610816956</v>
      </c>
      <c r="BN199" s="19">
        <v>100.91397857666016</v>
      </c>
      <c r="BO199" s="19">
        <v>0.18914604187011719</v>
      </c>
      <c r="BP199" s="19">
        <v>0.18263645470142365</v>
      </c>
      <c r="BQ199" s="19">
        <v>0.5</v>
      </c>
      <c r="BR199" s="19">
        <v>-1.355140209197998</v>
      </c>
      <c r="BS199" s="19">
        <v>7.355140209197998</v>
      </c>
      <c r="BT199" s="19">
        <v>1</v>
      </c>
      <c r="BU199" s="19">
        <v>0</v>
      </c>
      <c r="BV199" s="19">
        <v>0.15999999642372131</v>
      </c>
      <c r="BW199" s="19">
        <v>111115</v>
      </c>
      <c r="BX199" s="5">
        <v>1.7539332580566405</v>
      </c>
      <c r="BY199" s="5">
        <v>3.8125070917297381E-3</v>
      </c>
      <c r="BZ199" s="5">
        <v>297.43554344177244</v>
      </c>
      <c r="CA199" s="5">
        <v>297.63690223693845</v>
      </c>
      <c r="CB199" s="5">
        <v>287.7909701298704</v>
      </c>
      <c r="CC199" s="5">
        <v>0.48761433708754709</v>
      </c>
      <c r="CD199" s="5">
        <v>3.0467328672759146</v>
      </c>
      <c r="CE199" s="5">
        <v>30.191385873875127</v>
      </c>
      <c r="CF199" s="5">
        <v>7.9145571080059867</v>
      </c>
      <c r="CG199" s="5">
        <v>24.386222839355469</v>
      </c>
      <c r="CH199" s="5">
        <v>3.065167839918403</v>
      </c>
      <c r="CI199" s="5">
        <v>0.46907101949800201</v>
      </c>
      <c r="CJ199" s="5">
        <v>2.2480434208348452</v>
      </c>
      <c r="CK199" s="5">
        <v>0.81712441908355782</v>
      </c>
      <c r="CL199" s="5">
        <v>0.29531290091979034</v>
      </c>
      <c r="CM199" s="5">
        <v>26.788857792861606</v>
      </c>
      <c r="CN199" s="5">
        <v>0.69827603389959225</v>
      </c>
      <c r="CO199" s="5">
        <v>74.438465373895184</v>
      </c>
      <c r="CP199" s="5">
        <v>375.42435283182357</v>
      </c>
      <c r="CQ199" s="5">
        <v>6.4724706213296304E-2</v>
      </c>
      <c r="CR199" s="5">
        <v>0</v>
      </c>
      <c r="CS199" s="5">
        <v>1573.8937268787258</v>
      </c>
      <c r="CT199" s="5">
        <v>437.3931884765625</v>
      </c>
      <c r="CU199" s="5">
        <v>0.26921456387506881</v>
      </c>
      <c r="CV199" s="5" t="e">
        <v>#DIV/0!</v>
      </c>
    </row>
    <row r="200" spans="1:100" hidden="1" x14ac:dyDescent="0.3">
      <c r="A200" s="4" t="str">
        <f>VLOOKUP(B200,ListCodeMtrx!A$1:B$91,2,TRUE)</f>
        <v>M46</v>
      </c>
      <c r="B200">
        <v>46</v>
      </c>
      <c r="C200" s="10">
        <v>20</v>
      </c>
      <c r="D200" s="10">
        <v>2</v>
      </c>
      <c r="E200" s="10">
        <v>4</v>
      </c>
      <c r="F200" s="1">
        <v>69</v>
      </c>
      <c r="G200" s="3">
        <v>41313</v>
      </c>
      <c r="H200" s="11">
        <v>2</v>
      </c>
      <c r="I200" s="11">
        <v>169.91695568132297</v>
      </c>
      <c r="J200" s="11">
        <v>3.6397004423650854</v>
      </c>
      <c r="K200" s="11">
        <v>177.98848329640475</v>
      </c>
      <c r="L200" s="11">
        <v>287.66514474464248</v>
      </c>
      <c r="M200" s="1">
        <v>48</v>
      </c>
      <c r="N200" s="8">
        <v>14</v>
      </c>
      <c r="O200" s="8" t="s">
        <v>385</v>
      </c>
      <c r="P200" s="12">
        <v>0.15763888888888888</v>
      </c>
      <c r="Q200" s="12">
        <f t="shared" si="94"/>
        <v>0.44410879629629629</v>
      </c>
      <c r="R200" s="8">
        <v>3178.5</v>
      </c>
      <c r="S200" s="8">
        <v>0</v>
      </c>
      <c r="T200" s="13" t="s">
        <v>747</v>
      </c>
      <c r="U200">
        <v>33.989829030533798</v>
      </c>
      <c r="V200">
        <v>0.65845010063121767</v>
      </c>
      <c r="W200">
        <v>287.5901578032254</v>
      </c>
      <c r="X200">
        <v>24.286813735961914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t="e">
        <v>#DIV/0!</v>
      </c>
      <c r="AG200">
        <v>0.46352815282260429</v>
      </c>
      <c r="AH200">
        <v>0.26921456387506881</v>
      </c>
      <c r="AI200" s="8">
        <v>-1</v>
      </c>
      <c r="AJ200" s="8">
        <v>0.87</v>
      </c>
      <c r="AK200" s="8">
        <v>0.92</v>
      </c>
      <c r="AL200" s="8">
        <v>10.040945053100586</v>
      </c>
      <c r="AM200">
        <v>0.87502047252655035</v>
      </c>
      <c r="AN200">
        <v>2.2239007561752715E-2</v>
      </c>
      <c r="AO200">
        <v>0.58079441828013256</v>
      </c>
      <c r="AP200">
        <v>1.8640307133755873</v>
      </c>
      <c r="AQ200">
        <v>-1</v>
      </c>
      <c r="AR200" s="8">
        <v>1798.693603515625</v>
      </c>
      <c r="AS200" s="8">
        <v>0.5</v>
      </c>
      <c r="AT200">
        <v>211.85755663368141</v>
      </c>
      <c r="AU200">
        <v>4.8465502958228868</v>
      </c>
      <c r="AV200">
        <v>0.77460181197996736</v>
      </c>
      <c r="AW200">
        <v>24.286813735961914</v>
      </c>
      <c r="AX200" s="8">
        <v>2</v>
      </c>
      <c r="AY200">
        <v>4.644859790802002</v>
      </c>
      <c r="AZ200" s="8">
        <v>1</v>
      </c>
      <c r="BA200">
        <v>9.2897195816040039</v>
      </c>
      <c r="BB200" s="8">
        <v>24.466386795043945</v>
      </c>
      <c r="BC200" s="8">
        <v>24.286813735961914</v>
      </c>
      <c r="BD200" s="8">
        <v>25.019008636474609</v>
      </c>
      <c r="BE200" s="8">
        <v>399.78753662109375</v>
      </c>
      <c r="BF200" s="8">
        <v>379.36199951171875</v>
      </c>
      <c r="BG200" s="8">
        <v>19.81318473815918</v>
      </c>
      <c r="BH200" s="8">
        <v>22.51396369934082</v>
      </c>
      <c r="BI200" s="8">
        <v>64.929367065429688</v>
      </c>
      <c r="BJ200" s="8">
        <v>73.780029296875</v>
      </c>
      <c r="BK200" s="8">
        <v>350.81991577148437</v>
      </c>
      <c r="BL200" s="8">
        <v>1798.07666015625</v>
      </c>
      <c r="BM200" s="8">
        <v>0.21646109223365784</v>
      </c>
      <c r="BN200" s="8">
        <v>100.9312744140625</v>
      </c>
      <c r="BO200" s="8">
        <v>-0.21328926086425781</v>
      </c>
      <c r="BP200" s="8">
        <v>0.1630823165178299</v>
      </c>
      <c r="BQ200" s="8">
        <v>0.25</v>
      </c>
      <c r="BR200" s="8">
        <v>-1.355140209197998</v>
      </c>
      <c r="BS200" s="8">
        <v>7.355140209197998</v>
      </c>
      <c r="BT200" s="8">
        <v>1</v>
      </c>
      <c r="BU200" s="8">
        <v>0</v>
      </c>
      <c r="BV200" s="8">
        <v>0.15999999642372131</v>
      </c>
      <c r="BW200" s="8">
        <v>111115</v>
      </c>
      <c r="BX200">
        <v>1.7540995788574216</v>
      </c>
      <c r="BY200">
        <v>4.8465502958228868E-3</v>
      </c>
      <c r="BZ200">
        <v>297.43681373596189</v>
      </c>
      <c r="CA200">
        <v>297.61638679504392</v>
      </c>
      <c r="CB200">
        <v>287.69225919457676</v>
      </c>
      <c r="CC200">
        <v>0.30388651048830673</v>
      </c>
      <c r="CD200">
        <v>3.0469648602663773</v>
      </c>
      <c r="CE200">
        <v>30.188510726283383</v>
      </c>
      <c r="CF200">
        <v>7.6745470269425624</v>
      </c>
      <c r="CG200">
        <v>24.37660026550293</v>
      </c>
      <c r="CH200">
        <v>3.0634016873567642</v>
      </c>
      <c r="CI200">
        <v>0.614868562632778</v>
      </c>
      <c r="CJ200">
        <v>2.2723630482864099</v>
      </c>
      <c r="CK200">
        <v>0.79103863907035432</v>
      </c>
      <c r="CL200">
        <v>0.38798434198695791</v>
      </c>
      <c r="CM200">
        <v>29.026841136020881</v>
      </c>
      <c r="CN200">
        <v>0.75808899724639278</v>
      </c>
      <c r="CO200">
        <v>75.618065123483319</v>
      </c>
      <c r="CP200">
        <v>374.42253187890805</v>
      </c>
      <c r="CQ200">
        <v>6.8645577825380749E-2</v>
      </c>
      <c r="CR200">
        <v>0</v>
      </c>
      <c r="CS200">
        <v>1573.3538888088833</v>
      </c>
      <c r="CT200">
        <v>437.3931884765625</v>
      </c>
      <c r="CU200">
        <v>0.26921456387506881</v>
      </c>
      <c r="CV200" t="e">
        <v>#DIV/0!</v>
      </c>
    </row>
    <row r="201" spans="1:100" x14ac:dyDescent="0.3">
      <c r="A201" s="4" t="str">
        <f>VLOOKUP(B201,ListCodeMtrx!A$1:B$91,2,TRUE)</f>
        <v>M46</v>
      </c>
      <c r="B201">
        <v>46</v>
      </c>
      <c r="C201" s="10">
        <v>20</v>
      </c>
      <c r="D201" s="10">
        <v>2</v>
      </c>
      <c r="E201" s="10">
        <v>4</v>
      </c>
      <c r="F201" s="1">
        <v>69</v>
      </c>
      <c r="G201" s="3">
        <v>41313</v>
      </c>
      <c r="H201" s="11">
        <v>2</v>
      </c>
      <c r="I201" s="11">
        <v>169.91695568132297</v>
      </c>
      <c r="J201" s="11">
        <v>3.6397004423650854</v>
      </c>
      <c r="K201" s="11">
        <v>177.98848329640475</v>
      </c>
      <c r="L201" s="11">
        <v>287.66514474464248</v>
      </c>
      <c r="M201" s="1">
        <v>48</v>
      </c>
      <c r="N201" s="8">
        <v>15</v>
      </c>
      <c r="O201" s="8" t="s">
        <v>386</v>
      </c>
      <c r="P201" s="12">
        <v>0.15763888888888888</v>
      </c>
      <c r="Q201" s="12">
        <f t="shared" si="94"/>
        <v>0.44655092592592593</v>
      </c>
      <c r="R201" s="8">
        <v>3390</v>
      </c>
      <c r="S201" s="8">
        <v>0</v>
      </c>
      <c r="T201" s="13">
        <v>50</v>
      </c>
      <c r="U201" s="14">
        <v>-0.22138467247684016</v>
      </c>
      <c r="V201" s="14">
        <v>0.83861559983761214</v>
      </c>
      <c r="W201" s="14">
        <v>49.250578172807309</v>
      </c>
      <c r="X201" s="15">
        <v>25.091930389404297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t="e">
        <v>#DIV/0!</v>
      </c>
      <c r="AG201">
        <v>0.46352815282260429</v>
      </c>
      <c r="AH201">
        <v>0.26921456387506881</v>
      </c>
      <c r="AI201" s="8">
        <v>-1</v>
      </c>
      <c r="AJ201" s="8">
        <v>0.87</v>
      </c>
      <c r="AK201" s="8">
        <v>0.92</v>
      </c>
      <c r="AL201" s="8">
        <v>10.012383460998535</v>
      </c>
      <c r="AM201">
        <v>0.87500619173049932</v>
      </c>
      <c r="AN201">
        <v>4.9436680536841886E-4</v>
      </c>
      <c r="AO201">
        <v>0.58079441828013256</v>
      </c>
      <c r="AP201">
        <v>1.8640307133755873</v>
      </c>
      <c r="AQ201">
        <v>-1</v>
      </c>
      <c r="AR201" s="8">
        <v>1798.693603515625</v>
      </c>
      <c r="AS201" s="8">
        <v>0.5</v>
      </c>
      <c r="AT201">
        <v>211.85409900651368</v>
      </c>
      <c r="AU201">
        <v>6.2673268945880061</v>
      </c>
      <c r="AV201">
        <v>0.79960146969198131</v>
      </c>
      <c r="AW201">
        <v>25.091930389404297</v>
      </c>
      <c r="AX201" s="8">
        <v>2</v>
      </c>
      <c r="AY201">
        <v>4.644859790802002</v>
      </c>
      <c r="AZ201" s="8">
        <v>1</v>
      </c>
      <c r="BA201">
        <v>9.2897195816040039</v>
      </c>
      <c r="BB201" s="8">
        <v>24.688434600830078</v>
      </c>
      <c r="BC201" s="8">
        <v>25.091930389404297</v>
      </c>
      <c r="BD201" s="8">
        <v>25.027093887329102</v>
      </c>
      <c r="BE201" s="8">
        <v>49.481552124023438</v>
      </c>
      <c r="BF201" s="8">
        <v>49.431144714355469</v>
      </c>
      <c r="BG201" s="8">
        <v>20.266048431396484</v>
      </c>
      <c r="BH201" s="8">
        <v>23.75425910949707</v>
      </c>
      <c r="BI201" s="8">
        <v>65.537200927734375</v>
      </c>
      <c r="BJ201" s="8">
        <v>76.817520141601562</v>
      </c>
      <c r="BK201" s="8">
        <v>350.80743408203125</v>
      </c>
      <c r="BL201" s="8">
        <v>1799.9586181640625</v>
      </c>
      <c r="BM201" s="8">
        <v>0.2609671950340271</v>
      </c>
      <c r="BN201" s="8">
        <v>100.93116760253906</v>
      </c>
      <c r="BO201" s="8">
        <v>-0.57729911804199219</v>
      </c>
      <c r="BP201" s="8">
        <v>0.14395923912525177</v>
      </c>
      <c r="BQ201" s="8">
        <v>0</v>
      </c>
      <c r="BR201" s="8">
        <v>-1.355140209197998</v>
      </c>
      <c r="BS201" s="8">
        <v>7.355140209197998</v>
      </c>
      <c r="BT201" s="8">
        <v>1</v>
      </c>
      <c r="BU201" s="8">
        <v>0</v>
      </c>
      <c r="BV201" s="8">
        <v>0.15999999642372131</v>
      </c>
      <c r="BW201" s="8">
        <v>111115</v>
      </c>
      <c r="BX201">
        <v>1.7540371704101561</v>
      </c>
      <c r="BY201">
        <v>6.2673268945880063E-3</v>
      </c>
      <c r="BZ201">
        <v>298.24193038940427</v>
      </c>
      <c r="CA201">
        <v>297.83843460083006</v>
      </c>
      <c r="CB201">
        <v>287.99337246909636</v>
      </c>
      <c r="CC201">
        <v>2.7984361199561016E-2</v>
      </c>
      <c r="CD201">
        <v>3.1971465771467704</v>
      </c>
      <c r="CE201">
        <v>31.676504424648527</v>
      </c>
      <c r="CF201">
        <v>7.9222453151514571</v>
      </c>
      <c r="CG201">
        <v>24.890182495117188</v>
      </c>
      <c r="CH201">
        <v>3.1589190004330461</v>
      </c>
      <c r="CI201">
        <v>0.76917910196384254</v>
      </c>
      <c r="CJ201">
        <v>2.3975451074547891</v>
      </c>
      <c r="CK201">
        <v>0.76137389297825697</v>
      </c>
      <c r="CL201">
        <v>0.48652776254909025</v>
      </c>
      <c r="CM201">
        <v>4.9709183600815665</v>
      </c>
      <c r="CN201">
        <v>0.99634710985166153</v>
      </c>
      <c r="CO201">
        <v>76.40705471886487</v>
      </c>
      <c r="CP201">
        <v>49.463316762738458</v>
      </c>
      <c r="CQ201">
        <v>-3.4197768954706488E-3</v>
      </c>
      <c r="CR201">
        <v>0</v>
      </c>
      <c r="CS201">
        <v>1574.9749357522282</v>
      </c>
      <c r="CT201">
        <v>437.3931884765625</v>
      </c>
      <c r="CU201">
        <v>0.26921456387506881</v>
      </c>
      <c r="CV201" t="e">
        <v>#DIV/0!</v>
      </c>
    </row>
    <row r="202" spans="1:100" x14ac:dyDescent="0.3">
      <c r="A202" s="4" t="str">
        <f>VLOOKUP(B202,ListCodeMtrx!A$1:B$91,2,TRUE)</f>
        <v>M46</v>
      </c>
      <c r="B202">
        <v>46</v>
      </c>
      <c r="C202" s="10">
        <v>20</v>
      </c>
      <c r="D202" s="10">
        <v>2</v>
      </c>
      <c r="E202" s="10">
        <v>4</v>
      </c>
      <c r="F202" s="1">
        <v>69</v>
      </c>
      <c r="G202" s="3">
        <v>41313</v>
      </c>
      <c r="H202" s="11">
        <v>2</v>
      </c>
      <c r="I202" s="11">
        <v>169.91695568132297</v>
      </c>
      <c r="J202" s="11">
        <v>3.6397004423650854</v>
      </c>
      <c r="K202" s="11">
        <v>177.98848329640475</v>
      </c>
      <c r="L202" s="11">
        <v>287.66514474464248</v>
      </c>
      <c r="M202" s="1">
        <v>48</v>
      </c>
      <c r="N202" s="8">
        <v>16</v>
      </c>
      <c r="O202" s="8" t="s">
        <v>387</v>
      </c>
      <c r="P202" s="12">
        <v>0.15763888888888888</v>
      </c>
      <c r="Q202" s="12">
        <f t="shared" si="94"/>
        <v>0.44899305555555558</v>
      </c>
      <c r="R202" s="8">
        <v>3600.5</v>
      </c>
      <c r="S202" s="8">
        <v>0</v>
      </c>
      <c r="T202" s="13">
        <v>150</v>
      </c>
      <c r="U202" s="14">
        <v>11.146033718922109</v>
      </c>
      <c r="V202" s="14">
        <v>0.83905939331525248</v>
      </c>
      <c r="W202" s="14">
        <v>118.67565697850279</v>
      </c>
      <c r="X202" s="15">
        <v>26.253593444824219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t="e">
        <v>#DIV/0!</v>
      </c>
      <c r="AG202">
        <v>0.46352815282260429</v>
      </c>
      <c r="AH202">
        <v>0.26921456387506881</v>
      </c>
      <c r="AI202" s="8">
        <v>-1</v>
      </c>
      <c r="AJ202" s="8">
        <v>0.87</v>
      </c>
      <c r="AK202" s="8">
        <v>0.92</v>
      </c>
      <c r="AL202" s="8">
        <v>9.9839849472045898</v>
      </c>
      <c r="AM202">
        <v>0.87499199247360226</v>
      </c>
      <c r="AN202">
        <v>7.7216823012844545E-3</v>
      </c>
      <c r="AO202">
        <v>0.58079441828013256</v>
      </c>
      <c r="AP202">
        <v>1.8640307133755873</v>
      </c>
      <c r="AQ202">
        <v>-1</v>
      </c>
      <c r="AR202" s="8">
        <v>1798.693603515625</v>
      </c>
      <c r="AS202" s="8">
        <v>0.5</v>
      </c>
      <c r="AT202">
        <v>211.85066112138219</v>
      </c>
      <c r="AU202">
        <v>6.6706108366482093</v>
      </c>
      <c r="AV202">
        <v>0.84882558797460561</v>
      </c>
      <c r="AW202">
        <v>26.253593444824219</v>
      </c>
      <c r="AX202" s="8">
        <v>2</v>
      </c>
      <c r="AY202">
        <v>4.644859790802002</v>
      </c>
      <c r="AZ202" s="8">
        <v>1</v>
      </c>
      <c r="BA202">
        <v>9.2897195816040039</v>
      </c>
      <c r="BB202" s="8">
        <v>25.132471084594727</v>
      </c>
      <c r="BC202" s="8">
        <v>26.253593444824219</v>
      </c>
      <c r="BD202" s="8">
        <v>25.014328002929688</v>
      </c>
      <c r="BE202" s="8">
        <v>150.27005004882812</v>
      </c>
      <c r="BF202" s="8">
        <v>143.36927795410156</v>
      </c>
      <c r="BG202" s="8">
        <v>21.821325302124023</v>
      </c>
      <c r="BH202" s="8">
        <v>25.527803421020508</v>
      </c>
      <c r="BI202" s="8">
        <v>68.717849731445313</v>
      </c>
      <c r="BJ202" s="8">
        <v>80.389976501464844</v>
      </c>
      <c r="BK202" s="8">
        <v>350.75479125976562</v>
      </c>
      <c r="BL202" s="8">
        <v>1797.7052001953125</v>
      </c>
      <c r="BM202" s="8">
        <v>0.31760749220848083</v>
      </c>
      <c r="BN202" s="8">
        <v>100.92524719238281</v>
      </c>
      <c r="BO202" s="8">
        <v>0.13537788391113281</v>
      </c>
      <c r="BP202" s="8">
        <v>0.11881847679615021</v>
      </c>
      <c r="BQ202" s="8">
        <v>0.25</v>
      </c>
      <c r="BR202" s="8">
        <v>-1.355140209197998</v>
      </c>
      <c r="BS202" s="8">
        <v>7.355140209197998</v>
      </c>
      <c r="BT202" s="8">
        <v>1</v>
      </c>
      <c r="BU202" s="8">
        <v>0</v>
      </c>
      <c r="BV202" s="8">
        <v>0.15999999642372131</v>
      </c>
      <c r="BW202" s="8">
        <v>111115</v>
      </c>
      <c r="BX202">
        <v>1.7537739562988279</v>
      </c>
      <c r="BY202">
        <v>6.6706108366482095E-3</v>
      </c>
      <c r="BZ202">
        <v>299.4035934448242</v>
      </c>
      <c r="CA202">
        <v>298.2824710845947</v>
      </c>
      <c r="CB202">
        <v>287.63282560215521</v>
      </c>
      <c r="CC202">
        <v>-7.7642903846938741E-2</v>
      </c>
      <c r="CD202">
        <v>3.4252254585196558</v>
      </c>
      <c r="CE202">
        <v>33.938241954369666</v>
      </c>
      <c r="CF202">
        <v>8.4104385333491578</v>
      </c>
      <c r="CG202">
        <v>25.693032264709473</v>
      </c>
      <c r="CH202">
        <v>3.3134514393864656</v>
      </c>
      <c r="CI202">
        <v>0.76955243030876908</v>
      </c>
      <c r="CJ202">
        <v>2.5763998705450502</v>
      </c>
      <c r="CK202">
        <v>0.73705156884141543</v>
      </c>
      <c r="CL202">
        <v>0.4867667492801046</v>
      </c>
      <c r="CM202">
        <v>11.977370016273824</v>
      </c>
      <c r="CN202">
        <v>0.82776211662651866</v>
      </c>
      <c r="CO202">
        <v>76.574786412385095</v>
      </c>
      <c r="CP202">
        <v>141.74951479673544</v>
      </c>
      <c r="CQ202">
        <v>6.0212209727532662E-2</v>
      </c>
      <c r="CR202">
        <v>0</v>
      </c>
      <c r="CS202">
        <v>1572.9776549990524</v>
      </c>
      <c r="CT202">
        <v>437.3931884765625</v>
      </c>
      <c r="CU202">
        <v>0.26921456387506881</v>
      </c>
      <c r="CV202" t="e">
        <v>#DIV/0!</v>
      </c>
    </row>
    <row r="203" spans="1:100" hidden="1" x14ac:dyDescent="0.3">
      <c r="A203" s="4" t="str">
        <f>VLOOKUP(B203,ListCodeMtrx!A$1:B$91,2,TRUE)</f>
        <v>M46</v>
      </c>
      <c r="B203">
        <v>46</v>
      </c>
      <c r="C203" s="10">
        <v>20</v>
      </c>
      <c r="D203" s="10">
        <v>2</v>
      </c>
      <c r="E203" s="10">
        <v>4</v>
      </c>
      <c r="F203" s="1">
        <v>69</v>
      </c>
      <c r="G203" s="3">
        <v>41313</v>
      </c>
      <c r="H203" s="11">
        <v>2</v>
      </c>
      <c r="I203" s="11">
        <v>169.91695568132297</v>
      </c>
      <c r="J203" s="11">
        <v>3.6397004423650854</v>
      </c>
      <c r="K203" s="11">
        <v>177.98848329640475</v>
      </c>
      <c r="L203" s="11">
        <v>287.66514474464248</v>
      </c>
      <c r="M203" s="1">
        <v>48</v>
      </c>
      <c r="N203" s="8">
        <v>17</v>
      </c>
      <c r="O203" s="8" t="s">
        <v>388</v>
      </c>
      <c r="P203" s="12">
        <v>0.15763888888888888</v>
      </c>
      <c r="Q203" s="12">
        <f t="shared" si="94"/>
        <v>0.45142361111111107</v>
      </c>
      <c r="R203" s="8">
        <v>3810.5</v>
      </c>
      <c r="S203" s="8">
        <v>0</v>
      </c>
      <c r="T203" s="13" t="s">
        <v>192</v>
      </c>
      <c r="U203" s="14">
        <v>35.595432355522014</v>
      </c>
      <c r="V203" s="14">
        <v>0.51772552097255531</v>
      </c>
      <c r="W203" s="14">
        <v>260.29239474107635</v>
      </c>
      <c r="X203" s="15">
        <v>26.100065231323242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t="e">
        <v>#DIV/0!</v>
      </c>
      <c r="AG203">
        <v>0.46352815282260429</v>
      </c>
      <c r="AH203">
        <v>0.26921456387506881</v>
      </c>
      <c r="AI203" s="8">
        <v>-1</v>
      </c>
      <c r="AJ203" s="8">
        <v>0.87</v>
      </c>
      <c r="AK203" s="8">
        <v>0.92</v>
      </c>
      <c r="AL203" s="8">
        <v>9.9839849472045898</v>
      </c>
      <c r="AM203">
        <v>0.87499199247360226</v>
      </c>
      <c r="AN203">
        <v>2.325787449731526E-2</v>
      </c>
      <c r="AO203">
        <v>0.58079441828013256</v>
      </c>
      <c r="AP203">
        <v>1.8640307133755873</v>
      </c>
      <c r="AQ203">
        <v>-1</v>
      </c>
      <c r="AR203" s="8">
        <v>1798.693603515625</v>
      </c>
      <c r="AS203" s="8">
        <v>0.5</v>
      </c>
      <c r="AT203">
        <v>211.85066112138219</v>
      </c>
      <c r="AU203">
        <v>4.338104053450679</v>
      </c>
      <c r="AV203">
        <v>0.86656630812769242</v>
      </c>
      <c r="AW203">
        <v>26.100065231323242</v>
      </c>
      <c r="AX203" s="8">
        <v>2</v>
      </c>
      <c r="AY203">
        <v>4.644859790802002</v>
      </c>
      <c r="AZ203" s="8">
        <v>1</v>
      </c>
      <c r="BA203">
        <v>9.2897195816040039</v>
      </c>
      <c r="BB203" s="8">
        <v>25.057876586914063</v>
      </c>
      <c r="BC203" s="8">
        <v>26.100065231323242</v>
      </c>
      <c r="BD203" s="8">
        <v>25.003694534301758</v>
      </c>
      <c r="BE203" s="8">
        <v>401.28131103515625</v>
      </c>
      <c r="BF203" s="8">
        <v>380.04461669921875</v>
      </c>
      <c r="BG203" s="8">
        <v>22.634946823120117</v>
      </c>
      <c r="BH203" s="8">
        <v>25.046590805053711</v>
      </c>
      <c r="BI203" s="8">
        <v>71.594413757324219</v>
      </c>
      <c r="BJ203" s="8">
        <v>79.222450256347656</v>
      </c>
      <c r="BK203" s="8">
        <v>350.75238037109375</v>
      </c>
      <c r="BL203" s="8">
        <v>1798.26123046875</v>
      </c>
      <c r="BM203" s="8">
        <v>0.16385927796363831</v>
      </c>
      <c r="BN203" s="8">
        <v>100.92086029052734</v>
      </c>
      <c r="BO203" s="8">
        <v>0.59182929992675781</v>
      </c>
      <c r="BP203" s="8">
        <v>0.15293712913990021</v>
      </c>
      <c r="BQ203" s="8">
        <v>0.25</v>
      </c>
      <c r="BR203" s="8">
        <v>-1.355140209197998</v>
      </c>
      <c r="BS203" s="8">
        <v>7.355140209197998</v>
      </c>
      <c r="BT203" s="8">
        <v>1</v>
      </c>
      <c r="BU203" s="8">
        <v>0</v>
      </c>
      <c r="BV203" s="8">
        <v>0.15999999642372131</v>
      </c>
      <c r="BW203" s="8">
        <v>111115</v>
      </c>
      <c r="BX203">
        <v>1.7537619018554687</v>
      </c>
      <c r="BY203">
        <v>4.3381040534506785E-3</v>
      </c>
      <c r="BZ203">
        <v>299.25006523132322</v>
      </c>
      <c r="CA203">
        <v>298.20787658691404</v>
      </c>
      <c r="CB203">
        <v>287.72179044391669</v>
      </c>
      <c r="CC203">
        <v>0.33736035232663025</v>
      </c>
      <c r="CD203">
        <v>3.3942897995185248</v>
      </c>
      <c r="CE203">
        <v>33.633183365135466</v>
      </c>
      <c r="CF203">
        <v>8.5865925600817548</v>
      </c>
      <c r="CG203">
        <v>25.578970909118652</v>
      </c>
      <c r="CH203">
        <v>3.2911022803389169</v>
      </c>
      <c r="CI203">
        <v>0.49039529253254244</v>
      </c>
      <c r="CJ203">
        <v>2.5277234913908324</v>
      </c>
      <c r="CK203">
        <v>0.76337878894808453</v>
      </c>
      <c r="CL203">
        <v>0.30884067154011713</v>
      </c>
      <c r="CM203">
        <v>26.268932404350963</v>
      </c>
      <c r="CN203">
        <v>0.68489957048143457</v>
      </c>
      <c r="CO203">
        <v>75.08663355917993</v>
      </c>
      <c r="CP203">
        <v>374.87181968873489</v>
      </c>
      <c r="CQ203">
        <v>7.129746876889545E-2</v>
      </c>
      <c r="CR203">
        <v>0</v>
      </c>
      <c r="CS203">
        <v>1573.4641770358833</v>
      </c>
      <c r="CT203">
        <v>437.3931884765625</v>
      </c>
      <c r="CU203">
        <v>0.26921456387506881</v>
      </c>
      <c r="CV203" t="e">
        <v>#DIV/0!</v>
      </c>
    </row>
    <row r="204" spans="1:100" x14ac:dyDescent="0.3">
      <c r="A204" s="4" t="str">
        <f>VLOOKUP(B204,ListCodeMtrx!A$1:B$91,2,TRUE)</f>
        <v>M46</v>
      </c>
      <c r="B204">
        <v>46</v>
      </c>
      <c r="C204" s="10">
        <v>20</v>
      </c>
      <c r="D204" s="10">
        <v>2</v>
      </c>
      <c r="E204" s="10">
        <v>4</v>
      </c>
      <c r="F204" s="1">
        <v>69</v>
      </c>
      <c r="G204" s="3">
        <v>41313</v>
      </c>
      <c r="H204" s="11">
        <v>2</v>
      </c>
      <c r="I204" s="11">
        <v>169.91695568132297</v>
      </c>
      <c r="J204" s="11">
        <v>3.6397004423650854</v>
      </c>
      <c r="K204" s="11">
        <v>177.98848329640475</v>
      </c>
      <c r="L204" s="11">
        <v>287.66514474464248</v>
      </c>
      <c r="M204" s="1">
        <v>48</v>
      </c>
      <c r="N204" s="8">
        <v>18</v>
      </c>
      <c r="O204" s="8" t="s">
        <v>389</v>
      </c>
      <c r="P204" s="12">
        <v>0.15763888888888888</v>
      </c>
      <c r="Q204" s="12">
        <f t="shared" si="94"/>
        <v>0.45384259259259263</v>
      </c>
      <c r="R204" s="8">
        <v>4019.5</v>
      </c>
      <c r="S204" s="8">
        <v>0</v>
      </c>
      <c r="T204" s="13">
        <v>800</v>
      </c>
      <c r="U204" s="14">
        <v>51.901097616620461</v>
      </c>
      <c r="V204" s="14">
        <v>0.25215766473863577</v>
      </c>
      <c r="W204" s="14">
        <v>423.54317539822068</v>
      </c>
      <c r="X204" s="15">
        <v>25.400659561157227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t="e">
        <v>#DIV/0!</v>
      </c>
      <c r="AG204">
        <v>0.46352815282260429</v>
      </c>
      <c r="AH204">
        <v>0.26921456387506881</v>
      </c>
      <c r="AI204" s="8">
        <v>-1</v>
      </c>
      <c r="AJ204" s="8">
        <v>0.87</v>
      </c>
      <c r="AK204" s="8">
        <v>0.92</v>
      </c>
      <c r="AL204" s="8">
        <v>9.9839849472045898</v>
      </c>
      <c r="AM204">
        <v>0.87499199247360226</v>
      </c>
      <c r="AN204">
        <v>3.3544244015552616E-2</v>
      </c>
      <c r="AO204">
        <v>0.58079441828013256</v>
      </c>
      <c r="AP204">
        <v>1.8640307133755873</v>
      </c>
      <c r="AQ204">
        <v>-1</v>
      </c>
      <c r="AR204" s="8">
        <v>1798.693603515625</v>
      </c>
      <c r="AS204" s="8">
        <v>0.5</v>
      </c>
      <c r="AT204">
        <v>211.85066112138219</v>
      </c>
      <c r="AU204">
        <v>2.2482195649299856</v>
      </c>
      <c r="AV204">
        <v>0.89834132139060285</v>
      </c>
      <c r="AW204">
        <v>25.400659561157227</v>
      </c>
      <c r="AX204" s="8">
        <v>2</v>
      </c>
      <c r="AY204">
        <v>4.644859790802002</v>
      </c>
      <c r="AZ204" s="8">
        <v>1</v>
      </c>
      <c r="BA204">
        <v>9.2897195816040039</v>
      </c>
      <c r="BB204" s="8">
        <v>24.823169708251953</v>
      </c>
      <c r="BC204" s="8">
        <v>25.400659561157227</v>
      </c>
      <c r="BD204" s="8">
        <v>25.005237579345703</v>
      </c>
      <c r="BE204" s="8">
        <v>799.80828857421875</v>
      </c>
      <c r="BF204" s="8">
        <v>769.22747802734375</v>
      </c>
      <c r="BG204" s="8">
        <v>22.118173599243164</v>
      </c>
      <c r="BH204" s="8">
        <v>23.37017822265625</v>
      </c>
      <c r="BI204" s="8">
        <v>70.932533264160156</v>
      </c>
      <c r="BJ204" s="8">
        <v>74.947685241699219</v>
      </c>
      <c r="BK204" s="8">
        <v>350.74603271484375</v>
      </c>
      <c r="BL204" s="8">
        <v>1802.3643798828125</v>
      </c>
      <c r="BM204" s="8">
        <v>0.14362947642803192</v>
      </c>
      <c r="BN204" s="8">
        <v>100.90151977539062</v>
      </c>
      <c r="BO204" s="8">
        <v>0.72531318664550781</v>
      </c>
      <c r="BP204" s="8">
        <v>0.19819088280200958</v>
      </c>
      <c r="BQ204" s="8">
        <v>0.5</v>
      </c>
      <c r="BR204" s="8">
        <v>-1.355140209197998</v>
      </c>
      <c r="BS204" s="8">
        <v>7.355140209197998</v>
      </c>
      <c r="BT204" s="8">
        <v>1</v>
      </c>
      <c r="BU204" s="8">
        <v>0</v>
      </c>
      <c r="BV204" s="8">
        <v>0.15999999642372131</v>
      </c>
      <c r="BW204" s="8">
        <v>111115</v>
      </c>
      <c r="BX204">
        <v>1.7537301635742186</v>
      </c>
      <c r="BY204">
        <v>2.2482195649299857E-3</v>
      </c>
      <c r="BZ204">
        <v>298.5506595611572</v>
      </c>
      <c r="CA204">
        <v>297.97316970825193</v>
      </c>
      <c r="CB204">
        <v>288.37829433549268</v>
      </c>
      <c r="CC204">
        <v>0.72989430095369234</v>
      </c>
      <c r="CD204">
        <v>3.256427821478356</v>
      </c>
      <c r="CE204">
        <v>32.273327782646362</v>
      </c>
      <c r="CF204">
        <v>8.903149559990112</v>
      </c>
      <c r="CG204">
        <v>25.11191463470459</v>
      </c>
      <c r="CH204">
        <v>3.2009551424608169</v>
      </c>
      <c r="CI204">
        <v>0.24549404014518239</v>
      </c>
      <c r="CJ204">
        <v>2.3580865000877531</v>
      </c>
      <c r="CK204">
        <v>0.8428686423730638</v>
      </c>
      <c r="CL204">
        <v>0.15401886163600359</v>
      </c>
      <c r="CM204">
        <v>42.7361500881753</v>
      </c>
      <c r="CN204">
        <v>0.55060848383157335</v>
      </c>
      <c r="CO204">
        <v>72.373695125059257</v>
      </c>
      <c r="CP204">
        <v>761.68511023389749</v>
      </c>
      <c r="CQ204">
        <v>4.9315316330757156E-2</v>
      </c>
      <c r="CR204">
        <v>0</v>
      </c>
      <c r="CS204">
        <v>1577.0543999171107</v>
      </c>
      <c r="CT204">
        <v>437.3931884765625</v>
      </c>
      <c r="CU204">
        <v>0.26921456387506881</v>
      </c>
      <c r="CV204" t="e">
        <v>#DIV/0!</v>
      </c>
    </row>
    <row r="205" spans="1:100" hidden="1" x14ac:dyDescent="0.3">
      <c r="A205" s="4" t="str">
        <f>VLOOKUP(B205,ListCodeMtrx!A$1:B$91,2,TRUE)</f>
        <v>M46</v>
      </c>
      <c r="B205">
        <v>46</v>
      </c>
      <c r="C205" s="10">
        <v>20</v>
      </c>
      <c r="D205" s="10">
        <v>2</v>
      </c>
      <c r="E205" s="10">
        <v>4</v>
      </c>
      <c r="F205" s="1">
        <v>69</v>
      </c>
      <c r="G205" s="3">
        <v>41313</v>
      </c>
      <c r="H205" s="11">
        <v>2</v>
      </c>
      <c r="I205" s="11">
        <v>169.91695568132297</v>
      </c>
      <c r="J205" s="11">
        <v>3.6397004423650854</v>
      </c>
      <c r="K205" s="11">
        <v>177.98848329640475</v>
      </c>
      <c r="L205" s="11">
        <v>287.66514474464248</v>
      </c>
      <c r="M205" s="1">
        <v>48</v>
      </c>
      <c r="N205" s="8">
        <v>19</v>
      </c>
      <c r="O205" s="8" t="s">
        <v>390</v>
      </c>
      <c r="P205" s="12">
        <v>0.15763888888888888</v>
      </c>
      <c r="Q205" s="12">
        <f t="shared" si="94"/>
        <v>0.45626157407407408</v>
      </c>
      <c r="R205" s="8">
        <v>4228.5</v>
      </c>
      <c r="S205" s="8">
        <v>0</v>
      </c>
      <c r="T205" s="13" t="s">
        <v>745</v>
      </c>
      <c r="U205">
        <v>34.539237814644622</v>
      </c>
      <c r="V205">
        <v>0.21949326872004826</v>
      </c>
      <c r="W205">
        <v>119.10146734166739</v>
      </c>
      <c r="X205">
        <v>25.076419830322266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t="e">
        <v>#DIV/0!</v>
      </c>
      <c r="AG205">
        <v>0.46352815282260429</v>
      </c>
      <c r="AH205">
        <v>0.26921456387506881</v>
      </c>
      <c r="AI205" s="8">
        <v>-1</v>
      </c>
      <c r="AJ205" s="8">
        <v>0.87</v>
      </c>
      <c r="AK205" s="8">
        <v>0.92</v>
      </c>
      <c r="AL205" s="8">
        <v>10.012383460998535</v>
      </c>
      <c r="AM205">
        <v>0.87500619173049932</v>
      </c>
      <c r="AN205">
        <v>2.2568190090677759E-2</v>
      </c>
      <c r="AO205">
        <v>0.58079441828013256</v>
      </c>
      <c r="AP205">
        <v>1.8640307133755873</v>
      </c>
      <c r="AQ205">
        <v>-1</v>
      </c>
      <c r="AR205" s="8">
        <v>1798.693603515625</v>
      </c>
      <c r="AS205" s="8">
        <v>0.5</v>
      </c>
      <c r="AT205">
        <v>211.85409900651368</v>
      </c>
      <c r="AU205">
        <v>1.9793974543550943</v>
      </c>
      <c r="AV205">
        <v>0.90607518681283139</v>
      </c>
      <c r="AW205">
        <v>25.076419830322266</v>
      </c>
      <c r="AX205" s="8">
        <v>2</v>
      </c>
      <c r="AY205">
        <v>4.644859790802002</v>
      </c>
      <c r="AZ205" s="8">
        <v>1</v>
      </c>
      <c r="BA205">
        <v>9.2897195816040039</v>
      </c>
      <c r="BB205" s="8">
        <v>24.666183471679688</v>
      </c>
      <c r="BC205" s="8">
        <v>25.076419830322266</v>
      </c>
      <c r="BD205" s="8">
        <v>25.008563995361328</v>
      </c>
      <c r="BE205" s="8">
        <v>399.76071166992187</v>
      </c>
      <c r="BF205" s="8">
        <v>379.64044189453125</v>
      </c>
      <c r="BG205" s="8">
        <v>21.575130462646484</v>
      </c>
      <c r="BH205" s="8">
        <v>22.678050994873047</v>
      </c>
      <c r="BI205" s="8">
        <v>69.8388671875</v>
      </c>
      <c r="BJ205" s="8">
        <v>73.409027099609375</v>
      </c>
      <c r="BK205" s="8">
        <v>350.79745483398438</v>
      </c>
      <c r="BL205" s="8">
        <v>1799.7005615234375</v>
      </c>
      <c r="BM205" s="8">
        <v>0.25084707140922546</v>
      </c>
      <c r="BN205" s="8">
        <v>100.89571380615234</v>
      </c>
      <c r="BO205" s="8">
        <v>0.43203926086425781</v>
      </c>
      <c r="BP205" s="8">
        <v>0.19376392662525177</v>
      </c>
      <c r="BQ205" s="8">
        <v>0.25</v>
      </c>
      <c r="BR205" s="8">
        <v>-1.355140209197998</v>
      </c>
      <c r="BS205" s="8">
        <v>7.355140209197998</v>
      </c>
      <c r="BT205" s="8">
        <v>1</v>
      </c>
      <c r="BU205" s="8">
        <v>0</v>
      </c>
      <c r="BV205" s="8">
        <v>0.15999999642372131</v>
      </c>
      <c r="BW205" s="8">
        <v>111115</v>
      </c>
      <c r="BX205">
        <v>1.7539872741699216</v>
      </c>
      <c r="BY205">
        <v>1.9793974543550943E-3</v>
      </c>
      <c r="BZ205">
        <v>298.22641983032224</v>
      </c>
      <c r="CA205">
        <v>297.81618347167966</v>
      </c>
      <c r="CB205">
        <v>287.95208340751924</v>
      </c>
      <c r="CC205">
        <v>0.78337584360092616</v>
      </c>
      <c r="CD205">
        <v>3.1941933296728706</v>
      </c>
      <c r="CE205">
        <v>31.658364951059969</v>
      </c>
      <c r="CF205">
        <v>8.9803139561869223</v>
      </c>
      <c r="CG205">
        <v>24.871301651000977</v>
      </c>
      <c r="CH205">
        <v>3.1553619487900595</v>
      </c>
      <c r="CI205">
        <v>0.21442688775122079</v>
      </c>
      <c r="CJ205">
        <v>2.2881181428600392</v>
      </c>
      <c r="CK205">
        <v>0.86724380593002026</v>
      </c>
      <c r="CL205">
        <v>0.13446296128066459</v>
      </c>
      <c r="CM205">
        <v>12.016827562797673</v>
      </c>
      <c r="CN205">
        <v>0.31372175932393215</v>
      </c>
      <c r="CO205">
        <v>71.514534559712615</v>
      </c>
      <c r="CP205">
        <v>374.6211331155983</v>
      </c>
      <c r="CQ205">
        <v>6.5934815150947193E-2</v>
      </c>
      <c r="CR205">
        <v>0</v>
      </c>
      <c r="CS205">
        <v>1574.7491345938643</v>
      </c>
      <c r="CT205">
        <v>437.3931884765625</v>
      </c>
      <c r="CU205">
        <v>0.26921456387506881</v>
      </c>
      <c r="CV205" t="e">
        <v>#DIV/0!</v>
      </c>
    </row>
    <row r="206" spans="1:100" s="5" customFormat="1" x14ac:dyDescent="0.3">
      <c r="A206" s="4" t="str">
        <f>VLOOKUP(B206,ListCodeMtrx!A$1:B$91,2,TRUE)</f>
        <v>M46</v>
      </c>
      <c r="B206" s="5">
        <v>46</v>
      </c>
      <c r="C206" s="10">
        <v>20</v>
      </c>
      <c r="D206" s="10">
        <v>2</v>
      </c>
      <c r="E206" s="10">
        <v>4</v>
      </c>
      <c r="F206" s="1">
        <v>69</v>
      </c>
      <c r="G206" s="17">
        <v>41313</v>
      </c>
      <c r="H206" s="11">
        <v>2</v>
      </c>
      <c r="I206" s="11">
        <v>169.91695568132297</v>
      </c>
      <c r="J206" s="11">
        <v>3.6397004423650854</v>
      </c>
      <c r="K206" s="11">
        <v>177.98848329640475</v>
      </c>
      <c r="L206" s="11">
        <v>287.66514474464248</v>
      </c>
      <c r="M206" s="1">
        <v>48</v>
      </c>
      <c r="N206" s="19">
        <v>20</v>
      </c>
      <c r="O206" s="19" t="s">
        <v>391</v>
      </c>
      <c r="P206" s="12">
        <v>0.15763888888888888</v>
      </c>
      <c r="Q206" s="12">
        <f t="shared" si="94"/>
        <v>0.45799768518518513</v>
      </c>
      <c r="R206" s="19">
        <v>4370</v>
      </c>
      <c r="S206" s="19">
        <v>0</v>
      </c>
      <c r="T206" s="21">
        <v>400</v>
      </c>
      <c r="U206" s="5">
        <v>34.504979964455764</v>
      </c>
      <c r="V206" s="5">
        <v>0.2586278905557598</v>
      </c>
      <c r="W206" s="5">
        <v>157.29661930472815</v>
      </c>
      <c r="X206" s="5">
        <v>25.258817672729492</v>
      </c>
      <c r="Y206" s="19">
        <v>3</v>
      </c>
      <c r="Z206" s="19">
        <v>3</v>
      </c>
      <c r="AA206" s="19">
        <v>0</v>
      </c>
      <c r="AB206" s="19">
        <v>0</v>
      </c>
      <c r="AC206" s="19">
        <v>521.84423828125</v>
      </c>
      <c r="AD206" s="19">
        <v>1000.465087890625</v>
      </c>
      <c r="AE206" s="19">
        <v>725.79736328125</v>
      </c>
      <c r="AF206" s="5" t="e">
        <v>#DIV/0!</v>
      </c>
      <c r="AG206" s="5">
        <v>0.47839835232881189</v>
      </c>
      <c r="AH206" s="5">
        <v>0.27454003936157623</v>
      </c>
      <c r="AI206" s="19">
        <v>-1</v>
      </c>
      <c r="AJ206" s="19">
        <v>0.87</v>
      </c>
      <c r="AK206" s="19">
        <v>0.92</v>
      </c>
      <c r="AL206" s="19">
        <v>10.012383460998535</v>
      </c>
      <c r="AM206" s="5">
        <v>0.87500619173049932</v>
      </c>
      <c r="AN206" s="5">
        <v>2.2565091456981056E-2</v>
      </c>
      <c r="AO206" s="5">
        <v>0.57387329622924754</v>
      </c>
      <c r="AP206" s="5">
        <v>1.9171718579968693</v>
      </c>
      <c r="AQ206" s="5">
        <v>-1</v>
      </c>
      <c r="AR206" s="19">
        <v>1798.212646484375</v>
      </c>
      <c r="AS206" s="19">
        <v>0.5</v>
      </c>
      <c r="AT206" s="5">
        <v>215.98712807250831</v>
      </c>
      <c r="AU206" s="5">
        <v>2.2637029243906768</v>
      </c>
      <c r="AV206" s="5">
        <v>0.88257922630086183</v>
      </c>
      <c r="AW206" s="5">
        <v>25.258817672729492</v>
      </c>
      <c r="AX206" s="19">
        <v>2</v>
      </c>
      <c r="AY206" s="5">
        <v>4.644859790802002</v>
      </c>
      <c r="AZ206" s="19">
        <v>1</v>
      </c>
      <c r="BA206" s="5">
        <v>9.2897195816040039</v>
      </c>
      <c r="BB206" s="19">
        <v>24.727222442626953</v>
      </c>
      <c r="BC206" s="19">
        <v>25.258817672729492</v>
      </c>
      <c r="BD206" s="19">
        <v>25.020288467407227</v>
      </c>
      <c r="BE206" s="19">
        <v>399.8643798828125</v>
      </c>
      <c r="BF206" s="19">
        <v>379.69989013671875</v>
      </c>
      <c r="BG206" s="19">
        <v>21.996955871582031</v>
      </c>
      <c r="BH206" s="19">
        <v>23.25767707824707</v>
      </c>
      <c r="BI206" s="19">
        <v>70.941886901855469</v>
      </c>
      <c r="BJ206" s="19">
        <v>75.0078125</v>
      </c>
      <c r="BK206" s="19">
        <v>350.76025390625</v>
      </c>
      <c r="BL206" s="19">
        <v>1798.212646484375</v>
      </c>
      <c r="BM206" s="19">
        <v>0.26095971465110779</v>
      </c>
      <c r="BN206" s="19">
        <v>100.89117431640625</v>
      </c>
      <c r="BO206" s="19">
        <v>0.43203926086425781</v>
      </c>
      <c r="BP206" s="19">
        <v>0.19376392662525177</v>
      </c>
      <c r="BQ206" s="19">
        <v>0.5</v>
      </c>
      <c r="BR206" s="19">
        <v>-1.355140209197998</v>
      </c>
      <c r="BS206" s="19">
        <v>7.355140209197998</v>
      </c>
      <c r="BT206" s="19">
        <v>1</v>
      </c>
      <c r="BU206" s="19">
        <v>0</v>
      </c>
      <c r="BV206" s="19">
        <v>0.15999999642372131</v>
      </c>
      <c r="BW206" s="19">
        <v>111115</v>
      </c>
      <c r="BX206" s="5">
        <v>1.7538012695312497</v>
      </c>
      <c r="BY206" s="5">
        <v>2.2637029243906767E-3</v>
      </c>
      <c r="BZ206" s="5">
        <v>298.40881767272947</v>
      </c>
      <c r="CA206" s="5">
        <v>297.87722244262693</v>
      </c>
      <c r="CB206" s="5">
        <v>287.71401700659044</v>
      </c>
      <c r="CC206" s="5">
        <v>0.72668421066408428</v>
      </c>
      <c r="CD206" s="5">
        <v>3.2290735785969731</v>
      </c>
      <c r="CE206" s="5">
        <v>32.005510893056211</v>
      </c>
      <c r="CF206" s="5">
        <v>8.747833814809141</v>
      </c>
      <c r="CG206" s="5">
        <v>24.993020057678223</v>
      </c>
      <c r="CH206" s="5">
        <v>3.1783546464516941</v>
      </c>
      <c r="CI206" s="5">
        <v>0.25162265892082514</v>
      </c>
      <c r="CJ206" s="5">
        <v>2.3464943522961113</v>
      </c>
      <c r="CK206" s="5">
        <v>0.83186029415558282</v>
      </c>
      <c r="CL206" s="5">
        <v>0.1578788842336136</v>
      </c>
      <c r="CM206" s="5">
        <v>15.869840637654722</v>
      </c>
      <c r="CN206" s="5">
        <v>0.41426564344827771</v>
      </c>
      <c r="CO206" s="5">
        <v>72.652394259736013</v>
      </c>
      <c r="CP206" s="5">
        <v>374.68555977477126</v>
      </c>
      <c r="CQ206" s="5">
        <v>6.6905952015040196E-2</v>
      </c>
      <c r="CR206" s="5">
        <v>0</v>
      </c>
      <c r="CS206" s="5">
        <v>1573.4471997219157</v>
      </c>
      <c r="CT206" s="5">
        <v>478.620849609375</v>
      </c>
      <c r="CU206" s="5">
        <v>0.27454003936157623</v>
      </c>
      <c r="CV206" s="5" t="e">
        <v>#DIV/0!</v>
      </c>
    </row>
    <row r="207" spans="1:100" hidden="1" x14ac:dyDescent="0.3">
      <c r="A207" s="4" t="str">
        <f>VLOOKUP(B207,ListCodeMtrx!A$1:B$91,2,TRUE)</f>
        <v>M49</v>
      </c>
      <c r="B207">
        <v>49</v>
      </c>
      <c r="C207" s="10">
        <v>7</v>
      </c>
      <c r="D207" s="10">
        <v>2</v>
      </c>
      <c r="E207" s="10">
        <v>4</v>
      </c>
      <c r="F207" s="1">
        <v>69</v>
      </c>
      <c r="G207" s="3">
        <v>41313</v>
      </c>
      <c r="H207" s="11">
        <v>2</v>
      </c>
      <c r="I207" s="11">
        <v>165.72350994577349</v>
      </c>
      <c r="J207" s="11">
        <v>2.8740497045046371</v>
      </c>
      <c r="K207" s="11">
        <v>165.04361652205935</v>
      </c>
      <c r="L207" s="11">
        <v>263.79934240605945</v>
      </c>
      <c r="M207" s="1">
        <v>48.3</v>
      </c>
      <c r="N207" s="8">
        <v>21</v>
      </c>
      <c r="O207" s="8" t="s">
        <v>392</v>
      </c>
      <c r="P207" s="12">
        <v>0.15763888888888888</v>
      </c>
      <c r="Q207" s="12">
        <f t="shared" si="94"/>
        <v>0.46406249999999993</v>
      </c>
      <c r="R207" s="8">
        <v>4903</v>
      </c>
      <c r="S207" s="8">
        <v>0</v>
      </c>
      <c r="T207" s="13" t="s">
        <v>747</v>
      </c>
      <c r="U207">
        <v>36.921491733550113</v>
      </c>
      <c r="V207">
        <v>1.0401736675716839</v>
      </c>
      <c r="W207">
        <v>311.32629473803013</v>
      </c>
      <c r="X207" s="15">
        <v>24.589942932128906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t="e">
        <v>#DIV/0!</v>
      </c>
      <c r="AG207">
        <v>0.47839835232881189</v>
      </c>
      <c r="AH207">
        <v>0.27454003936157623</v>
      </c>
      <c r="AI207" s="8">
        <v>-1</v>
      </c>
      <c r="AJ207" s="8">
        <v>0.87</v>
      </c>
      <c r="AK207" s="8">
        <v>0.92</v>
      </c>
      <c r="AL207" s="8">
        <v>10.012383460998535</v>
      </c>
      <c r="AM207">
        <v>0.87500619173049932</v>
      </c>
      <c r="AN207">
        <v>2.408926704453861E-2</v>
      </c>
      <c r="AO207">
        <v>0.57387329622924754</v>
      </c>
      <c r="AP207">
        <v>1.9171718579968693</v>
      </c>
      <c r="AQ207">
        <v>-1</v>
      </c>
      <c r="AR207" s="8">
        <v>1798.212646484375</v>
      </c>
      <c r="AS207" s="8">
        <v>0.5</v>
      </c>
      <c r="AT207">
        <v>215.98712807250831</v>
      </c>
      <c r="AU207">
        <v>6.2517373503450795</v>
      </c>
      <c r="AV207">
        <v>0.65575807285985022</v>
      </c>
      <c r="AW207">
        <v>24.589942932128906</v>
      </c>
      <c r="AX207" s="8">
        <v>2</v>
      </c>
      <c r="AY207">
        <v>4.644859790802002</v>
      </c>
      <c r="AZ207" s="8">
        <v>1</v>
      </c>
      <c r="BA207">
        <v>9.2897195816040039</v>
      </c>
      <c r="BB207" s="8">
        <v>24.534580230712891</v>
      </c>
      <c r="BC207" s="8">
        <v>24.589942932128906</v>
      </c>
      <c r="BD207" s="8">
        <v>25.011497497558594</v>
      </c>
      <c r="BE207" s="8">
        <v>399.58718872070312</v>
      </c>
      <c r="BF207" s="8">
        <v>377.19204711914062</v>
      </c>
      <c r="BG207" s="8">
        <v>20.775215148925781</v>
      </c>
      <c r="BH207" s="8">
        <v>24.253175735473633</v>
      </c>
      <c r="BI207" s="8">
        <v>67.779998779296875</v>
      </c>
      <c r="BJ207" s="8">
        <v>79.126983642578125</v>
      </c>
      <c r="BK207" s="8">
        <v>350.78677368164062</v>
      </c>
      <c r="BL207" s="8">
        <v>1799.0809326171875</v>
      </c>
      <c r="BM207" s="8">
        <v>0.22757962346076965</v>
      </c>
      <c r="BN207" s="8">
        <v>100.89443969726562</v>
      </c>
      <c r="BO207" s="8">
        <v>5.6550979614257813E-2</v>
      </c>
      <c r="BP207" s="8">
        <v>2.5974467396736145E-2</v>
      </c>
      <c r="BQ207" s="8">
        <v>0.25</v>
      </c>
      <c r="BR207" s="8">
        <v>-1.355140209197998</v>
      </c>
      <c r="BS207" s="8">
        <v>7.355140209197998</v>
      </c>
      <c r="BT207" s="8">
        <v>1</v>
      </c>
      <c r="BU207" s="8">
        <v>0</v>
      </c>
      <c r="BV207" s="8">
        <v>0.15999999642372131</v>
      </c>
      <c r="BW207" s="8">
        <v>111115</v>
      </c>
      <c r="BX207">
        <v>1.7539338684082031</v>
      </c>
      <c r="BY207">
        <v>6.2517373503450796E-3</v>
      </c>
      <c r="BZ207">
        <v>297.73994293212888</v>
      </c>
      <c r="CA207">
        <v>297.68458023071287</v>
      </c>
      <c r="CB207">
        <v>287.85294278473521</v>
      </c>
      <c r="CC207">
        <v>4.6065206301031995E-2</v>
      </c>
      <c r="CD207">
        <v>3.1027686495697804</v>
      </c>
      <c r="CE207">
        <v>30.752622829163396</v>
      </c>
      <c r="CF207">
        <v>6.4994470936897635</v>
      </c>
      <c r="CG207">
        <v>24.562261581420898</v>
      </c>
      <c r="CH207">
        <v>3.0976359244459828</v>
      </c>
      <c r="CI207">
        <v>0.93543286990701613</v>
      </c>
      <c r="CJ207">
        <v>2.4470105767099302</v>
      </c>
      <c r="CK207">
        <v>0.65062534773605263</v>
      </c>
      <c r="CL207">
        <v>0.59323257137572794</v>
      </c>
      <c r="CM207">
        <v>31.411092070619326</v>
      </c>
      <c r="CN207">
        <v>0.82537873509219029</v>
      </c>
      <c r="CO207">
        <v>80.456033614214121</v>
      </c>
      <c r="CP207">
        <v>371.82654459751484</v>
      </c>
      <c r="CQ207">
        <v>7.9890928261104333E-2</v>
      </c>
      <c r="CR207">
        <v>0</v>
      </c>
      <c r="CS207">
        <v>1574.2069554643203</v>
      </c>
      <c r="CT207">
        <v>478.620849609375</v>
      </c>
      <c r="CU207">
        <v>0.27454003936157623</v>
      </c>
      <c r="CV207" t="e">
        <v>#DIV/0!</v>
      </c>
    </row>
    <row r="208" spans="1:100" x14ac:dyDescent="0.3">
      <c r="A208" s="4" t="str">
        <f>VLOOKUP(B208,ListCodeMtrx!A$1:B$91,2,TRUE)</f>
        <v>M49</v>
      </c>
      <c r="B208">
        <v>49</v>
      </c>
      <c r="C208" s="10">
        <v>7</v>
      </c>
      <c r="D208" s="10">
        <v>2</v>
      </c>
      <c r="E208" s="10">
        <v>4</v>
      </c>
      <c r="F208" s="1">
        <v>69</v>
      </c>
      <c r="G208" s="3">
        <v>41313</v>
      </c>
      <c r="H208" s="11">
        <v>2</v>
      </c>
      <c r="I208" s="11">
        <v>165.72350994577349</v>
      </c>
      <c r="J208" s="11">
        <v>2.8740497045046371</v>
      </c>
      <c r="K208" s="11">
        <v>165.04361652205935</v>
      </c>
      <c r="L208" s="11">
        <v>263.79934240605945</v>
      </c>
      <c r="M208" s="1">
        <v>48.3</v>
      </c>
      <c r="N208" s="8">
        <v>22</v>
      </c>
      <c r="O208" s="8" t="s">
        <v>393</v>
      </c>
      <c r="P208" s="12">
        <v>0.15763888888888888</v>
      </c>
      <c r="Q208" s="12">
        <f t="shared" si="94"/>
        <v>0.46650462962962969</v>
      </c>
      <c r="R208" s="8">
        <v>5114</v>
      </c>
      <c r="S208" s="8">
        <v>0</v>
      </c>
      <c r="T208" s="13">
        <v>50</v>
      </c>
      <c r="U208" s="14">
        <v>5.5496846759549752E-3</v>
      </c>
      <c r="V208" s="14">
        <v>1.1411637464250735</v>
      </c>
      <c r="W208" s="14">
        <v>48.570639230732816</v>
      </c>
      <c r="X208" s="15">
        <v>24.527763366699219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t="e">
        <v>#DIV/0!</v>
      </c>
      <c r="AG208">
        <v>0.47839835232881189</v>
      </c>
      <c r="AH208">
        <v>0.27454003936157623</v>
      </c>
      <c r="AI208" s="8">
        <v>-1</v>
      </c>
      <c r="AJ208" s="8">
        <v>0.87</v>
      </c>
      <c r="AK208" s="8">
        <v>0.92</v>
      </c>
      <c r="AL208" s="8">
        <v>10.012383460998535</v>
      </c>
      <c r="AM208">
        <v>0.87500619173049932</v>
      </c>
      <c r="AN208">
        <v>6.3851217051271272E-4</v>
      </c>
      <c r="AO208">
        <v>0.57387329622924754</v>
      </c>
      <c r="AP208">
        <v>1.9171718579968693</v>
      </c>
      <c r="AQ208">
        <v>-1</v>
      </c>
      <c r="AR208" s="8">
        <v>1798.212646484375</v>
      </c>
      <c r="AS208" s="8">
        <v>0.5</v>
      </c>
      <c r="AT208">
        <v>215.98712807250831</v>
      </c>
      <c r="AU208">
        <v>6.8834264937363443</v>
      </c>
      <c r="AV208">
        <v>0.66472324102987734</v>
      </c>
      <c r="AW208">
        <v>24.527763366699219</v>
      </c>
      <c r="AX208" s="8">
        <v>2</v>
      </c>
      <c r="AY208">
        <v>4.644859790802002</v>
      </c>
      <c r="AZ208" s="8">
        <v>1</v>
      </c>
      <c r="BA208">
        <v>9.2897195816040039</v>
      </c>
      <c r="BB208" s="8">
        <v>24.486003875732422</v>
      </c>
      <c r="BC208" s="8">
        <v>24.527763366699219</v>
      </c>
      <c r="BD208" s="8">
        <v>25.014986038208008</v>
      </c>
      <c r="BE208" s="8">
        <v>49.296001434326172</v>
      </c>
      <c r="BF208" s="8">
        <v>49.100128173828125</v>
      </c>
      <c r="BG208" s="8">
        <v>20.217601776123047</v>
      </c>
      <c r="BH208" s="8">
        <v>24.048032760620117</v>
      </c>
      <c r="BI208" s="8">
        <v>66.158592224121094</v>
      </c>
      <c r="BJ208" s="8">
        <v>78.693016052246094</v>
      </c>
      <c r="BK208" s="8">
        <v>350.76437377929687</v>
      </c>
      <c r="BL208" s="8">
        <v>1799.7957763671875</v>
      </c>
      <c r="BM208" s="8">
        <v>0.30951398611068726</v>
      </c>
      <c r="BN208" s="8">
        <v>100.9033203125</v>
      </c>
      <c r="BO208" s="8">
        <v>-0.51174736022949219</v>
      </c>
      <c r="BP208" s="8">
        <v>0.2130090743303299</v>
      </c>
      <c r="BQ208" s="8">
        <v>0.25</v>
      </c>
      <c r="BR208" s="8">
        <v>-1.355140209197998</v>
      </c>
      <c r="BS208" s="8">
        <v>7.355140209197998</v>
      </c>
      <c r="BT208" s="8">
        <v>1</v>
      </c>
      <c r="BU208" s="8">
        <v>0</v>
      </c>
      <c r="BV208" s="8">
        <v>0.15999999642372131</v>
      </c>
      <c r="BW208" s="8">
        <v>111115</v>
      </c>
      <c r="BX208">
        <v>1.7538218688964842</v>
      </c>
      <c r="BY208">
        <v>6.8834264937363441E-3</v>
      </c>
      <c r="BZ208">
        <v>297.6777633666992</v>
      </c>
      <c r="CA208">
        <v>297.6360038757324</v>
      </c>
      <c r="CB208">
        <v>287.96731778217872</v>
      </c>
      <c r="CC208">
        <v>-6.4236525217970922E-2</v>
      </c>
      <c r="CD208">
        <v>3.0912495935602227</v>
      </c>
      <c r="CE208">
        <v>30.635756920451662</v>
      </c>
      <c r="CF208">
        <v>6.587724159831545</v>
      </c>
      <c r="CG208">
        <v>24.50688362121582</v>
      </c>
      <c r="CH208">
        <v>3.0873899154670914</v>
      </c>
      <c r="CI208">
        <v>1.0163176854346692</v>
      </c>
      <c r="CJ208">
        <v>2.4265263525303453</v>
      </c>
      <c r="CK208">
        <v>0.66086356293674609</v>
      </c>
      <c r="CL208">
        <v>0.64534767560293005</v>
      </c>
      <c r="CM208">
        <v>4.9009387680815113</v>
      </c>
      <c r="CN208">
        <v>0.9892161392894786</v>
      </c>
      <c r="CO208">
        <v>80.310798753975604</v>
      </c>
      <c r="CP208">
        <v>49.099321682927432</v>
      </c>
      <c r="CQ208">
        <v>9.0775105211610024E-5</v>
      </c>
      <c r="CR208">
        <v>0</v>
      </c>
      <c r="CS208">
        <v>1574.8324481716902</v>
      </c>
      <c r="CT208">
        <v>478.620849609375</v>
      </c>
      <c r="CU208">
        <v>0.27454003936157623</v>
      </c>
      <c r="CV208" t="e">
        <v>#DIV/0!</v>
      </c>
    </row>
    <row r="209" spans="1:100" x14ac:dyDescent="0.3">
      <c r="A209" s="4" t="str">
        <f>VLOOKUP(B209,ListCodeMtrx!A$1:B$91,2,TRUE)</f>
        <v>M49</v>
      </c>
      <c r="B209">
        <v>49</v>
      </c>
      <c r="C209" s="10">
        <v>7</v>
      </c>
      <c r="D209" s="10">
        <v>2</v>
      </c>
      <c r="E209" s="10">
        <v>4</v>
      </c>
      <c r="F209" s="1">
        <v>69</v>
      </c>
      <c r="G209" s="3">
        <v>41313</v>
      </c>
      <c r="H209" s="11">
        <v>2</v>
      </c>
      <c r="I209" s="11">
        <v>165.72350994577349</v>
      </c>
      <c r="J209" s="11">
        <v>2.8740497045046371</v>
      </c>
      <c r="K209" s="11">
        <v>165.04361652205935</v>
      </c>
      <c r="L209" s="11">
        <v>263.79934240605945</v>
      </c>
      <c r="M209" s="1">
        <v>48.3</v>
      </c>
      <c r="N209" s="8">
        <v>23</v>
      </c>
      <c r="O209" s="8" t="s">
        <v>394</v>
      </c>
      <c r="P209" s="12">
        <v>0.15763888888888888</v>
      </c>
      <c r="Q209" s="12">
        <f t="shared" si="94"/>
        <v>0.46894675925925922</v>
      </c>
      <c r="R209" s="8">
        <v>5324.5</v>
      </c>
      <c r="S209" s="8">
        <v>0</v>
      </c>
      <c r="T209" s="13">
        <v>150</v>
      </c>
      <c r="U209" s="14">
        <v>12.678198208500493</v>
      </c>
      <c r="V209" s="14">
        <v>1.1466880962460833</v>
      </c>
      <c r="W209" s="14">
        <v>122.38888125154484</v>
      </c>
      <c r="X209" s="15">
        <v>24.916145324707031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t="e">
        <v>#DIV/0!</v>
      </c>
      <c r="AG209">
        <v>0.47839835232881189</v>
      </c>
      <c r="AH209">
        <v>0.27454003936157623</v>
      </c>
      <c r="AI209" s="8">
        <v>-1</v>
      </c>
      <c r="AJ209" s="8">
        <v>0.87</v>
      </c>
      <c r="AK209" s="8">
        <v>0.92</v>
      </c>
      <c r="AL209" s="8">
        <v>9.9839849472045898</v>
      </c>
      <c r="AM209">
        <v>0.87499199247360226</v>
      </c>
      <c r="AN209">
        <v>8.6746165661813392E-3</v>
      </c>
      <c r="AO209">
        <v>0.57387329622924754</v>
      </c>
      <c r="AP209">
        <v>1.9171718579968693</v>
      </c>
      <c r="AQ209">
        <v>-1</v>
      </c>
      <c r="AR209" s="8">
        <v>1798.212646484375</v>
      </c>
      <c r="AS209" s="8">
        <v>0.5</v>
      </c>
      <c r="AT209">
        <v>215.98362311820404</v>
      </c>
      <c r="AU209">
        <v>7.1783910079298892</v>
      </c>
      <c r="AV209">
        <v>0.68976486073213161</v>
      </c>
      <c r="AW209">
        <v>24.916145324707031</v>
      </c>
      <c r="AX209" s="8">
        <v>2</v>
      </c>
      <c r="AY209">
        <v>4.644859790802002</v>
      </c>
      <c r="AZ209" s="8">
        <v>1</v>
      </c>
      <c r="BA209">
        <v>9.2897195816040039</v>
      </c>
      <c r="BB209" s="8">
        <v>24.671464920043945</v>
      </c>
      <c r="BC209" s="8">
        <v>24.916145324707031</v>
      </c>
      <c r="BD209" s="8">
        <v>25.017528533935547</v>
      </c>
      <c r="BE209" s="8">
        <v>151.2362060546875</v>
      </c>
      <c r="BF209" s="8">
        <v>143.42066955566406</v>
      </c>
      <c r="BG209" s="8">
        <v>20.528179168701172</v>
      </c>
      <c r="BH209" s="8">
        <v>24.520620346069336</v>
      </c>
      <c r="BI209" s="8">
        <v>66.429595947265625</v>
      </c>
      <c r="BJ209" s="8">
        <v>79.349212646484375</v>
      </c>
      <c r="BK209" s="8">
        <v>350.781494140625</v>
      </c>
      <c r="BL209" s="8">
        <v>1802.0819091796875</v>
      </c>
      <c r="BM209" s="8">
        <v>0.29939767718315125</v>
      </c>
      <c r="BN209" s="8">
        <v>100.89675903320312</v>
      </c>
      <c r="BO209" s="8">
        <v>-0.20133781433105469</v>
      </c>
      <c r="BP209" s="8">
        <v>0.31619280576705933</v>
      </c>
      <c r="BQ209" s="8">
        <v>0.75</v>
      </c>
      <c r="BR209" s="8">
        <v>-1.355140209197998</v>
      </c>
      <c r="BS209" s="8">
        <v>7.355140209197998</v>
      </c>
      <c r="BT209" s="8">
        <v>1</v>
      </c>
      <c r="BU209" s="8">
        <v>0</v>
      </c>
      <c r="BV209" s="8">
        <v>0.15999999642372131</v>
      </c>
      <c r="BW209" s="8">
        <v>111115</v>
      </c>
      <c r="BX209">
        <v>1.7539074707031248</v>
      </c>
      <c r="BY209">
        <v>7.1783910079298895E-3</v>
      </c>
      <c r="BZ209">
        <v>298.06614532470701</v>
      </c>
      <c r="CA209">
        <v>297.82146492004392</v>
      </c>
      <c r="CB209">
        <v>288.33309902400288</v>
      </c>
      <c r="CC209">
        <v>-0.12401258632103994</v>
      </c>
      <c r="CD209">
        <v>3.163815983134147</v>
      </c>
      <c r="CE209">
        <v>31.356963429251458</v>
      </c>
      <c r="CF209">
        <v>6.8363430831821219</v>
      </c>
      <c r="CG209">
        <v>24.793805122375488</v>
      </c>
      <c r="CH209">
        <v>3.1407986538294042</v>
      </c>
      <c r="CI209">
        <v>1.0206970818414662</v>
      </c>
      <c r="CJ209">
        <v>2.4740511224020154</v>
      </c>
      <c r="CK209">
        <v>0.66674753142738874</v>
      </c>
      <c r="CL209">
        <v>0.64817315846121881</v>
      </c>
      <c r="CM209">
        <v>12.348641459980433</v>
      </c>
      <c r="CN209">
        <v>0.85335594674548343</v>
      </c>
      <c r="CO209">
        <v>80.035988695856261</v>
      </c>
      <c r="CP209">
        <v>141.57824929409139</v>
      </c>
      <c r="CQ209">
        <v>7.1671470268824575E-2</v>
      </c>
      <c r="CR209">
        <v>0</v>
      </c>
      <c r="CS209">
        <v>1576.807240313768</v>
      </c>
      <c r="CT209">
        <v>478.620849609375</v>
      </c>
      <c r="CU209">
        <v>0.27454003936157623</v>
      </c>
      <c r="CV209" t="e">
        <v>#DIV/0!</v>
      </c>
    </row>
    <row r="210" spans="1:100" hidden="1" x14ac:dyDescent="0.3">
      <c r="A210" s="4" t="str">
        <f>VLOOKUP(B210,ListCodeMtrx!A$1:B$91,2,TRUE)</f>
        <v>M49</v>
      </c>
      <c r="B210">
        <v>49</v>
      </c>
      <c r="C210" s="10">
        <v>7</v>
      </c>
      <c r="D210" s="10">
        <v>2</v>
      </c>
      <c r="E210" s="10">
        <v>4</v>
      </c>
      <c r="F210" s="1">
        <v>69</v>
      </c>
      <c r="G210" s="3">
        <v>41313</v>
      </c>
      <c r="H210" s="11">
        <v>2</v>
      </c>
      <c r="I210" s="11">
        <v>165.72350994577349</v>
      </c>
      <c r="J210" s="11">
        <v>2.8740497045046371</v>
      </c>
      <c r="K210" s="11">
        <v>165.04361652205935</v>
      </c>
      <c r="L210" s="11">
        <v>263.79934240605945</v>
      </c>
      <c r="M210" s="1">
        <v>48.3</v>
      </c>
      <c r="N210" s="8">
        <v>24</v>
      </c>
      <c r="O210" s="8" t="s">
        <v>395</v>
      </c>
      <c r="P210" s="12">
        <v>0.15763888888888888</v>
      </c>
      <c r="Q210" s="12">
        <f t="shared" si="94"/>
        <v>0.47137731481481482</v>
      </c>
      <c r="R210" s="8">
        <v>5534.5</v>
      </c>
      <c r="S210" s="8">
        <v>0</v>
      </c>
      <c r="T210" s="13" t="s">
        <v>192</v>
      </c>
      <c r="U210" s="14">
        <v>37.38033106858871</v>
      </c>
      <c r="V210" s="14">
        <v>0.70988827167816804</v>
      </c>
      <c r="W210" s="14">
        <v>285.02574285993819</v>
      </c>
      <c r="X210" s="15">
        <v>24.96763801574707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t="e">
        <v>#DIV/0!</v>
      </c>
      <c r="AG210">
        <v>0.47839835232881189</v>
      </c>
      <c r="AH210">
        <v>0.27454003936157623</v>
      </c>
      <c r="AI210" s="8">
        <v>-1</v>
      </c>
      <c r="AJ210" s="8">
        <v>0.87</v>
      </c>
      <c r="AK210" s="8">
        <v>0.92</v>
      </c>
      <c r="AL210" s="8">
        <v>9.9839849472045898</v>
      </c>
      <c r="AM210">
        <v>0.87499199247360226</v>
      </c>
      <c r="AN210">
        <v>2.4360476488368574E-2</v>
      </c>
      <c r="AO210">
        <v>0.57387329622924754</v>
      </c>
      <c r="AP210">
        <v>1.9171718579968693</v>
      </c>
      <c r="AQ210">
        <v>-1</v>
      </c>
      <c r="AR210" s="8">
        <v>1798.212646484375</v>
      </c>
      <c r="AS210" s="8">
        <v>0.5</v>
      </c>
      <c r="AT210">
        <v>215.98362311820404</v>
      </c>
      <c r="AU210">
        <v>5.1605231332954116</v>
      </c>
      <c r="AV210">
        <v>0.76768845349386705</v>
      </c>
      <c r="AW210">
        <v>24.96763801574707</v>
      </c>
      <c r="AX210" s="8">
        <v>2</v>
      </c>
      <c r="AY210">
        <v>4.644859790802002</v>
      </c>
      <c r="AZ210" s="8">
        <v>1</v>
      </c>
      <c r="BA210">
        <v>9.2897195816040039</v>
      </c>
      <c r="BB210" s="8">
        <v>24.757024765014648</v>
      </c>
      <c r="BC210" s="8">
        <v>24.96763801574707</v>
      </c>
      <c r="BD210" s="8">
        <v>25.005712509155273</v>
      </c>
      <c r="BE210" s="8">
        <v>401.3323974609375</v>
      </c>
      <c r="BF210" s="8">
        <v>378.90280151367187</v>
      </c>
      <c r="BG210" s="8">
        <v>20.972311019897461</v>
      </c>
      <c r="BH210" s="8">
        <v>23.844728469848633</v>
      </c>
      <c r="BI210" s="8">
        <v>67.520866394042969</v>
      </c>
      <c r="BJ210" s="8">
        <v>76.768684387207031</v>
      </c>
      <c r="BK210" s="8">
        <v>350.74789428710937</v>
      </c>
      <c r="BL210" s="8">
        <v>1800.606689453125</v>
      </c>
      <c r="BM210" s="8">
        <v>0.17397437989711761</v>
      </c>
      <c r="BN210" s="8">
        <v>100.89691162109375</v>
      </c>
      <c r="BO210" s="8">
        <v>0.38502693176269531</v>
      </c>
      <c r="BP210" s="8">
        <v>0.17160433530807495</v>
      </c>
      <c r="BQ210" s="8">
        <v>0.25</v>
      </c>
      <c r="BR210" s="8">
        <v>-1.355140209197998</v>
      </c>
      <c r="BS210" s="8">
        <v>7.355140209197998</v>
      </c>
      <c r="BT210" s="8">
        <v>1</v>
      </c>
      <c r="BU210" s="8">
        <v>0</v>
      </c>
      <c r="BV210" s="8">
        <v>0.15999999642372131</v>
      </c>
      <c r="BW210" s="8">
        <v>111115</v>
      </c>
      <c r="BX210">
        <v>1.7537394714355468</v>
      </c>
      <c r="BY210">
        <v>5.1605231332954114E-3</v>
      </c>
      <c r="BZ210">
        <v>298.11763801574705</v>
      </c>
      <c r="CA210">
        <v>297.90702476501463</v>
      </c>
      <c r="CB210">
        <v>288.09706387302867</v>
      </c>
      <c r="CC210">
        <v>0.23231224440283404</v>
      </c>
      <c r="CD210">
        <v>3.1735479145451624</v>
      </c>
      <c r="CE210">
        <v>31.45337021278749</v>
      </c>
      <c r="CF210">
        <v>7.6086417429388575</v>
      </c>
      <c r="CG210">
        <v>24.862331390380859</v>
      </c>
      <c r="CH210">
        <v>3.1536732258378075</v>
      </c>
      <c r="CI210">
        <v>0.65949215958455154</v>
      </c>
      <c r="CJ210">
        <v>2.4058594610512953</v>
      </c>
      <c r="CK210">
        <v>0.74781376478651218</v>
      </c>
      <c r="CL210">
        <v>0.41643230982377466</v>
      </c>
      <c r="CM210">
        <v>28.758217187075779</v>
      </c>
      <c r="CN210">
        <v>0.7522397346266485</v>
      </c>
      <c r="CO210">
        <v>76.888052547853974</v>
      </c>
      <c r="CP210">
        <v>373.47061957326918</v>
      </c>
      <c r="CQ210">
        <v>7.6956545142474672E-2</v>
      </c>
      <c r="CR210">
        <v>0</v>
      </c>
      <c r="CS210">
        <v>1575.5164348658866</v>
      </c>
      <c r="CT210">
        <v>478.620849609375</v>
      </c>
      <c r="CU210">
        <v>0.27454003936157623</v>
      </c>
      <c r="CV210" t="e">
        <v>#DIV/0!</v>
      </c>
    </row>
    <row r="211" spans="1:100" x14ac:dyDescent="0.3">
      <c r="A211" s="4" t="str">
        <f>VLOOKUP(B211,ListCodeMtrx!A$1:B$91,2,TRUE)</f>
        <v>M49</v>
      </c>
      <c r="B211">
        <v>49</v>
      </c>
      <c r="C211" s="10">
        <v>7</v>
      </c>
      <c r="D211" s="10">
        <v>2</v>
      </c>
      <c r="E211" s="10">
        <v>4</v>
      </c>
      <c r="F211" s="1">
        <v>69</v>
      </c>
      <c r="G211" s="3">
        <v>41313</v>
      </c>
      <c r="H211" s="11">
        <v>2</v>
      </c>
      <c r="I211" s="11">
        <v>165.72350994577349</v>
      </c>
      <c r="J211" s="11">
        <v>2.8740497045046371</v>
      </c>
      <c r="K211" s="11">
        <v>165.04361652205935</v>
      </c>
      <c r="L211" s="11">
        <v>263.79934240605945</v>
      </c>
      <c r="M211" s="1">
        <v>48.3</v>
      </c>
      <c r="N211" s="8">
        <v>25</v>
      </c>
      <c r="O211" s="8" t="s">
        <v>396</v>
      </c>
      <c r="P211" s="12">
        <v>0.15763888888888888</v>
      </c>
      <c r="Q211" s="12">
        <f t="shared" si="94"/>
        <v>0.47321759259259266</v>
      </c>
      <c r="R211" s="8">
        <v>5693.5</v>
      </c>
      <c r="S211" s="8">
        <v>0</v>
      </c>
      <c r="T211" s="13">
        <v>800</v>
      </c>
      <c r="U211" s="14">
        <v>52.55938079730106</v>
      </c>
      <c r="V211" s="14">
        <v>0.66621628356354823</v>
      </c>
      <c r="W211" s="14">
        <v>625.18804680857966</v>
      </c>
      <c r="X211" s="15">
        <v>25.209793090820313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t="e">
        <v>#DIV/0!</v>
      </c>
      <c r="AG211">
        <v>0.47839835232881189</v>
      </c>
      <c r="AH211">
        <v>0.27454003936157623</v>
      </c>
      <c r="AI211" s="8">
        <v>-1</v>
      </c>
      <c r="AJ211" s="8">
        <v>0.87</v>
      </c>
      <c r="AK211" s="8">
        <v>0.92</v>
      </c>
      <c r="AL211" s="8">
        <v>9.9839849472045898</v>
      </c>
      <c r="AM211">
        <v>0.87499199247360226</v>
      </c>
      <c r="AN211">
        <v>3.4036241948495298E-2</v>
      </c>
      <c r="AO211">
        <v>0.57387329622924754</v>
      </c>
      <c r="AP211">
        <v>1.9171718579968693</v>
      </c>
      <c r="AQ211">
        <v>-1</v>
      </c>
      <c r="AR211" s="8">
        <v>1798.212646484375</v>
      </c>
      <c r="AS211" s="8">
        <v>0.5</v>
      </c>
      <c r="AT211">
        <v>215.98362311820404</v>
      </c>
      <c r="AU211">
        <v>4.9547627212570298</v>
      </c>
      <c r="AV211">
        <v>0.7816096502874692</v>
      </c>
      <c r="AW211">
        <v>25.209793090820313</v>
      </c>
      <c r="AX211" s="8">
        <v>2</v>
      </c>
      <c r="AY211">
        <v>4.644859790802002</v>
      </c>
      <c r="AZ211" s="8">
        <v>1</v>
      </c>
      <c r="BA211">
        <v>9.2897195816040039</v>
      </c>
      <c r="BB211" s="8">
        <v>24.900285720825195</v>
      </c>
      <c r="BC211" s="8">
        <v>25.209793090820313</v>
      </c>
      <c r="BD211" s="8">
        <v>25.015357971191406</v>
      </c>
      <c r="BE211" s="8">
        <v>800.10260009765625</v>
      </c>
      <c r="BF211" s="8">
        <v>767.96490478515625</v>
      </c>
      <c r="BG211" s="8">
        <v>21.408351898193359</v>
      </c>
      <c r="BH211" s="8">
        <v>24.165172576904297</v>
      </c>
      <c r="BI211" s="8">
        <v>68.333992004394531</v>
      </c>
      <c r="BJ211" s="8">
        <v>77.133575439453125</v>
      </c>
      <c r="BK211" s="8">
        <v>350.7685546875</v>
      </c>
      <c r="BL211" s="8">
        <v>1798.414794921875</v>
      </c>
      <c r="BM211" s="8">
        <v>0.27208501100540161</v>
      </c>
      <c r="BN211" s="8">
        <v>100.89132690429687</v>
      </c>
      <c r="BO211" s="8">
        <v>0.61561775207519531</v>
      </c>
      <c r="BP211" s="8">
        <v>0.15910738706588745</v>
      </c>
      <c r="BQ211" s="8">
        <v>0.25</v>
      </c>
      <c r="BR211" s="8">
        <v>-1.355140209197998</v>
      </c>
      <c r="BS211" s="8">
        <v>7.355140209197998</v>
      </c>
      <c r="BT211" s="8">
        <v>1</v>
      </c>
      <c r="BU211" s="8">
        <v>0</v>
      </c>
      <c r="BV211" s="8">
        <v>0.15999999642372131</v>
      </c>
      <c r="BW211" s="8">
        <v>111115</v>
      </c>
      <c r="BX211">
        <v>1.7538427734374997</v>
      </c>
      <c r="BY211">
        <v>4.9547627212570295E-3</v>
      </c>
      <c r="BZ211">
        <v>298.35979309082029</v>
      </c>
      <c r="CA211">
        <v>298.05028572082517</v>
      </c>
      <c r="CB211">
        <v>287.7463607558675</v>
      </c>
      <c r="CC211">
        <v>0.26261755648728519</v>
      </c>
      <c r="CD211">
        <v>3.2196659764426707</v>
      </c>
      <c r="CE211">
        <v>31.912217583348564</v>
      </c>
      <c r="CF211">
        <v>7.7470450064442673</v>
      </c>
      <c r="CG211">
        <v>25.055039405822754</v>
      </c>
      <c r="CH211">
        <v>3.1901263536066891</v>
      </c>
      <c r="CI211">
        <v>0.62163542823300255</v>
      </c>
      <c r="CJ211">
        <v>2.4380563261552015</v>
      </c>
      <c r="CK211">
        <v>0.75207002745148754</v>
      </c>
      <c r="CL211">
        <v>0.39229573157628189</v>
      </c>
      <c r="CM211">
        <v>63.076051607223263</v>
      </c>
      <c r="CN211">
        <v>0.81408413706545679</v>
      </c>
      <c r="CO211">
        <v>76.69491809848472</v>
      </c>
      <c r="CP211">
        <v>760.32687400790167</v>
      </c>
      <c r="CQ211">
        <v>5.3017163319603808E-2</v>
      </c>
      <c r="CR211">
        <v>0</v>
      </c>
      <c r="CS211">
        <v>1573.5985447026962</v>
      </c>
      <c r="CT211">
        <v>478.620849609375</v>
      </c>
      <c r="CU211">
        <v>0.27454003936157623</v>
      </c>
      <c r="CV211" t="e">
        <v>#DIV/0!</v>
      </c>
    </row>
    <row r="212" spans="1:100" x14ac:dyDescent="0.3">
      <c r="A212" s="4" t="str">
        <f>VLOOKUP(B212,ListCodeMtrx!A$1:B$91,2,TRUE)</f>
        <v>M49</v>
      </c>
      <c r="B212" s="5">
        <v>49</v>
      </c>
      <c r="C212" s="10">
        <v>7</v>
      </c>
      <c r="D212" s="10">
        <v>2</v>
      </c>
      <c r="E212" s="10">
        <v>4</v>
      </c>
      <c r="F212" s="1">
        <v>69</v>
      </c>
      <c r="G212" s="17">
        <v>41313</v>
      </c>
      <c r="H212" s="11">
        <v>2</v>
      </c>
      <c r="I212" s="11">
        <v>165.72350994577349</v>
      </c>
      <c r="J212" s="11">
        <v>2.8740497045046371</v>
      </c>
      <c r="K212" s="11">
        <v>165.04361652205935</v>
      </c>
      <c r="L212" s="11">
        <v>263.79934240605945</v>
      </c>
      <c r="M212" s="1">
        <v>48.3</v>
      </c>
      <c r="N212" s="19">
        <v>26</v>
      </c>
      <c r="O212" s="19" t="s">
        <v>397</v>
      </c>
      <c r="P212" s="12">
        <v>0.15763888888888888</v>
      </c>
      <c r="Q212" s="12">
        <f t="shared" ref="Q212:Q275" si="95">O212-P212</f>
        <v>0.47577546296296302</v>
      </c>
      <c r="R212" s="19">
        <v>5906.5</v>
      </c>
      <c r="S212" s="19">
        <v>0</v>
      </c>
      <c r="T212" s="21">
        <v>400</v>
      </c>
      <c r="U212" s="5">
        <v>36.382461926438545</v>
      </c>
      <c r="V212" s="5">
        <v>0.64976321725770569</v>
      </c>
      <c r="W212" s="5">
        <v>277.79907303838746</v>
      </c>
      <c r="X212" s="5">
        <v>25.507438659667969</v>
      </c>
      <c r="Y212" s="19">
        <v>4</v>
      </c>
      <c r="Z212" s="19">
        <v>4</v>
      </c>
      <c r="AA212" s="19">
        <v>0</v>
      </c>
      <c r="AB212" s="19">
        <v>0</v>
      </c>
      <c r="AC212" s="19">
        <v>526.409912109375</v>
      </c>
      <c r="AD212" s="19">
        <v>1023.4693603515625</v>
      </c>
      <c r="AE212" s="19">
        <v>737.213134765625</v>
      </c>
      <c r="AF212" s="5" t="e">
        <v>#DIV/0!</v>
      </c>
      <c r="AG212" s="5">
        <v>0.4856612884546414</v>
      </c>
      <c r="AH212" s="5">
        <v>0.27969203248801533</v>
      </c>
      <c r="AI212" s="19">
        <v>-1</v>
      </c>
      <c r="AJ212" s="19">
        <v>0.87</v>
      </c>
      <c r="AK212" s="19">
        <v>0.92</v>
      </c>
      <c r="AL212" s="19">
        <v>9.9839849472045898</v>
      </c>
      <c r="AM212" s="5">
        <v>0.87499199247360226</v>
      </c>
      <c r="AN212" s="5">
        <v>2.376778438216233E-2</v>
      </c>
      <c r="AO212" s="5">
        <v>0.57589937501089783</v>
      </c>
      <c r="AP212" s="5">
        <v>1.944244089649495</v>
      </c>
      <c r="AQ212" s="5">
        <v>-1</v>
      </c>
      <c r="AR212" s="19">
        <v>1797.5257568359375</v>
      </c>
      <c r="AS212" s="19">
        <v>0.5</v>
      </c>
      <c r="AT212" s="5">
        <v>219.95270125932169</v>
      </c>
      <c r="AU212" s="5">
        <v>4.8911483299550671</v>
      </c>
      <c r="AV212" s="5">
        <v>0.7893035228031855</v>
      </c>
      <c r="AW212" s="5">
        <v>25.507438659667969</v>
      </c>
      <c r="AX212" s="19">
        <v>2</v>
      </c>
      <c r="AY212" s="5">
        <v>4.644859790802002</v>
      </c>
      <c r="AZ212" s="19">
        <v>1</v>
      </c>
      <c r="BA212" s="5">
        <v>9.2897195816040039</v>
      </c>
      <c r="BB212" s="19">
        <v>24.960355758666992</v>
      </c>
      <c r="BC212" s="19">
        <v>25.507438659667969</v>
      </c>
      <c r="BD212" s="19">
        <v>25.006120681762695</v>
      </c>
      <c r="BE212" s="19">
        <v>398.73028564453125</v>
      </c>
      <c r="BF212" s="19">
        <v>376.93301391601562</v>
      </c>
      <c r="BG212" s="19">
        <v>21.940559387207031</v>
      </c>
      <c r="BH212" s="19">
        <v>24.660808563232422</v>
      </c>
      <c r="BI212" s="19">
        <v>69.776336669921875</v>
      </c>
      <c r="BJ212" s="19">
        <v>78.427391052246094</v>
      </c>
      <c r="BK212" s="19">
        <v>350.74203491210937</v>
      </c>
      <c r="BL212" s="19">
        <v>1797.5257568359375</v>
      </c>
      <c r="BM212" s="19">
        <v>0.2670263946056366</v>
      </c>
      <c r="BN212" s="19">
        <v>100.88274383544922</v>
      </c>
      <c r="BO212" s="19">
        <v>0.48530769348144531</v>
      </c>
      <c r="BP212" s="19">
        <v>0.20207232236862183</v>
      </c>
      <c r="BQ212" s="19">
        <v>0.25</v>
      </c>
      <c r="BR212" s="19">
        <v>-1.355140209197998</v>
      </c>
      <c r="BS212" s="19">
        <v>7.355140209197998</v>
      </c>
      <c r="BT212" s="19">
        <v>1</v>
      </c>
      <c r="BU212" s="19">
        <v>0</v>
      </c>
      <c r="BV212" s="19">
        <v>0.15999999642372131</v>
      </c>
      <c r="BW212" s="19">
        <v>111115</v>
      </c>
      <c r="BX212" s="5">
        <v>1.7537101745605468</v>
      </c>
      <c r="BY212" s="5">
        <v>4.8911483299550673E-3</v>
      </c>
      <c r="BZ212" s="5">
        <v>298.65743865966795</v>
      </c>
      <c r="CA212" s="5">
        <v>298.11035575866697</v>
      </c>
      <c r="CB212" s="5">
        <v>287.60411466529695</v>
      </c>
      <c r="CC212" s="5">
        <v>0.26233001597475586</v>
      </c>
      <c r="CD212" s="5">
        <v>3.2771535558628142</v>
      </c>
      <c r="CE212" s="5">
        <v>32.484778181769222</v>
      </c>
      <c r="CF212" s="5">
        <v>7.8239696185368004</v>
      </c>
      <c r="CG212" s="5">
        <v>25.23389720916748</v>
      </c>
      <c r="CH212" s="5">
        <v>3.2242884539457313</v>
      </c>
      <c r="CI212" s="5">
        <v>0.60728693885925278</v>
      </c>
      <c r="CJ212" s="5">
        <v>2.4878500330596287</v>
      </c>
      <c r="CK212" s="5">
        <v>0.73643842088610256</v>
      </c>
      <c r="CL212" s="5">
        <v>0.38315492622414199</v>
      </c>
      <c r="CM212" s="5">
        <v>28.025132723056892</v>
      </c>
      <c r="CN212" s="5">
        <v>0.73699851905326563</v>
      </c>
      <c r="CO212" s="5">
        <v>76.827344487451739</v>
      </c>
      <c r="CP212" s="5">
        <v>371.64584424751939</v>
      </c>
      <c r="CQ212" s="5">
        <v>7.5210525800000191E-2</v>
      </c>
      <c r="CR212" s="5">
        <v>0</v>
      </c>
      <c r="CS212" s="5">
        <v>1572.8206434964968</v>
      </c>
      <c r="CT212" s="5">
        <v>497.0594482421875</v>
      </c>
      <c r="CU212" s="5">
        <v>0.27969203248801533</v>
      </c>
      <c r="CV212" s="5" t="e">
        <v>#DIV/0!</v>
      </c>
    </row>
    <row r="213" spans="1:100" hidden="1" x14ac:dyDescent="0.3">
      <c r="A213" s="4" t="str">
        <f>VLOOKUP(B213,ListCodeMtrx!A$1:B$91,2,TRUE)</f>
        <v>M51</v>
      </c>
      <c r="B213">
        <v>51</v>
      </c>
      <c r="C213" s="10">
        <v>25</v>
      </c>
      <c r="D213" s="10">
        <v>2</v>
      </c>
      <c r="E213" s="10">
        <v>5</v>
      </c>
      <c r="F213" s="1">
        <v>69</v>
      </c>
      <c r="G213" s="3">
        <v>41313</v>
      </c>
      <c r="H213" s="11">
        <v>2</v>
      </c>
      <c r="I213" s="11">
        <v>311.68718397735387</v>
      </c>
      <c r="J213" s="11">
        <v>5.9484888965037577</v>
      </c>
      <c r="K213" s="11">
        <v>326.95474737923945</v>
      </c>
      <c r="L213" s="11">
        <v>358.54298671732181</v>
      </c>
      <c r="M213" s="1">
        <v>50.8</v>
      </c>
      <c r="N213" s="8">
        <v>27</v>
      </c>
      <c r="O213" s="8" t="s">
        <v>398</v>
      </c>
      <c r="P213" s="12">
        <v>0.15763888888888888</v>
      </c>
      <c r="Q213" s="12">
        <f t="shared" si="95"/>
        <v>0.48131944444444452</v>
      </c>
      <c r="R213" s="8">
        <v>6394</v>
      </c>
      <c r="S213" s="8">
        <v>0</v>
      </c>
      <c r="T213" s="13" t="s">
        <v>747</v>
      </c>
      <c r="U213">
        <v>39.322527460462716</v>
      </c>
      <c r="V213">
        <v>0.48300360245864238</v>
      </c>
      <c r="W213">
        <v>238.12321129208192</v>
      </c>
      <c r="X213">
        <v>24.968276977539063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t="e">
        <v>#DIV/0!</v>
      </c>
      <c r="AG213">
        <v>0.4856612884546414</v>
      </c>
      <c r="AH213">
        <v>0.27969203248801533</v>
      </c>
      <c r="AI213" s="8">
        <v>-1</v>
      </c>
      <c r="AJ213" s="8">
        <v>0.87</v>
      </c>
      <c r="AK213" s="8">
        <v>0.92</v>
      </c>
      <c r="AL213" s="8">
        <v>9.9839849472045898</v>
      </c>
      <c r="AM213">
        <v>0.87499199247360226</v>
      </c>
      <c r="AN213">
        <v>2.5612903633035731E-2</v>
      </c>
      <c r="AO213">
        <v>0.57589937501089783</v>
      </c>
      <c r="AP213">
        <v>1.944244089649495</v>
      </c>
      <c r="AQ213">
        <v>-1</v>
      </c>
      <c r="AR213" s="8">
        <v>1797.5257568359375</v>
      </c>
      <c r="AS213" s="8">
        <v>0.5</v>
      </c>
      <c r="AT213">
        <v>219.95270125932169</v>
      </c>
      <c r="AU213">
        <v>3.3243793678117921</v>
      </c>
      <c r="AV213">
        <v>0.7099904986218637</v>
      </c>
      <c r="AW213">
        <v>24.968276977539063</v>
      </c>
      <c r="AX213" s="8">
        <v>2</v>
      </c>
      <c r="AY213">
        <v>4.644859790802002</v>
      </c>
      <c r="AZ213" s="8">
        <v>1</v>
      </c>
      <c r="BA213">
        <v>9.2897195816040039</v>
      </c>
      <c r="BB213" s="8">
        <v>24.878826141357422</v>
      </c>
      <c r="BC213" s="8">
        <v>24.968276977539063</v>
      </c>
      <c r="BD213" s="8">
        <v>25.008956909179688</v>
      </c>
      <c r="BE213" s="8">
        <v>400.86337280273437</v>
      </c>
      <c r="BF213" s="8">
        <v>377.72421264648437</v>
      </c>
      <c r="BG213" s="8">
        <v>22.573495864868164</v>
      </c>
      <c r="BH213" s="8">
        <v>24.422878265380859</v>
      </c>
      <c r="BI213" s="8">
        <v>72.134292602539063</v>
      </c>
      <c r="BJ213" s="8">
        <v>78.044052124023437</v>
      </c>
      <c r="BK213" s="8">
        <v>350.7320556640625</v>
      </c>
      <c r="BL213" s="8">
        <v>1799.222412109375</v>
      </c>
      <c r="BM213" s="8">
        <v>0.23870716989040375</v>
      </c>
      <c r="BN213" s="8">
        <v>100.87583923339844</v>
      </c>
      <c r="BO213" s="8">
        <v>0.51103401184082031</v>
      </c>
      <c r="BP213" s="8">
        <v>0.19288653135299683</v>
      </c>
      <c r="BQ213" s="8">
        <v>0.5</v>
      </c>
      <c r="BR213" s="8">
        <v>-1.355140209197998</v>
      </c>
      <c r="BS213" s="8">
        <v>7.355140209197998</v>
      </c>
      <c r="BT213" s="8">
        <v>1</v>
      </c>
      <c r="BU213" s="8">
        <v>0</v>
      </c>
      <c r="BV213" s="8">
        <v>0.15999999642372131</v>
      </c>
      <c r="BW213" s="8">
        <v>111115</v>
      </c>
      <c r="BX213">
        <v>1.7536602783203123</v>
      </c>
      <c r="BY213">
        <v>3.324379367811792E-3</v>
      </c>
      <c r="BZ213">
        <v>298.11827697753904</v>
      </c>
      <c r="CA213">
        <v>298.0288261413574</v>
      </c>
      <c r="CB213">
        <v>287.87557950297924</v>
      </c>
      <c r="CC213">
        <v>0.56063281117917074</v>
      </c>
      <c r="CD213">
        <v>3.1736688401372843</v>
      </c>
      <c r="CE213">
        <v>31.461139399240125</v>
      </c>
      <c r="CF213">
        <v>7.0382611338592653</v>
      </c>
      <c r="CG213">
        <v>24.923551559448242</v>
      </c>
      <c r="CH213">
        <v>3.1652141267252798</v>
      </c>
      <c r="CI213">
        <v>0.45913180382134139</v>
      </c>
      <c r="CJ213">
        <v>2.4636783415154206</v>
      </c>
      <c r="CK213">
        <v>0.70153578520985915</v>
      </c>
      <c r="CL213">
        <v>0.28901069694312093</v>
      </c>
      <c r="CM213">
        <v>24.020878780040626</v>
      </c>
      <c r="CN213">
        <v>0.63041553419013585</v>
      </c>
      <c r="CO213">
        <v>78.123101022890296</v>
      </c>
      <c r="CP213">
        <v>372.00978697353435</v>
      </c>
      <c r="CQ213">
        <v>8.2578413064376063E-2</v>
      </c>
      <c r="CR213">
        <v>0</v>
      </c>
      <c r="CS213">
        <v>1574.3052032747428</v>
      </c>
      <c r="CT213">
        <v>497.0594482421875</v>
      </c>
      <c r="CU213">
        <v>0.27969203248801533</v>
      </c>
      <c r="CV213" t="e">
        <v>#DIV/0!</v>
      </c>
    </row>
    <row r="214" spans="1:100" s="5" customFormat="1" x14ac:dyDescent="0.3">
      <c r="A214" s="4" t="str">
        <f>VLOOKUP(B214,ListCodeMtrx!A$1:B$91,2,TRUE)</f>
        <v>M51</v>
      </c>
      <c r="B214">
        <v>51</v>
      </c>
      <c r="C214" s="10">
        <v>25</v>
      </c>
      <c r="D214" s="10">
        <v>2</v>
      </c>
      <c r="E214" s="10">
        <v>5</v>
      </c>
      <c r="F214" s="1">
        <v>69</v>
      </c>
      <c r="G214" s="3">
        <v>41313</v>
      </c>
      <c r="H214" s="11">
        <v>2</v>
      </c>
      <c r="I214" s="11">
        <v>311.68718397735387</v>
      </c>
      <c r="J214" s="11">
        <v>5.9484888965037577</v>
      </c>
      <c r="K214" s="11">
        <v>326.95474737923945</v>
      </c>
      <c r="L214" s="11">
        <v>358.54298671732181</v>
      </c>
      <c r="M214" s="1">
        <v>50.8</v>
      </c>
      <c r="N214" s="8">
        <v>28</v>
      </c>
      <c r="O214" s="8" t="s">
        <v>399</v>
      </c>
      <c r="P214" s="12">
        <v>0.15763888888888888</v>
      </c>
      <c r="Q214" s="12">
        <f t="shared" si="95"/>
        <v>0.48375000000000001</v>
      </c>
      <c r="R214" s="8">
        <v>6604</v>
      </c>
      <c r="S214" s="8">
        <v>0</v>
      </c>
      <c r="T214" s="13">
        <v>50</v>
      </c>
      <c r="U214" s="14">
        <v>0.20206678251176902</v>
      </c>
      <c r="V214" s="14">
        <v>0.50160790121155385</v>
      </c>
      <c r="W214" s="14">
        <v>48.553692511801145</v>
      </c>
      <c r="X214" s="15">
        <v>25.267486572265625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t="e">
        <v>#DIV/0!</v>
      </c>
      <c r="AG214">
        <v>0.4856612884546414</v>
      </c>
      <c r="AH214">
        <v>0.27969203248801533</v>
      </c>
      <c r="AI214" s="8">
        <v>-1</v>
      </c>
      <c r="AJ214" s="8">
        <v>0.87</v>
      </c>
      <c r="AK214" s="8">
        <v>0.92</v>
      </c>
      <c r="AL214" s="8">
        <v>9.9839849472045898</v>
      </c>
      <c r="AM214">
        <v>0.87499199247360226</v>
      </c>
      <c r="AN214">
        <v>7.6381066741629375E-4</v>
      </c>
      <c r="AO214">
        <v>0.57589937501089783</v>
      </c>
      <c r="AP214">
        <v>1.944244089649495</v>
      </c>
      <c r="AQ214">
        <v>-1</v>
      </c>
      <c r="AR214" s="8">
        <v>1797.5257568359375</v>
      </c>
      <c r="AS214" s="8">
        <v>0.5</v>
      </c>
      <c r="AT214">
        <v>219.95270125932169</v>
      </c>
      <c r="AU214">
        <v>3.2829289445556151</v>
      </c>
      <c r="AV214">
        <v>0.67587564275844558</v>
      </c>
      <c r="AW214">
        <v>25.267486572265625</v>
      </c>
      <c r="AX214" s="8">
        <v>2</v>
      </c>
      <c r="AY214">
        <v>4.644859790802002</v>
      </c>
      <c r="AZ214" s="8">
        <v>1</v>
      </c>
      <c r="BA214">
        <v>9.2897195816040039</v>
      </c>
      <c r="BB214" s="8">
        <v>24.893136978149414</v>
      </c>
      <c r="BC214" s="8">
        <v>25.267486572265625</v>
      </c>
      <c r="BD214" s="8">
        <v>25.008790969848633</v>
      </c>
      <c r="BE214" s="8">
        <v>49.975028991699219</v>
      </c>
      <c r="BF214" s="8">
        <v>49.766624450683594</v>
      </c>
      <c r="BG214" s="8">
        <v>23.503213882446289</v>
      </c>
      <c r="BH214" s="8">
        <v>25.327960968017578</v>
      </c>
      <c r="BI214" s="8">
        <v>75.037742614746094</v>
      </c>
      <c r="BJ214" s="8">
        <v>80.863533020019531</v>
      </c>
      <c r="BK214" s="8">
        <v>350.70932006835937</v>
      </c>
      <c r="BL214" s="8">
        <v>1798.617431640625</v>
      </c>
      <c r="BM214" s="8">
        <v>0.11834012717008591</v>
      </c>
      <c r="BN214" s="8">
        <v>100.87128448486328</v>
      </c>
      <c r="BO214" s="8">
        <v>-0.20460700988769531</v>
      </c>
      <c r="BP214" s="8">
        <v>0.15805071592330933</v>
      </c>
      <c r="BQ214" s="8">
        <v>0.25</v>
      </c>
      <c r="BR214" s="8">
        <v>-1.355140209197998</v>
      </c>
      <c r="BS214" s="8">
        <v>7.355140209197998</v>
      </c>
      <c r="BT214" s="8">
        <v>1</v>
      </c>
      <c r="BU214" s="8">
        <v>0</v>
      </c>
      <c r="BV214" s="8">
        <v>0.15999999642372131</v>
      </c>
      <c r="BW214" s="8">
        <v>111115</v>
      </c>
      <c r="BX214">
        <v>1.7535466003417965</v>
      </c>
      <c r="BY214">
        <v>3.2829289445556152E-3</v>
      </c>
      <c r="BZ214">
        <v>298.4174865722656</v>
      </c>
      <c r="CA214">
        <v>298.04313697814939</v>
      </c>
      <c r="CB214">
        <v>287.77878263014281</v>
      </c>
      <c r="CC214">
        <v>0.55445299391964875</v>
      </c>
      <c r="CD214">
        <v>3.2307395989848597</v>
      </c>
      <c r="CE214">
        <v>32.028338049662324</v>
      </c>
      <c r="CF214">
        <v>6.7003770816447457</v>
      </c>
      <c r="CG214">
        <v>25.08031177520752</v>
      </c>
      <c r="CH214">
        <v>3.1949341411510996</v>
      </c>
      <c r="CI214">
        <v>0.47591062093985903</v>
      </c>
      <c r="CJ214">
        <v>2.5548639562264142</v>
      </c>
      <c r="CK214">
        <v>0.64007018492468548</v>
      </c>
      <c r="CL214">
        <v>0.29965085266338759</v>
      </c>
      <c r="CM214">
        <v>4.8976733301484696</v>
      </c>
      <c r="CN214">
        <v>0.97562760279061311</v>
      </c>
      <c r="CO214">
        <v>79.565561411066909</v>
      </c>
      <c r="CP214">
        <v>49.737259715398032</v>
      </c>
      <c r="CQ214">
        <v>3.2324975451149449E-3</v>
      </c>
      <c r="CR214">
        <v>0</v>
      </c>
      <c r="CS214">
        <v>1573.7758502089837</v>
      </c>
      <c r="CT214">
        <v>497.0594482421875</v>
      </c>
      <c r="CU214">
        <v>0.27969203248801533</v>
      </c>
      <c r="CV214" t="e">
        <v>#DIV/0!</v>
      </c>
    </row>
    <row r="215" spans="1:100" x14ac:dyDescent="0.3">
      <c r="A215" s="4" t="str">
        <f>VLOOKUP(B215,ListCodeMtrx!A$1:B$91,2,TRUE)</f>
        <v>M51</v>
      </c>
      <c r="B215">
        <v>51</v>
      </c>
      <c r="C215" s="10">
        <v>25</v>
      </c>
      <c r="D215" s="10">
        <v>2</v>
      </c>
      <c r="E215" s="10">
        <v>5</v>
      </c>
      <c r="F215" s="1">
        <v>69</v>
      </c>
      <c r="G215" s="3">
        <v>41313</v>
      </c>
      <c r="H215" s="11">
        <v>2</v>
      </c>
      <c r="I215" s="11">
        <v>311.68718397735387</v>
      </c>
      <c r="J215" s="11">
        <v>5.9484888965037577</v>
      </c>
      <c r="K215" s="11">
        <v>326.95474737923945</v>
      </c>
      <c r="L215" s="11">
        <v>358.54298671732181</v>
      </c>
      <c r="M215" s="1">
        <v>50.8</v>
      </c>
      <c r="N215" s="8">
        <v>29</v>
      </c>
      <c r="O215" s="8" t="s">
        <v>400</v>
      </c>
      <c r="P215" s="12">
        <v>0.15763888888888888</v>
      </c>
      <c r="Q215" s="12">
        <f t="shared" si="95"/>
        <v>0.4861805555555555</v>
      </c>
      <c r="R215" s="8">
        <v>6813.5</v>
      </c>
      <c r="S215" s="8">
        <v>0</v>
      </c>
      <c r="T215" s="13">
        <v>150</v>
      </c>
      <c r="U215" s="14">
        <v>13.47304308965661</v>
      </c>
      <c r="V215" s="14">
        <v>0.52100863342794435</v>
      </c>
      <c r="W215" s="14">
        <v>98.407710574938761</v>
      </c>
      <c r="X215" s="15">
        <v>25.494138717651367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t="e">
        <v>#DIV/0!</v>
      </c>
      <c r="AG215">
        <v>0.4856612884546414</v>
      </c>
      <c r="AH215">
        <v>0.27969203248801533</v>
      </c>
      <c r="AI215" s="8">
        <v>-1</v>
      </c>
      <c r="AJ215" s="8">
        <v>0.87</v>
      </c>
      <c r="AK215" s="8">
        <v>0.92</v>
      </c>
      <c r="AL215" s="8">
        <v>9.9557476043701172</v>
      </c>
      <c r="AM215">
        <v>0.87497787380218517</v>
      </c>
      <c r="AN215">
        <v>9.1773092098993876E-3</v>
      </c>
      <c r="AO215">
        <v>0.57589937501089783</v>
      </c>
      <c r="AP215">
        <v>1.944244089649495</v>
      </c>
      <c r="AQ215">
        <v>-1</v>
      </c>
      <c r="AR215" s="8">
        <v>1797.5257568359375</v>
      </c>
      <c r="AS215" s="8">
        <v>0.5</v>
      </c>
      <c r="AT215">
        <v>219.94915215265203</v>
      </c>
      <c r="AU215">
        <v>3.2672814856956629</v>
      </c>
      <c r="AV215">
        <v>0.64845219916142049</v>
      </c>
      <c r="AW215">
        <v>25.494138717651367</v>
      </c>
      <c r="AX215" s="8">
        <v>2</v>
      </c>
      <c r="AY215">
        <v>4.644859790802002</v>
      </c>
      <c r="AZ215" s="8">
        <v>1</v>
      </c>
      <c r="BA215">
        <v>9.2897195816040039</v>
      </c>
      <c r="BB215" s="8">
        <v>24.954744338989258</v>
      </c>
      <c r="BC215" s="8">
        <v>25.494138717651367</v>
      </c>
      <c r="BD215" s="8">
        <v>25.0074462890625</v>
      </c>
      <c r="BE215" s="8">
        <v>150.9891357421875</v>
      </c>
      <c r="BF215" s="8">
        <v>143.03938293457031</v>
      </c>
      <c r="BG215" s="8">
        <v>24.221796035766602</v>
      </c>
      <c r="BH215" s="8">
        <v>26.036508560180664</v>
      </c>
      <c r="BI215" s="8">
        <v>77.041725158691406</v>
      </c>
      <c r="BJ215" s="8">
        <v>82.813735961914063</v>
      </c>
      <c r="BK215" s="8">
        <v>350.71261596679687</v>
      </c>
      <c r="BL215" s="8">
        <v>1802.3843994140625</v>
      </c>
      <c r="BM215" s="8">
        <v>0.30951017141342163</v>
      </c>
      <c r="BN215" s="8">
        <v>100.86273956298828</v>
      </c>
      <c r="BO215" s="8">
        <v>0.18360710144042969</v>
      </c>
      <c r="BP215" s="8">
        <v>0.14480799436569214</v>
      </c>
      <c r="BQ215" s="8">
        <v>0.5</v>
      </c>
      <c r="BR215" s="8">
        <v>-1.355140209197998</v>
      </c>
      <c r="BS215" s="8">
        <v>7.355140209197998</v>
      </c>
      <c r="BT215" s="8">
        <v>1</v>
      </c>
      <c r="BU215" s="8">
        <v>0</v>
      </c>
      <c r="BV215" s="8">
        <v>0.15999999642372131</v>
      </c>
      <c r="BW215" s="8">
        <v>111115</v>
      </c>
      <c r="BX215">
        <v>1.7535630798339843</v>
      </c>
      <c r="BY215">
        <v>3.2672814856956629E-3</v>
      </c>
      <c r="BZ215">
        <v>298.64413871765134</v>
      </c>
      <c r="CA215">
        <v>298.10474433898924</v>
      </c>
      <c r="CB215">
        <v>288.38149746042109</v>
      </c>
      <c r="CC215">
        <v>0.55198662331713244</v>
      </c>
      <c r="CD215">
        <v>3.2745657811964377</v>
      </c>
      <c r="CE215">
        <v>32.465564542310375</v>
      </c>
      <c r="CF215">
        <v>6.4290559821297109</v>
      </c>
      <c r="CG215">
        <v>25.224441528320313</v>
      </c>
      <c r="CH215">
        <v>3.2224744352417378</v>
      </c>
      <c r="CI215">
        <v>0.49333994358588551</v>
      </c>
      <c r="CJ215">
        <v>2.6261135820350172</v>
      </c>
      <c r="CK215">
        <v>0.59636085320672061</v>
      </c>
      <c r="CL215">
        <v>0.31070941700582111</v>
      </c>
      <c r="CM215">
        <v>9.9256712827099758</v>
      </c>
      <c r="CN215">
        <v>0.68797633599938579</v>
      </c>
      <c r="CO215">
        <v>80.683934352509624</v>
      </c>
      <c r="CP215">
        <v>141.08145427899987</v>
      </c>
      <c r="CQ215">
        <v>7.7051808810011474E-2</v>
      </c>
      <c r="CR215">
        <v>0</v>
      </c>
      <c r="CS215">
        <v>1577.046469573545</v>
      </c>
      <c r="CT215">
        <v>497.0594482421875</v>
      </c>
      <c r="CU215">
        <v>0.27969203248801533</v>
      </c>
      <c r="CV215" t="e">
        <v>#DIV/0!</v>
      </c>
    </row>
    <row r="216" spans="1:100" hidden="1" x14ac:dyDescent="0.3">
      <c r="A216" s="4" t="str">
        <f>VLOOKUP(B216,ListCodeMtrx!A$1:B$91,2,TRUE)</f>
        <v>M51</v>
      </c>
      <c r="B216">
        <v>51</v>
      </c>
      <c r="C216" s="10">
        <v>25</v>
      </c>
      <c r="D216" s="10">
        <v>2</v>
      </c>
      <c r="E216" s="10">
        <v>5</v>
      </c>
      <c r="F216" s="1">
        <v>69</v>
      </c>
      <c r="G216" s="3">
        <v>41313</v>
      </c>
      <c r="H216" s="11">
        <v>2</v>
      </c>
      <c r="I216" s="11">
        <v>311.68718397735387</v>
      </c>
      <c r="J216" s="11">
        <v>5.9484888965037577</v>
      </c>
      <c r="K216" s="11">
        <v>326.95474737923945</v>
      </c>
      <c r="L216" s="11">
        <v>358.54298671732181</v>
      </c>
      <c r="M216" s="1">
        <v>50.8</v>
      </c>
      <c r="N216" s="8">
        <v>30</v>
      </c>
      <c r="O216" s="8" t="s">
        <v>401</v>
      </c>
      <c r="P216" s="12">
        <v>0.15763888888888888</v>
      </c>
      <c r="Q216" s="12">
        <f t="shared" si="95"/>
        <v>0.48859953703703707</v>
      </c>
      <c r="R216" s="8">
        <v>7022.5</v>
      </c>
      <c r="S216" s="8">
        <v>0</v>
      </c>
      <c r="T216" s="13" t="s">
        <v>192</v>
      </c>
      <c r="U216" s="14">
        <v>40.073320544259779</v>
      </c>
      <c r="V216" s="14">
        <v>0.31438164989731959</v>
      </c>
      <c r="W216" s="14">
        <v>163.96702550658094</v>
      </c>
      <c r="X216" s="15">
        <v>25.702613830566406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t="e">
        <v>#DIV/0!</v>
      </c>
      <c r="AG216">
        <v>0.4856612884546414</v>
      </c>
      <c r="AH216">
        <v>0.27969203248801533</v>
      </c>
      <c r="AI216" s="8">
        <v>-1</v>
      </c>
      <c r="AJ216" s="8">
        <v>0.87</v>
      </c>
      <c r="AK216" s="8">
        <v>0.92</v>
      </c>
      <c r="AL216" s="8">
        <v>9.9557476043701172</v>
      </c>
      <c r="AM216">
        <v>0.87497787380218517</v>
      </c>
      <c r="AN216">
        <v>2.6073010030723348E-2</v>
      </c>
      <c r="AO216">
        <v>0.57589937501089783</v>
      </c>
      <c r="AP216">
        <v>1.944244089649495</v>
      </c>
      <c r="AQ216">
        <v>-1</v>
      </c>
      <c r="AR216" s="8">
        <v>1797.5257568359375</v>
      </c>
      <c r="AS216" s="8">
        <v>0.5</v>
      </c>
      <c r="AT216">
        <v>219.94915215265203</v>
      </c>
      <c r="AU216">
        <v>2.0962501907503581</v>
      </c>
      <c r="AV216">
        <v>0.67474108664570531</v>
      </c>
      <c r="AW216">
        <v>25.702613830566406</v>
      </c>
      <c r="AX216" s="8">
        <v>2</v>
      </c>
      <c r="AY216">
        <v>4.644859790802002</v>
      </c>
      <c r="AZ216" s="8">
        <v>1</v>
      </c>
      <c r="BA216">
        <v>9.2897195816040039</v>
      </c>
      <c r="BB216" s="8">
        <v>25.083250045776367</v>
      </c>
      <c r="BC216" s="8">
        <v>25.702613830566406</v>
      </c>
      <c r="BD216" s="8">
        <v>25.011508941650391</v>
      </c>
      <c r="BE216" s="8">
        <v>400.09719848632812</v>
      </c>
      <c r="BF216" s="8">
        <v>376.7923583984375</v>
      </c>
      <c r="BG216" s="8">
        <v>25.01690673828125</v>
      </c>
      <c r="BH216" s="8">
        <v>26.181127548217773</v>
      </c>
      <c r="BI216" s="8">
        <v>78.9603271484375</v>
      </c>
      <c r="BJ216" s="8">
        <v>82.634925842285156</v>
      </c>
      <c r="BK216" s="8">
        <v>350.68399047851562</v>
      </c>
      <c r="BL216" s="8">
        <v>1800.41064453125</v>
      </c>
      <c r="BM216" s="8">
        <v>0.21240821480751038</v>
      </c>
      <c r="BN216" s="8">
        <v>100.85867309570312</v>
      </c>
      <c r="BO216" s="8">
        <v>0.54328727722167969</v>
      </c>
      <c r="BP216" s="8">
        <v>0.18012827634811401</v>
      </c>
      <c r="BQ216" s="8">
        <v>0.25</v>
      </c>
      <c r="BR216" s="8">
        <v>-1.355140209197998</v>
      </c>
      <c r="BS216" s="8">
        <v>7.355140209197998</v>
      </c>
      <c r="BT216" s="8">
        <v>1</v>
      </c>
      <c r="BU216" s="8">
        <v>0</v>
      </c>
      <c r="BV216" s="8">
        <v>0.15999999642372131</v>
      </c>
      <c r="BW216" s="8">
        <v>111115</v>
      </c>
      <c r="BX216">
        <v>1.753419952392578</v>
      </c>
      <c r="BY216">
        <v>2.0962501907503582E-3</v>
      </c>
      <c r="BZ216">
        <v>298.85261383056638</v>
      </c>
      <c r="CA216">
        <v>298.23325004577634</v>
      </c>
      <c r="CB216">
        <v>288.06569668622978</v>
      </c>
      <c r="CC216">
        <v>0.75333114900491072</v>
      </c>
      <c r="CD216">
        <v>3.3153348713083091</v>
      </c>
      <c r="CE216">
        <v>32.871093477131538</v>
      </c>
      <c r="CF216">
        <v>6.6899659289137645</v>
      </c>
      <c r="CG216">
        <v>25.392931938171387</v>
      </c>
      <c r="CH216">
        <v>3.2549323500313263</v>
      </c>
      <c r="CI216">
        <v>0.30409064822940912</v>
      </c>
      <c r="CJ216">
        <v>2.6405937846626037</v>
      </c>
      <c r="CK216">
        <v>0.61433856536872256</v>
      </c>
      <c r="CL216">
        <v>0.19095520008297512</v>
      </c>
      <c r="CM216">
        <v>16.537496624043062</v>
      </c>
      <c r="CN216">
        <v>0.43516547470210287</v>
      </c>
      <c r="CO216">
        <v>79.71515119908517</v>
      </c>
      <c r="CP216">
        <v>370.96882602380259</v>
      </c>
      <c r="CQ216">
        <v>8.6111030958437126E-2</v>
      </c>
      <c r="CR216">
        <v>0</v>
      </c>
      <c r="CS216">
        <v>1575.319477722775</v>
      </c>
      <c r="CT216">
        <v>497.0594482421875</v>
      </c>
      <c r="CU216">
        <v>0.27969203248801533</v>
      </c>
      <c r="CV216" t="e">
        <v>#DIV/0!</v>
      </c>
    </row>
    <row r="217" spans="1:100" x14ac:dyDescent="0.3">
      <c r="A217" s="4" t="str">
        <f>VLOOKUP(B217,ListCodeMtrx!A$1:B$91,2,TRUE)</f>
        <v>M51</v>
      </c>
      <c r="B217">
        <v>51</v>
      </c>
      <c r="C217" s="10">
        <v>25</v>
      </c>
      <c r="D217" s="10">
        <v>2</v>
      </c>
      <c r="E217" s="10">
        <v>5</v>
      </c>
      <c r="F217" s="1">
        <v>69</v>
      </c>
      <c r="G217" s="3">
        <v>41313</v>
      </c>
      <c r="H217" s="11">
        <v>2</v>
      </c>
      <c r="I217" s="11">
        <v>311.68718397735387</v>
      </c>
      <c r="J217" s="11">
        <v>5.9484888965037577</v>
      </c>
      <c r="K217" s="11">
        <v>326.95474737923945</v>
      </c>
      <c r="L217" s="11">
        <v>358.54298671732181</v>
      </c>
      <c r="M217" s="1">
        <v>50.8</v>
      </c>
      <c r="N217" s="8">
        <v>31</v>
      </c>
      <c r="O217" s="8" t="s">
        <v>402</v>
      </c>
      <c r="P217" s="12">
        <v>0.15763888888888888</v>
      </c>
      <c r="Q217" s="12">
        <f t="shared" si="95"/>
        <v>0.49101851851851852</v>
      </c>
      <c r="R217" s="8">
        <v>7231.5</v>
      </c>
      <c r="S217" s="8">
        <v>0</v>
      </c>
      <c r="T217" s="13">
        <v>800</v>
      </c>
      <c r="U217" s="14">
        <v>59.3393431942918</v>
      </c>
      <c r="V217" s="14">
        <v>0.23332886208432099</v>
      </c>
      <c r="W217" s="14">
        <v>342.96990275961076</v>
      </c>
      <c r="X217" s="15">
        <v>25.731744766235352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t="e">
        <v>#DIV/0!</v>
      </c>
      <c r="AG217">
        <v>0.4856612884546414</v>
      </c>
      <c r="AH217">
        <v>0.27969203248801533</v>
      </c>
      <c r="AI217" s="8">
        <v>-1</v>
      </c>
      <c r="AJ217" s="8">
        <v>0.87</v>
      </c>
      <c r="AK217" s="8">
        <v>0.92</v>
      </c>
      <c r="AL217" s="8">
        <v>9.9557476043701172</v>
      </c>
      <c r="AM217">
        <v>0.87497787380218517</v>
      </c>
      <c r="AN217">
        <v>3.8300143436282311E-2</v>
      </c>
      <c r="AO217">
        <v>0.57589937501089783</v>
      </c>
      <c r="AP217">
        <v>1.944244089649495</v>
      </c>
      <c r="AQ217">
        <v>-1</v>
      </c>
      <c r="AR217" s="8">
        <v>1797.5257568359375</v>
      </c>
      <c r="AS217" s="8">
        <v>0.5</v>
      </c>
      <c r="AT217">
        <v>219.94915215265203</v>
      </c>
      <c r="AU217">
        <v>1.5596180462772158</v>
      </c>
      <c r="AV217">
        <v>0.67059502556839723</v>
      </c>
      <c r="AW217">
        <v>25.731744766235352</v>
      </c>
      <c r="AX217" s="8">
        <v>2</v>
      </c>
      <c r="AY217">
        <v>4.644859790802002</v>
      </c>
      <c r="AZ217" s="8">
        <v>1</v>
      </c>
      <c r="BA217">
        <v>9.2897195816040039</v>
      </c>
      <c r="BB217" s="8">
        <v>25.094985961914063</v>
      </c>
      <c r="BC217" s="8">
        <v>25.731744766235352</v>
      </c>
      <c r="BD217" s="8">
        <v>25.012870788574219</v>
      </c>
      <c r="BE217" s="8">
        <v>799.1947021484375</v>
      </c>
      <c r="BF217" s="8">
        <v>764.677490234375</v>
      </c>
      <c r="BG217" s="8">
        <v>25.414583206176758</v>
      </c>
      <c r="BH217" s="8">
        <v>26.280553817749023</v>
      </c>
      <c r="BI217" s="8">
        <v>80.154899597167969</v>
      </c>
      <c r="BJ217" s="8">
        <v>82.886077880859375</v>
      </c>
      <c r="BK217" s="8">
        <v>350.73486328125</v>
      </c>
      <c r="BL217" s="8">
        <v>1800.5413818359375</v>
      </c>
      <c r="BM217" s="8">
        <v>0.23061199486255646</v>
      </c>
      <c r="BN217" s="8">
        <v>100.85296630859375</v>
      </c>
      <c r="BO217" s="8">
        <v>0.99543571472167969</v>
      </c>
      <c r="BP217" s="8">
        <v>0.18317049741744995</v>
      </c>
      <c r="BQ217" s="8">
        <v>0.25</v>
      </c>
      <c r="BR217" s="8">
        <v>-1.355140209197998</v>
      </c>
      <c r="BS217" s="8">
        <v>7.355140209197998</v>
      </c>
      <c r="BT217" s="8">
        <v>1</v>
      </c>
      <c r="BU217" s="8">
        <v>0</v>
      </c>
      <c r="BV217" s="8">
        <v>0.15999999642372131</v>
      </c>
      <c r="BW217" s="8">
        <v>111115</v>
      </c>
      <c r="BX217">
        <v>1.7536743164062498</v>
      </c>
      <c r="BY217">
        <v>1.5596180462772158E-3</v>
      </c>
      <c r="BZ217">
        <v>298.88174476623533</v>
      </c>
      <c r="CA217">
        <v>298.24498596191404</v>
      </c>
      <c r="CB217">
        <v>288.08661465451223</v>
      </c>
      <c r="CC217">
        <v>0.84716856406916485</v>
      </c>
      <c r="CD217">
        <v>3.3210668343210243</v>
      </c>
      <c r="CE217">
        <v>32.929788343151927</v>
      </c>
      <c r="CF217">
        <v>6.6492345254029033</v>
      </c>
      <c r="CG217">
        <v>25.413365364074707</v>
      </c>
      <c r="CH217">
        <v>3.2588879893344322</v>
      </c>
      <c r="CI217">
        <v>0.22761195764941311</v>
      </c>
      <c r="CJ217">
        <v>2.6504718087526271</v>
      </c>
      <c r="CK217">
        <v>0.60841618058180513</v>
      </c>
      <c r="CL217">
        <v>0.14276028796709073</v>
      </c>
      <c r="CM217">
        <v>34.589532047876695</v>
      </c>
      <c r="CN217">
        <v>0.44851575617125838</v>
      </c>
      <c r="CO217">
        <v>79.701644730928493</v>
      </c>
      <c r="CP217">
        <v>756.05418222075866</v>
      </c>
      <c r="CQ217">
        <v>6.2554289904809296E-2</v>
      </c>
      <c r="CR217">
        <v>0</v>
      </c>
      <c r="CS217">
        <v>1575.433869971657</v>
      </c>
      <c r="CT217">
        <v>497.0594482421875</v>
      </c>
      <c r="CU217">
        <v>0.27969203248801533</v>
      </c>
      <c r="CV217" t="e">
        <v>#DIV/0!</v>
      </c>
    </row>
    <row r="218" spans="1:100" x14ac:dyDescent="0.3">
      <c r="A218" s="4" t="str">
        <f>VLOOKUP(B218,ListCodeMtrx!A$1:B$91,2,TRUE)</f>
        <v>M51</v>
      </c>
      <c r="B218" s="5">
        <v>51</v>
      </c>
      <c r="C218" s="10">
        <v>25</v>
      </c>
      <c r="D218" s="10">
        <v>2</v>
      </c>
      <c r="E218" s="10">
        <v>5</v>
      </c>
      <c r="F218" s="1">
        <v>69</v>
      </c>
      <c r="G218" s="17">
        <v>41313</v>
      </c>
      <c r="H218" s="11">
        <v>2</v>
      </c>
      <c r="I218" s="11">
        <v>311.68718397735387</v>
      </c>
      <c r="J218" s="11">
        <v>5.9484888965037577</v>
      </c>
      <c r="K218" s="11">
        <v>326.95474737923945</v>
      </c>
      <c r="L218" s="11">
        <v>358.54298671732181</v>
      </c>
      <c r="M218" s="1">
        <v>50.8</v>
      </c>
      <c r="N218" s="19">
        <v>32</v>
      </c>
      <c r="O218" s="19" t="s">
        <v>403</v>
      </c>
      <c r="P218" s="12">
        <v>0.15763888888888888</v>
      </c>
      <c r="Q218" s="12">
        <f t="shared" si="95"/>
        <v>0.49274305555555553</v>
      </c>
      <c r="R218" s="19">
        <v>7372</v>
      </c>
      <c r="S218" s="19">
        <v>0</v>
      </c>
      <c r="T218" s="21">
        <v>400</v>
      </c>
      <c r="U218" s="5">
        <v>39.353340111868711</v>
      </c>
      <c r="V218" s="5">
        <v>0.24502714056755148</v>
      </c>
      <c r="W218" s="5">
        <v>111.01275967323616</v>
      </c>
      <c r="X218" s="5">
        <v>26.114246368408203</v>
      </c>
      <c r="Y218" s="19">
        <v>5</v>
      </c>
      <c r="Z218" s="19">
        <v>5</v>
      </c>
      <c r="AA218" s="19">
        <v>0</v>
      </c>
      <c r="AB218" s="19">
        <v>0</v>
      </c>
      <c r="AC218" s="19">
        <v>500.087646484375</v>
      </c>
      <c r="AD218" s="19">
        <v>961.70751953125</v>
      </c>
      <c r="AE218" s="19">
        <v>684.92138671875</v>
      </c>
      <c r="AF218" s="5" t="e">
        <v>#DIV/0!</v>
      </c>
      <c r="AG218" s="5">
        <v>0.48000027417054525</v>
      </c>
      <c r="AH218" s="5">
        <v>0.28780697581257297</v>
      </c>
      <c r="AI218" s="19">
        <v>-1</v>
      </c>
      <c r="AJ218" s="19">
        <v>0.87</v>
      </c>
      <c r="AK218" s="19">
        <v>0.92</v>
      </c>
      <c r="AL218" s="19">
        <v>9.9557476043701172</v>
      </c>
      <c r="AM218" s="5">
        <v>0.87497787380218517</v>
      </c>
      <c r="AN218" s="5">
        <v>2.5641707956227239E-2</v>
      </c>
      <c r="AO218" s="5">
        <v>0.59959752379290188</v>
      </c>
      <c r="AP218" s="5">
        <v>1.9230779370217819</v>
      </c>
      <c r="AQ218" s="5">
        <v>-1</v>
      </c>
      <c r="AR218" s="19">
        <v>1798.6036376953125</v>
      </c>
      <c r="AS218" s="19">
        <v>0.5</v>
      </c>
      <c r="AT218" s="5">
        <v>226.46644290152693</v>
      </c>
      <c r="AU218" s="5">
        <v>1.611739540607064</v>
      </c>
      <c r="AV218" s="5">
        <v>0.66015488031464731</v>
      </c>
      <c r="AW218" s="5">
        <v>26.114246368408203</v>
      </c>
      <c r="AX218" s="19">
        <v>2</v>
      </c>
      <c r="AY218" s="5">
        <v>4.644859790802002</v>
      </c>
      <c r="AZ218" s="19">
        <v>1</v>
      </c>
      <c r="BA218" s="5">
        <v>9.2897195816040039</v>
      </c>
      <c r="BB218" s="19">
        <v>25.201461791992188</v>
      </c>
      <c r="BC218" s="19">
        <v>26.114246368408203</v>
      </c>
      <c r="BD218" s="19">
        <v>25.005620956420898</v>
      </c>
      <c r="BE218" s="19">
        <v>399.20034790039062</v>
      </c>
      <c r="BF218" s="19">
        <v>376.41220092773437</v>
      </c>
      <c r="BG218" s="19">
        <v>26.245222091674805</v>
      </c>
      <c r="BH218" s="19">
        <v>27.139410018920898</v>
      </c>
      <c r="BI218" s="19">
        <v>82.248191833496094</v>
      </c>
      <c r="BJ218" s="19">
        <v>85.050430297851562</v>
      </c>
      <c r="BK218" s="19">
        <v>350.70880126953125</v>
      </c>
      <c r="BL218" s="19">
        <v>1798.6036376953125</v>
      </c>
      <c r="BM218" s="19">
        <v>0.19015264511108398</v>
      </c>
      <c r="BN218" s="19">
        <v>100.84899139404297</v>
      </c>
      <c r="BO218" s="19">
        <v>0.60362052917480469</v>
      </c>
      <c r="BP218" s="19">
        <v>0.1675378680229187</v>
      </c>
      <c r="BQ218" s="19">
        <v>0.5</v>
      </c>
      <c r="BR218" s="19">
        <v>-1.355140209197998</v>
      </c>
      <c r="BS218" s="19">
        <v>7.355140209197998</v>
      </c>
      <c r="BT218" s="19">
        <v>1</v>
      </c>
      <c r="BU218" s="19">
        <v>0</v>
      </c>
      <c r="BV218" s="19">
        <v>0.15999999642372131</v>
      </c>
      <c r="BW218" s="19">
        <v>111115</v>
      </c>
      <c r="BX218" s="5">
        <v>1.7535440063476559</v>
      </c>
      <c r="BY218" s="5">
        <v>1.6117395406070639E-3</v>
      </c>
      <c r="BZ218" s="5">
        <v>299.26424636840818</v>
      </c>
      <c r="CA218" s="5">
        <v>298.35146179199216</v>
      </c>
      <c r="CB218" s="5">
        <v>287.77657559894215</v>
      </c>
      <c r="CC218" s="5">
        <v>0.82384643093910814</v>
      </c>
      <c r="CD218" s="5">
        <v>3.3971370077522045</v>
      </c>
      <c r="CE218" s="5">
        <v>33.685384065753482</v>
      </c>
      <c r="CF218" s="5">
        <v>6.5459740468325833</v>
      </c>
      <c r="CG218" s="5">
        <v>25.657854080200195</v>
      </c>
      <c r="CH218" s="5">
        <v>3.3065445369522499</v>
      </c>
      <c r="CI218" s="5">
        <v>0.23873035037855769</v>
      </c>
      <c r="CJ218" s="5">
        <v>2.7369821274375572</v>
      </c>
      <c r="CK218" s="5">
        <v>0.56956240951469272</v>
      </c>
      <c r="CL218" s="5">
        <v>0.14975970169731762</v>
      </c>
      <c r="CM218" s="5">
        <v>11.195524844915154</v>
      </c>
      <c r="CN218" s="5">
        <v>0.29492338292867659</v>
      </c>
      <c r="CO218" s="5">
        <v>80.472836379314501</v>
      </c>
      <c r="CP218" s="5">
        <v>370.69329750074314</v>
      </c>
      <c r="CQ218" s="5">
        <v>8.5431134610562426E-2</v>
      </c>
      <c r="CR218" s="5">
        <v>0</v>
      </c>
      <c r="CS218" s="5">
        <v>1573.7383867235203</v>
      </c>
      <c r="CT218" s="5">
        <v>461.619873046875</v>
      </c>
      <c r="CU218" s="5">
        <v>0.28780697581257297</v>
      </c>
      <c r="CV218" s="5" t="e">
        <v>#DIV/0!</v>
      </c>
    </row>
    <row r="219" spans="1:100" hidden="1" x14ac:dyDescent="0.3">
      <c r="A219" s="4" t="str">
        <f>VLOOKUP(B219,ListCodeMtrx!A$1:B$91,2,TRUE)</f>
        <v>M54</v>
      </c>
      <c r="B219">
        <v>54</v>
      </c>
      <c r="C219" s="10">
        <v>9</v>
      </c>
      <c r="D219" s="10">
        <v>2</v>
      </c>
      <c r="E219" s="10">
        <v>5</v>
      </c>
      <c r="F219" s="1">
        <v>69</v>
      </c>
      <c r="G219" s="3">
        <v>41313</v>
      </c>
      <c r="H219" s="11">
        <v>2</v>
      </c>
      <c r="I219" s="11">
        <v>146.83852267906508</v>
      </c>
      <c r="J219" s="11">
        <v>1.9531382143043103</v>
      </c>
      <c r="K219" s="11">
        <v>157.07427986954136</v>
      </c>
      <c r="L219" s="11">
        <v>275.3541898982561</v>
      </c>
      <c r="M219" s="1">
        <v>56.3</v>
      </c>
      <c r="N219" s="8">
        <v>33</v>
      </c>
      <c r="O219" s="8" t="s">
        <v>404</v>
      </c>
      <c r="P219" s="12">
        <v>0.15763888888888888</v>
      </c>
      <c r="Q219" s="12">
        <f t="shared" si="95"/>
        <v>0.49673611111111116</v>
      </c>
      <c r="R219" s="8">
        <v>7725.5</v>
      </c>
      <c r="S219" s="8">
        <v>0</v>
      </c>
      <c r="T219" s="13" t="s">
        <v>747</v>
      </c>
      <c r="U219">
        <v>37.075348517765555</v>
      </c>
      <c r="V219">
        <v>0.45451329295831933</v>
      </c>
      <c r="W219">
        <v>239.50426677304273</v>
      </c>
      <c r="X219">
        <v>26.098255157470703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t="e">
        <v>#DIV/0!</v>
      </c>
      <c r="AG219">
        <v>0.48000027417054525</v>
      </c>
      <c r="AH219">
        <v>0.28780697581257297</v>
      </c>
      <c r="AI219" s="8">
        <v>-1</v>
      </c>
      <c r="AJ219" s="8">
        <v>0.87</v>
      </c>
      <c r="AK219" s="8">
        <v>0.92</v>
      </c>
      <c r="AL219" s="8">
        <v>9.9557476043701172</v>
      </c>
      <c r="AM219">
        <v>0.87497787380218517</v>
      </c>
      <c r="AN219">
        <v>2.4191465974990136E-2</v>
      </c>
      <c r="AO219">
        <v>0.59959752379290188</v>
      </c>
      <c r="AP219">
        <v>1.9230779370217819</v>
      </c>
      <c r="AQ219">
        <v>-1</v>
      </c>
      <c r="AR219" s="8">
        <v>1798.6036376953125</v>
      </c>
      <c r="AS219" s="8">
        <v>0.5</v>
      </c>
      <c r="AT219">
        <v>226.46644290152693</v>
      </c>
      <c r="AU219">
        <v>2.9064755795071404</v>
      </c>
      <c r="AV219">
        <v>0.65587013495180191</v>
      </c>
      <c r="AW219">
        <v>26.098255157470703</v>
      </c>
      <c r="AX219" s="8">
        <v>2</v>
      </c>
      <c r="AY219">
        <v>4.644859790802002</v>
      </c>
      <c r="AZ219" s="8">
        <v>1</v>
      </c>
      <c r="BA219">
        <v>9.2897195816040039</v>
      </c>
      <c r="BB219" s="8">
        <v>25.061927795410156</v>
      </c>
      <c r="BC219" s="8">
        <v>26.098255157470703</v>
      </c>
      <c r="BD219" s="8">
        <v>25.00518798828125</v>
      </c>
      <c r="BE219" s="8">
        <v>400.55337524414062</v>
      </c>
      <c r="BF219" s="8">
        <v>378.78192138671875</v>
      </c>
      <c r="BG219" s="8">
        <v>25.538183212280273</v>
      </c>
      <c r="BH219" s="8">
        <v>27.150707244873047</v>
      </c>
      <c r="BI219" s="8">
        <v>80.69842529296875</v>
      </c>
      <c r="BJ219" s="8">
        <v>85.793869018554688</v>
      </c>
      <c r="BK219" s="8">
        <v>350.70022583007812</v>
      </c>
      <c r="BL219" s="8">
        <v>1798.8072509765625</v>
      </c>
      <c r="BM219" s="8">
        <v>0.18610592186450958</v>
      </c>
      <c r="BN219" s="8">
        <v>100.84659576416016</v>
      </c>
      <c r="BO219" s="8">
        <v>0.91523551940917969</v>
      </c>
      <c r="BP219" s="8">
        <v>-0.60055142641067505</v>
      </c>
      <c r="BQ219" s="8">
        <v>0</v>
      </c>
      <c r="BR219" s="8">
        <v>-1.355140209197998</v>
      </c>
      <c r="BS219" s="8">
        <v>7.355140209197998</v>
      </c>
      <c r="BT219" s="8">
        <v>1</v>
      </c>
      <c r="BU219" s="8">
        <v>0</v>
      </c>
      <c r="BV219" s="8">
        <v>0.15999999642372131</v>
      </c>
      <c r="BW219" s="8">
        <v>111115</v>
      </c>
      <c r="BX219">
        <v>1.7535011291503906</v>
      </c>
      <c r="BY219">
        <v>2.9064755795071406E-3</v>
      </c>
      <c r="BZ219">
        <v>299.24825515747068</v>
      </c>
      <c r="CA219">
        <v>298.21192779541013</v>
      </c>
      <c r="CB219">
        <v>287.80915372321397</v>
      </c>
      <c r="CC219">
        <v>0.59022139994950618</v>
      </c>
      <c r="CD219">
        <v>3.3939265331865687</v>
      </c>
      <c r="CE219">
        <v>33.654349038450491</v>
      </c>
      <c r="CF219">
        <v>6.5036417935774438</v>
      </c>
      <c r="CG219">
        <v>25.58009147644043</v>
      </c>
      <c r="CH219">
        <v>3.2913212019260123</v>
      </c>
      <c r="CI219">
        <v>0.43331282123980103</v>
      </c>
      <c r="CJ219">
        <v>2.7380563982347668</v>
      </c>
      <c r="CK219">
        <v>0.55326480369124553</v>
      </c>
      <c r="CL219">
        <v>0.27264865621562001</v>
      </c>
      <c r="CM219">
        <v>24.153189975052616</v>
      </c>
      <c r="CN219">
        <v>0.63230120882279384</v>
      </c>
      <c r="CO219">
        <v>80.998893404050278</v>
      </c>
      <c r="CP219">
        <v>373.39406009991535</v>
      </c>
      <c r="CQ219">
        <v>8.0426083952833252E-2</v>
      </c>
      <c r="CR219">
        <v>0</v>
      </c>
      <c r="CS219">
        <v>1573.9165438394264</v>
      </c>
      <c r="CT219">
        <v>461.619873046875</v>
      </c>
      <c r="CU219">
        <v>0.28780697581257297</v>
      </c>
      <c r="CV219" t="e">
        <v>#DIV/0!</v>
      </c>
    </row>
    <row r="220" spans="1:100" x14ac:dyDescent="0.3">
      <c r="A220" s="4" t="str">
        <f>VLOOKUP(B220,ListCodeMtrx!A$1:B$91,2,TRUE)</f>
        <v>M54</v>
      </c>
      <c r="B220">
        <v>54</v>
      </c>
      <c r="C220" s="10">
        <v>9</v>
      </c>
      <c r="D220" s="10">
        <v>2</v>
      </c>
      <c r="E220" s="10">
        <v>5</v>
      </c>
      <c r="F220" s="1">
        <v>69</v>
      </c>
      <c r="G220" s="3">
        <v>41313</v>
      </c>
      <c r="H220" s="11">
        <v>2</v>
      </c>
      <c r="I220" s="11">
        <v>146.83852267906508</v>
      </c>
      <c r="J220" s="11">
        <v>1.9531382143043103</v>
      </c>
      <c r="K220" s="11">
        <v>157.07427986954136</v>
      </c>
      <c r="L220" s="11">
        <v>275.3541898982561</v>
      </c>
      <c r="M220" s="1">
        <v>56.3</v>
      </c>
      <c r="N220" s="8">
        <v>34</v>
      </c>
      <c r="O220" s="8" t="s">
        <v>405</v>
      </c>
      <c r="P220" s="12">
        <v>0.15763888888888888</v>
      </c>
      <c r="Q220" s="12">
        <f t="shared" si="95"/>
        <v>0.49918981481481484</v>
      </c>
      <c r="R220" s="8">
        <v>7938</v>
      </c>
      <c r="S220" s="8">
        <v>0</v>
      </c>
      <c r="T220" s="13">
        <v>50</v>
      </c>
      <c r="U220" s="14">
        <v>-0.32905822969114845</v>
      </c>
      <c r="V220" s="14">
        <v>0.89387142252230833</v>
      </c>
      <c r="W220" s="14">
        <v>48.477622749354417</v>
      </c>
      <c r="X220" s="15">
        <v>26.209684371948242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t="e">
        <v>#DIV/0!</v>
      </c>
      <c r="AG220">
        <v>0.48000027417054525</v>
      </c>
      <c r="AH220">
        <v>0.28780697581257297</v>
      </c>
      <c r="AI220" s="8">
        <v>-1</v>
      </c>
      <c r="AJ220" s="8">
        <v>0.87</v>
      </c>
      <c r="AK220" s="8">
        <v>0.92</v>
      </c>
      <c r="AL220" s="8">
        <v>9.9557476043701172</v>
      </c>
      <c r="AM220">
        <v>0.87497787380218517</v>
      </c>
      <c r="AN220">
        <v>4.2641734349970601E-4</v>
      </c>
      <c r="AO220">
        <v>0.59959752379290188</v>
      </c>
      <c r="AP220">
        <v>1.9230779370217819</v>
      </c>
      <c r="AQ220">
        <v>-1</v>
      </c>
      <c r="AR220" s="8">
        <v>1798.6036376953125</v>
      </c>
      <c r="AS220" s="8">
        <v>0.5</v>
      </c>
      <c r="AT220">
        <v>226.46644290152693</v>
      </c>
      <c r="AU220">
        <v>5.373460144273067</v>
      </c>
      <c r="AV220">
        <v>0.64418791452110424</v>
      </c>
      <c r="AW220">
        <v>26.209684371948242</v>
      </c>
      <c r="AX220" s="8">
        <v>2</v>
      </c>
      <c r="AY220">
        <v>4.644859790802002</v>
      </c>
      <c r="AZ220" s="8">
        <v>1</v>
      </c>
      <c r="BA220">
        <v>9.2897195816040039</v>
      </c>
      <c r="BB220" s="8">
        <v>24.983375549316406</v>
      </c>
      <c r="BC220" s="8">
        <v>26.209684371948242</v>
      </c>
      <c r="BD220" s="8">
        <v>25.000486373901367</v>
      </c>
      <c r="BE220" s="8">
        <v>48.304573059082031</v>
      </c>
      <c r="BF220" s="8">
        <v>48.344085693359375</v>
      </c>
      <c r="BG220" s="8">
        <v>24.508153915405273</v>
      </c>
      <c r="BH220" s="8">
        <v>27.488431930541992</v>
      </c>
      <c r="BI220" s="8">
        <v>77.808509826660156</v>
      </c>
      <c r="BJ220" s="8">
        <v>87.270301818847656</v>
      </c>
      <c r="BK220" s="8">
        <v>350.68890380859375</v>
      </c>
      <c r="BL220" s="8">
        <v>1798.26171875</v>
      </c>
      <c r="BM220" s="8">
        <v>0.38637661933898926</v>
      </c>
      <c r="BN220" s="8">
        <v>100.84841918945312</v>
      </c>
      <c r="BO220" s="8">
        <v>1.4307022094726563E-2</v>
      </c>
      <c r="BP220" s="8">
        <v>-1.0348584651947021</v>
      </c>
      <c r="BQ220" s="8">
        <v>0.25</v>
      </c>
      <c r="BR220" s="8">
        <v>-1.355140209197998</v>
      </c>
      <c r="BS220" s="8">
        <v>7.355140209197998</v>
      </c>
      <c r="BT220" s="8">
        <v>1</v>
      </c>
      <c r="BU220" s="8">
        <v>0</v>
      </c>
      <c r="BV220" s="8">
        <v>0.15999999642372131</v>
      </c>
      <c r="BW220" s="8">
        <v>111115</v>
      </c>
      <c r="BX220">
        <v>1.7534445190429684</v>
      </c>
      <c r="BY220">
        <v>5.3734601442730666E-3</v>
      </c>
      <c r="BZ220">
        <v>299.35968437194822</v>
      </c>
      <c r="CA220">
        <v>298.13337554931638</v>
      </c>
      <c r="CB220">
        <v>287.72186856891494</v>
      </c>
      <c r="CC220">
        <v>0.14647017972060961</v>
      </c>
      <c r="CD220">
        <v>3.4163528207131515</v>
      </c>
      <c r="CE220">
        <v>33.876116732134548</v>
      </c>
      <c r="CF220">
        <v>6.387684801592556</v>
      </c>
      <c r="CG220">
        <v>25.596529960632324</v>
      </c>
      <c r="CH220">
        <v>3.2945341975342224</v>
      </c>
      <c r="CI220">
        <v>0.81541126837056521</v>
      </c>
      <c r="CJ220">
        <v>2.7721649061920473</v>
      </c>
      <c r="CK220">
        <v>0.52236929134217513</v>
      </c>
      <c r="CL220">
        <v>0.51614462718901133</v>
      </c>
      <c r="CM220">
        <v>4.8888916203350634</v>
      </c>
      <c r="CN220">
        <v>1.0027622211503193</v>
      </c>
      <c r="CO220">
        <v>82.254617768802348</v>
      </c>
      <c r="CP220">
        <v>48.391905071132925</v>
      </c>
      <c r="CQ220">
        <v>-5.5931997029540614E-3</v>
      </c>
      <c r="CR220">
        <v>0</v>
      </c>
      <c r="CS220">
        <v>1573.4392152117382</v>
      </c>
      <c r="CT220">
        <v>461.619873046875</v>
      </c>
      <c r="CU220">
        <v>0.28780697581257297</v>
      </c>
      <c r="CV220" t="e">
        <v>#DIV/0!</v>
      </c>
    </row>
    <row r="221" spans="1:100" x14ac:dyDescent="0.3">
      <c r="A221" s="4" t="str">
        <f>VLOOKUP(B221,ListCodeMtrx!A$1:B$91,2,TRUE)</f>
        <v>M54</v>
      </c>
      <c r="B221">
        <v>54</v>
      </c>
      <c r="C221" s="10">
        <v>9</v>
      </c>
      <c r="D221" s="10">
        <v>2</v>
      </c>
      <c r="E221" s="10">
        <v>5</v>
      </c>
      <c r="F221" s="1">
        <v>69</v>
      </c>
      <c r="G221" s="3">
        <v>41313</v>
      </c>
      <c r="H221" s="11">
        <v>2</v>
      </c>
      <c r="I221" s="11">
        <v>146.83852267906508</v>
      </c>
      <c r="J221" s="11">
        <v>1.9531382143043103</v>
      </c>
      <c r="K221" s="11">
        <v>157.07427986954136</v>
      </c>
      <c r="L221" s="11">
        <v>275.3541898982561</v>
      </c>
      <c r="M221" s="1">
        <v>56.3</v>
      </c>
      <c r="N221" s="8">
        <v>35</v>
      </c>
      <c r="O221" s="8" t="s">
        <v>406</v>
      </c>
      <c r="P221" s="12">
        <v>0.15763888888888888</v>
      </c>
      <c r="Q221" s="12">
        <f t="shared" si="95"/>
        <v>0.50127314814814816</v>
      </c>
      <c r="R221" s="8">
        <v>8118</v>
      </c>
      <c r="S221" s="8">
        <v>0</v>
      </c>
      <c r="T221" s="13">
        <v>150</v>
      </c>
      <c r="U221" s="14">
        <v>12.865195384583293</v>
      </c>
      <c r="V221" s="14">
        <v>0.98997217828712658</v>
      </c>
      <c r="W221" s="14">
        <v>119.70132564449362</v>
      </c>
      <c r="X221" s="15">
        <v>26.022043228149414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t="e">
        <v>#DIV/0!</v>
      </c>
      <c r="AG221">
        <v>0.48000027417054525</v>
      </c>
      <c r="AH221">
        <v>0.28780697581257297</v>
      </c>
      <c r="AI221" s="8">
        <v>-1</v>
      </c>
      <c r="AJ221" s="8">
        <v>0.87</v>
      </c>
      <c r="AK221" s="8">
        <v>0.92</v>
      </c>
      <c r="AL221" s="8">
        <v>9.9557476043701172</v>
      </c>
      <c r="AM221">
        <v>0.87497787380218517</v>
      </c>
      <c r="AN221">
        <v>8.8087585217351775E-3</v>
      </c>
      <c r="AO221">
        <v>0.59959752379290188</v>
      </c>
      <c r="AP221">
        <v>1.9230779370217819</v>
      </c>
      <c r="AQ221">
        <v>-1</v>
      </c>
      <c r="AR221" s="8">
        <v>1798.6036376953125</v>
      </c>
      <c r="AS221" s="8">
        <v>0.5</v>
      </c>
      <c r="AT221">
        <v>226.46644290152693</v>
      </c>
      <c r="AU221">
        <v>5.9366732709828121</v>
      </c>
      <c r="AV221">
        <v>0.64894073765697247</v>
      </c>
      <c r="AW221">
        <v>26.022043228149414</v>
      </c>
      <c r="AX221" s="8">
        <v>2</v>
      </c>
      <c r="AY221">
        <v>4.644859790802002</v>
      </c>
      <c r="AZ221" s="8">
        <v>1</v>
      </c>
      <c r="BA221">
        <v>9.2897195816040039</v>
      </c>
      <c r="BB221" s="8">
        <v>24.896404266357422</v>
      </c>
      <c r="BC221" s="8">
        <v>26.022043228149414</v>
      </c>
      <c r="BD221" s="8">
        <v>25.002191543579102</v>
      </c>
      <c r="BE221" s="8">
        <v>151.59567260742187</v>
      </c>
      <c r="BF221" s="8">
        <v>143.77076721191406</v>
      </c>
      <c r="BG221" s="8">
        <v>23.773406982421875</v>
      </c>
      <c r="BH221" s="8">
        <v>27.067920684814453</v>
      </c>
      <c r="BI221" s="8">
        <v>75.867393493652344</v>
      </c>
      <c r="BJ221" s="8">
        <v>86.381080627441406</v>
      </c>
      <c r="BK221" s="8">
        <v>350.642333984375</v>
      </c>
      <c r="BL221" s="8">
        <v>1798.9298095703125</v>
      </c>
      <c r="BM221" s="8">
        <v>0.23769201338291168</v>
      </c>
      <c r="BN221" s="8">
        <v>100.84710693359375</v>
      </c>
      <c r="BO221" s="8">
        <v>0.37845802307128906</v>
      </c>
      <c r="BP221" s="8">
        <v>-1.1532227993011475</v>
      </c>
      <c r="BQ221" s="8">
        <v>0.5</v>
      </c>
      <c r="BR221" s="8">
        <v>-1.355140209197998</v>
      </c>
      <c r="BS221" s="8">
        <v>7.355140209197998</v>
      </c>
      <c r="BT221" s="8">
        <v>1</v>
      </c>
      <c r="BU221" s="8">
        <v>0</v>
      </c>
      <c r="BV221" s="8">
        <v>0.15999999642372131</v>
      </c>
      <c r="BW221" s="8">
        <v>111115</v>
      </c>
      <c r="BX221">
        <v>1.7532116699218749</v>
      </c>
      <c r="BY221">
        <v>5.9366732709828117E-3</v>
      </c>
      <c r="BZ221">
        <v>299.17204322814939</v>
      </c>
      <c r="CA221">
        <v>298.0464042663574</v>
      </c>
      <c r="CB221">
        <v>287.82876309777566</v>
      </c>
      <c r="CC221">
        <v>5.2364788560483454E-2</v>
      </c>
      <c r="CD221">
        <v>3.3786622294284898</v>
      </c>
      <c r="CE221">
        <v>33.502817603417085</v>
      </c>
      <c r="CF221">
        <v>6.4348969186026324</v>
      </c>
      <c r="CG221">
        <v>25.459223747253418</v>
      </c>
      <c r="CH221">
        <v>3.2677808553382222</v>
      </c>
      <c r="CI221">
        <v>0.89463421128635956</v>
      </c>
      <c r="CJ221">
        <v>2.7297214917715173</v>
      </c>
      <c r="CK221">
        <v>0.53805936356670481</v>
      </c>
      <c r="CL221">
        <v>0.56699567424576403</v>
      </c>
      <c r="CM221">
        <v>12.071532387363177</v>
      </c>
      <c r="CN221">
        <v>0.83258459258311701</v>
      </c>
      <c r="CO221">
        <v>82.10058549287227</v>
      </c>
      <c r="CP221">
        <v>141.90117215938088</v>
      </c>
      <c r="CQ221">
        <v>7.4434908287306895E-2</v>
      </c>
      <c r="CR221">
        <v>0</v>
      </c>
      <c r="CS221">
        <v>1574.0237798972018</v>
      </c>
      <c r="CT221">
        <v>461.619873046875</v>
      </c>
      <c r="CU221">
        <v>0.28780697581257297</v>
      </c>
      <c r="CV221" t="e">
        <v>#DIV/0!</v>
      </c>
    </row>
    <row r="222" spans="1:100" s="5" customFormat="1" hidden="1" x14ac:dyDescent="0.3">
      <c r="A222" s="4" t="str">
        <f>VLOOKUP(B222,ListCodeMtrx!A$1:B$91,2,TRUE)</f>
        <v>M54</v>
      </c>
      <c r="B222">
        <v>54</v>
      </c>
      <c r="C222" s="10">
        <v>9</v>
      </c>
      <c r="D222" s="10">
        <v>2</v>
      </c>
      <c r="E222" s="10">
        <v>5</v>
      </c>
      <c r="F222" s="1">
        <v>69</v>
      </c>
      <c r="G222" s="3">
        <v>41313</v>
      </c>
      <c r="H222" s="11">
        <v>2</v>
      </c>
      <c r="I222" s="11">
        <v>146.83852267906508</v>
      </c>
      <c r="J222" s="11">
        <v>1.9531382143043103</v>
      </c>
      <c r="K222" s="11">
        <v>157.07427986954136</v>
      </c>
      <c r="L222" s="11">
        <v>275.3541898982561</v>
      </c>
      <c r="M222" s="1">
        <v>56.3</v>
      </c>
      <c r="N222" s="8">
        <v>36</v>
      </c>
      <c r="O222" s="8" t="s">
        <v>407</v>
      </c>
      <c r="P222" s="12">
        <v>0.15763888888888888</v>
      </c>
      <c r="Q222" s="12">
        <f t="shared" si="95"/>
        <v>0.50327546296296299</v>
      </c>
      <c r="R222" s="8">
        <v>8291</v>
      </c>
      <c r="S222" s="8">
        <v>0</v>
      </c>
      <c r="T222" s="13" t="s">
        <v>192</v>
      </c>
      <c r="U222" s="14">
        <v>37.914128386779133</v>
      </c>
      <c r="V222" s="25">
        <v>1.1373078285952014</v>
      </c>
      <c r="W222" s="14">
        <v>316.08977559463239</v>
      </c>
      <c r="X222" s="15">
        <v>25.695396423339844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t="e">
        <v>#DIV/0!</v>
      </c>
      <c r="AG222">
        <v>0.48000027417054525</v>
      </c>
      <c r="AH222">
        <v>0.28780697581257297</v>
      </c>
      <c r="AI222" s="8">
        <v>-1</v>
      </c>
      <c r="AJ222" s="8">
        <v>0.87</v>
      </c>
      <c r="AK222" s="8">
        <v>0.92</v>
      </c>
      <c r="AL222" s="8">
        <v>9.9557476043701172</v>
      </c>
      <c r="AM222">
        <v>0.87497787380218517</v>
      </c>
      <c r="AN222">
        <v>2.4693328146647934E-2</v>
      </c>
      <c r="AO222">
        <v>0.59959752379290188</v>
      </c>
      <c r="AP222">
        <v>1.9230779370217819</v>
      </c>
      <c r="AQ222">
        <v>-1</v>
      </c>
      <c r="AR222" s="8">
        <v>1798.6036376953125</v>
      </c>
      <c r="AS222" s="8">
        <v>0.5</v>
      </c>
      <c r="AT222">
        <v>226.46644290152693</v>
      </c>
      <c r="AU222">
        <v>6.5304596400996395</v>
      </c>
      <c r="AV222">
        <v>0.63060768257034905</v>
      </c>
      <c r="AW222">
        <v>25.695396423339844</v>
      </c>
      <c r="AX222" s="8">
        <v>2</v>
      </c>
      <c r="AY222">
        <v>4.644859790802002</v>
      </c>
      <c r="AZ222" s="8">
        <v>1</v>
      </c>
      <c r="BA222">
        <v>9.2897195816040039</v>
      </c>
      <c r="BB222" s="8">
        <v>24.804939270019531</v>
      </c>
      <c r="BC222" s="8">
        <v>25.695396423339844</v>
      </c>
      <c r="BD222" s="8">
        <v>25.004489898681641</v>
      </c>
      <c r="BE222" s="8">
        <v>401.57583618164062</v>
      </c>
      <c r="BF222" s="8">
        <v>378.54531860351562</v>
      </c>
      <c r="BG222" s="8">
        <v>22.983840942382812</v>
      </c>
      <c r="BH222" s="8">
        <v>26.608789443969727</v>
      </c>
      <c r="BI222" s="8">
        <v>73.746131896972656</v>
      </c>
      <c r="BJ222" s="8">
        <v>85.377174377441406</v>
      </c>
      <c r="BK222" s="8">
        <v>350.71902465820312</v>
      </c>
      <c r="BL222" s="8">
        <v>1801.070068359375</v>
      </c>
      <c r="BM222" s="8">
        <v>0.136543869972229</v>
      </c>
      <c r="BN222" s="8">
        <v>100.84293365478516</v>
      </c>
      <c r="BO222" s="8">
        <v>0.61570167541503906</v>
      </c>
      <c r="BP222" s="8">
        <v>-0.75421309471130371</v>
      </c>
      <c r="BQ222" s="8">
        <v>0.25</v>
      </c>
      <c r="BR222" s="8">
        <v>-1.355140209197998</v>
      </c>
      <c r="BS222" s="8">
        <v>7.355140209197998</v>
      </c>
      <c r="BT222" s="8">
        <v>1</v>
      </c>
      <c r="BU222" s="8">
        <v>0</v>
      </c>
      <c r="BV222" s="8">
        <v>0.15999999642372131</v>
      </c>
      <c r="BW222" s="8">
        <v>111115</v>
      </c>
      <c r="BX222">
        <v>1.7535951232910154</v>
      </c>
      <c r="BY222">
        <v>6.5304596400996397E-3</v>
      </c>
      <c r="BZ222">
        <v>298.84539642333982</v>
      </c>
      <c r="CA222">
        <v>297.95493927001951</v>
      </c>
      <c r="CB222">
        <v>288.1712044963715</v>
      </c>
      <c r="CC222">
        <v>-4.003067688247848E-2</v>
      </c>
      <c r="CD222">
        <v>3.313916071102736</v>
      </c>
      <c r="CE222">
        <v>32.862154550632567</v>
      </c>
      <c r="CF222">
        <v>6.2533651066628408</v>
      </c>
      <c r="CG222">
        <v>25.250167846679688</v>
      </c>
      <c r="CH222">
        <v>3.2274119720575172</v>
      </c>
      <c r="CI222">
        <v>1.0132581789588415</v>
      </c>
      <c r="CJ222">
        <v>2.683308388532387</v>
      </c>
      <c r="CK222">
        <v>0.54410358352513022</v>
      </c>
      <c r="CL222">
        <v>0.64337398531132484</v>
      </c>
      <c r="CM222">
        <v>31.875420269245442</v>
      </c>
      <c r="CN222">
        <v>0.83501171474187874</v>
      </c>
      <c r="CO222">
        <v>82.526911067149229</v>
      </c>
      <c r="CP222">
        <v>373.03556420538405</v>
      </c>
      <c r="CQ222">
        <v>8.387768357232249E-2</v>
      </c>
      <c r="CR222">
        <v>0</v>
      </c>
      <c r="CS222">
        <v>1575.8964589818422</v>
      </c>
      <c r="CT222">
        <v>461.619873046875</v>
      </c>
      <c r="CU222">
        <v>0.28780697581257297</v>
      </c>
      <c r="CV222" t="e">
        <v>#DIV/0!</v>
      </c>
    </row>
    <row r="223" spans="1:100" x14ac:dyDescent="0.3">
      <c r="A223" s="4" t="str">
        <f>VLOOKUP(B223,ListCodeMtrx!A$1:B$91,2,TRUE)</f>
        <v>M54</v>
      </c>
      <c r="B223">
        <v>54</v>
      </c>
      <c r="C223" s="10">
        <v>9</v>
      </c>
      <c r="D223" s="10">
        <v>2</v>
      </c>
      <c r="E223" s="10">
        <v>5</v>
      </c>
      <c r="F223" s="1">
        <v>69</v>
      </c>
      <c r="G223" s="3">
        <v>41313</v>
      </c>
      <c r="H223" s="11">
        <v>2</v>
      </c>
      <c r="I223" s="11">
        <v>146.83852267906508</v>
      </c>
      <c r="J223" s="11">
        <v>1.9531382143043103</v>
      </c>
      <c r="K223" s="11">
        <v>157.07427986954136</v>
      </c>
      <c r="L223" s="11">
        <v>275.3541898982561</v>
      </c>
      <c r="M223" s="1">
        <v>56.3</v>
      </c>
      <c r="N223" s="8">
        <v>37</v>
      </c>
      <c r="O223" s="8" t="s">
        <v>408</v>
      </c>
      <c r="P223" s="12">
        <v>0.15763888888888888</v>
      </c>
      <c r="Q223" s="12">
        <f t="shared" si="95"/>
        <v>0.50571759259259264</v>
      </c>
      <c r="R223" s="8">
        <v>8501.5</v>
      </c>
      <c r="S223" s="8">
        <v>0</v>
      </c>
      <c r="T223" s="13">
        <v>800</v>
      </c>
      <c r="U223" s="14">
        <v>56.133754161222647</v>
      </c>
      <c r="V223" s="14">
        <v>0.97554608049203095</v>
      </c>
      <c r="W223" s="14">
        <v>657.37393455389156</v>
      </c>
      <c r="X223" s="15">
        <v>25.197921752929688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t="e">
        <v>#DIV/0!</v>
      </c>
      <c r="AG223">
        <v>0.48000027417054525</v>
      </c>
      <c r="AH223">
        <v>0.28780697581257297</v>
      </c>
      <c r="AI223" s="8">
        <v>-1</v>
      </c>
      <c r="AJ223" s="8">
        <v>0.87</v>
      </c>
      <c r="AK223" s="8">
        <v>0.92</v>
      </c>
      <c r="AL223" s="8">
        <v>9.9839849472045898</v>
      </c>
      <c r="AM223">
        <v>0.87499199247360226</v>
      </c>
      <c r="AN223">
        <v>3.6302485126154763E-2</v>
      </c>
      <c r="AO223">
        <v>0.59959752379290188</v>
      </c>
      <c r="AP223">
        <v>1.9230779370217819</v>
      </c>
      <c r="AQ223">
        <v>-1</v>
      </c>
      <c r="AR223" s="8">
        <v>1798.6036376953125</v>
      </c>
      <c r="AS223" s="8">
        <v>0.5</v>
      </c>
      <c r="AT223">
        <v>226.47009717141199</v>
      </c>
      <c r="AU223">
        <v>5.9126601899224802</v>
      </c>
      <c r="AV223">
        <v>0.65595470225763242</v>
      </c>
      <c r="AW223">
        <v>25.197921752929688</v>
      </c>
      <c r="AX223" s="8">
        <v>2</v>
      </c>
      <c r="AY223">
        <v>4.644859790802002</v>
      </c>
      <c r="AZ223" s="8">
        <v>1</v>
      </c>
      <c r="BA223">
        <v>9.2897195816040039</v>
      </c>
      <c r="BB223" s="8">
        <v>24.7734375</v>
      </c>
      <c r="BC223" s="8">
        <v>25.197921752929688</v>
      </c>
      <c r="BD223" s="8">
        <v>25.005800247192383</v>
      </c>
      <c r="BE223" s="8">
        <v>799.8245849609375</v>
      </c>
      <c r="BF223" s="8">
        <v>765.23565673828125</v>
      </c>
      <c r="BG223" s="8">
        <v>22.117137908935547</v>
      </c>
      <c r="BH223" s="8">
        <v>25.403039932250977</v>
      </c>
      <c r="BI223" s="8">
        <v>71.091056823730469</v>
      </c>
      <c r="BJ223" s="8">
        <v>81.652931213378906</v>
      </c>
      <c r="BK223" s="8">
        <v>350.73843383789062</v>
      </c>
      <c r="BL223" s="8">
        <v>1798.6734619140625</v>
      </c>
      <c r="BM223" s="8">
        <v>0.30242869257926941</v>
      </c>
      <c r="BN223" s="8">
        <v>100.83190155029297</v>
      </c>
      <c r="BO223" s="8">
        <v>0.10233497619628906</v>
      </c>
      <c r="BP223" s="8">
        <v>0.62795090675354004</v>
      </c>
      <c r="BQ223" s="8">
        <v>0</v>
      </c>
      <c r="BR223" s="8">
        <v>-1.355140209197998</v>
      </c>
      <c r="BS223" s="8">
        <v>7.355140209197998</v>
      </c>
      <c r="BT223" s="8">
        <v>1</v>
      </c>
      <c r="BU223" s="8">
        <v>0</v>
      </c>
      <c r="BV223" s="8">
        <v>0.15999999642372131</v>
      </c>
      <c r="BW223" s="8">
        <v>111115</v>
      </c>
      <c r="BX223">
        <v>1.7536921691894529</v>
      </c>
      <c r="BY223">
        <v>5.9126601899224798E-3</v>
      </c>
      <c r="BZ223">
        <v>298.34792175292966</v>
      </c>
      <c r="CA223">
        <v>297.92343749999998</v>
      </c>
      <c r="CB223">
        <v>287.78774747369243</v>
      </c>
      <c r="CC223">
        <v>8.8701287715060528E-2</v>
      </c>
      <c r="CD223">
        <v>3.2173915237845239</v>
      </c>
      <c r="CE223">
        <v>31.908468196245931</v>
      </c>
      <c r="CF223">
        <v>6.5054282639949541</v>
      </c>
      <c r="CG223">
        <v>24.985679626464844</v>
      </c>
      <c r="CH223">
        <v>3.1769638965882736</v>
      </c>
      <c r="CI223">
        <v>0.8828363361473297</v>
      </c>
      <c r="CJ223">
        <v>2.5614368215268914</v>
      </c>
      <c r="CK223">
        <v>0.61552707506138216</v>
      </c>
      <c r="CL223">
        <v>0.5594149294797075</v>
      </c>
      <c r="CM223">
        <v>66.284263850666733</v>
      </c>
      <c r="CN223">
        <v>0.85904770480228743</v>
      </c>
      <c r="CO223">
        <v>81.005442707718544</v>
      </c>
      <c r="CP223">
        <v>757.07819111706749</v>
      </c>
      <c r="CQ223">
        <v>6.0061690589274311E-2</v>
      </c>
      <c r="CR223">
        <v>0</v>
      </c>
      <c r="CS223">
        <v>1573.8248762495775</v>
      </c>
      <c r="CT223">
        <v>461.619873046875</v>
      </c>
      <c r="CU223">
        <v>0.28780697581257297</v>
      </c>
      <c r="CV223" t="e">
        <v>#DIV/0!</v>
      </c>
    </row>
    <row r="224" spans="1:100" x14ac:dyDescent="0.3">
      <c r="A224" s="4" t="str">
        <f>VLOOKUP(B224,ListCodeMtrx!A$1:B$91,2,TRUE)</f>
        <v>M54</v>
      </c>
      <c r="B224" s="5">
        <v>54</v>
      </c>
      <c r="C224" s="10">
        <v>9</v>
      </c>
      <c r="D224" s="10">
        <v>2</v>
      </c>
      <c r="E224" s="10">
        <v>5</v>
      </c>
      <c r="F224" s="1">
        <v>69</v>
      </c>
      <c r="G224" s="17">
        <v>41313</v>
      </c>
      <c r="H224" s="11">
        <v>2</v>
      </c>
      <c r="I224" s="11">
        <v>146.83852267906508</v>
      </c>
      <c r="J224" s="11">
        <v>1.9531382143043103</v>
      </c>
      <c r="K224" s="11">
        <v>157.07427986954136</v>
      </c>
      <c r="L224" s="11">
        <v>275.3541898982561</v>
      </c>
      <c r="M224" s="1">
        <v>56.3</v>
      </c>
      <c r="N224" s="19">
        <v>38</v>
      </c>
      <c r="O224" s="19" t="s">
        <v>409</v>
      </c>
      <c r="P224" s="12">
        <v>0.15763888888888888</v>
      </c>
      <c r="Q224" s="12">
        <f t="shared" si="95"/>
        <v>0.50810185185185186</v>
      </c>
      <c r="R224" s="19">
        <v>8699</v>
      </c>
      <c r="S224" s="19">
        <v>0</v>
      </c>
      <c r="T224" s="21">
        <v>400</v>
      </c>
      <c r="U224" s="5">
        <v>35.755452592160367</v>
      </c>
      <c r="V224" s="5">
        <v>1.1055910484845004</v>
      </c>
      <c r="W224" s="5">
        <v>316.76258549595877</v>
      </c>
      <c r="X224" s="5">
        <v>25.399892807006836</v>
      </c>
      <c r="Y224" s="19">
        <v>6</v>
      </c>
      <c r="Z224" s="19">
        <v>6</v>
      </c>
      <c r="AA224" s="19">
        <v>0</v>
      </c>
      <c r="AB224" s="19">
        <v>0</v>
      </c>
      <c r="AC224" s="19">
        <v>495.60986328125</v>
      </c>
      <c r="AD224" s="19">
        <v>956.31591796875</v>
      </c>
      <c r="AE224" s="19">
        <v>695.041015625</v>
      </c>
      <c r="AF224" s="5" t="e">
        <v>#DIV/0!</v>
      </c>
      <c r="AG224" s="5">
        <v>0.48175090054556086</v>
      </c>
      <c r="AH224" s="5">
        <v>0.27320982264805072</v>
      </c>
      <c r="AI224" s="19">
        <v>-1</v>
      </c>
      <c r="AJ224" s="19">
        <v>0.87</v>
      </c>
      <c r="AK224" s="19">
        <v>0.92</v>
      </c>
      <c r="AL224" s="19">
        <v>9.9557476043701172</v>
      </c>
      <c r="AM224" s="5">
        <v>0.87497787380218517</v>
      </c>
      <c r="AN224" s="5">
        <v>2.3311483782370142E-2</v>
      </c>
      <c r="AO224" s="5">
        <v>0.56711844718640503</v>
      </c>
      <c r="AP224" s="5">
        <v>1.9295740234815653</v>
      </c>
      <c r="AQ224" s="5">
        <v>-1</v>
      </c>
      <c r="AR224" s="19">
        <v>1802</v>
      </c>
      <c r="AS224" s="19">
        <v>0.5</v>
      </c>
      <c r="AT224" s="5">
        <v>215.38634729993962</v>
      </c>
      <c r="AU224" s="5">
        <v>6.8936487933534591</v>
      </c>
      <c r="AV224" s="5">
        <v>0.683174287999611</v>
      </c>
      <c r="AW224" s="5">
        <v>25.399892807006836</v>
      </c>
      <c r="AX224" s="19">
        <v>2</v>
      </c>
      <c r="AY224" s="5">
        <v>4.644859790802002</v>
      </c>
      <c r="AZ224" s="19">
        <v>1</v>
      </c>
      <c r="BA224" s="5">
        <v>9.2897195816040039</v>
      </c>
      <c r="BB224" s="19">
        <v>24.870460510253906</v>
      </c>
      <c r="BC224" s="19">
        <v>25.399892807006836</v>
      </c>
      <c r="BD224" s="19">
        <v>25.008295059204102</v>
      </c>
      <c r="BE224" s="19">
        <v>399.47109985351562</v>
      </c>
      <c r="BF224" s="19">
        <v>377.59710693359375</v>
      </c>
      <c r="BG224" s="19">
        <v>21.688936233520508</v>
      </c>
      <c r="BH224" s="19">
        <v>25.519731521606445</v>
      </c>
      <c r="BI224" s="19">
        <v>69.309425354003906</v>
      </c>
      <c r="BJ224" s="19">
        <v>81.551162719726563</v>
      </c>
      <c r="BK224" s="19">
        <v>350.72219848632812</v>
      </c>
      <c r="BL224" s="19">
        <v>1802</v>
      </c>
      <c r="BM224" s="19">
        <v>0.30444598197937012</v>
      </c>
      <c r="BN224" s="19">
        <v>100.82806396484375</v>
      </c>
      <c r="BO224" s="19">
        <v>8.4207534790039063E-2</v>
      </c>
      <c r="BP224" s="19">
        <v>1.3170187473297119</v>
      </c>
      <c r="BQ224" s="19">
        <v>0.5</v>
      </c>
      <c r="BR224" s="19">
        <v>-1.355140209197998</v>
      </c>
      <c r="BS224" s="19">
        <v>7.355140209197998</v>
      </c>
      <c r="BT224" s="19">
        <v>1</v>
      </c>
      <c r="BU224" s="19">
        <v>0</v>
      </c>
      <c r="BV224" s="19">
        <v>0.15999999642372131</v>
      </c>
      <c r="BW224" s="19">
        <v>111115</v>
      </c>
      <c r="BX224" s="5">
        <v>1.7536109924316405</v>
      </c>
      <c r="BY224" s="5">
        <v>6.8936487933534589E-3</v>
      </c>
      <c r="BZ224" s="5">
        <v>298.54989280700681</v>
      </c>
      <c r="CA224" s="5">
        <v>298.02046051025388</v>
      </c>
      <c r="CB224" s="5">
        <v>288.31999355554581</v>
      </c>
      <c r="CC224" s="5">
        <v>-8.6905070756635255E-2</v>
      </c>
      <c r="CD224" s="5">
        <v>3.256279410225785</v>
      </c>
      <c r="CE224" s="5">
        <v>32.295367799198928</v>
      </c>
      <c r="CF224" s="5">
        <v>6.7756362775924828</v>
      </c>
      <c r="CG224" s="5">
        <v>25.135176658630371</v>
      </c>
      <c r="CH224" s="5">
        <v>3.2053933741642684</v>
      </c>
      <c r="CI224" s="5">
        <v>0.9880061479476081</v>
      </c>
      <c r="CJ224" s="5">
        <v>2.573105122226174</v>
      </c>
      <c r="CK224" s="5">
        <v>0.63228825193809435</v>
      </c>
      <c r="CL224" s="5">
        <v>0.62709112554134405</v>
      </c>
      <c r="CM224" s="5">
        <v>31.938558232055819</v>
      </c>
      <c r="CN224" s="5">
        <v>0.83889039317154079</v>
      </c>
      <c r="CO224" s="5">
        <v>80.693017397761423</v>
      </c>
      <c r="CP224" s="5">
        <v>372.40105547311663</v>
      </c>
      <c r="CQ224" s="5">
        <v>7.7476025260414763E-2</v>
      </c>
      <c r="CR224" s="5">
        <v>0</v>
      </c>
      <c r="CS224" s="5">
        <v>1576.7101285915376</v>
      </c>
      <c r="CT224" s="5">
        <v>460.7060546875</v>
      </c>
      <c r="CU224" s="5">
        <v>0.27320982264805072</v>
      </c>
      <c r="CV224" s="5" t="e">
        <v>#DIV/0!</v>
      </c>
    </row>
    <row r="225" spans="1:100" hidden="1" x14ac:dyDescent="0.3">
      <c r="A225" s="4" t="str">
        <f>VLOOKUP(B225,ListCodeMtrx!A$1:B$91,2,TRUE)</f>
        <v>M56</v>
      </c>
      <c r="B225">
        <v>56</v>
      </c>
      <c r="C225" s="10">
        <v>21</v>
      </c>
      <c r="D225" s="10">
        <v>2</v>
      </c>
      <c r="E225" s="10">
        <v>6</v>
      </c>
      <c r="F225" s="1">
        <v>69</v>
      </c>
      <c r="G225" s="3">
        <v>41313</v>
      </c>
      <c r="H225" s="11">
        <v>2</v>
      </c>
      <c r="I225" s="11">
        <v>147.4695592434019</v>
      </c>
      <c r="J225" s="11">
        <v>2.1650932337673297</v>
      </c>
      <c r="K225" s="11">
        <v>144.60435520134055</v>
      </c>
      <c r="L225" s="11">
        <v>239.57355645150966</v>
      </c>
      <c r="M225" s="1">
        <v>50.2</v>
      </c>
      <c r="N225" s="8">
        <v>39</v>
      </c>
      <c r="O225" s="8" t="s">
        <v>410</v>
      </c>
      <c r="P225" s="12">
        <v>0.15763888888888888</v>
      </c>
      <c r="Q225" s="12">
        <f t="shared" si="95"/>
        <v>0.51167824074074075</v>
      </c>
      <c r="R225" s="8">
        <v>9016.5</v>
      </c>
      <c r="S225" s="8">
        <v>0</v>
      </c>
      <c r="T225" s="13" t="s">
        <v>747</v>
      </c>
      <c r="U225">
        <v>34.495587426812619</v>
      </c>
      <c r="V225">
        <v>0.86011136369053298</v>
      </c>
      <c r="W225">
        <v>305.63682907877956</v>
      </c>
      <c r="X225">
        <v>24.849946975708008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t="e">
        <v>#DIV/0!</v>
      </c>
      <c r="AG225">
        <v>0.48175090054556086</v>
      </c>
      <c r="AH225">
        <v>0.27320982264805072</v>
      </c>
      <c r="AI225" s="8">
        <v>-1</v>
      </c>
      <c r="AJ225" s="8">
        <v>0.87</v>
      </c>
      <c r="AK225" s="8">
        <v>0.92</v>
      </c>
      <c r="AL225" s="8">
        <v>9.9839849472045898</v>
      </c>
      <c r="AM225">
        <v>0.87499199247360226</v>
      </c>
      <c r="AN225">
        <v>2.2522155472370336E-2</v>
      </c>
      <c r="AO225">
        <v>0.56711844718640503</v>
      </c>
      <c r="AP225">
        <v>1.9295740234815653</v>
      </c>
      <c r="AQ225">
        <v>-1</v>
      </c>
      <c r="AR225" s="8">
        <v>1802</v>
      </c>
      <c r="AS225" s="8">
        <v>0.5</v>
      </c>
      <c r="AT225">
        <v>215.38982278104183</v>
      </c>
      <c r="AU225">
        <v>5.6381891109432418</v>
      </c>
      <c r="AV225">
        <v>0.70205628983842994</v>
      </c>
      <c r="AW225">
        <v>24.849946975708008</v>
      </c>
      <c r="AX225" s="8">
        <v>2</v>
      </c>
      <c r="AY225">
        <v>4.644859790802002</v>
      </c>
      <c r="AZ225" s="8">
        <v>1</v>
      </c>
      <c r="BA225">
        <v>9.2897195816040039</v>
      </c>
      <c r="BB225" s="8">
        <v>24.733793258666992</v>
      </c>
      <c r="BC225" s="8">
        <v>24.849946975708008</v>
      </c>
      <c r="BD225" s="8">
        <v>25.007024765014648</v>
      </c>
      <c r="BE225" s="8">
        <v>399.655517578125</v>
      </c>
      <c r="BF225" s="8">
        <v>378.76724243164062</v>
      </c>
      <c r="BG225" s="8">
        <v>21.155733108520508</v>
      </c>
      <c r="BH225" s="8">
        <v>24.292709350585937</v>
      </c>
      <c r="BI225" s="8">
        <v>68.156654357910156</v>
      </c>
      <c r="BJ225" s="8">
        <v>78.262947082519531</v>
      </c>
      <c r="BK225" s="8">
        <v>350.73406982421875</v>
      </c>
      <c r="BL225" s="8">
        <v>1801.193359375</v>
      </c>
      <c r="BM225" s="8">
        <v>0.25893682241439819</v>
      </c>
      <c r="BN225" s="8">
        <v>100.82394409179687</v>
      </c>
      <c r="BO225" s="8">
        <v>0.63675880432128906</v>
      </c>
      <c r="BP225" s="8">
        <v>0.48522782325744629</v>
      </c>
      <c r="BQ225" s="8">
        <v>0</v>
      </c>
      <c r="BR225" s="8">
        <v>-1.355140209197998</v>
      </c>
      <c r="BS225" s="8">
        <v>7.355140209197998</v>
      </c>
      <c r="BT225" s="8">
        <v>1</v>
      </c>
      <c r="BU225" s="8">
        <v>0</v>
      </c>
      <c r="BV225" s="8">
        <v>0.15999999642372131</v>
      </c>
      <c r="BW225" s="8">
        <v>111115</v>
      </c>
      <c r="BX225">
        <v>1.7536703491210937</v>
      </c>
      <c r="BY225">
        <v>5.6381891109432416E-3</v>
      </c>
      <c r="BZ225">
        <v>297.99994697570799</v>
      </c>
      <c r="CA225">
        <v>297.88379325866697</v>
      </c>
      <c r="CB225">
        <v>288.19093105843058</v>
      </c>
      <c r="CC225">
        <v>0.15280057898005653</v>
      </c>
      <c r="CD225">
        <v>3.1513430592401779</v>
      </c>
      <c r="CE225">
        <v>31.255899455500213</v>
      </c>
      <c r="CF225">
        <v>6.9631901049142755</v>
      </c>
      <c r="CG225">
        <v>24.7918701171875</v>
      </c>
      <c r="CH225">
        <v>3.1404357769543081</v>
      </c>
      <c r="CI225">
        <v>0.78722428193154514</v>
      </c>
      <c r="CJ225">
        <v>2.4492867694017479</v>
      </c>
      <c r="CK225">
        <v>0.69114900755256015</v>
      </c>
      <c r="CL225">
        <v>0.49808261089399686</v>
      </c>
      <c r="CM225">
        <v>30.815510567432948</v>
      </c>
      <c r="CN225">
        <v>0.80692519003657093</v>
      </c>
      <c r="CO225">
        <v>79.027367262613012</v>
      </c>
      <c r="CP225">
        <v>373.75427701141251</v>
      </c>
      <c r="CQ225">
        <v>7.2938174201416711E-2</v>
      </c>
      <c r="CR225">
        <v>0</v>
      </c>
      <c r="CS225">
        <v>1576.0297663497524</v>
      </c>
      <c r="CT225">
        <v>460.7060546875</v>
      </c>
      <c r="CU225">
        <v>0.27320982264805072</v>
      </c>
      <c r="CV225" t="e">
        <v>#DIV/0!</v>
      </c>
    </row>
    <row r="226" spans="1:100" s="5" customFormat="1" x14ac:dyDescent="0.3">
      <c r="A226" s="4" t="str">
        <f>VLOOKUP(B226,ListCodeMtrx!A$1:B$91,2,TRUE)</f>
        <v>M56</v>
      </c>
      <c r="B226">
        <v>56</v>
      </c>
      <c r="C226" s="10">
        <v>21</v>
      </c>
      <c r="D226" s="10">
        <v>2</v>
      </c>
      <c r="E226" s="10">
        <v>6</v>
      </c>
      <c r="F226" s="1">
        <v>69</v>
      </c>
      <c r="G226" s="3">
        <v>41313</v>
      </c>
      <c r="H226" s="11">
        <v>2</v>
      </c>
      <c r="I226" s="11">
        <v>147.4695592434019</v>
      </c>
      <c r="J226" s="11">
        <v>2.1650932337673297</v>
      </c>
      <c r="K226" s="11">
        <v>144.60435520134055</v>
      </c>
      <c r="L226" s="11">
        <v>239.57355645150966</v>
      </c>
      <c r="M226" s="1">
        <v>50.2</v>
      </c>
      <c r="N226" s="8">
        <v>40</v>
      </c>
      <c r="O226" s="8" t="s">
        <v>411</v>
      </c>
      <c r="P226" s="12">
        <v>0.15763888888888888</v>
      </c>
      <c r="Q226" s="12">
        <f t="shared" si="95"/>
        <v>0.51410879629629636</v>
      </c>
      <c r="R226" s="8">
        <v>9226.5</v>
      </c>
      <c r="S226" s="8">
        <v>0</v>
      </c>
      <c r="T226" s="13">
        <v>50</v>
      </c>
      <c r="U226" s="14">
        <v>-0.18802906497524646</v>
      </c>
      <c r="V226" s="14">
        <v>0.8412653586017661</v>
      </c>
      <c r="W226" s="14">
        <v>49.649950537932988</v>
      </c>
      <c r="X226" s="15">
        <v>24.734115600585938</v>
      </c>
      <c r="Y226" s="27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t="e">
        <v>#DIV/0!</v>
      </c>
      <c r="AG226">
        <v>0.48175090054556086</v>
      </c>
      <c r="AH226">
        <v>0.27320982264805072</v>
      </c>
      <c r="AI226" s="8">
        <v>-1</v>
      </c>
      <c r="AJ226" s="8">
        <v>0.87</v>
      </c>
      <c r="AK226" s="8">
        <v>0.92</v>
      </c>
      <c r="AL226" s="8">
        <v>10.012383460998535</v>
      </c>
      <c r="AM226">
        <v>0.87500619173049932</v>
      </c>
      <c r="AN226">
        <v>5.1616798704731421E-4</v>
      </c>
      <c r="AO226">
        <v>0.56711844718640503</v>
      </c>
      <c r="AP226">
        <v>1.9295740234815653</v>
      </c>
      <c r="AQ226">
        <v>-1</v>
      </c>
      <c r="AR226" s="8">
        <v>1802</v>
      </c>
      <c r="AS226" s="8">
        <v>0.5</v>
      </c>
      <c r="AT226">
        <v>215.39331809923101</v>
      </c>
      <c r="AU226">
        <v>5.7017029647784732</v>
      </c>
      <c r="AV226">
        <v>0.72474601658740267</v>
      </c>
      <c r="AW226">
        <v>24.734115600585938</v>
      </c>
      <c r="AX226" s="8">
        <v>2</v>
      </c>
      <c r="AY226">
        <v>4.644859790802002</v>
      </c>
      <c r="AZ226" s="8">
        <v>1</v>
      </c>
      <c r="BA226">
        <v>9.2897195816040039</v>
      </c>
      <c r="BB226" s="8">
        <v>24.626754760742188</v>
      </c>
      <c r="BC226" s="8">
        <v>24.734115600585938</v>
      </c>
      <c r="BD226" s="8">
        <v>25.006952285766602</v>
      </c>
      <c r="BE226" s="8">
        <v>49.900749206542969</v>
      </c>
      <c r="BF226" s="8">
        <v>49.845909118652344</v>
      </c>
      <c r="BG226" s="8">
        <v>20.679328918457031</v>
      </c>
      <c r="BH226" s="8">
        <v>23.852872848510742</v>
      </c>
      <c r="BI226" s="8">
        <v>67.047569274902344</v>
      </c>
      <c r="BJ226" s="8">
        <v>77.336997985839844</v>
      </c>
      <c r="BK226" s="8">
        <v>350.75619506835937</v>
      </c>
      <c r="BL226" s="8">
        <v>1797.7872314453125</v>
      </c>
      <c r="BM226" s="8">
        <v>0.14767123758792877</v>
      </c>
      <c r="BN226" s="8">
        <v>100.82122039794922</v>
      </c>
      <c r="BO226" s="8">
        <v>-7.3610305786132813E-2</v>
      </c>
      <c r="BP226" s="8">
        <v>0.5513155460357666</v>
      </c>
      <c r="BQ226" s="8">
        <v>0.25</v>
      </c>
      <c r="BR226" s="8">
        <v>-1.355140209197998</v>
      </c>
      <c r="BS226" s="8">
        <v>7.355140209197998</v>
      </c>
      <c r="BT226" s="8">
        <v>1</v>
      </c>
      <c r="BU226" s="8">
        <v>0</v>
      </c>
      <c r="BV226" s="8">
        <v>0.15999999642372131</v>
      </c>
      <c r="BW226" s="8">
        <v>111115</v>
      </c>
      <c r="BX226">
        <v>1.7537809753417966</v>
      </c>
      <c r="BY226">
        <v>5.7017029647784727E-3</v>
      </c>
      <c r="BZ226">
        <v>297.88411560058591</v>
      </c>
      <c r="CA226">
        <v>297.77675476074216</v>
      </c>
      <c r="CB226">
        <v>287.64595060186184</v>
      </c>
      <c r="CC226">
        <v>0.13983833890757982</v>
      </c>
      <c r="CD226">
        <v>3.1296217671713631</v>
      </c>
      <c r="CE226">
        <v>31.041300182823633</v>
      </c>
      <c r="CF226">
        <v>7.188427334312891</v>
      </c>
      <c r="CG226">
        <v>24.680435180664063</v>
      </c>
      <c r="CH226">
        <v>3.119599792450694</v>
      </c>
      <c r="CI226">
        <v>0.77140764903448844</v>
      </c>
      <c r="CJ226">
        <v>2.4048757505839604</v>
      </c>
      <c r="CK226">
        <v>0.71472404186673355</v>
      </c>
      <c r="CL226">
        <v>0.48795441193393368</v>
      </c>
      <c r="CM226">
        <v>5.0057686059322197</v>
      </c>
      <c r="CN226">
        <v>0.99606871287565646</v>
      </c>
      <c r="CO226">
        <v>78.166081797944472</v>
      </c>
      <c r="CP226">
        <v>49.873233865700605</v>
      </c>
      <c r="CQ226">
        <v>-2.9469705760055117E-3</v>
      </c>
      <c r="CR226">
        <v>0</v>
      </c>
      <c r="CS226">
        <v>1573.0749589286806</v>
      </c>
      <c r="CT226">
        <v>460.7060546875</v>
      </c>
      <c r="CU226">
        <v>0.27320982264805072</v>
      </c>
      <c r="CV226" t="e">
        <v>#DIV/0!</v>
      </c>
    </row>
    <row r="227" spans="1:100" x14ac:dyDescent="0.3">
      <c r="A227" s="4" t="str">
        <f>VLOOKUP(B227,ListCodeMtrx!A$1:B$91,2,TRUE)</f>
        <v>M56</v>
      </c>
      <c r="B227">
        <v>56</v>
      </c>
      <c r="C227" s="10">
        <v>21</v>
      </c>
      <c r="D227" s="10">
        <v>2</v>
      </c>
      <c r="E227" s="10">
        <v>6</v>
      </c>
      <c r="F227" s="1">
        <v>69</v>
      </c>
      <c r="G227" s="3">
        <v>41313</v>
      </c>
      <c r="H227" s="11">
        <v>2</v>
      </c>
      <c r="I227" s="11">
        <v>147.4695592434019</v>
      </c>
      <c r="J227" s="11">
        <v>2.1650932337673297</v>
      </c>
      <c r="K227" s="11">
        <v>144.60435520134055</v>
      </c>
      <c r="L227" s="11">
        <v>239.57355645150966</v>
      </c>
      <c r="M227" s="1">
        <v>50.2</v>
      </c>
      <c r="N227" s="8">
        <v>41</v>
      </c>
      <c r="O227" s="8" t="s">
        <v>412</v>
      </c>
      <c r="P227" s="12">
        <v>0.15763888888888888</v>
      </c>
      <c r="Q227" s="12">
        <f t="shared" si="95"/>
        <v>0.51599537037037035</v>
      </c>
      <c r="R227" s="8">
        <v>9390</v>
      </c>
      <c r="S227" s="8">
        <v>0</v>
      </c>
      <c r="T227" s="13">
        <v>150</v>
      </c>
      <c r="U227" s="14">
        <v>12.202188563513186</v>
      </c>
      <c r="V227" s="14">
        <v>0.85761887657748703</v>
      </c>
      <c r="W227" s="14">
        <v>118.08122253374268</v>
      </c>
      <c r="X227" s="15">
        <v>24.681257247924805</v>
      </c>
      <c r="Y227" s="27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t="e">
        <v>#DIV/0!</v>
      </c>
      <c r="AG227">
        <v>0.48175090054556086</v>
      </c>
      <c r="AH227">
        <v>0.27320982264805072</v>
      </c>
      <c r="AI227" s="8">
        <v>-1</v>
      </c>
      <c r="AJ227" s="8">
        <v>0.87</v>
      </c>
      <c r="AK227" s="8">
        <v>0.92</v>
      </c>
      <c r="AL227" s="8">
        <v>10.012383460998535</v>
      </c>
      <c r="AM227">
        <v>0.87500619173049932</v>
      </c>
      <c r="AN227">
        <v>8.3908142241988105E-3</v>
      </c>
      <c r="AO227">
        <v>0.56711844718640503</v>
      </c>
      <c r="AP227">
        <v>1.9295740234815653</v>
      </c>
      <c r="AQ227">
        <v>-1</v>
      </c>
      <c r="AR227" s="8">
        <v>1802</v>
      </c>
      <c r="AS227" s="8">
        <v>0.5</v>
      </c>
      <c r="AT227">
        <v>215.39331809923101</v>
      </c>
      <c r="AU227">
        <v>5.9015807531827873</v>
      </c>
      <c r="AV227">
        <v>0.73715403423692516</v>
      </c>
      <c r="AW227">
        <v>24.681257247924805</v>
      </c>
      <c r="AX227" s="8">
        <v>2</v>
      </c>
      <c r="AY227">
        <v>4.644859790802002</v>
      </c>
      <c r="AZ227" s="8">
        <v>1</v>
      </c>
      <c r="BA227">
        <v>9.2897195816040039</v>
      </c>
      <c r="BB227" s="8">
        <v>24.603420257568359</v>
      </c>
      <c r="BC227" s="8">
        <v>24.681257247924805</v>
      </c>
      <c r="BD227" s="8">
        <v>25.009408950805664</v>
      </c>
      <c r="BE227" s="8">
        <v>151.64643859863281</v>
      </c>
      <c r="BF227" s="8">
        <v>144.20355224609375</v>
      </c>
      <c r="BG227" s="8">
        <v>20.346477508544922</v>
      </c>
      <c r="BH227" s="8">
        <v>23.632009506225586</v>
      </c>
      <c r="BI227" s="8">
        <v>66.060234069824219</v>
      </c>
      <c r="BJ227" s="8">
        <v>76.727592468261719</v>
      </c>
      <c r="BK227" s="8">
        <v>350.75686645507812</v>
      </c>
      <c r="BL227" s="8">
        <v>1798.1697998046875</v>
      </c>
      <c r="BM227" s="8">
        <v>0.19723331928253174</v>
      </c>
      <c r="BN227" s="8">
        <v>100.82083892822266</v>
      </c>
      <c r="BO227" s="8">
        <v>3.0057907104492188E-2</v>
      </c>
      <c r="BP227" s="8">
        <v>0.6587221622467041</v>
      </c>
      <c r="BQ227" s="8">
        <v>0.5</v>
      </c>
      <c r="BR227" s="8">
        <v>-1.355140209197998</v>
      </c>
      <c r="BS227" s="8">
        <v>7.355140209197998</v>
      </c>
      <c r="BT227" s="8">
        <v>1</v>
      </c>
      <c r="BU227" s="8">
        <v>0</v>
      </c>
      <c r="BV227" s="8">
        <v>0.15999999642372131</v>
      </c>
      <c r="BW227" s="8">
        <v>111115</v>
      </c>
      <c r="BX227">
        <v>1.7537843322753905</v>
      </c>
      <c r="BY227">
        <v>5.901580753182787E-3</v>
      </c>
      <c r="BZ227">
        <v>297.83125724792478</v>
      </c>
      <c r="CA227">
        <v>297.75342025756834</v>
      </c>
      <c r="CB227">
        <v>287.70716153799367</v>
      </c>
      <c r="CC227">
        <v>0.10619143073448795</v>
      </c>
      <c r="CD227">
        <v>3.1197530582143216</v>
      </c>
      <c r="CE227">
        <v>30.943534009227662</v>
      </c>
      <c r="CF227">
        <v>7.3115245030020759</v>
      </c>
      <c r="CG227">
        <v>24.642338752746582</v>
      </c>
      <c r="CH227">
        <v>3.1125043308626621</v>
      </c>
      <c r="CI227">
        <v>0.78513581705472024</v>
      </c>
      <c r="CJ227">
        <v>2.3825990239773964</v>
      </c>
      <c r="CK227">
        <v>0.72990530688526567</v>
      </c>
      <c r="CL227">
        <v>0.49674497243347493</v>
      </c>
      <c r="CM227">
        <v>11.905047917522086</v>
      </c>
      <c r="CN227">
        <v>0.81885099704221265</v>
      </c>
      <c r="CO227">
        <v>77.761570669439052</v>
      </c>
      <c r="CP227">
        <v>142.43030662591772</v>
      </c>
      <c r="CQ227">
        <v>6.6619343226969469E-2</v>
      </c>
      <c r="CR227">
        <v>0</v>
      </c>
      <c r="CS227">
        <v>1573.4097086118941</v>
      </c>
      <c r="CT227">
        <v>460.7060546875</v>
      </c>
      <c r="CU227">
        <v>0.27320982264805072</v>
      </c>
      <c r="CV227" t="e">
        <v>#DIV/0!</v>
      </c>
    </row>
    <row r="228" spans="1:100" hidden="1" x14ac:dyDescent="0.3">
      <c r="A228" s="4" t="str">
        <f>VLOOKUP(B228,ListCodeMtrx!A$1:B$91,2,TRUE)</f>
        <v>M56</v>
      </c>
      <c r="B228">
        <v>56</v>
      </c>
      <c r="C228" s="10">
        <v>21</v>
      </c>
      <c r="D228" s="10">
        <v>2</v>
      </c>
      <c r="E228" s="10">
        <v>6</v>
      </c>
      <c r="F228" s="1">
        <v>69</v>
      </c>
      <c r="G228" s="3">
        <v>41313</v>
      </c>
      <c r="H228" s="11">
        <v>2</v>
      </c>
      <c r="I228" s="11">
        <v>147.4695592434019</v>
      </c>
      <c r="J228" s="11">
        <v>2.1650932337673297</v>
      </c>
      <c r="K228" s="11">
        <v>144.60435520134055</v>
      </c>
      <c r="L228" s="11">
        <v>239.57355645150966</v>
      </c>
      <c r="M228" s="1">
        <v>50.2</v>
      </c>
      <c r="N228" s="8">
        <v>42</v>
      </c>
      <c r="O228" s="8" t="s">
        <v>413</v>
      </c>
      <c r="P228" s="12">
        <v>0.15763888888888888</v>
      </c>
      <c r="Q228" s="12">
        <f t="shared" si="95"/>
        <v>0.51795138888888892</v>
      </c>
      <c r="R228" s="8">
        <v>9559</v>
      </c>
      <c r="S228" s="8">
        <v>0</v>
      </c>
      <c r="T228" s="13" t="s">
        <v>192</v>
      </c>
      <c r="U228" s="14">
        <v>35.087122931485354</v>
      </c>
      <c r="V228" s="14">
        <v>0.85723252343880207</v>
      </c>
      <c r="W228" s="14">
        <v>305.20347652119176</v>
      </c>
      <c r="X228" s="15">
        <v>24.729343414306641</v>
      </c>
      <c r="Y228" s="27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t="e">
        <v>#DIV/0!</v>
      </c>
      <c r="AG228">
        <v>0.48175090054556086</v>
      </c>
      <c r="AH228">
        <v>0.27320982264805072</v>
      </c>
      <c r="AI228" s="8">
        <v>-1</v>
      </c>
      <c r="AJ228" s="8">
        <v>0.87</v>
      </c>
      <c r="AK228" s="8">
        <v>0.92</v>
      </c>
      <c r="AL228" s="8">
        <v>9.9839849472045898</v>
      </c>
      <c r="AM228">
        <v>0.87499199247360226</v>
      </c>
      <c r="AN228">
        <v>2.2881800851102901E-2</v>
      </c>
      <c r="AO228">
        <v>0.56711844718640503</v>
      </c>
      <c r="AP228">
        <v>1.9295740234815653</v>
      </c>
      <c r="AQ228">
        <v>-1</v>
      </c>
      <c r="AR228" s="8">
        <v>1802</v>
      </c>
      <c r="AS228" s="8">
        <v>0.5</v>
      </c>
      <c r="AT228">
        <v>215.38982278104183</v>
      </c>
      <c r="AU228">
        <v>6.0480929831742936</v>
      </c>
      <c r="AV228">
        <v>0.75573760027515435</v>
      </c>
      <c r="AW228">
        <v>24.729343414306641</v>
      </c>
      <c r="AX228" s="8">
        <v>2</v>
      </c>
      <c r="AY228">
        <v>4.644859790802002</v>
      </c>
      <c r="AZ228" s="8">
        <v>1</v>
      </c>
      <c r="BA228">
        <v>9.2897195816040039</v>
      </c>
      <c r="BB228" s="8">
        <v>24.666677474975586</v>
      </c>
      <c r="BC228" s="8">
        <v>24.729343414306641</v>
      </c>
      <c r="BD228" s="8">
        <v>25.010238647460938</v>
      </c>
      <c r="BE228" s="8">
        <v>401.35821533203125</v>
      </c>
      <c r="BF228" s="8">
        <v>380.04037475585937</v>
      </c>
      <c r="BG228" s="8">
        <v>20.170127868652344</v>
      </c>
      <c r="BH228" s="8">
        <v>23.537664413452148</v>
      </c>
      <c r="BI228" s="8">
        <v>65.237869262695313</v>
      </c>
      <c r="BJ228" s="8">
        <v>76.1297607421875</v>
      </c>
      <c r="BK228" s="8">
        <v>350.7451171875</v>
      </c>
      <c r="BL228" s="8">
        <v>1802.42822265625</v>
      </c>
      <c r="BM228" s="8">
        <v>0.19116660952568054</v>
      </c>
      <c r="BN228" s="8">
        <v>100.81680297851562</v>
      </c>
      <c r="BO228" s="8">
        <v>0.12206840515136719</v>
      </c>
      <c r="BP228" s="8">
        <v>0.70518708229064941</v>
      </c>
      <c r="BQ228" s="8">
        <v>0.75</v>
      </c>
      <c r="BR228" s="8">
        <v>-1.355140209197998</v>
      </c>
      <c r="BS228" s="8">
        <v>7.355140209197998</v>
      </c>
      <c r="BT228" s="8">
        <v>1</v>
      </c>
      <c r="BU228" s="8">
        <v>0</v>
      </c>
      <c r="BV228" s="8">
        <v>0.15999999642372131</v>
      </c>
      <c r="BW228" s="8">
        <v>111115</v>
      </c>
      <c r="BX228">
        <v>1.7537255859375001</v>
      </c>
      <c r="BY228">
        <v>6.0480929831742934E-3</v>
      </c>
      <c r="BZ228">
        <v>297.87934341430662</v>
      </c>
      <c r="CA228">
        <v>297.81667747497556</v>
      </c>
      <c r="CB228">
        <v>288.38850917901436</v>
      </c>
      <c r="CC228">
        <v>8.3770863799866341E-2</v>
      </c>
      <c r="CD228">
        <v>3.1287296760205781</v>
      </c>
      <c r="CE228">
        <v>31.033811662201988</v>
      </c>
      <c r="CF228">
        <v>7.4961472487498391</v>
      </c>
      <c r="CG228">
        <v>24.698010444641113</v>
      </c>
      <c r="CH228">
        <v>3.1228779489708653</v>
      </c>
      <c r="CI228">
        <v>0.7848119983753149</v>
      </c>
      <c r="CJ228">
        <v>2.3729920757454237</v>
      </c>
      <c r="CK228">
        <v>0.74988587322544165</v>
      </c>
      <c r="CL228">
        <v>0.49653757801799997</v>
      </c>
      <c r="CM228">
        <v>30.769638760795011</v>
      </c>
      <c r="CN228">
        <v>0.80308171656039606</v>
      </c>
      <c r="CO228">
        <v>77.265537053328003</v>
      </c>
      <c r="CP228">
        <v>374.94144625307604</v>
      </c>
      <c r="CQ228">
        <v>7.2305300575585943E-2</v>
      </c>
      <c r="CR228">
        <v>0</v>
      </c>
      <c r="CS228">
        <v>1577.1102618326458</v>
      </c>
      <c r="CT228">
        <v>460.7060546875</v>
      </c>
      <c r="CU228">
        <v>0.27320982264805072</v>
      </c>
      <c r="CV228" t="e">
        <v>#DIV/0!</v>
      </c>
    </row>
    <row r="229" spans="1:100" x14ac:dyDescent="0.3">
      <c r="A229" s="4" t="str">
        <f>VLOOKUP(B229,ListCodeMtrx!A$1:B$91,2,TRUE)</f>
        <v>M56</v>
      </c>
      <c r="B229">
        <v>56</v>
      </c>
      <c r="C229" s="10">
        <v>21</v>
      </c>
      <c r="D229" s="10">
        <v>2</v>
      </c>
      <c r="E229" s="10">
        <v>6</v>
      </c>
      <c r="F229" s="1">
        <v>69</v>
      </c>
      <c r="G229" s="3">
        <v>41313</v>
      </c>
      <c r="H229" s="11">
        <v>2</v>
      </c>
      <c r="I229" s="11">
        <v>147.4695592434019</v>
      </c>
      <c r="J229" s="11">
        <v>2.1650932337673297</v>
      </c>
      <c r="K229" s="11">
        <v>144.60435520134055</v>
      </c>
      <c r="L229" s="11">
        <v>239.57355645150966</v>
      </c>
      <c r="M229" s="1">
        <v>50.2</v>
      </c>
      <c r="N229" s="8">
        <v>43</v>
      </c>
      <c r="O229" s="8" t="s">
        <v>414</v>
      </c>
      <c r="P229" s="12">
        <v>0.15763888888888888</v>
      </c>
      <c r="Q229" s="12">
        <f t="shared" si="95"/>
        <v>0.52038194444444452</v>
      </c>
      <c r="R229" s="8">
        <v>9768.5</v>
      </c>
      <c r="S229" s="8">
        <v>0</v>
      </c>
      <c r="T229" s="13">
        <v>800</v>
      </c>
      <c r="U229" s="14">
        <v>48.505639427502871</v>
      </c>
      <c r="V229" s="14">
        <v>0.72344502991103155</v>
      </c>
      <c r="W229" s="14">
        <v>646.2679434342931</v>
      </c>
      <c r="X229" s="15">
        <v>24.775077819824219</v>
      </c>
      <c r="Y229" s="27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t="e">
        <v>#DIV/0!</v>
      </c>
      <c r="AG229">
        <v>0.48175090054556086</v>
      </c>
      <c r="AH229">
        <v>0.27320982264805072</v>
      </c>
      <c r="AI229" s="8">
        <v>-1</v>
      </c>
      <c r="AJ229" s="8">
        <v>0.87</v>
      </c>
      <c r="AK229" s="8">
        <v>0.92</v>
      </c>
      <c r="AL229" s="8">
        <v>10.012383460998535</v>
      </c>
      <c r="AM229">
        <v>0.87500619173049932</v>
      </c>
      <c r="AN229">
        <v>3.1475699210313131E-2</v>
      </c>
      <c r="AO229">
        <v>0.56711844718640503</v>
      </c>
      <c r="AP229">
        <v>1.9295740234815653</v>
      </c>
      <c r="AQ229">
        <v>-1</v>
      </c>
      <c r="AR229" s="8">
        <v>1802</v>
      </c>
      <c r="AS229" s="8">
        <v>0.5</v>
      </c>
      <c r="AT229">
        <v>215.39331809923101</v>
      </c>
      <c r="AU229">
        <v>5.5887303824924883</v>
      </c>
      <c r="AV229">
        <v>0.81666308568746615</v>
      </c>
      <c r="AW229">
        <v>24.775077819824219</v>
      </c>
      <c r="AX229" s="8">
        <v>2</v>
      </c>
      <c r="AY229">
        <v>4.644859790802002</v>
      </c>
      <c r="AZ229" s="8">
        <v>1</v>
      </c>
      <c r="BA229">
        <v>9.2897195816040039</v>
      </c>
      <c r="BB229" s="8">
        <v>24.658763885498047</v>
      </c>
      <c r="BC229" s="8">
        <v>24.775077819824219</v>
      </c>
      <c r="BD229" s="8">
        <v>25.008544921875</v>
      </c>
      <c r="BE229" s="8">
        <v>800.1456298828125</v>
      </c>
      <c r="BF229" s="8">
        <v>770.034912109375</v>
      </c>
      <c r="BG229" s="8">
        <v>19.907522201538086</v>
      </c>
      <c r="BH229" s="8">
        <v>23.020746231079102</v>
      </c>
      <c r="BI229" s="8">
        <v>64.411949157714844</v>
      </c>
      <c r="BJ229" s="8">
        <v>74.484962463378906</v>
      </c>
      <c r="BK229" s="8">
        <v>350.76651000976562</v>
      </c>
      <c r="BL229" s="8">
        <v>1797.4969482421875</v>
      </c>
      <c r="BM229" s="8">
        <v>0.23162870109081268</v>
      </c>
      <c r="BN229" s="8">
        <v>100.80581665039062</v>
      </c>
      <c r="BO229" s="8">
        <v>0.30529594421386719</v>
      </c>
      <c r="BP229" s="8">
        <v>0.53775429725646973</v>
      </c>
      <c r="BQ229" s="8">
        <v>0.25</v>
      </c>
      <c r="BR229" s="8">
        <v>-1.355140209197998</v>
      </c>
      <c r="BS229" s="8">
        <v>7.355140209197998</v>
      </c>
      <c r="BT229" s="8">
        <v>1</v>
      </c>
      <c r="BU229" s="8">
        <v>0</v>
      </c>
      <c r="BV229" s="8">
        <v>0.15999999642372131</v>
      </c>
      <c r="BW229" s="8">
        <v>111115</v>
      </c>
      <c r="BX229">
        <v>1.7538325500488281</v>
      </c>
      <c r="BY229">
        <v>5.5887303824924883E-3</v>
      </c>
      <c r="BZ229">
        <v>297.9250778198242</v>
      </c>
      <c r="CA229">
        <v>297.80876388549802</v>
      </c>
      <c r="CB229">
        <v>287.59950529039997</v>
      </c>
      <c r="CC229">
        <v>0.159157761780792</v>
      </c>
      <c r="CD229">
        <v>3.1372882094127972</v>
      </c>
      <c r="CE229">
        <v>31.122095070102684</v>
      </c>
      <c r="CF229">
        <v>8.1013488390235828</v>
      </c>
      <c r="CG229">
        <v>24.716920852661133</v>
      </c>
      <c r="CH229">
        <v>3.1264085001194095</v>
      </c>
      <c r="CI229">
        <v>0.67117656818005189</v>
      </c>
      <c r="CJ229">
        <v>2.320625123725331</v>
      </c>
      <c r="CK229">
        <v>0.80578337639407849</v>
      </c>
      <c r="CL229">
        <v>0.42388779000498628</v>
      </c>
      <c r="CM229">
        <v>65.147567812862377</v>
      </c>
      <c r="CN229">
        <v>0.83927096456439343</v>
      </c>
      <c r="CO229">
        <v>75.177884276594497</v>
      </c>
      <c r="CP229">
        <v>762.98597886096979</v>
      </c>
      <c r="CQ229">
        <v>4.7793163290979684E-2</v>
      </c>
      <c r="CR229">
        <v>0</v>
      </c>
      <c r="CS229">
        <v>1572.820959328591</v>
      </c>
      <c r="CT229">
        <v>460.7060546875</v>
      </c>
      <c r="CU229">
        <v>0.27320982264805072</v>
      </c>
      <c r="CV229" t="e">
        <v>#DIV/0!</v>
      </c>
    </row>
    <row r="230" spans="1:100" hidden="1" x14ac:dyDescent="0.3">
      <c r="A230" s="4" t="str">
        <f>VLOOKUP(B230,ListCodeMtrx!A$1:B$91,2,TRUE)</f>
        <v>M56</v>
      </c>
      <c r="B230">
        <v>56</v>
      </c>
      <c r="C230" s="10">
        <v>21</v>
      </c>
      <c r="D230" s="10">
        <v>2</v>
      </c>
      <c r="E230" s="10">
        <v>6</v>
      </c>
      <c r="F230" s="1">
        <v>69</v>
      </c>
      <c r="G230" s="3">
        <v>41313</v>
      </c>
      <c r="H230" s="11">
        <v>2</v>
      </c>
      <c r="I230" s="11">
        <v>147.4695592434019</v>
      </c>
      <c r="J230" s="11">
        <v>2.1650932337673297</v>
      </c>
      <c r="K230" s="11">
        <v>144.60435520134055</v>
      </c>
      <c r="L230" s="11">
        <v>239.57355645150966</v>
      </c>
      <c r="M230" s="1">
        <v>50.2</v>
      </c>
      <c r="N230" s="8">
        <v>44</v>
      </c>
      <c r="O230" s="8" t="s">
        <v>415</v>
      </c>
      <c r="P230" s="12">
        <v>0.15763888888888888</v>
      </c>
      <c r="Q230" s="12">
        <f t="shared" si="95"/>
        <v>0.52261574074074069</v>
      </c>
      <c r="R230" s="8">
        <v>9961.5</v>
      </c>
      <c r="S230" s="8">
        <v>0</v>
      </c>
      <c r="T230" s="13" t="s">
        <v>745</v>
      </c>
      <c r="U230">
        <v>33.566182297198644</v>
      </c>
      <c r="V230">
        <v>0.6114897284718035</v>
      </c>
      <c r="W230">
        <v>282.11133792416234</v>
      </c>
      <c r="X230">
        <v>24.865299224853516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t="e">
        <v>#DIV/0!</v>
      </c>
      <c r="AG230">
        <v>0.48175090054556086</v>
      </c>
      <c r="AH230">
        <v>0.27320982264805072</v>
      </c>
      <c r="AI230" s="8">
        <v>-1</v>
      </c>
      <c r="AJ230" s="8">
        <v>0.87</v>
      </c>
      <c r="AK230" s="8">
        <v>0.92</v>
      </c>
      <c r="AL230" s="8">
        <v>10.012383460998535</v>
      </c>
      <c r="AM230">
        <v>0.87500619173049932</v>
      </c>
      <c r="AN230">
        <v>2.197647485263127E-2</v>
      </c>
      <c r="AO230">
        <v>0.56711844718640503</v>
      </c>
      <c r="AP230">
        <v>1.9295740234815653</v>
      </c>
      <c r="AQ230">
        <v>-1</v>
      </c>
      <c r="AR230" s="8">
        <v>1802</v>
      </c>
      <c r="AS230" s="8">
        <v>0.5</v>
      </c>
      <c r="AT230">
        <v>215.39331809923101</v>
      </c>
      <c r="AU230">
        <v>5.1478894519276022</v>
      </c>
      <c r="AV230">
        <v>0.88011642558520542</v>
      </c>
      <c r="AW230">
        <v>24.865299224853516</v>
      </c>
      <c r="AX230" s="8">
        <v>2</v>
      </c>
      <c r="AY230">
        <v>4.644859790802002</v>
      </c>
      <c r="AZ230" s="8">
        <v>1</v>
      </c>
      <c r="BA230">
        <v>9.2897195816040039</v>
      </c>
      <c r="BB230" s="8">
        <v>24.659799575805664</v>
      </c>
      <c r="BC230" s="8">
        <v>24.865299224853516</v>
      </c>
      <c r="BD230" s="8">
        <v>25.010032653808594</v>
      </c>
      <c r="BE230" s="8">
        <v>399.85174560546875</v>
      </c>
      <c r="BF230" s="8">
        <v>379.59716796875</v>
      </c>
      <c r="BG230" s="8">
        <v>19.691022872924805</v>
      </c>
      <c r="BH230" s="8">
        <v>22.56025505065918</v>
      </c>
      <c r="BI230" s="8">
        <v>63.705001831054687</v>
      </c>
      <c r="BJ230" s="8">
        <v>72.987625122070313</v>
      </c>
      <c r="BK230" s="8">
        <v>350.73855590820312</v>
      </c>
      <c r="BL230" s="8">
        <v>1797.5552978515625</v>
      </c>
      <c r="BM230" s="8">
        <v>0.19116394221782684</v>
      </c>
      <c r="BN230" s="8">
        <v>100.80184936523437</v>
      </c>
      <c r="BO230" s="8">
        <v>0.19381523132324219</v>
      </c>
      <c r="BP230" s="8">
        <v>0.3884279727935791</v>
      </c>
      <c r="BQ230" s="8">
        <v>0.25</v>
      </c>
      <c r="BR230" s="8">
        <v>-1.355140209197998</v>
      </c>
      <c r="BS230" s="8">
        <v>7.355140209197998</v>
      </c>
      <c r="BT230" s="8">
        <v>1</v>
      </c>
      <c r="BU230" s="8">
        <v>0</v>
      </c>
      <c r="BV230" s="8">
        <v>0.15999999642372131</v>
      </c>
      <c r="BW230" s="8">
        <v>111115</v>
      </c>
      <c r="BX230">
        <v>1.7536927795410155</v>
      </c>
      <c r="BY230">
        <v>5.1478894519276022E-3</v>
      </c>
      <c r="BZ230">
        <v>298.01529922485349</v>
      </c>
      <c r="CA230">
        <v>297.80979957580564</v>
      </c>
      <c r="CB230">
        <v>287.6088412276913</v>
      </c>
      <c r="CC230">
        <v>0.23284123611744231</v>
      </c>
      <c r="CD230">
        <v>3.1542318568430199</v>
      </c>
      <c r="CE230">
        <v>31.291408607140948</v>
      </c>
      <c r="CF230">
        <v>8.7311535564817682</v>
      </c>
      <c r="CG230">
        <v>24.76254940032959</v>
      </c>
      <c r="CH230">
        <v>3.1349416642828962</v>
      </c>
      <c r="CI230">
        <v>0.57372467611138056</v>
      </c>
      <c r="CJ230">
        <v>2.2741154312578145</v>
      </c>
      <c r="CK230">
        <v>0.86082623302508177</v>
      </c>
      <c r="CL230">
        <v>0.36178984576461753</v>
      </c>
      <c r="CM230">
        <v>28.437344589656142</v>
      </c>
      <c r="CN230">
        <v>0.74318609760383381</v>
      </c>
      <c r="CO230">
        <v>73.096119080668771</v>
      </c>
      <c r="CP230">
        <v>374.7192654978345</v>
      </c>
      <c r="CQ230">
        <v>6.5477222128405552E-2</v>
      </c>
      <c r="CR230">
        <v>0</v>
      </c>
      <c r="CS230">
        <v>1572.8720155980791</v>
      </c>
      <c r="CT230">
        <v>460.7060546875</v>
      </c>
      <c r="CU230">
        <v>0.27320982264805072</v>
      </c>
      <c r="CV230" t="e">
        <v>#DIV/0!</v>
      </c>
    </row>
    <row r="231" spans="1:100" x14ac:dyDescent="0.3">
      <c r="A231" s="4" t="str">
        <f>VLOOKUP(B231,ListCodeMtrx!A$1:B$91,2,TRUE)</f>
        <v>M56</v>
      </c>
      <c r="B231" s="5">
        <v>56</v>
      </c>
      <c r="C231" s="10">
        <v>21</v>
      </c>
      <c r="D231" s="10">
        <v>2</v>
      </c>
      <c r="E231" s="10">
        <v>6</v>
      </c>
      <c r="F231" s="1">
        <v>69</v>
      </c>
      <c r="G231" s="17">
        <v>41313</v>
      </c>
      <c r="H231" s="11">
        <v>2</v>
      </c>
      <c r="I231" s="11">
        <v>147.4695592434019</v>
      </c>
      <c r="J231" s="11">
        <v>2.1650932337673297</v>
      </c>
      <c r="K231" s="11">
        <v>144.60435520134055</v>
      </c>
      <c r="L231" s="11">
        <v>239.57355645150966</v>
      </c>
      <c r="M231" s="1">
        <v>50.2</v>
      </c>
      <c r="N231" s="19">
        <v>45</v>
      </c>
      <c r="O231" s="19" t="s">
        <v>416</v>
      </c>
      <c r="P231" s="12">
        <v>0.15763888888888888</v>
      </c>
      <c r="Q231" s="12">
        <f t="shared" si="95"/>
        <v>0.52289351851851851</v>
      </c>
      <c r="R231" s="19">
        <v>9976.5</v>
      </c>
      <c r="S231" s="19">
        <v>0</v>
      </c>
      <c r="T231" s="21">
        <v>400</v>
      </c>
      <c r="U231" s="5">
        <v>33.552381026545447</v>
      </c>
      <c r="V231" s="5">
        <v>0.60754148451700285</v>
      </c>
      <c r="W231" s="5">
        <v>281.59419600631816</v>
      </c>
      <c r="X231" s="5">
        <v>24.873264312744141</v>
      </c>
      <c r="Y231" s="19">
        <v>7</v>
      </c>
      <c r="Z231" s="19">
        <v>7</v>
      </c>
      <c r="AA231" s="19">
        <v>0</v>
      </c>
      <c r="AB231" s="19">
        <v>0</v>
      </c>
      <c r="AC231" s="19">
        <v>514.415283203125</v>
      </c>
      <c r="AD231" s="19">
        <v>996.362060546875</v>
      </c>
      <c r="AE231" s="19">
        <v>749.696044921875</v>
      </c>
      <c r="AF231" s="5" t="e">
        <v>#DIV/0!</v>
      </c>
      <c r="AG231" s="5">
        <v>0.48370647220270813</v>
      </c>
      <c r="AH231" s="5">
        <v>0.24756664810140602</v>
      </c>
      <c r="AI231" s="19">
        <v>-1</v>
      </c>
      <c r="AJ231" s="19">
        <v>0.87</v>
      </c>
      <c r="AK231" s="19">
        <v>0.92</v>
      </c>
      <c r="AL231" s="19">
        <v>9.9839849472045898</v>
      </c>
      <c r="AM231" s="5">
        <v>0.87499199247360226</v>
      </c>
      <c r="AN231" s="5">
        <v>2.1906193710741179E-2</v>
      </c>
      <c r="AO231" s="5">
        <v>0.51181173362025556</v>
      </c>
      <c r="AP231" s="5">
        <v>1.9368826959082506</v>
      </c>
      <c r="AQ231" s="5">
        <v>-1</v>
      </c>
      <c r="AR231" s="19">
        <v>1802.631591796875</v>
      </c>
      <c r="AS231" s="19">
        <v>0.5</v>
      </c>
      <c r="AT231" s="5">
        <v>195.24197739724676</v>
      </c>
      <c r="AU231" s="5">
        <v>5.1379090821236533</v>
      </c>
      <c r="AV231" s="5">
        <v>0.8837677377374944</v>
      </c>
      <c r="AW231" s="5">
        <v>24.873264312744141</v>
      </c>
      <c r="AX231" s="19">
        <v>2</v>
      </c>
      <c r="AY231" s="5">
        <v>4.644859790802002</v>
      </c>
      <c r="AZ231" s="19">
        <v>1</v>
      </c>
      <c r="BA231" s="5">
        <v>9.2897195816040039</v>
      </c>
      <c r="BB231" s="19">
        <v>24.661352157592773</v>
      </c>
      <c r="BC231" s="19">
        <v>24.873264312744141</v>
      </c>
      <c r="BD231" s="19">
        <v>25.011665344238281</v>
      </c>
      <c r="BE231" s="19">
        <v>399.87225341796875</v>
      </c>
      <c r="BF231" s="19">
        <v>379.62872314453125</v>
      </c>
      <c r="BG231" s="19">
        <v>19.67536735534668</v>
      </c>
      <c r="BH231" s="19">
        <v>22.538942337036133</v>
      </c>
      <c r="BI231" s="19">
        <v>63.648353576660156</v>
      </c>
      <c r="BJ231" s="19">
        <v>72.91180419921875</v>
      </c>
      <c r="BK231" s="19">
        <v>350.75778198242187</v>
      </c>
      <c r="BL231" s="19">
        <v>1802.631591796875</v>
      </c>
      <c r="BM231" s="19">
        <v>0.20532612502574921</v>
      </c>
      <c r="BN231" s="19">
        <v>100.80170440673828</v>
      </c>
      <c r="BO231" s="19">
        <v>0.19381523132324219</v>
      </c>
      <c r="BP231" s="19">
        <v>0.3884279727935791</v>
      </c>
      <c r="BQ231" s="19">
        <v>0.5</v>
      </c>
      <c r="BR231" s="19">
        <v>-1.355140209197998</v>
      </c>
      <c r="BS231" s="19">
        <v>7.355140209197998</v>
      </c>
      <c r="BT231" s="19">
        <v>1</v>
      </c>
      <c r="BU231" s="19">
        <v>0</v>
      </c>
      <c r="BV231" s="19">
        <v>0.15999999642372131</v>
      </c>
      <c r="BW231" s="19">
        <v>111115</v>
      </c>
      <c r="BX231" s="5">
        <v>1.7537889099121091</v>
      </c>
      <c r="BY231" s="5">
        <v>5.1379090821236529E-3</v>
      </c>
      <c r="BZ231" s="5">
        <v>298.02326431274412</v>
      </c>
      <c r="CA231" s="5">
        <v>297.81135215759275</v>
      </c>
      <c r="CB231" s="5">
        <v>288.42104824078706</v>
      </c>
      <c r="CC231" s="5">
        <v>0.23755417080072291</v>
      </c>
      <c r="CD231" s="5">
        <v>3.1557315408359297</v>
      </c>
      <c r="CE231" s="5">
        <v>31.306331171767159</v>
      </c>
      <c r="CF231" s="5">
        <v>8.767388834731026</v>
      </c>
      <c r="CG231" s="5">
        <v>24.767308235168457</v>
      </c>
      <c r="CH231" s="5">
        <v>3.1358328027411244</v>
      </c>
      <c r="CI231" s="5">
        <v>0.57024766626332457</v>
      </c>
      <c r="CJ231" s="5">
        <v>2.2719638030984353</v>
      </c>
      <c r="CK231" s="5">
        <v>0.86386899964268915</v>
      </c>
      <c r="CL231" s="5">
        <v>0.35957772915713487</v>
      </c>
      <c r="CM231" s="5">
        <v>28.385174908482004</v>
      </c>
      <c r="CN231" s="5">
        <v>0.74176209237758428</v>
      </c>
      <c r="CO231" s="5">
        <v>72.986658942552538</v>
      </c>
      <c r="CP231" s="5">
        <v>374.75282630093511</v>
      </c>
      <c r="CQ231" s="5">
        <v>6.5346436873261624E-2</v>
      </c>
      <c r="CR231" s="5">
        <v>0</v>
      </c>
      <c r="CS231" s="5">
        <v>1577.2882082022088</v>
      </c>
      <c r="CT231" s="5">
        <v>481.94677734375</v>
      </c>
      <c r="CU231" s="5">
        <v>0.24756664810140602</v>
      </c>
      <c r="CV231" s="5" t="e">
        <v>#DIV/0!</v>
      </c>
    </row>
    <row r="232" spans="1:100" hidden="1" x14ac:dyDescent="0.3">
      <c r="A232" s="4" t="str">
        <f>VLOOKUP(B232,ListCodeMtrx!A$1:B$91,2,TRUE)</f>
        <v>M63</v>
      </c>
      <c r="B232">
        <v>63</v>
      </c>
      <c r="C232" s="10">
        <v>25</v>
      </c>
      <c r="D232" s="10">
        <v>3</v>
      </c>
      <c r="E232" s="10">
        <v>1</v>
      </c>
      <c r="F232" s="1">
        <v>69</v>
      </c>
      <c r="G232" s="3">
        <v>41313</v>
      </c>
      <c r="H232" s="11">
        <v>2</v>
      </c>
      <c r="I232" s="11">
        <v>162.59091373606734</v>
      </c>
      <c r="J232" s="11">
        <v>1.9405520707928634</v>
      </c>
      <c r="K232" s="11">
        <v>150.8303824689707</v>
      </c>
      <c r="L232" s="11">
        <v>245.07054742024141</v>
      </c>
      <c r="M232" s="1">
        <v>48.6</v>
      </c>
      <c r="N232" s="8">
        <v>46</v>
      </c>
      <c r="O232" s="8" t="s">
        <v>417</v>
      </c>
      <c r="P232" s="12">
        <v>0.15763888888888888</v>
      </c>
      <c r="Q232" s="12">
        <f t="shared" si="95"/>
        <v>0.52818287037037037</v>
      </c>
      <c r="R232" s="8">
        <v>10442.5</v>
      </c>
      <c r="S232" s="8">
        <v>0</v>
      </c>
      <c r="T232" s="13" t="s">
        <v>747</v>
      </c>
      <c r="U232">
        <v>36.014073760797409</v>
      </c>
      <c r="V232">
        <v>0.78767560781492052</v>
      </c>
      <c r="W232">
        <v>295.24630841725832</v>
      </c>
      <c r="X232" s="15">
        <v>24.363845825195313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t="e">
        <v>#DIV/0!</v>
      </c>
      <c r="AG232">
        <v>0.48370647220270813</v>
      </c>
      <c r="AH232">
        <v>0.24756664810140602</v>
      </c>
      <c r="AI232" s="8">
        <v>-1</v>
      </c>
      <c r="AJ232" s="8">
        <v>0.87</v>
      </c>
      <c r="AK232" s="8">
        <v>0.92</v>
      </c>
      <c r="AL232" s="8">
        <v>9.9839849472045898</v>
      </c>
      <c r="AM232">
        <v>0.87499199247360226</v>
      </c>
      <c r="AN232">
        <v>2.3480909577243168E-2</v>
      </c>
      <c r="AO232">
        <v>0.51181173362025556</v>
      </c>
      <c r="AP232">
        <v>1.9368826959082506</v>
      </c>
      <c r="AQ232">
        <v>-1</v>
      </c>
      <c r="AR232" s="8">
        <v>1802.631591796875</v>
      </c>
      <c r="AS232" s="8">
        <v>0.5</v>
      </c>
      <c r="AT232">
        <v>195.24197739724676</v>
      </c>
      <c r="AU232">
        <v>5.8854002796427825</v>
      </c>
      <c r="AV232">
        <v>0.79532085130804564</v>
      </c>
      <c r="AW232">
        <v>24.363845825195313</v>
      </c>
      <c r="AX232" s="8">
        <v>2</v>
      </c>
      <c r="AY232">
        <v>4.644859790802002</v>
      </c>
      <c r="AZ232" s="8">
        <v>1</v>
      </c>
      <c r="BA232">
        <v>9.2897195816040039</v>
      </c>
      <c r="BB232" s="8">
        <v>24.660112380981445</v>
      </c>
      <c r="BC232" s="8">
        <v>24.363845825195313</v>
      </c>
      <c r="BD232" s="8">
        <v>25.008783340454102</v>
      </c>
      <c r="BE232" s="8">
        <v>399.83343505859375</v>
      </c>
      <c r="BF232" s="8">
        <v>378.029296875</v>
      </c>
      <c r="BG232" s="8">
        <v>19.20030403137207</v>
      </c>
      <c r="BH232" s="8">
        <v>22.480762481689453</v>
      </c>
      <c r="BI232" s="8">
        <v>62.106349945068359</v>
      </c>
      <c r="BJ232" s="8">
        <v>72.717498779296875</v>
      </c>
      <c r="BK232" s="8">
        <v>350.749267578125</v>
      </c>
      <c r="BL232" s="8">
        <v>1801.5565185546875</v>
      </c>
      <c r="BM232" s="8">
        <v>0.28422552347183228</v>
      </c>
      <c r="BN232" s="8">
        <v>100.78578186035156</v>
      </c>
      <c r="BO232" s="8">
        <v>0.13445854187011719</v>
      </c>
      <c r="BP232" s="8">
        <v>0.19475197792053223</v>
      </c>
      <c r="BQ232" s="8">
        <v>0.25</v>
      </c>
      <c r="BR232" s="8">
        <v>-1.355140209197998</v>
      </c>
      <c r="BS232" s="8">
        <v>7.355140209197998</v>
      </c>
      <c r="BT232" s="8">
        <v>1</v>
      </c>
      <c r="BU232" s="8">
        <v>0</v>
      </c>
      <c r="BV232" s="8">
        <v>0.15999999642372131</v>
      </c>
      <c r="BW232" s="8">
        <v>111115</v>
      </c>
      <c r="BX232">
        <v>1.7537463378906248</v>
      </c>
      <c r="BY232">
        <v>5.8854002796427827E-3</v>
      </c>
      <c r="BZ232">
        <v>297.51384582519529</v>
      </c>
      <c r="CA232">
        <v>297.81011238098142</v>
      </c>
      <c r="CB232">
        <v>288.24903652588182</v>
      </c>
      <c r="CC232">
        <v>0.12823164029188266</v>
      </c>
      <c r="CD232">
        <v>3.0610620748419746</v>
      </c>
      <c r="CE232">
        <v>30.371963369628585</v>
      </c>
      <c r="CF232">
        <v>7.8912008879391315</v>
      </c>
      <c r="CG232">
        <v>24.511979103088379</v>
      </c>
      <c r="CH232">
        <v>3.088331440463024</v>
      </c>
      <c r="CI232">
        <v>0.72610881882980194</v>
      </c>
      <c r="CJ232">
        <v>2.2657412235339289</v>
      </c>
      <c r="CK232">
        <v>0.82259021692909506</v>
      </c>
      <c r="CL232">
        <v>0.45897499820297932</v>
      </c>
      <c r="CM232">
        <v>29.756630035215878</v>
      </c>
      <c r="CN232">
        <v>0.78101435750596104</v>
      </c>
      <c r="CO232">
        <v>75.398831172635823</v>
      </c>
      <c r="CP232">
        <v>372.79566208656632</v>
      </c>
      <c r="CQ232">
        <v>7.2839341856361886E-2</v>
      </c>
      <c r="CR232">
        <v>0</v>
      </c>
      <c r="CS232">
        <v>1576.3475277239722</v>
      </c>
      <c r="CT232">
        <v>481.94677734375</v>
      </c>
      <c r="CU232">
        <v>0.24756664810140602</v>
      </c>
      <c r="CV232" t="e">
        <v>#DIV/0!</v>
      </c>
    </row>
    <row r="233" spans="1:100" x14ac:dyDescent="0.3">
      <c r="A233" s="4" t="str">
        <f>VLOOKUP(B233,ListCodeMtrx!A$1:B$91,2,TRUE)</f>
        <v>M63</v>
      </c>
      <c r="B233">
        <v>63</v>
      </c>
      <c r="C233" s="10">
        <v>25</v>
      </c>
      <c r="D233" s="10">
        <v>3</v>
      </c>
      <c r="E233" s="10">
        <v>1</v>
      </c>
      <c r="F233" s="1">
        <v>69</v>
      </c>
      <c r="G233" s="3">
        <v>41313</v>
      </c>
      <c r="H233" s="11">
        <v>2</v>
      </c>
      <c r="I233" s="11">
        <v>162.59091373606734</v>
      </c>
      <c r="J233" s="11">
        <v>1.9405520707928634</v>
      </c>
      <c r="K233" s="11">
        <v>150.8303824689707</v>
      </c>
      <c r="L233" s="11">
        <v>245.07054742024141</v>
      </c>
      <c r="M233" s="1">
        <v>48.6</v>
      </c>
      <c r="N233" s="8">
        <v>47</v>
      </c>
      <c r="O233" s="8" t="s">
        <v>418</v>
      </c>
      <c r="P233" s="12">
        <v>0.15763888888888888</v>
      </c>
      <c r="Q233" s="12">
        <f t="shared" si="95"/>
        <v>0.53061342592592597</v>
      </c>
      <c r="R233" s="8">
        <v>10652.5</v>
      </c>
      <c r="S233" s="8">
        <v>0</v>
      </c>
      <c r="T233" s="13">
        <v>50</v>
      </c>
      <c r="U233" s="14">
        <v>0.19614294327903645</v>
      </c>
      <c r="V233" s="14">
        <v>0.7837336456345001</v>
      </c>
      <c r="W233" s="14">
        <v>48.479915443069849</v>
      </c>
      <c r="X233" s="15">
        <v>24.314569473266602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t="e">
        <v>#DIV/0!</v>
      </c>
      <c r="AG233">
        <v>0.48370647220270813</v>
      </c>
      <c r="AH233">
        <v>0.24756664810140602</v>
      </c>
      <c r="AI233" s="8">
        <v>-1</v>
      </c>
      <c r="AJ233" s="8">
        <v>0.87</v>
      </c>
      <c r="AK233" s="8">
        <v>0.92</v>
      </c>
      <c r="AL233" s="8">
        <v>9.9839849472045898</v>
      </c>
      <c r="AM233">
        <v>0.87499199247360226</v>
      </c>
      <c r="AN233">
        <v>7.5838689367896926E-4</v>
      </c>
      <c r="AO233">
        <v>0.51181173362025556</v>
      </c>
      <c r="AP233">
        <v>1.9368826959082506</v>
      </c>
      <c r="AQ233">
        <v>-1</v>
      </c>
      <c r="AR233" s="8">
        <v>1802.631591796875</v>
      </c>
      <c r="AS233" s="8">
        <v>0.5</v>
      </c>
      <c r="AT233">
        <v>195.24197739724676</v>
      </c>
      <c r="AU233">
        <v>5.947086929422996</v>
      </c>
      <c r="AV233">
        <v>0.80744751727449637</v>
      </c>
      <c r="AW233">
        <v>24.314569473266602</v>
      </c>
      <c r="AX233" s="8">
        <v>2</v>
      </c>
      <c r="AY233">
        <v>4.644859790802002</v>
      </c>
      <c r="AZ233" s="8">
        <v>1</v>
      </c>
      <c r="BA233">
        <v>9.2897195816040039</v>
      </c>
      <c r="BB233" s="8">
        <v>24.596202850341797</v>
      </c>
      <c r="BC233" s="8">
        <v>24.314569473266602</v>
      </c>
      <c r="BD233" s="8">
        <v>25.011163711547852</v>
      </c>
      <c r="BE233" s="8">
        <v>49.827178955078125</v>
      </c>
      <c r="BF233" s="8">
        <v>49.547332763671875</v>
      </c>
      <c r="BG233" s="8">
        <v>18.957132339477539</v>
      </c>
      <c r="BH233" s="8">
        <v>22.272504806518555</v>
      </c>
      <c r="BI233" s="8">
        <v>61.550086975097656</v>
      </c>
      <c r="BJ233" s="8">
        <v>72.314453125</v>
      </c>
      <c r="BK233" s="8">
        <v>350.76785278320313</v>
      </c>
      <c r="BL233" s="8">
        <v>1802.5535888671875</v>
      </c>
      <c r="BM233" s="8">
        <v>0.21948608756065369</v>
      </c>
      <c r="BN233" s="8">
        <v>100.77852630615234</v>
      </c>
      <c r="BO233" s="8">
        <v>-0.40616416931152344</v>
      </c>
      <c r="BP233" s="8">
        <v>0.20488953590393066</v>
      </c>
      <c r="BQ233" s="8">
        <v>0.25</v>
      </c>
      <c r="BR233" s="8">
        <v>-1.355140209197998</v>
      </c>
      <c r="BS233" s="8">
        <v>7.355140209197998</v>
      </c>
      <c r="BT233" s="8">
        <v>1</v>
      </c>
      <c r="BU233" s="8">
        <v>0</v>
      </c>
      <c r="BV233" s="8">
        <v>0.15999999642372131</v>
      </c>
      <c r="BW233" s="8">
        <v>111115</v>
      </c>
      <c r="BX233">
        <v>1.7538392639160154</v>
      </c>
      <c r="BY233">
        <v>5.9470869294229959E-3</v>
      </c>
      <c r="BZ233">
        <v>297.46456947326658</v>
      </c>
      <c r="CA233">
        <v>297.74620285034177</v>
      </c>
      <c r="CB233">
        <v>288.40856777231602</v>
      </c>
      <c r="CC233">
        <v>0.11732245574454374</v>
      </c>
      <c r="CD233">
        <v>3.052037728822131</v>
      </c>
      <c r="CE233">
        <v>30.284603681844175</v>
      </c>
      <c r="CF233">
        <v>8.0120988753256199</v>
      </c>
      <c r="CG233">
        <v>24.455386161804199</v>
      </c>
      <c r="CH233">
        <v>3.0778884707824927</v>
      </c>
      <c r="CI233">
        <v>0.72275769096995168</v>
      </c>
      <c r="CJ233">
        <v>2.2445902115476346</v>
      </c>
      <c r="CK233">
        <v>0.83329825923485812</v>
      </c>
      <c r="CL233">
        <v>0.45683278426924911</v>
      </c>
      <c r="CM233">
        <v>4.8857344337994562</v>
      </c>
      <c r="CN233">
        <v>0.97845661388690019</v>
      </c>
      <c r="CO233">
        <v>74.943875367151307</v>
      </c>
      <c r="CP233">
        <v>49.518828892150168</v>
      </c>
      <c r="CQ233">
        <v>2.9685096808863679E-3</v>
      </c>
      <c r="CR233">
        <v>0</v>
      </c>
      <c r="CS233">
        <v>1577.219956263343</v>
      </c>
      <c r="CT233">
        <v>481.94677734375</v>
      </c>
      <c r="CU233">
        <v>0.24756664810140602</v>
      </c>
      <c r="CV233" t="e">
        <v>#DIV/0!</v>
      </c>
    </row>
    <row r="234" spans="1:100" x14ac:dyDescent="0.3">
      <c r="A234" s="4" t="str">
        <f>VLOOKUP(B234,ListCodeMtrx!A$1:B$91,2,TRUE)</f>
        <v>M63</v>
      </c>
      <c r="B234">
        <v>63</v>
      </c>
      <c r="C234" s="10">
        <v>25</v>
      </c>
      <c r="D234" s="10">
        <v>3</v>
      </c>
      <c r="E234" s="10">
        <v>1</v>
      </c>
      <c r="F234" s="1">
        <v>69</v>
      </c>
      <c r="G234" s="3">
        <v>41313</v>
      </c>
      <c r="H234" s="11">
        <v>2</v>
      </c>
      <c r="I234" s="11">
        <v>162.59091373606734</v>
      </c>
      <c r="J234" s="11">
        <v>1.9405520707928634</v>
      </c>
      <c r="K234" s="11">
        <v>150.8303824689707</v>
      </c>
      <c r="L234" s="11">
        <v>245.07054742024141</v>
      </c>
      <c r="M234" s="1">
        <v>48.6</v>
      </c>
      <c r="N234" s="8">
        <v>48</v>
      </c>
      <c r="O234" s="8" t="s">
        <v>419</v>
      </c>
      <c r="P234" s="12">
        <v>0.15763888888888888</v>
      </c>
      <c r="Q234" s="12">
        <f t="shared" si="95"/>
        <v>0.53255787037037039</v>
      </c>
      <c r="R234" s="8">
        <v>10820.5</v>
      </c>
      <c r="S234" s="8">
        <v>0</v>
      </c>
      <c r="T234" s="13">
        <v>150</v>
      </c>
      <c r="U234" s="14">
        <v>12.806989467855042</v>
      </c>
      <c r="V234" s="14">
        <v>0.77385409136011829</v>
      </c>
      <c r="W234" s="14">
        <v>113.63254787297538</v>
      </c>
      <c r="X234" s="15">
        <v>24.161647796630859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t="e">
        <v>#DIV/0!</v>
      </c>
      <c r="AG234">
        <v>0.48370647220270813</v>
      </c>
      <c r="AH234">
        <v>0.24756664810140602</v>
      </c>
      <c r="AI234" s="8">
        <v>-1</v>
      </c>
      <c r="AJ234" s="8">
        <v>0.87</v>
      </c>
      <c r="AK234" s="8">
        <v>0.92</v>
      </c>
      <c r="AL234" s="8">
        <v>10.012383460998535</v>
      </c>
      <c r="AM234">
        <v>0.87500619173049932</v>
      </c>
      <c r="AN234">
        <v>8.7754245295891768E-3</v>
      </c>
      <c r="AO234">
        <v>0.51181173362025556</v>
      </c>
      <c r="AP234">
        <v>1.9368826959082506</v>
      </c>
      <c r="AQ234">
        <v>-1</v>
      </c>
      <c r="AR234" s="8">
        <v>1802.631591796875</v>
      </c>
      <c r="AS234" s="8">
        <v>0.5</v>
      </c>
      <c r="AT234">
        <v>195.24514575880661</v>
      </c>
      <c r="AU234">
        <v>5.8900981951207578</v>
      </c>
      <c r="AV234">
        <v>0.8093398421769904</v>
      </c>
      <c r="AW234">
        <v>24.161647796630859</v>
      </c>
      <c r="AX234" s="8">
        <v>2</v>
      </c>
      <c r="AY234">
        <v>4.644859790802002</v>
      </c>
      <c r="AZ234" s="8">
        <v>1</v>
      </c>
      <c r="BA234">
        <v>9.2897195816040039</v>
      </c>
      <c r="BB234" s="8">
        <v>24.551528930664063</v>
      </c>
      <c r="BC234" s="8">
        <v>24.161647796630859</v>
      </c>
      <c r="BD234" s="8">
        <v>25.012489318847656</v>
      </c>
      <c r="BE234" s="8">
        <v>151.46376037597656</v>
      </c>
      <c r="BF234" s="8">
        <v>143.67919921875</v>
      </c>
      <c r="BG234" s="8">
        <v>18.693416595458984</v>
      </c>
      <c r="BH234" s="8">
        <v>21.977910995483398</v>
      </c>
      <c r="BI234" s="8">
        <v>60.854560852050781</v>
      </c>
      <c r="BJ234" s="8">
        <v>71.546905517578125</v>
      </c>
      <c r="BK234" s="8">
        <v>350.77825927734375</v>
      </c>
      <c r="BL234" s="8">
        <v>1798.1243896484375</v>
      </c>
      <c r="BM234" s="8">
        <v>0.16891524195671082</v>
      </c>
      <c r="BN234" s="8">
        <v>100.77573394775391</v>
      </c>
      <c r="BO234" s="8">
        <v>-0.19635581970214844</v>
      </c>
      <c r="BP234" s="8">
        <v>0.20324158668518066</v>
      </c>
      <c r="BQ234" s="8">
        <v>0.5</v>
      </c>
      <c r="BR234" s="8">
        <v>-1.355140209197998</v>
      </c>
      <c r="BS234" s="8">
        <v>7.355140209197998</v>
      </c>
      <c r="BT234" s="8">
        <v>1</v>
      </c>
      <c r="BU234" s="8">
        <v>0</v>
      </c>
      <c r="BV234" s="8">
        <v>0.15999999642372131</v>
      </c>
      <c r="BW234" s="8">
        <v>111115</v>
      </c>
      <c r="BX234">
        <v>1.7538912963867186</v>
      </c>
      <c r="BY234">
        <v>5.890098195120758E-3</v>
      </c>
      <c r="BZ234">
        <v>297.31164779663084</v>
      </c>
      <c r="CA234">
        <v>297.70152893066404</v>
      </c>
      <c r="CB234">
        <v>287.69989591315607</v>
      </c>
      <c r="CC234">
        <v>0.12944583550765254</v>
      </c>
      <c r="CD234">
        <v>3.0241799533852407</v>
      </c>
      <c r="CE234">
        <v>30.009009460085842</v>
      </c>
      <c r="CF234">
        <v>8.0310984646024437</v>
      </c>
      <c r="CG234">
        <v>24.356588363647461</v>
      </c>
      <c r="CH234">
        <v>3.0597314987782562</v>
      </c>
      <c r="CI234">
        <v>0.71434738189729496</v>
      </c>
      <c r="CJ234">
        <v>2.2148401112082503</v>
      </c>
      <c r="CK234">
        <v>0.84489138757000593</v>
      </c>
      <c r="CL234">
        <v>0.45145746992956653</v>
      </c>
      <c r="CM234">
        <v>11.451403412252375</v>
      </c>
      <c r="CN234">
        <v>0.79087681787515451</v>
      </c>
      <c r="CO234">
        <v>74.636347665074027</v>
      </c>
      <c r="CP234">
        <v>141.81806276250629</v>
      </c>
      <c r="CQ234">
        <v>6.7400929038672591E-2</v>
      </c>
      <c r="CR234">
        <v>0</v>
      </c>
      <c r="CS234">
        <v>1573.3699744440078</v>
      </c>
      <c r="CT234">
        <v>481.94677734375</v>
      </c>
      <c r="CU234">
        <v>0.24756664810140602</v>
      </c>
      <c r="CV234" t="e">
        <v>#DIV/0!</v>
      </c>
    </row>
    <row r="235" spans="1:100" hidden="1" x14ac:dyDescent="0.3">
      <c r="A235" s="4" t="str">
        <f>VLOOKUP(B235,ListCodeMtrx!A$1:B$91,2,TRUE)</f>
        <v>M63</v>
      </c>
      <c r="B235">
        <v>63</v>
      </c>
      <c r="C235" s="10">
        <v>25</v>
      </c>
      <c r="D235" s="10">
        <v>3</v>
      </c>
      <c r="E235" s="10">
        <v>1</v>
      </c>
      <c r="F235" s="1">
        <v>69</v>
      </c>
      <c r="G235" s="3">
        <v>41313</v>
      </c>
      <c r="H235" s="11">
        <v>2</v>
      </c>
      <c r="I235" s="11">
        <v>162.59091373606734</v>
      </c>
      <c r="J235" s="11">
        <v>1.9405520707928634</v>
      </c>
      <c r="K235" s="11">
        <v>150.8303824689707</v>
      </c>
      <c r="L235" s="11">
        <v>245.07054742024141</v>
      </c>
      <c r="M235" s="1">
        <v>48.6</v>
      </c>
      <c r="N235" s="8">
        <v>49</v>
      </c>
      <c r="O235" s="8" t="s">
        <v>420</v>
      </c>
      <c r="P235" s="12">
        <v>0.15763888888888888</v>
      </c>
      <c r="Q235" s="12">
        <f t="shared" si="95"/>
        <v>0.53456018518518522</v>
      </c>
      <c r="R235" s="8">
        <v>10993.5</v>
      </c>
      <c r="S235" s="8">
        <v>0</v>
      </c>
      <c r="T235" s="13" t="s">
        <v>192</v>
      </c>
      <c r="U235" s="14">
        <v>36.41444829831606</v>
      </c>
      <c r="V235" s="14">
        <v>0.73484654306915476</v>
      </c>
      <c r="W235" s="14">
        <v>290.29804916010067</v>
      </c>
      <c r="X235" s="15">
        <v>24.052152633666992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t="e">
        <v>#DIV/0!</v>
      </c>
      <c r="AG235">
        <v>0.48370647220270813</v>
      </c>
      <c r="AH235">
        <v>0.24756664810140602</v>
      </c>
      <c r="AI235" s="8">
        <v>-1</v>
      </c>
      <c r="AJ235" s="8">
        <v>0.87</v>
      </c>
      <c r="AK235" s="8">
        <v>0.92</v>
      </c>
      <c r="AL235" s="8">
        <v>10.012383460998535</v>
      </c>
      <c r="AM235">
        <v>0.87500619173049932</v>
      </c>
      <c r="AN235">
        <v>2.3772187272796903E-2</v>
      </c>
      <c r="AO235">
        <v>0.51181173362025556</v>
      </c>
      <c r="AP235">
        <v>1.9368826959082506</v>
      </c>
      <c r="AQ235">
        <v>-1</v>
      </c>
      <c r="AR235" s="8">
        <v>1802.631591796875</v>
      </c>
      <c r="AS235" s="8">
        <v>0.5</v>
      </c>
      <c r="AT235">
        <v>195.24514575880661</v>
      </c>
      <c r="AU235">
        <v>5.7310308685390083</v>
      </c>
      <c r="AV235">
        <v>0.82627651919477785</v>
      </c>
      <c r="AW235">
        <v>24.052152633666992</v>
      </c>
      <c r="AX235" s="8">
        <v>2</v>
      </c>
      <c r="AY235">
        <v>4.644859790802002</v>
      </c>
      <c r="AZ235" s="8">
        <v>1</v>
      </c>
      <c r="BA235">
        <v>9.2897195816040039</v>
      </c>
      <c r="BB235" s="8">
        <v>24.522235870361328</v>
      </c>
      <c r="BC235" s="8">
        <v>24.052152633666992</v>
      </c>
      <c r="BD235" s="8">
        <v>25.013986587524414</v>
      </c>
      <c r="BE235" s="8">
        <v>401.41574096679687</v>
      </c>
      <c r="BF235" s="8">
        <v>379.41583251953125</v>
      </c>
      <c r="BG235" s="8">
        <v>18.417381286621094</v>
      </c>
      <c r="BH235" s="8">
        <v>21.614078521728516</v>
      </c>
      <c r="BI235" s="8">
        <v>60.058879852294922</v>
      </c>
      <c r="BJ235" s="8">
        <v>70.4832763671875</v>
      </c>
      <c r="BK235" s="8">
        <v>350.8095703125</v>
      </c>
      <c r="BL235" s="8">
        <v>1798.701416015625</v>
      </c>
      <c r="BM235" s="8">
        <v>0.15273268520832062</v>
      </c>
      <c r="BN235" s="8">
        <v>100.77198028564453</v>
      </c>
      <c r="BO235" s="8">
        <v>-8.3257675170898438E-2</v>
      </c>
      <c r="BP235" s="8">
        <v>0.18987488746643066</v>
      </c>
      <c r="BQ235" s="8">
        <v>0.25</v>
      </c>
      <c r="BR235" s="8">
        <v>-1.355140209197998</v>
      </c>
      <c r="BS235" s="8">
        <v>7.355140209197998</v>
      </c>
      <c r="BT235" s="8">
        <v>1</v>
      </c>
      <c r="BU235" s="8">
        <v>0</v>
      </c>
      <c r="BV235" s="8">
        <v>0.15999999642372131</v>
      </c>
      <c r="BW235" s="8">
        <v>111115</v>
      </c>
      <c r="BX235">
        <v>1.7540478515624998</v>
      </c>
      <c r="BY235">
        <v>5.7310308685390087E-3</v>
      </c>
      <c r="BZ235">
        <v>297.20215263366697</v>
      </c>
      <c r="CA235">
        <v>297.67223587036131</v>
      </c>
      <c r="CB235">
        <v>287.79222012984246</v>
      </c>
      <c r="CC235">
        <v>0.16149896832181582</v>
      </c>
      <c r="CD235">
        <v>3.0043700138787766</v>
      </c>
      <c r="CE235">
        <v>29.813545445496857</v>
      </c>
      <c r="CF235">
        <v>8.1994669237683411</v>
      </c>
      <c r="CG235">
        <v>24.28719425201416</v>
      </c>
      <c r="CH235">
        <v>3.0470343566679183</v>
      </c>
      <c r="CI235">
        <v>0.68097893073114013</v>
      </c>
      <c r="CJ235">
        <v>2.1780934946839987</v>
      </c>
      <c r="CK235">
        <v>0.86894086198391962</v>
      </c>
      <c r="CL235">
        <v>0.43014449325121251</v>
      </c>
      <c r="CM235">
        <v>29.253909286922731</v>
      </c>
      <c r="CN235">
        <v>0.76511843807982616</v>
      </c>
      <c r="CO235">
        <v>73.840919970497083</v>
      </c>
      <c r="CP235">
        <v>374.12401452966697</v>
      </c>
      <c r="CQ235">
        <v>7.1871258142733832E-2</v>
      </c>
      <c r="CR235">
        <v>0</v>
      </c>
      <c r="CS235">
        <v>1573.8748760880885</v>
      </c>
      <c r="CT235">
        <v>481.94677734375</v>
      </c>
      <c r="CU235">
        <v>0.24756664810140602</v>
      </c>
      <c r="CV235" t="e">
        <v>#DIV/0!</v>
      </c>
    </row>
    <row r="236" spans="1:100" x14ac:dyDescent="0.3">
      <c r="A236" s="4" t="str">
        <f>VLOOKUP(B236,ListCodeMtrx!A$1:B$91,2,TRUE)</f>
        <v>M63</v>
      </c>
      <c r="B236">
        <v>63</v>
      </c>
      <c r="C236" s="10">
        <v>25</v>
      </c>
      <c r="D236" s="10">
        <v>3</v>
      </c>
      <c r="E236" s="10">
        <v>1</v>
      </c>
      <c r="F236" s="1">
        <v>69</v>
      </c>
      <c r="G236" s="3">
        <v>41313</v>
      </c>
      <c r="H236" s="11">
        <v>2</v>
      </c>
      <c r="I236" s="11">
        <v>162.59091373606734</v>
      </c>
      <c r="J236" s="11">
        <v>1.9405520707928634</v>
      </c>
      <c r="K236" s="11">
        <v>150.8303824689707</v>
      </c>
      <c r="L236" s="11">
        <v>245.07054742024141</v>
      </c>
      <c r="M236" s="1">
        <v>48.6</v>
      </c>
      <c r="N236" s="8">
        <v>50</v>
      </c>
      <c r="O236" s="8" t="s">
        <v>421</v>
      </c>
      <c r="P236" s="12">
        <v>0.15763888888888888</v>
      </c>
      <c r="Q236" s="12">
        <f t="shared" si="95"/>
        <v>0.53699074074074071</v>
      </c>
      <c r="R236" s="8">
        <v>11203.5</v>
      </c>
      <c r="S236" s="8">
        <v>0</v>
      </c>
      <c r="T236" s="13">
        <v>800</v>
      </c>
      <c r="U236" s="14">
        <v>49.880383597407615</v>
      </c>
      <c r="V236" s="14">
        <v>0.66738803513481093</v>
      </c>
      <c r="W236" s="14">
        <v>631.93763907958487</v>
      </c>
      <c r="X236" s="15">
        <v>24.061298370361328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t="e">
        <v>#DIV/0!</v>
      </c>
      <c r="AG236">
        <v>0.48370647220270813</v>
      </c>
      <c r="AH236">
        <v>0.24756664810140602</v>
      </c>
      <c r="AI236" s="8">
        <v>-1</v>
      </c>
      <c r="AJ236" s="8">
        <v>0.87</v>
      </c>
      <c r="AK236" s="8">
        <v>0.92</v>
      </c>
      <c r="AL236" s="8">
        <v>10.012383460998535</v>
      </c>
      <c r="AM236">
        <v>0.87500619173049932</v>
      </c>
      <c r="AN236">
        <v>3.2323940265274034E-2</v>
      </c>
      <c r="AO236">
        <v>0.51181173362025556</v>
      </c>
      <c r="AP236">
        <v>1.9368826959082506</v>
      </c>
      <c r="AQ236">
        <v>-1</v>
      </c>
      <c r="AR236" s="8">
        <v>1802.631591796875</v>
      </c>
      <c r="AS236" s="8">
        <v>0.5</v>
      </c>
      <c r="AT236">
        <v>195.24514575880661</v>
      </c>
      <c r="AU236">
        <v>5.5323777329519892</v>
      </c>
      <c r="AV236">
        <v>0.87251210095892118</v>
      </c>
      <c r="AW236">
        <v>24.061298370361328</v>
      </c>
      <c r="AX236" s="8">
        <v>2</v>
      </c>
      <c r="AY236">
        <v>4.644859790802002</v>
      </c>
      <c r="AZ236" s="8">
        <v>1</v>
      </c>
      <c r="BA236">
        <v>9.2897195816040039</v>
      </c>
      <c r="BB236" s="8">
        <v>24.504087448120117</v>
      </c>
      <c r="BC236" s="8">
        <v>24.061298370361328</v>
      </c>
      <c r="BD236" s="8">
        <v>25.013296127319336</v>
      </c>
      <c r="BE236" s="8">
        <v>799.60040283203125</v>
      </c>
      <c r="BF236" s="8">
        <v>768.73748779296875</v>
      </c>
      <c r="BG236" s="8">
        <v>18.084917068481445</v>
      </c>
      <c r="BH236" s="8">
        <v>21.172298431396484</v>
      </c>
      <c r="BI236" s="8">
        <v>59.036964416503906</v>
      </c>
      <c r="BJ236" s="8">
        <v>69.115509033203125</v>
      </c>
      <c r="BK236" s="8">
        <v>350.79855346679687</v>
      </c>
      <c r="BL236" s="8">
        <v>1798.932861328125</v>
      </c>
      <c r="BM236" s="8">
        <v>0.21443063020706177</v>
      </c>
      <c r="BN236" s="8">
        <v>100.76885223388672</v>
      </c>
      <c r="BO236" s="8">
        <v>-0.17108726501464844</v>
      </c>
      <c r="BP236" s="8">
        <v>0.17975831031799316</v>
      </c>
      <c r="BQ236" s="8">
        <v>0.25</v>
      </c>
      <c r="BR236" s="8">
        <v>-1.355140209197998</v>
      </c>
      <c r="BS236" s="8">
        <v>7.355140209197998</v>
      </c>
      <c r="BT236" s="8">
        <v>1</v>
      </c>
      <c r="BU236" s="8">
        <v>0</v>
      </c>
      <c r="BV236" s="8">
        <v>0.15999999642372131</v>
      </c>
      <c r="BW236" s="8">
        <v>111115</v>
      </c>
      <c r="BX236">
        <v>1.7539927673339841</v>
      </c>
      <c r="BY236">
        <v>5.5323777329519888E-3</v>
      </c>
      <c r="BZ236">
        <v>297.21129837036131</v>
      </c>
      <c r="CA236">
        <v>297.65408744812009</v>
      </c>
      <c r="CB236">
        <v>287.82925137901475</v>
      </c>
      <c r="CC236">
        <v>0.19544190706260173</v>
      </c>
      <c r="CD236">
        <v>3.0060203130440653</v>
      </c>
      <c r="CE236">
        <v>29.830847989287665</v>
      </c>
      <c r="CF236">
        <v>8.6585495578911811</v>
      </c>
      <c r="CG236">
        <v>24.282692909240723</v>
      </c>
      <c r="CH236">
        <v>3.0462123326022703</v>
      </c>
      <c r="CI236">
        <v>0.62265548763353329</v>
      </c>
      <c r="CJ236">
        <v>2.1335082120851441</v>
      </c>
      <c r="CK236">
        <v>0.91270412051712624</v>
      </c>
      <c r="CL236">
        <v>0.39294572358436503</v>
      </c>
      <c r="CM236">
        <v>63.679630573441926</v>
      </c>
      <c r="CN236">
        <v>0.82204608089800102</v>
      </c>
      <c r="CO236">
        <v>72.211326939928952</v>
      </c>
      <c r="CP236">
        <v>761.48877406539316</v>
      </c>
      <c r="CQ236">
        <v>4.730113969522752E-2</v>
      </c>
      <c r="CR236">
        <v>0</v>
      </c>
      <c r="CS236">
        <v>1574.0773921695732</v>
      </c>
      <c r="CT236">
        <v>481.94677734375</v>
      </c>
      <c r="CU236">
        <v>0.24756664810140602</v>
      </c>
      <c r="CV236" t="e">
        <v>#DIV/0!</v>
      </c>
    </row>
    <row r="237" spans="1:100" hidden="1" x14ac:dyDescent="0.3">
      <c r="A237" s="4" t="str">
        <f>VLOOKUP(B237,ListCodeMtrx!A$1:B$91,2,TRUE)</f>
        <v>M63</v>
      </c>
      <c r="B237">
        <v>63</v>
      </c>
      <c r="C237" s="10">
        <v>25</v>
      </c>
      <c r="D237" s="10">
        <v>3</v>
      </c>
      <c r="E237" s="10">
        <v>1</v>
      </c>
      <c r="F237" s="1">
        <v>69</v>
      </c>
      <c r="G237" s="3">
        <v>41313</v>
      </c>
      <c r="H237" s="11">
        <v>2</v>
      </c>
      <c r="I237" s="11">
        <v>162.59091373606734</v>
      </c>
      <c r="J237" s="11">
        <v>1.9405520707928634</v>
      </c>
      <c r="K237" s="11">
        <v>150.8303824689707</v>
      </c>
      <c r="L237" s="11">
        <v>245.07054742024141</v>
      </c>
      <c r="M237" s="1">
        <v>48.6</v>
      </c>
      <c r="N237" s="8">
        <v>51</v>
      </c>
      <c r="O237" s="8" t="s">
        <v>422</v>
      </c>
      <c r="P237" s="12">
        <v>0.15763888888888888</v>
      </c>
      <c r="Q237" s="12">
        <f t="shared" si="95"/>
        <v>0.53895833333333332</v>
      </c>
      <c r="R237" s="8">
        <v>11373.5</v>
      </c>
      <c r="S237" s="8">
        <v>0</v>
      </c>
      <c r="T237" s="13">
        <f t="shared" ref="T237" si="96">BE237</f>
        <v>399.15447998046875</v>
      </c>
      <c r="U237">
        <v>35.071327432976958</v>
      </c>
      <c r="V237">
        <v>0.63300082143257108</v>
      </c>
      <c r="W237">
        <v>279.33435506652438</v>
      </c>
      <c r="X237">
        <v>24.136241912841797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t="e">
        <v>#DIV/0!</v>
      </c>
      <c r="AG237">
        <v>0.48370647220270813</v>
      </c>
      <c r="AH237">
        <v>0.24756664810140602</v>
      </c>
      <c r="AI237" s="8">
        <v>-1</v>
      </c>
      <c r="AJ237" s="8">
        <v>0.87</v>
      </c>
      <c r="AK237" s="8">
        <v>0.92</v>
      </c>
      <c r="AL237" s="8">
        <v>10.012383460998535</v>
      </c>
      <c r="AM237">
        <v>0.87500619173049932</v>
      </c>
      <c r="AN237">
        <v>2.2915315809739101E-2</v>
      </c>
      <c r="AO237">
        <v>0.51181173362025556</v>
      </c>
      <c r="AP237">
        <v>1.9368826959082506</v>
      </c>
      <c r="AQ237">
        <v>-1</v>
      </c>
      <c r="AR237" s="8">
        <v>1802.631591796875</v>
      </c>
      <c r="AS237" s="8">
        <v>0.5</v>
      </c>
      <c r="AT237">
        <v>195.24514575880661</v>
      </c>
      <c r="AU237">
        <v>5.4850358793330907</v>
      </c>
      <c r="AV237">
        <v>0.90891980755552204</v>
      </c>
      <c r="AW237">
        <v>24.136241912841797</v>
      </c>
      <c r="AX237" s="8">
        <v>2</v>
      </c>
      <c r="AY237">
        <v>4.644859790802002</v>
      </c>
      <c r="AZ237" s="8">
        <v>1</v>
      </c>
      <c r="BA237">
        <v>9.2897195816040039</v>
      </c>
      <c r="BB237" s="8">
        <v>24.507192611694336</v>
      </c>
      <c r="BC237" s="8">
        <v>24.136241912841797</v>
      </c>
      <c r="BD237" s="8">
        <v>25.014726638793945</v>
      </c>
      <c r="BE237" s="8">
        <v>399.15447998046875</v>
      </c>
      <c r="BF237" s="8">
        <v>377.9766845703125</v>
      </c>
      <c r="BG237" s="8">
        <v>17.884002685546875</v>
      </c>
      <c r="BH237" s="8">
        <v>20.945768356323242</v>
      </c>
      <c r="BI237" s="8">
        <v>58.369483947753906</v>
      </c>
      <c r="BJ237" s="8">
        <v>68.362419128417969</v>
      </c>
      <c r="BK237" s="8">
        <v>350.78762817382812</v>
      </c>
      <c r="BL237" s="8">
        <v>1798.97509765625</v>
      </c>
      <c r="BM237" s="8">
        <v>0.1426178365945816</v>
      </c>
      <c r="BN237" s="8">
        <v>100.76753997802734</v>
      </c>
      <c r="BO237" s="8">
        <v>-0.17410850524902344</v>
      </c>
      <c r="BP237" s="8">
        <v>0.18736100196838379</v>
      </c>
      <c r="BQ237" s="8">
        <v>0.75</v>
      </c>
      <c r="BR237" s="8">
        <v>-1.355140209197998</v>
      </c>
      <c r="BS237" s="8">
        <v>7.355140209197998</v>
      </c>
      <c r="BT237" s="8">
        <v>1</v>
      </c>
      <c r="BU237" s="8">
        <v>0</v>
      </c>
      <c r="BV237" s="8">
        <v>0.15999999642372131</v>
      </c>
      <c r="BW237" s="8">
        <v>111115</v>
      </c>
      <c r="BX237">
        <v>1.7539381408691403</v>
      </c>
      <c r="BY237">
        <v>5.4850358793330908E-3</v>
      </c>
      <c r="BZ237">
        <v>297.28624191284177</v>
      </c>
      <c r="CA237">
        <v>297.65719261169431</v>
      </c>
      <c r="CB237">
        <v>287.8360091913637</v>
      </c>
      <c r="CC237">
        <v>0.20056036922405179</v>
      </c>
      <c r="CD237">
        <v>3.0195733577718245</v>
      </c>
      <c r="CE237">
        <v>29.965734585068276</v>
      </c>
      <c r="CF237">
        <v>9.0199662287450337</v>
      </c>
      <c r="CG237">
        <v>24.321717262268066</v>
      </c>
      <c r="CH237">
        <v>3.0533453128717807</v>
      </c>
      <c r="CI237">
        <v>0.59261975417890855</v>
      </c>
      <c r="CJ237">
        <v>2.1106535502163024</v>
      </c>
      <c r="CK237">
        <v>0.94269176265547827</v>
      </c>
      <c r="CL237">
        <v>0.3738153279288261</v>
      </c>
      <c r="CM237">
        <v>28.147835791402482</v>
      </c>
      <c r="CN237">
        <v>0.73902535915429368</v>
      </c>
      <c r="CO237">
        <v>71.083197376446222</v>
      </c>
      <c r="CP237">
        <v>372.88005149989385</v>
      </c>
      <c r="CQ237">
        <v>6.6857480847912404E-2</v>
      </c>
      <c r="CR237">
        <v>0</v>
      </c>
      <c r="CS237">
        <v>1574.1143492181984</v>
      </c>
      <c r="CT237">
        <v>481.94677734375</v>
      </c>
      <c r="CU237">
        <v>0.24756664810140602</v>
      </c>
      <c r="CV237" t="e">
        <v>#DIV/0!</v>
      </c>
    </row>
    <row r="238" spans="1:100" s="5" customFormat="1" x14ac:dyDescent="0.3">
      <c r="A238" s="4" t="str">
        <f>VLOOKUP(B238,ListCodeMtrx!A$1:B$91,2,TRUE)</f>
        <v>M63</v>
      </c>
      <c r="B238" s="5">
        <v>63</v>
      </c>
      <c r="C238" s="10">
        <v>25</v>
      </c>
      <c r="D238" s="10">
        <v>3</v>
      </c>
      <c r="E238" s="10">
        <v>1</v>
      </c>
      <c r="F238" s="1">
        <v>69</v>
      </c>
      <c r="G238" s="17">
        <v>41313</v>
      </c>
      <c r="H238" s="11">
        <v>2</v>
      </c>
      <c r="I238" s="11">
        <v>162.59091373606734</v>
      </c>
      <c r="J238" s="11">
        <v>1.9405520707928634</v>
      </c>
      <c r="K238" s="11">
        <v>150.8303824689707</v>
      </c>
      <c r="L238" s="11">
        <v>245.07054742024141</v>
      </c>
      <c r="M238" s="1">
        <v>48.6</v>
      </c>
      <c r="N238" s="19">
        <v>52</v>
      </c>
      <c r="O238" s="19" t="s">
        <v>423</v>
      </c>
      <c r="P238" s="12">
        <v>0.15763888888888888</v>
      </c>
      <c r="Q238" s="12">
        <f t="shared" si="95"/>
        <v>0.53912037037037031</v>
      </c>
      <c r="R238" s="19">
        <v>11379.5</v>
      </c>
      <c r="S238" s="19">
        <v>0</v>
      </c>
      <c r="T238" s="21">
        <v>400</v>
      </c>
      <c r="U238" s="5">
        <v>35.258131990727847</v>
      </c>
      <c r="V238" s="5">
        <v>0.63089948242023497</v>
      </c>
      <c r="W238" s="5">
        <v>278.49830457893586</v>
      </c>
      <c r="X238" s="5">
        <v>24.150873184204102</v>
      </c>
      <c r="Y238" s="19">
        <v>8</v>
      </c>
      <c r="Z238" s="19">
        <v>8</v>
      </c>
      <c r="AA238" s="19">
        <v>0</v>
      </c>
      <c r="AB238" s="19">
        <v>0</v>
      </c>
      <c r="AC238" s="19">
        <v>520.313232421875</v>
      </c>
      <c r="AD238" s="19">
        <v>998.875244140625</v>
      </c>
      <c r="AE238" s="19">
        <v>744.93603515625</v>
      </c>
      <c r="AF238" s="5" t="e">
        <v>#DIV/0!</v>
      </c>
      <c r="AG238" s="5">
        <v>0.47910088324441091</v>
      </c>
      <c r="AH238" s="5">
        <v>0.25422515021167608</v>
      </c>
      <c r="AI238" s="19">
        <v>-1</v>
      </c>
      <c r="AJ238" s="19">
        <v>0.87</v>
      </c>
      <c r="AK238" s="19">
        <v>0.92</v>
      </c>
      <c r="AL238" s="19">
        <v>9.9839849472045898</v>
      </c>
      <c r="AM238" s="5">
        <v>0.87499199247360226</v>
      </c>
      <c r="AN238" s="5">
        <v>2.2968904191711725E-2</v>
      </c>
      <c r="AO238" s="5">
        <v>0.53062968385717713</v>
      </c>
      <c r="AP238" s="5">
        <v>1.9197575266175957</v>
      </c>
      <c r="AQ238" s="5">
        <v>-1</v>
      </c>
      <c r="AR238" s="19">
        <v>1804.1019287109375</v>
      </c>
      <c r="AS238" s="19">
        <v>0.5</v>
      </c>
      <c r="AT238" s="5">
        <v>200.65670035455503</v>
      </c>
      <c r="AU238" s="5">
        <v>5.4870260278390139</v>
      </c>
      <c r="AV238" s="5">
        <v>0.91207720819762761</v>
      </c>
      <c r="AW238" s="5">
        <v>24.150873184204102</v>
      </c>
      <c r="AX238" s="19">
        <v>2</v>
      </c>
      <c r="AY238" s="5">
        <v>4.644859790802002</v>
      </c>
      <c r="AZ238" s="19">
        <v>1</v>
      </c>
      <c r="BA238" s="5">
        <v>9.2897195816040039</v>
      </c>
      <c r="BB238" s="19">
        <v>24.507600784301758</v>
      </c>
      <c r="BC238" s="19">
        <v>24.150873184204102</v>
      </c>
      <c r="BD238" s="19">
        <v>25.014284133911133</v>
      </c>
      <c r="BE238" s="19">
        <v>399.2313232421875</v>
      </c>
      <c r="BF238" s="19">
        <v>377.94775390625</v>
      </c>
      <c r="BG238" s="19">
        <v>17.877964019775391</v>
      </c>
      <c r="BH238" s="19">
        <v>20.940702438354492</v>
      </c>
      <c r="BI238" s="19">
        <v>58.348495483398437</v>
      </c>
      <c r="BJ238" s="19">
        <v>68.344390869140625</v>
      </c>
      <c r="BK238" s="19">
        <v>350.80526733398438</v>
      </c>
      <c r="BL238" s="19">
        <v>1804.1019287109375</v>
      </c>
      <c r="BM238" s="19">
        <v>0.21847674250602722</v>
      </c>
      <c r="BN238" s="19">
        <v>100.76779174804687</v>
      </c>
      <c r="BO238" s="19">
        <v>-0.17410850524902344</v>
      </c>
      <c r="BP238" s="19">
        <v>0.18736100196838379</v>
      </c>
      <c r="BQ238" s="19">
        <v>0.25</v>
      </c>
      <c r="BR238" s="19">
        <v>-1.355140209197998</v>
      </c>
      <c r="BS238" s="19">
        <v>7.355140209197998</v>
      </c>
      <c r="BT238" s="19">
        <v>1</v>
      </c>
      <c r="BU238" s="19">
        <v>0</v>
      </c>
      <c r="BV238" s="19">
        <v>0.15999999642372131</v>
      </c>
      <c r="BW238" s="19">
        <v>111115</v>
      </c>
      <c r="BX238" s="5">
        <v>1.7540263366699218</v>
      </c>
      <c r="BY238" s="5">
        <v>5.487026027839014E-3</v>
      </c>
      <c r="BZ238" s="5">
        <v>297.30087318420408</v>
      </c>
      <c r="CA238" s="5">
        <v>297.65760078430174</v>
      </c>
      <c r="CB238" s="5">
        <v>288.65630214177872</v>
      </c>
      <c r="CC238" s="5">
        <v>0.20284439130824666</v>
      </c>
      <c r="CD238" s="5">
        <v>3.0222255505635505</v>
      </c>
      <c r="CE238" s="5">
        <v>29.991979561486506</v>
      </c>
      <c r="CF238" s="5">
        <v>9.0512771231320137</v>
      </c>
      <c r="CG238" s="5">
        <v>24.32923698425293</v>
      </c>
      <c r="CH238" s="5">
        <v>3.0547214652439134</v>
      </c>
      <c r="CI238" s="5">
        <v>0.5907775752741844</v>
      </c>
      <c r="CJ238" s="5">
        <v>2.1101483423659229</v>
      </c>
      <c r="CK238" s="5">
        <v>0.94457312287799056</v>
      </c>
      <c r="CL238" s="5">
        <v>0.37264258923291704</v>
      </c>
      <c r="CM238" s="5">
        <v>28.063659157994337</v>
      </c>
      <c r="CN238" s="5">
        <v>0.73686984960365032</v>
      </c>
      <c r="CO238" s="5">
        <v>71.001754805501335</v>
      </c>
      <c r="CP238" s="5">
        <v>372.82397403653903</v>
      </c>
      <c r="CQ238" s="5">
        <v>6.7146680922947122E-2</v>
      </c>
      <c r="CR238" s="5">
        <v>0</v>
      </c>
      <c r="CS238" s="5">
        <v>1578.5747412282519</v>
      </c>
      <c r="CT238" s="5">
        <v>478.56201171875</v>
      </c>
      <c r="CU238" s="5">
        <v>0.25422515021167608</v>
      </c>
      <c r="CV238" s="5" t="e">
        <v>#DIV/0!</v>
      </c>
    </row>
    <row r="239" spans="1:100" hidden="1" x14ac:dyDescent="0.3">
      <c r="A239" s="4" t="str">
        <f>VLOOKUP(B239,ListCodeMtrx!A$1:B$91,2,TRUE)</f>
        <v>M61</v>
      </c>
      <c r="B239">
        <v>61</v>
      </c>
      <c r="C239" s="10">
        <v>19</v>
      </c>
      <c r="D239" s="10">
        <v>3</v>
      </c>
      <c r="E239" s="10">
        <v>1</v>
      </c>
      <c r="F239" s="1">
        <v>69</v>
      </c>
      <c r="G239" s="3">
        <v>41313</v>
      </c>
      <c r="H239" s="11">
        <v>2</v>
      </c>
      <c r="I239" s="11">
        <v>145.02541707515743</v>
      </c>
      <c r="J239" s="11">
        <v>1.4896003586112965</v>
      </c>
      <c r="K239" s="11">
        <v>141.8222771408183</v>
      </c>
      <c r="L239" s="11">
        <v>229.69609834053992</v>
      </c>
      <c r="M239" s="1">
        <v>41.3</v>
      </c>
      <c r="N239" s="8">
        <v>53</v>
      </c>
      <c r="O239" s="8" t="s">
        <v>424</v>
      </c>
      <c r="P239" s="12">
        <v>0.15763888888888888</v>
      </c>
      <c r="Q239" s="12">
        <f t="shared" si="95"/>
        <v>0.54335648148148141</v>
      </c>
      <c r="R239" s="8">
        <v>11753.5</v>
      </c>
      <c r="S239" s="8">
        <v>0</v>
      </c>
      <c r="T239" s="13" t="s">
        <v>747</v>
      </c>
      <c r="U239">
        <v>32.135899609114617</v>
      </c>
      <c r="V239">
        <v>0.67295623002176519</v>
      </c>
      <c r="W239">
        <v>294.41104428797615</v>
      </c>
      <c r="X239">
        <v>24.277847290039063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t="e">
        <v>#DIV/0!</v>
      </c>
      <c r="AG239">
        <v>0.47910088324441091</v>
      </c>
      <c r="AH239">
        <v>0.25422515021167608</v>
      </c>
      <c r="AI239" s="8">
        <v>-1</v>
      </c>
      <c r="AJ239" s="8">
        <v>0.87</v>
      </c>
      <c r="AK239" s="8">
        <v>0.92</v>
      </c>
      <c r="AL239" s="8">
        <v>10.012383460998535</v>
      </c>
      <c r="AM239">
        <v>0.87500619173049932</v>
      </c>
      <c r="AN239">
        <v>2.1059304638781858E-2</v>
      </c>
      <c r="AO239">
        <v>0.53062968385717713</v>
      </c>
      <c r="AP239">
        <v>1.9197575266175957</v>
      </c>
      <c r="AQ239">
        <v>-1</v>
      </c>
      <c r="AR239" s="8">
        <v>1804.1019287109375</v>
      </c>
      <c r="AS239" s="8">
        <v>0.5</v>
      </c>
      <c r="AT239">
        <v>200.65995658553879</v>
      </c>
      <c r="AU239">
        <v>5.8917505555799865</v>
      </c>
      <c r="AV239">
        <v>0.92174753961804257</v>
      </c>
      <c r="AW239">
        <v>24.277847290039063</v>
      </c>
      <c r="AX239" s="8">
        <v>2</v>
      </c>
      <c r="AY239">
        <v>4.644859790802002</v>
      </c>
      <c r="AZ239" s="8">
        <v>1</v>
      </c>
      <c r="BA239">
        <v>9.2897195816040039</v>
      </c>
      <c r="BB239" s="8">
        <v>24.626192092895508</v>
      </c>
      <c r="BC239" s="8">
        <v>24.277847290039063</v>
      </c>
      <c r="BD239" s="8">
        <v>25.013181686401367</v>
      </c>
      <c r="BE239" s="8">
        <v>400.17648315429687</v>
      </c>
      <c r="BF239" s="8">
        <v>380.57647705078125</v>
      </c>
      <c r="BG239" s="8">
        <v>17.788415908813477</v>
      </c>
      <c r="BH239" s="8">
        <v>21.076679229736328</v>
      </c>
      <c r="BI239" s="8">
        <v>57.638542175292969</v>
      </c>
      <c r="BJ239" s="8">
        <v>68.29327392578125</v>
      </c>
      <c r="BK239" s="8">
        <v>350.79745483398438</v>
      </c>
      <c r="BL239" s="8">
        <v>1798.2232666015625</v>
      </c>
      <c r="BM239" s="8">
        <v>0.18408820033073425</v>
      </c>
      <c r="BN239" s="8">
        <v>100.75496673583984</v>
      </c>
      <c r="BO239" s="8">
        <v>-0.14148521423339844</v>
      </c>
      <c r="BP239" s="8">
        <v>0.19431900978088379</v>
      </c>
      <c r="BQ239" s="8">
        <v>0.25</v>
      </c>
      <c r="BR239" s="8">
        <v>-1.355140209197998</v>
      </c>
      <c r="BS239" s="8">
        <v>7.355140209197998</v>
      </c>
      <c r="BT239" s="8">
        <v>1</v>
      </c>
      <c r="BU239" s="8">
        <v>0</v>
      </c>
      <c r="BV239" s="8">
        <v>0.15999999642372131</v>
      </c>
      <c r="BW239" s="8">
        <v>111115</v>
      </c>
      <c r="BX239">
        <v>1.7539872741699216</v>
      </c>
      <c r="BY239">
        <v>5.8917505555799868E-3</v>
      </c>
      <c r="BZ239">
        <v>297.42784729003904</v>
      </c>
      <c r="CA239">
        <v>297.77619209289549</v>
      </c>
      <c r="CB239">
        <v>287.71571622530246</v>
      </c>
      <c r="CC239">
        <v>0.1273414122267878</v>
      </c>
      <c r="CD239">
        <v>3.0453276543120928</v>
      </c>
      <c r="CE239">
        <v>30.225087188965649</v>
      </c>
      <c r="CF239">
        <v>9.1484079592293206</v>
      </c>
      <c r="CG239">
        <v>24.452019691467285</v>
      </c>
      <c r="CH239">
        <v>3.0772682373689095</v>
      </c>
      <c r="CI239">
        <v>0.62749955793005285</v>
      </c>
      <c r="CJ239">
        <v>2.1235801146940503</v>
      </c>
      <c r="CK239">
        <v>0.95368812267485925</v>
      </c>
      <c r="CL239">
        <v>0.39603269625512288</v>
      </c>
      <c r="CM239">
        <v>29.663374973898911</v>
      </c>
      <c r="CN239">
        <v>0.77359233174227993</v>
      </c>
      <c r="CO239">
        <v>71.033903641542651</v>
      </c>
      <c r="CP239">
        <v>375.90642602381428</v>
      </c>
      <c r="CQ239">
        <v>6.0726240315017131E-2</v>
      </c>
      <c r="CR239">
        <v>0</v>
      </c>
      <c r="CS239">
        <v>1573.4564923902117</v>
      </c>
      <c r="CT239">
        <v>478.56201171875</v>
      </c>
      <c r="CU239">
        <v>0.25422515021167608</v>
      </c>
      <c r="CV239" t="e">
        <v>#DIV/0!</v>
      </c>
    </row>
    <row r="240" spans="1:100" x14ac:dyDescent="0.3">
      <c r="A240" s="4" t="str">
        <f>VLOOKUP(B240,ListCodeMtrx!A$1:B$91,2,TRUE)</f>
        <v>M61</v>
      </c>
      <c r="B240">
        <v>61</v>
      </c>
      <c r="C240" s="10">
        <v>19</v>
      </c>
      <c r="D240" s="10">
        <v>3</v>
      </c>
      <c r="E240" s="10">
        <v>1</v>
      </c>
      <c r="F240" s="1">
        <v>69</v>
      </c>
      <c r="G240" s="3">
        <v>41313</v>
      </c>
      <c r="H240" s="11">
        <v>2</v>
      </c>
      <c r="I240" s="11">
        <v>145.02541707515743</v>
      </c>
      <c r="J240" s="11">
        <v>1.4896003586112965</v>
      </c>
      <c r="K240" s="11">
        <v>141.8222771408183</v>
      </c>
      <c r="L240" s="11">
        <v>229.69609834053992</v>
      </c>
      <c r="M240" s="1">
        <v>41.3</v>
      </c>
      <c r="N240" s="8">
        <v>54</v>
      </c>
      <c r="O240" s="8" t="s">
        <v>425</v>
      </c>
      <c r="P240" s="12">
        <v>0.15763888888888888</v>
      </c>
      <c r="Q240" s="12">
        <f t="shared" si="95"/>
        <v>0.54578703703703701</v>
      </c>
      <c r="R240" s="8">
        <v>11963.5</v>
      </c>
      <c r="S240" s="8">
        <v>0</v>
      </c>
      <c r="T240" s="13">
        <v>50</v>
      </c>
      <c r="U240" s="14">
        <v>0.22605163036285297</v>
      </c>
      <c r="V240" s="14">
        <v>0.62713325124726915</v>
      </c>
      <c r="W240" s="14">
        <v>47.710500541836339</v>
      </c>
      <c r="X240" s="15">
        <v>24.634706497192383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t="e">
        <v>#DIV/0!</v>
      </c>
      <c r="AG240">
        <v>0.47910088324441091</v>
      </c>
      <c r="AH240">
        <v>0.25422515021167608</v>
      </c>
      <c r="AI240" s="8">
        <v>-1</v>
      </c>
      <c r="AJ240" s="8">
        <v>0.87</v>
      </c>
      <c r="AK240" s="8">
        <v>0.92</v>
      </c>
      <c r="AL240" s="8">
        <v>9.9839849472045898</v>
      </c>
      <c r="AM240">
        <v>0.87499199247360226</v>
      </c>
      <c r="AN240">
        <v>7.7750955897177198E-4</v>
      </c>
      <c r="AO240">
        <v>0.53062968385717713</v>
      </c>
      <c r="AP240">
        <v>1.9197575266175957</v>
      </c>
      <c r="AQ240">
        <v>-1</v>
      </c>
      <c r="AR240" s="8">
        <v>1804.1019287109375</v>
      </c>
      <c r="AS240" s="8">
        <v>0.5</v>
      </c>
      <c r="AT240">
        <v>200.65670035455503</v>
      </c>
      <c r="AU240">
        <v>5.8252268693570466</v>
      </c>
      <c r="AV240">
        <v>0.97295736014892187</v>
      </c>
      <c r="AW240">
        <v>24.634706497192383</v>
      </c>
      <c r="AX240" s="8">
        <v>2</v>
      </c>
      <c r="AY240">
        <v>4.644859790802002</v>
      </c>
      <c r="AZ240" s="8">
        <v>1</v>
      </c>
      <c r="BA240">
        <v>9.2897195816040039</v>
      </c>
      <c r="BB240" s="8">
        <v>24.699855804443359</v>
      </c>
      <c r="BC240" s="8">
        <v>24.634706497192383</v>
      </c>
      <c r="BD240" s="8">
        <v>25.017108917236328</v>
      </c>
      <c r="BE240" s="8">
        <v>49.373279571533203</v>
      </c>
      <c r="BF240" s="8">
        <v>49.081390380859375</v>
      </c>
      <c r="BG240" s="8">
        <v>17.971969604492187</v>
      </c>
      <c r="BH240" s="8">
        <v>21.222671508789063</v>
      </c>
      <c r="BI240" s="8">
        <v>57.973064422607422</v>
      </c>
      <c r="BJ240" s="8">
        <v>68.459014892578125</v>
      </c>
      <c r="BK240" s="8">
        <v>350.79193115234375</v>
      </c>
      <c r="BL240" s="8">
        <v>1802.1832275390625</v>
      </c>
      <c r="BM240" s="8">
        <v>0.21342016756534576</v>
      </c>
      <c r="BN240" s="8">
        <v>100.747314453125</v>
      </c>
      <c r="BO240" s="8">
        <v>-0.52481269836425781</v>
      </c>
      <c r="BP240" s="8">
        <v>0.2111208438873291</v>
      </c>
      <c r="BQ240" s="8">
        <v>0.25</v>
      </c>
      <c r="BR240" s="8">
        <v>-1.355140209197998</v>
      </c>
      <c r="BS240" s="8">
        <v>7.355140209197998</v>
      </c>
      <c r="BT240" s="8">
        <v>1</v>
      </c>
      <c r="BU240" s="8">
        <v>0</v>
      </c>
      <c r="BV240" s="8">
        <v>0.15999999642372131</v>
      </c>
      <c r="BW240" s="8">
        <v>111115</v>
      </c>
      <c r="BX240">
        <v>1.7539596557617185</v>
      </c>
      <c r="BY240">
        <v>5.8252268693570466E-3</v>
      </c>
      <c r="BZ240">
        <v>297.78470649719236</v>
      </c>
      <c r="CA240">
        <v>297.84985580444334</v>
      </c>
      <c r="CB240">
        <v>288.34930996114053</v>
      </c>
      <c r="CC240">
        <v>0.12872927290532438</v>
      </c>
      <c r="CD240">
        <v>3.1110845201802704</v>
      </c>
      <c r="CE240">
        <v>30.880073946068048</v>
      </c>
      <c r="CF240">
        <v>9.6574024372789857</v>
      </c>
      <c r="CG240">
        <v>24.667281150817871</v>
      </c>
      <c r="CH240">
        <v>3.1171482574177785</v>
      </c>
      <c r="CI240">
        <v>0.58747388335616668</v>
      </c>
      <c r="CJ240">
        <v>2.1381271600313485</v>
      </c>
      <c r="CK240">
        <v>0.97902109738642995</v>
      </c>
      <c r="CL240">
        <v>0.37053961432396232</v>
      </c>
      <c r="CM240">
        <v>4.8067048008043765</v>
      </c>
      <c r="CN240">
        <v>0.97206905044080305</v>
      </c>
      <c r="CO240">
        <v>69.920218008463138</v>
      </c>
      <c r="CP240">
        <v>49.048540121138494</v>
      </c>
      <c r="CQ240">
        <v>3.2224362309465479E-3</v>
      </c>
      <c r="CR240">
        <v>0</v>
      </c>
      <c r="CS240">
        <v>1576.8958930669116</v>
      </c>
      <c r="CT240">
        <v>478.56201171875</v>
      </c>
      <c r="CU240">
        <v>0.25422515021167608</v>
      </c>
      <c r="CV240" t="e">
        <v>#DIV/0!</v>
      </c>
    </row>
    <row r="241" spans="1:100" x14ac:dyDescent="0.3">
      <c r="A241" s="4" t="str">
        <f>VLOOKUP(B241,ListCodeMtrx!A$1:B$91,2,TRUE)</f>
        <v>M61</v>
      </c>
      <c r="B241">
        <v>61</v>
      </c>
      <c r="C241" s="10">
        <v>19</v>
      </c>
      <c r="D241" s="10">
        <v>3</v>
      </c>
      <c r="E241" s="10">
        <v>1</v>
      </c>
      <c r="F241" s="1">
        <v>69</v>
      </c>
      <c r="G241" s="3">
        <v>41313</v>
      </c>
      <c r="H241" s="11">
        <v>2</v>
      </c>
      <c r="I241" s="11">
        <v>145.02541707515743</v>
      </c>
      <c r="J241" s="11">
        <v>1.4896003586112965</v>
      </c>
      <c r="K241" s="11">
        <v>141.8222771408183</v>
      </c>
      <c r="L241" s="11">
        <v>229.69609834053992</v>
      </c>
      <c r="M241" s="1">
        <v>41.3</v>
      </c>
      <c r="N241" s="8">
        <v>55</v>
      </c>
      <c r="O241" s="8" t="s">
        <v>426</v>
      </c>
      <c r="P241" s="12">
        <v>0.15763888888888888</v>
      </c>
      <c r="Q241" s="12">
        <f t="shared" si="95"/>
        <v>0.54752314814814818</v>
      </c>
      <c r="R241" s="8">
        <v>12113.5</v>
      </c>
      <c r="S241" s="8">
        <v>0</v>
      </c>
      <c r="T241" s="13">
        <v>150</v>
      </c>
      <c r="U241" s="14">
        <v>11.313049775584933</v>
      </c>
      <c r="V241" s="14">
        <v>0.62133680872872854</v>
      </c>
      <c r="W241" s="14">
        <v>110.58802714302266</v>
      </c>
      <c r="X241" s="15">
        <v>24.869760513305664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t="e">
        <v>#DIV/0!</v>
      </c>
      <c r="AG241">
        <v>0.47910088324441091</v>
      </c>
      <c r="AH241">
        <v>0.25422515021167608</v>
      </c>
      <c r="AI241" s="8">
        <v>-1</v>
      </c>
      <c r="AJ241" s="8">
        <v>0.87</v>
      </c>
      <c r="AK241" s="8">
        <v>0.92</v>
      </c>
      <c r="AL241" s="8">
        <v>9.9839849472045898</v>
      </c>
      <c r="AM241">
        <v>0.87499199247360226</v>
      </c>
      <c r="AN241">
        <v>7.8168307729530005E-3</v>
      </c>
      <c r="AO241">
        <v>0.53062968385717713</v>
      </c>
      <c r="AP241">
        <v>1.9197575266175957</v>
      </c>
      <c r="AQ241">
        <v>-1</v>
      </c>
      <c r="AR241" s="8">
        <v>1804.1019287109375</v>
      </c>
      <c r="AS241" s="8">
        <v>0.5</v>
      </c>
      <c r="AT241">
        <v>200.65670035455503</v>
      </c>
      <c r="AU241">
        <v>5.848300650201125</v>
      </c>
      <c r="AV241">
        <v>0.98496567361782672</v>
      </c>
      <c r="AW241">
        <v>24.869760513305664</v>
      </c>
      <c r="AX241" s="8">
        <v>2</v>
      </c>
      <c r="AY241">
        <v>4.644859790802002</v>
      </c>
      <c r="AZ241" s="8">
        <v>1</v>
      </c>
      <c r="BA241">
        <v>9.2897195816040039</v>
      </c>
      <c r="BB241" s="8">
        <v>24.798944473266602</v>
      </c>
      <c r="BC241" s="8">
        <v>24.869760513305664</v>
      </c>
      <c r="BD241" s="8">
        <v>25.017372131347656</v>
      </c>
      <c r="BE241" s="8">
        <v>150.33879089355469</v>
      </c>
      <c r="BF241" s="8">
        <v>143.41070556640625</v>
      </c>
      <c r="BG241" s="8">
        <v>18.277627944946289</v>
      </c>
      <c r="BH241" s="8">
        <v>21.54010009765625</v>
      </c>
      <c r="BI241" s="8">
        <v>58.611072540283203</v>
      </c>
      <c r="BJ241" s="8">
        <v>69.0728759765625</v>
      </c>
      <c r="BK241" s="8">
        <v>350.79702758789062</v>
      </c>
      <c r="BL241" s="8">
        <v>1800.2418212890625</v>
      </c>
      <c r="BM241" s="8">
        <v>0.21240918338298798</v>
      </c>
      <c r="BN241" s="8">
        <v>100.74726104736328</v>
      </c>
      <c r="BO241" s="8">
        <v>-0.22429084777832031</v>
      </c>
      <c r="BP241" s="8">
        <v>0.21010422706604004</v>
      </c>
      <c r="BQ241" s="8">
        <v>0.5</v>
      </c>
      <c r="BR241" s="8">
        <v>-1.355140209197998</v>
      </c>
      <c r="BS241" s="8">
        <v>7.355140209197998</v>
      </c>
      <c r="BT241" s="8">
        <v>1</v>
      </c>
      <c r="BU241" s="8">
        <v>0</v>
      </c>
      <c r="BV241" s="8">
        <v>0.15999999642372131</v>
      </c>
      <c r="BW241" s="8">
        <v>111115</v>
      </c>
      <c r="BX241">
        <v>1.7539851379394529</v>
      </c>
      <c r="BY241">
        <v>5.8483006502011246E-3</v>
      </c>
      <c r="BZ241">
        <v>298.01976051330564</v>
      </c>
      <c r="CA241">
        <v>297.94894447326658</v>
      </c>
      <c r="CB241">
        <v>288.03868496808354</v>
      </c>
      <c r="CC241">
        <v>0.11721360690696447</v>
      </c>
      <c r="CD241">
        <v>3.1550717611427364</v>
      </c>
      <c r="CE241">
        <v>31.316700110184382</v>
      </c>
      <c r="CF241">
        <v>9.7766000125281316</v>
      </c>
      <c r="CG241">
        <v>24.834352493286133</v>
      </c>
      <c r="CH241">
        <v>3.1484110486235872</v>
      </c>
      <c r="CI241">
        <v>0.5823844090372321</v>
      </c>
      <c r="CJ241">
        <v>2.1701060875249096</v>
      </c>
      <c r="CK241">
        <v>0.97830496109867759</v>
      </c>
      <c r="CL241">
        <v>0.36730031891070608</v>
      </c>
      <c r="CM241">
        <v>11.141440839290999</v>
      </c>
      <c r="CN241">
        <v>0.77112811561905981</v>
      </c>
      <c r="CO241">
        <v>69.94431608276679</v>
      </c>
      <c r="CP241">
        <v>141.76667131296298</v>
      </c>
      <c r="CQ241">
        <v>5.5815906660935499E-2</v>
      </c>
      <c r="CR241">
        <v>0</v>
      </c>
      <c r="CS241">
        <v>1575.1971781440234</v>
      </c>
      <c r="CT241">
        <v>478.56201171875</v>
      </c>
      <c r="CU241">
        <v>0.25422515021167608</v>
      </c>
      <c r="CV241" t="e">
        <v>#DIV/0!</v>
      </c>
    </row>
    <row r="242" spans="1:100" hidden="1" x14ac:dyDescent="0.3">
      <c r="A242" s="4" t="str">
        <f>VLOOKUP(B242,ListCodeMtrx!A$1:B$91,2,TRUE)</f>
        <v>M61</v>
      </c>
      <c r="B242">
        <v>61</v>
      </c>
      <c r="C242" s="10">
        <v>19</v>
      </c>
      <c r="D242" s="10">
        <v>3</v>
      </c>
      <c r="E242" s="10">
        <v>1</v>
      </c>
      <c r="F242" s="1">
        <v>69</v>
      </c>
      <c r="G242" s="3">
        <v>41313</v>
      </c>
      <c r="H242" s="11">
        <v>2</v>
      </c>
      <c r="I242" s="11">
        <v>145.02541707515743</v>
      </c>
      <c r="J242" s="11">
        <v>1.4896003586112965</v>
      </c>
      <c r="K242" s="11">
        <v>141.8222771408183</v>
      </c>
      <c r="L242" s="11">
        <v>229.69609834053992</v>
      </c>
      <c r="M242" s="1">
        <v>41.3</v>
      </c>
      <c r="N242" s="8">
        <v>56</v>
      </c>
      <c r="O242" s="8" t="s">
        <v>427</v>
      </c>
      <c r="P242" s="12">
        <v>0.15763888888888888</v>
      </c>
      <c r="Q242" s="12">
        <f t="shared" si="95"/>
        <v>0.54995370370370378</v>
      </c>
      <c r="R242" s="8">
        <v>12323.5</v>
      </c>
      <c r="S242" s="8">
        <v>0</v>
      </c>
      <c r="T242" s="13" t="s">
        <v>192</v>
      </c>
      <c r="U242" s="14">
        <v>32.845962983194312</v>
      </c>
      <c r="V242" s="14">
        <v>0.60557282790673883</v>
      </c>
      <c r="W242" s="14">
        <v>282.94449799545879</v>
      </c>
      <c r="X242" s="15">
        <v>24.984718322753906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t="e">
        <v>#DIV/0!</v>
      </c>
      <c r="AG242">
        <v>0.47910088324441091</v>
      </c>
      <c r="AH242">
        <v>0.25422515021167608</v>
      </c>
      <c r="AI242" s="8">
        <v>-1</v>
      </c>
      <c r="AJ242" s="8">
        <v>0.87</v>
      </c>
      <c r="AK242" s="8">
        <v>0.92</v>
      </c>
      <c r="AL242" s="8">
        <v>9.9839849472045898</v>
      </c>
      <c r="AM242">
        <v>0.87499199247360226</v>
      </c>
      <c r="AN242">
        <v>2.1494883519128392E-2</v>
      </c>
      <c r="AO242">
        <v>0.53062968385717713</v>
      </c>
      <c r="AP242">
        <v>1.9197575266175957</v>
      </c>
      <c r="AQ242">
        <v>-1</v>
      </c>
      <c r="AR242" s="8">
        <v>1804.1019287109375</v>
      </c>
      <c r="AS242" s="8">
        <v>0.5</v>
      </c>
      <c r="AT242">
        <v>200.65670035455503</v>
      </c>
      <c r="AU242">
        <v>5.7450030350553112</v>
      </c>
      <c r="AV242">
        <v>0.99092955582369413</v>
      </c>
      <c r="AW242">
        <v>24.984718322753906</v>
      </c>
      <c r="AX242" s="8">
        <v>2</v>
      </c>
      <c r="AY242">
        <v>4.644859790802002</v>
      </c>
      <c r="AZ242" s="8">
        <v>1</v>
      </c>
      <c r="BA242">
        <v>9.2897195816040039</v>
      </c>
      <c r="BB242" s="8">
        <v>24.839000701904297</v>
      </c>
      <c r="BC242" s="8">
        <v>24.984718322753906</v>
      </c>
      <c r="BD242" s="8">
        <v>25.011001586914063</v>
      </c>
      <c r="BE242" s="8">
        <v>399.85592651367187</v>
      </c>
      <c r="BF242" s="8">
        <v>379.88296508789062</v>
      </c>
      <c r="BG242" s="8">
        <v>18.492938995361328</v>
      </c>
      <c r="BH242" s="8">
        <v>21.697626113891602</v>
      </c>
      <c r="BI242" s="8">
        <v>59.156513214111328</v>
      </c>
      <c r="BJ242" s="8">
        <v>69.407890319824219</v>
      </c>
      <c r="BK242" s="8">
        <v>350.75811767578125</v>
      </c>
      <c r="BL242" s="8">
        <v>1799.565673828125</v>
      </c>
      <c r="BM242" s="8">
        <v>0.29737424850463867</v>
      </c>
      <c r="BN242" s="8">
        <v>100.74153900146484</v>
      </c>
      <c r="BO242" s="8">
        <v>0.33637809753417969</v>
      </c>
      <c r="BP242" s="8">
        <v>0.2064363956451416</v>
      </c>
      <c r="BQ242" s="8">
        <v>0.25</v>
      </c>
      <c r="BR242" s="8">
        <v>-1.355140209197998</v>
      </c>
      <c r="BS242" s="8">
        <v>7.355140209197998</v>
      </c>
      <c r="BT242" s="8">
        <v>1</v>
      </c>
      <c r="BU242" s="8">
        <v>0</v>
      </c>
      <c r="BV242" s="8">
        <v>0.15999999642372131</v>
      </c>
      <c r="BW242" s="8">
        <v>111115</v>
      </c>
      <c r="BX242">
        <v>1.753790588378906</v>
      </c>
      <c r="BY242">
        <v>5.7450030350553113E-3</v>
      </c>
      <c r="BZ242">
        <v>298.13471832275388</v>
      </c>
      <c r="CA242">
        <v>297.98900070190427</v>
      </c>
      <c r="CB242">
        <v>287.93050137675164</v>
      </c>
      <c r="CC242">
        <v>0.13156564378427621</v>
      </c>
      <c r="CD242">
        <v>3.1767818032155071</v>
      </c>
      <c r="CE242">
        <v>31.533981262379907</v>
      </c>
      <c r="CF242">
        <v>9.8363551484883054</v>
      </c>
      <c r="CG242">
        <v>24.911859512329102</v>
      </c>
      <c r="CH242">
        <v>3.1630071571535217</v>
      </c>
      <c r="CI242">
        <v>0.56851293773649003</v>
      </c>
      <c r="CJ242">
        <v>2.1858522473918129</v>
      </c>
      <c r="CK242">
        <v>0.97715490976170871</v>
      </c>
      <c r="CL242">
        <v>0.35847416324033493</v>
      </c>
      <c r="CM242">
        <v>28.504264180059405</v>
      </c>
      <c r="CN242">
        <v>0.74482017884112306</v>
      </c>
      <c r="CO242">
        <v>69.915342118081441</v>
      </c>
      <c r="CP242">
        <v>375.10972627935644</v>
      </c>
      <c r="CQ242">
        <v>6.1220399746650077E-2</v>
      </c>
      <c r="CR242">
        <v>0</v>
      </c>
      <c r="CS242">
        <v>1574.6055545299716</v>
      </c>
      <c r="CT242">
        <v>478.56201171875</v>
      </c>
      <c r="CU242">
        <v>0.25422515021167608</v>
      </c>
      <c r="CV242" t="e">
        <v>#DIV/0!</v>
      </c>
    </row>
    <row r="243" spans="1:100" x14ac:dyDescent="0.3">
      <c r="A243" s="4" t="str">
        <f>VLOOKUP(B243,ListCodeMtrx!A$1:B$91,2,TRUE)</f>
        <v>M61</v>
      </c>
      <c r="B243">
        <v>61</v>
      </c>
      <c r="C243" s="10">
        <v>19</v>
      </c>
      <c r="D243" s="10">
        <v>3</v>
      </c>
      <c r="E243" s="10">
        <v>1</v>
      </c>
      <c r="F243" s="1">
        <v>69</v>
      </c>
      <c r="G243" s="3">
        <v>41313</v>
      </c>
      <c r="H243" s="11">
        <v>2</v>
      </c>
      <c r="I243" s="11">
        <v>145.02541707515743</v>
      </c>
      <c r="J243" s="11">
        <v>1.4896003586112965</v>
      </c>
      <c r="K243" s="11">
        <v>141.8222771408183</v>
      </c>
      <c r="L243" s="11">
        <v>229.69609834053992</v>
      </c>
      <c r="M243" s="1">
        <v>41.3</v>
      </c>
      <c r="N243" s="8">
        <v>57</v>
      </c>
      <c r="O243" s="8" t="s">
        <v>428</v>
      </c>
      <c r="P243" s="12">
        <v>0.15763888888888888</v>
      </c>
      <c r="Q243" s="12">
        <f t="shared" si="95"/>
        <v>0.55238425925925927</v>
      </c>
      <c r="R243" s="8">
        <v>12534</v>
      </c>
      <c r="S243" s="8">
        <v>0</v>
      </c>
      <c r="T243" s="13">
        <v>800</v>
      </c>
      <c r="U243" s="14">
        <v>46.770099089812611</v>
      </c>
      <c r="V243" s="14">
        <v>0.56678060016020637</v>
      </c>
      <c r="W243" s="14">
        <v>620.33442419495782</v>
      </c>
      <c r="X243" s="15">
        <v>24.821062088012695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t="e">
        <v>#DIV/0!</v>
      </c>
      <c r="AG243">
        <v>0.47910088324441091</v>
      </c>
      <c r="AH243">
        <v>0.25422515021167608</v>
      </c>
      <c r="AI243" s="8">
        <v>-1</v>
      </c>
      <c r="AJ243" s="8">
        <v>0.87</v>
      </c>
      <c r="AK243" s="8">
        <v>0.92</v>
      </c>
      <c r="AL243" s="8">
        <v>9.9839849472045898</v>
      </c>
      <c r="AM243">
        <v>0.87499199247360226</v>
      </c>
      <c r="AN243">
        <v>3.0308970339256145E-2</v>
      </c>
      <c r="AO243">
        <v>0.53062968385717713</v>
      </c>
      <c r="AP243">
        <v>1.9197575266175957</v>
      </c>
      <c r="AQ243">
        <v>-1</v>
      </c>
      <c r="AR243" s="8">
        <v>1804.1019287109375</v>
      </c>
      <c r="AS243" s="8">
        <v>0.5</v>
      </c>
      <c r="AT243">
        <v>200.65670035455503</v>
      </c>
      <c r="AU243">
        <v>5.3605570612661104</v>
      </c>
      <c r="AV243">
        <v>0.98422868820823517</v>
      </c>
      <c r="AW243">
        <v>24.821062088012695</v>
      </c>
      <c r="AX243" s="8">
        <v>2</v>
      </c>
      <c r="AY243">
        <v>4.644859790802002</v>
      </c>
      <c r="AZ243" s="8">
        <v>1</v>
      </c>
      <c r="BA243">
        <v>9.2897195816040039</v>
      </c>
      <c r="BB243" s="8">
        <v>24.747201919555664</v>
      </c>
      <c r="BC243" s="8">
        <v>24.821062088012695</v>
      </c>
      <c r="BD243" s="8">
        <v>25.010995864868164</v>
      </c>
      <c r="BE243" s="8">
        <v>799.35400390625</v>
      </c>
      <c r="BF243" s="8">
        <v>770.333984375</v>
      </c>
      <c r="BG243" s="8">
        <v>18.468662261962891</v>
      </c>
      <c r="BH243" s="8">
        <v>21.459362030029297</v>
      </c>
      <c r="BI243" s="8">
        <v>59.399085998535156</v>
      </c>
      <c r="BJ243" s="8">
        <v>69.017807006835937</v>
      </c>
      <c r="BK243" s="8">
        <v>350.78900146484375</v>
      </c>
      <c r="BL243" s="8">
        <v>1801.278564453125</v>
      </c>
      <c r="BM243" s="8">
        <v>0.23971949517726898</v>
      </c>
      <c r="BN243" s="8">
        <v>100.73390960693359</v>
      </c>
      <c r="BO243" s="8">
        <v>0.33906364440917969</v>
      </c>
      <c r="BP243" s="8">
        <v>0.19126152992248535</v>
      </c>
      <c r="BQ243" s="8">
        <v>0.25</v>
      </c>
      <c r="BR243" s="8">
        <v>-1.355140209197998</v>
      </c>
      <c r="BS243" s="8">
        <v>7.355140209197998</v>
      </c>
      <c r="BT243" s="8">
        <v>1</v>
      </c>
      <c r="BU243" s="8">
        <v>0</v>
      </c>
      <c r="BV243" s="8">
        <v>0.15999999642372131</v>
      </c>
      <c r="BW243" s="8">
        <v>111115</v>
      </c>
      <c r="BX243">
        <v>1.7539450073242184</v>
      </c>
      <c r="BY243">
        <v>5.3605570612661104E-3</v>
      </c>
      <c r="BZ243">
        <v>297.97106208801267</v>
      </c>
      <c r="CA243">
        <v>297.89720191955564</v>
      </c>
      <c r="CB243">
        <v>288.20456387062586</v>
      </c>
      <c r="CC243">
        <v>0.20372999847814835</v>
      </c>
      <c r="CD243">
        <v>3.1459141231636694</v>
      </c>
      <c r="CE243">
        <v>31.229941689338876</v>
      </c>
      <c r="CF243">
        <v>9.7705796593095791</v>
      </c>
      <c r="CG243">
        <v>24.78413200378418</v>
      </c>
      <c r="CH243">
        <v>3.1389849933725817</v>
      </c>
      <c r="CI243">
        <v>0.53418888476488802</v>
      </c>
      <c r="CJ243">
        <v>2.1616854349554342</v>
      </c>
      <c r="CK243">
        <v>0.97729955841714755</v>
      </c>
      <c r="CL243">
        <v>0.33665083889526737</v>
      </c>
      <c r="CM243">
        <v>62.48871181292408</v>
      </c>
      <c r="CN243">
        <v>0.80527983547065984</v>
      </c>
      <c r="CO243">
        <v>69.71526532176911</v>
      </c>
      <c r="CP243">
        <v>763.53726320202941</v>
      </c>
      <c r="CQ243">
        <v>4.2703742493167322E-2</v>
      </c>
      <c r="CR243">
        <v>0</v>
      </c>
      <c r="CS243">
        <v>1576.1043201108298</v>
      </c>
      <c r="CT243">
        <v>478.56201171875</v>
      </c>
      <c r="CU243">
        <v>0.25422515021167608</v>
      </c>
      <c r="CV243" t="e">
        <v>#DIV/0!</v>
      </c>
    </row>
    <row r="244" spans="1:100" s="25" customFormat="1" x14ac:dyDescent="0.3">
      <c r="A244" s="4" t="str">
        <f>VLOOKUP(B244,ListCodeMtrx!A$1:B$91,2,TRUE)</f>
        <v>M61</v>
      </c>
      <c r="B244" s="5">
        <v>61</v>
      </c>
      <c r="C244" s="10">
        <v>19</v>
      </c>
      <c r="D244" s="10">
        <v>3</v>
      </c>
      <c r="E244" s="10">
        <v>1</v>
      </c>
      <c r="F244" s="1">
        <v>69</v>
      </c>
      <c r="G244" s="17">
        <v>41313</v>
      </c>
      <c r="H244" s="11">
        <v>2</v>
      </c>
      <c r="I244" s="11">
        <v>145.02541707515743</v>
      </c>
      <c r="J244" s="11">
        <v>1.4896003586112965</v>
      </c>
      <c r="K244" s="11">
        <v>141.8222771408183</v>
      </c>
      <c r="L244" s="11">
        <v>229.69609834053992</v>
      </c>
      <c r="M244" s="1">
        <v>41.3</v>
      </c>
      <c r="N244" s="19">
        <v>58</v>
      </c>
      <c r="O244" s="19" t="s">
        <v>429</v>
      </c>
      <c r="P244" s="12">
        <v>0.15763888888888888</v>
      </c>
      <c r="Q244" s="12">
        <f t="shared" si="95"/>
        <v>0.5532407407407407</v>
      </c>
      <c r="R244" s="19">
        <v>12598</v>
      </c>
      <c r="S244" s="19">
        <v>0</v>
      </c>
      <c r="T244" s="21">
        <v>400</v>
      </c>
      <c r="U244" s="5">
        <v>28.994693490527862</v>
      </c>
      <c r="V244" s="5">
        <v>0.54362572434553824</v>
      </c>
      <c r="W244" s="5">
        <v>287.12956413817938</v>
      </c>
      <c r="X244" s="5">
        <v>24.88484001159668</v>
      </c>
      <c r="Y244" s="19">
        <v>9</v>
      </c>
      <c r="Z244" s="19">
        <v>9</v>
      </c>
      <c r="AA244" s="19">
        <v>0</v>
      </c>
      <c r="AB244" s="19">
        <v>0</v>
      </c>
      <c r="AC244" s="19">
        <v>525.31689453125</v>
      </c>
      <c r="AD244" s="19">
        <v>987.750732421875</v>
      </c>
      <c r="AE244" s="19">
        <v>753.682861328125</v>
      </c>
      <c r="AF244" s="5" t="e">
        <v>#DIV/0!</v>
      </c>
      <c r="AG244" s="5">
        <v>0.46816855985191658</v>
      </c>
      <c r="AH244" s="5">
        <v>0.23697058722481212</v>
      </c>
      <c r="AI244" s="19">
        <v>-1</v>
      </c>
      <c r="AJ244" s="19">
        <v>0.87</v>
      </c>
      <c r="AK244" s="19">
        <v>0.92</v>
      </c>
      <c r="AL244" s="19">
        <v>9.9839849472045898</v>
      </c>
      <c r="AM244" s="5">
        <v>0.87499199247360226</v>
      </c>
      <c r="AN244" s="5">
        <v>1.902719130837888E-2</v>
      </c>
      <c r="AO244" s="5">
        <v>0.50616510279922855</v>
      </c>
      <c r="AP244" s="5">
        <v>1.8802950042245705</v>
      </c>
      <c r="AQ244" s="5">
        <v>-1</v>
      </c>
      <c r="AR244" s="19">
        <v>1801.6302490234375</v>
      </c>
      <c r="AS244" s="19">
        <v>0.5</v>
      </c>
      <c r="AT244" s="5">
        <v>186.78164356681995</v>
      </c>
      <c r="AU244" s="5">
        <v>5.2533744417127988</v>
      </c>
      <c r="AV244" s="5">
        <v>1.0032225445432688</v>
      </c>
      <c r="AW244" s="5">
        <v>24.88484001159668</v>
      </c>
      <c r="AX244" s="19">
        <v>2</v>
      </c>
      <c r="AY244" s="5">
        <v>4.644859790802002</v>
      </c>
      <c r="AZ244" s="19">
        <v>1</v>
      </c>
      <c r="BA244" s="5">
        <v>9.2897195816040039</v>
      </c>
      <c r="BB244" s="19">
        <v>24.725246429443359</v>
      </c>
      <c r="BC244" s="19">
        <v>24.88484001159668</v>
      </c>
      <c r="BD244" s="19">
        <v>25.010150909423828</v>
      </c>
      <c r="BE244" s="19">
        <v>399.85494995117187</v>
      </c>
      <c r="BF244" s="19">
        <v>382.17636108398437</v>
      </c>
      <c r="BG244" s="19">
        <v>18.458806991577148</v>
      </c>
      <c r="BH244" s="19">
        <v>21.390375137329102</v>
      </c>
      <c r="BI244" s="19">
        <v>59.444026947021484</v>
      </c>
      <c r="BJ244" s="19">
        <v>68.884727478027344</v>
      </c>
      <c r="BK244" s="19">
        <v>350.73397827148437</v>
      </c>
      <c r="BL244" s="19">
        <v>1801.6302490234375</v>
      </c>
      <c r="BM244" s="19">
        <v>0.22926506400108337</v>
      </c>
      <c r="BN244" s="19">
        <v>100.73173522949219</v>
      </c>
      <c r="BO244" s="19">
        <v>0.33906364440917969</v>
      </c>
      <c r="BP244" s="19">
        <v>0.19126152992248535</v>
      </c>
      <c r="BQ244" s="19">
        <v>0.25</v>
      </c>
      <c r="BR244" s="19">
        <v>-1.355140209197998</v>
      </c>
      <c r="BS244" s="19">
        <v>7.355140209197998</v>
      </c>
      <c r="BT244" s="19">
        <v>1</v>
      </c>
      <c r="BU244" s="19">
        <v>0</v>
      </c>
      <c r="BV244" s="19">
        <v>0.15999999642372131</v>
      </c>
      <c r="BW244" s="19">
        <v>111115</v>
      </c>
      <c r="BX244" s="5">
        <v>1.7536698913574218</v>
      </c>
      <c r="BY244" s="5">
        <v>5.253374441712799E-3</v>
      </c>
      <c r="BZ244" s="5">
        <v>298.03484001159666</v>
      </c>
      <c r="CA244" s="5">
        <v>297.87524642944334</v>
      </c>
      <c r="CB244" s="5">
        <v>288.26083340061814</v>
      </c>
      <c r="CC244" s="5">
        <v>0.21893713835604725</v>
      </c>
      <c r="CD244" s="5">
        <v>3.1579121493362163</v>
      </c>
      <c r="CE244" s="5">
        <v>31.349724514739069</v>
      </c>
      <c r="CF244" s="5">
        <v>9.9593493774099677</v>
      </c>
      <c r="CG244" s="5">
        <v>24.80504322052002</v>
      </c>
      <c r="CH244" s="5">
        <v>3.142906890002847</v>
      </c>
      <c r="CI244" s="5">
        <v>0.51357197163216561</v>
      </c>
      <c r="CJ244" s="5">
        <v>2.1546896047929476</v>
      </c>
      <c r="CK244" s="5">
        <v>0.98821728520989938</v>
      </c>
      <c r="CL244" s="5">
        <v>0.32355378402375196</v>
      </c>
      <c r="CM244" s="5">
        <v>28.92305923132658</v>
      </c>
      <c r="CN244" s="5">
        <v>0.75130121424512131</v>
      </c>
      <c r="CO244" s="5">
        <v>69.174890451906279</v>
      </c>
      <c r="CP244" s="5">
        <v>377.96279619988115</v>
      </c>
      <c r="CQ244" s="5">
        <v>5.3066195034528515E-2</v>
      </c>
      <c r="CR244" s="5">
        <v>0</v>
      </c>
      <c r="CS244" s="5">
        <v>1576.4120412937298</v>
      </c>
      <c r="CT244" s="5">
        <v>462.433837890625</v>
      </c>
      <c r="CU244" s="5">
        <v>0.23697058722481212</v>
      </c>
      <c r="CV244" s="5" t="e">
        <v>#DIV/0!</v>
      </c>
    </row>
    <row r="245" spans="1:100" hidden="1" x14ac:dyDescent="0.3">
      <c r="A245" s="4" t="str">
        <f>VLOOKUP(B245,ListCodeMtrx!A$1:B$91,2,TRUE)</f>
        <v>M71</v>
      </c>
      <c r="B245">
        <v>71</v>
      </c>
      <c r="C245" s="10">
        <v>21</v>
      </c>
      <c r="D245" s="10">
        <v>3</v>
      </c>
      <c r="E245" s="10">
        <v>3</v>
      </c>
      <c r="F245" s="1">
        <v>69</v>
      </c>
      <c r="G245" s="3">
        <v>41313</v>
      </c>
      <c r="H245" s="11">
        <v>2</v>
      </c>
      <c r="I245" s="11">
        <v>147.16834270193027</v>
      </c>
      <c r="J245" s="11">
        <v>2.1938622809539443</v>
      </c>
      <c r="K245" s="11">
        <v>144.04538572055336</v>
      </c>
      <c r="L245" s="11">
        <v>230.13844751962108</v>
      </c>
      <c r="M245" s="1">
        <v>45.2</v>
      </c>
      <c r="N245" s="8">
        <v>59</v>
      </c>
      <c r="O245" s="8" t="s">
        <v>430</v>
      </c>
      <c r="P245" s="12">
        <v>0.15763888888888888</v>
      </c>
      <c r="Q245" s="12">
        <f t="shared" si="95"/>
        <v>0.55747685185185181</v>
      </c>
      <c r="R245" s="8">
        <v>12973.5</v>
      </c>
      <c r="S245" s="8">
        <v>0</v>
      </c>
      <c r="T245" s="13" t="s">
        <v>747</v>
      </c>
      <c r="U245">
        <v>30.433528585225893</v>
      </c>
      <c r="V245">
        <v>0.52165427316260615</v>
      </c>
      <c r="W245">
        <v>278.33484244115243</v>
      </c>
      <c r="X245">
        <v>24.623804092407227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t="e">
        <v>#DIV/0!</v>
      </c>
      <c r="AG245">
        <v>0.46816855985191658</v>
      </c>
      <c r="AH245">
        <v>0.23697058722481212</v>
      </c>
      <c r="AI245" s="8">
        <v>-1</v>
      </c>
      <c r="AJ245" s="8">
        <v>0.87</v>
      </c>
      <c r="AK245" s="8">
        <v>0.92</v>
      </c>
      <c r="AL245" s="8">
        <v>10.012383460998535</v>
      </c>
      <c r="AM245">
        <v>0.87500619173049932</v>
      </c>
      <c r="AN245">
        <v>1.9966145892158269E-2</v>
      </c>
      <c r="AO245">
        <v>0.50616510279922855</v>
      </c>
      <c r="AP245">
        <v>1.8802950042245705</v>
      </c>
      <c r="AQ245">
        <v>-1</v>
      </c>
      <c r="AR245" s="8">
        <v>1801.6302490234375</v>
      </c>
      <c r="AS245" s="8">
        <v>0.5</v>
      </c>
      <c r="AT245">
        <v>186.78467463517654</v>
      </c>
      <c r="AU245">
        <v>4.9956835023839981</v>
      </c>
      <c r="AV245">
        <v>0.99236141528575583</v>
      </c>
      <c r="AW245">
        <v>24.623804092407227</v>
      </c>
      <c r="AX245" s="8">
        <v>2</v>
      </c>
      <c r="AY245">
        <v>4.644859790802002</v>
      </c>
      <c r="AZ245" s="8">
        <v>1</v>
      </c>
      <c r="BA245">
        <v>9.2897195816040039</v>
      </c>
      <c r="BB245" s="8">
        <v>24.665372848510742</v>
      </c>
      <c r="BC245" s="8">
        <v>24.623804092407227</v>
      </c>
      <c r="BD245" s="8">
        <v>25.013422012329102</v>
      </c>
      <c r="BE245" s="8">
        <v>399.90301513671875</v>
      </c>
      <c r="BF245" s="8">
        <v>381.46566772460937</v>
      </c>
      <c r="BG245" s="8">
        <v>18.225929260253906</v>
      </c>
      <c r="BH245" s="8">
        <v>21.01423454284668</v>
      </c>
      <c r="BI245" s="8">
        <v>58.901542663574219</v>
      </c>
      <c r="BJ245" s="8">
        <v>67.912628173828125</v>
      </c>
      <c r="BK245" s="8">
        <v>350.80111694335937</v>
      </c>
      <c r="BL245" s="8">
        <v>1799.2344970703125</v>
      </c>
      <c r="BM245" s="8">
        <v>0.24781137704849243</v>
      </c>
      <c r="BN245" s="8">
        <v>100.72676849365234</v>
      </c>
      <c r="BO245" s="8">
        <v>-0.15382575988769531</v>
      </c>
      <c r="BP245" s="8">
        <v>0.20411896705627441</v>
      </c>
      <c r="BQ245" s="8">
        <v>0.25</v>
      </c>
      <c r="BR245" s="8">
        <v>-1.355140209197998</v>
      </c>
      <c r="BS245" s="8">
        <v>7.355140209197998</v>
      </c>
      <c r="BT245" s="8">
        <v>1</v>
      </c>
      <c r="BU245" s="8">
        <v>0</v>
      </c>
      <c r="BV245" s="8">
        <v>0.15999999642372131</v>
      </c>
      <c r="BW245" s="8">
        <v>111115</v>
      </c>
      <c r="BX245">
        <v>1.7540055847167968</v>
      </c>
      <c r="BY245">
        <v>4.995683502383998E-3</v>
      </c>
      <c r="BZ245">
        <v>297.7738040924072</v>
      </c>
      <c r="CA245">
        <v>297.81537284851072</v>
      </c>
      <c r="CB245">
        <v>287.87751309668602</v>
      </c>
      <c r="CC245">
        <v>0.27202929136106024</v>
      </c>
      <c r="CD245">
        <v>3.1090573531543857</v>
      </c>
      <c r="CE245">
        <v>30.866247370482395</v>
      </c>
      <c r="CF245">
        <v>9.8520128276357148</v>
      </c>
      <c r="CG245">
        <v>24.644588470458984</v>
      </c>
      <c r="CH245">
        <v>3.1129229486546541</v>
      </c>
      <c r="CI245">
        <v>0.49391879139043798</v>
      </c>
      <c r="CJ245">
        <v>2.1166959378686299</v>
      </c>
      <c r="CK245">
        <v>0.99622701078602427</v>
      </c>
      <c r="CL245">
        <v>0.3110767877479777</v>
      </c>
      <c r="CM245">
        <v>28.035769238287163</v>
      </c>
      <c r="CN245">
        <v>0.7296458528008084</v>
      </c>
      <c r="CO245">
        <v>68.973819518407467</v>
      </c>
      <c r="CP245">
        <v>377.04300854430278</v>
      </c>
      <c r="CQ245">
        <v>5.567313702619732E-2</v>
      </c>
      <c r="CR245">
        <v>0</v>
      </c>
      <c r="CS245">
        <v>1574.3413253116344</v>
      </c>
      <c r="CT245">
        <v>462.433837890625</v>
      </c>
      <c r="CU245">
        <v>0.23697058722481212</v>
      </c>
      <c r="CV245" t="e">
        <v>#DIV/0!</v>
      </c>
    </row>
    <row r="246" spans="1:100" s="5" customFormat="1" x14ac:dyDescent="0.3">
      <c r="A246" s="4" t="str">
        <f>VLOOKUP(B246,ListCodeMtrx!A$1:B$91,2,TRUE)</f>
        <v>M71</v>
      </c>
      <c r="B246">
        <v>71</v>
      </c>
      <c r="C246" s="10">
        <v>21</v>
      </c>
      <c r="D246" s="10">
        <v>3</v>
      </c>
      <c r="E246" s="10">
        <v>3</v>
      </c>
      <c r="F246" s="1">
        <v>69</v>
      </c>
      <c r="G246" s="3">
        <v>41313</v>
      </c>
      <c r="H246" s="11">
        <v>2</v>
      </c>
      <c r="I246" s="11">
        <v>147.16834270193027</v>
      </c>
      <c r="J246" s="11">
        <v>2.1938622809539443</v>
      </c>
      <c r="K246" s="11">
        <v>144.04538572055336</v>
      </c>
      <c r="L246" s="11">
        <v>230.13844751962108</v>
      </c>
      <c r="M246" s="1">
        <v>45.2</v>
      </c>
      <c r="N246" s="8">
        <v>60</v>
      </c>
      <c r="O246" s="8" t="s">
        <v>431</v>
      </c>
      <c r="P246" s="12">
        <v>0.15763888888888888</v>
      </c>
      <c r="Q246" s="12">
        <f t="shared" si="95"/>
        <v>0.55989583333333337</v>
      </c>
      <c r="R246" s="8">
        <v>13182.5</v>
      </c>
      <c r="S246" s="8">
        <v>0</v>
      </c>
      <c r="T246" s="13">
        <v>50</v>
      </c>
      <c r="U246" s="14">
        <v>-0.11680509039445158</v>
      </c>
      <c r="V246" s="14">
        <v>0.46253886484224033</v>
      </c>
      <c r="W246" s="14">
        <v>49.239859892391962</v>
      </c>
      <c r="X246" s="15">
        <v>24.889738082885742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t="e">
        <v>#DIV/0!</v>
      </c>
      <c r="AG246">
        <v>0.46816855985191658</v>
      </c>
      <c r="AH246">
        <v>0.23697058722481212</v>
      </c>
      <c r="AI246" s="8">
        <v>-1</v>
      </c>
      <c r="AJ246" s="8">
        <v>0.87</v>
      </c>
      <c r="AK246" s="8">
        <v>0.92</v>
      </c>
      <c r="AL246" s="8">
        <v>10.012383460998535</v>
      </c>
      <c r="AM246">
        <v>0.87500619173049932</v>
      </c>
      <c r="AN246">
        <v>5.6100828003388095E-4</v>
      </c>
      <c r="AO246">
        <v>0.50616510279922855</v>
      </c>
      <c r="AP246">
        <v>1.8802950042245705</v>
      </c>
      <c r="AQ246">
        <v>-1</v>
      </c>
      <c r="AR246" s="8">
        <v>1801.6302490234375</v>
      </c>
      <c r="AS246" s="8">
        <v>0.5</v>
      </c>
      <c r="AT246">
        <v>186.78467463517654</v>
      </c>
      <c r="AU246">
        <v>4.7906523092902296</v>
      </c>
      <c r="AV246">
        <v>1.0666792873171058</v>
      </c>
      <c r="AW246">
        <v>24.889738082885742</v>
      </c>
      <c r="AX246" s="8">
        <v>2</v>
      </c>
      <c r="AY246">
        <v>4.644859790802002</v>
      </c>
      <c r="AZ246" s="8">
        <v>1</v>
      </c>
      <c r="BA246">
        <v>9.2897195816040039</v>
      </c>
      <c r="BB246" s="8">
        <v>24.657203674316406</v>
      </c>
      <c r="BC246" s="8">
        <v>24.889738082885742</v>
      </c>
      <c r="BD246" s="8">
        <v>25.012287139892578</v>
      </c>
      <c r="BE246" s="8">
        <v>49.742179870605469</v>
      </c>
      <c r="BF246" s="8">
        <v>49.673103332519531</v>
      </c>
      <c r="BG246" s="8">
        <v>18.095613479614258</v>
      </c>
      <c r="BH246" s="8">
        <v>20.770130157470703</v>
      </c>
      <c r="BI246" s="8">
        <v>58.510292053222656</v>
      </c>
      <c r="BJ246" s="8">
        <v>67.158065795898437</v>
      </c>
      <c r="BK246" s="8">
        <v>350.80355834960937</v>
      </c>
      <c r="BL246" s="8">
        <v>1799.1864013671875</v>
      </c>
      <c r="BM246" s="8">
        <v>0.22050219774246216</v>
      </c>
      <c r="BN246" s="8">
        <v>100.72907257080078</v>
      </c>
      <c r="BO246" s="8">
        <v>-0.47069358825683594</v>
      </c>
      <c r="BP246" s="8">
        <v>0.21567368507385254</v>
      </c>
      <c r="BQ246" s="8">
        <v>0.5</v>
      </c>
      <c r="BR246" s="8">
        <v>-1.355140209197998</v>
      </c>
      <c r="BS246" s="8">
        <v>7.355140209197998</v>
      </c>
      <c r="BT246" s="8">
        <v>1</v>
      </c>
      <c r="BU246" s="8">
        <v>0</v>
      </c>
      <c r="BV246" s="8">
        <v>0.15999999642372131</v>
      </c>
      <c r="BW246" s="8">
        <v>111115</v>
      </c>
      <c r="BX246">
        <v>1.7540177917480466</v>
      </c>
      <c r="BY246">
        <v>4.79065230929023E-3</v>
      </c>
      <c r="BZ246">
        <v>298.03973808288572</v>
      </c>
      <c r="CA246">
        <v>297.80720367431638</v>
      </c>
      <c r="CB246">
        <v>287.86981778435802</v>
      </c>
      <c r="CC246">
        <v>0.29562720789289465</v>
      </c>
      <c r="CD246">
        <v>3.1588352352539499</v>
      </c>
      <c r="CE246">
        <v>31.359717255747167</v>
      </c>
      <c r="CF246">
        <v>10.589587098276464</v>
      </c>
      <c r="CG246">
        <v>24.773470878601074</v>
      </c>
      <c r="CH246">
        <v>3.1369871470987896</v>
      </c>
      <c r="CI246">
        <v>0.44060115649864023</v>
      </c>
      <c r="CJ246">
        <v>2.0921559479368441</v>
      </c>
      <c r="CK246">
        <v>1.0448311991619454</v>
      </c>
      <c r="CL246">
        <v>0.27726609643819933</v>
      </c>
      <c r="CM246">
        <v>4.9598854204768132</v>
      </c>
      <c r="CN246">
        <v>0.9912781080491917</v>
      </c>
      <c r="CO246">
        <v>66.972607803048632</v>
      </c>
      <c r="CP246">
        <v>49.690077673956573</v>
      </c>
      <c r="CQ246">
        <v>-1.5743065566764616E-3</v>
      </c>
      <c r="CR246">
        <v>0</v>
      </c>
      <c r="CS246">
        <v>1574.2992412736044</v>
      </c>
      <c r="CT246">
        <v>462.433837890625</v>
      </c>
      <c r="CU246">
        <v>0.23697058722481212</v>
      </c>
      <c r="CV246" t="e">
        <v>#DIV/0!</v>
      </c>
    </row>
    <row r="247" spans="1:100" s="25" customFormat="1" x14ac:dyDescent="0.3">
      <c r="A247" s="4" t="str">
        <f>VLOOKUP(B247,ListCodeMtrx!A$1:B$91,2,TRUE)</f>
        <v>M71</v>
      </c>
      <c r="B247">
        <v>71</v>
      </c>
      <c r="C247" s="10">
        <v>21</v>
      </c>
      <c r="D247" s="10">
        <v>3</v>
      </c>
      <c r="E247" s="10">
        <v>3</v>
      </c>
      <c r="F247" s="1">
        <v>69</v>
      </c>
      <c r="G247" s="3">
        <v>41313</v>
      </c>
      <c r="H247" s="11">
        <v>2</v>
      </c>
      <c r="I247" s="11">
        <v>147.16834270193027</v>
      </c>
      <c r="J247" s="11">
        <v>2.1938622809539443</v>
      </c>
      <c r="K247" s="11">
        <v>144.04538572055336</v>
      </c>
      <c r="L247" s="11">
        <v>230.13844751962108</v>
      </c>
      <c r="M247" s="1">
        <v>45.2</v>
      </c>
      <c r="N247" s="8">
        <v>61</v>
      </c>
      <c r="O247" s="8" t="s">
        <v>432</v>
      </c>
      <c r="P247" s="12">
        <v>0.15763888888888888</v>
      </c>
      <c r="Q247" s="12">
        <f t="shared" si="95"/>
        <v>0.56168981481481484</v>
      </c>
      <c r="R247" s="8">
        <v>13337.5</v>
      </c>
      <c r="S247" s="8">
        <v>0</v>
      </c>
      <c r="T247" s="13">
        <v>150</v>
      </c>
      <c r="U247" s="14">
        <v>10.04636629350588</v>
      </c>
      <c r="V247" s="14">
        <v>0.45531978054817163</v>
      </c>
      <c r="W247" s="14">
        <v>106.3563603314239</v>
      </c>
      <c r="X247" s="15">
        <v>24.814723968505859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t="e">
        <v>#DIV/0!</v>
      </c>
      <c r="AG247">
        <v>0.46816855985191658</v>
      </c>
      <c r="AH247">
        <v>0.23697058722481212</v>
      </c>
      <c r="AI247" s="8">
        <v>-1</v>
      </c>
      <c r="AJ247" s="8">
        <v>0.87</v>
      </c>
      <c r="AK247" s="8">
        <v>0.92</v>
      </c>
      <c r="AL247" s="8">
        <v>10.012383460998535</v>
      </c>
      <c r="AM247">
        <v>0.87500619173049932</v>
      </c>
      <c r="AN247">
        <v>7.0151728216982737E-3</v>
      </c>
      <c r="AO247">
        <v>0.50616510279922855</v>
      </c>
      <c r="AP247">
        <v>1.8802950042245705</v>
      </c>
      <c r="AQ247">
        <v>-1</v>
      </c>
      <c r="AR247" s="8">
        <v>1801.6302490234375</v>
      </c>
      <c r="AS247" s="8">
        <v>0.5</v>
      </c>
      <c r="AT247">
        <v>186.78467463517654</v>
      </c>
      <c r="AU247">
        <v>4.7219506164168497</v>
      </c>
      <c r="AV247">
        <v>1.0673817769258265</v>
      </c>
      <c r="AW247">
        <v>24.814723968505859</v>
      </c>
      <c r="AX247" s="8">
        <v>2</v>
      </c>
      <c r="AY247">
        <v>4.644859790802002</v>
      </c>
      <c r="AZ247" s="8">
        <v>1</v>
      </c>
      <c r="BA247">
        <v>9.2897195816040039</v>
      </c>
      <c r="BB247" s="8">
        <v>24.632875442504883</v>
      </c>
      <c r="BC247" s="8">
        <v>24.814723968505859</v>
      </c>
      <c r="BD247" s="8">
        <v>25.012294769287109</v>
      </c>
      <c r="BE247" s="8">
        <v>151.43576049804687</v>
      </c>
      <c r="BF247" s="8">
        <v>145.316650390625</v>
      </c>
      <c r="BG247" s="8">
        <v>17.987083435058594</v>
      </c>
      <c r="BH247" s="8">
        <v>20.623758316040039</v>
      </c>
      <c r="BI247" s="8">
        <v>58.242061614990234</v>
      </c>
      <c r="BJ247" s="8">
        <v>66.779594421386719</v>
      </c>
      <c r="BK247" s="8">
        <v>350.78775024414062</v>
      </c>
      <c r="BL247" s="8">
        <v>1799.574951171875</v>
      </c>
      <c r="BM247" s="8">
        <v>0.30748596787452698</v>
      </c>
      <c r="BN247" s="8">
        <v>100.72568511962891</v>
      </c>
      <c r="BO247" s="8">
        <v>-0.35379600524902344</v>
      </c>
      <c r="BP247" s="8">
        <v>0.20741677284240723</v>
      </c>
      <c r="BQ247" s="8">
        <v>0.25</v>
      </c>
      <c r="BR247" s="8">
        <v>-1.355140209197998</v>
      </c>
      <c r="BS247" s="8">
        <v>7.355140209197998</v>
      </c>
      <c r="BT247" s="8">
        <v>1</v>
      </c>
      <c r="BU247" s="8">
        <v>0</v>
      </c>
      <c r="BV247" s="8">
        <v>0.15999999642372131</v>
      </c>
      <c r="BW247" s="8">
        <v>111115</v>
      </c>
      <c r="BX247">
        <v>1.753938751220703</v>
      </c>
      <c r="BY247">
        <v>4.7219506164168498E-3</v>
      </c>
      <c r="BZ247">
        <v>297.96472396850584</v>
      </c>
      <c r="CA247">
        <v>297.78287544250486</v>
      </c>
      <c r="CB247">
        <v>287.93198575171846</v>
      </c>
      <c r="CC247">
        <v>0.31031088964990855</v>
      </c>
      <c r="CD247">
        <v>3.1447239630506036</v>
      </c>
      <c r="CE247">
        <v>31.220675831747467</v>
      </c>
      <c r="CF247">
        <v>10.596917515707428</v>
      </c>
      <c r="CG247">
        <v>24.723799705505371</v>
      </c>
      <c r="CH247">
        <v>3.1276936389575742</v>
      </c>
      <c r="CI247">
        <v>0.43404576667772898</v>
      </c>
      <c r="CJ247">
        <v>2.0773421861247772</v>
      </c>
      <c r="CK247">
        <v>1.0503514528327971</v>
      </c>
      <c r="CL247">
        <v>0.27311295787055312</v>
      </c>
      <c r="CM247">
        <v>10.712817261212795</v>
      </c>
      <c r="CN247">
        <v>0.73189383353888127</v>
      </c>
      <c r="CO247">
        <v>66.782830473654428</v>
      </c>
      <c r="CP247">
        <v>143.85669302839307</v>
      </c>
      <c r="CQ247">
        <v>4.6638412362434781E-2</v>
      </c>
      <c r="CR247">
        <v>0</v>
      </c>
      <c r="CS247">
        <v>1574.6392247585015</v>
      </c>
      <c r="CT247">
        <v>462.433837890625</v>
      </c>
      <c r="CU247">
        <v>0.23697058722481212</v>
      </c>
      <c r="CV247" t="e">
        <v>#DIV/0!</v>
      </c>
    </row>
    <row r="248" spans="1:100" hidden="1" x14ac:dyDescent="0.3">
      <c r="A248" s="4" t="str">
        <f>VLOOKUP(B248,ListCodeMtrx!A$1:B$91,2,TRUE)</f>
        <v>M71</v>
      </c>
      <c r="B248">
        <v>71</v>
      </c>
      <c r="C248" s="10">
        <v>21</v>
      </c>
      <c r="D248" s="10">
        <v>3</v>
      </c>
      <c r="E248" s="10">
        <v>3</v>
      </c>
      <c r="F248" s="1">
        <v>69</v>
      </c>
      <c r="G248" s="3">
        <v>41313</v>
      </c>
      <c r="H248" s="11">
        <v>2</v>
      </c>
      <c r="I248" s="11">
        <v>147.16834270193027</v>
      </c>
      <c r="J248" s="11">
        <v>2.1938622809539443</v>
      </c>
      <c r="K248" s="11">
        <v>144.04538572055336</v>
      </c>
      <c r="L248" s="11">
        <v>230.13844751962108</v>
      </c>
      <c r="M248" s="1">
        <v>45.2</v>
      </c>
      <c r="N248" s="8">
        <v>62</v>
      </c>
      <c r="O248" s="8" t="s">
        <v>433</v>
      </c>
      <c r="P248" s="12">
        <v>0.15763888888888888</v>
      </c>
      <c r="Q248" s="12">
        <f t="shared" si="95"/>
        <v>0.56380787037037039</v>
      </c>
      <c r="R248" s="8">
        <v>13520.5</v>
      </c>
      <c r="S248" s="8">
        <v>0</v>
      </c>
      <c r="T248" s="13" t="s">
        <v>192</v>
      </c>
      <c r="U248" s="14">
        <v>30.599135752708566</v>
      </c>
      <c r="V248" s="14">
        <v>0.44889839995824404</v>
      </c>
      <c r="W248" s="14">
        <v>263.85252592797696</v>
      </c>
      <c r="X248" s="15">
        <v>24.713247299194336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t="e">
        <v>#DIV/0!</v>
      </c>
      <c r="AG248">
        <v>0.46816855985191658</v>
      </c>
      <c r="AH248">
        <v>0.23697058722481212</v>
      </c>
      <c r="AI248" s="8">
        <v>-1</v>
      </c>
      <c r="AJ248" s="8">
        <v>0.87</v>
      </c>
      <c r="AK248" s="8">
        <v>0.92</v>
      </c>
      <c r="AL248" s="8">
        <v>10.012383460998535</v>
      </c>
      <c r="AM248">
        <v>0.87500619173049932</v>
      </c>
      <c r="AN248">
        <v>2.0061478953442766E-2</v>
      </c>
      <c r="AO248">
        <v>0.50616510279922855</v>
      </c>
      <c r="AP248">
        <v>1.8802950042245705</v>
      </c>
      <c r="AQ248">
        <v>-1</v>
      </c>
      <c r="AR248" s="8">
        <v>1801.6302490234375</v>
      </c>
      <c r="AS248" s="8">
        <v>0.5</v>
      </c>
      <c r="AT248">
        <v>186.78467463517654</v>
      </c>
      <c r="AU248">
        <v>4.6435580606145557</v>
      </c>
      <c r="AV248">
        <v>1.0641590973463115</v>
      </c>
      <c r="AW248">
        <v>24.713247299194336</v>
      </c>
      <c r="AX248" s="8">
        <v>2</v>
      </c>
      <c r="AY248">
        <v>4.644859790802002</v>
      </c>
      <c r="AZ248" s="8">
        <v>1</v>
      </c>
      <c r="BA248">
        <v>9.2897195816040039</v>
      </c>
      <c r="BB248" s="8">
        <v>24.607551574707031</v>
      </c>
      <c r="BC248" s="8">
        <v>24.713247299194336</v>
      </c>
      <c r="BD248" s="8">
        <v>25.012384414672852</v>
      </c>
      <c r="BE248" s="8">
        <v>401.46307373046875</v>
      </c>
      <c r="BF248" s="8">
        <v>383.00357055664062</v>
      </c>
      <c r="BG248" s="8">
        <v>17.873937606811523</v>
      </c>
      <c r="BH248" s="8">
        <v>20.467189788818359</v>
      </c>
      <c r="BI248" s="8">
        <v>57.963150024414063</v>
      </c>
      <c r="BJ248" s="8">
        <v>66.372772216796875</v>
      </c>
      <c r="BK248" s="8">
        <v>350.79638671875</v>
      </c>
      <c r="BL248" s="8">
        <v>1800.11865234375</v>
      </c>
      <c r="BM248" s="8">
        <v>0.2022927850484848</v>
      </c>
      <c r="BN248" s="8">
        <v>100.72527313232422</v>
      </c>
      <c r="BO248" s="8">
        <v>-0.17404747009277344</v>
      </c>
      <c r="BP248" s="8">
        <v>0.19630265235900879</v>
      </c>
      <c r="BQ248" s="8">
        <v>0.25</v>
      </c>
      <c r="BR248" s="8">
        <v>-1.355140209197998</v>
      </c>
      <c r="BS248" s="8">
        <v>7.355140209197998</v>
      </c>
      <c r="BT248" s="8">
        <v>1</v>
      </c>
      <c r="BU248" s="8">
        <v>0</v>
      </c>
      <c r="BV248" s="8">
        <v>0.15999999642372131</v>
      </c>
      <c r="BW248" s="8">
        <v>111115</v>
      </c>
      <c r="BX248">
        <v>1.7539819335937497</v>
      </c>
      <c r="BY248">
        <v>4.6435580606145558E-3</v>
      </c>
      <c r="BZ248">
        <v>297.86324729919431</v>
      </c>
      <c r="CA248">
        <v>297.75755157470701</v>
      </c>
      <c r="CB248">
        <v>288.01897793727403</v>
      </c>
      <c r="CC248">
        <v>0.32796466464169699</v>
      </c>
      <c r="CD248">
        <v>3.1257223790761581</v>
      </c>
      <c r="CE248">
        <v>31.032155901626123</v>
      </c>
      <c r="CF248">
        <v>10.564966112807763</v>
      </c>
      <c r="CG248">
        <v>24.660399436950684</v>
      </c>
      <c r="CH248">
        <v>3.1158663737593848</v>
      </c>
      <c r="CI248">
        <v>0.4282065755262166</v>
      </c>
      <c r="CJ248">
        <v>2.0615632817298466</v>
      </c>
      <c r="CK248">
        <v>1.0543030920295382</v>
      </c>
      <c r="CL248">
        <v>0.26941427809715213</v>
      </c>
      <c r="CM248">
        <v>26.576617740749139</v>
      </c>
      <c r="CN248">
        <v>0.68890356699418032</v>
      </c>
      <c r="CO248">
        <v>66.665735720541619</v>
      </c>
      <c r="CP248">
        <v>378.55684502275494</v>
      </c>
      <c r="CQ248">
        <v>5.3886593894357585E-2</v>
      </c>
      <c r="CR248">
        <v>0</v>
      </c>
      <c r="CS248">
        <v>1575.1149666503434</v>
      </c>
      <c r="CT248">
        <v>462.433837890625</v>
      </c>
      <c r="CU248">
        <v>0.23697058722481212</v>
      </c>
      <c r="CV248" t="e">
        <v>#DIV/0!</v>
      </c>
    </row>
    <row r="249" spans="1:100" s="25" customFormat="1" x14ac:dyDescent="0.3">
      <c r="A249" s="4" t="str">
        <f>VLOOKUP(B249,ListCodeMtrx!A$1:B$91,2,TRUE)</f>
        <v>M71</v>
      </c>
      <c r="B249">
        <v>71</v>
      </c>
      <c r="C249" s="10">
        <v>21</v>
      </c>
      <c r="D249" s="10">
        <v>3</v>
      </c>
      <c r="E249" s="10">
        <v>3</v>
      </c>
      <c r="F249" s="1">
        <v>69</v>
      </c>
      <c r="G249" s="3">
        <v>41313</v>
      </c>
      <c r="H249" s="11">
        <v>2</v>
      </c>
      <c r="I249" s="11">
        <v>147.16834270193027</v>
      </c>
      <c r="J249" s="11">
        <v>2.1938622809539443</v>
      </c>
      <c r="K249" s="11">
        <v>144.04538572055336</v>
      </c>
      <c r="L249" s="11">
        <v>230.13844751962108</v>
      </c>
      <c r="M249" s="1">
        <v>45.2</v>
      </c>
      <c r="N249" s="8">
        <v>63</v>
      </c>
      <c r="O249" s="8" t="s">
        <v>434</v>
      </c>
      <c r="P249" s="12">
        <v>0.15763888888888888</v>
      </c>
      <c r="Q249" s="12">
        <f t="shared" si="95"/>
        <v>0.56622685185185184</v>
      </c>
      <c r="R249" s="8">
        <v>13729.5</v>
      </c>
      <c r="S249" s="8">
        <v>0</v>
      </c>
      <c r="T249" s="13">
        <v>800</v>
      </c>
      <c r="U249" s="14">
        <v>45.550775511466099</v>
      </c>
      <c r="V249" s="14">
        <v>0.41442781703863751</v>
      </c>
      <c r="W249" s="14">
        <v>577.41431882442396</v>
      </c>
      <c r="X249" s="15">
        <v>24.689117431640625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t="e">
        <v>#DIV/0!</v>
      </c>
      <c r="AG249">
        <v>0.46816855985191658</v>
      </c>
      <c r="AH249">
        <v>0.23697058722481212</v>
      </c>
      <c r="AI249" s="8">
        <v>-1</v>
      </c>
      <c r="AJ249" s="8">
        <v>0.87</v>
      </c>
      <c r="AK249" s="8">
        <v>0.92</v>
      </c>
      <c r="AL249" s="8">
        <v>10.012383460998535</v>
      </c>
      <c r="AM249">
        <v>0.87500619173049932</v>
      </c>
      <c r="AN249">
        <v>2.95416325464192E-2</v>
      </c>
      <c r="AO249">
        <v>0.50616510279922855</v>
      </c>
      <c r="AP249">
        <v>1.8802950042245705</v>
      </c>
      <c r="AQ249">
        <v>-1</v>
      </c>
      <c r="AR249" s="8">
        <v>1801.6302490234375</v>
      </c>
      <c r="AS249" s="8">
        <v>0.5</v>
      </c>
      <c r="AT249">
        <v>186.78467463517654</v>
      </c>
      <c r="AU249">
        <v>4.3948879130694598</v>
      </c>
      <c r="AV249">
        <v>1.0872462166560388</v>
      </c>
      <c r="AW249">
        <v>24.689117431640625</v>
      </c>
      <c r="AX249" s="8">
        <v>2</v>
      </c>
      <c r="AY249">
        <v>4.644859790802002</v>
      </c>
      <c r="AZ249" s="8">
        <v>1</v>
      </c>
      <c r="BA249">
        <v>9.2897195816040039</v>
      </c>
      <c r="BB249" s="8">
        <v>24.567653656005859</v>
      </c>
      <c r="BC249" s="8">
        <v>24.689117431640625</v>
      </c>
      <c r="BD249" s="8">
        <v>25.013778686523438</v>
      </c>
      <c r="BE249" s="8">
        <v>799.77764892578125</v>
      </c>
      <c r="BF249" s="8">
        <v>771.87615966796875</v>
      </c>
      <c r="BG249" s="8">
        <v>17.738687515258789</v>
      </c>
      <c r="BH249" s="8">
        <v>20.193532943725586</v>
      </c>
      <c r="BI249" s="8">
        <v>57.661220550537109</v>
      </c>
      <c r="BJ249" s="8">
        <v>65.640914916992188</v>
      </c>
      <c r="BK249" s="8">
        <v>350.8277587890625</v>
      </c>
      <c r="BL249" s="8">
        <v>1800.8656005859375</v>
      </c>
      <c r="BM249" s="8">
        <v>0.13048084080219269</v>
      </c>
      <c r="BN249" s="8">
        <v>100.72396087646484</v>
      </c>
      <c r="BO249" s="8">
        <v>-0.22556114196777344</v>
      </c>
      <c r="BP249" s="8">
        <v>0.1841738224029541</v>
      </c>
      <c r="BQ249" s="8">
        <v>0.25</v>
      </c>
      <c r="BR249" s="8">
        <v>-1.355140209197998</v>
      </c>
      <c r="BS249" s="8">
        <v>7.355140209197998</v>
      </c>
      <c r="BT249" s="8">
        <v>1</v>
      </c>
      <c r="BU249" s="8">
        <v>0</v>
      </c>
      <c r="BV249" s="8">
        <v>0.15999999642372131</v>
      </c>
      <c r="BW249" s="8">
        <v>111115</v>
      </c>
      <c r="BX249">
        <v>1.7541387939453121</v>
      </c>
      <c r="BY249">
        <v>4.3948879130694595E-3</v>
      </c>
      <c r="BZ249">
        <v>297.8391174316406</v>
      </c>
      <c r="CA249">
        <v>297.71765365600584</v>
      </c>
      <c r="CB249">
        <v>288.13848965335274</v>
      </c>
      <c r="CC249">
        <v>0.37157280017536093</v>
      </c>
      <c r="CD249">
        <v>3.1212188388374589</v>
      </c>
      <c r="CE249">
        <v>30.987848488857061</v>
      </c>
      <c r="CF249">
        <v>10.794315545131475</v>
      </c>
      <c r="CG249">
        <v>24.628385543823242</v>
      </c>
      <c r="CH249">
        <v>3.1099090765689623</v>
      </c>
      <c r="CI249">
        <v>0.3967291559940378</v>
      </c>
      <c r="CJ249">
        <v>2.0339726221814201</v>
      </c>
      <c r="CK249">
        <v>1.0759364543875423</v>
      </c>
      <c r="CL249">
        <v>0.24948733133752776</v>
      </c>
      <c r="CM249">
        <v>58.159457258781877</v>
      </c>
      <c r="CN249">
        <v>0.74806600980240823</v>
      </c>
      <c r="CO249">
        <v>65.777834973273059</v>
      </c>
      <c r="CP249">
        <v>765.25663295348625</v>
      </c>
      <c r="CQ249">
        <v>3.915328878540987E-2</v>
      </c>
      <c r="CR249">
        <v>0</v>
      </c>
      <c r="CS249">
        <v>1575.7685509871596</v>
      </c>
      <c r="CT249">
        <v>462.433837890625</v>
      </c>
      <c r="CU249">
        <v>0.23697058722481212</v>
      </c>
      <c r="CV249" t="e">
        <v>#DIV/0!</v>
      </c>
    </row>
    <row r="250" spans="1:100" s="25" customFormat="1" x14ac:dyDescent="0.3">
      <c r="A250" s="4" t="str">
        <f>VLOOKUP(B250,ListCodeMtrx!A$1:B$91,2,TRUE)</f>
        <v>M71</v>
      </c>
      <c r="B250" s="5">
        <v>71</v>
      </c>
      <c r="C250" s="10">
        <v>21</v>
      </c>
      <c r="D250" s="10">
        <v>3</v>
      </c>
      <c r="E250" s="10">
        <v>3</v>
      </c>
      <c r="F250" s="1">
        <v>69</v>
      </c>
      <c r="G250" s="17">
        <v>41313</v>
      </c>
      <c r="H250" s="11">
        <v>2</v>
      </c>
      <c r="I250" s="11">
        <v>147.16834270193027</v>
      </c>
      <c r="J250" s="11">
        <v>2.1938622809539443</v>
      </c>
      <c r="K250" s="11">
        <v>144.04538572055336</v>
      </c>
      <c r="L250" s="11">
        <v>230.13844751962108</v>
      </c>
      <c r="M250" s="1">
        <v>45.2</v>
      </c>
      <c r="N250" s="19">
        <v>64</v>
      </c>
      <c r="O250" s="19" t="s">
        <v>435</v>
      </c>
      <c r="P250" s="12">
        <v>0.15763888888888888</v>
      </c>
      <c r="Q250" s="12">
        <f t="shared" si="95"/>
        <v>0.56763888888888892</v>
      </c>
      <c r="R250" s="19">
        <v>13843</v>
      </c>
      <c r="S250" s="19">
        <v>0</v>
      </c>
      <c r="T250" s="21">
        <v>400</v>
      </c>
      <c r="U250" s="5">
        <v>29.305769464223346</v>
      </c>
      <c r="V250" s="5">
        <v>0.40002959681188632</v>
      </c>
      <c r="W250" s="5">
        <v>255.09449072857467</v>
      </c>
      <c r="X250" s="5">
        <v>24.802806854248047</v>
      </c>
      <c r="Y250" s="19">
        <v>10</v>
      </c>
      <c r="Z250" s="19">
        <v>10</v>
      </c>
      <c r="AA250" s="19">
        <v>0</v>
      </c>
      <c r="AB250" s="19">
        <v>0</v>
      </c>
      <c r="AC250" s="19">
        <v>503.109619140625</v>
      </c>
      <c r="AD250" s="19">
        <v>926.5555419921875</v>
      </c>
      <c r="AE250" s="19">
        <v>701.51416015625</v>
      </c>
      <c r="AF250" s="5" t="e">
        <v>#DIV/0!</v>
      </c>
      <c r="AG250" s="5">
        <v>0.45701083600569831</v>
      </c>
      <c r="AH250" s="5">
        <v>0.24287953785487693</v>
      </c>
      <c r="AI250" s="19">
        <v>-1</v>
      </c>
      <c r="AJ250" s="19">
        <v>0.87</v>
      </c>
      <c r="AK250" s="19">
        <v>0.92</v>
      </c>
      <c r="AL250" s="19">
        <v>10.012383460998535</v>
      </c>
      <c r="AM250" s="5">
        <v>0.87500619173049932</v>
      </c>
      <c r="AN250" s="5">
        <v>1.9234086741347248E-2</v>
      </c>
      <c r="AO250" s="5">
        <v>0.53145247053146139</v>
      </c>
      <c r="AP250" s="5">
        <v>1.8416573779186767</v>
      </c>
      <c r="AQ250" s="5">
        <v>-1</v>
      </c>
      <c r="AR250" s="19">
        <v>1800.7052001953125</v>
      </c>
      <c r="AS250" s="19">
        <v>0.5</v>
      </c>
      <c r="AT250" s="5">
        <v>191.34392448131987</v>
      </c>
      <c r="AU250" s="5">
        <v>4.3460872553484871</v>
      </c>
      <c r="AV250" s="5">
        <v>1.1121165369071973</v>
      </c>
      <c r="AW250" s="5">
        <v>24.802806854248047</v>
      </c>
      <c r="AX250" s="19">
        <v>2</v>
      </c>
      <c r="AY250" s="5">
        <v>4.644859790802002</v>
      </c>
      <c r="AZ250" s="19">
        <v>1</v>
      </c>
      <c r="BA250" s="5">
        <v>9.2897195816040039</v>
      </c>
      <c r="BB250" s="19">
        <v>24.580654144287109</v>
      </c>
      <c r="BC250" s="19">
        <v>24.802806854248047</v>
      </c>
      <c r="BD250" s="19">
        <v>25.016923904418945</v>
      </c>
      <c r="BE250" s="19">
        <v>400.03042602539062</v>
      </c>
      <c r="BF250" s="19">
        <v>382.37564086914063</v>
      </c>
      <c r="BG250" s="19">
        <v>17.73004150390625</v>
      </c>
      <c r="BH250" s="19">
        <v>20.157821655273438</v>
      </c>
      <c r="BI250" s="19">
        <v>57.588180541992188</v>
      </c>
      <c r="BJ250" s="19">
        <v>65.473747253417969</v>
      </c>
      <c r="BK250" s="19">
        <v>350.8126220703125</v>
      </c>
      <c r="BL250" s="19">
        <v>1800.7052001953125</v>
      </c>
      <c r="BM250" s="19">
        <v>0.19723545014858246</v>
      </c>
      <c r="BN250" s="19">
        <v>100.72371673583984</v>
      </c>
      <c r="BO250" s="19">
        <v>-0.22556114196777344</v>
      </c>
      <c r="BP250" s="19">
        <v>0.1841738224029541</v>
      </c>
      <c r="BQ250" s="19">
        <v>0.5</v>
      </c>
      <c r="BR250" s="19">
        <v>-1.355140209197998</v>
      </c>
      <c r="BS250" s="19">
        <v>7.355140209197998</v>
      </c>
      <c r="BT250" s="19">
        <v>1</v>
      </c>
      <c r="BU250" s="19">
        <v>0</v>
      </c>
      <c r="BV250" s="19">
        <v>0.15999999642372131</v>
      </c>
      <c r="BW250" s="19">
        <v>111115</v>
      </c>
      <c r="BX250" s="5">
        <v>1.7540631103515623</v>
      </c>
      <c r="BY250" s="5">
        <v>4.3460872553484874E-3</v>
      </c>
      <c r="BZ250" s="5">
        <v>297.95280685424802</v>
      </c>
      <c r="CA250" s="5">
        <v>297.73065414428709</v>
      </c>
      <c r="CB250" s="5">
        <v>288.11282559142637</v>
      </c>
      <c r="CC250" s="5">
        <v>0.37546783230378694</v>
      </c>
      <c r="CD250" s="5">
        <v>3.1424872553245371</v>
      </c>
      <c r="CE250" s="5">
        <v>31.199079592804257</v>
      </c>
      <c r="CF250" s="5">
        <v>11.041257937530819</v>
      </c>
      <c r="CG250" s="5">
        <v>24.691730499267578</v>
      </c>
      <c r="CH250" s="5">
        <v>3.1217062614934794</v>
      </c>
      <c r="CI250" s="5">
        <v>0.38351485784610012</v>
      </c>
      <c r="CJ250" s="5">
        <v>2.0303707184173398</v>
      </c>
      <c r="CK250" s="5">
        <v>1.0913355430761396</v>
      </c>
      <c r="CL250" s="5">
        <v>0.24112776980432735</v>
      </c>
      <c r="CM250" s="5">
        <v>25.694065225018281</v>
      </c>
      <c r="CN250" s="5">
        <v>0.66713060002657165</v>
      </c>
      <c r="CO250" s="5">
        <v>65.177132145865173</v>
      </c>
      <c r="CP250" s="5">
        <v>378.11686982345202</v>
      </c>
      <c r="CQ250" s="5">
        <v>5.0515228529681357E-2</v>
      </c>
      <c r="CR250" s="5">
        <v>0</v>
      </c>
      <c r="CS250" s="5">
        <v>1575.6281996522068</v>
      </c>
      <c r="CT250" s="5">
        <v>423.4459228515625</v>
      </c>
      <c r="CU250" s="5">
        <v>0.24287953785487693</v>
      </c>
      <c r="CV250" s="5" t="e">
        <v>#DIV/0!</v>
      </c>
    </row>
    <row r="251" spans="1:100" s="25" customFormat="1" hidden="1" x14ac:dyDescent="0.3">
      <c r="A251" s="4" t="str">
        <f>VLOOKUP(B251,ListCodeMtrx!A$1:B$91,2,TRUE)</f>
        <v>M74</v>
      </c>
      <c r="B251">
        <v>74</v>
      </c>
      <c r="C251" s="10">
        <v>20</v>
      </c>
      <c r="D251" s="10">
        <v>3</v>
      </c>
      <c r="E251" s="10">
        <v>3</v>
      </c>
      <c r="F251" s="1">
        <v>69</v>
      </c>
      <c r="G251" s="3">
        <v>41313</v>
      </c>
      <c r="H251" s="11">
        <v>2</v>
      </c>
      <c r="I251" s="11">
        <v>182.93932283233735</v>
      </c>
      <c r="J251" s="11">
        <v>1.6819821675306033</v>
      </c>
      <c r="K251" s="11">
        <v>170.55979838721893</v>
      </c>
      <c r="L251" s="11">
        <v>273.31196000528183</v>
      </c>
      <c r="M251" s="1">
        <v>50.4</v>
      </c>
      <c r="N251" s="8">
        <v>65</v>
      </c>
      <c r="O251" s="8" t="s">
        <v>436</v>
      </c>
      <c r="P251" s="12">
        <v>0.15763888888888888</v>
      </c>
      <c r="Q251" s="12">
        <f t="shared" si="95"/>
        <v>0.57172453703703707</v>
      </c>
      <c r="R251" s="8">
        <v>14205</v>
      </c>
      <c r="S251" s="8">
        <v>0</v>
      </c>
      <c r="T251" s="13" t="s">
        <v>747</v>
      </c>
      <c r="U251">
        <v>37.430438020008232</v>
      </c>
      <c r="V251">
        <v>0.65836368383568999</v>
      </c>
      <c r="W251">
        <v>276.03256097424497</v>
      </c>
      <c r="X251">
        <v>24.363349914550781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t="e">
        <v>#DIV/0!</v>
      </c>
      <c r="AG251">
        <v>0.45701083600569831</v>
      </c>
      <c r="AH251">
        <v>0.24287953785487693</v>
      </c>
      <c r="AI251" s="8">
        <v>-1</v>
      </c>
      <c r="AJ251" s="8">
        <v>0.87</v>
      </c>
      <c r="AK251" s="8">
        <v>0.92</v>
      </c>
      <c r="AL251" s="8">
        <v>9.9839849472045898</v>
      </c>
      <c r="AM251">
        <v>0.87499199247360226</v>
      </c>
      <c r="AN251">
        <v>2.4369624557022348E-2</v>
      </c>
      <c r="AO251">
        <v>0.53145247053146139</v>
      </c>
      <c r="AP251">
        <v>1.8416573779186767</v>
      </c>
      <c r="AQ251">
        <v>-1</v>
      </c>
      <c r="AR251" s="8">
        <v>1800.7052001953125</v>
      </c>
      <c r="AS251" s="8">
        <v>0.5</v>
      </c>
      <c r="AT251">
        <v>191.340819427247</v>
      </c>
      <c r="AU251">
        <v>5.90909830586412</v>
      </c>
      <c r="AV251">
        <v>0.943127732580745</v>
      </c>
      <c r="AW251">
        <v>24.363349914550781</v>
      </c>
      <c r="AX251" s="8">
        <v>2</v>
      </c>
      <c r="AY251">
        <v>4.644859790802002</v>
      </c>
      <c r="AZ251" s="8">
        <v>1</v>
      </c>
      <c r="BA251">
        <v>9.2897195816040039</v>
      </c>
      <c r="BB251" s="8">
        <v>24.656282424926758</v>
      </c>
      <c r="BC251" s="8">
        <v>24.363349914550781</v>
      </c>
      <c r="BD251" s="8">
        <v>25.013023376464844</v>
      </c>
      <c r="BE251" s="8">
        <v>400.10870361328125</v>
      </c>
      <c r="BF251" s="8">
        <v>377.49591064453125</v>
      </c>
      <c r="BG251" s="8">
        <v>17.730039596557617</v>
      </c>
      <c r="BH251" s="8">
        <v>21.028268814086914</v>
      </c>
      <c r="BI251" s="8">
        <v>57.322891235351562</v>
      </c>
      <c r="BJ251" s="8">
        <v>67.986373901367188</v>
      </c>
      <c r="BK251" s="8">
        <v>350.78460693359375</v>
      </c>
      <c r="BL251" s="8">
        <v>1802.2806396484375</v>
      </c>
      <c r="BM251" s="8">
        <v>0.17498235404491425</v>
      </c>
      <c r="BN251" s="8">
        <v>100.714111328125</v>
      </c>
      <c r="BO251" s="8">
        <v>1.3483047485351563E-2</v>
      </c>
      <c r="BP251" s="8">
        <v>0.19595932960510254</v>
      </c>
      <c r="BQ251" s="8">
        <v>0.75</v>
      </c>
      <c r="BR251" s="8">
        <v>-1.355140209197998</v>
      </c>
      <c r="BS251" s="8">
        <v>7.355140209197998</v>
      </c>
      <c r="BT251" s="8">
        <v>1</v>
      </c>
      <c r="BU251" s="8">
        <v>0</v>
      </c>
      <c r="BV251" s="8">
        <v>0.15999999642372131</v>
      </c>
      <c r="BW251" s="8">
        <v>111115</v>
      </c>
      <c r="BX251">
        <v>1.7539230346679686</v>
      </c>
      <c r="BY251">
        <v>5.9090983058641203E-3</v>
      </c>
      <c r="BZ251">
        <v>297.51334991455076</v>
      </c>
      <c r="CA251">
        <v>297.80628242492674</v>
      </c>
      <c r="CB251">
        <v>288.36489589829216</v>
      </c>
      <c r="CC251">
        <v>0.12436436945788946</v>
      </c>
      <c r="CD251">
        <v>3.0609711389604337</v>
      </c>
      <c r="CE251">
        <v>30.392673862631199</v>
      </c>
      <c r="CF251">
        <v>9.3644050485442847</v>
      </c>
      <c r="CG251">
        <v>24.50981616973877</v>
      </c>
      <c r="CH251">
        <v>3.0879317506886035</v>
      </c>
      <c r="CI251">
        <v>0.61479320612371613</v>
      </c>
      <c r="CJ251">
        <v>2.1178434063796887</v>
      </c>
      <c r="CK251">
        <v>0.97008834430891477</v>
      </c>
      <c r="CL251">
        <v>0.38793633504269692</v>
      </c>
      <c r="CM251">
        <v>27.800374076147559</v>
      </c>
      <c r="CN251">
        <v>0.73122000315963909</v>
      </c>
      <c r="CO251">
        <v>70.468436627693634</v>
      </c>
      <c r="CP251">
        <v>372.05644706512726</v>
      </c>
      <c r="CQ251">
        <v>7.0894200876407604E-2</v>
      </c>
      <c r="CR251">
        <v>0</v>
      </c>
      <c r="CS251">
        <v>1576.9811278825846</v>
      </c>
      <c r="CT251">
        <v>423.4459228515625</v>
      </c>
      <c r="CU251">
        <v>0.24287953785487693</v>
      </c>
      <c r="CV251" t="e">
        <v>#DIV/0!</v>
      </c>
    </row>
    <row r="252" spans="1:100" s="25" customFormat="1" x14ac:dyDescent="0.3">
      <c r="A252" s="4" t="str">
        <f>VLOOKUP(B252,ListCodeMtrx!A$1:B$91,2,TRUE)</f>
        <v>M74</v>
      </c>
      <c r="B252">
        <v>74</v>
      </c>
      <c r="C252" s="10">
        <v>20</v>
      </c>
      <c r="D252" s="10">
        <v>3</v>
      </c>
      <c r="E252" s="10">
        <v>3</v>
      </c>
      <c r="F252" s="1">
        <v>69</v>
      </c>
      <c r="G252" s="3">
        <v>41313</v>
      </c>
      <c r="H252" s="11">
        <v>2</v>
      </c>
      <c r="I252" s="11">
        <v>182.93932283233735</v>
      </c>
      <c r="J252" s="11">
        <v>1.6819821675306033</v>
      </c>
      <c r="K252" s="11">
        <v>170.55979838721893</v>
      </c>
      <c r="L252" s="11">
        <v>273.31196000528183</v>
      </c>
      <c r="M252" s="1">
        <v>50.4</v>
      </c>
      <c r="N252" s="8">
        <v>66</v>
      </c>
      <c r="O252" s="8" t="s">
        <v>437</v>
      </c>
      <c r="P252" s="12">
        <v>0.15763888888888888</v>
      </c>
      <c r="Q252" s="12">
        <f t="shared" si="95"/>
        <v>0.57415509259259256</v>
      </c>
      <c r="R252" s="8">
        <v>14415</v>
      </c>
      <c r="S252" s="8">
        <v>0</v>
      </c>
      <c r="T252" s="13">
        <v>50</v>
      </c>
      <c r="U252" s="14">
        <v>0.43908048562043217</v>
      </c>
      <c r="V252" s="14">
        <v>0.65469830248500194</v>
      </c>
      <c r="W252" s="14">
        <v>47.340905197081035</v>
      </c>
      <c r="X252" s="15">
        <v>24.339344024658203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t="e">
        <v>#DIV/0!</v>
      </c>
      <c r="AG252">
        <v>0.45701083600569831</v>
      </c>
      <c r="AH252">
        <v>0.24287953785487693</v>
      </c>
      <c r="AI252" s="8">
        <v>-1</v>
      </c>
      <c r="AJ252" s="8">
        <v>0.87</v>
      </c>
      <c r="AK252" s="8">
        <v>0.92</v>
      </c>
      <c r="AL252" s="8">
        <v>10.012383460998535</v>
      </c>
      <c r="AM252">
        <v>0.87500619173049932</v>
      </c>
      <c r="AN252">
        <v>9.1448174695459147E-4</v>
      </c>
      <c r="AO252">
        <v>0.53145247053146139</v>
      </c>
      <c r="AP252">
        <v>1.8416573779186767</v>
      </c>
      <c r="AQ252">
        <v>-1</v>
      </c>
      <c r="AR252" s="8">
        <v>1800.7052001953125</v>
      </c>
      <c r="AS252" s="8">
        <v>0.5</v>
      </c>
      <c r="AT252">
        <v>191.34392448131987</v>
      </c>
      <c r="AU252">
        <v>5.901095723843981</v>
      </c>
      <c r="AV252">
        <v>0.94680793502374661</v>
      </c>
      <c r="AW252">
        <v>24.339344024658203</v>
      </c>
      <c r="AX252" s="8">
        <v>2</v>
      </c>
      <c r="AY252">
        <v>4.644859790802002</v>
      </c>
      <c r="AZ252" s="8">
        <v>1</v>
      </c>
      <c r="BA252">
        <v>9.2897195816040039</v>
      </c>
      <c r="BB252" s="8">
        <v>24.594823837280273</v>
      </c>
      <c r="BC252" s="8">
        <v>24.339344024658203</v>
      </c>
      <c r="BD252" s="8">
        <v>25.012321472167969</v>
      </c>
      <c r="BE252" s="8">
        <v>49.632915496826172</v>
      </c>
      <c r="BF252" s="8">
        <v>49.216987609863281</v>
      </c>
      <c r="BG252" s="8">
        <v>17.654636383056641</v>
      </c>
      <c r="BH252" s="8">
        <v>20.948625564575195</v>
      </c>
      <c r="BI252" s="8">
        <v>57.287643432617188</v>
      </c>
      <c r="BJ252" s="8">
        <v>67.976325988769531</v>
      </c>
      <c r="BK252" s="8">
        <v>350.78900146484375</v>
      </c>
      <c r="BL252" s="8">
        <v>1798.4522705078125</v>
      </c>
      <c r="BM252" s="8">
        <v>0.32670795917510986</v>
      </c>
      <c r="BN252" s="8">
        <v>100.71133422851562</v>
      </c>
      <c r="BO252" s="8">
        <v>-0.47340965270996094</v>
      </c>
      <c r="BP252" s="8">
        <v>0.21109604835510254</v>
      </c>
      <c r="BQ252" s="8">
        <v>0.25</v>
      </c>
      <c r="BR252" s="8">
        <v>-1.355140209197998</v>
      </c>
      <c r="BS252" s="8">
        <v>7.355140209197998</v>
      </c>
      <c r="BT252" s="8">
        <v>1</v>
      </c>
      <c r="BU252" s="8">
        <v>0</v>
      </c>
      <c r="BV252" s="8">
        <v>0.15999999642372131</v>
      </c>
      <c r="BW252" s="8">
        <v>111115</v>
      </c>
      <c r="BX252">
        <v>1.7539450073242184</v>
      </c>
      <c r="BY252">
        <v>5.9010957238439807E-3</v>
      </c>
      <c r="BZ252">
        <v>297.48934402465818</v>
      </c>
      <c r="CA252">
        <v>297.74482383728025</v>
      </c>
      <c r="CB252">
        <v>287.75235684948348</v>
      </c>
      <c r="CC252">
        <v>0.12162067919191324</v>
      </c>
      <c r="CD252">
        <v>3.056571965885706</v>
      </c>
      <c r="CE252">
        <v>30.349830923203694</v>
      </c>
      <c r="CF252">
        <v>9.4012053586284985</v>
      </c>
      <c r="CG252">
        <v>24.467083930969238</v>
      </c>
      <c r="CH252">
        <v>3.0800444997553673</v>
      </c>
      <c r="CI252">
        <v>0.61159574260942118</v>
      </c>
      <c r="CJ252">
        <v>2.1097640308619594</v>
      </c>
      <c r="CK252">
        <v>0.97028046889340791</v>
      </c>
      <c r="CL252">
        <v>0.38589944922514913</v>
      </c>
      <c r="CM252">
        <v>4.7677657259837005</v>
      </c>
      <c r="CN252">
        <v>0.96188140510236608</v>
      </c>
      <c r="CO252">
        <v>70.301455278744982</v>
      </c>
      <c r="CP252">
        <v>49.153179585263551</v>
      </c>
      <c r="CQ252">
        <v>6.2799593808716431E-3</v>
      </c>
      <c r="CR252">
        <v>0</v>
      </c>
      <c r="CS252">
        <v>1573.6568722261109</v>
      </c>
      <c r="CT252">
        <v>423.4459228515625</v>
      </c>
      <c r="CU252">
        <v>0.24287953785487693</v>
      </c>
      <c r="CV252" t="e">
        <v>#DIV/0!</v>
      </c>
    </row>
    <row r="253" spans="1:100" x14ac:dyDescent="0.3">
      <c r="A253" s="4" t="str">
        <f>VLOOKUP(B253,ListCodeMtrx!A$1:B$91,2,TRUE)</f>
        <v>M74</v>
      </c>
      <c r="B253">
        <v>74</v>
      </c>
      <c r="C253" s="10">
        <v>20</v>
      </c>
      <c r="D253" s="10">
        <v>3</v>
      </c>
      <c r="E253" s="10">
        <v>3</v>
      </c>
      <c r="F253" s="1">
        <v>69</v>
      </c>
      <c r="G253" s="3">
        <v>41313</v>
      </c>
      <c r="H253" s="11">
        <v>2</v>
      </c>
      <c r="I253" s="11">
        <v>182.93932283233735</v>
      </c>
      <c r="J253" s="11">
        <v>1.6819821675306033</v>
      </c>
      <c r="K253" s="11">
        <v>170.55979838721893</v>
      </c>
      <c r="L253" s="11">
        <v>273.31196000528183</v>
      </c>
      <c r="M253" s="1">
        <v>50.4</v>
      </c>
      <c r="N253" s="8">
        <v>67</v>
      </c>
      <c r="O253" s="8" t="s">
        <v>438</v>
      </c>
      <c r="P253" s="12">
        <v>0.15763888888888888</v>
      </c>
      <c r="Q253" s="12">
        <f t="shared" si="95"/>
        <v>0.57587962962962957</v>
      </c>
      <c r="R253" s="8">
        <v>14563.5</v>
      </c>
      <c r="S253" s="8">
        <v>0</v>
      </c>
      <c r="T253" s="13">
        <v>150</v>
      </c>
      <c r="U253" s="14">
        <v>13.526459957572703</v>
      </c>
      <c r="V253" s="14">
        <v>0.65207754075064694</v>
      </c>
      <c r="W253" s="14">
        <v>106.11749119211709</v>
      </c>
      <c r="X253" s="15">
        <v>24.172740936279297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t="e">
        <v>#DIV/0!</v>
      </c>
      <c r="AG253">
        <v>0.45701083600569831</v>
      </c>
      <c r="AH253">
        <v>0.24287953785487693</v>
      </c>
      <c r="AI253" s="8">
        <v>-1</v>
      </c>
      <c r="AJ253" s="8">
        <v>0.87</v>
      </c>
      <c r="AK253" s="8">
        <v>0.92</v>
      </c>
      <c r="AL253" s="8">
        <v>10.012383460998535</v>
      </c>
      <c r="AM253">
        <v>0.87500619173049932</v>
      </c>
      <c r="AN253">
        <v>9.2250846346995669E-3</v>
      </c>
      <c r="AO253">
        <v>0.53145247053146139</v>
      </c>
      <c r="AP253">
        <v>1.8416573779186767</v>
      </c>
      <c r="AQ253">
        <v>-1</v>
      </c>
      <c r="AR253" s="8">
        <v>1800.7052001953125</v>
      </c>
      <c r="AS253" s="8">
        <v>0.5</v>
      </c>
      <c r="AT253">
        <v>191.34392448131987</v>
      </c>
      <c r="AU253">
        <v>5.8135918393544657</v>
      </c>
      <c r="AV253">
        <v>0.93652109984426168</v>
      </c>
      <c r="AW253">
        <v>24.172740936279297</v>
      </c>
      <c r="AX253" s="8">
        <v>2</v>
      </c>
      <c r="AY253">
        <v>4.644859790802002</v>
      </c>
      <c r="AZ253" s="8">
        <v>1</v>
      </c>
      <c r="BA253">
        <v>9.2897195816040039</v>
      </c>
      <c r="BB253" s="8">
        <v>24.536537170410156</v>
      </c>
      <c r="BC253" s="8">
        <v>24.172740936279297</v>
      </c>
      <c r="BD253" s="8">
        <v>25.012666702270508</v>
      </c>
      <c r="BE253" s="8">
        <v>151.373291015625</v>
      </c>
      <c r="BF253" s="8">
        <v>143.1871337890625</v>
      </c>
      <c r="BG253" s="8">
        <v>17.503290176391602</v>
      </c>
      <c r="BH253" s="8">
        <v>20.748910903930664</v>
      </c>
      <c r="BI253" s="8">
        <v>56.995494842529297</v>
      </c>
      <c r="BJ253" s="8">
        <v>67.564125061035156</v>
      </c>
      <c r="BK253" s="8">
        <v>350.80908203125</v>
      </c>
      <c r="BL253" s="8">
        <v>1799.609619140625</v>
      </c>
      <c r="BM253" s="8">
        <v>0.15880000591278076</v>
      </c>
      <c r="BN253" s="8">
        <v>100.71237945556641</v>
      </c>
      <c r="BO253" s="8">
        <v>-0.25905418395996094</v>
      </c>
      <c r="BP253" s="8">
        <v>0.20378327369689941</v>
      </c>
      <c r="BQ253" s="8">
        <v>0.5</v>
      </c>
      <c r="BR253" s="8">
        <v>-1.355140209197998</v>
      </c>
      <c r="BS253" s="8">
        <v>7.355140209197998</v>
      </c>
      <c r="BT253" s="8">
        <v>1</v>
      </c>
      <c r="BU253" s="8">
        <v>0</v>
      </c>
      <c r="BV253" s="8">
        <v>0.15999999642372131</v>
      </c>
      <c r="BW253" s="8">
        <v>111115</v>
      </c>
      <c r="BX253">
        <v>1.7540454101562499</v>
      </c>
      <c r="BY253">
        <v>5.813591839354466E-3</v>
      </c>
      <c r="BZ253">
        <v>297.32274093627927</v>
      </c>
      <c r="CA253">
        <v>297.68653717041013</v>
      </c>
      <c r="CB253">
        <v>287.93753262659448</v>
      </c>
      <c r="CC253">
        <v>0.14270335169608453</v>
      </c>
      <c r="CD253">
        <v>3.0261932880906661</v>
      </c>
      <c r="CE253">
        <v>30.047877971404709</v>
      </c>
      <c r="CF253">
        <v>9.2989670674740452</v>
      </c>
      <c r="CG253">
        <v>24.354639053344727</v>
      </c>
      <c r="CH253">
        <v>3.0593742002400526</v>
      </c>
      <c r="CI253">
        <v>0.60930809837334121</v>
      </c>
      <c r="CJ253">
        <v>2.0896721882464044</v>
      </c>
      <c r="CK253">
        <v>0.96970201199364814</v>
      </c>
      <c r="CL253">
        <v>0.38444227205468046</v>
      </c>
      <c r="CM253">
        <v>10.687345039813223</v>
      </c>
      <c r="CN253">
        <v>0.74111052008656786</v>
      </c>
      <c r="CO253">
        <v>70.329047489060926</v>
      </c>
      <c r="CP253">
        <v>141.22144249102979</v>
      </c>
      <c r="CQ253">
        <v>6.7362507274731823E-2</v>
      </c>
      <c r="CR253">
        <v>0</v>
      </c>
      <c r="CS253">
        <v>1574.6695594458126</v>
      </c>
      <c r="CT253">
        <v>423.4459228515625</v>
      </c>
      <c r="CU253">
        <v>0.24287953785487693</v>
      </c>
      <c r="CV253" t="e">
        <v>#DIV/0!</v>
      </c>
    </row>
    <row r="254" spans="1:100" s="25" customFormat="1" hidden="1" x14ac:dyDescent="0.3">
      <c r="A254" s="4" t="str">
        <f>VLOOKUP(B254,ListCodeMtrx!A$1:B$91,2,TRUE)</f>
        <v>M74</v>
      </c>
      <c r="B254">
        <v>74</v>
      </c>
      <c r="C254" s="10">
        <v>20</v>
      </c>
      <c r="D254" s="10">
        <v>3</v>
      </c>
      <c r="E254" s="10">
        <v>3</v>
      </c>
      <c r="F254" s="1">
        <v>69</v>
      </c>
      <c r="G254" s="3">
        <v>41313</v>
      </c>
      <c r="H254" s="11">
        <v>2</v>
      </c>
      <c r="I254" s="11">
        <v>182.93932283233735</v>
      </c>
      <c r="J254" s="11">
        <v>1.6819821675306033</v>
      </c>
      <c r="K254" s="11">
        <v>170.55979838721893</v>
      </c>
      <c r="L254" s="11">
        <v>273.31196000528183</v>
      </c>
      <c r="M254" s="1">
        <v>50.4</v>
      </c>
      <c r="N254" s="8">
        <v>68</v>
      </c>
      <c r="O254" s="8" t="s">
        <v>439</v>
      </c>
      <c r="P254" s="12">
        <v>0.15763888888888888</v>
      </c>
      <c r="Q254" s="12">
        <f t="shared" si="95"/>
        <v>0.57829861111111114</v>
      </c>
      <c r="R254" s="8">
        <v>14772.5</v>
      </c>
      <c r="S254" s="8">
        <v>0</v>
      </c>
      <c r="T254" s="13" t="s">
        <v>192</v>
      </c>
      <c r="U254" s="14">
        <v>38.74702323839977</v>
      </c>
      <c r="V254" s="14">
        <v>0.63668229635954809</v>
      </c>
      <c r="W254" s="14">
        <v>268.5843190870533</v>
      </c>
      <c r="X254" s="15">
        <v>23.988792419433594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t="e">
        <v>#DIV/0!</v>
      </c>
      <c r="AG254">
        <v>0.45701083600569831</v>
      </c>
      <c r="AH254">
        <v>0.24287953785487693</v>
      </c>
      <c r="AI254" s="8">
        <v>-1</v>
      </c>
      <c r="AJ254" s="8">
        <v>0.87</v>
      </c>
      <c r="AK254" s="8">
        <v>0.92</v>
      </c>
      <c r="AL254" s="8">
        <v>10.012383460998535</v>
      </c>
      <c r="AM254">
        <v>0.87500619173049932</v>
      </c>
      <c r="AN254">
        <v>2.522658139870158E-2</v>
      </c>
      <c r="AO254">
        <v>0.53145247053146139</v>
      </c>
      <c r="AP254">
        <v>1.8416573779186767</v>
      </c>
      <c r="AQ254">
        <v>-1</v>
      </c>
      <c r="AR254" s="8">
        <v>1800.7052001953125</v>
      </c>
      <c r="AS254" s="8">
        <v>0.5</v>
      </c>
      <c r="AT254">
        <v>191.34392448131987</v>
      </c>
      <c r="AU254">
        <v>5.6594633982651654</v>
      </c>
      <c r="AV254">
        <v>0.93260338751893901</v>
      </c>
      <c r="AW254">
        <v>23.988792419433594</v>
      </c>
      <c r="AX254" s="8">
        <v>2</v>
      </c>
      <c r="AY254">
        <v>4.644859790802002</v>
      </c>
      <c r="AZ254" s="8">
        <v>1</v>
      </c>
      <c r="BA254">
        <v>9.2897195816040039</v>
      </c>
      <c r="BB254" s="8">
        <v>24.480249404907227</v>
      </c>
      <c r="BC254" s="8">
        <v>23.988792419433594</v>
      </c>
      <c r="BD254" s="8">
        <v>25.015085220336914</v>
      </c>
      <c r="BE254" s="8">
        <v>399.83285522460937</v>
      </c>
      <c r="BF254" s="8">
        <v>376.527587890625</v>
      </c>
      <c r="BG254" s="8">
        <v>17.296943664550781</v>
      </c>
      <c r="BH254" s="8">
        <v>20.457498550415039</v>
      </c>
      <c r="BI254" s="8">
        <v>56.514484405517578</v>
      </c>
      <c r="BJ254" s="8">
        <v>66.840995788574219</v>
      </c>
      <c r="BK254" s="8">
        <v>350.80453491210937</v>
      </c>
      <c r="BL254" s="8">
        <v>1800.6739501953125</v>
      </c>
      <c r="BM254" s="8">
        <v>0.27107551693916321</v>
      </c>
      <c r="BN254" s="8">
        <v>100.71394348144531</v>
      </c>
      <c r="BO254" s="8">
        <v>-0.13881492614746094</v>
      </c>
      <c r="BP254" s="8">
        <v>0.1923525333404541</v>
      </c>
      <c r="BQ254" s="8">
        <v>0.5</v>
      </c>
      <c r="BR254" s="8">
        <v>-1.355140209197998</v>
      </c>
      <c r="BS254" s="8">
        <v>7.355140209197998</v>
      </c>
      <c r="BT254" s="8">
        <v>1</v>
      </c>
      <c r="BU254" s="8">
        <v>0</v>
      </c>
      <c r="BV254" s="8">
        <v>0.15999999642372131</v>
      </c>
      <c r="BW254" s="8">
        <v>111115</v>
      </c>
      <c r="BX254">
        <v>1.7540226745605467</v>
      </c>
      <c r="BY254">
        <v>5.6594633982651656E-3</v>
      </c>
      <c r="BZ254">
        <v>297.13879241943357</v>
      </c>
      <c r="CA254">
        <v>297.6302494049072</v>
      </c>
      <c r="CB254">
        <v>288.10782559153813</v>
      </c>
      <c r="CC254">
        <v>0.17634514839951873</v>
      </c>
      <c r="CD254">
        <v>2.9929587402971887</v>
      </c>
      <c r="CE254">
        <v>29.717421807126303</v>
      </c>
      <c r="CF254">
        <v>9.2599232567112644</v>
      </c>
      <c r="CG254">
        <v>24.23452091217041</v>
      </c>
      <c r="CH254">
        <v>3.0374274133360881</v>
      </c>
      <c r="CI254">
        <v>0.5958453091529784</v>
      </c>
      <c r="CJ254">
        <v>2.0603553527782497</v>
      </c>
      <c r="CK254">
        <v>0.97707206055783846</v>
      </c>
      <c r="CL254">
        <v>0.37586889206490209</v>
      </c>
      <c r="CM254">
        <v>27.05018593253596</v>
      </c>
      <c r="CN254">
        <v>0.7133190972584792</v>
      </c>
      <c r="CO254">
        <v>70.088282336061837</v>
      </c>
      <c r="CP254">
        <v>370.89679560326425</v>
      </c>
      <c r="CQ254">
        <v>7.3220160880543644E-2</v>
      </c>
      <c r="CR254">
        <v>0</v>
      </c>
      <c r="CS254">
        <v>1575.6008557087152</v>
      </c>
      <c r="CT254">
        <v>423.4459228515625</v>
      </c>
      <c r="CU254">
        <v>0.24287953785487693</v>
      </c>
      <c r="CV254" t="e">
        <v>#DIV/0!</v>
      </c>
    </row>
    <row r="255" spans="1:100" s="25" customFormat="1" x14ac:dyDescent="0.3">
      <c r="A255" s="4" t="str">
        <f>VLOOKUP(B255,ListCodeMtrx!A$1:B$91,2,TRUE)</f>
        <v>M74</v>
      </c>
      <c r="B255">
        <v>74</v>
      </c>
      <c r="C255" s="10">
        <v>20</v>
      </c>
      <c r="D255" s="10">
        <v>3</v>
      </c>
      <c r="E255" s="10">
        <v>3</v>
      </c>
      <c r="F255" s="1">
        <v>69</v>
      </c>
      <c r="G255" s="3">
        <v>41313</v>
      </c>
      <c r="H255" s="11">
        <v>2</v>
      </c>
      <c r="I255" s="11">
        <v>182.93932283233735</v>
      </c>
      <c r="J255" s="11">
        <v>1.6819821675306033</v>
      </c>
      <c r="K255" s="11">
        <v>170.55979838721893</v>
      </c>
      <c r="L255" s="11">
        <v>273.31196000528183</v>
      </c>
      <c r="M255" s="1">
        <v>50.4</v>
      </c>
      <c r="N255" s="8">
        <v>69</v>
      </c>
      <c r="O255" s="8" t="s">
        <v>440</v>
      </c>
      <c r="P255" s="12">
        <v>0.15763888888888888</v>
      </c>
      <c r="Q255" s="12">
        <f t="shared" si="95"/>
        <v>0.58071759259259259</v>
      </c>
      <c r="R255" s="8">
        <v>14981.5</v>
      </c>
      <c r="S255" s="8">
        <v>0</v>
      </c>
      <c r="T255" s="13">
        <v>800</v>
      </c>
      <c r="U255" s="14">
        <v>55.508891435149714</v>
      </c>
      <c r="V255" s="14">
        <v>0.58315132555496141</v>
      </c>
      <c r="W255" s="14">
        <v>595.00581628539908</v>
      </c>
      <c r="X255" s="15">
        <v>24.060251235961914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t="e">
        <v>#DIV/0!</v>
      </c>
      <c r="AG255">
        <v>0.45701083600569831</v>
      </c>
      <c r="AH255">
        <v>0.24287953785487693</v>
      </c>
      <c r="AI255" s="8">
        <v>-1</v>
      </c>
      <c r="AJ255" s="8">
        <v>0.87</v>
      </c>
      <c r="AK255" s="8">
        <v>0.92</v>
      </c>
      <c r="AL255" s="8">
        <v>10.012383460998535</v>
      </c>
      <c r="AM255">
        <v>0.87500619173049932</v>
      </c>
      <c r="AN255">
        <v>3.5873763042006498E-2</v>
      </c>
      <c r="AO255">
        <v>0.53145247053146139</v>
      </c>
      <c r="AP255">
        <v>1.8416573779186767</v>
      </c>
      <c r="AQ255">
        <v>-1</v>
      </c>
      <c r="AR255" s="8">
        <v>1800.7052001953125</v>
      </c>
      <c r="AS255" s="8">
        <v>0.5</v>
      </c>
      <c r="AT255">
        <v>191.34392448131987</v>
      </c>
      <c r="AU255">
        <v>5.4257300674337632</v>
      </c>
      <c r="AV255">
        <v>0.97090651407345119</v>
      </c>
      <c r="AW255">
        <v>24.060251235961914</v>
      </c>
      <c r="AX255" s="8">
        <v>2</v>
      </c>
      <c r="AY255">
        <v>4.644859790802002</v>
      </c>
      <c r="AZ255" s="8">
        <v>1</v>
      </c>
      <c r="BA255">
        <v>9.2897195816040039</v>
      </c>
      <c r="BB255" s="8">
        <v>24.503107070922852</v>
      </c>
      <c r="BC255" s="8">
        <v>24.060251235961914</v>
      </c>
      <c r="BD255" s="8">
        <v>25.016103744506836</v>
      </c>
      <c r="BE255" s="8">
        <v>800.182861328125</v>
      </c>
      <c r="BF255" s="8">
        <v>766.168701171875</v>
      </c>
      <c r="BG255" s="8">
        <v>17.175472259521484</v>
      </c>
      <c r="BH255" s="8">
        <v>20.206056594848633</v>
      </c>
      <c r="BI255" s="8">
        <v>56.037937164306641</v>
      </c>
      <c r="BJ255" s="8">
        <v>65.925743103027344</v>
      </c>
      <c r="BK255" s="8">
        <v>350.82986450195312</v>
      </c>
      <c r="BL255" s="8">
        <v>1800.2330322265625</v>
      </c>
      <c r="BM255" s="8">
        <v>0.21241110563278198</v>
      </c>
      <c r="BN255" s="8">
        <v>100.70865631103516</v>
      </c>
      <c r="BO255" s="8">
        <v>-0.20491600036621094</v>
      </c>
      <c r="BP255" s="8">
        <v>0.1803438663482666</v>
      </c>
      <c r="BQ255" s="8">
        <v>0.25</v>
      </c>
      <c r="BR255" s="8">
        <v>-1.355140209197998</v>
      </c>
      <c r="BS255" s="8">
        <v>7.355140209197998</v>
      </c>
      <c r="BT255" s="8">
        <v>1</v>
      </c>
      <c r="BU255" s="8">
        <v>0</v>
      </c>
      <c r="BV255" s="8">
        <v>0.15999999642372131</v>
      </c>
      <c r="BW255" s="8">
        <v>111115</v>
      </c>
      <c r="BX255">
        <v>1.7541493225097655</v>
      </c>
      <c r="BY255">
        <v>5.4257300674337636E-3</v>
      </c>
      <c r="BZ255">
        <v>297.21025123596189</v>
      </c>
      <c r="CA255">
        <v>297.65310707092283</v>
      </c>
      <c r="CB255">
        <v>288.03727871811498</v>
      </c>
      <c r="CC255">
        <v>0.21508494005765752</v>
      </c>
      <c r="CD255">
        <v>3.0058313230853875</v>
      </c>
      <c r="CE255">
        <v>29.84680198494539</v>
      </c>
      <c r="CF255">
        <v>9.6407453900967575</v>
      </c>
      <c r="CG255">
        <v>24.281679153442383</v>
      </c>
      <c r="CH255">
        <v>3.0460272297795066</v>
      </c>
      <c r="CI255">
        <v>0.54870688971716253</v>
      </c>
      <c r="CJ255">
        <v>2.0349248090119363</v>
      </c>
      <c r="CK255">
        <v>1.0111024207675703</v>
      </c>
      <c r="CL255">
        <v>0.34587857190892457</v>
      </c>
      <c r="CM255">
        <v>59.922236255353177</v>
      </c>
      <c r="CN255">
        <v>0.77659895970081028</v>
      </c>
      <c r="CO255">
        <v>68.826963206463034</v>
      </c>
      <c r="CP255">
        <v>758.1020418094281</v>
      </c>
      <c r="CQ255">
        <v>5.0395701603966933E-2</v>
      </c>
      <c r="CR255">
        <v>0</v>
      </c>
      <c r="CS255">
        <v>1575.2150497560137</v>
      </c>
      <c r="CT255">
        <v>423.4459228515625</v>
      </c>
      <c r="CU255">
        <v>0.24287953785487693</v>
      </c>
      <c r="CV255" t="e">
        <v>#DIV/0!</v>
      </c>
    </row>
    <row r="256" spans="1:100" s="5" customFormat="1" x14ac:dyDescent="0.3">
      <c r="A256" s="4" t="str">
        <f>VLOOKUP(B256,ListCodeMtrx!A$1:B$91,2,TRUE)</f>
        <v>M74</v>
      </c>
      <c r="B256" s="5">
        <v>74</v>
      </c>
      <c r="C256" s="10">
        <v>20</v>
      </c>
      <c r="D256" s="10">
        <v>3</v>
      </c>
      <c r="E256" s="10">
        <v>3</v>
      </c>
      <c r="F256" s="1">
        <v>69</v>
      </c>
      <c r="G256" s="17">
        <v>41313</v>
      </c>
      <c r="H256" s="11">
        <v>2</v>
      </c>
      <c r="I256" s="11">
        <v>182.93932283233735</v>
      </c>
      <c r="J256" s="11">
        <v>1.6819821675306033</v>
      </c>
      <c r="K256" s="11">
        <v>170.55979838721893</v>
      </c>
      <c r="L256" s="11">
        <v>273.31196000528183</v>
      </c>
      <c r="M256" s="1">
        <v>50.4</v>
      </c>
      <c r="N256" s="19">
        <v>70</v>
      </c>
      <c r="O256" s="19" t="s">
        <v>441</v>
      </c>
      <c r="P256" s="12">
        <v>0.15763888888888888</v>
      </c>
      <c r="Q256" s="12">
        <f t="shared" si="95"/>
        <v>0.58304398148148151</v>
      </c>
      <c r="R256" s="19">
        <v>15173.5</v>
      </c>
      <c r="S256" s="19">
        <v>0</v>
      </c>
      <c r="T256" s="21">
        <v>400</v>
      </c>
      <c r="U256" s="5">
        <v>36.532417401343587</v>
      </c>
      <c r="V256" s="5">
        <v>0.53521218896013045</v>
      </c>
      <c r="W256" s="5">
        <v>258.17818132202433</v>
      </c>
      <c r="X256" s="5">
        <v>24.29344367980957</v>
      </c>
      <c r="Y256" s="19">
        <v>11</v>
      </c>
      <c r="Z256" s="19">
        <v>11</v>
      </c>
      <c r="AA256" s="19">
        <v>0</v>
      </c>
      <c r="AB256" s="19">
        <v>0</v>
      </c>
      <c r="AC256" s="19">
        <v>500.351318359375</v>
      </c>
      <c r="AD256" s="19">
        <v>959.755126953125</v>
      </c>
      <c r="AE256" s="19">
        <v>690.310302734375</v>
      </c>
      <c r="AF256" s="5" t="e">
        <v>#DIV/0!</v>
      </c>
      <c r="AG256" s="5">
        <v>0.47866773064520191</v>
      </c>
      <c r="AH256" s="5">
        <v>0.28074330279864174</v>
      </c>
      <c r="AI256" s="19">
        <v>-1</v>
      </c>
      <c r="AJ256" s="19">
        <v>0.87</v>
      </c>
      <c r="AK256" s="19">
        <v>0.92</v>
      </c>
      <c r="AL256" s="19">
        <v>10.012383460998535</v>
      </c>
      <c r="AM256" s="5">
        <v>0.87500619173049932</v>
      </c>
      <c r="AN256" s="5">
        <v>2.3833331892301687E-2</v>
      </c>
      <c r="AO256" s="5">
        <v>0.58650977457833742</v>
      </c>
      <c r="AP256" s="5">
        <v>1.9181624825135073</v>
      </c>
      <c r="AQ256" s="5">
        <v>-1</v>
      </c>
      <c r="AR256" s="19">
        <v>1799.74365234375</v>
      </c>
      <c r="AS256" s="19">
        <v>0.5</v>
      </c>
      <c r="AT256" s="5">
        <v>221.05542923845073</v>
      </c>
      <c r="AU256" s="5">
        <v>5.3055196749219933</v>
      </c>
      <c r="AV256" s="5">
        <v>1.0292453129353083</v>
      </c>
      <c r="AW256" s="5">
        <v>24.29344367980957</v>
      </c>
      <c r="AX256" s="19">
        <v>2</v>
      </c>
      <c r="AY256" s="5">
        <v>4.644859790802002</v>
      </c>
      <c r="AZ256" s="19">
        <v>1</v>
      </c>
      <c r="BA256" s="5">
        <v>9.2897195816040039</v>
      </c>
      <c r="BB256" s="19">
        <v>24.532966613769531</v>
      </c>
      <c r="BC256" s="19">
        <v>24.29344367980957</v>
      </c>
      <c r="BD256" s="19">
        <v>25.014089584350586</v>
      </c>
      <c r="BE256" s="19">
        <v>400.04290771484375</v>
      </c>
      <c r="BF256" s="19">
        <v>378.07290649414062</v>
      </c>
      <c r="BG256" s="19">
        <v>17.083803176879883</v>
      </c>
      <c r="BH256" s="19">
        <v>20.047750473022461</v>
      </c>
      <c r="BI256" s="19">
        <v>55.637939453125</v>
      </c>
      <c r="BJ256" s="19">
        <v>65.290817260742188</v>
      </c>
      <c r="BK256" s="19">
        <v>350.82647705078125</v>
      </c>
      <c r="BL256" s="19">
        <v>1799.74365234375</v>
      </c>
      <c r="BM256" s="19">
        <v>0.3540242612361908</v>
      </c>
      <c r="BN256" s="19">
        <v>100.70609283447266</v>
      </c>
      <c r="BO256" s="19">
        <v>-0.13402366638183594</v>
      </c>
      <c r="BP256" s="19">
        <v>0.19870400428771973</v>
      </c>
      <c r="BQ256" s="19">
        <v>0.5</v>
      </c>
      <c r="BR256" s="19">
        <v>-1.355140209197998</v>
      </c>
      <c r="BS256" s="19">
        <v>7.355140209197998</v>
      </c>
      <c r="BT256" s="19">
        <v>1</v>
      </c>
      <c r="BU256" s="19">
        <v>0</v>
      </c>
      <c r="BV256" s="19">
        <v>0.15999999642372131</v>
      </c>
      <c r="BW256" s="19">
        <v>111115</v>
      </c>
      <c r="BX256" s="5">
        <v>1.7541323852539061</v>
      </c>
      <c r="BY256" s="5">
        <v>5.3055196749219932E-3</v>
      </c>
      <c r="BZ256" s="5">
        <v>297.44344367980955</v>
      </c>
      <c r="CA256" s="5">
        <v>297.68296661376951</v>
      </c>
      <c r="CB256" s="5">
        <v>287.95897793861513</v>
      </c>
      <c r="CC256" s="5">
        <v>0.22674231585448962</v>
      </c>
      <c r="CD256" s="5">
        <v>3.0481759331938512</v>
      </c>
      <c r="CE256" s="5">
        <v>30.268038878283551</v>
      </c>
      <c r="CF256" s="5">
        <v>10.220288405261091</v>
      </c>
      <c r="CG256" s="5">
        <v>24.413205146789551</v>
      </c>
      <c r="CH256" s="5">
        <v>3.070124991940264</v>
      </c>
      <c r="CI256" s="5">
        <v>0.50605655776585434</v>
      </c>
      <c r="CJ256" s="5">
        <v>2.0189306202585429</v>
      </c>
      <c r="CK256" s="5">
        <v>1.0511943716817211</v>
      </c>
      <c r="CL256" s="5">
        <v>0.31878165347787962</v>
      </c>
      <c r="CM256" s="5">
        <v>26.000115896051096</v>
      </c>
      <c r="CN256" s="5">
        <v>0.68287935180572268</v>
      </c>
      <c r="CO256" s="5">
        <v>67.249521415147214</v>
      </c>
      <c r="CP256" s="5">
        <v>372.76394500627424</v>
      </c>
      <c r="CQ256" s="5">
        <v>6.5907328734204698E-2</v>
      </c>
      <c r="CR256" s="5">
        <v>0</v>
      </c>
      <c r="CS256" s="5">
        <v>1574.7868393284443</v>
      </c>
      <c r="CT256" s="5">
        <v>459.40380859375</v>
      </c>
      <c r="CU256" s="5">
        <v>0.28074330279864174</v>
      </c>
      <c r="CV256" s="5" t="e">
        <v>#DIV/0!</v>
      </c>
    </row>
    <row r="257" spans="1:100" hidden="1" x14ac:dyDescent="0.3">
      <c r="A257" s="4" t="str">
        <f>VLOOKUP(B257,ListCodeMtrx!A$1:B$91,2,TRUE)</f>
        <v>M1</v>
      </c>
      <c r="B257">
        <v>1</v>
      </c>
      <c r="C257" s="10">
        <v>1</v>
      </c>
      <c r="D257" s="10">
        <v>1</v>
      </c>
      <c r="E257" s="10">
        <v>1</v>
      </c>
      <c r="F257" s="1">
        <v>72</v>
      </c>
      <c r="G257" s="3">
        <v>41316</v>
      </c>
      <c r="H257" s="11">
        <v>1</v>
      </c>
      <c r="I257" s="11">
        <v>189.84812940632617</v>
      </c>
      <c r="J257" s="11">
        <v>1.7606996875328957</v>
      </c>
      <c r="K257" s="11">
        <v>193.85338837017235</v>
      </c>
      <c r="L257" s="11">
        <v>267.70380190617448</v>
      </c>
      <c r="M257" s="1">
        <v>46.2</v>
      </c>
      <c r="N257" s="8">
        <v>1</v>
      </c>
      <c r="O257" s="8" t="s">
        <v>442</v>
      </c>
      <c r="P257" s="12">
        <v>0.16111111111111112</v>
      </c>
      <c r="Q257" s="12">
        <f t="shared" si="95"/>
        <v>0.3986574074074074</v>
      </c>
      <c r="R257" s="8">
        <v>453</v>
      </c>
      <c r="S257" s="8">
        <v>0</v>
      </c>
      <c r="T257" s="13" t="s">
        <v>747</v>
      </c>
      <c r="U257">
        <f t="shared" ref="U257:U320" si="97">(BE257-BF257*(1000-BG257)/(1000-BH257))*BX257</f>
        <v>30.979087158577066</v>
      </c>
      <c r="V257">
        <f t="shared" ref="V257:V320" si="98">IF(CI257&lt;&gt;0,1/(1/CI257-1/BA257),0)</f>
        <v>0.3355900541516933</v>
      </c>
      <c r="W257">
        <f t="shared" ref="W257:W320" si="99">((CL257-BY257/2)*BF257-U257)/(CL257+BY257/2)</f>
        <v>222.04232180407763</v>
      </c>
      <c r="X257">
        <v>24.757404327392578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t="e">
        <f t="shared" ref="AF257:AF320" si="100">CR257/AB257</f>
        <v>#DIV/0!</v>
      </c>
      <c r="AG257" t="e">
        <f t="shared" ref="AG257:AG320" si="101">CT257/AD257</f>
        <v>#DIV/0!</v>
      </c>
      <c r="AH257" t="e">
        <f t="shared" ref="AH257:AH320" si="102">(AD257-AE257)/AD257</f>
        <v>#DIV/0!</v>
      </c>
      <c r="AI257" s="8">
        <v>-1</v>
      </c>
      <c r="AJ257" s="8">
        <v>0.85</v>
      </c>
      <c r="AK257" s="8">
        <v>0.85</v>
      </c>
      <c r="AL257" s="8">
        <v>9.8076972961425781</v>
      </c>
      <c r="AM257">
        <f t="shared" ref="AM257:AM320" si="103">(AL257*AK257+(100-AL257)*AJ257)/100</f>
        <v>0.84999999999999987</v>
      </c>
      <c r="AN257">
        <f t="shared" ref="AN257:AN320" si="104">(U257-AI257)/CS257</f>
        <v>2.0912335416972336E-2</v>
      </c>
      <c r="AO257" t="e">
        <f t="shared" ref="AO257:AO320" si="105">(AD257-AE257)/(AD257-AC257)</f>
        <v>#DIV/0!</v>
      </c>
      <c r="AP257" t="e">
        <f t="shared" ref="AP257:AP320" si="106">(AB257-AD257)/(AB257-AC257)</f>
        <v>#DIV/0!</v>
      </c>
      <c r="AQ257" t="e">
        <f t="shared" ref="AQ257:AQ320" si="107">(AB257-AD257)/AD257</f>
        <v>#DIV/0!</v>
      </c>
      <c r="AR257" s="8">
        <v>0</v>
      </c>
      <c r="AS257" s="8">
        <v>0.5</v>
      </c>
      <c r="AT257" t="e">
        <f t="shared" ref="AT257:AT320" si="108">AH257*AS257*AM257*AR257</f>
        <v>#DIV/0!</v>
      </c>
      <c r="AU257">
        <f t="shared" ref="AU257:AU320" si="109">BY257*1000</f>
        <v>4.659692129628584</v>
      </c>
      <c r="AV257">
        <f t="shared" ref="AV257:AV320" si="110">(CD257-CJ257)</f>
        <v>1.4237617920158274</v>
      </c>
      <c r="AW257">
        <f t="shared" ref="AW257:AW320" si="111">(BC257+CC257*S257)</f>
        <v>24.757404327392578</v>
      </c>
      <c r="AX257" s="8">
        <v>2</v>
      </c>
      <c r="AY257">
        <f t="shared" ref="AY257:AY320" si="112">(AX257*BR257+BS257)</f>
        <v>4.644859790802002</v>
      </c>
      <c r="AZ257" s="8">
        <v>1</v>
      </c>
      <c r="BA257">
        <f t="shared" ref="BA257:BA320" si="113">AY257*(AZ257+1)*(AZ257+1)/(AZ257*AZ257+1)</f>
        <v>9.2897195816040039</v>
      </c>
      <c r="BB257" s="8">
        <v>24.798618316650391</v>
      </c>
      <c r="BC257" s="8">
        <v>24.757404327392578</v>
      </c>
      <c r="BD257" s="8">
        <v>25.138723373413086</v>
      </c>
      <c r="BE257" s="8">
        <v>399.91500854492187</v>
      </c>
      <c r="BF257" s="8">
        <v>381.21896362304687</v>
      </c>
      <c r="BG257" s="8">
        <v>14.253581047058105</v>
      </c>
      <c r="BH257" s="8">
        <v>16.86836051940918</v>
      </c>
      <c r="BI257" s="8">
        <v>45.997829437255859</v>
      </c>
      <c r="BJ257" s="8">
        <v>54.436000823974609</v>
      </c>
      <c r="BK257" s="8">
        <v>350.3997802734375</v>
      </c>
      <c r="BL257" s="8">
        <v>1799.0556640625</v>
      </c>
      <c r="BM257" s="8">
        <v>1664.3590087890625</v>
      </c>
      <c r="BN257" s="8">
        <v>101.38606262207031</v>
      </c>
      <c r="BO257" s="8">
        <v>-5.365868091583252</v>
      </c>
      <c r="BP257" s="8">
        <v>-0.79637104272842407</v>
      </c>
      <c r="BQ257" s="8">
        <v>0.25</v>
      </c>
      <c r="BR257" s="8">
        <v>-1.355140209197998</v>
      </c>
      <c r="BS257" s="8">
        <v>7.355140209197998</v>
      </c>
      <c r="BT257" s="8">
        <v>1</v>
      </c>
      <c r="BU257" s="8">
        <v>0</v>
      </c>
      <c r="BV257" s="8">
        <v>0.15999999642372131</v>
      </c>
      <c r="BW257" s="8">
        <v>111115</v>
      </c>
      <c r="BX257">
        <f t="shared" ref="BX257:BX320" si="114">BK257*0.000001/(AX257*0.0001)</f>
        <v>1.7519989013671873</v>
      </c>
      <c r="BY257">
        <f t="shared" ref="BY257:BY320" si="115">(BH257-BG257)/(1000-BH257)*BX257</f>
        <v>4.6596921296285839E-3</v>
      </c>
      <c r="BZ257">
        <f t="shared" ref="BZ257:BZ320" si="116">(BC257+273.15)</f>
        <v>297.90740432739256</v>
      </c>
      <c r="CA257">
        <f t="shared" ref="CA257:CA320" si="117">(BB257+273.15)</f>
        <v>297.94861831665037</v>
      </c>
      <c r="CB257">
        <f t="shared" ref="CB257:CB320" si="118">(BL257*BT257+BM257*BU257)*BV257</f>
        <v>287.84889981607557</v>
      </c>
      <c r="CC257">
        <f t="shared" ref="CC257:CC312" si="119">((CB257+0.00000010773*(CA257^4-BZ257^4))-BY257*44100)/(AY257*56+0.00000043092*BZ257^3)</f>
        <v>0.30506275449784964</v>
      </c>
      <c r="CD257">
        <f t="shared" ref="CD257:CD320" si="120">0.61365*EXP(17.502*AW257/(240.97+AW257))</f>
        <v>3.133978447968305</v>
      </c>
      <c r="CE257">
        <f t="shared" ref="CE257:CE320" si="121">CD257*1000/BN257</f>
        <v>30.911334032672869</v>
      </c>
      <c r="CF257">
        <f t="shared" ref="CF257:CF320" si="122">(CE257-BH257)</f>
        <v>14.042973513263689</v>
      </c>
      <c r="CG257">
        <f t="shared" ref="CG257:CG320" si="123">IF(S257,BC257,(BB257+BC257)/2)</f>
        <v>24.778011322021484</v>
      </c>
      <c r="CH257">
        <f t="shared" ref="CH257:CH320" si="124">0.61365*EXP(17.502*CG257/(240.97+CG257))</f>
        <v>3.1378378696005065</v>
      </c>
      <c r="CI257">
        <f t="shared" ref="CI257:CI320" si="125">IF(CF257&lt;&gt;0,(1000-(CE257+BH257)/2)/CF257*BY257,0)</f>
        <v>0.32388958022333492</v>
      </c>
      <c r="CJ257">
        <f t="shared" ref="CJ257:CJ320" si="126">BH257*BN257/1000</f>
        <v>1.7102166559524776</v>
      </c>
      <c r="CK257">
        <f t="shared" ref="CK257:CK320" si="127">(CH257-CJ257)</f>
        <v>1.4276212136480289</v>
      </c>
      <c r="CL257">
        <f t="shared" ref="CL257:CL320" si="128">1/(1.6/V257+1.37/BA257)</f>
        <v>0.20345066160721678</v>
      </c>
      <c r="CM257">
        <f t="shared" ref="CM257:CM320" si="129">W257*BN257*0.001</f>
        <v>22.511996743178106</v>
      </c>
      <c r="CN257">
        <f t="shared" ref="CN257:CN320" si="130">W257/BF257</f>
        <v>0.5824535057065926</v>
      </c>
      <c r="CO257">
        <f t="shared" ref="CO257:CO320" si="131">(1-BY257*BN257/CD257/V257)*100</f>
        <v>55.080967454356333</v>
      </c>
      <c r="CP257">
        <f t="shared" ref="CP257:CP320" si="132">(BF257-U257/(BA257/1.35))</f>
        <v>376.7170228166853</v>
      </c>
      <c r="CQ257">
        <f t="shared" ref="CQ257:CQ320" si="133">U257*CO257/100/CP257</f>
        <v>4.5295486749946649E-2</v>
      </c>
      <c r="CR257">
        <f t="shared" ref="CR257:CR320" si="134">(AB257-AA257)</f>
        <v>0</v>
      </c>
      <c r="CS257">
        <f t="shared" ref="CS257:CS320" si="135">BL257*AM257</f>
        <v>1529.1973144531248</v>
      </c>
      <c r="CT257">
        <f t="shared" ref="CT257:CT320" si="136">(AD257-AC257)</f>
        <v>0</v>
      </c>
      <c r="CU257" t="e">
        <f t="shared" ref="CU257:CU320" si="137">(AD257-AE257)/(AD257-AA257)</f>
        <v>#DIV/0!</v>
      </c>
      <c r="CV257" t="e">
        <f t="shared" ref="CV257:CV320" si="138">(AB257-AD257)/(AB257-AA257)</f>
        <v>#DIV/0!</v>
      </c>
    </row>
    <row r="258" spans="1:100" x14ac:dyDescent="0.3">
      <c r="A258" s="4" t="str">
        <f>VLOOKUP(B258,ListCodeMtrx!A$1:B$91,2,TRUE)</f>
        <v>M1</v>
      </c>
      <c r="B258">
        <v>1</v>
      </c>
      <c r="C258" s="10">
        <v>1</v>
      </c>
      <c r="D258" s="10">
        <v>1</v>
      </c>
      <c r="E258" s="10">
        <v>1</v>
      </c>
      <c r="F258" s="1">
        <v>72</v>
      </c>
      <c r="G258" s="3">
        <v>41316</v>
      </c>
      <c r="H258" s="11">
        <v>1</v>
      </c>
      <c r="I258" s="11">
        <v>189.84812940632617</v>
      </c>
      <c r="J258" s="11">
        <v>1.7606996875328957</v>
      </c>
      <c r="K258" s="11">
        <v>193.85338837017235</v>
      </c>
      <c r="L258" s="11">
        <v>267.70380190617448</v>
      </c>
      <c r="M258" s="1">
        <v>46.2</v>
      </c>
      <c r="N258" s="8">
        <v>2</v>
      </c>
      <c r="O258" s="8" t="s">
        <v>443</v>
      </c>
      <c r="P258" s="12">
        <v>0.16111111111111112</v>
      </c>
      <c r="Q258" s="12">
        <f t="shared" si="95"/>
        <v>0.40050925925925929</v>
      </c>
      <c r="R258" s="8">
        <v>613</v>
      </c>
      <c r="S258" s="8">
        <v>0</v>
      </c>
      <c r="T258" s="13">
        <v>50</v>
      </c>
      <c r="U258" s="14">
        <f t="shared" si="97"/>
        <v>-0.33558545931614164</v>
      </c>
      <c r="V258" s="14">
        <f t="shared" si="98"/>
        <v>0.30854220465015147</v>
      </c>
      <c r="W258" s="14">
        <f t="shared" si="99"/>
        <v>50.536953017693143</v>
      </c>
      <c r="X258" s="15">
        <v>25.285566329956055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t="e">
        <f t="shared" si="100"/>
        <v>#DIV/0!</v>
      </c>
      <c r="AG258" t="e">
        <f t="shared" si="101"/>
        <v>#DIV/0!</v>
      </c>
      <c r="AH258" t="e">
        <f t="shared" si="102"/>
        <v>#DIV/0!</v>
      </c>
      <c r="AI258" s="8">
        <v>-1</v>
      </c>
      <c r="AJ258" s="8">
        <v>0.85</v>
      </c>
      <c r="AK258" s="8">
        <v>0.85</v>
      </c>
      <c r="AL258" s="8">
        <v>9.7839221954345703</v>
      </c>
      <c r="AM258">
        <f t="shared" si="103"/>
        <v>0.84999999999999987</v>
      </c>
      <c r="AN258">
        <f t="shared" si="104"/>
        <v>4.3391616545600725E-4</v>
      </c>
      <c r="AO258" t="e">
        <f t="shared" si="105"/>
        <v>#DIV/0!</v>
      </c>
      <c r="AP258" t="e">
        <f t="shared" si="106"/>
        <v>#DIV/0!</v>
      </c>
      <c r="AQ258" t="e">
        <f t="shared" si="107"/>
        <v>#DIV/0!</v>
      </c>
      <c r="AR258" s="8">
        <v>0</v>
      </c>
      <c r="AS258" s="8">
        <v>0.5</v>
      </c>
      <c r="AT258" t="e">
        <f t="shared" si="108"/>
        <v>#DIV/0!</v>
      </c>
      <c r="AU258">
        <f t="shared" si="109"/>
        <v>4.4338400749494786</v>
      </c>
      <c r="AV258">
        <f t="shared" si="110"/>
        <v>1.4682532740492586</v>
      </c>
      <c r="AW258">
        <f t="shared" si="111"/>
        <v>25.285566329956055</v>
      </c>
      <c r="AX258" s="8">
        <v>2</v>
      </c>
      <c r="AY258">
        <f t="shared" si="112"/>
        <v>4.644859790802002</v>
      </c>
      <c r="AZ258" s="8">
        <v>1</v>
      </c>
      <c r="BA258">
        <f t="shared" si="113"/>
        <v>9.2897195816040039</v>
      </c>
      <c r="BB258" s="8">
        <v>24.878860473632812</v>
      </c>
      <c r="BC258" s="8">
        <v>25.285566329956055</v>
      </c>
      <c r="BD258" s="8">
        <v>25.140527725219727</v>
      </c>
      <c r="BE258" s="8">
        <v>49.869949340820313</v>
      </c>
      <c r="BF258" s="8">
        <v>49.935123443603516</v>
      </c>
      <c r="BG258" s="8">
        <v>14.931045532226563</v>
      </c>
      <c r="BH258" s="8">
        <v>17.417781829833984</v>
      </c>
      <c r="BI258" s="8">
        <v>47.955013275146484</v>
      </c>
      <c r="BJ258" s="8">
        <v>55.941825866699219</v>
      </c>
      <c r="BK258" s="8">
        <v>350.38796997070312</v>
      </c>
      <c r="BL258" s="8">
        <v>1801.41748046875</v>
      </c>
      <c r="BM258" s="8">
        <v>626.58563232421875</v>
      </c>
      <c r="BN258" s="8">
        <v>101.38853454589844</v>
      </c>
      <c r="BO258" s="8">
        <v>0.39152097702026367</v>
      </c>
      <c r="BP258" s="8">
        <v>-0.90499454736709595</v>
      </c>
      <c r="BQ258" s="8">
        <v>0.25</v>
      </c>
      <c r="BR258" s="8">
        <v>-1.355140209197998</v>
      </c>
      <c r="BS258" s="8">
        <v>7.355140209197998</v>
      </c>
      <c r="BT258" s="8">
        <v>1</v>
      </c>
      <c r="BU258" s="8">
        <v>0</v>
      </c>
      <c r="BV258" s="8">
        <v>0.15999999642372131</v>
      </c>
      <c r="BW258" s="8">
        <v>111135</v>
      </c>
      <c r="BX258">
        <f t="shared" si="114"/>
        <v>1.7519398498535155</v>
      </c>
      <c r="BY258">
        <f t="shared" si="115"/>
        <v>4.4338400749494786E-3</v>
      </c>
      <c r="BZ258">
        <f t="shared" si="116"/>
        <v>298.43556632995603</v>
      </c>
      <c r="CA258">
        <f t="shared" si="117"/>
        <v>298.02886047363279</v>
      </c>
      <c r="CB258">
        <f t="shared" si="118"/>
        <v>288.22679043262906</v>
      </c>
      <c r="CC258">
        <f t="shared" si="119"/>
        <v>0.32421462715695437</v>
      </c>
      <c r="CD258">
        <f t="shared" si="120"/>
        <v>3.2342166488163038</v>
      </c>
      <c r="CE258">
        <f t="shared" si="121"/>
        <v>31.899234595921484</v>
      </c>
      <c r="CF258">
        <f t="shared" si="122"/>
        <v>14.4814527660875</v>
      </c>
      <c r="CG258">
        <f t="shared" si="123"/>
        <v>25.082213401794434</v>
      </c>
      <c r="CH258">
        <f t="shared" si="124"/>
        <v>3.1952961604837307</v>
      </c>
      <c r="CI258">
        <f t="shared" si="125"/>
        <v>0.29862392005129723</v>
      </c>
      <c r="CJ258">
        <f t="shared" si="126"/>
        <v>1.7659633747670451</v>
      </c>
      <c r="CK258">
        <f t="shared" si="127"/>
        <v>1.4293327857166855</v>
      </c>
      <c r="CL258">
        <f t="shared" si="128"/>
        <v>0.18750640490391604</v>
      </c>
      <c r="CM258">
        <f t="shared" si="129"/>
        <v>5.1238676068788269</v>
      </c>
      <c r="CN258">
        <f t="shared" si="130"/>
        <v>1.0120522296248917</v>
      </c>
      <c r="CO258">
        <f t="shared" si="131"/>
        <v>54.950997038570158</v>
      </c>
      <c r="CP258">
        <f t="shared" si="132"/>
        <v>49.983891370998649</v>
      </c>
      <c r="CQ258">
        <f t="shared" si="133"/>
        <v>-3.6893397203099894E-3</v>
      </c>
      <c r="CR258">
        <f t="shared" si="134"/>
        <v>0</v>
      </c>
      <c r="CS258">
        <f t="shared" si="135"/>
        <v>1531.2048583984372</v>
      </c>
      <c r="CT258">
        <f t="shared" si="136"/>
        <v>0</v>
      </c>
      <c r="CU258" t="e">
        <f t="shared" si="137"/>
        <v>#DIV/0!</v>
      </c>
      <c r="CV258" t="e">
        <f t="shared" si="138"/>
        <v>#DIV/0!</v>
      </c>
    </row>
    <row r="259" spans="1:100" x14ac:dyDescent="0.3">
      <c r="A259" s="4" t="str">
        <f>VLOOKUP(B259,ListCodeMtrx!A$1:B$91,2,TRUE)</f>
        <v>M1</v>
      </c>
      <c r="B259">
        <v>1</v>
      </c>
      <c r="C259" s="10">
        <v>1</v>
      </c>
      <c r="D259" s="10">
        <v>1</v>
      </c>
      <c r="E259" s="10">
        <v>1</v>
      </c>
      <c r="F259" s="1">
        <v>72</v>
      </c>
      <c r="G259" s="3">
        <v>41316</v>
      </c>
      <c r="H259" s="11">
        <v>1</v>
      </c>
      <c r="I259" s="11">
        <v>189.84812940632617</v>
      </c>
      <c r="J259" s="11">
        <v>1.7606996875328957</v>
      </c>
      <c r="K259" s="11">
        <v>193.85338837017235</v>
      </c>
      <c r="L259" s="11">
        <v>267.70380190617448</v>
      </c>
      <c r="M259" s="1">
        <v>46.2</v>
      </c>
      <c r="N259" s="8">
        <v>3</v>
      </c>
      <c r="O259" s="8" t="s">
        <v>444</v>
      </c>
      <c r="P259" s="12">
        <v>0.16111111111111112</v>
      </c>
      <c r="Q259" s="12">
        <f t="shared" si="95"/>
        <v>0.40292824074074074</v>
      </c>
      <c r="R259" s="8">
        <v>822</v>
      </c>
      <c r="S259" s="8">
        <v>0</v>
      </c>
      <c r="T259" s="13">
        <v>150</v>
      </c>
      <c r="U259" s="14">
        <f t="shared" si="97"/>
        <v>10.955162801380398</v>
      </c>
      <c r="V259" s="14">
        <f t="shared" si="98"/>
        <v>0.29968914747139797</v>
      </c>
      <c r="W259" s="14">
        <f t="shared" si="99"/>
        <v>82.545998767523201</v>
      </c>
      <c r="X259" s="15">
        <v>25.094696044921875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t="e">
        <f t="shared" si="100"/>
        <v>#DIV/0!</v>
      </c>
      <c r="AG259" t="e">
        <f t="shared" si="101"/>
        <v>#DIV/0!</v>
      </c>
      <c r="AH259" t="e">
        <f t="shared" si="102"/>
        <v>#DIV/0!</v>
      </c>
      <c r="AI259" s="8">
        <v>-1</v>
      </c>
      <c r="AJ259" s="8">
        <v>0.85</v>
      </c>
      <c r="AK259" s="8">
        <v>0.85</v>
      </c>
      <c r="AL259" s="8">
        <v>9.8076972961425781</v>
      </c>
      <c r="AM259">
        <f t="shared" si="103"/>
        <v>0.84999999999999987</v>
      </c>
      <c r="AN259">
        <f t="shared" si="104"/>
        <v>7.8164902960418652E-3</v>
      </c>
      <c r="AO259" t="e">
        <f t="shared" si="105"/>
        <v>#DIV/0!</v>
      </c>
      <c r="AP259" t="e">
        <f t="shared" si="106"/>
        <v>#DIV/0!</v>
      </c>
      <c r="AQ259" t="e">
        <f t="shared" si="107"/>
        <v>#DIV/0!</v>
      </c>
      <c r="AR259" s="8">
        <v>0</v>
      </c>
      <c r="AS259" s="8">
        <v>0.5</v>
      </c>
      <c r="AT259" t="e">
        <f t="shared" si="108"/>
        <v>#DIV/0!</v>
      </c>
      <c r="AU259">
        <f t="shared" si="109"/>
        <v>4.186814739000301</v>
      </c>
      <c r="AV259">
        <f t="shared" si="110"/>
        <v>1.4263467168396595</v>
      </c>
      <c r="AW259">
        <f t="shared" si="111"/>
        <v>25.094696044921875</v>
      </c>
      <c r="AX259" s="8">
        <v>2</v>
      </c>
      <c r="AY259">
        <f t="shared" si="112"/>
        <v>4.644859790802002</v>
      </c>
      <c r="AZ259" s="8">
        <v>1</v>
      </c>
      <c r="BA259">
        <f t="shared" si="113"/>
        <v>9.2897195816040039</v>
      </c>
      <c r="BB259" s="8">
        <v>24.793542861938477</v>
      </c>
      <c r="BC259" s="8">
        <v>25.094696044921875</v>
      </c>
      <c r="BD259" s="8">
        <v>25.144716262817383</v>
      </c>
      <c r="BE259" s="8">
        <v>151.86634826660156</v>
      </c>
      <c r="BF259" s="8">
        <v>145.26620483398437</v>
      </c>
      <c r="BG259" s="8">
        <v>15.122319221496582</v>
      </c>
      <c r="BH259" s="8">
        <v>17.470321655273438</v>
      </c>
      <c r="BI259" s="8">
        <v>48.818325042724609</v>
      </c>
      <c r="BJ259" s="8">
        <v>56.398216247558594</v>
      </c>
      <c r="BK259" s="8">
        <v>350.39739990234375</v>
      </c>
      <c r="BL259" s="8">
        <v>1799.3878173828125</v>
      </c>
      <c r="BM259" s="8">
        <v>1794.767578125</v>
      </c>
      <c r="BN259" s="8">
        <v>101.39061737060547</v>
      </c>
      <c r="BO259" s="8">
        <v>-0.73839235305786133</v>
      </c>
      <c r="BP259" s="8">
        <v>-0.87882953882217407</v>
      </c>
      <c r="BQ259" s="8">
        <v>0.25</v>
      </c>
      <c r="BR259" s="8">
        <v>-1.355140209197998</v>
      </c>
      <c r="BS259" s="8">
        <v>7.355140209197998</v>
      </c>
      <c r="BT259" s="8">
        <v>1</v>
      </c>
      <c r="BU259" s="8">
        <v>0</v>
      </c>
      <c r="BV259" s="8">
        <v>0.15999999642372131</v>
      </c>
      <c r="BW259" s="8">
        <v>111115</v>
      </c>
      <c r="BX259">
        <f t="shared" si="114"/>
        <v>1.7519869995117185</v>
      </c>
      <c r="BY259">
        <f t="shared" si="115"/>
        <v>4.1868147390003007E-3</v>
      </c>
      <c r="BZ259">
        <f t="shared" si="116"/>
        <v>298.24469604492185</v>
      </c>
      <c r="CA259">
        <f t="shared" si="117"/>
        <v>297.94354286193845</v>
      </c>
      <c r="CB259">
        <f t="shared" si="118"/>
        <v>287.9020443461377</v>
      </c>
      <c r="CC259">
        <f t="shared" si="119"/>
        <v>0.36762372754361561</v>
      </c>
      <c r="CD259">
        <f t="shared" si="120"/>
        <v>3.1976734151308914</v>
      </c>
      <c r="CE259">
        <f t="shared" si="121"/>
        <v>31.538159033420985</v>
      </c>
      <c r="CF259">
        <f t="shared" si="122"/>
        <v>14.067837378147548</v>
      </c>
      <c r="CG259">
        <f t="shared" si="123"/>
        <v>24.944119453430176</v>
      </c>
      <c r="CH259">
        <f t="shared" si="124"/>
        <v>3.1690997510461441</v>
      </c>
      <c r="CI259">
        <f t="shared" si="125"/>
        <v>0.29032323267418891</v>
      </c>
      <c r="CJ259">
        <f t="shared" si="126"/>
        <v>1.7713266982912319</v>
      </c>
      <c r="CK259">
        <f t="shared" si="127"/>
        <v>1.3977730527549121</v>
      </c>
      <c r="CL259">
        <f t="shared" si="128"/>
        <v>0.18227087033400252</v>
      </c>
      <c r="CM259">
        <f t="shared" si="129"/>
        <v>8.3693897765124152</v>
      </c>
      <c r="CN259">
        <f t="shared" si="130"/>
        <v>0.56823952179283432</v>
      </c>
      <c r="CO259">
        <f t="shared" si="131"/>
        <v>55.70278840527174</v>
      </c>
      <c r="CP259">
        <f t="shared" si="132"/>
        <v>143.67417940717274</v>
      </c>
      <c r="CQ259">
        <f t="shared" si="133"/>
        <v>4.2473401831041271E-2</v>
      </c>
      <c r="CR259">
        <f t="shared" si="134"/>
        <v>0</v>
      </c>
      <c r="CS259">
        <f t="shared" si="135"/>
        <v>1529.4796447753904</v>
      </c>
      <c r="CT259">
        <f t="shared" si="136"/>
        <v>0</v>
      </c>
      <c r="CU259" t="e">
        <f t="shared" si="137"/>
        <v>#DIV/0!</v>
      </c>
      <c r="CV259" t="e">
        <f t="shared" si="138"/>
        <v>#DIV/0!</v>
      </c>
    </row>
    <row r="260" spans="1:100" hidden="1" x14ac:dyDescent="0.3">
      <c r="A260" s="4" t="str">
        <f>VLOOKUP(B260,ListCodeMtrx!A$1:B$91,2,TRUE)</f>
        <v>M1</v>
      </c>
      <c r="B260">
        <v>1</v>
      </c>
      <c r="C260" s="10">
        <v>1</v>
      </c>
      <c r="D260" s="10">
        <v>1</v>
      </c>
      <c r="E260" s="10">
        <v>1</v>
      </c>
      <c r="F260" s="1">
        <v>72</v>
      </c>
      <c r="G260" s="3">
        <v>41316</v>
      </c>
      <c r="H260" s="11">
        <v>1</v>
      </c>
      <c r="I260" s="11">
        <v>189.84812940632617</v>
      </c>
      <c r="J260" s="11">
        <v>1.7606996875328957</v>
      </c>
      <c r="K260" s="11">
        <v>193.85338837017235</v>
      </c>
      <c r="L260" s="11">
        <v>267.70380190617448</v>
      </c>
      <c r="M260" s="1">
        <v>46.2</v>
      </c>
      <c r="N260" s="8">
        <v>4</v>
      </c>
      <c r="O260" s="8" t="s">
        <v>445</v>
      </c>
      <c r="P260" s="12">
        <v>0.16111111111111112</v>
      </c>
      <c r="Q260" s="12">
        <f t="shared" si="95"/>
        <v>0.40513888888888894</v>
      </c>
      <c r="R260" s="8">
        <v>1013</v>
      </c>
      <c r="S260" s="8">
        <v>0</v>
      </c>
      <c r="T260" s="13" t="s">
        <v>192</v>
      </c>
      <c r="U260" s="14">
        <f t="shared" si="97"/>
        <v>32.124900144536937</v>
      </c>
      <c r="V260" s="14">
        <f t="shared" si="98"/>
        <v>0.3154516684923242</v>
      </c>
      <c r="W260" s="14">
        <f t="shared" si="99"/>
        <v>207.68230690382876</v>
      </c>
      <c r="X260" s="15">
        <v>25.114513397216797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t="e">
        <f t="shared" si="100"/>
        <v>#DIV/0!</v>
      </c>
      <c r="AG260" t="e">
        <f t="shared" si="101"/>
        <v>#DIV/0!</v>
      </c>
      <c r="AH260" t="e">
        <f t="shared" si="102"/>
        <v>#DIV/0!</v>
      </c>
      <c r="AI260" s="8">
        <v>-1</v>
      </c>
      <c r="AJ260" s="8">
        <v>0.85</v>
      </c>
      <c r="AK260" s="8">
        <v>0.85</v>
      </c>
      <c r="AL260" s="8">
        <v>9.8076972961425781</v>
      </c>
      <c r="AM260">
        <f t="shared" si="103"/>
        <v>0.84999999999999987</v>
      </c>
      <c r="AN260">
        <f t="shared" si="104"/>
        <v>2.1663779356939205E-2</v>
      </c>
      <c r="AO260" t="e">
        <f t="shared" si="105"/>
        <v>#DIV/0!</v>
      </c>
      <c r="AP260" t="e">
        <f t="shared" si="106"/>
        <v>#DIV/0!</v>
      </c>
      <c r="AQ260" t="e">
        <f t="shared" si="107"/>
        <v>#DIV/0!</v>
      </c>
      <c r="AR260" s="8">
        <v>0</v>
      </c>
      <c r="AS260" s="8">
        <v>0.5</v>
      </c>
      <c r="AT260" t="e">
        <f t="shared" si="108"/>
        <v>#DIV/0!</v>
      </c>
      <c r="AU260">
        <f t="shared" si="109"/>
        <v>4.364803262895613</v>
      </c>
      <c r="AV260">
        <f t="shared" si="110"/>
        <v>1.4148664375808582</v>
      </c>
      <c r="AW260">
        <f t="shared" si="111"/>
        <v>25.114513397216797</v>
      </c>
      <c r="AX260" s="8">
        <v>2</v>
      </c>
      <c r="AY260">
        <f t="shared" si="112"/>
        <v>4.644859790802002</v>
      </c>
      <c r="AZ260" s="8">
        <v>1</v>
      </c>
      <c r="BA260">
        <f t="shared" si="113"/>
        <v>9.2897195816040039</v>
      </c>
      <c r="BB260" s="8">
        <v>24.832019805908203</v>
      </c>
      <c r="BC260" s="8">
        <v>25.114513397216797</v>
      </c>
      <c r="BD260" s="8">
        <v>25.141473770141602</v>
      </c>
      <c r="BE260" s="8">
        <v>401.36660766601562</v>
      </c>
      <c r="BF260" s="8">
        <v>382.07846069335937</v>
      </c>
      <c r="BG260" s="8">
        <v>15.173371315002441</v>
      </c>
      <c r="BH260" s="8">
        <v>17.620815277099609</v>
      </c>
      <c r="BI260" s="8">
        <v>48.870708465576172</v>
      </c>
      <c r="BJ260" s="8">
        <v>56.753486633300781</v>
      </c>
      <c r="BK260" s="8">
        <v>350.39755249023437</v>
      </c>
      <c r="BL260" s="8">
        <v>1798.8768310546875</v>
      </c>
      <c r="BM260" s="8">
        <v>1264.177978515625</v>
      </c>
      <c r="BN260" s="8">
        <v>101.39055633544922</v>
      </c>
      <c r="BO260" s="8">
        <v>-5.2849926948547363</v>
      </c>
      <c r="BP260" s="8">
        <v>-0.82078319787979126</v>
      </c>
      <c r="BQ260" s="8">
        <v>0.25</v>
      </c>
      <c r="BR260" s="8">
        <v>-1.355140209197998</v>
      </c>
      <c r="BS260" s="8">
        <v>7.355140209197998</v>
      </c>
      <c r="BT260" s="8">
        <v>1</v>
      </c>
      <c r="BU260" s="8">
        <v>0</v>
      </c>
      <c r="BV260" s="8">
        <v>0.15999999642372131</v>
      </c>
      <c r="BW260" s="8">
        <v>111115</v>
      </c>
      <c r="BX260">
        <f t="shared" si="114"/>
        <v>1.7519877624511717</v>
      </c>
      <c r="BY260">
        <f t="shared" si="115"/>
        <v>4.3648032628956128E-3</v>
      </c>
      <c r="BZ260">
        <f t="shared" si="116"/>
        <v>298.26451339721677</v>
      </c>
      <c r="CA260">
        <f t="shared" si="117"/>
        <v>297.98201980590818</v>
      </c>
      <c r="CB260">
        <f t="shared" si="118"/>
        <v>287.82028653546513</v>
      </c>
      <c r="CC260">
        <f t="shared" si="119"/>
        <v>0.33919451557128322</v>
      </c>
      <c r="CD260">
        <f t="shared" si="120"/>
        <v>3.2014507016101703</v>
      </c>
      <c r="CE260">
        <f t="shared" si="121"/>
        <v>31.57543283437775</v>
      </c>
      <c r="CF260">
        <f t="shared" si="122"/>
        <v>13.954617557278141</v>
      </c>
      <c r="CG260">
        <f t="shared" si="123"/>
        <v>24.9732666015625</v>
      </c>
      <c r="CH260">
        <f t="shared" si="124"/>
        <v>3.1746132811747265</v>
      </c>
      <c r="CI260">
        <f t="shared" si="125"/>
        <v>0.30509164964793417</v>
      </c>
      <c r="CJ260">
        <f t="shared" si="126"/>
        <v>1.7865842640293121</v>
      </c>
      <c r="CK260">
        <f t="shared" si="127"/>
        <v>1.3880290171454144</v>
      </c>
      <c r="CL260">
        <f t="shared" si="128"/>
        <v>0.19158676541816461</v>
      </c>
      <c r="CM260">
        <f t="shared" si="129"/>
        <v>21.057024638008706</v>
      </c>
      <c r="CN260">
        <f t="shared" si="130"/>
        <v>0.54355931639524202</v>
      </c>
      <c r="CO260">
        <f t="shared" si="131"/>
        <v>56.178974983381124</v>
      </c>
      <c r="CP260">
        <f t="shared" si="132"/>
        <v>377.41000812983896</v>
      </c>
      <c r="CQ260">
        <f t="shared" si="133"/>
        <v>4.7819186632238914E-2</v>
      </c>
      <c r="CR260">
        <f t="shared" si="134"/>
        <v>0</v>
      </c>
      <c r="CS260">
        <f t="shared" si="135"/>
        <v>1529.0453063964842</v>
      </c>
      <c r="CT260">
        <f t="shared" si="136"/>
        <v>0</v>
      </c>
      <c r="CU260" t="e">
        <f t="shared" si="137"/>
        <v>#DIV/0!</v>
      </c>
      <c r="CV260" t="e">
        <f t="shared" si="138"/>
        <v>#DIV/0!</v>
      </c>
    </row>
    <row r="261" spans="1:100" x14ac:dyDescent="0.3">
      <c r="A261" s="4" t="str">
        <f>VLOOKUP(B261,ListCodeMtrx!A$1:B$91,2,TRUE)</f>
        <v>M1</v>
      </c>
      <c r="B261">
        <v>1</v>
      </c>
      <c r="C261" s="10">
        <v>1</v>
      </c>
      <c r="D261" s="10">
        <v>1</v>
      </c>
      <c r="E261" s="10">
        <v>1</v>
      </c>
      <c r="F261" s="1">
        <v>72</v>
      </c>
      <c r="G261" s="3">
        <v>41316</v>
      </c>
      <c r="H261" s="11">
        <v>1</v>
      </c>
      <c r="I261" s="11">
        <v>189.84812940632617</v>
      </c>
      <c r="J261" s="11">
        <v>1.7606996875328957</v>
      </c>
      <c r="K261" s="11">
        <v>193.85338837017235</v>
      </c>
      <c r="L261" s="11">
        <v>267.70380190617448</v>
      </c>
      <c r="M261" s="1">
        <v>46.2</v>
      </c>
      <c r="N261" s="8">
        <v>5</v>
      </c>
      <c r="O261" s="8" t="s">
        <v>446</v>
      </c>
      <c r="P261" s="12">
        <v>0.16111111111111112</v>
      </c>
      <c r="Q261" s="12">
        <f t="shared" si="95"/>
        <v>0.40755787037037039</v>
      </c>
      <c r="R261" s="8">
        <v>1222</v>
      </c>
      <c r="S261" s="8">
        <v>0</v>
      </c>
      <c r="T261" s="13">
        <v>800</v>
      </c>
      <c r="U261" s="14">
        <f t="shared" si="97"/>
        <v>51.565862558502836</v>
      </c>
      <c r="V261" s="14">
        <f t="shared" si="98"/>
        <v>0.30824166578494477</v>
      </c>
      <c r="W261" s="14">
        <f t="shared" si="99"/>
        <v>479.10844552509275</v>
      </c>
      <c r="X261" s="15">
        <v>25.534601211547852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t="e">
        <f t="shared" si="100"/>
        <v>#DIV/0!</v>
      </c>
      <c r="AG261" t="e">
        <f t="shared" si="101"/>
        <v>#DIV/0!</v>
      </c>
      <c r="AH261" t="e">
        <f t="shared" si="102"/>
        <v>#DIV/0!</v>
      </c>
      <c r="AI261" s="8">
        <v>-1</v>
      </c>
      <c r="AJ261" s="8">
        <v>0.85</v>
      </c>
      <c r="AK261" s="8">
        <v>0.85</v>
      </c>
      <c r="AL261" s="8">
        <v>9.7839221954345703</v>
      </c>
      <c r="AM261">
        <f t="shared" si="103"/>
        <v>0.84999999999999987</v>
      </c>
      <c r="AN261">
        <f t="shared" si="104"/>
        <v>3.4349437412046054E-2</v>
      </c>
      <c r="AO261" t="e">
        <f t="shared" si="105"/>
        <v>#DIV/0!</v>
      </c>
      <c r="AP261" t="e">
        <f t="shared" si="106"/>
        <v>#DIV/0!</v>
      </c>
      <c r="AQ261" t="e">
        <f t="shared" si="107"/>
        <v>#DIV/0!</v>
      </c>
      <c r="AR261" s="8">
        <v>0</v>
      </c>
      <c r="AS261" s="8">
        <v>0.5</v>
      </c>
      <c r="AT261" t="e">
        <f t="shared" si="108"/>
        <v>#DIV/0!</v>
      </c>
      <c r="AU261">
        <f t="shared" si="109"/>
        <v>4.3496666120491696</v>
      </c>
      <c r="AV261">
        <f t="shared" si="110"/>
        <v>1.4409244629027114</v>
      </c>
      <c r="AW261">
        <f t="shared" si="111"/>
        <v>25.534601211547852</v>
      </c>
      <c r="AX261" s="8">
        <v>2</v>
      </c>
      <c r="AY261">
        <f t="shared" si="112"/>
        <v>4.644859790802002</v>
      </c>
      <c r="AZ261" s="8">
        <v>1</v>
      </c>
      <c r="BA261">
        <f t="shared" si="113"/>
        <v>9.2897195816040039</v>
      </c>
      <c r="BB261" s="8">
        <v>25.019668579101563</v>
      </c>
      <c r="BC261" s="8">
        <v>25.534601211547852</v>
      </c>
      <c r="BD261" s="8">
        <v>25.139719009399414</v>
      </c>
      <c r="BE261" s="8">
        <v>800.2113037109375</v>
      </c>
      <c r="BF261" s="8">
        <v>768.8663330078125</v>
      </c>
      <c r="BG261" s="8">
        <v>15.724042892456055</v>
      </c>
      <c r="BH261" s="8">
        <v>18.161914825439453</v>
      </c>
      <c r="BI261" s="8">
        <v>50.082572937011719</v>
      </c>
      <c r="BJ261" s="8">
        <v>57.847431182861328</v>
      </c>
      <c r="BK261" s="8">
        <v>350.3603515625</v>
      </c>
      <c r="BL261" s="8">
        <v>1800.3843994140625</v>
      </c>
      <c r="BM261" s="8">
        <v>1395.694580078125</v>
      </c>
      <c r="BN261" s="8">
        <v>101.39457702636719</v>
      </c>
      <c r="BO261" s="8">
        <v>-15.732440948486328</v>
      </c>
      <c r="BP261" s="8">
        <v>-0.7797885537147522</v>
      </c>
      <c r="BQ261" s="8">
        <v>0.5</v>
      </c>
      <c r="BR261" s="8">
        <v>-1.355140209197998</v>
      </c>
      <c r="BS261" s="8">
        <v>7.355140209197998</v>
      </c>
      <c r="BT261" s="8">
        <v>1</v>
      </c>
      <c r="BU261" s="8">
        <v>0</v>
      </c>
      <c r="BV261" s="8">
        <v>0.15999999642372131</v>
      </c>
      <c r="BW261" s="8">
        <v>111115</v>
      </c>
      <c r="BX261">
        <f t="shared" si="114"/>
        <v>1.7518017578125</v>
      </c>
      <c r="BY261">
        <f t="shared" si="115"/>
        <v>4.3496666120491695E-3</v>
      </c>
      <c r="BZ261">
        <f t="shared" si="116"/>
        <v>298.68460121154783</v>
      </c>
      <c r="CA261">
        <f t="shared" si="117"/>
        <v>298.16966857910154</v>
      </c>
      <c r="CB261">
        <f t="shared" si="118"/>
        <v>288.06149746757364</v>
      </c>
      <c r="CC261">
        <f t="shared" si="119"/>
        <v>0.33264200305001201</v>
      </c>
      <c r="CD261">
        <f t="shared" si="120"/>
        <v>3.2824441346170521</v>
      </c>
      <c r="CE261">
        <f t="shared" si="121"/>
        <v>32.372975270299392</v>
      </c>
      <c r="CF261">
        <f t="shared" si="122"/>
        <v>14.211060444859939</v>
      </c>
      <c r="CG261">
        <f t="shared" si="123"/>
        <v>25.277134895324707</v>
      </c>
      <c r="CH261">
        <f t="shared" si="124"/>
        <v>3.2325947315964596</v>
      </c>
      <c r="CI261">
        <f t="shared" si="125"/>
        <v>0.29834238383569489</v>
      </c>
      <c r="CJ261">
        <f t="shared" si="126"/>
        <v>1.8415196717143407</v>
      </c>
      <c r="CK261">
        <f t="shared" si="127"/>
        <v>1.3910750598821189</v>
      </c>
      <c r="CL261">
        <f t="shared" si="128"/>
        <v>0.18732880800413734</v>
      </c>
      <c r="CM261">
        <f t="shared" si="129"/>
        <v>48.57899818377706</v>
      </c>
      <c r="CN261">
        <f t="shared" si="130"/>
        <v>0.6231362006069584</v>
      </c>
      <c r="CO261">
        <f t="shared" si="131"/>
        <v>56.410487449431571</v>
      </c>
      <c r="CP261">
        <f t="shared" si="132"/>
        <v>761.37268222078205</v>
      </c>
      <c r="CQ261">
        <f t="shared" si="133"/>
        <v>3.8205408607397746E-2</v>
      </c>
      <c r="CR261">
        <f t="shared" si="134"/>
        <v>0</v>
      </c>
      <c r="CS261">
        <f t="shared" si="135"/>
        <v>1530.3267395019529</v>
      </c>
      <c r="CT261">
        <f t="shared" si="136"/>
        <v>0</v>
      </c>
      <c r="CU261" t="e">
        <f t="shared" si="137"/>
        <v>#DIV/0!</v>
      </c>
      <c r="CV261" t="e">
        <f t="shared" si="138"/>
        <v>#DIV/0!</v>
      </c>
    </row>
    <row r="262" spans="1:100" hidden="1" x14ac:dyDescent="0.3">
      <c r="A262" s="4" t="str">
        <f>VLOOKUP(B262,ListCodeMtrx!A$1:B$91,2,TRUE)</f>
        <v>M1</v>
      </c>
      <c r="B262">
        <v>1</v>
      </c>
      <c r="C262" s="10">
        <v>1</v>
      </c>
      <c r="D262" s="10">
        <v>1</v>
      </c>
      <c r="E262" s="10">
        <v>1</v>
      </c>
      <c r="F262" s="1">
        <v>72</v>
      </c>
      <c r="G262" s="3">
        <v>41316</v>
      </c>
      <c r="H262" s="11">
        <v>1</v>
      </c>
      <c r="I262" s="11">
        <v>189.84812940632617</v>
      </c>
      <c r="J262" s="11">
        <v>1.7606996875328957</v>
      </c>
      <c r="K262" s="11">
        <v>193.85338837017235</v>
      </c>
      <c r="L262" s="11">
        <v>267.70380190617448</v>
      </c>
      <c r="M262" s="1">
        <v>46.2</v>
      </c>
      <c r="N262" s="8">
        <v>6</v>
      </c>
      <c r="O262" s="8" t="s">
        <v>447</v>
      </c>
      <c r="P262" s="12">
        <v>0.16111111111111112</v>
      </c>
      <c r="Q262" s="12">
        <f t="shared" si="95"/>
        <v>0.40929398148148155</v>
      </c>
      <c r="R262" s="8">
        <v>1372</v>
      </c>
      <c r="S262" s="8">
        <v>0</v>
      </c>
      <c r="T262" s="13" t="s">
        <v>745</v>
      </c>
      <c r="U262" s="14">
        <f t="shared" si="97"/>
        <v>29.926986622648247</v>
      </c>
      <c r="V262" s="14">
        <f t="shared" si="98"/>
        <v>0.29643597381458153</v>
      </c>
      <c r="W262" s="14">
        <f t="shared" si="99"/>
        <v>207.56841395236009</v>
      </c>
      <c r="X262" s="15">
        <v>25.64305305480957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t="e">
        <f t="shared" si="100"/>
        <v>#DIV/0!</v>
      </c>
      <c r="AG262" t="e">
        <f t="shared" si="101"/>
        <v>#DIV/0!</v>
      </c>
      <c r="AH262" t="e">
        <f t="shared" si="102"/>
        <v>#DIV/0!</v>
      </c>
      <c r="AI262" s="8">
        <v>-1</v>
      </c>
      <c r="AJ262" s="8">
        <v>0.85</v>
      </c>
      <c r="AK262" s="8">
        <v>0.85</v>
      </c>
      <c r="AL262" s="8">
        <v>9.7839221954345703</v>
      </c>
      <c r="AM262">
        <f t="shared" si="103"/>
        <v>0.84999999999999987</v>
      </c>
      <c r="AN262">
        <f t="shared" si="104"/>
        <v>2.0211644263774534E-2</v>
      </c>
      <c r="AO262" t="e">
        <f t="shared" si="105"/>
        <v>#DIV/0!</v>
      </c>
      <c r="AP262" t="e">
        <f t="shared" si="106"/>
        <v>#DIV/0!</v>
      </c>
      <c r="AQ262" t="e">
        <f t="shared" si="107"/>
        <v>#DIV/0!</v>
      </c>
      <c r="AR262" s="8">
        <v>0</v>
      </c>
      <c r="AS262" s="8">
        <v>0.5</v>
      </c>
      <c r="AT262" t="e">
        <f t="shared" si="108"/>
        <v>#DIV/0!</v>
      </c>
      <c r="AU262">
        <f t="shared" si="109"/>
        <v>4.3025730204327264</v>
      </c>
      <c r="AV262">
        <f t="shared" si="110"/>
        <v>1.4802991866476682</v>
      </c>
      <c r="AW262">
        <f t="shared" si="111"/>
        <v>25.64305305480957</v>
      </c>
      <c r="AX262" s="8">
        <v>2</v>
      </c>
      <c r="AY262">
        <f t="shared" si="112"/>
        <v>4.644859790802002</v>
      </c>
      <c r="AZ262" s="8">
        <v>1</v>
      </c>
      <c r="BA262">
        <f t="shared" si="113"/>
        <v>9.2897195816040039</v>
      </c>
      <c r="BB262" s="8">
        <v>25.006752014160156</v>
      </c>
      <c r="BC262" s="8">
        <v>25.64305305480957</v>
      </c>
      <c r="BD262" s="8">
        <v>25.135866165161133</v>
      </c>
      <c r="BE262" s="8">
        <v>398.54632568359375</v>
      </c>
      <c r="BF262" s="8">
        <v>380.52670288085937</v>
      </c>
      <c r="BG262" s="8">
        <v>15.569857597351074</v>
      </c>
      <c r="BH262" s="8">
        <v>17.981973648071289</v>
      </c>
      <c r="BI262" s="8">
        <v>49.631546020507813</v>
      </c>
      <c r="BJ262" s="8">
        <v>57.320571899414063</v>
      </c>
      <c r="BK262" s="8">
        <v>350.33175659179687</v>
      </c>
      <c r="BL262" s="8">
        <v>1800.1845703125</v>
      </c>
      <c r="BM262" s="8">
        <v>903.59832763671875</v>
      </c>
      <c r="BN262" s="8">
        <v>101.39838409423828</v>
      </c>
      <c r="BO262" s="8">
        <v>-4.9736518859863281</v>
      </c>
      <c r="BP262" s="8">
        <v>-0.83333736658096313</v>
      </c>
      <c r="BQ262" s="8">
        <v>0.5</v>
      </c>
      <c r="BR262" s="8">
        <v>-1.355140209197998</v>
      </c>
      <c r="BS262" s="8">
        <v>7.355140209197998</v>
      </c>
      <c r="BT262" s="8">
        <v>1</v>
      </c>
      <c r="BU262" s="8">
        <v>0</v>
      </c>
      <c r="BV262" s="8">
        <v>0.15999999642372131</v>
      </c>
      <c r="BW262" s="8">
        <v>111115</v>
      </c>
      <c r="BX262">
        <f t="shared" si="114"/>
        <v>1.7516587829589843</v>
      </c>
      <c r="BY262">
        <f t="shared" si="115"/>
        <v>4.3025730204327263E-3</v>
      </c>
      <c r="BZ262">
        <f t="shared" si="116"/>
        <v>298.79305305480955</v>
      </c>
      <c r="CA262">
        <f t="shared" si="117"/>
        <v>298.15675201416013</v>
      </c>
      <c r="CB262">
        <f t="shared" si="118"/>
        <v>288.02952481203829</v>
      </c>
      <c r="CC262">
        <f t="shared" si="119"/>
        <v>0.33502478655907286</v>
      </c>
      <c r="CD262">
        <f t="shared" si="120"/>
        <v>3.3036422573872719</v>
      </c>
      <c r="CE262">
        <f t="shared" si="121"/>
        <v>32.580817602743174</v>
      </c>
      <c r="CF262">
        <f t="shared" si="122"/>
        <v>14.598843954671885</v>
      </c>
      <c r="CG262">
        <f t="shared" si="123"/>
        <v>25.324902534484863</v>
      </c>
      <c r="CH262">
        <f t="shared" si="124"/>
        <v>3.2417929783026014</v>
      </c>
      <c r="CI262">
        <f t="shared" si="125"/>
        <v>0.28726918259537082</v>
      </c>
      <c r="CJ262">
        <f t="shared" si="126"/>
        <v>1.8233430707396037</v>
      </c>
      <c r="CK262">
        <f t="shared" si="127"/>
        <v>1.4184499075629977</v>
      </c>
      <c r="CL262">
        <f t="shared" si="128"/>
        <v>0.18034491383706083</v>
      </c>
      <c r="CM262">
        <f t="shared" si="129"/>
        <v>21.047101763773256</v>
      </c>
      <c r="CN262">
        <f t="shared" si="130"/>
        <v>0.54547660487665828</v>
      </c>
      <c r="CO262">
        <f t="shared" si="131"/>
        <v>55.451266166701828</v>
      </c>
      <c r="CP262">
        <f t="shared" si="132"/>
        <v>376.17765535733884</v>
      </c>
      <c r="CQ262">
        <f t="shared" si="133"/>
        <v>4.4114510182786108E-2</v>
      </c>
      <c r="CR262">
        <f t="shared" si="134"/>
        <v>0</v>
      </c>
      <c r="CS262">
        <f t="shared" si="135"/>
        <v>1530.1568847656247</v>
      </c>
      <c r="CT262">
        <f t="shared" si="136"/>
        <v>0</v>
      </c>
      <c r="CU262" t="e">
        <f t="shared" si="137"/>
        <v>#DIV/0!</v>
      </c>
      <c r="CV262" t="e">
        <f t="shared" si="138"/>
        <v>#DIV/0!</v>
      </c>
    </row>
    <row r="263" spans="1:100" x14ac:dyDescent="0.3">
      <c r="A263" s="4" t="str">
        <f>VLOOKUP(B263,ListCodeMtrx!A$1:B$91,2,TRUE)</f>
        <v>M1</v>
      </c>
      <c r="B263" s="5">
        <v>1</v>
      </c>
      <c r="C263" s="10">
        <v>1</v>
      </c>
      <c r="D263" s="10">
        <v>1</v>
      </c>
      <c r="E263" s="10">
        <v>1</v>
      </c>
      <c r="F263" s="1">
        <v>72</v>
      </c>
      <c r="G263" s="17">
        <v>41316</v>
      </c>
      <c r="H263" s="11">
        <v>1</v>
      </c>
      <c r="I263" s="11">
        <v>189.84812940632617</v>
      </c>
      <c r="J263" s="11">
        <v>1.7606996875328957</v>
      </c>
      <c r="K263" s="11">
        <v>193.85338837017235</v>
      </c>
      <c r="L263" s="11">
        <v>267.70380190617448</v>
      </c>
      <c r="M263" s="1">
        <v>46.2</v>
      </c>
      <c r="N263" s="19">
        <v>7</v>
      </c>
      <c r="O263" s="19" t="s">
        <v>448</v>
      </c>
      <c r="P263" s="12">
        <v>0.16111111111111112</v>
      </c>
      <c r="Q263" s="12">
        <f t="shared" si="95"/>
        <v>0.40983796296296293</v>
      </c>
      <c r="R263" s="19">
        <v>1409.5</v>
      </c>
      <c r="S263" s="19">
        <v>0</v>
      </c>
      <c r="T263" s="21">
        <v>400</v>
      </c>
      <c r="U263" s="5">
        <f t="shared" si="97"/>
        <v>30.641414714323847</v>
      </c>
      <c r="V263" s="5">
        <f t="shared" si="98"/>
        <v>0.29617636261539426</v>
      </c>
      <c r="W263" s="5">
        <f t="shared" si="99"/>
        <v>204.77539556212881</v>
      </c>
      <c r="X263" s="5">
        <v>25.555757522583008</v>
      </c>
      <c r="Y263" s="19">
        <v>1</v>
      </c>
      <c r="Z263" s="19">
        <v>1</v>
      </c>
      <c r="AA263" s="19">
        <v>0</v>
      </c>
      <c r="AB263" s="19">
        <v>0</v>
      </c>
      <c r="AC263" s="19">
        <v>279.366943359375</v>
      </c>
      <c r="AD263" s="19">
        <v>535.54840087890625</v>
      </c>
      <c r="AE263" s="19">
        <v>355.029052734375</v>
      </c>
      <c r="AF263" s="5" t="e">
        <f t="shared" si="100"/>
        <v>#DIV/0!</v>
      </c>
      <c r="AG263" s="5">
        <f t="shared" si="101"/>
        <v>0.47835351034398266</v>
      </c>
      <c r="AH263" s="5">
        <f t="shared" si="102"/>
        <v>0.33707382535037911</v>
      </c>
      <c r="AI263" s="19">
        <v>-1</v>
      </c>
      <c r="AJ263" s="19">
        <v>0.85</v>
      </c>
      <c r="AK263" s="19">
        <v>0.85</v>
      </c>
      <c r="AL263" s="19">
        <v>9.7839221954345703</v>
      </c>
      <c r="AM263" s="5">
        <f t="shared" si="103"/>
        <v>0.84999999999999987</v>
      </c>
      <c r="AN263" s="5">
        <f t="shared" si="104"/>
        <v>2.0669756136476026E-2</v>
      </c>
      <c r="AO263" s="5">
        <f t="shared" si="105"/>
        <v>0.70465423177931785</v>
      </c>
      <c r="AP263" s="5">
        <f t="shared" si="106"/>
        <v>1.9170070533004395</v>
      </c>
      <c r="AQ263" s="5">
        <f t="shared" si="107"/>
        <v>-1</v>
      </c>
      <c r="AR263" s="19">
        <v>1800.9498291015625</v>
      </c>
      <c r="AS263" s="19">
        <v>0.5</v>
      </c>
      <c r="AT263" s="5">
        <f t="shared" si="108"/>
        <v>257.99754546773443</v>
      </c>
      <c r="AU263" s="5">
        <f t="shared" si="109"/>
        <v>4.2870622409055708</v>
      </c>
      <c r="AV263" s="5">
        <f t="shared" si="110"/>
        <v>1.4764578548165481</v>
      </c>
      <c r="AW263" s="5">
        <f t="shared" si="111"/>
        <v>25.555757522583008</v>
      </c>
      <c r="AX263" s="19">
        <v>2</v>
      </c>
      <c r="AY263" s="5">
        <f t="shared" si="112"/>
        <v>4.644859790802002</v>
      </c>
      <c r="AZ263" s="19">
        <v>1</v>
      </c>
      <c r="BA263" s="5">
        <f t="shared" si="113"/>
        <v>9.2897195816040039</v>
      </c>
      <c r="BB263" s="19">
        <v>24.975296020507813</v>
      </c>
      <c r="BC263" s="19">
        <v>25.555757522583008</v>
      </c>
      <c r="BD263" s="19">
        <v>25.135147094726562</v>
      </c>
      <c r="BE263" s="19">
        <v>400.2291259765625</v>
      </c>
      <c r="BF263" s="19">
        <v>381.802734375</v>
      </c>
      <c r="BG263" s="19">
        <v>15.447670936584473</v>
      </c>
      <c r="BH263" s="19">
        <v>17.851301193237305</v>
      </c>
      <c r="BI263" s="19">
        <v>49.335010528564453</v>
      </c>
      <c r="BJ263" s="19">
        <v>57.011447906494141</v>
      </c>
      <c r="BK263" s="19">
        <v>350.3477783203125</v>
      </c>
      <c r="BL263" s="19">
        <v>1800.9498291015625</v>
      </c>
      <c r="BM263" s="19">
        <v>887.440185546875</v>
      </c>
      <c r="BN263" s="19">
        <v>101.39945220947266</v>
      </c>
      <c r="BO263" s="19">
        <v>-4.9736518859863281</v>
      </c>
      <c r="BP263" s="19">
        <v>-0.83333736658096313</v>
      </c>
      <c r="BQ263" s="19">
        <v>0.5</v>
      </c>
      <c r="BR263" s="19">
        <v>-1.355140209197998</v>
      </c>
      <c r="BS263" s="19">
        <v>7.355140209197998</v>
      </c>
      <c r="BT263" s="19">
        <v>1</v>
      </c>
      <c r="BU263" s="19">
        <v>0</v>
      </c>
      <c r="BV263" s="19">
        <v>0.15999999642372131</v>
      </c>
      <c r="BW263" s="19">
        <v>111115</v>
      </c>
      <c r="BX263" s="5">
        <f t="shared" si="114"/>
        <v>1.7517388916015624</v>
      </c>
      <c r="BY263" s="5">
        <f t="shared" si="115"/>
        <v>4.287062240905571E-3</v>
      </c>
      <c r="BZ263" s="5">
        <f t="shared" si="116"/>
        <v>298.70575752258299</v>
      </c>
      <c r="CA263" s="5">
        <f t="shared" si="117"/>
        <v>298.12529602050779</v>
      </c>
      <c r="CB263" s="5">
        <f t="shared" si="118"/>
        <v>288.15196621555151</v>
      </c>
      <c r="CC263" s="5">
        <f t="shared" si="119"/>
        <v>0.3403769720392143</v>
      </c>
      <c r="CD263" s="5">
        <f t="shared" si="120"/>
        <v>3.2865700170371164</v>
      </c>
      <c r="CE263" s="5">
        <f t="shared" si="121"/>
        <v>32.412108205946382</v>
      </c>
      <c r="CF263" s="5">
        <f t="shared" si="122"/>
        <v>14.560807012709077</v>
      </c>
      <c r="CG263" s="5">
        <f t="shared" si="123"/>
        <v>25.26552677154541</v>
      </c>
      <c r="CH263" s="5">
        <f t="shared" si="124"/>
        <v>3.2303628917234724</v>
      </c>
      <c r="CI263" s="5">
        <f t="shared" si="125"/>
        <v>0.2870253726315124</v>
      </c>
      <c r="CJ263" s="5">
        <f t="shared" si="126"/>
        <v>1.8101121622205683</v>
      </c>
      <c r="CK263" s="5">
        <f t="shared" si="127"/>
        <v>1.4202507295029041</v>
      </c>
      <c r="CL263" s="5">
        <f t="shared" si="128"/>
        <v>0.18019116936587989</v>
      </c>
      <c r="CM263" s="5">
        <f t="shared" si="129"/>
        <v>20.764112935977941</v>
      </c>
      <c r="CN263" s="5">
        <f t="shared" si="130"/>
        <v>0.53633821113759228</v>
      </c>
      <c r="CO263" s="5">
        <f t="shared" si="131"/>
        <v>55.34170754226303</v>
      </c>
      <c r="CP263" s="5">
        <f t="shared" si="132"/>
        <v>377.34986478071727</v>
      </c>
      <c r="CQ263" s="5">
        <f t="shared" si="133"/>
        <v>4.4938354828528322E-2</v>
      </c>
      <c r="CR263" s="5">
        <f t="shared" si="134"/>
        <v>0</v>
      </c>
      <c r="CS263" s="5">
        <f t="shared" si="135"/>
        <v>1530.8073547363279</v>
      </c>
      <c r="CT263" s="5">
        <f t="shared" si="136"/>
        <v>256.18145751953125</v>
      </c>
      <c r="CU263" s="5">
        <f t="shared" si="137"/>
        <v>0.33707382535037911</v>
      </c>
      <c r="CV263" s="5" t="e">
        <f t="shared" si="138"/>
        <v>#DIV/0!</v>
      </c>
    </row>
    <row r="264" spans="1:100" s="5" customFormat="1" hidden="1" x14ac:dyDescent="0.3">
      <c r="A264" s="4" t="str">
        <f>VLOOKUP(B264,ListCodeMtrx!A$1:B$91,2,TRUE)</f>
        <v>M7</v>
      </c>
      <c r="B264">
        <v>7</v>
      </c>
      <c r="C264" s="10">
        <v>7</v>
      </c>
      <c r="D264" s="10">
        <v>1</v>
      </c>
      <c r="E264" s="10">
        <v>2</v>
      </c>
      <c r="F264" s="1">
        <v>72</v>
      </c>
      <c r="G264" s="3">
        <v>41316</v>
      </c>
      <c r="H264" s="11">
        <v>1</v>
      </c>
      <c r="I264" s="11">
        <v>175.51482463218284</v>
      </c>
      <c r="J264" s="11">
        <v>2.4081247514788786</v>
      </c>
      <c r="K264" s="11">
        <v>168.85328048521592</v>
      </c>
      <c r="L264" s="11">
        <v>236.91978819509902</v>
      </c>
      <c r="M264" s="1">
        <v>45.9</v>
      </c>
      <c r="N264" s="8">
        <v>8</v>
      </c>
      <c r="O264" s="8" t="s">
        <v>449</v>
      </c>
      <c r="P264" s="12">
        <v>0.16111111111111112</v>
      </c>
      <c r="Q264" s="12">
        <f t="shared" si="95"/>
        <v>0.41392361111111109</v>
      </c>
      <c r="R264" s="8">
        <v>1772</v>
      </c>
      <c r="S264" s="8">
        <v>0</v>
      </c>
      <c r="T264" s="13" t="s">
        <v>747</v>
      </c>
      <c r="U264">
        <f t="shared" si="97"/>
        <v>32.525122363978021</v>
      </c>
      <c r="V264">
        <f t="shared" si="98"/>
        <v>0.47276683863145558</v>
      </c>
      <c r="W264">
        <f t="shared" si="99"/>
        <v>259.15234287983475</v>
      </c>
      <c r="X264" s="15">
        <v>24.117620468139648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t="e">
        <f t="shared" si="100"/>
        <v>#DIV/0!</v>
      </c>
      <c r="AG264" t="e">
        <f t="shared" si="101"/>
        <v>#DIV/0!</v>
      </c>
      <c r="AH264" t="e">
        <f t="shared" si="102"/>
        <v>#DIV/0!</v>
      </c>
      <c r="AI264" s="8">
        <v>-1</v>
      </c>
      <c r="AJ264" s="8">
        <v>0.85</v>
      </c>
      <c r="AK264" s="8">
        <v>0.85</v>
      </c>
      <c r="AL264" s="8">
        <v>9.8076972961425781</v>
      </c>
      <c r="AM264">
        <f t="shared" si="103"/>
        <v>0.84999999999999987</v>
      </c>
      <c r="AN264">
        <f t="shared" si="104"/>
        <v>2.1905155302840377E-2</v>
      </c>
      <c r="AO264" t="e">
        <f t="shared" si="105"/>
        <v>#DIV/0!</v>
      </c>
      <c r="AP264" t="e">
        <f t="shared" si="106"/>
        <v>#DIV/0!</v>
      </c>
      <c r="AQ264" t="e">
        <f t="shared" si="107"/>
        <v>#DIV/0!</v>
      </c>
      <c r="AR264" s="8">
        <v>1800.9498291015625</v>
      </c>
      <c r="AS264" s="8">
        <v>0.5</v>
      </c>
      <c r="AT264" t="e">
        <f t="shared" si="108"/>
        <v>#DIV/0!</v>
      </c>
      <c r="AU264">
        <f t="shared" si="109"/>
        <v>5.6645414403845571</v>
      </c>
      <c r="AV264">
        <f t="shared" si="110"/>
        <v>1.2465578066868164</v>
      </c>
      <c r="AW264">
        <f t="shared" si="111"/>
        <v>24.117620468139648</v>
      </c>
      <c r="AX264" s="8">
        <v>2</v>
      </c>
      <c r="AY264">
        <f t="shared" si="112"/>
        <v>4.644859790802002</v>
      </c>
      <c r="AZ264" s="8">
        <v>1</v>
      </c>
      <c r="BA264">
        <f t="shared" si="113"/>
        <v>9.2897195816040039</v>
      </c>
      <c r="BB264" s="8">
        <v>24.731500625610352</v>
      </c>
      <c r="BC264" s="8">
        <v>24.117620468139648</v>
      </c>
      <c r="BD264" s="8">
        <v>25.138298034667969</v>
      </c>
      <c r="BE264" s="8">
        <v>400.21902465820313</v>
      </c>
      <c r="BF264" s="8">
        <v>380.4224853515625</v>
      </c>
      <c r="BG264" s="8">
        <v>14.276178359985352</v>
      </c>
      <c r="BH264" s="8">
        <v>17.453254699707031</v>
      </c>
      <c r="BI264" s="8">
        <v>46.259101867675781</v>
      </c>
      <c r="BJ264" s="8">
        <v>56.553783416748047</v>
      </c>
      <c r="BK264" s="8">
        <v>350.36468505859375</v>
      </c>
      <c r="BL264" s="8">
        <v>1800.5496826171875</v>
      </c>
      <c r="BM264" s="8">
        <v>877.21588134765625</v>
      </c>
      <c r="BN264" s="8">
        <v>101.39329528808594</v>
      </c>
      <c r="BO264" s="8">
        <v>-5.1351814270019531</v>
      </c>
      <c r="BP264" s="8">
        <v>-0.82564693689346313</v>
      </c>
      <c r="BQ264" s="8">
        <v>0.25</v>
      </c>
      <c r="BR264" s="8">
        <v>-1.355140209197998</v>
      </c>
      <c r="BS264" s="8">
        <v>7.355140209197998</v>
      </c>
      <c r="BT264" s="8">
        <v>1</v>
      </c>
      <c r="BU264" s="8">
        <v>0</v>
      </c>
      <c r="BV264" s="8">
        <v>0.15999999642372131</v>
      </c>
      <c r="BW264" s="8">
        <v>111115</v>
      </c>
      <c r="BX264">
        <f t="shared" si="114"/>
        <v>1.7518234252929685</v>
      </c>
      <c r="BY264">
        <f t="shared" si="115"/>
        <v>5.6645414403845573E-3</v>
      </c>
      <c r="BZ264">
        <f t="shared" si="116"/>
        <v>297.26762046813963</v>
      </c>
      <c r="CA264">
        <f t="shared" si="117"/>
        <v>297.88150062561033</v>
      </c>
      <c r="CB264">
        <f t="shared" si="118"/>
        <v>288.08794277948255</v>
      </c>
      <c r="CC264">
        <f t="shared" si="119"/>
        <v>0.16671666515421751</v>
      </c>
      <c r="CD264">
        <f t="shared" si="120"/>
        <v>3.0162008141923851</v>
      </c>
      <c r="CE264">
        <f t="shared" si="121"/>
        <v>29.747537109061682</v>
      </c>
      <c r="CF264">
        <f t="shared" si="122"/>
        <v>12.294282409354651</v>
      </c>
      <c r="CG264">
        <f t="shared" si="123"/>
        <v>24.424560546875</v>
      </c>
      <c r="CH264">
        <f t="shared" si="124"/>
        <v>3.0722132846067489</v>
      </c>
      <c r="CI264">
        <f t="shared" si="125"/>
        <v>0.44987221178246989</v>
      </c>
      <c r="CJ264">
        <f t="shared" si="126"/>
        <v>1.7696430075055687</v>
      </c>
      <c r="CK264">
        <f t="shared" si="127"/>
        <v>1.3025702771011802</v>
      </c>
      <c r="CL264">
        <f t="shared" si="128"/>
        <v>0.28314118152664686</v>
      </c>
      <c r="CM264">
        <f t="shared" si="129"/>
        <v>26.276310026214379</v>
      </c>
      <c r="CN264">
        <f t="shared" si="130"/>
        <v>0.68122246412522769</v>
      </c>
      <c r="CO264">
        <f t="shared" si="131"/>
        <v>59.722107614291154</v>
      </c>
      <c r="CP264">
        <f t="shared" si="132"/>
        <v>375.69587172176887</v>
      </c>
      <c r="CQ264">
        <f t="shared" si="133"/>
        <v>5.170322604524194E-2</v>
      </c>
      <c r="CR264">
        <f t="shared" si="134"/>
        <v>0</v>
      </c>
      <c r="CS264">
        <f t="shared" si="135"/>
        <v>1530.4672302246092</v>
      </c>
      <c r="CT264">
        <f t="shared" si="136"/>
        <v>0</v>
      </c>
      <c r="CU264" t="e">
        <f t="shared" si="137"/>
        <v>#DIV/0!</v>
      </c>
      <c r="CV264" t="e">
        <f t="shared" si="138"/>
        <v>#DIV/0!</v>
      </c>
    </row>
    <row r="265" spans="1:100" x14ac:dyDescent="0.3">
      <c r="A265" s="4" t="str">
        <f>VLOOKUP(B265,ListCodeMtrx!A$1:B$91,2,TRUE)</f>
        <v>M7</v>
      </c>
      <c r="B265">
        <v>7</v>
      </c>
      <c r="C265" s="10">
        <v>7</v>
      </c>
      <c r="D265" s="10">
        <v>1</v>
      </c>
      <c r="E265" s="10">
        <v>2</v>
      </c>
      <c r="F265" s="1">
        <v>72</v>
      </c>
      <c r="G265" s="3">
        <v>41316</v>
      </c>
      <c r="H265" s="11">
        <v>1</v>
      </c>
      <c r="I265" s="11">
        <v>175.51482463218284</v>
      </c>
      <c r="J265" s="11">
        <v>2.4081247514788786</v>
      </c>
      <c r="K265" s="11">
        <v>168.85328048521592</v>
      </c>
      <c r="L265" s="11">
        <v>236.91978819509902</v>
      </c>
      <c r="M265" s="1">
        <v>45.9</v>
      </c>
      <c r="N265" s="8">
        <v>9</v>
      </c>
      <c r="O265" s="8" t="s">
        <v>450</v>
      </c>
      <c r="P265" s="12">
        <v>0.16111111111111112</v>
      </c>
      <c r="Q265" s="12">
        <f t="shared" si="95"/>
        <v>0.41587962962962965</v>
      </c>
      <c r="R265" s="8">
        <v>1941</v>
      </c>
      <c r="S265" s="8">
        <v>0</v>
      </c>
      <c r="T265" s="13">
        <v>50</v>
      </c>
      <c r="U265" s="14">
        <f t="shared" si="97"/>
        <v>-0.50806105928811618</v>
      </c>
      <c r="V265" s="14">
        <f t="shared" si="98"/>
        <v>0.43269133234858126</v>
      </c>
      <c r="W265" s="14">
        <f t="shared" si="99"/>
        <v>50.336038387468022</v>
      </c>
      <c r="X265" s="15">
        <v>24.320083618164063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t="e">
        <f t="shared" si="100"/>
        <v>#DIV/0!</v>
      </c>
      <c r="AG265" t="e">
        <f t="shared" si="101"/>
        <v>#DIV/0!</v>
      </c>
      <c r="AH265" t="e">
        <f t="shared" si="102"/>
        <v>#DIV/0!</v>
      </c>
      <c r="AI265" s="8">
        <v>-1</v>
      </c>
      <c r="AJ265" s="8">
        <v>0.85</v>
      </c>
      <c r="AK265" s="8">
        <v>0.85</v>
      </c>
      <c r="AL265" s="8">
        <v>9.8076972961425781</v>
      </c>
      <c r="AM265">
        <f t="shared" si="103"/>
        <v>0.84999999999999987</v>
      </c>
      <c r="AN265">
        <f t="shared" si="104"/>
        <v>3.2152893747029791E-4</v>
      </c>
      <c r="AO265" t="e">
        <f t="shared" si="105"/>
        <v>#DIV/0!</v>
      </c>
      <c r="AP265" t="e">
        <f t="shared" si="106"/>
        <v>#DIV/0!</v>
      </c>
      <c r="AQ265" t="e">
        <f t="shared" si="107"/>
        <v>#DIV/0!</v>
      </c>
      <c r="AR265" s="8">
        <v>1800.9498291015625</v>
      </c>
      <c r="AS265" s="8">
        <v>0.5</v>
      </c>
      <c r="AT265" t="e">
        <f t="shared" si="108"/>
        <v>#DIV/0!</v>
      </c>
      <c r="AU265">
        <f t="shared" si="109"/>
        <v>5.4740223370793606</v>
      </c>
      <c r="AV265">
        <f t="shared" si="110"/>
        <v>1.310689143872223</v>
      </c>
      <c r="AW265">
        <f t="shared" si="111"/>
        <v>24.320083618164063</v>
      </c>
      <c r="AX265" s="8">
        <v>2</v>
      </c>
      <c r="AY265">
        <f t="shared" si="112"/>
        <v>4.644859790802002</v>
      </c>
      <c r="AZ265" s="8">
        <v>1</v>
      </c>
      <c r="BA265">
        <f t="shared" si="113"/>
        <v>9.2897195816040039</v>
      </c>
      <c r="BB265" s="8">
        <v>24.738849639892578</v>
      </c>
      <c r="BC265" s="8">
        <v>24.320083618164063</v>
      </c>
      <c r="BD265" s="8">
        <v>25.138210296630859</v>
      </c>
      <c r="BE265" s="8">
        <v>49.296890258789063</v>
      </c>
      <c r="BF265" s="8">
        <v>49.432426452636719</v>
      </c>
      <c r="BG265" s="8">
        <v>14.114108085632324</v>
      </c>
      <c r="BH265" s="8">
        <v>17.184761047363281</v>
      </c>
      <c r="BI265" s="8">
        <v>45.712238311767578</v>
      </c>
      <c r="BJ265" s="8">
        <v>55.657352447509766</v>
      </c>
      <c r="BK265" s="8">
        <v>350.41098022460937</v>
      </c>
      <c r="BL265" s="8">
        <v>1799.998779296875</v>
      </c>
      <c r="BM265" s="8">
        <v>854.0830078125</v>
      </c>
      <c r="BN265" s="8">
        <v>101.38967132568359</v>
      </c>
      <c r="BO265" s="8">
        <v>0.58150863647460938</v>
      </c>
      <c r="BP265" s="8">
        <v>-0.89916759729385376</v>
      </c>
      <c r="BQ265" s="8">
        <v>0.25</v>
      </c>
      <c r="BR265" s="8">
        <v>-1.355140209197998</v>
      </c>
      <c r="BS265" s="8">
        <v>7.355140209197998</v>
      </c>
      <c r="BT265" s="8">
        <v>1</v>
      </c>
      <c r="BU265" s="8">
        <v>0</v>
      </c>
      <c r="BV265" s="8">
        <v>0.15999999642372131</v>
      </c>
      <c r="BW265" s="8">
        <v>111135</v>
      </c>
      <c r="BX265">
        <f t="shared" si="114"/>
        <v>1.7520549011230468</v>
      </c>
      <c r="BY265">
        <f t="shared" si="115"/>
        <v>5.4740223370793603E-3</v>
      </c>
      <c r="BZ265">
        <f t="shared" si="116"/>
        <v>297.47008361816404</v>
      </c>
      <c r="CA265">
        <f t="shared" si="117"/>
        <v>297.88884963989256</v>
      </c>
      <c r="CB265">
        <f t="shared" si="118"/>
        <v>287.99979825020273</v>
      </c>
      <c r="CC265">
        <f t="shared" si="119"/>
        <v>0.18918597760979985</v>
      </c>
      <c r="CD265">
        <f t="shared" si="120"/>
        <v>3.0530464182747963</v>
      </c>
      <c r="CE265">
        <f t="shared" si="121"/>
        <v>30.112006266080201</v>
      </c>
      <c r="CF265">
        <f t="shared" si="122"/>
        <v>12.927245218716919</v>
      </c>
      <c r="CG265">
        <f t="shared" si="123"/>
        <v>24.52946662902832</v>
      </c>
      <c r="CH265">
        <f t="shared" si="124"/>
        <v>3.0915646322409671</v>
      </c>
      <c r="CI265">
        <f t="shared" si="125"/>
        <v>0.41343460778236191</v>
      </c>
      <c r="CJ265">
        <f t="shared" si="126"/>
        <v>1.7423572744025733</v>
      </c>
      <c r="CK265">
        <f t="shared" si="127"/>
        <v>1.3492073578383939</v>
      </c>
      <c r="CL265">
        <f t="shared" si="128"/>
        <v>0.26006037292608297</v>
      </c>
      <c r="CM265">
        <f t="shared" si="129"/>
        <v>5.103554387942375</v>
      </c>
      <c r="CN265">
        <f t="shared" si="130"/>
        <v>1.018279740641441</v>
      </c>
      <c r="CO265">
        <f t="shared" si="131"/>
        <v>57.986517898855581</v>
      </c>
      <c r="CP265">
        <f t="shared" si="132"/>
        <v>49.506258867492079</v>
      </c>
      <c r="CQ265">
        <f t="shared" si="133"/>
        <v>-5.9509024479058384E-3</v>
      </c>
      <c r="CR265">
        <f t="shared" si="134"/>
        <v>0</v>
      </c>
      <c r="CS265">
        <f t="shared" si="135"/>
        <v>1529.9989624023435</v>
      </c>
      <c r="CT265">
        <f t="shared" si="136"/>
        <v>0</v>
      </c>
      <c r="CU265" t="e">
        <f t="shared" si="137"/>
        <v>#DIV/0!</v>
      </c>
      <c r="CV265" t="e">
        <f t="shared" si="138"/>
        <v>#DIV/0!</v>
      </c>
    </row>
    <row r="266" spans="1:100" x14ac:dyDescent="0.3">
      <c r="A266" s="4" t="str">
        <f>VLOOKUP(B266,ListCodeMtrx!A$1:B$91,2,TRUE)</f>
        <v>M7</v>
      </c>
      <c r="B266">
        <v>7</v>
      </c>
      <c r="C266" s="10">
        <v>7</v>
      </c>
      <c r="D266" s="10">
        <v>1</v>
      </c>
      <c r="E266" s="10">
        <v>2</v>
      </c>
      <c r="F266" s="1">
        <v>72</v>
      </c>
      <c r="G266" s="3">
        <v>41316</v>
      </c>
      <c r="H266" s="11">
        <v>1</v>
      </c>
      <c r="I266" s="11">
        <v>175.51482463218284</v>
      </c>
      <c r="J266" s="11">
        <v>2.4081247514788786</v>
      </c>
      <c r="K266" s="11">
        <v>168.85328048521592</v>
      </c>
      <c r="L266" s="11">
        <v>236.91978819509902</v>
      </c>
      <c r="M266" s="1">
        <v>45.9</v>
      </c>
      <c r="N266" s="8">
        <v>10</v>
      </c>
      <c r="O266" s="8" t="s">
        <v>451</v>
      </c>
      <c r="P266" s="12">
        <v>0.16111111111111112</v>
      </c>
      <c r="Q266" s="12">
        <f t="shared" si="95"/>
        <v>0.41825231481481484</v>
      </c>
      <c r="R266" s="8">
        <v>2146</v>
      </c>
      <c r="S266" s="8">
        <v>0</v>
      </c>
      <c r="T266" s="13">
        <v>150</v>
      </c>
      <c r="U266" s="14">
        <f t="shared" si="97"/>
        <v>11.438603068497187</v>
      </c>
      <c r="V266" s="14">
        <f t="shared" si="98"/>
        <v>0.42044467905407068</v>
      </c>
      <c r="W266" s="14">
        <f t="shared" si="99"/>
        <v>96.468125070229817</v>
      </c>
      <c r="X266" s="15">
        <v>24.562459945678711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t="e">
        <f t="shared" si="100"/>
        <v>#DIV/0!</v>
      </c>
      <c r="AG266" t="e">
        <f t="shared" si="101"/>
        <v>#DIV/0!</v>
      </c>
      <c r="AH266" t="e">
        <f t="shared" si="102"/>
        <v>#DIV/0!</v>
      </c>
      <c r="AI266" s="8">
        <v>-1</v>
      </c>
      <c r="AJ266" s="8">
        <v>0.85</v>
      </c>
      <c r="AK266" s="8">
        <v>0.85</v>
      </c>
      <c r="AL266" s="8">
        <v>9.8076972961425781</v>
      </c>
      <c r="AM266">
        <f t="shared" si="103"/>
        <v>0.84999999999999987</v>
      </c>
      <c r="AN266">
        <f t="shared" si="104"/>
        <v>8.1366924506808651E-3</v>
      </c>
      <c r="AO266" t="e">
        <f t="shared" si="105"/>
        <v>#DIV/0!</v>
      </c>
      <c r="AP266" t="e">
        <f t="shared" si="106"/>
        <v>#DIV/0!</v>
      </c>
      <c r="AQ266" t="e">
        <f t="shared" si="107"/>
        <v>#DIV/0!</v>
      </c>
      <c r="AR266" s="8">
        <v>1800.9498291015625</v>
      </c>
      <c r="AS266" s="8">
        <v>0.5</v>
      </c>
      <c r="AT266" t="e">
        <f t="shared" si="108"/>
        <v>#DIV/0!</v>
      </c>
      <c r="AU266">
        <f t="shared" si="109"/>
        <v>5.3738126658191643</v>
      </c>
      <c r="AV266">
        <f t="shared" si="110"/>
        <v>1.3219511370047865</v>
      </c>
      <c r="AW266">
        <f t="shared" si="111"/>
        <v>24.562459945678711</v>
      </c>
      <c r="AX266" s="8">
        <v>2</v>
      </c>
      <c r="AY266">
        <f t="shared" si="112"/>
        <v>4.644859790802002</v>
      </c>
      <c r="AZ266" s="8">
        <v>1</v>
      </c>
      <c r="BA266">
        <f t="shared" si="113"/>
        <v>9.2897195816040039</v>
      </c>
      <c r="BB266" s="8">
        <v>24.805339813232422</v>
      </c>
      <c r="BC266" s="8">
        <v>24.562459945678711</v>
      </c>
      <c r="BD266" s="8">
        <v>25.136953353881836</v>
      </c>
      <c r="BE266" s="8">
        <v>151.21241760253906</v>
      </c>
      <c r="BF266" s="8">
        <v>144.2412109375</v>
      </c>
      <c r="BG266" s="8">
        <v>14.500785827636719</v>
      </c>
      <c r="BH266" s="8">
        <v>17.514266967773438</v>
      </c>
      <c r="BI266" s="8">
        <v>46.777309417724609</v>
      </c>
      <c r="BJ266" s="8">
        <v>56.498336791992188</v>
      </c>
      <c r="BK266" s="8">
        <v>350.40499877929687</v>
      </c>
      <c r="BL266" s="8">
        <v>1798.4765625</v>
      </c>
      <c r="BM266" s="8">
        <v>761.12896728515625</v>
      </c>
      <c r="BN266" s="8">
        <v>101.38714599609375</v>
      </c>
      <c r="BO266" s="8">
        <v>-0.48016738891601563</v>
      </c>
      <c r="BP266" s="8">
        <v>-0.88695484399795532</v>
      </c>
      <c r="BQ266" s="8">
        <v>0.25</v>
      </c>
      <c r="BR266" s="8">
        <v>-1.355140209197998</v>
      </c>
      <c r="BS266" s="8">
        <v>7.355140209197998</v>
      </c>
      <c r="BT266" s="8">
        <v>1</v>
      </c>
      <c r="BU266" s="8">
        <v>0</v>
      </c>
      <c r="BV266" s="8">
        <v>0.15999999642372131</v>
      </c>
      <c r="BW266" s="8">
        <v>111115</v>
      </c>
      <c r="BX266">
        <f t="shared" si="114"/>
        <v>1.7520249938964843</v>
      </c>
      <c r="BY266">
        <f t="shared" si="115"/>
        <v>5.3738126658191641E-3</v>
      </c>
      <c r="BZ266">
        <f t="shared" si="116"/>
        <v>297.71245994567869</v>
      </c>
      <c r="CA266">
        <f t="shared" si="117"/>
        <v>297.9553398132324</v>
      </c>
      <c r="CB266">
        <f t="shared" si="118"/>
        <v>287.7562435681466</v>
      </c>
      <c r="CC266">
        <f t="shared" si="119"/>
        <v>0.19719920233574281</v>
      </c>
      <c r="CD266">
        <f t="shared" si="120"/>
        <v>3.0976726790809943</v>
      </c>
      <c r="CE266">
        <f t="shared" si="121"/>
        <v>30.552913277589859</v>
      </c>
      <c r="CF266">
        <f t="shared" si="122"/>
        <v>13.038646309816421</v>
      </c>
      <c r="CG266">
        <f t="shared" si="123"/>
        <v>24.683899879455566</v>
      </c>
      <c r="CH266">
        <f t="shared" si="124"/>
        <v>3.1202457935537184</v>
      </c>
      <c r="CI266">
        <f t="shared" si="125"/>
        <v>0.40223965971561304</v>
      </c>
      <c r="CJ266">
        <f t="shared" si="126"/>
        <v>1.7757215420762078</v>
      </c>
      <c r="CK266">
        <f t="shared" si="127"/>
        <v>1.3445242514775106</v>
      </c>
      <c r="CL266">
        <f t="shared" si="128"/>
        <v>0.25297437434508752</v>
      </c>
      <c r="CM266">
        <f t="shared" si="129"/>
        <v>9.7806278804648237</v>
      </c>
      <c r="CN266">
        <f t="shared" si="130"/>
        <v>0.66879724901941962</v>
      </c>
      <c r="CO266">
        <f t="shared" si="131"/>
        <v>58.16680503365945</v>
      </c>
      <c r="CP266">
        <f t="shared" si="132"/>
        <v>142.57893103692578</v>
      </c>
      <c r="CQ266">
        <f t="shared" si="133"/>
        <v>4.6665169229693541E-2</v>
      </c>
      <c r="CR266">
        <f t="shared" si="134"/>
        <v>0</v>
      </c>
      <c r="CS266">
        <f t="shared" si="135"/>
        <v>1528.7050781249998</v>
      </c>
      <c r="CT266">
        <f t="shared" si="136"/>
        <v>0</v>
      </c>
      <c r="CU266" t="e">
        <f t="shared" si="137"/>
        <v>#DIV/0!</v>
      </c>
      <c r="CV266" t="e">
        <f t="shared" si="138"/>
        <v>#DIV/0!</v>
      </c>
    </row>
    <row r="267" spans="1:100" hidden="1" x14ac:dyDescent="0.3">
      <c r="A267" s="4" t="str">
        <f>VLOOKUP(B267,ListCodeMtrx!A$1:B$91,2,TRUE)</f>
        <v>M7</v>
      </c>
      <c r="B267">
        <v>7</v>
      </c>
      <c r="C267" s="10">
        <v>7</v>
      </c>
      <c r="D267" s="10">
        <v>1</v>
      </c>
      <c r="E267" s="10">
        <v>2</v>
      </c>
      <c r="F267" s="1">
        <v>72</v>
      </c>
      <c r="G267" s="3">
        <v>41316</v>
      </c>
      <c r="H267" s="11">
        <v>1</v>
      </c>
      <c r="I267" s="11">
        <v>175.51482463218284</v>
      </c>
      <c r="J267" s="11">
        <v>2.4081247514788786</v>
      </c>
      <c r="K267" s="11">
        <v>168.85328048521592</v>
      </c>
      <c r="L267" s="11">
        <v>236.91978819509902</v>
      </c>
      <c r="M267" s="1">
        <v>45.9</v>
      </c>
      <c r="N267" s="8">
        <v>11</v>
      </c>
      <c r="O267" s="8" t="s">
        <v>452</v>
      </c>
      <c r="P267" s="12">
        <v>0.16111111111111112</v>
      </c>
      <c r="Q267" s="12">
        <f t="shared" si="95"/>
        <v>0.42067129629629629</v>
      </c>
      <c r="R267" s="8">
        <v>2355</v>
      </c>
      <c r="S267" s="8">
        <v>0</v>
      </c>
      <c r="T267" s="13" t="s">
        <v>192</v>
      </c>
      <c r="U267" s="14">
        <f t="shared" si="97"/>
        <v>32.802549748794299</v>
      </c>
      <c r="V267" s="14">
        <f t="shared" si="98"/>
        <v>0.40584627961596442</v>
      </c>
      <c r="W267" s="14">
        <f t="shared" si="99"/>
        <v>239.68650194551313</v>
      </c>
      <c r="X267" s="15">
        <v>24.559938430786133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t="e">
        <f t="shared" si="100"/>
        <v>#DIV/0!</v>
      </c>
      <c r="AG267" t="e">
        <f t="shared" si="101"/>
        <v>#DIV/0!</v>
      </c>
      <c r="AH267" t="e">
        <f t="shared" si="102"/>
        <v>#DIV/0!</v>
      </c>
      <c r="AI267" s="8">
        <v>-1</v>
      </c>
      <c r="AJ267" s="8">
        <v>0.85</v>
      </c>
      <c r="AK267" s="8">
        <v>0.85</v>
      </c>
      <c r="AL267" s="8">
        <v>9.8076972961425781</v>
      </c>
      <c r="AM267">
        <f t="shared" si="103"/>
        <v>0.84999999999999987</v>
      </c>
      <c r="AN267">
        <f t="shared" si="104"/>
        <v>2.2107787753485781E-2</v>
      </c>
      <c r="AO267" t="e">
        <f t="shared" si="105"/>
        <v>#DIV/0!</v>
      </c>
      <c r="AP267" t="e">
        <f t="shared" si="106"/>
        <v>#DIV/0!</v>
      </c>
      <c r="AQ267" t="e">
        <f t="shared" si="107"/>
        <v>#DIV/0!</v>
      </c>
      <c r="AR267" s="8">
        <v>1800.9498291015625</v>
      </c>
      <c r="AS267" s="8">
        <v>0.5</v>
      </c>
      <c r="AT267" t="e">
        <f t="shared" si="108"/>
        <v>#DIV/0!</v>
      </c>
      <c r="AU267">
        <f t="shared" si="109"/>
        <v>5.1204418878590579</v>
      </c>
      <c r="AV267">
        <f t="shared" si="110"/>
        <v>1.3028695531603747</v>
      </c>
      <c r="AW267">
        <f t="shared" si="111"/>
        <v>24.559938430786133</v>
      </c>
      <c r="AX267" s="8">
        <v>2</v>
      </c>
      <c r="AY267">
        <f t="shared" si="112"/>
        <v>4.644859790802002</v>
      </c>
      <c r="AZ267" s="8">
        <v>1</v>
      </c>
      <c r="BA267">
        <f t="shared" si="113"/>
        <v>9.2897195816040039</v>
      </c>
      <c r="BB267" s="8">
        <v>24.812702178955078</v>
      </c>
      <c r="BC267" s="8">
        <v>24.559938430786133</v>
      </c>
      <c r="BD267" s="8">
        <v>25.138111114501953</v>
      </c>
      <c r="BE267" s="8">
        <v>400.17376708984375</v>
      </c>
      <c r="BF267" s="8">
        <v>380.33636474609375</v>
      </c>
      <c r="BG267" s="8">
        <v>14.826279640197754</v>
      </c>
      <c r="BH267" s="8">
        <v>17.697603225708008</v>
      </c>
      <c r="BI267" s="8">
        <v>47.806991577148438</v>
      </c>
      <c r="BJ267" s="8">
        <v>57.065505981445313</v>
      </c>
      <c r="BK267" s="8">
        <v>350.34869384765625</v>
      </c>
      <c r="BL267" s="8">
        <v>1798.809814453125</v>
      </c>
      <c r="BM267" s="8">
        <v>1438.7440185546875</v>
      </c>
      <c r="BN267" s="8">
        <v>101.38864135742187</v>
      </c>
      <c r="BO267" s="8">
        <v>-5.1285743713378906</v>
      </c>
      <c r="BP267" s="8">
        <v>-0.8399234414100647</v>
      </c>
      <c r="BQ267" s="8">
        <v>0.25</v>
      </c>
      <c r="BR267" s="8">
        <v>-1.355140209197998</v>
      </c>
      <c r="BS267" s="8">
        <v>7.355140209197998</v>
      </c>
      <c r="BT267" s="8">
        <v>1</v>
      </c>
      <c r="BU267" s="8">
        <v>0</v>
      </c>
      <c r="BV267" s="8">
        <v>0.15999999642372131</v>
      </c>
      <c r="BW267" s="8">
        <v>111115</v>
      </c>
      <c r="BX267">
        <f t="shared" si="114"/>
        <v>1.7517434692382812</v>
      </c>
      <c r="BY267">
        <f t="shared" si="115"/>
        <v>5.1204418878590579E-3</v>
      </c>
      <c r="BZ267">
        <f t="shared" si="116"/>
        <v>297.70993843078611</v>
      </c>
      <c r="CA267">
        <f t="shared" si="117"/>
        <v>297.96270217895506</v>
      </c>
      <c r="CB267">
        <f t="shared" si="118"/>
        <v>287.8095638794548</v>
      </c>
      <c r="CC267">
        <f t="shared" si="119"/>
        <v>0.23896845138298015</v>
      </c>
      <c r="CD267">
        <f t="shared" si="120"/>
        <v>3.0972054994976363</v>
      </c>
      <c r="CE267">
        <f t="shared" si="121"/>
        <v>30.547854848741537</v>
      </c>
      <c r="CF267">
        <f t="shared" si="122"/>
        <v>12.850251623033529</v>
      </c>
      <c r="CG267">
        <f t="shared" si="123"/>
        <v>24.686320304870605</v>
      </c>
      <c r="CH267">
        <f t="shared" si="124"/>
        <v>3.1206971568383</v>
      </c>
      <c r="CI267">
        <f t="shared" si="125"/>
        <v>0.38885797743373424</v>
      </c>
      <c r="CJ267">
        <f t="shared" si="126"/>
        <v>1.7943359463372617</v>
      </c>
      <c r="CK267">
        <f t="shared" si="127"/>
        <v>1.3263612105010383</v>
      </c>
      <c r="CL267">
        <f t="shared" si="128"/>
        <v>0.24450749252825721</v>
      </c>
      <c r="CM267">
        <f t="shared" si="129"/>
        <v>24.30148878396863</v>
      </c>
      <c r="CN267">
        <f t="shared" si="130"/>
        <v>0.63019612154500104</v>
      </c>
      <c r="CO267">
        <f t="shared" si="131"/>
        <v>58.698563773848264</v>
      </c>
      <c r="CP267">
        <f t="shared" si="132"/>
        <v>375.5694348326694</v>
      </c>
      <c r="CQ267">
        <f t="shared" si="133"/>
        <v>5.1267818405731018E-2</v>
      </c>
      <c r="CR267">
        <f t="shared" si="134"/>
        <v>0</v>
      </c>
      <c r="CS267">
        <f t="shared" si="135"/>
        <v>1528.988342285156</v>
      </c>
      <c r="CT267">
        <f t="shared" si="136"/>
        <v>0</v>
      </c>
      <c r="CU267" t="e">
        <f t="shared" si="137"/>
        <v>#DIV/0!</v>
      </c>
      <c r="CV267" t="e">
        <f t="shared" si="138"/>
        <v>#DIV/0!</v>
      </c>
    </row>
    <row r="268" spans="1:100" x14ac:dyDescent="0.3">
      <c r="A268" s="4" t="str">
        <f>VLOOKUP(B268,ListCodeMtrx!A$1:B$91,2,TRUE)</f>
        <v>M7</v>
      </c>
      <c r="B268">
        <v>7</v>
      </c>
      <c r="C268" s="10">
        <v>7</v>
      </c>
      <c r="D268" s="10">
        <v>1</v>
      </c>
      <c r="E268" s="10">
        <v>2</v>
      </c>
      <c r="F268" s="1">
        <v>72</v>
      </c>
      <c r="G268" s="3">
        <v>41316</v>
      </c>
      <c r="H268" s="11">
        <v>1</v>
      </c>
      <c r="I268" s="11">
        <v>175.51482463218284</v>
      </c>
      <c r="J268" s="11">
        <v>2.4081247514788786</v>
      </c>
      <c r="K268" s="11">
        <v>168.85328048521592</v>
      </c>
      <c r="L268" s="11">
        <v>236.91978819509902</v>
      </c>
      <c r="M268" s="1">
        <v>45.9</v>
      </c>
      <c r="N268" s="8">
        <v>12</v>
      </c>
      <c r="O268" s="8" t="s">
        <v>453</v>
      </c>
      <c r="P268" s="12">
        <v>0.16111111111111112</v>
      </c>
      <c r="Q268" s="12">
        <f t="shared" si="95"/>
        <v>0.42252314814814818</v>
      </c>
      <c r="R268" s="8">
        <v>2515</v>
      </c>
      <c r="S268" s="8">
        <v>0</v>
      </c>
      <c r="T268" s="13">
        <v>800</v>
      </c>
      <c r="U268" s="14">
        <f t="shared" si="97"/>
        <v>46.466042484650195</v>
      </c>
      <c r="V268" s="14">
        <f t="shared" si="98"/>
        <v>0.38301475939693669</v>
      </c>
      <c r="W268" s="14">
        <f t="shared" si="99"/>
        <v>556.33559251903102</v>
      </c>
      <c r="X268" s="15">
        <v>24.732471466064453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t="e">
        <f t="shared" si="100"/>
        <v>#DIV/0!</v>
      </c>
      <c r="AG268" t="e">
        <f t="shared" si="101"/>
        <v>#DIV/0!</v>
      </c>
      <c r="AH268" t="e">
        <f t="shared" si="102"/>
        <v>#DIV/0!</v>
      </c>
      <c r="AI268" s="8">
        <v>-1</v>
      </c>
      <c r="AJ268" s="8">
        <v>0.85</v>
      </c>
      <c r="AK268" s="8">
        <v>0.85</v>
      </c>
      <c r="AL268" s="8">
        <v>9.8076972961425781</v>
      </c>
      <c r="AM268">
        <f t="shared" si="103"/>
        <v>0.84999999999999987</v>
      </c>
      <c r="AN268">
        <f t="shared" si="104"/>
        <v>3.1057395620674878E-2</v>
      </c>
      <c r="AO268" t="e">
        <f t="shared" si="105"/>
        <v>#DIV/0!</v>
      </c>
      <c r="AP268" t="e">
        <f t="shared" si="106"/>
        <v>#DIV/0!</v>
      </c>
      <c r="AQ268" t="e">
        <f t="shared" si="107"/>
        <v>#DIV/0!</v>
      </c>
      <c r="AR268" s="8">
        <v>1800.9498291015625</v>
      </c>
      <c r="AS268" s="8">
        <v>0.5</v>
      </c>
      <c r="AT268" t="e">
        <f t="shared" si="108"/>
        <v>#DIV/0!</v>
      </c>
      <c r="AU268">
        <f t="shared" si="109"/>
        <v>4.9202283370526239</v>
      </c>
      <c r="AV268">
        <f t="shared" si="110"/>
        <v>1.3231059648289711</v>
      </c>
      <c r="AW268">
        <f t="shared" si="111"/>
        <v>24.732471466064453</v>
      </c>
      <c r="AX268" s="8">
        <v>2</v>
      </c>
      <c r="AY268">
        <f t="shared" si="112"/>
        <v>4.644859790802002</v>
      </c>
      <c r="AZ268" s="8">
        <v>1</v>
      </c>
      <c r="BA268">
        <f t="shared" si="113"/>
        <v>9.2897195816040039</v>
      </c>
      <c r="BB268" s="8">
        <v>24.871686935424805</v>
      </c>
      <c r="BC268" s="8">
        <v>24.732471466064453</v>
      </c>
      <c r="BD268" s="8">
        <v>25.142234802246094</v>
      </c>
      <c r="BE268" s="8">
        <v>800.11083984375</v>
      </c>
      <c r="BF268" s="8">
        <v>771.42156982421875</v>
      </c>
      <c r="BG268" s="8">
        <v>15.05666446685791</v>
      </c>
      <c r="BH268" s="8">
        <v>17.815092086791992</v>
      </c>
      <c r="BI268" s="8">
        <v>48.378166198730469</v>
      </c>
      <c r="BJ268" s="8">
        <v>57.241191864013672</v>
      </c>
      <c r="BK268" s="8">
        <v>350.38613891601562</v>
      </c>
      <c r="BL268" s="8">
        <v>1798.038818359375</v>
      </c>
      <c r="BM268" s="8">
        <v>1567.806396484375</v>
      </c>
      <c r="BN268" s="8">
        <v>101.38642120361328</v>
      </c>
      <c r="BO268" s="8">
        <v>-16.098545074462891</v>
      </c>
      <c r="BP268" s="8">
        <v>-0.7718997597694397</v>
      </c>
      <c r="BQ268" s="8">
        <v>0.25</v>
      </c>
      <c r="BR268" s="8">
        <v>-1.355140209197998</v>
      </c>
      <c r="BS268" s="8">
        <v>7.355140209197998</v>
      </c>
      <c r="BT268" s="8">
        <v>1</v>
      </c>
      <c r="BU268" s="8">
        <v>0</v>
      </c>
      <c r="BV268" s="8">
        <v>0.15999999642372131</v>
      </c>
      <c r="BW268" s="8">
        <v>111115</v>
      </c>
      <c r="BX268">
        <f t="shared" si="114"/>
        <v>1.7519306945800781</v>
      </c>
      <c r="BY268">
        <f t="shared" si="115"/>
        <v>4.9202283370526241E-3</v>
      </c>
      <c r="BZ268">
        <f t="shared" si="116"/>
        <v>297.88247146606443</v>
      </c>
      <c r="CA268">
        <f t="shared" si="117"/>
        <v>298.02168693542478</v>
      </c>
      <c r="CB268">
        <f t="shared" si="118"/>
        <v>287.6862045072121</v>
      </c>
      <c r="CC268">
        <f t="shared" si="119"/>
        <v>0.26626266331717302</v>
      </c>
      <c r="CD268">
        <f t="shared" si="120"/>
        <v>3.129314394921622</v>
      </c>
      <c r="CE268">
        <f t="shared" si="121"/>
        <v>30.865221967319005</v>
      </c>
      <c r="CF268">
        <f t="shared" si="122"/>
        <v>13.050129880527013</v>
      </c>
      <c r="CG268">
        <f t="shared" si="123"/>
        <v>24.802079200744629</v>
      </c>
      <c r="CH268">
        <f t="shared" si="124"/>
        <v>3.1423507280327261</v>
      </c>
      <c r="CI268">
        <f t="shared" si="125"/>
        <v>0.36784838546955018</v>
      </c>
      <c r="CJ268">
        <f t="shared" si="126"/>
        <v>1.8062084300926509</v>
      </c>
      <c r="CK268">
        <f t="shared" si="127"/>
        <v>1.3361422979400752</v>
      </c>
      <c r="CL268">
        <f t="shared" si="128"/>
        <v>0.23122138093422606</v>
      </c>
      <c r="CM268">
        <f t="shared" si="129"/>
        <v>56.404874713696252</v>
      </c>
      <c r="CN268">
        <f t="shared" si="130"/>
        <v>0.72118231364181506</v>
      </c>
      <c r="CO268">
        <f t="shared" si="131"/>
        <v>58.380166009139622</v>
      </c>
      <c r="CP268">
        <f t="shared" si="132"/>
        <v>764.66903474463493</v>
      </c>
      <c r="CQ268">
        <f t="shared" si="133"/>
        <v>3.5475416824581246E-2</v>
      </c>
      <c r="CR268">
        <f t="shared" si="134"/>
        <v>0</v>
      </c>
      <c r="CS268">
        <f t="shared" si="135"/>
        <v>1528.3329956054686</v>
      </c>
      <c r="CT268">
        <f t="shared" si="136"/>
        <v>0</v>
      </c>
      <c r="CU268" t="e">
        <f t="shared" si="137"/>
        <v>#DIV/0!</v>
      </c>
      <c r="CV268" t="e">
        <f t="shared" si="138"/>
        <v>#DIV/0!</v>
      </c>
    </row>
    <row r="269" spans="1:100" x14ac:dyDescent="0.3">
      <c r="A269" s="4" t="str">
        <f>VLOOKUP(B269,ListCodeMtrx!A$1:B$91,2,TRUE)</f>
        <v>M7</v>
      </c>
      <c r="B269" s="5">
        <v>7</v>
      </c>
      <c r="C269" s="10">
        <v>7</v>
      </c>
      <c r="D269" s="10">
        <v>1</v>
      </c>
      <c r="E269" s="10">
        <v>2</v>
      </c>
      <c r="F269" s="1">
        <v>72</v>
      </c>
      <c r="G269" s="17">
        <v>41316</v>
      </c>
      <c r="H269" s="11">
        <v>1</v>
      </c>
      <c r="I269" s="11">
        <v>175.51482463218284</v>
      </c>
      <c r="J269" s="11">
        <v>2.4081247514788786</v>
      </c>
      <c r="K269" s="11">
        <v>168.85328048521592</v>
      </c>
      <c r="L269" s="11">
        <v>236.91978819509902</v>
      </c>
      <c r="M269" s="1">
        <v>45.9</v>
      </c>
      <c r="N269" s="19">
        <v>13</v>
      </c>
      <c r="O269" s="19" t="s">
        <v>454</v>
      </c>
      <c r="P269" s="12">
        <v>0.16111111111111112</v>
      </c>
      <c r="Q269" s="12">
        <f t="shared" si="95"/>
        <v>0.42450231481481482</v>
      </c>
      <c r="R269" s="19">
        <v>2677</v>
      </c>
      <c r="S269" s="19">
        <v>0</v>
      </c>
      <c r="T269" s="21">
        <v>400</v>
      </c>
      <c r="U269" s="5">
        <f t="shared" si="97"/>
        <v>31.293795600163012</v>
      </c>
      <c r="V269" s="5">
        <f t="shared" si="98"/>
        <v>0.35760710672761142</v>
      </c>
      <c r="W269" s="5">
        <f t="shared" si="99"/>
        <v>229.81540303103236</v>
      </c>
      <c r="X269" s="5">
        <v>25.063497543334961</v>
      </c>
      <c r="Y269" s="19">
        <v>2</v>
      </c>
      <c r="Z269" s="19">
        <v>2</v>
      </c>
      <c r="AA269" s="19">
        <v>0</v>
      </c>
      <c r="AB269" s="19">
        <v>0</v>
      </c>
      <c r="AC269" s="19">
        <v>304.97119140625</v>
      </c>
      <c r="AD269" s="19">
        <v>631.2879638671875</v>
      </c>
      <c r="AE269" s="19">
        <v>439.069580078125</v>
      </c>
      <c r="AF269" s="5" t="e">
        <f t="shared" si="100"/>
        <v>#DIV/0!</v>
      </c>
      <c r="AG269" s="5">
        <f t="shared" si="101"/>
        <v>0.51690637417188134</v>
      </c>
      <c r="AH269" s="5">
        <f t="shared" si="102"/>
        <v>0.30448605832995423</v>
      </c>
      <c r="AI269" s="19">
        <v>-1</v>
      </c>
      <c r="AJ269" s="19">
        <v>0.85</v>
      </c>
      <c r="AK269" s="19">
        <v>0.85</v>
      </c>
      <c r="AL269" s="19">
        <v>9.9528074264526367</v>
      </c>
      <c r="AM269" s="5">
        <f t="shared" si="103"/>
        <v>0.85</v>
      </c>
      <c r="AN269" s="5">
        <f t="shared" si="104"/>
        <v>2.145670377358691E-2</v>
      </c>
      <c r="AO269" s="5">
        <f t="shared" si="105"/>
        <v>0.58905456296173819</v>
      </c>
      <c r="AP269" s="5">
        <f t="shared" si="106"/>
        <v>2.069992122719071</v>
      </c>
      <c r="AQ269" s="5">
        <f t="shared" si="107"/>
        <v>-1</v>
      </c>
      <c r="AR269" s="19">
        <v>1770.6680908203125</v>
      </c>
      <c r="AS269" s="19">
        <v>0.5</v>
      </c>
      <c r="AT269" s="5">
        <f t="shared" si="108"/>
        <v>229.1360927234135</v>
      </c>
      <c r="AU269" s="5">
        <f t="shared" si="109"/>
        <v>4.7340252423423275</v>
      </c>
      <c r="AV269" s="5">
        <f t="shared" si="110"/>
        <v>1.3592556105086882</v>
      </c>
      <c r="AW269" s="5">
        <f t="shared" si="111"/>
        <v>25.063497543334961</v>
      </c>
      <c r="AX269" s="19">
        <v>2</v>
      </c>
      <c r="AY269" s="5">
        <f t="shared" si="112"/>
        <v>4.644859790802002</v>
      </c>
      <c r="AZ269" s="19">
        <v>1</v>
      </c>
      <c r="BA269" s="5">
        <f t="shared" si="113"/>
        <v>9.2897195816040039</v>
      </c>
      <c r="BB269" s="19">
        <v>24.960268020629883</v>
      </c>
      <c r="BC269" s="19">
        <v>25.063497543334961</v>
      </c>
      <c r="BD269" s="19">
        <v>25.139308929443359</v>
      </c>
      <c r="BE269" s="19">
        <v>400.03158569335937</v>
      </c>
      <c r="BF269" s="19">
        <v>381.12808227539062</v>
      </c>
      <c r="BG269" s="19">
        <v>15.419755935668945</v>
      </c>
      <c r="BH269" s="19">
        <v>18.07465934753418</v>
      </c>
      <c r="BI269" s="19">
        <v>49.282440185546875</v>
      </c>
      <c r="BJ269" s="19">
        <v>57.767669677734375</v>
      </c>
      <c r="BK269" s="19">
        <v>350.17916870117187</v>
      </c>
      <c r="BL269" s="19">
        <v>1770.6680908203125</v>
      </c>
      <c r="BM269" s="19">
        <v>1523.4534912109375</v>
      </c>
      <c r="BN269" s="19">
        <v>101.38388061523437</v>
      </c>
      <c r="BO269" s="19">
        <v>-5.0053138732910156</v>
      </c>
      <c r="BP269" s="19">
        <v>-0.8491702675819397</v>
      </c>
      <c r="BQ269" s="19">
        <v>0.5</v>
      </c>
      <c r="BR269" s="19">
        <v>-1.355140209197998</v>
      </c>
      <c r="BS269" s="19">
        <v>7.355140209197998</v>
      </c>
      <c r="BT269" s="19">
        <v>1</v>
      </c>
      <c r="BU269" s="19">
        <v>0</v>
      </c>
      <c r="BV269" s="19">
        <v>0.15999999642372131</v>
      </c>
      <c r="BW269" s="19">
        <v>111115</v>
      </c>
      <c r="BX269" s="5">
        <f t="shared" si="114"/>
        <v>1.750895843505859</v>
      </c>
      <c r="BY269" s="5">
        <f t="shared" si="115"/>
        <v>4.7340252423423278E-3</v>
      </c>
      <c r="BZ269" s="5">
        <f t="shared" si="116"/>
        <v>298.21349754333494</v>
      </c>
      <c r="CA269" s="5">
        <f t="shared" si="117"/>
        <v>298.11026802062986</v>
      </c>
      <c r="CB269" s="5">
        <f t="shared" si="118"/>
        <v>283.30688819884745</v>
      </c>
      <c r="CC269" s="5">
        <f t="shared" si="119"/>
        <v>0.27015231183455352</v>
      </c>
      <c r="CD269" s="5">
        <f t="shared" si="120"/>
        <v>3.1917347159601235</v>
      </c>
      <c r="CE269" s="5">
        <f t="shared" si="121"/>
        <v>31.481678316035183</v>
      </c>
      <c r="CF269" s="5">
        <f t="shared" si="122"/>
        <v>13.407018968501003</v>
      </c>
      <c r="CG269" s="5">
        <f t="shared" si="123"/>
        <v>25.011882781982422</v>
      </c>
      <c r="CH269" s="5">
        <f t="shared" si="124"/>
        <v>3.1819309002746903</v>
      </c>
      <c r="CI269" s="5">
        <f t="shared" si="125"/>
        <v>0.34435132645671351</v>
      </c>
      <c r="CJ269" s="5">
        <f t="shared" si="126"/>
        <v>1.8324791054514353</v>
      </c>
      <c r="CK269" s="5">
        <f t="shared" si="127"/>
        <v>1.3494517948232549</v>
      </c>
      <c r="CL269" s="5">
        <f t="shared" si="128"/>
        <v>0.21637252544998697</v>
      </c>
      <c r="CM269" s="5">
        <f t="shared" si="129"/>
        <v>23.299577384440155</v>
      </c>
      <c r="CN269" s="5">
        <f t="shared" si="130"/>
        <v>0.60298732557045032</v>
      </c>
      <c r="CO269" s="5">
        <f t="shared" si="131"/>
        <v>57.949946621123097</v>
      </c>
      <c r="CP269" s="5">
        <f t="shared" si="132"/>
        <v>376.58040743019086</v>
      </c>
      <c r="CQ269" s="5">
        <f t="shared" si="133"/>
        <v>4.8156349847753535E-2</v>
      </c>
      <c r="CR269" s="5">
        <f t="shared" si="134"/>
        <v>0</v>
      </c>
      <c r="CS269" s="5">
        <f t="shared" si="135"/>
        <v>1505.0678771972655</v>
      </c>
      <c r="CT269" s="5">
        <f t="shared" si="136"/>
        <v>326.3167724609375</v>
      </c>
      <c r="CU269" s="5">
        <f t="shared" si="137"/>
        <v>0.30448605832995423</v>
      </c>
      <c r="CV269" s="5" t="e">
        <f t="shared" si="138"/>
        <v>#DIV/0!</v>
      </c>
    </row>
    <row r="270" spans="1:100" hidden="1" x14ac:dyDescent="0.3">
      <c r="A270" s="4" t="str">
        <f>VLOOKUP(B270,ListCodeMtrx!A$1:B$91,2,TRUE)</f>
        <v>M14</v>
      </c>
      <c r="B270">
        <v>14</v>
      </c>
      <c r="C270" s="10">
        <v>14</v>
      </c>
      <c r="D270" s="10">
        <v>1</v>
      </c>
      <c r="E270" s="10">
        <v>3</v>
      </c>
      <c r="F270" s="1">
        <v>72</v>
      </c>
      <c r="G270" s="3">
        <v>41316</v>
      </c>
      <c r="H270" s="11">
        <v>1</v>
      </c>
      <c r="I270" s="11">
        <v>181.22954583576694</v>
      </c>
      <c r="J270" s="11">
        <v>3.2136777269126635</v>
      </c>
      <c r="K270" s="11">
        <v>181.59703819244032</v>
      </c>
      <c r="L270" s="11">
        <v>265.86836709658763</v>
      </c>
      <c r="M270" s="1">
        <v>45.9</v>
      </c>
      <c r="N270" s="8">
        <v>14</v>
      </c>
      <c r="O270" s="8" t="s">
        <v>455</v>
      </c>
      <c r="P270" s="12">
        <v>0.16111111111111112</v>
      </c>
      <c r="Q270" s="12">
        <f t="shared" si="95"/>
        <v>0.42975694444444446</v>
      </c>
      <c r="R270" s="8">
        <v>3140</v>
      </c>
      <c r="S270" s="8">
        <v>0</v>
      </c>
      <c r="T270" s="13" t="s">
        <v>747</v>
      </c>
      <c r="U270">
        <f t="shared" si="97"/>
        <v>32.075602356617622</v>
      </c>
      <c r="V270">
        <f t="shared" si="98"/>
        <v>0.41157394585324708</v>
      </c>
      <c r="W270">
        <f t="shared" si="99"/>
        <v>244.13217403585026</v>
      </c>
      <c r="X270">
        <v>24.963535308837891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t="e">
        <f t="shared" si="100"/>
        <v>#DIV/0!</v>
      </c>
      <c r="AG270" t="e">
        <f t="shared" si="101"/>
        <v>#DIV/0!</v>
      </c>
      <c r="AH270" t="e">
        <f t="shared" si="102"/>
        <v>#DIV/0!</v>
      </c>
      <c r="AI270" s="8">
        <v>-1</v>
      </c>
      <c r="AJ270" s="8">
        <v>0.85</v>
      </c>
      <c r="AK270" s="8">
        <v>0.85</v>
      </c>
      <c r="AL270" s="8">
        <v>10.018235206604004</v>
      </c>
      <c r="AM270">
        <f t="shared" si="103"/>
        <v>0.84999999999999987</v>
      </c>
      <c r="AN270">
        <f t="shared" si="104"/>
        <v>2.1616044156828537E-2</v>
      </c>
      <c r="AO270" t="e">
        <f t="shared" si="105"/>
        <v>#DIV/0!</v>
      </c>
      <c r="AP270" t="e">
        <f t="shared" si="106"/>
        <v>#DIV/0!</v>
      </c>
      <c r="AQ270" t="e">
        <f t="shared" si="107"/>
        <v>#DIV/0!</v>
      </c>
      <c r="AR270" s="8">
        <v>1770.6680908203125</v>
      </c>
      <c r="AS270" s="8">
        <v>0.5</v>
      </c>
      <c r="AT270" t="e">
        <f t="shared" si="108"/>
        <v>#DIV/0!</v>
      </c>
      <c r="AU270">
        <f t="shared" si="109"/>
        <v>5.0659257055779676</v>
      </c>
      <c r="AV270">
        <f t="shared" si="110"/>
        <v>1.270445284338845</v>
      </c>
      <c r="AW270">
        <f t="shared" si="111"/>
        <v>24.963535308837891</v>
      </c>
      <c r="AX270" s="8">
        <v>2</v>
      </c>
      <c r="AY270">
        <f t="shared" si="112"/>
        <v>4.644859790802002</v>
      </c>
      <c r="AZ270" s="8">
        <v>1</v>
      </c>
      <c r="BA270">
        <f t="shared" si="113"/>
        <v>9.2897195816040039</v>
      </c>
      <c r="BB270" s="8">
        <v>24.941659927368164</v>
      </c>
      <c r="BC270" s="8">
        <v>24.963535308837891</v>
      </c>
      <c r="BD270" s="8">
        <v>25.132902145385742</v>
      </c>
      <c r="BE270" s="8">
        <v>399.34405517578125</v>
      </c>
      <c r="BF270" s="8">
        <v>379.9351806640625</v>
      </c>
      <c r="BG270" s="8">
        <v>15.927804946899414</v>
      </c>
      <c r="BH270" s="8">
        <v>18.765390396118164</v>
      </c>
      <c r="BI270" s="8">
        <v>50.957855224609375</v>
      </c>
      <c r="BJ270" s="8">
        <v>60.036148071289063</v>
      </c>
      <c r="BK270" s="8">
        <v>350.35855102539062</v>
      </c>
      <c r="BL270" s="8">
        <v>1800.166259765625</v>
      </c>
      <c r="BM270" s="8">
        <v>2227.81982421875</v>
      </c>
      <c r="BN270" s="8">
        <v>101.37419128417969</v>
      </c>
      <c r="BO270" s="8">
        <v>-4.8039283752441406</v>
      </c>
      <c r="BP270" s="8">
        <v>-0.89337879419326782</v>
      </c>
      <c r="BQ270" s="8">
        <v>0.25</v>
      </c>
      <c r="BR270" s="8">
        <v>-1.355140209197998</v>
      </c>
      <c r="BS270" s="8">
        <v>7.355140209197998</v>
      </c>
      <c r="BT270" s="8">
        <v>1</v>
      </c>
      <c r="BU270" s="8">
        <v>0</v>
      </c>
      <c r="BV270" s="8">
        <v>0.15999999642372131</v>
      </c>
      <c r="BW270" s="8">
        <v>111115</v>
      </c>
      <c r="BX270">
        <f t="shared" si="114"/>
        <v>1.751792755126953</v>
      </c>
      <c r="BY270">
        <f t="shared" si="115"/>
        <v>5.0659257055779673E-3</v>
      </c>
      <c r="BZ270">
        <f t="shared" si="116"/>
        <v>298.11353530883787</v>
      </c>
      <c r="CA270">
        <f t="shared" si="117"/>
        <v>298.09165992736814</v>
      </c>
      <c r="CB270">
        <f t="shared" si="118"/>
        <v>288.02659512460377</v>
      </c>
      <c r="CC270">
        <f t="shared" si="119"/>
        <v>0.23706337993463519</v>
      </c>
      <c r="CD270">
        <f t="shared" si="120"/>
        <v>3.1727715598772361</v>
      </c>
      <c r="CE270">
        <f t="shared" si="121"/>
        <v>31.297626345379037</v>
      </c>
      <c r="CF270">
        <f t="shared" si="122"/>
        <v>12.532235949260873</v>
      </c>
      <c r="CG270">
        <f t="shared" si="123"/>
        <v>24.952597618103027</v>
      </c>
      <c r="CH270">
        <f t="shared" si="124"/>
        <v>3.1707026331435935</v>
      </c>
      <c r="CI270">
        <f t="shared" si="125"/>
        <v>0.39411306680389313</v>
      </c>
      <c r="CJ270">
        <f t="shared" si="126"/>
        <v>1.9023262755383912</v>
      </c>
      <c r="CK270">
        <f t="shared" si="127"/>
        <v>1.2683763576052023</v>
      </c>
      <c r="CL270">
        <f t="shared" si="128"/>
        <v>0.24783208133124565</v>
      </c>
      <c r="CM270">
        <f t="shared" si="129"/>
        <v>24.748701709332931</v>
      </c>
      <c r="CN270">
        <f t="shared" si="130"/>
        <v>0.64256269611344874</v>
      </c>
      <c r="CO270">
        <f t="shared" si="131"/>
        <v>60.672210151891484</v>
      </c>
      <c r="CP270">
        <f t="shared" si="132"/>
        <v>375.27389215033998</v>
      </c>
      <c r="CQ270">
        <f t="shared" si="133"/>
        <v>5.1858062274941739E-2</v>
      </c>
      <c r="CR270">
        <f t="shared" si="134"/>
        <v>0</v>
      </c>
      <c r="CS270">
        <f t="shared" si="135"/>
        <v>1530.1413208007809</v>
      </c>
      <c r="CT270">
        <f t="shared" si="136"/>
        <v>0</v>
      </c>
      <c r="CU270" t="e">
        <f t="shared" si="137"/>
        <v>#DIV/0!</v>
      </c>
      <c r="CV270" t="e">
        <f t="shared" si="138"/>
        <v>#DIV/0!</v>
      </c>
    </row>
    <row r="271" spans="1:100" x14ac:dyDescent="0.3">
      <c r="A271" s="4" t="str">
        <f>VLOOKUP(B271,ListCodeMtrx!A$1:B$91,2,TRUE)</f>
        <v>M14</v>
      </c>
      <c r="B271">
        <v>14</v>
      </c>
      <c r="C271" s="10">
        <v>14</v>
      </c>
      <c r="D271" s="10">
        <v>1</v>
      </c>
      <c r="E271" s="10">
        <v>3</v>
      </c>
      <c r="F271" s="1">
        <v>72</v>
      </c>
      <c r="G271" s="3">
        <v>41316</v>
      </c>
      <c r="H271" s="11">
        <v>1</v>
      </c>
      <c r="I271" s="11">
        <v>181.22954583576694</v>
      </c>
      <c r="J271" s="11">
        <v>3.2136777269126635</v>
      </c>
      <c r="K271" s="11">
        <v>181.59703819244032</v>
      </c>
      <c r="L271" s="11">
        <v>265.86836709658763</v>
      </c>
      <c r="M271" s="1">
        <v>45.9</v>
      </c>
      <c r="N271" s="8">
        <v>15</v>
      </c>
      <c r="O271" s="8" t="s">
        <v>456</v>
      </c>
      <c r="P271" s="12">
        <v>0.16111111111111112</v>
      </c>
      <c r="Q271" s="12">
        <f t="shared" si="95"/>
        <v>0.43177083333333333</v>
      </c>
      <c r="R271" s="8">
        <v>3314</v>
      </c>
      <c r="S271" s="8">
        <v>0</v>
      </c>
      <c r="T271" s="13">
        <v>50</v>
      </c>
      <c r="U271" s="14">
        <f t="shared" si="97"/>
        <v>-0.85606855206036525</v>
      </c>
      <c r="V271" s="14">
        <f t="shared" si="98"/>
        <v>0.33808469197592483</v>
      </c>
      <c r="W271" s="14">
        <f t="shared" si="99"/>
        <v>52.449594275587856</v>
      </c>
      <c r="X271" s="15">
        <v>25.091833114624023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t="e">
        <f t="shared" si="100"/>
        <v>#DIV/0!</v>
      </c>
      <c r="AG271" t="e">
        <f t="shared" si="101"/>
        <v>#DIV/0!</v>
      </c>
      <c r="AH271" t="e">
        <f t="shared" si="102"/>
        <v>#DIV/0!</v>
      </c>
      <c r="AI271" s="8">
        <v>-1</v>
      </c>
      <c r="AJ271" s="8">
        <v>0.85</v>
      </c>
      <c r="AK271" s="8">
        <v>0.85</v>
      </c>
      <c r="AL271" s="8">
        <v>10.018235206604004</v>
      </c>
      <c r="AM271">
        <f t="shared" si="103"/>
        <v>0.84999999999999987</v>
      </c>
      <c r="AN271">
        <f t="shared" si="104"/>
        <v>9.4040864733334689E-5</v>
      </c>
      <c r="AO271" t="e">
        <f t="shared" si="105"/>
        <v>#DIV/0!</v>
      </c>
      <c r="AP271" t="e">
        <f t="shared" si="106"/>
        <v>#DIV/0!</v>
      </c>
      <c r="AQ271" t="e">
        <f t="shared" si="107"/>
        <v>#DIV/0!</v>
      </c>
      <c r="AR271" s="8">
        <v>1770.6680908203125</v>
      </c>
      <c r="AS271" s="8">
        <v>0.5</v>
      </c>
      <c r="AT271" t="e">
        <f t="shared" si="108"/>
        <v>#DIV/0!</v>
      </c>
      <c r="AU271">
        <f t="shared" si="109"/>
        <v>4.4122740595806826</v>
      </c>
      <c r="AV271">
        <f t="shared" si="110"/>
        <v>1.3369278901455708</v>
      </c>
      <c r="AW271">
        <f t="shared" si="111"/>
        <v>25.091833114624023</v>
      </c>
      <c r="AX271" s="8">
        <v>2</v>
      </c>
      <c r="AY271">
        <f t="shared" si="112"/>
        <v>4.644859790802002</v>
      </c>
      <c r="AZ271" s="8">
        <v>1</v>
      </c>
      <c r="BA271">
        <f t="shared" si="113"/>
        <v>9.2897195816040039</v>
      </c>
      <c r="BB271" s="8">
        <v>24.867666244506836</v>
      </c>
      <c r="BC271" s="8">
        <v>25.091833114624023</v>
      </c>
      <c r="BD271" s="8">
        <v>25.139934539794922</v>
      </c>
      <c r="BE271" s="8">
        <v>49.003772735595703</v>
      </c>
      <c r="BF271" s="8">
        <v>49.368133544921875</v>
      </c>
      <c r="BG271" s="8">
        <v>15.877616882324219</v>
      </c>
      <c r="BH271" s="8">
        <v>18.350278854370117</v>
      </c>
      <c r="BI271" s="8">
        <v>51.02081298828125</v>
      </c>
      <c r="BJ271" s="8">
        <v>58.966415405273438</v>
      </c>
      <c r="BK271" s="8">
        <v>350.33560180664062</v>
      </c>
      <c r="BL271" s="8">
        <v>1800.612060546875</v>
      </c>
      <c r="BM271" s="8">
        <v>2055.896240234375</v>
      </c>
      <c r="BN271" s="8">
        <v>101.37176513671875</v>
      </c>
      <c r="BO271" s="8">
        <v>0.62314224243164063</v>
      </c>
      <c r="BP271" s="8">
        <v>-0.9475741982460022</v>
      </c>
      <c r="BQ271" s="8">
        <v>0.25</v>
      </c>
      <c r="BR271" s="8">
        <v>-1.355140209197998</v>
      </c>
      <c r="BS271" s="8">
        <v>7.355140209197998</v>
      </c>
      <c r="BT271" s="8">
        <v>1</v>
      </c>
      <c r="BU271" s="8">
        <v>0</v>
      </c>
      <c r="BV271" s="8">
        <v>0.15999999642372131</v>
      </c>
      <c r="BW271" s="8">
        <v>111135</v>
      </c>
      <c r="BX271">
        <f t="shared" si="114"/>
        <v>1.7516780090332029</v>
      </c>
      <c r="BY271">
        <f t="shared" si="115"/>
        <v>4.4122740595806823E-3</v>
      </c>
      <c r="BZ271">
        <f t="shared" si="116"/>
        <v>298.241833114624</v>
      </c>
      <c r="CA271">
        <f t="shared" si="117"/>
        <v>298.01766624450681</v>
      </c>
      <c r="CB271">
        <f t="shared" si="118"/>
        <v>288.09792324800947</v>
      </c>
      <c r="CC271">
        <f t="shared" si="119"/>
        <v>0.33496262938583443</v>
      </c>
      <c r="CD271">
        <f t="shared" si="120"/>
        <v>3.1971280483640747</v>
      </c>
      <c r="CE271">
        <f t="shared" si="121"/>
        <v>31.538644355774519</v>
      </c>
      <c r="CF271">
        <f t="shared" si="122"/>
        <v>13.188365501404402</v>
      </c>
      <c r="CG271">
        <f t="shared" si="123"/>
        <v>24.97974967956543</v>
      </c>
      <c r="CH271">
        <f t="shared" si="124"/>
        <v>3.1758407715524459</v>
      </c>
      <c r="CI271">
        <f t="shared" si="125"/>
        <v>0.32621269544374409</v>
      </c>
      <c r="CJ271">
        <f t="shared" si="126"/>
        <v>1.8602001582185039</v>
      </c>
      <c r="CK271">
        <f t="shared" si="127"/>
        <v>1.315640613333942</v>
      </c>
      <c r="CL271">
        <f t="shared" si="128"/>
        <v>0.20491732578073582</v>
      </c>
      <c r="CM271">
        <f t="shared" si="129"/>
        <v>5.3169079524210803</v>
      </c>
      <c r="CN271">
        <f t="shared" si="130"/>
        <v>1.0624180115673616</v>
      </c>
      <c r="CO271">
        <f t="shared" si="131"/>
        <v>58.619669867599065</v>
      </c>
      <c r="CP271">
        <f t="shared" si="132"/>
        <v>49.49253908107714</v>
      </c>
      <c r="CQ271">
        <f t="shared" si="133"/>
        <v>-1.0139398147184328E-2</v>
      </c>
      <c r="CR271">
        <f t="shared" si="134"/>
        <v>0</v>
      </c>
      <c r="CS271">
        <f t="shared" si="135"/>
        <v>1530.5202514648436</v>
      </c>
      <c r="CT271">
        <f t="shared" si="136"/>
        <v>0</v>
      </c>
      <c r="CU271" t="e">
        <f t="shared" si="137"/>
        <v>#DIV/0!</v>
      </c>
      <c r="CV271" t="e">
        <f t="shared" si="138"/>
        <v>#DIV/0!</v>
      </c>
    </row>
    <row r="272" spans="1:100" s="5" customFormat="1" x14ac:dyDescent="0.3">
      <c r="A272" s="4" t="str">
        <f>VLOOKUP(B272,ListCodeMtrx!A$1:B$91,2,TRUE)</f>
        <v>M14</v>
      </c>
      <c r="B272">
        <v>14</v>
      </c>
      <c r="C272" s="10">
        <v>14</v>
      </c>
      <c r="D272" s="10">
        <v>1</v>
      </c>
      <c r="E272" s="10">
        <v>3</v>
      </c>
      <c r="F272" s="1">
        <v>72</v>
      </c>
      <c r="G272" s="3">
        <v>41316</v>
      </c>
      <c r="H272" s="11">
        <v>1</v>
      </c>
      <c r="I272" s="11">
        <v>181.22954583576694</v>
      </c>
      <c r="J272" s="11">
        <v>3.2136777269126635</v>
      </c>
      <c r="K272" s="11">
        <v>181.59703819244032</v>
      </c>
      <c r="L272" s="11">
        <v>265.86836709658763</v>
      </c>
      <c r="M272" s="1">
        <v>45.9</v>
      </c>
      <c r="N272" s="8">
        <v>16</v>
      </c>
      <c r="O272" s="8" t="s">
        <v>457</v>
      </c>
      <c r="P272" s="12">
        <v>0.16111111111111112</v>
      </c>
      <c r="Q272" s="12">
        <f t="shared" si="95"/>
        <v>0.43418981481481489</v>
      </c>
      <c r="R272" s="8">
        <v>3523</v>
      </c>
      <c r="S272" s="8">
        <v>0</v>
      </c>
      <c r="T272" s="13">
        <v>150</v>
      </c>
      <c r="U272" s="14">
        <f t="shared" si="97"/>
        <v>10.395296489182796</v>
      </c>
      <c r="V272" s="14">
        <f t="shared" si="98"/>
        <v>0.34424530676938464</v>
      </c>
      <c r="W272" s="14">
        <f t="shared" si="99"/>
        <v>92.769876776119105</v>
      </c>
      <c r="X272" s="15">
        <v>25.150598526000977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t="e">
        <f t="shared" si="100"/>
        <v>#DIV/0!</v>
      </c>
      <c r="AG272" t="e">
        <f t="shared" si="101"/>
        <v>#DIV/0!</v>
      </c>
      <c r="AH272" t="e">
        <f t="shared" si="102"/>
        <v>#DIV/0!</v>
      </c>
      <c r="AI272" s="8">
        <v>-1</v>
      </c>
      <c r="AJ272" s="8">
        <v>0.85</v>
      </c>
      <c r="AK272" s="8">
        <v>0.85</v>
      </c>
      <c r="AL272" s="8">
        <v>10.018235206604004</v>
      </c>
      <c r="AM272">
        <f t="shared" si="103"/>
        <v>0.84999999999999987</v>
      </c>
      <c r="AN272">
        <f t="shared" si="104"/>
        <v>7.4476890182235272E-3</v>
      </c>
      <c r="AO272" t="e">
        <f t="shared" si="105"/>
        <v>#DIV/0!</v>
      </c>
      <c r="AP272" t="e">
        <f t="shared" si="106"/>
        <v>#DIV/0!</v>
      </c>
      <c r="AQ272" t="e">
        <f t="shared" si="107"/>
        <v>#DIV/0!</v>
      </c>
      <c r="AR272" s="8">
        <v>1770.6680908203125</v>
      </c>
      <c r="AS272" s="8">
        <v>0.5</v>
      </c>
      <c r="AT272" t="e">
        <f t="shared" si="108"/>
        <v>#DIV/0!</v>
      </c>
      <c r="AU272">
        <f t="shared" si="109"/>
        <v>4.5092451027039182</v>
      </c>
      <c r="AV272">
        <f t="shared" si="110"/>
        <v>1.3425346260207911</v>
      </c>
      <c r="AW272">
        <f t="shared" si="111"/>
        <v>25.150598526000977</v>
      </c>
      <c r="AX272" s="8">
        <v>2</v>
      </c>
      <c r="AY272">
        <f t="shared" si="112"/>
        <v>4.644859790802002</v>
      </c>
      <c r="AZ272" s="8">
        <v>1</v>
      </c>
      <c r="BA272">
        <f t="shared" si="113"/>
        <v>9.2897195816040039</v>
      </c>
      <c r="BB272" s="8">
        <v>24.908576965332031</v>
      </c>
      <c r="BC272" s="8">
        <v>25.150598526000977</v>
      </c>
      <c r="BD272" s="8">
        <v>25.135190963745117</v>
      </c>
      <c r="BE272" s="8">
        <v>151.49943542480469</v>
      </c>
      <c r="BF272" s="8">
        <v>145.19143676757812</v>
      </c>
      <c r="BG272" s="8">
        <v>15.879712104797363</v>
      </c>
      <c r="BH272" s="8">
        <v>18.406476974487305</v>
      </c>
      <c r="BI272" s="8">
        <v>50.900592803955078</v>
      </c>
      <c r="BJ272" s="8">
        <v>58.999851226806641</v>
      </c>
      <c r="BK272" s="8">
        <v>350.34884643554687</v>
      </c>
      <c r="BL272" s="8">
        <v>1800.052490234375</v>
      </c>
      <c r="BM272" s="8">
        <v>1126.930419921875</v>
      </c>
      <c r="BN272" s="8">
        <v>101.36671447753906</v>
      </c>
      <c r="BO272" s="8">
        <v>-0.45644760131835938</v>
      </c>
      <c r="BP272" s="8">
        <v>-0.92796093225479126</v>
      </c>
      <c r="BQ272" s="8">
        <v>0.25</v>
      </c>
      <c r="BR272" s="8">
        <v>-1.355140209197998</v>
      </c>
      <c r="BS272" s="8">
        <v>7.355140209197998</v>
      </c>
      <c r="BT272" s="8">
        <v>1</v>
      </c>
      <c r="BU272" s="8">
        <v>0</v>
      </c>
      <c r="BV272" s="8">
        <v>0.15999999642372131</v>
      </c>
      <c r="BW272" s="8">
        <v>111115</v>
      </c>
      <c r="BX272">
        <f t="shared" si="114"/>
        <v>1.7517442321777343</v>
      </c>
      <c r="BY272">
        <f t="shared" si="115"/>
        <v>4.5092451027039186E-3</v>
      </c>
      <c r="BZ272">
        <f t="shared" si="116"/>
        <v>298.30059852600095</v>
      </c>
      <c r="CA272">
        <f t="shared" si="117"/>
        <v>298.05857696533201</v>
      </c>
      <c r="CB272">
        <f t="shared" si="118"/>
        <v>288.00839200001064</v>
      </c>
      <c r="CC272">
        <f t="shared" si="119"/>
        <v>0.31812052514271355</v>
      </c>
      <c r="CD272">
        <f t="shared" si="120"/>
        <v>3.2083387220310429</v>
      </c>
      <c r="CE272">
        <f t="shared" si="121"/>
        <v>31.65081100405942</v>
      </c>
      <c r="CF272">
        <f t="shared" si="122"/>
        <v>13.244334029572116</v>
      </c>
      <c r="CG272">
        <f t="shared" si="123"/>
        <v>25.029587745666504</v>
      </c>
      <c r="CH272">
        <f t="shared" si="124"/>
        <v>3.1852908487470959</v>
      </c>
      <c r="CI272">
        <f t="shared" si="125"/>
        <v>0.33194457362308022</v>
      </c>
      <c r="CJ272">
        <f t="shared" si="126"/>
        <v>1.8658040960102518</v>
      </c>
      <c r="CK272">
        <f t="shared" si="127"/>
        <v>1.3194867527368441</v>
      </c>
      <c r="CL272">
        <f t="shared" si="128"/>
        <v>0.20853651502986284</v>
      </c>
      <c r="CM272">
        <f t="shared" si="129"/>
        <v>9.4037776112813489</v>
      </c>
      <c r="CN272">
        <f t="shared" si="130"/>
        <v>0.63894867935376076</v>
      </c>
      <c r="CO272">
        <f t="shared" si="131"/>
        <v>58.614236504654485</v>
      </c>
      <c r="CP272">
        <f t="shared" si="132"/>
        <v>143.68077219507725</v>
      </c>
      <c r="CQ272">
        <f t="shared" si="133"/>
        <v>4.2407370008124223E-2</v>
      </c>
      <c r="CR272">
        <f t="shared" si="134"/>
        <v>0</v>
      </c>
      <c r="CS272">
        <f t="shared" si="135"/>
        <v>1530.0446166992185</v>
      </c>
      <c r="CT272">
        <f t="shared" si="136"/>
        <v>0</v>
      </c>
      <c r="CU272" t="e">
        <f t="shared" si="137"/>
        <v>#DIV/0!</v>
      </c>
      <c r="CV272" t="e">
        <f t="shared" si="138"/>
        <v>#DIV/0!</v>
      </c>
    </row>
    <row r="273" spans="1:100" hidden="1" x14ac:dyDescent="0.3">
      <c r="A273" s="4" t="str">
        <f>VLOOKUP(B273,ListCodeMtrx!A$1:B$91,2,TRUE)</f>
        <v>M14</v>
      </c>
      <c r="B273">
        <v>14</v>
      </c>
      <c r="C273" s="10">
        <v>14</v>
      </c>
      <c r="D273" s="10">
        <v>1</v>
      </c>
      <c r="E273" s="10">
        <v>3</v>
      </c>
      <c r="F273" s="1">
        <v>72</v>
      </c>
      <c r="G273" s="3">
        <v>41316</v>
      </c>
      <c r="H273" s="11">
        <v>1</v>
      </c>
      <c r="I273" s="11">
        <v>181.22954583576694</v>
      </c>
      <c r="J273" s="11">
        <v>3.2136777269126635</v>
      </c>
      <c r="K273" s="11">
        <v>181.59703819244032</v>
      </c>
      <c r="L273" s="11">
        <v>265.86836709658763</v>
      </c>
      <c r="M273" s="1">
        <v>45.9</v>
      </c>
      <c r="N273" s="8">
        <v>17</v>
      </c>
      <c r="O273" s="8" t="s">
        <v>458</v>
      </c>
      <c r="P273" s="12">
        <v>0.16111111111111112</v>
      </c>
      <c r="Q273" s="12">
        <f t="shared" si="95"/>
        <v>0.43660879629629634</v>
      </c>
      <c r="R273" s="8">
        <v>3732</v>
      </c>
      <c r="S273" s="8">
        <v>0</v>
      </c>
      <c r="T273" s="13" t="s">
        <v>192</v>
      </c>
      <c r="U273" s="14">
        <f t="shared" si="97"/>
        <v>31.607708248615165</v>
      </c>
      <c r="V273" s="14">
        <f t="shared" si="98"/>
        <v>0.34806036993469475</v>
      </c>
      <c r="W273" s="14">
        <f t="shared" si="99"/>
        <v>224.75696658960177</v>
      </c>
      <c r="X273" s="15">
        <v>24.829673767089844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t="e">
        <f t="shared" si="100"/>
        <v>#DIV/0!</v>
      </c>
      <c r="AG273" t="e">
        <f t="shared" si="101"/>
        <v>#DIV/0!</v>
      </c>
      <c r="AH273" t="e">
        <f t="shared" si="102"/>
        <v>#DIV/0!</v>
      </c>
      <c r="AI273" s="8">
        <v>-1</v>
      </c>
      <c r="AJ273" s="8">
        <v>0.85</v>
      </c>
      <c r="AK273" s="8">
        <v>0.85</v>
      </c>
      <c r="AL273" s="8">
        <v>10.018235206604004</v>
      </c>
      <c r="AM273">
        <f t="shared" si="103"/>
        <v>0.84999999999999987</v>
      </c>
      <c r="AN273">
        <f t="shared" si="104"/>
        <v>2.129327455435627E-2</v>
      </c>
      <c r="AO273" t="e">
        <f t="shared" si="105"/>
        <v>#DIV/0!</v>
      </c>
      <c r="AP273" t="e">
        <f t="shared" si="106"/>
        <v>#DIV/0!</v>
      </c>
      <c r="AQ273" t="e">
        <f t="shared" si="107"/>
        <v>#DIV/0!</v>
      </c>
      <c r="AR273" s="8">
        <v>1770.6680908203125</v>
      </c>
      <c r="AS273" s="8">
        <v>0.5</v>
      </c>
      <c r="AT273" t="e">
        <f t="shared" si="108"/>
        <v>#DIV/0!</v>
      </c>
      <c r="AU273">
        <f t="shared" si="109"/>
        <v>4.4823785150958937</v>
      </c>
      <c r="AV273">
        <f t="shared" si="110"/>
        <v>1.3210833036013658</v>
      </c>
      <c r="AW273">
        <f t="shared" si="111"/>
        <v>24.829673767089844</v>
      </c>
      <c r="AX273" s="8">
        <v>2</v>
      </c>
      <c r="AY273">
        <f t="shared" si="112"/>
        <v>4.644859790802002</v>
      </c>
      <c r="AZ273" s="8">
        <v>1</v>
      </c>
      <c r="BA273">
        <f t="shared" si="113"/>
        <v>9.2897195816040039</v>
      </c>
      <c r="BB273" s="8">
        <v>24.829597473144531</v>
      </c>
      <c r="BC273" s="8">
        <v>24.829673767089844</v>
      </c>
      <c r="BD273" s="8">
        <v>25.140092849731445</v>
      </c>
      <c r="BE273" s="8">
        <v>400.17428588867187</v>
      </c>
      <c r="BF273" s="8">
        <v>381.15863037109375</v>
      </c>
      <c r="BG273" s="8">
        <v>15.506168365478516</v>
      </c>
      <c r="BH273" s="8">
        <v>18.01844596862793</v>
      </c>
      <c r="BI273" s="8">
        <v>49.937458038330078</v>
      </c>
      <c r="BJ273" s="8">
        <v>58.028224945068359</v>
      </c>
      <c r="BK273" s="8">
        <v>350.40817260742187</v>
      </c>
      <c r="BL273" s="8">
        <v>1801.6021728515625</v>
      </c>
      <c r="BM273" s="8">
        <v>2400.478271484375</v>
      </c>
      <c r="BN273" s="8">
        <v>101.36548614501953</v>
      </c>
      <c r="BO273" s="8">
        <v>-4.9724998474121094</v>
      </c>
      <c r="BP273" s="8">
        <v>-0.84615284204483032</v>
      </c>
      <c r="BQ273" s="8">
        <v>0.25</v>
      </c>
      <c r="BR273" s="8">
        <v>-1.355140209197998</v>
      </c>
      <c r="BS273" s="8">
        <v>7.355140209197998</v>
      </c>
      <c r="BT273" s="8">
        <v>1</v>
      </c>
      <c r="BU273" s="8">
        <v>0</v>
      </c>
      <c r="BV273" s="8">
        <v>0.15999999642372131</v>
      </c>
      <c r="BW273" s="8">
        <v>111115</v>
      </c>
      <c r="BX273">
        <f t="shared" si="114"/>
        <v>1.7520408630371092</v>
      </c>
      <c r="BY273">
        <f t="shared" si="115"/>
        <v>4.4823785150958934E-3</v>
      </c>
      <c r="BZ273">
        <f t="shared" si="116"/>
        <v>297.97967376708982</v>
      </c>
      <c r="CA273">
        <f t="shared" si="117"/>
        <v>297.97959747314451</v>
      </c>
      <c r="CB273">
        <f t="shared" si="118"/>
        <v>288.25634121321855</v>
      </c>
      <c r="CC273">
        <f t="shared" si="119"/>
        <v>0.33362089486445284</v>
      </c>
      <c r="CD273">
        <f t="shared" si="120"/>
        <v>3.1475318387891034</v>
      </c>
      <c r="CE273">
        <f t="shared" si="121"/>
        <v>31.051316956997137</v>
      </c>
      <c r="CF273">
        <f t="shared" si="122"/>
        <v>13.032870988369208</v>
      </c>
      <c r="CG273">
        <f t="shared" si="123"/>
        <v>24.829635620117188</v>
      </c>
      <c r="CH273">
        <f t="shared" si="124"/>
        <v>3.1475246712256264</v>
      </c>
      <c r="CI273">
        <f t="shared" si="125"/>
        <v>0.33549046050241565</v>
      </c>
      <c r="CJ273">
        <f t="shared" si="126"/>
        <v>1.8264485351877375</v>
      </c>
      <c r="CK273">
        <f t="shared" si="127"/>
        <v>1.3210761360378889</v>
      </c>
      <c r="CL273">
        <f t="shared" si="128"/>
        <v>0.21077576144944613</v>
      </c>
      <c r="CM273">
        <f t="shared" si="129"/>
        <v>22.782599182834897</v>
      </c>
      <c r="CN273">
        <f t="shared" si="130"/>
        <v>0.58966778837141831</v>
      </c>
      <c r="CO273">
        <f t="shared" si="131"/>
        <v>58.526190735363912</v>
      </c>
      <c r="CP273">
        <f t="shared" si="132"/>
        <v>376.56533713325172</v>
      </c>
      <c r="CQ273">
        <f t="shared" si="133"/>
        <v>4.9125040975600651E-2</v>
      </c>
      <c r="CR273">
        <f t="shared" si="134"/>
        <v>0</v>
      </c>
      <c r="CS273">
        <f t="shared" si="135"/>
        <v>1531.3618469238279</v>
      </c>
      <c r="CT273">
        <f t="shared" si="136"/>
        <v>0</v>
      </c>
      <c r="CU273" t="e">
        <f t="shared" si="137"/>
        <v>#DIV/0!</v>
      </c>
      <c r="CV273" t="e">
        <f t="shared" si="138"/>
        <v>#DIV/0!</v>
      </c>
    </row>
    <row r="274" spans="1:100" x14ac:dyDescent="0.3">
      <c r="A274" s="4" t="str">
        <f>VLOOKUP(B274,ListCodeMtrx!A$1:B$91,2,TRUE)</f>
        <v>M14</v>
      </c>
      <c r="B274">
        <v>14</v>
      </c>
      <c r="C274" s="10">
        <v>14</v>
      </c>
      <c r="D274" s="10">
        <v>1</v>
      </c>
      <c r="E274" s="10">
        <v>3</v>
      </c>
      <c r="F274" s="1">
        <v>72</v>
      </c>
      <c r="G274" s="3">
        <v>41316</v>
      </c>
      <c r="H274" s="11">
        <v>1</v>
      </c>
      <c r="I274" s="11">
        <v>181.22954583576694</v>
      </c>
      <c r="J274" s="11">
        <v>3.2136777269126635</v>
      </c>
      <c r="K274" s="11">
        <v>181.59703819244032</v>
      </c>
      <c r="L274" s="11">
        <v>265.86836709658763</v>
      </c>
      <c r="M274" s="1">
        <v>45.9</v>
      </c>
      <c r="N274" s="8">
        <v>18</v>
      </c>
      <c r="O274" s="8" t="s">
        <v>459</v>
      </c>
      <c r="P274" s="12">
        <v>0.16111111111111112</v>
      </c>
      <c r="Q274" s="12">
        <f t="shared" si="95"/>
        <v>0.43902777777777779</v>
      </c>
      <c r="R274" s="8">
        <v>3941</v>
      </c>
      <c r="S274" s="8">
        <v>0</v>
      </c>
      <c r="T274" s="13">
        <v>800</v>
      </c>
      <c r="U274" s="14">
        <f t="shared" si="97"/>
        <v>50.692054593681874</v>
      </c>
      <c r="V274" s="14">
        <f t="shared" si="98"/>
        <v>0.35123868644149869</v>
      </c>
      <c r="W274" s="14">
        <f t="shared" si="99"/>
        <v>517.09447716979582</v>
      </c>
      <c r="X274" s="15">
        <v>24.819684982299805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t="e">
        <f t="shared" si="100"/>
        <v>#DIV/0!</v>
      </c>
      <c r="AG274" t="e">
        <f t="shared" si="101"/>
        <v>#DIV/0!</v>
      </c>
      <c r="AH274" t="e">
        <f t="shared" si="102"/>
        <v>#DIV/0!</v>
      </c>
      <c r="AI274" s="8">
        <v>-1</v>
      </c>
      <c r="AJ274" s="8">
        <v>0.85</v>
      </c>
      <c r="AK274" s="8">
        <v>0.85</v>
      </c>
      <c r="AL274" s="8">
        <v>10.018235206604004</v>
      </c>
      <c r="AM274">
        <f t="shared" si="103"/>
        <v>0.84999999999999987</v>
      </c>
      <c r="AN274">
        <f t="shared" si="104"/>
        <v>3.3764794032180197E-2</v>
      </c>
      <c r="AO274" t="e">
        <f t="shared" si="105"/>
        <v>#DIV/0!</v>
      </c>
      <c r="AP274" t="e">
        <f t="shared" si="106"/>
        <v>#DIV/0!</v>
      </c>
      <c r="AQ274" t="e">
        <f t="shared" si="107"/>
        <v>#DIV/0!</v>
      </c>
      <c r="AR274" s="8">
        <v>1770.6680908203125</v>
      </c>
      <c r="AS274" s="8">
        <v>0.5</v>
      </c>
      <c r="AT274" t="e">
        <f t="shared" si="108"/>
        <v>#DIV/0!</v>
      </c>
      <c r="AU274">
        <f t="shared" si="109"/>
        <v>4.584639588560238</v>
      </c>
      <c r="AV274">
        <f t="shared" si="110"/>
        <v>1.3394891517986509</v>
      </c>
      <c r="AW274">
        <f t="shared" si="111"/>
        <v>24.819684982299805</v>
      </c>
      <c r="AX274" s="8">
        <v>2</v>
      </c>
      <c r="AY274">
        <f t="shared" si="112"/>
        <v>4.644859790802002</v>
      </c>
      <c r="AZ274" s="8">
        <v>1</v>
      </c>
      <c r="BA274">
        <f t="shared" si="113"/>
        <v>9.2897195816040039</v>
      </c>
      <c r="BB274" s="8">
        <v>24.849357604980469</v>
      </c>
      <c r="BC274" s="8">
        <v>24.819684982299805</v>
      </c>
      <c r="BD274" s="8">
        <v>25.137058258056641</v>
      </c>
      <c r="BE274" s="8">
        <v>800.304443359375</v>
      </c>
      <c r="BF274" s="8">
        <v>769.3564453125</v>
      </c>
      <c r="BG274" s="8">
        <v>15.249378204345703</v>
      </c>
      <c r="BH274" s="8">
        <v>17.81962776184082</v>
      </c>
      <c r="BI274" s="8">
        <v>49.049076080322266</v>
      </c>
      <c r="BJ274" s="8">
        <v>57.316192626953125</v>
      </c>
      <c r="BK274" s="8">
        <v>350.38955688476562</v>
      </c>
      <c r="BL274" s="8">
        <v>1801.1121826171875</v>
      </c>
      <c r="BM274" s="8">
        <v>1282.530517578125</v>
      </c>
      <c r="BN274" s="8">
        <v>101.35825347900391</v>
      </c>
      <c r="BO274" s="8">
        <v>-15.660671234130859</v>
      </c>
      <c r="BP274" s="8">
        <v>-0.76380115747451782</v>
      </c>
      <c r="BQ274" s="8">
        <v>0.25</v>
      </c>
      <c r="BR274" s="8">
        <v>-1.355140209197998</v>
      </c>
      <c r="BS274" s="8">
        <v>7.355140209197998</v>
      </c>
      <c r="BT274" s="8">
        <v>1</v>
      </c>
      <c r="BU274" s="8">
        <v>0</v>
      </c>
      <c r="BV274" s="8">
        <v>0.15999999642372131</v>
      </c>
      <c r="BW274" s="8">
        <v>111115</v>
      </c>
      <c r="BX274">
        <f t="shared" si="114"/>
        <v>1.751947784423828</v>
      </c>
      <c r="BY274">
        <f t="shared" si="115"/>
        <v>4.5846395885602376E-3</v>
      </c>
      <c r="BZ274">
        <f t="shared" si="116"/>
        <v>297.96968498229978</v>
      </c>
      <c r="CA274">
        <f t="shared" si="117"/>
        <v>297.99935760498045</v>
      </c>
      <c r="CB274">
        <f t="shared" si="118"/>
        <v>288.17794277747089</v>
      </c>
      <c r="CC274">
        <f t="shared" si="119"/>
        <v>0.31797322887212248</v>
      </c>
      <c r="CD274">
        <f t="shared" si="120"/>
        <v>3.1456554993848078</v>
      </c>
      <c r="CE274">
        <f t="shared" si="121"/>
        <v>31.035020744871279</v>
      </c>
      <c r="CF274">
        <f t="shared" si="122"/>
        <v>13.215392983030458</v>
      </c>
      <c r="CG274">
        <f t="shared" si="123"/>
        <v>24.834521293640137</v>
      </c>
      <c r="CH274">
        <f t="shared" si="124"/>
        <v>3.1484427730058275</v>
      </c>
      <c r="CI274">
        <f t="shared" si="125"/>
        <v>0.33844238430812584</v>
      </c>
      <c r="CJ274">
        <f t="shared" si="126"/>
        <v>1.8061663475861569</v>
      </c>
      <c r="CK274">
        <f t="shared" si="127"/>
        <v>1.3422764254196706</v>
      </c>
      <c r="CL274">
        <f t="shared" si="128"/>
        <v>0.21264010545304771</v>
      </c>
      <c r="CM274">
        <f t="shared" si="129"/>
        <v>52.411793089569159</v>
      </c>
      <c r="CN274">
        <f t="shared" si="130"/>
        <v>0.67211301123208311</v>
      </c>
      <c r="CO274">
        <f t="shared" si="131"/>
        <v>57.941787021391498</v>
      </c>
      <c r="CP274">
        <f t="shared" si="132"/>
        <v>761.98977798736485</v>
      </c>
      <c r="CQ274">
        <f t="shared" si="133"/>
        <v>3.8546294396518396E-2</v>
      </c>
      <c r="CR274">
        <f t="shared" si="134"/>
        <v>0</v>
      </c>
      <c r="CS274">
        <f t="shared" si="135"/>
        <v>1530.9453552246091</v>
      </c>
      <c r="CT274">
        <f t="shared" si="136"/>
        <v>0</v>
      </c>
      <c r="CU274" t="e">
        <f t="shared" si="137"/>
        <v>#DIV/0!</v>
      </c>
      <c r="CV274" t="e">
        <f t="shared" si="138"/>
        <v>#DIV/0!</v>
      </c>
    </row>
    <row r="275" spans="1:100" x14ac:dyDescent="0.3">
      <c r="A275" s="4" t="str">
        <f>VLOOKUP(B275,ListCodeMtrx!A$1:B$91,2,TRUE)</f>
        <v>M14</v>
      </c>
      <c r="B275" s="5">
        <v>14</v>
      </c>
      <c r="C275" s="10">
        <v>14</v>
      </c>
      <c r="D275" s="10">
        <v>1</v>
      </c>
      <c r="E275" s="10">
        <v>3</v>
      </c>
      <c r="F275" s="1">
        <v>72</v>
      </c>
      <c r="G275" s="17">
        <v>41316</v>
      </c>
      <c r="H275" s="11">
        <v>1</v>
      </c>
      <c r="I275" s="11">
        <v>181.22954583576694</v>
      </c>
      <c r="J275" s="11">
        <v>3.2136777269126635</v>
      </c>
      <c r="K275" s="11">
        <v>181.59703819244032</v>
      </c>
      <c r="L275" s="11">
        <v>265.86836709658763</v>
      </c>
      <c r="M275" s="1">
        <v>45.9</v>
      </c>
      <c r="N275" s="19">
        <v>19</v>
      </c>
      <c r="O275" s="19" t="s">
        <v>460</v>
      </c>
      <c r="P275" s="12">
        <v>0.16111111111111112</v>
      </c>
      <c r="Q275" s="12">
        <f t="shared" si="95"/>
        <v>0.44104166666666667</v>
      </c>
      <c r="R275" s="19">
        <v>4107</v>
      </c>
      <c r="S275" s="19">
        <v>0</v>
      </c>
      <c r="T275" s="21">
        <v>400</v>
      </c>
      <c r="U275" s="5">
        <f t="shared" si="97"/>
        <v>30.672623479806294</v>
      </c>
      <c r="V275" s="5">
        <f t="shared" si="98"/>
        <v>0.33842957787224226</v>
      </c>
      <c r="W275" s="5">
        <f t="shared" si="99"/>
        <v>224.83856541533581</v>
      </c>
      <c r="X275" s="5">
        <v>25.283308029174805</v>
      </c>
      <c r="Y275" s="19">
        <v>3</v>
      </c>
      <c r="Z275" s="19">
        <v>3</v>
      </c>
      <c r="AA275" s="19">
        <v>0</v>
      </c>
      <c r="AB275" s="19">
        <v>0</v>
      </c>
      <c r="AC275" s="19">
        <v>302.223388671875</v>
      </c>
      <c r="AD275" s="19">
        <v>623.2637939453125</v>
      </c>
      <c r="AE275" s="19">
        <v>416.281494140625</v>
      </c>
      <c r="AF275" s="5" t="e">
        <f t="shared" si="100"/>
        <v>#DIV/0!</v>
      </c>
      <c r="AG275" s="5">
        <f t="shared" si="101"/>
        <v>0.51509554765121934</v>
      </c>
      <c r="AH275" s="5">
        <f t="shared" si="102"/>
        <v>0.3320942140637948</v>
      </c>
      <c r="AI275" s="19">
        <v>-1</v>
      </c>
      <c r="AJ275" s="19">
        <v>0.85</v>
      </c>
      <c r="AK275" s="19">
        <v>0.85</v>
      </c>
      <c r="AL275" s="19">
        <v>10.018235206604004</v>
      </c>
      <c r="AM275" s="5">
        <f t="shared" si="103"/>
        <v>0.84999999999999987</v>
      </c>
      <c r="AN275" s="5">
        <f t="shared" si="104"/>
        <v>2.071567316636716E-2</v>
      </c>
      <c r="AO275" s="5">
        <f t="shared" si="105"/>
        <v>0.64472351892403046</v>
      </c>
      <c r="AP275" s="5">
        <f t="shared" si="106"/>
        <v>2.062261946979862</v>
      </c>
      <c r="AQ275" s="5">
        <f t="shared" si="107"/>
        <v>-1</v>
      </c>
      <c r="AR275" s="19">
        <v>1798.7303466796875</v>
      </c>
      <c r="AS275" s="19">
        <v>0.5</v>
      </c>
      <c r="AT275" s="5">
        <f t="shared" si="108"/>
        <v>253.87287483714735</v>
      </c>
      <c r="AU275" s="5">
        <f t="shared" si="109"/>
        <v>4.5770304485528612</v>
      </c>
      <c r="AV275" s="5">
        <f t="shared" si="110"/>
        <v>1.3850550472380274</v>
      </c>
      <c r="AW275" s="5">
        <f t="shared" si="111"/>
        <v>25.283308029174805</v>
      </c>
      <c r="AX275" s="19">
        <v>2</v>
      </c>
      <c r="AY275" s="5">
        <f t="shared" si="112"/>
        <v>4.644859790802002</v>
      </c>
      <c r="AZ275" s="19">
        <v>1</v>
      </c>
      <c r="BA275" s="5">
        <f t="shared" si="113"/>
        <v>9.2897195816040039</v>
      </c>
      <c r="BB275" s="19">
        <v>25.035333633422852</v>
      </c>
      <c r="BC275" s="19">
        <v>25.283308029174805</v>
      </c>
      <c r="BD275" s="19">
        <v>25.138259887695313</v>
      </c>
      <c r="BE275" s="19">
        <v>399.63919067382812</v>
      </c>
      <c r="BF275" s="19">
        <v>381.13436889648437</v>
      </c>
      <c r="BG275" s="19">
        <v>15.675290107727051</v>
      </c>
      <c r="BH275" s="19">
        <v>18.240364074707031</v>
      </c>
      <c r="BI275" s="19">
        <v>49.860546112060547</v>
      </c>
      <c r="BJ275" s="19">
        <v>58.019630432128906</v>
      </c>
      <c r="BK275" s="19">
        <v>350.36367797851562</v>
      </c>
      <c r="BL275" s="19">
        <v>1798.7303466796875</v>
      </c>
      <c r="BM275" s="19">
        <v>1954.276123046875</v>
      </c>
      <c r="BN275" s="19">
        <v>101.35363006591797</v>
      </c>
      <c r="BO275" s="19">
        <v>-4.7600059509277344</v>
      </c>
      <c r="BP275" s="19">
        <v>-0.84630924463272095</v>
      </c>
      <c r="BQ275" s="19">
        <v>0.25</v>
      </c>
      <c r="BR275" s="19">
        <v>-1.355140209197998</v>
      </c>
      <c r="BS275" s="19">
        <v>7.355140209197998</v>
      </c>
      <c r="BT275" s="19">
        <v>1</v>
      </c>
      <c r="BU275" s="19">
        <v>0</v>
      </c>
      <c r="BV275" s="19">
        <v>0.15999999642372131</v>
      </c>
      <c r="BW275" s="19">
        <v>111115</v>
      </c>
      <c r="BX275" s="5">
        <f t="shared" si="114"/>
        <v>1.7518183898925781</v>
      </c>
      <c r="BY275" s="5">
        <f t="shared" si="115"/>
        <v>4.5770304485528608E-3</v>
      </c>
      <c r="BZ275" s="5">
        <f t="shared" si="116"/>
        <v>298.43330802917478</v>
      </c>
      <c r="CA275" s="5">
        <f t="shared" si="117"/>
        <v>298.18533363342283</v>
      </c>
      <c r="CB275" s="5">
        <f t="shared" si="118"/>
        <v>287.796849035989</v>
      </c>
      <c r="CC275" s="5">
        <f t="shared" si="119"/>
        <v>0.30605183495142718</v>
      </c>
      <c r="CD275" s="5">
        <f t="shared" si="120"/>
        <v>3.2337821599335439</v>
      </c>
      <c r="CE275" s="5">
        <f t="shared" si="121"/>
        <v>31.905933293463388</v>
      </c>
      <c r="CF275" s="5">
        <f t="shared" si="122"/>
        <v>13.665569218756357</v>
      </c>
      <c r="CG275" s="5">
        <f t="shared" si="123"/>
        <v>25.159320831298828</v>
      </c>
      <c r="CH275" s="5">
        <f t="shared" si="124"/>
        <v>3.2100055997064305</v>
      </c>
      <c r="CI275" s="5">
        <f t="shared" si="125"/>
        <v>0.32653377346771073</v>
      </c>
      <c r="CJ275" s="5">
        <f t="shared" si="126"/>
        <v>1.8487271126955165</v>
      </c>
      <c r="CK275" s="5">
        <f t="shared" si="127"/>
        <v>1.361278487010914</v>
      </c>
      <c r="CL275" s="5">
        <f t="shared" si="128"/>
        <v>0.20512004194242586</v>
      </c>
      <c r="CM275" s="5">
        <f t="shared" si="129"/>
        <v>22.788204783657644</v>
      </c>
      <c r="CN275" s="5">
        <f t="shared" si="130"/>
        <v>0.58991941888190536</v>
      </c>
      <c r="CO275" s="5">
        <f t="shared" si="131"/>
        <v>57.611891584410358</v>
      </c>
      <c r="CP275" s="5">
        <f t="shared" si="132"/>
        <v>376.67696398409748</v>
      </c>
      <c r="CQ275" s="5">
        <f t="shared" si="133"/>
        <v>4.6913085415083766E-2</v>
      </c>
      <c r="CR275" s="5">
        <f t="shared" si="134"/>
        <v>0</v>
      </c>
      <c r="CS275" s="5">
        <f t="shared" si="135"/>
        <v>1528.9207946777342</v>
      </c>
      <c r="CT275" s="5">
        <f t="shared" si="136"/>
        <v>321.0404052734375</v>
      </c>
      <c r="CU275" s="5">
        <f t="shared" si="137"/>
        <v>0.3320942140637948</v>
      </c>
      <c r="CV275" s="5" t="e">
        <f t="shared" si="138"/>
        <v>#DIV/0!</v>
      </c>
    </row>
    <row r="276" spans="1:100" hidden="1" x14ac:dyDescent="0.3">
      <c r="A276" s="4" t="str">
        <f>VLOOKUP(B276,ListCodeMtrx!A$1:B$91,2,TRUE)</f>
        <v>M15</v>
      </c>
      <c r="B276">
        <v>15</v>
      </c>
      <c r="C276" s="10">
        <v>15</v>
      </c>
      <c r="D276" s="10">
        <v>1</v>
      </c>
      <c r="E276" s="10">
        <v>3</v>
      </c>
      <c r="F276" s="1">
        <v>72</v>
      </c>
      <c r="G276" s="3">
        <v>41316</v>
      </c>
      <c r="H276" s="11">
        <v>1</v>
      </c>
      <c r="I276" s="11">
        <v>180.3303177325335</v>
      </c>
      <c r="J276" s="11">
        <v>3.2946580396097342</v>
      </c>
      <c r="K276" s="11">
        <v>176.14187787202729</v>
      </c>
      <c r="L276" s="11">
        <v>266.39980812951097</v>
      </c>
      <c r="M276" s="1">
        <v>44.2</v>
      </c>
      <c r="N276" s="8">
        <v>20</v>
      </c>
      <c r="O276" s="8" t="s">
        <v>461</v>
      </c>
      <c r="P276" s="12">
        <v>0.16111111111111112</v>
      </c>
      <c r="Q276" s="12">
        <f t="shared" ref="Q276:Q339" si="139">O276-P276</f>
        <v>0.44490740740740742</v>
      </c>
      <c r="R276" s="8">
        <v>4449</v>
      </c>
      <c r="S276" s="8">
        <v>0</v>
      </c>
      <c r="T276" s="13" t="s">
        <v>747</v>
      </c>
      <c r="U276">
        <f t="shared" si="97"/>
        <v>32.327804578695883</v>
      </c>
      <c r="V276">
        <f t="shared" si="98"/>
        <v>0.41062710696722216</v>
      </c>
      <c r="W276">
        <f t="shared" si="99"/>
        <v>243.11767742496846</v>
      </c>
      <c r="X276">
        <v>25.394908905029297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t="e">
        <f t="shared" si="100"/>
        <v>#DIV/0!</v>
      </c>
      <c r="AG276" t="e">
        <f t="shared" si="101"/>
        <v>#DIV/0!</v>
      </c>
      <c r="AH276" t="e">
        <f t="shared" si="102"/>
        <v>#DIV/0!</v>
      </c>
      <c r="AI276" s="8">
        <v>-1</v>
      </c>
      <c r="AJ276" s="8">
        <v>0.85</v>
      </c>
      <c r="AK276" s="8">
        <v>0.85</v>
      </c>
      <c r="AL276" s="8">
        <v>9.9940061569213867</v>
      </c>
      <c r="AM276">
        <f t="shared" si="103"/>
        <v>0.85</v>
      </c>
      <c r="AN276">
        <f t="shared" si="104"/>
        <v>2.1769141704057988E-2</v>
      </c>
      <c r="AO276" t="e">
        <f t="shared" si="105"/>
        <v>#DIV/0!</v>
      </c>
      <c r="AP276" t="e">
        <f t="shared" si="106"/>
        <v>#DIV/0!</v>
      </c>
      <c r="AQ276" t="e">
        <f t="shared" si="107"/>
        <v>#DIV/0!</v>
      </c>
      <c r="AR276" s="8">
        <v>1798.7303466796875</v>
      </c>
      <c r="AS276" s="8">
        <v>0.5</v>
      </c>
      <c r="AT276" t="e">
        <f t="shared" si="108"/>
        <v>#DIV/0!</v>
      </c>
      <c r="AU276">
        <f t="shared" si="109"/>
        <v>5.1699838581725288</v>
      </c>
      <c r="AV276">
        <f t="shared" si="110"/>
        <v>1.2983666562236771</v>
      </c>
      <c r="AW276">
        <f t="shared" si="111"/>
        <v>25.394908905029297</v>
      </c>
      <c r="AX276" s="8">
        <v>2</v>
      </c>
      <c r="AY276">
        <f t="shared" si="112"/>
        <v>4.644859790802002</v>
      </c>
      <c r="AZ276" s="8">
        <v>1</v>
      </c>
      <c r="BA276">
        <f t="shared" si="113"/>
        <v>9.2897195816040039</v>
      </c>
      <c r="BB276" s="8">
        <v>25.217042922973633</v>
      </c>
      <c r="BC276" s="8">
        <v>25.394908905029297</v>
      </c>
      <c r="BD276" s="8">
        <v>25.130966186523438</v>
      </c>
      <c r="BE276" s="8">
        <v>399.94482421875</v>
      </c>
      <c r="BF276" s="8">
        <v>380.36749267578125</v>
      </c>
      <c r="BG276" s="8">
        <v>16.411800384521484</v>
      </c>
      <c r="BH276" s="8">
        <v>19.306171417236328</v>
      </c>
      <c r="BI276" s="8">
        <v>51.646533966064453</v>
      </c>
      <c r="BJ276" s="8">
        <v>60.754867553710938</v>
      </c>
      <c r="BK276" s="8">
        <v>350.34701538085937</v>
      </c>
      <c r="BL276" s="8">
        <v>1801.1358642578125</v>
      </c>
      <c r="BM276" s="8">
        <v>1062.31005859375</v>
      </c>
      <c r="BN276" s="8">
        <v>101.36386871337891</v>
      </c>
      <c r="BO276" s="8">
        <v>-4.3664207458496094</v>
      </c>
      <c r="BP276" s="8">
        <v>-0.90795093774795532</v>
      </c>
      <c r="BQ276" s="8">
        <v>0.25</v>
      </c>
      <c r="BR276" s="8">
        <v>-1.355140209197998</v>
      </c>
      <c r="BS276" s="8">
        <v>7.355140209197998</v>
      </c>
      <c r="BT276" s="8">
        <v>1</v>
      </c>
      <c r="BU276" s="8">
        <v>0</v>
      </c>
      <c r="BV276" s="8">
        <v>0.15999999642372131</v>
      </c>
      <c r="BW276" s="8">
        <v>111115</v>
      </c>
      <c r="BX276">
        <f t="shared" si="114"/>
        <v>1.7517350769042968</v>
      </c>
      <c r="BY276">
        <f t="shared" si="115"/>
        <v>5.1699838581725291E-3</v>
      </c>
      <c r="BZ276">
        <f t="shared" si="116"/>
        <v>298.54490890502927</v>
      </c>
      <c r="CA276">
        <f t="shared" si="117"/>
        <v>298.36704292297361</v>
      </c>
      <c r="CB276">
        <f t="shared" si="118"/>
        <v>288.1817318398862</v>
      </c>
      <c r="CC276">
        <f t="shared" si="119"/>
        <v>0.214110423033542</v>
      </c>
      <c r="CD276">
        <f t="shared" si="120"/>
        <v>3.2553148811184087</v>
      </c>
      <c r="CE276">
        <f t="shared" si="121"/>
        <v>32.115140458216779</v>
      </c>
      <c r="CF276">
        <f t="shared" si="122"/>
        <v>12.80896904098045</v>
      </c>
      <c r="CG276">
        <f t="shared" si="123"/>
        <v>25.305975914001465</v>
      </c>
      <c r="CH276">
        <f t="shared" si="124"/>
        <v>3.23814569291517</v>
      </c>
      <c r="CI276">
        <f t="shared" si="125"/>
        <v>0.39324477761450644</v>
      </c>
      <c r="CJ276">
        <f t="shared" si="126"/>
        <v>1.9569482248947316</v>
      </c>
      <c r="CK276">
        <f t="shared" si="127"/>
        <v>1.2811974680204383</v>
      </c>
      <c r="CL276">
        <f t="shared" si="128"/>
        <v>0.2472827278440384</v>
      </c>
      <c r="CM276">
        <f t="shared" si="129"/>
        <v>24.643348336406106</v>
      </c>
      <c r="CN276">
        <f t="shared" si="130"/>
        <v>0.63916523390235613</v>
      </c>
      <c r="CO276">
        <f t="shared" si="131"/>
        <v>60.795876733873577</v>
      </c>
      <c r="CP276">
        <f t="shared" si="132"/>
        <v>375.66955364781933</v>
      </c>
      <c r="CQ276">
        <f t="shared" si="133"/>
        <v>5.2317181500571082E-2</v>
      </c>
      <c r="CR276">
        <f t="shared" si="134"/>
        <v>0</v>
      </c>
      <c r="CS276">
        <f t="shared" si="135"/>
        <v>1530.9654846191406</v>
      </c>
      <c r="CT276">
        <f t="shared" si="136"/>
        <v>0</v>
      </c>
      <c r="CU276" t="e">
        <f t="shared" si="137"/>
        <v>#DIV/0!</v>
      </c>
      <c r="CV276" t="e">
        <f t="shared" si="138"/>
        <v>#DIV/0!</v>
      </c>
    </row>
    <row r="277" spans="1:100" x14ac:dyDescent="0.3">
      <c r="A277" s="4" t="str">
        <f>VLOOKUP(B277,ListCodeMtrx!A$1:B$91,2,TRUE)</f>
        <v>M15</v>
      </c>
      <c r="B277">
        <v>15</v>
      </c>
      <c r="C277" s="10">
        <v>15</v>
      </c>
      <c r="D277" s="10">
        <v>1</v>
      </c>
      <c r="E277" s="10">
        <v>3</v>
      </c>
      <c r="F277" s="1">
        <v>72</v>
      </c>
      <c r="G277" s="3">
        <v>41316</v>
      </c>
      <c r="H277" s="11">
        <v>1</v>
      </c>
      <c r="I277" s="11">
        <v>180.3303177325335</v>
      </c>
      <c r="J277" s="11">
        <v>3.2946580396097342</v>
      </c>
      <c r="K277" s="11">
        <v>176.14187787202729</v>
      </c>
      <c r="L277" s="11">
        <v>266.39980812951097</v>
      </c>
      <c r="M277" s="1">
        <v>44.2</v>
      </c>
      <c r="N277" s="8">
        <v>21</v>
      </c>
      <c r="O277" s="8" t="s">
        <v>462</v>
      </c>
      <c r="P277" s="12">
        <v>0.16111111111111112</v>
      </c>
      <c r="Q277" s="12">
        <f t="shared" si="139"/>
        <v>0.44668981481481485</v>
      </c>
      <c r="R277" s="8">
        <v>4603</v>
      </c>
      <c r="S277" s="8">
        <v>0</v>
      </c>
      <c r="T277" s="13">
        <v>50</v>
      </c>
      <c r="U277" s="14">
        <f t="shared" si="97"/>
        <v>-1.0015890990234515</v>
      </c>
      <c r="V277" s="14">
        <f t="shared" si="98"/>
        <v>0.37520647615692104</v>
      </c>
      <c r="W277" s="14">
        <f t="shared" si="99"/>
        <v>53.309430413921568</v>
      </c>
      <c r="X277" s="15">
        <v>25.19047737121582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t="e">
        <f t="shared" si="100"/>
        <v>#DIV/0!</v>
      </c>
      <c r="AG277" t="e">
        <f t="shared" si="101"/>
        <v>#DIV/0!</v>
      </c>
      <c r="AH277" t="e">
        <f t="shared" si="102"/>
        <v>#DIV/0!</v>
      </c>
      <c r="AI277" s="8">
        <v>-1</v>
      </c>
      <c r="AJ277" s="8">
        <v>0.85</v>
      </c>
      <c r="AK277" s="8">
        <v>0.85</v>
      </c>
      <c r="AL277" s="8">
        <v>10.018235206604004</v>
      </c>
      <c r="AM277">
        <f t="shared" si="103"/>
        <v>0.84999999999999987</v>
      </c>
      <c r="AN277">
        <f t="shared" si="104"/>
        <v>-1.0385525780659602E-6</v>
      </c>
      <c r="AO277" t="e">
        <f t="shared" si="105"/>
        <v>#DIV/0!</v>
      </c>
      <c r="AP277" t="e">
        <f t="shared" si="106"/>
        <v>#DIV/0!</v>
      </c>
      <c r="AQ277" t="e">
        <f t="shared" si="107"/>
        <v>#DIV/0!</v>
      </c>
      <c r="AR277" s="8">
        <v>1798.7303466796875</v>
      </c>
      <c r="AS277" s="8">
        <v>0.5</v>
      </c>
      <c r="AT277" t="e">
        <f t="shared" si="108"/>
        <v>#DIV/0!</v>
      </c>
      <c r="AU277">
        <f t="shared" si="109"/>
        <v>4.8095956474206289</v>
      </c>
      <c r="AV277">
        <f t="shared" si="110"/>
        <v>1.3177588763700998</v>
      </c>
      <c r="AW277">
        <f t="shared" si="111"/>
        <v>25.19047737121582</v>
      </c>
      <c r="AX277" s="8">
        <v>2</v>
      </c>
      <c r="AY277">
        <f t="shared" si="112"/>
        <v>4.644859790802002</v>
      </c>
      <c r="AZ277" s="8">
        <v>1</v>
      </c>
      <c r="BA277">
        <f t="shared" si="113"/>
        <v>9.2897195816040039</v>
      </c>
      <c r="BB277" s="8">
        <v>25.026962280273438</v>
      </c>
      <c r="BC277" s="8">
        <v>25.19047737121582</v>
      </c>
      <c r="BD277" s="8">
        <v>25.131984710693359</v>
      </c>
      <c r="BE277" s="8">
        <v>49.552013397216797</v>
      </c>
      <c r="BF277" s="8">
        <v>49.986541748046875</v>
      </c>
      <c r="BG277" s="8">
        <v>16.03181266784668</v>
      </c>
      <c r="BH277" s="8">
        <v>18.726032257080078</v>
      </c>
      <c r="BI277" s="8">
        <v>51.026912689208984</v>
      </c>
      <c r="BJ277" s="8">
        <v>59.602222442626953</v>
      </c>
      <c r="BK277" s="8">
        <v>350.34494018554688</v>
      </c>
      <c r="BL277" s="8">
        <v>1800.128662109375</v>
      </c>
      <c r="BM277" s="8">
        <v>786.02557373046875</v>
      </c>
      <c r="BN277" s="8">
        <v>101.36728668212891</v>
      </c>
      <c r="BO277" s="8">
        <v>0.77259063720703125</v>
      </c>
      <c r="BP277" s="8">
        <v>-0.97044521570205688</v>
      </c>
      <c r="BQ277" s="8">
        <v>0.25</v>
      </c>
      <c r="BR277" s="8">
        <v>-1.355140209197998</v>
      </c>
      <c r="BS277" s="8">
        <v>7.355140209197998</v>
      </c>
      <c r="BT277" s="8">
        <v>1</v>
      </c>
      <c r="BU277" s="8">
        <v>0</v>
      </c>
      <c r="BV277" s="8">
        <v>0.15999999642372131</v>
      </c>
      <c r="BW277" s="8">
        <v>111135</v>
      </c>
      <c r="BX277">
        <f t="shared" si="114"/>
        <v>1.7517247009277344</v>
      </c>
      <c r="BY277">
        <f t="shared" si="115"/>
        <v>4.8095956474206291E-3</v>
      </c>
      <c r="BZ277">
        <f t="shared" si="116"/>
        <v>298.3404773712158</v>
      </c>
      <c r="CA277">
        <f t="shared" si="117"/>
        <v>298.17696228027341</v>
      </c>
      <c r="CB277">
        <f t="shared" si="118"/>
        <v>288.02057949973823</v>
      </c>
      <c r="CC277">
        <f t="shared" si="119"/>
        <v>0.27268097656292734</v>
      </c>
      <c r="CD277">
        <f t="shared" si="120"/>
        <v>3.2159659565923295</v>
      </c>
      <c r="CE277">
        <f t="shared" si="121"/>
        <v>31.725875890089355</v>
      </c>
      <c r="CF277">
        <f t="shared" si="122"/>
        <v>12.999843633009277</v>
      </c>
      <c r="CG277">
        <f t="shared" si="123"/>
        <v>25.108719825744629</v>
      </c>
      <c r="CH277">
        <f t="shared" si="124"/>
        <v>3.2003460148101603</v>
      </c>
      <c r="CI277">
        <f t="shared" si="125"/>
        <v>0.36064041544329067</v>
      </c>
      <c r="CJ277">
        <f t="shared" si="126"/>
        <v>1.8982070802222297</v>
      </c>
      <c r="CK277">
        <f t="shared" si="127"/>
        <v>1.3021389345879306</v>
      </c>
      <c r="CL277">
        <f t="shared" si="128"/>
        <v>0.22666518373165154</v>
      </c>
      <c r="CM277">
        <f t="shared" si="129"/>
        <v>5.40383231562899</v>
      </c>
      <c r="CN277">
        <f t="shared" si="130"/>
        <v>1.0664756662427948</v>
      </c>
      <c r="CO277">
        <f t="shared" si="131"/>
        <v>59.595976120230397</v>
      </c>
      <c r="CP277">
        <f t="shared" si="132"/>
        <v>50.132094611274226</v>
      </c>
      <c r="CQ277">
        <f t="shared" si="133"/>
        <v>-1.1906679840634633E-2</v>
      </c>
      <c r="CR277">
        <f t="shared" si="134"/>
        <v>0</v>
      </c>
      <c r="CS277">
        <f t="shared" si="135"/>
        <v>1530.1093627929686</v>
      </c>
      <c r="CT277">
        <f t="shared" si="136"/>
        <v>0</v>
      </c>
      <c r="CU277" t="e">
        <f t="shared" si="137"/>
        <v>#DIV/0!</v>
      </c>
      <c r="CV277" t="e">
        <f t="shared" si="138"/>
        <v>#DIV/0!</v>
      </c>
    </row>
    <row r="278" spans="1:100" x14ac:dyDescent="0.3">
      <c r="A278" s="4" t="str">
        <f>VLOOKUP(B278,ListCodeMtrx!A$1:B$91,2,TRUE)</f>
        <v>M15</v>
      </c>
      <c r="B278">
        <v>15</v>
      </c>
      <c r="C278" s="10">
        <v>15</v>
      </c>
      <c r="D278" s="10">
        <v>1</v>
      </c>
      <c r="E278" s="10">
        <v>3</v>
      </c>
      <c r="F278" s="1">
        <v>72</v>
      </c>
      <c r="G278" s="3">
        <v>41316</v>
      </c>
      <c r="H278" s="11">
        <v>1</v>
      </c>
      <c r="I278" s="11">
        <v>180.3303177325335</v>
      </c>
      <c r="J278" s="11">
        <v>3.2946580396097342</v>
      </c>
      <c r="K278" s="11">
        <v>176.14187787202729</v>
      </c>
      <c r="L278" s="11">
        <v>266.39980812951097</v>
      </c>
      <c r="M278" s="1">
        <v>44.2</v>
      </c>
      <c r="N278" s="8">
        <v>22</v>
      </c>
      <c r="O278" s="8" t="s">
        <v>463</v>
      </c>
      <c r="P278" s="12">
        <v>0.16111111111111112</v>
      </c>
      <c r="Q278" s="12">
        <f t="shared" si="139"/>
        <v>0.44855324074074077</v>
      </c>
      <c r="R278" s="8">
        <v>4764</v>
      </c>
      <c r="S278" s="8">
        <v>0</v>
      </c>
      <c r="T278" s="13">
        <v>150</v>
      </c>
      <c r="U278" s="14">
        <f t="shared" si="97"/>
        <v>10.736362580141421</v>
      </c>
      <c r="V278" s="14">
        <f t="shared" si="98"/>
        <v>0.36193488823443293</v>
      </c>
      <c r="W278" s="14">
        <f t="shared" si="99"/>
        <v>93.532045663677621</v>
      </c>
      <c r="X278" s="15">
        <v>24.851554870605469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t="e">
        <f t="shared" si="100"/>
        <v>#DIV/0!</v>
      </c>
      <c r="AG278" t="e">
        <f t="shared" si="101"/>
        <v>#DIV/0!</v>
      </c>
      <c r="AH278" t="e">
        <f t="shared" si="102"/>
        <v>#DIV/0!</v>
      </c>
      <c r="AI278" s="8">
        <v>-1</v>
      </c>
      <c r="AJ278" s="8">
        <v>0.85</v>
      </c>
      <c r="AK278" s="8">
        <v>0.85</v>
      </c>
      <c r="AL278" s="8">
        <v>10.042580604553223</v>
      </c>
      <c r="AM278">
        <f t="shared" si="103"/>
        <v>0.85</v>
      </c>
      <c r="AN278">
        <f t="shared" si="104"/>
        <v>7.6798917546557315E-3</v>
      </c>
      <c r="AO278" t="e">
        <f t="shared" si="105"/>
        <v>#DIV/0!</v>
      </c>
      <c r="AP278" t="e">
        <f t="shared" si="106"/>
        <v>#DIV/0!</v>
      </c>
      <c r="AQ278" t="e">
        <f t="shared" si="107"/>
        <v>#DIV/0!</v>
      </c>
      <c r="AR278" s="8">
        <v>1798.7303466796875</v>
      </c>
      <c r="AS278" s="8">
        <v>0.5</v>
      </c>
      <c r="AT278" t="e">
        <f t="shared" si="108"/>
        <v>#DIV/0!</v>
      </c>
      <c r="AU278">
        <f t="shared" si="109"/>
        <v>4.6236804054512044</v>
      </c>
      <c r="AV278">
        <f t="shared" si="110"/>
        <v>1.3122895485895814</v>
      </c>
      <c r="AW278">
        <f t="shared" si="111"/>
        <v>24.851554870605469</v>
      </c>
      <c r="AX278" s="8">
        <v>2</v>
      </c>
      <c r="AY278">
        <f t="shared" si="112"/>
        <v>4.644859790802002</v>
      </c>
      <c r="AZ278" s="8">
        <v>1</v>
      </c>
      <c r="BA278">
        <f t="shared" si="113"/>
        <v>9.2897195816040039</v>
      </c>
      <c r="BB278" s="8">
        <v>24.896003723144531</v>
      </c>
      <c r="BC278" s="8">
        <v>24.851554870605469</v>
      </c>
      <c r="BD278" s="8">
        <v>25.135412216186523</v>
      </c>
      <c r="BE278" s="8">
        <v>151.61294555664062</v>
      </c>
      <c r="BF278" s="8">
        <v>145.09759521484375</v>
      </c>
      <c r="BG278" s="8">
        <v>15.552491188049316</v>
      </c>
      <c r="BH278" s="8">
        <v>18.145427703857422</v>
      </c>
      <c r="BI278" s="8">
        <v>49.889507293701172</v>
      </c>
      <c r="BJ278" s="8">
        <v>58.207164764404297</v>
      </c>
      <c r="BK278" s="8">
        <v>350.165283203125</v>
      </c>
      <c r="BL278" s="8">
        <v>1797.875</v>
      </c>
      <c r="BM278" s="8">
        <v>802.3074951171875</v>
      </c>
      <c r="BN278" s="8">
        <v>101.36746215820312</v>
      </c>
      <c r="BO278" s="8">
        <v>-0.34004974365234375</v>
      </c>
      <c r="BP278" s="8">
        <v>-0.90959125757217407</v>
      </c>
      <c r="BQ278" s="8">
        <v>0.25</v>
      </c>
      <c r="BR278" s="8">
        <v>-1.355140209197998</v>
      </c>
      <c r="BS278" s="8">
        <v>7.355140209197998</v>
      </c>
      <c r="BT278" s="8">
        <v>1</v>
      </c>
      <c r="BU278" s="8">
        <v>0</v>
      </c>
      <c r="BV278" s="8">
        <v>0.15999999642372131</v>
      </c>
      <c r="BW278" s="8">
        <v>111115</v>
      </c>
      <c r="BX278">
        <f t="shared" si="114"/>
        <v>1.7508264160156251</v>
      </c>
      <c r="BY278">
        <f t="shared" si="115"/>
        <v>4.6236804054512045E-3</v>
      </c>
      <c r="BZ278">
        <f t="shared" si="116"/>
        <v>298.00155487060545</v>
      </c>
      <c r="CA278">
        <f t="shared" si="117"/>
        <v>298.04600372314451</v>
      </c>
      <c r="CB278">
        <f t="shared" si="118"/>
        <v>287.65999357029796</v>
      </c>
      <c r="CC278">
        <f t="shared" si="119"/>
        <v>0.31034150652647707</v>
      </c>
      <c r="CD278">
        <f t="shared" si="120"/>
        <v>3.1516455047047591</v>
      </c>
      <c r="CE278">
        <f t="shared" si="121"/>
        <v>31.091293375639804</v>
      </c>
      <c r="CF278">
        <f t="shared" si="122"/>
        <v>12.945865671782382</v>
      </c>
      <c r="CG278">
        <f t="shared" si="123"/>
        <v>24.873779296875</v>
      </c>
      <c r="CH278">
        <f t="shared" si="124"/>
        <v>3.1558285246063851</v>
      </c>
      <c r="CI278">
        <f t="shared" si="125"/>
        <v>0.34836241071457991</v>
      </c>
      <c r="CJ278">
        <f t="shared" si="126"/>
        <v>1.8393559561151778</v>
      </c>
      <c r="CK278">
        <f t="shared" si="127"/>
        <v>1.3164725684912073</v>
      </c>
      <c r="CL278">
        <f t="shared" si="128"/>
        <v>0.21890654275459157</v>
      </c>
      <c r="CM278">
        <f t="shared" si="129"/>
        <v>9.4811060993921679</v>
      </c>
      <c r="CN278">
        <f t="shared" si="130"/>
        <v>0.6446147196663472</v>
      </c>
      <c r="CO278">
        <f t="shared" si="131"/>
        <v>58.911662407243959</v>
      </c>
      <c r="CP278">
        <f t="shared" si="132"/>
        <v>143.53736625896732</v>
      </c>
      <c r="CQ278">
        <f t="shared" si="133"/>
        <v>4.4064969581643243E-2</v>
      </c>
      <c r="CR278">
        <f t="shared" si="134"/>
        <v>0</v>
      </c>
      <c r="CS278">
        <f t="shared" si="135"/>
        <v>1528.1937499999999</v>
      </c>
      <c r="CT278">
        <f t="shared" si="136"/>
        <v>0</v>
      </c>
      <c r="CU278" t="e">
        <f t="shared" si="137"/>
        <v>#DIV/0!</v>
      </c>
      <c r="CV278" t="e">
        <f t="shared" si="138"/>
        <v>#DIV/0!</v>
      </c>
    </row>
    <row r="279" spans="1:100" s="5" customFormat="1" hidden="1" x14ac:dyDescent="0.3">
      <c r="A279" s="4" t="str">
        <f>VLOOKUP(B279,ListCodeMtrx!A$1:B$91,2,TRUE)</f>
        <v>M15</v>
      </c>
      <c r="B279">
        <v>15</v>
      </c>
      <c r="C279" s="10">
        <v>15</v>
      </c>
      <c r="D279" s="10">
        <v>1</v>
      </c>
      <c r="E279" s="10">
        <v>3</v>
      </c>
      <c r="F279" s="1">
        <v>72</v>
      </c>
      <c r="G279" s="3">
        <v>41316</v>
      </c>
      <c r="H279" s="11">
        <v>1</v>
      </c>
      <c r="I279" s="11">
        <v>180.3303177325335</v>
      </c>
      <c r="J279" s="11">
        <v>3.2946580396097342</v>
      </c>
      <c r="K279" s="11">
        <v>176.14187787202729</v>
      </c>
      <c r="L279" s="11">
        <v>266.39980812951097</v>
      </c>
      <c r="M279" s="1">
        <v>44.2</v>
      </c>
      <c r="N279" s="8">
        <v>23</v>
      </c>
      <c r="O279" s="8" t="s">
        <v>464</v>
      </c>
      <c r="P279" s="12">
        <v>0.16111111111111112</v>
      </c>
      <c r="Q279" s="12">
        <f t="shared" si="139"/>
        <v>0.45097222222222222</v>
      </c>
      <c r="R279" s="8">
        <v>4973</v>
      </c>
      <c r="S279" s="8">
        <v>0</v>
      </c>
      <c r="T279" s="13" t="s">
        <v>192</v>
      </c>
      <c r="U279" s="14">
        <f t="shared" si="97"/>
        <v>31.425754799241311</v>
      </c>
      <c r="V279" s="14">
        <f t="shared" si="98"/>
        <v>0.35504868719077887</v>
      </c>
      <c r="W279" s="14">
        <f t="shared" si="99"/>
        <v>228.43981666114746</v>
      </c>
      <c r="X279" s="15">
        <v>24.783182144165039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t="e">
        <f t="shared" si="100"/>
        <v>#DIV/0!</v>
      </c>
      <c r="AG279" t="e">
        <f t="shared" si="101"/>
        <v>#DIV/0!</v>
      </c>
      <c r="AH279" t="e">
        <f t="shared" si="102"/>
        <v>#DIV/0!</v>
      </c>
      <c r="AI279" s="8">
        <v>-1</v>
      </c>
      <c r="AJ279" s="8">
        <v>0.85</v>
      </c>
      <c r="AK279" s="8">
        <v>0.85</v>
      </c>
      <c r="AL279" s="8">
        <v>10.018235206604004</v>
      </c>
      <c r="AM279">
        <f t="shared" si="103"/>
        <v>0.84999999999999987</v>
      </c>
      <c r="AN279">
        <f t="shared" si="104"/>
        <v>2.1169844910021381E-2</v>
      </c>
      <c r="AO279" t="e">
        <f t="shared" si="105"/>
        <v>#DIV/0!</v>
      </c>
      <c r="AP279" t="e">
        <f t="shared" si="106"/>
        <v>#DIV/0!</v>
      </c>
      <c r="AQ279" t="e">
        <f t="shared" si="107"/>
        <v>#DIV/0!</v>
      </c>
      <c r="AR279" s="8">
        <v>1798.7303466796875</v>
      </c>
      <c r="AS279" s="8">
        <v>0.5</v>
      </c>
      <c r="AT279" t="e">
        <f t="shared" si="108"/>
        <v>#DIV/0!</v>
      </c>
      <c r="AU279">
        <f t="shared" si="109"/>
        <v>4.6576236002124674</v>
      </c>
      <c r="AV279">
        <f t="shared" si="110"/>
        <v>1.3469341223247036</v>
      </c>
      <c r="AW279">
        <f t="shared" si="111"/>
        <v>24.783182144165039</v>
      </c>
      <c r="AX279" s="8">
        <v>2</v>
      </c>
      <c r="AY279">
        <f t="shared" si="112"/>
        <v>4.644859790802002</v>
      </c>
      <c r="AZ279" s="8">
        <v>1</v>
      </c>
      <c r="BA279">
        <f t="shared" si="113"/>
        <v>9.2897195816040039</v>
      </c>
      <c r="BB279" s="8">
        <v>24.909378051757812</v>
      </c>
      <c r="BC279" s="8">
        <v>24.783182144165039</v>
      </c>
      <c r="BD279" s="8">
        <v>25.13250732421875</v>
      </c>
      <c r="BE279" s="8">
        <v>400.25424194335937</v>
      </c>
      <c r="BF279" s="8">
        <v>381.30050659179687</v>
      </c>
      <c r="BG279" s="8">
        <v>15.066115379333496</v>
      </c>
      <c r="BH279" s="8">
        <v>17.67799186706543</v>
      </c>
      <c r="BI279" s="8">
        <v>48.288051605224609</v>
      </c>
      <c r="BJ279" s="8">
        <v>56.659313201904297</v>
      </c>
      <c r="BK279" s="8">
        <v>350.34475708007812</v>
      </c>
      <c r="BL279" s="8">
        <v>1801.99462890625</v>
      </c>
      <c r="BM279" s="8">
        <v>704.77880859375</v>
      </c>
      <c r="BN279" s="8">
        <v>101.36178588867187</v>
      </c>
      <c r="BO279" s="8">
        <v>-4.8205184936523437</v>
      </c>
      <c r="BP279" s="8">
        <v>-0.8246799111366272</v>
      </c>
      <c r="BQ279" s="8">
        <v>0.25</v>
      </c>
      <c r="BR279" s="8">
        <v>-1.355140209197998</v>
      </c>
      <c r="BS279" s="8">
        <v>7.355140209197998</v>
      </c>
      <c r="BT279" s="8">
        <v>1</v>
      </c>
      <c r="BU279" s="8">
        <v>0</v>
      </c>
      <c r="BV279" s="8">
        <v>0.15999999642372131</v>
      </c>
      <c r="BW279" s="8">
        <v>111115</v>
      </c>
      <c r="BX279">
        <f t="shared" si="114"/>
        <v>1.7517237854003904</v>
      </c>
      <c r="BY279">
        <f t="shared" si="115"/>
        <v>4.657623600212467E-3</v>
      </c>
      <c r="BZ279">
        <f t="shared" si="116"/>
        <v>297.93318214416502</v>
      </c>
      <c r="CA279">
        <f t="shared" si="117"/>
        <v>298.05937805175779</v>
      </c>
      <c r="CB279">
        <f t="shared" si="118"/>
        <v>288.31913418056502</v>
      </c>
      <c r="CC279">
        <f t="shared" si="119"/>
        <v>0.31069775416633755</v>
      </c>
      <c r="CD279">
        <f t="shared" si="120"/>
        <v>3.1388069488958723</v>
      </c>
      <c r="CE279">
        <f t="shared" si="121"/>
        <v>30.966373780581378</v>
      </c>
      <c r="CF279">
        <f t="shared" si="122"/>
        <v>13.288381913515948</v>
      </c>
      <c r="CG279">
        <f t="shared" si="123"/>
        <v>24.846280097961426</v>
      </c>
      <c r="CH279">
        <f t="shared" si="124"/>
        <v>3.1506534134281141</v>
      </c>
      <c r="CI279">
        <f t="shared" si="125"/>
        <v>0.34197843327044825</v>
      </c>
      <c r="CJ279">
        <f t="shared" si="126"/>
        <v>1.7918728265711688</v>
      </c>
      <c r="CK279">
        <f t="shared" si="127"/>
        <v>1.3587805868569454</v>
      </c>
      <c r="CL279">
        <f t="shared" si="128"/>
        <v>0.21487359028625982</v>
      </c>
      <c r="CM279">
        <f t="shared" si="129"/>
        <v>23.155067784854687</v>
      </c>
      <c r="CN279">
        <f t="shared" si="130"/>
        <v>0.59910703686975386</v>
      </c>
      <c r="CO279">
        <f t="shared" si="131"/>
        <v>57.637056759702098</v>
      </c>
      <c r="CP279">
        <f t="shared" si="132"/>
        <v>376.73365518080408</v>
      </c>
      <c r="CQ279">
        <f t="shared" si="133"/>
        <v>4.8078741789370237E-2</v>
      </c>
      <c r="CR279">
        <f t="shared" si="134"/>
        <v>0</v>
      </c>
      <c r="CS279">
        <f t="shared" si="135"/>
        <v>1531.6954345703123</v>
      </c>
      <c r="CT279">
        <f t="shared" si="136"/>
        <v>0</v>
      </c>
      <c r="CU279" t="e">
        <f t="shared" si="137"/>
        <v>#DIV/0!</v>
      </c>
      <c r="CV279" t="e">
        <f t="shared" si="138"/>
        <v>#DIV/0!</v>
      </c>
    </row>
    <row r="280" spans="1:100" x14ac:dyDescent="0.3">
      <c r="A280" s="4" t="str">
        <f>VLOOKUP(B280,ListCodeMtrx!A$1:B$91,2,TRUE)</f>
        <v>M15</v>
      </c>
      <c r="B280">
        <v>15</v>
      </c>
      <c r="C280" s="10">
        <v>15</v>
      </c>
      <c r="D280" s="10">
        <v>1</v>
      </c>
      <c r="E280" s="10">
        <v>3</v>
      </c>
      <c r="F280" s="1">
        <v>72</v>
      </c>
      <c r="G280" s="3">
        <v>41316</v>
      </c>
      <c r="H280" s="11">
        <v>1</v>
      </c>
      <c r="I280" s="11">
        <v>180.3303177325335</v>
      </c>
      <c r="J280" s="11">
        <v>3.2946580396097342</v>
      </c>
      <c r="K280" s="11">
        <v>176.14187787202729</v>
      </c>
      <c r="L280" s="11">
        <v>266.39980812951097</v>
      </c>
      <c r="M280" s="1">
        <v>44.2</v>
      </c>
      <c r="N280" s="8">
        <v>24</v>
      </c>
      <c r="O280" s="8" t="s">
        <v>465</v>
      </c>
      <c r="P280" s="12">
        <v>0.16111111111111112</v>
      </c>
      <c r="Q280" s="12">
        <f t="shared" si="139"/>
        <v>0.45339120370370378</v>
      </c>
      <c r="R280" s="8">
        <v>5182</v>
      </c>
      <c r="S280" s="8">
        <v>0</v>
      </c>
      <c r="T280" s="13">
        <v>800</v>
      </c>
      <c r="U280" s="14">
        <f t="shared" si="97"/>
        <v>50.188234863790733</v>
      </c>
      <c r="V280" s="14">
        <f t="shared" si="98"/>
        <v>0.30819162319585086</v>
      </c>
      <c r="W280" s="14">
        <f t="shared" si="99"/>
        <v>488.42836401996493</v>
      </c>
      <c r="X280" s="15">
        <v>24.552175521850586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t="e">
        <f t="shared" si="100"/>
        <v>#DIV/0!</v>
      </c>
      <c r="AG280" t="e">
        <f t="shared" si="101"/>
        <v>#DIV/0!</v>
      </c>
      <c r="AH280" t="e">
        <f t="shared" si="102"/>
        <v>#DIV/0!</v>
      </c>
      <c r="AI280" s="8">
        <v>-1</v>
      </c>
      <c r="AJ280" s="8">
        <v>0.85</v>
      </c>
      <c r="AK280" s="8">
        <v>0.85</v>
      </c>
      <c r="AL280" s="8">
        <v>10.042580604553223</v>
      </c>
      <c r="AM280">
        <f t="shared" si="103"/>
        <v>0.85</v>
      </c>
      <c r="AN280">
        <f t="shared" si="104"/>
        <v>3.3456310471343315E-2</v>
      </c>
      <c r="AO280" t="e">
        <f t="shared" si="105"/>
        <v>#DIV/0!</v>
      </c>
      <c r="AP280" t="e">
        <f t="shared" si="106"/>
        <v>#DIV/0!</v>
      </c>
      <c r="AQ280" t="e">
        <f t="shared" si="107"/>
        <v>#DIV/0!</v>
      </c>
      <c r="AR280" s="8">
        <v>1798.7303466796875</v>
      </c>
      <c r="AS280" s="8">
        <v>0.5</v>
      </c>
      <c r="AT280" t="e">
        <f t="shared" si="108"/>
        <v>#DIV/0!</v>
      </c>
      <c r="AU280">
        <f t="shared" si="109"/>
        <v>4.226195408992127</v>
      </c>
      <c r="AV280">
        <f t="shared" si="110"/>
        <v>1.402084711580794</v>
      </c>
      <c r="AW280">
        <f t="shared" si="111"/>
        <v>24.552175521850586</v>
      </c>
      <c r="AX280" s="8">
        <v>2</v>
      </c>
      <c r="AY280">
        <f t="shared" si="112"/>
        <v>4.644859790802002</v>
      </c>
      <c r="AZ280" s="8">
        <v>1</v>
      </c>
      <c r="BA280">
        <f t="shared" si="113"/>
        <v>9.2897195816040039</v>
      </c>
      <c r="BB280" s="8">
        <v>24.798931121826172</v>
      </c>
      <c r="BC280" s="8">
        <v>24.552175521850586</v>
      </c>
      <c r="BD280" s="8">
        <v>25.133939743041992</v>
      </c>
      <c r="BE280" s="8">
        <v>801.0987548828125</v>
      </c>
      <c r="BF280" s="8">
        <v>770.59002685546875</v>
      </c>
      <c r="BG280" s="8">
        <v>14.337821006774902</v>
      </c>
      <c r="BH280" s="8">
        <v>16.71000862121582</v>
      </c>
      <c r="BI280" s="8">
        <v>46.255733489990234</v>
      </c>
      <c r="BJ280" s="8">
        <v>53.908729553222656</v>
      </c>
      <c r="BK280" s="8">
        <v>350.35809326171875</v>
      </c>
      <c r="BL280" s="8">
        <v>1800.0028076171875</v>
      </c>
      <c r="BM280" s="8">
        <v>610.16278076171875</v>
      </c>
      <c r="BN280" s="8">
        <v>101.35739135742187</v>
      </c>
      <c r="BO280" s="8">
        <v>-15.544334411621094</v>
      </c>
      <c r="BP280" s="8">
        <v>-0.70318561792373657</v>
      </c>
      <c r="BQ280" s="8">
        <v>0.25</v>
      </c>
      <c r="BR280" s="8">
        <v>-1.355140209197998</v>
      </c>
      <c r="BS280" s="8">
        <v>7.355140209197998</v>
      </c>
      <c r="BT280" s="8">
        <v>1</v>
      </c>
      <c r="BU280" s="8">
        <v>0</v>
      </c>
      <c r="BV280" s="8">
        <v>0.15999999642372131</v>
      </c>
      <c r="BW280" s="8">
        <v>111115</v>
      </c>
      <c r="BX280">
        <f t="shared" si="114"/>
        <v>1.7517904663085935</v>
      </c>
      <c r="BY280">
        <f t="shared" si="115"/>
        <v>4.2261954089921269E-3</v>
      </c>
      <c r="BZ280">
        <f t="shared" si="116"/>
        <v>297.70217552185056</v>
      </c>
      <c r="CA280">
        <f t="shared" si="117"/>
        <v>297.94893112182615</v>
      </c>
      <c r="CB280">
        <f t="shared" si="118"/>
        <v>288.00044278143832</v>
      </c>
      <c r="CC280">
        <f t="shared" si="119"/>
        <v>0.38468234951255226</v>
      </c>
      <c r="CD280">
        <f t="shared" si="120"/>
        <v>3.0957675949872594</v>
      </c>
      <c r="CE280">
        <f t="shared" si="121"/>
        <v>30.543086730305561</v>
      </c>
      <c r="CF280">
        <f t="shared" si="122"/>
        <v>13.83307810908974</v>
      </c>
      <c r="CG280">
        <f t="shared" si="123"/>
        <v>24.675553321838379</v>
      </c>
      <c r="CH280">
        <f t="shared" si="124"/>
        <v>3.1186897569784229</v>
      </c>
      <c r="CI280">
        <f t="shared" si="125"/>
        <v>0.29829550365677937</v>
      </c>
      <c r="CJ280">
        <f t="shared" si="126"/>
        <v>1.6936828834064654</v>
      </c>
      <c r="CK280">
        <f t="shared" si="127"/>
        <v>1.4250068735719574</v>
      </c>
      <c r="CL280">
        <f t="shared" si="128"/>
        <v>0.18729923549634717</v>
      </c>
      <c r="CM280">
        <f t="shared" si="129"/>
        <v>49.505824842036901</v>
      </c>
      <c r="CN280">
        <f t="shared" si="130"/>
        <v>0.63383686136334361</v>
      </c>
      <c r="CO280">
        <f t="shared" si="131"/>
        <v>55.103155510525447</v>
      </c>
      <c r="CP280">
        <f t="shared" si="132"/>
        <v>763.29657558700546</v>
      </c>
      <c r="CQ280">
        <f t="shared" si="133"/>
        <v>3.6231396798438828E-2</v>
      </c>
      <c r="CR280">
        <f t="shared" si="134"/>
        <v>0</v>
      </c>
      <c r="CS280">
        <f t="shared" si="135"/>
        <v>1530.0023864746092</v>
      </c>
      <c r="CT280">
        <f t="shared" si="136"/>
        <v>0</v>
      </c>
      <c r="CU280" t="e">
        <f t="shared" si="137"/>
        <v>#DIV/0!</v>
      </c>
      <c r="CV280" t="e">
        <f t="shared" si="138"/>
        <v>#DIV/0!</v>
      </c>
    </row>
    <row r="281" spans="1:100" hidden="1" x14ac:dyDescent="0.3">
      <c r="A281" s="4" t="str">
        <f>VLOOKUP(B281,ListCodeMtrx!A$1:B$91,2,TRUE)</f>
        <v>M15</v>
      </c>
      <c r="B281">
        <v>15</v>
      </c>
      <c r="C281" s="10">
        <v>15</v>
      </c>
      <c r="D281" s="10">
        <v>1</v>
      </c>
      <c r="E281" s="10">
        <v>3</v>
      </c>
      <c r="F281" s="1">
        <v>72</v>
      </c>
      <c r="G281" s="3">
        <v>41316</v>
      </c>
      <c r="H281" s="11">
        <v>1</v>
      </c>
      <c r="I281" s="11">
        <v>180.3303177325335</v>
      </c>
      <c r="J281" s="11">
        <v>3.2946580396097342</v>
      </c>
      <c r="K281" s="11">
        <v>176.14187787202729</v>
      </c>
      <c r="L281" s="11">
        <v>266.39980812951097</v>
      </c>
      <c r="M281" s="1">
        <v>44.2</v>
      </c>
      <c r="N281" s="8">
        <v>25</v>
      </c>
      <c r="O281" s="8" t="s">
        <v>466</v>
      </c>
      <c r="P281" s="12">
        <v>0.16111111111111112</v>
      </c>
      <c r="Q281" s="12">
        <f t="shared" si="139"/>
        <v>0.4556365740740741</v>
      </c>
      <c r="R281" s="8">
        <v>5376</v>
      </c>
      <c r="S281" s="8">
        <v>0</v>
      </c>
      <c r="T281" s="13" t="s">
        <v>745</v>
      </c>
      <c r="U281">
        <f t="shared" si="97"/>
        <v>28.745469687318074</v>
      </c>
      <c r="V281">
        <f t="shared" si="98"/>
        <v>0.29252956072309472</v>
      </c>
      <c r="W281">
        <f t="shared" si="99"/>
        <v>214.0073247033674</v>
      </c>
      <c r="X281" s="15">
        <v>24.601442337036133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t="e">
        <f t="shared" si="100"/>
        <v>#DIV/0!</v>
      </c>
      <c r="AG281" t="e">
        <f t="shared" si="101"/>
        <v>#DIV/0!</v>
      </c>
      <c r="AH281" t="e">
        <f t="shared" si="102"/>
        <v>#DIV/0!</v>
      </c>
      <c r="AI281" s="8">
        <v>-1</v>
      </c>
      <c r="AJ281" s="8">
        <v>0.85</v>
      </c>
      <c r="AK281" s="8">
        <v>0.85</v>
      </c>
      <c r="AL281" s="8">
        <v>10.042580604553223</v>
      </c>
      <c r="AM281">
        <f t="shared" si="103"/>
        <v>0.85</v>
      </c>
      <c r="AN281">
        <f t="shared" si="104"/>
        <v>1.9444611345989189E-2</v>
      </c>
      <c r="AO281" t="e">
        <f t="shared" si="105"/>
        <v>#DIV/0!</v>
      </c>
      <c r="AP281" t="e">
        <f t="shared" si="106"/>
        <v>#DIV/0!</v>
      </c>
      <c r="AQ281" t="e">
        <f t="shared" si="107"/>
        <v>#DIV/0!</v>
      </c>
      <c r="AR281" s="8">
        <v>1798.7303466796875</v>
      </c>
      <c r="AS281" s="8">
        <v>0.5</v>
      </c>
      <c r="AT281" t="e">
        <f t="shared" si="108"/>
        <v>#DIV/0!</v>
      </c>
      <c r="AU281">
        <f t="shared" si="109"/>
        <v>4.1459047118381323</v>
      </c>
      <c r="AV281">
        <f t="shared" si="110"/>
        <v>1.4468538162969127</v>
      </c>
      <c r="AW281">
        <f t="shared" si="111"/>
        <v>24.601442337036133</v>
      </c>
      <c r="AX281" s="8">
        <v>2</v>
      </c>
      <c r="AY281">
        <f t="shared" si="112"/>
        <v>4.644859790802002</v>
      </c>
      <c r="AZ281" s="8">
        <v>1</v>
      </c>
      <c r="BA281">
        <f t="shared" si="113"/>
        <v>9.2897195816040039</v>
      </c>
      <c r="BB281" s="8">
        <v>24.773386001586914</v>
      </c>
      <c r="BC281" s="8">
        <v>24.601442337036133</v>
      </c>
      <c r="BD281" s="8">
        <v>25.137598037719727</v>
      </c>
      <c r="BE281" s="8">
        <v>399.72958374023437</v>
      </c>
      <c r="BF281" s="8">
        <v>382.41546630859375</v>
      </c>
      <c r="BG281" s="8">
        <v>14.031220436096191</v>
      </c>
      <c r="BH281" s="8">
        <v>16.359153747558594</v>
      </c>
      <c r="BI281" s="8">
        <v>45.333736419677734</v>
      </c>
      <c r="BJ281" s="8">
        <v>52.855098724365234</v>
      </c>
      <c r="BK281" s="8">
        <v>350.36065673828125</v>
      </c>
      <c r="BL281" s="8">
        <v>1799.71044921875</v>
      </c>
      <c r="BM281" s="8">
        <v>666.80181884765625</v>
      </c>
      <c r="BN281" s="8">
        <v>101.35299682617187</v>
      </c>
      <c r="BO281" s="8">
        <v>-4.8557968139648437</v>
      </c>
      <c r="BP281" s="8">
        <v>-0.75000721216201782</v>
      </c>
      <c r="BQ281" s="8">
        <v>0.25</v>
      </c>
      <c r="BR281" s="8">
        <v>-1.355140209197998</v>
      </c>
      <c r="BS281" s="8">
        <v>7.355140209197998</v>
      </c>
      <c r="BT281" s="8">
        <v>1</v>
      </c>
      <c r="BU281" s="8">
        <v>0</v>
      </c>
      <c r="BV281" s="8">
        <v>0.15999999642372131</v>
      </c>
      <c r="BW281" s="8">
        <v>111115</v>
      </c>
      <c r="BX281">
        <f t="shared" si="114"/>
        <v>1.7518032836914061</v>
      </c>
      <c r="BY281">
        <f t="shared" si="115"/>
        <v>4.1459047118381324E-3</v>
      </c>
      <c r="BZ281">
        <f t="shared" si="116"/>
        <v>297.75144233703611</v>
      </c>
      <c r="CA281">
        <f t="shared" si="117"/>
        <v>297.92338600158689</v>
      </c>
      <c r="CB281">
        <f t="shared" si="118"/>
        <v>287.95366543873388</v>
      </c>
      <c r="CC281">
        <f t="shared" si="119"/>
        <v>0.39440828914506787</v>
      </c>
      <c r="CD281">
        <f t="shared" si="120"/>
        <v>3.1049030741520767</v>
      </c>
      <c r="CE281">
        <f t="shared" si="121"/>
        <v>30.634546302337977</v>
      </c>
      <c r="CF281">
        <f t="shared" si="122"/>
        <v>14.275392554779383</v>
      </c>
      <c r="CG281">
        <f t="shared" si="123"/>
        <v>24.687414169311523</v>
      </c>
      <c r="CH281">
        <f t="shared" si="124"/>
        <v>3.1209011604649075</v>
      </c>
      <c r="CI281">
        <f t="shared" si="125"/>
        <v>0.28359913712151585</v>
      </c>
      <c r="CJ281">
        <f t="shared" si="126"/>
        <v>1.658049257855164</v>
      </c>
      <c r="CK281">
        <f t="shared" si="127"/>
        <v>1.4628519026097435</v>
      </c>
      <c r="CL281">
        <f t="shared" si="128"/>
        <v>0.17803073789242321</v>
      </c>
      <c r="CM281">
        <f t="shared" si="129"/>
        <v>21.690283701437931</v>
      </c>
      <c r="CN281">
        <f t="shared" si="130"/>
        <v>0.55961995148666965</v>
      </c>
      <c r="CO281">
        <f t="shared" si="131"/>
        <v>53.736540612241953</v>
      </c>
      <c r="CP281">
        <f t="shared" si="132"/>
        <v>378.2381191091448</v>
      </c>
      <c r="CQ281">
        <f t="shared" si="133"/>
        <v>4.0838879563717442E-2</v>
      </c>
      <c r="CR281">
        <f t="shared" si="134"/>
        <v>0</v>
      </c>
      <c r="CS281">
        <f t="shared" si="135"/>
        <v>1529.7538818359374</v>
      </c>
      <c r="CT281">
        <f t="shared" si="136"/>
        <v>0</v>
      </c>
      <c r="CU281" t="e">
        <f t="shared" si="137"/>
        <v>#DIV/0!</v>
      </c>
      <c r="CV281" t="e">
        <f t="shared" si="138"/>
        <v>#DIV/0!</v>
      </c>
    </row>
    <row r="282" spans="1:100" x14ac:dyDescent="0.3">
      <c r="A282" s="4" t="str">
        <f>VLOOKUP(B282,ListCodeMtrx!A$1:B$91,2,TRUE)</f>
        <v>M15</v>
      </c>
      <c r="B282" s="5">
        <v>15</v>
      </c>
      <c r="C282" s="10">
        <v>15</v>
      </c>
      <c r="D282" s="10">
        <v>1</v>
      </c>
      <c r="E282" s="10">
        <v>3</v>
      </c>
      <c r="F282" s="1">
        <v>72</v>
      </c>
      <c r="G282" s="17">
        <v>41316</v>
      </c>
      <c r="H282" s="11">
        <v>1</v>
      </c>
      <c r="I282" s="11">
        <v>180.3303177325335</v>
      </c>
      <c r="J282" s="11">
        <v>3.2946580396097342</v>
      </c>
      <c r="K282" s="11">
        <v>176.14187787202729</v>
      </c>
      <c r="L282" s="11">
        <v>266.39980812951097</v>
      </c>
      <c r="M282" s="1">
        <v>44.2</v>
      </c>
      <c r="N282" s="19">
        <v>26</v>
      </c>
      <c r="O282" s="19" t="s">
        <v>467</v>
      </c>
      <c r="P282" s="12">
        <v>0.16111111111111112</v>
      </c>
      <c r="Q282" s="12">
        <f t="shared" si="139"/>
        <v>0.45770833333333338</v>
      </c>
      <c r="R282" s="19">
        <v>5546</v>
      </c>
      <c r="S282" s="19">
        <v>0</v>
      </c>
      <c r="T282" s="21">
        <v>400</v>
      </c>
      <c r="U282" s="5">
        <f t="shared" si="97"/>
        <v>29.358343246773455</v>
      </c>
      <c r="V282" s="5">
        <f t="shared" si="98"/>
        <v>0.29492507619497688</v>
      </c>
      <c r="W282" s="5">
        <f t="shared" si="99"/>
        <v>211.5938163341371</v>
      </c>
      <c r="X282" s="5">
        <v>24.414440155029297</v>
      </c>
      <c r="Y282" s="19">
        <v>4</v>
      </c>
      <c r="Z282" s="19">
        <v>4</v>
      </c>
      <c r="AA282" s="19">
        <v>0</v>
      </c>
      <c r="AB282" s="19">
        <v>0</v>
      </c>
      <c r="AC282" s="19">
        <v>280.83154296875</v>
      </c>
      <c r="AD282" s="19">
        <v>570.03546142578125</v>
      </c>
      <c r="AE282" s="19">
        <v>376.24755859375</v>
      </c>
      <c r="AF282" s="5" t="e">
        <f t="shared" si="100"/>
        <v>#DIV/0!</v>
      </c>
      <c r="AG282" s="5">
        <f t="shared" si="101"/>
        <v>0.50734373214899664</v>
      </c>
      <c r="AH282" s="5">
        <f t="shared" si="102"/>
        <v>0.33995762710503313</v>
      </c>
      <c r="AI282" s="19">
        <v>-1</v>
      </c>
      <c r="AJ282" s="19">
        <v>0.85</v>
      </c>
      <c r="AK282" s="19">
        <v>0.85</v>
      </c>
      <c r="AL282" s="19">
        <v>9.8076972961425781</v>
      </c>
      <c r="AM282" s="5">
        <f t="shared" si="103"/>
        <v>0.84999999999999987</v>
      </c>
      <c r="AN282" s="5">
        <f t="shared" si="104"/>
        <v>1.9830550603106175E-2</v>
      </c>
      <c r="AO282" s="5">
        <f t="shared" si="105"/>
        <v>0.67007357253640898</v>
      </c>
      <c r="AP282" s="5">
        <f t="shared" si="106"/>
        <v>2.0298128030767999</v>
      </c>
      <c r="AQ282" s="5">
        <f t="shared" si="107"/>
        <v>-1</v>
      </c>
      <c r="AR282" s="19">
        <v>1801.044189453125</v>
      </c>
      <c r="AS282" s="19">
        <v>0.5</v>
      </c>
      <c r="AT282" s="5">
        <f t="shared" si="108"/>
        <v>260.21845130706163</v>
      </c>
      <c r="AU282" s="5">
        <f t="shared" si="109"/>
        <v>4.1561625612916373</v>
      </c>
      <c r="AV282" s="5">
        <f t="shared" si="110"/>
        <v>1.4394033946005373</v>
      </c>
      <c r="AW282" s="5">
        <f t="shared" si="111"/>
        <v>24.414440155029297</v>
      </c>
      <c r="AX282" s="19">
        <v>2</v>
      </c>
      <c r="AY282" s="5">
        <f t="shared" si="112"/>
        <v>4.644859790802002</v>
      </c>
      <c r="AZ282" s="19">
        <v>1</v>
      </c>
      <c r="BA282" s="5">
        <f t="shared" si="113"/>
        <v>9.2897195816040039</v>
      </c>
      <c r="BB282" s="19">
        <v>24.706066131591797</v>
      </c>
      <c r="BC282" s="19">
        <v>24.414440155029297</v>
      </c>
      <c r="BD282" s="19">
        <v>25.139150619506836</v>
      </c>
      <c r="BE282" s="19">
        <v>399.73361206054687</v>
      </c>
      <c r="BF282" s="19">
        <v>382.07037353515625</v>
      </c>
      <c r="BG282" s="19">
        <v>13.758346557617188</v>
      </c>
      <c r="BH282" s="19">
        <v>16.092388153076172</v>
      </c>
      <c r="BI282" s="19">
        <v>44.629493713378906</v>
      </c>
      <c r="BJ282" s="19">
        <v>52.200687408447266</v>
      </c>
      <c r="BK282" s="19">
        <v>350.40335083007812</v>
      </c>
      <c r="BL282" s="19">
        <v>1801.044189453125</v>
      </c>
      <c r="BM282" s="19">
        <v>596.92425537109375</v>
      </c>
      <c r="BN282" s="19">
        <v>101.34907531738281</v>
      </c>
      <c r="BO282" s="19">
        <v>-4.8557968139648437</v>
      </c>
      <c r="BP282" s="19">
        <v>-0.75000721216201782</v>
      </c>
      <c r="BQ282" s="19">
        <v>0.75</v>
      </c>
      <c r="BR282" s="19">
        <v>-1.355140209197998</v>
      </c>
      <c r="BS282" s="19">
        <v>7.355140209197998</v>
      </c>
      <c r="BT282" s="19">
        <v>1</v>
      </c>
      <c r="BU282" s="19">
        <v>0</v>
      </c>
      <c r="BV282" s="19">
        <v>0.15999999642372131</v>
      </c>
      <c r="BW282" s="19">
        <v>111115</v>
      </c>
      <c r="BX282" s="5">
        <f t="shared" si="114"/>
        <v>1.7520167541503904</v>
      </c>
      <c r="BY282" s="5">
        <f t="shared" si="115"/>
        <v>4.156162561291637E-3</v>
      </c>
      <c r="BZ282" s="5">
        <f t="shared" si="116"/>
        <v>297.56444015502927</v>
      </c>
      <c r="CA282" s="5">
        <f t="shared" si="117"/>
        <v>297.85606613159177</v>
      </c>
      <c r="CB282" s="5">
        <f t="shared" si="118"/>
        <v>288.16706387146405</v>
      </c>
      <c r="CC282" s="5">
        <f t="shared" si="119"/>
        <v>0.39856281585652004</v>
      </c>
      <c r="CD282" s="5">
        <f t="shared" si="120"/>
        <v>3.0703520535632132</v>
      </c>
      <c r="CE282" s="5">
        <f t="shared" si="121"/>
        <v>30.29482058862558</v>
      </c>
      <c r="CF282" s="5">
        <f t="shared" si="122"/>
        <v>14.202432435549408</v>
      </c>
      <c r="CG282" s="5">
        <f t="shared" si="123"/>
        <v>24.560253143310547</v>
      </c>
      <c r="CH282" s="5">
        <f t="shared" si="124"/>
        <v>3.0972638052346011</v>
      </c>
      <c r="CI282" s="5">
        <f t="shared" si="125"/>
        <v>0.28585006051373962</v>
      </c>
      <c r="CJ282" s="5">
        <f t="shared" si="126"/>
        <v>1.6309486589626758</v>
      </c>
      <c r="CK282" s="5">
        <f t="shared" si="127"/>
        <v>1.4663151462719253</v>
      </c>
      <c r="CL282" s="5">
        <f t="shared" si="128"/>
        <v>0.17945004397676631</v>
      </c>
      <c r="CM282" s="5">
        <f t="shared" si="129"/>
        <v>21.444837628340927</v>
      </c>
      <c r="CN282" s="5">
        <f t="shared" si="130"/>
        <v>0.55380848919621162</v>
      </c>
      <c r="CO282" s="5">
        <f t="shared" si="131"/>
        <v>53.482920465582964</v>
      </c>
      <c r="CP282" s="5">
        <f t="shared" si="132"/>
        <v>377.80396236579986</v>
      </c>
      <c r="CQ282" s="5">
        <f t="shared" si="133"/>
        <v>4.1560441214965056E-2</v>
      </c>
      <c r="CR282" s="5">
        <f t="shared" si="134"/>
        <v>0</v>
      </c>
      <c r="CS282" s="5">
        <f t="shared" si="135"/>
        <v>1530.8875610351561</v>
      </c>
      <c r="CT282" s="5">
        <f t="shared" si="136"/>
        <v>289.20391845703125</v>
      </c>
      <c r="CU282" s="5">
        <f t="shared" si="137"/>
        <v>0.33995762710503313</v>
      </c>
      <c r="CV282" s="5" t="e">
        <f t="shared" si="138"/>
        <v>#DIV/0!</v>
      </c>
    </row>
    <row r="283" spans="1:100" hidden="1" x14ac:dyDescent="0.3">
      <c r="A283" s="4" t="str">
        <f>VLOOKUP(B283,ListCodeMtrx!A$1:B$91,2,TRUE)</f>
        <v>M28</v>
      </c>
      <c r="B283">
        <v>28</v>
      </c>
      <c r="C283" s="10">
        <v>28</v>
      </c>
      <c r="D283" s="10">
        <v>1</v>
      </c>
      <c r="E283" s="10">
        <v>6</v>
      </c>
      <c r="F283" s="1">
        <v>72</v>
      </c>
      <c r="G283" s="3">
        <v>41316</v>
      </c>
      <c r="H283" s="11">
        <v>1</v>
      </c>
      <c r="I283" s="11">
        <v>187.06128098862257</v>
      </c>
      <c r="J283" s="11">
        <v>2.5785149223308257</v>
      </c>
      <c r="K283" s="11">
        <v>174.98501695759276</v>
      </c>
      <c r="L283" s="11">
        <v>261.1886306359969</v>
      </c>
      <c r="M283" s="1">
        <v>41.3</v>
      </c>
      <c r="N283" s="8">
        <v>27</v>
      </c>
      <c r="O283" s="8" t="s">
        <v>468</v>
      </c>
      <c r="P283" s="12">
        <v>0.16111111111111112</v>
      </c>
      <c r="Q283" s="12">
        <f t="shared" si="139"/>
        <v>0.46206018518518521</v>
      </c>
      <c r="R283" s="8">
        <v>5931</v>
      </c>
      <c r="S283" s="8">
        <v>0</v>
      </c>
      <c r="T283" s="13" t="s">
        <v>747</v>
      </c>
      <c r="U283">
        <f t="shared" si="97"/>
        <v>32.660767629627173</v>
      </c>
      <c r="V283">
        <f t="shared" si="98"/>
        <v>0.40970889952585449</v>
      </c>
      <c r="W283">
        <f t="shared" si="99"/>
        <v>241.02764450946526</v>
      </c>
      <c r="X283">
        <v>23.98199462890625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t="e">
        <f t="shared" si="100"/>
        <v>#DIV/0!</v>
      </c>
      <c r="AG283" t="e">
        <f t="shared" si="101"/>
        <v>#DIV/0!</v>
      </c>
      <c r="AH283" t="e">
        <f t="shared" si="102"/>
        <v>#DIV/0!</v>
      </c>
      <c r="AI283" s="8">
        <v>-1</v>
      </c>
      <c r="AJ283" s="8">
        <v>0.85</v>
      </c>
      <c r="AK283" s="8">
        <v>0.85</v>
      </c>
      <c r="AL283" s="8">
        <v>9.8076972961425781</v>
      </c>
      <c r="AM283">
        <f t="shared" si="103"/>
        <v>0.84999999999999987</v>
      </c>
      <c r="AN283">
        <f t="shared" si="104"/>
        <v>2.1983297450821681E-2</v>
      </c>
      <c r="AO283" t="e">
        <f t="shared" si="105"/>
        <v>#DIV/0!</v>
      </c>
      <c r="AP283" t="e">
        <f t="shared" si="106"/>
        <v>#DIV/0!</v>
      </c>
      <c r="AQ283" t="e">
        <f t="shared" si="107"/>
        <v>#DIV/0!</v>
      </c>
      <c r="AR283" s="8">
        <v>1801.044189453125</v>
      </c>
      <c r="AS283" s="8">
        <v>0.5</v>
      </c>
      <c r="AT283" t="e">
        <f t="shared" si="108"/>
        <v>#DIV/0!</v>
      </c>
      <c r="AU283">
        <f t="shared" si="109"/>
        <v>5.3378296875773952</v>
      </c>
      <c r="AV283">
        <f t="shared" si="110"/>
        <v>1.3469810297872857</v>
      </c>
      <c r="AW283">
        <f t="shared" si="111"/>
        <v>23.98199462890625</v>
      </c>
      <c r="AX283" s="8">
        <v>2</v>
      </c>
      <c r="AY283">
        <f t="shared" si="112"/>
        <v>4.644859790802002</v>
      </c>
      <c r="AZ283" s="8">
        <v>1</v>
      </c>
      <c r="BA283">
        <f t="shared" si="113"/>
        <v>9.2897195816040039</v>
      </c>
      <c r="BB283" s="8">
        <v>24.6312255859375</v>
      </c>
      <c r="BC283" s="8">
        <v>23.98199462890625</v>
      </c>
      <c r="BD283" s="8">
        <v>25.138767242431641</v>
      </c>
      <c r="BE283" s="8">
        <v>399.91107177734375</v>
      </c>
      <c r="BF283" s="8">
        <v>380.10989379882812</v>
      </c>
      <c r="BG283" s="8">
        <v>13.232721328735352</v>
      </c>
      <c r="BH283" s="8">
        <v>16.230146408081055</v>
      </c>
      <c r="BI283" s="8">
        <v>43.112850189208984</v>
      </c>
      <c r="BJ283" s="8">
        <v>52.878604888916016</v>
      </c>
      <c r="BK283" s="8">
        <v>350.38046264648437</v>
      </c>
      <c r="BL283" s="8">
        <v>1801.40869140625</v>
      </c>
      <c r="BM283" s="8">
        <v>952.7633056640625</v>
      </c>
      <c r="BN283" s="8">
        <v>101.33954620361328</v>
      </c>
      <c r="BO283" s="8">
        <v>-4.9509506225585938</v>
      </c>
      <c r="BP283" s="8">
        <v>-0.76183277368545532</v>
      </c>
      <c r="BQ283" s="8">
        <v>0.5</v>
      </c>
      <c r="BR283" s="8">
        <v>-1.355140209197998</v>
      </c>
      <c r="BS283" s="8">
        <v>7.355140209197998</v>
      </c>
      <c r="BT283" s="8">
        <v>1</v>
      </c>
      <c r="BU283" s="8">
        <v>0</v>
      </c>
      <c r="BV283" s="8">
        <v>0.15999999642372131</v>
      </c>
      <c r="BW283" s="8">
        <v>111115</v>
      </c>
      <c r="BX283">
        <f t="shared" si="114"/>
        <v>1.7519023132324216</v>
      </c>
      <c r="BY283">
        <f t="shared" si="115"/>
        <v>5.3378296875773949E-3</v>
      </c>
      <c r="BZ283">
        <f t="shared" si="116"/>
        <v>297.13199462890623</v>
      </c>
      <c r="CA283">
        <f t="shared" si="117"/>
        <v>297.78122558593748</v>
      </c>
      <c r="CB283">
        <f t="shared" si="118"/>
        <v>288.22538418266049</v>
      </c>
      <c r="CC283">
        <f t="shared" si="119"/>
        <v>0.22176363847162689</v>
      </c>
      <c r="CD283">
        <f t="shared" si="120"/>
        <v>2.9917367016004239</v>
      </c>
      <c r="CE283">
        <f t="shared" si="121"/>
        <v>29.521907425847079</v>
      </c>
      <c r="CF283">
        <f t="shared" si="122"/>
        <v>13.291761017766024</v>
      </c>
      <c r="CG283">
        <f t="shared" si="123"/>
        <v>24.306610107421875</v>
      </c>
      <c r="CH283">
        <f t="shared" si="124"/>
        <v>3.0505822546657835</v>
      </c>
      <c r="CI283">
        <f t="shared" si="125"/>
        <v>0.39240258269726414</v>
      </c>
      <c r="CJ283">
        <f t="shared" si="126"/>
        <v>1.6447556718131382</v>
      </c>
      <c r="CK283">
        <f t="shared" si="127"/>
        <v>1.4058265828526453</v>
      </c>
      <c r="CL283">
        <f t="shared" si="128"/>
        <v>0.24674989799922123</v>
      </c>
      <c r="CM283">
        <f t="shared" si="129"/>
        <v>24.425632117115029</v>
      </c>
      <c r="CN283">
        <f t="shared" si="130"/>
        <v>0.63409989700775404</v>
      </c>
      <c r="CO283">
        <f t="shared" si="131"/>
        <v>55.868884918469149</v>
      </c>
      <c r="CP283">
        <f t="shared" si="132"/>
        <v>375.36356793692482</v>
      </c>
      <c r="CQ283">
        <f t="shared" si="133"/>
        <v>4.8612087690809803E-2</v>
      </c>
      <c r="CR283">
        <f t="shared" si="134"/>
        <v>0</v>
      </c>
      <c r="CS283">
        <f t="shared" si="135"/>
        <v>1531.1973876953123</v>
      </c>
      <c r="CT283">
        <f t="shared" si="136"/>
        <v>0</v>
      </c>
      <c r="CU283" t="e">
        <f t="shared" si="137"/>
        <v>#DIV/0!</v>
      </c>
      <c r="CV283" t="e">
        <f t="shared" si="138"/>
        <v>#DIV/0!</v>
      </c>
    </row>
    <row r="284" spans="1:100" x14ac:dyDescent="0.3">
      <c r="A284" s="4" t="str">
        <f>VLOOKUP(B284,ListCodeMtrx!A$1:B$91,2,TRUE)</f>
        <v>M28</v>
      </c>
      <c r="B284">
        <v>28</v>
      </c>
      <c r="C284" s="10">
        <v>28</v>
      </c>
      <c r="D284" s="10">
        <v>1</v>
      </c>
      <c r="E284" s="10">
        <v>6</v>
      </c>
      <c r="F284" s="1">
        <v>72</v>
      </c>
      <c r="G284" s="3">
        <v>41316</v>
      </c>
      <c r="H284" s="11">
        <v>1</v>
      </c>
      <c r="I284" s="11">
        <v>187.06128098862257</v>
      </c>
      <c r="J284" s="11">
        <v>2.5785149223308257</v>
      </c>
      <c r="K284" s="11">
        <v>174.98501695759276</v>
      </c>
      <c r="L284" s="11">
        <v>261.1886306359969</v>
      </c>
      <c r="M284" s="1">
        <v>41.3</v>
      </c>
      <c r="N284" s="8">
        <v>28</v>
      </c>
      <c r="O284" s="8" t="s">
        <v>469</v>
      </c>
      <c r="P284" s="12">
        <v>0.16111111111111112</v>
      </c>
      <c r="Q284" s="12">
        <f t="shared" si="139"/>
        <v>0.46387731481481487</v>
      </c>
      <c r="R284" s="8">
        <v>6088</v>
      </c>
      <c r="S284" s="8">
        <v>0</v>
      </c>
      <c r="T284" s="13">
        <v>50</v>
      </c>
      <c r="U284" s="14">
        <f t="shared" si="97"/>
        <v>-0.50040484924824469</v>
      </c>
      <c r="V284" s="14">
        <f t="shared" si="98"/>
        <v>0.39255610455066581</v>
      </c>
      <c r="W284" s="14">
        <f t="shared" si="99"/>
        <v>50.557249467655218</v>
      </c>
      <c r="X284" s="15">
        <v>24.164371490478516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t="e">
        <f t="shared" si="100"/>
        <v>#DIV/0!</v>
      </c>
      <c r="AG284" t="e">
        <f t="shared" si="101"/>
        <v>#DIV/0!</v>
      </c>
      <c r="AH284" t="e">
        <f t="shared" si="102"/>
        <v>#DIV/0!</v>
      </c>
      <c r="AI284" s="8">
        <v>-1</v>
      </c>
      <c r="AJ284" s="8">
        <v>0.85</v>
      </c>
      <c r="AK284" s="8">
        <v>0.85</v>
      </c>
      <c r="AL284" s="8">
        <v>9.8076972961425781</v>
      </c>
      <c r="AM284">
        <f t="shared" si="103"/>
        <v>0.84999999999999987</v>
      </c>
      <c r="AN284">
        <f t="shared" si="104"/>
        <v>3.2637142520856275E-4</v>
      </c>
      <c r="AO284" t="e">
        <f t="shared" si="105"/>
        <v>#DIV/0!</v>
      </c>
      <c r="AP284" t="e">
        <f t="shared" si="106"/>
        <v>#DIV/0!</v>
      </c>
      <c r="AQ284" t="e">
        <f t="shared" si="107"/>
        <v>#DIV/0!</v>
      </c>
      <c r="AR284" s="8">
        <v>1801.044189453125</v>
      </c>
      <c r="AS284" s="8">
        <v>0.5</v>
      </c>
      <c r="AT284" t="e">
        <f t="shared" si="108"/>
        <v>#DIV/0!</v>
      </c>
      <c r="AU284">
        <f t="shared" si="109"/>
        <v>5.277228590784893</v>
      </c>
      <c r="AV284">
        <f t="shared" si="110"/>
        <v>1.3872777469031279</v>
      </c>
      <c r="AW284">
        <f t="shared" si="111"/>
        <v>24.164371490478516</v>
      </c>
      <c r="AX284" s="8">
        <v>2</v>
      </c>
      <c r="AY284">
        <f t="shared" si="112"/>
        <v>4.644859790802002</v>
      </c>
      <c r="AZ284" s="8">
        <v>1</v>
      </c>
      <c r="BA284">
        <f t="shared" si="113"/>
        <v>9.2897195816040039</v>
      </c>
      <c r="BB284" s="8">
        <v>24.641525268554688</v>
      </c>
      <c r="BC284" s="8">
        <v>24.164371490478516</v>
      </c>
      <c r="BD284" s="8">
        <v>25.138776779174805</v>
      </c>
      <c r="BE284" s="8">
        <v>49.423206329345703</v>
      </c>
      <c r="BF284" s="8">
        <v>49.559551239013672</v>
      </c>
      <c r="BG284" s="8">
        <v>13.193539619445801</v>
      </c>
      <c r="BH284" s="8">
        <v>16.157094955444336</v>
      </c>
      <c r="BI284" s="8">
        <v>42.959877014160156</v>
      </c>
      <c r="BJ284" s="8">
        <v>52.609600067138672</v>
      </c>
      <c r="BK284" s="8">
        <v>350.38751220703125</v>
      </c>
      <c r="BL284" s="8">
        <v>1800.889892578125</v>
      </c>
      <c r="BM284" s="8">
        <v>926.3746337890625</v>
      </c>
      <c r="BN284" s="8">
        <v>101.34225463867187</v>
      </c>
      <c r="BO284" s="8">
        <v>0.58364105224609375</v>
      </c>
      <c r="BP284" s="8">
        <v>-0.83987385034561157</v>
      </c>
      <c r="BQ284" s="8">
        <v>0.25</v>
      </c>
      <c r="BR284" s="8">
        <v>-1.355140209197998</v>
      </c>
      <c r="BS284" s="8">
        <v>7.355140209197998</v>
      </c>
      <c r="BT284" s="8">
        <v>1</v>
      </c>
      <c r="BU284" s="8">
        <v>0</v>
      </c>
      <c r="BV284" s="8">
        <v>0.15999999642372131</v>
      </c>
      <c r="BW284" s="8">
        <v>111135</v>
      </c>
      <c r="BX284">
        <f t="shared" si="114"/>
        <v>1.7519375610351562</v>
      </c>
      <c r="BY284">
        <f t="shared" si="115"/>
        <v>5.2772285907848934E-3</v>
      </c>
      <c r="BZ284">
        <f t="shared" si="116"/>
        <v>297.31437149047849</v>
      </c>
      <c r="CA284">
        <f t="shared" si="117"/>
        <v>297.79152526855466</v>
      </c>
      <c r="CB284">
        <f t="shared" si="118"/>
        <v>288.14237637201586</v>
      </c>
      <c r="CC284">
        <f t="shared" si="119"/>
        <v>0.22411606409496618</v>
      </c>
      <c r="CD284">
        <f t="shared" si="120"/>
        <v>3.0246741780989685</v>
      </c>
      <c r="CE284">
        <f t="shared" si="121"/>
        <v>29.846130707109438</v>
      </c>
      <c r="CF284">
        <f t="shared" si="122"/>
        <v>13.689035751665102</v>
      </c>
      <c r="CG284">
        <f t="shared" si="123"/>
        <v>24.402948379516602</v>
      </c>
      <c r="CH284">
        <f t="shared" si="124"/>
        <v>3.0682398078780397</v>
      </c>
      <c r="CI284">
        <f t="shared" si="125"/>
        <v>0.37664039421406059</v>
      </c>
      <c r="CJ284">
        <f t="shared" si="126"/>
        <v>1.6373964311958407</v>
      </c>
      <c r="CK284">
        <f t="shared" si="127"/>
        <v>1.4308433766821991</v>
      </c>
      <c r="CL284">
        <f t="shared" si="128"/>
        <v>0.23678024167320261</v>
      </c>
      <c r="CM284">
        <f t="shared" si="129"/>
        <v>5.1235856493819734</v>
      </c>
      <c r="CN284">
        <f t="shared" si="130"/>
        <v>1.0201313007018544</v>
      </c>
      <c r="CO284">
        <f t="shared" si="131"/>
        <v>54.958158838678052</v>
      </c>
      <c r="CP284">
        <f t="shared" si="132"/>
        <v>49.632271038632048</v>
      </c>
      <c r="CQ284">
        <f t="shared" si="133"/>
        <v>-5.5410176913370931E-3</v>
      </c>
      <c r="CR284">
        <f t="shared" si="134"/>
        <v>0</v>
      </c>
      <c r="CS284">
        <f t="shared" si="135"/>
        <v>1530.756408691406</v>
      </c>
      <c r="CT284">
        <f t="shared" si="136"/>
        <v>0</v>
      </c>
      <c r="CU284" t="e">
        <f t="shared" si="137"/>
        <v>#DIV/0!</v>
      </c>
      <c r="CV284" t="e">
        <f t="shared" si="138"/>
        <v>#DIV/0!</v>
      </c>
    </row>
    <row r="285" spans="1:100" x14ac:dyDescent="0.3">
      <c r="A285" s="4" t="str">
        <f>VLOOKUP(B285,ListCodeMtrx!A$1:B$91,2,TRUE)</f>
        <v>M28</v>
      </c>
      <c r="B285">
        <v>28</v>
      </c>
      <c r="C285" s="10">
        <v>28</v>
      </c>
      <c r="D285" s="10">
        <v>1</v>
      </c>
      <c r="E285" s="10">
        <v>6</v>
      </c>
      <c r="F285" s="1">
        <v>72</v>
      </c>
      <c r="G285" s="3">
        <v>41316</v>
      </c>
      <c r="H285" s="11">
        <v>1</v>
      </c>
      <c r="I285" s="11">
        <v>187.06128098862257</v>
      </c>
      <c r="J285" s="11">
        <v>2.5785149223308257</v>
      </c>
      <c r="K285" s="11">
        <v>174.98501695759276</v>
      </c>
      <c r="L285" s="11">
        <v>261.1886306359969</v>
      </c>
      <c r="M285" s="1">
        <v>41.3</v>
      </c>
      <c r="N285" s="8">
        <v>29</v>
      </c>
      <c r="O285" s="8" t="s">
        <v>470</v>
      </c>
      <c r="P285" s="12">
        <v>0.16111111111111112</v>
      </c>
      <c r="Q285" s="12">
        <f t="shared" si="139"/>
        <v>0.46629629629629632</v>
      </c>
      <c r="R285" s="8">
        <v>6297</v>
      </c>
      <c r="S285" s="8">
        <v>0</v>
      </c>
      <c r="T285" s="13">
        <v>150</v>
      </c>
      <c r="U285" s="14">
        <f t="shared" si="97"/>
        <v>11.515874883628701</v>
      </c>
      <c r="V285" s="14">
        <f t="shared" si="98"/>
        <v>0.3938078842983796</v>
      </c>
      <c r="W285" s="14">
        <f t="shared" si="99"/>
        <v>93.285474690168698</v>
      </c>
      <c r="X285" s="15">
        <v>24.078914642333984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t="e">
        <f t="shared" si="100"/>
        <v>#DIV/0!</v>
      </c>
      <c r="AG285" t="e">
        <f t="shared" si="101"/>
        <v>#DIV/0!</v>
      </c>
      <c r="AH285" t="e">
        <f t="shared" si="102"/>
        <v>#DIV/0!</v>
      </c>
      <c r="AI285" s="8">
        <v>-1</v>
      </c>
      <c r="AJ285" s="8">
        <v>0.85</v>
      </c>
      <c r="AK285" s="8">
        <v>0.85</v>
      </c>
      <c r="AL285" s="8">
        <v>9.8076972961425781</v>
      </c>
      <c r="AM285">
        <f t="shared" si="103"/>
        <v>0.84999999999999987</v>
      </c>
      <c r="AN285">
        <f t="shared" si="104"/>
        <v>8.1737234432733182E-3</v>
      </c>
      <c r="AO285" t="e">
        <f t="shared" si="105"/>
        <v>#DIV/0!</v>
      </c>
      <c r="AP285" t="e">
        <f t="shared" si="106"/>
        <v>#DIV/0!</v>
      </c>
      <c r="AQ285" t="e">
        <f t="shared" si="107"/>
        <v>#DIV/0!</v>
      </c>
      <c r="AR285" s="8">
        <v>1801.044189453125</v>
      </c>
      <c r="AS285" s="8">
        <v>0.5</v>
      </c>
      <c r="AT285" t="e">
        <f t="shared" si="108"/>
        <v>#DIV/0!</v>
      </c>
      <c r="AU285">
        <f t="shared" si="109"/>
        <v>5.2785243218615516</v>
      </c>
      <c r="AV285">
        <f t="shared" si="110"/>
        <v>1.3835464963335431</v>
      </c>
      <c r="AW285">
        <f t="shared" si="111"/>
        <v>24.078914642333984</v>
      </c>
      <c r="AX285" s="8">
        <v>2</v>
      </c>
      <c r="AY285">
        <f t="shared" si="112"/>
        <v>4.644859790802002</v>
      </c>
      <c r="AZ285" s="8">
        <v>1</v>
      </c>
      <c r="BA285">
        <f t="shared" si="113"/>
        <v>9.2897195816040039</v>
      </c>
      <c r="BB285" s="8">
        <v>24.625059127807617</v>
      </c>
      <c r="BC285" s="8">
        <v>24.078914642333984</v>
      </c>
      <c r="BD285" s="8">
        <v>25.140598297119141</v>
      </c>
      <c r="BE285" s="8">
        <v>151.421142578125</v>
      </c>
      <c r="BF285" s="8">
        <v>144.41293334960937</v>
      </c>
      <c r="BG285" s="8">
        <v>13.076995849609375</v>
      </c>
      <c r="BH285" s="8">
        <v>16.041574478149414</v>
      </c>
      <c r="BI285" s="8">
        <v>42.621429443359375</v>
      </c>
      <c r="BJ285" s="8">
        <v>52.283786773681641</v>
      </c>
      <c r="BK285" s="8">
        <v>350.39370727539062</v>
      </c>
      <c r="BL285" s="8">
        <v>1801.4505615234375</v>
      </c>
      <c r="BM285" s="8">
        <v>1021.0009155273437</v>
      </c>
      <c r="BN285" s="8">
        <v>101.34010314941406</v>
      </c>
      <c r="BO285" s="8">
        <v>-0.51644134521484375</v>
      </c>
      <c r="BP285" s="8">
        <v>-0.80356937646865845</v>
      </c>
      <c r="BQ285" s="8">
        <v>0.25</v>
      </c>
      <c r="BR285" s="8">
        <v>-1.355140209197998</v>
      </c>
      <c r="BS285" s="8">
        <v>7.355140209197998</v>
      </c>
      <c r="BT285" s="8">
        <v>1</v>
      </c>
      <c r="BU285" s="8">
        <v>0</v>
      </c>
      <c r="BV285" s="8">
        <v>0.15999999642372131</v>
      </c>
      <c r="BW285" s="8">
        <v>111115</v>
      </c>
      <c r="BX285">
        <f t="shared" si="114"/>
        <v>1.7519685363769528</v>
      </c>
      <c r="BY285">
        <f t="shared" si="115"/>
        <v>5.2785243218615519E-3</v>
      </c>
      <c r="BZ285">
        <f t="shared" si="116"/>
        <v>297.22891464233396</v>
      </c>
      <c r="CA285">
        <f t="shared" si="117"/>
        <v>297.77505912780759</v>
      </c>
      <c r="CB285">
        <f t="shared" si="118"/>
        <v>288.23208340126075</v>
      </c>
      <c r="CC285">
        <f t="shared" si="119"/>
        <v>0.2271179081634859</v>
      </c>
      <c r="CD285">
        <f t="shared" si="120"/>
        <v>3.0092013086282128</v>
      </c>
      <c r="CE285">
        <f t="shared" si="121"/>
        <v>29.694081761407912</v>
      </c>
      <c r="CF285">
        <f t="shared" si="122"/>
        <v>13.652507283258497</v>
      </c>
      <c r="CG285">
        <f t="shared" si="123"/>
        <v>24.351986885070801</v>
      </c>
      <c r="CH285">
        <f t="shared" si="124"/>
        <v>3.0588881300275719</v>
      </c>
      <c r="CI285">
        <f t="shared" si="125"/>
        <v>0.37779257889632961</v>
      </c>
      <c r="CJ285">
        <f t="shared" si="126"/>
        <v>1.6256548122946697</v>
      </c>
      <c r="CK285">
        <f t="shared" si="127"/>
        <v>1.4332333177329022</v>
      </c>
      <c r="CL285">
        <f t="shared" si="128"/>
        <v>0.23750883803099662</v>
      </c>
      <c r="CM285">
        <f t="shared" si="129"/>
        <v>9.4535596274437506</v>
      </c>
      <c r="CN285">
        <f t="shared" si="130"/>
        <v>0.64596343642112597</v>
      </c>
      <c r="CO285">
        <f t="shared" si="131"/>
        <v>54.860346583444382</v>
      </c>
      <c r="CP285">
        <f t="shared" si="132"/>
        <v>142.73942415954895</v>
      </c>
      <c r="CQ285">
        <f t="shared" si="133"/>
        <v>4.4260013731125113E-2</v>
      </c>
      <c r="CR285">
        <f t="shared" si="134"/>
        <v>0</v>
      </c>
      <c r="CS285">
        <f t="shared" si="135"/>
        <v>1531.2329772949217</v>
      </c>
      <c r="CT285">
        <f t="shared" si="136"/>
        <v>0</v>
      </c>
      <c r="CU285" t="e">
        <f t="shared" si="137"/>
        <v>#DIV/0!</v>
      </c>
      <c r="CV285" t="e">
        <f t="shared" si="138"/>
        <v>#DIV/0!</v>
      </c>
    </row>
    <row r="286" spans="1:100" hidden="1" x14ac:dyDescent="0.3">
      <c r="A286" s="4" t="str">
        <f>VLOOKUP(B286,ListCodeMtrx!A$1:B$91,2,TRUE)</f>
        <v>M28</v>
      </c>
      <c r="B286">
        <v>28</v>
      </c>
      <c r="C286" s="10">
        <v>28</v>
      </c>
      <c r="D286" s="10">
        <v>1</v>
      </c>
      <c r="E286" s="10">
        <v>6</v>
      </c>
      <c r="F286" s="1">
        <v>72</v>
      </c>
      <c r="G286" s="3">
        <v>41316</v>
      </c>
      <c r="H286" s="11">
        <v>1</v>
      </c>
      <c r="I286" s="11">
        <v>187.06128098862257</v>
      </c>
      <c r="J286" s="11">
        <v>2.5785149223308257</v>
      </c>
      <c r="K286" s="11">
        <v>174.98501695759276</v>
      </c>
      <c r="L286" s="11">
        <v>261.1886306359969</v>
      </c>
      <c r="M286" s="1">
        <v>41.3</v>
      </c>
      <c r="N286" s="8">
        <v>30</v>
      </c>
      <c r="O286" s="8" t="s">
        <v>471</v>
      </c>
      <c r="P286" s="12">
        <v>0.16111111111111112</v>
      </c>
      <c r="Q286" s="12">
        <f t="shared" si="139"/>
        <v>0.46871527777777777</v>
      </c>
      <c r="R286" s="8">
        <v>6506</v>
      </c>
      <c r="S286" s="8">
        <v>0</v>
      </c>
      <c r="T286" s="13" t="s">
        <v>192</v>
      </c>
      <c r="U286" s="14">
        <f t="shared" si="97"/>
        <v>33.330487577041637</v>
      </c>
      <c r="V286" s="14">
        <f t="shared" si="98"/>
        <v>0.39097596086952396</v>
      </c>
      <c r="W286" s="14">
        <f t="shared" si="99"/>
        <v>231.79477271034031</v>
      </c>
      <c r="X286" s="15">
        <v>24.331747055053711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t="e">
        <f t="shared" si="100"/>
        <v>#DIV/0!</v>
      </c>
      <c r="AG286" t="e">
        <f t="shared" si="101"/>
        <v>#DIV/0!</v>
      </c>
      <c r="AH286" t="e">
        <f t="shared" si="102"/>
        <v>#DIV/0!</v>
      </c>
      <c r="AI286" s="8">
        <v>-1</v>
      </c>
      <c r="AJ286" s="8">
        <v>0.85</v>
      </c>
      <c r="AK286" s="8">
        <v>0.85</v>
      </c>
      <c r="AL286" s="8">
        <v>9.8076972961425781</v>
      </c>
      <c r="AM286">
        <f t="shared" si="103"/>
        <v>0.84999999999999987</v>
      </c>
      <c r="AN286">
        <f t="shared" si="104"/>
        <v>2.2450302189908941E-2</v>
      </c>
      <c r="AO286" t="e">
        <f t="shared" si="105"/>
        <v>#DIV/0!</v>
      </c>
      <c r="AP286" t="e">
        <f t="shared" si="106"/>
        <v>#DIV/0!</v>
      </c>
      <c r="AQ286" t="e">
        <f t="shared" si="107"/>
        <v>#DIV/0!</v>
      </c>
      <c r="AR286" s="8">
        <v>1801.044189453125</v>
      </c>
      <c r="AS286" s="8">
        <v>0.5</v>
      </c>
      <c r="AT286" t="e">
        <f t="shared" si="108"/>
        <v>#DIV/0!</v>
      </c>
      <c r="AU286">
        <f t="shared" si="109"/>
        <v>5.2896881345937947</v>
      </c>
      <c r="AV286">
        <f t="shared" si="110"/>
        <v>1.3955138006030052</v>
      </c>
      <c r="AW286">
        <f t="shared" si="111"/>
        <v>24.331747055053711</v>
      </c>
      <c r="AX286" s="8">
        <v>2</v>
      </c>
      <c r="AY286">
        <f t="shared" si="112"/>
        <v>4.644859790802002</v>
      </c>
      <c r="AZ286" s="8">
        <v>1</v>
      </c>
      <c r="BA286">
        <f t="shared" si="113"/>
        <v>9.2897195816040039</v>
      </c>
      <c r="BB286" s="8">
        <v>24.77154541015625</v>
      </c>
      <c r="BC286" s="8">
        <v>24.331747055053711</v>
      </c>
      <c r="BD286" s="8">
        <v>25.139476776123047</v>
      </c>
      <c r="BE286" s="8">
        <v>400.14044189453125</v>
      </c>
      <c r="BF286" s="8">
        <v>379.96939086914062</v>
      </c>
      <c r="BG286" s="8">
        <v>13.40781307220459</v>
      </c>
      <c r="BH286" s="8">
        <v>16.377532958984375</v>
      </c>
      <c r="BI286" s="8">
        <v>43.317924499511719</v>
      </c>
      <c r="BJ286" s="8">
        <v>52.912487030029297</v>
      </c>
      <c r="BK286" s="8">
        <v>350.40719604492187</v>
      </c>
      <c r="BL286" s="8">
        <v>1799.0318603515625</v>
      </c>
      <c r="BM286" s="8">
        <v>981.9840087890625</v>
      </c>
      <c r="BN286" s="8">
        <v>101.33804321289062</v>
      </c>
      <c r="BO286" s="8">
        <v>-4.6803207397460937</v>
      </c>
      <c r="BP286" s="8">
        <v>-0.76219135522842407</v>
      </c>
      <c r="BQ286" s="8">
        <v>0.25</v>
      </c>
      <c r="BR286" s="8">
        <v>-1.355140209197998</v>
      </c>
      <c r="BS286" s="8">
        <v>7.355140209197998</v>
      </c>
      <c r="BT286" s="8">
        <v>1</v>
      </c>
      <c r="BU286" s="8">
        <v>0</v>
      </c>
      <c r="BV286" s="8">
        <v>0.15999999642372131</v>
      </c>
      <c r="BW286" s="8">
        <v>111115</v>
      </c>
      <c r="BX286">
        <f t="shared" si="114"/>
        <v>1.752035980224609</v>
      </c>
      <c r="BY286">
        <f t="shared" si="115"/>
        <v>5.2896881345937943E-3</v>
      </c>
      <c r="BZ286">
        <f t="shared" si="116"/>
        <v>297.48174705505369</v>
      </c>
      <c r="CA286">
        <f t="shared" si="117"/>
        <v>297.92154541015623</v>
      </c>
      <c r="CB286">
        <f t="shared" si="118"/>
        <v>287.8450912224107</v>
      </c>
      <c r="CC286">
        <f t="shared" si="119"/>
        <v>0.21944633797873977</v>
      </c>
      <c r="CD286">
        <f t="shared" si="120"/>
        <v>3.0551809433211043</v>
      </c>
      <c r="CE286">
        <f t="shared" si="121"/>
        <v>30.148410670440818</v>
      </c>
      <c r="CF286">
        <f t="shared" si="122"/>
        <v>13.770877711456443</v>
      </c>
      <c r="CG286">
        <f t="shared" si="123"/>
        <v>24.55164623260498</v>
      </c>
      <c r="CH286">
        <f t="shared" si="124"/>
        <v>3.0956695772953209</v>
      </c>
      <c r="CI286">
        <f t="shared" si="125"/>
        <v>0.37518554567599033</v>
      </c>
      <c r="CJ286">
        <f t="shared" si="126"/>
        <v>1.6596671427180991</v>
      </c>
      <c r="CK286">
        <f t="shared" si="127"/>
        <v>1.4360024345772218</v>
      </c>
      <c r="CL286">
        <f t="shared" si="128"/>
        <v>0.23586028990616326</v>
      </c>
      <c r="CM286">
        <f t="shared" si="129"/>
        <v>23.489628693442629</v>
      </c>
      <c r="CN286">
        <f t="shared" si="130"/>
        <v>0.6100353825347189</v>
      </c>
      <c r="CO286">
        <f t="shared" si="131"/>
        <v>55.123850113394248</v>
      </c>
      <c r="CP286">
        <f t="shared" si="132"/>
        <v>375.12574001038814</v>
      </c>
      <c r="CQ286">
        <f t="shared" si="133"/>
        <v>4.8978371928098376E-2</v>
      </c>
      <c r="CR286">
        <f t="shared" si="134"/>
        <v>0</v>
      </c>
      <c r="CS286">
        <f t="shared" si="135"/>
        <v>1529.1770812988279</v>
      </c>
      <c r="CT286">
        <f t="shared" si="136"/>
        <v>0</v>
      </c>
      <c r="CU286" t="e">
        <f t="shared" si="137"/>
        <v>#DIV/0!</v>
      </c>
      <c r="CV286" t="e">
        <f t="shared" si="138"/>
        <v>#DIV/0!</v>
      </c>
    </row>
    <row r="287" spans="1:100" s="5" customFormat="1" x14ac:dyDescent="0.3">
      <c r="A287" s="4" t="str">
        <f>VLOOKUP(B287,ListCodeMtrx!A$1:B$91,2,TRUE)</f>
        <v>M28</v>
      </c>
      <c r="B287">
        <v>28</v>
      </c>
      <c r="C287" s="10">
        <v>28</v>
      </c>
      <c r="D287" s="10">
        <v>1</v>
      </c>
      <c r="E287" s="10">
        <v>6</v>
      </c>
      <c r="F287" s="1">
        <v>72</v>
      </c>
      <c r="G287" s="3">
        <v>41316</v>
      </c>
      <c r="H287" s="11">
        <v>1</v>
      </c>
      <c r="I287" s="11">
        <v>187.06128098862257</v>
      </c>
      <c r="J287" s="11">
        <v>2.5785149223308257</v>
      </c>
      <c r="K287" s="11">
        <v>174.98501695759276</v>
      </c>
      <c r="L287" s="11">
        <v>261.1886306359969</v>
      </c>
      <c r="M287" s="1">
        <v>41.3</v>
      </c>
      <c r="N287" s="8">
        <v>31</v>
      </c>
      <c r="O287" s="8" t="s">
        <v>472</v>
      </c>
      <c r="P287" s="12">
        <v>0.16111111111111112</v>
      </c>
      <c r="Q287" s="12">
        <f t="shared" si="139"/>
        <v>0.47113425925925934</v>
      </c>
      <c r="R287" s="8">
        <v>6715</v>
      </c>
      <c r="S287" s="8">
        <v>0</v>
      </c>
      <c r="T287" s="13">
        <v>800</v>
      </c>
      <c r="U287" s="14">
        <f t="shared" si="97"/>
        <v>50.709788004221053</v>
      </c>
      <c r="V287" s="14">
        <f t="shared" si="98"/>
        <v>0.35640910810841792</v>
      </c>
      <c r="W287" s="14">
        <f t="shared" si="99"/>
        <v>519.74037509054142</v>
      </c>
      <c r="X287" s="15">
        <v>24.362253189086914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t="e">
        <f t="shared" si="100"/>
        <v>#DIV/0!</v>
      </c>
      <c r="AG287" t="e">
        <f t="shared" si="101"/>
        <v>#DIV/0!</v>
      </c>
      <c r="AH287" t="e">
        <f t="shared" si="102"/>
        <v>#DIV/0!</v>
      </c>
      <c r="AI287" s="8">
        <v>-1</v>
      </c>
      <c r="AJ287" s="8">
        <v>0.85</v>
      </c>
      <c r="AK287" s="8">
        <v>0.85</v>
      </c>
      <c r="AL287" s="8">
        <v>9.8076972961425781</v>
      </c>
      <c r="AM287">
        <f t="shared" si="103"/>
        <v>0.84999999999999987</v>
      </c>
      <c r="AN287">
        <f t="shared" si="104"/>
        <v>3.3801623099078061E-2</v>
      </c>
      <c r="AO287" t="e">
        <f t="shared" si="105"/>
        <v>#DIV/0!</v>
      </c>
      <c r="AP287" t="e">
        <f t="shared" si="106"/>
        <v>#DIV/0!</v>
      </c>
      <c r="AQ287" t="e">
        <f t="shared" si="107"/>
        <v>#DIV/0!</v>
      </c>
      <c r="AR287" s="8">
        <v>1801.044189453125</v>
      </c>
      <c r="AS287" s="8">
        <v>0.5</v>
      </c>
      <c r="AT287" t="e">
        <f t="shared" si="108"/>
        <v>#DIV/0!</v>
      </c>
      <c r="AU287">
        <f t="shared" si="109"/>
        <v>4.9025465415571734</v>
      </c>
      <c r="AV287">
        <f t="shared" si="110"/>
        <v>1.4137487082192612</v>
      </c>
      <c r="AW287">
        <f t="shared" si="111"/>
        <v>24.362253189086914</v>
      </c>
      <c r="AX287" s="8">
        <v>2</v>
      </c>
      <c r="AY287">
        <f t="shared" si="112"/>
        <v>4.644859790802002</v>
      </c>
      <c r="AZ287" s="8">
        <v>1</v>
      </c>
      <c r="BA287">
        <f t="shared" si="113"/>
        <v>9.2897195816040039</v>
      </c>
      <c r="BB287" s="8">
        <v>24.740947723388672</v>
      </c>
      <c r="BC287" s="8">
        <v>24.362253189086914</v>
      </c>
      <c r="BD287" s="8">
        <v>25.143325805664063</v>
      </c>
      <c r="BE287" s="8">
        <v>800.61566162109375</v>
      </c>
      <c r="BF287" s="8">
        <v>769.51983642578125</v>
      </c>
      <c r="BG287" s="8">
        <v>13.500709533691406</v>
      </c>
      <c r="BH287" s="8">
        <v>16.253358840942383</v>
      </c>
      <c r="BI287" s="8">
        <v>43.696193695068359</v>
      </c>
      <c r="BJ287" s="8">
        <v>52.605373382568359</v>
      </c>
      <c r="BK287" s="8">
        <v>350.4161376953125</v>
      </c>
      <c r="BL287" s="8">
        <v>1799.7669677734375</v>
      </c>
      <c r="BM287" s="8">
        <v>896.74993896484375</v>
      </c>
      <c r="BN287" s="8">
        <v>101.33421325683594</v>
      </c>
      <c r="BO287" s="8">
        <v>-15.206077575683594</v>
      </c>
      <c r="BP287" s="8">
        <v>-0.68437343835830688</v>
      </c>
      <c r="BQ287" s="8">
        <v>0.25</v>
      </c>
      <c r="BR287" s="8">
        <v>-1.355140209197998</v>
      </c>
      <c r="BS287" s="8">
        <v>7.355140209197998</v>
      </c>
      <c r="BT287" s="8">
        <v>1</v>
      </c>
      <c r="BU287" s="8">
        <v>0</v>
      </c>
      <c r="BV287" s="8">
        <v>0.15999999642372131</v>
      </c>
      <c r="BW287" s="8">
        <v>111115</v>
      </c>
      <c r="BX287">
        <f t="shared" si="114"/>
        <v>1.7520806884765623</v>
      </c>
      <c r="BY287">
        <f t="shared" si="115"/>
        <v>4.9025465415571731E-3</v>
      </c>
      <c r="BZ287">
        <f t="shared" si="116"/>
        <v>297.51225318908689</v>
      </c>
      <c r="CA287">
        <f t="shared" si="117"/>
        <v>297.89094772338865</v>
      </c>
      <c r="CB287">
        <f t="shared" si="118"/>
        <v>287.96270840728175</v>
      </c>
      <c r="CC287">
        <f t="shared" si="119"/>
        <v>0.28021064246240873</v>
      </c>
      <c r="CD287">
        <f t="shared" si="120"/>
        <v>3.0607700391471964</v>
      </c>
      <c r="CE287">
        <f t="shared" si="121"/>
        <v>30.204705210367031</v>
      </c>
      <c r="CF287">
        <f t="shared" si="122"/>
        <v>13.951346369424648</v>
      </c>
      <c r="CG287">
        <f t="shared" si="123"/>
        <v>24.551600456237793</v>
      </c>
      <c r="CH287">
        <f t="shared" si="124"/>
        <v>3.095661100216982</v>
      </c>
      <c r="CI287">
        <f t="shared" si="125"/>
        <v>0.34324035861017493</v>
      </c>
      <c r="CJ287">
        <f t="shared" si="126"/>
        <v>1.6470213309279351</v>
      </c>
      <c r="CK287">
        <f t="shared" si="127"/>
        <v>1.4486397692890469</v>
      </c>
      <c r="CL287">
        <f t="shared" si="128"/>
        <v>0.21567072333256398</v>
      </c>
      <c r="CM287">
        <f t="shared" si="129"/>
        <v>52.667482007612826</v>
      </c>
      <c r="CN287">
        <f t="shared" si="130"/>
        <v>0.67540867757821521</v>
      </c>
      <c r="CO287">
        <f t="shared" si="131"/>
        <v>54.459443872659222</v>
      </c>
      <c r="CP287">
        <f t="shared" si="132"/>
        <v>762.15059204716044</v>
      </c>
      <c r="CQ287">
        <f t="shared" si="133"/>
        <v>3.6234661265466026E-2</v>
      </c>
      <c r="CR287">
        <f t="shared" si="134"/>
        <v>0</v>
      </c>
      <c r="CS287">
        <f t="shared" si="135"/>
        <v>1529.8019226074216</v>
      </c>
      <c r="CT287">
        <f t="shared" si="136"/>
        <v>0</v>
      </c>
      <c r="CU287" t="e">
        <f t="shared" si="137"/>
        <v>#DIV/0!</v>
      </c>
      <c r="CV287" t="e">
        <f t="shared" si="138"/>
        <v>#DIV/0!</v>
      </c>
    </row>
    <row r="288" spans="1:100" s="25" customFormat="1" x14ac:dyDescent="0.3">
      <c r="A288" s="4" t="str">
        <f>VLOOKUP(B288,ListCodeMtrx!A$1:B$91,2,TRUE)</f>
        <v>M28</v>
      </c>
      <c r="B288" s="5">
        <v>28</v>
      </c>
      <c r="C288" s="10">
        <v>28</v>
      </c>
      <c r="D288" s="10">
        <v>1</v>
      </c>
      <c r="E288" s="10">
        <v>6</v>
      </c>
      <c r="F288" s="1">
        <v>72</v>
      </c>
      <c r="G288" s="17">
        <v>41316</v>
      </c>
      <c r="H288" s="11">
        <v>1</v>
      </c>
      <c r="I288" s="11">
        <v>187.06128098862257</v>
      </c>
      <c r="J288" s="11">
        <v>2.5785149223308257</v>
      </c>
      <c r="K288" s="11">
        <v>174.98501695759276</v>
      </c>
      <c r="L288" s="11">
        <v>261.1886306359969</v>
      </c>
      <c r="M288" s="1">
        <v>41.3</v>
      </c>
      <c r="N288" s="19">
        <v>32</v>
      </c>
      <c r="O288" s="19" t="s">
        <v>473</v>
      </c>
      <c r="P288" s="12">
        <v>0.16111111111111112</v>
      </c>
      <c r="Q288" s="12">
        <f t="shared" si="139"/>
        <v>0.47368055555555555</v>
      </c>
      <c r="R288" s="19">
        <v>6927</v>
      </c>
      <c r="S288" s="19">
        <v>0</v>
      </c>
      <c r="T288" s="21">
        <v>400</v>
      </c>
      <c r="U288" s="5">
        <f t="shared" si="97"/>
        <v>30.893395404810601</v>
      </c>
      <c r="V288" s="5">
        <f t="shared" si="98"/>
        <v>0.32233604433977137</v>
      </c>
      <c r="W288" s="5">
        <f t="shared" si="99"/>
        <v>215.95152569153035</v>
      </c>
      <c r="X288" s="5">
        <v>24.525510787963867</v>
      </c>
      <c r="Y288" s="19">
        <v>5</v>
      </c>
      <c r="Z288" s="19">
        <v>5</v>
      </c>
      <c r="AA288" s="19">
        <v>0</v>
      </c>
      <c r="AB288" s="19">
        <v>0</v>
      </c>
      <c r="AC288" s="19">
        <v>279.620361328125</v>
      </c>
      <c r="AD288" s="19">
        <v>541.87847900390625</v>
      </c>
      <c r="AE288" s="19">
        <v>358.966796875</v>
      </c>
      <c r="AF288" s="5" t="e">
        <f t="shared" si="100"/>
        <v>#DIV/0!</v>
      </c>
      <c r="AG288" s="5">
        <f t="shared" si="101"/>
        <v>0.48397957814798309</v>
      </c>
      <c r="AH288" s="5">
        <f t="shared" si="102"/>
        <v>0.33755111010339217</v>
      </c>
      <c r="AI288" s="19">
        <v>-1</v>
      </c>
      <c r="AJ288" s="19">
        <v>0.85</v>
      </c>
      <c r="AK288" s="19">
        <v>0.85</v>
      </c>
      <c r="AL288" s="19">
        <v>9.8076972961425781</v>
      </c>
      <c r="AM288" s="5">
        <f t="shared" si="103"/>
        <v>0.84999999999999987</v>
      </c>
      <c r="AN288" s="5">
        <f t="shared" si="104"/>
        <v>2.0840792744906651E-2</v>
      </c>
      <c r="AO288" s="5">
        <f t="shared" si="105"/>
        <v>0.69744907707692894</v>
      </c>
      <c r="AP288" s="5">
        <f t="shared" si="106"/>
        <v>1.9379077990963263</v>
      </c>
      <c r="AQ288" s="5">
        <f t="shared" si="107"/>
        <v>-1</v>
      </c>
      <c r="AR288" s="19">
        <v>1800.3941650390625</v>
      </c>
      <c r="AS288" s="19">
        <v>0.5</v>
      </c>
      <c r="AT288" s="5">
        <f t="shared" si="108"/>
        <v>258.28314583885725</v>
      </c>
      <c r="AU288" s="5">
        <f t="shared" si="109"/>
        <v>4.5642367431395243</v>
      </c>
      <c r="AV288" s="5">
        <f t="shared" si="110"/>
        <v>1.4499208921517117</v>
      </c>
      <c r="AW288" s="5">
        <f t="shared" si="111"/>
        <v>24.525510787963867</v>
      </c>
      <c r="AX288" s="19">
        <v>2</v>
      </c>
      <c r="AY288" s="5">
        <f t="shared" si="112"/>
        <v>4.644859790802002</v>
      </c>
      <c r="AZ288" s="19">
        <v>1</v>
      </c>
      <c r="BA288" s="5">
        <f t="shared" si="113"/>
        <v>9.2897195816040039</v>
      </c>
      <c r="BB288" s="19">
        <v>24.744663238525391</v>
      </c>
      <c r="BC288" s="19">
        <v>24.525510787963867</v>
      </c>
      <c r="BD288" s="19">
        <v>25.141304016113281</v>
      </c>
      <c r="BE288" s="19">
        <v>399.44204711914062</v>
      </c>
      <c r="BF288" s="19">
        <v>380.81600952148437</v>
      </c>
      <c r="BG288" s="19">
        <v>13.630908012390137</v>
      </c>
      <c r="BH288" s="19">
        <v>16.193979263305664</v>
      </c>
      <c r="BI288" s="19">
        <v>44.105327606201172</v>
      </c>
      <c r="BJ288" s="19">
        <v>52.398616790771484</v>
      </c>
      <c r="BK288" s="19">
        <v>350.38616943359375</v>
      </c>
      <c r="BL288" s="19">
        <v>1800.3941650390625</v>
      </c>
      <c r="BM288" s="19">
        <v>972.49188232421875</v>
      </c>
      <c r="BN288" s="19">
        <v>101.32852935791016</v>
      </c>
      <c r="BO288" s="19">
        <v>-5.4489669799804687</v>
      </c>
      <c r="BP288" s="19">
        <v>-0.74586445093154907</v>
      </c>
      <c r="BQ288" s="19">
        <v>0.5</v>
      </c>
      <c r="BR288" s="19">
        <v>-1.355140209197998</v>
      </c>
      <c r="BS288" s="19">
        <v>7.355140209197998</v>
      </c>
      <c r="BT288" s="19">
        <v>1</v>
      </c>
      <c r="BU288" s="19">
        <v>0</v>
      </c>
      <c r="BV288" s="19">
        <v>0.15999999642372131</v>
      </c>
      <c r="BW288" s="19">
        <v>111115</v>
      </c>
      <c r="BX288" s="5">
        <f t="shared" si="114"/>
        <v>1.7519308471679687</v>
      </c>
      <c r="BY288" s="5">
        <f t="shared" si="115"/>
        <v>4.564236743139524E-3</v>
      </c>
      <c r="BZ288" s="5">
        <f t="shared" si="116"/>
        <v>297.67551078796384</v>
      </c>
      <c r="CA288" s="5">
        <f t="shared" si="117"/>
        <v>297.89466323852537</v>
      </c>
      <c r="CB288" s="5">
        <f t="shared" si="118"/>
        <v>288.06305996753872</v>
      </c>
      <c r="CC288" s="5">
        <f t="shared" si="119"/>
        <v>0.32884343183013393</v>
      </c>
      <c r="CD288" s="5">
        <f t="shared" si="120"/>
        <v>3.090832995354968</v>
      </c>
      <c r="CE288" s="5">
        <f t="shared" si="121"/>
        <v>30.503087481291701</v>
      </c>
      <c r="CF288" s="5">
        <f t="shared" si="122"/>
        <v>14.309108217986036</v>
      </c>
      <c r="CG288" s="5">
        <f t="shared" si="123"/>
        <v>24.635087013244629</v>
      </c>
      <c r="CH288" s="5">
        <f t="shared" si="124"/>
        <v>3.1111552932827551</v>
      </c>
      <c r="CI288" s="5">
        <f t="shared" si="125"/>
        <v>0.31152664731545804</v>
      </c>
      <c r="CJ288" s="5">
        <f t="shared" si="126"/>
        <v>1.6409121032032563</v>
      </c>
      <c r="CK288" s="5">
        <f t="shared" si="127"/>
        <v>1.4702431900794988</v>
      </c>
      <c r="CL288" s="5">
        <f t="shared" si="128"/>
        <v>0.19564729049675536</v>
      </c>
      <c r="CM288" s="5">
        <f t="shared" si="129"/>
        <v>21.882050510919722</v>
      </c>
      <c r="CN288" s="5">
        <f t="shared" si="130"/>
        <v>0.56707575388672593</v>
      </c>
      <c r="CO288" s="5">
        <f t="shared" si="131"/>
        <v>53.578893244450754</v>
      </c>
      <c r="CP288" s="5">
        <f t="shared" si="132"/>
        <v>376.32652160636121</v>
      </c>
      <c r="CQ288" s="5">
        <f t="shared" si="133"/>
        <v>4.3983983039184597E-2</v>
      </c>
      <c r="CR288" s="5">
        <f t="shared" si="134"/>
        <v>0</v>
      </c>
      <c r="CS288" s="5">
        <f t="shared" si="135"/>
        <v>1530.3350402832029</v>
      </c>
      <c r="CT288" s="5">
        <f t="shared" si="136"/>
        <v>262.25811767578125</v>
      </c>
      <c r="CU288" s="5">
        <f t="shared" si="137"/>
        <v>0.33755111010339217</v>
      </c>
      <c r="CV288" s="5" t="e">
        <f t="shared" si="138"/>
        <v>#DIV/0!</v>
      </c>
    </row>
    <row r="289" spans="1:100" s="25" customFormat="1" hidden="1" x14ac:dyDescent="0.3">
      <c r="A289" s="4" t="str">
        <f>VLOOKUP(B289,ListCodeMtrx!A$1:B$91,2,TRUE)</f>
        <v>M29</v>
      </c>
      <c r="B289">
        <v>29</v>
      </c>
      <c r="C289" s="10">
        <v>29</v>
      </c>
      <c r="D289" s="10">
        <v>1</v>
      </c>
      <c r="E289" s="10">
        <v>6</v>
      </c>
      <c r="F289" s="1">
        <v>72</v>
      </c>
      <c r="G289" s="3">
        <v>41316</v>
      </c>
      <c r="H289" s="11">
        <v>1</v>
      </c>
      <c r="I289" s="11">
        <v>171.3487344838129</v>
      </c>
      <c r="J289" s="11">
        <v>2.433515653647337</v>
      </c>
      <c r="K289" s="11">
        <v>164.93322149108837</v>
      </c>
      <c r="L289" s="11">
        <v>243.34328764105655</v>
      </c>
      <c r="M289" s="1">
        <v>41.8</v>
      </c>
      <c r="N289" s="8">
        <v>33</v>
      </c>
      <c r="O289" s="8" t="s">
        <v>474</v>
      </c>
      <c r="P289" s="12">
        <v>0.16111111111111112</v>
      </c>
      <c r="Q289" s="12">
        <f t="shared" si="139"/>
        <v>0.47813657407407406</v>
      </c>
      <c r="R289" s="8">
        <v>7320</v>
      </c>
      <c r="S289" s="8">
        <v>0</v>
      </c>
      <c r="T289" s="13" t="s">
        <v>747</v>
      </c>
      <c r="U289">
        <f t="shared" si="97"/>
        <v>32.688372580996337</v>
      </c>
      <c r="V289">
        <f t="shared" si="98"/>
        <v>0.48845374254191648</v>
      </c>
      <c r="W289">
        <f t="shared" si="99"/>
        <v>261.89516820295484</v>
      </c>
      <c r="X289">
        <v>24.316013336181641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t="e">
        <f t="shared" si="100"/>
        <v>#DIV/0!</v>
      </c>
      <c r="AG289" t="e">
        <f t="shared" si="101"/>
        <v>#DIV/0!</v>
      </c>
      <c r="AH289" t="e">
        <f t="shared" si="102"/>
        <v>#DIV/0!</v>
      </c>
      <c r="AI289" s="8">
        <v>-1</v>
      </c>
      <c r="AJ289" s="8">
        <v>0.85</v>
      </c>
      <c r="AK289" s="8">
        <v>0.85</v>
      </c>
      <c r="AL289" s="8">
        <v>9.8076972961425781</v>
      </c>
      <c r="AM289">
        <f t="shared" si="103"/>
        <v>0.84999999999999987</v>
      </c>
      <c r="AN289">
        <f t="shared" si="104"/>
        <v>2.2032365200459449E-2</v>
      </c>
      <c r="AO289" t="e">
        <f t="shared" si="105"/>
        <v>#DIV/0!</v>
      </c>
      <c r="AP289" t="e">
        <f t="shared" si="106"/>
        <v>#DIV/0!</v>
      </c>
      <c r="AQ289" t="e">
        <f t="shared" si="107"/>
        <v>#DIV/0!</v>
      </c>
      <c r="AR289" s="8">
        <v>1800.3941650390625</v>
      </c>
      <c r="AS289" s="8">
        <v>0.5</v>
      </c>
      <c r="AT289" t="e">
        <f t="shared" si="108"/>
        <v>#DIV/0!</v>
      </c>
      <c r="AU289">
        <f t="shared" si="109"/>
        <v>5.854843861933654</v>
      </c>
      <c r="AV289">
        <f t="shared" si="110"/>
        <v>1.2477507286534057</v>
      </c>
      <c r="AW289">
        <f t="shared" si="111"/>
        <v>24.316013336181641</v>
      </c>
      <c r="AX289" s="8">
        <v>2</v>
      </c>
      <c r="AY289">
        <f t="shared" si="112"/>
        <v>4.644859790802002</v>
      </c>
      <c r="AZ289" s="8">
        <v>1</v>
      </c>
      <c r="BA289">
        <f t="shared" si="113"/>
        <v>9.2897195816040039</v>
      </c>
      <c r="BB289" s="8">
        <v>24.927169799804687</v>
      </c>
      <c r="BC289" s="8">
        <v>24.316013336181641</v>
      </c>
      <c r="BD289" s="8">
        <v>25.141864776611328</v>
      </c>
      <c r="BE289" s="8">
        <v>400.15646362304688</v>
      </c>
      <c r="BF289" s="8">
        <v>380.2259521484375</v>
      </c>
      <c r="BG289" s="8">
        <v>14.526911735534668</v>
      </c>
      <c r="BH289" s="8">
        <v>17.809551239013672</v>
      </c>
      <c r="BI289" s="8">
        <v>46.493549346923828</v>
      </c>
      <c r="BJ289" s="8">
        <v>56.999671936035156</v>
      </c>
      <c r="BK289" s="8">
        <v>350.3626708984375</v>
      </c>
      <c r="BL289" s="8">
        <v>1798.870849609375</v>
      </c>
      <c r="BM289" s="8">
        <v>96.572860717773438</v>
      </c>
      <c r="BN289" s="8">
        <v>101.32490539550781</v>
      </c>
      <c r="BO289" s="8">
        <v>-5.1302719116210938</v>
      </c>
      <c r="BP289" s="8">
        <v>-0.84310299158096313</v>
      </c>
      <c r="BQ289" s="8">
        <v>0.25</v>
      </c>
      <c r="BR289" s="8">
        <v>-1.355140209197998</v>
      </c>
      <c r="BS289" s="8">
        <v>7.355140209197998</v>
      </c>
      <c r="BT289" s="8">
        <v>1</v>
      </c>
      <c r="BU289" s="8">
        <v>0</v>
      </c>
      <c r="BV289" s="8">
        <v>0.15999999642372131</v>
      </c>
      <c r="BW289" s="8">
        <v>111115</v>
      </c>
      <c r="BX289">
        <f t="shared" si="114"/>
        <v>1.7518133544921874</v>
      </c>
      <c r="BY289">
        <f t="shared" si="115"/>
        <v>5.854843861933654E-3</v>
      </c>
      <c r="BZ289">
        <f t="shared" si="116"/>
        <v>297.46601333618162</v>
      </c>
      <c r="CA289">
        <f t="shared" si="117"/>
        <v>298.07716979980466</v>
      </c>
      <c r="CB289">
        <f t="shared" si="118"/>
        <v>287.81932950423652</v>
      </c>
      <c r="CC289">
        <f t="shared" si="119"/>
        <v>0.13473392030083939</v>
      </c>
      <c r="CD289">
        <f t="shared" si="120"/>
        <v>3.0523018230829151</v>
      </c>
      <c r="CE289">
        <f t="shared" si="121"/>
        <v>30.123904988301497</v>
      </c>
      <c r="CF289">
        <f t="shared" si="122"/>
        <v>12.314353749287825</v>
      </c>
      <c r="CG289">
        <f t="shared" si="123"/>
        <v>24.621591567993164</v>
      </c>
      <c r="CH289">
        <f t="shared" si="124"/>
        <v>3.1086461026185734</v>
      </c>
      <c r="CI289">
        <f t="shared" si="125"/>
        <v>0.46405378043303824</v>
      </c>
      <c r="CJ289">
        <f t="shared" si="126"/>
        <v>1.8045510944295093</v>
      </c>
      <c r="CK289">
        <f t="shared" si="127"/>
        <v>1.3040950081890641</v>
      </c>
      <c r="CL289">
        <f t="shared" si="128"/>
        <v>0.29213135313103494</v>
      </c>
      <c r="CM289">
        <f t="shared" si="129"/>
        <v>26.536503141705005</v>
      </c>
      <c r="CN289">
        <f t="shared" si="130"/>
        <v>0.68878825004746869</v>
      </c>
      <c r="CO289">
        <f t="shared" si="131"/>
        <v>60.209389083966215</v>
      </c>
      <c r="CP289">
        <f t="shared" si="132"/>
        <v>375.47561468166055</v>
      </c>
      <c r="CQ289">
        <f t="shared" si="133"/>
        <v>5.2417437146204962E-2</v>
      </c>
      <c r="CR289">
        <f t="shared" si="134"/>
        <v>0</v>
      </c>
      <c r="CS289">
        <f t="shared" si="135"/>
        <v>1529.0402221679685</v>
      </c>
      <c r="CT289">
        <f t="shared" si="136"/>
        <v>0</v>
      </c>
      <c r="CU289" t="e">
        <f t="shared" si="137"/>
        <v>#DIV/0!</v>
      </c>
      <c r="CV289" t="e">
        <f t="shared" si="138"/>
        <v>#DIV/0!</v>
      </c>
    </row>
    <row r="290" spans="1:100" s="25" customFormat="1" x14ac:dyDescent="0.3">
      <c r="A290" s="4" t="str">
        <f>VLOOKUP(B290,ListCodeMtrx!A$1:B$91,2,TRUE)</f>
        <v>M29</v>
      </c>
      <c r="B290">
        <v>29</v>
      </c>
      <c r="C290" s="10">
        <v>29</v>
      </c>
      <c r="D290" s="10">
        <v>1</v>
      </c>
      <c r="E290" s="10">
        <v>6</v>
      </c>
      <c r="F290" s="1">
        <v>72</v>
      </c>
      <c r="G290" s="3">
        <v>41316</v>
      </c>
      <c r="H290" s="11">
        <v>1</v>
      </c>
      <c r="I290" s="11">
        <v>171.3487344838129</v>
      </c>
      <c r="J290" s="11">
        <v>2.433515653647337</v>
      </c>
      <c r="K290" s="11">
        <v>164.93322149108837</v>
      </c>
      <c r="L290" s="11">
        <v>243.34328764105655</v>
      </c>
      <c r="M290" s="1">
        <v>41.8</v>
      </c>
      <c r="N290" s="8">
        <v>34</v>
      </c>
      <c r="O290" s="8" t="s">
        <v>475</v>
      </c>
      <c r="P290" s="12">
        <v>0.16111111111111112</v>
      </c>
      <c r="Q290" s="12">
        <f t="shared" si="139"/>
        <v>0.48008101851851848</v>
      </c>
      <c r="R290" s="8">
        <v>7488</v>
      </c>
      <c r="S290" s="8">
        <v>0</v>
      </c>
      <c r="T290" s="13">
        <v>50</v>
      </c>
      <c r="U290" s="14">
        <f t="shared" si="97"/>
        <v>-0.77259598950498887</v>
      </c>
      <c r="V290" s="14">
        <f t="shared" si="98"/>
        <v>0.4411534448056823</v>
      </c>
      <c r="W290" s="14">
        <f t="shared" si="99"/>
        <v>50.724430721075514</v>
      </c>
      <c r="X290" s="15">
        <v>24.892337799072266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t="e">
        <f t="shared" si="100"/>
        <v>#DIV/0!</v>
      </c>
      <c r="AG290" t="e">
        <f t="shared" si="101"/>
        <v>#DIV/0!</v>
      </c>
      <c r="AH290" t="e">
        <f t="shared" si="102"/>
        <v>#DIV/0!</v>
      </c>
      <c r="AI290" s="8">
        <v>-1</v>
      </c>
      <c r="AJ290" s="8">
        <v>0.85</v>
      </c>
      <c r="AK290" s="8">
        <v>0.85</v>
      </c>
      <c r="AL290" s="8">
        <v>9.7839221954345703</v>
      </c>
      <c r="AM290">
        <f t="shared" si="103"/>
        <v>0.84999999999999987</v>
      </c>
      <c r="AN290">
        <f t="shared" si="104"/>
        <v>1.48510654167037E-4</v>
      </c>
      <c r="AO290" t="e">
        <f t="shared" si="105"/>
        <v>#DIV/0!</v>
      </c>
      <c r="AP290" t="e">
        <f t="shared" si="106"/>
        <v>#DIV/0!</v>
      </c>
      <c r="AQ290" t="e">
        <f t="shared" si="107"/>
        <v>#DIV/0!</v>
      </c>
      <c r="AR290" s="8">
        <v>1800.3941650390625</v>
      </c>
      <c r="AS290" s="8">
        <v>0.5</v>
      </c>
      <c r="AT290" t="e">
        <f t="shared" si="108"/>
        <v>#DIV/0!</v>
      </c>
      <c r="AU290">
        <f t="shared" si="109"/>
        <v>5.4894014864593084</v>
      </c>
      <c r="AV290">
        <f t="shared" si="110"/>
        <v>1.2879036198220406</v>
      </c>
      <c r="AW290">
        <f t="shared" si="111"/>
        <v>24.892337799072266</v>
      </c>
      <c r="AX290" s="8">
        <v>2</v>
      </c>
      <c r="AY290">
        <f t="shared" si="112"/>
        <v>4.644859790802002</v>
      </c>
      <c r="AZ290" s="8">
        <v>1</v>
      </c>
      <c r="BA290">
        <f t="shared" si="113"/>
        <v>9.2897195816040039</v>
      </c>
      <c r="BB290" s="8">
        <v>25.016786575317383</v>
      </c>
      <c r="BC290" s="8">
        <v>24.892337799072266</v>
      </c>
      <c r="BD290" s="8">
        <v>25.133399963378906</v>
      </c>
      <c r="BE290" s="8">
        <v>48.551860809326172</v>
      </c>
      <c r="BF290" s="8">
        <v>48.839824676513672</v>
      </c>
      <c r="BG290" s="8">
        <v>15.394051551818848</v>
      </c>
      <c r="BH290" s="8">
        <v>18.469512939453125</v>
      </c>
      <c r="BI290" s="8">
        <v>49.006248474121094</v>
      </c>
      <c r="BJ290" s="8">
        <v>58.796836853027344</v>
      </c>
      <c r="BK290" s="8">
        <v>350.38742065429687</v>
      </c>
      <c r="BL290" s="8">
        <v>1801.4473876953125</v>
      </c>
      <c r="BM290" s="8">
        <v>51.159912109375</v>
      </c>
      <c r="BN290" s="8">
        <v>101.32490539550781</v>
      </c>
      <c r="BO290" s="8">
        <v>0.4615020751953125</v>
      </c>
      <c r="BP290" s="8">
        <v>-0.96940380334854126</v>
      </c>
      <c r="BQ290" s="8">
        <v>0.25</v>
      </c>
      <c r="BR290" s="8">
        <v>-1.355140209197998</v>
      </c>
      <c r="BS290" s="8">
        <v>7.355140209197998</v>
      </c>
      <c r="BT290" s="8">
        <v>1</v>
      </c>
      <c r="BU290" s="8">
        <v>0</v>
      </c>
      <c r="BV290" s="8">
        <v>0.15999999642372131</v>
      </c>
      <c r="BW290" s="8">
        <v>111135</v>
      </c>
      <c r="BX290">
        <f t="shared" si="114"/>
        <v>1.7519371032714841</v>
      </c>
      <c r="BY290">
        <f t="shared" si="115"/>
        <v>5.4894014864593083E-3</v>
      </c>
      <c r="BZ290">
        <f t="shared" si="116"/>
        <v>298.04233779907224</v>
      </c>
      <c r="CA290">
        <f t="shared" si="117"/>
        <v>298.16678657531736</v>
      </c>
      <c r="CB290">
        <f t="shared" si="118"/>
        <v>288.2315755887721</v>
      </c>
      <c r="CC290">
        <f t="shared" si="119"/>
        <v>0.17519710213442952</v>
      </c>
      <c r="CD290">
        <f t="shared" si="120"/>
        <v>3.1593252711132358</v>
      </c>
      <c r="CE290">
        <f t="shared" si="121"/>
        <v>31.180145283938284</v>
      </c>
      <c r="CF290">
        <f t="shared" si="122"/>
        <v>12.710632344485159</v>
      </c>
      <c r="CG290">
        <f t="shared" si="123"/>
        <v>24.954562187194824</v>
      </c>
      <c r="CH290">
        <f t="shared" si="124"/>
        <v>3.1710741557311879</v>
      </c>
      <c r="CI290">
        <f t="shared" si="125"/>
        <v>0.42115355771068791</v>
      </c>
      <c r="CJ290">
        <f t="shared" si="126"/>
        <v>1.8714216512911952</v>
      </c>
      <c r="CK290">
        <f t="shared" si="127"/>
        <v>1.2996525044399927</v>
      </c>
      <c r="CL290">
        <f t="shared" si="128"/>
        <v>0.2649476293238836</v>
      </c>
      <c r="CM290">
        <f t="shared" si="129"/>
        <v>5.1396481440539663</v>
      </c>
      <c r="CN290">
        <f t="shared" si="130"/>
        <v>1.0385874858692545</v>
      </c>
      <c r="CO290">
        <f t="shared" si="131"/>
        <v>60.092255204336809</v>
      </c>
      <c r="CP290">
        <f t="shared" si="132"/>
        <v>48.952099818585467</v>
      </c>
      <c r="CQ290">
        <f t="shared" si="133"/>
        <v>-9.4841764793007158E-3</v>
      </c>
      <c r="CR290">
        <f t="shared" si="134"/>
        <v>0</v>
      </c>
      <c r="CS290">
        <f t="shared" si="135"/>
        <v>1531.2302795410153</v>
      </c>
      <c r="CT290">
        <f t="shared" si="136"/>
        <v>0</v>
      </c>
      <c r="CU290" t="e">
        <f t="shared" si="137"/>
        <v>#DIV/0!</v>
      </c>
      <c r="CV290" t="e">
        <f t="shared" si="138"/>
        <v>#DIV/0!</v>
      </c>
    </row>
    <row r="291" spans="1:100" x14ac:dyDescent="0.3">
      <c r="A291" s="4" t="str">
        <f>VLOOKUP(B291,ListCodeMtrx!A$1:B$91,2,TRUE)</f>
        <v>M29</v>
      </c>
      <c r="B291">
        <v>29</v>
      </c>
      <c r="C291" s="10">
        <v>29</v>
      </c>
      <c r="D291" s="10">
        <v>1</v>
      </c>
      <c r="E291" s="10">
        <v>6</v>
      </c>
      <c r="F291" s="1">
        <v>72</v>
      </c>
      <c r="G291" s="3">
        <v>41316</v>
      </c>
      <c r="H291" s="11">
        <v>1</v>
      </c>
      <c r="I291" s="11">
        <v>171.3487344838129</v>
      </c>
      <c r="J291" s="11">
        <v>2.433515653647337</v>
      </c>
      <c r="K291" s="11">
        <v>164.93322149108837</v>
      </c>
      <c r="L291" s="11">
        <v>243.34328764105655</v>
      </c>
      <c r="M291" s="1">
        <v>41.8</v>
      </c>
      <c r="N291" s="8">
        <v>35</v>
      </c>
      <c r="O291" s="8" t="s">
        <v>476</v>
      </c>
      <c r="P291" s="12">
        <v>0.16111111111111112</v>
      </c>
      <c r="Q291" s="12">
        <f t="shared" si="139"/>
        <v>0.48250000000000004</v>
      </c>
      <c r="R291" s="8">
        <v>7697</v>
      </c>
      <c r="S291" s="8">
        <v>0</v>
      </c>
      <c r="T291" s="13">
        <v>150</v>
      </c>
      <c r="U291" s="14">
        <f t="shared" si="97"/>
        <v>11.433742888480612</v>
      </c>
      <c r="V291" s="14">
        <f t="shared" si="98"/>
        <v>0.41695368247385534</v>
      </c>
      <c r="W291" s="14">
        <f t="shared" si="99"/>
        <v>96.369774069570994</v>
      </c>
      <c r="X291" s="15">
        <v>24.671670913696289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t="e">
        <f t="shared" si="100"/>
        <v>#DIV/0!</v>
      </c>
      <c r="AG291" t="e">
        <f t="shared" si="101"/>
        <v>#DIV/0!</v>
      </c>
      <c r="AH291" t="e">
        <f t="shared" si="102"/>
        <v>#DIV/0!</v>
      </c>
      <c r="AI291" s="8">
        <v>-1</v>
      </c>
      <c r="AJ291" s="8">
        <v>0.85</v>
      </c>
      <c r="AK291" s="8">
        <v>0.85</v>
      </c>
      <c r="AL291" s="8">
        <v>9.8076972961425781</v>
      </c>
      <c r="AM291">
        <f t="shared" si="103"/>
        <v>0.84999999999999987</v>
      </c>
      <c r="AN291">
        <f t="shared" si="104"/>
        <v>8.1283938644811579E-3</v>
      </c>
      <c r="AO291" t="e">
        <f t="shared" si="105"/>
        <v>#DIV/0!</v>
      </c>
      <c r="AP291" t="e">
        <f t="shared" si="106"/>
        <v>#DIV/0!</v>
      </c>
      <c r="AQ291" t="e">
        <f t="shared" si="107"/>
        <v>#DIV/0!</v>
      </c>
      <c r="AR291" s="8">
        <v>1800.3941650390625</v>
      </c>
      <c r="AS291" s="8">
        <v>0.5</v>
      </c>
      <c r="AT291" t="e">
        <f t="shared" si="108"/>
        <v>#DIV/0!</v>
      </c>
      <c r="AU291">
        <f t="shared" si="109"/>
        <v>5.0884432464732914</v>
      </c>
      <c r="AV291">
        <f t="shared" si="110"/>
        <v>1.2602994394581768</v>
      </c>
      <c r="AW291">
        <f t="shared" si="111"/>
        <v>24.671670913696289</v>
      </c>
      <c r="AX291" s="8">
        <v>2</v>
      </c>
      <c r="AY291">
        <f t="shared" si="112"/>
        <v>4.644859790802002</v>
      </c>
      <c r="AZ291" s="8">
        <v>1</v>
      </c>
      <c r="BA291">
        <f t="shared" si="113"/>
        <v>9.2897195816040039</v>
      </c>
      <c r="BB291" s="8">
        <v>24.879072189331055</v>
      </c>
      <c r="BC291" s="8">
        <v>24.671670913696289</v>
      </c>
      <c r="BD291" s="8">
        <v>25.139198303222656</v>
      </c>
      <c r="BE291" s="8">
        <v>151.31761169433594</v>
      </c>
      <c r="BF291" s="8">
        <v>144.37202453613281</v>
      </c>
      <c r="BG291" s="8">
        <v>15.483037948608398</v>
      </c>
      <c r="BH291" s="8">
        <v>18.334220886230469</v>
      </c>
      <c r="BI291" s="8">
        <v>49.694801330566406</v>
      </c>
      <c r="BJ291" s="8">
        <v>58.846042633056641</v>
      </c>
      <c r="BK291" s="8">
        <v>350.39144897460938</v>
      </c>
      <c r="BL291" s="8">
        <v>1799.6092529296875</v>
      </c>
      <c r="BM291" s="8">
        <v>52.814361572265625</v>
      </c>
      <c r="BN291" s="8">
        <v>101.32237243652344</v>
      </c>
      <c r="BO291" s="8">
        <v>-0.60296630859375</v>
      </c>
      <c r="BP291" s="8">
        <v>-0.92882877588272095</v>
      </c>
      <c r="BQ291" s="8">
        <v>0.25</v>
      </c>
      <c r="BR291" s="8">
        <v>-1.355140209197998</v>
      </c>
      <c r="BS291" s="8">
        <v>7.355140209197998</v>
      </c>
      <c r="BT291" s="8">
        <v>1</v>
      </c>
      <c r="BU291" s="8">
        <v>0</v>
      </c>
      <c r="BV291" s="8">
        <v>0.15999999642372131</v>
      </c>
      <c r="BW291" s="8">
        <v>111115</v>
      </c>
      <c r="BX291">
        <f t="shared" si="114"/>
        <v>1.7519572448730467</v>
      </c>
      <c r="BY291">
        <f t="shared" si="115"/>
        <v>5.0884432464732912E-3</v>
      </c>
      <c r="BZ291">
        <f t="shared" si="116"/>
        <v>297.82167091369627</v>
      </c>
      <c r="CA291">
        <f t="shared" si="117"/>
        <v>298.02907218933103</v>
      </c>
      <c r="CB291">
        <f t="shared" si="118"/>
        <v>287.93747403284578</v>
      </c>
      <c r="CC291">
        <f t="shared" si="119"/>
        <v>0.24273153743445783</v>
      </c>
      <c r="CD291">
        <f t="shared" si="120"/>
        <v>3.1179661964263072</v>
      </c>
      <c r="CE291">
        <f t="shared" si="121"/>
        <v>30.772731840439825</v>
      </c>
      <c r="CF291">
        <f t="shared" si="122"/>
        <v>12.438510954209356</v>
      </c>
      <c r="CG291">
        <f t="shared" si="123"/>
        <v>24.775371551513672</v>
      </c>
      <c r="CH291">
        <f t="shared" si="124"/>
        <v>3.1373432431174044</v>
      </c>
      <c r="CI291">
        <f t="shared" si="125"/>
        <v>0.39904328530700228</v>
      </c>
      <c r="CJ291">
        <f t="shared" si="126"/>
        <v>1.8576667569681304</v>
      </c>
      <c r="CK291">
        <f t="shared" si="127"/>
        <v>1.279676486149274</v>
      </c>
      <c r="CL291">
        <f t="shared" si="128"/>
        <v>0.25095163791334096</v>
      </c>
      <c r="CM291">
        <f t="shared" si="129"/>
        <v>9.7644141399006923</v>
      </c>
      <c r="CN291">
        <f t="shared" si="130"/>
        <v>0.66751002750849409</v>
      </c>
      <c r="CO291">
        <f t="shared" si="131"/>
        <v>60.341976218045133</v>
      </c>
      <c r="CP291">
        <f t="shared" si="132"/>
        <v>142.71045092630985</v>
      </c>
      <c r="CQ291">
        <f t="shared" si="133"/>
        <v>4.8345067721508032E-2</v>
      </c>
      <c r="CR291">
        <f t="shared" si="134"/>
        <v>0</v>
      </c>
      <c r="CS291">
        <f t="shared" si="135"/>
        <v>1529.6678649902342</v>
      </c>
      <c r="CT291">
        <f t="shared" si="136"/>
        <v>0</v>
      </c>
      <c r="CU291" t="e">
        <f t="shared" si="137"/>
        <v>#DIV/0!</v>
      </c>
      <c r="CV291" t="e">
        <f t="shared" si="138"/>
        <v>#DIV/0!</v>
      </c>
    </row>
    <row r="292" spans="1:100" s="25" customFormat="1" hidden="1" x14ac:dyDescent="0.3">
      <c r="A292" s="4" t="str">
        <f>VLOOKUP(B292,ListCodeMtrx!A$1:B$91,2,TRUE)</f>
        <v>M29</v>
      </c>
      <c r="B292">
        <v>29</v>
      </c>
      <c r="C292" s="10">
        <v>29</v>
      </c>
      <c r="D292" s="10">
        <v>1</v>
      </c>
      <c r="E292" s="10">
        <v>6</v>
      </c>
      <c r="F292" s="1">
        <v>72</v>
      </c>
      <c r="G292" s="3">
        <v>41316</v>
      </c>
      <c r="H292" s="11">
        <v>1</v>
      </c>
      <c r="I292" s="11">
        <v>171.3487344838129</v>
      </c>
      <c r="J292" s="11">
        <v>2.433515653647337</v>
      </c>
      <c r="K292" s="11">
        <v>164.93322149108837</v>
      </c>
      <c r="L292" s="11">
        <v>243.34328764105655</v>
      </c>
      <c r="M292" s="1">
        <v>41.8</v>
      </c>
      <c r="N292" s="8">
        <v>36</v>
      </c>
      <c r="O292" s="8" t="s">
        <v>477</v>
      </c>
      <c r="P292" s="12">
        <v>0.16111111111111112</v>
      </c>
      <c r="Q292" s="12">
        <f t="shared" si="139"/>
        <v>0.48491898148148149</v>
      </c>
      <c r="R292" s="8">
        <v>7906</v>
      </c>
      <c r="S292" s="8">
        <v>0</v>
      </c>
      <c r="T292" s="13" t="s">
        <v>192</v>
      </c>
      <c r="U292" s="14">
        <f t="shared" si="97"/>
        <v>32.38442671327995</v>
      </c>
      <c r="V292" s="14">
        <f t="shared" si="98"/>
        <v>0.41198905287512722</v>
      </c>
      <c r="W292" s="14">
        <f t="shared" si="99"/>
        <v>243.59614866096797</v>
      </c>
      <c r="X292" s="15">
        <v>24.582565307617188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t="e">
        <f t="shared" si="100"/>
        <v>#DIV/0!</v>
      </c>
      <c r="AG292" t="e">
        <f t="shared" si="101"/>
        <v>#DIV/0!</v>
      </c>
      <c r="AH292" t="e">
        <f t="shared" si="102"/>
        <v>#DIV/0!</v>
      </c>
      <c r="AI292" s="8">
        <v>-1</v>
      </c>
      <c r="AJ292" s="8">
        <v>0.85</v>
      </c>
      <c r="AK292" s="8">
        <v>0.85</v>
      </c>
      <c r="AL292" s="8">
        <v>9.8076972961425781</v>
      </c>
      <c r="AM292">
        <f t="shared" si="103"/>
        <v>0.84999999999999987</v>
      </c>
      <c r="AN292">
        <f t="shared" si="104"/>
        <v>2.1830374369017358E-2</v>
      </c>
      <c r="AO292" t="e">
        <f t="shared" si="105"/>
        <v>#DIV/0!</v>
      </c>
      <c r="AP292" t="e">
        <f t="shared" si="106"/>
        <v>#DIV/0!</v>
      </c>
      <c r="AQ292" t="e">
        <f t="shared" si="107"/>
        <v>#DIV/0!</v>
      </c>
      <c r="AR292" s="8">
        <v>1800.3941650390625</v>
      </c>
      <c r="AS292" s="8">
        <v>0.5</v>
      </c>
      <c r="AT292" t="e">
        <f t="shared" si="108"/>
        <v>#DIV/0!</v>
      </c>
      <c r="AU292">
        <f t="shared" si="109"/>
        <v>5.0503346934032729</v>
      </c>
      <c r="AV292">
        <f t="shared" si="110"/>
        <v>1.2654282147462295</v>
      </c>
      <c r="AW292">
        <f t="shared" si="111"/>
        <v>24.582565307617188</v>
      </c>
      <c r="AX292" s="8">
        <v>2</v>
      </c>
      <c r="AY292">
        <f t="shared" si="112"/>
        <v>4.644859790802002</v>
      </c>
      <c r="AZ292" s="8">
        <v>1</v>
      </c>
      <c r="BA292">
        <f t="shared" si="113"/>
        <v>9.2897195816040039</v>
      </c>
      <c r="BB292" s="8">
        <v>24.864246368408203</v>
      </c>
      <c r="BC292" s="8">
        <v>24.582565307617188</v>
      </c>
      <c r="BD292" s="8">
        <v>25.137788772583008</v>
      </c>
      <c r="BE292" s="8">
        <v>400.06842041015625</v>
      </c>
      <c r="BF292" s="8">
        <v>380.49282836914063</v>
      </c>
      <c r="BG292" s="8">
        <v>15.291964530944824</v>
      </c>
      <c r="BH292" s="8">
        <v>18.121545791625977</v>
      </c>
      <c r="BI292" s="8">
        <v>49.121059417724609</v>
      </c>
      <c r="BJ292" s="8">
        <v>58.210277557373047</v>
      </c>
      <c r="BK292" s="8">
        <v>350.49813842773437</v>
      </c>
      <c r="BL292" s="8">
        <v>1799.13525390625</v>
      </c>
      <c r="BM292" s="8">
        <v>68.835159301757813</v>
      </c>
      <c r="BN292" s="8">
        <v>101.31430053710937</v>
      </c>
      <c r="BO292" s="8">
        <v>-5.12689208984375</v>
      </c>
      <c r="BP292" s="8">
        <v>-0.85705143213272095</v>
      </c>
      <c r="BQ292" s="8">
        <v>0.25</v>
      </c>
      <c r="BR292" s="8">
        <v>-1.355140209197998</v>
      </c>
      <c r="BS292" s="8">
        <v>7.355140209197998</v>
      </c>
      <c r="BT292" s="8">
        <v>1</v>
      </c>
      <c r="BU292" s="8">
        <v>0</v>
      </c>
      <c r="BV292" s="8">
        <v>0.15999999642372131</v>
      </c>
      <c r="BW292" s="8">
        <v>111115</v>
      </c>
      <c r="BX292">
        <f t="shared" si="114"/>
        <v>1.7524906921386718</v>
      </c>
      <c r="BY292">
        <f t="shared" si="115"/>
        <v>5.0503346934032732E-3</v>
      </c>
      <c r="BZ292">
        <f t="shared" si="116"/>
        <v>297.73256530761716</v>
      </c>
      <c r="CA292">
        <f t="shared" si="117"/>
        <v>298.01424636840818</v>
      </c>
      <c r="CB292">
        <f t="shared" si="118"/>
        <v>287.86163419079094</v>
      </c>
      <c r="CC292">
        <f t="shared" si="119"/>
        <v>0.25176324740647615</v>
      </c>
      <c r="CD292">
        <f t="shared" si="120"/>
        <v>3.1013999512760133</v>
      </c>
      <c r="CE292">
        <f t="shared" si="121"/>
        <v>30.611670167332729</v>
      </c>
      <c r="CF292">
        <f t="shared" si="122"/>
        <v>12.490124375706753</v>
      </c>
      <c r="CG292">
        <f t="shared" si="123"/>
        <v>24.723405838012695</v>
      </c>
      <c r="CH292">
        <f t="shared" si="124"/>
        <v>3.127620042366773</v>
      </c>
      <c r="CI292">
        <f t="shared" si="125"/>
        <v>0.39449368313317074</v>
      </c>
      <c r="CJ292">
        <f t="shared" si="126"/>
        <v>1.8359717365297838</v>
      </c>
      <c r="CK292">
        <f t="shared" si="127"/>
        <v>1.2916483058369892</v>
      </c>
      <c r="CL292">
        <f t="shared" si="128"/>
        <v>0.24807289623026119</v>
      </c>
      <c r="CM292">
        <f t="shared" si="129"/>
        <v>24.679773415119683</v>
      </c>
      <c r="CN292">
        <f t="shared" si="130"/>
        <v>0.64021219455058853</v>
      </c>
      <c r="CO292">
        <f t="shared" si="131"/>
        <v>59.955077381584744</v>
      </c>
      <c r="CP292">
        <f t="shared" si="132"/>
        <v>375.78666090317074</v>
      </c>
      <c r="CQ292">
        <f t="shared" si="133"/>
        <v>5.1667901273729777E-2</v>
      </c>
      <c r="CR292">
        <f t="shared" si="134"/>
        <v>0</v>
      </c>
      <c r="CS292">
        <f t="shared" si="135"/>
        <v>1529.2649658203122</v>
      </c>
      <c r="CT292">
        <f t="shared" si="136"/>
        <v>0</v>
      </c>
      <c r="CU292" t="e">
        <f t="shared" si="137"/>
        <v>#DIV/0!</v>
      </c>
      <c r="CV292" t="e">
        <f t="shared" si="138"/>
        <v>#DIV/0!</v>
      </c>
    </row>
    <row r="293" spans="1:100" s="25" customFormat="1" x14ac:dyDescent="0.3">
      <c r="A293" s="4" t="str">
        <f>VLOOKUP(B293,ListCodeMtrx!A$1:B$91,2,TRUE)</f>
        <v>M29</v>
      </c>
      <c r="B293">
        <v>29</v>
      </c>
      <c r="C293" s="10">
        <v>29</v>
      </c>
      <c r="D293" s="10">
        <v>1</v>
      </c>
      <c r="E293" s="10">
        <v>6</v>
      </c>
      <c r="F293" s="1">
        <v>72</v>
      </c>
      <c r="G293" s="3">
        <v>41316</v>
      </c>
      <c r="H293" s="11">
        <v>1</v>
      </c>
      <c r="I293" s="11">
        <v>171.3487344838129</v>
      </c>
      <c r="J293" s="11">
        <v>2.433515653647337</v>
      </c>
      <c r="K293" s="11">
        <v>164.93322149108837</v>
      </c>
      <c r="L293" s="11">
        <v>243.34328764105655</v>
      </c>
      <c r="M293" s="1">
        <v>41.8</v>
      </c>
      <c r="N293" s="8">
        <v>37</v>
      </c>
      <c r="O293" s="8" t="s">
        <v>478</v>
      </c>
      <c r="P293" s="12">
        <v>0.16111111111111112</v>
      </c>
      <c r="Q293" s="12">
        <f t="shared" si="139"/>
        <v>0.48666666666666669</v>
      </c>
      <c r="R293" s="8">
        <v>8057</v>
      </c>
      <c r="S293" s="8">
        <v>0</v>
      </c>
      <c r="T293" s="13">
        <v>800</v>
      </c>
      <c r="U293" s="14">
        <f t="shared" si="97"/>
        <v>47.805064677674935</v>
      </c>
      <c r="V293" s="14">
        <f t="shared" si="98"/>
        <v>0.3982037633414664</v>
      </c>
      <c r="W293" s="14">
        <f t="shared" si="99"/>
        <v>558.78463688819386</v>
      </c>
      <c r="X293" s="15">
        <v>24.449251174926758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t="e">
        <f t="shared" si="100"/>
        <v>#DIV/0!</v>
      </c>
      <c r="AG293" t="e">
        <f t="shared" si="101"/>
        <v>#DIV/0!</v>
      </c>
      <c r="AH293" t="e">
        <f t="shared" si="102"/>
        <v>#DIV/0!</v>
      </c>
      <c r="AI293" s="8">
        <v>-1</v>
      </c>
      <c r="AJ293" s="8">
        <v>0.85</v>
      </c>
      <c r="AK293" s="8">
        <v>0.85</v>
      </c>
      <c r="AL293" s="8">
        <v>9.8076972961425781</v>
      </c>
      <c r="AM293">
        <f t="shared" si="103"/>
        <v>0.84999999999999987</v>
      </c>
      <c r="AN293">
        <f t="shared" si="104"/>
        <v>3.1891305976729054E-2</v>
      </c>
      <c r="AO293" t="e">
        <f t="shared" si="105"/>
        <v>#DIV/0!</v>
      </c>
      <c r="AP293" t="e">
        <f t="shared" si="106"/>
        <v>#DIV/0!</v>
      </c>
      <c r="AQ293" t="e">
        <f t="shared" si="107"/>
        <v>#DIV/0!</v>
      </c>
      <c r="AR293" s="8">
        <v>1800.3941650390625</v>
      </c>
      <c r="AS293" s="8">
        <v>0.5</v>
      </c>
      <c r="AT293" t="e">
        <f t="shared" si="108"/>
        <v>#DIV/0!</v>
      </c>
      <c r="AU293">
        <f t="shared" si="109"/>
        <v>4.9258896230000353</v>
      </c>
      <c r="AV293">
        <f t="shared" si="110"/>
        <v>1.2755144956832734</v>
      </c>
      <c r="AW293">
        <f t="shared" si="111"/>
        <v>24.449251174926758</v>
      </c>
      <c r="AX293" s="8">
        <v>2</v>
      </c>
      <c r="AY293">
        <f t="shared" si="112"/>
        <v>4.644859790802002</v>
      </c>
      <c r="AZ293" s="8">
        <v>1</v>
      </c>
      <c r="BA293">
        <f t="shared" si="113"/>
        <v>9.2897195816040039</v>
      </c>
      <c r="BB293" s="8">
        <v>24.821296691894531</v>
      </c>
      <c r="BC293" s="8">
        <v>24.449251174926758</v>
      </c>
      <c r="BD293" s="8">
        <v>25.144248962402344</v>
      </c>
      <c r="BE293" s="8">
        <v>801.02032470703125</v>
      </c>
      <c r="BF293" s="8">
        <v>771.566162109375</v>
      </c>
      <c r="BG293" s="8">
        <v>15.017678260803223</v>
      </c>
      <c r="BH293" s="8">
        <v>17.779163360595703</v>
      </c>
      <c r="BI293" s="8">
        <v>48.362751007080078</v>
      </c>
      <c r="BJ293" s="8">
        <v>57.255809783935547</v>
      </c>
      <c r="BK293" s="8">
        <v>350.41372680664062</v>
      </c>
      <c r="BL293" s="8">
        <v>1800.4193115234375</v>
      </c>
      <c r="BM293" s="8">
        <v>76.007102966308594</v>
      </c>
      <c r="BN293" s="8">
        <v>101.31206512451172</v>
      </c>
      <c r="BO293" s="8">
        <v>-15.97845458984375</v>
      </c>
      <c r="BP293" s="8">
        <v>-0.76094585657119751</v>
      </c>
      <c r="BQ293" s="8">
        <v>0.25</v>
      </c>
      <c r="BR293" s="8">
        <v>-1.355140209197998</v>
      </c>
      <c r="BS293" s="8">
        <v>7.355140209197998</v>
      </c>
      <c r="BT293" s="8">
        <v>1</v>
      </c>
      <c r="BU293" s="8">
        <v>0</v>
      </c>
      <c r="BV293" s="8">
        <v>0.15999999642372131</v>
      </c>
      <c r="BW293" s="8">
        <v>111115</v>
      </c>
      <c r="BX293">
        <f t="shared" si="114"/>
        <v>1.752068634033203</v>
      </c>
      <c r="BY293">
        <f t="shared" si="115"/>
        <v>4.9258896230000354E-3</v>
      </c>
      <c r="BZ293">
        <f t="shared" si="116"/>
        <v>297.59925117492674</v>
      </c>
      <c r="CA293">
        <f t="shared" si="117"/>
        <v>297.97129669189451</v>
      </c>
      <c r="CB293">
        <f t="shared" si="118"/>
        <v>288.06708340494879</v>
      </c>
      <c r="CC293">
        <f t="shared" si="119"/>
        <v>0.27652745917472188</v>
      </c>
      <c r="CD293">
        <f t="shared" si="120"/>
        <v>3.0767582519312779</v>
      </c>
      <c r="CE293">
        <f t="shared" si="121"/>
        <v>30.369119888632873</v>
      </c>
      <c r="CF293">
        <f t="shared" si="122"/>
        <v>12.58995652803717</v>
      </c>
      <c r="CG293">
        <f t="shared" si="123"/>
        <v>24.635273933410645</v>
      </c>
      <c r="CH293">
        <f t="shared" si="124"/>
        <v>3.1111900595327198</v>
      </c>
      <c r="CI293">
        <f t="shared" si="125"/>
        <v>0.38183635089470752</v>
      </c>
      <c r="CJ293">
        <f t="shared" si="126"/>
        <v>1.8012437562480046</v>
      </c>
      <c r="CK293">
        <f t="shared" si="127"/>
        <v>1.3099463032847152</v>
      </c>
      <c r="CL293">
        <f t="shared" si="128"/>
        <v>0.24006616750417026</v>
      </c>
      <c r="CM293">
        <f t="shared" si="129"/>
        <v>56.611625522993329</v>
      </c>
      <c r="CN293">
        <f t="shared" si="130"/>
        <v>0.72422128435562749</v>
      </c>
      <c r="CO293">
        <f t="shared" si="131"/>
        <v>59.266933149431964</v>
      </c>
      <c r="CP293">
        <f t="shared" si="132"/>
        <v>764.61903773732604</v>
      </c>
      <c r="CQ293">
        <f t="shared" si="133"/>
        <v>3.7054525621546937E-2</v>
      </c>
      <c r="CR293">
        <f t="shared" si="134"/>
        <v>0</v>
      </c>
      <c r="CS293">
        <f t="shared" si="135"/>
        <v>1530.3564147949216</v>
      </c>
      <c r="CT293">
        <f t="shared" si="136"/>
        <v>0</v>
      </c>
      <c r="CU293" t="e">
        <f t="shared" si="137"/>
        <v>#DIV/0!</v>
      </c>
      <c r="CV293" t="e">
        <f t="shared" si="138"/>
        <v>#DIV/0!</v>
      </c>
    </row>
    <row r="294" spans="1:100" s="25" customFormat="1" x14ac:dyDescent="0.3">
      <c r="A294" s="4" t="str">
        <f>VLOOKUP(B294,ListCodeMtrx!A$1:B$91,2,TRUE)</f>
        <v>M29</v>
      </c>
      <c r="B294" s="5">
        <v>29</v>
      </c>
      <c r="C294" s="10">
        <v>29</v>
      </c>
      <c r="D294" s="10">
        <v>1</v>
      </c>
      <c r="E294" s="10">
        <v>6</v>
      </c>
      <c r="F294" s="1">
        <v>72</v>
      </c>
      <c r="G294" s="17">
        <v>41316</v>
      </c>
      <c r="H294" s="11">
        <v>1</v>
      </c>
      <c r="I294" s="11">
        <v>171.3487344838129</v>
      </c>
      <c r="J294" s="11">
        <v>2.433515653647337</v>
      </c>
      <c r="K294" s="11">
        <v>164.93322149108837</v>
      </c>
      <c r="L294" s="11">
        <v>243.34328764105655</v>
      </c>
      <c r="M294" s="1">
        <v>41.8</v>
      </c>
      <c r="N294" s="19">
        <v>38</v>
      </c>
      <c r="O294" s="19" t="s">
        <v>479</v>
      </c>
      <c r="P294" s="12">
        <v>0.16111111111111112</v>
      </c>
      <c r="Q294" s="12">
        <f t="shared" si="139"/>
        <v>0.48868055555555556</v>
      </c>
      <c r="R294" s="19">
        <v>8222</v>
      </c>
      <c r="S294" s="19">
        <v>0</v>
      </c>
      <c r="T294" s="21">
        <v>400</v>
      </c>
      <c r="U294" s="5">
        <f t="shared" si="97"/>
        <v>31.364274770045487</v>
      </c>
      <c r="V294" s="5">
        <f t="shared" si="98"/>
        <v>0.3907899071009121</v>
      </c>
      <c r="W294" s="5">
        <f t="shared" si="99"/>
        <v>241.17915248518227</v>
      </c>
      <c r="X294" s="5">
        <v>24.480609893798828</v>
      </c>
      <c r="Y294" s="19">
        <v>6</v>
      </c>
      <c r="Z294" s="19">
        <v>6</v>
      </c>
      <c r="AA294" s="19">
        <v>0</v>
      </c>
      <c r="AB294" s="19">
        <v>0</v>
      </c>
      <c r="AC294" s="19">
        <v>297.627685546875</v>
      </c>
      <c r="AD294" s="19">
        <v>604.56689453125</v>
      </c>
      <c r="AE294" s="19">
        <v>410.115966796875</v>
      </c>
      <c r="AF294" s="5" t="e">
        <f t="shared" si="100"/>
        <v>#DIV/0!</v>
      </c>
      <c r="AG294" s="5">
        <f t="shared" si="101"/>
        <v>0.50770098687318932</v>
      </c>
      <c r="AH294" s="5">
        <f t="shared" si="102"/>
        <v>0.32163674440880891</v>
      </c>
      <c r="AI294" s="19">
        <v>-1</v>
      </c>
      <c r="AJ294" s="19">
        <v>0.85</v>
      </c>
      <c r="AK294" s="19">
        <v>0.85</v>
      </c>
      <c r="AL294" s="19">
        <v>9.8076972961425781</v>
      </c>
      <c r="AM294" s="5">
        <f t="shared" si="103"/>
        <v>0.84999999999999987</v>
      </c>
      <c r="AN294" s="5">
        <f t="shared" si="104"/>
        <v>2.1141153451919373E-2</v>
      </c>
      <c r="AO294" s="5">
        <f t="shared" si="105"/>
        <v>0.63351609062195013</v>
      </c>
      <c r="AP294" s="5">
        <f t="shared" si="106"/>
        <v>2.0312858107282277</v>
      </c>
      <c r="AQ294" s="5">
        <f t="shared" si="107"/>
        <v>-1</v>
      </c>
      <c r="AR294" s="19">
        <v>1801.0189208984375</v>
      </c>
      <c r="AS294" s="19">
        <v>0.5</v>
      </c>
      <c r="AT294" s="5">
        <f t="shared" si="108"/>
        <v>246.19139149298675</v>
      </c>
      <c r="AU294" s="5">
        <f t="shared" si="109"/>
        <v>4.9711372812862136</v>
      </c>
      <c r="AV294" s="5">
        <f t="shared" si="110"/>
        <v>1.3107744855530994</v>
      </c>
      <c r="AW294" s="5">
        <f t="shared" si="111"/>
        <v>24.480609893798828</v>
      </c>
      <c r="AX294" s="19">
        <v>2</v>
      </c>
      <c r="AY294" s="5">
        <f t="shared" si="112"/>
        <v>4.644859790802002</v>
      </c>
      <c r="AZ294" s="19">
        <v>1</v>
      </c>
      <c r="BA294" s="5">
        <f t="shared" si="113"/>
        <v>9.2897195816040039</v>
      </c>
      <c r="BB294" s="19">
        <v>24.803285598754883</v>
      </c>
      <c r="BC294" s="19">
        <v>24.480609893798828</v>
      </c>
      <c r="BD294" s="19">
        <v>25.139520645141602</v>
      </c>
      <c r="BE294" s="19">
        <v>399.7578125</v>
      </c>
      <c r="BF294" s="19">
        <v>380.77581787109375</v>
      </c>
      <c r="BG294" s="19">
        <v>14.700860977172852</v>
      </c>
      <c r="BH294" s="19">
        <v>17.48858642578125</v>
      </c>
      <c r="BI294" s="19">
        <v>47.392337799072266</v>
      </c>
      <c r="BJ294" s="19">
        <v>56.379352569580078</v>
      </c>
      <c r="BK294" s="19">
        <v>350.407470703125</v>
      </c>
      <c r="BL294" s="19">
        <v>1801.0189208984375</v>
      </c>
      <c r="BM294" s="19">
        <v>54.116767883300781</v>
      </c>
      <c r="BN294" s="19">
        <v>101.30976867675781</v>
      </c>
      <c r="BO294" s="19">
        <v>-5.1373291015625</v>
      </c>
      <c r="BP294" s="19">
        <v>-0.8167148232460022</v>
      </c>
      <c r="BQ294" s="19">
        <v>0.5</v>
      </c>
      <c r="BR294" s="19">
        <v>-1.355140209197998</v>
      </c>
      <c r="BS294" s="19">
        <v>7.355140209197998</v>
      </c>
      <c r="BT294" s="19">
        <v>1</v>
      </c>
      <c r="BU294" s="19">
        <v>0</v>
      </c>
      <c r="BV294" s="19">
        <v>0.15999999642372131</v>
      </c>
      <c r="BW294" s="19">
        <v>111115</v>
      </c>
      <c r="BX294" s="5">
        <f t="shared" si="114"/>
        <v>1.7520373535156248</v>
      </c>
      <c r="BY294" s="5">
        <f t="shared" si="115"/>
        <v>4.9711372812862135E-3</v>
      </c>
      <c r="BZ294" s="5">
        <f t="shared" si="116"/>
        <v>297.63060989379881</v>
      </c>
      <c r="CA294" s="5">
        <f t="shared" si="117"/>
        <v>297.95328559875486</v>
      </c>
      <c r="CB294" s="5">
        <f t="shared" si="118"/>
        <v>288.16302090280442</v>
      </c>
      <c r="CC294" s="5">
        <f t="shared" si="119"/>
        <v>0.26745838630195545</v>
      </c>
      <c r="CD294" s="5">
        <f t="shared" si="120"/>
        <v>3.0825391308324845</v>
      </c>
      <c r="CE294" s="5">
        <f t="shared" si="121"/>
        <v>30.426869699680516</v>
      </c>
      <c r="CF294" s="5">
        <f t="shared" si="122"/>
        <v>12.938283273899266</v>
      </c>
      <c r="CG294" s="5">
        <f t="shared" si="123"/>
        <v>24.641947746276855</v>
      </c>
      <c r="CH294" s="5">
        <f t="shared" si="124"/>
        <v>3.1124315790804258</v>
      </c>
      <c r="CI294" s="5">
        <f t="shared" si="125"/>
        <v>0.37501421351059777</v>
      </c>
      <c r="CJ294" s="5">
        <f t="shared" si="126"/>
        <v>1.7717646452793852</v>
      </c>
      <c r="CK294" s="5">
        <f t="shared" si="127"/>
        <v>1.3406669338010406</v>
      </c>
      <c r="CL294" s="5">
        <f t="shared" si="128"/>
        <v>0.23575195330974258</v>
      </c>
      <c r="CM294" s="5">
        <f t="shared" si="129"/>
        <v>24.433804147930314</v>
      </c>
      <c r="CN294" s="5">
        <f t="shared" si="130"/>
        <v>0.63338883712103289</v>
      </c>
      <c r="CO294" s="5">
        <f t="shared" si="131"/>
        <v>58.192409045610759</v>
      </c>
      <c r="CP294" s="5">
        <f t="shared" si="132"/>
        <v>376.2179008567407</v>
      </c>
      <c r="CQ294" s="5">
        <f t="shared" si="133"/>
        <v>4.851344666697336E-2</v>
      </c>
      <c r="CR294" s="5">
        <f t="shared" si="134"/>
        <v>0</v>
      </c>
      <c r="CS294" s="5">
        <f t="shared" si="135"/>
        <v>1530.8660827636716</v>
      </c>
      <c r="CT294" s="5">
        <f t="shared" si="136"/>
        <v>306.939208984375</v>
      </c>
      <c r="CU294" s="5">
        <f t="shared" si="137"/>
        <v>0.32163674440880891</v>
      </c>
      <c r="CV294" s="5" t="e">
        <f t="shared" si="138"/>
        <v>#DIV/0!</v>
      </c>
    </row>
    <row r="295" spans="1:100" s="25" customFormat="1" hidden="1" x14ac:dyDescent="0.3">
      <c r="A295" s="4" t="str">
        <f>VLOOKUP(B295,ListCodeMtrx!A$1:B$91,2,TRUE)</f>
        <v>M23</v>
      </c>
      <c r="B295">
        <v>23</v>
      </c>
      <c r="C295" s="10">
        <v>23</v>
      </c>
      <c r="D295" s="10">
        <v>1</v>
      </c>
      <c r="E295" s="10">
        <v>5</v>
      </c>
      <c r="F295" s="1">
        <v>72</v>
      </c>
      <c r="G295" s="3">
        <v>41316</v>
      </c>
      <c r="H295" s="11">
        <v>1</v>
      </c>
      <c r="I295" s="11">
        <v>189.55791632517514</v>
      </c>
      <c r="J295" s="11">
        <v>2.443545328664595</v>
      </c>
      <c r="K295" s="11">
        <v>193.11553602497042</v>
      </c>
      <c r="L295" s="11">
        <v>275.4853625776052</v>
      </c>
      <c r="M295" s="1">
        <v>46.2</v>
      </c>
      <c r="N295" s="8">
        <v>39</v>
      </c>
      <c r="O295" s="8" t="s">
        <v>480</v>
      </c>
      <c r="P295" s="12">
        <v>0.16111111111111112</v>
      </c>
      <c r="Q295" s="12">
        <f t="shared" si="139"/>
        <v>0.49321759259259257</v>
      </c>
      <c r="R295" s="8">
        <v>8623</v>
      </c>
      <c r="S295" s="8">
        <v>0</v>
      </c>
      <c r="T295" s="13" t="s">
        <v>747</v>
      </c>
      <c r="U295">
        <f t="shared" si="97"/>
        <v>35.273036872762823</v>
      </c>
      <c r="V295">
        <f t="shared" si="98"/>
        <v>0.45889815450278226</v>
      </c>
      <c r="W295">
        <f t="shared" si="99"/>
        <v>243.84137180061637</v>
      </c>
      <c r="X295">
        <v>24.903186798095703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t="e">
        <f t="shared" si="100"/>
        <v>#DIV/0!</v>
      </c>
      <c r="AG295" t="e">
        <f t="shared" si="101"/>
        <v>#DIV/0!</v>
      </c>
      <c r="AH295" t="e">
        <f t="shared" si="102"/>
        <v>#DIV/0!</v>
      </c>
      <c r="AI295" s="8">
        <v>-1</v>
      </c>
      <c r="AJ295" s="8">
        <v>0.85</v>
      </c>
      <c r="AK295" s="8">
        <v>0.85</v>
      </c>
      <c r="AL295" s="8">
        <v>9.7839221954345703</v>
      </c>
      <c r="AM295">
        <f t="shared" si="103"/>
        <v>0.84999999999999987</v>
      </c>
      <c r="AN295">
        <f t="shared" si="104"/>
        <v>2.3684458403497147E-2</v>
      </c>
      <c r="AO295" t="e">
        <f t="shared" si="105"/>
        <v>#DIV/0!</v>
      </c>
      <c r="AP295" t="e">
        <f t="shared" si="106"/>
        <v>#DIV/0!</v>
      </c>
      <c r="AQ295" t="e">
        <f t="shared" si="107"/>
        <v>#DIV/0!</v>
      </c>
      <c r="AR295" s="8">
        <v>1801.0189208984375</v>
      </c>
      <c r="AS295" s="8">
        <v>0.5</v>
      </c>
      <c r="AT295" t="e">
        <f t="shared" si="108"/>
        <v>#DIV/0!</v>
      </c>
      <c r="AU295">
        <f t="shared" si="109"/>
        <v>5.6940062179058417</v>
      </c>
      <c r="AV295">
        <f t="shared" si="110"/>
        <v>1.2863552799859681</v>
      </c>
      <c r="AW295">
        <f t="shared" si="111"/>
        <v>24.903186798095703</v>
      </c>
      <c r="AX295" s="8">
        <v>2</v>
      </c>
      <c r="AY295">
        <f t="shared" si="112"/>
        <v>4.644859790802002</v>
      </c>
      <c r="AZ295" s="8">
        <v>1</v>
      </c>
      <c r="BA295">
        <f t="shared" si="113"/>
        <v>9.2897195816040039</v>
      </c>
      <c r="BB295" s="8">
        <v>24.902196884155273</v>
      </c>
      <c r="BC295" s="8">
        <v>24.903186798095703</v>
      </c>
      <c r="BD295" s="8">
        <v>25.137426376342773</v>
      </c>
      <c r="BE295" s="8">
        <v>399.82815551757812</v>
      </c>
      <c r="BF295" s="8">
        <v>378.4652099609375</v>
      </c>
      <c r="BG295" s="8">
        <v>15.317950248718262</v>
      </c>
      <c r="BH295" s="8">
        <v>18.507791519165039</v>
      </c>
      <c r="BI295" s="8">
        <v>49.090915679931641</v>
      </c>
      <c r="BJ295" s="8">
        <v>59.313709259033203</v>
      </c>
      <c r="BK295" s="8">
        <v>350.40130615234375</v>
      </c>
      <c r="BL295" s="8">
        <v>1801.779052734375</v>
      </c>
      <c r="BM295" s="8">
        <v>861.438720703125</v>
      </c>
      <c r="BN295" s="8">
        <v>101.30953216552734</v>
      </c>
      <c r="BO295" s="8">
        <v>-4.78173828125</v>
      </c>
      <c r="BP295" s="8">
        <v>-0.8804507851600647</v>
      </c>
      <c r="BQ295" s="8">
        <v>0.25</v>
      </c>
      <c r="BR295" s="8">
        <v>-1.355140209197998</v>
      </c>
      <c r="BS295" s="8">
        <v>7.355140209197998</v>
      </c>
      <c r="BT295" s="8">
        <v>1</v>
      </c>
      <c r="BU295" s="8">
        <v>0</v>
      </c>
      <c r="BV295" s="8">
        <v>0.15999999642372131</v>
      </c>
      <c r="BW295" s="8">
        <v>111115</v>
      </c>
      <c r="BX295">
        <f t="shared" si="114"/>
        <v>1.7520065307617185</v>
      </c>
      <c r="BY295">
        <f t="shared" si="115"/>
        <v>5.6940062179058415E-3</v>
      </c>
      <c r="BZ295">
        <f t="shared" si="116"/>
        <v>298.05318679809568</v>
      </c>
      <c r="CA295">
        <f t="shared" si="117"/>
        <v>298.05219688415525</v>
      </c>
      <c r="CB295">
        <f t="shared" si="118"/>
        <v>288.28464199383598</v>
      </c>
      <c r="CC295">
        <f t="shared" si="119"/>
        <v>0.13688644183090443</v>
      </c>
      <c r="CD295">
        <f t="shared" si="120"/>
        <v>3.1613709802096928</v>
      </c>
      <c r="CE295">
        <f t="shared" si="121"/>
        <v>31.205069381274019</v>
      </c>
      <c r="CF295">
        <f t="shared" si="122"/>
        <v>12.697277862108979</v>
      </c>
      <c r="CG295">
        <f t="shared" si="123"/>
        <v>24.902691841125488</v>
      </c>
      <c r="CH295">
        <f t="shared" si="124"/>
        <v>3.1612776249314001</v>
      </c>
      <c r="CI295">
        <f t="shared" si="125"/>
        <v>0.4372963723930901</v>
      </c>
      <c r="CJ295">
        <f t="shared" si="126"/>
        <v>1.8750157002237247</v>
      </c>
      <c r="CK295">
        <f t="shared" si="127"/>
        <v>1.2862619247076754</v>
      </c>
      <c r="CL295">
        <f t="shared" si="128"/>
        <v>0.27517225888065899</v>
      </c>
      <c r="CM295">
        <f t="shared" si="129"/>
        <v>24.703455299720858</v>
      </c>
      <c r="CN295">
        <f t="shared" si="130"/>
        <v>0.64429005727047928</v>
      </c>
      <c r="CO295">
        <f t="shared" si="131"/>
        <v>60.237244439669226</v>
      </c>
      <c r="CP295">
        <f t="shared" si="132"/>
        <v>373.3392640849687</v>
      </c>
      <c r="CQ295">
        <f t="shared" si="133"/>
        <v>5.6912056904641711E-2</v>
      </c>
      <c r="CR295">
        <f t="shared" si="134"/>
        <v>0</v>
      </c>
      <c r="CS295">
        <f t="shared" si="135"/>
        <v>1531.5121948242186</v>
      </c>
      <c r="CT295">
        <f t="shared" si="136"/>
        <v>0</v>
      </c>
      <c r="CU295" t="e">
        <f t="shared" si="137"/>
        <v>#DIV/0!</v>
      </c>
      <c r="CV295" t="e">
        <f t="shared" si="138"/>
        <v>#DIV/0!</v>
      </c>
    </row>
    <row r="296" spans="1:100" x14ac:dyDescent="0.3">
      <c r="A296" s="4" t="str">
        <f>VLOOKUP(B296,ListCodeMtrx!A$1:B$91,2,TRUE)</f>
        <v>M23</v>
      </c>
      <c r="B296">
        <v>23</v>
      </c>
      <c r="C296" s="10">
        <v>23</v>
      </c>
      <c r="D296" s="10">
        <v>1</v>
      </c>
      <c r="E296" s="10">
        <v>5</v>
      </c>
      <c r="F296" s="1">
        <v>72</v>
      </c>
      <c r="G296" s="3">
        <v>41316</v>
      </c>
      <c r="H296" s="11">
        <v>1</v>
      </c>
      <c r="I296" s="11">
        <v>189.55791632517514</v>
      </c>
      <c r="J296" s="11">
        <v>2.443545328664595</v>
      </c>
      <c r="K296" s="11">
        <v>193.11553602497042</v>
      </c>
      <c r="L296" s="11">
        <v>275.4853625776052</v>
      </c>
      <c r="M296" s="1">
        <v>46.2</v>
      </c>
      <c r="N296" s="8">
        <v>40</v>
      </c>
      <c r="O296" s="8" t="s">
        <v>481</v>
      </c>
      <c r="P296" s="12">
        <v>0.16111111111111112</v>
      </c>
      <c r="Q296" s="12">
        <f t="shared" si="139"/>
        <v>0.49513888888888891</v>
      </c>
      <c r="R296" s="8">
        <v>8789</v>
      </c>
      <c r="S296" s="8">
        <v>0</v>
      </c>
      <c r="T296" s="13">
        <v>50</v>
      </c>
      <c r="U296" s="14">
        <f t="shared" si="97"/>
        <v>-0.60106283660238635</v>
      </c>
      <c r="V296" s="14">
        <f t="shared" si="98"/>
        <v>0.42491506039647753</v>
      </c>
      <c r="W296" s="14">
        <f t="shared" si="99"/>
        <v>49.896346312110389</v>
      </c>
      <c r="X296" s="15">
        <v>24.805797576904297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t="e">
        <f t="shared" si="100"/>
        <v>#DIV/0!</v>
      </c>
      <c r="AG296" t="e">
        <f t="shared" si="101"/>
        <v>#DIV/0!</v>
      </c>
      <c r="AH296" t="e">
        <f t="shared" si="102"/>
        <v>#DIV/0!</v>
      </c>
      <c r="AI296" s="8">
        <v>-1</v>
      </c>
      <c r="AJ296" s="8">
        <v>0.85</v>
      </c>
      <c r="AK296" s="8">
        <v>0.85</v>
      </c>
      <c r="AL296" s="8">
        <v>9.8076972961425781</v>
      </c>
      <c r="AM296">
        <f t="shared" si="103"/>
        <v>0.84999999999999987</v>
      </c>
      <c r="AN296">
        <f t="shared" si="104"/>
        <v>2.607087671833229E-4</v>
      </c>
      <c r="AO296" t="e">
        <f t="shared" si="105"/>
        <v>#DIV/0!</v>
      </c>
      <c r="AP296" t="e">
        <f t="shared" si="106"/>
        <v>#DIV/0!</v>
      </c>
      <c r="AQ296" t="e">
        <f t="shared" si="107"/>
        <v>#DIV/0!</v>
      </c>
      <c r="AR296" s="8">
        <v>1801.0189208984375</v>
      </c>
      <c r="AS296" s="8">
        <v>0.5</v>
      </c>
      <c r="AT296" t="e">
        <f t="shared" si="108"/>
        <v>#DIV/0!</v>
      </c>
      <c r="AU296">
        <f t="shared" si="109"/>
        <v>5.3649493816355962</v>
      </c>
      <c r="AV296">
        <f t="shared" si="110"/>
        <v>1.3047092376218643</v>
      </c>
      <c r="AW296">
        <f t="shared" si="111"/>
        <v>24.805797576904297</v>
      </c>
      <c r="AX296" s="8">
        <v>2</v>
      </c>
      <c r="AY296">
        <f t="shared" si="112"/>
        <v>4.644859790802002</v>
      </c>
      <c r="AZ296" s="8">
        <v>1</v>
      </c>
      <c r="BA296">
        <f t="shared" si="113"/>
        <v>9.2897195816040039</v>
      </c>
      <c r="BB296" s="8">
        <v>24.772771835327148</v>
      </c>
      <c r="BC296" s="8">
        <v>24.805797576904297</v>
      </c>
      <c r="BD296" s="8">
        <v>25.142004013061523</v>
      </c>
      <c r="BE296" s="8">
        <v>48.383720397949219</v>
      </c>
      <c r="BF296" s="8">
        <v>48.578048706054688</v>
      </c>
      <c r="BG296" s="8">
        <v>15.139525413513184</v>
      </c>
      <c r="BH296" s="8">
        <v>18.146312713623047</v>
      </c>
      <c r="BI296" s="8">
        <v>48.893928527832031</v>
      </c>
      <c r="BJ296" s="8">
        <v>58.604511260986328</v>
      </c>
      <c r="BK296" s="8">
        <v>350.38031005859375</v>
      </c>
      <c r="BL296" s="8">
        <v>1800.238037109375</v>
      </c>
      <c r="BM296" s="8">
        <v>2712.0986328125</v>
      </c>
      <c r="BN296" s="8">
        <v>101.30648803710937</v>
      </c>
      <c r="BO296" s="8">
        <v>0.60167312622070313</v>
      </c>
      <c r="BP296" s="8">
        <v>-0.94890934228897095</v>
      </c>
      <c r="BQ296" s="8">
        <v>0.25</v>
      </c>
      <c r="BR296" s="8">
        <v>-1.355140209197998</v>
      </c>
      <c r="BS296" s="8">
        <v>7.355140209197998</v>
      </c>
      <c r="BT296" s="8">
        <v>1</v>
      </c>
      <c r="BU296" s="8">
        <v>0</v>
      </c>
      <c r="BV296" s="8">
        <v>0.15999999642372131</v>
      </c>
      <c r="BW296" s="8">
        <v>111135</v>
      </c>
      <c r="BX296">
        <f t="shared" si="114"/>
        <v>1.7519015502929685</v>
      </c>
      <c r="BY296">
        <f t="shared" si="115"/>
        <v>5.3649493816355963E-3</v>
      </c>
      <c r="BZ296">
        <f t="shared" si="116"/>
        <v>297.95579757690427</v>
      </c>
      <c r="CA296">
        <f t="shared" si="117"/>
        <v>297.92277183532713</v>
      </c>
      <c r="CB296">
        <f t="shared" si="118"/>
        <v>288.03807949934708</v>
      </c>
      <c r="CC296">
        <f t="shared" si="119"/>
        <v>0.18808619414663022</v>
      </c>
      <c r="CD296">
        <f t="shared" si="120"/>
        <v>3.1430484494621633</v>
      </c>
      <c r="CE296">
        <f t="shared" si="121"/>
        <v>31.025144690741225</v>
      </c>
      <c r="CF296">
        <f t="shared" si="122"/>
        <v>12.878831977118178</v>
      </c>
      <c r="CG296">
        <f t="shared" si="123"/>
        <v>24.789284706115723</v>
      </c>
      <c r="CH296">
        <f t="shared" si="124"/>
        <v>3.1399509848510117</v>
      </c>
      <c r="CI296">
        <f t="shared" si="125"/>
        <v>0.40632940944763629</v>
      </c>
      <c r="CJ296">
        <f t="shared" si="126"/>
        <v>1.838339211840299</v>
      </c>
      <c r="CK296">
        <f t="shared" si="127"/>
        <v>1.3016117730107126</v>
      </c>
      <c r="CL296">
        <f t="shared" si="128"/>
        <v>0.25556275208644419</v>
      </c>
      <c r="CM296">
        <f t="shared" si="129"/>
        <v>5.0548236107632771</v>
      </c>
      <c r="CN296">
        <f t="shared" si="130"/>
        <v>1.0271377225139837</v>
      </c>
      <c r="CO296">
        <f t="shared" si="131"/>
        <v>59.30419075216804</v>
      </c>
      <c r="CP296">
        <f t="shared" si="132"/>
        <v>48.665396318895453</v>
      </c>
      <c r="CQ296">
        <f t="shared" si="133"/>
        <v>-7.3246182733884236E-3</v>
      </c>
      <c r="CR296">
        <f t="shared" si="134"/>
        <v>0</v>
      </c>
      <c r="CS296">
        <f t="shared" si="135"/>
        <v>1530.2023315429685</v>
      </c>
      <c r="CT296">
        <f t="shared" si="136"/>
        <v>0</v>
      </c>
      <c r="CU296" t="e">
        <f t="shared" si="137"/>
        <v>#DIV/0!</v>
      </c>
      <c r="CV296" t="e">
        <f t="shared" si="138"/>
        <v>#DIV/0!</v>
      </c>
    </row>
    <row r="297" spans="1:100" s="25" customFormat="1" x14ac:dyDescent="0.3">
      <c r="A297" s="4" t="str">
        <f>VLOOKUP(B297,ListCodeMtrx!A$1:B$91,2,TRUE)</f>
        <v>M23</v>
      </c>
      <c r="B297">
        <v>23</v>
      </c>
      <c r="C297" s="10">
        <v>23</v>
      </c>
      <c r="D297" s="10">
        <v>1</v>
      </c>
      <c r="E297" s="10">
        <v>5</v>
      </c>
      <c r="F297" s="1">
        <v>72</v>
      </c>
      <c r="G297" s="3">
        <v>41316</v>
      </c>
      <c r="H297" s="11">
        <v>1</v>
      </c>
      <c r="I297" s="11">
        <v>189.55791632517514</v>
      </c>
      <c r="J297" s="11">
        <v>2.443545328664595</v>
      </c>
      <c r="K297" s="11">
        <v>193.11553602497042</v>
      </c>
      <c r="L297" s="11">
        <v>275.4853625776052</v>
      </c>
      <c r="M297" s="1">
        <v>46.2</v>
      </c>
      <c r="N297" s="8">
        <v>41</v>
      </c>
      <c r="O297" s="8" t="s">
        <v>482</v>
      </c>
      <c r="P297" s="12">
        <v>0.16111111111111112</v>
      </c>
      <c r="Q297" s="12">
        <f t="shared" si="139"/>
        <v>0.49755787037037036</v>
      </c>
      <c r="R297" s="8">
        <v>8998</v>
      </c>
      <c r="S297" s="8">
        <v>0</v>
      </c>
      <c r="T297" s="13">
        <v>150</v>
      </c>
      <c r="U297" s="14">
        <f t="shared" si="97"/>
        <v>11.961257717437347</v>
      </c>
      <c r="V297" s="14">
        <f t="shared" si="98"/>
        <v>0.42099206325672472</v>
      </c>
      <c r="W297" s="14">
        <f t="shared" si="99"/>
        <v>93.424572491812171</v>
      </c>
      <c r="X297" s="15">
        <v>25.524951934814453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t="e">
        <f t="shared" si="100"/>
        <v>#DIV/0!</v>
      </c>
      <c r="AG297" t="e">
        <f t="shared" si="101"/>
        <v>#DIV/0!</v>
      </c>
      <c r="AH297" t="e">
        <f t="shared" si="102"/>
        <v>#DIV/0!</v>
      </c>
      <c r="AI297" s="8">
        <v>-1</v>
      </c>
      <c r="AJ297" s="8">
        <v>0.85</v>
      </c>
      <c r="AK297" s="8">
        <v>0.85</v>
      </c>
      <c r="AL297" s="8">
        <v>10.018235206604004</v>
      </c>
      <c r="AM297">
        <f t="shared" si="103"/>
        <v>0.84999999999999987</v>
      </c>
      <c r="AN297">
        <f t="shared" si="104"/>
        <v>8.4791254167229553E-3</v>
      </c>
      <c r="AO297" t="e">
        <f t="shared" si="105"/>
        <v>#DIV/0!</v>
      </c>
      <c r="AP297" t="e">
        <f t="shared" si="106"/>
        <v>#DIV/0!</v>
      </c>
      <c r="AQ297" t="e">
        <f t="shared" si="107"/>
        <v>#DIV/0!</v>
      </c>
      <c r="AR297" s="8">
        <v>1801.0189208984375</v>
      </c>
      <c r="AS297" s="8">
        <v>0.5</v>
      </c>
      <c r="AT297" t="e">
        <f t="shared" si="108"/>
        <v>#DIV/0!</v>
      </c>
      <c r="AU297">
        <f t="shared" si="109"/>
        <v>5.4429846719177366</v>
      </c>
      <c r="AV297">
        <f t="shared" si="110"/>
        <v>1.3337040997860503</v>
      </c>
      <c r="AW297">
        <f t="shared" si="111"/>
        <v>25.524951934814453</v>
      </c>
      <c r="AX297" s="8">
        <v>2</v>
      </c>
      <c r="AY297">
        <f t="shared" si="112"/>
        <v>4.644859790802002</v>
      </c>
      <c r="AZ297" s="8">
        <v>1</v>
      </c>
      <c r="BA297">
        <f t="shared" si="113"/>
        <v>9.2897195816040039</v>
      </c>
      <c r="BB297" s="8">
        <v>25.071117401123047</v>
      </c>
      <c r="BC297" s="8">
        <v>25.524951934814453</v>
      </c>
      <c r="BD297" s="8">
        <v>25.142488479614258</v>
      </c>
      <c r="BE297" s="8">
        <v>150.45982360839844</v>
      </c>
      <c r="BF297" s="8">
        <v>143.190185546875</v>
      </c>
      <c r="BG297" s="8">
        <v>16.173135757446289</v>
      </c>
      <c r="BH297" s="8">
        <v>19.219141006469727</v>
      </c>
      <c r="BI297" s="8">
        <v>51.306327819824219</v>
      </c>
      <c r="BJ297" s="8">
        <v>60.969223022460938</v>
      </c>
      <c r="BK297" s="8">
        <v>350.5164794921875</v>
      </c>
      <c r="BL297" s="8">
        <v>1798.3621826171875</v>
      </c>
      <c r="BM297" s="8">
        <v>2501.614013671875</v>
      </c>
      <c r="BN297" s="8">
        <v>101.29795837402344</v>
      </c>
      <c r="BO297" s="8">
        <v>-0.31267929077148438</v>
      </c>
      <c r="BP297" s="8">
        <v>-0.96364933252334595</v>
      </c>
      <c r="BQ297" s="8">
        <v>0.25</v>
      </c>
      <c r="BR297" s="8">
        <v>-1.355140209197998</v>
      </c>
      <c r="BS297" s="8">
        <v>7.355140209197998</v>
      </c>
      <c r="BT297" s="8">
        <v>1</v>
      </c>
      <c r="BU297" s="8">
        <v>0</v>
      </c>
      <c r="BV297" s="8">
        <v>0.15999999642372131</v>
      </c>
      <c r="BW297" s="8">
        <v>111115</v>
      </c>
      <c r="BX297">
        <f t="shared" si="114"/>
        <v>1.7525823974609374</v>
      </c>
      <c r="BY297">
        <f t="shared" si="115"/>
        <v>5.4429846719177364E-3</v>
      </c>
      <c r="BZ297">
        <f t="shared" si="116"/>
        <v>298.67495193481443</v>
      </c>
      <c r="CA297">
        <f t="shared" si="117"/>
        <v>298.22111740112302</v>
      </c>
      <c r="CB297">
        <f t="shared" si="118"/>
        <v>287.73794278730566</v>
      </c>
      <c r="CC297">
        <f t="shared" si="119"/>
        <v>0.1564969283441062</v>
      </c>
      <c r="CD297">
        <f t="shared" si="120"/>
        <v>3.2805638454439077</v>
      </c>
      <c r="CE297">
        <f t="shared" si="121"/>
        <v>32.385290859772809</v>
      </c>
      <c r="CF297">
        <f t="shared" si="122"/>
        <v>13.166149853303082</v>
      </c>
      <c r="CG297">
        <f t="shared" si="123"/>
        <v>25.29803466796875</v>
      </c>
      <c r="CH297">
        <f t="shared" si="124"/>
        <v>3.2366164301849318</v>
      </c>
      <c r="CI297">
        <f t="shared" si="125"/>
        <v>0.40274063907619589</v>
      </c>
      <c r="CJ297">
        <f t="shared" si="126"/>
        <v>1.9468597456578574</v>
      </c>
      <c r="CK297">
        <f t="shared" si="127"/>
        <v>1.2897566845270745</v>
      </c>
      <c r="CL297">
        <f t="shared" si="128"/>
        <v>0.2532914234185652</v>
      </c>
      <c r="CM297">
        <f t="shared" si="129"/>
        <v>9.463718455386525</v>
      </c>
      <c r="CN297">
        <f t="shared" si="130"/>
        <v>0.65245094930915171</v>
      </c>
      <c r="CO297">
        <f t="shared" si="131"/>
        <v>60.077714052400111</v>
      </c>
      <c r="CP297">
        <f t="shared" si="132"/>
        <v>141.45195246279818</v>
      </c>
      <c r="CQ297">
        <f t="shared" si="133"/>
        <v>5.0802057401382127E-2</v>
      </c>
      <c r="CR297">
        <f t="shared" si="134"/>
        <v>0</v>
      </c>
      <c r="CS297">
        <f t="shared" si="135"/>
        <v>1528.6078552246092</v>
      </c>
      <c r="CT297">
        <f t="shared" si="136"/>
        <v>0</v>
      </c>
      <c r="CU297" t="e">
        <f t="shared" si="137"/>
        <v>#DIV/0!</v>
      </c>
      <c r="CV297" t="e">
        <f t="shared" si="138"/>
        <v>#DIV/0!</v>
      </c>
    </row>
    <row r="298" spans="1:100" s="25" customFormat="1" hidden="1" x14ac:dyDescent="0.3">
      <c r="A298" s="4" t="str">
        <f>VLOOKUP(B298,ListCodeMtrx!A$1:B$91,2,TRUE)</f>
        <v>M23</v>
      </c>
      <c r="B298">
        <v>23</v>
      </c>
      <c r="C298" s="10">
        <v>23</v>
      </c>
      <c r="D298" s="10">
        <v>1</v>
      </c>
      <c r="E298" s="10">
        <v>5</v>
      </c>
      <c r="F298" s="1">
        <v>72</v>
      </c>
      <c r="G298" s="3">
        <v>41316</v>
      </c>
      <c r="H298" s="11">
        <v>1</v>
      </c>
      <c r="I298" s="11">
        <v>189.55791632517514</v>
      </c>
      <c r="J298" s="11">
        <v>2.443545328664595</v>
      </c>
      <c r="K298" s="11">
        <v>193.11553602497042</v>
      </c>
      <c r="L298" s="11">
        <v>275.4853625776052</v>
      </c>
      <c r="M298" s="1">
        <v>46.2</v>
      </c>
      <c r="N298" s="8">
        <v>42</v>
      </c>
      <c r="O298" s="8" t="s">
        <v>483</v>
      </c>
      <c r="P298" s="12">
        <v>0.16111111111111112</v>
      </c>
      <c r="Q298" s="12">
        <f t="shared" si="139"/>
        <v>0.49986111111111109</v>
      </c>
      <c r="R298" s="8">
        <v>9197</v>
      </c>
      <c r="S298" s="8">
        <v>0</v>
      </c>
      <c r="T298" s="13" t="s">
        <v>192</v>
      </c>
      <c r="U298" s="14">
        <f t="shared" si="97"/>
        <v>35.261729034607207</v>
      </c>
      <c r="V298" s="14">
        <f t="shared" si="98"/>
        <v>0.41622221223480083</v>
      </c>
      <c r="W298" s="14">
        <f t="shared" si="99"/>
        <v>231.30026995223395</v>
      </c>
      <c r="X298" s="15">
        <v>25.642551422119141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t="e">
        <f t="shared" si="100"/>
        <v>#DIV/0!</v>
      </c>
      <c r="AG298" t="e">
        <f t="shared" si="101"/>
        <v>#DIV/0!</v>
      </c>
      <c r="AH298" t="e">
        <f t="shared" si="102"/>
        <v>#DIV/0!</v>
      </c>
      <c r="AI298" s="8">
        <v>-1</v>
      </c>
      <c r="AJ298" s="8">
        <v>0.85</v>
      </c>
      <c r="AK298" s="8">
        <v>0.85</v>
      </c>
      <c r="AL298" s="8">
        <v>10.018235206604004</v>
      </c>
      <c r="AM298">
        <f t="shared" si="103"/>
        <v>0.84999999999999987</v>
      </c>
      <c r="AN298">
        <f t="shared" si="104"/>
        <v>2.3715699277879716E-2</v>
      </c>
      <c r="AO298" t="e">
        <f t="shared" si="105"/>
        <v>#DIV/0!</v>
      </c>
      <c r="AP298" t="e">
        <f t="shared" si="106"/>
        <v>#DIV/0!</v>
      </c>
      <c r="AQ298" t="e">
        <f t="shared" si="107"/>
        <v>#DIV/0!</v>
      </c>
      <c r="AR298" s="8">
        <v>1801.0189208984375</v>
      </c>
      <c r="AS298" s="8">
        <v>0.5</v>
      </c>
      <c r="AT298" t="e">
        <f t="shared" si="108"/>
        <v>#DIV/0!</v>
      </c>
      <c r="AU298">
        <f t="shared" si="109"/>
        <v>5.2645987615470515</v>
      </c>
      <c r="AV298">
        <f t="shared" si="110"/>
        <v>1.3036081873092664</v>
      </c>
      <c r="AW298">
        <f t="shared" si="111"/>
        <v>25.642551422119141</v>
      </c>
      <c r="AX298" s="8">
        <v>2</v>
      </c>
      <c r="AY298">
        <f t="shared" si="112"/>
        <v>4.644859790802002</v>
      </c>
      <c r="AZ298" s="8">
        <v>1</v>
      </c>
      <c r="BA298">
        <f t="shared" si="113"/>
        <v>9.2897195816040039</v>
      </c>
      <c r="BB298" s="8">
        <v>25.104881286621094</v>
      </c>
      <c r="BC298" s="8">
        <v>25.642551422119141</v>
      </c>
      <c r="BD298" s="8">
        <v>25.131841659545898</v>
      </c>
      <c r="BE298" s="8">
        <v>399.71694946289062</v>
      </c>
      <c r="BF298" s="8">
        <v>378.45684814453125</v>
      </c>
      <c r="BG298" s="8">
        <v>16.798404693603516</v>
      </c>
      <c r="BH298" s="8">
        <v>19.743474960327148</v>
      </c>
      <c r="BI298" s="8">
        <v>53.181781768798828</v>
      </c>
      <c r="BJ298" s="8">
        <v>62.505527496337891</v>
      </c>
      <c r="BK298" s="8">
        <v>350.46072387695312</v>
      </c>
      <c r="BL298" s="8">
        <v>1798.8446044921875</v>
      </c>
      <c r="BM298" s="8">
        <v>759.68896484375</v>
      </c>
      <c r="BN298" s="8">
        <v>101.29603576660156</v>
      </c>
      <c r="BO298" s="8">
        <v>-4.3850059509277344</v>
      </c>
      <c r="BP298" s="8">
        <v>-0.94319111108779907</v>
      </c>
      <c r="BQ298" s="8">
        <v>0.5</v>
      </c>
      <c r="BR298" s="8">
        <v>-1.355140209197998</v>
      </c>
      <c r="BS298" s="8">
        <v>7.355140209197998</v>
      </c>
      <c r="BT298" s="8">
        <v>1</v>
      </c>
      <c r="BU298" s="8">
        <v>0</v>
      </c>
      <c r="BV298" s="8">
        <v>0.15999999642372131</v>
      </c>
      <c r="BW298" s="8">
        <v>111115</v>
      </c>
      <c r="BX298">
        <f t="shared" si="114"/>
        <v>1.7523036193847654</v>
      </c>
      <c r="BY298">
        <f t="shared" si="115"/>
        <v>5.2645987615470517E-3</v>
      </c>
      <c r="BZ298">
        <f t="shared" si="116"/>
        <v>298.79255142211912</v>
      </c>
      <c r="CA298">
        <f t="shared" si="117"/>
        <v>298.25488128662107</v>
      </c>
      <c r="CB298">
        <f t="shared" si="118"/>
        <v>287.81513028558038</v>
      </c>
      <c r="CC298">
        <f t="shared" si="119"/>
        <v>0.18218418421297652</v>
      </c>
      <c r="CD298">
        <f t="shared" si="120"/>
        <v>3.3035439330475675</v>
      </c>
      <c r="CE298">
        <f t="shared" si="121"/>
        <v>32.612766215840232</v>
      </c>
      <c r="CF298">
        <f t="shared" si="122"/>
        <v>12.869291255513083</v>
      </c>
      <c r="CG298">
        <f t="shared" si="123"/>
        <v>25.373716354370117</v>
      </c>
      <c r="CH298">
        <f t="shared" si="124"/>
        <v>3.2512162967069664</v>
      </c>
      <c r="CI298">
        <f t="shared" si="125"/>
        <v>0.39837325603483653</v>
      </c>
      <c r="CJ298">
        <f t="shared" si="126"/>
        <v>1.9999357457383011</v>
      </c>
      <c r="CK298">
        <f t="shared" si="127"/>
        <v>1.2512805509686653</v>
      </c>
      <c r="CL298">
        <f t="shared" si="128"/>
        <v>0.25052765409385763</v>
      </c>
      <c r="CM298">
        <f t="shared" si="129"/>
        <v>23.42980041790609</v>
      </c>
      <c r="CN298">
        <f t="shared" si="130"/>
        <v>0.61116682413393997</v>
      </c>
      <c r="CO298">
        <f t="shared" si="131"/>
        <v>61.216018869565893</v>
      </c>
      <c r="CP298">
        <f t="shared" si="132"/>
        <v>373.33254554545317</v>
      </c>
      <c r="CQ298">
        <f t="shared" si="133"/>
        <v>5.781930066670888E-2</v>
      </c>
      <c r="CR298">
        <f t="shared" si="134"/>
        <v>0</v>
      </c>
      <c r="CS298">
        <f t="shared" si="135"/>
        <v>1529.0179138183591</v>
      </c>
      <c r="CT298">
        <f t="shared" si="136"/>
        <v>0</v>
      </c>
      <c r="CU298" t="e">
        <f t="shared" si="137"/>
        <v>#DIV/0!</v>
      </c>
      <c r="CV298" t="e">
        <f t="shared" si="138"/>
        <v>#DIV/0!</v>
      </c>
    </row>
    <row r="299" spans="1:100" x14ac:dyDescent="0.3">
      <c r="A299" s="4" t="str">
        <f>VLOOKUP(B299,ListCodeMtrx!A$1:B$91,2,TRUE)</f>
        <v>M23</v>
      </c>
      <c r="B299">
        <v>23</v>
      </c>
      <c r="C299" s="10">
        <v>23</v>
      </c>
      <c r="D299" s="10">
        <v>1</v>
      </c>
      <c r="E299" s="10">
        <v>5</v>
      </c>
      <c r="F299" s="1">
        <v>72</v>
      </c>
      <c r="G299" s="3">
        <v>41316</v>
      </c>
      <c r="H299" s="11">
        <v>1</v>
      </c>
      <c r="I299" s="11">
        <v>189.55791632517514</v>
      </c>
      <c r="J299" s="11">
        <v>2.443545328664595</v>
      </c>
      <c r="K299" s="11">
        <v>193.11553602497042</v>
      </c>
      <c r="L299" s="11">
        <v>275.4853625776052</v>
      </c>
      <c r="M299" s="1">
        <v>46.2</v>
      </c>
      <c r="N299" s="8">
        <v>43</v>
      </c>
      <c r="O299" s="8" t="s">
        <v>484</v>
      </c>
      <c r="P299" s="12">
        <v>0.16111111111111112</v>
      </c>
      <c r="Q299" s="12">
        <f t="shared" si="139"/>
        <v>0.50228009259259254</v>
      </c>
      <c r="R299" s="8">
        <v>9406</v>
      </c>
      <c r="S299" s="8">
        <v>0</v>
      </c>
      <c r="T299" s="13">
        <v>800</v>
      </c>
      <c r="U299" s="14">
        <f t="shared" si="97"/>
        <v>53.385302117846351</v>
      </c>
      <c r="V299" s="14">
        <f t="shared" si="98"/>
        <v>0.37343728378822216</v>
      </c>
      <c r="W299" s="14">
        <f t="shared" si="99"/>
        <v>519.11960580757216</v>
      </c>
      <c r="X299" s="15">
        <v>25.154924392700195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t="e">
        <f t="shared" si="100"/>
        <v>#DIV/0!</v>
      </c>
      <c r="AG299" t="e">
        <f t="shared" si="101"/>
        <v>#DIV/0!</v>
      </c>
      <c r="AH299" t="e">
        <f t="shared" si="102"/>
        <v>#DIV/0!</v>
      </c>
      <c r="AI299" s="8">
        <v>-1</v>
      </c>
      <c r="AJ299" s="8">
        <v>0.85</v>
      </c>
      <c r="AK299" s="8">
        <v>0.85</v>
      </c>
      <c r="AL299" s="8">
        <v>10.018235206604004</v>
      </c>
      <c r="AM299">
        <f t="shared" si="103"/>
        <v>0.84999999999999987</v>
      </c>
      <c r="AN299">
        <f t="shared" si="104"/>
        <v>3.5503731592444465E-2</v>
      </c>
      <c r="AO299" t="e">
        <f t="shared" si="105"/>
        <v>#DIV/0!</v>
      </c>
      <c r="AP299" t="e">
        <f t="shared" si="106"/>
        <v>#DIV/0!</v>
      </c>
      <c r="AQ299" t="e">
        <f t="shared" si="107"/>
        <v>#DIV/0!</v>
      </c>
      <c r="AR299" s="8">
        <v>1801.0189208984375</v>
      </c>
      <c r="AS299" s="8">
        <v>0.5</v>
      </c>
      <c r="AT299" t="e">
        <f t="shared" si="108"/>
        <v>#DIV/0!</v>
      </c>
      <c r="AU299">
        <f t="shared" si="109"/>
        <v>4.6449730938443938</v>
      </c>
      <c r="AV299">
        <f t="shared" si="110"/>
        <v>1.2773695856040042</v>
      </c>
      <c r="AW299">
        <f t="shared" si="111"/>
        <v>25.154924392700195</v>
      </c>
      <c r="AX299" s="8">
        <v>2</v>
      </c>
      <c r="AY299">
        <f t="shared" si="112"/>
        <v>4.644859790802002</v>
      </c>
      <c r="AZ299" s="8">
        <v>1</v>
      </c>
      <c r="BA299">
        <f t="shared" si="113"/>
        <v>9.2897195816040039</v>
      </c>
      <c r="BB299" s="8">
        <v>24.873497009277344</v>
      </c>
      <c r="BC299" s="8">
        <v>25.154924392700195</v>
      </c>
      <c r="BD299" s="8">
        <v>25.140819549560547</v>
      </c>
      <c r="BE299" s="8">
        <v>801.49420166015625</v>
      </c>
      <c r="BF299" s="8">
        <v>768.9818115234375</v>
      </c>
      <c r="BG299" s="8">
        <v>16.469692230224609</v>
      </c>
      <c r="BH299" s="8">
        <v>19.070577621459961</v>
      </c>
      <c r="BI299" s="8">
        <v>52.866035461425781</v>
      </c>
      <c r="BJ299" s="8">
        <v>61.214614868164063</v>
      </c>
      <c r="BK299" s="8">
        <v>350.37228393554687</v>
      </c>
      <c r="BL299" s="8">
        <v>1802.140380859375</v>
      </c>
      <c r="BM299" s="8">
        <v>1676.030029296875</v>
      </c>
      <c r="BN299" s="8">
        <v>101.29718017578125</v>
      </c>
      <c r="BO299" s="8">
        <v>-15.189876556396484</v>
      </c>
      <c r="BP299" s="8">
        <v>-0.82666164636611938</v>
      </c>
      <c r="BQ299" s="8">
        <v>0.25</v>
      </c>
      <c r="BR299" s="8">
        <v>-1.355140209197998</v>
      </c>
      <c r="BS299" s="8">
        <v>7.355140209197998</v>
      </c>
      <c r="BT299" s="8">
        <v>1</v>
      </c>
      <c r="BU299" s="8">
        <v>0</v>
      </c>
      <c r="BV299" s="8">
        <v>0.15999999642372131</v>
      </c>
      <c r="BW299" s="8">
        <v>111115</v>
      </c>
      <c r="BX299">
        <f t="shared" si="114"/>
        <v>1.751861419677734</v>
      </c>
      <c r="BY299">
        <f t="shared" si="115"/>
        <v>4.6449730938443942E-3</v>
      </c>
      <c r="BZ299">
        <f t="shared" si="116"/>
        <v>298.30492439270017</v>
      </c>
      <c r="CA299">
        <f t="shared" si="117"/>
        <v>298.02349700927732</v>
      </c>
      <c r="CB299">
        <f t="shared" si="118"/>
        <v>288.34245449254377</v>
      </c>
      <c r="CC299">
        <f t="shared" si="119"/>
        <v>0.29565185251129822</v>
      </c>
      <c r="CD299">
        <f t="shared" si="120"/>
        <v>3.2091653229812556</v>
      </c>
      <c r="CE299">
        <f t="shared" si="121"/>
        <v>31.680697502263961</v>
      </c>
      <c r="CF299">
        <f t="shared" si="122"/>
        <v>12.610119880804</v>
      </c>
      <c r="CG299">
        <f t="shared" si="123"/>
        <v>25.01421070098877</v>
      </c>
      <c r="CH299">
        <f t="shared" si="124"/>
        <v>3.1823725027403347</v>
      </c>
      <c r="CI299">
        <f t="shared" si="125"/>
        <v>0.3590056227000562</v>
      </c>
      <c r="CJ299">
        <f t="shared" si="126"/>
        <v>1.9317957373772514</v>
      </c>
      <c r="CK299">
        <f t="shared" si="127"/>
        <v>1.2505767653630833</v>
      </c>
      <c r="CL299">
        <f t="shared" si="128"/>
        <v>0.22563196450278239</v>
      </c>
      <c r="CM299">
        <f t="shared" si="129"/>
        <v>52.585352242270176</v>
      </c>
      <c r="CN299">
        <f t="shared" si="130"/>
        <v>0.67507397187865748</v>
      </c>
      <c r="CO299">
        <f t="shared" si="131"/>
        <v>60.738147022898993</v>
      </c>
      <c r="CP299">
        <f t="shared" si="132"/>
        <v>761.22375626396445</v>
      </c>
      <c r="CQ299">
        <f t="shared" si="133"/>
        <v>4.2596205152736245E-2</v>
      </c>
      <c r="CR299">
        <f t="shared" si="134"/>
        <v>0</v>
      </c>
      <c r="CS299">
        <f t="shared" si="135"/>
        <v>1531.8193237304686</v>
      </c>
      <c r="CT299">
        <f t="shared" si="136"/>
        <v>0</v>
      </c>
      <c r="CU299" t="e">
        <f t="shared" si="137"/>
        <v>#DIV/0!</v>
      </c>
      <c r="CV299" t="e">
        <f t="shared" si="138"/>
        <v>#DIV/0!</v>
      </c>
    </row>
    <row r="300" spans="1:100" x14ac:dyDescent="0.3">
      <c r="A300" s="4" t="str">
        <f>VLOOKUP(B300,ListCodeMtrx!A$1:B$91,2,TRUE)</f>
        <v>M23</v>
      </c>
      <c r="B300" s="5">
        <v>23</v>
      </c>
      <c r="C300" s="10">
        <v>23</v>
      </c>
      <c r="D300" s="10">
        <v>1</v>
      </c>
      <c r="E300" s="10">
        <v>5</v>
      </c>
      <c r="F300" s="1">
        <v>72</v>
      </c>
      <c r="G300" s="17">
        <v>41316</v>
      </c>
      <c r="H300" s="11">
        <v>1</v>
      </c>
      <c r="I300" s="11">
        <v>189.55791632517514</v>
      </c>
      <c r="J300" s="11">
        <v>2.443545328664595</v>
      </c>
      <c r="K300" s="11">
        <v>193.11553602497042</v>
      </c>
      <c r="L300" s="11">
        <v>275.4853625776052</v>
      </c>
      <c r="M300" s="1">
        <v>46.2</v>
      </c>
      <c r="N300" s="19">
        <v>44</v>
      </c>
      <c r="O300" s="19" t="s">
        <v>485</v>
      </c>
      <c r="P300" s="12">
        <v>0.16111111111111112</v>
      </c>
      <c r="Q300" s="12">
        <f t="shared" si="139"/>
        <v>0.50416666666666665</v>
      </c>
      <c r="R300" s="19">
        <v>9560</v>
      </c>
      <c r="S300" s="19">
        <v>0</v>
      </c>
      <c r="T300" s="21">
        <v>400</v>
      </c>
      <c r="U300" s="5">
        <f t="shared" si="97"/>
        <v>32.905302802015889</v>
      </c>
      <c r="V300" s="5">
        <f t="shared" si="98"/>
        <v>0.35851938412033724</v>
      </c>
      <c r="W300" s="5">
        <f t="shared" si="99"/>
        <v>220.62951041296654</v>
      </c>
      <c r="X300" s="5">
        <v>25.241910934448242</v>
      </c>
      <c r="Y300" s="19">
        <v>7</v>
      </c>
      <c r="Z300" s="19">
        <v>7</v>
      </c>
      <c r="AA300" s="19">
        <v>0</v>
      </c>
      <c r="AB300" s="19">
        <v>0</v>
      </c>
      <c r="AC300" s="19">
        <v>276.9677734375</v>
      </c>
      <c r="AD300" s="19">
        <v>577.89544677734375</v>
      </c>
      <c r="AE300" s="19">
        <v>374.19287109375</v>
      </c>
      <c r="AF300" s="5" t="e">
        <f t="shared" si="100"/>
        <v>#DIV/0!</v>
      </c>
      <c r="AG300" s="5">
        <f t="shared" si="101"/>
        <v>0.52073030687121435</v>
      </c>
      <c r="AH300" s="5">
        <f t="shared" si="102"/>
        <v>0.35249036278023821</v>
      </c>
      <c r="AI300" s="19">
        <v>-1</v>
      </c>
      <c r="AJ300" s="19">
        <v>0.85</v>
      </c>
      <c r="AK300" s="19">
        <v>0.85</v>
      </c>
      <c r="AL300" s="19">
        <v>9.8076972961425781</v>
      </c>
      <c r="AM300" s="5">
        <f t="shared" si="103"/>
        <v>0.84999999999999987</v>
      </c>
      <c r="AN300" s="5">
        <f t="shared" si="104"/>
        <v>2.2184230054473543E-2</v>
      </c>
      <c r="AO300" s="5">
        <f t="shared" si="105"/>
        <v>0.67691539771933262</v>
      </c>
      <c r="AP300" s="5">
        <f t="shared" si="106"/>
        <v>2.086507898030781</v>
      </c>
      <c r="AQ300" s="5">
        <f t="shared" si="107"/>
        <v>-1</v>
      </c>
      <c r="AR300" s="19">
        <v>1798.0606689453125</v>
      </c>
      <c r="AS300" s="19">
        <v>0.5</v>
      </c>
      <c r="AT300" s="5">
        <f t="shared" si="108"/>
        <v>269.3645994363996</v>
      </c>
      <c r="AU300" s="5">
        <f t="shared" si="109"/>
        <v>4.6736765886940859</v>
      </c>
      <c r="AV300" s="5">
        <f t="shared" si="110"/>
        <v>1.3368570439375695</v>
      </c>
      <c r="AW300" s="5">
        <f t="shared" si="111"/>
        <v>25.241910934448242</v>
      </c>
      <c r="AX300" s="19">
        <v>2</v>
      </c>
      <c r="AY300" s="5">
        <f t="shared" si="112"/>
        <v>4.644859790802002</v>
      </c>
      <c r="AZ300" s="19">
        <v>1</v>
      </c>
      <c r="BA300" s="5">
        <f t="shared" si="113"/>
        <v>9.2897195816040039</v>
      </c>
      <c r="BB300" s="19">
        <v>24.868452072143555</v>
      </c>
      <c r="BC300" s="19">
        <v>25.241910934448242</v>
      </c>
      <c r="BD300" s="19">
        <v>25.140382766723633</v>
      </c>
      <c r="BE300" s="19">
        <v>398.59927368164062</v>
      </c>
      <c r="BF300" s="19">
        <v>378.789794921875</v>
      </c>
      <c r="BG300" s="19">
        <v>16.027557373046875</v>
      </c>
      <c r="BH300" s="19">
        <v>18.647743225097656</v>
      </c>
      <c r="BI300" s="19">
        <v>51.462474822998047</v>
      </c>
      <c r="BJ300" s="19">
        <v>59.875560760498047</v>
      </c>
      <c r="BK300" s="19">
        <v>350.0914306640625</v>
      </c>
      <c r="BL300" s="19">
        <v>1798.0606689453125</v>
      </c>
      <c r="BM300" s="19">
        <v>1949.0390625</v>
      </c>
      <c r="BN300" s="19">
        <v>101.2974853515625</v>
      </c>
      <c r="BO300" s="19">
        <v>-4.5398826599121094</v>
      </c>
      <c r="BP300" s="19">
        <v>-0.87320476770401001</v>
      </c>
      <c r="BQ300" s="19">
        <v>0.5</v>
      </c>
      <c r="BR300" s="19">
        <v>-1.355140209197998</v>
      </c>
      <c r="BS300" s="19">
        <v>7.355140209197998</v>
      </c>
      <c r="BT300" s="19">
        <v>1</v>
      </c>
      <c r="BU300" s="19">
        <v>0</v>
      </c>
      <c r="BV300" s="19">
        <v>0.15999999642372131</v>
      </c>
      <c r="BW300" s="19">
        <v>111115</v>
      </c>
      <c r="BX300" s="5">
        <f t="shared" si="114"/>
        <v>1.7504571533203124</v>
      </c>
      <c r="BY300" s="5">
        <f t="shared" si="115"/>
        <v>4.6736765886940855E-3</v>
      </c>
      <c r="BZ300" s="5">
        <f t="shared" si="116"/>
        <v>298.39191093444822</v>
      </c>
      <c r="CA300" s="5">
        <f t="shared" si="117"/>
        <v>298.01845207214353</v>
      </c>
      <c r="CB300" s="5">
        <f t="shared" si="118"/>
        <v>287.68970060088395</v>
      </c>
      <c r="CC300" s="5">
        <f t="shared" si="119"/>
        <v>0.28469839177279033</v>
      </c>
      <c r="CD300" s="5">
        <f t="shared" si="120"/>
        <v>3.2258265401215982</v>
      </c>
      <c r="CE300" s="5">
        <f t="shared" si="121"/>
        <v>31.845080151062607</v>
      </c>
      <c r="CF300" s="5">
        <f t="shared" si="122"/>
        <v>13.197336925964951</v>
      </c>
      <c r="CG300" s="5">
        <f t="shared" si="123"/>
        <v>25.055181503295898</v>
      </c>
      <c r="CH300" s="5">
        <f t="shared" si="124"/>
        <v>3.1901533683889567</v>
      </c>
      <c r="CI300" s="5">
        <f t="shared" si="125"/>
        <v>0.34519714477213548</v>
      </c>
      <c r="CJ300" s="5">
        <f t="shared" si="126"/>
        <v>1.8889694961840287</v>
      </c>
      <c r="CK300" s="5">
        <f t="shared" si="127"/>
        <v>1.301183872204928</v>
      </c>
      <c r="CL300" s="5">
        <f t="shared" si="128"/>
        <v>0.21690684798408383</v>
      </c>
      <c r="CM300" s="5">
        <f t="shared" si="129"/>
        <v>22.349214599179884</v>
      </c>
      <c r="CN300" s="5">
        <f t="shared" si="130"/>
        <v>0.58245896106697159</v>
      </c>
      <c r="CO300" s="5">
        <f t="shared" si="131"/>
        <v>59.064163575034165</v>
      </c>
      <c r="CP300" s="5">
        <f t="shared" si="132"/>
        <v>374.00793273620809</v>
      </c>
      <c r="CQ300" s="5">
        <f t="shared" si="133"/>
        <v>5.1964785157513904E-2</v>
      </c>
      <c r="CR300" s="5">
        <f t="shared" si="134"/>
        <v>0</v>
      </c>
      <c r="CS300" s="5">
        <f t="shared" si="135"/>
        <v>1528.3515686035155</v>
      </c>
      <c r="CT300" s="5">
        <f t="shared" si="136"/>
        <v>300.92767333984375</v>
      </c>
      <c r="CU300" s="5">
        <f t="shared" si="137"/>
        <v>0.35249036278023821</v>
      </c>
      <c r="CV300" s="5" t="e">
        <f t="shared" si="138"/>
        <v>#DIV/0!</v>
      </c>
    </row>
    <row r="301" spans="1:100" hidden="1" x14ac:dyDescent="0.3">
      <c r="A301" s="4" t="str">
        <f>VLOOKUP(B301,ListCodeMtrx!A$1:B$91,2,TRUE)</f>
        <v>M80</v>
      </c>
      <c r="B301">
        <v>80</v>
      </c>
      <c r="C301" s="10">
        <v>2</v>
      </c>
      <c r="D301" s="10">
        <v>3</v>
      </c>
      <c r="E301" s="10">
        <v>4</v>
      </c>
      <c r="F301" s="1">
        <v>72</v>
      </c>
      <c r="G301" s="3">
        <v>41316</v>
      </c>
      <c r="H301" s="11">
        <v>1</v>
      </c>
      <c r="I301" s="11">
        <v>195.85937793680625</v>
      </c>
      <c r="J301" s="11">
        <v>2.2916032822055703</v>
      </c>
      <c r="K301" s="11">
        <v>195.72202313447579</v>
      </c>
      <c r="L301" s="11">
        <v>286.57055850663926</v>
      </c>
      <c r="M301" s="1">
        <v>44.7</v>
      </c>
      <c r="N301" s="8">
        <v>45</v>
      </c>
      <c r="O301" s="8" t="s">
        <v>486</v>
      </c>
      <c r="P301" s="12">
        <v>0.16111111111111112</v>
      </c>
      <c r="Q301" s="12">
        <f t="shared" si="139"/>
        <v>0.50884259259259268</v>
      </c>
      <c r="R301" s="8">
        <v>9973</v>
      </c>
      <c r="S301" s="8">
        <v>0</v>
      </c>
      <c r="T301" s="13" t="s">
        <v>747</v>
      </c>
      <c r="U301">
        <f t="shared" si="97"/>
        <v>34.066546685544928</v>
      </c>
      <c r="V301">
        <f t="shared" si="98"/>
        <v>0.42752592214025592</v>
      </c>
      <c r="W301">
        <f t="shared" si="99"/>
        <v>239.97547891511337</v>
      </c>
      <c r="X301">
        <v>24.73393440246582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t="e">
        <f t="shared" si="100"/>
        <v>#DIV/0!</v>
      </c>
      <c r="AG301" t="e">
        <f t="shared" si="101"/>
        <v>#DIV/0!</v>
      </c>
      <c r="AH301" t="e">
        <f t="shared" si="102"/>
        <v>#DIV/0!</v>
      </c>
      <c r="AI301" s="8">
        <v>-1</v>
      </c>
      <c r="AJ301" s="8">
        <v>0.85</v>
      </c>
      <c r="AK301" s="8">
        <v>0.85</v>
      </c>
      <c r="AL301" s="8">
        <v>9.8076972961425781</v>
      </c>
      <c r="AM301">
        <f t="shared" si="103"/>
        <v>0.84999999999999987</v>
      </c>
      <c r="AN301">
        <f t="shared" si="104"/>
        <v>2.2932879432997884E-2</v>
      </c>
      <c r="AO301" t="e">
        <f t="shared" si="105"/>
        <v>#DIV/0!</v>
      </c>
      <c r="AP301" t="e">
        <f t="shared" si="106"/>
        <v>#DIV/0!</v>
      </c>
      <c r="AQ301" t="e">
        <f t="shared" si="107"/>
        <v>#DIV/0!</v>
      </c>
      <c r="AR301" s="8">
        <v>1798.0606689453125</v>
      </c>
      <c r="AS301" s="8">
        <v>0.5</v>
      </c>
      <c r="AT301" t="e">
        <f t="shared" si="108"/>
        <v>#DIV/0!</v>
      </c>
      <c r="AU301">
        <f t="shared" si="109"/>
        <v>5.2602291420469722</v>
      </c>
      <c r="AV301">
        <f t="shared" si="110"/>
        <v>1.2714407681678954</v>
      </c>
      <c r="AW301">
        <f t="shared" si="111"/>
        <v>24.73393440246582</v>
      </c>
      <c r="AX301" s="8">
        <v>2</v>
      </c>
      <c r="AY301">
        <f t="shared" si="112"/>
        <v>4.644859790802002</v>
      </c>
      <c r="AZ301" s="8">
        <v>1</v>
      </c>
      <c r="BA301">
        <f t="shared" si="113"/>
        <v>9.2897195816040039</v>
      </c>
      <c r="BB301" s="8">
        <v>24.830007553100586</v>
      </c>
      <c r="BC301" s="8">
        <v>24.73393440246582</v>
      </c>
      <c r="BD301" s="8">
        <v>25.140569686889648</v>
      </c>
      <c r="BE301" s="8">
        <v>399.40621948242187</v>
      </c>
      <c r="BF301" s="8">
        <v>378.82315063476562</v>
      </c>
      <c r="BG301" s="8">
        <v>15.398399353027344</v>
      </c>
      <c r="BH301" s="8">
        <v>18.345918655395508</v>
      </c>
      <c r="BI301" s="8">
        <v>49.549289703369141</v>
      </c>
      <c r="BJ301" s="8">
        <v>59.033882141113281</v>
      </c>
      <c r="BK301" s="8">
        <v>350.37771606445312</v>
      </c>
      <c r="BL301" s="8">
        <v>1798.93505859375</v>
      </c>
      <c r="BM301" s="8">
        <v>1271.89990234375</v>
      </c>
      <c r="BN301" s="8">
        <v>101.28395080566406</v>
      </c>
      <c r="BO301" s="8">
        <v>-4.7913780212402344</v>
      </c>
      <c r="BP301" s="8">
        <v>-0.87429386377334595</v>
      </c>
      <c r="BQ301" s="8">
        <v>0.25</v>
      </c>
      <c r="BR301" s="8">
        <v>-1.355140209197998</v>
      </c>
      <c r="BS301" s="8">
        <v>7.355140209197998</v>
      </c>
      <c r="BT301" s="8">
        <v>1</v>
      </c>
      <c r="BU301" s="8">
        <v>0</v>
      </c>
      <c r="BV301" s="8">
        <v>0.15999999642372131</v>
      </c>
      <c r="BW301" s="8">
        <v>111115</v>
      </c>
      <c r="BX301">
        <f t="shared" si="114"/>
        <v>1.7518885803222655</v>
      </c>
      <c r="BY301">
        <f t="shared" si="115"/>
        <v>5.2602291420469722E-3</v>
      </c>
      <c r="BZ301">
        <f t="shared" si="116"/>
        <v>297.8839344024658</v>
      </c>
      <c r="CA301">
        <f t="shared" si="117"/>
        <v>297.98000755310056</v>
      </c>
      <c r="CB301">
        <f t="shared" si="118"/>
        <v>287.82960294150689</v>
      </c>
      <c r="CC301">
        <f t="shared" si="119"/>
        <v>0.20975251425840036</v>
      </c>
      <c r="CD301">
        <f t="shared" si="120"/>
        <v>3.1295878907456887</v>
      </c>
      <c r="CE301">
        <f t="shared" si="121"/>
        <v>30.899149034485273</v>
      </c>
      <c r="CF301">
        <f t="shared" si="122"/>
        <v>12.553230379089765</v>
      </c>
      <c r="CG301">
        <f t="shared" si="123"/>
        <v>24.781970977783203</v>
      </c>
      <c r="CH301">
        <f t="shared" si="124"/>
        <v>3.1385799371142675</v>
      </c>
      <c r="CI301">
        <f t="shared" si="125"/>
        <v>0.40871622817590691</v>
      </c>
      <c r="CJ301">
        <f t="shared" si="126"/>
        <v>1.8581471225777932</v>
      </c>
      <c r="CK301">
        <f t="shared" si="127"/>
        <v>1.2804328145364743</v>
      </c>
      <c r="CL301">
        <f t="shared" si="128"/>
        <v>0.25707350750341279</v>
      </c>
      <c r="CM301">
        <f t="shared" si="129"/>
        <v>24.305664601004018</v>
      </c>
      <c r="CN301">
        <f t="shared" si="130"/>
        <v>0.63347627649736926</v>
      </c>
      <c r="CO301">
        <f t="shared" si="131"/>
        <v>60.180510172545787</v>
      </c>
      <c r="CP301">
        <f t="shared" si="132"/>
        <v>373.87253424408823</v>
      </c>
      <c r="CQ301">
        <f t="shared" si="133"/>
        <v>5.4835324116493583E-2</v>
      </c>
      <c r="CR301">
        <f t="shared" si="134"/>
        <v>0</v>
      </c>
      <c r="CS301">
        <f t="shared" si="135"/>
        <v>1529.0947998046872</v>
      </c>
      <c r="CT301">
        <f t="shared" si="136"/>
        <v>0</v>
      </c>
      <c r="CU301" t="e">
        <f t="shared" si="137"/>
        <v>#DIV/0!</v>
      </c>
      <c r="CV301" t="e">
        <f t="shared" si="138"/>
        <v>#DIV/0!</v>
      </c>
    </row>
    <row r="302" spans="1:100" x14ac:dyDescent="0.3">
      <c r="A302" s="4" t="str">
        <f>VLOOKUP(B302,ListCodeMtrx!A$1:B$91,2,TRUE)</f>
        <v>M80</v>
      </c>
      <c r="B302">
        <v>80</v>
      </c>
      <c r="C302" s="10">
        <v>2</v>
      </c>
      <c r="D302" s="10">
        <v>3</v>
      </c>
      <c r="E302" s="10">
        <v>4</v>
      </c>
      <c r="F302" s="1">
        <v>72</v>
      </c>
      <c r="G302" s="3">
        <v>41316</v>
      </c>
      <c r="H302" s="11">
        <v>1</v>
      </c>
      <c r="I302" s="11">
        <v>195.85937793680625</v>
      </c>
      <c r="J302" s="11">
        <v>2.2916032822055703</v>
      </c>
      <c r="K302" s="11">
        <v>195.72202313447579</v>
      </c>
      <c r="L302" s="11">
        <v>286.57055850663926</v>
      </c>
      <c r="M302" s="1">
        <v>44.7</v>
      </c>
      <c r="N302" s="8">
        <v>46</v>
      </c>
      <c r="O302" s="8" t="s">
        <v>487</v>
      </c>
      <c r="P302" s="12">
        <v>0.16111111111111112</v>
      </c>
      <c r="Q302" s="12">
        <f t="shared" si="139"/>
        <v>0.5108449074074074</v>
      </c>
      <c r="R302" s="8">
        <v>10146</v>
      </c>
      <c r="S302" s="8">
        <v>0</v>
      </c>
      <c r="T302" s="13">
        <v>50</v>
      </c>
      <c r="U302" s="14">
        <f t="shared" si="97"/>
        <v>-0.57218212305440319</v>
      </c>
      <c r="V302" s="14">
        <f t="shared" si="98"/>
        <v>0.36465553769212061</v>
      </c>
      <c r="W302" s="14">
        <f t="shared" si="99"/>
        <v>50.131039721623807</v>
      </c>
      <c r="X302" s="15">
        <v>25.10548210144043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t="e">
        <f t="shared" si="100"/>
        <v>#DIV/0!</v>
      </c>
      <c r="AG302" t="e">
        <f t="shared" si="101"/>
        <v>#DIV/0!</v>
      </c>
      <c r="AH302" t="e">
        <f t="shared" si="102"/>
        <v>#DIV/0!</v>
      </c>
      <c r="AI302" s="8">
        <v>-1</v>
      </c>
      <c r="AJ302" s="8">
        <v>0.85</v>
      </c>
      <c r="AK302" s="8">
        <v>0.85</v>
      </c>
      <c r="AL302" s="8">
        <v>9.8076972961425781</v>
      </c>
      <c r="AM302">
        <f t="shared" si="103"/>
        <v>0.84999999999999987</v>
      </c>
      <c r="AN302">
        <f t="shared" si="104"/>
        <v>2.798273446117962E-4</v>
      </c>
      <c r="AO302" t="e">
        <f t="shared" si="105"/>
        <v>#DIV/0!</v>
      </c>
      <c r="AP302" t="e">
        <f t="shared" si="106"/>
        <v>#DIV/0!</v>
      </c>
      <c r="AQ302" t="e">
        <f t="shared" si="107"/>
        <v>#DIV/0!</v>
      </c>
      <c r="AR302" s="8">
        <v>1798.0606689453125</v>
      </c>
      <c r="AS302" s="8">
        <v>0.5</v>
      </c>
      <c r="AT302" t="e">
        <f t="shared" si="108"/>
        <v>#DIV/0!</v>
      </c>
      <c r="AU302">
        <f t="shared" si="109"/>
        <v>4.8503080532393206</v>
      </c>
      <c r="AV302">
        <f t="shared" si="110"/>
        <v>1.365177042191527</v>
      </c>
      <c r="AW302">
        <f t="shared" si="111"/>
        <v>25.10548210144043</v>
      </c>
      <c r="AX302" s="8">
        <v>2</v>
      </c>
      <c r="AY302">
        <f t="shared" si="112"/>
        <v>4.644859790802002</v>
      </c>
      <c r="AZ302" s="8">
        <v>1</v>
      </c>
      <c r="BA302">
        <f t="shared" si="113"/>
        <v>9.2897195816040039</v>
      </c>
      <c r="BB302" s="8">
        <v>24.846096038818359</v>
      </c>
      <c r="BC302" s="8">
        <v>25.10548210144043</v>
      </c>
      <c r="BD302" s="8">
        <v>25.137990951538086</v>
      </c>
      <c r="BE302" s="8">
        <v>48.430248260498047</v>
      </c>
      <c r="BF302" s="8">
        <v>48.622230529785156</v>
      </c>
      <c r="BG302" s="8">
        <v>15.395859718322754</v>
      </c>
      <c r="BH302" s="8">
        <v>18.114181518554688</v>
      </c>
      <c r="BI302" s="8">
        <v>49.490215301513672</v>
      </c>
      <c r="BJ302" s="8">
        <v>58.228298187255859</v>
      </c>
      <c r="BK302" s="8">
        <v>350.396240234375</v>
      </c>
      <c r="BL302" s="8">
        <v>1798.6632080078125</v>
      </c>
      <c r="BM302" s="8">
        <v>963.16644287109375</v>
      </c>
      <c r="BN302" s="8">
        <v>101.277099609375</v>
      </c>
      <c r="BO302" s="8">
        <v>0.69764328002929688</v>
      </c>
      <c r="BP302" s="8">
        <v>-0.94438701868057251</v>
      </c>
      <c r="BQ302" s="8">
        <v>0.25</v>
      </c>
      <c r="BR302" s="8">
        <v>-1.355140209197998</v>
      </c>
      <c r="BS302" s="8">
        <v>7.355140209197998</v>
      </c>
      <c r="BT302" s="8">
        <v>1</v>
      </c>
      <c r="BU302" s="8">
        <v>0</v>
      </c>
      <c r="BV302" s="8">
        <v>0.15999999642372131</v>
      </c>
      <c r="BW302" s="8">
        <v>111135</v>
      </c>
      <c r="BX302">
        <f t="shared" si="114"/>
        <v>1.7519812011718747</v>
      </c>
      <c r="BY302">
        <f t="shared" si="115"/>
        <v>4.8503080532393203E-3</v>
      </c>
      <c r="BZ302">
        <f t="shared" si="116"/>
        <v>298.25548210144041</v>
      </c>
      <c r="CA302">
        <f t="shared" si="117"/>
        <v>297.99609603881834</v>
      </c>
      <c r="CB302">
        <f t="shared" si="118"/>
        <v>287.7861068487291</v>
      </c>
      <c r="CC302">
        <f t="shared" si="119"/>
        <v>0.26119340990185214</v>
      </c>
      <c r="CD302">
        <f t="shared" si="120"/>
        <v>3.1997288081884898</v>
      </c>
      <c r="CE302">
        <f t="shared" si="121"/>
        <v>31.593803737763221</v>
      </c>
      <c r="CF302">
        <f t="shared" si="122"/>
        <v>13.479622219208533</v>
      </c>
      <c r="CG302">
        <f t="shared" si="123"/>
        <v>24.975789070129395</v>
      </c>
      <c r="CH302">
        <f t="shared" si="124"/>
        <v>3.1750908300150988</v>
      </c>
      <c r="CI302">
        <f t="shared" si="125"/>
        <v>0.35088212827655357</v>
      </c>
      <c r="CJ302">
        <f t="shared" si="126"/>
        <v>1.8345517659969628</v>
      </c>
      <c r="CK302">
        <f t="shared" si="127"/>
        <v>1.3405390640181361</v>
      </c>
      <c r="CL302">
        <f t="shared" si="128"/>
        <v>0.22049854538393968</v>
      </c>
      <c r="CM302">
        <f t="shared" si="129"/>
        <v>5.0771263034084297</v>
      </c>
      <c r="CN302">
        <f t="shared" si="130"/>
        <v>1.0310312623546627</v>
      </c>
      <c r="CO302">
        <f t="shared" si="131"/>
        <v>57.899757899388682</v>
      </c>
      <c r="CP302">
        <f t="shared" si="132"/>
        <v>48.705381141527312</v>
      </c>
      <c r="CQ302">
        <f t="shared" si="133"/>
        <v>-6.8019601988005907E-3</v>
      </c>
      <c r="CR302">
        <f t="shared" si="134"/>
        <v>0</v>
      </c>
      <c r="CS302">
        <f t="shared" si="135"/>
        <v>1528.8637268066404</v>
      </c>
      <c r="CT302">
        <f t="shared" si="136"/>
        <v>0</v>
      </c>
      <c r="CU302" t="e">
        <f t="shared" si="137"/>
        <v>#DIV/0!</v>
      </c>
      <c r="CV302" t="e">
        <f t="shared" si="138"/>
        <v>#DIV/0!</v>
      </c>
    </row>
    <row r="303" spans="1:100" x14ac:dyDescent="0.3">
      <c r="A303" s="4" t="str">
        <f>VLOOKUP(B303,ListCodeMtrx!A$1:B$91,2,TRUE)</f>
        <v>M80</v>
      </c>
      <c r="B303">
        <v>80</v>
      </c>
      <c r="C303" s="10">
        <v>2</v>
      </c>
      <c r="D303" s="10">
        <v>3</v>
      </c>
      <c r="E303" s="10">
        <v>4</v>
      </c>
      <c r="F303" s="1">
        <v>72</v>
      </c>
      <c r="G303" s="3">
        <v>41316</v>
      </c>
      <c r="H303" s="11">
        <v>1</v>
      </c>
      <c r="I303" s="11">
        <v>195.85937793680625</v>
      </c>
      <c r="J303" s="11">
        <v>2.2916032822055703</v>
      </c>
      <c r="K303" s="11">
        <v>195.72202313447579</v>
      </c>
      <c r="L303" s="11">
        <v>286.57055850663926</v>
      </c>
      <c r="M303" s="1">
        <v>44.7</v>
      </c>
      <c r="N303" s="8">
        <v>47</v>
      </c>
      <c r="O303" s="8" t="s">
        <v>346</v>
      </c>
      <c r="P303" s="12">
        <v>0.16111111111111112</v>
      </c>
      <c r="Q303" s="12">
        <f t="shared" si="139"/>
        <v>0.51292824074074073</v>
      </c>
      <c r="R303" s="8">
        <v>10326</v>
      </c>
      <c r="S303" s="8">
        <v>0</v>
      </c>
      <c r="T303" s="13">
        <v>150</v>
      </c>
      <c r="U303" s="14">
        <f t="shared" si="97"/>
        <v>11.654316851653782</v>
      </c>
      <c r="V303" s="14">
        <f t="shared" si="98"/>
        <v>0.34906304144350603</v>
      </c>
      <c r="W303" s="14">
        <f t="shared" si="99"/>
        <v>87.769739509152998</v>
      </c>
      <c r="X303" s="15">
        <v>25.162004470825195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t="e">
        <f t="shared" si="100"/>
        <v>#DIV/0!</v>
      </c>
      <c r="AG303" t="e">
        <f t="shared" si="101"/>
        <v>#DIV/0!</v>
      </c>
      <c r="AH303" t="e">
        <f t="shared" si="102"/>
        <v>#DIV/0!</v>
      </c>
      <c r="AI303" s="8">
        <v>-1</v>
      </c>
      <c r="AJ303" s="8">
        <v>0.85</v>
      </c>
      <c r="AK303" s="8">
        <v>0.85</v>
      </c>
      <c r="AL303" s="8">
        <v>9.8076972961425781</v>
      </c>
      <c r="AM303">
        <f t="shared" si="103"/>
        <v>0.84999999999999987</v>
      </c>
      <c r="AN303">
        <f t="shared" si="104"/>
        <v>8.2789689681668222E-3</v>
      </c>
      <c r="AO303" t="e">
        <f t="shared" si="105"/>
        <v>#DIV/0!</v>
      </c>
      <c r="AP303" t="e">
        <f t="shared" si="106"/>
        <v>#DIV/0!</v>
      </c>
      <c r="AQ303" t="e">
        <f t="shared" si="107"/>
        <v>#DIV/0!</v>
      </c>
      <c r="AR303" s="8">
        <v>1798.0606689453125</v>
      </c>
      <c r="AS303" s="8">
        <v>0.5</v>
      </c>
      <c r="AT303" t="e">
        <f t="shared" si="108"/>
        <v>#DIV/0!</v>
      </c>
      <c r="AU303">
        <f t="shared" si="109"/>
        <v>4.6643790556455498</v>
      </c>
      <c r="AV303">
        <f t="shared" si="110"/>
        <v>1.3690548876425352</v>
      </c>
      <c r="AW303">
        <f t="shared" si="111"/>
        <v>25.162004470825195</v>
      </c>
      <c r="AX303" s="8">
        <v>2</v>
      </c>
      <c r="AY303">
        <f t="shared" si="112"/>
        <v>4.644859790802002</v>
      </c>
      <c r="AZ303" s="8">
        <v>1</v>
      </c>
      <c r="BA303">
        <f t="shared" si="113"/>
        <v>9.2897195816040039</v>
      </c>
      <c r="BB303" s="8">
        <v>24.864456176757813</v>
      </c>
      <c r="BC303" s="8">
        <v>25.162004470825195</v>
      </c>
      <c r="BD303" s="8">
        <v>25.138898849487305</v>
      </c>
      <c r="BE303" s="8">
        <v>152.52067565917969</v>
      </c>
      <c r="BF303" s="8">
        <v>145.48204040527344</v>
      </c>
      <c r="BG303" s="8">
        <v>15.570032119750977</v>
      </c>
      <c r="BH303" s="8">
        <v>18.183681488037109</v>
      </c>
      <c r="BI303" s="8">
        <v>49.991836547851563</v>
      </c>
      <c r="BJ303" s="8">
        <v>58.383670806884766</v>
      </c>
      <c r="BK303" s="8">
        <v>350.43441772460937</v>
      </c>
      <c r="BL303" s="8">
        <v>1798.222900390625</v>
      </c>
      <c r="BM303" s="8">
        <v>1242.138671875</v>
      </c>
      <c r="BN303" s="8">
        <v>101.27012634277344</v>
      </c>
      <c r="BO303" s="8">
        <v>-0.38202285766601563</v>
      </c>
      <c r="BP303" s="8">
        <v>-0.91541820764541626</v>
      </c>
      <c r="BQ303" s="8">
        <v>0.5</v>
      </c>
      <c r="BR303" s="8">
        <v>-1.355140209197998</v>
      </c>
      <c r="BS303" s="8">
        <v>7.355140209197998</v>
      </c>
      <c r="BT303" s="8">
        <v>1</v>
      </c>
      <c r="BU303" s="8">
        <v>0</v>
      </c>
      <c r="BV303" s="8">
        <v>0.15999999642372131</v>
      </c>
      <c r="BW303" s="8">
        <v>111115</v>
      </c>
      <c r="BX303">
        <f t="shared" si="114"/>
        <v>1.7521720886230467</v>
      </c>
      <c r="BY303">
        <f t="shared" si="115"/>
        <v>4.6643790556455495E-3</v>
      </c>
      <c r="BZ303">
        <f t="shared" si="116"/>
        <v>298.31200447082517</v>
      </c>
      <c r="CA303">
        <f t="shared" si="117"/>
        <v>298.01445617675779</v>
      </c>
      <c r="CB303">
        <f t="shared" si="118"/>
        <v>287.71565763155377</v>
      </c>
      <c r="CC303">
        <f t="shared" si="119"/>
        <v>0.28951324548604707</v>
      </c>
      <c r="CD303">
        <f t="shared" si="120"/>
        <v>3.2105186093128038</v>
      </c>
      <c r="CE303">
        <f t="shared" si="121"/>
        <v>31.702523984674617</v>
      </c>
      <c r="CF303">
        <f t="shared" si="122"/>
        <v>13.518842496637507</v>
      </c>
      <c r="CG303">
        <f t="shared" si="123"/>
        <v>25.013230323791504</v>
      </c>
      <c r="CH303">
        <f t="shared" si="124"/>
        <v>3.1821865202459851</v>
      </c>
      <c r="CI303">
        <f t="shared" si="125"/>
        <v>0.33642192153584838</v>
      </c>
      <c r="CJ303">
        <f t="shared" si="126"/>
        <v>1.8414637216702685</v>
      </c>
      <c r="CK303">
        <f t="shared" si="127"/>
        <v>1.3407227985757166</v>
      </c>
      <c r="CL303">
        <f t="shared" si="128"/>
        <v>0.21136402501214829</v>
      </c>
      <c r="CM303">
        <f t="shared" si="129"/>
        <v>8.8884526091642382</v>
      </c>
      <c r="CN303">
        <f t="shared" si="130"/>
        <v>0.6033029181103754</v>
      </c>
      <c r="CO303">
        <f t="shared" si="131"/>
        <v>57.850140787530435</v>
      </c>
      <c r="CP303">
        <f t="shared" si="132"/>
        <v>143.78841256091002</v>
      </c>
      <c r="CQ303">
        <f t="shared" si="133"/>
        <v>4.688860935613022E-2</v>
      </c>
      <c r="CR303">
        <f t="shared" si="134"/>
        <v>0</v>
      </c>
      <c r="CS303">
        <f t="shared" si="135"/>
        <v>1528.4894653320309</v>
      </c>
      <c r="CT303">
        <f t="shared" si="136"/>
        <v>0</v>
      </c>
      <c r="CU303" t="e">
        <f t="shared" si="137"/>
        <v>#DIV/0!</v>
      </c>
      <c r="CV303" t="e">
        <f t="shared" si="138"/>
        <v>#DIV/0!</v>
      </c>
    </row>
    <row r="304" spans="1:100" hidden="1" x14ac:dyDescent="0.3">
      <c r="A304" s="4" t="str">
        <f>VLOOKUP(B304,ListCodeMtrx!A$1:B$91,2,TRUE)</f>
        <v>M80</v>
      </c>
      <c r="B304">
        <v>80</v>
      </c>
      <c r="C304" s="10">
        <v>2</v>
      </c>
      <c r="D304" s="10">
        <v>3</v>
      </c>
      <c r="E304" s="10">
        <v>4</v>
      </c>
      <c r="F304" s="1">
        <v>72</v>
      </c>
      <c r="G304" s="3">
        <v>41316</v>
      </c>
      <c r="H304" s="11">
        <v>1</v>
      </c>
      <c r="I304" s="11">
        <v>195.85937793680625</v>
      </c>
      <c r="J304" s="11">
        <v>2.2916032822055703</v>
      </c>
      <c r="K304" s="11">
        <v>195.72202313447579</v>
      </c>
      <c r="L304" s="11">
        <v>286.57055850663926</v>
      </c>
      <c r="M304" s="1">
        <v>44.7</v>
      </c>
      <c r="N304" s="8">
        <v>48</v>
      </c>
      <c r="O304" s="8" t="s">
        <v>488</v>
      </c>
      <c r="P304" s="12">
        <v>0.16111111111111112</v>
      </c>
      <c r="Q304" s="12">
        <f t="shared" si="139"/>
        <v>0.51534722222222218</v>
      </c>
      <c r="R304" s="8">
        <v>10535</v>
      </c>
      <c r="S304" s="8">
        <v>0</v>
      </c>
      <c r="T304" s="13" t="s">
        <v>192</v>
      </c>
      <c r="U304" s="14">
        <f t="shared" si="97"/>
        <v>33.766364145721298</v>
      </c>
      <c r="V304" s="14">
        <f t="shared" si="98"/>
        <v>0.35499196327918192</v>
      </c>
      <c r="W304" s="14">
        <f t="shared" si="99"/>
        <v>215.93729748716595</v>
      </c>
      <c r="X304" s="15">
        <v>25.068881988525391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t="e">
        <f t="shared" si="100"/>
        <v>#DIV/0!</v>
      </c>
      <c r="AG304" t="e">
        <f t="shared" si="101"/>
        <v>#DIV/0!</v>
      </c>
      <c r="AH304" t="e">
        <f t="shared" si="102"/>
        <v>#DIV/0!</v>
      </c>
      <c r="AI304" s="8">
        <v>-1</v>
      </c>
      <c r="AJ304" s="8">
        <v>0.85</v>
      </c>
      <c r="AK304" s="8">
        <v>0.85</v>
      </c>
      <c r="AL304" s="8">
        <v>9.8076972961425781</v>
      </c>
      <c r="AM304">
        <f t="shared" si="103"/>
        <v>0.84999999999999987</v>
      </c>
      <c r="AN304">
        <f t="shared" si="104"/>
        <v>2.2746036326416644E-2</v>
      </c>
      <c r="AO304" t="e">
        <f t="shared" si="105"/>
        <v>#DIV/0!</v>
      </c>
      <c r="AP304" t="e">
        <f t="shared" si="106"/>
        <v>#DIV/0!</v>
      </c>
      <c r="AQ304" t="e">
        <f t="shared" si="107"/>
        <v>#DIV/0!</v>
      </c>
      <c r="AR304" s="8">
        <v>1798.0606689453125</v>
      </c>
      <c r="AS304" s="8">
        <v>0.5</v>
      </c>
      <c r="AT304" t="e">
        <f t="shared" si="108"/>
        <v>#DIV/0!</v>
      </c>
      <c r="AU304">
        <f t="shared" si="109"/>
        <v>4.6893824869296443</v>
      </c>
      <c r="AV304">
        <f t="shared" si="110"/>
        <v>1.3542598522373881</v>
      </c>
      <c r="AW304">
        <f t="shared" si="111"/>
        <v>25.068881988525391</v>
      </c>
      <c r="AX304" s="8">
        <v>2</v>
      </c>
      <c r="AY304">
        <f t="shared" si="112"/>
        <v>4.644859790802002</v>
      </c>
      <c r="AZ304" s="8">
        <v>1</v>
      </c>
      <c r="BA304">
        <f t="shared" si="113"/>
        <v>9.2897195816040039</v>
      </c>
      <c r="BB304" s="8">
        <v>24.869407653808594</v>
      </c>
      <c r="BC304" s="8">
        <v>25.068881988525391</v>
      </c>
      <c r="BD304" s="8">
        <v>25.138256072998047</v>
      </c>
      <c r="BE304" s="8">
        <v>399.89572143554687</v>
      </c>
      <c r="BF304" s="8">
        <v>379.60641479492187</v>
      </c>
      <c r="BG304" s="8">
        <v>15.527962684631348</v>
      </c>
      <c r="BH304" s="8">
        <v>18.155982971191406</v>
      </c>
      <c r="BI304" s="8">
        <v>49.83770751953125</v>
      </c>
      <c r="BJ304" s="8">
        <v>58.2724609375</v>
      </c>
      <c r="BK304" s="8">
        <v>350.396240234375</v>
      </c>
      <c r="BL304" s="8">
        <v>1798.18603515625</v>
      </c>
      <c r="BM304" s="8">
        <v>1020.5137939453125</v>
      </c>
      <c r="BN304" s="8">
        <v>101.26133728027344</v>
      </c>
      <c r="BO304" s="8">
        <v>-4.7912940979003906</v>
      </c>
      <c r="BP304" s="8">
        <v>-0.85631710290908813</v>
      </c>
      <c r="BQ304" s="8">
        <v>0.25</v>
      </c>
      <c r="BR304" s="8">
        <v>-1.355140209197998</v>
      </c>
      <c r="BS304" s="8">
        <v>7.355140209197998</v>
      </c>
      <c r="BT304" s="8">
        <v>1</v>
      </c>
      <c r="BU304" s="8">
        <v>0</v>
      </c>
      <c r="BV304" s="8">
        <v>0.15999999642372131</v>
      </c>
      <c r="BW304" s="8">
        <v>111115</v>
      </c>
      <c r="BX304">
        <f t="shared" si="114"/>
        <v>1.7519812011718747</v>
      </c>
      <c r="BY304">
        <f t="shared" si="115"/>
        <v>4.6893824869296439E-3</v>
      </c>
      <c r="BZ304">
        <f t="shared" si="116"/>
        <v>298.21888198852537</v>
      </c>
      <c r="CA304">
        <f t="shared" si="117"/>
        <v>298.01940765380857</v>
      </c>
      <c r="CB304">
        <f t="shared" si="118"/>
        <v>287.70975919418561</v>
      </c>
      <c r="CC304">
        <f t="shared" si="119"/>
        <v>0.28957145375360016</v>
      </c>
      <c r="CD304">
        <f t="shared" si="120"/>
        <v>3.1927589675381021</v>
      </c>
      <c r="CE304">
        <f t="shared" si="121"/>
        <v>31.529891400714082</v>
      </c>
      <c r="CF304">
        <f t="shared" si="122"/>
        <v>13.373908429522675</v>
      </c>
      <c r="CG304">
        <f t="shared" si="123"/>
        <v>24.969144821166992</v>
      </c>
      <c r="CH304">
        <f t="shared" si="124"/>
        <v>3.1738330888080122</v>
      </c>
      <c r="CI304">
        <f t="shared" si="125"/>
        <v>0.3419258084847791</v>
      </c>
      <c r="CJ304">
        <f t="shared" si="126"/>
        <v>1.838499115300714</v>
      </c>
      <c r="CK304">
        <f t="shared" si="127"/>
        <v>1.3353339735072982</v>
      </c>
      <c r="CL304">
        <f t="shared" si="128"/>
        <v>0.21484034893944745</v>
      </c>
      <c r="CM304">
        <f t="shared" si="129"/>
        <v>21.866099512238652</v>
      </c>
      <c r="CN304">
        <f t="shared" si="130"/>
        <v>0.56884522777051505</v>
      </c>
      <c r="CO304">
        <f t="shared" si="131"/>
        <v>58.103797387155808</v>
      </c>
      <c r="CP304">
        <f t="shared" si="132"/>
        <v>374.69942151097035</v>
      </c>
      <c r="CQ304">
        <f t="shared" si="133"/>
        <v>5.2360742189362333E-2</v>
      </c>
      <c r="CR304">
        <f t="shared" si="134"/>
        <v>0</v>
      </c>
      <c r="CS304">
        <f t="shared" si="135"/>
        <v>1528.4581298828123</v>
      </c>
      <c r="CT304">
        <f t="shared" si="136"/>
        <v>0</v>
      </c>
      <c r="CU304" t="e">
        <f t="shared" si="137"/>
        <v>#DIV/0!</v>
      </c>
      <c r="CV304" t="e">
        <f t="shared" si="138"/>
        <v>#DIV/0!</v>
      </c>
    </row>
    <row r="305" spans="1:100" x14ac:dyDescent="0.3">
      <c r="A305" s="4" t="str">
        <f>VLOOKUP(B305,ListCodeMtrx!A$1:B$91,2,TRUE)</f>
        <v>M80</v>
      </c>
      <c r="B305">
        <v>80</v>
      </c>
      <c r="C305" s="10">
        <v>2</v>
      </c>
      <c r="D305" s="10">
        <v>3</v>
      </c>
      <c r="E305" s="10">
        <v>4</v>
      </c>
      <c r="F305" s="1">
        <v>72</v>
      </c>
      <c r="G305" s="3">
        <v>41316</v>
      </c>
      <c r="H305" s="11">
        <v>1</v>
      </c>
      <c r="I305" s="11">
        <v>195.85937793680625</v>
      </c>
      <c r="J305" s="11">
        <v>2.2916032822055703</v>
      </c>
      <c r="K305" s="11">
        <v>195.72202313447579</v>
      </c>
      <c r="L305" s="11">
        <v>286.57055850663926</v>
      </c>
      <c r="M305" s="1">
        <v>44.7</v>
      </c>
      <c r="N305" s="8">
        <v>49</v>
      </c>
      <c r="O305" s="8" t="s">
        <v>489</v>
      </c>
      <c r="P305" s="12">
        <v>0.16111111111111112</v>
      </c>
      <c r="Q305" s="12">
        <f t="shared" si="139"/>
        <v>0.51768518518518514</v>
      </c>
      <c r="R305" s="8">
        <v>10737</v>
      </c>
      <c r="S305" s="8">
        <v>0</v>
      </c>
      <c r="T305" s="13">
        <v>800</v>
      </c>
      <c r="U305" s="14">
        <f t="shared" si="97"/>
        <v>55.33539118909421</v>
      </c>
      <c r="V305" s="14">
        <f t="shared" si="98"/>
        <v>0.35542733819969446</v>
      </c>
      <c r="W305" s="14">
        <f t="shared" si="99"/>
        <v>496.4819946381262</v>
      </c>
      <c r="X305" s="15">
        <v>24.872711181640625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t="e">
        <f t="shared" si="100"/>
        <v>#DIV/0!</v>
      </c>
      <c r="AG305" t="e">
        <f t="shared" si="101"/>
        <v>#DIV/0!</v>
      </c>
      <c r="AH305" t="e">
        <f t="shared" si="102"/>
        <v>#DIV/0!</v>
      </c>
      <c r="AI305" s="8">
        <v>-1</v>
      </c>
      <c r="AJ305" s="8">
        <v>0.85</v>
      </c>
      <c r="AK305" s="8">
        <v>0.85</v>
      </c>
      <c r="AL305" s="8">
        <v>9.8076972961425781</v>
      </c>
      <c r="AM305">
        <f t="shared" si="103"/>
        <v>0.84999999999999987</v>
      </c>
      <c r="AN305">
        <f t="shared" si="104"/>
        <v>3.6839746957300967E-2</v>
      </c>
      <c r="AO305" t="e">
        <f t="shared" si="105"/>
        <v>#DIV/0!</v>
      </c>
      <c r="AP305" t="e">
        <f t="shared" si="106"/>
        <v>#DIV/0!</v>
      </c>
      <c r="AQ305" t="e">
        <f t="shared" si="107"/>
        <v>#DIV/0!</v>
      </c>
      <c r="AR305" s="8">
        <v>1798.0606689453125</v>
      </c>
      <c r="AS305" s="8">
        <v>0.5</v>
      </c>
      <c r="AT305" t="e">
        <f t="shared" si="108"/>
        <v>#DIV/0!</v>
      </c>
      <c r="AU305">
        <f t="shared" si="109"/>
        <v>4.6008617818278159</v>
      </c>
      <c r="AV305">
        <f t="shared" si="110"/>
        <v>1.3274616766366196</v>
      </c>
      <c r="AW305">
        <f t="shared" si="111"/>
        <v>24.872711181640625</v>
      </c>
      <c r="AX305" s="8">
        <v>2</v>
      </c>
      <c r="AY305">
        <f t="shared" si="112"/>
        <v>4.644859790802002</v>
      </c>
      <c r="AZ305" s="8">
        <v>1</v>
      </c>
      <c r="BA305">
        <f t="shared" si="113"/>
        <v>9.2897195816040039</v>
      </c>
      <c r="BB305" s="8">
        <v>24.846227645874023</v>
      </c>
      <c r="BC305" s="8">
        <v>24.872711181640625</v>
      </c>
      <c r="BD305" s="8">
        <v>25.135408401489258</v>
      </c>
      <c r="BE305" s="8">
        <v>800.8531494140625</v>
      </c>
      <c r="BF305" s="8">
        <v>767.25726318359375</v>
      </c>
      <c r="BG305" s="8">
        <v>15.475327491760254</v>
      </c>
      <c r="BH305" s="8">
        <v>18.053741455078125</v>
      </c>
      <c r="BI305" s="8">
        <v>49.738067626953125</v>
      </c>
      <c r="BJ305" s="8">
        <v>58.025150299072266</v>
      </c>
      <c r="BK305" s="8">
        <v>350.43240356445312</v>
      </c>
      <c r="BL305" s="8">
        <v>1799.0604248046875</v>
      </c>
      <c r="BM305" s="8">
        <v>1118.0743408203125</v>
      </c>
      <c r="BN305" s="8">
        <v>101.26242828369141</v>
      </c>
      <c r="BO305" s="8">
        <v>-15.345188140869141</v>
      </c>
      <c r="BP305" s="8">
        <v>-0.78583866357803345</v>
      </c>
      <c r="BQ305" s="8">
        <v>0.5</v>
      </c>
      <c r="BR305" s="8">
        <v>-1.355140209197998</v>
      </c>
      <c r="BS305" s="8">
        <v>7.355140209197998</v>
      </c>
      <c r="BT305" s="8">
        <v>1</v>
      </c>
      <c r="BU305" s="8">
        <v>0</v>
      </c>
      <c r="BV305" s="8">
        <v>0.15999999642372131</v>
      </c>
      <c r="BW305" s="8">
        <v>111115</v>
      </c>
      <c r="BX305">
        <f t="shared" si="114"/>
        <v>1.7521620178222654</v>
      </c>
      <c r="BY305">
        <f t="shared" si="115"/>
        <v>4.6008617818278155E-3</v>
      </c>
      <c r="BZ305">
        <f t="shared" si="116"/>
        <v>298.0227111816406</v>
      </c>
      <c r="CA305">
        <f t="shared" si="117"/>
        <v>297.996227645874</v>
      </c>
      <c r="CB305">
        <f t="shared" si="118"/>
        <v>287.84966153480855</v>
      </c>
      <c r="CC305">
        <f t="shared" si="119"/>
        <v>0.31176378285954132</v>
      </c>
      <c r="CD305">
        <f t="shared" si="120"/>
        <v>3.1556273759837747</v>
      </c>
      <c r="CE305">
        <f t="shared" si="121"/>
        <v>31.16286493884126</v>
      </c>
      <c r="CF305">
        <f t="shared" si="122"/>
        <v>13.109123483763135</v>
      </c>
      <c r="CG305">
        <f t="shared" si="123"/>
        <v>24.859469413757324</v>
      </c>
      <c r="CH305">
        <f t="shared" si="124"/>
        <v>3.1531346021909892</v>
      </c>
      <c r="CI305">
        <f t="shared" si="125"/>
        <v>0.34232970539118451</v>
      </c>
      <c r="CJ305">
        <f t="shared" si="126"/>
        <v>1.8281656993471551</v>
      </c>
      <c r="CK305">
        <f t="shared" si="127"/>
        <v>1.3249689028438341</v>
      </c>
      <c r="CL305">
        <f t="shared" si="128"/>
        <v>0.2150954787293215</v>
      </c>
      <c r="CM305">
        <f t="shared" si="129"/>
        <v>50.274972376187321</v>
      </c>
      <c r="CN305">
        <f t="shared" si="130"/>
        <v>0.64708673148047491</v>
      </c>
      <c r="CO305">
        <f t="shared" si="131"/>
        <v>58.461483714610452</v>
      </c>
      <c r="CP305">
        <f t="shared" si="132"/>
        <v>759.21581721215591</v>
      </c>
      <c r="CQ305">
        <f t="shared" si="133"/>
        <v>4.2609611094796801E-2</v>
      </c>
      <c r="CR305">
        <f t="shared" si="134"/>
        <v>0</v>
      </c>
      <c r="CS305">
        <f t="shared" si="135"/>
        <v>1529.2013610839842</v>
      </c>
      <c r="CT305">
        <f t="shared" si="136"/>
        <v>0</v>
      </c>
      <c r="CU305" t="e">
        <f t="shared" si="137"/>
        <v>#DIV/0!</v>
      </c>
      <c r="CV305" t="e">
        <f t="shared" si="138"/>
        <v>#DIV/0!</v>
      </c>
    </row>
    <row r="306" spans="1:100" s="5" customFormat="1" x14ac:dyDescent="0.3">
      <c r="A306" s="4" t="str">
        <f>VLOOKUP(B306,ListCodeMtrx!A$1:B$91,2,TRUE)</f>
        <v>M80</v>
      </c>
      <c r="B306" s="5">
        <v>80</v>
      </c>
      <c r="C306" s="10">
        <v>2</v>
      </c>
      <c r="D306" s="10">
        <v>3</v>
      </c>
      <c r="E306" s="10">
        <v>4</v>
      </c>
      <c r="F306" s="1">
        <v>72</v>
      </c>
      <c r="G306" s="17">
        <v>41316</v>
      </c>
      <c r="H306" s="11">
        <v>1</v>
      </c>
      <c r="I306" s="11">
        <v>195.85937793680625</v>
      </c>
      <c r="J306" s="11">
        <v>2.2916032822055703</v>
      </c>
      <c r="K306" s="11">
        <v>195.72202313447579</v>
      </c>
      <c r="L306" s="11">
        <v>286.57055850663926</v>
      </c>
      <c r="M306" s="1">
        <v>44.7</v>
      </c>
      <c r="N306" s="19">
        <v>50</v>
      </c>
      <c r="O306" s="19" t="s">
        <v>490</v>
      </c>
      <c r="P306" s="12">
        <v>0.16111111111111112</v>
      </c>
      <c r="Q306" s="12">
        <f t="shared" si="139"/>
        <v>0.51924768518518527</v>
      </c>
      <c r="R306" s="19">
        <v>10862.5</v>
      </c>
      <c r="S306" s="19">
        <v>0</v>
      </c>
      <c r="T306" s="21">
        <v>400</v>
      </c>
      <c r="U306" s="5">
        <f t="shared" si="97"/>
        <v>33.7889759652777</v>
      </c>
      <c r="V306" s="5">
        <f t="shared" si="98"/>
        <v>0.3470306284187285</v>
      </c>
      <c r="W306" s="5">
        <f t="shared" si="99"/>
        <v>212.21827676453938</v>
      </c>
      <c r="X306" s="5">
        <v>25.008979797363281</v>
      </c>
      <c r="Y306" s="19">
        <v>8</v>
      </c>
      <c r="Z306" s="19">
        <v>8</v>
      </c>
      <c r="AA306" s="19">
        <v>0</v>
      </c>
      <c r="AB306" s="19">
        <v>0</v>
      </c>
      <c r="AC306" s="19">
        <v>282.22607421875</v>
      </c>
      <c r="AD306" s="19">
        <v>593.0965576171875</v>
      </c>
      <c r="AE306" s="19">
        <v>384.11669921875</v>
      </c>
      <c r="AF306" s="5" t="e">
        <f t="shared" si="100"/>
        <v>#DIV/0!</v>
      </c>
      <c r="AG306" s="5">
        <f t="shared" si="101"/>
        <v>0.52414818364042504</v>
      </c>
      <c r="AH306" s="5">
        <f t="shared" si="102"/>
        <v>0.35235385489005477</v>
      </c>
      <c r="AI306" s="19">
        <v>-1</v>
      </c>
      <c r="AJ306" s="19">
        <v>0.85</v>
      </c>
      <c r="AK306" s="19">
        <v>0.85</v>
      </c>
      <c r="AL306" s="19">
        <v>9.8076972961425781</v>
      </c>
      <c r="AM306" s="5">
        <f t="shared" si="103"/>
        <v>0.84999999999999987</v>
      </c>
      <c r="AN306" s="5">
        <f t="shared" si="104"/>
        <v>2.2763094034923045E-2</v>
      </c>
      <c r="AO306" s="5">
        <f t="shared" si="105"/>
        <v>0.67224091561819821</v>
      </c>
      <c r="AP306" s="5">
        <f t="shared" si="106"/>
        <v>2.1014945527587416</v>
      </c>
      <c r="AQ306" s="5">
        <f t="shared" si="107"/>
        <v>-1</v>
      </c>
      <c r="AR306" s="19">
        <v>1798.0072021484375</v>
      </c>
      <c r="AS306" s="19">
        <v>0.5</v>
      </c>
      <c r="AT306" s="5">
        <f t="shared" si="108"/>
        <v>269.2522767387606</v>
      </c>
      <c r="AU306" s="5">
        <f t="shared" si="109"/>
        <v>4.6029820270667612</v>
      </c>
      <c r="AV306" s="5">
        <f t="shared" si="110"/>
        <v>1.3588245482013399</v>
      </c>
      <c r="AW306" s="5">
        <f t="shared" si="111"/>
        <v>25.008979797363281</v>
      </c>
      <c r="AX306" s="19">
        <v>2</v>
      </c>
      <c r="AY306" s="5">
        <f t="shared" si="112"/>
        <v>4.644859790802002</v>
      </c>
      <c r="AZ306" s="19">
        <v>1</v>
      </c>
      <c r="BA306" s="5">
        <f t="shared" si="113"/>
        <v>9.2897195816040039</v>
      </c>
      <c r="BB306" s="19">
        <v>24.872570037841797</v>
      </c>
      <c r="BC306" s="19">
        <v>25.008979797363281</v>
      </c>
      <c r="BD306" s="19">
        <v>25.141860961914062</v>
      </c>
      <c r="BE306" s="19">
        <v>399.7501220703125</v>
      </c>
      <c r="BF306" s="19">
        <v>379.46612548828125</v>
      </c>
      <c r="BG306" s="19">
        <v>15.418993949890137</v>
      </c>
      <c r="BH306" s="19">
        <v>17.999116897583008</v>
      </c>
      <c r="BI306" s="19">
        <v>49.477024078369141</v>
      </c>
      <c r="BJ306" s="19">
        <v>57.756217956542969</v>
      </c>
      <c r="BK306" s="19">
        <v>350.38116455078125</v>
      </c>
      <c r="BL306" s="19">
        <v>1798.0072021484375</v>
      </c>
      <c r="BM306" s="19">
        <v>1219.3135986328125</v>
      </c>
      <c r="BN306" s="19">
        <v>101.25806427001953</v>
      </c>
      <c r="BO306" s="19">
        <v>-4.7202186584472656</v>
      </c>
      <c r="BP306" s="19">
        <v>-0.84841305017471313</v>
      </c>
      <c r="BQ306" s="19">
        <v>0.5</v>
      </c>
      <c r="BR306" s="19">
        <v>-1.355140209197998</v>
      </c>
      <c r="BS306" s="19">
        <v>7.355140209197998</v>
      </c>
      <c r="BT306" s="19">
        <v>1</v>
      </c>
      <c r="BU306" s="19">
        <v>0</v>
      </c>
      <c r="BV306" s="19">
        <v>0.15999999642372131</v>
      </c>
      <c r="BW306" s="19">
        <v>111115</v>
      </c>
      <c r="BX306" s="5">
        <f t="shared" si="114"/>
        <v>1.7519058227539062</v>
      </c>
      <c r="BY306" s="5">
        <f t="shared" si="115"/>
        <v>4.6029820270667614E-3</v>
      </c>
      <c r="BZ306" s="5">
        <f t="shared" si="116"/>
        <v>298.15897979736326</v>
      </c>
      <c r="CA306" s="5">
        <f t="shared" si="117"/>
        <v>298.02257003784177</v>
      </c>
      <c r="CB306" s="5">
        <f t="shared" si="118"/>
        <v>287.68114591357516</v>
      </c>
      <c r="CC306" s="5">
        <f t="shared" si="119"/>
        <v>0.3061591218209847</v>
      </c>
      <c r="CD306" s="5">
        <f t="shared" si="120"/>
        <v>3.1813802838203946</v>
      </c>
      <c r="CE306" s="5">
        <f t="shared" si="121"/>
        <v>31.418537444452582</v>
      </c>
      <c r="CF306" s="5">
        <f t="shared" si="122"/>
        <v>13.419420546869574</v>
      </c>
      <c r="CG306" s="5">
        <f t="shared" si="123"/>
        <v>24.940774917602539</v>
      </c>
      <c r="CH306" s="5">
        <f t="shared" si="124"/>
        <v>3.168467627789882</v>
      </c>
      <c r="CI306" s="5">
        <f t="shared" si="125"/>
        <v>0.33453365024288623</v>
      </c>
      <c r="CJ306" s="5">
        <f t="shared" si="126"/>
        <v>1.8225557356190547</v>
      </c>
      <c r="CK306" s="5">
        <f t="shared" si="127"/>
        <v>1.3459118921708273</v>
      </c>
      <c r="CL306" s="5">
        <f t="shared" si="128"/>
        <v>0.21017150634907134</v>
      </c>
      <c r="CM306" s="5">
        <f t="shared" si="129"/>
        <v>21.488811907896523</v>
      </c>
      <c r="CN306" s="5">
        <f t="shared" si="130"/>
        <v>0.55925486495392895</v>
      </c>
      <c r="CO306" s="5">
        <f t="shared" si="131"/>
        <v>57.783180853780749</v>
      </c>
      <c r="CP306" s="5">
        <f t="shared" si="132"/>
        <v>374.55584621101929</v>
      </c>
      <c r="CQ306" s="5">
        <f t="shared" si="133"/>
        <v>5.2126659584048225E-2</v>
      </c>
      <c r="CR306" s="5">
        <f t="shared" si="134"/>
        <v>0</v>
      </c>
      <c r="CS306" s="5">
        <f t="shared" si="135"/>
        <v>1528.3061218261716</v>
      </c>
      <c r="CT306" s="5">
        <f t="shared" si="136"/>
        <v>310.8704833984375</v>
      </c>
      <c r="CU306" s="5">
        <f t="shared" si="137"/>
        <v>0.35235385489005477</v>
      </c>
      <c r="CV306" s="5" t="e">
        <f t="shared" si="138"/>
        <v>#DIV/0!</v>
      </c>
    </row>
    <row r="307" spans="1:100" hidden="1" x14ac:dyDescent="0.3">
      <c r="A307" s="4" t="str">
        <f>VLOOKUP(B307,ListCodeMtrx!A$1:B$91,2,TRUE)</f>
        <v>M82</v>
      </c>
      <c r="B307">
        <v>82</v>
      </c>
      <c r="C307" s="10">
        <v>17</v>
      </c>
      <c r="D307" s="10">
        <v>3</v>
      </c>
      <c r="E307" s="10">
        <v>5</v>
      </c>
      <c r="F307" s="1">
        <v>72</v>
      </c>
      <c r="G307" s="3">
        <v>41316</v>
      </c>
      <c r="H307" s="11">
        <v>1</v>
      </c>
      <c r="I307" s="11">
        <v>169.63029905113058</v>
      </c>
      <c r="J307" s="11">
        <v>2.4734948642766224</v>
      </c>
      <c r="K307" s="11">
        <v>165.53558723685487</v>
      </c>
      <c r="L307" s="11">
        <v>246.62273279862862</v>
      </c>
      <c r="M307" s="1">
        <v>46.8</v>
      </c>
      <c r="N307" s="8">
        <v>51</v>
      </c>
      <c r="O307" s="8" t="s">
        <v>491</v>
      </c>
      <c r="P307" s="12">
        <v>0.16111111111111112</v>
      </c>
      <c r="Q307" s="12">
        <f t="shared" si="139"/>
        <v>0.52344907407407415</v>
      </c>
      <c r="R307" s="8">
        <v>11235</v>
      </c>
      <c r="S307" s="8">
        <v>0</v>
      </c>
      <c r="T307" s="13" t="s">
        <v>747</v>
      </c>
      <c r="U307">
        <f t="shared" si="97"/>
        <v>31.966916804460908</v>
      </c>
      <c r="V307">
        <f t="shared" si="98"/>
        <v>0.47460088501163777</v>
      </c>
      <c r="W307">
        <f t="shared" si="99"/>
        <v>261.73870849080942</v>
      </c>
      <c r="X307">
        <v>24.481222152709961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t="e">
        <f t="shared" si="100"/>
        <v>#DIV/0!</v>
      </c>
      <c r="AG307" t="e">
        <f t="shared" si="101"/>
        <v>#DIV/0!</v>
      </c>
      <c r="AH307" t="e">
        <f t="shared" si="102"/>
        <v>#DIV/0!</v>
      </c>
      <c r="AI307" s="8">
        <v>-1</v>
      </c>
      <c r="AJ307" s="8">
        <v>0.85</v>
      </c>
      <c r="AK307" s="8">
        <v>0.85</v>
      </c>
      <c r="AL307" s="8">
        <v>9.8076972961425781</v>
      </c>
      <c r="AM307">
        <f t="shared" si="103"/>
        <v>0.84999999999999987</v>
      </c>
      <c r="AN307">
        <f t="shared" si="104"/>
        <v>2.1571162581235027E-2</v>
      </c>
      <c r="AO307" t="e">
        <f t="shared" si="105"/>
        <v>#DIV/0!</v>
      </c>
      <c r="AP307" t="e">
        <f t="shared" si="106"/>
        <v>#DIV/0!</v>
      </c>
      <c r="AQ307" t="e">
        <f t="shared" si="107"/>
        <v>#DIV/0!</v>
      </c>
      <c r="AR307" s="8">
        <v>1798.0072021484375</v>
      </c>
      <c r="AS307" s="8">
        <v>0.5</v>
      </c>
      <c r="AT307" t="e">
        <f t="shared" si="108"/>
        <v>#DIV/0!</v>
      </c>
      <c r="AU307">
        <f t="shared" si="109"/>
        <v>5.6126950970996967</v>
      </c>
      <c r="AV307">
        <f t="shared" si="110"/>
        <v>1.2279079943749933</v>
      </c>
      <c r="AW307">
        <f t="shared" si="111"/>
        <v>24.481222152709961</v>
      </c>
      <c r="AX307" s="8">
        <v>2</v>
      </c>
      <c r="AY307">
        <f t="shared" si="112"/>
        <v>4.644859790802002</v>
      </c>
      <c r="AZ307" s="8">
        <v>1</v>
      </c>
      <c r="BA307">
        <f t="shared" si="113"/>
        <v>9.2897195816040039</v>
      </c>
      <c r="BB307" s="8">
        <v>24.861150741577148</v>
      </c>
      <c r="BC307" s="8">
        <v>24.481222152709961</v>
      </c>
      <c r="BD307" s="8">
        <v>25.13690185546875</v>
      </c>
      <c r="BE307" s="8">
        <v>400.03067016601562</v>
      </c>
      <c r="BF307" s="8">
        <v>380.564208984375</v>
      </c>
      <c r="BG307" s="8">
        <v>15.172975540161133</v>
      </c>
      <c r="BH307" s="8">
        <v>18.318099975585938</v>
      </c>
      <c r="BI307" s="8">
        <v>48.717864990234375</v>
      </c>
      <c r="BJ307" s="8">
        <v>58.816329956054688</v>
      </c>
      <c r="BK307" s="8">
        <v>350.37603759765625</v>
      </c>
      <c r="BL307" s="8">
        <v>1797.984130859375</v>
      </c>
      <c r="BM307" s="8">
        <v>900.75555419921875</v>
      </c>
      <c r="BN307" s="8">
        <v>101.25199127197266</v>
      </c>
      <c r="BO307" s="8">
        <v>-4.7858924865722656</v>
      </c>
      <c r="BP307" s="8">
        <v>-0.87613445520401001</v>
      </c>
      <c r="BQ307" s="8">
        <v>0.25</v>
      </c>
      <c r="BR307" s="8">
        <v>-1.355140209197998</v>
      </c>
      <c r="BS307" s="8">
        <v>7.355140209197998</v>
      </c>
      <c r="BT307" s="8">
        <v>1</v>
      </c>
      <c r="BU307" s="8">
        <v>0</v>
      </c>
      <c r="BV307" s="8">
        <v>0.15999999642372131</v>
      </c>
      <c r="BW307" s="8">
        <v>111115</v>
      </c>
      <c r="BX307">
        <f t="shared" si="114"/>
        <v>1.751880187988281</v>
      </c>
      <c r="BY307">
        <f t="shared" si="115"/>
        <v>5.6126950970996963E-3</v>
      </c>
      <c r="BZ307">
        <f t="shared" si="116"/>
        <v>297.63122215270994</v>
      </c>
      <c r="CA307">
        <f t="shared" si="117"/>
        <v>298.01115074157713</v>
      </c>
      <c r="CB307">
        <f t="shared" si="118"/>
        <v>287.67745450740767</v>
      </c>
      <c r="CC307">
        <f t="shared" si="119"/>
        <v>0.163855356507143</v>
      </c>
      <c r="CD307">
        <f t="shared" si="120"/>
        <v>3.0826520932221433</v>
      </c>
      <c r="CE307">
        <f t="shared" si="121"/>
        <v>30.445347834610395</v>
      </c>
      <c r="CF307">
        <f t="shared" si="122"/>
        <v>12.127247859024457</v>
      </c>
      <c r="CG307">
        <f t="shared" si="123"/>
        <v>24.671186447143555</v>
      </c>
      <c r="CH307">
        <f t="shared" si="124"/>
        <v>3.1178759171733899</v>
      </c>
      <c r="CI307">
        <f t="shared" si="125"/>
        <v>0.45153261304904202</v>
      </c>
      <c r="CJ307">
        <f t="shared" si="126"/>
        <v>1.85474409884715</v>
      </c>
      <c r="CK307">
        <f t="shared" si="127"/>
        <v>1.2631318183262399</v>
      </c>
      <c r="CL307">
        <f t="shared" si="128"/>
        <v>0.28419356015397079</v>
      </c>
      <c r="CM307">
        <f t="shared" si="129"/>
        <v>26.501565427648831</v>
      </c>
      <c r="CN307">
        <f t="shared" si="130"/>
        <v>0.68776490881609875</v>
      </c>
      <c r="CO307">
        <f t="shared" si="131"/>
        <v>61.15617700726186</v>
      </c>
      <c r="CP307">
        <f t="shared" si="132"/>
        <v>375.91871486510354</v>
      </c>
      <c r="CQ307">
        <f t="shared" si="133"/>
        <v>5.200524329233136E-2</v>
      </c>
      <c r="CR307">
        <f t="shared" si="134"/>
        <v>0</v>
      </c>
      <c r="CS307">
        <f t="shared" si="135"/>
        <v>1528.2865112304685</v>
      </c>
      <c r="CT307">
        <f t="shared" si="136"/>
        <v>0</v>
      </c>
      <c r="CU307" t="e">
        <f t="shared" si="137"/>
        <v>#DIV/0!</v>
      </c>
      <c r="CV307" t="e">
        <f t="shared" si="138"/>
        <v>#DIV/0!</v>
      </c>
    </row>
    <row r="308" spans="1:100" x14ac:dyDescent="0.3">
      <c r="A308" s="4" t="str">
        <f>VLOOKUP(B308,ListCodeMtrx!A$1:B$91,2,TRUE)</f>
        <v>M82</v>
      </c>
      <c r="B308">
        <v>82</v>
      </c>
      <c r="C308" s="10">
        <v>17</v>
      </c>
      <c r="D308" s="10">
        <v>3</v>
      </c>
      <c r="E308" s="10">
        <v>5</v>
      </c>
      <c r="F308" s="1">
        <v>72</v>
      </c>
      <c r="G308" s="3">
        <v>41316</v>
      </c>
      <c r="H308" s="11">
        <v>1</v>
      </c>
      <c r="I308" s="11">
        <v>169.63029905113058</v>
      </c>
      <c r="J308" s="11">
        <v>2.4734948642766224</v>
      </c>
      <c r="K308" s="11">
        <v>165.53558723685487</v>
      </c>
      <c r="L308" s="11">
        <v>246.62273279862862</v>
      </c>
      <c r="M308" s="1">
        <v>46.8</v>
      </c>
      <c r="N308" s="8">
        <v>52</v>
      </c>
      <c r="O308" s="8" t="s">
        <v>492</v>
      </c>
      <c r="P308" s="12">
        <v>0.16111111111111112</v>
      </c>
      <c r="Q308" s="12">
        <f t="shared" si="139"/>
        <v>0.5258680555555556</v>
      </c>
      <c r="R308" s="8">
        <v>11444</v>
      </c>
      <c r="S308" s="8">
        <v>0</v>
      </c>
      <c r="T308" s="13">
        <v>50</v>
      </c>
      <c r="U308" s="14">
        <f t="shared" si="97"/>
        <v>-0.88145856891738983</v>
      </c>
      <c r="V308" s="14">
        <f t="shared" si="98"/>
        <v>0.39576839522973023</v>
      </c>
      <c r="W308" s="14">
        <f t="shared" si="99"/>
        <v>49.997615547223958</v>
      </c>
      <c r="X308" s="15">
        <v>24.728231430053711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t="e">
        <f t="shared" si="100"/>
        <v>#DIV/0!</v>
      </c>
      <c r="AG308" t="e">
        <f t="shared" si="101"/>
        <v>#DIV/0!</v>
      </c>
      <c r="AH308" t="e">
        <f t="shared" si="102"/>
        <v>#DIV/0!</v>
      </c>
      <c r="AI308" s="8">
        <v>-1</v>
      </c>
      <c r="AJ308" s="8">
        <v>0.85</v>
      </c>
      <c r="AK308" s="8">
        <v>0.85</v>
      </c>
      <c r="AL308" s="8">
        <v>9.8076972961425781</v>
      </c>
      <c r="AM308">
        <f t="shared" si="103"/>
        <v>0.84999999999999987</v>
      </c>
      <c r="AN308">
        <f t="shared" si="104"/>
        <v>7.7538568178037837E-5</v>
      </c>
      <c r="AO308" t="e">
        <f t="shared" si="105"/>
        <v>#DIV/0!</v>
      </c>
      <c r="AP308" t="e">
        <f t="shared" si="106"/>
        <v>#DIV/0!</v>
      </c>
      <c r="AQ308" t="e">
        <f t="shared" si="107"/>
        <v>#DIV/0!</v>
      </c>
      <c r="AR308" s="8">
        <v>1798.0072021484375</v>
      </c>
      <c r="AS308" s="8">
        <v>0.5</v>
      </c>
      <c r="AT308" t="e">
        <f t="shared" si="108"/>
        <v>#DIV/0!</v>
      </c>
      <c r="AU308">
        <f t="shared" si="109"/>
        <v>5.0985267493526285</v>
      </c>
      <c r="AV308">
        <f t="shared" si="110"/>
        <v>1.3268748567028905</v>
      </c>
      <c r="AW308">
        <f t="shared" si="111"/>
        <v>24.728231430053711</v>
      </c>
      <c r="AX308" s="8">
        <v>2</v>
      </c>
      <c r="AY308">
        <f t="shared" si="112"/>
        <v>4.644859790802002</v>
      </c>
      <c r="AZ308" s="8">
        <v>1</v>
      </c>
      <c r="BA308">
        <f t="shared" si="113"/>
        <v>9.2897195816040039</v>
      </c>
      <c r="BB308" s="8">
        <v>24.811819076538086</v>
      </c>
      <c r="BC308" s="8">
        <v>24.728231430053711</v>
      </c>
      <c r="BD308" s="8">
        <v>25.138700485229492</v>
      </c>
      <c r="BE308" s="8">
        <v>46.978427886962891</v>
      </c>
      <c r="BF308" s="8">
        <v>47.343894958496094</v>
      </c>
      <c r="BG308" s="8">
        <v>14.93403434753418</v>
      </c>
      <c r="BH308" s="8">
        <v>17.793371200561523</v>
      </c>
      <c r="BI308" s="8">
        <v>48.092945098876953</v>
      </c>
      <c r="BJ308" s="8">
        <v>57.301036834716797</v>
      </c>
      <c r="BK308" s="8">
        <v>350.27749633789062</v>
      </c>
      <c r="BL308" s="8">
        <v>1798.5953369140625</v>
      </c>
      <c r="BM308" s="8">
        <v>836.45977783203125</v>
      </c>
      <c r="BN308" s="8">
        <v>101.25382995605469</v>
      </c>
      <c r="BO308" s="8">
        <v>0.7048187255859375</v>
      </c>
      <c r="BP308" s="8">
        <v>-0.92720752954483032</v>
      </c>
      <c r="BQ308" s="8">
        <v>0.25</v>
      </c>
      <c r="BR308" s="8">
        <v>-1.355140209197998</v>
      </c>
      <c r="BS308" s="8">
        <v>7.355140209197998</v>
      </c>
      <c r="BT308" s="8">
        <v>1</v>
      </c>
      <c r="BU308" s="8">
        <v>0</v>
      </c>
      <c r="BV308" s="8">
        <v>0.15999999642372131</v>
      </c>
      <c r="BW308" s="8">
        <v>111135</v>
      </c>
      <c r="BX308">
        <f t="shared" si="114"/>
        <v>1.751387481689453</v>
      </c>
      <c r="BY308">
        <f t="shared" si="115"/>
        <v>5.0985267493526285E-3</v>
      </c>
      <c r="BZ308">
        <f t="shared" si="116"/>
        <v>297.87823143005369</v>
      </c>
      <c r="CA308">
        <f t="shared" si="117"/>
        <v>297.96181907653806</v>
      </c>
      <c r="CB308">
        <f t="shared" si="118"/>
        <v>287.77524747397183</v>
      </c>
      <c r="CC308">
        <f t="shared" si="119"/>
        <v>0.23529362544299509</v>
      </c>
      <c r="CD308">
        <f t="shared" si="120"/>
        <v>3.1285218385895077</v>
      </c>
      <c r="CE308">
        <f t="shared" si="121"/>
        <v>30.897812358775187</v>
      </c>
      <c r="CF308">
        <f t="shared" si="122"/>
        <v>13.104441158213664</v>
      </c>
      <c r="CG308">
        <f t="shared" si="123"/>
        <v>24.770025253295898</v>
      </c>
      <c r="CH308">
        <f t="shared" si="124"/>
        <v>3.1363416902900565</v>
      </c>
      <c r="CI308">
        <f t="shared" si="125"/>
        <v>0.37959650765552044</v>
      </c>
      <c r="CJ308">
        <f t="shared" si="126"/>
        <v>1.8016469818866172</v>
      </c>
      <c r="CK308">
        <f t="shared" si="127"/>
        <v>1.3346947084034393</v>
      </c>
      <c r="CL308">
        <f t="shared" si="128"/>
        <v>0.23864962424438288</v>
      </c>
      <c r="CM308">
        <f t="shared" si="129"/>
        <v>5.0624500628268105</v>
      </c>
      <c r="CN308">
        <f t="shared" si="130"/>
        <v>1.0560520124306259</v>
      </c>
      <c r="CO308">
        <f t="shared" si="131"/>
        <v>58.305779306407125</v>
      </c>
      <c r="CP308">
        <f t="shared" si="132"/>
        <v>47.471990220961814</v>
      </c>
      <c r="CQ308">
        <f t="shared" si="133"/>
        <v>-1.0826200575923001E-2</v>
      </c>
      <c r="CR308">
        <f t="shared" si="134"/>
        <v>0</v>
      </c>
      <c r="CS308">
        <f t="shared" si="135"/>
        <v>1528.806036376953</v>
      </c>
      <c r="CT308">
        <f t="shared" si="136"/>
        <v>0</v>
      </c>
      <c r="CU308" t="e">
        <f t="shared" si="137"/>
        <v>#DIV/0!</v>
      </c>
      <c r="CV308" t="e">
        <f t="shared" si="138"/>
        <v>#DIV/0!</v>
      </c>
    </row>
    <row r="309" spans="1:100" x14ac:dyDescent="0.3">
      <c r="A309" s="4" t="str">
        <f>VLOOKUP(B309,ListCodeMtrx!A$1:B$91,2,TRUE)</f>
        <v>M82</v>
      </c>
      <c r="B309">
        <v>82</v>
      </c>
      <c r="C309" s="10">
        <v>17</v>
      </c>
      <c r="D309" s="10">
        <v>3</v>
      </c>
      <c r="E309" s="10">
        <v>5</v>
      </c>
      <c r="F309" s="1">
        <v>72</v>
      </c>
      <c r="G309" s="3">
        <v>41316</v>
      </c>
      <c r="H309" s="11">
        <v>1</v>
      </c>
      <c r="I309" s="11">
        <v>169.63029905113058</v>
      </c>
      <c r="J309" s="11">
        <v>2.4734948642766224</v>
      </c>
      <c r="K309" s="11">
        <v>165.53558723685487</v>
      </c>
      <c r="L309" s="11">
        <v>246.62273279862862</v>
      </c>
      <c r="M309" s="1">
        <v>46.8</v>
      </c>
      <c r="N309" s="8">
        <v>53</v>
      </c>
      <c r="O309" s="8" t="s">
        <v>493</v>
      </c>
      <c r="P309" s="12">
        <v>0.16111111111111112</v>
      </c>
      <c r="Q309" s="12">
        <f t="shared" si="139"/>
        <v>0.52828703703703705</v>
      </c>
      <c r="R309" s="8">
        <v>11653</v>
      </c>
      <c r="S309" s="8">
        <v>0</v>
      </c>
      <c r="T309" s="13">
        <v>150</v>
      </c>
      <c r="U309" s="14">
        <f t="shared" si="97"/>
        <v>10.59324400065953</v>
      </c>
      <c r="V309" s="14">
        <f t="shared" si="98"/>
        <v>0.35826087422521208</v>
      </c>
      <c r="W309" s="14">
        <f t="shared" si="99"/>
        <v>93.59946207597217</v>
      </c>
      <c r="X309" s="15">
        <v>24.789363861083984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t="e">
        <f t="shared" si="100"/>
        <v>#DIV/0!</v>
      </c>
      <c r="AG309" t="e">
        <f t="shared" si="101"/>
        <v>#DIV/0!</v>
      </c>
      <c r="AH309" t="e">
        <f t="shared" si="102"/>
        <v>#DIV/0!</v>
      </c>
      <c r="AI309" s="8">
        <v>-1</v>
      </c>
      <c r="AJ309" s="8">
        <v>0.85</v>
      </c>
      <c r="AK309" s="8">
        <v>0.85</v>
      </c>
      <c r="AL309" s="8">
        <v>9.8076972961425781</v>
      </c>
      <c r="AM309">
        <f t="shared" si="103"/>
        <v>0.84999999999999987</v>
      </c>
      <c r="AN309">
        <f t="shared" si="104"/>
        <v>7.5808891276470305E-3</v>
      </c>
      <c r="AO309" t="e">
        <f t="shared" si="105"/>
        <v>#DIV/0!</v>
      </c>
      <c r="AP309" t="e">
        <f t="shared" si="106"/>
        <v>#DIV/0!</v>
      </c>
      <c r="AQ309" t="e">
        <f t="shared" si="107"/>
        <v>#DIV/0!</v>
      </c>
      <c r="AR309" s="8">
        <v>1798.0072021484375</v>
      </c>
      <c r="AS309" s="8">
        <v>0.5</v>
      </c>
      <c r="AT309" t="e">
        <f t="shared" si="108"/>
        <v>#DIV/0!</v>
      </c>
      <c r="AU309">
        <f t="shared" si="109"/>
        <v>4.8042048080425053</v>
      </c>
      <c r="AV309">
        <f t="shared" si="110"/>
        <v>1.3759514160285573</v>
      </c>
      <c r="AW309">
        <f t="shared" si="111"/>
        <v>24.789363861083984</v>
      </c>
      <c r="AX309" s="8">
        <v>2</v>
      </c>
      <c r="AY309">
        <f t="shared" si="112"/>
        <v>4.644859790802002</v>
      </c>
      <c r="AZ309" s="8">
        <v>1</v>
      </c>
      <c r="BA309">
        <f t="shared" si="113"/>
        <v>9.2897195816040039</v>
      </c>
      <c r="BB309" s="8">
        <v>24.787265777587891</v>
      </c>
      <c r="BC309" s="8">
        <v>24.789363861083984</v>
      </c>
      <c r="BD309" s="8">
        <v>25.141853332519531</v>
      </c>
      <c r="BE309" s="8">
        <v>151.56167602539062</v>
      </c>
      <c r="BF309" s="8">
        <v>145.11680603027344</v>
      </c>
      <c r="BG309" s="8">
        <v>14.727815628051758</v>
      </c>
      <c r="BH309" s="8">
        <v>17.422405242919922</v>
      </c>
      <c r="BI309" s="8">
        <v>47.496524810791016</v>
      </c>
      <c r="BJ309" s="8">
        <v>56.186454772949219</v>
      </c>
      <c r="BK309" s="8">
        <v>350.36904907226562</v>
      </c>
      <c r="BL309" s="8">
        <v>1799.1439208984375</v>
      </c>
      <c r="BM309" s="8">
        <v>865.01556396484375</v>
      </c>
      <c r="BN309" s="8">
        <v>101.24976348876953</v>
      </c>
      <c r="BO309" s="8">
        <v>-0.446502685546875</v>
      </c>
      <c r="BP309" s="8">
        <v>-0.88267666101455688</v>
      </c>
      <c r="BQ309" s="8">
        <v>0.25</v>
      </c>
      <c r="BR309" s="8">
        <v>-1.355140209197998</v>
      </c>
      <c r="BS309" s="8">
        <v>7.355140209197998</v>
      </c>
      <c r="BT309" s="8">
        <v>1</v>
      </c>
      <c r="BU309" s="8">
        <v>0</v>
      </c>
      <c r="BV309" s="8">
        <v>0.15999999642372131</v>
      </c>
      <c r="BW309" s="8">
        <v>111115</v>
      </c>
      <c r="BX309">
        <f t="shared" si="114"/>
        <v>1.751845245361328</v>
      </c>
      <c r="BY309">
        <f t="shared" si="115"/>
        <v>4.8042048080425056E-3</v>
      </c>
      <c r="BZ309">
        <f t="shared" si="116"/>
        <v>297.93936386108396</v>
      </c>
      <c r="CA309">
        <f t="shared" si="117"/>
        <v>297.93726577758787</v>
      </c>
      <c r="CB309">
        <f t="shared" si="118"/>
        <v>287.86302090950994</v>
      </c>
      <c r="CC309">
        <f t="shared" si="119"/>
        <v>0.27982023256627303</v>
      </c>
      <c r="CD309">
        <f t="shared" si="120"/>
        <v>3.1399658262796977</v>
      </c>
      <c r="CE309">
        <f t="shared" si="121"/>
        <v>31.012080602321383</v>
      </c>
      <c r="CF309">
        <f t="shared" si="122"/>
        <v>13.589675359401461</v>
      </c>
      <c r="CG309">
        <f t="shared" si="123"/>
        <v>24.788314819335938</v>
      </c>
      <c r="CH309">
        <f t="shared" si="124"/>
        <v>3.1397691376244112</v>
      </c>
      <c r="CI309">
        <f t="shared" si="125"/>
        <v>0.34495748347020028</v>
      </c>
      <c r="CJ309">
        <f t="shared" si="126"/>
        <v>1.7640144102511404</v>
      </c>
      <c r="CK309">
        <f t="shared" si="127"/>
        <v>1.3757547273732709</v>
      </c>
      <c r="CL309">
        <f t="shared" si="128"/>
        <v>0.21675544709878616</v>
      </c>
      <c r="CM309">
        <f t="shared" si="129"/>
        <v>9.4769233978682355</v>
      </c>
      <c r="CN309">
        <f t="shared" si="130"/>
        <v>0.64499395098625578</v>
      </c>
      <c r="CO309">
        <f t="shared" si="131"/>
        <v>56.759448127848302</v>
      </c>
      <c r="CP309">
        <f t="shared" si="132"/>
        <v>143.57737534291343</v>
      </c>
      <c r="CQ309">
        <f t="shared" si="133"/>
        <v>4.1877536897790328E-2</v>
      </c>
      <c r="CR309">
        <f t="shared" si="134"/>
        <v>0</v>
      </c>
      <c r="CS309">
        <f t="shared" si="135"/>
        <v>1529.2723327636716</v>
      </c>
      <c r="CT309">
        <f t="shared" si="136"/>
        <v>0</v>
      </c>
      <c r="CU309" t="e">
        <f t="shared" si="137"/>
        <v>#DIV/0!</v>
      </c>
      <c r="CV309" t="e">
        <f t="shared" si="138"/>
        <v>#DIV/0!</v>
      </c>
    </row>
    <row r="310" spans="1:100" hidden="1" x14ac:dyDescent="0.3">
      <c r="A310" s="4" t="str">
        <f>VLOOKUP(B310,ListCodeMtrx!A$1:B$91,2,TRUE)</f>
        <v>M82</v>
      </c>
      <c r="B310">
        <v>82</v>
      </c>
      <c r="C310" s="10">
        <v>17</v>
      </c>
      <c r="D310" s="10">
        <v>3</v>
      </c>
      <c r="E310" s="10">
        <v>5</v>
      </c>
      <c r="F310" s="1">
        <v>72</v>
      </c>
      <c r="G310" s="3">
        <v>41316</v>
      </c>
      <c r="H310" s="11">
        <v>1</v>
      </c>
      <c r="I310" s="11">
        <v>169.63029905113058</v>
      </c>
      <c r="J310" s="11">
        <v>2.4734948642766224</v>
      </c>
      <c r="K310" s="11">
        <v>165.53558723685487</v>
      </c>
      <c r="L310" s="11">
        <v>246.62273279862862</v>
      </c>
      <c r="M310" s="1">
        <v>46.8</v>
      </c>
      <c r="N310" s="8">
        <v>54</v>
      </c>
      <c r="O310" s="8" t="s">
        <v>494</v>
      </c>
      <c r="P310" s="12">
        <v>0.16111111111111112</v>
      </c>
      <c r="Q310" s="12">
        <f t="shared" si="139"/>
        <v>0.53070601851851851</v>
      </c>
      <c r="R310" s="8">
        <v>11862</v>
      </c>
      <c r="S310" s="8">
        <v>0</v>
      </c>
      <c r="T310" s="13" t="s">
        <v>192</v>
      </c>
      <c r="U310" s="14">
        <f t="shared" si="97"/>
        <v>30.845515332842293</v>
      </c>
      <c r="V310" s="14">
        <f t="shared" si="98"/>
        <v>0.3612479441530333</v>
      </c>
      <c r="W310" s="14">
        <f t="shared" si="99"/>
        <v>233.17744538554368</v>
      </c>
      <c r="X310" s="15">
        <v>24.799964904785156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t="e">
        <f t="shared" si="100"/>
        <v>#DIV/0!</v>
      </c>
      <c r="AG310" t="e">
        <f t="shared" si="101"/>
        <v>#DIV/0!</v>
      </c>
      <c r="AH310" t="e">
        <f t="shared" si="102"/>
        <v>#DIV/0!</v>
      </c>
      <c r="AI310" s="8">
        <v>-1</v>
      </c>
      <c r="AJ310" s="8">
        <v>0.85</v>
      </c>
      <c r="AK310" s="8">
        <v>0.85</v>
      </c>
      <c r="AL310" s="8">
        <v>9.8076972961425781</v>
      </c>
      <c r="AM310">
        <f t="shared" si="103"/>
        <v>0.84999999999999987</v>
      </c>
      <c r="AN310">
        <f t="shared" si="104"/>
        <v>2.0831380824233092E-2</v>
      </c>
      <c r="AO310" t="e">
        <f t="shared" si="105"/>
        <v>#DIV/0!</v>
      </c>
      <c r="AP310" t="e">
        <f t="shared" si="106"/>
        <v>#DIV/0!</v>
      </c>
      <c r="AQ310" t="e">
        <f t="shared" si="107"/>
        <v>#DIV/0!</v>
      </c>
      <c r="AR310" s="8">
        <v>1798.0072021484375</v>
      </c>
      <c r="AS310" s="8">
        <v>0.5</v>
      </c>
      <c r="AT310" t="e">
        <f t="shared" si="108"/>
        <v>#DIV/0!</v>
      </c>
      <c r="AU310">
        <f t="shared" si="109"/>
        <v>4.8779039288343675</v>
      </c>
      <c r="AV310">
        <f t="shared" si="110"/>
        <v>1.385945204953474</v>
      </c>
      <c r="AW310">
        <f t="shared" si="111"/>
        <v>24.799964904785156</v>
      </c>
      <c r="AX310" s="8">
        <v>2</v>
      </c>
      <c r="AY310">
        <f t="shared" si="112"/>
        <v>4.644859790802002</v>
      </c>
      <c r="AZ310" s="8">
        <v>1</v>
      </c>
      <c r="BA310">
        <f t="shared" si="113"/>
        <v>9.2897195816040039</v>
      </c>
      <c r="BB310" s="8">
        <v>24.806983947753906</v>
      </c>
      <c r="BC310" s="8">
        <v>24.799964904785156</v>
      </c>
      <c r="BD310" s="8">
        <v>25.142549514770508</v>
      </c>
      <c r="BE310" s="8">
        <v>399.86865234375</v>
      </c>
      <c r="BF310" s="8">
        <v>381.20169067382812</v>
      </c>
      <c r="BG310" s="8">
        <v>14.607879638671875</v>
      </c>
      <c r="BH310" s="8">
        <v>17.343744277954102</v>
      </c>
      <c r="BI310" s="8">
        <v>47.053203582763672</v>
      </c>
      <c r="BJ310" s="8">
        <v>55.865650177001953</v>
      </c>
      <c r="BK310" s="8">
        <v>350.40496826171875</v>
      </c>
      <c r="BL310" s="8">
        <v>1798.5035400390625</v>
      </c>
      <c r="BM310" s="8">
        <v>1001.3863525390625</v>
      </c>
      <c r="BN310" s="8">
        <v>101.24739074707031</v>
      </c>
      <c r="BO310" s="8">
        <v>-4.893890380859375</v>
      </c>
      <c r="BP310" s="8">
        <v>-0.82057148218154907</v>
      </c>
      <c r="BQ310" s="8">
        <v>0.25</v>
      </c>
      <c r="BR310" s="8">
        <v>-1.355140209197998</v>
      </c>
      <c r="BS310" s="8">
        <v>7.355140209197998</v>
      </c>
      <c r="BT310" s="8">
        <v>1</v>
      </c>
      <c r="BU310" s="8">
        <v>0</v>
      </c>
      <c r="BV310" s="8">
        <v>0.15999999642372131</v>
      </c>
      <c r="BW310" s="8">
        <v>111115</v>
      </c>
      <c r="BX310">
        <f t="shared" si="114"/>
        <v>1.7520248413085937</v>
      </c>
      <c r="BY310">
        <f t="shared" si="115"/>
        <v>4.8779039288343673E-3</v>
      </c>
      <c r="BZ310">
        <f t="shared" si="116"/>
        <v>297.94996490478513</v>
      </c>
      <c r="CA310">
        <f t="shared" si="117"/>
        <v>297.95698394775388</v>
      </c>
      <c r="CB310">
        <f t="shared" si="118"/>
        <v>287.76055997430012</v>
      </c>
      <c r="CC310">
        <f t="shared" si="119"/>
        <v>0.2678537676907759</v>
      </c>
      <c r="CD310">
        <f t="shared" si="120"/>
        <v>3.1419540588807577</v>
      </c>
      <c r="CE310">
        <f t="shared" si="121"/>
        <v>31.032444744475285</v>
      </c>
      <c r="CF310">
        <f t="shared" si="122"/>
        <v>13.688700466521183</v>
      </c>
      <c r="CG310">
        <f t="shared" si="123"/>
        <v>24.803474426269531</v>
      </c>
      <c r="CH310">
        <f t="shared" si="124"/>
        <v>3.1426125142804224</v>
      </c>
      <c r="CI310">
        <f t="shared" si="125"/>
        <v>0.34772597583156639</v>
      </c>
      <c r="CJ310">
        <f t="shared" si="126"/>
        <v>1.7560088539272838</v>
      </c>
      <c r="CK310">
        <f t="shared" si="127"/>
        <v>1.3866036603531386</v>
      </c>
      <c r="CL310">
        <f t="shared" si="128"/>
        <v>0.21850445155548534</v>
      </c>
      <c r="CM310">
        <f t="shared" si="129"/>
        <v>23.608607926353788</v>
      </c>
      <c r="CN310">
        <f t="shared" si="130"/>
        <v>0.61169048063079001</v>
      </c>
      <c r="CO310">
        <f t="shared" si="131"/>
        <v>56.487717286734927</v>
      </c>
      <c r="CP310">
        <f t="shared" si="132"/>
        <v>376.71916078328138</v>
      </c>
      <c r="CQ310">
        <f t="shared" si="133"/>
        <v>4.625176871976535E-2</v>
      </c>
      <c r="CR310">
        <f t="shared" si="134"/>
        <v>0</v>
      </c>
      <c r="CS310">
        <f t="shared" si="135"/>
        <v>1528.7280090332029</v>
      </c>
      <c r="CT310">
        <f t="shared" si="136"/>
        <v>0</v>
      </c>
      <c r="CU310" t="e">
        <f t="shared" si="137"/>
        <v>#DIV/0!</v>
      </c>
      <c r="CV310" t="e">
        <f t="shared" si="138"/>
        <v>#DIV/0!</v>
      </c>
    </row>
    <row r="311" spans="1:100" x14ac:dyDescent="0.3">
      <c r="A311" s="4" t="str">
        <f>VLOOKUP(B311,ListCodeMtrx!A$1:B$91,2,TRUE)</f>
        <v>M82</v>
      </c>
      <c r="B311">
        <v>82</v>
      </c>
      <c r="C311" s="10">
        <v>17</v>
      </c>
      <c r="D311" s="10">
        <v>3</v>
      </c>
      <c r="E311" s="10">
        <v>5</v>
      </c>
      <c r="F311" s="1">
        <v>72</v>
      </c>
      <c r="G311" s="3">
        <v>41316</v>
      </c>
      <c r="H311" s="11">
        <v>1</v>
      </c>
      <c r="I311" s="11">
        <v>169.63029905113058</v>
      </c>
      <c r="J311" s="11">
        <v>2.4734948642766224</v>
      </c>
      <c r="K311" s="11">
        <v>165.53558723685487</v>
      </c>
      <c r="L311" s="11">
        <v>246.62273279862862</v>
      </c>
      <c r="M311" s="1">
        <v>46.8</v>
      </c>
      <c r="N311" s="8">
        <v>55</v>
      </c>
      <c r="O311" s="8" t="s">
        <v>495</v>
      </c>
      <c r="P311" s="12">
        <v>0.16111111111111112</v>
      </c>
      <c r="Q311" s="12">
        <f t="shared" si="139"/>
        <v>0.53312499999999996</v>
      </c>
      <c r="R311" s="8">
        <v>12071</v>
      </c>
      <c r="S311" s="8">
        <v>0</v>
      </c>
      <c r="T311" s="13">
        <v>800</v>
      </c>
      <c r="U311" s="14">
        <f t="shared" si="97"/>
        <v>47.796926420031639</v>
      </c>
      <c r="V311" s="14">
        <f t="shared" si="98"/>
        <v>0.34138488182507998</v>
      </c>
      <c r="W311" s="14">
        <f t="shared" si="99"/>
        <v>525.67633389682862</v>
      </c>
      <c r="X311" s="15">
        <v>24.846536636352539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t="e">
        <f t="shared" si="100"/>
        <v>#DIV/0!</v>
      </c>
      <c r="AG311" t="e">
        <f t="shared" si="101"/>
        <v>#DIV/0!</v>
      </c>
      <c r="AH311" t="e">
        <f t="shared" si="102"/>
        <v>#DIV/0!</v>
      </c>
      <c r="AI311" s="8">
        <v>-1</v>
      </c>
      <c r="AJ311" s="8">
        <v>0.85</v>
      </c>
      <c r="AK311" s="8">
        <v>0.85</v>
      </c>
      <c r="AL311" s="8">
        <v>9.8076972961425781</v>
      </c>
      <c r="AM311">
        <f t="shared" si="103"/>
        <v>0.84999999999999987</v>
      </c>
      <c r="AN311">
        <f t="shared" si="104"/>
        <v>3.191145618288755E-2</v>
      </c>
      <c r="AO311" t="e">
        <f t="shared" si="105"/>
        <v>#DIV/0!</v>
      </c>
      <c r="AP311" t="e">
        <f t="shared" si="106"/>
        <v>#DIV/0!</v>
      </c>
      <c r="AQ311" t="e">
        <f t="shared" si="107"/>
        <v>#DIV/0!</v>
      </c>
      <c r="AR311" s="8">
        <v>1798.0072021484375</v>
      </c>
      <c r="AS311" s="8">
        <v>0.5</v>
      </c>
      <c r="AT311" t="e">
        <f t="shared" si="108"/>
        <v>#DIV/0!</v>
      </c>
      <c r="AU311">
        <f t="shared" si="109"/>
        <v>4.760170376523396</v>
      </c>
      <c r="AV311">
        <f t="shared" si="110"/>
        <v>1.4282878859683523</v>
      </c>
      <c r="AW311">
        <f t="shared" si="111"/>
        <v>24.846536636352539</v>
      </c>
      <c r="AX311" s="8">
        <v>2</v>
      </c>
      <c r="AY311">
        <f t="shared" si="112"/>
        <v>4.644859790802002</v>
      </c>
      <c r="AZ311" s="8">
        <v>1</v>
      </c>
      <c r="BA311">
        <f t="shared" si="113"/>
        <v>9.2897195816040039</v>
      </c>
      <c r="BB311" s="8">
        <v>24.823667526245117</v>
      </c>
      <c r="BC311" s="8">
        <v>24.846536636352539</v>
      </c>
      <c r="BD311" s="8">
        <v>25.139062881469727</v>
      </c>
      <c r="BE311" s="8">
        <v>801.046142578125</v>
      </c>
      <c r="BF311" s="8">
        <v>771.6666259765625</v>
      </c>
      <c r="BG311" s="8">
        <v>14.342573165893555</v>
      </c>
      <c r="BH311" s="8">
        <v>17.013481140136719</v>
      </c>
      <c r="BI311" s="8">
        <v>46.148433685302734</v>
      </c>
      <c r="BJ311" s="8">
        <v>54.742301940917969</v>
      </c>
      <c r="BK311" s="8">
        <v>350.3814697265625</v>
      </c>
      <c r="BL311" s="8">
        <v>1798.982421875</v>
      </c>
      <c r="BM311" s="8">
        <v>838.87249755859375</v>
      </c>
      <c r="BN311" s="8">
        <v>101.23817443847656</v>
      </c>
      <c r="BO311" s="8">
        <v>-15.679351806640625</v>
      </c>
      <c r="BP311" s="8">
        <v>-0.72676616907119751</v>
      </c>
      <c r="BQ311" s="8">
        <v>0.5</v>
      </c>
      <c r="BR311" s="8">
        <v>-1.355140209197998</v>
      </c>
      <c r="BS311" s="8">
        <v>7.355140209197998</v>
      </c>
      <c r="BT311" s="8">
        <v>1</v>
      </c>
      <c r="BU311" s="8">
        <v>0</v>
      </c>
      <c r="BV311" s="8">
        <v>0.15999999642372131</v>
      </c>
      <c r="BW311" s="8">
        <v>111115</v>
      </c>
      <c r="BX311">
        <f t="shared" si="114"/>
        <v>1.7519073486328123</v>
      </c>
      <c r="BY311">
        <f t="shared" si="115"/>
        <v>4.760170376523396E-3</v>
      </c>
      <c r="BZ311">
        <f t="shared" si="116"/>
        <v>297.99653663635252</v>
      </c>
      <c r="CA311">
        <f t="shared" si="117"/>
        <v>297.97366752624509</v>
      </c>
      <c r="CB311">
        <f t="shared" si="118"/>
        <v>287.83718106633751</v>
      </c>
      <c r="CC311">
        <f t="shared" si="119"/>
        <v>0.28599815098904602</v>
      </c>
      <c r="CD311">
        <f t="shared" si="120"/>
        <v>3.1507016574392446</v>
      </c>
      <c r="CE311">
        <f t="shared" si="121"/>
        <v>31.121675938101365</v>
      </c>
      <c r="CF311">
        <f t="shared" si="122"/>
        <v>14.108194797964646</v>
      </c>
      <c r="CG311">
        <f t="shared" si="123"/>
        <v>24.835102081298828</v>
      </c>
      <c r="CH311">
        <f t="shared" si="124"/>
        <v>3.148551928523049</v>
      </c>
      <c r="CI311">
        <f t="shared" si="125"/>
        <v>0.32928412661250189</v>
      </c>
      <c r="CJ311">
        <f t="shared" si="126"/>
        <v>1.7224137714708923</v>
      </c>
      <c r="CK311">
        <f t="shared" si="127"/>
        <v>1.4261381570521567</v>
      </c>
      <c r="CL311">
        <f t="shared" si="128"/>
        <v>0.20685659077321794</v>
      </c>
      <c r="CM311">
        <f t="shared" si="129"/>
        <v>53.218512389225985</v>
      </c>
      <c r="CN311">
        <f t="shared" si="130"/>
        <v>0.68122206688875875</v>
      </c>
      <c r="CO311">
        <f t="shared" si="131"/>
        <v>55.196160111386348</v>
      </c>
      <c r="CP311">
        <f t="shared" si="132"/>
        <v>764.72068427183979</v>
      </c>
      <c r="CQ311">
        <f t="shared" si="133"/>
        <v>3.4498959656417506E-2</v>
      </c>
      <c r="CR311">
        <f t="shared" si="134"/>
        <v>0</v>
      </c>
      <c r="CS311">
        <f t="shared" si="135"/>
        <v>1529.1350585937498</v>
      </c>
      <c r="CT311">
        <f t="shared" si="136"/>
        <v>0</v>
      </c>
      <c r="CU311" t="e">
        <f t="shared" si="137"/>
        <v>#DIV/0!</v>
      </c>
      <c r="CV311" t="e">
        <f t="shared" si="138"/>
        <v>#DIV/0!</v>
      </c>
    </row>
    <row r="312" spans="1:100" x14ac:dyDescent="0.3">
      <c r="A312" s="4" t="str">
        <f>VLOOKUP(B312,ListCodeMtrx!A$1:B$91,2,TRUE)</f>
        <v>M82</v>
      </c>
      <c r="B312" s="5">
        <v>82</v>
      </c>
      <c r="C312" s="10">
        <v>17</v>
      </c>
      <c r="D312" s="10">
        <v>3</v>
      </c>
      <c r="E312" s="10">
        <v>5</v>
      </c>
      <c r="F312" s="1">
        <v>72</v>
      </c>
      <c r="G312" s="17">
        <v>41316</v>
      </c>
      <c r="H312" s="11">
        <v>1</v>
      </c>
      <c r="I312" s="11">
        <v>169.63029905113058</v>
      </c>
      <c r="J312" s="11">
        <v>2.4734948642766224</v>
      </c>
      <c r="K312" s="11">
        <v>165.53558723685487</v>
      </c>
      <c r="L312" s="11">
        <v>246.62273279862862</v>
      </c>
      <c r="M312" s="1">
        <v>46.8</v>
      </c>
      <c r="N312" s="19">
        <v>56</v>
      </c>
      <c r="O312" s="19" t="s">
        <v>496</v>
      </c>
      <c r="P312" s="12">
        <v>0.16111111111111112</v>
      </c>
      <c r="Q312" s="12">
        <f t="shared" si="139"/>
        <v>0.53898148148148151</v>
      </c>
      <c r="R312" s="19">
        <v>12568.5</v>
      </c>
      <c r="S312" s="19">
        <v>0</v>
      </c>
      <c r="T312" s="21">
        <v>400</v>
      </c>
      <c r="U312" s="5">
        <f t="shared" si="97"/>
        <v>31.068912488349628</v>
      </c>
      <c r="V312" s="5">
        <f t="shared" si="98"/>
        <v>0.35910831416643235</v>
      </c>
      <c r="W312" s="5">
        <f t="shared" si="99"/>
        <v>230.72098957706891</v>
      </c>
      <c r="X312" s="5">
        <v>24.684108734130859</v>
      </c>
      <c r="Y312" s="19">
        <v>9</v>
      </c>
      <c r="Z312" s="19">
        <v>9</v>
      </c>
      <c r="AA312" s="19">
        <v>0</v>
      </c>
      <c r="AB312" s="19">
        <v>0</v>
      </c>
      <c r="AC312" s="19">
        <v>289.430419921875</v>
      </c>
      <c r="AD312" s="19">
        <v>569.9385986328125</v>
      </c>
      <c r="AE312" s="19">
        <v>396.277587890625</v>
      </c>
      <c r="AF312" s="5" t="e">
        <f t="shared" si="100"/>
        <v>#DIV/0!</v>
      </c>
      <c r="AG312" s="5">
        <f t="shared" si="101"/>
        <v>0.49217262944434675</v>
      </c>
      <c r="AH312" s="5">
        <f t="shared" si="102"/>
        <v>0.30470126283563048</v>
      </c>
      <c r="AI312" s="19">
        <v>-1</v>
      </c>
      <c r="AJ312" s="19">
        <v>0.85</v>
      </c>
      <c r="AK312" s="19">
        <v>0.85</v>
      </c>
      <c r="AL312" s="19">
        <v>9.8076972961425781</v>
      </c>
      <c r="AM312" s="5">
        <f t="shared" si="103"/>
        <v>0.84999999999999987</v>
      </c>
      <c r="AN312" s="5">
        <f t="shared" si="104"/>
        <v>2.0968311194509669E-2</v>
      </c>
      <c r="AO312" s="5">
        <f t="shared" si="105"/>
        <v>0.6190942864491108</v>
      </c>
      <c r="AP312" s="5">
        <f t="shared" si="106"/>
        <v>1.9691731048403762</v>
      </c>
      <c r="AQ312" s="5">
        <f t="shared" si="107"/>
        <v>-1</v>
      </c>
      <c r="AR312" s="19">
        <v>1799.2928466796875</v>
      </c>
      <c r="AS312" s="19">
        <v>0.5</v>
      </c>
      <c r="AT312" s="5">
        <f t="shared" si="108"/>
        <v>233.00489110262728</v>
      </c>
      <c r="AU312" s="5">
        <f t="shared" si="109"/>
        <v>5.0028916926868101</v>
      </c>
      <c r="AV312" s="5">
        <f t="shared" si="110"/>
        <v>1.4299368212821499</v>
      </c>
      <c r="AW312" s="5">
        <f t="shared" si="111"/>
        <v>24.684108734130859</v>
      </c>
      <c r="AX312" s="19">
        <v>2</v>
      </c>
      <c r="AY312" s="5">
        <f t="shared" si="112"/>
        <v>4.644859790802002</v>
      </c>
      <c r="AZ312" s="19">
        <v>1</v>
      </c>
      <c r="BA312" s="5">
        <f t="shared" si="113"/>
        <v>9.2897195816040039</v>
      </c>
      <c r="BB312" s="19">
        <v>24.778705596923828</v>
      </c>
      <c r="BC312" s="19">
        <v>24.684108734130859</v>
      </c>
      <c r="BD312" s="19">
        <v>25.139036178588867</v>
      </c>
      <c r="BE312" s="19">
        <v>399.58984375</v>
      </c>
      <c r="BF312" s="19">
        <v>380.77053833007812</v>
      </c>
      <c r="BG312" s="19">
        <v>13.891059875488281</v>
      </c>
      <c r="BH312" s="19">
        <v>16.698699951171875</v>
      </c>
      <c r="BI312" s="19">
        <v>44.810550689697266</v>
      </c>
      <c r="BJ312" s="19">
        <v>53.867595672607422</v>
      </c>
      <c r="BK312" s="19">
        <v>350.42596435546875</v>
      </c>
      <c r="BL312" s="19">
        <v>1799.2928466796875</v>
      </c>
      <c r="BM312" s="19">
        <v>734.00994873046875</v>
      </c>
      <c r="BN312" s="19">
        <v>101.226318359375</v>
      </c>
      <c r="BO312" s="19">
        <v>-4.99859619140625</v>
      </c>
      <c r="BP312" s="19">
        <v>-0.77695614099502563</v>
      </c>
      <c r="BQ312" s="19">
        <v>0.25</v>
      </c>
      <c r="BR312" s="19">
        <v>-1.355140209197998</v>
      </c>
      <c r="BS312" s="19">
        <v>7.355140209197998</v>
      </c>
      <c r="BT312" s="19">
        <v>1</v>
      </c>
      <c r="BU312" s="19">
        <v>0</v>
      </c>
      <c r="BV312" s="19">
        <v>0.15999999642372131</v>
      </c>
      <c r="BW312" s="19">
        <v>111115</v>
      </c>
      <c r="BX312" s="5">
        <f t="shared" si="114"/>
        <v>1.7521298217773436</v>
      </c>
      <c r="BY312" s="5">
        <f t="shared" si="115"/>
        <v>5.0028916926868105E-3</v>
      </c>
      <c r="BZ312" s="5">
        <f t="shared" si="116"/>
        <v>297.83410873413084</v>
      </c>
      <c r="CA312" s="5">
        <f t="shared" si="117"/>
        <v>297.92870559692381</v>
      </c>
      <c r="CB312" s="5">
        <f t="shared" si="118"/>
        <v>287.88684903397734</v>
      </c>
      <c r="CC312" s="5">
        <f t="shared" si="119"/>
        <v>0.25170385099016024</v>
      </c>
      <c r="CD312" s="5">
        <f t="shared" si="120"/>
        <v>3.120284738727154</v>
      </c>
      <c r="CE312" s="5">
        <f t="shared" si="121"/>
        <v>30.824836754898843</v>
      </c>
      <c r="CF312" s="5">
        <f t="shared" si="122"/>
        <v>14.126136803726968</v>
      </c>
      <c r="CG312" s="5">
        <f t="shared" si="123"/>
        <v>24.731407165527344</v>
      </c>
      <c r="CH312" s="5">
        <f t="shared" si="124"/>
        <v>3.1291154371621595</v>
      </c>
      <c r="CI312" s="5">
        <f t="shared" si="125"/>
        <v>0.34574308652463909</v>
      </c>
      <c r="CJ312" s="5">
        <f t="shared" si="126"/>
        <v>1.690347917445004</v>
      </c>
      <c r="CK312" s="5">
        <f t="shared" si="127"/>
        <v>1.4387675197171554</v>
      </c>
      <c r="CL312" s="5">
        <f t="shared" si="128"/>
        <v>0.21725173918760876</v>
      </c>
      <c r="CM312" s="5">
        <f t="shared" si="129"/>
        <v>23.355036343118421</v>
      </c>
      <c r="CN312" s="5">
        <f t="shared" si="130"/>
        <v>0.6059318312517763</v>
      </c>
      <c r="CO312" s="5">
        <f t="shared" si="131"/>
        <v>54.804535366078291</v>
      </c>
      <c r="CP312" s="5">
        <f t="shared" si="132"/>
        <v>376.25554393322574</v>
      </c>
      <c r="CQ312" s="5">
        <f t="shared" si="133"/>
        <v>4.5254278394248212E-2</v>
      </c>
      <c r="CR312" s="5">
        <f t="shared" si="134"/>
        <v>0</v>
      </c>
      <c r="CS312" s="5">
        <f t="shared" si="135"/>
        <v>1529.3989196777341</v>
      </c>
      <c r="CT312" s="5">
        <f t="shared" si="136"/>
        <v>280.5081787109375</v>
      </c>
      <c r="CU312" s="5">
        <f t="shared" si="137"/>
        <v>0.30470126283563048</v>
      </c>
      <c r="CV312" s="5" t="e">
        <f t="shared" si="138"/>
        <v>#DIV/0!</v>
      </c>
    </row>
    <row r="313" spans="1:100" hidden="1" x14ac:dyDescent="0.3">
      <c r="A313" s="4" t="str">
        <f>VLOOKUP(B313,ListCodeMtrx!A$1:B$91,2,TRUE)</f>
        <v>M32</v>
      </c>
      <c r="B313">
        <v>32</v>
      </c>
      <c r="C313" s="10">
        <v>6</v>
      </c>
      <c r="D313" s="10">
        <v>2</v>
      </c>
      <c r="E313" s="10">
        <v>1</v>
      </c>
      <c r="F313" s="1">
        <v>72</v>
      </c>
      <c r="G313" s="3">
        <v>41316</v>
      </c>
      <c r="H313" s="11">
        <v>2</v>
      </c>
      <c r="I313" s="11">
        <v>161.53773630721744</v>
      </c>
      <c r="J313" s="11">
        <v>3.0734967555252846</v>
      </c>
      <c r="K313" s="11">
        <v>167.47000096136253</v>
      </c>
      <c r="L313" s="11">
        <v>248.93913561886211</v>
      </c>
      <c r="M313" s="1">
        <v>45.2</v>
      </c>
      <c r="N313" s="8">
        <v>1</v>
      </c>
      <c r="O313" s="8" t="s">
        <v>497</v>
      </c>
      <c r="P313" s="12">
        <v>0.15763888888888888</v>
      </c>
      <c r="Q313" s="12">
        <f t="shared" si="139"/>
        <v>0.39541666666666664</v>
      </c>
      <c r="R313" s="8">
        <v>817</v>
      </c>
      <c r="S313" s="8">
        <v>0</v>
      </c>
      <c r="T313" s="13" t="s">
        <v>747</v>
      </c>
      <c r="U313">
        <f t="shared" si="97"/>
        <v>26.177725548335093</v>
      </c>
      <c r="V313">
        <f t="shared" si="98"/>
        <v>0.27185516203233495</v>
      </c>
      <c r="W313">
        <f t="shared" si="99"/>
        <v>221.65238726908004</v>
      </c>
      <c r="X313">
        <v>25.094539642333984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t="e">
        <f t="shared" si="100"/>
        <v>#DIV/0!</v>
      </c>
      <c r="AG313" t="e">
        <f t="shared" si="101"/>
        <v>#DIV/0!</v>
      </c>
      <c r="AH313" t="e">
        <f t="shared" si="102"/>
        <v>#DIV/0!</v>
      </c>
      <c r="AI313" s="8">
        <v>-1</v>
      </c>
      <c r="AJ313" s="8">
        <v>0.87</v>
      </c>
      <c r="AK313" s="8">
        <v>0.92</v>
      </c>
      <c r="AL313" s="8">
        <v>10.040945053100586</v>
      </c>
      <c r="AM313">
        <f t="shared" si="103"/>
        <v>0.87502047252655035</v>
      </c>
      <c r="AN313">
        <f t="shared" si="104"/>
        <v>1.7273855621147364E-2</v>
      </c>
      <c r="AO313" t="e">
        <f t="shared" si="105"/>
        <v>#DIV/0!</v>
      </c>
      <c r="AP313" t="e">
        <f t="shared" si="106"/>
        <v>#DIV/0!</v>
      </c>
      <c r="AQ313" t="e">
        <f t="shared" si="107"/>
        <v>#DIV/0!</v>
      </c>
      <c r="AR313" s="8">
        <v>0</v>
      </c>
      <c r="AS313" s="8">
        <v>0.5</v>
      </c>
      <c r="AT313" t="e">
        <f t="shared" si="108"/>
        <v>#DIV/0!</v>
      </c>
      <c r="AU313">
        <f t="shared" si="109"/>
        <v>2.9985733569781994</v>
      </c>
      <c r="AV313">
        <f t="shared" si="110"/>
        <v>1.1201656168926251</v>
      </c>
      <c r="AW313">
        <f t="shared" si="111"/>
        <v>25.094539642333984</v>
      </c>
      <c r="AX313" s="8">
        <v>2</v>
      </c>
      <c r="AY313">
        <f t="shared" si="112"/>
        <v>4.644859790802002</v>
      </c>
      <c r="AZ313" s="8">
        <v>1</v>
      </c>
      <c r="BA313">
        <f t="shared" si="113"/>
        <v>9.2897195816040039</v>
      </c>
      <c r="BB313" s="8">
        <v>24.519681930541992</v>
      </c>
      <c r="BC313" s="8">
        <v>25.094539642333984</v>
      </c>
      <c r="BD313" s="8">
        <v>25.018056869506836</v>
      </c>
      <c r="BE313" s="8">
        <v>400.65289306640625</v>
      </c>
      <c r="BF313" s="8">
        <v>385.06948852539062</v>
      </c>
      <c r="BG313" s="8">
        <v>18.832395553588867</v>
      </c>
      <c r="BH313" s="8">
        <v>20.506956100463867</v>
      </c>
      <c r="BI313" s="8">
        <v>61.747119903564453</v>
      </c>
      <c r="BJ313" s="8">
        <v>67.237617492675781</v>
      </c>
      <c r="BK313" s="8">
        <v>350.78836059570312</v>
      </c>
      <c r="BL313" s="8">
        <v>1798.06591796875</v>
      </c>
      <c r="BM313" s="8">
        <v>0.31053078174591064</v>
      </c>
      <c r="BN313" s="8">
        <v>101.30601501464844</v>
      </c>
      <c r="BO313" s="8">
        <v>1.0663356781005859</v>
      </c>
      <c r="BP313" s="8">
        <v>0.17563726007938385</v>
      </c>
      <c r="BQ313" s="8">
        <v>0.5</v>
      </c>
      <c r="BR313" s="8">
        <v>-1.355140209197998</v>
      </c>
      <c r="BS313" s="8">
        <v>7.355140209197998</v>
      </c>
      <c r="BT313" s="8">
        <v>1</v>
      </c>
      <c r="BU313" s="8">
        <v>0</v>
      </c>
      <c r="BV313" s="8">
        <v>0.15999999642372131</v>
      </c>
      <c r="BW313" s="8">
        <v>111115</v>
      </c>
      <c r="BX313">
        <f t="shared" si="114"/>
        <v>1.7539418029785157</v>
      </c>
      <c r="BY313">
        <f t="shared" si="115"/>
        <v>2.9985733569781992E-3</v>
      </c>
      <c r="BZ313">
        <f t="shared" si="116"/>
        <v>298.24453964233396</v>
      </c>
      <c r="CA313">
        <f t="shared" si="117"/>
        <v>297.66968193054197</v>
      </c>
      <c r="CB313">
        <f t="shared" si="118"/>
        <v>287.69054044461518</v>
      </c>
      <c r="CC313">
        <f t="shared" ref="CC313:CC373" si="140">((CB313+0.00000010773*(CA313^4-BZ313^4))-BY313*44100)/(AY313*51.4+0.00000043092*BZ313^3)</f>
        <v>0.59518034744447668</v>
      </c>
      <c r="CD313">
        <f t="shared" si="120"/>
        <v>3.1976436195109539</v>
      </c>
      <c r="CE313">
        <f t="shared" si="121"/>
        <v>31.564202965130825</v>
      </c>
      <c r="CF313">
        <f t="shared" si="122"/>
        <v>11.057246864666958</v>
      </c>
      <c r="CG313">
        <f t="shared" si="123"/>
        <v>24.807110786437988</v>
      </c>
      <c r="CH313">
        <f t="shared" si="124"/>
        <v>3.1432948943305874</v>
      </c>
      <c r="CI313">
        <f t="shared" si="125"/>
        <v>0.26412576273303917</v>
      </c>
      <c r="CJ313">
        <f t="shared" si="126"/>
        <v>2.0774780026183288</v>
      </c>
      <c r="CK313">
        <f t="shared" si="127"/>
        <v>1.0658168917122586</v>
      </c>
      <c r="CL313">
        <f t="shared" si="128"/>
        <v>0.16575606448786914</v>
      </c>
      <c r="CM313">
        <f t="shared" si="129"/>
        <v>22.454720072714093</v>
      </c>
      <c r="CN313">
        <f t="shared" si="130"/>
        <v>0.57561659356052763</v>
      </c>
      <c r="CO313">
        <f t="shared" si="131"/>
        <v>65.055223539919467</v>
      </c>
      <c r="CP313">
        <f t="shared" si="132"/>
        <v>381.26529086583645</v>
      </c>
      <c r="CQ313">
        <f t="shared" si="133"/>
        <v>4.4667002953407288E-2</v>
      </c>
      <c r="CR313">
        <f t="shared" si="134"/>
        <v>0</v>
      </c>
      <c r="CS313">
        <f t="shared" si="135"/>
        <v>1573.3444891749011</v>
      </c>
      <c r="CT313">
        <f t="shared" si="136"/>
        <v>0</v>
      </c>
      <c r="CU313" t="e">
        <f t="shared" si="137"/>
        <v>#DIV/0!</v>
      </c>
      <c r="CV313" t="e">
        <f t="shared" si="138"/>
        <v>#DIV/0!</v>
      </c>
    </row>
    <row r="314" spans="1:100" s="5" customFormat="1" x14ac:dyDescent="0.3">
      <c r="A314" s="4" t="str">
        <f>VLOOKUP(B314,ListCodeMtrx!A$1:B$91,2,TRUE)</f>
        <v>M32</v>
      </c>
      <c r="B314">
        <v>32</v>
      </c>
      <c r="C314" s="10">
        <v>6</v>
      </c>
      <c r="D314" s="10">
        <v>2</v>
      </c>
      <c r="E314" s="10">
        <v>1</v>
      </c>
      <c r="F314" s="1">
        <v>72</v>
      </c>
      <c r="G314" s="3">
        <v>41316</v>
      </c>
      <c r="H314" s="11">
        <v>2</v>
      </c>
      <c r="I314" s="11">
        <v>161.53773630721744</v>
      </c>
      <c r="J314" s="11">
        <v>3.0734967555252846</v>
      </c>
      <c r="K314" s="11">
        <v>167.47000096136253</v>
      </c>
      <c r="L314" s="11">
        <v>248.93913561886211</v>
      </c>
      <c r="M314" s="1">
        <v>45.2</v>
      </c>
      <c r="N314" s="8">
        <v>2</v>
      </c>
      <c r="O314" s="8" t="s">
        <v>498</v>
      </c>
      <c r="P314" s="12">
        <v>0.15763888888888888</v>
      </c>
      <c r="Q314" s="12">
        <f t="shared" si="139"/>
        <v>0.39765046296296302</v>
      </c>
      <c r="R314" s="8">
        <v>1010</v>
      </c>
      <c r="S314" s="8">
        <v>0</v>
      </c>
      <c r="T314" s="13">
        <v>50</v>
      </c>
      <c r="U314" s="14">
        <f t="shared" si="97"/>
        <v>-0.72593110198317168</v>
      </c>
      <c r="V314" s="14">
        <f t="shared" si="98"/>
        <v>0.27073733767889985</v>
      </c>
      <c r="W314" s="14">
        <f t="shared" si="99"/>
        <v>52.744908358378296</v>
      </c>
      <c r="X314" s="15">
        <v>25.538307189941406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t="e">
        <f t="shared" si="100"/>
        <v>#DIV/0!</v>
      </c>
      <c r="AG314" t="e">
        <f t="shared" si="101"/>
        <v>#DIV/0!</v>
      </c>
      <c r="AH314" t="e">
        <f t="shared" si="102"/>
        <v>#DIV/0!</v>
      </c>
      <c r="AI314" s="8">
        <v>-1</v>
      </c>
      <c r="AJ314" s="8">
        <v>0.87</v>
      </c>
      <c r="AK314" s="8">
        <v>0.92</v>
      </c>
      <c r="AL314" s="8">
        <v>10.012383460998535</v>
      </c>
      <c r="AM314">
        <f t="shared" si="103"/>
        <v>0.87500619173049932</v>
      </c>
      <c r="AN314">
        <f t="shared" si="104"/>
        <v>1.7381611776694635E-4</v>
      </c>
      <c r="AO314" t="e">
        <f t="shared" si="105"/>
        <v>#DIV/0!</v>
      </c>
      <c r="AP314" t="e">
        <f t="shared" si="106"/>
        <v>#DIV/0!</v>
      </c>
      <c r="AQ314" t="e">
        <f t="shared" si="107"/>
        <v>#DIV/0!</v>
      </c>
      <c r="AR314" s="8">
        <v>0</v>
      </c>
      <c r="AS314" s="8">
        <v>0.5</v>
      </c>
      <c r="AT314" t="e">
        <f t="shared" si="108"/>
        <v>#DIV/0!</v>
      </c>
      <c r="AU314">
        <f t="shared" si="109"/>
        <v>3.1304222269963584</v>
      </c>
      <c r="AV314">
        <f t="shared" si="110"/>
        <v>1.1735335214128848</v>
      </c>
      <c r="AW314">
        <f t="shared" si="111"/>
        <v>25.538307189941406</v>
      </c>
      <c r="AX314" s="8">
        <v>2</v>
      </c>
      <c r="AY314">
        <f t="shared" si="112"/>
        <v>4.644859790802002</v>
      </c>
      <c r="AZ314" s="8">
        <v>1</v>
      </c>
      <c r="BA314">
        <f t="shared" si="113"/>
        <v>9.2897195816040039</v>
      </c>
      <c r="BB314" s="8">
        <v>24.603160858154297</v>
      </c>
      <c r="BC314" s="8">
        <v>25.538307189941406</v>
      </c>
      <c r="BD314" s="8">
        <v>25.018404006958008</v>
      </c>
      <c r="BE314" s="8">
        <v>48.989524841308594</v>
      </c>
      <c r="BF314" s="8">
        <v>49.315376281738281</v>
      </c>
      <c r="BG314" s="8">
        <v>19.074699401855469</v>
      </c>
      <c r="BH314" s="8">
        <v>20.822240829467773</v>
      </c>
      <c r="BI314" s="8">
        <v>62.236400604248047</v>
      </c>
      <c r="BJ314" s="8">
        <v>67.938224792480469</v>
      </c>
      <c r="BK314" s="8">
        <v>350.80596923828125</v>
      </c>
      <c r="BL314" s="8">
        <v>1802.0157470703125</v>
      </c>
      <c r="BM314" s="8">
        <v>0.25590965151786804</v>
      </c>
      <c r="BN314" s="8">
        <v>101.31632995605469</v>
      </c>
      <c r="BO314" s="8">
        <v>0.17706871032714844</v>
      </c>
      <c r="BP314" s="8">
        <v>0.20070172846317291</v>
      </c>
      <c r="BQ314" s="8">
        <v>0.25</v>
      </c>
      <c r="BR314" s="8">
        <v>-1.355140209197998</v>
      </c>
      <c r="BS314" s="8">
        <v>7.355140209197998</v>
      </c>
      <c r="BT314" s="8">
        <v>1</v>
      </c>
      <c r="BU314" s="8">
        <v>0</v>
      </c>
      <c r="BV314" s="8">
        <v>0.15999999642372131</v>
      </c>
      <c r="BW314" s="8">
        <v>111115</v>
      </c>
      <c r="BX314">
        <f t="shared" si="114"/>
        <v>1.7540298461914061</v>
      </c>
      <c r="BY314">
        <f t="shared" si="115"/>
        <v>3.1304222269963582E-3</v>
      </c>
      <c r="BZ314">
        <f t="shared" si="116"/>
        <v>298.68830718994138</v>
      </c>
      <c r="CA314">
        <f t="shared" si="117"/>
        <v>297.75316085815427</v>
      </c>
      <c r="CB314">
        <f t="shared" si="118"/>
        <v>288.32251308673949</v>
      </c>
      <c r="CC314">
        <f t="shared" si="140"/>
        <v>0.55782186279736523</v>
      </c>
      <c r="CD314">
        <f t="shared" si="120"/>
        <v>3.2831665437156756</v>
      </c>
      <c r="CE314">
        <f t="shared" si="121"/>
        <v>32.405107302443035</v>
      </c>
      <c r="CF314">
        <f t="shared" si="122"/>
        <v>11.582866472975262</v>
      </c>
      <c r="CG314">
        <f t="shared" si="123"/>
        <v>25.070734024047852</v>
      </c>
      <c r="CH314">
        <f t="shared" si="124"/>
        <v>3.1931113358255003</v>
      </c>
      <c r="CI314">
        <f t="shared" si="125"/>
        <v>0.26307047545334877</v>
      </c>
      <c r="CJ314">
        <f t="shared" si="126"/>
        <v>2.1096330223027908</v>
      </c>
      <c r="CK314">
        <f t="shared" si="127"/>
        <v>1.0834783135227095</v>
      </c>
      <c r="CL314">
        <f t="shared" si="128"/>
        <v>0.1650910962676804</v>
      </c>
      <c r="CM314">
        <f t="shared" si="129"/>
        <v>5.3439205387393223</v>
      </c>
      <c r="CN314">
        <f t="shared" si="130"/>
        <v>1.0695428552962292</v>
      </c>
      <c r="CO314">
        <f t="shared" si="131"/>
        <v>64.318648089950585</v>
      </c>
      <c r="CP314">
        <f t="shared" si="132"/>
        <v>49.420869992185466</v>
      </c>
      <c r="CQ314">
        <f t="shared" si="133"/>
        <v>-9.4476092981342734E-3</v>
      </c>
      <c r="CR314">
        <f t="shared" si="134"/>
        <v>0</v>
      </c>
      <c r="CS314">
        <f t="shared" si="135"/>
        <v>1576.7749362823847</v>
      </c>
      <c r="CT314">
        <f t="shared" si="136"/>
        <v>0</v>
      </c>
      <c r="CU314" t="e">
        <f t="shared" si="137"/>
        <v>#DIV/0!</v>
      </c>
      <c r="CV314" t="e">
        <f t="shared" si="138"/>
        <v>#DIV/0!</v>
      </c>
    </row>
    <row r="315" spans="1:100" x14ac:dyDescent="0.3">
      <c r="A315" s="4" t="str">
        <f>VLOOKUP(B315,ListCodeMtrx!A$1:B$91,2,TRUE)</f>
        <v>M32</v>
      </c>
      <c r="B315">
        <v>32</v>
      </c>
      <c r="C315" s="10">
        <v>6</v>
      </c>
      <c r="D315" s="10">
        <v>2</v>
      </c>
      <c r="E315" s="10">
        <v>1</v>
      </c>
      <c r="F315" s="1">
        <v>72</v>
      </c>
      <c r="G315" s="3">
        <v>41316</v>
      </c>
      <c r="H315" s="11">
        <v>2</v>
      </c>
      <c r="I315" s="11">
        <v>161.53773630721744</v>
      </c>
      <c r="J315" s="11">
        <v>3.0734967555252846</v>
      </c>
      <c r="K315" s="11">
        <v>167.47000096136253</v>
      </c>
      <c r="L315" s="11">
        <v>248.93913561886211</v>
      </c>
      <c r="M315" s="1">
        <v>45.2</v>
      </c>
      <c r="N315" s="8">
        <v>3</v>
      </c>
      <c r="O315" s="8" t="s">
        <v>499</v>
      </c>
      <c r="P315" s="12">
        <v>0.15763888888888888</v>
      </c>
      <c r="Q315" s="12">
        <f t="shared" si="139"/>
        <v>0.39978009259259262</v>
      </c>
      <c r="R315" s="8">
        <v>1194</v>
      </c>
      <c r="S315" s="8">
        <v>0</v>
      </c>
      <c r="T315" s="13">
        <v>150</v>
      </c>
      <c r="U315" s="14">
        <f t="shared" si="97"/>
        <v>8.91816673127855</v>
      </c>
      <c r="V315" s="14">
        <f t="shared" si="98"/>
        <v>0.29276517021798698</v>
      </c>
      <c r="W315" s="14">
        <f t="shared" si="99"/>
        <v>93.589917737070337</v>
      </c>
      <c r="X315" s="15">
        <v>25.665340423583984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t="e">
        <f t="shared" si="100"/>
        <v>#DIV/0!</v>
      </c>
      <c r="AG315" t="e">
        <f t="shared" si="101"/>
        <v>#DIV/0!</v>
      </c>
      <c r="AH315" t="e">
        <f t="shared" si="102"/>
        <v>#DIV/0!</v>
      </c>
      <c r="AI315" s="8">
        <v>-1</v>
      </c>
      <c r="AJ315" s="8">
        <v>0.87</v>
      </c>
      <c r="AK315" s="8">
        <v>0.92</v>
      </c>
      <c r="AL315" s="8">
        <v>10.012383460998535</v>
      </c>
      <c r="AM315">
        <f t="shared" si="103"/>
        <v>0.87500619173049932</v>
      </c>
      <c r="AN315">
        <f t="shared" si="104"/>
        <v>6.2978354103592387E-3</v>
      </c>
      <c r="AO315" t="e">
        <f t="shared" si="105"/>
        <v>#DIV/0!</v>
      </c>
      <c r="AP315" t="e">
        <f t="shared" si="106"/>
        <v>#DIV/0!</v>
      </c>
      <c r="AQ315" t="e">
        <f t="shared" si="107"/>
        <v>#DIV/0!</v>
      </c>
      <c r="AR315" s="8">
        <v>0</v>
      </c>
      <c r="AS315" s="8">
        <v>0.5</v>
      </c>
      <c r="AT315" t="e">
        <f t="shared" si="108"/>
        <v>#DIV/0!</v>
      </c>
      <c r="AU315">
        <f t="shared" si="109"/>
        <v>3.3209703194197036</v>
      </c>
      <c r="AV315">
        <f t="shared" si="110"/>
        <v>1.153526309105124</v>
      </c>
      <c r="AW315">
        <f t="shared" si="111"/>
        <v>25.665340423583984</v>
      </c>
      <c r="AX315" s="8">
        <v>2</v>
      </c>
      <c r="AY315">
        <f t="shared" si="112"/>
        <v>4.644859790802002</v>
      </c>
      <c r="AZ315" s="8">
        <v>1</v>
      </c>
      <c r="BA315">
        <f t="shared" si="113"/>
        <v>9.2897195816040039</v>
      </c>
      <c r="BB315" s="8">
        <v>24.687440872192383</v>
      </c>
      <c r="BC315" s="8">
        <v>25.665340423583984</v>
      </c>
      <c r="BD315" s="8">
        <v>25.014921188354492</v>
      </c>
      <c r="BE315" s="8">
        <v>151.23680114746094</v>
      </c>
      <c r="BF315" s="8">
        <v>145.87580871582031</v>
      </c>
      <c r="BG315" s="8">
        <v>19.411964416503906</v>
      </c>
      <c r="BH315" s="8">
        <v>21.265182495117188</v>
      </c>
      <c r="BI315" s="8">
        <v>63.017845153808594</v>
      </c>
      <c r="BJ315" s="8">
        <v>69.034027099609375</v>
      </c>
      <c r="BK315" s="8">
        <v>350.7789306640625</v>
      </c>
      <c r="BL315" s="8">
        <v>1799.819580078125</v>
      </c>
      <c r="BM315" s="8">
        <v>0.17600172758102417</v>
      </c>
      <c r="BN315" s="8">
        <v>101.31523895263672</v>
      </c>
      <c r="BO315" s="8">
        <v>0.81110191345214844</v>
      </c>
      <c r="BP315" s="8">
        <v>0.19014455378055573</v>
      </c>
      <c r="BQ315" s="8">
        <v>0.25</v>
      </c>
      <c r="BR315" s="8">
        <v>-1.355140209197998</v>
      </c>
      <c r="BS315" s="8">
        <v>7.355140209197998</v>
      </c>
      <c r="BT315" s="8">
        <v>1</v>
      </c>
      <c r="BU315" s="8">
        <v>0</v>
      </c>
      <c r="BV315" s="8">
        <v>0.15999999642372131</v>
      </c>
      <c r="BW315" s="8">
        <v>111115</v>
      </c>
      <c r="BX315">
        <f t="shared" si="114"/>
        <v>1.7538946533203121</v>
      </c>
      <c r="BY315">
        <f t="shared" si="115"/>
        <v>3.3209703194197037E-3</v>
      </c>
      <c r="BZ315">
        <f t="shared" si="116"/>
        <v>298.81534042358396</v>
      </c>
      <c r="CA315">
        <f t="shared" si="117"/>
        <v>297.83744087219236</v>
      </c>
      <c r="CB315">
        <f t="shared" si="118"/>
        <v>287.9711263758436</v>
      </c>
      <c r="CC315">
        <f t="shared" si="140"/>
        <v>0.52080489566774946</v>
      </c>
      <c r="CD315">
        <f t="shared" si="120"/>
        <v>3.3080133549693493</v>
      </c>
      <c r="CE315">
        <f t="shared" si="121"/>
        <v>32.650698840238569</v>
      </c>
      <c r="CF315">
        <f t="shared" si="122"/>
        <v>11.385516345121381</v>
      </c>
      <c r="CG315">
        <f t="shared" si="123"/>
        <v>25.176390647888184</v>
      </c>
      <c r="CH315">
        <f t="shared" si="124"/>
        <v>3.2132699196876304</v>
      </c>
      <c r="CI315">
        <f t="shared" si="125"/>
        <v>0.28382057524991566</v>
      </c>
      <c r="CJ315">
        <f t="shared" si="126"/>
        <v>2.1544870458642253</v>
      </c>
      <c r="CK315">
        <f t="shared" si="127"/>
        <v>1.0587828738234051</v>
      </c>
      <c r="CL315">
        <f t="shared" si="128"/>
        <v>0.17817035995616556</v>
      </c>
      <c r="CM315">
        <f t="shared" si="129"/>
        <v>9.4820848790888945</v>
      </c>
      <c r="CN315">
        <f t="shared" si="130"/>
        <v>0.64157257163449377</v>
      </c>
      <c r="CO315">
        <f t="shared" si="131"/>
        <v>65.258136880327783</v>
      </c>
      <c r="CP315">
        <f t="shared" si="132"/>
        <v>144.57980349397621</v>
      </c>
      <c r="CQ315">
        <f t="shared" si="133"/>
        <v>4.0253405469292174E-2</v>
      </c>
      <c r="CR315">
        <f t="shared" si="134"/>
        <v>0</v>
      </c>
      <c r="CS315">
        <f t="shared" si="135"/>
        <v>1574.8532765661466</v>
      </c>
      <c r="CT315">
        <f t="shared" si="136"/>
        <v>0</v>
      </c>
      <c r="CU315" t="e">
        <f t="shared" si="137"/>
        <v>#DIV/0!</v>
      </c>
      <c r="CV315" t="e">
        <f t="shared" si="138"/>
        <v>#DIV/0!</v>
      </c>
    </row>
    <row r="316" spans="1:100" hidden="1" x14ac:dyDescent="0.3">
      <c r="A316" s="4" t="str">
        <f>VLOOKUP(B316,ListCodeMtrx!A$1:B$91,2,TRUE)</f>
        <v>M32</v>
      </c>
      <c r="B316">
        <v>32</v>
      </c>
      <c r="C316" s="10">
        <v>6</v>
      </c>
      <c r="D316" s="10">
        <v>2</v>
      </c>
      <c r="E316" s="10">
        <v>1</v>
      </c>
      <c r="F316" s="1">
        <v>72</v>
      </c>
      <c r="G316" s="3">
        <v>41316</v>
      </c>
      <c r="H316" s="11">
        <v>2</v>
      </c>
      <c r="I316" s="11">
        <v>161.53773630721744</v>
      </c>
      <c r="J316" s="11">
        <v>3.0734967555252846</v>
      </c>
      <c r="K316" s="11">
        <v>167.47000096136253</v>
      </c>
      <c r="L316" s="11">
        <v>248.93913561886211</v>
      </c>
      <c r="M316" s="1">
        <v>45.2</v>
      </c>
      <c r="N316" s="8">
        <v>4</v>
      </c>
      <c r="O316" s="8" t="s">
        <v>500</v>
      </c>
      <c r="P316" s="12">
        <v>0.15763888888888888</v>
      </c>
      <c r="Q316" s="12">
        <f t="shared" si="139"/>
        <v>0.40219907407407407</v>
      </c>
      <c r="R316" s="8">
        <v>1403</v>
      </c>
      <c r="S316" s="8">
        <v>0</v>
      </c>
      <c r="T316" s="13" t="s">
        <v>192</v>
      </c>
      <c r="U316" s="14">
        <f t="shared" si="97"/>
        <v>29.586531276103099</v>
      </c>
      <c r="V316" s="14">
        <f t="shared" si="98"/>
        <v>0.33541611425008239</v>
      </c>
      <c r="W316" s="14">
        <f t="shared" si="99"/>
        <v>232.60644115180136</v>
      </c>
      <c r="X316" s="15">
        <v>25.560741424560547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t="e">
        <f t="shared" si="100"/>
        <v>#DIV/0!</v>
      </c>
      <c r="AG316" t="e">
        <f t="shared" si="101"/>
        <v>#DIV/0!</v>
      </c>
      <c r="AH316" t="e">
        <f t="shared" si="102"/>
        <v>#DIV/0!</v>
      </c>
      <c r="AI316" s="8">
        <v>-1</v>
      </c>
      <c r="AJ316" s="8">
        <v>0.87</v>
      </c>
      <c r="AK316" s="8">
        <v>0.92</v>
      </c>
      <c r="AL316" s="8">
        <v>10.012383460998535</v>
      </c>
      <c r="AM316">
        <f t="shared" si="103"/>
        <v>0.87500619173049932</v>
      </c>
      <c r="AN316">
        <f t="shared" si="104"/>
        <v>1.9422823733035683E-2</v>
      </c>
      <c r="AO316" t="e">
        <f t="shared" si="105"/>
        <v>#DIV/0!</v>
      </c>
      <c r="AP316" t="e">
        <f t="shared" si="106"/>
        <v>#DIV/0!</v>
      </c>
      <c r="AQ316" t="e">
        <f t="shared" si="107"/>
        <v>#DIV/0!</v>
      </c>
      <c r="AR316" s="8">
        <v>0</v>
      </c>
      <c r="AS316" s="8">
        <v>0.5</v>
      </c>
      <c r="AT316" t="e">
        <f t="shared" si="108"/>
        <v>#DIV/0!</v>
      </c>
      <c r="AU316">
        <f t="shared" si="109"/>
        <v>3.7040901117691565</v>
      </c>
      <c r="AV316">
        <f t="shared" si="110"/>
        <v>1.1280808911007041</v>
      </c>
      <c r="AW316">
        <f t="shared" si="111"/>
        <v>25.560741424560547</v>
      </c>
      <c r="AX316" s="8">
        <v>2</v>
      </c>
      <c r="AY316">
        <f t="shared" si="112"/>
        <v>4.644859790802002</v>
      </c>
      <c r="AZ316" s="8">
        <v>1</v>
      </c>
      <c r="BA316">
        <f t="shared" si="113"/>
        <v>9.2897195816040039</v>
      </c>
      <c r="BB316" s="8">
        <v>24.728082656860352</v>
      </c>
      <c r="BC316" s="8">
        <v>25.560741424560547</v>
      </c>
      <c r="BD316" s="8">
        <v>25.007164001464844</v>
      </c>
      <c r="BE316" s="8">
        <v>401.39651489257812</v>
      </c>
      <c r="BF316" s="8">
        <v>383.71652221679687</v>
      </c>
      <c r="BG316" s="8">
        <v>19.247411727905273</v>
      </c>
      <c r="BH316" s="8">
        <v>21.314386367797852</v>
      </c>
      <c r="BI316" s="8">
        <v>62.331806182861328</v>
      </c>
      <c r="BJ316" s="8">
        <v>69.025596618652344</v>
      </c>
      <c r="BK316" s="8">
        <v>350.7677001953125</v>
      </c>
      <c r="BL316" s="8">
        <v>1799.7274169921875</v>
      </c>
      <c r="BM316" s="8">
        <v>0.2629903256893158</v>
      </c>
      <c r="BN316" s="8">
        <v>101.31475067138672</v>
      </c>
      <c r="BO316" s="8">
        <v>1.7390499114990234</v>
      </c>
      <c r="BP316" s="8">
        <v>0.19008542597293854</v>
      </c>
      <c r="BQ316" s="8">
        <v>0.5</v>
      </c>
      <c r="BR316" s="8">
        <v>-1.355140209197998</v>
      </c>
      <c r="BS316" s="8">
        <v>7.355140209197998</v>
      </c>
      <c r="BT316" s="8">
        <v>1</v>
      </c>
      <c r="BU316" s="8">
        <v>0</v>
      </c>
      <c r="BV316" s="8">
        <v>0.15999999642372131</v>
      </c>
      <c r="BW316" s="8">
        <v>111115</v>
      </c>
      <c r="BX316">
        <f t="shared" si="114"/>
        <v>1.7538385009765622</v>
      </c>
      <c r="BY316">
        <f t="shared" si="115"/>
        <v>3.7040901117691566E-3</v>
      </c>
      <c r="BZ316">
        <f t="shared" si="116"/>
        <v>298.71074142456052</v>
      </c>
      <c r="CA316">
        <f t="shared" si="117"/>
        <v>297.87808265686033</v>
      </c>
      <c r="CB316">
        <f t="shared" si="118"/>
        <v>287.9563802824232</v>
      </c>
      <c r="CC316">
        <f t="shared" si="140"/>
        <v>0.45990427863432265</v>
      </c>
      <c r="CD316">
        <f t="shared" si="120"/>
        <v>3.2875426316677472</v>
      </c>
      <c r="CE316">
        <f t="shared" si="121"/>
        <v>32.44880542943698</v>
      </c>
      <c r="CF316">
        <f t="shared" si="122"/>
        <v>11.134419061639129</v>
      </c>
      <c r="CG316">
        <f t="shared" si="123"/>
        <v>25.144412040710449</v>
      </c>
      <c r="CH316">
        <f t="shared" si="124"/>
        <v>3.2071569111942395</v>
      </c>
      <c r="CI316">
        <f t="shared" si="125"/>
        <v>0.32372755491402189</v>
      </c>
      <c r="CJ316">
        <f t="shared" si="126"/>
        <v>2.1594617405670431</v>
      </c>
      <c r="CK316">
        <f t="shared" si="127"/>
        <v>1.0476951706271964</v>
      </c>
      <c r="CL316">
        <f t="shared" si="128"/>
        <v>0.2033483732962946</v>
      </c>
      <c r="CM316">
        <f t="shared" si="129"/>
        <v>23.566463589853342</v>
      </c>
      <c r="CN316">
        <f t="shared" si="130"/>
        <v>0.60619344668296693</v>
      </c>
      <c r="CO316">
        <f t="shared" si="131"/>
        <v>65.967103983348977</v>
      </c>
      <c r="CP316">
        <f t="shared" si="132"/>
        <v>379.41695032209361</v>
      </c>
      <c r="CQ316">
        <f t="shared" si="133"/>
        <v>5.1440447864557343E-2</v>
      </c>
      <c r="CR316">
        <f t="shared" si="134"/>
        <v>0</v>
      </c>
      <c r="CS316">
        <f t="shared" si="135"/>
        <v>1574.7726332953023</v>
      </c>
      <c r="CT316">
        <f t="shared" si="136"/>
        <v>0</v>
      </c>
      <c r="CU316" t="e">
        <f t="shared" si="137"/>
        <v>#DIV/0!</v>
      </c>
      <c r="CV316" t="e">
        <f t="shared" si="138"/>
        <v>#DIV/0!</v>
      </c>
    </row>
    <row r="317" spans="1:100" x14ac:dyDescent="0.3">
      <c r="A317" s="4" t="str">
        <f>VLOOKUP(B317,ListCodeMtrx!A$1:B$91,2,TRUE)</f>
        <v>M32</v>
      </c>
      <c r="B317">
        <v>32</v>
      </c>
      <c r="C317" s="10">
        <v>6</v>
      </c>
      <c r="D317" s="10">
        <v>2</v>
      </c>
      <c r="E317" s="10">
        <v>1</v>
      </c>
      <c r="F317" s="1">
        <v>72</v>
      </c>
      <c r="G317" s="3">
        <v>41316</v>
      </c>
      <c r="H317" s="11">
        <v>2</v>
      </c>
      <c r="I317" s="11">
        <v>161.53773630721744</v>
      </c>
      <c r="J317" s="11">
        <v>3.0734967555252846</v>
      </c>
      <c r="K317" s="11">
        <v>167.47000096136253</v>
      </c>
      <c r="L317" s="11">
        <v>248.93913561886211</v>
      </c>
      <c r="M317" s="1">
        <v>45.2</v>
      </c>
      <c r="N317" s="8">
        <v>5</v>
      </c>
      <c r="O317" s="8" t="s">
        <v>501</v>
      </c>
      <c r="P317" s="12">
        <v>0.15763888888888888</v>
      </c>
      <c r="Q317" s="12">
        <f t="shared" si="139"/>
        <v>0.40461805555555552</v>
      </c>
      <c r="R317" s="8">
        <v>1612</v>
      </c>
      <c r="S317" s="8">
        <v>0</v>
      </c>
      <c r="T317" s="13">
        <v>800</v>
      </c>
      <c r="U317" s="14">
        <f t="shared" si="97"/>
        <v>47.426380443801861</v>
      </c>
      <c r="V317" s="14">
        <f t="shared" si="98"/>
        <v>0.33306208398910564</v>
      </c>
      <c r="W317" s="14">
        <f t="shared" si="99"/>
        <v>525.1471735507065</v>
      </c>
      <c r="X317" s="15">
        <v>25.136091232299805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t="e">
        <f t="shared" si="100"/>
        <v>#DIV/0!</v>
      </c>
      <c r="AG317" t="e">
        <f t="shared" si="101"/>
        <v>#DIV/0!</v>
      </c>
      <c r="AH317" t="e">
        <f t="shared" si="102"/>
        <v>#DIV/0!</v>
      </c>
      <c r="AI317" s="8">
        <v>-1</v>
      </c>
      <c r="AJ317" s="8">
        <v>0.87</v>
      </c>
      <c r="AK317" s="8">
        <v>0.92</v>
      </c>
      <c r="AL317" s="8">
        <v>10.040945053100586</v>
      </c>
      <c r="AM317">
        <f t="shared" si="103"/>
        <v>0.87502047252655035</v>
      </c>
      <c r="AN317">
        <f t="shared" si="104"/>
        <v>3.0780736179435074E-2</v>
      </c>
      <c r="AO317" t="e">
        <f t="shared" si="105"/>
        <v>#DIV/0!</v>
      </c>
      <c r="AP317" t="e">
        <f t="shared" si="106"/>
        <v>#DIV/0!</v>
      </c>
      <c r="AQ317" t="e">
        <f t="shared" si="107"/>
        <v>#DIV/0!</v>
      </c>
      <c r="AR317" s="8">
        <v>0</v>
      </c>
      <c r="AS317" s="8">
        <v>0.5</v>
      </c>
      <c r="AT317" t="e">
        <f t="shared" si="108"/>
        <v>#DIV/0!</v>
      </c>
      <c r="AU317">
        <f t="shared" si="109"/>
        <v>3.5436337659399704</v>
      </c>
      <c r="AV317">
        <f t="shared" si="110"/>
        <v>1.0872858939082208</v>
      </c>
      <c r="AW317">
        <f t="shared" si="111"/>
        <v>25.136091232299805</v>
      </c>
      <c r="AX317" s="8">
        <v>2</v>
      </c>
      <c r="AY317">
        <f t="shared" si="112"/>
        <v>4.644859790802002</v>
      </c>
      <c r="AZ317" s="8">
        <v>1</v>
      </c>
      <c r="BA317">
        <f t="shared" si="113"/>
        <v>9.2897195816040039</v>
      </c>
      <c r="BB317" s="8">
        <v>24.606565475463867</v>
      </c>
      <c r="BC317" s="8">
        <v>25.136091232299805</v>
      </c>
      <c r="BD317" s="8">
        <v>25.019697189331055</v>
      </c>
      <c r="BE317" s="8">
        <v>799.94635009765625</v>
      </c>
      <c r="BF317" s="8">
        <v>771.34747314453125</v>
      </c>
      <c r="BG317" s="8">
        <v>18.929162979125977</v>
      </c>
      <c r="BH317" s="8">
        <v>20.907344818115234</v>
      </c>
      <c r="BI317" s="8">
        <v>61.749755859375</v>
      </c>
      <c r="BJ317" s="8">
        <v>68.202873229980469</v>
      </c>
      <c r="BK317" s="8">
        <v>350.78128051757812</v>
      </c>
      <c r="BL317" s="8">
        <v>1797.979736328125</v>
      </c>
      <c r="BM317" s="8">
        <v>0.18106062710285187</v>
      </c>
      <c r="BN317" s="8">
        <v>101.31760406494141</v>
      </c>
      <c r="BO317" s="8">
        <v>2.6340084075927734</v>
      </c>
      <c r="BP317" s="8">
        <v>0.1748666912317276</v>
      </c>
      <c r="BQ317" s="8">
        <v>0.25</v>
      </c>
      <c r="BR317" s="8">
        <v>-1.355140209197998</v>
      </c>
      <c r="BS317" s="8">
        <v>7.355140209197998</v>
      </c>
      <c r="BT317" s="8">
        <v>1</v>
      </c>
      <c r="BU317" s="8">
        <v>0</v>
      </c>
      <c r="BV317" s="8">
        <v>0.15999999642372131</v>
      </c>
      <c r="BW317" s="8">
        <v>111115</v>
      </c>
      <c r="BX317">
        <f t="shared" si="114"/>
        <v>1.7539064025878905</v>
      </c>
      <c r="BY317">
        <f t="shared" si="115"/>
        <v>3.5436337659399703E-3</v>
      </c>
      <c r="BZ317">
        <f t="shared" si="116"/>
        <v>298.28609123229978</v>
      </c>
      <c r="CA317">
        <f t="shared" si="117"/>
        <v>297.75656547546384</v>
      </c>
      <c r="CB317">
        <f t="shared" si="118"/>
        <v>287.67675138242339</v>
      </c>
      <c r="CC317">
        <f t="shared" si="140"/>
        <v>0.50108509988448846</v>
      </c>
      <c r="CD317">
        <f t="shared" si="120"/>
        <v>3.2055679782392246</v>
      </c>
      <c r="CE317">
        <f t="shared" si="121"/>
        <v>31.638805593789563</v>
      </c>
      <c r="CF317">
        <f t="shared" si="122"/>
        <v>10.731460775674329</v>
      </c>
      <c r="CG317">
        <f t="shared" si="123"/>
        <v>24.871328353881836</v>
      </c>
      <c r="CH317">
        <f t="shared" si="124"/>
        <v>3.1553669769994195</v>
      </c>
      <c r="CI317">
        <f t="shared" si="125"/>
        <v>0.32153419572912312</v>
      </c>
      <c r="CJ317">
        <f t="shared" si="126"/>
        <v>2.1182820843310037</v>
      </c>
      <c r="CK317">
        <f t="shared" si="127"/>
        <v>1.0370848926684157</v>
      </c>
      <c r="CL317">
        <f t="shared" si="128"/>
        <v>0.20196373290174446</v>
      </c>
      <c r="CM317">
        <f t="shared" si="129"/>
        <v>53.206653405633553</v>
      </c>
      <c r="CN317">
        <f t="shared" si="130"/>
        <v>0.68081790870443037</v>
      </c>
      <c r="CO317">
        <f t="shared" si="131"/>
        <v>66.371805071267303</v>
      </c>
      <c r="CP317">
        <f t="shared" si="132"/>
        <v>764.45537989707532</v>
      </c>
      <c r="CQ317">
        <f t="shared" si="133"/>
        <v>4.1176693379744292E-2</v>
      </c>
      <c r="CR317">
        <f t="shared" si="134"/>
        <v>0</v>
      </c>
      <c r="CS317">
        <f t="shared" si="135"/>
        <v>1573.2690784749984</v>
      </c>
      <c r="CT317">
        <f t="shared" si="136"/>
        <v>0</v>
      </c>
      <c r="CU317" t="e">
        <f t="shared" si="137"/>
        <v>#DIV/0!</v>
      </c>
      <c r="CV317" t="e">
        <f t="shared" si="138"/>
        <v>#DIV/0!</v>
      </c>
    </row>
    <row r="318" spans="1:100" x14ac:dyDescent="0.3">
      <c r="A318" s="4" t="str">
        <f>VLOOKUP(B318,ListCodeMtrx!A$1:B$91,2,TRUE)</f>
        <v>M32</v>
      </c>
      <c r="B318" s="5">
        <v>32</v>
      </c>
      <c r="C318" s="10">
        <v>6</v>
      </c>
      <c r="D318" s="10">
        <v>2</v>
      </c>
      <c r="E318" s="10">
        <v>1</v>
      </c>
      <c r="F318" s="1">
        <v>72</v>
      </c>
      <c r="G318" s="17">
        <v>41316</v>
      </c>
      <c r="H318" s="11">
        <v>2</v>
      </c>
      <c r="I318" s="11">
        <v>161.53773630721744</v>
      </c>
      <c r="J318" s="11">
        <v>3.0734967555252846</v>
      </c>
      <c r="K318" s="11">
        <v>167.47000096136253</v>
      </c>
      <c r="L318" s="11">
        <v>248.93913561886211</v>
      </c>
      <c r="M318" s="1">
        <v>45.2</v>
      </c>
      <c r="N318" s="19">
        <v>6</v>
      </c>
      <c r="O318" s="19" t="s">
        <v>502</v>
      </c>
      <c r="P318" s="12">
        <v>0.15763888888888888</v>
      </c>
      <c r="Q318" s="12">
        <f t="shared" si="139"/>
        <v>0.40843750000000001</v>
      </c>
      <c r="R318" s="19">
        <v>1932.5</v>
      </c>
      <c r="S318" s="19">
        <v>0</v>
      </c>
      <c r="T318" s="21">
        <v>400</v>
      </c>
      <c r="U318" s="5">
        <f t="shared" si="97"/>
        <v>30.500027631876002</v>
      </c>
      <c r="V318" s="5">
        <f t="shared" si="98"/>
        <v>0.3684846481839506</v>
      </c>
      <c r="W318" s="5">
        <f t="shared" si="99"/>
        <v>239.26661201436036</v>
      </c>
      <c r="X318" s="5">
        <v>25.476402282714844</v>
      </c>
      <c r="Y318" s="19">
        <v>1</v>
      </c>
      <c r="Z318" s="19">
        <v>1</v>
      </c>
      <c r="AA318" s="19">
        <v>0</v>
      </c>
      <c r="AB318" s="19">
        <v>0</v>
      </c>
      <c r="AC318" s="19">
        <v>542.033203125</v>
      </c>
      <c r="AD318" s="19">
        <v>1018.240478515625</v>
      </c>
      <c r="AE318" s="19">
        <v>759.38916015625</v>
      </c>
      <c r="AF318" s="5" t="e">
        <f t="shared" si="100"/>
        <v>#DIV/0!</v>
      </c>
      <c r="AG318" s="5">
        <f t="shared" si="101"/>
        <v>0.46767662987119946</v>
      </c>
      <c r="AH318" s="5">
        <f t="shared" si="102"/>
        <v>0.25421432738239241</v>
      </c>
      <c r="AI318" s="19">
        <v>-1</v>
      </c>
      <c r="AJ318" s="19">
        <v>0.87</v>
      </c>
      <c r="AK318" s="19">
        <v>0.92</v>
      </c>
      <c r="AL318" s="19">
        <v>10.012383460998535</v>
      </c>
      <c r="AM318" s="5">
        <f t="shared" si="103"/>
        <v>0.87500619173049932</v>
      </c>
      <c r="AN318" s="5">
        <f t="shared" si="104"/>
        <v>2.0001741145123229E-2</v>
      </c>
      <c r="AO318" s="5">
        <f t="shared" si="105"/>
        <v>0.54356859236777411</v>
      </c>
      <c r="AP318" s="5">
        <f t="shared" si="106"/>
        <v>1.8785573884498832</v>
      </c>
      <c r="AQ318" s="5">
        <f t="shared" si="107"/>
        <v>-1</v>
      </c>
      <c r="AR318" s="19">
        <v>1799.8321533203125</v>
      </c>
      <c r="AS318" s="19">
        <v>0.5</v>
      </c>
      <c r="AT318" s="5">
        <f t="shared" si="108"/>
        <v>200.17653160451394</v>
      </c>
      <c r="AU318" s="5">
        <f t="shared" si="109"/>
        <v>4.0391617678103984</v>
      </c>
      <c r="AV318" s="5">
        <f t="shared" si="110"/>
        <v>1.1238336549530215</v>
      </c>
      <c r="AW318" s="5">
        <f t="shared" si="111"/>
        <v>25.476402282714844</v>
      </c>
      <c r="AX318" s="19">
        <v>2</v>
      </c>
      <c r="AY318" s="5">
        <f t="shared" si="112"/>
        <v>4.644859790802002</v>
      </c>
      <c r="AZ318" s="19">
        <v>1</v>
      </c>
      <c r="BA318" s="5">
        <f t="shared" si="113"/>
        <v>9.2897195816040039</v>
      </c>
      <c r="BB318" s="19">
        <v>24.777019500732422</v>
      </c>
      <c r="BC318" s="19">
        <v>25.476402282714844</v>
      </c>
      <c r="BD318" s="19">
        <v>25.011625289916992</v>
      </c>
      <c r="BE318" s="19">
        <v>400.10049438476562</v>
      </c>
      <c r="BF318" s="19">
        <v>381.83053588867187</v>
      </c>
      <c r="BG318" s="19">
        <v>18.938272476196289</v>
      </c>
      <c r="BH318" s="19">
        <v>21.192523956298828</v>
      </c>
      <c r="BI318" s="19">
        <v>61.156467437744141</v>
      </c>
      <c r="BJ318" s="19">
        <v>68.436019897460938</v>
      </c>
      <c r="BK318" s="19">
        <v>350.76492309570312</v>
      </c>
      <c r="BL318" s="19">
        <v>1799.8321533203125</v>
      </c>
      <c r="BM318" s="19">
        <v>0.15860341489315033</v>
      </c>
      <c r="BN318" s="19">
        <v>101.32270812988281</v>
      </c>
      <c r="BO318" s="19">
        <v>1.8237361907958984</v>
      </c>
      <c r="BP318" s="19">
        <v>0.19490338861942291</v>
      </c>
      <c r="BQ318" s="19">
        <v>0.25</v>
      </c>
      <c r="BR318" s="19">
        <v>-1.355140209197998</v>
      </c>
      <c r="BS318" s="19">
        <v>7.355140209197998</v>
      </c>
      <c r="BT318" s="19">
        <v>1</v>
      </c>
      <c r="BU318" s="19">
        <v>0</v>
      </c>
      <c r="BV318" s="19">
        <v>0.15999999642372131</v>
      </c>
      <c r="BW318" s="19">
        <v>111115</v>
      </c>
      <c r="BX318" s="5">
        <f t="shared" si="114"/>
        <v>1.7538246154785155</v>
      </c>
      <c r="BY318" s="5">
        <f t="shared" si="115"/>
        <v>4.039161767810398E-3</v>
      </c>
      <c r="BZ318" s="5">
        <f t="shared" si="116"/>
        <v>298.62640228271482</v>
      </c>
      <c r="CA318" s="5">
        <f t="shared" si="117"/>
        <v>297.9270195007324</v>
      </c>
      <c r="CB318" s="5">
        <f t="shared" si="118"/>
        <v>287.97313809454863</v>
      </c>
      <c r="CC318" s="5">
        <f t="shared" si="140"/>
        <v>0.40703253108864518</v>
      </c>
      <c r="CD318" s="5">
        <f t="shared" si="120"/>
        <v>3.2711175743126368</v>
      </c>
      <c r="CE318" s="5">
        <f t="shared" si="121"/>
        <v>32.284150657713184</v>
      </c>
      <c r="CF318" s="5">
        <f t="shared" si="122"/>
        <v>11.091626701414356</v>
      </c>
      <c r="CG318" s="5">
        <f t="shared" si="123"/>
        <v>25.126710891723633</v>
      </c>
      <c r="CH318" s="5">
        <f t="shared" si="124"/>
        <v>3.2037775429904198</v>
      </c>
      <c r="CI318" s="5">
        <f t="shared" si="125"/>
        <v>0.35442603721272342</v>
      </c>
      <c r="CJ318" s="5">
        <f t="shared" si="126"/>
        <v>2.1472839193596154</v>
      </c>
      <c r="CK318" s="5">
        <f t="shared" si="127"/>
        <v>1.0564936236308045</v>
      </c>
      <c r="CL318" s="5">
        <f t="shared" si="128"/>
        <v>0.22273786169651572</v>
      </c>
      <c r="CM318" s="5">
        <f t="shared" si="129"/>
        <v>24.243141094356947</v>
      </c>
      <c r="CN318" s="5">
        <f t="shared" si="130"/>
        <v>0.62663037532472765</v>
      </c>
      <c r="CO318" s="5">
        <f t="shared" si="131"/>
        <v>66.046661544808998</v>
      </c>
      <c r="CP318" s="5">
        <f t="shared" si="132"/>
        <v>377.39821293841084</v>
      </c>
      <c r="CQ318" s="5">
        <f t="shared" si="133"/>
        <v>5.3376643901559197E-2</v>
      </c>
      <c r="CR318" s="5">
        <f t="shared" si="134"/>
        <v>0</v>
      </c>
      <c r="CS318" s="5">
        <f t="shared" si="135"/>
        <v>1574.8642782309107</v>
      </c>
      <c r="CT318" s="5">
        <f t="shared" si="136"/>
        <v>476.207275390625</v>
      </c>
      <c r="CU318" s="5">
        <f t="shared" si="137"/>
        <v>0.25421432738239241</v>
      </c>
      <c r="CV318" s="5" t="e">
        <f t="shared" si="138"/>
        <v>#DIV/0!</v>
      </c>
    </row>
    <row r="319" spans="1:100" hidden="1" x14ac:dyDescent="0.3">
      <c r="A319" s="4" t="str">
        <f>VLOOKUP(B319,ListCodeMtrx!A$1:B$91,2,TRUE)</f>
        <v>M50</v>
      </c>
      <c r="B319">
        <v>50</v>
      </c>
      <c r="C319" s="10">
        <v>2</v>
      </c>
      <c r="D319" s="10">
        <v>2</v>
      </c>
      <c r="E319" s="10">
        <v>4</v>
      </c>
      <c r="F319" s="1">
        <v>72</v>
      </c>
      <c r="G319" s="3">
        <v>41316</v>
      </c>
      <c r="H319" s="11">
        <v>2</v>
      </c>
      <c r="I319" s="11">
        <v>160.74632923801948</v>
      </c>
      <c r="J319" s="11">
        <v>2.5342454529565375</v>
      </c>
      <c r="K319" s="11">
        <v>160.3286053697575</v>
      </c>
      <c r="L319" s="11">
        <v>244.27804481803099</v>
      </c>
      <c r="M319" s="1">
        <v>43.4</v>
      </c>
      <c r="N319" s="8">
        <v>7</v>
      </c>
      <c r="O319" s="8" t="s">
        <v>503</v>
      </c>
      <c r="P319" s="12">
        <v>0.15763888888888888</v>
      </c>
      <c r="Q319" s="12">
        <f t="shared" si="139"/>
        <v>0.41281250000000003</v>
      </c>
      <c r="R319" s="8">
        <v>2320</v>
      </c>
      <c r="S319" s="8">
        <v>0</v>
      </c>
      <c r="T319" s="13" t="s">
        <v>747</v>
      </c>
      <c r="U319">
        <f t="shared" si="97"/>
        <v>26.116513539177419</v>
      </c>
      <c r="V319">
        <f t="shared" si="98"/>
        <v>0.28313978266967738</v>
      </c>
      <c r="W319">
        <f t="shared" si="99"/>
        <v>227.18096816540282</v>
      </c>
      <c r="X319">
        <v>25.156723022460938</v>
      </c>
      <c r="Y319" s="8">
        <v>0</v>
      </c>
      <c r="Z319" s="8">
        <v>0</v>
      </c>
      <c r="AA319" s="8">
        <v>0</v>
      </c>
      <c r="AB319" s="27">
        <v>0</v>
      </c>
      <c r="AC319" s="8">
        <v>0</v>
      </c>
      <c r="AD319" s="8">
        <v>0</v>
      </c>
      <c r="AE319" s="8">
        <v>0</v>
      </c>
      <c r="AF319" t="e">
        <f t="shared" si="100"/>
        <v>#DIV/0!</v>
      </c>
      <c r="AG319" t="e">
        <f t="shared" si="101"/>
        <v>#DIV/0!</v>
      </c>
      <c r="AH319" t="e">
        <f t="shared" si="102"/>
        <v>#DIV/0!</v>
      </c>
      <c r="AI319" s="8">
        <v>-1</v>
      </c>
      <c r="AJ319" s="8">
        <v>0.87</v>
      </c>
      <c r="AK319" s="8">
        <v>0.92</v>
      </c>
      <c r="AL319" s="8">
        <v>10.012383460998535</v>
      </c>
      <c r="AM319">
        <f t="shared" si="103"/>
        <v>0.87500619173049932</v>
      </c>
      <c r="AN319">
        <f t="shared" si="104"/>
        <v>1.7195319467308103E-2</v>
      </c>
      <c r="AO319" t="e">
        <f t="shared" si="105"/>
        <v>#DIV/0!</v>
      </c>
      <c r="AP319" t="e">
        <f t="shared" si="106"/>
        <v>#DIV/0!</v>
      </c>
      <c r="AQ319" t="e">
        <f t="shared" si="107"/>
        <v>#DIV/0!</v>
      </c>
      <c r="AR319" s="8">
        <v>1799.8321533203125</v>
      </c>
      <c r="AS319" s="8">
        <v>0.5</v>
      </c>
      <c r="AT319" t="e">
        <f t="shared" si="108"/>
        <v>#DIV/0!</v>
      </c>
      <c r="AU319">
        <f t="shared" si="109"/>
        <v>3.1645728838978719</v>
      </c>
      <c r="AV319">
        <f t="shared" si="110"/>
        <v>1.1366175963091401</v>
      </c>
      <c r="AW319">
        <f t="shared" si="111"/>
        <v>25.156723022460938</v>
      </c>
      <c r="AX319" s="8">
        <v>2</v>
      </c>
      <c r="AY319">
        <f t="shared" si="112"/>
        <v>4.644859790802002</v>
      </c>
      <c r="AZ319" s="8">
        <v>1</v>
      </c>
      <c r="BA319">
        <f t="shared" si="113"/>
        <v>9.2897195816040039</v>
      </c>
      <c r="BB319" s="8">
        <v>24.522188186645508</v>
      </c>
      <c r="BC319" s="8">
        <v>25.156723022460938</v>
      </c>
      <c r="BD319" s="8">
        <v>25.008777618408203</v>
      </c>
      <c r="BE319" s="8">
        <v>399.80783081054688</v>
      </c>
      <c r="BF319" s="8">
        <v>384.22427368164062</v>
      </c>
      <c r="BG319" s="8">
        <v>18.689781188964844</v>
      </c>
      <c r="BH319" s="8">
        <v>20.457149505615234</v>
      </c>
      <c r="BI319" s="8">
        <v>61.283912658691406</v>
      </c>
      <c r="BJ319" s="8">
        <v>67.079124450683594</v>
      </c>
      <c r="BK319" s="8">
        <v>350.78536987304687</v>
      </c>
      <c r="BL319" s="8">
        <v>1802.2393798828125</v>
      </c>
      <c r="BM319" s="8">
        <v>0.15475629270076752</v>
      </c>
      <c r="BN319" s="8">
        <v>101.32846069335937</v>
      </c>
      <c r="BO319" s="8">
        <v>1.6716976165771484</v>
      </c>
      <c r="BP319" s="8">
        <v>0.19457723200321198</v>
      </c>
      <c r="BQ319" s="8">
        <v>0.25</v>
      </c>
      <c r="BR319" s="8">
        <v>-1.355140209197998</v>
      </c>
      <c r="BS319" s="8">
        <v>7.355140209197998</v>
      </c>
      <c r="BT319" s="8">
        <v>1</v>
      </c>
      <c r="BU319" s="8">
        <v>0</v>
      </c>
      <c r="BV319" s="8">
        <v>0.15999999642372131</v>
      </c>
      <c r="BW319" s="8">
        <v>111115</v>
      </c>
      <c r="BX319">
        <f t="shared" si="114"/>
        <v>1.7539268493652342</v>
      </c>
      <c r="BY319">
        <f t="shared" si="115"/>
        <v>3.164572883897872E-3</v>
      </c>
      <c r="BZ319">
        <f t="shared" si="116"/>
        <v>298.30672302246091</v>
      </c>
      <c r="CA319">
        <f t="shared" si="117"/>
        <v>297.67218818664549</v>
      </c>
      <c r="CB319">
        <f t="shared" si="118"/>
        <v>288.35829433593972</v>
      </c>
      <c r="CC319">
        <f t="shared" si="140"/>
        <v>0.56584328337599865</v>
      </c>
      <c r="CD319">
        <f t="shared" si="120"/>
        <v>3.2095090658870493</v>
      </c>
      <c r="CE319">
        <f t="shared" si="121"/>
        <v>31.67430990193051</v>
      </c>
      <c r="CF319">
        <f t="shared" si="122"/>
        <v>11.217160396315276</v>
      </c>
      <c r="CG319">
        <f t="shared" si="123"/>
        <v>24.839455604553223</v>
      </c>
      <c r="CH319">
        <f t="shared" si="124"/>
        <v>3.1493702521280218</v>
      </c>
      <c r="CI319">
        <f t="shared" si="125"/>
        <v>0.27476525908381727</v>
      </c>
      <c r="CJ319">
        <f t="shared" si="126"/>
        <v>2.0728914695779093</v>
      </c>
      <c r="CK319">
        <f t="shared" si="127"/>
        <v>1.0764787825501125</v>
      </c>
      <c r="CL319">
        <f t="shared" si="128"/>
        <v>0.17246154921954382</v>
      </c>
      <c r="CM319">
        <f t="shared" si="129"/>
        <v>23.019897803027348</v>
      </c>
      <c r="CN319">
        <f t="shared" si="130"/>
        <v>0.59127177465534031</v>
      </c>
      <c r="CO319">
        <f t="shared" si="131"/>
        <v>64.713624892585614</v>
      </c>
      <c r="CP319">
        <f t="shared" si="132"/>
        <v>380.42897146953641</v>
      </c>
      <c r="CQ319">
        <f t="shared" si="133"/>
        <v>4.4426013459172069E-2</v>
      </c>
      <c r="CR319">
        <f t="shared" si="134"/>
        <v>0</v>
      </c>
      <c r="CS319">
        <f t="shared" si="135"/>
        <v>1576.9706163779965</v>
      </c>
      <c r="CT319">
        <f t="shared" si="136"/>
        <v>0</v>
      </c>
      <c r="CU319" t="e">
        <f t="shared" si="137"/>
        <v>#DIV/0!</v>
      </c>
      <c r="CV319" t="e">
        <f t="shared" si="138"/>
        <v>#DIV/0!</v>
      </c>
    </row>
    <row r="320" spans="1:100" x14ac:dyDescent="0.3">
      <c r="A320" s="4" t="str">
        <f>VLOOKUP(B320,ListCodeMtrx!A$1:B$91,2,TRUE)</f>
        <v>M50</v>
      </c>
      <c r="B320">
        <v>50</v>
      </c>
      <c r="C320" s="10">
        <v>2</v>
      </c>
      <c r="D320" s="10">
        <v>2</v>
      </c>
      <c r="E320" s="10">
        <v>4</v>
      </c>
      <c r="F320" s="1">
        <v>72</v>
      </c>
      <c r="G320" s="3">
        <v>41316</v>
      </c>
      <c r="H320" s="11">
        <v>2</v>
      </c>
      <c r="I320" s="11">
        <v>160.74632923801948</v>
      </c>
      <c r="J320" s="11">
        <v>2.5342454529565375</v>
      </c>
      <c r="K320" s="11">
        <v>160.3286053697575</v>
      </c>
      <c r="L320" s="11">
        <v>244.27804481803099</v>
      </c>
      <c r="M320" s="1">
        <v>43.4</v>
      </c>
      <c r="N320" s="8">
        <v>8</v>
      </c>
      <c r="O320" s="8" t="s">
        <v>504</v>
      </c>
      <c r="P320" s="12">
        <v>0.15763888888888888</v>
      </c>
      <c r="Q320" s="12">
        <f t="shared" si="139"/>
        <v>0.41481481481481486</v>
      </c>
      <c r="R320" s="8">
        <v>2493</v>
      </c>
      <c r="S320" s="8">
        <v>0</v>
      </c>
      <c r="T320" s="13">
        <v>50</v>
      </c>
      <c r="U320" s="14">
        <f t="shared" si="97"/>
        <v>-0.3050600543778102</v>
      </c>
      <c r="V320" s="14">
        <f t="shared" si="98"/>
        <v>0.29846428166579519</v>
      </c>
      <c r="W320" s="14">
        <f t="shared" si="99"/>
        <v>49.990017198390845</v>
      </c>
      <c r="X320" s="15">
        <v>24.993301391601562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t="e">
        <f t="shared" si="100"/>
        <v>#DIV/0!</v>
      </c>
      <c r="AG320" t="e">
        <f t="shared" si="101"/>
        <v>#DIV/0!</v>
      </c>
      <c r="AH320" t="e">
        <f t="shared" si="102"/>
        <v>#DIV/0!</v>
      </c>
      <c r="AI320" s="8">
        <v>-1</v>
      </c>
      <c r="AJ320" s="8">
        <v>0.87</v>
      </c>
      <c r="AK320" s="8">
        <v>0.92</v>
      </c>
      <c r="AL320" s="8">
        <v>10.040945053100586</v>
      </c>
      <c r="AM320">
        <f t="shared" si="103"/>
        <v>0.87502047252655035</v>
      </c>
      <c r="AN320">
        <f t="shared" si="104"/>
        <v>4.4159294603976973E-4</v>
      </c>
      <c r="AO320" t="e">
        <f t="shared" si="105"/>
        <v>#DIV/0!</v>
      </c>
      <c r="AP320" t="e">
        <f t="shared" si="106"/>
        <v>#DIV/0!</v>
      </c>
      <c r="AQ320" t="e">
        <f t="shared" si="107"/>
        <v>#DIV/0!</v>
      </c>
      <c r="AR320" s="8">
        <v>1799.8321533203125</v>
      </c>
      <c r="AS320" s="8">
        <v>0.5</v>
      </c>
      <c r="AT320" t="e">
        <f t="shared" si="108"/>
        <v>#DIV/0!</v>
      </c>
      <c r="AU320">
        <f t="shared" si="109"/>
        <v>3.3092731745638542</v>
      </c>
      <c r="AV320">
        <f t="shared" si="110"/>
        <v>1.1296567265309259</v>
      </c>
      <c r="AW320">
        <f t="shared" si="111"/>
        <v>24.993301391601562</v>
      </c>
      <c r="AX320" s="8">
        <v>2</v>
      </c>
      <c r="AY320">
        <f t="shared" si="112"/>
        <v>4.644859790802002</v>
      </c>
      <c r="AZ320" s="8">
        <v>1</v>
      </c>
      <c r="BA320">
        <f t="shared" si="113"/>
        <v>9.2897195816040039</v>
      </c>
      <c r="BB320" s="8">
        <v>24.420600891113281</v>
      </c>
      <c r="BC320" s="8">
        <v>24.993301391601562</v>
      </c>
      <c r="BD320" s="8">
        <v>25.010150909423828</v>
      </c>
      <c r="BE320" s="8">
        <v>49.13275146484375</v>
      </c>
      <c r="BF320" s="8">
        <v>49.213829040527344</v>
      </c>
      <c r="BG320" s="8">
        <v>18.370662689208984</v>
      </c>
      <c r="BH320" s="8">
        <v>20.219371795654297</v>
      </c>
      <c r="BI320" s="8">
        <v>60.603542327880859</v>
      </c>
      <c r="BJ320" s="8">
        <v>66.702308654785156</v>
      </c>
      <c r="BK320" s="8">
        <v>350.77035522460937</v>
      </c>
      <c r="BL320" s="8">
        <v>1798.4854736328125</v>
      </c>
      <c r="BM320" s="8">
        <v>0.23871226608753204</v>
      </c>
      <c r="BN320" s="8">
        <v>101.32615661621094</v>
      </c>
      <c r="BO320" s="8">
        <v>0.34553718566894531</v>
      </c>
      <c r="BP320" s="8">
        <v>0.19902326166629791</v>
      </c>
      <c r="BQ320" s="8">
        <v>0.5</v>
      </c>
      <c r="BR320" s="8">
        <v>-1.355140209197998</v>
      </c>
      <c r="BS320" s="8">
        <v>7.355140209197998</v>
      </c>
      <c r="BT320" s="8">
        <v>1</v>
      </c>
      <c r="BU320" s="8">
        <v>0</v>
      </c>
      <c r="BV320" s="8">
        <v>0.15999999642372131</v>
      </c>
      <c r="BW320" s="8">
        <v>111115</v>
      </c>
      <c r="BX320">
        <f t="shared" si="114"/>
        <v>1.7538517761230468</v>
      </c>
      <c r="BY320">
        <f t="shared" si="115"/>
        <v>3.309273174563854E-3</v>
      </c>
      <c r="BZ320">
        <f t="shared" si="116"/>
        <v>298.14330139160154</v>
      </c>
      <c r="CA320">
        <f t="shared" si="117"/>
        <v>297.57060089111326</v>
      </c>
      <c r="CB320">
        <f t="shared" si="118"/>
        <v>287.75766934936473</v>
      </c>
      <c r="CC320">
        <f t="shared" si="140"/>
        <v>0.54082988031364254</v>
      </c>
      <c r="CD320">
        <f t="shared" si="120"/>
        <v>3.1784079597787915</v>
      </c>
      <c r="CE320">
        <f t="shared" si="121"/>
        <v>31.368089602150025</v>
      </c>
      <c r="CF320">
        <f t="shared" si="122"/>
        <v>11.148717806495728</v>
      </c>
      <c r="CG320">
        <f t="shared" si="123"/>
        <v>24.706951141357422</v>
      </c>
      <c r="CH320">
        <f t="shared" si="124"/>
        <v>3.1245467321023512</v>
      </c>
      <c r="CI320">
        <f t="shared" si="125"/>
        <v>0.28917358295782314</v>
      </c>
      <c r="CJ320">
        <f t="shared" si="126"/>
        <v>2.0487512332478657</v>
      </c>
      <c r="CK320">
        <f t="shared" si="127"/>
        <v>1.0757954988544856</v>
      </c>
      <c r="CL320">
        <f t="shared" si="128"/>
        <v>0.18154585246401714</v>
      </c>
      <c r="CM320">
        <f t="shared" si="129"/>
        <v>5.0652963118912293</v>
      </c>
      <c r="CN320">
        <f t="shared" si="130"/>
        <v>1.0157717489777989</v>
      </c>
      <c r="CO320">
        <f t="shared" si="131"/>
        <v>64.653030586429367</v>
      </c>
      <c r="CP320">
        <f t="shared" si="132"/>
        <v>49.258160957093004</v>
      </c>
      <c r="CQ320">
        <f t="shared" si="133"/>
        <v>-4.0040181450473568E-3</v>
      </c>
      <c r="CR320">
        <f t="shared" si="134"/>
        <v>0</v>
      </c>
      <c r="CS320">
        <f t="shared" si="135"/>
        <v>1573.7116089703204</v>
      </c>
      <c r="CT320">
        <f t="shared" si="136"/>
        <v>0</v>
      </c>
      <c r="CU320" t="e">
        <f t="shared" si="137"/>
        <v>#DIV/0!</v>
      </c>
      <c r="CV320" t="e">
        <f t="shared" si="138"/>
        <v>#DIV/0!</v>
      </c>
    </row>
    <row r="321" spans="1:100" s="5" customFormat="1" x14ac:dyDescent="0.3">
      <c r="A321" s="4" t="str">
        <f>VLOOKUP(B321,ListCodeMtrx!A$1:B$91,2,TRUE)</f>
        <v>M50</v>
      </c>
      <c r="B321">
        <v>50</v>
      </c>
      <c r="C321" s="10">
        <v>2</v>
      </c>
      <c r="D321" s="10">
        <v>2</v>
      </c>
      <c r="E321" s="10">
        <v>4</v>
      </c>
      <c r="F321" s="1">
        <v>72</v>
      </c>
      <c r="G321" s="3">
        <v>41316</v>
      </c>
      <c r="H321" s="11">
        <v>2</v>
      </c>
      <c r="I321" s="11">
        <v>160.74632923801948</v>
      </c>
      <c r="J321" s="11">
        <v>2.5342454529565375</v>
      </c>
      <c r="K321" s="11">
        <v>160.3286053697575</v>
      </c>
      <c r="L321" s="11">
        <v>244.27804481803099</v>
      </c>
      <c r="M321" s="1">
        <v>43.4</v>
      </c>
      <c r="N321" s="8">
        <v>9</v>
      </c>
      <c r="O321" s="8" t="s">
        <v>505</v>
      </c>
      <c r="P321" s="12">
        <v>0.15763888888888888</v>
      </c>
      <c r="Q321" s="12">
        <f t="shared" si="139"/>
        <v>0.4167939814814815</v>
      </c>
      <c r="R321" s="8">
        <v>2664</v>
      </c>
      <c r="S321" s="8">
        <v>0</v>
      </c>
      <c r="T321" s="13">
        <v>150</v>
      </c>
      <c r="U321" s="14">
        <f t="shared" ref="U321:U384" si="141">(BE321-BF321*(1000-BG321)/(1000-BH321))*BX321</f>
        <v>9.1227309173919888</v>
      </c>
      <c r="V321" s="14">
        <f t="shared" ref="V321:V384" si="142">IF(CI321&lt;&gt;0,1/(1/CI321-1/BA321),0)</f>
        <v>0.30988786967824389</v>
      </c>
      <c r="W321" s="14">
        <f t="shared" ref="W321:W384" si="143">((CL321-BY321/2)*BF321-U321)/(CL321+BY321/2)</f>
        <v>95.17823975047213</v>
      </c>
      <c r="X321" s="15">
        <v>24.801815032958984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t="e">
        <f t="shared" ref="AF321:AF384" si="144">CR321/AB321</f>
        <v>#DIV/0!</v>
      </c>
      <c r="AG321" t="e">
        <f t="shared" ref="AG321:AG384" si="145">CT321/AD321</f>
        <v>#DIV/0!</v>
      </c>
      <c r="AH321" t="e">
        <f t="shared" ref="AH321:AH384" si="146">(AD321-AE321)/AD321</f>
        <v>#DIV/0!</v>
      </c>
      <c r="AI321" s="8">
        <v>-1</v>
      </c>
      <c r="AJ321" s="8">
        <v>0.87</v>
      </c>
      <c r="AK321" s="8">
        <v>0.92</v>
      </c>
      <c r="AL321" s="8">
        <v>10.040945053100586</v>
      </c>
      <c r="AM321">
        <f t="shared" ref="AM321:AM384" si="147">(AL321*AK321+(100-AL321)*AJ321)/100</f>
        <v>0.87502047252655035</v>
      </c>
      <c r="AN321">
        <f t="shared" ref="AN321:AN384" si="148">(U321-AI321)/CS321</f>
        <v>6.4303513136430238E-3</v>
      </c>
      <c r="AO321" t="e">
        <f t="shared" ref="AO321:AO384" si="149">(AD321-AE321)/(AD321-AC321)</f>
        <v>#DIV/0!</v>
      </c>
      <c r="AP321" t="e">
        <f t="shared" ref="AP321:AP384" si="150">(AB321-AD321)/(AB321-AC321)</f>
        <v>#DIV/0!</v>
      </c>
      <c r="AQ321" t="e">
        <f t="shared" ref="AQ321:AQ384" si="151">(AB321-AD321)/AD321</f>
        <v>#DIV/0!</v>
      </c>
      <c r="AR321" s="8">
        <v>1799.8321533203125</v>
      </c>
      <c r="AS321" s="8">
        <v>0.5</v>
      </c>
      <c r="AT321" t="e">
        <f t="shared" ref="AT321:AT384" si="152">AH321*AS321*AM321*AR321</f>
        <v>#DIV/0!</v>
      </c>
      <c r="AU321">
        <f t="shared" ref="AU321:AU384" si="153">BY321*1000</f>
        <v>3.3655035656317542</v>
      </c>
      <c r="AV321">
        <f t="shared" ref="AV321:AV384" si="154">(CD321-CJ321)</f>
        <v>1.1080392820420939</v>
      </c>
      <c r="AW321">
        <f t="shared" ref="AW321:AW384" si="155">(BC321+CC321*S321)</f>
        <v>24.801815032958984</v>
      </c>
      <c r="AX321" s="8">
        <v>2</v>
      </c>
      <c r="AY321">
        <f t="shared" ref="AY321:AY384" si="156">(AX321*BR321+BS321)</f>
        <v>4.644859790802002</v>
      </c>
      <c r="AZ321" s="8">
        <v>1</v>
      </c>
      <c r="BA321">
        <f t="shared" ref="BA321:BA384" si="157">AY321*(AZ321+1)*(AZ321+1)/(AZ321*AZ321+1)</f>
        <v>9.2897195816040039</v>
      </c>
      <c r="BB321" s="8">
        <v>24.40283203125</v>
      </c>
      <c r="BC321" s="8">
        <v>24.801815032958984</v>
      </c>
      <c r="BD321" s="8">
        <v>25.018342971801758</v>
      </c>
      <c r="BE321" s="8">
        <v>151.25987243652344</v>
      </c>
      <c r="BF321" s="8">
        <v>145.77902221679687</v>
      </c>
      <c r="BG321" s="8">
        <v>18.19725227355957</v>
      </c>
      <c r="BH321" s="8">
        <v>20.077499389648437</v>
      </c>
      <c r="BI321" s="8">
        <v>60.092018127441406</v>
      </c>
      <c r="BJ321" s="8">
        <v>66.301078796386719</v>
      </c>
      <c r="BK321" s="8">
        <v>350.79779052734375</v>
      </c>
      <c r="BL321" s="8">
        <v>1799.056396484375</v>
      </c>
      <c r="BM321" s="8">
        <v>0.2235385924577713</v>
      </c>
      <c r="BN321" s="8">
        <v>101.32048034667969</v>
      </c>
      <c r="BO321" s="8">
        <v>0.62043952941894531</v>
      </c>
      <c r="BP321" s="8">
        <v>0.18906880915164948</v>
      </c>
      <c r="BQ321" s="8">
        <v>0.75</v>
      </c>
      <c r="BR321" s="8">
        <v>-1.355140209197998</v>
      </c>
      <c r="BS321" s="8">
        <v>7.355140209197998</v>
      </c>
      <c r="BT321" s="8">
        <v>1</v>
      </c>
      <c r="BU321" s="8">
        <v>0</v>
      </c>
      <c r="BV321" s="8">
        <v>0.15999999642372131</v>
      </c>
      <c r="BW321" s="8">
        <v>111115</v>
      </c>
      <c r="BX321">
        <f t="shared" ref="BX321:BX384" si="158">BK321*0.000001/(AX321*0.0001)</f>
        <v>1.7539889526367187</v>
      </c>
      <c r="BY321">
        <f t="shared" ref="BY321:BY384" si="159">(BH321-BG321)/(1000-BH321)*BX321</f>
        <v>3.3655035656317543E-3</v>
      </c>
      <c r="BZ321">
        <f t="shared" ref="BZ321:BZ384" si="160">(BC321+273.15)</f>
        <v>297.95181503295896</v>
      </c>
      <c r="CA321">
        <f t="shared" ref="CA321:CA384" si="161">(BB321+273.15)</f>
        <v>297.55283203124998</v>
      </c>
      <c r="CB321">
        <f t="shared" ref="CB321:CB384" si="162">(BL321*BT321+BM321*BU321)*BV321</f>
        <v>287.84901700357295</v>
      </c>
      <c r="CC321">
        <f t="shared" si="140"/>
        <v>0.53925654466826156</v>
      </c>
      <c r="CD321">
        <f t="shared" ref="CD321:CD384" si="163">0.61365*EXP(17.502*AW321/(240.97+AW321))</f>
        <v>3.142301164361442</v>
      </c>
      <c r="CE321">
        <f t="shared" ref="CE321:CE384" si="164">CD321*1000/BN321</f>
        <v>31.013484673677983</v>
      </c>
      <c r="CF321">
        <f t="shared" ref="CF321:CF384" si="165">(CE321-BH321)</f>
        <v>10.935985284029545</v>
      </c>
      <c r="CG321">
        <f t="shared" ref="CG321:CG384" si="166">IF(S321,BC321,(BB321+BC321)/2)</f>
        <v>24.602323532104492</v>
      </c>
      <c r="CH321">
        <f t="shared" ref="CH321:CH384" si="167">0.61365*EXP(17.502*CG321/(240.97+CG321))</f>
        <v>3.1050666872316772</v>
      </c>
      <c r="CI321">
        <f t="shared" ref="CI321:CI384" si="168">IF(CF321&lt;&gt;0,(1000-(CE321+BH321)/2)/CF321*BY321,0)</f>
        <v>0.29988428440029657</v>
      </c>
      <c r="CJ321">
        <f t="shared" ref="CJ321:CJ384" si="169">BH321*BN321/1000</f>
        <v>2.0342618823193481</v>
      </c>
      <c r="CK321">
        <f t="shared" ref="CK321:CK384" si="170">(CH321-CJ321)</f>
        <v>1.0708048049123291</v>
      </c>
      <c r="CL321">
        <f t="shared" ref="CL321:CL384" si="171">1/(1.6/V321+1.37/BA321)</f>
        <v>0.18830147905105901</v>
      </c>
      <c r="CM321">
        <f t="shared" ref="CM321:CM384" si="172">W321*BN321*0.001</f>
        <v>9.6435049700692783</v>
      </c>
      <c r="CN321">
        <f t="shared" ref="CN321:CN384" si="173">W321/BF321</f>
        <v>0.65289393702289189</v>
      </c>
      <c r="CO321">
        <f t="shared" ref="CO321:CO384" si="174">(1-BY321*BN321/CD321/V321)*100</f>
        <v>64.981711829004894</v>
      </c>
      <c r="CP321">
        <f t="shared" ref="CP321:CP384" si="175">(BF321-U321/(BA321/1.35))</f>
        <v>144.45328933215012</v>
      </c>
      <c r="CQ321">
        <f t="shared" ref="CQ321:CQ384" si="176">U321*CO321/100/CP321</f>
        <v>4.1038225872754928E-2</v>
      </c>
      <c r="CR321">
        <f t="shared" ref="CR321:CR384" si="177">(AB321-AA321)</f>
        <v>0</v>
      </c>
      <c r="CS321">
        <f t="shared" ref="CS321:CS384" si="178">BL321*AM321</f>
        <v>1574.2111781536707</v>
      </c>
      <c r="CT321">
        <f t="shared" ref="CT321:CT384" si="179">(AD321-AC321)</f>
        <v>0</v>
      </c>
      <c r="CU321" t="e">
        <f t="shared" ref="CU321:CU384" si="180">(AD321-AE321)/(AD321-AA321)</f>
        <v>#DIV/0!</v>
      </c>
      <c r="CV321" t="e">
        <f t="shared" ref="CV321:CV384" si="181">(AB321-AD321)/(AB321-AA321)</f>
        <v>#DIV/0!</v>
      </c>
    </row>
    <row r="322" spans="1:100" hidden="1" x14ac:dyDescent="0.3">
      <c r="A322" s="4" t="str">
        <f>VLOOKUP(B322,ListCodeMtrx!A$1:B$91,2,TRUE)</f>
        <v>M50</v>
      </c>
      <c r="B322">
        <v>50</v>
      </c>
      <c r="C322" s="10">
        <v>2</v>
      </c>
      <c r="D322" s="10">
        <v>2</v>
      </c>
      <c r="E322" s="10">
        <v>4</v>
      </c>
      <c r="F322" s="1">
        <v>72</v>
      </c>
      <c r="G322" s="3">
        <v>41316</v>
      </c>
      <c r="H322" s="11">
        <v>2</v>
      </c>
      <c r="I322" s="11">
        <v>160.74632923801948</v>
      </c>
      <c r="J322" s="11">
        <v>2.5342454529565375</v>
      </c>
      <c r="K322" s="11">
        <v>160.3286053697575</v>
      </c>
      <c r="L322" s="11">
        <v>244.27804481803099</v>
      </c>
      <c r="M322" s="1">
        <v>43.4</v>
      </c>
      <c r="N322" s="8">
        <v>10</v>
      </c>
      <c r="O322" s="8" t="s">
        <v>506</v>
      </c>
      <c r="P322" s="12">
        <v>0.15763888888888888</v>
      </c>
      <c r="Q322" s="12">
        <f t="shared" si="139"/>
        <v>0.41921296296296295</v>
      </c>
      <c r="R322" s="8">
        <v>2873</v>
      </c>
      <c r="S322" s="8">
        <v>0</v>
      </c>
      <c r="T322" s="13" t="s">
        <v>192</v>
      </c>
      <c r="U322" s="14">
        <f t="shared" si="141"/>
        <v>29.406322805943805</v>
      </c>
      <c r="V322" s="14">
        <f t="shared" si="142"/>
        <v>0.33382430655245215</v>
      </c>
      <c r="W322" s="14">
        <f t="shared" si="143"/>
        <v>231.50673006086279</v>
      </c>
      <c r="X322" s="15">
        <v>24.936248779296875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t="e">
        <f t="shared" si="144"/>
        <v>#DIV/0!</v>
      </c>
      <c r="AG322" t="e">
        <f t="shared" si="145"/>
        <v>#DIV/0!</v>
      </c>
      <c r="AH322" t="e">
        <f t="shared" si="146"/>
        <v>#DIV/0!</v>
      </c>
      <c r="AI322" s="8">
        <v>-1</v>
      </c>
      <c r="AJ322" s="8">
        <v>0.87</v>
      </c>
      <c r="AK322" s="8">
        <v>0.92</v>
      </c>
      <c r="AL322" s="8">
        <v>10.012383460998535</v>
      </c>
      <c r="AM322">
        <f t="shared" si="147"/>
        <v>0.87500619173049932</v>
      </c>
      <c r="AN322">
        <f t="shared" si="148"/>
        <v>1.9280881576260095E-2</v>
      </c>
      <c r="AO322" t="e">
        <f t="shared" si="149"/>
        <v>#DIV/0!</v>
      </c>
      <c r="AP322" t="e">
        <f t="shared" si="150"/>
        <v>#DIV/0!</v>
      </c>
      <c r="AQ322" t="e">
        <f t="shared" si="151"/>
        <v>#DIV/0!</v>
      </c>
      <c r="AR322" s="8">
        <v>1799.8321533203125</v>
      </c>
      <c r="AS322" s="8">
        <v>0.5</v>
      </c>
      <c r="AT322" t="e">
        <f t="shared" si="152"/>
        <v>#DIV/0!</v>
      </c>
      <c r="AU322">
        <f t="shared" si="153"/>
        <v>3.6088600833340019</v>
      </c>
      <c r="AV322">
        <f t="shared" si="154"/>
        <v>1.1053546161271757</v>
      </c>
      <c r="AW322">
        <f t="shared" si="155"/>
        <v>24.936248779296875</v>
      </c>
      <c r="AX322" s="8">
        <v>2</v>
      </c>
      <c r="AY322">
        <f t="shared" si="156"/>
        <v>4.644859790802002</v>
      </c>
      <c r="AZ322" s="8">
        <v>1</v>
      </c>
      <c r="BA322">
        <f t="shared" si="157"/>
        <v>9.2897195816040039</v>
      </c>
      <c r="BB322" s="8">
        <v>24.513525009155273</v>
      </c>
      <c r="BC322" s="8">
        <v>24.936248779296875</v>
      </c>
      <c r="BD322" s="8">
        <v>25.013271331787109</v>
      </c>
      <c r="BE322" s="8">
        <v>399.81033325195312</v>
      </c>
      <c r="BF322" s="8">
        <v>382.25765991210937</v>
      </c>
      <c r="BG322" s="8">
        <v>18.339200973510742</v>
      </c>
      <c r="BH322" s="8">
        <v>20.354925155639648</v>
      </c>
      <c r="BI322" s="8">
        <v>60.157497406005859</v>
      </c>
      <c r="BJ322" s="8">
        <v>66.769615173339844</v>
      </c>
      <c r="BK322" s="8">
        <v>350.78231811523438</v>
      </c>
      <c r="BL322" s="8">
        <v>1802.2950439453125</v>
      </c>
      <c r="BM322" s="8">
        <v>0.28423008322715759</v>
      </c>
      <c r="BN322" s="8">
        <v>101.31492614746094</v>
      </c>
      <c r="BO322" s="8">
        <v>1.3750782012939453</v>
      </c>
      <c r="BP322" s="8">
        <v>0.17768384516239166</v>
      </c>
      <c r="BQ322" s="8">
        <v>0.25</v>
      </c>
      <c r="BR322" s="8">
        <v>-1.355140209197998</v>
      </c>
      <c r="BS322" s="8">
        <v>7.355140209197998</v>
      </c>
      <c r="BT322" s="8">
        <v>1</v>
      </c>
      <c r="BU322" s="8">
        <v>0</v>
      </c>
      <c r="BV322" s="8">
        <v>0.15999999642372131</v>
      </c>
      <c r="BW322" s="8">
        <v>111115</v>
      </c>
      <c r="BX322">
        <f t="shared" si="158"/>
        <v>1.7539115905761717</v>
      </c>
      <c r="BY322">
        <f t="shared" si="159"/>
        <v>3.6088600833340018E-3</v>
      </c>
      <c r="BZ322">
        <f t="shared" si="160"/>
        <v>298.08624877929685</v>
      </c>
      <c r="CA322">
        <f t="shared" si="161"/>
        <v>297.66352500915525</v>
      </c>
      <c r="CB322">
        <f t="shared" si="162"/>
        <v>288.36720058574065</v>
      </c>
      <c r="CC322">
        <f t="shared" si="140"/>
        <v>0.49729065529864735</v>
      </c>
      <c r="CD322">
        <f t="shared" si="163"/>
        <v>3.1676123550079014</v>
      </c>
      <c r="CE322">
        <f t="shared" si="164"/>
        <v>31.26501173575879</v>
      </c>
      <c r="CF322">
        <f t="shared" si="165"/>
        <v>10.910086580119142</v>
      </c>
      <c r="CG322">
        <f t="shared" si="166"/>
        <v>24.724886894226074</v>
      </c>
      <c r="CH322">
        <f t="shared" si="167"/>
        <v>3.1278967947874965</v>
      </c>
      <c r="CI322">
        <f t="shared" si="168"/>
        <v>0.32224451131897569</v>
      </c>
      <c r="CJ322">
        <f t="shared" si="169"/>
        <v>2.0622577388807257</v>
      </c>
      <c r="CK322">
        <f t="shared" si="170"/>
        <v>1.0656390559067708</v>
      </c>
      <c r="CL322">
        <f t="shared" si="171"/>
        <v>0.20241213596377777</v>
      </c>
      <c r="CM322">
        <f t="shared" si="172"/>
        <v>23.455087258756489</v>
      </c>
      <c r="CN322">
        <f t="shared" si="173"/>
        <v>0.60563006144622977</v>
      </c>
      <c r="CO322">
        <f t="shared" si="174"/>
        <v>65.422507715221201</v>
      </c>
      <c r="CP322">
        <f t="shared" si="175"/>
        <v>377.98427626050409</v>
      </c>
      <c r="CQ322">
        <f t="shared" si="176"/>
        <v>5.0897233072262772E-2</v>
      </c>
      <c r="CR322">
        <f t="shared" si="177"/>
        <v>0</v>
      </c>
      <c r="CS322">
        <f t="shared" si="178"/>
        <v>1577.0193227773409</v>
      </c>
      <c r="CT322">
        <f t="shared" si="179"/>
        <v>0</v>
      </c>
      <c r="CU322" t="e">
        <f t="shared" si="180"/>
        <v>#DIV/0!</v>
      </c>
      <c r="CV322" t="e">
        <f t="shared" si="181"/>
        <v>#DIV/0!</v>
      </c>
    </row>
    <row r="323" spans="1:100" x14ac:dyDescent="0.3">
      <c r="A323" s="4" t="str">
        <f>VLOOKUP(B323,ListCodeMtrx!A$1:B$91,2,TRUE)</f>
        <v>M50</v>
      </c>
      <c r="B323">
        <v>50</v>
      </c>
      <c r="C323" s="10">
        <v>2</v>
      </c>
      <c r="D323" s="10">
        <v>2</v>
      </c>
      <c r="E323" s="10">
        <v>4</v>
      </c>
      <c r="F323" s="1">
        <v>72</v>
      </c>
      <c r="G323" s="3">
        <v>41316</v>
      </c>
      <c r="H323" s="11">
        <v>2</v>
      </c>
      <c r="I323" s="11">
        <v>160.74632923801948</v>
      </c>
      <c r="J323" s="11">
        <v>2.5342454529565375</v>
      </c>
      <c r="K323" s="11">
        <v>160.3286053697575</v>
      </c>
      <c r="L323" s="11">
        <v>244.27804481803099</v>
      </c>
      <c r="M323" s="1">
        <v>43.4</v>
      </c>
      <c r="N323" s="8">
        <v>11</v>
      </c>
      <c r="O323" s="8" t="s">
        <v>507</v>
      </c>
      <c r="P323" s="12">
        <v>0.15763888888888888</v>
      </c>
      <c r="Q323" s="12">
        <f t="shared" si="139"/>
        <v>0.42163194444444441</v>
      </c>
      <c r="R323" s="8">
        <v>3082</v>
      </c>
      <c r="S323" s="8">
        <v>0</v>
      </c>
      <c r="T323" s="13">
        <v>800</v>
      </c>
      <c r="U323" s="14">
        <f t="shared" si="141"/>
        <v>47.398508854955274</v>
      </c>
      <c r="V323" s="14">
        <f t="shared" si="142"/>
        <v>0.35269863925407596</v>
      </c>
      <c r="W323" s="14">
        <f t="shared" si="143"/>
        <v>537.64357226284562</v>
      </c>
      <c r="X323" s="15">
        <v>24.86274528503418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t="e">
        <f t="shared" si="144"/>
        <v>#DIV/0!</v>
      </c>
      <c r="AG323" t="e">
        <f t="shared" si="145"/>
        <v>#DIV/0!</v>
      </c>
      <c r="AH323" t="e">
        <f t="shared" si="146"/>
        <v>#DIV/0!</v>
      </c>
      <c r="AI323" s="8">
        <v>-1</v>
      </c>
      <c r="AJ323" s="8">
        <v>0.87</v>
      </c>
      <c r="AK323" s="8">
        <v>0.92</v>
      </c>
      <c r="AL323" s="8">
        <v>10.012383460998535</v>
      </c>
      <c r="AM323">
        <f t="shared" si="147"/>
        <v>0.87500619173049932</v>
      </c>
      <c r="AN323">
        <f t="shared" si="148"/>
        <v>3.0694905727184214E-2</v>
      </c>
      <c r="AO323" t="e">
        <f t="shared" si="149"/>
        <v>#DIV/0!</v>
      </c>
      <c r="AP323" t="e">
        <f t="shared" si="150"/>
        <v>#DIV/0!</v>
      </c>
      <c r="AQ323" t="e">
        <f t="shared" si="151"/>
        <v>#DIV/0!</v>
      </c>
      <c r="AR323" s="8">
        <v>1799.8321533203125</v>
      </c>
      <c r="AS323" s="8">
        <v>0.5</v>
      </c>
      <c r="AT323" t="e">
        <f t="shared" si="152"/>
        <v>#DIV/0!</v>
      </c>
      <c r="AU323">
        <f t="shared" si="153"/>
        <v>3.7147776579765823</v>
      </c>
      <c r="AV323">
        <f t="shared" si="154"/>
        <v>1.0790719570262621</v>
      </c>
      <c r="AW323">
        <f t="shared" si="155"/>
        <v>24.86274528503418</v>
      </c>
      <c r="AX323" s="8">
        <v>2</v>
      </c>
      <c r="AY323">
        <f t="shared" si="156"/>
        <v>4.644859790802002</v>
      </c>
      <c r="AZ323" s="8">
        <v>1</v>
      </c>
      <c r="BA323">
        <f t="shared" si="157"/>
        <v>9.2897195816040039</v>
      </c>
      <c r="BB323" s="8">
        <v>24.519741058349609</v>
      </c>
      <c r="BC323" s="8">
        <v>24.86274528503418</v>
      </c>
      <c r="BD323" s="8">
        <v>25.014677047729492</v>
      </c>
      <c r="BE323" s="8">
        <v>799.69732666015625</v>
      </c>
      <c r="BF323" s="8">
        <v>771.0400390625</v>
      </c>
      <c r="BG323" s="8">
        <v>18.402103424072266</v>
      </c>
      <c r="BH323" s="8">
        <v>20.476713180541992</v>
      </c>
      <c r="BI323" s="8">
        <v>60.343784332275391</v>
      </c>
      <c r="BJ323" s="8">
        <v>67.146797180175781</v>
      </c>
      <c r="BK323" s="8">
        <v>350.78512573242187</v>
      </c>
      <c r="BL323" s="8">
        <v>1801.9990234375</v>
      </c>
      <c r="BM323" s="8">
        <v>0.21848233044147491</v>
      </c>
      <c r="BN323" s="8">
        <v>101.31895446777344</v>
      </c>
      <c r="BO323" s="8">
        <v>2.4146900177001953</v>
      </c>
      <c r="BP323" s="8">
        <v>0.16978932917118073</v>
      </c>
      <c r="BQ323" s="8">
        <v>0.25</v>
      </c>
      <c r="BR323" s="8">
        <v>-1.355140209197998</v>
      </c>
      <c r="BS323" s="8">
        <v>7.355140209197998</v>
      </c>
      <c r="BT323" s="8">
        <v>1</v>
      </c>
      <c r="BU323" s="8">
        <v>0</v>
      </c>
      <c r="BV323" s="8">
        <v>0.15999999642372131</v>
      </c>
      <c r="BW323" s="8">
        <v>111115</v>
      </c>
      <c r="BX323">
        <f t="shared" si="158"/>
        <v>1.7539256286621092</v>
      </c>
      <c r="BY323">
        <f t="shared" si="159"/>
        <v>3.7147776579765823E-3</v>
      </c>
      <c r="BZ323">
        <f t="shared" si="160"/>
        <v>298.01274528503416</v>
      </c>
      <c r="CA323">
        <f t="shared" si="161"/>
        <v>297.66974105834959</v>
      </c>
      <c r="CB323">
        <f t="shared" si="162"/>
        <v>288.3198373055493</v>
      </c>
      <c r="CC323">
        <f t="shared" si="140"/>
        <v>0.4820804253467087</v>
      </c>
      <c r="CD323">
        <f t="shared" si="163"/>
        <v>3.1537511274152523</v>
      </c>
      <c r="CE323">
        <f t="shared" si="164"/>
        <v>31.126960833556247</v>
      </c>
      <c r="CF323">
        <f t="shared" si="165"/>
        <v>10.650247653014254</v>
      </c>
      <c r="CG323">
        <f t="shared" si="166"/>
        <v>24.691243171691895</v>
      </c>
      <c r="CH323">
        <f t="shared" si="167"/>
        <v>3.1216153539006766</v>
      </c>
      <c r="CI323">
        <f t="shared" si="168"/>
        <v>0.33979769186905301</v>
      </c>
      <c r="CJ323">
        <f t="shared" si="169"/>
        <v>2.0746791703889902</v>
      </c>
      <c r="CK323">
        <f t="shared" si="170"/>
        <v>1.0469361835116864</v>
      </c>
      <c r="CL323">
        <f t="shared" si="171"/>
        <v>0.21349613324731276</v>
      </c>
      <c r="CM323">
        <f t="shared" si="172"/>
        <v>54.473484617990309</v>
      </c>
      <c r="CN323">
        <f t="shared" si="173"/>
        <v>0.69729656700650866</v>
      </c>
      <c r="CO323">
        <f t="shared" si="174"/>
        <v>66.162963368107029</v>
      </c>
      <c r="CP323">
        <f t="shared" si="175"/>
        <v>764.15199616819109</v>
      </c>
      <c r="CQ323">
        <f t="shared" si="176"/>
        <v>4.103929350180037E-2</v>
      </c>
      <c r="CR323">
        <f t="shared" si="177"/>
        <v>0</v>
      </c>
      <c r="CS323">
        <f t="shared" si="178"/>
        <v>1576.7603030001258</v>
      </c>
      <c r="CT323">
        <f t="shared" si="179"/>
        <v>0</v>
      </c>
      <c r="CU323" t="e">
        <f t="shared" si="180"/>
        <v>#DIV/0!</v>
      </c>
      <c r="CV323" t="e">
        <f t="shared" si="181"/>
        <v>#DIV/0!</v>
      </c>
    </row>
    <row r="324" spans="1:100" x14ac:dyDescent="0.3">
      <c r="A324" s="4" t="str">
        <f>VLOOKUP(B324,ListCodeMtrx!A$1:B$91,2,TRUE)</f>
        <v>M50</v>
      </c>
      <c r="B324" s="5">
        <v>50</v>
      </c>
      <c r="C324" s="10">
        <v>2</v>
      </c>
      <c r="D324" s="10">
        <v>2</v>
      </c>
      <c r="E324" s="10">
        <v>4</v>
      </c>
      <c r="F324" s="1">
        <v>72</v>
      </c>
      <c r="G324" s="17">
        <v>41316</v>
      </c>
      <c r="H324" s="11">
        <v>2</v>
      </c>
      <c r="I324" s="11">
        <v>160.74632923801948</v>
      </c>
      <c r="J324" s="11">
        <v>2.5342454529565375</v>
      </c>
      <c r="K324" s="11">
        <v>160.3286053697575</v>
      </c>
      <c r="L324" s="11">
        <v>244.27804481803099</v>
      </c>
      <c r="M324" s="1">
        <v>43.4</v>
      </c>
      <c r="N324" s="19">
        <v>12</v>
      </c>
      <c r="O324" s="19" t="s">
        <v>508</v>
      </c>
      <c r="P324" s="12">
        <v>0.15763888888888888</v>
      </c>
      <c r="Q324" s="12">
        <f t="shared" si="139"/>
        <v>0.42348379629629629</v>
      </c>
      <c r="R324" s="19">
        <v>3233.5</v>
      </c>
      <c r="S324" s="19">
        <v>0</v>
      </c>
      <c r="T324" s="21">
        <v>400</v>
      </c>
      <c r="U324" s="5">
        <f t="shared" si="141"/>
        <v>29.512491724501345</v>
      </c>
      <c r="V324" s="5">
        <f t="shared" si="142"/>
        <v>0.36020317676831937</v>
      </c>
      <c r="W324" s="5">
        <f t="shared" si="143"/>
        <v>240.48336245257545</v>
      </c>
      <c r="X324" s="5">
        <v>25.071123123168945</v>
      </c>
      <c r="Y324" s="19">
        <v>2</v>
      </c>
      <c r="Z324" s="19">
        <v>2</v>
      </c>
      <c r="AA324" s="19">
        <v>0</v>
      </c>
      <c r="AB324" s="19">
        <v>0</v>
      </c>
      <c r="AC324" s="19">
        <v>501.7890625</v>
      </c>
      <c r="AD324" s="19">
        <v>970.5635986328125</v>
      </c>
      <c r="AE324" s="19">
        <v>738.77685546875</v>
      </c>
      <c r="AF324" s="5" t="e">
        <f t="shared" si="144"/>
        <v>#DIV/0!</v>
      </c>
      <c r="AG324" s="5">
        <f t="shared" si="145"/>
        <v>0.48299208500417001</v>
      </c>
      <c r="AH324" s="5">
        <f t="shared" si="146"/>
        <v>0.23881664580308765</v>
      </c>
      <c r="AI324" s="19">
        <v>-1</v>
      </c>
      <c r="AJ324" s="19">
        <v>0.87</v>
      </c>
      <c r="AK324" s="19">
        <v>0.92</v>
      </c>
      <c r="AL324" s="19">
        <v>10.012383460998535</v>
      </c>
      <c r="AM324" s="5">
        <f t="shared" si="147"/>
        <v>0.87500619173049932</v>
      </c>
      <c r="AN324" s="5">
        <f t="shared" si="148"/>
        <v>1.9363433174655144E-2</v>
      </c>
      <c r="AO324" s="5">
        <f t="shared" si="149"/>
        <v>0.49445250391841467</v>
      </c>
      <c r="AP324" s="5">
        <f t="shared" si="150"/>
        <v>1.9342063651154462</v>
      </c>
      <c r="AQ324" s="5">
        <f t="shared" si="151"/>
        <v>-1</v>
      </c>
      <c r="AR324" s="19">
        <v>1800.8775634765625</v>
      </c>
      <c r="AS324" s="19">
        <v>0.5</v>
      </c>
      <c r="AT324" s="5">
        <f t="shared" si="152"/>
        <v>188.16112987333554</v>
      </c>
      <c r="AU324" s="5">
        <f t="shared" si="153"/>
        <v>3.8728328198422748</v>
      </c>
      <c r="AV324" s="5">
        <f t="shared" si="154"/>
        <v>1.1020717422931305</v>
      </c>
      <c r="AW324" s="5">
        <f t="shared" si="155"/>
        <v>25.071123123168945</v>
      </c>
      <c r="AX324" s="19">
        <v>2</v>
      </c>
      <c r="AY324" s="5">
        <f t="shared" si="156"/>
        <v>4.644859790802002</v>
      </c>
      <c r="AZ324" s="19">
        <v>1</v>
      </c>
      <c r="BA324" s="5">
        <f t="shared" si="157"/>
        <v>9.2897195816040039</v>
      </c>
      <c r="BB324" s="19">
        <v>24.592248916625977</v>
      </c>
      <c r="BC324" s="19">
        <v>25.071123123168945</v>
      </c>
      <c r="BD324" s="19">
        <v>25.015541076660156</v>
      </c>
      <c r="BE324" s="19">
        <v>399.12326049804687</v>
      </c>
      <c r="BF324" s="19">
        <v>381.45553588867187</v>
      </c>
      <c r="BG324" s="19">
        <v>18.476886749267578</v>
      </c>
      <c r="BH324" s="19">
        <v>20.639272689819336</v>
      </c>
      <c r="BI324" s="19">
        <v>60.325752258300781</v>
      </c>
      <c r="BJ324" s="19">
        <v>67.385787963867187</v>
      </c>
      <c r="BK324" s="19">
        <v>350.80697631835937</v>
      </c>
      <c r="BL324" s="19">
        <v>1800.8775634765625</v>
      </c>
      <c r="BM324" s="19">
        <v>0.29293113946914673</v>
      </c>
      <c r="BN324" s="19">
        <v>101.31721496582031</v>
      </c>
      <c r="BO324" s="19">
        <v>1.3640308380126953</v>
      </c>
      <c r="BP324" s="19">
        <v>0.18475057184696198</v>
      </c>
      <c r="BQ324" s="19">
        <v>0.5</v>
      </c>
      <c r="BR324" s="19">
        <v>-1.355140209197998</v>
      </c>
      <c r="BS324" s="19">
        <v>7.355140209197998</v>
      </c>
      <c r="BT324" s="19">
        <v>1</v>
      </c>
      <c r="BU324" s="19">
        <v>0</v>
      </c>
      <c r="BV324" s="19">
        <v>0.15999999642372131</v>
      </c>
      <c r="BW324" s="19">
        <v>111115</v>
      </c>
      <c r="BX324" s="5">
        <f t="shared" si="158"/>
        <v>1.7540348815917968</v>
      </c>
      <c r="BY324" s="5">
        <f t="shared" si="159"/>
        <v>3.8728328198422749E-3</v>
      </c>
      <c r="BZ324" s="5">
        <f t="shared" si="160"/>
        <v>298.22112312316892</v>
      </c>
      <c r="CA324" s="5">
        <f t="shared" si="161"/>
        <v>297.74224891662595</v>
      </c>
      <c r="CB324" s="5">
        <f t="shared" si="162"/>
        <v>288.14040371580995</v>
      </c>
      <c r="CC324" s="5">
        <f t="shared" si="140"/>
        <v>0.44724131475271733</v>
      </c>
      <c r="CD324" s="5">
        <f t="shared" si="163"/>
        <v>3.1931853701457404</v>
      </c>
      <c r="CE324" s="5">
        <f t="shared" si="164"/>
        <v>31.516710869154583</v>
      </c>
      <c r="CF324" s="5">
        <f t="shared" si="165"/>
        <v>10.877438179335247</v>
      </c>
      <c r="CG324" s="5">
        <f t="shared" si="166"/>
        <v>24.831686019897461</v>
      </c>
      <c r="CH324" s="5">
        <f t="shared" si="167"/>
        <v>3.1479099479854979</v>
      </c>
      <c r="CI324" s="5">
        <f t="shared" si="168"/>
        <v>0.34675785375353974</v>
      </c>
      <c r="CJ324" s="5">
        <f t="shared" si="169"/>
        <v>2.0911136278526099</v>
      </c>
      <c r="CK324" s="5">
        <f t="shared" si="170"/>
        <v>1.056796320132888</v>
      </c>
      <c r="CL324" s="5">
        <f t="shared" si="171"/>
        <v>0.21789282001204124</v>
      </c>
      <c r="CM324" s="5">
        <f t="shared" si="172"/>
        <v>24.365104529310869</v>
      </c>
      <c r="CN324" s="5">
        <f t="shared" si="173"/>
        <v>0.63043615789275298</v>
      </c>
      <c r="CO324" s="5">
        <f t="shared" si="174"/>
        <v>65.885396835254213</v>
      </c>
      <c r="CP324" s="5">
        <f t="shared" si="175"/>
        <v>377.16672356467302</v>
      </c>
      <c r="CQ324" s="5">
        <f t="shared" si="176"/>
        <v>5.1553917866577446E-2</v>
      </c>
      <c r="CR324" s="5">
        <f t="shared" si="177"/>
        <v>0</v>
      </c>
      <c r="CS324" s="5">
        <f t="shared" si="178"/>
        <v>1575.7790185905276</v>
      </c>
      <c r="CT324" s="5">
        <f t="shared" si="179"/>
        <v>468.7745361328125</v>
      </c>
      <c r="CU324" s="5">
        <f t="shared" si="180"/>
        <v>0.23881664580308765</v>
      </c>
      <c r="CV324" s="5" t="e">
        <f t="shared" si="181"/>
        <v>#DIV/0!</v>
      </c>
    </row>
    <row r="325" spans="1:100" hidden="1" x14ac:dyDescent="0.3">
      <c r="A325" s="4" t="str">
        <f>VLOOKUP(B325,ListCodeMtrx!A$1:B$91,2,TRUE)</f>
        <v>M48</v>
      </c>
      <c r="B325">
        <v>48</v>
      </c>
      <c r="C325" s="10">
        <v>29</v>
      </c>
      <c r="D325" s="10">
        <v>2</v>
      </c>
      <c r="E325" s="10">
        <v>4</v>
      </c>
      <c r="F325" s="1">
        <v>72</v>
      </c>
      <c r="G325" s="3">
        <v>41316</v>
      </c>
      <c r="H325" s="11">
        <v>2</v>
      </c>
      <c r="I325" s="11">
        <v>161.24269745634334</v>
      </c>
      <c r="J325" s="11">
        <v>2.4469626330048309</v>
      </c>
      <c r="K325" s="11">
        <v>168.54827513472756</v>
      </c>
      <c r="L325" s="11">
        <v>246.62962604785076</v>
      </c>
      <c r="M325" s="1">
        <v>43.7</v>
      </c>
      <c r="N325" s="8">
        <v>13</v>
      </c>
      <c r="O325" s="8" t="s">
        <v>509</v>
      </c>
      <c r="P325" s="12">
        <v>0.15763888888888888</v>
      </c>
      <c r="Q325" s="12">
        <f t="shared" si="139"/>
        <v>0.42734953703703704</v>
      </c>
      <c r="R325" s="8">
        <v>3576</v>
      </c>
      <c r="S325" s="8">
        <v>0</v>
      </c>
      <c r="T325" s="13" t="s">
        <v>747</v>
      </c>
      <c r="U325">
        <f t="shared" si="141"/>
        <v>29.969950899675545</v>
      </c>
      <c r="V325">
        <f t="shared" si="142"/>
        <v>0.34875560438289499</v>
      </c>
      <c r="W325">
        <f t="shared" si="143"/>
        <v>235.56787823543996</v>
      </c>
      <c r="X325">
        <v>25.44921875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t="e">
        <f t="shared" si="144"/>
        <v>#DIV/0!</v>
      </c>
      <c r="AG325" t="e">
        <f t="shared" si="145"/>
        <v>#DIV/0!</v>
      </c>
      <c r="AH325" t="e">
        <f t="shared" si="146"/>
        <v>#DIV/0!</v>
      </c>
      <c r="AI325" s="8">
        <v>-1</v>
      </c>
      <c r="AJ325" s="8">
        <v>0.87</v>
      </c>
      <c r="AK325" s="8">
        <v>0.92</v>
      </c>
      <c r="AL325" s="8">
        <v>10.012383460998535</v>
      </c>
      <c r="AM325">
        <f t="shared" si="147"/>
        <v>0.87500619173049932</v>
      </c>
      <c r="AN325">
        <f t="shared" si="148"/>
        <v>1.9660071199669674E-2</v>
      </c>
      <c r="AO325" t="e">
        <f t="shared" si="149"/>
        <v>#DIV/0!</v>
      </c>
      <c r="AP325" t="e">
        <f t="shared" si="150"/>
        <v>#DIV/0!</v>
      </c>
      <c r="AQ325" t="e">
        <f t="shared" si="151"/>
        <v>#DIV/0!</v>
      </c>
      <c r="AR325" s="8">
        <v>1800.8775634765625</v>
      </c>
      <c r="AS325" s="8">
        <v>0.5</v>
      </c>
      <c r="AT325" t="e">
        <f t="shared" si="152"/>
        <v>#DIV/0!</v>
      </c>
      <c r="AU325">
        <f t="shared" si="153"/>
        <v>3.6632049625797016</v>
      </c>
      <c r="AV325">
        <f t="shared" si="154"/>
        <v>1.0743636213964831</v>
      </c>
      <c r="AW325">
        <f t="shared" si="155"/>
        <v>25.44921875</v>
      </c>
      <c r="AX325" s="8">
        <v>2</v>
      </c>
      <c r="AY325">
        <f t="shared" si="156"/>
        <v>4.644859790802002</v>
      </c>
      <c r="AZ325" s="8">
        <v>1</v>
      </c>
      <c r="BA325">
        <f t="shared" si="157"/>
        <v>9.2897195816040039</v>
      </c>
      <c r="BB325" s="8">
        <v>24.705089569091797</v>
      </c>
      <c r="BC325" s="8">
        <v>25.44921875</v>
      </c>
      <c r="BD325" s="8">
        <v>25.015270233154297</v>
      </c>
      <c r="BE325" s="8">
        <v>400.73233032226562</v>
      </c>
      <c r="BF325" s="8">
        <v>382.84555053710937</v>
      </c>
      <c r="BG325" s="8">
        <v>19.587480545043945</v>
      </c>
      <c r="BH325" s="8">
        <v>21.630857467651367</v>
      </c>
      <c r="BI325" s="8">
        <v>63.51885986328125</v>
      </c>
      <c r="BJ325" s="8">
        <v>70.145179748535156</v>
      </c>
      <c r="BK325" s="8">
        <v>350.78860473632812</v>
      </c>
      <c r="BL325" s="8">
        <v>1800.297607421875</v>
      </c>
      <c r="BM325" s="8">
        <v>0.17599798738956451</v>
      </c>
      <c r="BN325" s="8">
        <v>101.31245422363281</v>
      </c>
      <c r="BO325" s="8">
        <v>1.6728992462158203</v>
      </c>
      <c r="BP325" s="8">
        <v>0.18537808954715729</v>
      </c>
      <c r="BQ325" s="8">
        <v>0.25</v>
      </c>
      <c r="BR325" s="8">
        <v>-1.355140209197998</v>
      </c>
      <c r="BS325" s="8">
        <v>7.355140209197998</v>
      </c>
      <c r="BT325" s="8">
        <v>1</v>
      </c>
      <c r="BU325" s="8">
        <v>0</v>
      </c>
      <c r="BV325" s="8">
        <v>0.15999999642372131</v>
      </c>
      <c r="BW325" s="8">
        <v>111115</v>
      </c>
      <c r="BX325">
        <f t="shared" si="158"/>
        <v>1.7539430236816405</v>
      </c>
      <c r="BY325">
        <f t="shared" si="159"/>
        <v>3.6632049625797015E-3</v>
      </c>
      <c r="BZ325">
        <f t="shared" si="160"/>
        <v>298.59921874999998</v>
      </c>
      <c r="CA325">
        <f t="shared" si="161"/>
        <v>297.85508956909177</v>
      </c>
      <c r="CB325">
        <f t="shared" si="162"/>
        <v>288.04761074913404</v>
      </c>
      <c r="CC325">
        <f t="shared" si="140"/>
        <v>0.47156808821873497</v>
      </c>
      <c r="CD325">
        <f t="shared" si="163"/>
        <v>3.2658388784058383</v>
      </c>
      <c r="CE325">
        <f t="shared" si="164"/>
        <v>32.235315030440027</v>
      </c>
      <c r="CF325">
        <f t="shared" si="165"/>
        <v>10.60445756278866</v>
      </c>
      <c r="CG325">
        <f t="shared" si="166"/>
        <v>25.077154159545898</v>
      </c>
      <c r="CH325">
        <f t="shared" si="167"/>
        <v>3.1943330939336887</v>
      </c>
      <c r="CI325">
        <f t="shared" si="168"/>
        <v>0.3361363394845101</v>
      </c>
      <c r="CJ325">
        <f t="shared" si="169"/>
        <v>2.1914752570093552</v>
      </c>
      <c r="CK325">
        <f t="shared" si="170"/>
        <v>1.0028578369243335</v>
      </c>
      <c r="CL325">
        <f t="shared" si="171"/>
        <v>0.21118366405581604</v>
      </c>
      <c r="CM325">
        <f t="shared" si="172"/>
        <v>23.865959880286319</v>
      </c>
      <c r="CN325">
        <f t="shared" si="173"/>
        <v>0.61530786476413879</v>
      </c>
      <c r="CO325">
        <f t="shared" si="174"/>
        <v>67.415721825036727</v>
      </c>
      <c r="CP325">
        <f t="shared" si="175"/>
        <v>378.49025936183193</v>
      </c>
      <c r="CQ325">
        <f t="shared" si="176"/>
        <v>5.3381713874729203E-2</v>
      </c>
      <c r="CR325">
        <f t="shared" si="177"/>
        <v>0</v>
      </c>
      <c r="CS325">
        <f t="shared" si="178"/>
        <v>1575.2715534517442</v>
      </c>
      <c r="CT325">
        <f t="shared" si="179"/>
        <v>0</v>
      </c>
      <c r="CU325" t="e">
        <f t="shared" si="180"/>
        <v>#DIV/0!</v>
      </c>
      <c r="CV325" t="e">
        <f t="shared" si="181"/>
        <v>#DIV/0!</v>
      </c>
    </row>
    <row r="326" spans="1:100" x14ac:dyDescent="0.3">
      <c r="A326" s="4" t="str">
        <f>VLOOKUP(B326,ListCodeMtrx!A$1:B$91,2,TRUE)</f>
        <v>M48</v>
      </c>
      <c r="B326">
        <v>48</v>
      </c>
      <c r="C326" s="10">
        <v>29</v>
      </c>
      <c r="D326" s="10">
        <v>2</v>
      </c>
      <c r="E326" s="10">
        <v>4</v>
      </c>
      <c r="F326" s="1">
        <v>72</v>
      </c>
      <c r="G326" s="3">
        <v>41316</v>
      </c>
      <c r="H326" s="11">
        <v>2</v>
      </c>
      <c r="I326" s="11">
        <v>161.24269745634334</v>
      </c>
      <c r="J326" s="11">
        <v>2.4469626330048309</v>
      </c>
      <c r="K326" s="11">
        <v>168.54827513472756</v>
      </c>
      <c r="L326" s="11">
        <v>246.62962604785076</v>
      </c>
      <c r="M326" s="1">
        <v>43.7</v>
      </c>
      <c r="N326" s="8">
        <v>14</v>
      </c>
      <c r="O326" s="8" t="s">
        <v>510</v>
      </c>
      <c r="P326" s="12">
        <v>0.15763888888888888</v>
      </c>
      <c r="Q326" s="12">
        <f t="shared" si="139"/>
        <v>0.42976851851851849</v>
      </c>
      <c r="R326" s="8">
        <v>3785</v>
      </c>
      <c r="S326" s="8">
        <v>0</v>
      </c>
      <c r="T326" s="13">
        <v>50</v>
      </c>
      <c r="U326" s="14">
        <f t="shared" si="141"/>
        <v>-0.37581383860145051</v>
      </c>
      <c r="V326" s="14">
        <f t="shared" si="142"/>
        <v>0.35411825751816156</v>
      </c>
      <c r="W326" s="14">
        <f t="shared" si="143"/>
        <v>50.138838566195659</v>
      </c>
      <c r="X326" s="15">
        <v>25.978185653686523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t="e">
        <f t="shared" si="144"/>
        <v>#DIV/0!</v>
      </c>
      <c r="AG326" t="e">
        <f t="shared" si="145"/>
        <v>#DIV/0!</v>
      </c>
      <c r="AH326" t="e">
        <f t="shared" si="146"/>
        <v>#DIV/0!</v>
      </c>
      <c r="AI326" s="8">
        <v>-1</v>
      </c>
      <c r="AJ326" s="8">
        <v>0.87</v>
      </c>
      <c r="AK326" s="8">
        <v>0.92</v>
      </c>
      <c r="AL326" s="8">
        <v>10.012383460998535</v>
      </c>
      <c r="AM326">
        <f t="shared" si="147"/>
        <v>0.87500619173049932</v>
      </c>
      <c r="AN326">
        <f t="shared" si="148"/>
        <v>3.9671806826441664E-4</v>
      </c>
      <c r="AO326" t="e">
        <f t="shared" si="149"/>
        <v>#DIV/0!</v>
      </c>
      <c r="AP326" t="e">
        <f t="shared" si="150"/>
        <v>#DIV/0!</v>
      </c>
      <c r="AQ326" t="e">
        <f t="shared" si="151"/>
        <v>#DIV/0!</v>
      </c>
      <c r="AR326" s="8">
        <v>1800.8775634765625</v>
      </c>
      <c r="AS326" s="8">
        <v>0.5</v>
      </c>
      <c r="AT326" t="e">
        <f t="shared" si="152"/>
        <v>#DIV/0!</v>
      </c>
      <c r="AU326">
        <f t="shared" si="153"/>
        <v>3.8978020798486277</v>
      </c>
      <c r="AV326">
        <f t="shared" si="154"/>
        <v>1.1255474042986791</v>
      </c>
      <c r="AW326">
        <f t="shared" si="155"/>
        <v>25.978185653686523</v>
      </c>
      <c r="AX326" s="8">
        <v>2</v>
      </c>
      <c r="AY326">
        <f t="shared" si="156"/>
        <v>4.644859790802002</v>
      </c>
      <c r="AZ326" s="8">
        <v>1</v>
      </c>
      <c r="BA326">
        <f t="shared" si="157"/>
        <v>9.2897195816040039</v>
      </c>
      <c r="BB326" s="8">
        <v>24.843568801879883</v>
      </c>
      <c r="BC326" s="8">
        <v>25.978185653686523</v>
      </c>
      <c r="BD326" s="8">
        <v>25.007417678833008</v>
      </c>
      <c r="BE326" s="8">
        <v>49.18475341796875</v>
      </c>
      <c r="BF326" s="8">
        <v>49.289497375488281</v>
      </c>
      <c r="BG326" s="8">
        <v>19.980226516723633</v>
      </c>
      <c r="BH326" s="8">
        <v>22.153560638427734</v>
      </c>
      <c r="BI326" s="8">
        <v>64.256729125976563</v>
      </c>
      <c r="BJ326" s="8">
        <v>71.246208190917969</v>
      </c>
      <c r="BK326" s="8">
        <v>350.74697875976562</v>
      </c>
      <c r="BL326" s="8">
        <v>1798.1297607421875</v>
      </c>
      <c r="BM326" s="8">
        <v>0.29535537958145142</v>
      </c>
      <c r="BN326" s="8">
        <v>101.30912780761719</v>
      </c>
      <c r="BO326" s="8">
        <v>0.50819206237792969</v>
      </c>
      <c r="BP326" s="8">
        <v>0.21302510797977448</v>
      </c>
      <c r="BQ326" s="8">
        <v>0.5</v>
      </c>
      <c r="BR326" s="8">
        <v>-1.355140209197998</v>
      </c>
      <c r="BS326" s="8">
        <v>7.355140209197998</v>
      </c>
      <c r="BT326" s="8">
        <v>1</v>
      </c>
      <c r="BU326" s="8">
        <v>0</v>
      </c>
      <c r="BV326" s="8">
        <v>0.15999999642372131</v>
      </c>
      <c r="BW326" s="8">
        <v>111115</v>
      </c>
      <c r="BX326">
        <f t="shared" si="158"/>
        <v>1.753734893798828</v>
      </c>
      <c r="BY326">
        <f t="shared" si="159"/>
        <v>3.8978020798486278E-3</v>
      </c>
      <c r="BZ326">
        <f t="shared" si="160"/>
        <v>299.1281856536865</v>
      </c>
      <c r="CA326">
        <f t="shared" si="161"/>
        <v>297.99356880187986</v>
      </c>
      <c r="CB326">
        <f t="shared" si="162"/>
        <v>287.70075528813686</v>
      </c>
      <c r="CC326">
        <f t="shared" si="140"/>
        <v>0.41072330594126782</v>
      </c>
      <c r="CD326">
        <f t="shared" si="163"/>
        <v>3.3699053104109518</v>
      </c>
      <c r="CE326">
        <f t="shared" si="164"/>
        <v>33.263590195054235</v>
      </c>
      <c r="CF326">
        <f t="shared" si="165"/>
        <v>11.1100295566265</v>
      </c>
      <c r="CG326">
        <f t="shared" si="166"/>
        <v>25.410877227783203</v>
      </c>
      <c r="CH326">
        <f t="shared" si="167"/>
        <v>3.2584060948019782</v>
      </c>
      <c r="CI326">
        <f t="shared" si="168"/>
        <v>0.34111516244339896</v>
      </c>
      <c r="CJ326">
        <f t="shared" si="169"/>
        <v>2.2443579061122727</v>
      </c>
      <c r="CK326">
        <f t="shared" si="170"/>
        <v>1.0140481886897055</v>
      </c>
      <c r="CL326">
        <f t="shared" si="171"/>
        <v>0.21432829736557002</v>
      </c>
      <c r="CM326">
        <f t="shared" si="172"/>
        <v>5.0795220044282017</v>
      </c>
      <c r="CN326">
        <f t="shared" si="173"/>
        <v>1.0172316869907818</v>
      </c>
      <c r="CO326">
        <f t="shared" si="174"/>
        <v>66.909575166743181</v>
      </c>
      <c r="CP326">
        <f t="shared" si="175"/>
        <v>49.344111368693916</v>
      </c>
      <c r="CQ326">
        <f t="shared" si="176"/>
        <v>-5.0959564546053382E-3</v>
      </c>
      <c r="CR326">
        <f t="shared" si="177"/>
        <v>0</v>
      </c>
      <c r="CS326">
        <f t="shared" si="178"/>
        <v>1573.3746741842954</v>
      </c>
      <c r="CT326">
        <f t="shared" si="179"/>
        <v>0</v>
      </c>
      <c r="CU326" t="e">
        <f t="shared" si="180"/>
        <v>#DIV/0!</v>
      </c>
      <c r="CV326" t="e">
        <f t="shared" si="181"/>
        <v>#DIV/0!</v>
      </c>
    </row>
    <row r="327" spans="1:100" x14ac:dyDescent="0.3">
      <c r="A327" s="4" t="str">
        <f>VLOOKUP(B327,ListCodeMtrx!A$1:B$91,2,TRUE)</f>
        <v>M48</v>
      </c>
      <c r="B327">
        <v>48</v>
      </c>
      <c r="C327" s="10">
        <v>29</v>
      </c>
      <c r="D327" s="10">
        <v>2</v>
      </c>
      <c r="E327" s="10">
        <v>4</v>
      </c>
      <c r="F327" s="1">
        <v>72</v>
      </c>
      <c r="G327" s="3">
        <v>41316</v>
      </c>
      <c r="H327" s="11">
        <v>2</v>
      </c>
      <c r="I327" s="11">
        <v>161.24269745634334</v>
      </c>
      <c r="J327" s="11">
        <v>2.4469626330048309</v>
      </c>
      <c r="K327" s="11">
        <v>168.54827513472756</v>
      </c>
      <c r="L327" s="11">
        <v>246.62962604785076</v>
      </c>
      <c r="M327" s="1">
        <v>43.7</v>
      </c>
      <c r="N327" s="8">
        <v>15</v>
      </c>
      <c r="O327" s="8" t="s">
        <v>511</v>
      </c>
      <c r="P327" s="12">
        <v>0.15763888888888888</v>
      </c>
      <c r="Q327" s="12">
        <f t="shared" si="139"/>
        <v>0.43162037037037038</v>
      </c>
      <c r="R327" s="8">
        <v>3945</v>
      </c>
      <c r="S327" s="8">
        <v>0</v>
      </c>
      <c r="T327" s="13">
        <v>150</v>
      </c>
      <c r="U327" s="14">
        <f t="shared" si="141"/>
        <v>9.972115899120281</v>
      </c>
      <c r="V327" s="14">
        <f t="shared" si="142"/>
        <v>0.36557234098074431</v>
      </c>
      <c r="W327" s="14">
        <f t="shared" si="143"/>
        <v>97.845190915662855</v>
      </c>
      <c r="X327" s="15">
        <v>25.830606460571289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t="e">
        <f t="shared" si="144"/>
        <v>#DIV/0!</v>
      </c>
      <c r="AG327" t="e">
        <f t="shared" si="145"/>
        <v>#DIV/0!</v>
      </c>
      <c r="AH327" t="e">
        <f t="shared" si="146"/>
        <v>#DIV/0!</v>
      </c>
      <c r="AI327" s="8">
        <v>-1</v>
      </c>
      <c r="AJ327" s="8">
        <v>0.87</v>
      </c>
      <c r="AK327" s="8">
        <v>0.92</v>
      </c>
      <c r="AL327" s="8">
        <v>10.012383460998535</v>
      </c>
      <c r="AM327">
        <f t="shared" si="147"/>
        <v>0.87500619173049932</v>
      </c>
      <c r="AN327">
        <f t="shared" si="148"/>
        <v>6.9712027911239755E-3</v>
      </c>
      <c r="AO327" t="e">
        <f t="shared" si="149"/>
        <v>#DIV/0!</v>
      </c>
      <c r="AP327" t="e">
        <f t="shared" si="150"/>
        <v>#DIV/0!</v>
      </c>
      <c r="AQ327" t="e">
        <f t="shared" si="151"/>
        <v>#DIV/0!</v>
      </c>
      <c r="AR327" s="8">
        <v>1800.8775634765625</v>
      </c>
      <c r="AS327" s="8">
        <v>0.5</v>
      </c>
      <c r="AT327" t="e">
        <f t="shared" si="152"/>
        <v>#DIV/0!</v>
      </c>
      <c r="AU327">
        <f t="shared" si="153"/>
        <v>3.9357804872698163</v>
      </c>
      <c r="AV327">
        <f t="shared" si="154"/>
        <v>1.1023361426339062</v>
      </c>
      <c r="AW327">
        <f t="shared" si="155"/>
        <v>25.830606460571289</v>
      </c>
      <c r="AX327" s="8">
        <v>2</v>
      </c>
      <c r="AY327">
        <f t="shared" si="156"/>
        <v>4.644859790802002</v>
      </c>
      <c r="AZ327" s="8">
        <v>1</v>
      </c>
      <c r="BA327">
        <f t="shared" si="157"/>
        <v>9.2897195816040039</v>
      </c>
      <c r="BB327" s="8">
        <v>24.806364059448242</v>
      </c>
      <c r="BC327" s="8">
        <v>25.830606460571289</v>
      </c>
      <c r="BD327" s="8">
        <v>25.008764266967773</v>
      </c>
      <c r="BE327" s="8">
        <v>151.13555908203125</v>
      </c>
      <c r="BF327" s="8">
        <v>145.12394714355469</v>
      </c>
      <c r="BG327" s="8">
        <v>19.900171279907227</v>
      </c>
      <c r="BH327" s="8">
        <v>22.094705581665039</v>
      </c>
      <c r="BI327" s="8">
        <v>64.137344360351563</v>
      </c>
      <c r="BJ327" s="8">
        <v>71.210235595703125</v>
      </c>
      <c r="BK327" s="8">
        <v>350.76422119140625</v>
      </c>
      <c r="BL327" s="8">
        <v>1798.7530517578125</v>
      </c>
      <c r="BM327" s="8">
        <v>0.24478092789649963</v>
      </c>
      <c r="BN327" s="8">
        <v>101.30245208740234</v>
      </c>
      <c r="BO327" s="8">
        <v>0.97390556335449219</v>
      </c>
      <c r="BP327" s="8">
        <v>0.21015836298465729</v>
      </c>
      <c r="BQ327" s="8">
        <v>0.75</v>
      </c>
      <c r="BR327" s="8">
        <v>-1.355140209197998</v>
      </c>
      <c r="BS327" s="8">
        <v>7.355140209197998</v>
      </c>
      <c r="BT327" s="8">
        <v>1</v>
      </c>
      <c r="BU327" s="8">
        <v>0</v>
      </c>
      <c r="BV327" s="8">
        <v>0.15999999642372131</v>
      </c>
      <c r="BW327" s="8">
        <v>111115</v>
      </c>
      <c r="BX327">
        <f t="shared" si="158"/>
        <v>1.753821105957031</v>
      </c>
      <c r="BY327">
        <f t="shared" si="159"/>
        <v>3.9357804872698163E-3</v>
      </c>
      <c r="BZ327">
        <f t="shared" si="160"/>
        <v>298.98060646057127</v>
      </c>
      <c r="CA327">
        <f t="shared" si="161"/>
        <v>297.95636405944822</v>
      </c>
      <c r="CB327">
        <f t="shared" si="162"/>
        <v>287.8004818484078</v>
      </c>
      <c r="CC327">
        <f t="shared" si="140"/>
        <v>0.40955891715777581</v>
      </c>
      <c r="CD327">
        <f t="shared" si="163"/>
        <v>3.3405839962057899</v>
      </c>
      <c r="CE327">
        <f t="shared" si="164"/>
        <v>32.976338947092621</v>
      </c>
      <c r="CF327">
        <f t="shared" si="165"/>
        <v>10.881633365427582</v>
      </c>
      <c r="CG327">
        <f t="shared" si="166"/>
        <v>25.318485260009766</v>
      </c>
      <c r="CH327">
        <f t="shared" si="167"/>
        <v>3.2405559249420146</v>
      </c>
      <c r="CI327">
        <f t="shared" si="168"/>
        <v>0.35173090174082489</v>
      </c>
      <c r="CJ327">
        <f t="shared" si="169"/>
        <v>2.2382478535718837</v>
      </c>
      <c r="CK327">
        <f t="shared" si="170"/>
        <v>1.0023080713701309</v>
      </c>
      <c r="CL327">
        <f t="shared" si="171"/>
        <v>0.22103484374756746</v>
      </c>
      <c r="CM327">
        <f t="shared" si="172"/>
        <v>9.9119577647166714</v>
      </c>
      <c r="CN327">
        <f t="shared" si="173"/>
        <v>0.67421809316470482</v>
      </c>
      <c r="CO327">
        <f t="shared" si="174"/>
        <v>67.352111383339093</v>
      </c>
      <c r="CP327">
        <f t="shared" si="175"/>
        <v>143.67477999210791</v>
      </c>
      <c r="CQ327">
        <f t="shared" si="176"/>
        <v>4.6747457055581317E-2</v>
      </c>
      <c r="CR327">
        <f t="shared" si="177"/>
        <v>0</v>
      </c>
      <c r="CS327">
        <f t="shared" si="178"/>
        <v>1573.9200576822172</v>
      </c>
      <c r="CT327">
        <f t="shared" si="179"/>
        <v>0</v>
      </c>
      <c r="CU327" t="e">
        <f t="shared" si="180"/>
        <v>#DIV/0!</v>
      </c>
      <c r="CV327" t="e">
        <f t="shared" si="181"/>
        <v>#DIV/0!</v>
      </c>
    </row>
    <row r="328" spans="1:100" hidden="1" x14ac:dyDescent="0.3">
      <c r="A328" s="4" t="str">
        <f>VLOOKUP(B328,ListCodeMtrx!A$1:B$91,2,TRUE)</f>
        <v>M48</v>
      </c>
      <c r="B328">
        <v>48</v>
      </c>
      <c r="C328" s="10">
        <v>29</v>
      </c>
      <c r="D328" s="10">
        <v>2</v>
      </c>
      <c r="E328" s="10">
        <v>4</v>
      </c>
      <c r="F328" s="1">
        <v>72</v>
      </c>
      <c r="G328" s="3">
        <v>41316</v>
      </c>
      <c r="H328" s="11">
        <v>2</v>
      </c>
      <c r="I328" s="11">
        <v>161.24269745634334</v>
      </c>
      <c r="J328" s="11">
        <v>2.4469626330048309</v>
      </c>
      <c r="K328" s="11">
        <v>168.54827513472756</v>
      </c>
      <c r="L328" s="11">
        <v>246.62962604785076</v>
      </c>
      <c r="M328" s="1">
        <v>43.7</v>
      </c>
      <c r="N328" s="8">
        <v>16</v>
      </c>
      <c r="O328" s="8" t="s">
        <v>512</v>
      </c>
      <c r="P328" s="12">
        <v>0.15763888888888888</v>
      </c>
      <c r="Q328" s="12">
        <f t="shared" si="139"/>
        <v>0.43403935185185183</v>
      </c>
      <c r="R328" s="8">
        <v>4154</v>
      </c>
      <c r="S328" s="8">
        <v>0</v>
      </c>
      <c r="T328" s="13" t="s">
        <v>192</v>
      </c>
      <c r="U328" s="14">
        <f t="shared" si="141"/>
        <v>31.194296266606496</v>
      </c>
      <c r="V328" s="14">
        <f t="shared" si="142"/>
        <v>0.37612914528621827</v>
      </c>
      <c r="W328" s="14">
        <f t="shared" si="143"/>
        <v>238.9331242737328</v>
      </c>
      <c r="X328" s="15">
        <v>25.42616081237793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t="e">
        <f t="shared" si="144"/>
        <v>#DIV/0!</v>
      </c>
      <c r="AG328" t="e">
        <f t="shared" si="145"/>
        <v>#DIV/0!</v>
      </c>
      <c r="AH328" t="e">
        <f t="shared" si="146"/>
        <v>#DIV/0!</v>
      </c>
      <c r="AI328" s="8">
        <v>-1</v>
      </c>
      <c r="AJ328" s="8">
        <v>0.87</v>
      </c>
      <c r="AK328" s="8">
        <v>0.92</v>
      </c>
      <c r="AL328" s="8">
        <v>10.012383460998535</v>
      </c>
      <c r="AM328">
        <f t="shared" si="147"/>
        <v>0.87500619173049932</v>
      </c>
      <c r="AN328">
        <f t="shared" si="148"/>
        <v>2.0432541726093295E-2</v>
      </c>
      <c r="AO328" t="e">
        <f t="shared" si="149"/>
        <v>#DIV/0!</v>
      </c>
      <c r="AP328" t="e">
        <f t="shared" si="150"/>
        <v>#DIV/0!</v>
      </c>
      <c r="AQ328" t="e">
        <f t="shared" si="151"/>
        <v>#DIV/0!</v>
      </c>
      <c r="AR328" s="8">
        <v>1800.8775634765625</v>
      </c>
      <c r="AS328" s="8">
        <v>0.5</v>
      </c>
      <c r="AT328" t="e">
        <f t="shared" si="152"/>
        <v>#DIV/0!</v>
      </c>
      <c r="AU328">
        <f t="shared" si="153"/>
        <v>3.9150773552176865</v>
      </c>
      <c r="AV328">
        <f t="shared" si="154"/>
        <v>1.0675265821985818</v>
      </c>
      <c r="AW328">
        <f t="shared" si="155"/>
        <v>25.42616081237793</v>
      </c>
      <c r="AX328" s="8">
        <v>2</v>
      </c>
      <c r="AY328">
        <f t="shared" si="156"/>
        <v>4.644859790802002</v>
      </c>
      <c r="AZ328" s="8">
        <v>1</v>
      </c>
      <c r="BA328">
        <f t="shared" si="157"/>
        <v>9.2897195816040039</v>
      </c>
      <c r="BB328" s="8">
        <v>24.707414627075195</v>
      </c>
      <c r="BC328" s="8">
        <v>25.42616081237793</v>
      </c>
      <c r="BD328" s="8">
        <v>25.009458541870117</v>
      </c>
      <c r="BE328" s="8">
        <v>400.21487426757812</v>
      </c>
      <c r="BF328" s="8">
        <v>381.57577514648437</v>
      </c>
      <c r="BG328" s="8">
        <v>19.47364616394043</v>
      </c>
      <c r="BH328" s="8">
        <v>21.657709121704102</v>
      </c>
      <c r="BI328" s="8">
        <v>63.130725860595703</v>
      </c>
      <c r="BJ328" s="8">
        <v>70.211135864257812</v>
      </c>
      <c r="BK328" s="8">
        <v>350.7486572265625</v>
      </c>
      <c r="BL328" s="8">
        <v>1800.716796875</v>
      </c>
      <c r="BM328" s="8">
        <v>0.15779285132884979</v>
      </c>
      <c r="BN328" s="8">
        <v>101.29605865478516</v>
      </c>
      <c r="BO328" s="8">
        <v>1.8473186492919922</v>
      </c>
      <c r="BP328" s="8">
        <v>0.2000436931848526</v>
      </c>
      <c r="BQ328" s="8">
        <v>0.5</v>
      </c>
      <c r="BR328" s="8">
        <v>-1.355140209197998</v>
      </c>
      <c r="BS328" s="8">
        <v>7.355140209197998</v>
      </c>
      <c r="BT328" s="8">
        <v>1</v>
      </c>
      <c r="BU328" s="8">
        <v>0</v>
      </c>
      <c r="BV328" s="8">
        <v>0.15999999642372131</v>
      </c>
      <c r="BW328" s="8">
        <v>111115</v>
      </c>
      <c r="BX328">
        <f t="shared" si="158"/>
        <v>1.7537432861328122</v>
      </c>
      <c r="BY328">
        <f t="shared" si="159"/>
        <v>3.9150773552176863E-3</v>
      </c>
      <c r="BZ328">
        <f t="shared" si="160"/>
        <v>298.57616081237791</v>
      </c>
      <c r="CA328">
        <f t="shared" si="161"/>
        <v>297.85741462707517</v>
      </c>
      <c r="CB328">
        <f t="shared" si="162"/>
        <v>288.1146810601349</v>
      </c>
      <c r="CC328">
        <f t="shared" si="140"/>
        <v>0.42861208541965168</v>
      </c>
      <c r="CD328">
        <f t="shared" si="163"/>
        <v>3.2613671557189958</v>
      </c>
      <c r="CE328">
        <f t="shared" si="164"/>
        <v>32.196387490590006</v>
      </c>
      <c r="CF328">
        <f t="shared" si="165"/>
        <v>10.538678368885904</v>
      </c>
      <c r="CG328">
        <f t="shared" si="166"/>
        <v>25.066787719726563</v>
      </c>
      <c r="CH328">
        <f t="shared" si="167"/>
        <v>3.1923605528828096</v>
      </c>
      <c r="CI328">
        <f t="shared" si="168"/>
        <v>0.36149275504971834</v>
      </c>
      <c r="CJ328">
        <f t="shared" si="169"/>
        <v>2.1938405735204141</v>
      </c>
      <c r="CK328">
        <f t="shared" si="170"/>
        <v>0.99851997936239556</v>
      </c>
      <c r="CL328">
        <f t="shared" si="171"/>
        <v>0.2272038989652079</v>
      </c>
      <c r="CM328">
        <f t="shared" si="172"/>
        <v>24.202983771003112</v>
      </c>
      <c r="CN328">
        <f t="shared" si="173"/>
        <v>0.62617477270932087</v>
      </c>
      <c r="CO328">
        <f t="shared" si="174"/>
        <v>67.670706444474632</v>
      </c>
      <c r="CP328">
        <f t="shared" si="175"/>
        <v>377.04255973669831</v>
      </c>
      <c r="CQ328">
        <f t="shared" si="176"/>
        <v>5.5986784804178104E-2</v>
      </c>
      <c r="CR328">
        <f t="shared" si="177"/>
        <v>0</v>
      </c>
      <c r="CS328">
        <f t="shared" si="178"/>
        <v>1575.6383468187369</v>
      </c>
      <c r="CT328">
        <f t="shared" si="179"/>
        <v>0</v>
      </c>
      <c r="CU328" t="e">
        <f t="shared" si="180"/>
        <v>#DIV/0!</v>
      </c>
      <c r="CV328" t="e">
        <f t="shared" si="181"/>
        <v>#DIV/0!</v>
      </c>
    </row>
    <row r="329" spans="1:100" s="5" customFormat="1" x14ac:dyDescent="0.3">
      <c r="A329" s="4" t="str">
        <f>VLOOKUP(B329,ListCodeMtrx!A$1:B$91,2,TRUE)</f>
        <v>M48</v>
      </c>
      <c r="B329">
        <v>48</v>
      </c>
      <c r="C329" s="10">
        <v>29</v>
      </c>
      <c r="D329" s="10">
        <v>2</v>
      </c>
      <c r="E329" s="10">
        <v>4</v>
      </c>
      <c r="F329" s="1">
        <v>72</v>
      </c>
      <c r="G329" s="3">
        <v>41316</v>
      </c>
      <c r="H329" s="11">
        <v>2</v>
      </c>
      <c r="I329" s="11">
        <v>161.24269745634334</v>
      </c>
      <c r="J329" s="11">
        <v>2.4469626330048309</v>
      </c>
      <c r="K329" s="11">
        <v>168.54827513472756</v>
      </c>
      <c r="L329" s="11">
        <v>246.62962604785076</v>
      </c>
      <c r="M329" s="1">
        <v>43.7</v>
      </c>
      <c r="N329" s="8">
        <v>17</v>
      </c>
      <c r="O329" s="8" t="s">
        <v>513</v>
      </c>
      <c r="P329" s="12">
        <v>0.15763888888888888</v>
      </c>
      <c r="Q329" s="12">
        <f t="shared" si="139"/>
        <v>0.43645833333333328</v>
      </c>
      <c r="R329" s="8">
        <v>4363</v>
      </c>
      <c r="S329" s="8">
        <v>0</v>
      </c>
      <c r="T329" s="13">
        <v>800</v>
      </c>
      <c r="U329" s="14">
        <f t="shared" si="141"/>
        <v>48.192411731590298</v>
      </c>
      <c r="V329" s="14">
        <f t="shared" si="142"/>
        <v>0.40183798195551979</v>
      </c>
      <c r="W329" s="14">
        <f t="shared" si="143"/>
        <v>560.03412916998252</v>
      </c>
      <c r="X329" s="15">
        <v>25.227184295654297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t="e">
        <f t="shared" si="144"/>
        <v>#DIV/0!</v>
      </c>
      <c r="AG329" t="e">
        <f t="shared" si="145"/>
        <v>#DIV/0!</v>
      </c>
      <c r="AH329" t="e">
        <f t="shared" si="146"/>
        <v>#DIV/0!</v>
      </c>
      <c r="AI329" s="8">
        <v>-1</v>
      </c>
      <c r="AJ329" s="8">
        <v>0.87</v>
      </c>
      <c r="AK329" s="8">
        <v>0.92</v>
      </c>
      <c r="AL329" s="8">
        <v>10.012383460998535</v>
      </c>
      <c r="AM329">
        <f t="shared" si="147"/>
        <v>0.87500619173049932</v>
      </c>
      <c r="AN329">
        <f t="shared" si="148"/>
        <v>3.1216935063422647E-2</v>
      </c>
      <c r="AO329" t="e">
        <f t="shared" si="149"/>
        <v>#DIV/0!</v>
      </c>
      <c r="AP329" t="e">
        <f t="shared" si="150"/>
        <v>#DIV/0!</v>
      </c>
      <c r="AQ329" t="e">
        <f t="shared" si="151"/>
        <v>#DIV/0!</v>
      </c>
      <c r="AR329" s="8">
        <v>1800.8775634765625</v>
      </c>
      <c r="AS329" s="8">
        <v>0.5</v>
      </c>
      <c r="AT329" t="e">
        <f t="shared" si="152"/>
        <v>#DIV/0!</v>
      </c>
      <c r="AU329">
        <f t="shared" si="153"/>
        <v>4.1369635474450339</v>
      </c>
      <c r="AV329">
        <f t="shared" si="154"/>
        <v>1.059025692349115</v>
      </c>
      <c r="AW329">
        <f t="shared" si="155"/>
        <v>25.227184295654297</v>
      </c>
      <c r="AX329" s="8">
        <v>2</v>
      </c>
      <c r="AY329">
        <f t="shared" si="156"/>
        <v>4.644859790802002</v>
      </c>
      <c r="AZ329" s="8">
        <v>1</v>
      </c>
      <c r="BA329">
        <f t="shared" si="157"/>
        <v>9.2897195816040039</v>
      </c>
      <c r="BB329" s="8">
        <v>24.676795959472656</v>
      </c>
      <c r="BC329" s="8">
        <v>25.227184295654297</v>
      </c>
      <c r="BD329" s="8">
        <v>25.007158279418945</v>
      </c>
      <c r="BE329" s="8">
        <v>799.688232421875</v>
      </c>
      <c r="BF329" s="8">
        <v>770.392578125</v>
      </c>
      <c r="BG329" s="8">
        <v>19.054607391357422</v>
      </c>
      <c r="BH329" s="8">
        <v>21.363037109375</v>
      </c>
      <c r="BI329" s="8">
        <v>61.884910583496094</v>
      </c>
      <c r="BJ329" s="8">
        <v>69.382156372070313</v>
      </c>
      <c r="BK329" s="8">
        <v>350.76531982421875</v>
      </c>
      <c r="BL329" s="8">
        <v>1800.9295654296875</v>
      </c>
      <c r="BM329" s="8">
        <v>0.19926296174526215</v>
      </c>
      <c r="BN329" s="8">
        <v>101.29528045654297</v>
      </c>
      <c r="BO329" s="8">
        <v>2.9953899383544922</v>
      </c>
      <c r="BP329" s="8">
        <v>0.19815923273563385</v>
      </c>
      <c r="BQ329" s="8">
        <v>0.5</v>
      </c>
      <c r="BR329" s="8">
        <v>-1.355140209197998</v>
      </c>
      <c r="BS329" s="8">
        <v>7.355140209197998</v>
      </c>
      <c r="BT329" s="8">
        <v>1</v>
      </c>
      <c r="BU329" s="8">
        <v>0</v>
      </c>
      <c r="BV329" s="8">
        <v>0.15999999642372131</v>
      </c>
      <c r="BW329" s="8">
        <v>111115</v>
      </c>
      <c r="BX329">
        <f t="shared" si="158"/>
        <v>1.7538265991210935</v>
      </c>
      <c r="BY329">
        <f t="shared" si="159"/>
        <v>4.1369635474450342E-3</v>
      </c>
      <c r="BZ329">
        <f t="shared" si="160"/>
        <v>298.37718429565427</v>
      </c>
      <c r="CA329">
        <f t="shared" si="161"/>
        <v>297.82679595947263</v>
      </c>
      <c r="CB329">
        <f t="shared" si="162"/>
        <v>288.14872402812398</v>
      </c>
      <c r="CC329">
        <f t="shared" si="140"/>
        <v>0.39739634773372295</v>
      </c>
      <c r="CD329">
        <f t="shared" si="163"/>
        <v>3.2230005277467906</v>
      </c>
      <c r="CE329">
        <f t="shared" si="164"/>
        <v>31.817874566520413</v>
      </c>
      <c r="CF329">
        <f t="shared" si="165"/>
        <v>10.454837457145413</v>
      </c>
      <c r="CG329">
        <f t="shared" si="166"/>
        <v>24.951990127563477</v>
      </c>
      <c r="CH329">
        <f t="shared" si="167"/>
        <v>3.1705877574027301</v>
      </c>
      <c r="CI329">
        <f t="shared" si="168"/>
        <v>0.38517670097120932</v>
      </c>
      <c r="CJ329">
        <f t="shared" si="169"/>
        <v>2.1639748353976755</v>
      </c>
      <c r="CK329">
        <f t="shared" si="170"/>
        <v>1.0066129220050546</v>
      </c>
      <c r="CL329">
        <f t="shared" si="171"/>
        <v>0.24217888741800625</v>
      </c>
      <c r="CM329">
        <f t="shared" si="172"/>
        <v>56.728814179509193</v>
      </c>
      <c r="CN329">
        <f t="shared" si="173"/>
        <v>0.72694642325476067</v>
      </c>
      <c r="CO329">
        <f t="shared" si="174"/>
        <v>67.643648504247736</v>
      </c>
      <c r="CP329">
        <f t="shared" si="175"/>
        <v>763.38916373061056</v>
      </c>
      <c r="CQ329">
        <f t="shared" si="176"/>
        <v>4.2703128556512447E-2</v>
      </c>
      <c r="CR329">
        <f t="shared" si="177"/>
        <v>0</v>
      </c>
      <c r="CS329">
        <f t="shared" si="178"/>
        <v>1575.824520621494</v>
      </c>
      <c r="CT329">
        <f t="shared" si="179"/>
        <v>0</v>
      </c>
      <c r="CU329" t="e">
        <f t="shared" si="180"/>
        <v>#DIV/0!</v>
      </c>
      <c r="CV329" t="e">
        <f t="shared" si="181"/>
        <v>#DIV/0!</v>
      </c>
    </row>
    <row r="330" spans="1:100" x14ac:dyDescent="0.3">
      <c r="A330" s="4" t="str">
        <f>VLOOKUP(B330,ListCodeMtrx!A$1:B$91,2,TRUE)</f>
        <v>M48</v>
      </c>
      <c r="B330" s="5">
        <v>48</v>
      </c>
      <c r="C330" s="10">
        <v>29</v>
      </c>
      <c r="D330" s="10">
        <v>2</v>
      </c>
      <c r="E330" s="10">
        <v>4</v>
      </c>
      <c r="F330" s="1">
        <v>72</v>
      </c>
      <c r="G330" s="17">
        <v>41316</v>
      </c>
      <c r="H330" s="11">
        <v>2</v>
      </c>
      <c r="I330" s="11">
        <v>161.24269745634334</v>
      </c>
      <c r="J330" s="11">
        <v>2.4469626330048309</v>
      </c>
      <c r="K330" s="11">
        <v>168.54827513472756</v>
      </c>
      <c r="L330" s="11">
        <v>246.62962604785076</v>
      </c>
      <c r="M330" s="1">
        <v>43.7</v>
      </c>
      <c r="N330" s="19">
        <v>18</v>
      </c>
      <c r="O330" s="19" t="s">
        <v>514</v>
      </c>
      <c r="P330" s="12">
        <v>0.15763888888888888</v>
      </c>
      <c r="Q330" s="12">
        <f t="shared" si="139"/>
        <v>0.43883101851851858</v>
      </c>
      <c r="R330" s="19">
        <v>4559.5</v>
      </c>
      <c r="S330" s="19">
        <v>0</v>
      </c>
      <c r="T330" s="21">
        <v>400</v>
      </c>
      <c r="U330" s="5">
        <f t="shared" si="141"/>
        <v>30.94265862753188</v>
      </c>
      <c r="V330" s="5">
        <f t="shared" si="142"/>
        <v>0.3952645103123742</v>
      </c>
      <c r="W330" s="5">
        <f t="shared" si="143"/>
        <v>245.83756634408942</v>
      </c>
      <c r="X330" s="5">
        <v>25.126096725463867</v>
      </c>
      <c r="Y330" s="19">
        <v>3</v>
      </c>
      <c r="Z330" s="19">
        <v>3</v>
      </c>
      <c r="AA330" s="19">
        <v>0</v>
      </c>
      <c r="AB330" s="19">
        <v>0</v>
      </c>
      <c r="AC330" s="19">
        <v>532.863525390625</v>
      </c>
      <c r="AD330" s="19">
        <v>1004.579833984375</v>
      </c>
      <c r="AE330" s="19">
        <v>759.485107421875</v>
      </c>
      <c r="AF330" s="5" t="e">
        <f t="shared" si="144"/>
        <v>#DIV/0!</v>
      </c>
      <c r="AG330" s="5">
        <f t="shared" si="145"/>
        <v>0.4695657752981402</v>
      </c>
      <c r="AH330" s="5">
        <f t="shared" si="146"/>
        <v>0.24397735079988889</v>
      </c>
      <c r="AI330" s="19">
        <v>-1</v>
      </c>
      <c r="AJ330" s="19">
        <v>0.87</v>
      </c>
      <c r="AK330" s="19">
        <v>0.92</v>
      </c>
      <c r="AL330" s="19">
        <v>10.012383460998535</v>
      </c>
      <c r="AM330" s="5">
        <f t="shared" si="147"/>
        <v>0.87500619173049932</v>
      </c>
      <c r="AN330" s="5">
        <f t="shared" si="148"/>
        <v>2.0266104728092219E-2</v>
      </c>
      <c r="AO330" s="5">
        <f t="shared" si="149"/>
        <v>0.51958077788991541</v>
      </c>
      <c r="AP330" s="5">
        <f t="shared" si="150"/>
        <v>1.8852478845271874</v>
      </c>
      <c r="AQ330" s="5">
        <f t="shared" si="151"/>
        <v>-1</v>
      </c>
      <c r="AR330" s="19">
        <v>1801.31494140625</v>
      </c>
      <c r="AS330" s="19">
        <v>0.5</v>
      </c>
      <c r="AT330" s="5">
        <f t="shared" si="152"/>
        <v>192.2738812912489</v>
      </c>
      <c r="AU330" s="5">
        <f t="shared" si="153"/>
        <v>4.0838563123157545</v>
      </c>
      <c r="AV330" s="5">
        <f t="shared" si="154"/>
        <v>1.0623176407741268</v>
      </c>
      <c r="AW330" s="5">
        <f t="shared" si="155"/>
        <v>25.126096725463867</v>
      </c>
      <c r="AX330" s="19">
        <v>2</v>
      </c>
      <c r="AY330" s="5">
        <f t="shared" si="156"/>
        <v>4.644859790802002</v>
      </c>
      <c r="AZ330" s="19">
        <v>1</v>
      </c>
      <c r="BA330" s="5">
        <f t="shared" si="157"/>
        <v>9.2897195816040039</v>
      </c>
      <c r="BB330" s="19">
        <v>24.634729385375977</v>
      </c>
      <c r="BC330" s="19">
        <v>25.126096725463867</v>
      </c>
      <c r="BD330" s="19">
        <v>25.012678146362305</v>
      </c>
      <c r="BE330" s="19">
        <v>399.55523681640625</v>
      </c>
      <c r="BF330" s="19">
        <v>381.02444458007813</v>
      </c>
      <c r="BG330" s="19">
        <v>18.860301971435547</v>
      </c>
      <c r="BH330" s="19">
        <v>21.139694213867187</v>
      </c>
      <c r="BI330" s="19">
        <v>61.407821655273438</v>
      </c>
      <c r="BJ330" s="19">
        <v>68.829368591308594</v>
      </c>
      <c r="BK330" s="19">
        <v>350.75357055664062</v>
      </c>
      <c r="BL330" s="19">
        <v>1801.31494140625</v>
      </c>
      <c r="BM330" s="19">
        <v>0.12461502850055695</v>
      </c>
      <c r="BN330" s="19">
        <v>101.29487609863281</v>
      </c>
      <c r="BO330" s="19">
        <v>1.7421245574951172</v>
      </c>
      <c r="BP330" s="19">
        <v>0.19440747797489166</v>
      </c>
      <c r="BQ330" s="19">
        <v>0.5</v>
      </c>
      <c r="BR330" s="19">
        <v>-1.355140209197998</v>
      </c>
      <c r="BS330" s="19">
        <v>7.355140209197998</v>
      </c>
      <c r="BT330" s="19">
        <v>1</v>
      </c>
      <c r="BU330" s="19">
        <v>0</v>
      </c>
      <c r="BV330" s="19">
        <v>0.15999999642372131</v>
      </c>
      <c r="BW330" s="19">
        <v>111115</v>
      </c>
      <c r="BX330" s="5">
        <f t="shared" si="158"/>
        <v>1.7537678527832028</v>
      </c>
      <c r="BY330" s="5">
        <f t="shared" si="159"/>
        <v>4.0838563123157543E-3</v>
      </c>
      <c r="BZ330" s="5">
        <f t="shared" si="160"/>
        <v>298.27609672546384</v>
      </c>
      <c r="CA330" s="5">
        <f t="shared" si="161"/>
        <v>297.78472938537595</v>
      </c>
      <c r="CB330" s="5">
        <f t="shared" si="162"/>
        <v>288.21038418299577</v>
      </c>
      <c r="CC330" s="5">
        <f t="shared" si="140"/>
        <v>0.40973180915103091</v>
      </c>
      <c r="CD330" s="5">
        <f t="shared" si="163"/>
        <v>3.2036603469307887</v>
      </c>
      <c r="CE330" s="5">
        <f t="shared" si="164"/>
        <v>31.627072072345712</v>
      </c>
      <c r="CF330" s="5">
        <f t="shared" si="165"/>
        <v>10.487377858478524</v>
      </c>
      <c r="CG330" s="5">
        <f t="shared" si="166"/>
        <v>24.880413055419922</v>
      </c>
      <c r="CH330" s="5">
        <f t="shared" si="167"/>
        <v>3.1570780521576101</v>
      </c>
      <c r="CI330" s="5">
        <f t="shared" si="168"/>
        <v>0.37913293677237403</v>
      </c>
      <c r="CJ330" s="5">
        <f t="shared" si="169"/>
        <v>2.1413427061566619</v>
      </c>
      <c r="CK330" s="5">
        <f t="shared" si="170"/>
        <v>1.0157353460009482</v>
      </c>
      <c r="CL330" s="5">
        <f t="shared" si="171"/>
        <v>0.23835646061309487</v>
      </c>
      <c r="CM330" s="5">
        <f t="shared" si="172"/>
        <v>24.902085823213962</v>
      </c>
      <c r="CN330" s="5">
        <f t="shared" si="173"/>
        <v>0.64520156079493451</v>
      </c>
      <c r="CO330" s="5">
        <f t="shared" si="174"/>
        <v>67.331917547261199</v>
      </c>
      <c r="CP330" s="5">
        <f t="shared" si="175"/>
        <v>376.52779763823844</v>
      </c>
      <c r="CQ330" s="5">
        <f t="shared" si="176"/>
        <v>5.5332662089499961E-2</v>
      </c>
      <c r="CR330" s="5">
        <f t="shared" si="177"/>
        <v>0</v>
      </c>
      <c r="CS330" s="5">
        <f t="shared" si="178"/>
        <v>1576.1617269871304</v>
      </c>
      <c r="CT330" s="5">
        <f t="shared" si="179"/>
        <v>471.71630859375</v>
      </c>
      <c r="CU330" s="5">
        <f t="shared" si="180"/>
        <v>0.24397735079988889</v>
      </c>
      <c r="CV330" s="5" t="e">
        <f t="shared" si="181"/>
        <v>#DIV/0!</v>
      </c>
    </row>
    <row r="331" spans="1:100" hidden="1" x14ac:dyDescent="0.3">
      <c r="A331" s="4" t="str">
        <f>VLOOKUP(B331,ListCodeMtrx!A$1:B$91,2,TRUE)</f>
        <v>M53</v>
      </c>
      <c r="B331">
        <v>53</v>
      </c>
      <c r="C331" s="10">
        <v>28</v>
      </c>
      <c r="D331" s="10">
        <v>2</v>
      </c>
      <c r="E331" s="10">
        <v>5</v>
      </c>
      <c r="F331" s="1">
        <v>72</v>
      </c>
      <c r="G331" s="3">
        <v>41316</v>
      </c>
      <c r="H331" s="11">
        <v>2</v>
      </c>
      <c r="I331" s="11">
        <v>159.5650300336209</v>
      </c>
      <c r="J331" s="11">
        <v>2.5666257867086197</v>
      </c>
      <c r="K331" s="11">
        <v>158.74055025265577</v>
      </c>
      <c r="L331" s="11">
        <v>245.65477404499649</v>
      </c>
      <c r="M331" s="1">
        <v>40.4</v>
      </c>
      <c r="N331" s="8">
        <v>19</v>
      </c>
      <c r="O331" s="8" t="s">
        <v>515</v>
      </c>
      <c r="P331" s="12">
        <v>0.15763888888888888</v>
      </c>
      <c r="Q331" s="12">
        <f t="shared" si="139"/>
        <v>0.44324074074074071</v>
      </c>
      <c r="R331" s="8">
        <v>4949</v>
      </c>
      <c r="S331" s="8">
        <v>0</v>
      </c>
      <c r="T331" s="13" t="s">
        <v>747</v>
      </c>
      <c r="U331">
        <f t="shared" si="141"/>
        <v>32.793607328046797</v>
      </c>
      <c r="V331">
        <f t="shared" si="142"/>
        <v>0.54017099415039715</v>
      </c>
      <c r="W331">
        <f t="shared" si="143"/>
        <v>273.41933179846188</v>
      </c>
      <c r="X331">
        <v>24.84565544128418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t="e">
        <f t="shared" si="144"/>
        <v>#DIV/0!</v>
      </c>
      <c r="AG331" t="e">
        <f t="shared" si="145"/>
        <v>#DIV/0!</v>
      </c>
      <c r="AH331" t="e">
        <f t="shared" si="146"/>
        <v>#DIV/0!</v>
      </c>
      <c r="AI331" s="8">
        <v>-1</v>
      </c>
      <c r="AJ331" s="8">
        <v>0.87</v>
      </c>
      <c r="AK331" s="8">
        <v>0.92</v>
      </c>
      <c r="AL331" s="8">
        <v>10.012383460998535</v>
      </c>
      <c r="AM331">
        <f t="shared" si="147"/>
        <v>0.87500619173049932</v>
      </c>
      <c r="AN331">
        <f t="shared" si="148"/>
        <v>2.1454250263642987E-2</v>
      </c>
      <c r="AO331" t="e">
        <f t="shared" si="149"/>
        <v>#DIV/0!</v>
      </c>
      <c r="AP331" t="e">
        <f t="shared" si="150"/>
        <v>#DIV/0!</v>
      </c>
      <c r="AQ331" t="e">
        <f t="shared" si="151"/>
        <v>#DIV/0!</v>
      </c>
      <c r="AR331" s="8">
        <v>1801.31494140625</v>
      </c>
      <c r="AS331" s="8">
        <v>0.5</v>
      </c>
      <c r="AT331" t="e">
        <f t="shared" si="152"/>
        <v>#DIV/0!</v>
      </c>
      <c r="AU331">
        <f t="shared" si="153"/>
        <v>4.8134523661714281</v>
      </c>
      <c r="AV331">
        <f t="shared" si="154"/>
        <v>0.92971623796893832</v>
      </c>
      <c r="AW331">
        <f t="shared" si="155"/>
        <v>24.84565544128418</v>
      </c>
      <c r="AX331" s="8">
        <v>2</v>
      </c>
      <c r="AY331">
        <f t="shared" si="156"/>
        <v>4.644859790802002</v>
      </c>
      <c r="AZ331" s="8">
        <v>1</v>
      </c>
      <c r="BA331">
        <f t="shared" si="157"/>
        <v>9.2897195816040039</v>
      </c>
      <c r="BB331" s="8">
        <v>24.760107040405273</v>
      </c>
      <c r="BC331" s="8">
        <v>24.84565544128418</v>
      </c>
      <c r="BD331" s="8">
        <v>25.011745452880859</v>
      </c>
      <c r="BE331" s="8">
        <v>400.02545166015625</v>
      </c>
      <c r="BF331" s="8">
        <v>380.28317260742187</v>
      </c>
      <c r="BG331" s="8">
        <v>19.241796493530273</v>
      </c>
      <c r="BH331" s="8">
        <v>21.926197052001953</v>
      </c>
      <c r="BI331" s="8">
        <v>62.176963806152344</v>
      </c>
      <c r="BJ331" s="8">
        <v>70.8511962890625</v>
      </c>
      <c r="BK331" s="8">
        <v>350.7607421875</v>
      </c>
      <c r="BL331" s="8">
        <v>1800.15576171875</v>
      </c>
      <c r="BM331" s="8">
        <v>0.27006882429122925</v>
      </c>
      <c r="BN331" s="8">
        <v>101.2861328125</v>
      </c>
      <c r="BO331" s="8">
        <v>1.8076457977294922</v>
      </c>
      <c r="BP331" s="8">
        <v>0.18562985956668854</v>
      </c>
      <c r="BQ331" s="8">
        <v>0.5</v>
      </c>
      <c r="BR331" s="8">
        <v>-1.355140209197998</v>
      </c>
      <c r="BS331" s="8">
        <v>7.355140209197998</v>
      </c>
      <c r="BT331" s="8">
        <v>1</v>
      </c>
      <c r="BU331" s="8">
        <v>0</v>
      </c>
      <c r="BV331" s="8">
        <v>0.15999999642372131</v>
      </c>
      <c r="BW331" s="8">
        <v>111115</v>
      </c>
      <c r="BX331">
        <f t="shared" si="158"/>
        <v>1.7538037109374998</v>
      </c>
      <c r="BY331">
        <f t="shared" si="159"/>
        <v>4.8134523661714284E-3</v>
      </c>
      <c r="BZ331">
        <f t="shared" si="160"/>
        <v>297.99565544128416</v>
      </c>
      <c r="CA331">
        <f t="shared" si="161"/>
        <v>297.91010704040525</v>
      </c>
      <c r="CB331">
        <f t="shared" si="162"/>
        <v>288.02491543714132</v>
      </c>
      <c r="CC331">
        <f t="shared" si="140"/>
        <v>0.29892810101071454</v>
      </c>
      <c r="CD331">
        <f t="shared" si="163"/>
        <v>3.1505359446510539</v>
      </c>
      <c r="CE331">
        <f t="shared" si="164"/>
        <v>31.105303926286712</v>
      </c>
      <c r="CF331">
        <f t="shared" si="165"/>
        <v>9.1791068742847592</v>
      </c>
      <c r="CG331">
        <f t="shared" si="166"/>
        <v>24.802881240844727</v>
      </c>
      <c r="CH331">
        <f t="shared" si="167"/>
        <v>3.1425012125350338</v>
      </c>
      <c r="CI331">
        <f t="shared" si="168"/>
        <v>0.51048758102664171</v>
      </c>
      <c r="CJ331">
        <f t="shared" si="169"/>
        <v>2.2208197066821156</v>
      </c>
      <c r="CK331">
        <f t="shared" si="170"/>
        <v>0.92168150585291819</v>
      </c>
      <c r="CL331">
        <f t="shared" si="171"/>
        <v>0.32159512517229</v>
      </c>
      <c r="CM331">
        <f t="shared" si="172"/>
        <v>27.693586754044016</v>
      </c>
      <c r="CN331">
        <f t="shared" si="173"/>
        <v>0.71898877334948808</v>
      </c>
      <c r="CO331">
        <f t="shared" si="174"/>
        <v>71.352220233127937</v>
      </c>
      <c r="CP331">
        <f t="shared" si="175"/>
        <v>375.51754222385983</v>
      </c>
      <c r="CQ331">
        <f t="shared" si="176"/>
        <v>6.2311248589143525E-2</v>
      </c>
      <c r="CR331">
        <f t="shared" si="177"/>
        <v>0</v>
      </c>
      <c r="CS331">
        <f t="shared" si="178"/>
        <v>1575.1474375832397</v>
      </c>
      <c r="CT331">
        <f t="shared" si="179"/>
        <v>0</v>
      </c>
      <c r="CU331" t="e">
        <f t="shared" si="180"/>
        <v>#DIV/0!</v>
      </c>
      <c r="CV331" t="e">
        <f t="shared" si="181"/>
        <v>#DIV/0!</v>
      </c>
    </row>
    <row r="332" spans="1:100" x14ac:dyDescent="0.3">
      <c r="A332" s="4" t="str">
        <f>VLOOKUP(B332,ListCodeMtrx!A$1:B$91,2,TRUE)</f>
        <v>M53</v>
      </c>
      <c r="B332">
        <v>53</v>
      </c>
      <c r="C332" s="10">
        <v>28</v>
      </c>
      <c r="D332" s="10">
        <v>2</v>
      </c>
      <c r="E332" s="10">
        <v>5</v>
      </c>
      <c r="F332" s="1">
        <v>72</v>
      </c>
      <c r="G332" s="3">
        <v>41316</v>
      </c>
      <c r="H332" s="11">
        <v>2</v>
      </c>
      <c r="I332" s="11">
        <v>159.5650300336209</v>
      </c>
      <c r="J332" s="11">
        <v>2.5666257867086197</v>
      </c>
      <c r="K332" s="11">
        <v>158.74055025265577</v>
      </c>
      <c r="L332" s="11">
        <v>245.65477404499649</v>
      </c>
      <c r="M332" s="1">
        <v>40.4</v>
      </c>
      <c r="N332" s="8">
        <v>20</v>
      </c>
      <c r="O332" s="8" t="s">
        <v>206</v>
      </c>
      <c r="P332" s="12">
        <v>0.15763888888888888</v>
      </c>
      <c r="Q332" s="12">
        <f t="shared" si="139"/>
        <v>0.4455324074074074</v>
      </c>
      <c r="R332" s="8">
        <v>5147</v>
      </c>
      <c r="S332" s="8">
        <v>0</v>
      </c>
      <c r="T332" s="13">
        <v>50</v>
      </c>
      <c r="U332" s="14">
        <f t="shared" si="141"/>
        <v>-0.46593874182696426</v>
      </c>
      <c r="V332" s="14">
        <f t="shared" si="142"/>
        <v>0.48800127494943318</v>
      </c>
      <c r="W332" s="14">
        <f t="shared" si="143"/>
        <v>50.433941613462927</v>
      </c>
      <c r="X332" s="15">
        <v>25.484975814819336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t="e">
        <f t="shared" si="144"/>
        <v>#DIV/0!</v>
      </c>
      <c r="AG332" t="e">
        <f t="shared" si="145"/>
        <v>#DIV/0!</v>
      </c>
      <c r="AH332" t="e">
        <f t="shared" si="146"/>
        <v>#DIV/0!</v>
      </c>
      <c r="AI332" s="8">
        <v>-1</v>
      </c>
      <c r="AJ332" s="8">
        <v>0.87</v>
      </c>
      <c r="AK332" s="8">
        <v>0.92</v>
      </c>
      <c r="AL332" s="8">
        <v>9.9839849472045898</v>
      </c>
      <c r="AM332">
        <f t="shared" si="147"/>
        <v>0.87499199247360226</v>
      </c>
      <c r="AN332">
        <f t="shared" si="148"/>
        <v>3.3865160336587742E-4</v>
      </c>
      <c r="AO332" t="e">
        <f t="shared" si="149"/>
        <v>#DIV/0!</v>
      </c>
      <c r="AP332" t="e">
        <f t="shared" si="150"/>
        <v>#DIV/0!</v>
      </c>
      <c r="AQ332" t="e">
        <f t="shared" si="151"/>
        <v>#DIV/0!</v>
      </c>
      <c r="AR332" s="8">
        <v>1801.31494140625</v>
      </c>
      <c r="AS332" s="8">
        <v>0.5</v>
      </c>
      <c r="AT332" t="e">
        <f t="shared" si="152"/>
        <v>#DIV/0!</v>
      </c>
      <c r="AU332">
        <f t="shared" si="153"/>
        <v>4.562049673412818</v>
      </c>
      <c r="AV332">
        <f t="shared" si="154"/>
        <v>0.96923554983181859</v>
      </c>
      <c r="AW332">
        <f t="shared" si="155"/>
        <v>25.484975814819336</v>
      </c>
      <c r="AX332" s="8">
        <v>2</v>
      </c>
      <c r="AY332">
        <f t="shared" si="156"/>
        <v>4.644859790802002</v>
      </c>
      <c r="AZ332" s="8">
        <v>1</v>
      </c>
      <c r="BA332">
        <f t="shared" si="157"/>
        <v>9.2897195816040039</v>
      </c>
      <c r="BB332" s="8">
        <v>24.941186904907227</v>
      </c>
      <c r="BC332" s="8">
        <v>25.484975814819336</v>
      </c>
      <c r="BD332" s="8">
        <v>25.014867782592773</v>
      </c>
      <c r="BE332" s="8">
        <v>49.482883453369141</v>
      </c>
      <c r="BF332" s="8">
        <v>49.619495391845703</v>
      </c>
      <c r="BG332" s="8">
        <v>20.199283599853516</v>
      </c>
      <c r="BH332" s="8">
        <v>22.741554260253906</v>
      </c>
      <c r="BI332" s="8">
        <v>64.573333740234375</v>
      </c>
      <c r="BJ332" s="8">
        <v>72.700508117675781</v>
      </c>
      <c r="BK332" s="8">
        <v>350.73382568359375</v>
      </c>
      <c r="BL332" s="8">
        <v>1802.328125</v>
      </c>
      <c r="BM332" s="8">
        <v>0.23466208577156067</v>
      </c>
      <c r="BN332" s="8">
        <v>101.29248046875</v>
      </c>
      <c r="BO332" s="8">
        <v>0.46470832824707031</v>
      </c>
      <c r="BP332" s="8">
        <v>0.1881265789270401</v>
      </c>
      <c r="BQ332" s="8">
        <v>0.75</v>
      </c>
      <c r="BR332" s="8">
        <v>-1.355140209197998</v>
      </c>
      <c r="BS332" s="8">
        <v>7.355140209197998</v>
      </c>
      <c r="BT332" s="8">
        <v>1</v>
      </c>
      <c r="BU332" s="8">
        <v>0</v>
      </c>
      <c r="BV332" s="8">
        <v>0.15999999642372131</v>
      </c>
      <c r="BW332" s="8">
        <v>111115</v>
      </c>
      <c r="BX332">
        <f t="shared" si="158"/>
        <v>1.7536691284179686</v>
      </c>
      <c r="BY332">
        <f t="shared" si="159"/>
        <v>4.562049673412818E-3</v>
      </c>
      <c r="BZ332">
        <f t="shared" si="160"/>
        <v>298.63497581481931</v>
      </c>
      <c r="CA332">
        <f t="shared" si="161"/>
        <v>298.0911869049072</v>
      </c>
      <c r="CB332">
        <f t="shared" si="162"/>
        <v>288.37249355437234</v>
      </c>
      <c r="CC332">
        <f t="shared" si="140"/>
        <v>0.32356079542463212</v>
      </c>
      <c r="CD332">
        <f t="shared" si="163"/>
        <v>3.2727839905676057</v>
      </c>
      <c r="CE332">
        <f t="shared" si="164"/>
        <v>32.310236410661304</v>
      </c>
      <c r="CF332">
        <f t="shared" si="165"/>
        <v>9.5686821504073976</v>
      </c>
      <c r="CG332">
        <f t="shared" si="166"/>
        <v>25.213081359863281</v>
      </c>
      <c r="CH332">
        <f t="shared" si="167"/>
        <v>3.2202962307049101</v>
      </c>
      <c r="CI332">
        <f t="shared" si="168"/>
        <v>0.46364536953486435</v>
      </c>
      <c r="CJ332">
        <f t="shared" si="169"/>
        <v>2.3035484407357871</v>
      </c>
      <c r="CK332">
        <f t="shared" si="170"/>
        <v>0.91674778996912298</v>
      </c>
      <c r="CL332">
        <f t="shared" si="171"/>
        <v>0.29187239219796846</v>
      </c>
      <c r="CM332">
        <f t="shared" si="172"/>
        <v>5.1085790458437712</v>
      </c>
      <c r="CN332">
        <f t="shared" si="173"/>
        <v>1.0164138352312035</v>
      </c>
      <c r="CO332">
        <f t="shared" si="174"/>
        <v>71.066636891916744</v>
      </c>
      <c r="CP332">
        <f t="shared" si="175"/>
        <v>49.687206510135219</v>
      </c>
      <c r="CQ332">
        <f t="shared" si="176"/>
        <v>-6.6642304337514056E-3</v>
      </c>
      <c r="CR332">
        <f t="shared" si="177"/>
        <v>0</v>
      </c>
      <c r="CS332">
        <f t="shared" si="178"/>
        <v>1577.0226771849616</v>
      </c>
      <c r="CT332">
        <f t="shared" si="179"/>
        <v>0</v>
      </c>
      <c r="CU332" t="e">
        <f t="shared" si="180"/>
        <v>#DIV/0!</v>
      </c>
      <c r="CV332" t="e">
        <f t="shared" si="181"/>
        <v>#DIV/0!</v>
      </c>
    </row>
    <row r="333" spans="1:100" x14ac:dyDescent="0.3">
      <c r="A333" s="4" t="str">
        <f>VLOOKUP(B333,ListCodeMtrx!A$1:B$91,2,TRUE)</f>
        <v>M53</v>
      </c>
      <c r="B333">
        <v>53</v>
      </c>
      <c r="C333" s="10">
        <v>28</v>
      </c>
      <c r="D333" s="10">
        <v>2</v>
      </c>
      <c r="E333" s="10">
        <v>5</v>
      </c>
      <c r="F333" s="1">
        <v>72</v>
      </c>
      <c r="G333" s="3">
        <v>41316</v>
      </c>
      <c r="H333" s="11">
        <v>2</v>
      </c>
      <c r="I333" s="11">
        <v>159.5650300336209</v>
      </c>
      <c r="J333" s="11">
        <v>2.5666257867086197</v>
      </c>
      <c r="K333" s="11">
        <v>158.74055025265577</v>
      </c>
      <c r="L333" s="11">
        <v>245.65477404499649</v>
      </c>
      <c r="M333" s="1">
        <v>40.4</v>
      </c>
      <c r="N333" s="8">
        <v>21</v>
      </c>
      <c r="O333" s="8" t="s">
        <v>516</v>
      </c>
      <c r="P333" s="12">
        <v>0.15763888888888888</v>
      </c>
      <c r="Q333" s="12">
        <f t="shared" si="139"/>
        <v>0.44746527777777778</v>
      </c>
      <c r="R333" s="8">
        <v>5314.5</v>
      </c>
      <c r="S333" s="8">
        <v>0</v>
      </c>
      <c r="T333" s="13">
        <v>150</v>
      </c>
      <c r="U333" s="14">
        <f t="shared" si="141"/>
        <v>11.102000333616751</v>
      </c>
      <c r="V333" s="14">
        <f t="shared" si="142"/>
        <v>0.51152818222991736</v>
      </c>
      <c r="W333" s="14">
        <f t="shared" si="143"/>
        <v>105.45055640386461</v>
      </c>
      <c r="X333" s="15">
        <v>25.449457168579102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t="e">
        <f t="shared" si="144"/>
        <v>#DIV/0!</v>
      </c>
      <c r="AG333" t="e">
        <f t="shared" si="145"/>
        <v>#DIV/0!</v>
      </c>
      <c r="AH333" t="e">
        <f t="shared" si="146"/>
        <v>#DIV/0!</v>
      </c>
      <c r="AI333" s="8">
        <v>-1</v>
      </c>
      <c r="AJ333" s="8">
        <v>0.87</v>
      </c>
      <c r="AK333" s="8">
        <v>0.92</v>
      </c>
      <c r="AL333" s="8">
        <v>10.012383460998535</v>
      </c>
      <c r="AM333">
        <f t="shared" si="147"/>
        <v>0.87500619173049932</v>
      </c>
      <c r="AN333">
        <f t="shared" si="148"/>
        <v>7.6945769057701428E-3</v>
      </c>
      <c r="AO333" t="e">
        <f t="shared" si="149"/>
        <v>#DIV/0!</v>
      </c>
      <c r="AP333" t="e">
        <f t="shared" si="150"/>
        <v>#DIV/0!</v>
      </c>
      <c r="AQ333" t="e">
        <f t="shared" si="151"/>
        <v>#DIV/0!</v>
      </c>
      <c r="AR333" s="8">
        <v>1801.31494140625</v>
      </c>
      <c r="AS333" s="8">
        <v>0.5</v>
      </c>
      <c r="AT333" t="e">
        <f t="shared" si="152"/>
        <v>#DIV/0!</v>
      </c>
      <c r="AU333">
        <f t="shared" si="153"/>
        <v>4.7112085838528319</v>
      </c>
      <c r="AV333">
        <f t="shared" si="154"/>
        <v>0.95722569021873882</v>
      </c>
      <c r="AW333">
        <f t="shared" si="155"/>
        <v>25.449457168579102</v>
      </c>
      <c r="AX333" s="8">
        <v>2</v>
      </c>
      <c r="AY333">
        <f t="shared" si="156"/>
        <v>4.644859790802002</v>
      </c>
      <c r="AZ333" s="8">
        <v>1</v>
      </c>
      <c r="BA333">
        <f t="shared" si="157"/>
        <v>9.2897195816040039</v>
      </c>
      <c r="BB333" s="8">
        <v>24.868556976318359</v>
      </c>
      <c r="BC333" s="8">
        <v>25.449457168579102</v>
      </c>
      <c r="BD333" s="8">
        <v>25.002561569213867</v>
      </c>
      <c r="BE333" s="8">
        <v>150.45321655273437</v>
      </c>
      <c r="BF333" s="8">
        <v>143.73616027832031</v>
      </c>
      <c r="BG333" s="8">
        <v>20.165987014770508</v>
      </c>
      <c r="BH333" s="8">
        <v>22.791316986083984</v>
      </c>
      <c r="BI333" s="8">
        <v>64.748817443847656</v>
      </c>
      <c r="BJ333" s="8">
        <v>73.178215026855469</v>
      </c>
      <c r="BK333" s="8">
        <v>350.72421264648437</v>
      </c>
      <c r="BL333" s="8">
        <v>1797.468505859375</v>
      </c>
      <c r="BM333" s="8">
        <v>0.20836485922336578</v>
      </c>
      <c r="BN333" s="8">
        <v>101.29557037353516</v>
      </c>
      <c r="BO333" s="8">
        <v>1.0248889923095703</v>
      </c>
      <c r="BP333" s="8">
        <v>0.19194890558719635</v>
      </c>
      <c r="BQ333" s="8">
        <v>0.25</v>
      </c>
      <c r="BR333" s="8">
        <v>-1.355140209197998</v>
      </c>
      <c r="BS333" s="8">
        <v>7.355140209197998</v>
      </c>
      <c r="BT333" s="8">
        <v>1</v>
      </c>
      <c r="BU333" s="8">
        <v>0</v>
      </c>
      <c r="BV333" s="8">
        <v>0.15999999642372131</v>
      </c>
      <c r="BW333" s="8">
        <v>111115</v>
      </c>
      <c r="BX333">
        <f t="shared" si="158"/>
        <v>1.7536210632324218</v>
      </c>
      <c r="BY333">
        <f t="shared" si="159"/>
        <v>4.7112085838528321E-3</v>
      </c>
      <c r="BZ333">
        <f t="shared" si="160"/>
        <v>298.59945716857908</v>
      </c>
      <c r="CA333">
        <f t="shared" si="161"/>
        <v>298.01855697631834</v>
      </c>
      <c r="CB333">
        <f t="shared" si="162"/>
        <v>287.59495450925169</v>
      </c>
      <c r="CC333">
        <f t="shared" si="140"/>
        <v>0.29248689320760324</v>
      </c>
      <c r="CD333">
        <f t="shared" si="163"/>
        <v>3.2658851438881564</v>
      </c>
      <c r="CE333">
        <f t="shared" si="164"/>
        <v>32.241144719803202</v>
      </c>
      <c r="CF333">
        <f t="shared" si="165"/>
        <v>9.4498277337192178</v>
      </c>
      <c r="CG333">
        <f t="shared" si="166"/>
        <v>25.15900707244873</v>
      </c>
      <c r="CH333">
        <f t="shared" si="167"/>
        <v>3.2099456256484071</v>
      </c>
      <c r="CI333">
        <f t="shared" si="168"/>
        <v>0.4848314710029083</v>
      </c>
      <c r="CJ333">
        <f t="shared" si="169"/>
        <v>2.3086594536694176</v>
      </c>
      <c r="CK333">
        <f t="shared" si="170"/>
        <v>0.90128617197898953</v>
      </c>
      <c r="CL333">
        <f t="shared" si="171"/>
        <v>0.3053102067099247</v>
      </c>
      <c r="CM333">
        <f t="shared" si="172"/>
        <v>10.681674257136107</v>
      </c>
      <c r="CN333">
        <f t="shared" si="173"/>
        <v>0.7336397201628162</v>
      </c>
      <c r="CO333">
        <f t="shared" si="174"/>
        <v>71.433810438732422</v>
      </c>
      <c r="CP333">
        <f t="shared" si="175"/>
        <v>142.12279613759188</v>
      </c>
      <c r="CQ333">
        <f t="shared" si="176"/>
        <v>5.58009136377072E-2</v>
      </c>
      <c r="CR333">
        <f t="shared" si="177"/>
        <v>0</v>
      </c>
      <c r="CS333">
        <f t="shared" si="178"/>
        <v>1572.7960720675223</v>
      </c>
      <c r="CT333">
        <f t="shared" si="179"/>
        <v>0</v>
      </c>
      <c r="CU333" t="e">
        <f t="shared" si="180"/>
        <v>#DIV/0!</v>
      </c>
      <c r="CV333" t="e">
        <f t="shared" si="181"/>
        <v>#DIV/0!</v>
      </c>
    </row>
    <row r="334" spans="1:100" hidden="1" x14ac:dyDescent="0.3">
      <c r="A334" s="4" t="str">
        <f>VLOOKUP(B334,ListCodeMtrx!A$1:B$91,2,TRUE)</f>
        <v>M53</v>
      </c>
      <c r="B334">
        <v>53</v>
      </c>
      <c r="C334" s="10">
        <v>28</v>
      </c>
      <c r="D334" s="10">
        <v>2</v>
      </c>
      <c r="E334" s="10">
        <v>5</v>
      </c>
      <c r="F334" s="1">
        <v>72</v>
      </c>
      <c r="G334" s="3">
        <v>41316</v>
      </c>
      <c r="H334" s="11">
        <v>2</v>
      </c>
      <c r="I334" s="11">
        <v>159.5650300336209</v>
      </c>
      <c r="J334" s="11">
        <v>2.5666257867086197</v>
      </c>
      <c r="K334" s="11">
        <v>158.74055025265577</v>
      </c>
      <c r="L334" s="11">
        <v>245.65477404499649</v>
      </c>
      <c r="M334" s="1">
        <v>40.4</v>
      </c>
      <c r="N334" s="8">
        <v>22</v>
      </c>
      <c r="O334" s="8" t="s">
        <v>517</v>
      </c>
      <c r="P334" s="12">
        <v>0.15763888888888888</v>
      </c>
      <c r="Q334" s="12">
        <f t="shared" si="139"/>
        <v>0.44988425925925923</v>
      </c>
      <c r="R334" s="8">
        <v>5523</v>
      </c>
      <c r="S334" s="8">
        <v>0</v>
      </c>
      <c r="T334" s="13" t="s">
        <v>192</v>
      </c>
      <c r="U334" s="14">
        <f t="shared" si="141"/>
        <v>33.467289522618685</v>
      </c>
      <c r="V334" s="14">
        <f t="shared" si="142"/>
        <v>0.51813151157048098</v>
      </c>
      <c r="W334" s="14">
        <f t="shared" si="143"/>
        <v>266.8301544129065</v>
      </c>
      <c r="X334" s="15">
        <v>24.764713287353516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t="e">
        <f t="shared" si="144"/>
        <v>#DIV/0!</v>
      </c>
      <c r="AG334" t="e">
        <f t="shared" si="145"/>
        <v>#DIV/0!</v>
      </c>
      <c r="AH334" t="e">
        <f t="shared" si="146"/>
        <v>#DIV/0!</v>
      </c>
      <c r="AI334" s="8">
        <v>-1</v>
      </c>
      <c r="AJ334" s="8">
        <v>0.87</v>
      </c>
      <c r="AK334" s="8">
        <v>0.92</v>
      </c>
      <c r="AL334" s="8">
        <v>10.012383460998535</v>
      </c>
      <c r="AM334">
        <f t="shared" si="147"/>
        <v>0.87500619173049932</v>
      </c>
      <c r="AN334">
        <f t="shared" si="148"/>
        <v>2.1859239139249219E-2</v>
      </c>
      <c r="AO334" t="e">
        <f t="shared" si="149"/>
        <v>#DIV/0!</v>
      </c>
      <c r="AP334" t="e">
        <f t="shared" si="150"/>
        <v>#DIV/0!</v>
      </c>
      <c r="AQ334" t="e">
        <f t="shared" si="151"/>
        <v>#DIV/0!</v>
      </c>
      <c r="AR334" s="8">
        <v>1801.31494140625</v>
      </c>
      <c r="AS334" s="8">
        <v>0.5</v>
      </c>
      <c r="AT334" t="e">
        <f t="shared" si="152"/>
        <v>#DIV/0!</v>
      </c>
      <c r="AU334">
        <f t="shared" si="153"/>
        <v>4.5469070134355469</v>
      </c>
      <c r="AV334">
        <f t="shared" si="154"/>
        <v>0.91369476889676982</v>
      </c>
      <c r="AW334">
        <f t="shared" si="155"/>
        <v>24.764713287353516</v>
      </c>
      <c r="AX334" s="8">
        <v>2</v>
      </c>
      <c r="AY334">
        <f t="shared" si="156"/>
        <v>4.644859790802002</v>
      </c>
      <c r="AZ334" s="8">
        <v>1</v>
      </c>
      <c r="BA334">
        <f t="shared" si="157"/>
        <v>9.2897195816040039</v>
      </c>
      <c r="BB334" s="8">
        <v>24.611623764038086</v>
      </c>
      <c r="BC334" s="8">
        <v>24.764713287353516</v>
      </c>
      <c r="BD334" s="8">
        <v>25.006036758422852</v>
      </c>
      <c r="BE334" s="8">
        <v>399.93838500976563</v>
      </c>
      <c r="BF334" s="8">
        <v>379.87033081054687</v>
      </c>
      <c r="BG334" s="8">
        <v>19.396486282348633</v>
      </c>
      <c r="BH334" s="8">
        <v>21.932287216186523</v>
      </c>
      <c r="BI334" s="8">
        <v>63.241588592529297</v>
      </c>
      <c r="BJ334" s="8">
        <v>71.509483337402344</v>
      </c>
      <c r="BK334" s="8">
        <v>350.75173950195313</v>
      </c>
      <c r="BL334" s="8">
        <v>1802.025634765625</v>
      </c>
      <c r="BM334" s="8">
        <v>0.28726410865783691</v>
      </c>
      <c r="BN334" s="8">
        <v>101.29595947265625</v>
      </c>
      <c r="BO334" s="8">
        <v>1.9027576446533203</v>
      </c>
      <c r="BP334" s="8">
        <v>0.19727040827274323</v>
      </c>
      <c r="BQ334" s="8">
        <v>0.25</v>
      </c>
      <c r="BR334" s="8">
        <v>-1.355140209197998</v>
      </c>
      <c r="BS334" s="8">
        <v>7.355140209197998</v>
      </c>
      <c r="BT334" s="8">
        <v>1</v>
      </c>
      <c r="BU334" s="8">
        <v>0</v>
      </c>
      <c r="BV334" s="8">
        <v>0.15999999642372131</v>
      </c>
      <c r="BW334" s="8">
        <v>111115</v>
      </c>
      <c r="BX334">
        <f t="shared" si="158"/>
        <v>1.7537586975097654</v>
      </c>
      <c r="BY334">
        <f t="shared" si="159"/>
        <v>4.5469070134355472E-3</v>
      </c>
      <c r="BZ334">
        <f t="shared" si="160"/>
        <v>297.91471328735349</v>
      </c>
      <c r="CA334">
        <f t="shared" si="161"/>
        <v>297.76162376403806</v>
      </c>
      <c r="CB334">
        <f t="shared" si="162"/>
        <v>288.32409511795413</v>
      </c>
      <c r="CC334">
        <f t="shared" si="140"/>
        <v>0.34405795682498946</v>
      </c>
      <c r="CD334">
        <f t="shared" si="163"/>
        <v>3.1353468458902567</v>
      </c>
      <c r="CE334">
        <f t="shared" si="164"/>
        <v>30.952338693594285</v>
      </c>
      <c r="CF334">
        <f t="shared" si="165"/>
        <v>9.0200514774077618</v>
      </c>
      <c r="CG334">
        <f t="shared" si="166"/>
        <v>24.688168525695801</v>
      </c>
      <c r="CH334">
        <f t="shared" si="167"/>
        <v>3.1210418532788178</v>
      </c>
      <c r="CI334">
        <f t="shared" si="168"/>
        <v>0.49075953571848835</v>
      </c>
      <c r="CJ334">
        <f t="shared" si="169"/>
        <v>2.2216520769934869</v>
      </c>
      <c r="CK334">
        <f t="shared" si="170"/>
        <v>0.8993897762853309</v>
      </c>
      <c r="CL334">
        <f t="shared" si="171"/>
        <v>0.30907181961258251</v>
      </c>
      <c r="CM334">
        <f t="shared" si="172"/>
        <v>27.028816507492387</v>
      </c>
      <c r="CN334">
        <f t="shared" si="173"/>
        <v>0.70242430843061276</v>
      </c>
      <c r="CO334">
        <f t="shared" si="174"/>
        <v>71.648071962062915</v>
      </c>
      <c r="CP334">
        <f t="shared" si="175"/>
        <v>375.00679962872255</v>
      </c>
      <c r="CQ334">
        <f t="shared" si="176"/>
        <v>6.3941954398314876E-2</v>
      </c>
      <c r="CR334">
        <f t="shared" si="177"/>
        <v>0</v>
      </c>
      <c r="CS334">
        <f t="shared" si="178"/>
        <v>1576.7835880770051</v>
      </c>
      <c r="CT334">
        <f t="shared" si="179"/>
        <v>0</v>
      </c>
      <c r="CU334" t="e">
        <f t="shared" si="180"/>
        <v>#DIV/0!</v>
      </c>
      <c r="CV334" t="e">
        <f t="shared" si="181"/>
        <v>#DIV/0!</v>
      </c>
    </row>
    <row r="335" spans="1:100" x14ac:dyDescent="0.3">
      <c r="A335" s="4" t="str">
        <f>VLOOKUP(B335,ListCodeMtrx!A$1:B$91,2,TRUE)</f>
        <v>M53</v>
      </c>
      <c r="B335">
        <v>53</v>
      </c>
      <c r="C335" s="10">
        <v>28</v>
      </c>
      <c r="D335" s="10">
        <v>2</v>
      </c>
      <c r="E335" s="10">
        <v>5</v>
      </c>
      <c r="F335" s="1">
        <v>72</v>
      </c>
      <c r="G335" s="3">
        <v>41316</v>
      </c>
      <c r="H335" s="11">
        <v>2</v>
      </c>
      <c r="I335" s="11">
        <v>159.5650300336209</v>
      </c>
      <c r="J335" s="11">
        <v>2.5666257867086197</v>
      </c>
      <c r="K335" s="11">
        <v>158.74055025265577</v>
      </c>
      <c r="L335" s="11">
        <v>245.65477404499649</v>
      </c>
      <c r="M335" s="1">
        <v>40.4</v>
      </c>
      <c r="N335" s="8">
        <v>23</v>
      </c>
      <c r="O335" s="8" t="s">
        <v>518</v>
      </c>
      <c r="P335" s="12">
        <v>0.15763888888888888</v>
      </c>
      <c r="Q335" s="12">
        <f t="shared" si="139"/>
        <v>0.45230324074074069</v>
      </c>
      <c r="R335" s="8">
        <v>5732</v>
      </c>
      <c r="S335" s="8">
        <v>0</v>
      </c>
      <c r="T335" s="13">
        <v>800</v>
      </c>
      <c r="U335" s="14">
        <f t="shared" si="141"/>
        <v>48.702458355689998</v>
      </c>
      <c r="V335" s="14">
        <f t="shared" si="142"/>
        <v>0.50951231677375275</v>
      </c>
      <c r="W335" s="14">
        <f t="shared" si="143"/>
        <v>600.70390549746571</v>
      </c>
      <c r="X335" s="15">
        <v>24.656036376953125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t="e">
        <f t="shared" si="144"/>
        <v>#DIV/0!</v>
      </c>
      <c r="AG335" t="e">
        <f t="shared" si="145"/>
        <v>#DIV/0!</v>
      </c>
      <c r="AH335" t="e">
        <f t="shared" si="146"/>
        <v>#DIV/0!</v>
      </c>
      <c r="AI335" s="8">
        <v>-1</v>
      </c>
      <c r="AJ335" s="8">
        <v>0.87</v>
      </c>
      <c r="AK335" s="8">
        <v>0.92</v>
      </c>
      <c r="AL335" s="8">
        <v>10.012383460998535</v>
      </c>
      <c r="AM335">
        <f t="shared" si="147"/>
        <v>0.87500619173049932</v>
      </c>
      <c r="AN335">
        <f t="shared" si="148"/>
        <v>3.152485430211182E-2</v>
      </c>
      <c r="AO335" t="e">
        <f t="shared" si="149"/>
        <v>#DIV/0!</v>
      </c>
      <c r="AP335" t="e">
        <f t="shared" si="150"/>
        <v>#DIV/0!</v>
      </c>
      <c r="AQ335" t="e">
        <f t="shared" si="151"/>
        <v>#DIV/0!</v>
      </c>
      <c r="AR335" s="8">
        <v>1801.31494140625</v>
      </c>
      <c r="AS335" s="8">
        <v>0.5</v>
      </c>
      <c r="AT335" t="e">
        <f t="shared" si="152"/>
        <v>#DIV/0!</v>
      </c>
      <c r="AU335">
        <f t="shared" si="153"/>
        <v>4.5373895743044548</v>
      </c>
      <c r="AV335">
        <f t="shared" si="154"/>
        <v>0.92660441259769355</v>
      </c>
      <c r="AW335">
        <f t="shared" si="155"/>
        <v>24.656036376953125</v>
      </c>
      <c r="AX335" s="8">
        <v>2</v>
      </c>
      <c r="AY335">
        <f t="shared" si="156"/>
        <v>4.644859790802002</v>
      </c>
      <c r="AZ335" s="8">
        <v>1</v>
      </c>
      <c r="BA335">
        <f t="shared" si="157"/>
        <v>9.2897195816040039</v>
      </c>
      <c r="BB335" s="8">
        <v>24.617652893066406</v>
      </c>
      <c r="BC335" s="8">
        <v>24.656036376953125</v>
      </c>
      <c r="BD335" s="8">
        <v>25.010908126831055</v>
      </c>
      <c r="BE335" s="8">
        <v>800.8212890625</v>
      </c>
      <c r="BF335" s="8">
        <v>771.05633544921875</v>
      </c>
      <c r="BG335" s="8">
        <v>19.074068069458008</v>
      </c>
      <c r="BH335" s="8">
        <v>21.605382919311523</v>
      </c>
      <c r="BI335" s="8">
        <v>62.165420532226563</v>
      </c>
      <c r="BJ335" s="8">
        <v>70.415382385253906</v>
      </c>
      <c r="BK335" s="8">
        <v>350.75506591796875</v>
      </c>
      <c r="BL335" s="8">
        <v>1801.829345703125</v>
      </c>
      <c r="BM335" s="8">
        <v>0.32367724180221558</v>
      </c>
      <c r="BN335" s="8">
        <v>101.29186248779297</v>
      </c>
      <c r="BO335" s="8">
        <v>2.7288684844970703</v>
      </c>
      <c r="BP335" s="8">
        <v>0.17814351618289948</v>
      </c>
      <c r="BQ335" s="8">
        <v>0.25</v>
      </c>
      <c r="BR335" s="8">
        <v>-1.355140209197998</v>
      </c>
      <c r="BS335" s="8">
        <v>7.355140209197998</v>
      </c>
      <c r="BT335" s="8">
        <v>1</v>
      </c>
      <c r="BU335" s="8">
        <v>0</v>
      </c>
      <c r="BV335" s="8">
        <v>0.15999999642372131</v>
      </c>
      <c r="BW335" s="8">
        <v>111115</v>
      </c>
      <c r="BX335">
        <f t="shared" si="158"/>
        <v>1.7537753295898437</v>
      </c>
      <c r="BY335">
        <f t="shared" si="159"/>
        <v>4.5373895743044549E-3</v>
      </c>
      <c r="BZ335">
        <f t="shared" si="160"/>
        <v>297.8060363769531</v>
      </c>
      <c r="CA335">
        <f t="shared" si="161"/>
        <v>297.76765289306638</v>
      </c>
      <c r="CB335">
        <f t="shared" si="162"/>
        <v>288.29268886865611</v>
      </c>
      <c r="CC335">
        <f t="shared" si="140"/>
        <v>0.35084957914133891</v>
      </c>
      <c r="CD335">
        <f t="shared" si="163"/>
        <v>3.1150538882567074</v>
      </c>
      <c r="CE335">
        <f t="shared" si="164"/>
        <v>30.753249192472033</v>
      </c>
      <c r="CF335">
        <f t="shared" si="165"/>
        <v>9.1478662731605098</v>
      </c>
      <c r="CG335">
        <f t="shared" si="166"/>
        <v>24.636844635009766</v>
      </c>
      <c r="CH335">
        <f t="shared" si="167"/>
        <v>3.1114822158754003</v>
      </c>
      <c r="CI335">
        <f t="shared" si="168"/>
        <v>0.48302015864989684</v>
      </c>
      <c r="CJ335">
        <f t="shared" si="169"/>
        <v>2.1884494756590138</v>
      </c>
      <c r="CK335">
        <f t="shared" si="170"/>
        <v>0.92303274021638648</v>
      </c>
      <c r="CL335">
        <f t="shared" si="171"/>
        <v>0.30416098953342363</v>
      </c>
      <c r="CM335">
        <f t="shared" si="172"/>
        <v>60.846417391529485</v>
      </c>
      <c r="CN335">
        <f t="shared" si="173"/>
        <v>0.77906616920214344</v>
      </c>
      <c r="CO335">
        <f t="shared" si="174"/>
        <v>71.042546038756086</v>
      </c>
      <c r="CP335">
        <f t="shared" si="175"/>
        <v>763.97880009385881</v>
      </c>
      <c r="CQ335">
        <f t="shared" si="176"/>
        <v>4.5288516376496772E-2</v>
      </c>
      <c r="CR335">
        <f t="shared" si="177"/>
        <v>0</v>
      </c>
      <c r="CS335">
        <f t="shared" si="178"/>
        <v>1576.6118339319487</v>
      </c>
      <c r="CT335">
        <f t="shared" si="179"/>
        <v>0</v>
      </c>
      <c r="CU335" t="e">
        <f t="shared" si="180"/>
        <v>#DIV/0!</v>
      </c>
      <c r="CV335" t="e">
        <f t="shared" si="181"/>
        <v>#DIV/0!</v>
      </c>
    </row>
    <row r="336" spans="1:100" x14ac:dyDescent="0.3">
      <c r="A336" s="4" t="str">
        <f>VLOOKUP(B336,ListCodeMtrx!A$1:B$91,2,TRUE)</f>
        <v>M53</v>
      </c>
      <c r="B336" s="5">
        <v>53</v>
      </c>
      <c r="C336" s="10">
        <v>28</v>
      </c>
      <c r="D336" s="10">
        <v>2</v>
      </c>
      <c r="E336" s="10">
        <v>5</v>
      </c>
      <c r="F336" s="1">
        <v>72</v>
      </c>
      <c r="G336" s="17">
        <v>41316</v>
      </c>
      <c r="H336" s="11">
        <v>2</v>
      </c>
      <c r="I336" s="11">
        <v>159.5650300336209</v>
      </c>
      <c r="J336" s="11">
        <v>2.5666257867086197</v>
      </c>
      <c r="K336" s="11">
        <v>158.74055025265577</v>
      </c>
      <c r="L336" s="11">
        <v>245.65477404499649</v>
      </c>
      <c r="M336" s="1">
        <v>40.4</v>
      </c>
      <c r="N336" s="19">
        <v>24</v>
      </c>
      <c r="O336" s="19" t="s">
        <v>519</v>
      </c>
      <c r="P336" s="12">
        <v>0.15763888888888888</v>
      </c>
      <c r="Q336" s="12">
        <f t="shared" si="139"/>
        <v>0.45450231481481485</v>
      </c>
      <c r="R336" s="19">
        <v>5914</v>
      </c>
      <c r="S336" s="19">
        <v>0</v>
      </c>
      <c r="T336" s="21">
        <v>400</v>
      </c>
      <c r="U336" s="5">
        <f t="shared" si="141"/>
        <v>32.641370218230989</v>
      </c>
      <c r="V336" s="5">
        <f t="shared" si="142"/>
        <v>0.50278513099145938</v>
      </c>
      <c r="W336" s="5">
        <f t="shared" si="143"/>
        <v>266.36875326703114</v>
      </c>
      <c r="X336" s="5">
        <v>24.444726943969727</v>
      </c>
      <c r="Y336" s="19">
        <v>4</v>
      </c>
      <c r="Z336" s="19">
        <v>4</v>
      </c>
      <c r="AA336" s="19">
        <v>0</v>
      </c>
      <c r="AB336" s="19">
        <v>0</v>
      </c>
      <c r="AC336" s="19">
        <v>506.188232421875</v>
      </c>
      <c r="AD336" s="19">
        <v>927.427734375</v>
      </c>
      <c r="AE336" s="19">
        <v>692.549072265625</v>
      </c>
      <c r="AF336" s="5" t="e">
        <f t="shared" si="144"/>
        <v>#DIV/0!</v>
      </c>
      <c r="AG336" s="5">
        <f t="shared" si="145"/>
        <v>0.45420196780830718</v>
      </c>
      <c r="AH336" s="5">
        <f t="shared" si="146"/>
        <v>0.25325818217810941</v>
      </c>
      <c r="AI336" s="19">
        <v>-1</v>
      </c>
      <c r="AJ336" s="19">
        <v>0.87</v>
      </c>
      <c r="AK336" s="19">
        <v>0.92</v>
      </c>
      <c r="AL336" s="19">
        <v>10.040945053100586</v>
      </c>
      <c r="AM336" s="5">
        <f t="shared" si="147"/>
        <v>0.87502047252655035</v>
      </c>
      <c r="AN336" s="5">
        <f t="shared" si="148"/>
        <v>2.137287443202094E-2</v>
      </c>
      <c r="AO336" s="5">
        <f t="shared" si="149"/>
        <v>0.55758935479776539</v>
      </c>
      <c r="AP336" s="5">
        <f t="shared" si="150"/>
        <v>1.8321795628035249</v>
      </c>
      <c r="AQ336" s="5">
        <f t="shared" si="151"/>
        <v>-1</v>
      </c>
      <c r="AR336" s="19">
        <v>1798.8399658203125</v>
      </c>
      <c r="AS336" s="19">
        <v>0.5</v>
      </c>
      <c r="AT336" s="5">
        <f t="shared" si="152"/>
        <v>199.31694949476088</v>
      </c>
      <c r="AU336" s="5">
        <f t="shared" si="153"/>
        <v>4.5665952842937285</v>
      </c>
      <c r="AV336" s="5">
        <f t="shared" si="154"/>
        <v>0.94481519587235097</v>
      </c>
      <c r="AW336" s="5">
        <f t="shared" si="155"/>
        <v>24.444726943969727</v>
      </c>
      <c r="AX336" s="19">
        <v>2</v>
      </c>
      <c r="AY336" s="5">
        <f t="shared" si="156"/>
        <v>4.644859790802002</v>
      </c>
      <c r="AZ336" s="19">
        <v>1</v>
      </c>
      <c r="BA336" s="5">
        <f t="shared" si="157"/>
        <v>9.2897195816040039</v>
      </c>
      <c r="BB336" s="19">
        <v>24.493968963623047</v>
      </c>
      <c r="BC336" s="19">
        <v>24.444726943969727</v>
      </c>
      <c r="BD336" s="19">
        <v>25.00933837890625</v>
      </c>
      <c r="BE336" s="19">
        <v>399.570556640625</v>
      </c>
      <c r="BF336" s="19">
        <v>379.97030639648437</v>
      </c>
      <c r="BG336" s="19">
        <v>18.4913330078125</v>
      </c>
      <c r="BH336" s="19">
        <v>21.040256500244141</v>
      </c>
      <c r="BI336" s="19">
        <v>60.710971832275391</v>
      </c>
      <c r="BJ336" s="19">
        <v>69.079620361328125</v>
      </c>
      <c r="BK336" s="19">
        <v>350.77655029296875</v>
      </c>
      <c r="BL336" s="19">
        <v>1798.8399658203125</v>
      </c>
      <c r="BM336" s="19">
        <v>0.2255600243806839</v>
      </c>
      <c r="BN336" s="19">
        <v>101.28725433349609</v>
      </c>
      <c r="BO336" s="19">
        <v>1.7102527618408203</v>
      </c>
      <c r="BP336" s="19">
        <v>0.1954202800989151</v>
      </c>
      <c r="BQ336" s="19">
        <v>0.75</v>
      </c>
      <c r="BR336" s="19">
        <v>-1.355140209197998</v>
      </c>
      <c r="BS336" s="19">
        <v>7.355140209197998</v>
      </c>
      <c r="BT336" s="19">
        <v>1</v>
      </c>
      <c r="BU336" s="19">
        <v>0</v>
      </c>
      <c r="BV336" s="19">
        <v>0.15999999642372131</v>
      </c>
      <c r="BW336" s="19">
        <v>111115</v>
      </c>
      <c r="BX336" s="5">
        <f t="shared" si="158"/>
        <v>1.7538827514648434</v>
      </c>
      <c r="BY336" s="5">
        <f t="shared" si="159"/>
        <v>4.5665952842937289E-3</v>
      </c>
      <c r="BZ336" s="5">
        <f t="shared" si="160"/>
        <v>297.5947269439697</v>
      </c>
      <c r="CA336" s="5">
        <f t="shared" si="161"/>
        <v>297.64396896362302</v>
      </c>
      <c r="CB336" s="5">
        <f t="shared" si="162"/>
        <v>287.81438809809697</v>
      </c>
      <c r="CC336" s="5">
        <f t="shared" si="140"/>
        <v>0.34780438588403045</v>
      </c>
      <c r="CD336" s="5">
        <f t="shared" si="163"/>
        <v>3.0759250072545736</v>
      </c>
      <c r="CE336" s="5">
        <f t="shared" si="164"/>
        <v>30.368332397745263</v>
      </c>
      <c r="CF336" s="5">
        <f t="shared" si="165"/>
        <v>9.3280758975011224</v>
      </c>
      <c r="CG336" s="5">
        <f t="shared" si="166"/>
        <v>24.469347953796387</v>
      </c>
      <c r="CH336" s="5">
        <f t="shared" si="167"/>
        <v>3.0804619367916883</v>
      </c>
      <c r="CI336" s="5">
        <f t="shared" si="168"/>
        <v>0.47697019442870769</v>
      </c>
      <c r="CJ336" s="5">
        <f t="shared" si="169"/>
        <v>2.1311098113822227</v>
      </c>
      <c r="CK336" s="5">
        <f t="shared" si="170"/>
        <v>0.94935212540946567</v>
      </c>
      <c r="CL336" s="5">
        <f t="shared" si="171"/>
        <v>0.30032295976015699</v>
      </c>
      <c r="CM336" s="5">
        <f t="shared" si="172"/>
        <v>26.979759658654054</v>
      </c>
      <c r="CN336" s="5">
        <f t="shared" si="173"/>
        <v>0.70102518218643539</v>
      </c>
      <c r="CO336" s="5">
        <f t="shared" si="174"/>
        <v>70.091877293001176</v>
      </c>
      <c r="CP336" s="5">
        <f t="shared" si="175"/>
        <v>375.2267994038865</v>
      </c>
      <c r="CQ336" s="5">
        <f t="shared" si="176"/>
        <v>6.0973654324435016E-2</v>
      </c>
      <c r="CR336" s="5">
        <f t="shared" si="177"/>
        <v>0</v>
      </c>
      <c r="CS336" s="5">
        <f t="shared" si="178"/>
        <v>1574.0217968917336</v>
      </c>
      <c r="CT336" s="5">
        <f t="shared" si="179"/>
        <v>421.239501953125</v>
      </c>
      <c r="CU336" s="5">
        <f t="shared" si="180"/>
        <v>0.25325818217810941</v>
      </c>
      <c r="CV336" s="5" t="e">
        <f t="shared" si="181"/>
        <v>#DIV/0!</v>
      </c>
    </row>
    <row r="337" spans="1:100" s="5" customFormat="1" hidden="1" x14ac:dyDescent="0.3">
      <c r="A337" s="4" t="str">
        <f>VLOOKUP(B337,ListCodeMtrx!A$1:B$91,2,TRUE)</f>
        <v>M59</v>
      </c>
      <c r="B337">
        <v>59</v>
      </c>
      <c r="C337" s="10">
        <v>1</v>
      </c>
      <c r="D337" s="10">
        <v>2</v>
      </c>
      <c r="E337" s="10">
        <v>6</v>
      </c>
      <c r="F337" s="1">
        <v>72</v>
      </c>
      <c r="G337" s="3">
        <v>41316</v>
      </c>
      <c r="H337" s="11">
        <v>2</v>
      </c>
      <c r="I337" s="11">
        <v>157.30985196227329</v>
      </c>
      <c r="J337" s="11">
        <v>1.5889404091238939</v>
      </c>
      <c r="K337" s="11">
        <v>143.95987248240937</v>
      </c>
      <c r="L337" s="11">
        <v>225.41778921826742</v>
      </c>
      <c r="M337" s="1">
        <v>47.4</v>
      </c>
      <c r="N337" s="8">
        <v>25</v>
      </c>
      <c r="O337" s="8" t="s">
        <v>520</v>
      </c>
      <c r="P337" s="12">
        <v>0.15763888888888888</v>
      </c>
      <c r="Q337" s="12">
        <f t="shared" si="139"/>
        <v>0.45890046296296294</v>
      </c>
      <c r="R337" s="8">
        <v>6302</v>
      </c>
      <c r="S337" s="8">
        <v>0</v>
      </c>
      <c r="T337" s="13" t="s">
        <v>747</v>
      </c>
      <c r="U337">
        <f t="shared" si="141"/>
        <v>31.845940132431153</v>
      </c>
      <c r="V337">
        <f t="shared" si="142"/>
        <v>0.54430257695197171</v>
      </c>
      <c r="W337">
        <f t="shared" si="143"/>
        <v>277.29194642610685</v>
      </c>
      <c r="X337">
        <v>24.00379753112793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t="e">
        <f t="shared" si="144"/>
        <v>#DIV/0!</v>
      </c>
      <c r="AG337" t="e">
        <f t="shared" si="145"/>
        <v>#DIV/0!</v>
      </c>
      <c r="AH337" t="e">
        <f t="shared" si="146"/>
        <v>#DIV/0!</v>
      </c>
      <c r="AI337" s="8">
        <v>-1</v>
      </c>
      <c r="AJ337" s="8">
        <v>0.87</v>
      </c>
      <c r="AK337" s="8">
        <v>0.92</v>
      </c>
      <c r="AL337" s="8">
        <v>10.040945053100586</v>
      </c>
      <c r="AM337">
        <f t="shared" si="147"/>
        <v>0.87502047252655035</v>
      </c>
      <c r="AN337">
        <f t="shared" si="148"/>
        <v>2.0875623061330114E-2</v>
      </c>
      <c r="AO337" t="e">
        <f t="shared" si="149"/>
        <v>#DIV/0!</v>
      </c>
      <c r="AP337" t="e">
        <f t="shared" si="150"/>
        <v>#DIV/0!</v>
      </c>
      <c r="AQ337" t="e">
        <f t="shared" si="151"/>
        <v>#DIV/0!</v>
      </c>
      <c r="AR337" s="8">
        <v>1798.8399658203125</v>
      </c>
      <c r="AS337" s="8">
        <v>0.5</v>
      </c>
      <c r="AT337" t="e">
        <f t="shared" si="152"/>
        <v>#DIV/0!</v>
      </c>
      <c r="AU337">
        <f t="shared" si="153"/>
        <v>4.9871810980397155</v>
      </c>
      <c r="AV337">
        <f t="shared" si="154"/>
        <v>0.95793796652647956</v>
      </c>
      <c r="AW337">
        <f t="shared" si="155"/>
        <v>24.00379753112793</v>
      </c>
      <c r="AX337" s="8">
        <v>2</v>
      </c>
      <c r="AY337">
        <f t="shared" si="156"/>
        <v>4.644859790802002</v>
      </c>
      <c r="AZ337" s="8">
        <v>1</v>
      </c>
      <c r="BA337">
        <f t="shared" si="157"/>
        <v>9.2897195816040039</v>
      </c>
      <c r="BB337" s="8">
        <v>24.374485015869141</v>
      </c>
      <c r="BC337" s="8">
        <v>24.00379753112793</v>
      </c>
      <c r="BD337" s="8">
        <v>25.011608123779297</v>
      </c>
      <c r="BE337" s="8">
        <v>399.90493774414062</v>
      </c>
      <c r="BF337" s="8">
        <v>380.66567993164063</v>
      </c>
      <c r="BG337" s="8">
        <v>17.333520889282227</v>
      </c>
      <c r="BH337" s="8">
        <v>20.11973762512207</v>
      </c>
      <c r="BI337" s="8">
        <v>57.313907623291016</v>
      </c>
      <c r="BJ337" s="8">
        <v>66.526634216308594</v>
      </c>
      <c r="BK337" s="8">
        <v>350.78680419921875</v>
      </c>
      <c r="BL337" s="8">
        <v>1798.1422119140625</v>
      </c>
      <c r="BM337" s="8">
        <v>0.21039041876792908</v>
      </c>
      <c r="BN337" s="8">
        <v>101.27964019775391</v>
      </c>
      <c r="BO337" s="8">
        <v>1.4176197052001953</v>
      </c>
      <c r="BP337" s="8">
        <v>0.1850137859582901</v>
      </c>
      <c r="BQ337" s="8">
        <v>0.25</v>
      </c>
      <c r="BR337" s="8">
        <v>-1.355140209197998</v>
      </c>
      <c r="BS337" s="8">
        <v>7.355140209197998</v>
      </c>
      <c r="BT337" s="8">
        <v>1</v>
      </c>
      <c r="BU337" s="8">
        <v>0</v>
      </c>
      <c r="BV337" s="8">
        <v>0.15999999642372131</v>
      </c>
      <c r="BW337" s="8">
        <v>111115</v>
      </c>
      <c r="BX337">
        <f t="shared" si="158"/>
        <v>1.7539340209960936</v>
      </c>
      <c r="BY337">
        <f t="shared" si="159"/>
        <v>4.9871810980397155E-3</v>
      </c>
      <c r="BZ337">
        <f t="shared" si="160"/>
        <v>297.15379753112791</v>
      </c>
      <c r="CA337">
        <f t="shared" si="161"/>
        <v>297.52448501586912</v>
      </c>
      <c r="CB337">
        <f t="shared" si="162"/>
        <v>287.70274747559233</v>
      </c>
      <c r="CC337">
        <f t="shared" si="140"/>
        <v>0.28780825794825693</v>
      </c>
      <c r="CD337">
        <f t="shared" si="163"/>
        <v>2.9956577540720546</v>
      </c>
      <c r="CE337">
        <f t="shared" si="164"/>
        <v>29.578084481963728</v>
      </c>
      <c r="CF337">
        <f t="shared" si="165"/>
        <v>9.4583468568416578</v>
      </c>
      <c r="CG337">
        <f t="shared" si="166"/>
        <v>24.189141273498535</v>
      </c>
      <c r="CH337">
        <f t="shared" si="167"/>
        <v>3.0291719924806046</v>
      </c>
      <c r="CI337">
        <f t="shared" si="168"/>
        <v>0.51417601322252204</v>
      </c>
      <c r="CJ337">
        <f t="shared" si="169"/>
        <v>2.037719787545575</v>
      </c>
      <c r="CK337">
        <f t="shared" si="170"/>
        <v>0.99145220493502961</v>
      </c>
      <c r="CL337">
        <f t="shared" si="171"/>
        <v>0.32393738637078245</v>
      </c>
      <c r="CM337">
        <f t="shared" si="172"/>
        <v>28.084028563770953</v>
      </c>
      <c r="CN337">
        <f t="shared" si="173"/>
        <v>0.72843957583962526</v>
      </c>
      <c r="CO337">
        <f t="shared" si="174"/>
        <v>69.022618564764031</v>
      </c>
      <c r="CP337">
        <f t="shared" si="175"/>
        <v>376.03776637611014</v>
      </c>
      <c r="CQ337">
        <f t="shared" si="176"/>
        <v>5.8453973912784951E-2</v>
      </c>
      <c r="CR337">
        <f t="shared" si="177"/>
        <v>0</v>
      </c>
      <c r="CS337">
        <f t="shared" si="178"/>
        <v>1573.4112479389794</v>
      </c>
      <c r="CT337">
        <f t="shared" si="179"/>
        <v>0</v>
      </c>
      <c r="CU337" t="e">
        <f t="shared" si="180"/>
        <v>#DIV/0!</v>
      </c>
      <c r="CV337" t="e">
        <f t="shared" si="181"/>
        <v>#DIV/0!</v>
      </c>
    </row>
    <row r="338" spans="1:100" x14ac:dyDescent="0.3">
      <c r="A338" s="4" t="str">
        <f>VLOOKUP(B338,ListCodeMtrx!A$1:B$91,2,TRUE)</f>
        <v>M59</v>
      </c>
      <c r="B338">
        <v>59</v>
      </c>
      <c r="C338" s="10">
        <v>1</v>
      </c>
      <c r="D338" s="10">
        <v>2</v>
      </c>
      <c r="E338" s="10">
        <v>6</v>
      </c>
      <c r="F338" s="1">
        <v>72</v>
      </c>
      <c r="G338" s="3">
        <v>41316</v>
      </c>
      <c r="H338" s="11">
        <v>2</v>
      </c>
      <c r="I338" s="11">
        <v>157.30985196227329</v>
      </c>
      <c r="J338" s="11">
        <v>1.5889404091238939</v>
      </c>
      <c r="K338" s="11">
        <v>143.95987248240937</v>
      </c>
      <c r="L338" s="11">
        <v>225.41778921826742</v>
      </c>
      <c r="M338" s="1">
        <v>47.4</v>
      </c>
      <c r="N338" s="8">
        <v>26</v>
      </c>
      <c r="O338" s="8" t="s">
        <v>521</v>
      </c>
      <c r="P338" s="12">
        <v>0.15763888888888888</v>
      </c>
      <c r="Q338" s="12">
        <f t="shared" si="139"/>
        <v>0.4613194444444445</v>
      </c>
      <c r="R338" s="8">
        <v>6511</v>
      </c>
      <c r="S338" s="8">
        <v>0</v>
      </c>
      <c r="T338" s="13">
        <v>50</v>
      </c>
      <c r="U338" s="14">
        <f t="shared" si="141"/>
        <v>0.22092963157417631</v>
      </c>
      <c r="V338" s="14">
        <f t="shared" si="142"/>
        <v>0.52054111391756208</v>
      </c>
      <c r="W338" s="14">
        <f t="shared" si="143"/>
        <v>47.477759767689818</v>
      </c>
      <c r="X338" s="15">
        <v>24.195402145385742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t="e">
        <f t="shared" si="144"/>
        <v>#DIV/0!</v>
      </c>
      <c r="AG338" t="e">
        <f t="shared" si="145"/>
        <v>#DIV/0!</v>
      </c>
      <c r="AH338" t="e">
        <f t="shared" si="146"/>
        <v>#DIV/0!</v>
      </c>
      <c r="AI338" s="8">
        <v>-1</v>
      </c>
      <c r="AJ338" s="8">
        <v>0.87</v>
      </c>
      <c r="AK338" s="8">
        <v>0.92</v>
      </c>
      <c r="AL338" s="8">
        <v>10.012383460998535</v>
      </c>
      <c r="AM338">
        <f t="shared" si="147"/>
        <v>0.87500619173049932</v>
      </c>
      <c r="AN338">
        <f t="shared" si="148"/>
        <v>7.7419267886005578E-4</v>
      </c>
      <c r="AO338" t="e">
        <f t="shared" si="149"/>
        <v>#DIV/0!</v>
      </c>
      <c r="AP338" t="e">
        <f t="shared" si="150"/>
        <v>#DIV/0!</v>
      </c>
      <c r="AQ338" t="e">
        <f t="shared" si="151"/>
        <v>#DIV/0!</v>
      </c>
      <c r="AR338" s="8">
        <v>1798.8399658203125</v>
      </c>
      <c r="AS338" s="8">
        <v>0.5</v>
      </c>
      <c r="AT338" t="e">
        <f t="shared" si="152"/>
        <v>#DIV/0!</v>
      </c>
      <c r="AU338">
        <f t="shared" si="153"/>
        <v>5.0731667743985431</v>
      </c>
      <c r="AV338">
        <f t="shared" si="154"/>
        <v>1.0164124583144445</v>
      </c>
      <c r="AW338">
        <f t="shared" si="155"/>
        <v>24.195402145385742</v>
      </c>
      <c r="AX338" s="8">
        <v>2</v>
      </c>
      <c r="AY338">
        <f t="shared" si="156"/>
        <v>4.644859790802002</v>
      </c>
      <c r="AZ338" s="8">
        <v>1</v>
      </c>
      <c r="BA338">
        <f t="shared" si="157"/>
        <v>9.2897195816040039</v>
      </c>
      <c r="BB338" s="8">
        <v>24.427406311035156</v>
      </c>
      <c r="BC338" s="8">
        <v>24.195402145385742</v>
      </c>
      <c r="BD338" s="8">
        <v>25.014759063720703</v>
      </c>
      <c r="BE338" s="8">
        <v>49.245147705078125</v>
      </c>
      <c r="BF338" s="8">
        <v>48.9775390625</v>
      </c>
      <c r="BG338" s="8">
        <v>17.049890518188477</v>
      </c>
      <c r="BH338" s="8">
        <v>19.884626388549805</v>
      </c>
      <c r="BI338" s="8">
        <v>56.1973876953125</v>
      </c>
      <c r="BJ338" s="8">
        <v>65.540840148925781</v>
      </c>
      <c r="BK338" s="8">
        <v>350.81143188476562</v>
      </c>
      <c r="BL338" s="8">
        <v>1802.31396484375</v>
      </c>
      <c r="BM338" s="8">
        <v>0.20533379912376404</v>
      </c>
      <c r="BN338" s="8">
        <v>101.27911376953125</v>
      </c>
      <c r="BO338" s="8">
        <v>0.19230842590332031</v>
      </c>
      <c r="BP338" s="8">
        <v>0.19123174250125885</v>
      </c>
      <c r="BQ338" s="8">
        <v>0.5</v>
      </c>
      <c r="BR338" s="8">
        <v>-1.355140209197998</v>
      </c>
      <c r="BS338" s="8">
        <v>7.355140209197998</v>
      </c>
      <c r="BT338" s="8">
        <v>1</v>
      </c>
      <c r="BU338" s="8">
        <v>0</v>
      </c>
      <c r="BV338" s="8">
        <v>0.15999999642372131</v>
      </c>
      <c r="BW338" s="8">
        <v>111115</v>
      </c>
      <c r="BX338">
        <f t="shared" si="158"/>
        <v>1.7540571594238279</v>
      </c>
      <c r="BY338">
        <f t="shared" si="159"/>
        <v>5.0731667743985432E-3</v>
      </c>
      <c r="BZ338">
        <f t="shared" si="160"/>
        <v>297.34540214538572</v>
      </c>
      <c r="CA338">
        <f t="shared" si="161"/>
        <v>297.57740631103513</v>
      </c>
      <c r="CB338">
        <f t="shared" si="162"/>
        <v>288.37022792942298</v>
      </c>
      <c r="CC338">
        <f t="shared" si="140"/>
        <v>0.26901966433641916</v>
      </c>
      <c r="CD338">
        <f t="shared" si="163"/>
        <v>3.0303097965850037</v>
      </c>
      <c r="CE338">
        <f t="shared" si="164"/>
        <v>29.920382236763217</v>
      </c>
      <c r="CF338">
        <f t="shared" si="165"/>
        <v>10.035755848213412</v>
      </c>
      <c r="CG338">
        <f t="shared" si="166"/>
        <v>24.311404228210449</v>
      </c>
      <c r="CH338">
        <f t="shared" si="167"/>
        <v>3.0514588496721657</v>
      </c>
      <c r="CI338">
        <f t="shared" si="168"/>
        <v>0.49292074176962997</v>
      </c>
      <c r="CJ338">
        <f t="shared" si="169"/>
        <v>2.0138973382705592</v>
      </c>
      <c r="CK338">
        <f t="shared" si="170"/>
        <v>1.0375615114016066</v>
      </c>
      <c r="CL338">
        <f t="shared" si="171"/>
        <v>0.31044337110488096</v>
      </c>
      <c r="CM338">
        <f t="shared" si="172"/>
        <v>4.8085054330343313</v>
      </c>
      <c r="CN338">
        <f t="shared" si="173"/>
        <v>0.96937822268088392</v>
      </c>
      <c r="CO338">
        <f t="shared" si="174"/>
        <v>67.427059574556608</v>
      </c>
      <c r="CP338">
        <f t="shared" si="175"/>
        <v>48.945433141540256</v>
      </c>
      <c r="CQ338">
        <f t="shared" si="176"/>
        <v>3.0435189707809481E-3</v>
      </c>
      <c r="CR338">
        <f t="shared" si="177"/>
        <v>0</v>
      </c>
      <c r="CS338">
        <f t="shared" si="178"/>
        <v>1577.0358786806266</v>
      </c>
      <c r="CT338">
        <f t="shared" si="179"/>
        <v>0</v>
      </c>
      <c r="CU338" t="e">
        <f t="shared" si="180"/>
        <v>#DIV/0!</v>
      </c>
      <c r="CV338" t="e">
        <f t="shared" si="181"/>
        <v>#DIV/0!</v>
      </c>
    </row>
    <row r="339" spans="1:100" x14ac:dyDescent="0.3">
      <c r="A339" s="4" t="str">
        <f>VLOOKUP(B339,ListCodeMtrx!A$1:B$91,2,TRUE)</f>
        <v>M59</v>
      </c>
      <c r="B339">
        <v>59</v>
      </c>
      <c r="C339" s="10">
        <v>1</v>
      </c>
      <c r="D339" s="10">
        <v>2</v>
      </c>
      <c r="E339" s="10">
        <v>6</v>
      </c>
      <c r="F339" s="1">
        <v>72</v>
      </c>
      <c r="G339" s="3">
        <v>41316</v>
      </c>
      <c r="H339" s="11">
        <v>2</v>
      </c>
      <c r="I339" s="11">
        <v>157.30985196227329</v>
      </c>
      <c r="J339" s="11">
        <v>1.5889404091238939</v>
      </c>
      <c r="K339" s="11">
        <v>143.95987248240937</v>
      </c>
      <c r="L339" s="11">
        <v>225.41778921826742</v>
      </c>
      <c r="M339" s="1">
        <v>47.4</v>
      </c>
      <c r="N339" s="8">
        <v>27</v>
      </c>
      <c r="O339" s="8" t="s">
        <v>522</v>
      </c>
      <c r="P339" s="12">
        <v>0.15763888888888888</v>
      </c>
      <c r="Q339" s="12">
        <f t="shared" si="139"/>
        <v>0.46324074074074073</v>
      </c>
      <c r="R339" s="8">
        <v>6677</v>
      </c>
      <c r="S339" s="8">
        <v>0</v>
      </c>
      <c r="T339" s="13">
        <v>150</v>
      </c>
      <c r="U339" s="14">
        <f t="shared" si="141"/>
        <v>11.444970186854899</v>
      </c>
      <c r="V339" s="14">
        <f t="shared" si="142"/>
        <v>0.52232574718164759</v>
      </c>
      <c r="W339" s="14">
        <f t="shared" si="143"/>
        <v>105.5495991268518</v>
      </c>
      <c r="X339" s="15">
        <v>24.058689117431641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t="e">
        <f t="shared" si="144"/>
        <v>#DIV/0!</v>
      </c>
      <c r="AG339" t="e">
        <f t="shared" si="145"/>
        <v>#DIV/0!</v>
      </c>
      <c r="AH339" t="e">
        <f t="shared" si="146"/>
        <v>#DIV/0!</v>
      </c>
      <c r="AI339" s="8">
        <v>-1</v>
      </c>
      <c r="AJ339" s="8">
        <v>0.87</v>
      </c>
      <c r="AK339" s="8">
        <v>0.92</v>
      </c>
      <c r="AL339" s="8">
        <v>10.040945053100586</v>
      </c>
      <c r="AM339">
        <f t="shared" si="147"/>
        <v>0.87502047252655035</v>
      </c>
      <c r="AN339">
        <f t="shared" si="148"/>
        <v>7.9116185581516729E-3</v>
      </c>
      <c r="AO339" t="e">
        <f t="shared" si="149"/>
        <v>#DIV/0!</v>
      </c>
      <c r="AP339" t="e">
        <f t="shared" si="150"/>
        <v>#DIV/0!</v>
      </c>
      <c r="AQ339" t="e">
        <f t="shared" si="151"/>
        <v>#DIV/0!</v>
      </c>
      <c r="AR339" s="8">
        <v>1798.8399658203125</v>
      </c>
      <c r="AS339" s="8">
        <v>0.5</v>
      </c>
      <c r="AT339" t="e">
        <f t="shared" si="152"/>
        <v>#DIV/0!</v>
      </c>
      <c r="AU339">
        <f t="shared" si="153"/>
        <v>5.1029980649085092</v>
      </c>
      <c r="AV339">
        <f t="shared" si="154"/>
        <v>1.019257430407901</v>
      </c>
      <c r="AW339">
        <f t="shared" si="155"/>
        <v>24.058689117431641</v>
      </c>
      <c r="AX339" s="8">
        <v>2</v>
      </c>
      <c r="AY339">
        <f t="shared" si="156"/>
        <v>4.644859790802002</v>
      </c>
      <c r="AZ339" s="8">
        <v>1</v>
      </c>
      <c r="BA339">
        <f t="shared" si="157"/>
        <v>9.2897195816040039</v>
      </c>
      <c r="BB339" s="8">
        <v>24.396512985229492</v>
      </c>
      <c r="BC339" s="8">
        <v>24.058689117431641</v>
      </c>
      <c r="BD339" s="8">
        <v>25.012287139892578</v>
      </c>
      <c r="BE339" s="8">
        <v>151.28782653808594</v>
      </c>
      <c r="BF339" s="8">
        <v>144.34307861328125</v>
      </c>
      <c r="BG339" s="8">
        <v>16.761648178100586</v>
      </c>
      <c r="BH339" s="8">
        <v>19.613824844360352</v>
      </c>
      <c r="BI339" s="8">
        <v>55.344642639160156</v>
      </c>
      <c r="BJ339" s="8">
        <v>64.762138366699219</v>
      </c>
      <c r="BK339" s="8">
        <v>350.81338500976562</v>
      </c>
      <c r="BL339" s="8">
        <v>1797.67138671875</v>
      </c>
      <c r="BM339" s="8">
        <v>0.30142542719841003</v>
      </c>
      <c r="BN339" s="8">
        <v>101.26999664306641</v>
      </c>
      <c r="BO339" s="8">
        <v>0.58990669250488281</v>
      </c>
      <c r="BP339" s="8">
        <v>0.18915654718875885</v>
      </c>
      <c r="BQ339" s="8">
        <v>0.75</v>
      </c>
      <c r="BR339" s="8">
        <v>-1.355140209197998</v>
      </c>
      <c r="BS339" s="8">
        <v>7.355140209197998</v>
      </c>
      <c r="BT339" s="8">
        <v>1</v>
      </c>
      <c r="BU339" s="8">
        <v>0</v>
      </c>
      <c r="BV339" s="8">
        <v>0.15999999642372131</v>
      </c>
      <c r="BW339" s="8">
        <v>111115</v>
      </c>
      <c r="BX339">
        <f t="shared" si="158"/>
        <v>1.7540669250488279</v>
      </c>
      <c r="BY339">
        <f t="shared" si="159"/>
        <v>5.1029980649085092E-3</v>
      </c>
      <c r="BZ339">
        <f t="shared" si="160"/>
        <v>297.20868911743162</v>
      </c>
      <c r="CA339">
        <f t="shared" si="161"/>
        <v>297.54651298522947</v>
      </c>
      <c r="CB339">
        <f t="shared" si="162"/>
        <v>287.62741544602613</v>
      </c>
      <c r="CC339">
        <f t="shared" si="140"/>
        <v>0.26559165857107103</v>
      </c>
      <c r="CD339">
        <f t="shared" si="163"/>
        <v>3.0055494065539663</v>
      </c>
      <c r="CE339">
        <f t="shared" si="164"/>
        <v>29.678577132250211</v>
      </c>
      <c r="CF339">
        <f t="shared" si="165"/>
        <v>10.06475228788986</v>
      </c>
      <c r="CG339">
        <f t="shared" si="166"/>
        <v>24.227601051330566</v>
      </c>
      <c r="CH339">
        <f t="shared" si="167"/>
        <v>3.0361672892600251</v>
      </c>
      <c r="CI339">
        <f t="shared" si="168"/>
        <v>0.49452072009229242</v>
      </c>
      <c r="CJ339">
        <f t="shared" si="169"/>
        <v>1.9862919761460653</v>
      </c>
      <c r="CK339">
        <f t="shared" si="170"/>
        <v>1.0498753131139598</v>
      </c>
      <c r="CL339">
        <f t="shared" si="171"/>
        <v>0.31145881401416775</v>
      </c>
      <c r="CM339">
        <f t="shared" si="172"/>
        <v>10.689007549253287</v>
      </c>
      <c r="CN339">
        <f t="shared" si="173"/>
        <v>0.73124115226637554</v>
      </c>
      <c r="CO339">
        <f t="shared" si="174"/>
        <v>67.081435110343506</v>
      </c>
      <c r="CP339">
        <f t="shared" si="175"/>
        <v>142.67987343076419</v>
      </c>
      <c r="CQ339">
        <f t="shared" si="176"/>
        <v>5.3808922482810675E-2</v>
      </c>
      <c r="CR339">
        <f t="shared" si="177"/>
        <v>0</v>
      </c>
      <c r="CS339">
        <f t="shared" si="178"/>
        <v>1572.9992662540997</v>
      </c>
      <c r="CT339">
        <f t="shared" si="179"/>
        <v>0</v>
      </c>
      <c r="CU339" t="e">
        <f t="shared" si="180"/>
        <v>#DIV/0!</v>
      </c>
      <c r="CV339" t="e">
        <f t="shared" si="181"/>
        <v>#DIV/0!</v>
      </c>
    </row>
    <row r="340" spans="1:100" hidden="1" x14ac:dyDescent="0.3">
      <c r="A340" s="4" t="str">
        <f>VLOOKUP(B340,ListCodeMtrx!A$1:B$91,2,TRUE)</f>
        <v>M59</v>
      </c>
      <c r="B340">
        <v>59</v>
      </c>
      <c r="C340" s="10">
        <v>1</v>
      </c>
      <c r="D340" s="10">
        <v>2</v>
      </c>
      <c r="E340" s="10">
        <v>6</v>
      </c>
      <c r="F340" s="1">
        <v>72</v>
      </c>
      <c r="G340" s="3">
        <v>41316</v>
      </c>
      <c r="H340" s="11">
        <v>2</v>
      </c>
      <c r="I340" s="11">
        <v>157.30985196227329</v>
      </c>
      <c r="J340" s="11">
        <v>1.5889404091238939</v>
      </c>
      <c r="K340" s="11">
        <v>143.95987248240937</v>
      </c>
      <c r="L340" s="11">
        <v>225.41778921826742</v>
      </c>
      <c r="M340" s="1">
        <v>47.4</v>
      </c>
      <c r="N340" s="8">
        <v>28</v>
      </c>
      <c r="O340" s="8" t="s">
        <v>523</v>
      </c>
      <c r="P340" s="12">
        <v>0.15763888888888888</v>
      </c>
      <c r="Q340" s="12">
        <f t="shared" ref="Q340:Q403" si="182">O340-P340</f>
        <v>0.46563657407407411</v>
      </c>
      <c r="R340" s="8">
        <v>6884</v>
      </c>
      <c r="S340" s="8">
        <v>0</v>
      </c>
      <c r="T340" s="13" t="s">
        <v>192</v>
      </c>
      <c r="U340" s="14">
        <f t="shared" si="141"/>
        <v>32.999811252059793</v>
      </c>
      <c r="V340" s="14">
        <f t="shared" si="142"/>
        <v>0.5282988295629234</v>
      </c>
      <c r="W340" s="14">
        <f t="shared" si="143"/>
        <v>269.97871608729315</v>
      </c>
      <c r="X340" s="15">
        <v>23.921970367431641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t="e">
        <f t="shared" si="144"/>
        <v>#DIV/0!</v>
      </c>
      <c r="AG340" t="e">
        <f t="shared" si="145"/>
        <v>#DIV/0!</v>
      </c>
      <c r="AH340" t="e">
        <f t="shared" si="146"/>
        <v>#DIV/0!</v>
      </c>
      <c r="AI340" s="8">
        <v>-1</v>
      </c>
      <c r="AJ340" s="8">
        <v>0.87</v>
      </c>
      <c r="AK340" s="8">
        <v>0.92</v>
      </c>
      <c r="AL340" s="8">
        <v>10.040945053100586</v>
      </c>
      <c r="AM340">
        <f t="shared" si="147"/>
        <v>0.87502047252655035</v>
      </c>
      <c r="AN340">
        <f t="shared" si="148"/>
        <v>2.1614862075633599E-2</v>
      </c>
      <c r="AO340" t="e">
        <f t="shared" si="149"/>
        <v>#DIV/0!</v>
      </c>
      <c r="AP340" t="e">
        <f t="shared" si="150"/>
        <v>#DIV/0!</v>
      </c>
      <c r="AQ340" t="e">
        <f t="shared" si="151"/>
        <v>#DIV/0!</v>
      </c>
      <c r="AR340" s="8">
        <v>1798.8399658203125</v>
      </c>
      <c r="AS340" s="8">
        <v>0.5</v>
      </c>
      <c r="AT340" t="e">
        <f t="shared" si="152"/>
        <v>#DIV/0!</v>
      </c>
      <c r="AU340">
        <f t="shared" si="153"/>
        <v>5.1835550457931143</v>
      </c>
      <c r="AV340">
        <f t="shared" si="154"/>
        <v>1.0245484279955659</v>
      </c>
      <c r="AW340">
        <f t="shared" si="155"/>
        <v>23.921970367431641</v>
      </c>
      <c r="AX340" s="8">
        <v>2</v>
      </c>
      <c r="AY340">
        <f t="shared" si="156"/>
        <v>4.644859790802002</v>
      </c>
      <c r="AZ340" s="8">
        <v>1</v>
      </c>
      <c r="BA340">
        <f t="shared" si="157"/>
        <v>9.2897195816040039</v>
      </c>
      <c r="BB340" s="8">
        <v>24.380781173706055</v>
      </c>
      <c r="BC340" s="8">
        <v>23.921970367431641</v>
      </c>
      <c r="BD340" s="8">
        <v>25.014907836914063</v>
      </c>
      <c r="BE340" s="8">
        <v>400.07595825195312</v>
      </c>
      <c r="BF340" s="8">
        <v>380.1397705078125</v>
      </c>
      <c r="BG340" s="8">
        <v>16.420795440673828</v>
      </c>
      <c r="BH340" s="8">
        <v>19.318796157836914</v>
      </c>
      <c r="BI340" s="8">
        <v>54.270366668701172</v>
      </c>
      <c r="BJ340" s="8">
        <v>63.848197937011719</v>
      </c>
      <c r="BK340" s="8">
        <v>350.82220458984375</v>
      </c>
      <c r="BL340" s="8">
        <v>1797.65283203125</v>
      </c>
      <c r="BM340" s="8">
        <v>0.23466390371322632</v>
      </c>
      <c r="BN340" s="8">
        <v>101.27011108398437</v>
      </c>
      <c r="BO340" s="8">
        <v>1.2821979522705078</v>
      </c>
      <c r="BP340" s="8">
        <v>0.17621327936649323</v>
      </c>
      <c r="BQ340" s="8">
        <v>0.25</v>
      </c>
      <c r="BR340" s="8">
        <v>-1.355140209197998</v>
      </c>
      <c r="BS340" s="8">
        <v>7.355140209197998</v>
      </c>
      <c r="BT340" s="8">
        <v>1</v>
      </c>
      <c r="BU340" s="8">
        <v>0</v>
      </c>
      <c r="BV340" s="8">
        <v>0.15999999642372131</v>
      </c>
      <c r="BW340" s="8">
        <v>111115</v>
      </c>
      <c r="BX340">
        <f t="shared" si="158"/>
        <v>1.7541110229492187</v>
      </c>
      <c r="BY340">
        <f t="shared" si="159"/>
        <v>5.1835550457931144E-3</v>
      </c>
      <c r="BZ340">
        <f t="shared" si="160"/>
        <v>297.07197036743162</v>
      </c>
      <c r="CA340">
        <f t="shared" si="161"/>
        <v>297.53078117370603</v>
      </c>
      <c r="CB340">
        <f t="shared" si="162"/>
        <v>287.62444669609249</v>
      </c>
      <c r="CC340">
        <f t="shared" si="140"/>
        <v>0.25685592482855546</v>
      </c>
      <c r="CD340">
        <f t="shared" si="163"/>
        <v>2.9809650609085607</v>
      </c>
      <c r="CE340">
        <f t="shared" si="164"/>
        <v>29.435783460693695</v>
      </c>
      <c r="CF340">
        <f t="shared" si="165"/>
        <v>10.116987302856781</v>
      </c>
      <c r="CG340">
        <f t="shared" si="166"/>
        <v>24.151375770568848</v>
      </c>
      <c r="CH340">
        <f t="shared" si="167"/>
        <v>3.0223166899528353</v>
      </c>
      <c r="CI340">
        <f t="shared" si="168"/>
        <v>0.4998715398972095</v>
      </c>
      <c r="CJ340">
        <f t="shared" si="169"/>
        <v>1.9564166329129948</v>
      </c>
      <c r="CK340">
        <f t="shared" si="170"/>
        <v>1.0659000570398405</v>
      </c>
      <c r="CL340">
        <f t="shared" si="171"/>
        <v>0.31485513564924533</v>
      </c>
      <c r="CM340">
        <f t="shared" si="172"/>
        <v>27.340774568471659</v>
      </c>
      <c r="CN340">
        <f t="shared" si="173"/>
        <v>0.7102090784309153</v>
      </c>
      <c r="CO340">
        <f t="shared" si="174"/>
        <v>66.667148551569568</v>
      </c>
      <c r="CP340">
        <f t="shared" si="175"/>
        <v>375.34417417156783</v>
      </c>
      <c r="CQ340">
        <f t="shared" si="176"/>
        <v>5.8612960325560223E-2</v>
      </c>
      <c r="CR340">
        <f t="shared" si="177"/>
        <v>0</v>
      </c>
      <c r="CS340">
        <f t="shared" si="178"/>
        <v>1572.9830305226758</v>
      </c>
      <c r="CT340">
        <f t="shared" si="179"/>
        <v>0</v>
      </c>
      <c r="CU340" t="e">
        <f t="shared" si="180"/>
        <v>#DIV/0!</v>
      </c>
      <c r="CV340" t="e">
        <f t="shared" si="181"/>
        <v>#DIV/0!</v>
      </c>
    </row>
    <row r="341" spans="1:100" x14ac:dyDescent="0.3">
      <c r="A341" s="4" t="str">
        <f>VLOOKUP(B341,ListCodeMtrx!A$1:B$91,2,TRUE)</f>
        <v>M59</v>
      </c>
      <c r="B341">
        <v>59</v>
      </c>
      <c r="C341" s="10">
        <v>1</v>
      </c>
      <c r="D341" s="10">
        <v>2</v>
      </c>
      <c r="E341" s="10">
        <v>6</v>
      </c>
      <c r="F341" s="1">
        <v>72</v>
      </c>
      <c r="G341" s="3">
        <v>41316</v>
      </c>
      <c r="H341" s="11">
        <v>2</v>
      </c>
      <c r="I341" s="11">
        <v>157.30985196227329</v>
      </c>
      <c r="J341" s="11">
        <v>1.5889404091238939</v>
      </c>
      <c r="K341" s="11">
        <v>143.95987248240937</v>
      </c>
      <c r="L341" s="11">
        <v>225.41778921826742</v>
      </c>
      <c r="M341" s="1">
        <v>47.4</v>
      </c>
      <c r="N341" s="8">
        <v>29</v>
      </c>
      <c r="O341" s="8" t="s">
        <v>524</v>
      </c>
      <c r="P341" s="12">
        <v>0.15763888888888888</v>
      </c>
      <c r="Q341" s="12">
        <f t="shared" si="182"/>
        <v>0.46739583333333334</v>
      </c>
      <c r="R341" s="8">
        <v>7036</v>
      </c>
      <c r="S341" s="8">
        <v>0</v>
      </c>
      <c r="T341" s="13">
        <v>800</v>
      </c>
      <c r="U341" s="14">
        <f t="shared" si="141"/>
        <v>45.850580073843744</v>
      </c>
      <c r="V341" s="14">
        <f t="shared" si="142"/>
        <v>0.51462315758509625</v>
      </c>
      <c r="W341" s="14">
        <f t="shared" si="143"/>
        <v>610.9529915279287</v>
      </c>
      <c r="X341" s="15">
        <v>23.814249038696289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t="e">
        <f t="shared" si="144"/>
        <v>#DIV/0!</v>
      </c>
      <c r="AG341" t="e">
        <f t="shared" si="145"/>
        <v>#DIV/0!</v>
      </c>
      <c r="AH341" t="e">
        <f t="shared" si="146"/>
        <v>#DIV/0!</v>
      </c>
      <c r="AI341" s="8">
        <v>-1</v>
      </c>
      <c r="AJ341" s="8">
        <v>0.87</v>
      </c>
      <c r="AK341" s="8">
        <v>0.92</v>
      </c>
      <c r="AL341" s="8">
        <v>10.040945053100586</v>
      </c>
      <c r="AM341">
        <f t="shared" si="147"/>
        <v>0.87502047252655035</v>
      </c>
      <c r="AN341">
        <f t="shared" si="148"/>
        <v>2.9772883225177696E-2</v>
      </c>
      <c r="AO341" t="e">
        <f t="shared" si="149"/>
        <v>#DIV/0!</v>
      </c>
      <c r="AP341" t="e">
        <f t="shared" si="150"/>
        <v>#DIV/0!</v>
      </c>
      <c r="AQ341" t="e">
        <f t="shared" si="151"/>
        <v>#DIV/0!</v>
      </c>
      <c r="AR341" s="8">
        <v>1798.8399658203125</v>
      </c>
      <c r="AS341" s="8">
        <v>0.5</v>
      </c>
      <c r="AT341" t="e">
        <f t="shared" si="152"/>
        <v>#DIV/0!</v>
      </c>
      <c r="AU341">
        <f t="shared" si="153"/>
        <v>5.1568880799650287</v>
      </c>
      <c r="AV341">
        <f t="shared" si="154"/>
        <v>1.0452113617718588</v>
      </c>
      <c r="AW341">
        <f t="shared" si="155"/>
        <v>23.814249038696289</v>
      </c>
      <c r="AX341" s="8">
        <v>2</v>
      </c>
      <c r="AY341">
        <f t="shared" si="156"/>
        <v>4.644859790802002</v>
      </c>
      <c r="AZ341" s="8">
        <v>1</v>
      </c>
      <c r="BA341">
        <f t="shared" si="157"/>
        <v>9.2897195816040039</v>
      </c>
      <c r="BB341" s="8">
        <v>24.356166839599609</v>
      </c>
      <c r="BC341" s="8">
        <v>23.814249038696289</v>
      </c>
      <c r="BD341" s="8">
        <v>25.013526916503906</v>
      </c>
      <c r="BE341" s="8">
        <v>800.28790283203125</v>
      </c>
      <c r="BF341" s="8">
        <v>771.87890625</v>
      </c>
      <c r="BG341" s="8">
        <v>16.040517807006836</v>
      </c>
      <c r="BH341" s="8">
        <v>18.92485237121582</v>
      </c>
      <c r="BI341" s="8">
        <v>53.091388702392578</v>
      </c>
      <c r="BJ341" s="8">
        <v>62.638046264648438</v>
      </c>
      <c r="BK341" s="8">
        <v>350.81192016601562</v>
      </c>
      <c r="BL341" s="8">
        <v>1798.3568115234375</v>
      </c>
      <c r="BM341" s="8">
        <v>0.24073435366153717</v>
      </c>
      <c r="BN341" s="8">
        <v>101.26935577392578</v>
      </c>
      <c r="BO341" s="8">
        <v>2.1177082061767578</v>
      </c>
      <c r="BP341" s="8">
        <v>0.16195394098758698</v>
      </c>
      <c r="BQ341" s="8">
        <v>0.25</v>
      </c>
      <c r="BR341" s="8">
        <v>-1.355140209197998</v>
      </c>
      <c r="BS341" s="8">
        <v>7.355140209197998</v>
      </c>
      <c r="BT341" s="8">
        <v>1</v>
      </c>
      <c r="BU341" s="8">
        <v>0</v>
      </c>
      <c r="BV341" s="8">
        <v>0.15999999642372131</v>
      </c>
      <c r="BW341" s="8">
        <v>111115</v>
      </c>
      <c r="BX341">
        <f t="shared" si="158"/>
        <v>1.7540596008300779</v>
      </c>
      <c r="BY341">
        <f t="shared" si="159"/>
        <v>5.1568880799650286E-3</v>
      </c>
      <c r="BZ341">
        <f t="shared" si="160"/>
        <v>296.96424903869627</v>
      </c>
      <c r="CA341">
        <f t="shared" si="161"/>
        <v>297.50616683959959</v>
      </c>
      <c r="CB341">
        <f t="shared" si="162"/>
        <v>287.73708341232486</v>
      </c>
      <c r="CC341">
        <f t="shared" si="140"/>
        <v>0.26576997082458503</v>
      </c>
      <c r="CD341">
        <f t="shared" si="163"/>
        <v>2.9617189695215367</v>
      </c>
      <c r="CE341">
        <f t="shared" si="164"/>
        <v>29.245954483341364</v>
      </c>
      <c r="CF341">
        <f t="shared" si="165"/>
        <v>10.321102112125544</v>
      </c>
      <c r="CG341">
        <f t="shared" si="166"/>
        <v>24.085207939147949</v>
      </c>
      <c r="CH341">
        <f t="shared" si="167"/>
        <v>3.0103384115720626</v>
      </c>
      <c r="CI341">
        <f t="shared" si="168"/>
        <v>0.48761094459255461</v>
      </c>
      <c r="CJ341">
        <f t="shared" si="169"/>
        <v>1.9165076077496779</v>
      </c>
      <c r="CK341">
        <f t="shared" si="170"/>
        <v>1.0938308038223847</v>
      </c>
      <c r="CL341">
        <f t="shared" si="171"/>
        <v>0.30707381607438194</v>
      </c>
      <c r="CM341">
        <f t="shared" si="172"/>
        <v>61.870815860186077</v>
      </c>
      <c r="CN341">
        <f t="shared" si="173"/>
        <v>0.79151404006634452</v>
      </c>
      <c r="CO341">
        <f t="shared" si="174"/>
        <v>65.736432370549537</v>
      </c>
      <c r="CP341">
        <f t="shared" si="175"/>
        <v>765.21581135720442</v>
      </c>
      <c r="CQ341">
        <f t="shared" si="176"/>
        <v>3.9388281206956512E-2</v>
      </c>
      <c r="CR341">
        <f t="shared" si="177"/>
        <v>0</v>
      </c>
      <c r="CS341">
        <f t="shared" si="178"/>
        <v>1573.5990269905787</v>
      </c>
      <c r="CT341">
        <f t="shared" si="179"/>
        <v>0</v>
      </c>
      <c r="CU341" t="e">
        <f t="shared" si="180"/>
        <v>#DIV/0!</v>
      </c>
      <c r="CV341" t="e">
        <f t="shared" si="181"/>
        <v>#DIV/0!</v>
      </c>
    </row>
    <row r="342" spans="1:100" x14ac:dyDescent="0.3">
      <c r="A342" s="4" t="str">
        <f>VLOOKUP(B342,ListCodeMtrx!A$1:B$91,2,TRUE)</f>
        <v>M59</v>
      </c>
      <c r="B342" s="5">
        <v>59</v>
      </c>
      <c r="C342" s="10">
        <v>1</v>
      </c>
      <c r="D342" s="10">
        <v>2</v>
      </c>
      <c r="E342" s="10">
        <v>6</v>
      </c>
      <c r="F342" s="1">
        <v>72</v>
      </c>
      <c r="G342" s="17">
        <v>41316</v>
      </c>
      <c r="H342" s="11">
        <v>2</v>
      </c>
      <c r="I342" s="11">
        <v>157.30985196227329</v>
      </c>
      <c r="J342" s="11">
        <v>1.5889404091238939</v>
      </c>
      <c r="K342" s="11">
        <v>143.95987248240937</v>
      </c>
      <c r="L342" s="11">
        <v>225.41778921826742</v>
      </c>
      <c r="M342" s="1">
        <v>47.4</v>
      </c>
      <c r="N342" s="19">
        <v>30</v>
      </c>
      <c r="O342" s="19" t="s">
        <v>525</v>
      </c>
      <c r="P342" s="12">
        <v>0.15763888888888888</v>
      </c>
      <c r="Q342" s="12">
        <f t="shared" si="182"/>
        <v>0.46908564814814813</v>
      </c>
      <c r="R342" s="19">
        <v>7173.5</v>
      </c>
      <c r="S342" s="19">
        <v>0</v>
      </c>
      <c r="T342" s="21">
        <v>400</v>
      </c>
      <c r="U342" s="5">
        <f t="shared" si="141"/>
        <v>32.128821173935485</v>
      </c>
      <c r="V342" s="5">
        <f t="shared" si="142"/>
        <v>0.49304768283367917</v>
      </c>
      <c r="W342" s="5">
        <f t="shared" si="143"/>
        <v>265.39054398032954</v>
      </c>
      <c r="X342" s="5">
        <v>23.957712173461914</v>
      </c>
      <c r="Y342" s="19">
        <v>5</v>
      </c>
      <c r="Z342" s="19">
        <v>5</v>
      </c>
      <c r="AA342" s="19">
        <v>0</v>
      </c>
      <c r="AB342" s="19">
        <v>0</v>
      </c>
      <c r="AC342" s="19">
        <v>557.237548828125</v>
      </c>
      <c r="AD342" s="19">
        <v>1050.6280517578125</v>
      </c>
      <c r="AE342" s="19">
        <v>807.410400390625</v>
      </c>
      <c r="AF342" s="5" t="e">
        <f t="shared" si="144"/>
        <v>#DIV/0!</v>
      </c>
      <c r="AG342" s="5">
        <f t="shared" si="145"/>
        <v>0.46961481953979117</v>
      </c>
      <c r="AH342" s="5">
        <f t="shared" si="146"/>
        <v>0.23149738954738405</v>
      </c>
      <c r="AI342" s="19">
        <v>-1</v>
      </c>
      <c r="AJ342" s="19">
        <v>0.87</v>
      </c>
      <c r="AK342" s="19">
        <v>0.92</v>
      </c>
      <c r="AL342" s="19">
        <v>10.040945053100586</v>
      </c>
      <c r="AM342" s="5">
        <f t="shared" si="147"/>
        <v>0.87502047252655035</v>
      </c>
      <c r="AN342" s="5">
        <f t="shared" si="148"/>
        <v>2.1055591534265103E-2</v>
      </c>
      <c r="AO342" s="5">
        <f t="shared" si="149"/>
        <v>0.49295162740870219</v>
      </c>
      <c r="AP342" s="5">
        <f t="shared" si="150"/>
        <v>1.8854222117071824</v>
      </c>
      <c r="AQ342" s="5">
        <f t="shared" si="151"/>
        <v>-1</v>
      </c>
      <c r="AR342" s="19">
        <v>1798.1268310546875</v>
      </c>
      <c r="AS342" s="19">
        <v>0.5</v>
      </c>
      <c r="AT342" s="5">
        <f t="shared" si="152"/>
        <v>182.11874047963775</v>
      </c>
      <c r="AU342" s="5">
        <f t="shared" si="153"/>
        <v>5.1140943807355512</v>
      </c>
      <c r="AV342" s="5">
        <f t="shared" si="154"/>
        <v>1.0794049557633683</v>
      </c>
      <c r="AW342" s="5">
        <f t="shared" si="155"/>
        <v>23.957712173461914</v>
      </c>
      <c r="AX342" s="19">
        <v>2</v>
      </c>
      <c r="AY342" s="5">
        <f t="shared" si="156"/>
        <v>4.644859790802002</v>
      </c>
      <c r="AZ342" s="19">
        <v>1</v>
      </c>
      <c r="BA342" s="5">
        <f t="shared" si="157"/>
        <v>9.2897195816040039</v>
      </c>
      <c r="BB342" s="19">
        <v>24.411409378051758</v>
      </c>
      <c r="BC342" s="19">
        <v>23.957712173461914</v>
      </c>
      <c r="BD342" s="19">
        <v>25.020654678344727</v>
      </c>
      <c r="BE342" s="19">
        <v>399.41519165039062</v>
      </c>
      <c r="BF342" s="19">
        <v>379.9893798828125</v>
      </c>
      <c r="BG342" s="19">
        <v>15.980029106140137</v>
      </c>
      <c r="BH342" s="19">
        <v>18.84083366394043</v>
      </c>
      <c r="BI342" s="19">
        <v>52.715660095214844</v>
      </c>
      <c r="BJ342" s="19">
        <v>62.15301513671875</v>
      </c>
      <c r="BK342" s="19">
        <v>350.79226684570312</v>
      </c>
      <c r="BL342" s="19">
        <v>1798.1268310546875</v>
      </c>
      <c r="BM342" s="19">
        <v>0.27411803603172302</v>
      </c>
      <c r="BN342" s="19">
        <v>101.26781463623047</v>
      </c>
      <c r="BO342" s="19">
        <v>1.1691608428955078</v>
      </c>
      <c r="BP342" s="19">
        <v>0.17312337458133698</v>
      </c>
      <c r="BQ342" s="19">
        <v>0.5</v>
      </c>
      <c r="BR342" s="19">
        <v>-1.355140209197998</v>
      </c>
      <c r="BS342" s="19">
        <v>7.355140209197998</v>
      </c>
      <c r="BT342" s="19">
        <v>1</v>
      </c>
      <c r="BU342" s="19">
        <v>0</v>
      </c>
      <c r="BV342" s="19">
        <v>0.15999999642372131</v>
      </c>
      <c r="BW342" s="19">
        <v>111115</v>
      </c>
      <c r="BX342" s="5">
        <f t="shared" si="158"/>
        <v>1.7539613342285154</v>
      </c>
      <c r="BY342" s="5">
        <f t="shared" si="159"/>
        <v>5.1140943807355512E-3</v>
      </c>
      <c r="BZ342" s="5">
        <f t="shared" si="160"/>
        <v>297.10771217346189</v>
      </c>
      <c r="CA342" s="5">
        <f t="shared" si="161"/>
        <v>297.56140937805174</v>
      </c>
      <c r="CB342" s="5">
        <f t="shared" si="162"/>
        <v>287.70028653814734</v>
      </c>
      <c r="CC342" s="5">
        <f t="shared" si="140"/>
        <v>0.26918088365771581</v>
      </c>
      <c r="CD342" s="5">
        <f t="shared" si="163"/>
        <v>2.9873750068353386</v>
      </c>
      <c r="CE342" s="5">
        <f t="shared" si="164"/>
        <v>29.499747946239861</v>
      </c>
      <c r="CF342" s="5">
        <f t="shared" si="165"/>
        <v>10.658914282299431</v>
      </c>
      <c r="CG342" s="5">
        <f t="shared" si="166"/>
        <v>24.184560775756836</v>
      </c>
      <c r="CH342" s="5">
        <f t="shared" si="167"/>
        <v>3.0283398036256846</v>
      </c>
      <c r="CI342" s="5">
        <f t="shared" si="168"/>
        <v>0.46819827049701218</v>
      </c>
      <c r="CJ342" s="5">
        <f t="shared" si="169"/>
        <v>1.9079700510719704</v>
      </c>
      <c r="CK342" s="5">
        <f t="shared" si="170"/>
        <v>1.1203697525537142</v>
      </c>
      <c r="CL342" s="5">
        <f t="shared" si="171"/>
        <v>0.29475943476174188</v>
      </c>
      <c r="CM342" s="5">
        <f t="shared" si="172"/>
        <v>26.875520414008381</v>
      </c>
      <c r="CN342" s="5">
        <f t="shared" si="173"/>
        <v>0.6984156874652</v>
      </c>
      <c r="CO342" s="5">
        <f t="shared" si="174"/>
        <v>64.838976266771425</v>
      </c>
      <c r="CP342" s="5">
        <f t="shared" si="175"/>
        <v>375.32035750772337</v>
      </c>
      <c r="CQ342" s="5">
        <f t="shared" si="176"/>
        <v>5.5504579805087662E-2</v>
      </c>
      <c r="CR342" s="5">
        <f t="shared" si="177"/>
        <v>0</v>
      </c>
      <c r="CS342" s="5">
        <f t="shared" si="178"/>
        <v>1573.3977893721412</v>
      </c>
      <c r="CT342" s="5">
        <f t="shared" si="179"/>
        <v>493.3905029296875</v>
      </c>
      <c r="CU342" s="5">
        <f t="shared" si="180"/>
        <v>0.23149738954738405</v>
      </c>
      <c r="CV342" s="5" t="e">
        <f t="shared" si="181"/>
        <v>#DIV/0!</v>
      </c>
    </row>
    <row r="343" spans="1:100" hidden="1" x14ac:dyDescent="0.3">
      <c r="A343" s="4" t="str">
        <f>VLOOKUP(B343,ListCodeMtrx!A$1:B$91,2,TRUE)</f>
        <v>M41</v>
      </c>
      <c r="B343">
        <v>41</v>
      </c>
      <c r="C343" s="10">
        <v>24</v>
      </c>
      <c r="D343" s="10">
        <v>2</v>
      </c>
      <c r="E343" s="10">
        <v>3</v>
      </c>
      <c r="F343" s="1">
        <v>72</v>
      </c>
      <c r="G343" s="3">
        <v>41316</v>
      </c>
      <c r="H343" s="11">
        <v>2</v>
      </c>
      <c r="I343" s="11">
        <v>161.22107412613542</v>
      </c>
      <c r="J343" s="11">
        <v>1.320928171517376</v>
      </c>
      <c r="K343" s="11">
        <v>151.24108988110532</v>
      </c>
      <c r="L343" s="11">
        <v>250.0030602251567</v>
      </c>
      <c r="M343" s="1">
        <v>45</v>
      </c>
      <c r="N343" s="8">
        <v>31</v>
      </c>
      <c r="O343" s="8" t="s">
        <v>526</v>
      </c>
      <c r="P343" s="12">
        <v>0.15763888888888888</v>
      </c>
      <c r="Q343" s="12">
        <f t="shared" si="182"/>
        <v>0.47282407407407401</v>
      </c>
      <c r="R343" s="8">
        <v>7505</v>
      </c>
      <c r="S343" s="8">
        <v>0</v>
      </c>
      <c r="T343" s="13" t="s">
        <v>747</v>
      </c>
      <c r="U343">
        <f t="shared" si="141"/>
        <v>33.609644201111799</v>
      </c>
      <c r="V343">
        <f t="shared" si="142"/>
        <v>0.60704745373833047</v>
      </c>
      <c r="W343">
        <f t="shared" si="143"/>
        <v>280.12989328367127</v>
      </c>
      <c r="X343">
        <v>23.759126663208008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t="e">
        <f t="shared" si="144"/>
        <v>#DIV/0!</v>
      </c>
      <c r="AG343" t="e">
        <f t="shared" si="145"/>
        <v>#DIV/0!</v>
      </c>
      <c r="AH343" t="e">
        <f t="shared" si="146"/>
        <v>#DIV/0!</v>
      </c>
      <c r="AI343" s="8">
        <v>-1</v>
      </c>
      <c r="AJ343" s="8">
        <v>0.87</v>
      </c>
      <c r="AK343" s="8">
        <v>0.92</v>
      </c>
      <c r="AL343" s="8">
        <v>10.040945053100586</v>
      </c>
      <c r="AM343">
        <f t="shared" si="147"/>
        <v>0.87502047252655035</v>
      </c>
      <c r="AN343">
        <f t="shared" si="148"/>
        <v>2.2001512750437883E-2</v>
      </c>
      <c r="AO343" t="e">
        <f t="shared" si="149"/>
        <v>#DIV/0!</v>
      </c>
      <c r="AP343" t="e">
        <f t="shared" si="150"/>
        <v>#DIV/0!</v>
      </c>
      <c r="AQ343" t="e">
        <f t="shared" si="151"/>
        <v>#DIV/0!</v>
      </c>
      <c r="AR343" s="8">
        <v>1798.1268310546875</v>
      </c>
      <c r="AS343" s="8">
        <v>0.5</v>
      </c>
      <c r="AT343" t="e">
        <f t="shared" si="152"/>
        <v>#DIV/0!</v>
      </c>
      <c r="AU343">
        <f t="shared" si="153"/>
        <v>5.8355729525260598</v>
      </c>
      <c r="AV343">
        <f t="shared" si="154"/>
        <v>1.0120158419408245</v>
      </c>
      <c r="AW343">
        <f t="shared" si="155"/>
        <v>23.759126663208008</v>
      </c>
      <c r="AX343" s="8">
        <v>2</v>
      </c>
      <c r="AY343">
        <f t="shared" si="156"/>
        <v>4.644859790802002</v>
      </c>
      <c r="AZ343" s="8">
        <v>1</v>
      </c>
      <c r="BA343">
        <f t="shared" si="157"/>
        <v>9.2897195816040039</v>
      </c>
      <c r="BB343" s="8">
        <v>24.458385467529297</v>
      </c>
      <c r="BC343" s="8">
        <v>23.759126663208008</v>
      </c>
      <c r="BD343" s="8">
        <v>25.019199371337891</v>
      </c>
      <c r="BE343" s="8">
        <v>399.44586181640625</v>
      </c>
      <c r="BF343" s="8">
        <v>379.02450561523438</v>
      </c>
      <c r="BG343" s="8">
        <v>15.893804550170898</v>
      </c>
      <c r="BH343" s="8">
        <v>19.156858444213867</v>
      </c>
      <c r="BI343" s="8">
        <v>52.281894683837891</v>
      </c>
      <c r="BJ343" s="8">
        <v>63.015552520751953</v>
      </c>
      <c r="BK343" s="8">
        <v>350.8236083984375</v>
      </c>
      <c r="BL343" s="8">
        <v>1797.7379150390625</v>
      </c>
      <c r="BM343" s="8">
        <v>0.22859591245651245</v>
      </c>
      <c r="BN343" s="8">
        <v>101.26382446289062</v>
      </c>
      <c r="BO343" s="8">
        <v>1.2422199249267578</v>
      </c>
      <c r="BP343" s="8">
        <v>0.1746072918176651</v>
      </c>
      <c r="BQ343" s="8">
        <v>0.5</v>
      </c>
      <c r="BR343" s="8">
        <v>-1.355140209197998</v>
      </c>
      <c r="BS343" s="8">
        <v>7.355140209197998</v>
      </c>
      <c r="BT343" s="8">
        <v>1</v>
      </c>
      <c r="BU343" s="8">
        <v>0</v>
      </c>
      <c r="BV343" s="8">
        <v>0.15999999642372131</v>
      </c>
      <c r="BW343" s="8">
        <v>111115</v>
      </c>
      <c r="BX343">
        <f t="shared" si="158"/>
        <v>1.7541180419921873</v>
      </c>
      <c r="BY343">
        <f t="shared" si="159"/>
        <v>5.8355729525260596E-3</v>
      </c>
      <c r="BZ343">
        <f t="shared" si="160"/>
        <v>296.90912666320799</v>
      </c>
      <c r="CA343">
        <f t="shared" si="161"/>
        <v>297.60838546752927</v>
      </c>
      <c r="CB343">
        <f t="shared" si="162"/>
        <v>287.63805997703821</v>
      </c>
      <c r="CC343">
        <f t="shared" si="140"/>
        <v>0.15280121277662626</v>
      </c>
      <c r="CD343">
        <f t="shared" si="163"/>
        <v>2.9519125926961416</v>
      </c>
      <c r="CE343">
        <f t="shared" si="164"/>
        <v>29.150712096380541</v>
      </c>
      <c r="CF343">
        <f t="shared" si="165"/>
        <v>9.9938536521666741</v>
      </c>
      <c r="CG343">
        <f t="shared" si="166"/>
        <v>24.108756065368652</v>
      </c>
      <c r="CH343">
        <f t="shared" si="167"/>
        <v>3.0145965329836937</v>
      </c>
      <c r="CI343">
        <f t="shared" si="168"/>
        <v>0.56981240417373868</v>
      </c>
      <c r="CJ343">
        <f t="shared" si="169"/>
        <v>1.9398967507553171</v>
      </c>
      <c r="CK343">
        <f t="shared" si="170"/>
        <v>1.0746997822283766</v>
      </c>
      <c r="CL343">
        <f t="shared" si="171"/>
        <v>0.35930082695361992</v>
      </c>
      <c r="CM343">
        <f t="shared" si="172"/>
        <v>28.367024340285973</v>
      </c>
      <c r="CN343">
        <f t="shared" si="173"/>
        <v>0.73908121805729443</v>
      </c>
      <c r="CO343">
        <f t="shared" si="174"/>
        <v>67.022958356430323</v>
      </c>
      <c r="CP343">
        <f t="shared" si="175"/>
        <v>374.14028717646136</v>
      </c>
      <c r="CQ343">
        <f t="shared" si="176"/>
        <v>6.0207838099058289E-2</v>
      </c>
      <c r="CR343">
        <f t="shared" si="177"/>
        <v>0</v>
      </c>
      <c r="CS343">
        <f t="shared" si="178"/>
        <v>1573.057479896376</v>
      </c>
      <c r="CT343">
        <f t="shared" si="179"/>
        <v>0</v>
      </c>
      <c r="CU343" t="e">
        <f t="shared" si="180"/>
        <v>#DIV/0!</v>
      </c>
      <c r="CV343" t="e">
        <f t="shared" si="181"/>
        <v>#DIV/0!</v>
      </c>
    </row>
    <row r="344" spans="1:100" x14ac:dyDescent="0.3">
      <c r="A344" s="4" t="str">
        <f>VLOOKUP(B344,ListCodeMtrx!A$1:B$91,2,TRUE)</f>
        <v>M41</v>
      </c>
      <c r="B344">
        <v>41</v>
      </c>
      <c r="C344" s="10">
        <v>24</v>
      </c>
      <c r="D344" s="10">
        <v>2</v>
      </c>
      <c r="E344" s="10">
        <v>3</v>
      </c>
      <c r="F344" s="1">
        <v>72</v>
      </c>
      <c r="G344" s="3">
        <v>41316</v>
      </c>
      <c r="H344" s="11">
        <v>2</v>
      </c>
      <c r="I344" s="11">
        <v>161.22107412613542</v>
      </c>
      <c r="J344" s="11">
        <v>1.320928171517376</v>
      </c>
      <c r="K344" s="11">
        <v>151.24108988110532</v>
      </c>
      <c r="L344" s="11">
        <v>250.0030602251567</v>
      </c>
      <c r="M344" s="1">
        <v>45</v>
      </c>
      <c r="N344" s="8">
        <v>32</v>
      </c>
      <c r="O344" s="8" t="s">
        <v>527</v>
      </c>
      <c r="P344" s="12">
        <v>0.15763888888888888</v>
      </c>
      <c r="Q344" s="12">
        <f t="shared" si="182"/>
        <v>0.47524305555555557</v>
      </c>
      <c r="R344" s="8">
        <v>7714</v>
      </c>
      <c r="S344" s="8">
        <v>0</v>
      </c>
      <c r="T344" s="13">
        <v>50</v>
      </c>
      <c r="U344" s="14">
        <f t="shared" si="141"/>
        <v>0.39297514816711321</v>
      </c>
      <c r="V344" s="14">
        <f t="shared" si="142"/>
        <v>0.57511467524819226</v>
      </c>
      <c r="W344" s="14">
        <f t="shared" si="143"/>
        <v>47.263168904790376</v>
      </c>
      <c r="X344" s="15">
        <v>23.912109375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t="e">
        <f t="shared" si="144"/>
        <v>#DIV/0!</v>
      </c>
      <c r="AG344" t="e">
        <f t="shared" si="145"/>
        <v>#DIV/0!</v>
      </c>
      <c r="AH344" t="e">
        <f t="shared" si="146"/>
        <v>#DIV/0!</v>
      </c>
      <c r="AI344" s="8">
        <v>-1</v>
      </c>
      <c r="AJ344" s="8">
        <v>0.87</v>
      </c>
      <c r="AK344" s="8">
        <v>0.92</v>
      </c>
      <c r="AL344" s="8">
        <v>10.040945053100586</v>
      </c>
      <c r="AM344">
        <f t="shared" si="147"/>
        <v>0.87502047252655035</v>
      </c>
      <c r="AN344">
        <f t="shared" si="148"/>
        <v>8.8527904719015401E-4</v>
      </c>
      <c r="AO344" t="e">
        <f t="shared" si="149"/>
        <v>#DIV/0!</v>
      </c>
      <c r="AP344" t="e">
        <f t="shared" si="150"/>
        <v>#DIV/0!</v>
      </c>
      <c r="AQ344" t="e">
        <f t="shared" si="151"/>
        <v>#DIV/0!</v>
      </c>
      <c r="AR344" s="8">
        <v>1798.1268310546875</v>
      </c>
      <c r="AS344" s="8">
        <v>0.5</v>
      </c>
      <c r="AT344" t="e">
        <f t="shared" si="152"/>
        <v>#DIV/0!</v>
      </c>
      <c r="AU344">
        <f t="shared" si="153"/>
        <v>5.7520172204728661</v>
      </c>
      <c r="AV344">
        <f t="shared" si="154"/>
        <v>1.0493681490324434</v>
      </c>
      <c r="AW344">
        <f t="shared" si="155"/>
        <v>23.912109375</v>
      </c>
      <c r="AX344" s="8">
        <v>2</v>
      </c>
      <c r="AY344">
        <f t="shared" si="156"/>
        <v>4.644859790802002</v>
      </c>
      <c r="AZ344" s="8">
        <v>1</v>
      </c>
      <c r="BA344">
        <f t="shared" si="157"/>
        <v>9.2897195816040039</v>
      </c>
      <c r="BB344" s="8">
        <v>24.447986602783203</v>
      </c>
      <c r="BC344" s="8">
        <v>23.912109375</v>
      </c>
      <c r="BD344" s="8">
        <v>25.016990661621094</v>
      </c>
      <c r="BE344" s="8">
        <v>49.612827301025391</v>
      </c>
      <c r="BF344" s="8">
        <v>49.227367401123047</v>
      </c>
      <c r="BG344" s="8">
        <v>15.841729164123535</v>
      </c>
      <c r="BH344" s="8">
        <v>19.058433532714844</v>
      </c>
      <c r="BI344" s="8">
        <v>52.140361785888672</v>
      </c>
      <c r="BJ344" s="8">
        <v>62.72760009765625</v>
      </c>
      <c r="BK344" s="8">
        <v>350.8182373046875</v>
      </c>
      <c r="BL344" s="8">
        <v>1798.2288818359375</v>
      </c>
      <c r="BM344" s="8">
        <v>0.25691905617713928</v>
      </c>
      <c r="BN344" s="8">
        <v>101.25861358642578</v>
      </c>
      <c r="BO344" s="8">
        <v>0.17920875549316406</v>
      </c>
      <c r="BP344" s="8">
        <v>0.18992520868778229</v>
      </c>
      <c r="BQ344" s="8">
        <v>0.5</v>
      </c>
      <c r="BR344" s="8">
        <v>-1.355140209197998</v>
      </c>
      <c r="BS344" s="8">
        <v>7.355140209197998</v>
      </c>
      <c r="BT344" s="8">
        <v>1</v>
      </c>
      <c r="BU344" s="8">
        <v>0</v>
      </c>
      <c r="BV344" s="8">
        <v>0.15999999642372131</v>
      </c>
      <c r="BW344" s="8">
        <v>111115</v>
      </c>
      <c r="BX344">
        <f t="shared" si="158"/>
        <v>1.7540911865234374</v>
      </c>
      <c r="BY344">
        <f t="shared" si="159"/>
        <v>5.7520172204728664E-3</v>
      </c>
      <c r="BZ344">
        <f t="shared" si="160"/>
        <v>297.06210937499998</v>
      </c>
      <c r="CA344">
        <f t="shared" si="161"/>
        <v>297.59798660278318</v>
      </c>
      <c r="CB344">
        <f t="shared" si="162"/>
        <v>287.71661466278238</v>
      </c>
      <c r="CC344">
        <f t="shared" si="140"/>
        <v>0.16046300826372814</v>
      </c>
      <c r="CD344">
        <f t="shared" si="163"/>
        <v>2.9791987056841953</v>
      </c>
      <c r="CE344">
        <f t="shared" si="164"/>
        <v>29.421681772695845</v>
      </c>
      <c r="CF344">
        <f t="shared" si="165"/>
        <v>10.363248239981001</v>
      </c>
      <c r="CG344">
        <f t="shared" si="166"/>
        <v>24.180047988891602</v>
      </c>
      <c r="CH344">
        <f t="shared" si="167"/>
        <v>3.0275201120147051</v>
      </c>
      <c r="CI344">
        <f t="shared" si="168"/>
        <v>0.54158579061882439</v>
      </c>
      <c r="CJ344">
        <f t="shared" si="169"/>
        <v>1.929830556651752</v>
      </c>
      <c r="CK344">
        <f t="shared" si="170"/>
        <v>1.0976895553629531</v>
      </c>
      <c r="CL344">
        <f t="shared" si="171"/>
        <v>0.34135183518422613</v>
      </c>
      <c r="CM344">
        <f t="shared" si="172"/>
        <v>4.7858029570001435</v>
      </c>
      <c r="CN344">
        <f t="shared" si="173"/>
        <v>0.96009946092937193</v>
      </c>
      <c r="CO344">
        <f t="shared" si="174"/>
        <v>66.006315910870285</v>
      </c>
      <c r="CP344">
        <f t="shared" si="175"/>
        <v>49.170259493250761</v>
      </c>
      <c r="CQ344">
        <f t="shared" si="176"/>
        <v>5.2753111418092002E-3</v>
      </c>
      <c r="CR344">
        <f t="shared" si="177"/>
        <v>0</v>
      </c>
      <c r="CS344">
        <f t="shared" si="178"/>
        <v>1573.4870858949723</v>
      </c>
      <c r="CT344">
        <f t="shared" si="179"/>
        <v>0</v>
      </c>
      <c r="CU344" t="e">
        <f t="shared" si="180"/>
        <v>#DIV/0!</v>
      </c>
      <c r="CV344" t="e">
        <f t="shared" si="181"/>
        <v>#DIV/0!</v>
      </c>
    </row>
    <row r="345" spans="1:100" s="5" customFormat="1" x14ac:dyDescent="0.3">
      <c r="A345" s="4" t="str">
        <f>VLOOKUP(B345,ListCodeMtrx!A$1:B$91,2,TRUE)</f>
        <v>M41</v>
      </c>
      <c r="B345">
        <v>41</v>
      </c>
      <c r="C345" s="10">
        <v>24</v>
      </c>
      <c r="D345" s="10">
        <v>2</v>
      </c>
      <c r="E345" s="10">
        <v>3</v>
      </c>
      <c r="F345" s="1">
        <v>72</v>
      </c>
      <c r="G345" s="3">
        <v>41316</v>
      </c>
      <c r="H345" s="11">
        <v>2</v>
      </c>
      <c r="I345" s="11">
        <v>161.22107412613542</v>
      </c>
      <c r="J345" s="11">
        <v>1.320928171517376</v>
      </c>
      <c r="K345" s="11">
        <v>151.24108988110532</v>
      </c>
      <c r="L345" s="11">
        <v>250.0030602251567</v>
      </c>
      <c r="M345" s="1">
        <v>45</v>
      </c>
      <c r="N345" s="8">
        <v>33</v>
      </c>
      <c r="O345" s="8" t="s">
        <v>528</v>
      </c>
      <c r="P345" s="12">
        <v>0.15763888888888888</v>
      </c>
      <c r="Q345" s="12">
        <f t="shared" si="182"/>
        <v>0.47714120370370372</v>
      </c>
      <c r="R345" s="8">
        <v>7878</v>
      </c>
      <c r="S345" s="8">
        <v>0</v>
      </c>
      <c r="T345" s="13">
        <v>150</v>
      </c>
      <c r="U345" s="14">
        <f t="shared" si="141"/>
        <v>12.135326579852117</v>
      </c>
      <c r="V345" s="14">
        <f t="shared" si="142"/>
        <v>0.5570440234480899</v>
      </c>
      <c r="W345" s="14">
        <f t="shared" si="143"/>
        <v>105.24021048680056</v>
      </c>
      <c r="X345" s="15">
        <v>23.960710525512695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t="e">
        <f t="shared" si="144"/>
        <v>#DIV/0!</v>
      </c>
      <c r="AG345" t="e">
        <f t="shared" si="145"/>
        <v>#DIV/0!</v>
      </c>
      <c r="AH345" t="e">
        <f t="shared" si="146"/>
        <v>#DIV/0!</v>
      </c>
      <c r="AI345" s="8">
        <v>-1</v>
      </c>
      <c r="AJ345" s="8">
        <v>0.87</v>
      </c>
      <c r="AK345" s="8">
        <v>0.92</v>
      </c>
      <c r="AL345" s="8">
        <v>10.040945053100586</v>
      </c>
      <c r="AM345">
        <f t="shared" si="147"/>
        <v>0.87502047252655035</v>
      </c>
      <c r="AN345">
        <f t="shared" si="148"/>
        <v>8.3477086938426037E-3</v>
      </c>
      <c r="AO345" t="e">
        <f t="shared" si="149"/>
        <v>#DIV/0!</v>
      </c>
      <c r="AP345" t="e">
        <f t="shared" si="150"/>
        <v>#DIV/0!</v>
      </c>
      <c r="AQ345" t="e">
        <f t="shared" si="151"/>
        <v>#DIV/0!</v>
      </c>
      <c r="AR345" s="8">
        <v>1798.1268310546875</v>
      </c>
      <c r="AS345" s="8">
        <v>0.5</v>
      </c>
      <c r="AT345" t="e">
        <f t="shared" si="152"/>
        <v>#DIV/0!</v>
      </c>
      <c r="AU345">
        <f t="shared" si="153"/>
        <v>5.6110733034665161</v>
      </c>
      <c r="AV345">
        <f t="shared" si="154"/>
        <v>1.0548316426282929</v>
      </c>
      <c r="AW345">
        <f t="shared" si="155"/>
        <v>23.960710525512695</v>
      </c>
      <c r="AX345" s="8">
        <v>2</v>
      </c>
      <c r="AY345">
        <f t="shared" si="156"/>
        <v>4.644859790802002</v>
      </c>
      <c r="AZ345" s="8">
        <v>1</v>
      </c>
      <c r="BA345">
        <f t="shared" si="157"/>
        <v>9.2897195816040039</v>
      </c>
      <c r="BB345" s="8">
        <v>24.469139099121094</v>
      </c>
      <c r="BC345" s="8">
        <v>23.960710525512695</v>
      </c>
      <c r="BD345" s="8">
        <v>25.018987655639648</v>
      </c>
      <c r="BE345" s="8">
        <v>151.37745666503906</v>
      </c>
      <c r="BF345" s="8">
        <v>143.99778747558594</v>
      </c>
      <c r="BG345" s="8">
        <v>15.952995300292969</v>
      </c>
      <c r="BH345" s="8">
        <v>19.091091156005859</v>
      </c>
      <c r="BI345" s="8">
        <v>52.438621520996094</v>
      </c>
      <c r="BJ345" s="8">
        <v>62.753765106201172</v>
      </c>
      <c r="BK345" s="8">
        <v>350.78289794921875</v>
      </c>
      <c r="BL345" s="8">
        <v>1798.27197265625</v>
      </c>
      <c r="BM345" s="8">
        <v>0.14666485786437988</v>
      </c>
      <c r="BN345" s="8">
        <v>101.25569152832031</v>
      </c>
      <c r="BO345" s="8">
        <v>0.59226417541503906</v>
      </c>
      <c r="BP345" s="8">
        <v>0.18153859674930573</v>
      </c>
      <c r="BQ345" s="8">
        <v>0.5</v>
      </c>
      <c r="BR345" s="8">
        <v>-1.355140209197998</v>
      </c>
      <c r="BS345" s="8">
        <v>7.355140209197998</v>
      </c>
      <c r="BT345" s="8">
        <v>1</v>
      </c>
      <c r="BU345" s="8">
        <v>0</v>
      </c>
      <c r="BV345" s="8">
        <v>0.15999999642372131</v>
      </c>
      <c r="BW345" s="8">
        <v>111115</v>
      </c>
      <c r="BX345">
        <f t="shared" si="158"/>
        <v>1.7539144897460937</v>
      </c>
      <c r="BY345">
        <f t="shared" si="159"/>
        <v>5.6110733034665161E-3</v>
      </c>
      <c r="BZ345">
        <f t="shared" si="160"/>
        <v>297.11071052551267</v>
      </c>
      <c r="CA345">
        <f t="shared" si="161"/>
        <v>297.61913909912107</v>
      </c>
      <c r="CB345">
        <f t="shared" si="162"/>
        <v>287.72350919387827</v>
      </c>
      <c r="CC345">
        <f t="shared" si="140"/>
        <v>0.18410948868734406</v>
      </c>
      <c r="CD345">
        <f t="shared" si="163"/>
        <v>2.9879132796598662</v>
      </c>
      <c r="CE345">
        <f t="shared" si="164"/>
        <v>29.508595858279961</v>
      </c>
      <c r="CF345">
        <f t="shared" si="165"/>
        <v>10.417504702274101</v>
      </c>
      <c r="CG345">
        <f t="shared" si="166"/>
        <v>24.214924812316895</v>
      </c>
      <c r="CH345">
        <f t="shared" si="167"/>
        <v>3.0338600996478498</v>
      </c>
      <c r="CI345">
        <f t="shared" si="168"/>
        <v>0.52553132988651896</v>
      </c>
      <c r="CJ345">
        <f t="shared" si="169"/>
        <v>1.9330816370315733</v>
      </c>
      <c r="CK345">
        <f t="shared" si="170"/>
        <v>1.1007784626162764</v>
      </c>
      <c r="CL345">
        <f t="shared" si="171"/>
        <v>0.33115003349806782</v>
      </c>
      <c r="CM345">
        <f t="shared" si="172"/>
        <v>10.656170289426978</v>
      </c>
      <c r="CN345">
        <f t="shared" si="173"/>
        <v>0.73084602431577972</v>
      </c>
      <c r="CO345">
        <f t="shared" si="174"/>
        <v>65.864373426413152</v>
      </c>
      <c r="CP345">
        <f t="shared" si="175"/>
        <v>142.23425836807206</v>
      </c>
      <c r="CQ345">
        <f t="shared" si="176"/>
        <v>5.6195018744251854E-2</v>
      </c>
      <c r="CR345">
        <f t="shared" si="177"/>
        <v>0</v>
      </c>
      <c r="CS345">
        <f t="shared" si="178"/>
        <v>1573.5247912449238</v>
      </c>
      <c r="CT345">
        <f t="shared" si="179"/>
        <v>0</v>
      </c>
      <c r="CU345" t="e">
        <f t="shared" si="180"/>
        <v>#DIV/0!</v>
      </c>
      <c r="CV345" t="e">
        <f t="shared" si="181"/>
        <v>#DIV/0!</v>
      </c>
    </row>
    <row r="346" spans="1:100" hidden="1" x14ac:dyDescent="0.3">
      <c r="A346" s="4" t="str">
        <f>VLOOKUP(B346,ListCodeMtrx!A$1:B$91,2,TRUE)</f>
        <v>M41</v>
      </c>
      <c r="B346">
        <v>41</v>
      </c>
      <c r="C346" s="10">
        <v>24</v>
      </c>
      <c r="D346" s="10">
        <v>2</v>
      </c>
      <c r="E346" s="10">
        <v>3</v>
      </c>
      <c r="F346" s="1">
        <v>72</v>
      </c>
      <c r="G346" s="3">
        <v>41316</v>
      </c>
      <c r="H346" s="11">
        <v>2</v>
      </c>
      <c r="I346" s="11">
        <v>161.22107412613542</v>
      </c>
      <c r="J346" s="11">
        <v>1.320928171517376</v>
      </c>
      <c r="K346" s="11">
        <v>151.24108988110532</v>
      </c>
      <c r="L346" s="11">
        <v>250.0030602251567</v>
      </c>
      <c r="M346" s="1">
        <v>45</v>
      </c>
      <c r="N346" s="8">
        <v>34</v>
      </c>
      <c r="O346" s="8" t="s">
        <v>529</v>
      </c>
      <c r="P346" s="12">
        <v>0.15763888888888888</v>
      </c>
      <c r="Q346" s="12">
        <f t="shared" si="182"/>
        <v>0.47921296296296301</v>
      </c>
      <c r="R346" s="8">
        <v>8057</v>
      </c>
      <c r="S346" s="8">
        <v>0</v>
      </c>
      <c r="T346" s="13" t="s">
        <v>192</v>
      </c>
      <c r="U346" s="14">
        <f t="shared" si="141"/>
        <v>34.432909466512967</v>
      </c>
      <c r="V346" s="14">
        <f t="shared" si="142"/>
        <v>0.54768344956482251</v>
      </c>
      <c r="W346" s="14">
        <f t="shared" si="143"/>
        <v>269.23447413856769</v>
      </c>
      <c r="X346" s="15">
        <v>24.457775115966797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t="e">
        <f t="shared" si="144"/>
        <v>#DIV/0!</v>
      </c>
      <c r="AG346" t="e">
        <f t="shared" si="145"/>
        <v>#DIV/0!</v>
      </c>
      <c r="AH346" t="e">
        <f t="shared" si="146"/>
        <v>#DIV/0!</v>
      </c>
      <c r="AI346" s="8">
        <v>-1</v>
      </c>
      <c r="AJ346" s="8">
        <v>0.87</v>
      </c>
      <c r="AK346" s="8">
        <v>0.92</v>
      </c>
      <c r="AL346" s="8">
        <v>10.012383460998535</v>
      </c>
      <c r="AM346">
        <f t="shared" si="147"/>
        <v>0.87500619173049932</v>
      </c>
      <c r="AN346">
        <f t="shared" si="148"/>
        <v>2.2505470128177198E-2</v>
      </c>
      <c r="AO346" t="e">
        <f t="shared" si="149"/>
        <v>#DIV/0!</v>
      </c>
      <c r="AP346" t="e">
        <f t="shared" si="150"/>
        <v>#DIV/0!</v>
      </c>
      <c r="AQ346" t="e">
        <f t="shared" si="151"/>
        <v>#DIV/0!</v>
      </c>
      <c r="AR346" s="8">
        <v>1798.1268310546875</v>
      </c>
      <c r="AS346" s="8">
        <v>0.5</v>
      </c>
      <c r="AT346" t="e">
        <f t="shared" si="152"/>
        <v>#DIV/0!</v>
      </c>
      <c r="AU346">
        <f t="shared" si="153"/>
        <v>5.6153375508388894</v>
      </c>
      <c r="AV346">
        <f t="shared" si="154"/>
        <v>1.071756847450573</v>
      </c>
      <c r="AW346">
        <f t="shared" si="155"/>
        <v>24.457775115966797</v>
      </c>
      <c r="AX346" s="8">
        <v>2</v>
      </c>
      <c r="AY346">
        <f t="shared" si="156"/>
        <v>4.644859790802002</v>
      </c>
      <c r="AZ346" s="8">
        <v>1</v>
      </c>
      <c r="BA346">
        <f t="shared" si="157"/>
        <v>9.2897195816040039</v>
      </c>
      <c r="BB346" s="8">
        <v>24.685758590698242</v>
      </c>
      <c r="BC346" s="8">
        <v>24.457775115966797</v>
      </c>
      <c r="BD346" s="8">
        <v>25.012483596801758</v>
      </c>
      <c r="BE346" s="8">
        <v>401.35342407226562</v>
      </c>
      <c r="BF346" s="8">
        <v>380.50299072265625</v>
      </c>
      <c r="BG346" s="8">
        <v>16.678840637207031</v>
      </c>
      <c r="BH346" s="8">
        <v>19.817024230957031</v>
      </c>
      <c r="BI346" s="8">
        <v>54.118419647216797</v>
      </c>
      <c r="BJ346" s="8">
        <v>64.300994873046875</v>
      </c>
      <c r="BK346" s="8">
        <v>350.77987670898437</v>
      </c>
      <c r="BL346" s="8">
        <v>1799.316650390625</v>
      </c>
      <c r="BM346" s="8">
        <v>0.28827640414237976</v>
      </c>
      <c r="BN346" s="8">
        <v>101.25495147705078</v>
      </c>
      <c r="BO346" s="8">
        <v>1.6130771636962891</v>
      </c>
      <c r="BP346" s="8">
        <v>0.18094731867313385</v>
      </c>
      <c r="BQ346" s="8">
        <v>0.25</v>
      </c>
      <c r="BR346" s="8">
        <v>-1.355140209197998</v>
      </c>
      <c r="BS346" s="8">
        <v>7.355140209197998</v>
      </c>
      <c r="BT346" s="8">
        <v>1</v>
      </c>
      <c r="BU346" s="8">
        <v>0</v>
      </c>
      <c r="BV346" s="8">
        <v>0.15999999642372131</v>
      </c>
      <c r="BW346" s="8">
        <v>111115</v>
      </c>
      <c r="BX346">
        <f t="shared" si="158"/>
        <v>1.7538993835449217</v>
      </c>
      <c r="BY346">
        <f t="shared" si="159"/>
        <v>5.615337550838889E-3</v>
      </c>
      <c r="BZ346">
        <f t="shared" si="160"/>
        <v>297.60777511596677</v>
      </c>
      <c r="CA346">
        <f t="shared" si="161"/>
        <v>297.83575859069822</v>
      </c>
      <c r="CB346">
        <f t="shared" si="162"/>
        <v>287.89065762764221</v>
      </c>
      <c r="CC346">
        <f t="shared" si="140"/>
        <v>0.17131577845625953</v>
      </c>
      <c r="CD346">
        <f t="shared" si="163"/>
        <v>3.0783286743756668</v>
      </c>
      <c r="CE346">
        <f t="shared" si="164"/>
        <v>30.401759414929582</v>
      </c>
      <c r="CF346">
        <f t="shared" si="165"/>
        <v>10.584735183972551</v>
      </c>
      <c r="CG346">
        <f t="shared" si="166"/>
        <v>24.57176685333252</v>
      </c>
      <c r="CH346">
        <f t="shared" si="167"/>
        <v>3.099397571505718</v>
      </c>
      <c r="CI346">
        <f t="shared" si="168"/>
        <v>0.51719195094706349</v>
      </c>
      <c r="CJ346">
        <f t="shared" si="169"/>
        <v>2.0065718269250938</v>
      </c>
      <c r="CK346">
        <f t="shared" si="170"/>
        <v>1.0928257445806242</v>
      </c>
      <c r="CL346">
        <f t="shared" si="171"/>
        <v>0.32585279441038939</v>
      </c>
      <c r="CM346">
        <f t="shared" si="172"/>
        <v>27.261323614849957</v>
      </c>
      <c r="CN346">
        <f t="shared" si="173"/>
        <v>0.70757518522320695</v>
      </c>
      <c r="CO346">
        <f t="shared" si="174"/>
        <v>66.275343666932415</v>
      </c>
      <c r="CP346">
        <f t="shared" si="175"/>
        <v>375.49913378473065</v>
      </c>
      <c r="CQ346">
        <f t="shared" si="176"/>
        <v>6.0773852800784137E-2</v>
      </c>
      <c r="CR346">
        <f t="shared" si="177"/>
        <v>0</v>
      </c>
      <c r="CS346">
        <f t="shared" si="178"/>
        <v>1574.4132099755791</v>
      </c>
      <c r="CT346">
        <f t="shared" si="179"/>
        <v>0</v>
      </c>
      <c r="CU346" t="e">
        <f t="shared" si="180"/>
        <v>#DIV/0!</v>
      </c>
      <c r="CV346" t="e">
        <f t="shared" si="181"/>
        <v>#DIV/0!</v>
      </c>
    </row>
    <row r="347" spans="1:100" x14ac:dyDescent="0.3">
      <c r="A347" s="4" t="str">
        <f>VLOOKUP(B347,ListCodeMtrx!A$1:B$91,2,TRUE)</f>
        <v>M41</v>
      </c>
      <c r="B347">
        <v>41</v>
      </c>
      <c r="C347" s="10">
        <v>24</v>
      </c>
      <c r="D347" s="10">
        <v>2</v>
      </c>
      <c r="E347" s="10">
        <v>3</v>
      </c>
      <c r="F347" s="1">
        <v>72</v>
      </c>
      <c r="G347" s="3">
        <v>41316</v>
      </c>
      <c r="H347" s="11">
        <v>2</v>
      </c>
      <c r="I347" s="11">
        <v>161.22107412613542</v>
      </c>
      <c r="J347" s="11">
        <v>1.320928171517376</v>
      </c>
      <c r="K347" s="11">
        <v>151.24108988110532</v>
      </c>
      <c r="L347" s="11">
        <v>250.0030602251567</v>
      </c>
      <c r="M347" s="1">
        <v>45</v>
      </c>
      <c r="N347" s="8">
        <v>35</v>
      </c>
      <c r="O347" s="8" t="s">
        <v>530</v>
      </c>
      <c r="P347" s="12">
        <v>0.15763888888888888</v>
      </c>
      <c r="Q347" s="12">
        <f t="shared" si="182"/>
        <v>0.48163194444444446</v>
      </c>
      <c r="R347" s="8">
        <v>8266</v>
      </c>
      <c r="S347" s="8">
        <v>0</v>
      </c>
      <c r="T347" s="13">
        <v>800</v>
      </c>
      <c r="U347" s="14">
        <f t="shared" si="141"/>
        <v>50.92278956892217</v>
      </c>
      <c r="V347" s="14">
        <f t="shared" si="142"/>
        <v>0.52021680071795562</v>
      </c>
      <c r="W347" s="14">
        <f t="shared" si="143"/>
        <v>591.8433996530664</v>
      </c>
      <c r="X347" s="15">
        <v>24.91316032409668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t="e">
        <f t="shared" si="144"/>
        <v>#DIV/0!</v>
      </c>
      <c r="AG347" t="e">
        <f t="shared" si="145"/>
        <v>#DIV/0!</v>
      </c>
      <c r="AH347" t="e">
        <f t="shared" si="146"/>
        <v>#DIV/0!</v>
      </c>
      <c r="AI347" s="8">
        <v>-1</v>
      </c>
      <c r="AJ347" s="8">
        <v>0.87</v>
      </c>
      <c r="AK347" s="8">
        <v>0.92</v>
      </c>
      <c r="AL347" s="8">
        <v>9.9839849472045898</v>
      </c>
      <c r="AM347">
        <f t="shared" si="147"/>
        <v>0.87499199247360226</v>
      </c>
      <c r="AN347">
        <f t="shared" si="148"/>
        <v>3.2941791756057104E-2</v>
      </c>
      <c r="AO347" t="e">
        <f t="shared" si="149"/>
        <v>#DIV/0!</v>
      </c>
      <c r="AP347" t="e">
        <f t="shared" si="150"/>
        <v>#DIV/0!</v>
      </c>
      <c r="AQ347" t="e">
        <f t="shared" si="151"/>
        <v>#DIV/0!</v>
      </c>
      <c r="AR347" s="8">
        <v>1798.1268310546875</v>
      </c>
      <c r="AS347" s="8">
        <v>0.5</v>
      </c>
      <c r="AT347" t="e">
        <f t="shared" si="152"/>
        <v>#DIV/0!</v>
      </c>
      <c r="AU347">
        <f t="shared" si="153"/>
        <v>5.4201289075318515</v>
      </c>
      <c r="AV347">
        <f t="shared" si="154"/>
        <v>1.0852057829395485</v>
      </c>
      <c r="AW347">
        <f t="shared" si="155"/>
        <v>24.91316032409668</v>
      </c>
      <c r="AX347" s="8">
        <v>2</v>
      </c>
      <c r="AY347">
        <f t="shared" si="156"/>
        <v>4.644859790802002</v>
      </c>
      <c r="AZ347" s="8">
        <v>1</v>
      </c>
      <c r="BA347">
        <f t="shared" si="157"/>
        <v>9.2897195816040039</v>
      </c>
      <c r="BB347" s="8">
        <v>24.827932357788086</v>
      </c>
      <c r="BC347" s="8">
        <v>24.91316032409668</v>
      </c>
      <c r="BD347" s="8">
        <v>25.010168075561523</v>
      </c>
      <c r="BE347" s="8">
        <v>799.25885009765625</v>
      </c>
      <c r="BF347" s="8">
        <v>767.85015869140625</v>
      </c>
      <c r="BG347" s="8">
        <v>17.496057510375977</v>
      </c>
      <c r="BH347" s="8">
        <v>20.52313232421875</v>
      </c>
      <c r="BI347" s="8">
        <v>56.289436340332031</v>
      </c>
      <c r="BJ347" s="8">
        <v>66.028335571289062</v>
      </c>
      <c r="BK347" s="8">
        <v>350.76046752929687</v>
      </c>
      <c r="BL347" s="8">
        <v>1801.3857421875</v>
      </c>
      <c r="BM347" s="8">
        <v>0.19218288362026215</v>
      </c>
      <c r="BN347" s="8">
        <v>101.25388336181641</v>
      </c>
      <c r="BO347" s="8">
        <v>2.9975986480712891</v>
      </c>
      <c r="BP347" s="8">
        <v>0.18458844721317291</v>
      </c>
      <c r="BQ347" s="8">
        <v>0.25</v>
      </c>
      <c r="BR347" s="8">
        <v>-1.355140209197998</v>
      </c>
      <c r="BS347" s="8">
        <v>7.355140209197998</v>
      </c>
      <c r="BT347" s="8">
        <v>1</v>
      </c>
      <c r="BU347" s="8">
        <v>0</v>
      </c>
      <c r="BV347" s="8">
        <v>0.15999999642372131</v>
      </c>
      <c r="BW347" s="8">
        <v>111115</v>
      </c>
      <c r="BX347">
        <f t="shared" si="158"/>
        <v>1.7538023376464842</v>
      </c>
      <c r="BY347">
        <f t="shared" si="159"/>
        <v>5.4201289075318515E-3</v>
      </c>
      <c r="BZ347">
        <f t="shared" si="160"/>
        <v>298.06316032409666</v>
      </c>
      <c r="CA347">
        <f t="shared" si="161"/>
        <v>297.97793235778806</v>
      </c>
      <c r="CB347">
        <f t="shared" si="162"/>
        <v>288.22171230774256</v>
      </c>
      <c r="CC347">
        <f t="shared" si="140"/>
        <v>0.19276679748318762</v>
      </c>
      <c r="CD347">
        <f t="shared" si="163"/>
        <v>3.1632526295151178</v>
      </c>
      <c r="CE347">
        <f t="shared" si="164"/>
        <v>31.240803063440865</v>
      </c>
      <c r="CF347">
        <f t="shared" si="165"/>
        <v>10.717670739222115</v>
      </c>
      <c r="CG347">
        <f t="shared" si="166"/>
        <v>24.870546340942383</v>
      </c>
      <c r="CH347">
        <f t="shared" si="167"/>
        <v>3.1552197251970378</v>
      </c>
      <c r="CI347">
        <f t="shared" si="168"/>
        <v>0.49262992255665511</v>
      </c>
      <c r="CJ347">
        <f t="shared" si="169"/>
        <v>2.0780468465755693</v>
      </c>
      <c r="CK347">
        <f t="shared" si="170"/>
        <v>1.0771728786214685</v>
      </c>
      <c r="CL347">
        <f t="shared" si="171"/>
        <v>0.31025880510367648</v>
      </c>
      <c r="CM347">
        <f t="shared" si="172"/>
        <v>59.926442556932486</v>
      </c>
      <c r="CN347">
        <f t="shared" si="173"/>
        <v>0.77077981029749876</v>
      </c>
      <c r="CO347">
        <f t="shared" si="174"/>
        <v>66.649446004763007</v>
      </c>
      <c r="CP347">
        <f t="shared" si="175"/>
        <v>760.44996051382304</v>
      </c>
      <c r="CQ347">
        <f t="shared" si="176"/>
        <v>4.4631151160722464E-2</v>
      </c>
      <c r="CR347">
        <f t="shared" si="177"/>
        <v>0</v>
      </c>
      <c r="CS347">
        <f t="shared" si="178"/>
        <v>1576.1980997701794</v>
      </c>
      <c r="CT347">
        <f t="shared" si="179"/>
        <v>0</v>
      </c>
      <c r="CU347" t="e">
        <f t="shared" si="180"/>
        <v>#DIV/0!</v>
      </c>
      <c r="CV347" t="e">
        <f t="shared" si="181"/>
        <v>#DIV/0!</v>
      </c>
    </row>
    <row r="348" spans="1:100" x14ac:dyDescent="0.3">
      <c r="A348" s="4" t="str">
        <f>VLOOKUP(B348,ListCodeMtrx!A$1:B$91,2,TRUE)</f>
        <v>M41</v>
      </c>
      <c r="B348" s="5">
        <v>41</v>
      </c>
      <c r="C348" s="10">
        <v>24</v>
      </c>
      <c r="D348" s="10">
        <v>2</v>
      </c>
      <c r="E348" s="10">
        <v>3</v>
      </c>
      <c r="F348" s="1">
        <v>72</v>
      </c>
      <c r="G348" s="17">
        <v>41316</v>
      </c>
      <c r="H348" s="11">
        <v>2</v>
      </c>
      <c r="I348" s="11">
        <v>161.22107412613542</v>
      </c>
      <c r="J348" s="11">
        <v>1.320928171517376</v>
      </c>
      <c r="K348" s="11">
        <v>151.24108988110532</v>
      </c>
      <c r="L348" s="11">
        <v>250.0030602251567</v>
      </c>
      <c r="M348" s="1">
        <v>45</v>
      </c>
      <c r="N348" s="19">
        <v>36</v>
      </c>
      <c r="O348" s="19" t="s">
        <v>531</v>
      </c>
      <c r="P348" s="12">
        <v>0.15763888888888888</v>
      </c>
      <c r="Q348" s="12">
        <f t="shared" si="182"/>
        <v>0.48392361111111115</v>
      </c>
      <c r="R348" s="19">
        <v>8455</v>
      </c>
      <c r="S348" s="19">
        <v>0</v>
      </c>
      <c r="T348" s="21">
        <v>400</v>
      </c>
      <c r="U348" s="5">
        <f t="shared" si="141"/>
        <v>32.686413956269455</v>
      </c>
      <c r="V348" s="5">
        <f t="shared" si="142"/>
        <v>0.48447316188503953</v>
      </c>
      <c r="W348" s="5">
        <f t="shared" si="143"/>
        <v>260.77429439845349</v>
      </c>
      <c r="X348" s="5">
        <v>24.634916305541992</v>
      </c>
      <c r="Y348" s="19">
        <v>6</v>
      </c>
      <c r="Z348" s="19">
        <v>6</v>
      </c>
      <c r="AA348" s="19">
        <v>0</v>
      </c>
      <c r="AB348" s="19">
        <v>0</v>
      </c>
      <c r="AC348" s="19">
        <v>527.8369140625</v>
      </c>
      <c r="AD348" s="19">
        <v>1010.54443359375</v>
      </c>
      <c r="AE348" s="19">
        <v>752.137939453125</v>
      </c>
      <c r="AF348" s="5" t="e">
        <f t="shared" si="144"/>
        <v>#DIV/0!</v>
      </c>
      <c r="AG348" s="5">
        <f t="shared" si="145"/>
        <v>0.47767075200703518</v>
      </c>
      <c r="AH348" s="5">
        <f t="shared" si="146"/>
        <v>0.25571017517920175</v>
      </c>
      <c r="AI348" s="19">
        <v>-1</v>
      </c>
      <c r="AJ348" s="19">
        <v>0.87</v>
      </c>
      <c r="AK348" s="19">
        <v>0.92</v>
      </c>
      <c r="AL348" s="19">
        <v>10.012383460998535</v>
      </c>
      <c r="AM348" s="5">
        <f t="shared" si="147"/>
        <v>0.87500619173049932</v>
      </c>
      <c r="AN348" s="5">
        <f t="shared" si="148"/>
        <v>2.1385227198097306E-2</v>
      </c>
      <c r="AO348" s="5">
        <f t="shared" si="149"/>
        <v>0.53532726068066983</v>
      </c>
      <c r="AP348" s="5">
        <f t="shared" si="150"/>
        <v>1.9145012534574148</v>
      </c>
      <c r="AQ348" s="5">
        <f t="shared" si="151"/>
        <v>-1</v>
      </c>
      <c r="AR348" s="19">
        <v>1800.2374267578125</v>
      </c>
      <c r="AS348" s="19">
        <v>0.5</v>
      </c>
      <c r="AT348" s="5">
        <f t="shared" si="152"/>
        <v>201.39974979277218</v>
      </c>
      <c r="AU348" s="5">
        <f t="shared" si="153"/>
        <v>5.0144051443319784</v>
      </c>
      <c r="AV348" s="5">
        <f t="shared" si="154"/>
        <v>1.0746164120076833</v>
      </c>
      <c r="AW348" s="5">
        <f t="shared" si="155"/>
        <v>24.634916305541992</v>
      </c>
      <c r="AX348" s="19">
        <v>2</v>
      </c>
      <c r="AY348" s="5">
        <f t="shared" si="156"/>
        <v>4.644859790802002</v>
      </c>
      <c r="AZ348" s="19">
        <v>1</v>
      </c>
      <c r="BA348" s="5">
        <f t="shared" si="157"/>
        <v>9.2897195816040039</v>
      </c>
      <c r="BB348" s="19">
        <v>24.627920150756836</v>
      </c>
      <c r="BC348" s="19">
        <v>24.634916305541992</v>
      </c>
      <c r="BD348" s="19">
        <v>25.011045455932617</v>
      </c>
      <c r="BE348" s="19">
        <v>398.79940795898437</v>
      </c>
      <c r="BF348" s="19">
        <v>379.078125</v>
      </c>
      <c r="BG348" s="19">
        <v>17.311405181884766</v>
      </c>
      <c r="BH348" s="19">
        <v>20.113058090209961</v>
      </c>
      <c r="BI348" s="19">
        <v>56.364353179931641</v>
      </c>
      <c r="BJ348" s="19">
        <v>65.486282348632812</v>
      </c>
      <c r="BK348" s="19">
        <v>350.76080322265625</v>
      </c>
      <c r="BL348" s="19">
        <v>1800.2374267578125</v>
      </c>
      <c r="BM348" s="19">
        <v>0.34795302152633667</v>
      </c>
      <c r="BN348" s="19">
        <v>101.25298309326172</v>
      </c>
      <c r="BO348" s="19">
        <v>1.7987766265869141</v>
      </c>
      <c r="BP348" s="19">
        <v>0.19575215876102448</v>
      </c>
      <c r="BQ348" s="19">
        <v>0.5</v>
      </c>
      <c r="BR348" s="19">
        <v>-1.355140209197998</v>
      </c>
      <c r="BS348" s="19">
        <v>7.355140209197998</v>
      </c>
      <c r="BT348" s="19">
        <v>1</v>
      </c>
      <c r="BU348" s="19">
        <v>0</v>
      </c>
      <c r="BV348" s="19">
        <v>0.15999999642372131</v>
      </c>
      <c r="BW348" s="19">
        <v>111115</v>
      </c>
      <c r="BX348" s="5">
        <f t="shared" si="158"/>
        <v>1.7538040161132811</v>
      </c>
      <c r="BY348" s="5">
        <f t="shared" si="159"/>
        <v>5.0144051443319782E-3</v>
      </c>
      <c r="BZ348" s="5">
        <f t="shared" si="160"/>
        <v>297.78491630554197</v>
      </c>
      <c r="CA348" s="5">
        <f t="shared" si="161"/>
        <v>297.77792015075681</v>
      </c>
      <c r="CB348" s="5">
        <f t="shared" si="162"/>
        <v>288.03798184309926</v>
      </c>
      <c r="CC348" s="5">
        <f t="shared" si="140"/>
        <v>0.26715905715771382</v>
      </c>
      <c r="CD348" s="5">
        <f t="shared" si="163"/>
        <v>3.1111235427695032</v>
      </c>
      <c r="CE348" s="5">
        <f t="shared" si="164"/>
        <v>30.726240824963362</v>
      </c>
      <c r="CF348" s="5">
        <f t="shared" si="165"/>
        <v>10.613182734753401</v>
      </c>
      <c r="CG348" s="5">
        <f t="shared" si="166"/>
        <v>24.631418228149414</v>
      </c>
      <c r="CH348" s="5">
        <f t="shared" si="167"/>
        <v>3.1104729856739093</v>
      </c>
      <c r="CI348" s="5">
        <f t="shared" si="168"/>
        <v>0.46045949131943303</v>
      </c>
      <c r="CJ348" s="5">
        <f t="shared" si="169"/>
        <v>2.0365071307618199</v>
      </c>
      <c r="CK348" s="5">
        <f t="shared" si="170"/>
        <v>1.0739658549120894</v>
      </c>
      <c r="CL348" s="5">
        <f t="shared" si="171"/>
        <v>0.28985243684530021</v>
      </c>
      <c r="CM348" s="5">
        <f t="shared" si="172"/>
        <v>26.404175221883868</v>
      </c>
      <c r="CN348" s="5">
        <f t="shared" si="173"/>
        <v>0.68791702079473327</v>
      </c>
      <c r="CO348" s="5">
        <f t="shared" si="174"/>
        <v>66.314711864796436</v>
      </c>
      <c r="CP348" s="5">
        <f t="shared" si="175"/>
        <v>374.32807216435299</v>
      </c>
      <c r="CQ348" s="5">
        <f t="shared" si="176"/>
        <v>5.7906159986092762E-2</v>
      </c>
      <c r="CR348" s="5">
        <f t="shared" si="177"/>
        <v>0</v>
      </c>
      <c r="CS348" s="5">
        <f t="shared" si="178"/>
        <v>1575.2188949980673</v>
      </c>
      <c r="CT348" s="5">
        <f t="shared" si="179"/>
        <v>482.70751953125</v>
      </c>
      <c r="CU348" s="5">
        <f t="shared" si="180"/>
        <v>0.25571017517920175</v>
      </c>
      <c r="CV348" s="5" t="e">
        <f t="shared" si="181"/>
        <v>#DIV/0!</v>
      </c>
    </row>
    <row r="349" spans="1:100" hidden="1" x14ac:dyDescent="0.3">
      <c r="A349" s="4" t="str">
        <f>VLOOKUP(B349,ListCodeMtrx!A$1:B$91,2,TRUE)</f>
        <v>M64</v>
      </c>
      <c r="B349">
        <v>64</v>
      </c>
      <c r="C349" s="10">
        <v>7</v>
      </c>
      <c r="D349" s="10">
        <v>3</v>
      </c>
      <c r="E349" s="10">
        <v>1</v>
      </c>
      <c r="F349" s="1">
        <v>72</v>
      </c>
      <c r="G349" s="3">
        <v>41316</v>
      </c>
      <c r="H349" s="11">
        <v>2</v>
      </c>
      <c r="I349" s="11">
        <v>157.92928531809665</v>
      </c>
      <c r="J349" s="11">
        <v>1.8202495455335974</v>
      </c>
      <c r="K349" s="11">
        <v>153.16294679786432</v>
      </c>
      <c r="L349" s="11">
        <v>239.11890916094293</v>
      </c>
      <c r="M349" s="1">
        <v>44.7</v>
      </c>
      <c r="N349" s="8">
        <v>37</v>
      </c>
      <c r="O349" s="8" t="s">
        <v>532</v>
      </c>
      <c r="P349" s="12">
        <v>0.15763888888888888</v>
      </c>
      <c r="Q349" s="12">
        <f t="shared" si="182"/>
        <v>0.4877083333333333</v>
      </c>
      <c r="R349" s="8">
        <v>8791</v>
      </c>
      <c r="S349" s="8">
        <v>0</v>
      </c>
      <c r="T349" s="13" t="s">
        <v>747</v>
      </c>
      <c r="U349">
        <f t="shared" si="141"/>
        <v>33.119636654358558</v>
      </c>
      <c r="V349">
        <f t="shared" si="142"/>
        <v>0.56682457475847325</v>
      </c>
      <c r="W349">
        <f t="shared" si="143"/>
        <v>276.1935709550097</v>
      </c>
      <c r="X349">
        <v>24.001930236816406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t="e">
        <f t="shared" si="144"/>
        <v>#DIV/0!</v>
      </c>
      <c r="AG349" t="e">
        <f t="shared" si="145"/>
        <v>#DIV/0!</v>
      </c>
      <c r="AH349" t="e">
        <f t="shared" si="146"/>
        <v>#DIV/0!</v>
      </c>
      <c r="AI349" s="8">
        <v>-1</v>
      </c>
      <c r="AJ349" s="8">
        <v>0.87</v>
      </c>
      <c r="AK349" s="8">
        <v>0.92</v>
      </c>
      <c r="AL349" s="8">
        <v>10.040945053100586</v>
      </c>
      <c r="AM349">
        <f t="shared" si="147"/>
        <v>0.87502047252655035</v>
      </c>
      <c r="AN349">
        <f t="shared" si="148"/>
        <v>2.1667725624942315E-2</v>
      </c>
      <c r="AO349" t="e">
        <f t="shared" si="149"/>
        <v>#DIV/0!</v>
      </c>
      <c r="AP349" t="e">
        <f t="shared" si="150"/>
        <v>#DIV/0!</v>
      </c>
      <c r="AQ349" t="e">
        <f t="shared" si="151"/>
        <v>#DIV/0!</v>
      </c>
      <c r="AR349" s="8">
        <v>1800.2374267578125</v>
      </c>
      <c r="AS349" s="8">
        <v>0.5</v>
      </c>
      <c r="AT349" t="e">
        <f t="shared" si="152"/>
        <v>#DIV/0!</v>
      </c>
      <c r="AU349">
        <f t="shared" si="153"/>
        <v>5.2873754306288676</v>
      </c>
      <c r="AV349">
        <f t="shared" si="154"/>
        <v>0.97722066472759117</v>
      </c>
      <c r="AW349">
        <f t="shared" si="155"/>
        <v>24.001930236816406</v>
      </c>
      <c r="AX349" s="8">
        <v>2</v>
      </c>
      <c r="AY349">
        <f t="shared" si="156"/>
        <v>4.644859790802002</v>
      </c>
      <c r="AZ349" s="8">
        <v>1</v>
      </c>
      <c r="BA349">
        <f t="shared" si="157"/>
        <v>9.2897195816040039</v>
      </c>
      <c r="BB349" s="8">
        <v>24.469066619873047</v>
      </c>
      <c r="BC349" s="8">
        <v>24.001930236816406</v>
      </c>
      <c r="BD349" s="8">
        <v>25.012866973876953</v>
      </c>
      <c r="BE349" s="8">
        <v>399.7457275390625</v>
      </c>
      <c r="BF349" s="8">
        <v>379.71652221679687</v>
      </c>
      <c r="BG349" s="8">
        <v>16.978431701660156</v>
      </c>
      <c r="BH349" s="8">
        <v>19.933137893676758</v>
      </c>
      <c r="BI349" s="8">
        <v>55.802837371826172</v>
      </c>
      <c r="BJ349" s="8">
        <v>65.514045715332031</v>
      </c>
      <c r="BK349" s="8">
        <v>350.76119995117187</v>
      </c>
      <c r="BL349" s="8">
        <v>1799.5870361328125</v>
      </c>
      <c r="BM349" s="8">
        <v>0.18611373007297516</v>
      </c>
      <c r="BN349" s="8">
        <v>101.24352264404297</v>
      </c>
      <c r="BO349" s="8">
        <v>1.4669895172119141</v>
      </c>
      <c r="BP349" s="8">
        <v>0.18456937372684479</v>
      </c>
      <c r="BQ349" s="8">
        <v>0.25</v>
      </c>
      <c r="BR349" s="8">
        <v>-1.355140209197998</v>
      </c>
      <c r="BS349" s="8">
        <v>7.355140209197998</v>
      </c>
      <c r="BT349" s="8">
        <v>1</v>
      </c>
      <c r="BU349" s="8">
        <v>0</v>
      </c>
      <c r="BV349" s="8">
        <v>0.15999999642372131</v>
      </c>
      <c r="BW349" s="8">
        <v>111115</v>
      </c>
      <c r="BX349">
        <f t="shared" si="158"/>
        <v>1.7538059997558593</v>
      </c>
      <c r="BY349">
        <f t="shared" si="159"/>
        <v>5.2873754306288672E-3</v>
      </c>
      <c r="BZ349">
        <f t="shared" si="160"/>
        <v>297.15193023681638</v>
      </c>
      <c r="CA349">
        <f t="shared" si="161"/>
        <v>297.61906661987302</v>
      </c>
      <c r="CB349">
        <f t="shared" si="162"/>
        <v>287.93391934542524</v>
      </c>
      <c r="CC349">
        <f t="shared" si="140"/>
        <v>0.24016909316827942</v>
      </c>
      <c r="CD349">
        <f t="shared" si="163"/>
        <v>2.9953217624328849</v>
      </c>
      <c r="CE349">
        <f t="shared" si="164"/>
        <v>29.585317501880951</v>
      </c>
      <c r="CF349">
        <f t="shared" si="165"/>
        <v>9.6521796082041931</v>
      </c>
      <c r="CG349">
        <f t="shared" si="166"/>
        <v>24.235498428344727</v>
      </c>
      <c r="CH349">
        <f t="shared" si="167"/>
        <v>3.0376054583429069</v>
      </c>
      <c r="CI349">
        <f t="shared" si="168"/>
        <v>0.53422794723332501</v>
      </c>
      <c r="CJ349">
        <f t="shared" si="169"/>
        <v>2.0181010977052938</v>
      </c>
      <c r="CK349">
        <f t="shared" si="170"/>
        <v>1.0195043606376131</v>
      </c>
      <c r="CL349">
        <f t="shared" si="171"/>
        <v>0.33667566163072604</v>
      </c>
      <c r="CM349">
        <f t="shared" si="172"/>
        <v>27.962810055122613</v>
      </c>
      <c r="CN349">
        <f t="shared" si="173"/>
        <v>0.72736779885843006</v>
      </c>
      <c r="CO349">
        <f t="shared" si="174"/>
        <v>68.470633605733099</v>
      </c>
      <c r="CP349">
        <f t="shared" si="175"/>
        <v>374.90351262155309</v>
      </c>
      <c r="CQ349">
        <f t="shared" si="176"/>
        <v>6.0488163758677514E-2</v>
      </c>
      <c r="CR349">
        <f t="shared" si="177"/>
        <v>0</v>
      </c>
      <c r="CS349">
        <f t="shared" si="178"/>
        <v>1574.6754987095878</v>
      </c>
      <c r="CT349">
        <f t="shared" si="179"/>
        <v>0</v>
      </c>
      <c r="CU349" t="e">
        <f t="shared" si="180"/>
        <v>#DIV/0!</v>
      </c>
      <c r="CV349" t="e">
        <f t="shared" si="181"/>
        <v>#DIV/0!</v>
      </c>
    </row>
    <row r="350" spans="1:100" x14ac:dyDescent="0.3">
      <c r="A350" s="4" t="str">
        <f>VLOOKUP(B350,ListCodeMtrx!A$1:B$91,2,TRUE)</f>
        <v>M64</v>
      </c>
      <c r="B350">
        <v>64</v>
      </c>
      <c r="C350" s="10">
        <v>7</v>
      </c>
      <c r="D350" s="10">
        <v>3</v>
      </c>
      <c r="E350" s="10">
        <v>1</v>
      </c>
      <c r="F350" s="1">
        <v>72</v>
      </c>
      <c r="G350" s="3">
        <v>41316</v>
      </c>
      <c r="H350" s="11">
        <v>2</v>
      </c>
      <c r="I350" s="11">
        <v>157.92928531809665</v>
      </c>
      <c r="J350" s="11">
        <v>1.8202495455335974</v>
      </c>
      <c r="K350" s="11">
        <v>153.16294679786432</v>
      </c>
      <c r="L350" s="11">
        <v>239.11890916094293</v>
      </c>
      <c r="M350" s="1">
        <v>44.7</v>
      </c>
      <c r="N350" s="8">
        <v>38</v>
      </c>
      <c r="O350" s="8" t="s">
        <v>533</v>
      </c>
      <c r="P350" s="12">
        <v>0.15763888888888888</v>
      </c>
      <c r="Q350" s="12">
        <f t="shared" si="182"/>
        <v>0.48994212962962969</v>
      </c>
      <c r="R350" s="8">
        <v>8984</v>
      </c>
      <c r="S350" s="8">
        <v>0</v>
      </c>
      <c r="T350" s="13">
        <v>50</v>
      </c>
      <c r="U350" s="14">
        <f t="shared" si="141"/>
        <v>4.2992796861367866E-2</v>
      </c>
      <c r="V350" s="14">
        <f t="shared" si="142"/>
        <v>0.52278594618083263</v>
      </c>
      <c r="W350" s="14">
        <f t="shared" si="143"/>
        <v>48.418091637169695</v>
      </c>
      <c r="X350" s="15">
        <v>24.154125213623047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t="e">
        <f t="shared" si="144"/>
        <v>#DIV/0!</v>
      </c>
      <c r="AG350" t="e">
        <f t="shared" si="145"/>
        <v>#DIV/0!</v>
      </c>
      <c r="AH350" t="e">
        <f t="shared" si="146"/>
        <v>#DIV/0!</v>
      </c>
      <c r="AI350" s="8">
        <v>-1</v>
      </c>
      <c r="AJ350" s="8">
        <v>0.87</v>
      </c>
      <c r="AK350" s="8">
        <v>0.92</v>
      </c>
      <c r="AL350" s="8">
        <v>10.040945053100586</v>
      </c>
      <c r="AM350">
        <f t="shared" si="147"/>
        <v>0.87502047252655035</v>
      </c>
      <c r="AN350">
        <f t="shared" si="148"/>
        <v>6.6220520893156315E-4</v>
      </c>
      <c r="AO350" t="e">
        <f t="shared" si="149"/>
        <v>#DIV/0!</v>
      </c>
      <c r="AP350" t="e">
        <f t="shared" si="150"/>
        <v>#DIV/0!</v>
      </c>
      <c r="AQ350" t="e">
        <f t="shared" si="151"/>
        <v>#DIV/0!</v>
      </c>
      <c r="AR350" s="8">
        <v>1800.2374267578125</v>
      </c>
      <c r="AS350" s="8">
        <v>0.5</v>
      </c>
      <c r="AT350" t="e">
        <f t="shared" si="152"/>
        <v>#DIV/0!</v>
      </c>
      <c r="AU350">
        <f t="shared" si="153"/>
        <v>5.1338206605581655</v>
      </c>
      <c r="AV350">
        <f t="shared" si="154"/>
        <v>1.0241181637609704</v>
      </c>
      <c r="AW350">
        <f t="shared" si="155"/>
        <v>24.154125213623047</v>
      </c>
      <c r="AX350" s="8">
        <v>2</v>
      </c>
      <c r="AY350">
        <f t="shared" si="156"/>
        <v>4.644859790802002</v>
      </c>
      <c r="AZ350" s="8">
        <v>1</v>
      </c>
      <c r="BA350">
        <f t="shared" si="157"/>
        <v>9.2897195816040039</v>
      </c>
      <c r="BB350" s="8">
        <v>24.435329437255859</v>
      </c>
      <c r="BC350" s="8">
        <v>24.154125213623047</v>
      </c>
      <c r="BD350" s="8">
        <v>25.01348876953125</v>
      </c>
      <c r="BE350" s="8">
        <v>49.530189514160156</v>
      </c>
      <c r="BF350" s="8">
        <v>49.361190795898437</v>
      </c>
      <c r="BG350" s="8">
        <v>16.872390747070312</v>
      </c>
      <c r="BH350" s="8">
        <v>19.741718292236328</v>
      </c>
      <c r="BI350" s="8">
        <v>55.565761566162109</v>
      </c>
      <c r="BJ350" s="8">
        <v>65.015304565429688</v>
      </c>
      <c r="BK350" s="8">
        <v>350.7769775390625</v>
      </c>
      <c r="BL350" s="8">
        <v>1799.99169921875</v>
      </c>
      <c r="BM350" s="8">
        <v>0.23062051832675934</v>
      </c>
      <c r="BN350" s="8">
        <v>101.2423095703125</v>
      </c>
      <c r="BO350" s="8">
        <v>0.23666954040527344</v>
      </c>
      <c r="BP350" s="8">
        <v>0.19711209833621979</v>
      </c>
      <c r="BQ350" s="8">
        <v>0.5</v>
      </c>
      <c r="BR350" s="8">
        <v>-1.355140209197998</v>
      </c>
      <c r="BS350" s="8">
        <v>7.355140209197998</v>
      </c>
      <c r="BT350" s="8">
        <v>1</v>
      </c>
      <c r="BU350" s="8">
        <v>0</v>
      </c>
      <c r="BV350" s="8">
        <v>0.15999999642372131</v>
      </c>
      <c r="BW350" s="8">
        <v>111115</v>
      </c>
      <c r="BX350">
        <f t="shared" si="158"/>
        <v>1.7538848876953121</v>
      </c>
      <c r="BY350">
        <f t="shared" si="159"/>
        <v>5.1338206605581653E-3</v>
      </c>
      <c r="BZ350">
        <f t="shared" si="160"/>
        <v>297.30412521362302</v>
      </c>
      <c r="CA350">
        <f t="shared" si="161"/>
        <v>297.58532943725584</v>
      </c>
      <c r="CB350">
        <f t="shared" si="162"/>
        <v>287.99866543772805</v>
      </c>
      <c r="CC350">
        <f t="shared" si="140"/>
        <v>0.25907187980576829</v>
      </c>
      <c r="CD350">
        <f t="shared" si="163"/>
        <v>3.0228153185534619</v>
      </c>
      <c r="CE350">
        <f t="shared" si="164"/>
        <v>29.857233911224885</v>
      </c>
      <c r="CF350">
        <f t="shared" si="165"/>
        <v>10.115515618988557</v>
      </c>
      <c r="CG350">
        <f t="shared" si="166"/>
        <v>24.294727325439453</v>
      </c>
      <c r="CH350">
        <f t="shared" si="167"/>
        <v>3.0484104616971961</v>
      </c>
      <c r="CI350">
        <f t="shared" si="168"/>
        <v>0.49493320818743186</v>
      </c>
      <c r="CJ350">
        <f t="shared" si="169"/>
        <v>1.9986971547924914</v>
      </c>
      <c r="CK350">
        <f t="shared" si="170"/>
        <v>1.0497133069047047</v>
      </c>
      <c r="CL350">
        <f t="shared" si="171"/>
        <v>0.3117206120959356</v>
      </c>
      <c r="CM350">
        <f t="shared" si="172"/>
        <v>4.9019594223340928</v>
      </c>
      <c r="CN350">
        <f t="shared" si="173"/>
        <v>0.98089391395300163</v>
      </c>
      <c r="CO350">
        <f t="shared" si="174"/>
        <v>67.109746655085061</v>
      </c>
      <c r="CP350">
        <f t="shared" si="175"/>
        <v>49.354942999584132</v>
      </c>
      <c r="CQ350">
        <f t="shared" si="176"/>
        <v>5.8458900568160823E-4</v>
      </c>
      <c r="CR350">
        <f t="shared" si="177"/>
        <v>0</v>
      </c>
      <c r="CS350">
        <f t="shared" si="178"/>
        <v>1575.029587194259</v>
      </c>
      <c r="CT350">
        <f t="shared" si="179"/>
        <v>0</v>
      </c>
      <c r="CU350" t="e">
        <f t="shared" si="180"/>
        <v>#DIV/0!</v>
      </c>
      <c r="CV350" t="e">
        <f t="shared" si="181"/>
        <v>#DIV/0!</v>
      </c>
    </row>
    <row r="351" spans="1:100" x14ac:dyDescent="0.3">
      <c r="A351" s="4" t="str">
        <f>VLOOKUP(B351,ListCodeMtrx!A$1:B$91,2,TRUE)</f>
        <v>M64</v>
      </c>
      <c r="B351">
        <v>64</v>
      </c>
      <c r="C351" s="10">
        <v>7</v>
      </c>
      <c r="D351" s="10">
        <v>3</v>
      </c>
      <c r="E351" s="10">
        <v>1</v>
      </c>
      <c r="F351" s="1">
        <v>72</v>
      </c>
      <c r="G351" s="3">
        <v>41316</v>
      </c>
      <c r="H351" s="11">
        <v>2</v>
      </c>
      <c r="I351" s="11">
        <v>157.92928531809665</v>
      </c>
      <c r="J351" s="11">
        <v>1.8202495455335974</v>
      </c>
      <c r="K351" s="11">
        <v>153.16294679786432</v>
      </c>
      <c r="L351" s="11">
        <v>239.11890916094293</v>
      </c>
      <c r="M351" s="1">
        <v>44.7</v>
      </c>
      <c r="N351" s="8">
        <v>39</v>
      </c>
      <c r="O351" s="8" t="s">
        <v>534</v>
      </c>
      <c r="P351" s="12">
        <v>0.15763888888888888</v>
      </c>
      <c r="Q351" s="12">
        <f t="shared" si="182"/>
        <v>0.4916666666666667</v>
      </c>
      <c r="R351" s="8">
        <v>9133</v>
      </c>
      <c r="S351" s="8">
        <v>0</v>
      </c>
      <c r="T351" s="13">
        <v>150</v>
      </c>
      <c r="U351" s="14">
        <f t="shared" si="141"/>
        <v>11.244040101219884</v>
      </c>
      <c r="V351" s="14">
        <f t="shared" si="142"/>
        <v>0.49014144470193349</v>
      </c>
      <c r="W351" s="14">
        <f t="shared" si="143"/>
        <v>104.19509860810325</v>
      </c>
      <c r="X351" s="15">
        <v>24.632999420166016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t="e">
        <f t="shared" si="144"/>
        <v>#DIV/0!</v>
      </c>
      <c r="AG351" t="e">
        <f t="shared" si="145"/>
        <v>#DIV/0!</v>
      </c>
      <c r="AH351" t="e">
        <f t="shared" si="146"/>
        <v>#DIV/0!</v>
      </c>
      <c r="AI351" s="8">
        <v>-1</v>
      </c>
      <c r="AJ351" s="8">
        <v>0.87</v>
      </c>
      <c r="AK351" s="8">
        <v>0.92</v>
      </c>
      <c r="AL351" s="8">
        <v>10.012383460998535</v>
      </c>
      <c r="AM351">
        <f t="shared" si="147"/>
        <v>0.87500619173049932</v>
      </c>
      <c r="AN351">
        <f t="shared" si="148"/>
        <v>7.767216872041253E-3</v>
      </c>
      <c r="AO351" t="e">
        <f t="shared" si="149"/>
        <v>#DIV/0!</v>
      </c>
      <c r="AP351" t="e">
        <f t="shared" si="150"/>
        <v>#DIV/0!</v>
      </c>
      <c r="AQ351" t="e">
        <f t="shared" si="151"/>
        <v>#DIV/0!</v>
      </c>
      <c r="AR351" s="8">
        <v>1800.2374267578125</v>
      </c>
      <c r="AS351" s="8">
        <v>0.5</v>
      </c>
      <c r="AT351" t="e">
        <f t="shared" si="152"/>
        <v>#DIV/0!</v>
      </c>
      <c r="AU351">
        <f t="shared" si="153"/>
        <v>5.0057263309509201</v>
      </c>
      <c r="AV351">
        <f t="shared" si="154"/>
        <v>1.0607417727550219</v>
      </c>
      <c r="AW351">
        <f t="shared" si="155"/>
        <v>24.632999420166016</v>
      </c>
      <c r="AX351" s="8">
        <v>2</v>
      </c>
      <c r="AY351">
        <f t="shared" si="156"/>
        <v>4.644859790802002</v>
      </c>
      <c r="AZ351" s="8">
        <v>1</v>
      </c>
      <c r="BA351">
        <f t="shared" si="157"/>
        <v>9.2897195816040039</v>
      </c>
      <c r="BB351" s="8">
        <v>24.623664855957031</v>
      </c>
      <c r="BC351" s="8">
        <v>24.632999420166016</v>
      </c>
      <c r="BD351" s="8">
        <v>25.020601272583008</v>
      </c>
      <c r="BE351" s="8">
        <v>151.5074462890625</v>
      </c>
      <c r="BF351" s="8">
        <v>144.68321228027344</v>
      </c>
      <c r="BG351" s="8">
        <v>17.452976226806641</v>
      </c>
      <c r="BH351" s="8">
        <v>20.249410629272461</v>
      </c>
      <c r="BI351" s="8">
        <v>56.831771850585937</v>
      </c>
      <c r="BJ351" s="8">
        <v>65.937744140625</v>
      </c>
      <c r="BK351" s="8">
        <v>350.75833129882812</v>
      </c>
      <c r="BL351" s="8">
        <v>1801.5577392578125</v>
      </c>
      <c r="BM351" s="8">
        <v>0.28220388293266296</v>
      </c>
      <c r="BN351" s="8">
        <v>101.23876190185547</v>
      </c>
      <c r="BO351" s="8">
        <v>0.66907310485839844</v>
      </c>
      <c r="BP351" s="8">
        <v>0.19086743891239166</v>
      </c>
      <c r="BQ351" s="8">
        <v>0.25</v>
      </c>
      <c r="BR351" s="8">
        <v>-1.355140209197998</v>
      </c>
      <c r="BS351" s="8">
        <v>7.355140209197998</v>
      </c>
      <c r="BT351" s="8">
        <v>1</v>
      </c>
      <c r="BU351" s="8">
        <v>0</v>
      </c>
      <c r="BV351" s="8">
        <v>0.15999999642372131</v>
      </c>
      <c r="BW351" s="8">
        <v>111115</v>
      </c>
      <c r="BX351">
        <f t="shared" si="158"/>
        <v>1.7537916564941405</v>
      </c>
      <c r="BY351">
        <f t="shared" si="159"/>
        <v>5.0057263309509197E-3</v>
      </c>
      <c r="BZ351">
        <f t="shared" si="160"/>
        <v>297.78299942016599</v>
      </c>
      <c r="CA351">
        <f t="shared" si="161"/>
        <v>297.77366485595701</v>
      </c>
      <c r="CB351">
        <f t="shared" si="162"/>
        <v>288.24923183837745</v>
      </c>
      <c r="CC351">
        <f t="shared" si="140"/>
        <v>0.26942768580847115</v>
      </c>
      <c r="CD351">
        <f t="shared" si="163"/>
        <v>3.1107670341048377</v>
      </c>
      <c r="CE351">
        <f t="shared" si="164"/>
        <v>30.727035531316833</v>
      </c>
      <c r="CF351">
        <f t="shared" si="165"/>
        <v>10.477624902044372</v>
      </c>
      <c r="CG351">
        <f t="shared" si="166"/>
        <v>24.628332138061523</v>
      </c>
      <c r="CH351">
        <f t="shared" si="167"/>
        <v>3.1098991468948549</v>
      </c>
      <c r="CI351">
        <f t="shared" si="168"/>
        <v>0.46557681794820938</v>
      </c>
      <c r="CJ351">
        <f t="shared" si="169"/>
        <v>2.0500252613498158</v>
      </c>
      <c r="CK351">
        <f t="shared" si="170"/>
        <v>1.0598738855450391</v>
      </c>
      <c r="CL351">
        <f t="shared" si="171"/>
        <v>0.29309709398452377</v>
      </c>
      <c r="CM351">
        <f t="shared" si="172"/>
        <v>10.548582779326118</v>
      </c>
      <c r="CN351">
        <f t="shared" si="173"/>
        <v>0.72016025194589584</v>
      </c>
      <c r="CO351">
        <f t="shared" si="174"/>
        <v>66.762755384605768</v>
      </c>
      <c r="CP351">
        <f t="shared" si="175"/>
        <v>143.04920664605538</v>
      </c>
      <c r="CQ351">
        <f t="shared" si="176"/>
        <v>5.2477264041725549E-2</v>
      </c>
      <c r="CR351">
        <f t="shared" si="177"/>
        <v>0</v>
      </c>
      <c r="CS351">
        <f t="shared" si="178"/>
        <v>1576.3741766105863</v>
      </c>
      <c r="CT351">
        <f t="shared" si="179"/>
        <v>0</v>
      </c>
      <c r="CU351" t="e">
        <f t="shared" si="180"/>
        <v>#DIV/0!</v>
      </c>
      <c r="CV351" t="e">
        <f t="shared" si="181"/>
        <v>#DIV/0!</v>
      </c>
    </row>
    <row r="352" spans="1:100" hidden="1" x14ac:dyDescent="0.3">
      <c r="A352" s="4" t="str">
        <f>VLOOKUP(B352,ListCodeMtrx!A$1:B$91,2,TRUE)</f>
        <v>M64</v>
      </c>
      <c r="B352">
        <v>64</v>
      </c>
      <c r="C352" s="10">
        <v>7</v>
      </c>
      <c r="D352" s="10">
        <v>3</v>
      </c>
      <c r="E352" s="10">
        <v>1</v>
      </c>
      <c r="F352" s="1">
        <v>72</v>
      </c>
      <c r="G352" s="3">
        <v>41316</v>
      </c>
      <c r="H352" s="11">
        <v>2</v>
      </c>
      <c r="I352" s="11">
        <v>157.92928531809665</v>
      </c>
      <c r="J352" s="11">
        <v>1.8202495455335974</v>
      </c>
      <c r="K352" s="11">
        <v>153.16294679786432</v>
      </c>
      <c r="L352" s="11">
        <v>239.11890916094293</v>
      </c>
      <c r="M352" s="1">
        <v>44.7</v>
      </c>
      <c r="N352" s="8">
        <v>40</v>
      </c>
      <c r="O352" s="8" t="s">
        <v>535</v>
      </c>
      <c r="P352" s="12">
        <v>0.15763888888888888</v>
      </c>
      <c r="Q352" s="12">
        <f t="shared" si="182"/>
        <v>0.49388888888888893</v>
      </c>
      <c r="R352" s="8">
        <v>9325</v>
      </c>
      <c r="S352" s="8">
        <v>0</v>
      </c>
      <c r="T352" s="13" t="s">
        <v>192</v>
      </c>
      <c r="U352" s="14">
        <f t="shared" si="141"/>
        <v>32.810680132085515</v>
      </c>
      <c r="V352" s="14">
        <f t="shared" si="142"/>
        <v>0.48418372129826476</v>
      </c>
      <c r="W352" s="14">
        <f t="shared" si="143"/>
        <v>261.22979857662074</v>
      </c>
      <c r="X352" s="15">
        <v>25.120096206665039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t="e">
        <f t="shared" si="144"/>
        <v>#DIV/0!</v>
      </c>
      <c r="AG352" t="e">
        <f t="shared" si="145"/>
        <v>#DIV/0!</v>
      </c>
      <c r="AH352" t="e">
        <f t="shared" si="146"/>
        <v>#DIV/0!</v>
      </c>
      <c r="AI352" s="8">
        <v>-1</v>
      </c>
      <c r="AJ352" s="8">
        <v>0.87</v>
      </c>
      <c r="AK352" s="8">
        <v>0.92</v>
      </c>
      <c r="AL352" s="8">
        <v>10.012383460998535</v>
      </c>
      <c r="AM352">
        <f t="shared" si="147"/>
        <v>0.87500619173049932</v>
      </c>
      <c r="AN352">
        <f t="shared" si="148"/>
        <v>2.1489334228625478E-2</v>
      </c>
      <c r="AO352" t="e">
        <f t="shared" si="149"/>
        <v>#DIV/0!</v>
      </c>
      <c r="AP352" t="e">
        <f t="shared" si="150"/>
        <v>#DIV/0!</v>
      </c>
      <c r="AQ352" t="e">
        <f t="shared" si="151"/>
        <v>#DIV/0!</v>
      </c>
      <c r="AR352" s="8">
        <v>1800.2374267578125</v>
      </c>
      <c r="AS352" s="8">
        <v>0.5</v>
      </c>
      <c r="AT352" t="e">
        <f t="shared" si="152"/>
        <v>#DIV/0!</v>
      </c>
      <c r="AU352">
        <f t="shared" si="153"/>
        <v>5.1264932236829255</v>
      </c>
      <c r="AV352">
        <f t="shared" si="154"/>
        <v>1.0982183164355352</v>
      </c>
      <c r="AW352">
        <f t="shared" si="155"/>
        <v>25.120096206665039</v>
      </c>
      <c r="AX352" s="8">
        <v>2</v>
      </c>
      <c r="AY352">
        <f t="shared" si="156"/>
        <v>4.644859790802002</v>
      </c>
      <c r="AZ352" s="8">
        <v>1</v>
      </c>
      <c r="BA352">
        <f t="shared" si="157"/>
        <v>9.2897195816040039</v>
      </c>
      <c r="BB352" s="8">
        <v>24.799501419067383</v>
      </c>
      <c r="BC352" s="8">
        <v>25.120096206665039</v>
      </c>
      <c r="BD352" s="8">
        <v>25.007558822631836</v>
      </c>
      <c r="BE352" s="8">
        <v>399.98794555664062</v>
      </c>
      <c r="BF352" s="8">
        <v>380.16775512695312</v>
      </c>
      <c r="BG352" s="8">
        <v>17.923053741455078</v>
      </c>
      <c r="BH352" s="8">
        <v>20.785459518432617</v>
      </c>
      <c r="BI352" s="8">
        <v>57.752613067626953</v>
      </c>
      <c r="BJ352" s="8">
        <v>66.976005554199219</v>
      </c>
      <c r="BK352" s="8">
        <v>350.74948120117187</v>
      </c>
      <c r="BL352" s="8">
        <v>1798.124755859375</v>
      </c>
      <c r="BM352" s="8">
        <v>0.27613702416419983</v>
      </c>
      <c r="BN352" s="8">
        <v>101.23890686035156</v>
      </c>
      <c r="BO352" s="8">
        <v>1.8358821868896484</v>
      </c>
      <c r="BP352" s="8">
        <v>0.20249463617801666</v>
      </c>
      <c r="BQ352" s="8">
        <v>0.25</v>
      </c>
      <c r="BR352" s="8">
        <v>-1.355140209197998</v>
      </c>
      <c r="BS352" s="8">
        <v>7.355140209197998</v>
      </c>
      <c r="BT352" s="8">
        <v>1</v>
      </c>
      <c r="BU352" s="8">
        <v>0</v>
      </c>
      <c r="BV352" s="8">
        <v>0.15999999642372131</v>
      </c>
      <c r="BW352" s="8">
        <v>111115</v>
      </c>
      <c r="BX352">
        <f t="shared" si="158"/>
        <v>1.7537474060058593</v>
      </c>
      <c r="BY352">
        <f t="shared" si="159"/>
        <v>5.1264932236829257E-3</v>
      </c>
      <c r="BZ352">
        <f t="shared" si="160"/>
        <v>298.27009620666502</v>
      </c>
      <c r="CA352">
        <f t="shared" si="161"/>
        <v>297.94950141906736</v>
      </c>
      <c r="CB352">
        <f t="shared" si="162"/>
        <v>287.69995450690476</v>
      </c>
      <c r="CC352">
        <f t="shared" si="140"/>
        <v>0.23167909202561326</v>
      </c>
      <c r="CD352">
        <f t="shared" si="163"/>
        <v>3.2025155166717427</v>
      </c>
      <c r="CE352">
        <f t="shared" si="164"/>
        <v>31.633248678685128</v>
      </c>
      <c r="CF352">
        <f t="shared" si="165"/>
        <v>10.84778916025251</v>
      </c>
      <c r="CG352">
        <f t="shared" si="166"/>
        <v>24.959798812866211</v>
      </c>
      <c r="CH352">
        <f t="shared" si="167"/>
        <v>3.172064647670148</v>
      </c>
      <c r="CI352">
        <f t="shared" si="168"/>
        <v>0.46019802503087665</v>
      </c>
      <c r="CJ352">
        <f t="shared" si="169"/>
        <v>2.1042972002362075</v>
      </c>
      <c r="CK352">
        <f t="shared" si="170"/>
        <v>1.0677674474339405</v>
      </c>
      <c r="CL352">
        <f t="shared" si="171"/>
        <v>0.28968666721526365</v>
      </c>
      <c r="CM352">
        <f t="shared" si="172"/>
        <v>26.446619247246904</v>
      </c>
      <c r="CN352">
        <f t="shared" si="173"/>
        <v>0.68714349140259334</v>
      </c>
      <c r="CO352">
        <f t="shared" si="174"/>
        <v>66.529175688003534</v>
      </c>
      <c r="CP352">
        <f t="shared" si="175"/>
        <v>375.39964369051864</v>
      </c>
      <c r="CQ352">
        <f t="shared" si="176"/>
        <v>5.814783097529979E-2</v>
      </c>
      <c r="CR352">
        <f t="shared" si="177"/>
        <v>0</v>
      </c>
      <c r="CS352">
        <f t="shared" si="178"/>
        <v>1573.3702948808454</v>
      </c>
      <c r="CT352">
        <f t="shared" si="179"/>
        <v>0</v>
      </c>
      <c r="CU352" t="e">
        <f t="shared" si="180"/>
        <v>#DIV/0!</v>
      </c>
      <c r="CV352" t="e">
        <f t="shared" si="181"/>
        <v>#DIV/0!</v>
      </c>
    </row>
    <row r="353" spans="1:100" x14ac:dyDescent="0.3">
      <c r="A353" s="4" t="str">
        <f>VLOOKUP(B353,ListCodeMtrx!A$1:B$91,2,TRUE)</f>
        <v>M64</v>
      </c>
      <c r="B353">
        <v>64</v>
      </c>
      <c r="C353" s="10">
        <v>7</v>
      </c>
      <c r="D353" s="10">
        <v>3</v>
      </c>
      <c r="E353" s="10">
        <v>1</v>
      </c>
      <c r="F353" s="1">
        <v>72</v>
      </c>
      <c r="G353" s="3">
        <v>41316</v>
      </c>
      <c r="H353" s="11">
        <v>2</v>
      </c>
      <c r="I353" s="11">
        <v>157.92928531809665</v>
      </c>
      <c r="J353" s="11">
        <v>1.8202495455335974</v>
      </c>
      <c r="K353" s="11">
        <v>153.16294679786432</v>
      </c>
      <c r="L353" s="11">
        <v>239.11890916094293</v>
      </c>
      <c r="M353" s="1">
        <v>44.7</v>
      </c>
      <c r="N353" s="8">
        <v>41</v>
      </c>
      <c r="O353" s="8" t="s">
        <v>536</v>
      </c>
      <c r="P353" s="12">
        <v>0.15763888888888888</v>
      </c>
      <c r="Q353" s="12">
        <f t="shared" si="182"/>
        <v>0.49630787037037039</v>
      </c>
      <c r="R353" s="8">
        <v>9534</v>
      </c>
      <c r="S353" s="8">
        <v>0</v>
      </c>
      <c r="T353" s="13">
        <v>800</v>
      </c>
      <c r="U353" s="14">
        <f t="shared" si="141"/>
        <v>47.548988627262695</v>
      </c>
      <c r="V353" s="14">
        <f t="shared" si="142"/>
        <v>0.39908745572054222</v>
      </c>
      <c r="W353" s="14">
        <f t="shared" si="143"/>
        <v>560.54274237488721</v>
      </c>
      <c r="X353" s="15">
        <v>24.786809921264648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t="e">
        <f t="shared" si="144"/>
        <v>#DIV/0!</v>
      </c>
      <c r="AG353" t="e">
        <f t="shared" si="145"/>
        <v>#DIV/0!</v>
      </c>
      <c r="AH353" t="e">
        <f t="shared" si="146"/>
        <v>#DIV/0!</v>
      </c>
      <c r="AI353" s="8">
        <v>-1</v>
      </c>
      <c r="AJ353" s="8">
        <v>0.87</v>
      </c>
      <c r="AK353" s="8">
        <v>0.92</v>
      </c>
      <c r="AL353" s="8">
        <v>10.040945053100586</v>
      </c>
      <c r="AM353">
        <f t="shared" si="147"/>
        <v>0.87502047252655035</v>
      </c>
      <c r="AN353">
        <f t="shared" si="148"/>
        <v>3.0860587513079307E-2</v>
      </c>
      <c r="AO353" t="e">
        <f t="shared" si="149"/>
        <v>#DIV/0!</v>
      </c>
      <c r="AP353" t="e">
        <f t="shared" si="150"/>
        <v>#DIV/0!</v>
      </c>
      <c r="AQ353" t="e">
        <f t="shared" si="151"/>
        <v>#DIV/0!</v>
      </c>
      <c r="AR353" s="8">
        <v>1800.2374267578125</v>
      </c>
      <c r="AS353" s="8">
        <v>0.5</v>
      </c>
      <c r="AT353" t="e">
        <f t="shared" si="152"/>
        <v>#DIV/0!</v>
      </c>
      <c r="AU353">
        <f t="shared" si="153"/>
        <v>4.391128032102368</v>
      </c>
      <c r="AV353">
        <f t="shared" si="154"/>
        <v>1.1322089356774945</v>
      </c>
      <c r="AW353">
        <f t="shared" si="155"/>
        <v>24.786809921264648</v>
      </c>
      <c r="AX353" s="8">
        <v>2</v>
      </c>
      <c r="AY353">
        <f t="shared" si="156"/>
        <v>4.644859790802002</v>
      </c>
      <c r="AZ353" s="8">
        <v>1</v>
      </c>
      <c r="BA353">
        <f t="shared" si="157"/>
        <v>9.2897195816040039</v>
      </c>
      <c r="BB353" s="8">
        <v>24.571168899536133</v>
      </c>
      <c r="BC353" s="8">
        <v>24.786809921264648</v>
      </c>
      <c r="BD353" s="8">
        <v>25.010515213012695</v>
      </c>
      <c r="BE353" s="8">
        <v>799.37005615234375</v>
      </c>
      <c r="BF353" s="8">
        <v>770.33160400390625</v>
      </c>
      <c r="BG353" s="8">
        <v>17.373846054077148</v>
      </c>
      <c r="BH353" s="8">
        <v>19.827789306640625</v>
      </c>
      <c r="BI353" s="8">
        <v>56.750205993652344</v>
      </c>
      <c r="BJ353" s="8">
        <v>64.76580810546875</v>
      </c>
      <c r="BK353" s="8">
        <v>350.78738403320312</v>
      </c>
      <c r="BL353" s="8">
        <v>1797.867919921875</v>
      </c>
      <c r="BM353" s="8">
        <v>0.21645934879779816</v>
      </c>
      <c r="BN353" s="8">
        <v>101.235595703125</v>
      </c>
      <c r="BO353" s="8">
        <v>2.7998104095458984</v>
      </c>
      <c r="BP353" s="8">
        <v>0.18750287592411041</v>
      </c>
      <c r="BQ353" s="8">
        <v>0.25</v>
      </c>
      <c r="BR353" s="8">
        <v>-1.355140209197998</v>
      </c>
      <c r="BS353" s="8">
        <v>7.355140209197998</v>
      </c>
      <c r="BT353" s="8">
        <v>1</v>
      </c>
      <c r="BU353" s="8">
        <v>0</v>
      </c>
      <c r="BV353" s="8">
        <v>0.15999999642372131</v>
      </c>
      <c r="BW353" s="8">
        <v>111115</v>
      </c>
      <c r="BX353">
        <f t="shared" si="158"/>
        <v>1.7539369201660155</v>
      </c>
      <c r="BY353">
        <f t="shared" si="159"/>
        <v>4.3911280321023679E-3</v>
      </c>
      <c r="BZ353">
        <f t="shared" si="160"/>
        <v>297.93680992126463</v>
      </c>
      <c r="CA353">
        <f t="shared" si="161"/>
        <v>297.72116889953611</v>
      </c>
      <c r="CB353">
        <f t="shared" si="162"/>
        <v>287.65886075782328</v>
      </c>
      <c r="CC353">
        <f t="shared" si="140"/>
        <v>0.36601273285986374</v>
      </c>
      <c r="CD353">
        <f t="shared" si="163"/>
        <v>3.1394869976113098</v>
      </c>
      <c r="CE353">
        <f t="shared" si="164"/>
        <v>31.011690856424703</v>
      </c>
      <c r="CF353">
        <f t="shared" si="165"/>
        <v>11.183901549784078</v>
      </c>
      <c r="CG353">
        <f t="shared" si="166"/>
        <v>24.678989410400391</v>
      </c>
      <c r="CH353">
        <f t="shared" si="167"/>
        <v>3.119330259810134</v>
      </c>
      <c r="CI353">
        <f t="shared" si="168"/>
        <v>0.38264881712448695</v>
      </c>
      <c r="CJ353">
        <f t="shared" si="169"/>
        <v>2.0072780619338153</v>
      </c>
      <c r="CK353">
        <f t="shared" si="170"/>
        <v>1.1120521978763187</v>
      </c>
      <c r="CL353">
        <f t="shared" si="171"/>
        <v>0.24058001964521933</v>
      </c>
      <c r="CM353">
        <f t="shared" si="172"/>
        <v>56.746878441385036</v>
      </c>
      <c r="CN353">
        <f t="shared" si="173"/>
        <v>0.72766421559415184</v>
      </c>
      <c r="CO353">
        <f t="shared" si="174"/>
        <v>64.520084492124028</v>
      </c>
      <c r="CP353">
        <f t="shared" si="175"/>
        <v>763.42169309831559</v>
      </c>
      <c r="CQ353">
        <f t="shared" si="176"/>
        <v>4.0185716380356319E-2</v>
      </c>
      <c r="CR353">
        <f t="shared" si="177"/>
        <v>0</v>
      </c>
      <c r="CS353">
        <f t="shared" si="178"/>
        <v>1573.1712368303652</v>
      </c>
      <c r="CT353">
        <f t="shared" si="179"/>
        <v>0</v>
      </c>
      <c r="CU353" t="e">
        <f t="shared" si="180"/>
        <v>#DIV/0!</v>
      </c>
      <c r="CV353" t="e">
        <f t="shared" si="181"/>
        <v>#DIV/0!</v>
      </c>
    </row>
    <row r="354" spans="1:100" s="5" customFormat="1" x14ac:dyDescent="0.3">
      <c r="A354" s="4" t="str">
        <f>VLOOKUP(B354,ListCodeMtrx!A$1:B$91,2,TRUE)</f>
        <v>M64</v>
      </c>
      <c r="B354" s="5">
        <v>64</v>
      </c>
      <c r="C354" s="10">
        <v>7</v>
      </c>
      <c r="D354" s="10">
        <v>3</v>
      </c>
      <c r="E354" s="10">
        <v>1</v>
      </c>
      <c r="F354" s="1">
        <v>72</v>
      </c>
      <c r="G354" s="17">
        <v>41316</v>
      </c>
      <c r="H354" s="11">
        <v>2</v>
      </c>
      <c r="I354" s="11">
        <v>157.92928531809665</v>
      </c>
      <c r="J354" s="11">
        <v>1.8202495455335974</v>
      </c>
      <c r="K354" s="11">
        <v>153.16294679786432</v>
      </c>
      <c r="L354" s="11">
        <v>239.11890916094293</v>
      </c>
      <c r="M354" s="1">
        <v>44.7</v>
      </c>
      <c r="N354" s="19">
        <v>42</v>
      </c>
      <c r="O354" s="19" t="s">
        <v>537</v>
      </c>
      <c r="P354" s="12">
        <v>0.15763888888888888</v>
      </c>
      <c r="Q354" s="12">
        <f t="shared" si="182"/>
        <v>0.49793981481481475</v>
      </c>
      <c r="R354" s="19">
        <v>9666</v>
      </c>
      <c r="S354" s="19">
        <v>0</v>
      </c>
      <c r="T354" s="21">
        <v>400</v>
      </c>
      <c r="U354" s="5">
        <f t="shared" si="141"/>
        <v>30.186323430212816</v>
      </c>
      <c r="V354" s="5">
        <f t="shared" si="142"/>
        <v>0.36709173672242024</v>
      </c>
      <c r="W354" s="5">
        <f t="shared" si="143"/>
        <v>240.13999947972346</v>
      </c>
      <c r="X354" s="5">
        <v>25.20941162109375</v>
      </c>
      <c r="Y354" s="19">
        <v>7</v>
      </c>
      <c r="Z354" s="19">
        <v>7</v>
      </c>
      <c r="AA354" s="19">
        <v>0</v>
      </c>
      <c r="AB354" s="19">
        <v>0</v>
      </c>
      <c r="AC354" s="19">
        <v>513.8916015625</v>
      </c>
      <c r="AD354" s="19">
        <v>933.2861328125</v>
      </c>
      <c r="AE354" s="19">
        <v>706.24462890625</v>
      </c>
      <c r="AF354" s="5" t="e">
        <f t="shared" si="144"/>
        <v>#DIV/0!</v>
      </c>
      <c r="AG354" s="5">
        <f t="shared" si="145"/>
        <v>0.44937400921851867</v>
      </c>
      <c r="AH354" s="5">
        <f t="shared" si="146"/>
        <v>0.24327105688589859</v>
      </c>
      <c r="AI354" s="19">
        <v>-1</v>
      </c>
      <c r="AJ354" s="19">
        <v>0.87</v>
      </c>
      <c r="AK354" s="19">
        <v>0.92</v>
      </c>
      <c r="AL354" s="19">
        <v>10.012383460998535</v>
      </c>
      <c r="AM354" s="5">
        <f t="shared" si="147"/>
        <v>0.87500619173049932</v>
      </c>
      <c r="AN354" s="5">
        <f t="shared" si="148"/>
        <v>1.9799471553276698E-2</v>
      </c>
      <c r="AO354" s="5">
        <f t="shared" si="149"/>
        <v>0.54135542308946116</v>
      </c>
      <c r="AP354" s="5">
        <f t="shared" si="150"/>
        <v>1.8161147797995154</v>
      </c>
      <c r="AQ354" s="5">
        <f t="shared" si="151"/>
        <v>-1</v>
      </c>
      <c r="AR354" s="19">
        <v>1800.1116943359375</v>
      </c>
      <c r="AS354" s="19">
        <v>0.5</v>
      </c>
      <c r="AT354" s="5">
        <f t="shared" si="152"/>
        <v>191.58920077333511</v>
      </c>
      <c r="AU354" s="5">
        <f t="shared" si="153"/>
        <v>4.2234916573144856</v>
      </c>
      <c r="AV354" s="5">
        <f t="shared" si="154"/>
        <v>1.1792410908491959</v>
      </c>
      <c r="AW354" s="5">
        <f t="shared" si="155"/>
        <v>25.20941162109375</v>
      </c>
      <c r="AX354" s="19">
        <v>2</v>
      </c>
      <c r="AY354" s="5">
        <f t="shared" si="156"/>
        <v>4.644859790802002</v>
      </c>
      <c r="AZ354" s="19">
        <v>1</v>
      </c>
      <c r="BA354" s="5">
        <f t="shared" si="157"/>
        <v>9.2897195816040039</v>
      </c>
      <c r="BB354" s="19">
        <v>24.718503952026367</v>
      </c>
      <c r="BC354" s="19">
        <v>25.20941162109375</v>
      </c>
      <c r="BD354" s="19">
        <v>25.021913528442383</v>
      </c>
      <c r="BE354" s="19">
        <v>400.2138671875</v>
      </c>
      <c r="BF354" s="19">
        <v>382.08218383789062</v>
      </c>
      <c r="BG354" s="19">
        <v>17.796117782592773</v>
      </c>
      <c r="BH354" s="19">
        <v>20.155721664428711</v>
      </c>
      <c r="BI354" s="19">
        <v>57.61627197265625</v>
      </c>
      <c r="BJ354" s="19">
        <v>65.25567626953125</v>
      </c>
      <c r="BK354" s="19">
        <v>350.7677001953125</v>
      </c>
      <c r="BL354" s="19">
        <v>1800.1116943359375</v>
      </c>
      <c r="BM354" s="19">
        <v>0.2872617244720459</v>
      </c>
      <c r="BN354" s="19">
        <v>101.22940826416016</v>
      </c>
      <c r="BO354" s="19">
        <v>1.6539974212646484</v>
      </c>
      <c r="BP354" s="19">
        <v>0.19663335382938385</v>
      </c>
      <c r="BQ354" s="19">
        <v>0.75</v>
      </c>
      <c r="BR354" s="19">
        <v>-1.355140209197998</v>
      </c>
      <c r="BS354" s="19">
        <v>7.355140209197998</v>
      </c>
      <c r="BT354" s="19">
        <v>1</v>
      </c>
      <c r="BU354" s="19">
        <v>0</v>
      </c>
      <c r="BV354" s="19">
        <v>0.15999999642372131</v>
      </c>
      <c r="BW354" s="19">
        <v>111115</v>
      </c>
      <c r="BX354" s="5">
        <f t="shared" si="158"/>
        <v>1.7538385009765622</v>
      </c>
      <c r="BY354" s="5">
        <f t="shared" si="159"/>
        <v>4.2234916573144852E-3</v>
      </c>
      <c r="BZ354" s="5">
        <f t="shared" si="160"/>
        <v>298.35941162109373</v>
      </c>
      <c r="CA354" s="5">
        <f t="shared" si="161"/>
        <v>297.86850395202634</v>
      </c>
      <c r="CB354" s="5">
        <f t="shared" si="162"/>
        <v>288.01786465604891</v>
      </c>
      <c r="CC354" s="5">
        <f t="shared" si="140"/>
        <v>0.38433586023820254</v>
      </c>
      <c r="CD354" s="5">
        <f t="shared" si="163"/>
        <v>3.2195928680764276</v>
      </c>
      <c r="CE354" s="5">
        <f t="shared" si="164"/>
        <v>31.804916410010382</v>
      </c>
      <c r="CF354" s="5">
        <f t="shared" si="165"/>
        <v>11.649194745581671</v>
      </c>
      <c r="CG354" s="5">
        <f t="shared" si="166"/>
        <v>24.963957786560059</v>
      </c>
      <c r="CH354" s="5">
        <f t="shared" si="167"/>
        <v>3.1728514976126596</v>
      </c>
      <c r="CI354" s="5">
        <f t="shared" si="168"/>
        <v>0.35313719844598668</v>
      </c>
      <c r="CJ354" s="5">
        <f t="shared" si="169"/>
        <v>2.0403517772272317</v>
      </c>
      <c r="CK354" s="5">
        <f t="shared" si="170"/>
        <v>1.1324997203854279</v>
      </c>
      <c r="CL354" s="5">
        <f t="shared" si="171"/>
        <v>0.22192344490659732</v>
      </c>
      <c r="CM354" s="5">
        <f t="shared" si="172"/>
        <v>24.309230047888136</v>
      </c>
      <c r="CN354" s="5">
        <f t="shared" si="173"/>
        <v>0.62850352525625686</v>
      </c>
      <c r="CO354" s="5">
        <f t="shared" si="174"/>
        <v>63.825480300603957</v>
      </c>
      <c r="CP354" s="5">
        <f t="shared" si="175"/>
        <v>377.69544898838177</v>
      </c>
      <c r="CQ354" s="5">
        <f t="shared" si="176"/>
        <v>5.1010850054006705E-2</v>
      </c>
      <c r="CR354" s="5">
        <f t="shared" si="177"/>
        <v>0</v>
      </c>
      <c r="CS354" s="5">
        <f t="shared" si="178"/>
        <v>1575.1088783504254</v>
      </c>
      <c r="CT354" s="5">
        <f t="shared" si="179"/>
        <v>419.39453125</v>
      </c>
      <c r="CU354" s="5">
        <f t="shared" si="180"/>
        <v>0.24327105688589859</v>
      </c>
      <c r="CV354" s="5" t="e">
        <f t="shared" si="181"/>
        <v>#DIV/0!</v>
      </c>
    </row>
    <row r="355" spans="1:100" hidden="1" x14ac:dyDescent="0.3">
      <c r="A355" s="4" t="str">
        <f>VLOOKUP(B355,ListCodeMtrx!A$1:B$91,2,TRUE)</f>
        <v>M69</v>
      </c>
      <c r="B355">
        <v>69</v>
      </c>
      <c r="C355" s="10">
        <v>14</v>
      </c>
      <c r="D355" s="10">
        <v>3</v>
      </c>
      <c r="E355" s="10">
        <v>2</v>
      </c>
      <c r="F355" s="1">
        <v>72</v>
      </c>
      <c r="G355" s="3">
        <v>41316</v>
      </c>
      <c r="H355" s="11">
        <v>2</v>
      </c>
      <c r="I355" s="11">
        <v>151.787972847427</v>
      </c>
      <c r="J355" s="11">
        <v>2.0402694706455242</v>
      </c>
      <c r="K355" s="11">
        <v>149.1386042661569</v>
      </c>
      <c r="L355" s="11">
        <v>247.36024701852514</v>
      </c>
      <c r="M355" s="1">
        <v>49.3</v>
      </c>
      <c r="N355" s="8">
        <v>43</v>
      </c>
      <c r="O355" s="8" t="s">
        <v>538</v>
      </c>
      <c r="P355" s="12">
        <v>0.15763888888888888</v>
      </c>
      <c r="Q355" s="12">
        <f t="shared" si="182"/>
        <v>0.50290509259259253</v>
      </c>
      <c r="R355" s="8">
        <v>10104</v>
      </c>
      <c r="S355" s="8">
        <v>0</v>
      </c>
      <c r="T355" s="13" t="s">
        <v>747</v>
      </c>
      <c r="U355">
        <f t="shared" si="141"/>
        <v>31.459843920319909</v>
      </c>
      <c r="V355">
        <f t="shared" si="142"/>
        <v>0.52029620611839078</v>
      </c>
      <c r="W355">
        <f t="shared" si="143"/>
        <v>273.75690454711275</v>
      </c>
      <c r="X355">
        <v>24.734376907348633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t="e">
        <f t="shared" si="144"/>
        <v>#DIV/0!</v>
      </c>
      <c r="AG355" t="e">
        <f t="shared" si="145"/>
        <v>#DIV/0!</v>
      </c>
      <c r="AH355" t="e">
        <f t="shared" si="146"/>
        <v>#DIV/0!</v>
      </c>
      <c r="AI355" s="8">
        <v>-1</v>
      </c>
      <c r="AJ355" s="8">
        <v>0.87</v>
      </c>
      <c r="AK355" s="8">
        <v>0.92</v>
      </c>
      <c r="AL355" s="8">
        <v>10.012383460998535</v>
      </c>
      <c r="AM355">
        <f t="shared" si="147"/>
        <v>0.87500619173049932</v>
      </c>
      <c r="AN355">
        <f t="shared" si="148"/>
        <v>2.0622054378286278E-2</v>
      </c>
      <c r="AO355" t="e">
        <f t="shared" si="149"/>
        <v>#DIV/0!</v>
      </c>
      <c r="AP355" t="e">
        <f t="shared" si="150"/>
        <v>#DIV/0!</v>
      </c>
      <c r="AQ355" t="e">
        <f t="shared" si="151"/>
        <v>#DIV/0!</v>
      </c>
      <c r="AR355" s="8">
        <v>1800.1116943359375</v>
      </c>
      <c r="AS355" s="8">
        <v>0.5</v>
      </c>
      <c r="AT355" t="e">
        <f t="shared" si="152"/>
        <v>#DIV/0!</v>
      </c>
      <c r="AU355">
        <f t="shared" si="153"/>
        <v>5.061616044728253</v>
      </c>
      <c r="AV355">
        <f t="shared" si="154"/>
        <v>1.0129576441230306</v>
      </c>
      <c r="AW355">
        <f t="shared" si="155"/>
        <v>24.734376907348633</v>
      </c>
      <c r="AX355" s="8">
        <v>2</v>
      </c>
      <c r="AY355">
        <f t="shared" si="156"/>
        <v>4.644859790802002</v>
      </c>
      <c r="AZ355" s="8">
        <v>1</v>
      </c>
      <c r="BA355">
        <f t="shared" si="157"/>
        <v>9.2897195816040039</v>
      </c>
      <c r="BB355" s="8">
        <v>24.637601852416992</v>
      </c>
      <c r="BC355" s="8">
        <v>24.734376907348633</v>
      </c>
      <c r="BD355" s="8">
        <v>25.00811767578125</v>
      </c>
      <c r="BE355" s="8">
        <v>399.51324462890625</v>
      </c>
      <c r="BF355" s="8">
        <v>380.47671508789063</v>
      </c>
      <c r="BG355" s="8">
        <v>18.085149765014648</v>
      </c>
      <c r="BH355" s="8">
        <v>20.910934448242187</v>
      </c>
      <c r="BI355" s="8">
        <v>58.833362579345703</v>
      </c>
      <c r="BJ355" s="8">
        <v>68.026008605957031</v>
      </c>
      <c r="BK355" s="8">
        <v>350.75375366210937</v>
      </c>
      <c r="BL355" s="8">
        <v>1798.8848876953125</v>
      </c>
      <c r="BM355" s="8">
        <v>0.29333141446113586</v>
      </c>
      <c r="BN355" s="8">
        <v>101.22517395019531</v>
      </c>
      <c r="BO355" s="8">
        <v>1.7544918060302734</v>
      </c>
      <c r="BP355" s="8">
        <v>0.20005322992801666</v>
      </c>
      <c r="BQ355" s="8">
        <v>0.25</v>
      </c>
      <c r="BR355" s="8">
        <v>-1.355140209197998</v>
      </c>
      <c r="BS355" s="8">
        <v>7.355140209197998</v>
      </c>
      <c r="BT355" s="8">
        <v>1</v>
      </c>
      <c r="BU355" s="8">
        <v>0</v>
      </c>
      <c r="BV355" s="8">
        <v>0.15999999642372131</v>
      </c>
      <c r="BW355" s="8">
        <v>111115</v>
      </c>
      <c r="BX355">
        <f t="shared" si="158"/>
        <v>1.7537687683105467</v>
      </c>
      <c r="BY355">
        <f t="shared" si="159"/>
        <v>5.0616160447282529E-3</v>
      </c>
      <c r="BZ355">
        <f t="shared" si="160"/>
        <v>297.88437690734861</v>
      </c>
      <c r="CA355">
        <f t="shared" si="161"/>
        <v>297.78760185241697</v>
      </c>
      <c r="CB355">
        <f t="shared" si="162"/>
        <v>287.82157559793632</v>
      </c>
      <c r="CC355">
        <f t="shared" si="140"/>
        <v>0.25387182000709013</v>
      </c>
      <c r="CD355">
        <f t="shared" si="163"/>
        <v>3.1296706211074774</v>
      </c>
      <c r="CE355">
        <f t="shared" si="164"/>
        <v>30.917908055631834</v>
      </c>
      <c r="CF355">
        <f t="shared" si="165"/>
        <v>10.006973607389646</v>
      </c>
      <c r="CG355">
        <f t="shared" si="166"/>
        <v>24.685989379882813</v>
      </c>
      <c r="CH355">
        <f t="shared" si="167"/>
        <v>3.1206354422572598</v>
      </c>
      <c r="CI355">
        <f t="shared" si="168"/>
        <v>0.49270112900954532</v>
      </c>
      <c r="CJ355">
        <f t="shared" si="169"/>
        <v>2.1167129769844468</v>
      </c>
      <c r="CK355">
        <f t="shared" si="170"/>
        <v>1.0039224652728129</v>
      </c>
      <c r="CL355">
        <f t="shared" si="171"/>
        <v>0.31030399553360299</v>
      </c>
      <c r="CM355">
        <f t="shared" si="172"/>
        <v>27.711090282848502</v>
      </c>
      <c r="CN355">
        <f t="shared" si="173"/>
        <v>0.7195102714337579</v>
      </c>
      <c r="CO355">
        <f t="shared" si="174"/>
        <v>68.534949170673869</v>
      </c>
      <c r="CP355">
        <f t="shared" si="175"/>
        <v>375.90490977995273</v>
      </c>
      <c r="CQ355">
        <f t="shared" si="176"/>
        <v>5.7357558996997286E-2</v>
      </c>
      <c r="CR355">
        <f t="shared" si="177"/>
        <v>0</v>
      </c>
      <c r="CS355">
        <f t="shared" si="178"/>
        <v>1574.0354149438224</v>
      </c>
      <c r="CT355">
        <f t="shared" si="179"/>
        <v>0</v>
      </c>
      <c r="CU355" t="e">
        <f t="shared" si="180"/>
        <v>#DIV/0!</v>
      </c>
      <c r="CV355" t="e">
        <f t="shared" si="181"/>
        <v>#DIV/0!</v>
      </c>
    </row>
    <row r="356" spans="1:100" x14ac:dyDescent="0.3">
      <c r="A356" s="4" t="str">
        <f>VLOOKUP(B356,ListCodeMtrx!A$1:B$91,2,TRUE)</f>
        <v>M69</v>
      </c>
      <c r="B356">
        <v>69</v>
      </c>
      <c r="C356" s="10">
        <v>14</v>
      </c>
      <c r="D356" s="10">
        <v>3</v>
      </c>
      <c r="E356" s="10">
        <v>2</v>
      </c>
      <c r="F356" s="1">
        <v>72</v>
      </c>
      <c r="G356" s="3">
        <v>41316</v>
      </c>
      <c r="H356" s="11">
        <v>2</v>
      </c>
      <c r="I356" s="11">
        <v>151.787972847427</v>
      </c>
      <c r="J356" s="11">
        <v>2.0402694706455242</v>
      </c>
      <c r="K356" s="11">
        <v>149.1386042661569</v>
      </c>
      <c r="L356" s="11">
        <v>247.36024701852514</v>
      </c>
      <c r="M356" s="1">
        <v>49.3</v>
      </c>
      <c r="N356" s="8">
        <v>44</v>
      </c>
      <c r="O356" s="8" t="s">
        <v>539</v>
      </c>
      <c r="P356" s="12">
        <v>0.15763888888888888</v>
      </c>
      <c r="Q356" s="12">
        <f t="shared" si="182"/>
        <v>0.50497685185185193</v>
      </c>
      <c r="R356" s="8">
        <v>10283</v>
      </c>
      <c r="S356" s="8">
        <v>0</v>
      </c>
      <c r="T356" s="13">
        <v>50</v>
      </c>
      <c r="U356" s="14">
        <f t="shared" si="141"/>
        <v>-0.14630289596358706</v>
      </c>
      <c r="V356" s="14">
        <f t="shared" si="142"/>
        <v>0.48651166347793534</v>
      </c>
      <c r="W356" s="14">
        <f t="shared" si="143"/>
        <v>49.324375577954733</v>
      </c>
      <c r="X356" s="15">
        <v>24.771764755249023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t="e">
        <f t="shared" si="144"/>
        <v>#DIV/0!</v>
      </c>
      <c r="AG356" t="e">
        <f t="shared" si="145"/>
        <v>#DIV/0!</v>
      </c>
      <c r="AH356" t="e">
        <f t="shared" si="146"/>
        <v>#DIV/0!</v>
      </c>
      <c r="AI356" s="8">
        <v>-1</v>
      </c>
      <c r="AJ356" s="8">
        <v>0.87</v>
      </c>
      <c r="AK356" s="8">
        <v>0.92</v>
      </c>
      <c r="AL356" s="8">
        <v>10.012383460998535</v>
      </c>
      <c r="AM356">
        <f t="shared" si="147"/>
        <v>0.87500619173049932</v>
      </c>
      <c r="AN356">
        <f t="shared" si="148"/>
        <v>5.4205459789918582E-4</v>
      </c>
      <c r="AO356" t="e">
        <f t="shared" si="149"/>
        <v>#DIV/0!</v>
      </c>
      <c r="AP356" t="e">
        <f t="shared" si="150"/>
        <v>#DIV/0!</v>
      </c>
      <c r="AQ356" t="e">
        <f t="shared" si="151"/>
        <v>#DIV/0!</v>
      </c>
      <c r="AR356" s="8">
        <v>1800.1116943359375</v>
      </c>
      <c r="AS356" s="8">
        <v>0.5</v>
      </c>
      <c r="AT356" t="e">
        <f t="shared" si="152"/>
        <v>#DIV/0!</v>
      </c>
      <c r="AU356">
        <f t="shared" si="153"/>
        <v>4.8814117426644321</v>
      </c>
      <c r="AV356">
        <f t="shared" si="154"/>
        <v>1.0412462728577587</v>
      </c>
      <c r="AW356">
        <f t="shared" si="155"/>
        <v>24.771764755249023</v>
      </c>
      <c r="AX356" s="8">
        <v>2</v>
      </c>
      <c r="AY356">
        <f t="shared" si="156"/>
        <v>4.644859790802002</v>
      </c>
      <c r="AZ356" s="8">
        <v>1</v>
      </c>
      <c r="BA356">
        <f t="shared" si="157"/>
        <v>9.2897195816040039</v>
      </c>
      <c r="BB356" s="8">
        <v>24.56884765625</v>
      </c>
      <c r="BC356" s="8">
        <v>24.771764755249023</v>
      </c>
      <c r="BD356" s="8">
        <v>25.01300048828125</v>
      </c>
      <c r="BE356" s="8">
        <v>49.706516265869141</v>
      </c>
      <c r="BF356" s="8">
        <v>49.651737213134766</v>
      </c>
      <c r="BG356" s="8">
        <v>17.974056243896484</v>
      </c>
      <c r="BH356" s="8">
        <v>20.699884414672852</v>
      </c>
      <c r="BI356" s="8">
        <v>58.714862823486328</v>
      </c>
      <c r="BJ356" s="8">
        <v>67.619178771972656</v>
      </c>
      <c r="BK356" s="8">
        <v>350.74603271484375</v>
      </c>
      <c r="BL356" s="8">
        <v>1799.9052734375</v>
      </c>
      <c r="BM356" s="8">
        <v>0.29029503464698792</v>
      </c>
      <c r="BN356" s="8">
        <v>101.22864532470703</v>
      </c>
      <c r="BO356" s="8">
        <v>0.24342536926269531</v>
      </c>
      <c r="BP356" s="8">
        <v>0.20744229853153229</v>
      </c>
      <c r="BQ356" s="8">
        <v>0.25</v>
      </c>
      <c r="BR356" s="8">
        <v>-1.355140209197998</v>
      </c>
      <c r="BS356" s="8">
        <v>7.355140209197998</v>
      </c>
      <c r="BT356" s="8">
        <v>1</v>
      </c>
      <c r="BU356" s="8">
        <v>0</v>
      </c>
      <c r="BV356" s="8">
        <v>0.15999999642372131</v>
      </c>
      <c r="BW356" s="8">
        <v>111115</v>
      </c>
      <c r="BX356">
        <f t="shared" si="158"/>
        <v>1.7537301635742186</v>
      </c>
      <c r="BY356">
        <f t="shared" si="159"/>
        <v>4.8814117426644321E-3</v>
      </c>
      <c r="BZ356">
        <f t="shared" si="160"/>
        <v>297.921764755249</v>
      </c>
      <c r="CA356">
        <f t="shared" si="161"/>
        <v>297.71884765624998</v>
      </c>
      <c r="CB356">
        <f t="shared" si="162"/>
        <v>287.98483731303713</v>
      </c>
      <c r="CC356">
        <f t="shared" si="140"/>
        <v>0.28146084843368985</v>
      </c>
      <c r="CD356">
        <f t="shared" si="163"/>
        <v>3.1366675305331078</v>
      </c>
      <c r="CE356">
        <f t="shared" si="164"/>
        <v>30.985967662332595</v>
      </c>
      <c r="CF356">
        <f t="shared" si="165"/>
        <v>10.286083247659743</v>
      </c>
      <c r="CG356">
        <f t="shared" si="166"/>
        <v>24.670306205749512</v>
      </c>
      <c r="CH356">
        <f t="shared" si="167"/>
        <v>3.1177118920153051</v>
      </c>
      <c r="CI356">
        <f t="shared" si="168"/>
        <v>0.46230053418216099</v>
      </c>
      <c r="CJ356">
        <f t="shared" si="169"/>
        <v>2.095421257675349</v>
      </c>
      <c r="CK356">
        <f t="shared" si="170"/>
        <v>1.022290634339956</v>
      </c>
      <c r="CL356">
        <f t="shared" si="171"/>
        <v>0.29101969629052876</v>
      </c>
      <c r="CM356">
        <f t="shared" si="172"/>
        <v>4.993039721243421</v>
      </c>
      <c r="CN356">
        <f t="shared" si="173"/>
        <v>0.99340684428069859</v>
      </c>
      <c r="CO356">
        <f t="shared" si="174"/>
        <v>67.619233727060404</v>
      </c>
      <c r="CP356">
        <f t="shared" si="175"/>
        <v>49.672998232675333</v>
      </c>
      <c r="CQ356">
        <f t="shared" si="176"/>
        <v>-1.9916030980791422E-3</v>
      </c>
      <c r="CR356">
        <f t="shared" si="177"/>
        <v>0</v>
      </c>
      <c r="CS356">
        <f t="shared" si="178"/>
        <v>1574.9282587861899</v>
      </c>
      <c r="CT356">
        <f t="shared" si="179"/>
        <v>0</v>
      </c>
      <c r="CU356" t="e">
        <f t="shared" si="180"/>
        <v>#DIV/0!</v>
      </c>
      <c r="CV356" t="e">
        <f t="shared" si="181"/>
        <v>#DIV/0!</v>
      </c>
    </row>
    <row r="357" spans="1:100" x14ac:dyDescent="0.3">
      <c r="A357" s="4" t="str">
        <f>VLOOKUP(B357,ListCodeMtrx!A$1:B$91,2,TRUE)</f>
        <v>M69</v>
      </c>
      <c r="B357">
        <v>69</v>
      </c>
      <c r="C357" s="10">
        <v>14</v>
      </c>
      <c r="D357" s="10">
        <v>3</v>
      </c>
      <c r="E357" s="10">
        <v>2</v>
      </c>
      <c r="F357" s="1">
        <v>72</v>
      </c>
      <c r="G357" s="3">
        <v>41316</v>
      </c>
      <c r="H357" s="11">
        <v>2</v>
      </c>
      <c r="I357" s="11">
        <v>151.787972847427</v>
      </c>
      <c r="J357" s="11">
        <v>2.0402694706455242</v>
      </c>
      <c r="K357" s="11">
        <v>149.1386042661569</v>
      </c>
      <c r="L357" s="11">
        <v>247.36024701852514</v>
      </c>
      <c r="M357" s="1">
        <v>49.3</v>
      </c>
      <c r="N357" s="8">
        <v>45</v>
      </c>
      <c r="O357" s="8" t="s">
        <v>540</v>
      </c>
      <c r="P357" s="12">
        <v>0.15763888888888888</v>
      </c>
      <c r="Q357" s="12">
        <f t="shared" si="182"/>
        <v>0.50672453703703701</v>
      </c>
      <c r="R357" s="8">
        <v>10434</v>
      </c>
      <c r="S357" s="8">
        <v>0</v>
      </c>
      <c r="T357" s="13">
        <v>150</v>
      </c>
      <c r="U357" s="14">
        <f t="shared" si="141"/>
        <v>10.670238387418205</v>
      </c>
      <c r="V357" s="14">
        <f t="shared" si="142"/>
        <v>0.46702027304303062</v>
      </c>
      <c r="W357" s="14">
        <f t="shared" si="143"/>
        <v>104.57218175672529</v>
      </c>
      <c r="X357" s="15">
        <v>24.844167709350586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t="e">
        <f t="shared" si="144"/>
        <v>#DIV/0!</v>
      </c>
      <c r="AG357" t="e">
        <f t="shared" si="145"/>
        <v>#DIV/0!</v>
      </c>
      <c r="AH357" t="e">
        <f t="shared" si="146"/>
        <v>#DIV/0!</v>
      </c>
      <c r="AI357" s="8">
        <v>-1</v>
      </c>
      <c r="AJ357" s="8">
        <v>0.87</v>
      </c>
      <c r="AK357" s="8">
        <v>0.92</v>
      </c>
      <c r="AL357" s="8">
        <v>10.012383460998535</v>
      </c>
      <c r="AM357">
        <f t="shared" si="147"/>
        <v>0.87500619173049932</v>
      </c>
      <c r="AN357">
        <f t="shared" si="148"/>
        <v>7.4115643895296766E-3</v>
      </c>
      <c r="AO357" t="e">
        <f t="shared" si="149"/>
        <v>#DIV/0!</v>
      </c>
      <c r="AP357" t="e">
        <f t="shared" si="150"/>
        <v>#DIV/0!</v>
      </c>
      <c r="AQ357" t="e">
        <f t="shared" si="151"/>
        <v>#DIV/0!</v>
      </c>
      <c r="AR357" s="8">
        <v>1800.1116943359375</v>
      </c>
      <c r="AS357" s="8">
        <v>0.5</v>
      </c>
      <c r="AT357" t="e">
        <f t="shared" si="152"/>
        <v>#DIV/0!</v>
      </c>
      <c r="AU357">
        <f t="shared" si="153"/>
        <v>4.7774028274372338</v>
      </c>
      <c r="AV357">
        <f t="shared" si="154"/>
        <v>1.0593536125774876</v>
      </c>
      <c r="AW357">
        <f t="shared" si="155"/>
        <v>24.844167709350586</v>
      </c>
      <c r="AX357" s="8">
        <v>2</v>
      </c>
      <c r="AY357">
        <f t="shared" si="156"/>
        <v>4.644859790802002</v>
      </c>
      <c r="AZ357" s="8">
        <v>1</v>
      </c>
      <c r="BA357">
        <f t="shared" si="157"/>
        <v>9.2897195816040039</v>
      </c>
      <c r="BB357" s="8">
        <v>24.601428985595703</v>
      </c>
      <c r="BC357" s="8">
        <v>24.844167709350586</v>
      </c>
      <c r="BD357" s="8">
        <v>25.014392852783203</v>
      </c>
      <c r="BE357" s="8">
        <v>151.30917358398438</v>
      </c>
      <c r="BF357" s="8">
        <v>144.83062744140625</v>
      </c>
      <c r="BG357" s="8">
        <v>17.988882064819336</v>
      </c>
      <c r="BH357" s="8">
        <v>20.656623840332031</v>
      </c>
      <c r="BI357" s="8">
        <v>58.644992828369141</v>
      </c>
      <c r="BJ357" s="8">
        <v>67.342010498046875</v>
      </c>
      <c r="BK357" s="8">
        <v>350.76242065429687</v>
      </c>
      <c r="BL357" s="8">
        <v>1799.5284423828125</v>
      </c>
      <c r="BM357" s="8">
        <v>0.23263843357563019</v>
      </c>
      <c r="BN357" s="8">
        <v>101.22189331054687</v>
      </c>
      <c r="BO357" s="8">
        <v>0.63020515441894531</v>
      </c>
      <c r="BP357" s="8">
        <v>0.2010965496301651</v>
      </c>
      <c r="BQ357" s="8">
        <v>0.5</v>
      </c>
      <c r="BR357" s="8">
        <v>-1.355140209197998</v>
      </c>
      <c r="BS357" s="8">
        <v>7.355140209197998</v>
      </c>
      <c r="BT357" s="8">
        <v>1</v>
      </c>
      <c r="BU357" s="8">
        <v>0</v>
      </c>
      <c r="BV357" s="8">
        <v>0.15999999642372131</v>
      </c>
      <c r="BW357" s="8">
        <v>111115</v>
      </c>
      <c r="BX357">
        <f t="shared" si="158"/>
        <v>1.7538121032714842</v>
      </c>
      <c r="BY357">
        <f t="shared" si="159"/>
        <v>4.7774028274372334E-3</v>
      </c>
      <c r="BZ357">
        <f t="shared" si="160"/>
        <v>297.99416770935056</v>
      </c>
      <c r="CA357">
        <f t="shared" si="161"/>
        <v>297.75142898559568</v>
      </c>
      <c r="CB357">
        <f t="shared" si="162"/>
        <v>287.92454434563479</v>
      </c>
      <c r="CC357">
        <f t="shared" si="140"/>
        <v>0.29772879420316589</v>
      </c>
      <c r="CD357">
        <f t="shared" si="163"/>
        <v>3.1502561870996755</v>
      </c>
      <c r="CE357">
        <f t="shared" si="164"/>
        <v>31.122280803765925</v>
      </c>
      <c r="CF357">
        <f t="shared" si="165"/>
        <v>10.465656963433894</v>
      </c>
      <c r="CG357">
        <f t="shared" si="166"/>
        <v>24.722798347473145</v>
      </c>
      <c r="CH357">
        <f t="shared" si="167"/>
        <v>3.1275065319485438</v>
      </c>
      <c r="CI357">
        <f t="shared" si="168"/>
        <v>0.44466568137793622</v>
      </c>
      <c r="CJ357">
        <f t="shared" si="169"/>
        <v>2.0909025745221879</v>
      </c>
      <c r="CK357">
        <f t="shared" si="170"/>
        <v>1.0366039574263559</v>
      </c>
      <c r="CL357">
        <f t="shared" si="171"/>
        <v>0.2798415845106032</v>
      </c>
      <c r="CM357">
        <f t="shared" si="172"/>
        <v>10.584994225030362</v>
      </c>
      <c r="CN357">
        <f t="shared" si="173"/>
        <v>0.72203085496561681</v>
      </c>
      <c r="CO357">
        <f t="shared" si="174"/>
        <v>67.131134672342569</v>
      </c>
      <c r="CP357">
        <f t="shared" si="175"/>
        <v>143.28000778098723</v>
      </c>
      <c r="CQ357">
        <f t="shared" si="176"/>
        <v>4.9993381579563408E-2</v>
      </c>
      <c r="CR357">
        <f t="shared" si="177"/>
        <v>0</v>
      </c>
      <c r="CS357">
        <f t="shared" si="178"/>
        <v>1574.598529280102</v>
      </c>
      <c r="CT357">
        <f t="shared" si="179"/>
        <v>0</v>
      </c>
      <c r="CU357" t="e">
        <f t="shared" si="180"/>
        <v>#DIV/0!</v>
      </c>
      <c r="CV357" t="e">
        <f t="shared" si="181"/>
        <v>#DIV/0!</v>
      </c>
    </row>
    <row r="358" spans="1:100" hidden="1" x14ac:dyDescent="0.3">
      <c r="A358" s="4" t="str">
        <f>VLOOKUP(B358,ListCodeMtrx!A$1:B$91,2,TRUE)</f>
        <v>M69</v>
      </c>
      <c r="B358">
        <v>69</v>
      </c>
      <c r="C358" s="10">
        <v>14</v>
      </c>
      <c r="D358" s="10">
        <v>3</v>
      </c>
      <c r="E358" s="10">
        <v>2</v>
      </c>
      <c r="F358" s="1">
        <v>72</v>
      </c>
      <c r="G358" s="3">
        <v>41316</v>
      </c>
      <c r="H358" s="11">
        <v>2</v>
      </c>
      <c r="I358" s="11">
        <v>151.787972847427</v>
      </c>
      <c r="J358" s="11">
        <v>2.0402694706455242</v>
      </c>
      <c r="K358" s="11">
        <v>149.1386042661569</v>
      </c>
      <c r="L358" s="11">
        <v>247.36024701852514</v>
      </c>
      <c r="M358" s="1">
        <v>49.3</v>
      </c>
      <c r="N358" s="8">
        <v>46</v>
      </c>
      <c r="O358" s="8" t="s">
        <v>541</v>
      </c>
      <c r="P358" s="12">
        <v>0.15763888888888888</v>
      </c>
      <c r="Q358" s="12">
        <f t="shared" si="182"/>
        <v>0.50914351851851847</v>
      </c>
      <c r="R358" s="8">
        <v>10643</v>
      </c>
      <c r="S358" s="8">
        <v>0</v>
      </c>
      <c r="T358" s="13" t="s">
        <v>192</v>
      </c>
      <c r="U358" s="14">
        <f t="shared" si="141"/>
        <v>31.711890883345571</v>
      </c>
      <c r="V358" s="14">
        <f t="shared" si="142"/>
        <v>0.46882225153315354</v>
      </c>
      <c r="W358" s="14">
        <f t="shared" si="143"/>
        <v>263.68286038052719</v>
      </c>
      <c r="X358" s="15">
        <v>24.900224685668945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t="e">
        <f t="shared" si="144"/>
        <v>#DIV/0!</v>
      </c>
      <c r="AG358" t="e">
        <f t="shared" si="145"/>
        <v>#DIV/0!</v>
      </c>
      <c r="AH358" t="e">
        <f t="shared" si="146"/>
        <v>#DIV/0!</v>
      </c>
      <c r="AI358" s="8">
        <v>-1</v>
      </c>
      <c r="AJ358" s="8">
        <v>0.87</v>
      </c>
      <c r="AK358" s="8">
        <v>0.92</v>
      </c>
      <c r="AL358" s="8">
        <v>10.012383460998535</v>
      </c>
      <c r="AM358">
        <f t="shared" si="147"/>
        <v>0.87500619173049932</v>
      </c>
      <c r="AN358">
        <f t="shared" si="148"/>
        <v>2.0785855218600449E-2</v>
      </c>
      <c r="AO358" t="e">
        <f t="shared" si="149"/>
        <v>#DIV/0!</v>
      </c>
      <c r="AP358" t="e">
        <f t="shared" si="150"/>
        <v>#DIV/0!</v>
      </c>
      <c r="AQ358" t="e">
        <f t="shared" si="151"/>
        <v>#DIV/0!</v>
      </c>
      <c r="AR358" s="8">
        <v>1800.1116943359375</v>
      </c>
      <c r="AS358" s="8">
        <v>0.5</v>
      </c>
      <c r="AT358" t="e">
        <f t="shared" si="152"/>
        <v>#DIV/0!</v>
      </c>
      <c r="AU358">
        <f t="shared" si="153"/>
        <v>4.9061056048166805</v>
      </c>
      <c r="AV358">
        <f t="shared" si="154"/>
        <v>1.0838620115276667</v>
      </c>
      <c r="AW358">
        <f t="shared" si="155"/>
        <v>24.900224685668945</v>
      </c>
      <c r="AX358" s="8">
        <v>2</v>
      </c>
      <c r="AY358">
        <f t="shared" si="156"/>
        <v>4.644859790802002</v>
      </c>
      <c r="AZ358" s="8">
        <v>1</v>
      </c>
      <c r="BA358">
        <f t="shared" si="157"/>
        <v>9.2897195816040039</v>
      </c>
      <c r="BB358" s="8">
        <v>24.621994018554687</v>
      </c>
      <c r="BC358" s="8">
        <v>24.900224685668945</v>
      </c>
      <c r="BD358" s="8">
        <v>25.010463714599609</v>
      </c>
      <c r="BE358" s="8">
        <v>401.37661743164062</v>
      </c>
      <c r="BF358" s="8">
        <v>382.22723388671875</v>
      </c>
      <c r="BG358" s="8">
        <v>17.780265808105469</v>
      </c>
      <c r="BH358" s="8">
        <v>20.520036697387695</v>
      </c>
      <c r="BI358" s="8">
        <v>57.890125274658203</v>
      </c>
      <c r="BJ358" s="8">
        <v>66.810447692871094</v>
      </c>
      <c r="BK358" s="8">
        <v>350.79080200195313</v>
      </c>
      <c r="BL358" s="8">
        <v>1798.5670166015625</v>
      </c>
      <c r="BM358" s="8">
        <v>0.22151303291320801</v>
      </c>
      <c r="BN358" s="8">
        <v>101.21572113037109</v>
      </c>
      <c r="BO358" s="8">
        <v>1.4504261016845703</v>
      </c>
      <c r="BP358" s="8">
        <v>0.19715596735477448</v>
      </c>
      <c r="BQ358" s="8">
        <v>0.25</v>
      </c>
      <c r="BR358" s="8">
        <v>-1.355140209197998</v>
      </c>
      <c r="BS358" s="8">
        <v>7.355140209197998</v>
      </c>
      <c r="BT358" s="8">
        <v>1</v>
      </c>
      <c r="BU358" s="8">
        <v>0</v>
      </c>
      <c r="BV358" s="8">
        <v>0.15999999642372131</v>
      </c>
      <c r="BW358" s="8">
        <v>111115</v>
      </c>
      <c r="BX358">
        <f t="shared" si="158"/>
        <v>1.7539540100097655</v>
      </c>
      <c r="BY358">
        <f t="shared" si="159"/>
        <v>4.9061056048166803E-3</v>
      </c>
      <c r="BZ358">
        <f t="shared" si="160"/>
        <v>298.05022468566892</v>
      </c>
      <c r="CA358">
        <f t="shared" si="161"/>
        <v>297.77199401855466</v>
      </c>
      <c r="CB358">
        <f t="shared" si="162"/>
        <v>287.77071622407311</v>
      </c>
      <c r="CC358">
        <f t="shared" si="140"/>
        <v>0.27279635313506012</v>
      </c>
      <c r="CD358">
        <f t="shared" si="163"/>
        <v>3.1608123234754406</v>
      </c>
      <c r="CE358">
        <f t="shared" si="164"/>
        <v>31.228472100733747</v>
      </c>
      <c r="CF358">
        <f t="shared" si="165"/>
        <v>10.708435403346051</v>
      </c>
      <c r="CG358">
        <f t="shared" si="166"/>
        <v>24.761109352111816</v>
      </c>
      <c r="CH358">
        <f t="shared" si="167"/>
        <v>3.1346720447674015</v>
      </c>
      <c r="CI358">
        <f t="shared" si="168"/>
        <v>0.44629897835454624</v>
      </c>
      <c r="CJ358">
        <f t="shared" si="169"/>
        <v>2.0769503119477739</v>
      </c>
      <c r="CK358">
        <f t="shared" si="170"/>
        <v>1.0577217328196276</v>
      </c>
      <c r="CL358">
        <f t="shared" si="171"/>
        <v>0.28087661578010364</v>
      </c>
      <c r="CM358">
        <f t="shared" si="172"/>
        <v>26.688850863134014</v>
      </c>
      <c r="CN358">
        <f t="shared" si="173"/>
        <v>0.68985890330011201</v>
      </c>
      <c r="CO358">
        <f t="shared" si="174"/>
        <v>66.489729021964195</v>
      </c>
      <c r="CP358">
        <f t="shared" si="175"/>
        <v>377.61880062708696</v>
      </c>
      <c r="CQ358">
        <f t="shared" si="176"/>
        <v>5.5837130675333704E-2</v>
      </c>
      <c r="CR358">
        <f t="shared" si="177"/>
        <v>0</v>
      </c>
      <c r="CS358">
        <f t="shared" si="178"/>
        <v>1573.7572757686189</v>
      </c>
      <c r="CT358">
        <f t="shared" si="179"/>
        <v>0</v>
      </c>
      <c r="CU358" t="e">
        <f t="shared" si="180"/>
        <v>#DIV/0!</v>
      </c>
      <c r="CV358" t="e">
        <f t="shared" si="181"/>
        <v>#DIV/0!</v>
      </c>
    </row>
    <row r="359" spans="1:100" x14ac:dyDescent="0.3">
      <c r="A359" s="4" t="str">
        <f>VLOOKUP(B359,ListCodeMtrx!A$1:B$91,2,TRUE)</f>
        <v>M69</v>
      </c>
      <c r="B359">
        <v>69</v>
      </c>
      <c r="C359" s="10">
        <v>14</v>
      </c>
      <c r="D359" s="10">
        <v>3</v>
      </c>
      <c r="E359" s="10">
        <v>2</v>
      </c>
      <c r="F359" s="1">
        <v>72</v>
      </c>
      <c r="G359" s="3">
        <v>41316</v>
      </c>
      <c r="H359" s="11">
        <v>2</v>
      </c>
      <c r="I359" s="11">
        <v>151.787972847427</v>
      </c>
      <c r="J359" s="11">
        <v>2.0402694706455242</v>
      </c>
      <c r="K359" s="11">
        <v>149.1386042661569</v>
      </c>
      <c r="L359" s="11">
        <v>247.36024701852514</v>
      </c>
      <c r="M359" s="1">
        <v>49.3</v>
      </c>
      <c r="N359" s="8">
        <v>47</v>
      </c>
      <c r="O359" s="8" t="s">
        <v>344</v>
      </c>
      <c r="P359" s="12">
        <v>0.15763888888888888</v>
      </c>
      <c r="Q359" s="12">
        <f t="shared" si="182"/>
        <v>0.51156250000000003</v>
      </c>
      <c r="R359" s="8">
        <v>10852</v>
      </c>
      <c r="S359" s="8">
        <v>0</v>
      </c>
      <c r="T359" s="13">
        <v>800</v>
      </c>
      <c r="U359" s="14">
        <f t="shared" si="141"/>
        <v>49.204555419769015</v>
      </c>
      <c r="V359" s="14">
        <f t="shared" si="142"/>
        <v>0.4434162019695978</v>
      </c>
      <c r="W359" s="14">
        <f t="shared" si="143"/>
        <v>573.78009768535196</v>
      </c>
      <c r="X359" s="15">
        <v>24.740070343017578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t="e">
        <f t="shared" si="144"/>
        <v>#DIV/0!</v>
      </c>
      <c r="AG359" t="e">
        <f t="shared" si="145"/>
        <v>#DIV/0!</v>
      </c>
      <c r="AH359" t="e">
        <f t="shared" si="146"/>
        <v>#DIV/0!</v>
      </c>
      <c r="AI359" s="8">
        <v>-1</v>
      </c>
      <c r="AJ359" s="8">
        <v>0.87</v>
      </c>
      <c r="AK359" s="8">
        <v>0.92</v>
      </c>
      <c r="AL359" s="8">
        <v>10.012383460998535</v>
      </c>
      <c r="AM359">
        <f t="shared" si="147"/>
        <v>0.87500619173049932</v>
      </c>
      <c r="AN359">
        <f t="shared" si="148"/>
        <v>3.1881483560567296E-2</v>
      </c>
      <c r="AO359" t="e">
        <f t="shared" si="149"/>
        <v>#DIV/0!</v>
      </c>
      <c r="AP359" t="e">
        <f t="shared" si="150"/>
        <v>#DIV/0!</v>
      </c>
      <c r="AQ359" t="e">
        <f t="shared" si="151"/>
        <v>#DIV/0!</v>
      </c>
      <c r="AR359" s="8">
        <v>1800.1116943359375</v>
      </c>
      <c r="AS359" s="8">
        <v>0.5</v>
      </c>
      <c r="AT359" t="e">
        <f t="shared" si="152"/>
        <v>#DIV/0!</v>
      </c>
      <c r="AU359">
        <f t="shared" si="153"/>
        <v>4.7461847472568506</v>
      </c>
      <c r="AV359">
        <f t="shared" si="154"/>
        <v>1.106107379551605</v>
      </c>
      <c r="AW359">
        <f t="shared" si="155"/>
        <v>24.740070343017578</v>
      </c>
      <c r="AX359" s="8">
        <v>2</v>
      </c>
      <c r="AY359">
        <f t="shared" si="156"/>
        <v>4.644859790802002</v>
      </c>
      <c r="AZ359" s="8">
        <v>1</v>
      </c>
      <c r="BA359">
        <f t="shared" si="157"/>
        <v>9.2897195816040039</v>
      </c>
      <c r="BB359" s="8">
        <v>24.582677841186523</v>
      </c>
      <c r="BC359" s="8">
        <v>24.740070343017578</v>
      </c>
      <c r="BD359" s="8">
        <v>25.011686325073242</v>
      </c>
      <c r="BE359" s="8">
        <v>800.704833984375</v>
      </c>
      <c r="BF359" s="8">
        <v>770.56573486328125</v>
      </c>
      <c r="BG359" s="8">
        <v>17.352561950683594</v>
      </c>
      <c r="BH359" s="8">
        <v>20.004461288452148</v>
      </c>
      <c r="BI359" s="8">
        <v>56.626697540283203</v>
      </c>
      <c r="BJ359" s="8">
        <v>65.280647277832031</v>
      </c>
      <c r="BK359" s="8">
        <v>350.78555297851562</v>
      </c>
      <c r="BL359" s="8">
        <v>1799.6724853515625</v>
      </c>
      <c r="BM359" s="8">
        <v>0.1456557959318161</v>
      </c>
      <c r="BN359" s="8">
        <v>101.20881652832031</v>
      </c>
      <c r="BO359" s="8">
        <v>2.2709217071533203</v>
      </c>
      <c r="BP359" s="8">
        <v>0.17948819696903229</v>
      </c>
      <c r="BQ359" s="8">
        <v>0.25</v>
      </c>
      <c r="BR359" s="8">
        <v>-1.355140209197998</v>
      </c>
      <c r="BS359" s="8">
        <v>7.355140209197998</v>
      </c>
      <c r="BT359" s="8">
        <v>1</v>
      </c>
      <c r="BU359" s="8">
        <v>0</v>
      </c>
      <c r="BV359" s="8">
        <v>0.15999999642372131</v>
      </c>
      <c r="BW359" s="8">
        <v>111115</v>
      </c>
      <c r="BX359">
        <f t="shared" si="158"/>
        <v>1.753927764892578</v>
      </c>
      <c r="BY359">
        <f t="shared" si="159"/>
        <v>4.7461847472568507E-3</v>
      </c>
      <c r="BZ359">
        <f t="shared" si="160"/>
        <v>297.89007034301756</v>
      </c>
      <c r="CA359">
        <f t="shared" si="161"/>
        <v>297.7326778411865</v>
      </c>
      <c r="CB359">
        <f t="shared" si="162"/>
        <v>287.94759122011965</v>
      </c>
      <c r="CC359">
        <f t="shared" si="140"/>
        <v>0.30722937714949755</v>
      </c>
      <c r="CD359">
        <f t="shared" si="163"/>
        <v>3.1307352318424448</v>
      </c>
      <c r="CE359">
        <f t="shared" si="164"/>
        <v>30.933423976619672</v>
      </c>
      <c r="CF359">
        <f t="shared" si="165"/>
        <v>10.928962688167523</v>
      </c>
      <c r="CG359">
        <f t="shared" si="166"/>
        <v>24.661374092102051</v>
      </c>
      <c r="CH359">
        <f t="shared" si="167"/>
        <v>3.1160478985607307</v>
      </c>
      <c r="CI359">
        <f t="shared" si="168"/>
        <v>0.42321531989611738</v>
      </c>
      <c r="CJ359">
        <f t="shared" si="169"/>
        <v>2.0246278522908399</v>
      </c>
      <c r="CK359">
        <f t="shared" si="170"/>
        <v>1.0914200462698909</v>
      </c>
      <c r="CL359">
        <f t="shared" si="171"/>
        <v>0.26625323379233762</v>
      </c>
      <c r="CM359">
        <f t="shared" si="172"/>
        <v>58.071604634238497</v>
      </c>
      <c r="CN359">
        <f t="shared" si="173"/>
        <v>0.74462186900531691</v>
      </c>
      <c r="CO359">
        <f t="shared" si="174"/>
        <v>65.397690411392489</v>
      </c>
      <c r="CP359">
        <f t="shared" si="175"/>
        <v>763.4152337923739</v>
      </c>
      <c r="CQ359">
        <f t="shared" si="176"/>
        <v>4.2150904772846345E-2</v>
      </c>
      <c r="CR359">
        <f t="shared" si="177"/>
        <v>0</v>
      </c>
      <c r="CS359">
        <f t="shared" si="178"/>
        <v>1574.7245677696335</v>
      </c>
      <c r="CT359">
        <f t="shared" si="179"/>
        <v>0</v>
      </c>
      <c r="CU359" t="e">
        <f t="shared" si="180"/>
        <v>#DIV/0!</v>
      </c>
      <c r="CV359" t="e">
        <f t="shared" si="181"/>
        <v>#DIV/0!</v>
      </c>
    </row>
    <row r="360" spans="1:100" x14ac:dyDescent="0.3">
      <c r="A360" s="4" t="str">
        <f>VLOOKUP(B360,ListCodeMtrx!A$1:B$91,2,TRUE)</f>
        <v>M69</v>
      </c>
      <c r="B360" s="5">
        <v>69</v>
      </c>
      <c r="C360" s="10">
        <v>14</v>
      </c>
      <c r="D360" s="10">
        <v>3</v>
      </c>
      <c r="E360" s="10">
        <v>2</v>
      </c>
      <c r="F360" s="1">
        <v>72</v>
      </c>
      <c r="G360" s="17">
        <v>41316</v>
      </c>
      <c r="H360" s="11">
        <v>2</v>
      </c>
      <c r="I360" s="11">
        <v>151.787972847427</v>
      </c>
      <c r="J360" s="11">
        <v>2.0402694706455242</v>
      </c>
      <c r="K360" s="11">
        <v>149.1386042661569</v>
      </c>
      <c r="L360" s="11">
        <v>247.36024701852514</v>
      </c>
      <c r="M360" s="1">
        <v>49.3</v>
      </c>
      <c r="N360" s="19">
        <v>48</v>
      </c>
      <c r="O360" s="19" t="s">
        <v>542</v>
      </c>
      <c r="P360" s="12">
        <v>0.15763888888888888</v>
      </c>
      <c r="Q360" s="12">
        <f t="shared" si="182"/>
        <v>0.51355324074074071</v>
      </c>
      <c r="R360" s="19">
        <v>11015</v>
      </c>
      <c r="S360" s="19">
        <v>0</v>
      </c>
      <c r="T360" s="21">
        <v>400</v>
      </c>
      <c r="U360" s="5">
        <f t="shared" si="141"/>
        <v>30.527708247051404</v>
      </c>
      <c r="V360" s="5">
        <f t="shared" si="142"/>
        <v>0.42377037091986469</v>
      </c>
      <c r="W360" s="5">
        <f t="shared" si="143"/>
        <v>255.05674690148987</v>
      </c>
      <c r="X360" s="5">
        <v>24.805229187011719</v>
      </c>
      <c r="Y360" s="19">
        <v>8</v>
      </c>
      <c r="Z360" s="19">
        <v>8</v>
      </c>
      <c r="AA360" s="19">
        <v>0</v>
      </c>
      <c r="AB360" s="19">
        <v>0</v>
      </c>
      <c r="AC360" s="19">
        <v>529.630615234375</v>
      </c>
      <c r="AD360" s="19">
        <v>1023.6732177734375</v>
      </c>
      <c r="AE360" s="19">
        <v>778.54541015625</v>
      </c>
      <c r="AF360" s="5" t="e">
        <f t="shared" si="144"/>
        <v>#DIV/0!</v>
      </c>
      <c r="AG360" s="5">
        <f t="shared" si="145"/>
        <v>0.48261749351383881</v>
      </c>
      <c r="AH360" s="5">
        <f t="shared" si="146"/>
        <v>0.23945904157809073</v>
      </c>
      <c r="AI360" s="19">
        <v>-1</v>
      </c>
      <c r="AJ360" s="19">
        <v>0.87</v>
      </c>
      <c r="AK360" s="19">
        <v>0.92</v>
      </c>
      <c r="AL360" s="19">
        <v>10.012383460998535</v>
      </c>
      <c r="AM360" s="5">
        <f t="shared" si="147"/>
        <v>0.87500619173049932</v>
      </c>
      <c r="AN360" s="5">
        <f t="shared" si="148"/>
        <v>2.0014828503484246E-2</v>
      </c>
      <c r="AO360" s="5">
        <f t="shared" si="149"/>
        <v>0.49616734742588514</v>
      </c>
      <c r="AP360" s="5">
        <f t="shared" si="150"/>
        <v>1.932805975199217</v>
      </c>
      <c r="AQ360" s="5">
        <f t="shared" si="151"/>
        <v>-1</v>
      </c>
      <c r="AR360" s="19">
        <v>1800.23583984375</v>
      </c>
      <c r="AS360" s="19">
        <v>0.5</v>
      </c>
      <c r="AT360" s="5">
        <f t="shared" si="152"/>
        <v>188.60003718438901</v>
      </c>
      <c r="AU360" s="5">
        <f t="shared" si="153"/>
        <v>4.6883281399012837</v>
      </c>
      <c r="AV360" s="5">
        <f t="shared" si="154"/>
        <v>1.1409582008665611</v>
      </c>
      <c r="AW360" s="5">
        <f t="shared" si="155"/>
        <v>24.805229187011719</v>
      </c>
      <c r="AX360" s="19">
        <v>2</v>
      </c>
      <c r="AY360" s="5">
        <f t="shared" si="156"/>
        <v>4.644859790802002</v>
      </c>
      <c r="AZ360" s="19">
        <v>1</v>
      </c>
      <c r="BA360" s="5">
        <f t="shared" si="157"/>
        <v>9.2897195816040039</v>
      </c>
      <c r="BB360" s="19">
        <v>24.562021255493164</v>
      </c>
      <c r="BC360" s="19">
        <v>24.805229187011719</v>
      </c>
      <c r="BD360" s="19">
        <v>25.013523101806641</v>
      </c>
      <c r="BE360" s="19">
        <v>399.089111328125</v>
      </c>
      <c r="BF360" s="19">
        <v>380.66650390625</v>
      </c>
      <c r="BG360" s="19">
        <v>17.161809921264648</v>
      </c>
      <c r="BH360" s="19">
        <v>19.781938552856445</v>
      </c>
      <c r="BI360" s="19">
        <v>56.07000732421875</v>
      </c>
      <c r="BJ360" s="19">
        <v>64.630332946777344</v>
      </c>
      <c r="BK360" s="19">
        <v>350.79071044921875</v>
      </c>
      <c r="BL360" s="19">
        <v>1800.23583984375</v>
      </c>
      <c r="BM360" s="19">
        <v>0.17296303808689117</v>
      </c>
      <c r="BN360" s="19">
        <v>101.20259857177734</v>
      </c>
      <c r="BO360" s="19">
        <v>1.3050708770751953</v>
      </c>
      <c r="BP360" s="19">
        <v>0.19519902765750885</v>
      </c>
      <c r="BQ360" s="19">
        <v>0.75</v>
      </c>
      <c r="BR360" s="19">
        <v>-1.355140209197998</v>
      </c>
      <c r="BS360" s="19">
        <v>7.355140209197998</v>
      </c>
      <c r="BT360" s="19">
        <v>1</v>
      </c>
      <c r="BU360" s="19">
        <v>0</v>
      </c>
      <c r="BV360" s="19">
        <v>0.15999999642372131</v>
      </c>
      <c r="BW360" s="19">
        <v>111115</v>
      </c>
      <c r="BX360" s="5">
        <f t="shared" si="158"/>
        <v>1.7539535522460936</v>
      </c>
      <c r="BY360" s="5">
        <f t="shared" si="159"/>
        <v>4.6883281399012836E-3</v>
      </c>
      <c r="BZ360" s="5">
        <f t="shared" si="160"/>
        <v>297.9552291870117</v>
      </c>
      <c r="CA360" s="5">
        <f t="shared" si="161"/>
        <v>297.71202125549314</v>
      </c>
      <c r="CB360" s="5">
        <f t="shared" si="162"/>
        <v>288.03772793685494</v>
      </c>
      <c r="CC360" s="5">
        <f t="shared" si="140"/>
        <v>0.3138732999349233</v>
      </c>
      <c r="CD360" s="5">
        <f t="shared" si="163"/>
        <v>3.142941787202858</v>
      </c>
      <c r="CE360" s="5">
        <f t="shared" si="164"/>
        <v>31.05593958611394</v>
      </c>
      <c r="CF360" s="5">
        <f t="shared" si="165"/>
        <v>11.274001033257495</v>
      </c>
      <c r="CG360" s="5">
        <f t="shared" si="166"/>
        <v>24.683625221252441</v>
      </c>
      <c r="CH360" s="5">
        <f t="shared" si="167"/>
        <v>3.1201945786298961</v>
      </c>
      <c r="CI360" s="5">
        <f t="shared" si="168"/>
        <v>0.40528254335765074</v>
      </c>
      <c r="CJ360" s="5">
        <f t="shared" si="169"/>
        <v>2.0019835863362969</v>
      </c>
      <c r="CK360" s="5">
        <f t="shared" si="170"/>
        <v>1.1182109922935992</v>
      </c>
      <c r="CL360" s="5">
        <f t="shared" si="171"/>
        <v>0.25490016550874917</v>
      </c>
      <c r="CM360" s="5">
        <f t="shared" si="172"/>
        <v>25.812405569694896</v>
      </c>
      <c r="CN360" s="5">
        <f t="shared" si="173"/>
        <v>0.67002676695794827</v>
      </c>
      <c r="CO360" s="5">
        <f t="shared" si="174"/>
        <v>64.37599533758744</v>
      </c>
      <c r="CP360" s="5">
        <f t="shared" si="175"/>
        <v>376.23015835550478</v>
      </c>
      <c r="CQ360" s="5">
        <f t="shared" si="176"/>
        <v>5.2235355410355455E-2</v>
      </c>
      <c r="CR360" s="5">
        <f t="shared" si="177"/>
        <v>0</v>
      </c>
      <c r="CS360" s="5">
        <f t="shared" si="178"/>
        <v>1575.2175064384369</v>
      </c>
      <c r="CT360" s="5">
        <f t="shared" si="179"/>
        <v>494.0426025390625</v>
      </c>
      <c r="CU360" s="5">
        <f t="shared" si="180"/>
        <v>0.23945904157809073</v>
      </c>
      <c r="CV360" s="5" t="e">
        <f t="shared" si="181"/>
        <v>#DIV/0!</v>
      </c>
    </row>
    <row r="361" spans="1:100" s="25" customFormat="1" hidden="1" x14ac:dyDescent="0.3">
      <c r="A361" s="4" t="str">
        <f>VLOOKUP(B361,ListCodeMtrx!A$1:B$91,2,TRUE)</f>
        <v>M75</v>
      </c>
      <c r="B361">
        <v>75</v>
      </c>
      <c r="C361" s="10">
        <v>1</v>
      </c>
      <c r="D361" s="10">
        <v>3</v>
      </c>
      <c r="E361" s="10">
        <v>3</v>
      </c>
      <c r="F361" s="1">
        <v>72</v>
      </c>
      <c r="G361" s="3">
        <v>41316</v>
      </c>
      <c r="H361" s="11">
        <v>2</v>
      </c>
      <c r="I361" s="11">
        <v>152.76168951647995</v>
      </c>
      <c r="J361" s="11">
        <v>1.4341142573676879</v>
      </c>
      <c r="K361" s="11">
        <v>143.61016515160398</v>
      </c>
      <c r="L361" s="11">
        <v>231.91752224694628</v>
      </c>
      <c r="M361" s="1">
        <v>44.7</v>
      </c>
      <c r="N361" s="8">
        <v>49</v>
      </c>
      <c r="O361" s="8" t="s">
        <v>543</v>
      </c>
      <c r="P361" s="12">
        <v>0.15763888888888888</v>
      </c>
      <c r="Q361" s="12">
        <f t="shared" si="182"/>
        <v>0.51731481481481478</v>
      </c>
      <c r="R361" s="8">
        <v>11349</v>
      </c>
      <c r="S361" s="8">
        <v>0</v>
      </c>
      <c r="T361" s="13" t="s">
        <v>747</v>
      </c>
      <c r="U361">
        <f t="shared" si="141"/>
        <v>33.647016927742847</v>
      </c>
      <c r="V361">
        <f t="shared" si="142"/>
        <v>0.63575457649002909</v>
      </c>
      <c r="W361">
        <f t="shared" si="143"/>
        <v>284.9515288035663</v>
      </c>
      <c r="X361">
        <v>24.093587875366211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t="e">
        <f t="shared" si="144"/>
        <v>#DIV/0!</v>
      </c>
      <c r="AG361" t="e">
        <f t="shared" si="145"/>
        <v>#DIV/0!</v>
      </c>
      <c r="AH361" t="e">
        <f t="shared" si="146"/>
        <v>#DIV/0!</v>
      </c>
      <c r="AI361" s="8">
        <v>-1</v>
      </c>
      <c r="AJ361" s="8">
        <v>0.87</v>
      </c>
      <c r="AK361" s="8">
        <v>0.92</v>
      </c>
      <c r="AL361" s="8">
        <v>10.012383460998535</v>
      </c>
      <c r="AM361">
        <f t="shared" si="147"/>
        <v>0.87500619173049932</v>
      </c>
      <c r="AN361">
        <f t="shared" si="148"/>
        <v>2.2004325273584115E-2</v>
      </c>
      <c r="AO361" t="e">
        <f t="shared" si="149"/>
        <v>#DIV/0!</v>
      </c>
      <c r="AP361" t="e">
        <f t="shared" si="150"/>
        <v>#DIV/0!</v>
      </c>
      <c r="AQ361" t="e">
        <f t="shared" si="151"/>
        <v>#DIV/0!</v>
      </c>
      <c r="AR361" s="8">
        <v>1800.23583984375</v>
      </c>
      <c r="AS361" s="8">
        <v>0.5</v>
      </c>
      <c r="AT361" t="e">
        <f t="shared" si="152"/>
        <v>#DIV/0!</v>
      </c>
      <c r="AU361">
        <f t="shared" si="153"/>
        <v>5.793794976800009</v>
      </c>
      <c r="AV361">
        <f t="shared" si="154"/>
        <v>0.9606598337741703</v>
      </c>
      <c r="AW361">
        <f t="shared" si="155"/>
        <v>24.093587875366211</v>
      </c>
      <c r="AX361" s="8">
        <v>2</v>
      </c>
      <c r="AY361">
        <f t="shared" si="156"/>
        <v>4.644859790802002</v>
      </c>
      <c r="AZ361" s="8">
        <v>1</v>
      </c>
      <c r="BA361">
        <f t="shared" si="157"/>
        <v>9.2897195816040039</v>
      </c>
      <c r="BB361" s="8">
        <v>24.566066741943359</v>
      </c>
      <c r="BC361" s="8">
        <v>24.093587875366211</v>
      </c>
      <c r="BD361" s="8">
        <v>25.012527465820313</v>
      </c>
      <c r="BE361" s="8">
        <v>400.160400390625</v>
      </c>
      <c r="BF361" s="8">
        <v>379.72271728515625</v>
      </c>
      <c r="BG361" s="8">
        <v>17.033830642700195</v>
      </c>
      <c r="BH361" s="8">
        <v>20.270122528076172</v>
      </c>
      <c r="BI361" s="8">
        <v>55.633106231689453</v>
      </c>
      <c r="BJ361" s="8">
        <v>66.202949523925781</v>
      </c>
      <c r="BK361" s="8">
        <v>350.793701171875</v>
      </c>
      <c r="BL361" s="8">
        <v>1799.478515625</v>
      </c>
      <c r="BM361" s="8">
        <v>0.14969795942306519</v>
      </c>
      <c r="BN361" s="8">
        <v>101.19293975830078</v>
      </c>
      <c r="BO361" s="8">
        <v>1.2910327911376953</v>
      </c>
      <c r="BP361" s="8">
        <v>0.1849222332239151</v>
      </c>
      <c r="BQ361" s="8">
        <v>0.25</v>
      </c>
      <c r="BR361" s="8">
        <v>-1.355140209197998</v>
      </c>
      <c r="BS361" s="8">
        <v>7.355140209197998</v>
      </c>
      <c r="BT361" s="8">
        <v>1</v>
      </c>
      <c r="BU361" s="8">
        <v>0</v>
      </c>
      <c r="BV361" s="8">
        <v>0.15999999642372131</v>
      </c>
      <c r="BW361" s="8">
        <v>111115</v>
      </c>
      <c r="BX361">
        <f t="shared" si="158"/>
        <v>1.7539685058593748</v>
      </c>
      <c r="BY361">
        <f t="shared" si="159"/>
        <v>5.7937949768000086E-3</v>
      </c>
      <c r="BZ361">
        <f t="shared" si="160"/>
        <v>297.24358787536619</v>
      </c>
      <c r="CA361">
        <f t="shared" si="161"/>
        <v>297.71606674194334</v>
      </c>
      <c r="CB361">
        <f t="shared" si="162"/>
        <v>287.91655606456334</v>
      </c>
      <c r="CC361">
        <f t="shared" si="140"/>
        <v>0.15104217068710163</v>
      </c>
      <c r="CD361">
        <f t="shared" si="163"/>
        <v>3.0118531216511579</v>
      </c>
      <c r="CE361">
        <f t="shared" si="164"/>
        <v>29.763470938239028</v>
      </c>
      <c r="CF361">
        <f t="shared" si="165"/>
        <v>9.4933484101628558</v>
      </c>
      <c r="CG361">
        <f t="shared" si="166"/>
        <v>24.329827308654785</v>
      </c>
      <c r="CH361">
        <f t="shared" si="167"/>
        <v>3.0548295209542022</v>
      </c>
      <c r="CI361">
        <f t="shared" si="168"/>
        <v>0.59503270516276241</v>
      </c>
      <c r="CJ361">
        <f t="shared" si="169"/>
        <v>2.0511932878769876</v>
      </c>
      <c r="CK361">
        <f t="shared" si="170"/>
        <v>1.0036362330772146</v>
      </c>
      <c r="CL361">
        <f t="shared" si="171"/>
        <v>0.37535152456963938</v>
      </c>
      <c r="CM361">
        <f t="shared" si="172"/>
        <v>28.835082888254995</v>
      </c>
      <c r="CN361">
        <f t="shared" si="173"/>
        <v>0.75042001922044432</v>
      </c>
      <c r="CO361">
        <f t="shared" si="174"/>
        <v>69.381067056857987</v>
      </c>
      <c r="CP361">
        <f t="shared" si="175"/>
        <v>374.83306776953441</v>
      </c>
      <c r="CQ361">
        <f t="shared" si="176"/>
        <v>6.2280149177294714E-2</v>
      </c>
      <c r="CR361">
        <f t="shared" si="177"/>
        <v>0</v>
      </c>
      <c r="CS361">
        <f t="shared" si="178"/>
        <v>1574.5548430578831</v>
      </c>
      <c r="CT361">
        <f t="shared" si="179"/>
        <v>0</v>
      </c>
      <c r="CU361" t="e">
        <f t="shared" si="180"/>
        <v>#DIV/0!</v>
      </c>
      <c r="CV361" t="e">
        <f t="shared" si="181"/>
        <v>#DIV/0!</v>
      </c>
    </row>
    <row r="362" spans="1:100" s="5" customFormat="1" x14ac:dyDescent="0.3">
      <c r="A362" s="4" t="str">
        <f>VLOOKUP(B362,ListCodeMtrx!A$1:B$91,2,TRUE)</f>
        <v>M75</v>
      </c>
      <c r="B362">
        <v>75</v>
      </c>
      <c r="C362" s="10">
        <v>1</v>
      </c>
      <c r="D362" s="10">
        <v>3</v>
      </c>
      <c r="E362" s="10">
        <v>3</v>
      </c>
      <c r="F362" s="1">
        <v>72</v>
      </c>
      <c r="G362" s="3">
        <v>41316</v>
      </c>
      <c r="H362" s="11">
        <v>2</v>
      </c>
      <c r="I362" s="11">
        <v>152.76168951647995</v>
      </c>
      <c r="J362" s="11">
        <v>1.4341142573676879</v>
      </c>
      <c r="K362" s="11">
        <v>143.61016515160398</v>
      </c>
      <c r="L362" s="11">
        <v>231.91752224694628</v>
      </c>
      <c r="M362" s="1">
        <v>44.7</v>
      </c>
      <c r="N362" s="8">
        <v>50</v>
      </c>
      <c r="O362" s="8" t="s">
        <v>544</v>
      </c>
      <c r="P362" s="12">
        <v>0.15763888888888888</v>
      </c>
      <c r="Q362" s="12">
        <f t="shared" si="182"/>
        <v>0.51973379629629624</v>
      </c>
      <c r="R362" s="8">
        <v>11558</v>
      </c>
      <c r="S362" s="8">
        <v>0</v>
      </c>
      <c r="T362" s="13">
        <v>50</v>
      </c>
      <c r="U362" s="14">
        <f t="shared" si="141"/>
        <v>0.29036051771601629</v>
      </c>
      <c r="V362" s="14">
        <f t="shared" si="142"/>
        <v>0.60960758337677667</v>
      </c>
      <c r="W362" s="14">
        <f t="shared" si="143"/>
        <v>47.763157214256765</v>
      </c>
      <c r="X362" s="15">
        <v>24.305995941162109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t="e">
        <f t="shared" si="144"/>
        <v>#DIV/0!</v>
      </c>
      <c r="AG362" t="e">
        <f t="shared" si="145"/>
        <v>#DIV/0!</v>
      </c>
      <c r="AH362" t="e">
        <f t="shared" si="146"/>
        <v>#DIV/0!</v>
      </c>
      <c r="AI362" s="8">
        <v>-1</v>
      </c>
      <c r="AJ362" s="8">
        <v>0.87</v>
      </c>
      <c r="AK362" s="8">
        <v>0.92</v>
      </c>
      <c r="AL362" s="8">
        <v>10.012383460998535</v>
      </c>
      <c r="AM362">
        <f t="shared" si="147"/>
        <v>0.87500619173049932</v>
      </c>
      <c r="AN362">
        <f t="shared" si="148"/>
        <v>8.1992001420881579E-4</v>
      </c>
      <c r="AO362" t="e">
        <f t="shared" si="149"/>
        <v>#DIV/0!</v>
      </c>
      <c r="AP362" t="e">
        <f t="shared" si="150"/>
        <v>#DIV/0!</v>
      </c>
      <c r="AQ362" t="e">
        <f t="shared" si="151"/>
        <v>#DIV/0!</v>
      </c>
      <c r="AR362" s="8">
        <v>1800.23583984375</v>
      </c>
      <c r="AS362" s="8">
        <v>0.5</v>
      </c>
      <c r="AT362" t="e">
        <f t="shared" si="152"/>
        <v>#DIV/0!</v>
      </c>
      <c r="AU362">
        <f t="shared" si="153"/>
        <v>5.7893818559366439</v>
      </c>
      <c r="AV362">
        <f t="shared" si="154"/>
        <v>0.99826326360526663</v>
      </c>
      <c r="AW362">
        <f t="shared" si="155"/>
        <v>24.305995941162109</v>
      </c>
      <c r="AX362" s="8">
        <v>2</v>
      </c>
      <c r="AY362">
        <f t="shared" si="156"/>
        <v>4.644859790802002</v>
      </c>
      <c r="AZ362" s="8">
        <v>1</v>
      </c>
      <c r="BA362">
        <f t="shared" si="157"/>
        <v>9.2897195816040039</v>
      </c>
      <c r="BB362" s="8">
        <v>24.594850540161133</v>
      </c>
      <c r="BC362" s="8">
        <v>24.305995941162109</v>
      </c>
      <c r="BD362" s="8">
        <v>25.015220642089844</v>
      </c>
      <c r="BE362" s="8">
        <v>49.675785064697266</v>
      </c>
      <c r="BF362" s="8">
        <v>49.347324371337891</v>
      </c>
      <c r="BG362" s="8">
        <v>17.046010971069336</v>
      </c>
      <c r="BH362" s="8">
        <v>20.280134201049805</v>
      </c>
      <c r="BI362" s="8">
        <v>55.577140808105469</v>
      </c>
      <c r="BJ362" s="8">
        <v>66.121734619140625</v>
      </c>
      <c r="BK362" s="8">
        <v>350.75796508789062</v>
      </c>
      <c r="BL362" s="8">
        <v>1798.5745849609375</v>
      </c>
      <c r="BM362" s="8">
        <v>0.31052714586257935</v>
      </c>
      <c r="BN362" s="8">
        <v>101.19295501708984</v>
      </c>
      <c r="BO362" s="8">
        <v>0.15760231018066406</v>
      </c>
      <c r="BP362" s="8">
        <v>0.20280934870243073</v>
      </c>
      <c r="BQ362" s="8">
        <v>0.25</v>
      </c>
      <c r="BR362" s="8">
        <v>-1.355140209197998</v>
      </c>
      <c r="BS362" s="8">
        <v>7.355140209197998</v>
      </c>
      <c r="BT362" s="8">
        <v>1</v>
      </c>
      <c r="BU362" s="8">
        <v>0</v>
      </c>
      <c r="BV362" s="8">
        <v>0.15999999642372131</v>
      </c>
      <c r="BW362" s="8">
        <v>111115</v>
      </c>
      <c r="BX362">
        <f t="shared" si="158"/>
        <v>1.7537898254394531</v>
      </c>
      <c r="BY362">
        <f t="shared" si="159"/>
        <v>5.7893818559366442E-3</v>
      </c>
      <c r="BZ362">
        <f t="shared" si="160"/>
        <v>297.45599594116209</v>
      </c>
      <c r="CA362">
        <f t="shared" si="161"/>
        <v>297.74485054016111</v>
      </c>
      <c r="CB362">
        <f t="shared" si="162"/>
        <v>287.77192716154605</v>
      </c>
      <c r="CC362">
        <f t="shared" si="140"/>
        <v>0.14291403892864785</v>
      </c>
      <c r="CD362">
        <f t="shared" si="163"/>
        <v>3.0504699715526447</v>
      </c>
      <c r="CE362">
        <f t="shared" si="164"/>
        <v>30.145082442127219</v>
      </c>
      <c r="CF362">
        <f t="shared" si="165"/>
        <v>9.8649482410774141</v>
      </c>
      <c r="CG362">
        <f t="shared" si="166"/>
        <v>24.450423240661621</v>
      </c>
      <c r="CH362">
        <f t="shared" si="167"/>
        <v>3.076974147873917</v>
      </c>
      <c r="CI362">
        <f t="shared" si="168"/>
        <v>0.57206751630786545</v>
      </c>
      <c r="CJ362">
        <f t="shared" si="169"/>
        <v>2.052206707947378</v>
      </c>
      <c r="CK362">
        <f t="shared" si="170"/>
        <v>1.024767439926539</v>
      </c>
      <c r="CL362">
        <f t="shared" si="171"/>
        <v>0.3607355102762112</v>
      </c>
      <c r="CM362">
        <f t="shared" si="172"/>
        <v>4.8332950194564743</v>
      </c>
      <c r="CN362">
        <f t="shared" si="173"/>
        <v>0.96789760787919743</v>
      </c>
      <c r="CO362">
        <f t="shared" si="174"/>
        <v>68.496024657583334</v>
      </c>
      <c r="CP362">
        <f t="shared" si="175"/>
        <v>49.305128619843643</v>
      </c>
      <c r="CQ362">
        <f t="shared" si="176"/>
        <v>4.0337672241788757E-3</v>
      </c>
      <c r="CR362">
        <f t="shared" si="177"/>
        <v>0</v>
      </c>
      <c r="CS362">
        <f t="shared" si="178"/>
        <v>1573.7638981299333</v>
      </c>
      <c r="CT362">
        <f t="shared" si="179"/>
        <v>0</v>
      </c>
      <c r="CU362" t="e">
        <f t="shared" si="180"/>
        <v>#DIV/0!</v>
      </c>
      <c r="CV362" t="e">
        <f t="shared" si="181"/>
        <v>#DIV/0!</v>
      </c>
    </row>
    <row r="363" spans="1:100" x14ac:dyDescent="0.3">
      <c r="A363" s="4" t="str">
        <f>VLOOKUP(B363,ListCodeMtrx!A$1:B$91,2,TRUE)</f>
        <v>M75</v>
      </c>
      <c r="B363">
        <v>75</v>
      </c>
      <c r="C363" s="10">
        <v>1</v>
      </c>
      <c r="D363" s="10">
        <v>3</v>
      </c>
      <c r="E363" s="10">
        <v>3</v>
      </c>
      <c r="F363" s="1">
        <v>72</v>
      </c>
      <c r="G363" s="3">
        <v>41316</v>
      </c>
      <c r="H363" s="11">
        <v>2</v>
      </c>
      <c r="I363" s="11">
        <v>152.76168951647995</v>
      </c>
      <c r="J363" s="11">
        <v>1.4341142573676879</v>
      </c>
      <c r="K363" s="11">
        <v>143.61016515160398</v>
      </c>
      <c r="L363" s="11">
        <v>231.91752224694628</v>
      </c>
      <c r="M363" s="1">
        <v>44.7</v>
      </c>
      <c r="N363" s="8">
        <v>51</v>
      </c>
      <c r="O363" s="8" t="s">
        <v>545</v>
      </c>
      <c r="P363" s="12">
        <v>0.15763888888888888</v>
      </c>
      <c r="Q363" s="12">
        <f t="shared" si="182"/>
        <v>0.52149305555555558</v>
      </c>
      <c r="R363" s="8">
        <v>11710.5</v>
      </c>
      <c r="S363" s="8">
        <v>0</v>
      </c>
      <c r="T363" s="13">
        <v>150</v>
      </c>
      <c r="U363" s="14">
        <f t="shared" si="141"/>
        <v>11.786687704553163</v>
      </c>
      <c r="V363" s="14">
        <f t="shared" si="142"/>
        <v>0.59953611428971587</v>
      </c>
      <c r="W363" s="14">
        <f t="shared" si="143"/>
        <v>108.21733516175692</v>
      </c>
      <c r="X363" s="15">
        <v>24.373537063598633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t="e">
        <f t="shared" si="144"/>
        <v>#DIV/0!</v>
      </c>
      <c r="AG363" t="e">
        <f t="shared" si="145"/>
        <v>#DIV/0!</v>
      </c>
      <c r="AH363" t="e">
        <f t="shared" si="146"/>
        <v>#DIV/0!</v>
      </c>
      <c r="AI363" s="8">
        <v>-1</v>
      </c>
      <c r="AJ363" s="8">
        <v>0.87</v>
      </c>
      <c r="AK363" s="8">
        <v>0.92</v>
      </c>
      <c r="AL363" s="8">
        <v>10.012383460998535</v>
      </c>
      <c r="AM363">
        <f t="shared" si="147"/>
        <v>0.87500619173049932</v>
      </c>
      <c r="AN363">
        <f t="shared" si="148"/>
        <v>8.1261268388257354E-3</v>
      </c>
      <c r="AO363" t="e">
        <f t="shared" si="149"/>
        <v>#DIV/0!</v>
      </c>
      <c r="AP363" t="e">
        <f t="shared" si="150"/>
        <v>#DIV/0!</v>
      </c>
      <c r="AQ363" t="e">
        <f t="shared" si="151"/>
        <v>#DIV/0!</v>
      </c>
      <c r="AR363" s="8">
        <v>1800.23583984375</v>
      </c>
      <c r="AS363" s="8">
        <v>0.5</v>
      </c>
      <c r="AT363" t="e">
        <f t="shared" si="152"/>
        <v>#DIV/0!</v>
      </c>
      <c r="AU363">
        <f t="shared" si="153"/>
        <v>5.7332616830119694</v>
      </c>
      <c r="AV363">
        <f t="shared" si="154"/>
        <v>1.0040336520540412</v>
      </c>
      <c r="AW363">
        <f t="shared" si="155"/>
        <v>24.373537063598633</v>
      </c>
      <c r="AX363" s="8">
        <v>2</v>
      </c>
      <c r="AY363">
        <f t="shared" si="156"/>
        <v>4.644859790802002</v>
      </c>
      <c r="AZ363" s="8">
        <v>1</v>
      </c>
      <c r="BA363">
        <f t="shared" si="157"/>
        <v>9.2897195816040039</v>
      </c>
      <c r="BB363" s="8">
        <v>24.636022567749023</v>
      </c>
      <c r="BC363" s="8">
        <v>24.373537063598633</v>
      </c>
      <c r="BD363" s="8">
        <v>25.012163162231445</v>
      </c>
      <c r="BE363" s="8">
        <v>150.63235473632812</v>
      </c>
      <c r="BF363" s="8">
        <v>143.44271850585937</v>
      </c>
      <c r="BG363" s="8">
        <v>17.143587112426758</v>
      </c>
      <c r="BH363" s="8">
        <v>20.346151351928711</v>
      </c>
      <c r="BI363" s="8">
        <v>55.755645751953125</v>
      </c>
      <c r="BJ363" s="8">
        <v>66.1712646484375</v>
      </c>
      <c r="BK363" s="8">
        <v>350.75717163085937</v>
      </c>
      <c r="BL363" s="8">
        <v>1798.304931640625</v>
      </c>
      <c r="BM363" s="8">
        <v>0.23668614029884338</v>
      </c>
      <c r="BN363" s="8">
        <v>101.18896484375</v>
      </c>
      <c r="BO363" s="8">
        <v>0.65763282775878906</v>
      </c>
      <c r="BP363" s="8">
        <v>0.19571591913700104</v>
      </c>
      <c r="BQ363" s="8">
        <v>0.5</v>
      </c>
      <c r="BR363" s="8">
        <v>-1.355140209197998</v>
      </c>
      <c r="BS363" s="8">
        <v>7.355140209197998</v>
      </c>
      <c r="BT363" s="8">
        <v>1</v>
      </c>
      <c r="BU363" s="8">
        <v>0</v>
      </c>
      <c r="BV363" s="8">
        <v>0.15999999642372131</v>
      </c>
      <c r="BW363" s="8">
        <v>111115</v>
      </c>
      <c r="BX363">
        <f t="shared" si="158"/>
        <v>1.7537858581542967</v>
      </c>
      <c r="BY363">
        <f t="shared" si="159"/>
        <v>5.7332616830119698E-3</v>
      </c>
      <c r="BZ363">
        <f t="shared" si="160"/>
        <v>297.52353706359861</v>
      </c>
      <c r="CA363">
        <f t="shared" si="161"/>
        <v>297.786022567749</v>
      </c>
      <c r="CB363">
        <f t="shared" si="162"/>
        <v>287.7287826312604</v>
      </c>
      <c r="CC363">
        <f t="shared" si="140"/>
        <v>0.15144195235111263</v>
      </c>
      <c r="CD363">
        <f t="shared" si="163"/>
        <v>3.062839645909972</v>
      </c>
      <c r="CE363">
        <f t="shared" si="164"/>
        <v>30.268514463404458</v>
      </c>
      <c r="CF363">
        <f t="shared" si="165"/>
        <v>9.9223631114757467</v>
      </c>
      <c r="CG363">
        <f t="shared" si="166"/>
        <v>24.504779815673828</v>
      </c>
      <c r="CH363">
        <f t="shared" si="167"/>
        <v>3.0870012549575128</v>
      </c>
      <c r="CI363">
        <f t="shared" si="168"/>
        <v>0.56318923810500343</v>
      </c>
      <c r="CJ363">
        <f t="shared" si="169"/>
        <v>2.0588059938559309</v>
      </c>
      <c r="CK363">
        <f t="shared" si="170"/>
        <v>1.0281952611015819</v>
      </c>
      <c r="CL363">
        <f t="shared" si="171"/>
        <v>0.35508780852106614</v>
      </c>
      <c r="CM363">
        <f t="shared" si="172"/>
        <v>10.950400123167332</v>
      </c>
      <c r="CN363">
        <f t="shared" si="173"/>
        <v>0.75442891970383597</v>
      </c>
      <c r="CO363">
        <f t="shared" si="174"/>
        <v>68.406676901079294</v>
      </c>
      <c r="CP363">
        <f t="shared" si="175"/>
        <v>141.72985427337417</v>
      </c>
      <c r="CQ363">
        <f t="shared" si="176"/>
        <v>5.6889082520616405E-2</v>
      </c>
      <c r="CR363">
        <f t="shared" si="177"/>
        <v>0</v>
      </c>
      <c r="CS363">
        <f t="shared" si="178"/>
        <v>1573.5279498050393</v>
      </c>
      <c r="CT363">
        <f t="shared" si="179"/>
        <v>0</v>
      </c>
      <c r="CU363" t="e">
        <f t="shared" si="180"/>
        <v>#DIV/0!</v>
      </c>
      <c r="CV363" t="e">
        <f t="shared" si="181"/>
        <v>#DIV/0!</v>
      </c>
    </row>
    <row r="364" spans="1:100" s="25" customFormat="1" hidden="1" x14ac:dyDescent="0.3">
      <c r="A364" s="4" t="str">
        <f>VLOOKUP(B364,ListCodeMtrx!A$1:B$91,2,TRUE)</f>
        <v>M75</v>
      </c>
      <c r="B364">
        <v>75</v>
      </c>
      <c r="C364" s="10">
        <v>1</v>
      </c>
      <c r="D364" s="10">
        <v>3</v>
      </c>
      <c r="E364" s="10">
        <v>3</v>
      </c>
      <c r="F364" s="1">
        <v>72</v>
      </c>
      <c r="G364" s="3">
        <v>41316</v>
      </c>
      <c r="H364" s="11">
        <v>2</v>
      </c>
      <c r="I364" s="11">
        <v>152.76168951647995</v>
      </c>
      <c r="J364" s="11">
        <v>1.4341142573676879</v>
      </c>
      <c r="K364" s="11">
        <v>143.61016515160398</v>
      </c>
      <c r="L364" s="11">
        <v>231.91752224694628</v>
      </c>
      <c r="M364" s="1">
        <v>44.7</v>
      </c>
      <c r="N364" s="8">
        <v>52</v>
      </c>
      <c r="O364" s="8" t="s">
        <v>546</v>
      </c>
      <c r="P364" s="12">
        <v>0.15763888888888888</v>
      </c>
      <c r="Q364" s="12">
        <f t="shared" si="182"/>
        <v>0.523900462962963</v>
      </c>
      <c r="R364" s="8">
        <v>11918</v>
      </c>
      <c r="S364" s="8">
        <v>0</v>
      </c>
      <c r="T364" s="13" t="s">
        <v>192</v>
      </c>
      <c r="U364" s="14">
        <f t="shared" si="141"/>
        <v>33.450582760226617</v>
      </c>
      <c r="V364" s="14">
        <f t="shared" si="142"/>
        <v>0.58602416032023452</v>
      </c>
      <c r="W364" s="14">
        <f t="shared" si="143"/>
        <v>278.00564420034664</v>
      </c>
      <c r="X364" s="15">
        <v>24.389947891235352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t="e">
        <f t="shared" si="144"/>
        <v>#DIV/0!</v>
      </c>
      <c r="AG364" t="e">
        <f t="shared" si="145"/>
        <v>#DIV/0!</v>
      </c>
      <c r="AH364" t="e">
        <f t="shared" si="146"/>
        <v>#DIV/0!</v>
      </c>
      <c r="AI364" s="8">
        <v>-1</v>
      </c>
      <c r="AJ364" s="8">
        <v>0.87</v>
      </c>
      <c r="AK364" s="8">
        <v>0.92</v>
      </c>
      <c r="AL364" s="8">
        <v>10.012383460998535</v>
      </c>
      <c r="AM364">
        <f t="shared" si="147"/>
        <v>0.87500619173049932</v>
      </c>
      <c r="AN364">
        <f t="shared" si="148"/>
        <v>2.189932506179916E-2</v>
      </c>
      <c r="AO364" t="e">
        <f t="shared" si="149"/>
        <v>#DIV/0!</v>
      </c>
      <c r="AP364" t="e">
        <f t="shared" si="150"/>
        <v>#DIV/0!</v>
      </c>
      <c r="AQ364" t="e">
        <f t="shared" si="151"/>
        <v>#DIV/0!</v>
      </c>
      <c r="AR364" s="8">
        <v>1800.23583984375</v>
      </c>
      <c r="AS364" s="8">
        <v>0.5</v>
      </c>
      <c r="AT364" t="e">
        <f t="shared" si="152"/>
        <v>#DIV/0!</v>
      </c>
      <c r="AU364">
        <f t="shared" si="153"/>
        <v>5.7128152570605044</v>
      </c>
      <c r="AV364">
        <f t="shared" si="154"/>
        <v>1.0221275711791455</v>
      </c>
      <c r="AW364">
        <f t="shared" si="155"/>
        <v>24.389947891235352</v>
      </c>
      <c r="AX364" s="8">
        <v>2</v>
      </c>
      <c r="AY364">
        <f t="shared" si="156"/>
        <v>4.644859790802002</v>
      </c>
      <c r="AZ364" s="8">
        <v>1</v>
      </c>
      <c r="BA364">
        <f t="shared" si="157"/>
        <v>9.2897195816040039</v>
      </c>
      <c r="BB364" s="8">
        <v>24.644111633300781</v>
      </c>
      <c r="BC364" s="8">
        <v>24.389947891235352</v>
      </c>
      <c r="BD364" s="8">
        <v>25.010658264160156</v>
      </c>
      <c r="BE364" s="8">
        <v>399.98345947265625</v>
      </c>
      <c r="BF364" s="8">
        <v>379.67376708984375</v>
      </c>
      <c r="BG364" s="8">
        <v>17.006643295288086</v>
      </c>
      <c r="BH364" s="8">
        <v>20.198202133178711</v>
      </c>
      <c r="BI364" s="8">
        <v>55.280529022216797</v>
      </c>
      <c r="BJ364" s="8">
        <v>65.654777526855469</v>
      </c>
      <c r="BK364" s="8">
        <v>350.76443481445312</v>
      </c>
      <c r="BL364" s="8">
        <v>1797.855224609375</v>
      </c>
      <c r="BM364" s="8">
        <v>0.18813414871692657</v>
      </c>
      <c r="BN364" s="8">
        <v>101.1834716796875</v>
      </c>
      <c r="BO364" s="8">
        <v>1.5237216949462891</v>
      </c>
      <c r="BP364" s="8">
        <v>0.1913767009973526</v>
      </c>
      <c r="BQ364" s="8">
        <v>0.5</v>
      </c>
      <c r="BR364" s="8">
        <v>-1.355140209197998</v>
      </c>
      <c r="BS364" s="8">
        <v>7.355140209197998</v>
      </c>
      <c r="BT364" s="8">
        <v>1</v>
      </c>
      <c r="BU364" s="8">
        <v>0</v>
      </c>
      <c r="BV364" s="8">
        <v>0.15999999642372131</v>
      </c>
      <c r="BW364" s="8">
        <v>111115</v>
      </c>
      <c r="BX364">
        <f t="shared" si="158"/>
        <v>1.7538221740722655</v>
      </c>
      <c r="BY364">
        <f t="shared" si="159"/>
        <v>5.7128152570605044E-3</v>
      </c>
      <c r="BZ364">
        <f t="shared" si="160"/>
        <v>297.53994789123533</v>
      </c>
      <c r="CA364">
        <f t="shared" si="161"/>
        <v>297.79411163330076</v>
      </c>
      <c r="CB364">
        <f t="shared" si="162"/>
        <v>287.65682950786868</v>
      </c>
      <c r="CC364">
        <f t="shared" si="140"/>
        <v>0.15438176276571575</v>
      </c>
      <c r="CD364">
        <f t="shared" si="163"/>
        <v>3.0658517847022373</v>
      </c>
      <c r="CE364">
        <f t="shared" si="164"/>
        <v>30.299926794444083</v>
      </c>
      <c r="CF364">
        <f t="shared" si="165"/>
        <v>10.101724661265372</v>
      </c>
      <c r="CG364">
        <f t="shared" si="166"/>
        <v>24.517029762268066</v>
      </c>
      <c r="CH364">
        <f t="shared" si="167"/>
        <v>3.0892649309474192</v>
      </c>
      <c r="CI364">
        <f t="shared" si="168"/>
        <v>0.55124963341335054</v>
      </c>
      <c r="CJ364">
        <f t="shared" si="169"/>
        <v>2.0437242135230917</v>
      </c>
      <c r="CK364">
        <f t="shared" si="170"/>
        <v>1.0455407174243274</v>
      </c>
      <c r="CL364">
        <f t="shared" si="171"/>
        <v>0.34749518574433008</v>
      </c>
      <c r="CM364">
        <f t="shared" si="172"/>
        <v>28.129576226739054</v>
      </c>
      <c r="CN364">
        <f t="shared" si="173"/>
        <v>0.7322224190815928</v>
      </c>
      <c r="CO364">
        <f t="shared" si="174"/>
        <v>67.826887362728556</v>
      </c>
      <c r="CP364">
        <f t="shared" si="175"/>
        <v>374.81266376701245</v>
      </c>
      <c r="CQ364">
        <f t="shared" si="176"/>
        <v>6.0532877579234118E-2</v>
      </c>
      <c r="CR364">
        <f t="shared" si="177"/>
        <v>0</v>
      </c>
      <c r="CS364">
        <f t="shared" si="178"/>
        <v>1573.1344533682307</v>
      </c>
      <c r="CT364">
        <f t="shared" si="179"/>
        <v>0</v>
      </c>
      <c r="CU364" t="e">
        <f t="shared" si="180"/>
        <v>#DIV/0!</v>
      </c>
      <c r="CV364" t="e">
        <f t="shared" si="181"/>
        <v>#DIV/0!</v>
      </c>
    </row>
    <row r="365" spans="1:100" s="25" customFormat="1" x14ac:dyDescent="0.3">
      <c r="A365" s="4" t="str">
        <f>VLOOKUP(B365,ListCodeMtrx!A$1:B$91,2,TRUE)</f>
        <v>M75</v>
      </c>
      <c r="B365">
        <v>75</v>
      </c>
      <c r="C365" s="10">
        <v>1</v>
      </c>
      <c r="D365" s="10">
        <v>3</v>
      </c>
      <c r="E365" s="10">
        <v>3</v>
      </c>
      <c r="F365" s="1">
        <v>72</v>
      </c>
      <c r="G365" s="3">
        <v>41316</v>
      </c>
      <c r="H365" s="11">
        <v>2</v>
      </c>
      <c r="I365" s="11">
        <v>152.76168951647995</v>
      </c>
      <c r="J365" s="11">
        <v>1.4341142573676879</v>
      </c>
      <c r="K365" s="11">
        <v>143.61016515160398</v>
      </c>
      <c r="L365" s="11">
        <v>231.91752224694628</v>
      </c>
      <c r="M365" s="1">
        <v>44.7</v>
      </c>
      <c r="N365" s="8">
        <v>53</v>
      </c>
      <c r="O365" s="8" t="s">
        <v>547</v>
      </c>
      <c r="P365" s="12">
        <v>0.15763888888888888</v>
      </c>
      <c r="Q365" s="12">
        <f t="shared" si="182"/>
        <v>0.52631944444444445</v>
      </c>
      <c r="R365" s="8">
        <v>12127</v>
      </c>
      <c r="S365" s="8">
        <v>0</v>
      </c>
      <c r="T365" s="13">
        <v>800</v>
      </c>
      <c r="U365" s="14">
        <f t="shared" si="141"/>
        <v>47.304978324284001</v>
      </c>
      <c r="V365" s="14">
        <f t="shared" si="142"/>
        <v>0.54122424282505566</v>
      </c>
      <c r="W365" s="14">
        <f t="shared" si="143"/>
        <v>612.09485163325155</v>
      </c>
      <c r="X365" s="15">
        <v>24.315080642700195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t="e">
        <f t="shared" si="144"/>
        <v>#DIV/0!</v>
      </c>
      <c r="AG365" t="e">
        <f t="shared" si="145"/>
        <v>#DIV/0!</v>
      </c>
      <c r="AH365" t="e">
        <f t="shared" si="146"/>
        <v>#DIV/0!</v>
      </c>
      <c r="AI365" s="8">
        <v>-1</v>
      </c>
      <c r="AJ365" s="8">
        <v>0.87</v>
      </c>
      <c r="AK365" s="8">
        <v>0.92</v>
      </c>
      <c r="AL365" s="8">
        <v>10.012383460998535</v>
      </c>
      <c r="AM365">
        <f t="shared" si="147"/>
        <v>0.87500619173049932</v>
      </c>
      <c r="AN365">
        <f t="shared" si="148"/>
        <v>3.0686023558211272E-2</v>
      </c>
      <c r="AO365" t="e">
        <f t="shared" si="149"/>
        <v>#DIV/0!</v>
      </c>
      <c r="AP365" t="e">
        <f t="shared" si="150"/>
        <v>#DIV/0!</v>
      </c>
      <c r="AQ365" t="e">
        <f t="shared" si="151"/>
        <v>#DIV/0!</v>
      </c>
      <c r="AR365" s="8">
        <v>1800.23583984375</v>
      </c>
      <c r="AS365" s="8">
        <v>0.5</v>
      </c>
      <c r="AT365" t="e">
        <f t="shared" si="152"/>
        <v>#DIV/0!</v>
      </c>
      <c r="AU365">
        <f t="shared" si="153"/>
        <v>5.4742662828027298</v>
      </c>
      <c r="AV365">
        <f t="shared" si="154"/>
        <v>1.0559868473183316</v>
      </c>
      <c r="AW365">
        <f t="shared" si="155"/>
        <v>24.315080642700195</v>
      </c>
      <c r="AX365" s="8">
        <v>2</v>
      </c>
      <c r="AY365">
        <f t="shared" si="156"/>
        <v>4.644859790802002</v>
      </c>
      <c r="AZ365" s="8">
        <v>1</v>
      </c>
      <c r="BA365">
        <f t="shared" si="157"/>
        <v>9.2897195816040039</v>
      </c>
      <c r="BB365" s="8">
        <v>24.595043182373047</v>
      </c>
      <c r="BC365" s="8">
        <v>24.315080642700195</v>
      </c>
      <c r="BD365" s="8">
        <v>25.011926651000977</v>
      </c>
      <c r="BE365" s="8">
        <v>800.04150390625</v>
      </c>
      <c r="BF365" s="8">
        <v>770.66400146484375</v>
      </c>
      <c r="BG365" s="8">
        <v>16.669195175170898</v>
      </c>
      <c r="BH365" s="8">
        <v>19.728897094726563</v>
      </c>
      <c r="BI365" s="8">
        <v>54.340286254882812</v>
      </c>
      <c r="BJ365" s="8">
        <v>64.314674377441406</v>
      </c>
      <c r="BK365" s="8">
        <v>350.77044677734375</v>
      </c>
      <c r="BL365" s="8">
        <v>1799.0372314453125</v>
      </c>
      <c r="BM365" s="8">
        <v>0.2144329845905304</v>
      </c>
      <c r="BN365" s="8">
        <v>101.1787109375</v>
      </c>
      <c r="BO365" s="8">
        <v>2.4460239410400391</v>
      </c>
      <c r="BP365" s="8">
        <v>0.17935658991336823</v>
      </c>
      <c r="BQ365" s="8">
        <v>0.25</v>
      </c>
      <c r="BR365" s="8">
        <v>-1.355140209197998</v>
      </c>
      <c r="BS365" s="8">
        <v>7.355140209197998</v>
      </c>
      <c r="BT365" s="8">
        <v>1</v>
      </c>
      <c r="BU365" s="8">
        <v>0</v>
      </c>
      <c r="BV365" s="8">
        <v>0.15999999642372131</v>
      </c>
      <c r="BW365" s="8">
        <v>111115</v>
      </c>
      <c r="BX365">
        <f t="shared" si="158"/>
        <v>1.7538522338867186</v>
      </c>
      <c r="BY365">
        <f t="shared" si="159"/>
        <v>5.4742662828027294E-3</v>
      </c>
      <c r="BZ365">
        <f t="shared" si="160"/>
        <v>297.46508064270017</v>
      </c>
      <c r="CA365">
        <f t="shared" si="161"/>
        <v>297.74504318237302</v>
      </c>
      <c r="CB365">
        <f t="shared" si="162"/>
        <v>287.84595059739149</v>
      </c>
      <c r="CC365">
        <f t="shared" si="140"/>
        <v>0.19837297795139672</v>
      </c>
      <c r="CD365">
        <f t="shared" si="163"/>
        <v>3.052131223581354</v>
      </c>
      <c r="CE365">
        <f t="shared" si="164"/>
        <v>30.165745296623843</v>
      </c>
      <c r="CF365">
        <f t="shared" si="165"/>
        <v>10.436848201897281</v>
      </c>
      <c r="CG365">
        <f t="shared" si="166"/>
        <v>24.455061912536621</v>
      </c>
      <c r="CH365">
        <f t="shared" si="167"/>
        <v>3.0778287268315649</v>
      </c>
      <c r="CI365">
        <f t="shared" si="168"/>
        <v>0.51142815343090575</v>
      </c>
      <c r="CJ365">
        <f t="shared" si="169"/>
        <v>1.9961443762630224</v>
      </c>
      <c r="CK365">
        <f t="shared" si="170"/>
        <v>1.0816843505685425</v>
      </c>
      <c r="CL365">
        <f t="shared" si="171"/>
        <v>0.32219239027215962</v>
      </c>
      <c r="CM365">
        <f t="shared" si="172"/>
        <v>61.930968059732713</v>
      </c>
      <c r="CN365">
        <f t="shared" si="173"/>
        <v>0.79424347117525795</v>
      </c>
      <c r="CO365">
        <f t="shared" si="174"/>
        <v>66.469917846289434</v>
      </c>
      <c r="CP365">
        <f t="shared" si="175"/>
        <v>763.78955060797978</v>
      </c>
      <c r="CQ365">
        <f t="shared" si="176"/>
        <v>4.1167858612791146E-2</v>
      </c>
      <c r="CR365">
        <f t="shared" si="177"/>
        <v>0</v>
      </c>
      <c r="CS365">
        <f t="shared" si="178"/>
        <v>1574.1687166683437</v>
      </c>
      <c r="CT365">
        <f t="shared" si="179"/>
        <v>0</v>
      </c>
      <c r="CU365" t="e">
        <f t="shared" si="180"/>
        <v>#DIV/0!</v>
      </c>
      <c r="CV365" t="e">
        <f t="shared" si="181"/>
        <v>#DIV/0!</v>
      </c>
    </row>
    <row r="366" spans="1:100" s="25" customFormat="1" x14ac:dyDescent="0.3">
      <c r="A366" s="4" t="str">
        <f>VLOOKUP(B366,ListCodeMtrx!A$1:B$91,2,TRUE)</f>
        <v>M75</v>
      </c>
      <c r="B366" s="5">
        <v>75</v>
      </c>
      <c r="C366" s="10">
        <v>1</v>
      </c>
      <c r="D366" s="10">
        <v>3</v>
      </c>
      <c r="E366" s="10">
        <v>3</v>
      </c>
      <c r="F366" s="1">
        <v>72</v>
      </c>
      <c r="G366" s="17">
        <v>41316</v>
      </c>
      <c r="H366" s="11">
        <v>2</v>
      </c>
      <c r="I366" s="11">
        <v>152.76168951647995</v>
      </c>
      <c r="J366" s="11">
        <v>1.4341142573676879</v>
      </c>
      <c r="K366" s="11">
        <v>143.61016515160398</v>
      </c>
      <c r="L366" s="11">
        <v>231.91752224694628</v>
      </c>
      <c r="M366" s="1">
        <v>44.7</v>
      </c>
      <c r="N366" s="19">
        <v>54</v>
      </c>
      <c r="O366" s="19" t="s">
        <v>548</v>
      </c>
      <c r="P366" s="12">
        <v>0.15763888888888888</v>
      </c>
      <c r="Q366" s="12">
        <f t="shared" si="182"/>
        <v>0.5275925925925925</v>
      </c>
      <c r="R366" s="19">
        <v>12228.5</v>
      </c>
      <c r="S366" s="19">
        <v>0</v>
      </c>
      <c r="T366" s="21">
        <v>400</v>
      </c>
      <c r="U366" s="5">
        <f t="shared" si="141"/>
        <v>31.800093522411196</v>
      </c>
      <c r="V366" s="5">
        <f t="shared" si="142"/>
        <v>0.51665187729531559</v>
      </c>
      <c r="W366" s="5">
        <f t="shared" si="143"/>
        <v>271.20233947216599</v>
      </c>
      <c r="X366" s="5">
        <v>24.304347991943359</v>
      </c>
      <c r="Y366" s="19">
        <v>9</v>
      </c>
      <c r="Z366" s="19">
        <v>9</v>
      </c>
      <c r="AA366" s="19">
        <v>0</v>
      </c>
      <c r="AB366" s="19">
        <v>0</v>
      </c>
      <c r="AC366" s="19">
        <v>526.4365234375</v>
      </c>
      <c r="AD366" s="19">
        <v>960.2327880859375</v>
      </c>
      <c r="AE366" s="19">
        <v>735.918701171875</v>
      </c>
      <c r="AF366" s="5" t="e">
        <f t="shared" si="144"/>
        <v>#DIV/0!</v>
      </c>
      <c r="AG366" s="5">
        <f t="shared" si="145"/>
        <v>0.45176156243647686</v>
      </c>
      <c r="AH366" s="5">
        <f t="shared" si="146"/>
        <v>0.23360386116495241</v>
      </c>
      <c r="AI366" s="19">
        <v>-1</v>
      </c>
      <c r="AJ366" s="19">
        <v>0.87</v>
      </c>
      <c r="AK366" s="19">
        <v>0.92</v>
      </c>
      <c r="AL366" s="19">
        <v>10.012383460998535</v>
      </c>
      <c r="AM366" s="5">
        <f t="shared" si="147"/>
        <v>0.87500619173049932</v>
      </c>
      <c r="AN366" s="5">
        <f t="shared" si="148"/>
        <v>2.0827746765964394E-2</v>
      </c>
      <c r="AO366" s="5">
        <f t="shared" si="149"/>
        <v>0.51709547820992396</v>
      </c>
      <c r="AP366" s="5">
        <f t="shared" si="150"/>
        <v>1.8240238762611976</v>
      </c>
      <c r="AQ366" s="5">
        <f t="shared" si="151"/>
        <v>-1</v>
      </c>
      <c r="AR366" s="19">
        <v>1799.789306640625</v>
      </c>
      <c r="AS366" s="19">
        <v>0.5</v>
      </c>
      <c r="AT366" s="5">
        <f t="shared" si="152"/>
        <v>183.94280906871813</v>
      </c>
      <c r="AU366" s="5">
        <f t="shared" si="153"/>
        <v>5.3580500959306656</v>
      </c>
      <c r="AV366" s="5">
        <f t="shared" si="154"/>
        <v>1.0801721597610987</v>
      </c>
      <c r="AW366" s="5">
        <f t="shared" si="155"/>
        <v>24.304347991943359</v>
      </c>
      <c r="AX366" s="19">
        <v>2</v>
      </c>
      <c r="AY366" s="5">
        <f t="shared" si="156"/>
        <v>4.644859790802002</v>
      </c>
      <c r="AZ366" s="19">
        <v>1</v>
      </c>
      <c r="BA366" s="5">
        <f t="shared" si="157"/>
        <v>9.2897195816040039</v>
      </c>
      <c r="BB366" s="19">
        <v>24.556259155273438</v>
      </c>
      <c r="BC366" s="19">
        <v>24.304347991943359</v>
      </c>
      <c r="BD366" s="19">
        <v>25.011613845825195</v>
      </c>
      <c r="BE366" s="19">
        <v>399.32510375976562</v>
      </c>
      <c r="BF366" s="19">
        <v>380.03289794921875</v>
      </c>
      <c r="BG366" s="19">
        <v>16.475013732910156</v>
      </c>
      <c r="BH366" s="19">
        <v>19.470491409301758</v>
      </c>
      <c r="BI366" s="19">
        <v>53.831920623779297</v>
      </c>
      <c r="BJ366" s="19">
        <v>63.619609832763672</v>
      </c>
      <c r="BK366" s="19">
        <v>350.77719116210937</v>
      </c>
      <c r="BL366" s="19">
        <v>1799.789306640625</v>
      </c>
      <c r="BM366" s="19">
        <v>0.15070833265781403</v>
      </c>
      <c r="BN366" s="19">
        <v>101.17857360839844</v>
      </c>
      <c r="BO366" s="19">
        <v>1.4939975738525391</v>
      </c>
      <c r="BP366" s="19">
        <v>0.19240285456180573</v>
      </c>
      <c r="BQ366" s="19">
        <v>0.25</v>
      </c>
      <c r="BR366" s="19">
        <v>-1.355140209197998</v>
      </c>
      <c r="BS366" s="19">
        <v>7.355140209197998</v>
      </c>
      <c r="BT366" s="19">
        <v>1</v>
      </c>
      <c r="BU366" s="19">
        <v>0</v>
      </c>
      <c r="BV366" s="19">
        <v>0.15999999642372131</v>
      </c>
      <c r="BW366" s="19">
        <v>111115</v>
      </c>
      <c r="BX366" s="5">
        <f t="shared" si="158"/>
        <v>1.7538859558105466</v>
      </c>
      <c r="BY366" s="5">
        <f t="shared" si="159"/>
        <v>5.3580500959306658E-3</v>
      </c>
      <c r="BZ366" s="5">
        <f t="shared" si="160"/>
        <v>297.45434799194334</v>
      </c>
      <c r="CA366" s="5">
        <f t="shared" si="161"/>
        <v>297.70625915527341</v>
      </c>
      <c r="CB366" s="5">
        <f t="shared" si="162"/>
        <v>287.96628262595186</v>
      </c>
      <c r="CC366" s="5">
        <f t="shared" si="140"/>
        <v>0.2180716305765468</v>
      </c>
      <c r="CD366" s="5">
        <f t="shared" si="163"/>
        <v>3.050168708008826</v>
      </c>
      <c r="CE366" s="5">
        <f t="shared" si="164"/>
        <v>30.146389687348226</v>
      </c>
      <c r="CF366" s="5">
        <f t="shared" si="165"/>
        <v>10.675898278046468</v>
      </c>
      <c r="CG366" s="5">
        <f t="shared" si="166"/>
        <v>24.430303573608398</v>
      </c>
      <c r="CH366" s="5">
        <f t="shared" si="167"/>
        <v>3.0732699174319813</v>
      </c>
      <c r="CI366" s="5">
        <f t="shared" si="168"/>
        <v>0.48943190470590958</v>
      </c>
      <c r="CJ366" s="5">
        <f t="shared" si="169"/>
        <v>1.9699965482477273</v>
      </c>
      <c r="CK366" s="5">
        <f t="shared" si="170"/>
        <v>1.103273369184254</v>
      </c>
      <c r="CL366" s="5">
        <f t="shared" si="171"/>
        <v>0.30822932000899123</v>
      </c>
      <c r="CM366" s="5">
        <f t="shared" si="172"/>
        <v>27.439865867054408</v>
      </c>
      <c r="CN366" s="5">
        <f t="shared" si="173"/>
        <v>0.71362858567156184</v>
      </c>
      <c r="CO366" s="5">
        <f t="shared" si="174"/>
        <v>65.598811315156453</v>
      </c>
      <c r="CP366" s="5">
        <f t="shared" si="175"/>
        <v>375.41164691164516</v>
      </c>
      <c r="CQ366" s="5">
        <f t="shared" si="176"/>
        <v>5.5566958349375389E-2</v>
      </c>
      <c r="CR366" s="5">
        <f t="shared" si="177"/>
        <v>0</v>
      </c>
      <c r="CS366" s="5">
        <f t="shared" si="178"/>
        <v>1574.8267871208891</v>
      </c>
      <c r="CT366" s="5">
        <f t="shared" si="179"/>
        <v>433.7962646484375</v>
      </c>
      <c r="CU366" s="5">
        <f t="shared" si="180"/>
        <v>0.23360386116495241</v>
      </c>
      <c r="CV366" s="5" t="e">
        <f t="shared" si="181"/>
        <v>#DIV/0!</v>
      </c>
    </row>
    <row r="367" spans="1:100" hidden="1" x14ac:dyDescent="0.3">
      <c r="A367" s="4" t="str">
        <f>VLOOKUP(B367,ListCodeMtrx!A$1:B$91,2,TRUE)</f>
        <v>M73</v>
      </c>
      <c r="B367">
        <v>73</v>
      </c>
      <c r="C367" s="10">
        <v>30</v>
      </c>
      <c r="D367" s="10">
        <v>3</v>
      </c>
      <c r="E367" s="10">
        <v>3</v>
      </c>
      <c r="F367" s="1">
        <v>72</v>
      </c>
      <c r="G367" s="3">
        <v>41316</v>
      </c>
      <c r="H367" s="11">
        <v>2</v>
      </c>
      <c r="I367" s="11">
        <v>155.59035797695648</v>
      </c>
      <c r="J367" s="11">
        <v>1.4926819762856625</v>
      </c>
      <c r="K367" s="11">
        <v>152.54383296200876</v>
      </c>
      <c r="L367" s="11">
        <v>241.73468524012497</v>
      </c>
      <c r="M367" s="1">
        <v>45.7</v>
      </c>
      <c r="N367" s="8">
        <v>55</v>
      </c>
      <c r="O367" s="8" t="s">
        <v>549</v>
      </c>
      <c r="P367" s="12">
        <v>0.15763888888888888</v>
      </c>
      <c r="Q367" s="12">
        <f t="shared" si="182"/>
        <v>0.53340277777777778</v>
      </c>
      <c r="R367" s="8">
        <v>12739</v>
      </c>
      <c r="S367" s="8">
        <v>0</v>
      </c>
      <c r="T367" s="13" t="s">
        <v>747</v>
      </c>
      <c r="U367">
        <f t="shared" si="141"/>
        <v>30.315408820591291</v>
      </c>
      <c r="V367">
        <f t="shared" si="142"/>
        <v>0.44269202417769771</v>
      </c>
      <c r="W367">
        <f t="shared" si="143"/>
        <v>262.16713793109534</v>
      </c>
      <c r="X367">
        <v>24.284074783325195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t="e">
        <f t="shared" si="144"/>
        <v>#DIV/0!</v>
      </c>
      <c r="AG367" t="e">
        <f t="shared" si="145"/>
        <v>#DIV/0!</v>
      </c>
      <c r="AH367" t="e">
        <f t="shared" si="146"/>
        <v>#DIV/0!</v>
      </c>
      <c r="AI367" s="8">
        <v>-1</v>
      </c>
      <c r="AJ367" s="8">
        <v>0.87</v>
      </c>
      <c r="AK367" s="8">
        <v>0.92</v>
      </c>
      <c r="AL367" s="8">
        <v>10.012383460998535</v>
      </c>
      <c r="AM367">
        <f t="shared" si="147"/>
        <v>0.87500619173049932</v>
      </c>
      <c r="AN367">
        <f t="shared" si="148"/>
        <v>1.9884309109241716E-2</v>
      </c>
      <c r="AO367" t="e">
        <f t="shared" si="149"/>
        <v>#DIV/0!</v>
      </c>
      <c r="AP367" t="e">
        <f t="shared" si="150"/>
        <v>#DIV/0!</v>
      </c>
      <c r="AQ367" t="e">
        <f t="shared" si="151"/>
        <v>#DIV/0!</v>
      </c>
      <c r="AR367" s="8">
        <v>1799.789306640625</v>
      </c>
      <c r="AS367" s="8">
        <v>0.5</v>
      </c>
      <c r="AT367" t="e">
        <f t="shared" si="152"/>
        <v>#DIV/0!</v>
      </c>
      <c r="AU367">
        <f t="shared" si="153"/>
        <v>4.8198152284914144</v>
      </c>
      <c r="AV367">
        <f t="shared" si="154"/>
        <v>1.1256857128805835</v>
      </c>
      <c r="AW367">
        <f t="shared" si="155"/>
        <v>24.284074783325195</v>
      </c>
      <c r="AX367" s="8">
        <v>2</v>
      </c>
      <c r="AY367">
        <f t="shared" si="156"/>
        <v>4.644859790802002</v>
      </c>
      <c r="AZ367" s="8">
        <v>1</v>
      </c>
      <c r="BA367">
        <f t="shared" si="157"/>
        <v>9.2897195816040039</v>
      </c>
      <c r="BB367" s="8">
        <v>24.565397262573242</v>
      </c>
      <c r="BC367" s="8">
        <v>24.284074783325195</v>
      </c>
      <c r="BD367" s="8">
        <v>25.013513565063477</v>
      </c>
      <c r="BE367" s="8">
        <v>400.37826538085937</v>
      </c>
      <c r="BF367" s="8">
        <v>382.04544067382812</v>
      </c>
      <c r="BG367" s="8">
        <v>16.28944206237793</v>
      </c>
      <c r="BH367" s="8">
        <v>18.985086441040039</v>
      </c>
      <c r="BI367" s="8">
        <v>53.193576812744141</v>
      </c>
      <c r="BJ367" s="8">
        <v>61.996269226074219</v>
      </c>
      <c r="BK367" s="8">
        <v>350.8111572265625</v>
      </c>
      <c r="BL367" s="8">
        <v>1799.8505859375</v>
      </c>
      <c r="BM367" s="8">
        <v>0.14160792529582977</v>
      </c>
      <c r="BN367" s="8">
        <v>101.17304229736328</v>
      </c>
      <c r="BO367" s="8">
        <v>1.3841648101806641</v>
      </c>
      <c r="BP367" s="8">
        <v>0.18444158136844635</v>
      </c>
      <c r="BQ367" s="8">
        <v>0.5</v>
      </c>
      <c r="BR367" s="8">
        <v>-1.355140209197998</v>
      </c>
      <c r="BS367" s="8">
        <v>7.355140209197998</v>
      </c>
      <c r="BT367" s="8">
        <v>1</v>
      </c>
      <c r="BU367" s="8">
        <v>0</v>
      </c>
      <c r="BV367" s="8">
        <v>0.15999999642372131</v>
      </c>
      <c r="BW367" s="8">
        <v>111115</v>
      </c>
      <c r="BX367">
        <f t="shared" si="158"/>
        <v>1.7540557861328123</v>
      </c>
      <c r="BY367">
        <f t="shared" si="159"/>
        <v>4.819815228491414E-3</v>
      </c>
      <c r="BZ367">
        <f t="shared" si="160"/>
        <v>297.43407478332517</v>
      </c>
      <c r="CA367">
        <f t="shared" si="161"/>
        <v>297.71539726257322</v>
      </c>
      <c r="CB367">
        <f t="shared" si="162"/>
        <v>287.97608731323271</v>
      </c>
      <c r="CC367">
        <f t="shared" si="140"/>
        <v>0.31436011725817198</v>
      </c>
      <c r="CD367">
        <f t="shared" si="163"/>
        <v>3.0464646663990256</v>
      </c>
      <c r="CE367">
        <f t="shared" si="164"/>
        <v>30.111426890228259</v>
      </c>
      <c r="CF367">
        <f t="shared" si="165"/>
        <v>11.12634044918822</v>
      </c>
      <c r="CG367">
        <f t="shared" si="166"/>
        <v>24.424736022949219</v>
      </c>
      <c r="CH367">
        <f t="shared" si="167"/>
        <v>3.0722455649310536</v>
      </c>
      <c r="CI367">
        <f t="shared" si="168"/>
        <v>0.42255557329494592</v>
      </c>
      <c r="CJ367">
        <f t="shared" si="169"/>
        <v>1.9207789535184421</v>
      </c>
      <c r="CK367">
        <f t="shared" si="170"/>
        <v>1.1514666114126115</v>
      </c>
      <c r="CL367">
        <f t="shared" si="171"/>
        <v>0.26583544219302879</v>
      </c>
      <c r="CM367">
        <f t="shared" si="172"/>
        <v>26.524246934881383</v>
      </c>
      <c r="CN367">
        <f t="shared" si="173"/>
        <v>0.6862197791673712</v>
      </c>
      <c r="CO367">
        <f t="shared" si="174"/>
        <v>63.842586484482176</v>
      </c>
      <c r="CP367">
        <f t="shared" si="175"/>
        <v>377.63994688595949</v>
      </c>
      <c r="CQ367">
        <f t="shared" si="176"/>
        <v>5.1250248428445361E-2</v>
      </c>
      <c r="CR367">
        <f t="shared" si="177"/>
        <v>0</v>
      </c>
      <c r="CS367">
        <f t="shared" si="178"/>
        <v>1574.8804068850798</v>
      </c>
      <c r="CT367">
        <f t="shared" si="179"/>
        <v>0</v>
      </c>
      <c r="CU367" t="e">
        <f t="shared" si="180"/>
        <v>#DIV/0!</v>
      </c>
      <c r="CV367" t="e">
        <f t="shared" si="181"/>
        <v>#DIV/0!</v>
      </c>
    </row>
    <row r="368" spans="1:100" s="25" customFormat="1" x14ac:dyDescent="0.3">
      <c r="A368" s="4" t="str">
        <f>VLOOKUP(B368,ListCodeMtrx!A$1:B$91,2,TRUE)</f>
        <v>M73</v>
      </c>
      <c r="B368">
        <v>73</v>
      </c>
      <c r="C368" s="10">
        <v>30</v>
      </c>
      <c r="D368" s="10">
        <v>3</v>
      </c>
      <c r="E368" s="10">
        <v>3</v>
      </c>
      <c r="F368" s="1">
        <v>72</v>
      </c>
      <c r="G368" s="3">
        <v>41316</v>
      </c>
      <c r="H368" s="11">
        <v>2</v>
      </c>
      <c r="I368" s="11">
        <v>155.59035797695648</v>
      </c>
      <c r="J368" s="11">
        <v>1.4926819762856625</v>
      </c>
      <c r="K368" s="11">
        <v>152.54383296200876</v>
      </c>
      <c r="L368" s="11">
        <v>241.73468524012497</v>
      </c>
      <c r="M368" s="1">
        <v>45.7</v>
      </c>
      <c r="N368" s="8">
        <v>56</v>
      </c>
      <c r="O368" s="8" t="s">
        <v>550</v>
      </c>
      <c r="P368" s="12">
        <v>0.15763888888888888</v>
      </c>
      <c r="Q368" s="12">
        <f t="shared" si="182"/>
        <v>0.53582175925925923</v>
      </c>
      <c r="R368" s="8">
        <v>12948</v>
      </c>
      <c r="S368" s="8">
        <v>0</v>
      </c>
      <c r="T368" s="13">
        <v>50</v>
      </c>
      <c r="U368" s="14">
        <f t="shared" si="141"/>
        <v>0.38290850527750209</v>
      </c>
      <c r="V368" s="14">
        <f t="shared" si="142"/>
        <v>0.40992587272525566</v>
      </c>
      <c r="W368" s="14">
        <f t="shared" si="143"/>
        <v>46.785402081185872</v>
      </c>
      <c r="X368" s="15">
        <v>24.469736099243164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t="e">
        <f t="shared" si="144"/>
        <v>#DIV/0!</v>
      </c>
      <c r="AG368" t="e">
        <f t="shared" si="145"/>
        <v>#DIV/0!</v>
      </c>
      <c r="AH368" t="e">
        <f t="shared" si="146"/>
        <v>#DIV/0!</v>
      </c>
      <c r="AI368" s="8">
        <v>-1</v>
      </c>
      <c r="AJ368" s="8">
        <v>0.87</v>
      </c>
      <c r="AK368" s="8">
        <v>0.92</v>
      </c>
      <c r="AL368" s="8">
        <v>10.012383460998535</v>
      </c>
      <c r="AM368">
        <f t="shared" si="147"/>
        <v>0.87500619173049932</v>
      </c>
      <c r="AN368">
        <f t="shared" si="148"/>
        <v>8.7787364257269442E-4</v>
      </c>
      <c r="AO368" t="e">
        <f t="shared" si="149"/>
        <v>#DIV/0!</v>
      </c>
      <c r="AP368" t="e">
        <f t="shared" si="150"/>
        <v>#DIV/0!</v>
      </c>
      <c r="AQ368" t="e">
        <f t="shared" si="151"/>
        <v>#DIV/0!</v>
      </c>
      <c r="AR368" s="8">
        <v>1799.789306640625</v>
      </c>
      <c r="AS368" s="8">
        <v>0.5</v>
      </c>
      <c r="AT368" t="e">
        <f t="shared" si="152"/>
        <v>#DIV/0!</v>
      </c>
      <c r="AU368">
        <f t="shared" si="153"/>
        <v>4.6454203850516063</v>
      </c>
      <c r="AV368">
        <f t="shared" si="154"/>
        <v>1.1674856213005644</v>
      </c>
      <c r="AW368">
        <f t="shared" si="155"/>
        <v>24.469736099243164</v>
      </c>
      <c r="AX368" s="8">
        <v>2</v>
      </c>
      <c r="AY368">
        <f t="shared" si="156"/>
        <v>4.644859790802002</v>
      </c>
      <c r="AZ368" s="8">
        <v>1</v>
      </c>
      <c r="BA368">
        <f t="shared" si="157"/>
        <v>9.2897195816040039</v>
      </c>
      <c r="BB368" s="8">
        <v>24.550146102905273</v>
      </c>
      <c r="BC368" s="8">
        <v>24.469736099243164</v>
      </c>
      <c r="BD368" s="8">
        <v>25.010217666625977</v>
      </c>
      <c r="BE368" s="8">
        <v>49.588584899902344</v>
      </c>
      <c r="BF368" s="8">
        <v>49.239864349365234</v>
      </c>
      <c r="BG368" s="8">
        <v>16.311697006225586</v>
      </c>
      <c r="BH368" s="8">
        <v>18.910118103027344</v>
      </c>
      <c r="BI368" s="8">
        <v>53.310791015625</v>
      </c>
      <c r="BJ368" s="8">
        <v>61.803096771240234</v>
      </c>
      <c r="BK368" s="8">
        <v>350.79571533203125</v>
      </c>
      <c r="BL368" s="8">
        <v>1800.322509765625</v>
      </c>
      <c r="BM368" s="8">
        <v>0.20735123753547668</v>
      </c>
      <c r="BN368" s="8">
        <v>101.16530609130859</v>
      </c>
      <c r="BO368" s="8">
        <v>0.14626884460449219</v>
      </c>
      <c r="BP368" s="8">
        <v>0.19498921930789948</v>
      </c>
      <c r="BQ368" s="8">
        <v>0.5</v>
      </c>
      <c r="BR368" s="8">
        <v>-1.355140209197998</v>
      </c>
      <c r="BS368" s="8">
        <v>7.355140209197998</v>
      </c>
      <c r="BT368" s="8">
        <v>1</v>
      </c>
      <c r="BU368" s="8">
        <v>0</v>
      </c>
      <c r="BV368" s="8">
        <v>0.15999999642372131</v>
      </c>
      <c r="BW368" s="8">
        <v>111115</v>
      </c>
      <c r="BX368">
        <f t="shared" si="158"/>
        <v>1.7539785766601561</v>
      </c>
      <c r="BY368">
        <f t="shared" si="159"/>
        <v>4.645420385051606E-3</v>
      </c>
      <c r="BZ368">
        <f t="shared" si="160"/>
        <v>297.61973609924314</v>
      </c>
      <c r="CA368">
        <f t="shared" si="161"/>
        <v>297.70014610290525</v>
      </c>
      <c r="CB368">
        <f t="shared" si="162"/>
        <v>288.05159512404498</v>
      </c>
      <c r="CC368">
        <f t="shared" si="140"/>
        <v>0.33626714327917695</v>
      </c>
      <c r="CD368">
        <f t="shared" si="163"/>
        <v>3.0805335074161215</v>
      </c>
      <c r="CE368">
        <f t="shared" si="164"/>
        <v>30.450493617206376</v>
      </c>
      <c r="CF368">
        <f t="shared" si="165"/>
        <v>11.540375514179033</v>
      </c>
      <c r="CG368">
        <f t="shared" si="166"/>
        <v>24.509941101074219</v>
      </c>
      <c r="CH368">
        <f t="shared" si="167"/>
        <v>3.0879548355959097</v>
      </c>
      <c r="CI368">
        <f t="shared" si="168"/>
        <v>0.39260160846005399</v>
      </c>
      <c r="CJ368">
        <f t="shared" si="169"/>
        <v>1.9130478861155571</v>
      </c>
      <c r="CK368">
        <f t="shared" si="170"/>
        <v>1.1749069494803526</v>
      </c>
      <c r="CL368">
        <f t="shared" si="171"/>
        <v>0.2468758139864263</v>
      </c>
      <c r="CM368">
        <f t="shared" si="172"/>
        <v>4.7330595221481149</v>
      </c>
      <c r="CN368">
        <f t="shared" si="173"/>
        <v>0.95015294415182516</v>
      </c>
      <c r="CO368">
        <f t="shared" si="174"/>
        <v>62.784371800298921</v>
      </c>
      <c r="CP368">
        <f t="shared" si="175"/>
        <v>49.184219345489311</v>
      </c>
      <c r="CQ368">
        <f t="shared" si="176"/>
        <v>4.8878827967093032E-3</v>
      </c>
      <c r="CR368">
        <f t="shared" si="177"/>
        <v>0</v>
      </c>
      <c r="CS368">
        <f t="shared" si="178"/>
        <v>1575.2933431567142</v>
      </c>
      <c r="CT368">
        <f t="shared" si="179"/>
        <v>0</v>
      </c>
      <c r="CU368" t="e">
        <f t="shared" si="180"/>
        <v>#DIV/0!</v>
      </c>
      <c r="CV368" t="e">
        <f t="shared" si="181"/>
        <v>#DIV/0!</v>
      </c>
    </row>
    <row r="369" spans="1:100" s="25" customFormat="1" x14ac:dyDescent="0.3">
      <c r="A369" s="4" t="str">
        <f>VLOOKUP(B369,ListCodeMtrx!A$1:B$91,2,TRUE)</f>
        <v>M73</v>
      </c>
      <c r="B369">
        <v>73</v>
      </c>
      <c r="C369" s="10">
        <v>30</v>
      </c>
      <c r="D369" s="10">
        <v>3</v>
      </c>
      <c r="E369" s="10">
        <v>3</v>
      </c>
      <c r="F369" s="1">
        <v>72</v>
      </c>
      <c r="G369" s="3">
        <v>41316</v>
      </c>
      <c r="H369" s="11">
        <v>2</v>
      </c>
      <c r="I369" s="11">
        <v>155.59035797695648</v>
      </c>
      <c r="J369" s="11">
        <v>1.4926819762856625</v>
      </c>
      <c r="K369" s="11">
        <v>152.54383296200876</v>
      </c>
      <c r="L369" s="11">
        <v>241.73468524012497</v>
      </c>
      <c r="M369" s="1">
        <v>45.7</v>
      </c>
      <c r="N369" s="8">
        <v>57</v>
      </c>
      <c r="O369" s="8" t="s">
        <v>551</v>
      </c>
      <c r="P369" s="12">
        <v>0.15763888888888888</v>
      </c>
      <c r="Q369" s="12">
        <f t="shared" si="182"/>
        <v>0.53754629629629636</v>
      </c>
      <c r="R369" s="8">
        <v>13097</v>
      </c>
      <c r="S369" s="8">
        <v>0</v>
      </c>
      <c r="T369" s="13">
        <v>150</v>
      </c>
      <c r="U369" s="14">
        <f t="shared" si="141"/>
        <v>10.361805100425284</v>
      </c>
      <c r="V369" s="14">
        <f t="shared" si="142"/>
        <v>0.41626649708327351</v>
      </c>
      <c r="W369" s="14">
        <f t="shared" si="143"/>
        <v>101.22761154023836</v>
      </c>
      <c r="X369" s="15">
        <v>24.362167358398438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t="e">
        <f t="shared" si="144"/>
        <v>#DIV/0!</v>
      </c>
      <c r="AG369" t="e">
        <f t="shared" si="145"/>
        <v>#DIV/0!</v>
      </c>
      <c r="AH369" t="e">
        <f t="shared" si="146"/>
        <v>#DIV/0!</v>
      </c>
      <c r="AI369" s="8">
        <v>-1</v>
      </c>
      <c r="AJ369" s="8">
        <v>0.87</v>
      </c>
      <c r="AK369" s="8">
        <v>0.92</v>
      </c>
      <c r="AL369" s="8">
        <v>10.012383460998535</v>
      </c>
      <c r="AM369">
        <f t="shared" si="147"/>
        <v>0.87500619173049932</v>
      </c>
      <c r="AN369">
        <f t="shared" si="148"/>
        <v>7.2105548340713598E-3</v>
      </c>
      <c r="AO369" t="e">
        <f t="shared" si="149"/>
        <v>#DIV/0!</v>
      </c>
      <c r="AP369" t="e">
        <f t="shared" si="150"/>
        <v>#DIV/0!</v>
      </c>
      <c r="AQ369" t="e">
        <f t="shared" si="151"/>
        <v>#DIV/0!</v>
      </c>
      <c r="AR369" s="8">
        <v>1799.789306640625</v>
      </c>
      <c r="AS369" s="8">
        <v>0.5</v>
      </c>
      <c r="AT369" t="e">
        <f t="shared" si="152"/>
        <v>#DIV/0!</v>
      </c>
      <c r="AU369">
        <f t="shared" si="153"/>
        <v>4.6455749814445539</v>
      </c>
      <c r="AV369">
        <f t="shared" si="154"/>
        <v>1.1505730493608037</v>
      </c>
      <c r="AW369">
        <f t="shared" si="155"/>
        <v>24.362167358398438</v>
      </c>
      <c r="AX369" s="8">
        <v>2</v>
      </c>
      <c r="AY369">
        <f t="shared" si="156"/>
        <v>4.644859790802002</v>
      </c>
      <c r="AZ369" s="8">
        <v>1</v>
      </c>
      <c r="BA369">
        <f t="shared" si="157"/>
        <v>9.2897195816040039</v>
      </c>
      <c r="BB369" s="8">
        <v>24.521265029907227</v>
      </c>
      <c r="BC369" s="8">
        <v>24.362167358398438</v>
      </c>
      <c r="BD369" s="8">
        <v>25.013095855712891</v>
      </c>
      <c r="BE369" s="8">
        <v>151.15582275390625</v>
      </c>
      <c r="BF369" s="8">
        <v>144.86473083496094</v>
      </c>
      <c r="BG369" s="8">
        <v>16.284101486206055</v>
      </c>
      <c r="BH369" s="8">
        <v>18.882600784301758</v>
      </c>
      <c r="BI369" s="8">
        <v>53.310329437255859</v>
      </c>
      <c r="BJ369" s="8">
        <v>61.817207336425781</v>
      </c>
      <c r="BK369" s="8">
        <v>350.80667114257812</v>
      </c>
      <c r="BL369" s="8">
        <v>1800.8084716796875</v>
      </c>
      <c r="BM369" s="8">
        <v>0.16588304936885834</v>
      </c>
      <c r="BN369" s="8">
        <v>101.16091918945312</v>
      </c>
      <c r="BO369" s="8">
        <v>0.61150932312011719</v>
      </c>
      <c r="BP369" s="8">
        <v>0.1920480877161026</v>
      </c>
      <c r="BQ369" s="8">
        <v>0.75</v>
      </c>
      <c r="BR369" s="8">
        <v>-1.355140209197998</v>
      </c>
      <c r="BS369" s="8">
        <v>7.355140209197998</v>
      </c>
      <c r="BT369" s="8">
        <v>1</v>
      </c>
      <c r="BU369" s="8">
        <v>0</v>
      </c>
      <c r="BV369" s="8">
        <v>0.15999999642372131</v>
      </c>
      <c r="BW369" s="8">
        <v>111115</v>
      </c>
      <c r="BX369">
        <f t="shared" si="158"/>
        <v>1.7540333557128904</v>
      </c>
      <c r="BY369">
        <f t="shared" si="159"/>
        <v>4.6455749814445536E-3</v>
      </c>
      <c r="BZ369">
        <f t="shared" si="160"/>
        <v>297.51216735839841</v>
      </c>
      <c r="CA369">
        <f t="shared" si="161"/>
        <v>297.6712650299072</v>
      </c>
      <c r="CB369">
        <f t="shared" si="162"/>
        <v>288.12934902855704</v>
      </c>
      <c r="CC369">
        <f t="shared" si="140"/>
        <v>0.34013807556270542</v>
      </c>
      <c r="CD369">
        <f t="shared" si="163"/>
        <v>3.0607543013882581</v>
      </c>
      <c r="CE369">
        <f t="shared" si="164"/>
        <v>30.256291915024114</v>
      </c>
      <c r="CF369">
        <f t="shared" si="165"/>
        <v>11.373691130722356</v>
      </c>
      <c r="CG369">
        <f t="shared" si="166"/>
        <v>24.441716194152832</v>
      </c>
      <c r="CH369">
        <f t="shared" si="167"/>
        <v>3.0753706154250522</v>
      </c>
      <c r="CI369">
        <f t="shared" si="168"/>
        <v>0.39841382398141656</v>
      </c>
      <c r="CJ369">
        <f t="shared" si="169"/>
        <v>1.9101812520274544</v>
      </c>
      <c r="CK369">
        <f t="shared" si="170"/>
        <v>1.1651893633975978</v>
      </c>
      <c r="CL369">
        <f t="shared" si="171"/>
        <v>0.25055332459077384</v>
      </c>
      <c r="CM369">
        <f t="shared" si="172"/>
        <v>10.240278230763405</v>
      </c>
      <c r="CN369">
        <f t="shared" si="173"/>
        <v>0.69877333811197462</v>
      </c>
      <c r="CO369">
        <f t="shared" si="174"/>
        <v>63.114785436244958</v>
      </c>
      <c r="CP369">
        <f t="shared" si="175"/>
        <v>143.35893329578929</v>
      </c>
      <c r="CQ369">
        <f t="shared" si="176"/>
        <v>4.561858062212152E-2</v>
      </c>
      <c r="CR369">
        <f t="shared" si="177"/>
        <v>0</v>
      </c>
      <c r="CS369">
        <f t="shared" si="178"/>
        <v>1575.7185628404641</v>
      </c>
      <c r="CT369">
        <f t="shared" si="179"/>
        <v>0</v>
      </c>
      <c r="CU369" t="e">
        <f t="shared" si="180"/>
        <v>#DIV/0!</v>
      </c>
      <c r="CV369" t="e">
        <f t="shared" si="181"/>
        <v>#DIV/0!</v>
      </c>
    </row>
    <row r="370" spans="1:100" s="25" customFormat="1" hidden="1" x14ac:dyDescent="0.3">
      <c r="A370" s="4" t="str">
        <f>VLOOKUP(B370,ListCodeMtrx!A$1:B$91,2,TRUE)</f>
        <v>M73</v>
      </c>
      <c r="B370">
        <v>73</v>
      </c>
      <c r="C370" s="10">
        <v>30</v>
      </c>
      <c r="D370" s="10">
        <v>3</v>
      </c>
      <c r="E370" s="10">
        <v>3</v>
      </c>
      <c r="F370" s="1">
        <v>72</v>
      </c>
      <c r="G370" s="3">
        <v>41316</v>
      </c>
      <c r="H370" s="11">
        <v>2</v>
      </c>
      <c r="I370" s="11">
        <v>155.59035797695648</v>
      </c>
      <c r="J370" s="11">
        <v>1.4926819762856625</v>
      </c>
      <c r="K370" s="11">
        <v>152.54383296200876</v>
      </c>
      <c r="L370" s="11">
        <v>241.73468524012497</v>
      </c>
      <c r="M370" s="1">
        <v>45.7</v>
      </c>
      <c r="N370" s="8">
        <v>58</v>
      </c>
      <c r="O370" s="8" t="s">
        <v>552</v>
      </c>
      <c r="P370" s="12">
        <v>0.15763888888888888</v>
      </c>
      <c r="Q370" s="12">
        <f t="shared" si="182"/>
        <v>0.53996527777777781</v>
      </c>
      <c r="R370" s="8">
        <v>13306</v>
      </c>
      <c r="S370" s="8">
        <v>0</v>
      </c>
      <c r="T370" s="13" t="s">
        <v>192</v>
      </c>
      <c r="U370" s="14">
        <f t="shared" si="141"/>
        <v>31.353203264321696</v>
      </c>
      <c r="V370" s="14">
        <f t="shared" si="142"/>
        <v>0.40884043967069683</v>
      </c>
      <c r="W370" s="14">
        <f t="shared" si="143"/>
        <v>247.87278631882407</v>
      </c>
      <c r="X370" s="15">
        <v>24.359277725219727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t="e">
        <f t="shared" si="144"/>
        <v>#DIV/0!</v>
      </c>
      <c r="AG370" t="e">
        <f t="shared" si="145"/>
        <v>#DIV/0!</v>
      </c>
      <c r="AH370" t="e">
        <f t="shared" si="146"/>
        <v>#DIV/0!</v>
      </c>
      <c r="AI370" s="8">
        <v>-1</v>
      </c>
      <c r="AJ370" s="8">
        <v>0.87</v>
      </c>
      <c r="AK370" s="8">
        <v>0.92</v>
      </c>
      <c r="AL370" s="8">
        <v>10.012383460998535</v>
      </c>
      <c r="AM370">
        <f t="shared" si="147"/>
        <v>0.87500619173049932</v>
      </c>
      <c r="AN370">
        <f t="shared" si="148"/>
        <v>2.0532897266392649E-2</v>
      </c>
      <c r="AO370" t="e">
        <f t="shared" si="149"/>
        <v>#DIV/0!</v>
      </c>
      <c r="AP370" t="e">
        <f t="shared" si="150"/>
        <v>#DIV/0!</v>
      </c>
      <c r="AQ370" t="e">
        <f t="shared" si="151"/>
        <v>#DIV/0!</v>
      </c>
      <c r="AR370" s="8">
        <v>1799.789306640625</v>
      </c>
      <c r="AS370" s="8">
        <v>0.5</v>
      </c>
      <c r="AT370" t="e">
        <f t="shared" si="152"/>
        <v>#DIV/0!</v>
      </c>
      <c r="AU370">
        <f t="shared" si="153"/>
        <v>4.5949757760783791</v>
      </c>
      <c r="AV370">
        <f t="shared" si="154"/>
        <v>1.1578275764461945</v>
      </c>
      <c r="AW370">
        <f t="shared" si="155"/>
        <v>24.359277725219727</v>
      </c>
      <c r="AX370" s="8">
        <v>2</v>
      </c>
      <c r="AY370">
        <f t="shared" si="156"/>
        <v>4.644859790802002</v>
      </c>
      <c r="AZ370" s="8">
        <v>1</v>
      </c>
      <c r="BA370">
        <f t="shared" si="157"/>
        <v>9.2897195816040039</v>
      </c>
      <c r="BB370" s="8">
        <v>24.517194747924805</v>
      </c>
      <c r="BC370" s="8">
        <v>24.359277725219727</v>
      </c>
      <c r="BD370" s="8">
        <v>25.012582778930664</v>
      </c>
      <c r="BE370" s="8">
        <v>399.93997192382812</v>
      </c>
      <c r="BF370" s="8">
        <v>381.06561279296875</v>
      </c>
      <c r="BG370" s="8">
        <v>16.235836029052734</v>
      </c>
      <c r="BH370" s="8">
        <v>18.806392669677734</v>
      </c>
      <c r="BI370" s="8">
        <v>53.163166046142578</v>
      </c>
      <c r="BJ370" s="8">
        <v>61.580284118652344</v>
      </c>
      <c r="BK370" s="8">
        <v>350.7847900390625</v>
      </c>
      <c r="BL370" s="8">
        <v>1800.7603759765625</v>
      </c>
      <c r="BM370" s="8">
        <v>0.19926038384437561</v>
      </c>
      <c r="BN370" s="8">
        <v>101.15692901611328</v>
      </c>
      <c r="BO370" s="8">
        <v>1.3095684051513672</v>
      </c>
      <c r="BP370" s="8">
        <v>0.17875005304813385</v>
      </c>
      <c r="BQ370" s="8">
        <v>0.25</v>
      </c>
      <c r="BR370" s="8">
        <v>-1.355140209197998</v>
      </c>
      <c r="BS370" s="8">
        <v>7.355140209197998</v>
      </c>
      <c r="BT370" s="8">
        <v>1</v>
      </c>
      <c r="BU370" s="8">
        <v>0</v>
      </c>
      <c r="BV370" s="8">
        <v>0.15999999642372131</v>
      </c>
      <c r="BW370" s="8">
        <v>111115</v>
      </c>
      <c r="BX370">
        <f t="shared" si="158"/>
        <v>1.7539239501953123</v>
      </c>
      <c r="BY370">
        <f t="shared" si="159"/>
        <v>4.5949757760783789E-3</v>
      </c>
      <c r="BZ370">
        <f t="shared" si="160"/>
        <v>297.5092777252197</v>
      </c>
      <c r="CA370">
        <f t="shared" si="161"/>
        <v>297.66719474792478</v>
      </c>
      <c r="CB370">
        <f t="shared" si="162"/>
        <v>288.12165371622905</v>
      </c>
      <c r="CC370">
        <f t="shared" si="140"/>
        <v>0.34897626204205923</v>
      </c>
      <c r="CD370">
        <f t="shared" si="163"/>
        <v>3.0602245047819383</v>
      </c>
      <c r="CE370">
        <f t="shared" si="164"/>
        <v>30.252248012535802</v>
      </c>
      <c r="CF370">
        <f t="shared" si="165"/>
        <v>11.445855342858067</v>
      </c>
      <c r="CG370">
        <f t="shared" si="166"/>
        <v>24.438236236572266</v>
      </c>
      <c r="CH370">
        <f t="shared" si="167"/>
        <v>3.0747299336943601</v>
      </c>
      <c r="CI370">
        <f t="shared" si="168"/>
        <v>0.39160587033839717</v>
      </c>
      <c r="CJ370">
        <f t="shared" si="169"/>
        <v>1.9023969283357438</v>
      </c>
      <c r="CK370">
        <f t="shared" si="170"/>
        <v>1.1723330053586163</v>
      </c>
      <c r="CL370">
        <f t="shared" si="171"/>
        <v>0.24624585637853819</v>
      </c>
      <c r="CM370">
        <f t="shared" si="172"/>
        <v>25.074049850679501</v>
      </c>
      <c r="CN370">
        <f t="shared" si="173"/>
        <v>0.65047272175013138</v>
      </c>
      <c r="CO370">
        <f t="shared" si="174"/>
        <v>62.84889570912727</v>
      </c>
      <c r="CP370">
        <f t="shared" si="175"/>
        <v>376.50930471122081</v>
      </c>
      <c r="CQ370">
        <f t="shared" si="176"/>
        <v>5.2336401184501655E-2</v>
      </c>
      <c r="CR370">
        <f t="shared" si="177"/>
        <v>0</v>
      </c>
      <c r="CS370">
        <f t="shared" si="178"/>
        <v>1575.6764788024341</v>
      </c>
      <c r="CT370">
        <f t="shared" si="179"/>
        <v>0</v>
      </c>
      <c r="CU370" t="e">
        <f t="shared" si="180"/>
        <v>#DIV/0!</v>
      </c>
      <c r="CV370" t="e">
        <f t="shared" si="181"/>
        <v>#DIV/0!</v>
      </c>
    </row>
    <row r="371" spans="1:100" x14ac:dyDescent="0.3">
      <c r="A371" s="4" t="str">
        <f>VLOOKUP(B371,ListCodeMtrx!A$1:B$91,2,TRUE)</f>
        <v>M73</v>
      </c>
      <c r="B371">
        <v>73</v>
      </c>
      <c r="C371" s="10">
        <v>30</v>
      </c>
      <c r="D371" s="10">
        <v>3</v>
      </c>
      <c r="E371" s="10">
        <v>3</v>
      </c>
      <c r="F371" s="1">
        <v>72</v>
      </c>
      <c r="G371" s="3">
        <v>41316</v>
      </c>
      <c r="H371" s="11">
        <v>2</v>
      </c>
      <c r="I371" s="11">
        <v>155.59035797695648</v>
      </c>
      <c r="J371" s="11">
        <v>1.4926819762856625</v>
      </c>
      <c r="K371" s="11">
        <v>152.54383296200876</v>
      </c>
      <c r="L371" s="11">
        <v>241.73468524012497</v>
      </c>
      <c r="M371" s="1">
        <v>45.7</v>
      </c>
      <c r="N371" s="8">
        <v>59</v>
      </c>
      <c r="O371" s="8" t="s">
        <v>553</v>
      </c>
      <c r="P371" s="12">
        <v>0.15763888888888888</v>
      </c>
      <c r="Q371" s="12">
        <f t="shared" si="182"/>
        <v>0.54238425925925926</v>
      </c>
      <c r="R371" s="8">
        <v>13515</v>
      </c>
      <c r="S371" s="8">
        <v>0</v>
      </c>
      <c r="T371" s="13">
        <v>800</v>
      </c>
      <c r="U371" s="14">
        <f t="shared" si="141"/>
        <v>48.002950826766629</v>
      </c>
      <c r="V371" s="14">
        <f t="shared" si="142"/>
        <v>0.36063457686804834</v>
      </c>
      <c r="W371" s="14">
        <f t="shared" si="143"/>
        <v>538.76762673164058</v>
      </c>
      <c r="X371" s="15">
        <v>24.644657135009766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t="e">
        <f t="shared" si="144"/>
        <v>#DIV/0!</v>
      </c>
      <c r="AG371" t="e">
        <f t="shared" si="145"/>
        <v>#DIV/0!</v>
      </c>
      <c r="AH371" t="e">
        <f t="shared" si="146"/>
        <v>#DIV/0!</v>
      </c>
      <c r="AI371" s="8">
        <v>-1</v>
      </c>
      <c r="AJ371" s="8">
        <v>0.87</v>
      </c>
      <c r="AK371" s="8">
        <v>0.92</v>
      </c>
      <c r="AL371" s="8">
        <v>10.012383460998535</v>
      </c>
      <c r="AM371">
        <f t="shared" si="147"/>
        <v>0.87500619173049932</v>
      </c>
      <c r="AN371">
        <f t="shared" si="148"/>
        <v>3.1115794700924567E-2</v>
      </c>
      <c r="AO371" t="e">
        <f t="shared" si="149"/>
        <v>#DIV/0!</v>
      </c>
      <c r="AP371" t="e">
        <f t="shared" si="150"/>
        <v>#DIV/0!</v>
      </c>
      <c r="AQ371" t="e">
        <f t="shared" si="151"/>
        <v>#DIV/0!</v>
      </c>
      <c r="AR371" s="8">
        <v>1799.789306640625</v>
      </c>
      <c r="AS371" s="8">
        <v>0.5</v>
      </c>
      <c r="AT371" t="e">
        <f t="shared" si="152"/>
        <v>#DIV/0!</v>
      </c>
      <c r="AU371">
        <f t="shared" si="153"/>
        <v>4.2296891229195177</v>
      </c>
      <c r="AV371">
        <f t="shared" si="154"/>
        <v>1.2018357874896961</v>
      </c>
      <c r="AW371">
        <f t="shared" si="155"/>
        <v>24.644657135009766</v>
      </c>
      <c r="AX371" s="8">
        <v>2</v>
      </c>
      <c r="AY371">
        <f t="shared" si="156"/>
        <v>4.644859790802002</v>
      </c>
      <c r="AZ371" s="8">
        <v>1</v>
      </c>
      <c r="BA371">
        <f t="shared" si="157"/>
        <v>9.2897195816040039</v>
      </c>
      <c r="BB371" s="8">
        <v>24.591135025024414</v>
      </c>
      <c r="BC371" s="8">
        <v>24.644657135009766</v>
      </c>
      <c r="BD371" s="8">
        <v>25.023000717163086</v>
      </c>
      <c r="BE371" s="8">
        <v>800.7484130859375</v>
      </c>
      <c r="BF371" s="8">
        <v>771.52069091796875</v>
      </c>
      <c r="BG371" s="8">
        <v>16.527050018310547</v>
      </c>
      <c r="BH371" s="8">
        <v>18.892906188964844</v>
      </c>
      <c r="BI371" s="8">
        <v>53.87652587890625</v>
      </c>
      <c r="BJ371" s="8">
        <v>61.588981628417969</v>
      </c>
      <c r="BK371" s="8">
        <v>350.80560302734375</v>
      </c>
      <c r="BL371" s="8">
        <v>1799.82470703125</v>
      </c>
      <c r="BM371" s="8">
        <v>0.22050206363201141</v>
      </c>
      <c r="BN371" s="8">
        <v>101.15436553955078</v>
      </c>
      <c r="BO371" s="8">
        <v>2.2108745574951172</v>
      </c>
      <c r="BP371" s="8">
        <v>0.16679860651493073</v>
      </c>
      <c r="BQ371" s="8">
        <v>0.25</v>
      </c>
      <c r="BR371" s="8">
        <v>-1.355140209197998</v>
      </c>
      <c r="BS371" s="8">
        <v>7.355140209197998</v>
      </c>
      <c r="BT371" s="8">
        <v>1</v>
      </c>
      <c r="BU371" s="8">
        <v>0</v>
      </c>
      <c r="BV371" s="8">
        <v>0.15999999642372131</v>
      </c>
      <c r="BW371" s="8">
        <v>111115</v>
      </c>
      <c r="BX371">
        <f t="shared" si="158"/>
        <v>1.7540280151367187</v>
      </c>
      <c r="BY371">
        <f t="shared" si="159"/>
        <v>4.2296891229195175E-3</v>
      </c>
      <c r="BZ371">
        <f t="shared" si="160"/>
        <v>297.79465713500974</v>
      </c>
      <c r="CA371">
        <f t="shared" si="161"/>
        <v>297.74113502502439</v>
      </c>
      <c r="CB371">
        <f t="shared" si="162"/>
        <v>287.97194668832526</v>
      </c>
      <c r="CC371">
        <f t="shared" si="140"/>
        <v>0.40313186688443725</v>
      </c>
      <c r="CD371">
        <f t="shared" si="163"/>
        <v>3.1129357262326871</v>
      </c>
      <c r="CE371">
        <f t="shared" si="164"/>
        <v>30.774111523793277</v>
      </c>
      <c r="CF371">
        <f t="shared" si="165"/>
        <v>11.881205334828433</v>
      </c>
      <c r="CG371">
        <f t="shared" si="166"/>
        <v>24.61789608001709</v>
      </c>
      <c r="CH371">
        <f t="shared" si="167"/>
        <v>3.1079593138951829</v>
      </c>
      <c r="CI371">
        <f t="shared" si="168"/>
        <v>0.34715763126614846</v>
      </c>
      <c r="CJ371">
        <f t="shared" si="169"/>
        <v>1.911099938742991</v>
      </c>
      <c r="CK371">
        <f t="shared" si="170"/>
        <v>1.1968593751521919</v>
      </c>
      <c r="CL371">
        <f t="shared" si="171"/>
        <v>0.21814538565492553</v>
      </c>
      <c r="CM371">
        <f t="shared" si="172"/>
        <v>54.498697455288628</v>
      </c>
      <c r="CN371">
        <f t="shared" si="173"/>
        <v>0.69831908991397951</v>
      </c>
      <c r="CO371">
        <f t="shared" si="174"/>
        <v>61.888542179413399</v>
      </c>
      <c r="CP371">
        <f t="shared" si="175"/>
        <v>764.54480934836101</v>
      </c>
      <c r="CQ371">
        <f t="shared" si="176"/>
        <v>3.8857534714162305E-2</v>
      </c>
      <c r="CR371">
        <f t="shared" si="177"/>
        <v>0</v>
      </c>
      <c r="CS371">
        <f t="shared" si="178"/>
        <v>1574.8577626818758</v>
      </c>
      <c r="CT371">
        <f t="shared" si="179"/>
        <v>0</v>
      </c>
      <c r="CU371" t="e">
        <f t="shared" si="180"/>
        <v>#DIV/0!</v>
      </c>
      <c r="CV371" t="e">
        <f t="shared" si="181"/>
        <v>#DIV/0!</v>
      </c>
    </row>
    <row r="372" spans="1:100" s="25" customFormat="1" hidden="1" x14ac:dyDescent="0.3">
      <c r="A372" s="4" t="str">
        <f>VLOOKUP(B372,ListCodeMtrx!A$1:B$91,2,TRUE)</f>
        <v>M73</v>
      </c>
      <c r="B372">
        <v>73</v>
      </c>
      <c r="C372" s="10">
        <v>30</v>
      </c>
      <c r="D372" s="10">
        <v>3</v>
      </c>
      <c r="E372" s="10">
        <v>3</v>
      </c>
      <c r="F372" s="1">
        <v>72</v>
      </c>
      <c r="G372" s="3">
        <v>41316</v>
      </c>
      <c r="H372" s="11">
        <v>2</v>
      </c>
      <c r="I372" s="11">
        <v>155.59035797695648</v>
      </c>
      <c r="J372" s="11">
        <v>1.4926819762856625</v>
      </c>
      <c r="K372" s="11">
        <v>152.54383296200876</v>
      </c>
      <c r="L372" s="11">
        <v>241.73468524012497</v>
      </c>
      <c r="M372" s="1">
        <v>45.7</v>
      </c>
      <c r="N372" s="8">
        <v>60</v>
      </c>
      <c r="O372" s="8" t="s">
        <v>554</v>
      </c>
      <c r="P372" s="12">
        <v>0.15763888888888888</v>
      </c>
      <c r="Q372" s="12">
        <f t="shared" si="182"/>
        <v>0.54440972222222217</v>
      </c>
      <c r="R372" s="8">
        <v>13690</v>
      </c>
      <c r="S372" s="8">
        <v>0</v>
      </c>
      <c r="T372" s="13" t="s">
        <v>745</v>
      </c>
      <c r="U372">
        <f t="shared" si="141"/>
        <v>30.314828920110187</v>
      </c>
      <c r="V372">
        <f t="shared" si="142"/>
        <v>0.34507177562425301</v>
      </c>
      <c r="W372">
        <f t="shared" si="143"/>
        <v>230.25620928995241</v>
      </c>
      <c r="X372">
        <v>25.542516708374023</v>
      </c>
      <c r="Y372" s="8">
        <v>9</v>
      </c>
      <c r="Z372" s="8">
        <v>9</v>
      </c>
      <c r="AA372" s="8">
        <v>0</v>
      </c>
      <c r="AB372" s="8">
        <v>0</v>
      </c>
      <c r="AC372" s="8">
        <v>526.4365234375</v>
      </c>
      <c r="AD372" s="8">
        <v>960.2327880859375</v>
      </c>
      <c r="AE372" s="8">
        <v>735.918701171875</v>
      </c>
      <c r="AF372" t="e">
        <f t="shared" si="144"/>
        <v>#DIV/0!</v>
      </c>
      <c r="AG372">
        <f t="shared" si="145"/>
        <v>0.45176156243647686</v>
      </c>
      <c r="AH372">
        <f t="shared" si="146"/>
        <v>0.23360386116495241</v>
      </c>
      <c r="AI372" s="8">
        <v>-1</v>
      </c>
      <c r="AJ372" s="8">
        <v>0.87</v>
      </c>
      <c r="AK372" s="8">
        <v>0.92</v>
      </c>
      <c r="AL372" s="8">
        <v>9.9839849472045898</v>
      </c>
      <c r="AM372">
        <f t="shared" si="147"/>
        <v>0.87499199247360226</v>
      </c>
      <c r="AN372">
        <f t="shared" si="148"/>
        <v>1.9891178891626698E-2</v>
      </c>
      <c r="AO372">
        <f t="shared" si="149"/>
        <v>0.51709547820992396</v>
      </c>
      <c r="AP372">
        <f t="shared" si="150"/>
        <v>1.8240238762611976</v>
      </c>
      <c r="AQ372">
        <f t="shared" si="151"/>
        <v>-1</v>
      </c>
      <c r="AR372" s="8">
        <v>1799.789306640625</v>
      </c>
      <c r="AS372" s="8">
        <v>0.5</v>
      </c>
      <c r="AT372">
        <f t="shared" si="152"/>
        <v>183.93982411704005</v>
      </c>
      <c r="AU372">
        <f t="shared" si="153"/>
        <v>4.2578900324208186</v>
      </c>
      <c r="AV372">
        <f t="shared" si="154"/>
        <v>1.2605256655190478</v>
      </c>
      <c r="AW372">
        <f t="shared" si="155"/>
        <v>25.542516708374023</v>
      </c>
      <c r="AX372" s="8">
        <v>2</v>
      </c>
      <c r="AY372">
        <f t="shared" si="156"/>
        <v>4.644859790802002</v>
      </c>
      <c r="AZ372" s="8">
        <v>1</v>
      </c>
      <c r="BA372">
        <f t="shared" si="157"/>
        <v>9.2897195816040039</v>
      </c>
      <c r="BB372" s="8">
        <v>24.887544631958008</v>
      </c>
      <c r="BC372" s="8">
        <v>25.542516708374023</v>
      </c>
      <c r="BD372" s="8">
        <v>25.015022277832031</v>
      </c>
      <c r="BE372" s="8">
        <v>399.73065185546875</v>
      </c>
      <c r="BF372" s="8">
        <v>381.51925659179687</v>
      </c>
      <c r="BG372" s="8">
        <v>17.625011444091797</v>
      </c>
      <c r="BH372" s="8">
        <v>20.004241943359375</v>
      </c>
      <c r="BI372" s="8">
        <v>56.445869445800781</v>
      </c>
      <c r="BJ372" s="8">
        <v>64.065589904785156</v>
      </c>
      <c r="BK372" s="8">
        <v>350.76165771484375</v>
      </c>
      <c r="BL372" s="8">
        <v>1799.224853515625</v>
      </c>
      <c r="BM372" s="8">
        <v>0.1496976763010025</v>
      </c>
      <c r="BN372" s="8">
        <v>101.15162658691406</v>
      </c>
      <c r="BO372" s="8">
        <v>1.6040019989013672</v>
      </c>
      <c r="BP372" s="8">
        <v>0.19077970087528229</v>
      </c>
      <c r="BQ372" s="8">
        <v>0.5</v>
      </c>
      <c r="BR372" s="8">
        <v>-1.355140209197998</v>
      </c>
      <c r="BS372" s="8">
        <v>7.355140209197998</v>
      </c>
      <c r="BT372" s="8">
        <v>1</v>
      </c>
      <c r="BU372" s="8">
        <v>0</v>
      </c>
      <c r="BV372" s="8">
        <v>0.15999999642372131</v>
      </c>
      <c r="BW372" s="8">
        <v>111115</v>
      </c>
      <c r="BX372">
        <f t="shared" si="158"/>
        <v>1.7538082885742186</v>
      </c>
      <c r="BY372">
        <f t="shared" si="159"/>
        <v>4.2578900324208189E-3</v>
      </c>
      <c r="BZ372">
        <f t="shared" si="160"/>
        <v>298.692516708374</v>
      </c>
      <c r="CA372">
        <f t="shared" si="161"/>
        <v>298.03754463195799</v>
      </c>
      <c r="CB372">
        <f t="shared" si="162"/>
        <v>287.8759701279705</v>
      </c>
      <c r="CC372">
        <f t="shared" si="140"/>
        <v>0.37008646795264349</v>
      </c>
      <c r="CD372">
        <f t="shared" si="163"/>
        <v>3.2839872767280194</v>
      </c>
      <c r="CE372">
        <f t="shared" si="164"/>
        <v>32.465985842612909</v>
      </c>
      <c r="CF372">
        <f t="shared" si="165"/>
        <v>12.461743899253534</v>
      </c>
      <c r="CG372">
        <f t="shared" si="166"/>
        <v>25.215030670166016</v>
      </c>
      <c r="CH372">
        <f t="shared" si="167"/>
        <v>3.2206699010025304</v>
      </c>
      <c r="CI372">
        <f t="shared" si="168"/>
        <v>0.33271296826480334</v>
      </c>
      <c r="CJ372">
        <f t="shared" si="169"/>
        <v>2.0234616112089716</v>
      </c>
      <c r="CK372">
        <f t="shared" si="170"/>
        <v>1.1972082897935588</v>
      </c>
      <c r="CL372">
        <f t="shared" si="171"/>
        <v>0.20902173936868329</v>
      </c>
      <c r="CM372">
        <f t="shared" si="172"/>
        <v>23.290790101415599</v>
      </c>
      <c r="CN372">
        <f t="shared" si="173"/>
        <v>0.60352447566313272</v>
      </c>
      <c r="CO372">
        <f t="shared" si="174"/>
        <v>61.993628660672769</v>
      </c>
      <c r="CP372">
        <f t="shared" si="175"/>
        <v>377.11384707618669</v>
      </c>
      <c r="CQ372">
        <f t="shared" si="176"/>
        <v>4.9834453482835446E-2</v>
      </c>
      <c r="CR372">
        <f t="shared" si="177"/>
        <v>0</v>
      </c>
      <c r="CS372">
        <f t="shared" si="178"/>
        <v>1574.3073394856619</v>
      </c>
      <c r="CT372">
        <f t="shared" si="179"/>
        <v>433.7962646484375</v>
      </c>
      <c r="CU372">
        <f t="shared" si="180"/>
        <v>0.23360386116495241</v>
      </c>
      <c r="CV372" t="e">
        <f t="shared" si="181"/>
        <v>#DIV/0!</v>
      </c>
    </row>
    <row r="373" spans="1:100" s="25" customFormat="1" x14ac:dyDescent="0.3">
      <c r="A373" s="4" t="str">
        <f>VLOOKUP(B373,ListCodeMtrx!A$1:B$91,2,TRUE)</f>
        <v>M73</v>
      </c>
      <c r="B373" s="5">
        <v>73</v>
      </c>
      <c r="C373" s="10">
        <v>30</v>
      </c>
      <c r="D373" s="10">
        <v>3</v>
      </c>
      <c r="E373" s="10">
        <v>3</v>
      </c>
      <c r="F373" s="1">
        <v>72</v>
      </c>
      <c r="G373" s="17">
        <v>41316</v>
      </c>
      <c r="H373" s="11">
        <v>2</v>
      </c>
      <c r="I373" s="11">
        <v>155.59035797695648</v>
      </c>
      <c r="J373" s="11">
        <v>1.4926819762856625</v>
      </c>
      <c r="K373" s="11">
        <v>152.54383296200876</v>
      </c>
      <c r="L373" s="11">
        <v>241.73468524012497</v>
      </c>
      <c r="M373" s="1">
        <v>45.7</v>
      </c>
      <c r="N373" s="19">
        <v>61</v>
      </c>
      <c r="O373" s="19" t="s">
        <v>555</v>
      </c>
      <c r="P373" s="12">
        <v>0.15763888888888888</v>
      </c>
      <c r="Q373" s="12">
        <f t="shared" si="182"/>
        <v>0.54824074074074081</v>
      </c>
      <c r="R373" s="19">
        <v>14012.5</v>
      </c>
      <c r="S373" s="19">
        <v>0</v>
      </c>
      <c r="T373" s="21">
        <v>400</v>
      </c>
      <c r="U373" s="5">
        <f t="shared" si="141"/>
        <v>30.212334929286538</v>
      </c>
      <c r="V373" s="5">
        <f t="shared" si="142"/>
        <v>0.33768674386788522</v>
      </c>
      <c r="W373" s="5">
        <f t="shared" si="143"/>
        <v>227.5173817056899</v>
      </c>
      <c r="X373" s="5">
        <v>25.269458770751953</v>
      </c>
      <c r="Y373" s="19">
        <v>10</v>
      </c>
      <c r="Z373" s="19">
        <v>10</v>
      </c>
      <c r="AA373" s="19">
        <v>0</v>
      </c>
      <c r="AB373" s="19">
        <v>0</v>
      </c>
      <c r="AC373" s="19">
        <v>524.93359375</v>
      </c>
      <c r="AD373" s="19">
        <v>987.07763671875</v>
      </c>
      <c r="AE373" s="19">
        <v>739.302978515625</v>
      </c>
      <c r="AF373" s="5" t="e">
        <f t="shared" si="144"/>
        <v>#DIV/0!</v>
      </c>
      <c r="AG373" s="5">
        <f t="shared" si="145"/>
        <v>0.46819421874961353</v>
      </c>
      <c r="AH373" s="5">
        <f t="shared" si="146"/>
        <v>0.2510184092780981</v>
      </c>
      <c r="AI373" s="19">
        <v>-1</v>
      </c>
      <c r="AJ373" s="19">
        <v>0.87</v>
      </c>
      <c r="AK373" s="19">
        <v>0.92</v>
      </c>
      <c r="AL373" s="19">
        <v>10.012383460998535</v>
      </c>
      <c r="AM373" s="5">
        <f t="shared" si="147"/>
        <v>0.87500619173049932</v>
      </c>
      <c r="AN373" s="5">
        <f t="shared" si="148"/>
        <v>1.9839656252851352E-2</v>
      </c>
      <c r="AO373" s="5">
        <f t="shared" si="149"/>
        <v>0.5361416250471488</v>
      </c>
      <c r="AP373" s="5">
        <f t="shared" si="150"/>
        <v>1.8803857258730643</v>
      </c>
      <c r="AQ373" s="5">
        <f t="shared" si="151"/>
        <v>-1</v>
      </c>
      <c r="AR373" s="19">
        <v>1797.9639892578125</v>
      </c>
      <c r="AS373" s="19">
        <v>0.5</v>
      </c>
      <c r="AT373" s="5">
        <f t="shared" si="152"/>
        <v>197.45479871100838</v>
      </c>
      <c r="AU373" s="5">
        <f t="shared" si="153"/>
        <v>3.9098619221539797</v>
      </c>
      <c r="AV373" s="5">
        <f t="shared" si="154"/>
        <v>1.1820397401676335</v>
      </c>
      <c r="AW373" s="5">
        <f t="shared" si="155"/>
        <v>25.269458770751953</v>
      </c>
      <c r="AX373" s="19">
        <v>2</v>
      </c>
      <c r="AY373" s="5">
        <f t="shared" si="156"/>
        <v>4.644859790802002</v>
      </c>
      <c r="AZ373" s="19">
        <v>1</v>
      </c>
      <c r="BA373" s="5">
        <f t="shared" si="157"/>
        <v>9.2897195816040039</v>
      </c>
      <c r="BB373" s="19">
        <v>24.7081298828125</v>
      </c>
      <c r="BC373" s="19">
        <v>25.269458770751953</v>
      </c>
      <c r="BD373" s="19">
        <v>25.014724731445313</v>
      </c>
      <c r="BE373" s="19">
        <v>399.00869750976562</v>
      </c>
      <c r="BF373" s="19">
        <v>380.93389892578125</v>
      </c>
      <c r="BG373" s="19">
        <v>18.073856353759766</v>
      </c>
      <c r="BH373" s="19">
        <v>20.257911682128906</v>
      </c>
      <c r="BI373" s="19">
        <v>58.505573272705078</v>
      </c>
      <c r="BJ373" s="19">
        <v>65.575416564941406</v>
      </c>
      <c r="BK373" s="19">
        <v>350.7838134765625</v>
      </c>
      <c r="BL373" s="19">
        <v>1797.9639892578125</v>
      </c>
      <c r="BM373" s="19">
        <v>0.21341694891452789</v>
      </c>
      <c r="BN373" s="19">
        <v>101.14956665039062</v>
      </c>
      <c r="BO373" s="19">
        <v>1.6040019989013672</v>
      </c>
      <c r="BP373" s="19">
        <v>0.19077970087528229</v>
      </c>
      <c r="BQ373" s="19">
        <v>1</v>
      </c>
      <c r="BR373" s="19">
        <v>-1.355140209197998</v>
      </c>
      <c r="BS373" s="19">
        <v>7.355140209197998</v>
      </c>
      <c r="BT373" s="19">
        <v>1</v>
      </c>
      <c r="BU373" s="19">
        <v>0</v>
      </c>
      <c r="BV373" s="19">
        <v>0.15999999642372131</v>
      </c>
      <c r="BW373" s="19">
        <v>111115</v>
      </c>
      <c r="BX373" s="5">
        <f t="shared" si="158"/>
        <v>1.7539190673828124</v>
      </c>
      <c r="BY373" s="5">
        <f t="shared" si="159"/>
        <v>3.9098619221539796E-3</v>
      </c>
      <c r="BZ373" s="5">
        <f t="shared" si="160"/>
        <v>298.41945877075193</v>
      </c>
      <c r="CA373" s="5">
        <f t="shared" si="161"/>
        <v>297.85812988281248</v>
      </c>
      <c r="CB373" s="5">
        <f t="shared" si="162"/>
        <v>287.67423185122971</v>
      </c>
      <c r="CC373" s="5">
        <f t="shared" si="140"/>
        <v>0.435012563403948</v>
      </c>
      <c r="CD373" s="5">
        <f t="shared" si="163"/>
        <v>3.2311187280568583</v>
      </c>
      <c r="CE373" s="5">
        <f t="shared" si="164"/>
        <v>31.943970054016837</v>
      </c>
      <c r="CF373" s="5">
        <f t="shared" si="165"/>
        <v>11.686058371887931</v>
      </c>
      <c r="CG373" s="5">
        <f t="shared" si="166"/>
        <v>24.988794326782227</v>
      </c>
      <c r="CH373" s="5">
        <f t="shared" si="167"/>
        <v>3.177553956223834</v>
      </c>
      <c r="CI373" s="5">
        <f t="shared" si="168"/>
        <v>0.32584218956852096</v>
      </c>
      <c r="CJ373" s="5">
        <f t="shared" si="169"/>
        <v>2.0490789878892248</v>
      </c>
      <c r="CK373" s="5">
        <f t="shared" si="170"/>
        <v>1.1284749683346091</v>
      </c>
      <c r="CL373" s="5">
        <f t="shared" si="171"/>
        <v>0.2046834053145066</v>
      </c>
      <c r="CM373" s="5">
        <f t="shared" si="172"/>
        <v>23.013284564962046</v>
      </c>
      <c r="CN373" s="5">
        <f t="shared" si="173"/>
        <v>0.59726210333939833</v>
      </c>
      <c r="CO373" s="5">
        <f t="shared" si="174"/>
        <v>63.754130877911109</v>
      </c>
      <c r="CP373" s="5">
        <f t="shared" si="175"/>
        <v>376.5433840349653</v>
      </c>
      <c r="CQ373" s="5">
        <f t="shared" si="176"/>
        <v>5.1153764396778205E-2</v>
      </c>
      <c r="CR373" s="5">
        <f t="shared" si="177"/>
        <v>0</v>
      </c>
      <c r="CS373" s="5">
        <f t="shared" si="178"/>
        <v>1573.229623109055</v>
      </c>
      <c r="CT373" s="5">
        <f t="shared" si="179"/>
        <v>462.14404296875</v>
      </c>
      <c r="CU373" s="5">
        <f t="shared" si="180"/>
        <v>0.2510184092780981</v>
      </c>
      <c r="CV373" s="5" t="e">
        <f t="shared" si="181"/>
        <v>#DIV/0!</v>
      </c>
    </row>
    <row r="374" spans="1:100" s="25" customFormat="1" hidden="1" x14ac:dyDescent="0.3">
      <c r="A374" s="4" t="str">
        <f>VLOOKUP(B374,ListCodeMtrx!A$1:B$91,2,TRUE)</f>
        <v>M17</v>
      </c>
      <c r="B374">
        <v>17</v>
      </c>
      <c r="C374" s="10">
        <v>17</v>
      </c>
      <c r="D374" s="10">
        <v>1</v>
      </c>
      <c r="E374" s="10">
        <v>4</v>
      </c>
      <c r="F374" s="1">
        <v>74</v>
      </c>
      <c r="G374" s="3">
        <v>41318</v>
      </c>
      <c r="H374" s="11">
        <v>1</v>
      </c>
      <c r="I374" s="11">
        <v>198.52069108243558</v>
      </c>
      <c r="J374" s="11">
        <v>2.4104464671884229</v>
      </c>
      <c r="K374" s="11">
        <v>174.28643433662975</v>
      </c>
      <c r="L374" s="11">
        <v>264.74273109595583</v>
      </c>
      <c r="M374" s="1">
        <v>48.5</v>
      </c>
      <c r="N374" s="8">
        <v>1</v>
      </c>
      <c r="O374" s="8" t="s">
        <v>556</v>
      </c>
      <c r="P374" s="12">
        <v>0.16111111111111112</v>
      </c>
      <c r="Q374" s="12">
        <f t="shared" si="182"/>
        <v>0.39620370370370372</v>
      </c>
      <c r="R374" s="8">
        <v>1964.5</v>
      </c>
      <c r="S374" s="8">
        <v>0</v>
      </c>
      <c r="T374" s="13" t="s">
        <v>747</v>
      </c>
      <c r="U374">
        <f t="shared" si="141"/>
        <v>31.509279733008775</v>
      </c>
      <c r="V374">
        <f t="shared" si="142"/>
        <v>0.3724157171585013</v>
      </c>
      <c r="W374">
        <f t="shared" si="143"/>
        <v>234.78056510307769</v>
      </c>
      <c r="X374">
        <v>22.72926139831543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t="e">
        <f t="shared" si="144"/>
        <v>#DIV/0!</v>
      </c>
      <c r="AG374" t="e">
        <f t="shared" si="145"/>
        <v>#DIV/0!</v>
      </c>
      <c r="AH374" t="e">
        <f t="shared" si="146"/>
        <v>#DIV/0!</v>
      </c>
      <c r="AI374" s="8">
        <v>-1</v>
      </c>
      <c r="AJ374" s="8">
        <v>0.85</v>
      </c>
      <c r="AK374" s="8">
        <v>0.85</v>
      </c>
      <c r="AL374" s="8">
        <v>9.855595588684082</v>
      </c>
      <c r="AM374">
        <f t="shared" si="147"/>
        <v>0.84999999999999987</v>
      </c>
      <c r="AN374">
        <f t="shared" si="148"/>
        <v>2.1224318431762097E-2</v>
      </c>
      <c r="AO374" t="e">
        <f t="shared" si="149"/>
        <v>#DIV/0!</v>
      </c>
      <c r="AP374" t="e">
        <f t="shared" si="150"/>
        <v>#DIV/0!</v>
      </c>
      <c r="AQ374" t="e">
        <f t="shared" si="151"/>
        <v>#DIV/0!</v>
      </c>
      <c r="AR374" s="8">
        <v>0</v>
      </c>
      <c r="AS374" s="8">
        <v>0.5</v>
      </c>
      <c r="AT374" t="e">
        <f t="shared" si="152"/>
        <v>#DIV/0!</v>
      </c>
      <c r="AU374">
        <f t="shared" si="153"/>
        <v>4.5339399529810738</v>
      </c>
      <c r="AV374">
        <f t="shared" si="154"/>
        <v>1.2560751502629204</v>
      </c>
      <c r="AW374">
        <f t="shared" si="155"/>
        <v>22.72926139831543</v>
      </c>
      <c r="AX374" s="8">
        <v>2</v>
      </c>
      <c r="AY374">
        <f t="shared" si="156"/>
        <v>4.644859790802002</v>
      </c>
      <c r="AZ374" s="8">
        <v>1</v>
      </c>
      <c r="BA374">
        <f t="shared" si="157"/>
        <v>9.2897195816040039</v>
      </c>
      <c r="BB374" s="8">
        <v>24.081632614135742</v>
      </c>
      <c r="BC374" s="8">
        <v>22.72926139831543</v>
      </c>
      <c r="BD374" s="8">
        <v>25.143892288208008</v>
      </c>
      <c r="BE374" s="8">
        <v>399.9747314453125</v>
      </c>
      <c r="BF374" s="8">
        <v>381.00320434570312</v>
      </c>
      <c r="BG374" s="8">
        <v>12.427423477172852</v>
      </c>
      <c r="BH374" s="8">
        <v>14.976637840270996</v>
      </c>
      <c r="BI374" s="8">
        <v>41.845691680908203</v>
      </c>
      <c r="BJ374" s="8">
        <v>50.429420471191406</v>
      </c>
      <c r="BK374" s="8">
        <v>350.38534545898437</v>
      </c>
      <c r="BL374" s="8">
        <v>1801.99951171875</v>
      </c>
      <c r="BM374" s="8">
        <v>1635.15380859375</v>
      </c>
      <c r="BN374" s="8">
        <v>101.34253692626953</v>
      </c>
      <c r="BO374" s="8">
        <v>-8.3447027206420898</v>
      </c>
      <c r="BP374" s="8">
        <v>-0.91906040906906128</v>
      </c>
      <c r="BQ374" s="8">
        <v>0.25</v>
      </c>
      <c r="BR374" s="8">
        <v>-1.355140209197998</v>
      </c>
      <c r="BS374" s="8">
        <v>7.355140209197998</v>
      </c>
      <c r="BT374" s="8">
        <v>1</v>
      </c>
      <c r="BU374" s="8">
        <v>0</v>
      </c>
      <c r="BV374" s="8">
        <v>0.15999999642372131</v>
      </c>
      <c r="BW374" s="8">
        <v>111115</v>
      </c>
      <c r="BX374">
        <f t="shared" si="158"/>
        <v>1.7519267272949217</v>
      </c>
      <c r="BY374">
        <f t="shared" si="159"/>
        <v>4.5339399529810741E-3</v>
      </c>
      <c r="BZ374">
        <f t="shared" si="160"/>
        <v>295.87926139831541</v>
      </c>
      <c r="CA374">
        <f t="shared" si="161"/>
        <v>297.23163261413572</v>
      </c>
      <c r="CB374">
        <f t="shared" si="162"/>
        <v>288.31991543054755</v>
      </c>
      <c r="CC374">
        <f t="shared" ref="CC374:CC416" si="183">((CB374+0.00000010773*(CA374^4-BZ374^4))-BY374*44100)/(AY374*56+0.00000043092*BZ374^3)</f>
        <v>0.38179861675651922</v>
      </c>
      <c r="CD374">
        <f t="shared" si="163"/>
        <v>2.7738456236219493</v>
      </c>
      <c r="CE374">
        <f t="shared" si="164"/>
        <v>27.370990580589329</v>
      </c>
      <c r="CF374">
        <f t="shared" si="165"/>
        <v>12.394352740318332</v>
      </c>
      <c r="CG374">
        <f t="shared" si="166"/>
        <v>23.405447006225586</v>
      </c>
      <c r="CH374">
        <f t="shared" si="167"/>
        <v>2.8896651351990994</v>
      </c>
      <c r="CI374">
        <f t="shared" si="168"/>
        <v>0.35806138842079011</v>
      </c>
      <c r="CJ374">
        <f t="shared" si="169"/>
        <v>1.5177704733590289</v>
      </c>
      <c r="CK374">
        <f t="shared" si="170"/>
        <v>1.3718946618400705</v>
      </c>
      <c r="CL374">
        <f t="shared" si="171"/>
        <v>0.22503521493521983</v>
      </c>
      <c r="CM374">
        <f t="shared" si="172"/>
        <v>23.793258088529079</v>
      </c>
      <c r="CN374">
        <f t="shared" si="173"/>
        <v>0.61621677304857947</v>
      </c>
      <c r="CO374">
        <f t="shared" si="174"/>
        <v>55.520771314312654</v>
      </c>
      <c r="CP374">
        <f t="shared" si="175"/>
        <v>376.42421492994112</v>
      </c>
      <c r="CQ374">
        <f t="shared" si="176"/>
        <v>4.6474680558493901E-2</v>
      </c>
      <c r="CR374">
        <f t="shared" si="177"/>
        <v>0</v>
      </c>
      <c r="CS374">
        <f t="shared" si="178"/>
        <v>1531.6995849609373</v>
      </c>
      <c r="CT374">
        <f t="shared" si="179"/>
        <v>0</v>
      </c>
      <c r="CU374" t="e">
        <f t="shared" si="180"/>
        <v>#DIV/0!</v>
      </c>
      <c r="CV374" t="e">
        <f t="shared" si="181"/>
        <v>#DIV/0!</v>
      </c>
    </row>
    <row r="375" spans="1:100" s="25" customFormat="1" x14ac:dyDescent="0.3">
      <c r="A375" s="4" t="str">
        <f>VLOOKUP(B375,ListCodeMtrx!A$1:B$91,2,TRUE)</f>
        <v>M17</v>
      </c>
      <c r="B375">
        <v>17</v>
      </c>
      <c r="C375" s="10">
        <v>17</v>
      </c>
      <c r="D375" s="10">
        <v>1</v>
      </c>
      <c r="E375" s="10">
        <v>4</v>
      </c>
      <c r="F375" s="1">
        <v>74</v>
      </c>
      <c r="G375" s="3">
        <v>41318</v>
      </c>
      <c r="H375" s="11">
        <v>1</v>
      </c>
      <c r="I375" s="11">
        <v>198.52069108243558</v>
      </c>
      <c r="J375" s="11">
        <v>2.4104464671884229</v>
      </c>
      <c r="K375" s="11">
        <v>174.28643433662975</v>
      </c>
      <c r="L375" s="11">
        <v>264.74273109595583</v>
      </c>
      <c r="M375" s="1">
        <v>48.5</v>
      </c>
      <c r="N375" s="8">
        <v>2</v>
      </c>
      <c r="O375" s="8" t="s">
        <v>557</v>
      </c>
      <c r="P375" s="12">
        <v>0.16111111111111112</v>
      </c>
      <c r="Q375" s="12">
        <f t="shared" si="182"/>
        <v>0.39862268518518518</v>
      </c>
      <c r="R375" s="8">
        <v>2173.5</v>
      </c>
      <c r="S375" s="8">
        <v>0</v>
      </c>
      <c r="T375" s="13">
        <v>50</v>
      </c>
      <c r="U375" s="14">
        <f t="shared" si="141"/>
        <v>-0.76369309706861843</v>
      </c>
      <c r="V375" s="14">
        <f t="shared" si="142"/>
        <v>0.2755977175042722</v>
      </c>
      <c r="W375" s="14">
        <f t="shared" si="143"/>
        <v>49.718177777373732</v>
      </c>
      <c r="X375" s="15">
        <v>23.650369644165039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t="e">
        <f t="shared" si="144"/>
        <v>#DIV/0!</v>
      </c>
      <c r="AG375" t="e">
        <f t="shared" si="145"/>
        <v>#DIV/0!</v>
      </c>
      <c r="AH375" t="e">
        <f t="shared" si="146"/>
        <v>#DIV/0!</v>
      </c>
      <c r="AI375" s="8">
        <v>-1</v>
      </c>
      <c r="AJ375" s="8">
        <v>0.85</v>
      </c>
      <c r="AK375" s="8">
        <v>0.85</v>
      </c>
      <c r="AL375" s="8">
        <v>9.855595588684082</v>
      </c>
      <c r="AM375">
        <f t="shared" si="147"/>
        <v>0.84999999999999987</v>
      </c>
      <c r="AN375">
        <f t="shared" si="148"/>
        <v>1.5441581230810357E-4</v>
      </c>
      <c r="AO375" t="e">
        <f t="shared" si="149"/>
        <v>#DIV/0!</v>
      </c>
      <c r="AP375" t="e">
        <f t="shared" si="150"/>
        <v>#DIV/0!</v>
      </c>
      <c r="AQ375" t="e">
        <f t="shared" si="151"/>
        <v>#DIV/0!</v>
      </c>
      <c r="AR375" s="8">
        <v>0</v>
      </c>
      <c r="AS375" s="8">
        <v>0.5</v>
      </c>
      <c r="AT375" t="e">
        <f t="shared" si="152"/>
        <v>#DIV/0!</v>
      </c>
      <c r="AU375">
        <f t="shared" si="153"/>
        <v>3.7985096917660104</v>
      </c>
      <c r="AV375">
        <f t="shared" si="154"/>
        <v>1.4066142312551702</v>
      </c>
      <c r="AW375">
        <f t="shared" si="155"/>
        <v>23.650369644165039</v>
      </c>
      <c r="AX375" s="8">
        <v>2</v>
      </c>
      <c r="AY375">
        <f t="shared" si="156"/>
        <v>4.644859790802002</v>
      </c>
      <c r="AZ375" s="8">
        <v>1</v>
      </c>
      <c r="BA375">
        <f t="shared" si="157"/>
        <v>9.2897195816040039</v>
      </c>
      <c r="BB375" s="8">
        <v>24.208232879638672</v>
      </c>
      <c r="BC375" s="8">
        <v>23.650369644165039</v>
      </c>
      <c r="BD375" s="8">
        <v>25.143630981445312</v>
      </c>
      <c r="BE375" s="8">
        <v>45.921375274658203</v>
      </c>
      <c r="BF375" s="8">
        <v>46.257011413574219</v>
      </c>
      <c r="BG375" s="8">
        <v>12.922233581542969</v>
      </c>
      <c r="BH375" s="8">
        <v>15.057864189147949</v>
      </c>
      <c r="BI375" s="8">
        <v>43.183422088623047</v>
      </c>
      <c r="BJ375" s="8">
        <v>50.32025146484375</v>
      </c>
      <c r="BK375" s="8">
        <v>350.3707275390625</v>
      </c>
      <c r="BL375" s="8">
        <v>1800.3863525390625</v>
      </c>
      <c r="BM375" s="8">
        <v>1654.90234375</v>
      </c>
      <c r="BN375" s="8">
        <v>101.34461975097656</v>
      </c>
      <c r="BO375" s="8">
        <v>-0.74342250823974609</v>
      </c>
      <c r="BP375" s="8">
        <v>-0.99034184217453003</v>
      </c>
      <c r="BQ375" s="8">
        <v>0.25</v>
      </c>
      <c r="BR375" s="8">
        <v>-1.355140209197998</v>
      </c>
      <c r="BS375" s="8">
        <v>7.355140209197998</v>
      </c>
      <c r="BT375" s="8">
        <v>1</v>
      </c>
      <c r="BU375" s="8">
        <v>0</v>
      </c>
      <c r="BV375" s="8">
        <v>0.15999999642372131</v>
      </c>
      <c r="BW375" s="8">
        <v>111135</v>
      </c>
      <c r="BX375">
        <f t="shared" si="158"/>
        <v>1.7518536376953124</v>
      </c>
      <c r="BY375">
        <f t="shared" si="159"/>
        <v>3.7985096917660102E-3</v>
      </c>
      <c r="BZ375">
        <f t="shared" si="160"/>
        <v>296.80036964416502</v>
      </c>
      <c r="CA375">
        <f t="shared" si="161"/>
        <v>297.35823287963865</v>
      </c>
      <c r="CB375">
        <f t="shared" si="162"/>
        <v>288.06180996756666</v>
      </c>
      <c r="CC375">
        <f t="shared" si="183"/>
        <v>0.46742971224966756</v>
      </c>
      <c r="CD375">
        <f t="shared" si="163"/>
        <v>2.9326477517662162</v>
      </c>
      <c r="CE375">
        <f t="shared" si="164"/>
        <v>28.93737979354308</v>
      </c>
      <c r="CF375">
        <f t="shared" si="165"/>
        <v>13.879515604395131</v>
      </c>
      <c r="CG375">
        <f t="shared" si="166"/>
        <v>23.929301261901855</v>
      </c>
      <c r="CH375">
        <f t="shared" si="167"/>
        <v>2.9822788044252513</v>
      </c>
      <c r="CI375">
        <f t="shared" si="168"/>
        <v>0.26765714433576421</v>
      </c>
      <c r="CJ375">
        <f t="shared" si="169"/>
        <v>1.526033520511046</v>
      </c>
      <c r="CK375">
        <f t="shared" si="170"/>
        <v>1.4562452839142053</v>
      </c>
      <c r="CL375">
        <f t="shared" si="171"/>
        <v>0.16798145272477624</v>
      </c>
      <c r="CM375">
        <f t="shared" si="172"/>
        <v>5.0386698215593944</v>
      </c>
      <c r="CN375">
        <f t="shared" si="173"/>
        <v>1.0748246862049506</v>
      </c>
      <c r="CO375">
        <f t="shared" si="174"/>
        <v>52.370237265307004</v>
      </c>
      <c r="CP375">
        <f t="shared" si="175"/>
        <v>46.36799277011422</v>
      </c>
      <c r="CQ375">
        <f t="shared" si="176"/>
        <v>-8.6255165043803046E-3</v>
      </c>
      <c r="CR375">
        <f t="shared" si="177"/>
        <v>0</v>
      </c>
      <c r="CS375">
        <f t="shared" si="178"/>
        <v>1530.3283996582029</v>
      </c>
      <c r="CT375">
        <f t="shared" si="179"/>
        <v>0</v>
      </c>
      <c r="CU375" t="e">
        <f t="shared" si="180"/>
        <v>#DIV/0!</v>
      </c>
      <c r="CV375" t="e">
        <f t="shared" si="181"/>
        <v>#DIV/0!</v>
      </c>
    </row>
    <row r="376" spans="1:100" x14ac:dyDescent="0.3">
      <c r="A376" s="4" t="str">
        <f>VLOOKUP(B376,ListCodeMtrx!A$1:B$91,2,TRUE)</f>
        <v>M17</v>
      </c>
      <c r="B376">
        <v>17</v>
      </c>
      <c r="C376" s="10">
        <v>17</v>
      </c>
      <c r="D376" s="10">
        <v>1</v>
      </c>
      <c r="E376" s="10">
        <v>4</v>
      </c>
      <c r="F376" s="1">
        <v>74</v>
      </c>
      <c r="G376" s="3">
        <v>41318</v>
      </c>
      <c r="H376" s="11">
        <v>1</v>
      </c>
      <c r="I376" s="11">
        <v>198.52069108243558</v>
      </c>
      <c r="J376" s="11">
        <v>2.4104464671884229</v>
      </c>
      <c r="K376" s="11">
        <v>174.28643433662975</v>
      </c>
      <c r="L376" s="11">
        <v>264.74273109595583</v>
      </c>
      <c r="M376" s="1">
        <v>48.5</v>
      </c>
      <c r="N376" s="8">
        <v>3</v>
      </c>
      <c r="O376" s="8" t="s">
        <v>558</v>
      </c>
      <c r="P376" s="12">
        <v>0.16111111111111112</v>
      </c>
      <c r="Q376" s="12">
        <f t="shared" si="182"/>
        <v>0.40060185185185193</v>
      </c>
      <c r="R376" s="8">
        <v>2344.5</v>
      </c>
      <c r="S376" s="8">
        <v>0</v>
      </c>
      <c r="T376" s="13">
        <v>150</v>
      </c>
      <c r="U376" s="14">
        <f t="shared" si="141"/>
        <v>10.877679398372447</v>
      </c>
      <c r="V376" s="14">
        <f t="shared" si="142"/>
        <v>0.29978107327396936</v>
      </c>
      <c r="W376" s="14">
        <f t="shared" si="143"/>
        <v>83.49998114061178</v>
      </c>
      <c r="X376" s="15">
        <v>23.764133453369141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t="e">
        <f t="shared" si="144"/>
        <v>#DIV/0!</v>
      </c>
      <c r="AG376" t="e">
        <f t="shared" si="145"/>
        <v>#DIV/0!</v>
      </c>
      <c r="AH376" t="e">
        <f t="shared" si="146"/>
        <v>#DIV/0!</v>
      </c>
      <c r="AI376" s="8">
        <v>-1</v>
      </c>
      <c r="AJ376" s="8">
        <v>0.85</v>
      </c>
      <c r="AK376" s="8">
        <v>0.85</v>
      </c>
      <c r="AL376" s="8">
        <v>9.855595588684082</v>
      </c>
      <c r="AM376">
        <f t="shared" si="147"/>
        <v>0.84999999999999987</v>
      </c>
      <c r="AN376">
        <f t="shared" si="148"/>
        <v>7.7655800817154974E-3</v>
      </c>
      <c r="AO376" t="e">
        <f t="shared" si="149"/>
        <v>#DIV/0!</v>
      </c>
      <c r="AP376" t="e">
        <f t="shared" si="150"/>
        <v>#DIV/0!</v>
      </c>
      <c r="AQ376" t="e">
        <f t="shared" si="151"/>
        <v>#DIV/0!</v>
      </c>
      <c r="AR376" s="8">
        <v>0</v>
      </c>
      <c r="AS376" s="8">
        <v>0.5</v>
      </c>
      <c r="AT376" t="e">
        <f t="shared" si="152"/>
        <v>#DIV/0!</v>
      </c>
      <c r="AU376">
        <f t="shared" si="153"/>
        <v>4.0979615888928604</v>
      </c>
      <c r="AV376">
        <f t="shared" si="154"/>
        <v>1.3982101241705649</v>
      </c>
      <c r="AW376">
        <f t="shared" si="155"/>
        <v>23.764133453369141</v>
      </c>
      <c r="AX376" s="8">
        <v>2</v>
      </c>
      <c r="AY376">
        <f t="shared" si="156"/>
        <v>4.644859790802002</v>
      </c>
      <c r="AZ376" s="8">
        <v>1</v>
      </c>
      <c r="BA376">
        <f t="shared" si="157"/>
        <v>9.2897195816040039</v>
      </c>
      <c r="BB376" s="8">
        <v>24.297267913818359</v>
      </c>
      <c r="BC376" s="8">
        <v>23.764133453369141</v>
      </c>
      <c r="BD376" s="8">
        <v>25.142971038818359</v>
      </c>
      <c r="BE376" s="8">
        <v>152.28703308105469</v>
      </c>
      <c r="BF376" s="8">
        <v>145.73699951171875</v>
      </c>
      <c r="BG376" s="8">
        <v>13.037009239196777</v>
      </c>
      <c r="BH376" s="8">
        <v>15.340298652648926</v>
      </c>
      <c r="BI376" s="8">
        <v>43.333225250244141</v>
      </c>
      <c r="BJ376" s="8">
        <v>50.989044189453125</v>
      </c>
      <c r="BK376" s="8">
        <v>350.376953125</v>
      </c>
      <c r="BL376" s="8">
        <v>1799.44580078125</v>
      </c>
      <c r="BM376" s="8">
        <v>1670.4217529296875</v>
      </c>
      <c r="BN376" s="8">
        <v>101.34040069580078</v>
      </c>
      <c r="BO376" s="8">
        <v>-2.2250967025756836</v>
      </c>
      <c r="BP376" s="8">
        <v>-0.9790312647819519</v>
      </c>
      <c r="BQ376" s="8">
        <v>0.25</v>
      </c>
      <c r="BR376" s="8">
        <v>-1.355140209197998</v>
      </c>
      <c r="BS376" s="8">
        <v>7.355140209197998</v>
      </c>
      <c r="BT376" s="8">
        <v>1</v>
      </c>
      <c r="BU376" s="8">
        <v>0</v>
      </c>
      <c r="BV376" s="8">
        <v>0.15999999642372131</v>
      </c>
      <c r="BW376" s="8">
        <v>111115</v>
      </c>
      <c r="BX376">
        <f t="shared" si="158"/>
        <v>1.7518847656249998</v>
      </c>
      <c r="BY376">
        <f t="shared" si="159"/>
        <v>4.0979615888928605E-3</v>
      </c>
      <c r="BZ376">
        <f t="shared" si="160"/>
        <v>296.91413345336912</v>
      </c>
      <c r="CA376">
        <f t="shared" si="161"/>
        <v>297.44726791381834</v>
      </c>
      <c r="CB376">
        <f t="shared" si="162"/>
        <v>287.91132168968034</v>
      </c>
      <c r="CC376">
        <f t="shared" si="183"/>
        <v>0.41718645615232847</v>
      </c>
      <c r="CD376">
        <f t="shared" si="163"/>
        <v>2.9528021364232599</v>
      </c>
      <c r="CE376">
        <f t="shared" si="164"/>
        <v>29.13746261263416</v>
      </c>
      <c r="CF376">
        <f t="shared" si="165"/>
        <v>13.797163959985234</v>
      </c>
      <c r="CG376">
        <f t="shared" si="166"/>
        <v>24.03070068359375</v>
      </c>
      <c r="CH376">
        <f t="shared" si="167"/>
        <v>3.0005022322013359</v>
      </c>
      <c r="CI376">
        <f t="shared" si="168"/>
        <v>0.29040950168462087</v>
      </c>
      <c r="CJ376">
        <f t="shared" si="169"/>
        <v>1.5545920122526951</v>
      </c>
      <c r="CK376">
        <f t="shared" si="170"/>
        <v>1.4459102199486409</v>
      </c>
      <c r="CL376">
        <f t="shared" si="171"/>
        <v>0.18232527627599024</v>
      </c>
      <c r="CM376">
        <f t="shared" si="172"/>
        <v>8.4619215468814062</v>
      </c>
      <c r="CN376">
        <f t="shared" si="173"/>
        <v>0.57294977541991676</v>
      </c>
      <c r="CO376">
        <f t="shared" si="174"/>
        <v>53.084975879152232</v>
      </c>
      <c r="CP376">
        <f t="shared" si="175"/>
        <v>144.15623412275238</v>
      </c>
      <c r="CQ376">
        <f t="shared" si="176"/>
        <v>4.0056633831877693E-2</v>
      </c>
      <c r="CR376">
        <f t="shared" si="177"/>
        <v>0</v>
      </c>
      <c r="CS376">
        <f t="shared" si="178"/>
        <v>1529.5289306640623</v>
      </c>
      <c r="CT376">
        <f t="shared" si="179"/>
        <v>0</v>
      </c>
      <c r="CU376" t="e">
        <f t="shared" si="180"/>
        <v>#DIV/0!</v>
      </c>
      <c r="CV376" t="e">
        <f t="shared" si="181"/>
        <v>#DIV/0!</v>
      </c>
    </row>
    <row r="377" spans="1:100" hidden="1" x14ac:dyDescent="0.3">
      <c r="A377" s="4" t="str">
        <f>VLOOKUP(B377,ListCodeMtrx!A$1:B$91,2,TRUE)</f>
        <v>M17</v>
      </c>
      <c r="B377">
        <v>17</v>
      </c>
      <c r="C377" s="10">
        <v>17</v>
      </c>
      <c r="D377" s="10">
        <v>1</v>
      </c>
      <c r="E377" s="10">
        <v>4</v>
      </c>
      <c r="F377" s="1">
        <v>74</v>
      </c>
      <c r="G377" s="3">
        <v>41318</v>
      </c>
      <c r="H377" s="11">
        <v>1</v>
      </c>
      <c r="I377" s="11">
        <v>198.52069108243558</v>
      </c>
      <c r="J377" s="11">
        <v>2.4104464671884229</v>
      </c>
      <c r="K377" s="11">
        <v>174.28643433662975</v>
      </c>
      <c r="L377" s="11">
        <v>264.74273109595583</v>
      </c>
      <c r="M377" s="1">
        <v>48.5</v>
      </c>
      <c r="N377" s="8">
        <v>4</v>
      </c>
      <c r="O377" s="8" t="s">
        <v>559</v>
      </c>
      <c r="P377" s="12">
        <v>0.16111111111111112</v>
      </c>
      <c r="Q377" s="12">
        <f t="shared" si="182"/>
        <v>0.40302083333333338</v>
      </c>
      <c r="R377" s="8">
        <v>2553.5</v>
      </c>
      <c r="S377" s="8">
        <v>0</v>
      </c>
      <c r="T377" s="13" t="s">
        <v>192</v>
      </c>
      <c r="U377" s="14">
        <f t="shared" si="141"/>
        <v>31.751021400398518</v>
      </c>
      <c r="V377" s="14">
        <f t="shared" si="142"/>
        <v>0.32655840048451912</v>
      </c>
      <c r="W377" s="14">
        <f t="shared" si="143"/>
        <v>213.4455523911991</v>
      </c>
      <c r="X377" s="15">
        <v>23.678869247436523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t="e">
        <f t="shared" si="144"/>
        <v>#DIV/0!</v>
      </c>
      <c r="AG377" t="e">
        <f t="shared" si="145"/>
        <v>#DIV/0!</v>
      </c>
      <c r="AH377" t="e">
        <f t="shared" si="146"/>
        <v>#DIV/0!</v>
      </c>
      <c r="AI377" s="8">
        <v>-1</v>
      </c>
      <c r="AJ377" s="8">
        <v>0.85</v>
      </c>
      <c r="AK377" s="8">
        <v>0.85</v>
      </c>
      <c r="AL377" s="8">
        <v>9.855595588684082</v>
      </c>
      <c r="AM377">
        <f t="shared" si="147"/>
        <v>0.84999999999999987</v>
      </c>
      <c r="AN377">
        <f t="shared" si="148"/>
        <v>2.1422637133837245E-2</v>
      </c>
      <c r="AO377" t="e">
        <f t="shared" si="149"/>
        <v>#DIV/0!</v>
      </c>
      <c r="AP377" t="e">
        <f t="shared" si="150"/>
        <v>#DIV/0!</v>
      </c>
      <c r="AQ377" t="e">
        <f t="shared" si="151"/>
        <v>#DIV/0!</v>
      </c>
      <c r="AR377" s="8">
        <v>0</v>
      </c>
      <c r="AS377" s="8">
        <v>0.5</v>
      </c>
      <c r="AT377" t="e">
        <f t="shared" si="152"/>
        <v>#DIV/0!</v>
      </c>
      <c r="AU377">
        <f t="shared" si="153"/>
        <v>4.3542109128466846</v>
      </c>
      <c r="AV377">
        <f t="shared" si="154"/>
        <v>1.3675505105338117</v>
      </c>
      <c r="AW377">
        <f t="shared" si="155"/>
        <v>23.678869247436523</v>
      </c>
      <c r="AX377" s="8">
        <v>2</v>
      </c>
      <c r="AY377">
        <f t="shared" si="156"/>
        <v>4.644859790802002</v>
      </c>
      <c r="AZ377" s="8">
        <v>1</v>
      </c>
      <c r="BA377">
        <f t="shared" si="157"/>
        <v>9.2897195816040039</v>
      </c>
      <c r="BB377" s="8">
        <v>24.350139617919922</v>
      </c>
      <c r="BC377" s="8">
        <v>23.678869247436523</v>
      </c>
      <c r="BD377" s="8">
        <v>25.140451431274414</v>
      </c>
      <c r="BE377" s="8">
        <v>399.28741455078125</v>
      </c>
      <c r="BF377" s="8">
        <v>380.21795654296875</v>
      </c>
      <c r="BG377" s="8">
        <v>13.047511100769043</v>
      </c>
      <c r="BH377" s="8">
        <v>15.494511604309082</v>
      </c>
      <c r="BI377" s="8">
        <v>43.228603363037109</v>
      </c>
      <c r="BJ377" s="8">
        <v>51.335929870605469</v>
      </c>
      <c r="BK377" s="8">
        <v>350.36727905273437</v>
      </c>
      <c r="BL377" s="8">
        <v>1798.5933837890625</v>
      </c>
      <c r="BM377" s="8">
        <v>1673.9957275390625</v>
      </c>
      <c r="BN377" s="8">
        <v>101.33490753173828</v>
      </c>
      <c r="BO377" s="8">
        <v>-7.7064809799194336</v>
      </c>
      <c r="BP377" s="8">
        <v>-0.92992275953292847</v>
      </c>
      <c r="BQ377" s="8">
        <v>0.5</v>
      </c>
      <c r="BR377" s="8">
        <v>-1.355140209197998</v>
      </c>
      <c r="BS377" s="8">
        <v>7.355140209197998</v>
      </c>
      <c r="BT377" s="8">
        <v>1</v>
      </c>
      <c r="BU377" s="8">
        <v>0</v>
      </c>
      <c r="BV377" s="8">
        <v>0.15999999642372131</v>
      </c>
      <c r="BW377" s="8">
        <v>111115</v>
      </c>
      <c r="BX377">
        <f t="shared" si="158"/>
        <v>1.7518363952636717</v>
      </c>
      <c r="BY377">
        <f t="shared" si="159"/>
        <v>4.3542109128466844E-3</v>
      </c>
      <c r="BZ377">
        <f t="shared" si="160"/>
        <v>296.8288692474365</v>
      </c>
      <c r="CA377">
        <f t="shared" si="161"/>
        <v>297.5001396179199</v>
      </c>
      <c r="CB377">
        <f t="shared" si="162"/>
        <v>287.77493497397882</v>
      </c>
      <c r="CC377">
        <f t="shared" si="183"/>
        <v>0.38081018118349574</v>
      </c>
      <c r="CD377">
        <f t="shared" si="163"/>
        <v>2.9376854112059183</v>
      </c>
      <c r="CE377">
        <f t="shared" si="164"/>
        <v>28.989866204652426</v>
      </c>
      <c r="CF377">
        <f t="shared" si="165"/>
        <v>13.495354600343344</v>
      </c>
      <c r="CG377">
        <f t="shared" si="166"/>
        <v>24.014504432678223</v>
      </c>
      <c r="CH377">
        <f t="shared" si="167"/>
        <v>2.9975849368767333</v>
      </c>
      <c r="CI377">
        <f t="shared" si="168"/>
        <v>0.31546883036959128</v>
      </c>
      <c r="CJ377">
        <f t="shared" si="169"/>
        <v>1.5701349006721066</v>
      </c>
      <c r="CK377">
        <f t="shared" si="170"/>
        <v>1.4274500362046267</v>
      </c>
      <c r="CL377">
        <f t="shared" si="171"/>
        <v>0.1981352348612041</v>
      </c>
      <c r="CM377">
        <f t="shared" si="172"/>
        <v>21.629485314622958</v>
      </c>
      <c r="CN377">
        <f t="shared" si="173"/>
        <v>0.56137683325610488</v>
      </c>
      <c r="CO377">
        <f t="shared" si="174"/>
        <v>54.005871864883545</v>
      </c>
      <c r="CP377">
        <f t="shared" si="175"/>
        <v>375.60383676098746</v>
      </c>
      <c r="CQ377">
        <f t="shared" si="176"/>
        <v>4.5652930707953863E-2</v>
      </c>
      <c r="CR377">
        <f t="shared" si="177"/>
        <v>0</v>
      </c>
      <c r="CS377">
        <f t="shared" si="178"/>
        <v>1528.8043762207028</v>
      </c>
      <c r="CT377">
        <f t="shared" si="179"/>
        <v>0</v>
      </c>
      <c r="CU377" t="e">
        <f t="shared" si="180"/>
        <v>#DIV/0!</v>
      </c>
      <c r="CV377" t="e">
        <f t="shared" si="181"/>
        <v>#DIV/0!</v>
      </c>
    </row>
    <row r="378" spans="1:100" x14ac:dyDescent="0.3">
      <c r="A378" s="4" t="str">
        <f>VLOOKUP(B378,ListCodeMtrx!A$1:B$91,2,TRUE)</f>
        <v>M17</v>
      </c>
      <c r="B378">
        <v>17</v>
      </c>
      <c r="C378" s="10">
        <v>17</v>
      </c>
      <c r="D378" s="10">
        <v>1</v>
      </c>
      <c r="E378" s="10">
        <v>4</v>
      </c>
      <c r="F378" s="1">
        <v>74</v>
      </c>
      <c r="G378" s="3">
        <v>41318</v>
      </c>
      <c r="H378" s="11">
        <v>1</v>
      </c>
      <c r="I378" s="11">
        <v>198.52069108243558</v>
      </c>
      <c r="J378" s="11">
        <v>2.4104464671884229</v>
      </c>
      <c r="K378" s="11">
        <v>174.28643433662975</v>
      </c>
      <c r="L378" s="11">
        <v>264.74273109595583</v>
      </c>
      <c r="M378" s="1">
        <v>48.5</v>
      </c>
      <c r="N378" s="8">
        <v>5</v>
      </c>
      <c r="O378" s="8" t="s">
        <v>560</v>
      </c>
      <c r="P378" s="12">
        <v>0.16111111111111112</v>
      </c>
      <c r="Q378" s="12">
        <f t="shared" si="182"/>
        <v>0.40540509259259261</v>
      </c>
      <c r="R378" s="8">
        <v>2759.5</v>
      </c>
      <c r="S378" s="8">
        <v>0</v>
      </c>
      <c r="T378" s="13">
        <v>800</v>
      </c>
      <c r="U378" s="14">
        <f t="shared" si="141"/>
        <v>51.591960802105447</v>
      </c>
      <c r="V378" s="14">
        <f t="shared" si="142"/>
        <v>0.3426914973976174</v>
      </c>
      <c r="W378" s="14">
        <f t="shared" si="143"/>
        <v>506.90422008661079</v>
      </c>
      <c r="X378" s="15">
        <v>23.592767715454102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t="e">
        <f t="shared" si="144"/>
        <v>#DIV/0!</v>
      </c>
      <c r="AG378" t="e">
        <f t="shared" si="145"/>
        <v>#DIV/0!</v>
      </c>
      <c r="AH378" t="e">
        <f t="shared" si="146"/>
        <v>#DIV/0!</v>
      </c>
      <c r="AI378" s="8">
        <v>-1</v>
      </c>
      <c r="AJ378" s="8">
        <v>0.85</v>
      </c>
      <c r="AK378" s="8">
        <v>0.85</v>
      </c>
      <c r="AL378" s="8">
        <v>9.855595588684082</v>
      </c>
      <c r="AM378">
        <f t="shared" si="147"/>
        <v>0.84999999999999987</v>
      </c>
      <c r="AN378">
        <f t="shared" si="148"/>
        <v>3.4405243200098808E-2</v>
      </c>
      <c r="AO378" t="e">
        <f t="shared" si="149"/>
        <v>#DIV/0!</v>
      </c>
      <c r="AP378" t="e">
        <f t="shared" si="150"/>
        <v>#DIV/0!</v>
      </c>
      <c r="AQ378" t="e">
        <f t="shared" si="151"/>
        <v>#DIV/0!</v>
      </c>
      <c r="AR378" s="8">
        <v>0</v>
      </c>
      <c r="AS378" s="8">
        <v>0.5</v>
      </c>
      <c r="AT378" t="e">
        <f t="shared" si="152"/>
        <v>#DIV/0!</v>
      </c>
      <c r="AU378">
        <f t="shared" si="153"/>
        <v>4.4957947628877344</v>
      </c>
      <c r="AV378">
        <f t="shared" si="154"/>
        <v>1.3478605538258033</v>
      </c>
      <c r="AW378">
        <f t="shared" si="155"/>
        <v>23.592767715454102</v>
      </c>
      <c r="AX378" s="8">
        <v>2</v>
      </c>
      <c r="AY378">
        <f t="shared" si="156"/>
        <v>4.644859790802002</v>
      </c>
      <c r="AZ378" s="8">
        <v>1</v>
      </c>
      <c r="BA378">
        <f t="shared" si="157"/>
        <v>9.2897195816040039</v>
      </c>
      <c r="BB378" s="8">
        <v>24.375333786010742</v>
      </c>
      <c r="BC378" s="8">
        <v>23.592767715454102</v>
      </c>
      <c r="BD378" s="8">
        <v>25.143302917480469</v>
      </c>
      <c r="BE378" s="8">
        <v>800.628662109375</v>
      </c>
      <c r="BF378" s="8">
        <v>769.207763671875</v>
      </c>
      <c r="BG378" s="8">
        <v>13.012825012207031</v>
      </c>
      <c r="BH378" s="8">
        <v>15.539009094238281</v>
      </c>
      <c r="BI378" s="8">
        <v>43.048236846923828</v>
      </c>
      <c r="BJ378" s="8">
        <v>51.405204772949219</v>
      </c>
      <c r="BK378" s="8">
        <v>350.40475463867187</v>
      </c>
      <c r="BL378" s="8">
        <v>1798.3565673828125</v>
      </c>
      <c r="BM378" s="8">
        <v>1698.73779296875</v>
      </c>
      <c r="BN378" s="8">
        <v>101.33390045166016</v>
      </c>
      <c r="BO378" s="8">
        <v>-20.19671630859375</v>
      </c>
      <c r="BP378" s="8">
        <v>-0.86866158246994019</v>
      </c>
      <c r="BQ378" s="8">
        <v>0.5</v>
      </c>
      <c r="BR378" s="8">
        <v>-1.355140209197998</v>
      </c>
      <c r="BS378" s="8">
        <v>7.355140209197998</v>
      </c>
      <c r="BT378" s="8">
        <v>1</v>
      </c>
      <c r="BU378" s="8">
        <v>0</v>
      </c>
      <c r="BV378" s="8">
        <v>0.15999999642372131</v>
      </c>
      <c r="BW378" s="8">
        <v>111115</v>
      </c>
      <c r="BX378">
        <f t="shared" si="158"/>
        <v>1.7520237731933592</v>
      </c>
      <c r="BY378">
        <f t="shared" si="159"/>
        <v>4.4957947628877348E-3</v>
      </c>
      <c r="BZ378">
        <f t="shared" si="160"/>
        <v>296.74276771545408</v>
      </c>
      <c r="CA378">
        <f t="shared" si="161"/>
        <v>297.52533378601072</v>
      </c>
      <c r="CB378">
        <f t="shared" si="162"/>
        <v>287.73704434982574</v>
      </c>
      <c r="CC378">
        <f t="shared" si="183"/>
        <v>0.36230355232278627</v>
      </c>
      <c r="CD378">
        <f t="shared" si="163"/>
        <v>2.9224889544987871</v>
      </c>
      <c r="CE378">
        <f t="shared" si="164"/>
        <v>28.840190118734427</v>
      </c>
      <c r="CF378">
        <f t="shared" si="165"/>
        <v>13.301181024496145</v>
      </c>
      <c r="CG378">
        <f t="shared" si="166"/>
        <v>23.984050750732422</v>
      </c>
      <c r="CH378">
        <f t="shared" si="167"/>
        <v>2.9921062845579387</v>
      </c>
      <c r="CI378">
        <f t="shared" si="168"/>
        <v>0.33049959015596825</v>
      </c>
      <c r="CJ378">
        <f t="shared" si="169"/>
        <v>1.5746284006729838</v>
      </c>
      <c r="CK378">
        <f t="shared" si="170"/>
        <v>1.4174778838849549</v>
      </c>
      <c r="CL378">
        <f t="shared" si="171"/>
        <v>0.20762407112171705</v>
      </c>
      <c r="CM378">
        <f t="shared" si="172"/>
        <v>51.36658177678305</v>
      </c>
      <c r="CN378">
        <f t="shared" si="173"/>
        <v>0.6589951948311894</v>
      </c>
      <c r="CO378">
        <f t="shared" si="174"/>
        <v>54.511142531350586</v>
      </c>
      <c r="CP378">
        <f t="shared" si="175"/>
        <v>761.71032023765497</v>
      </c>
      <c r="CQ378">
        <f t="shared" si="176"/>
        <v>3.6921342064499908E-2</v>
      </c>
      <c r="CR378">
        <f t="shared" si="177"/>
        <v>0</v>
      </c>
      <c r="CS378">
        <f t="shared" si="178"/>
        <v>1528.6030822753903</v>
      </c>
      <c r="CT378">
        <f t="shared" si="179"/>
        <v>0</v>
      </c>
      <c r="CU378" t="e">
        <f t="shared" si="180"/>
        <v>#DIV/0!</v>
      </c>
      <c r="CV378" t="e">
        <f t="shared" si="181"/>
        <v>#DIV/0!</v>
      </c>
    </row>
    <row r="379" spans="1:100" x14ac:dyDescent="0.3">
      <c r="A379" s="4" t="str">
        <f>VLOOKUP(B379,ListCodeMtrx!A$1:B$91,2,TRUE)</f>
        <v>M17</v>
      </c>
      <c r="B379" s="5">
        <v>17</v>
      </c>
      <c r="C379" s="10">
        <v>17</v>
      </c>
      <c r="D379" s="10">
        <v>1</v>
      </c>
      <c r="E379" s="10">
        <v>4</v>
      </c>
      <c r="F379" s="1">
        <v>74</v>
      </c>
      <c r="G379" s="17">
        <v>41318</v>
      </c>
      <c r="H379" s="11">
        <v>1</v>
      </c>
      <c r="I379" s="11">
        <v>198.52069108243558</v>
      </c>
      <c r="J379" s="11">
        <v>2.4104464671884229</v>
      </c>
      <c r="K379" s="11">
        <v>174.28643433662975</v>
      </c>
      <c r="L379" s="11">
        <v>264.74273109595583</v>
      </c>
      <c r="M379" s="1">
        <v>48.5</v>
      </c>
      <c r="N379" s="19">
        <v>6</v>
      </c>
      <c r="O379" s="19" t="s">
        <v>561</v>
      </c>
      <c r="P379" s="12">
        <v>0.16111111111111112</v>
      </c>
      <c r="Q379" s="12">
        <f t="shared" si="182"/>
        <v>0.40790509259259267</v>
      </c>
      <c r="R379" s="19">
        <v>2967</v>
      </c>
      <c r="S379" s="19">
        <v>0</v>
      </c>
      <c r="T379" s="21">
        <v>400</v>
      </c>
      <c r="U379" s="5">
        <f t="shared" si="141"/>
        <v>32.430332842556581</v>
      </c>
      <c r="V379" s="5">
        <f t="shared" si="142"/>
        <v>0.35099977389127479</v>
      </c>
      <c r="W379" s="5">
        <f t="shared" si="143"/>
        <v>220.14207937285781</v>
      </c>
      <c r="X379" s="5">
        <v>23.719436645507813</v>
      </c>
      <c r="Y379" s="19">
        <v>1</v>
      </c>
      <c r="Z379" s="19">
        <v>1</v>
      </c>
      <c r="AA379" s="19">
        <v>0</v>
      </c>
      <c r="AB379" s="19">
        <v>0</v>
      </c>
      <c r="AC379" s="19">
        <v>284.80029296875</v>
      </c>
      <c r="AD379" s="19">
        <v>560.54180908203125</v>
      </c>
      <c r="AE379" s="19">
        <v>385.46484375</v>
      </c>
      <c r="AF379" s="5" t="e">
        <f t="shared" si="144"/>
        <v>#DIV/0!</v>
      </c>
      <c r="AG379" s="5">
        <f t="shared" si="145"/>
        <v>0.49191962427360786</v>
      </c>
      <c r="AH379" s="5">
        <f t="shared" si="146"/>
        <v>0.31233524867439461</v>
      </c>
      <c r="AI379" s="19">
        <v>-1</v>
      </c>
      <c r="AJ379" s="19">
        <v>0.85</v>
      </c>
      <c r="AK379" s="19">
        <v>0.85</v>
      </c>
      <c r="AL379" s="19">
        <v>9.8315877914428711</v>
      </c>
      <c r="AM379" s="5">
        <f t="shared" si="147"/>
        <v>0.85</v>
      </c>
      <c r="AN379" s="5">
        <f t="shared" si="148"/>
        <v>2.1828499835404153E-2</v>
      </c>
      <c r="AO379" s="5">
        <f t="shared" si="149"/>
        <v>0.63493146697614233</v>
      </c>
      <c r="AP379" s="5">
        <f t="shared" si="150"/>
        <v>1.9681925297160325</v>
      </c>
      <c r="AQ379" s="5">
        <f t="shared" si="151"/>
        <v>-1</v>
      </c>
      <c r="AR379" s="19">
        <v>1801.763916015625</v>
      </c>
      <c r="AS379" s="19">
        <v>0.5</v>
      </c>
      <c r="AT379" s="5">
        <f t="shared" si="152"/>
        <v>239.1706118235488</v>
      </c>
      <c r="AU379" s="5">
        <f t="shared" si="153"/>
        <v>4.7441663573728183</v>
      </c>
      <c r="AV379" s="5">
        <f t="shared" si="154"/>
        <v>1.3897626967169669</v>
      </c>
      <c r="AW379" s="5">
        <f t="shared" si="155"/>
        <v>23.719436645507813</v>
      </c>
      <c r="AX379" s="19">
        <v>2</v>
      </c>
      <c r="AY379" s="5">
        <f t="shared" si="156"/>
        <v>4.644859790802002</v>
      </c>
      <c r="AZ379" s="19">
        <v>1</v>
      </c>
      <c r="BA379" s="5">
        <f t="shared" si="157"/>
        <v>9.2897195816040039</v>
      </c>
      <c r="BB379" s="19">
        <v>24.436061859130859</v>
      </c>
      <c r="BC379" s="19">
        <v>23.719436645507813</v>
      </c>
      <c r="BD379" s="19">
        <v>25.142719268798828</v>
      </c>
      <c r="BE379" s="19">
        <v>398.98654174804687</v>
      </c>
      <c r="BF379" s="19">
        <v>379.448486328125</v>
      </c>
      <c r="BG379" s="19">
        <v>12.680821418762207</v>
      </c>
      <c r="BH379" s="19">
        <v>15.347134590148926</v>
      </c>
      <c r="BI379" s="19">
        <v>41.795528411865234</v>
      </c>
      <c r="BJ379" s="19">
        <v>50.583602905273438</v>
      </c>
      <c r="BK379" s="19">
        <v>350.39822387695312</v>
      </c>
      <c r="BL379" s="19">
        <v>1801.763916015625</v>
      </c>
      <c r="BM379" s="19">
        <v>1723.3621826171875</v>
      </c>
      <c r="BN379" s="19">
        <v>101.32878875732422</v>
      </c>
      <c r="BO379" s="19">
        <v>-7.57354736328125</v>
      </c>
      <c r="BP379" s="19">
        <v>-0.91903752088546753</v>
      </c>
      <c r="BQ379" s="19">
        <v>0.5</v>
      </c>
      <c r="BR379" s="19">
        <v>-1.355140209197998</v>
      </c>
      <c r="BS379" s="19">
        <v>7.355140209197998</v>
      </c>
      <c r="BT379" s="19">
        <v>1</v>
      </c>
      <c r="BU379" s="19">
        <v>0</v>
      </c>
      <c r="BV379" s="19">
        <v>0.15999999642372131</v>
      </c>
      <c r="BW379" s="19">
        <v>111115</v>
      </c>
      <c r="BX379" s="5">
        <f t="shared" si="158"/>
        <v>1.7519911193847653</v>
      </c>
      <c r="BY379" s="5">
        <f t="shared" si="159"/>
        <v>4.7441663573728182E-3</v>
      </c>
      <c r="BZ379" s="5">
        <f t="shared" si="160"/>
        <v>296.86943664550779</v>
      </c>
      <c r="CA379" s="5">
        <f t="shared" si="161"/>
        <v>297.58606185913084</v>
      </c>
      <c r="CB379" s="5">
        <f t="shared" si="162"/>
        <v>288.28222011889011</v>
      </c>
      <c r="CC379" s="5">
        <f t="shared" si="183"/>
        <v>0.32121452818039264</v>
      </c>
      <c r="CD379" s="5">
        <f t="shared" si="163"/>
        <v>2.944869255632391</v>
      </c>
      <c r="CE379" s="5">
        <f t="shared" si="164"/>
        <v>29.062513149004069</v>
      </c>
      <c r="CF379" s="5">
        <f t="shared" si="165"/>
        <v>13.715378558855143</v>
      </c>
      <c r="CG379" s="5">
        <f t="shared" si="166"/>
        <v>24.077749252319336</v>
      </c>
      <c r="CH379" s="5">
        <f t="shared" si="167"/>
        <v>3.0089907816054784</v>
      </c>
      <c r="CI379" s="5">
        <f t="shared" si="168"/>
        <v>0.33822055724480116</v>
      </c>
      <c r="CJ379" s="5">
        <f t="shared" si="169"/>
        <v>1.555106558915424</v>
      </c>
      <c r="CK379" s="5">
        <f t="shared" si="170"/>
        <v>1.4538842226900544</v>
      </c>
      <c r="CL379" s="5">
        <f t="shared" si="171"/>
        <v>0.21250000037387493</v>
      </c>
      <c r="CM379" s="5">
        <f t="shared" si="172"/>
        <v>22.306730257370411</v>
      </c>
      <c r="CN379" s="5">
        <f t="shared" si="173"/>
        <v>0.58016328251337845</v>
      </c>
      <c r="CO379" s="5">
        <f t="shared" si="174"/>
        <v>53.492830761416045</v>
      </c>
      <c r="CP379" s="5">
        <f t="shared" si="175"/>
        <v>374.73564769474484</v>
      </c>
      <c r="CQ379" s="5">
        <f t="shared" si="176"/>
        <v>4.629370909747052E-2</v>
      </c>
      <c r="CR379" s="5">
        <f t="shared" si="177"/>
        <v>0</v>
      </c>
      <c r="CS379" s="5">
        <f t="shared" si="178"/>
        <v>1531.4993286132812</v>
      </c>
      <c r="CT379" s="5">
        <f t="shared" si="179"/>
        <v>275.74151611328125</v>
      </c>
      <c r="CU379" s="5">
        <f t="shared" si="180"/>
        <v>0.31233524867439461</v>
      </c>
      <c r="CV379" s="5" t="e">
        <f t="shared" si="181"/>
        <v>#DIV/0!</v>
      </c>
    </row>
    <row r="380" spans="1:100" hidden="1" x14ac:dyDescent="0.3">
      <c r="A380" s="4" t="str">
        <f>VLOOKUP(B380,ListCodeMtrx!A$1:B$91,2,TRUE)</f>
        <v>M30</v>
      </c>
      <c r="B380">
        <v>30</v>
      </c>
      <c r="C380" s="10">
        <v>30</v>
      </c>
      <c r="D380" s="10">
        <v>1</v>
      </c>
      <c r="E380" s="10">
        <v>6</v>
      </c>
      <c r="F380" s="1">
        <v>74</v>
      </c>
      <c r="G380" s="3">
        <v>41318</v>
      </c>
      <c r="H380" s="11">
        <v>1</v>
      </c>
      <c r="I380" s="11">
        <v>182.09615110336</v>
      </c>
      <c r="J380" s="11">
        <v>2.7032923425872277</v>
      </c>
      <c r="K380" s="11">
        <v>162.84524130706154</v>
      </c>
      <c r="L380" s="11">
        <v>240.72935431536436</v>
      </c>
      <c r="M380" s="1">
        <v>44.5</v>
      </c>
      <c r="N380" s="8">
        <v>7</v>
      </c>
      <c r="O380" s="8" t="s">
        <v>562</v>
      </c>
      <c r="P380" s="12">
        <v>0.16111111111111112</v>
      </c>
      <c r="Q380" s="12">
        <f t="shared" si="182"/>
        <v>0.41297453703703701</v>
      </c>
      <c r="R380" s="8">
        <v>3413.5</v>
      </c>
      <c r="S380" s="8">
        <v>0</v>
      </c>
      <c r="T380" s="13" t="s">
        <v>747</v>
      </c>
      <c r="U380">
        <f t="shared" si="141"/>
        <v>31.509994367554761</v>
      </c>
      <c r="V380">
        <f t="shared" si="142"/>
        <v>0.43942392214486387</v>
      </c>
      <c r="W380">
        <f t="shared" si="143"/>
        <v>254.56158315100271</v>
      </c>
      <c r="X380">
        <v>23.274177551269531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t="e">
        <f t="shared" si="144"/>
        <v>#DIV/0!</v>
      </c>
      <c r="AG380" t="e">
        <f t="shared" si="145"/>
        <v>#DIV/0!</v>
      </c>
      <c r="AH380" t="e">
        <f t="shared" si="146"/>
        <v>#DIV/0!</v>
      </c>
      <c r="AI380" s="8">
        <v>-1</v>
      </c>
      <c r="AJ380" s="8">
        <v>0.85</v>
      </c>
      <c r="AK380" s="8">
        <v>0.85</v>
      </c>
      <c r="AL380" s="8">
        <v>9.8315877914428711</v>
      </c>
      <c r="AM380">
        <f t="shared" si="147"/>
        <v>0.85</v>
      </c>
      <c r="AN380">
        <f t="shared" si="148"/>
        <v>2.1236184246476608E-2</v>
      </c>
      <c r="AO380" t="e">
        <f t="shared" si="149"/>
        <v>#DIV/0!</v>
      </c>
      <c r="AP380" t="e">
        <f t="shared" si="150"/>
        <v>#DIV/0!</v>
      </c>
      <c r="AQ380" t="e">
        <f t="shared" si="151"/>
        <v>#DIV/0!</v>
      </c>
      <c r="AR380" s="8">
        <v>1801.763916015625</v>
      </c>
      <c r="AS380" s="8">
        <v>0.5</v>
      </c>
      <c r="AT380" t="e">
        <f t="shared" si="152"/>
        <v>#DIV/0!</v>
      </c>
      <c r="AU380">
        <f t="shared" si="153"/>
        <v>5.303353338859111</v>
      </c>
      <c r="AV380">
        <f t="shared" si="154"/>
        <v>1.2523215956456133</v>
      </c>
      <c r="AW380">
        <f t="shared" si="155"/>
        <v>23.274177551269531</v>
      </c>
      <c r="AX380" s="8">
        <v>2</v>
      </c>
      <c r="AY380">
        <f t="shared" si="156"/>
        <v>4.644859790802002</v>
      </c>
      <c r="AZ380" s="8">
        <v>1</v>
      </c>
      <c r="BA380">
        <f t="shared" si="157"/>
        <v>9.2897195816040039</v>
      </c>
      <c r="BB380" s="8">
        <v>24.495729446411133</v>
      </c>
      <c r="BC380" s="8">
        <v>23.274177551269531</v>
      </c>
      <c r="BD380" s="8">
        <v>25.140300750732422</v>
      </c>
      <c r="BE380" s="8">
        <v>399.45693969726562</v>
      </c>
      <c r="BF380" s="8">
        <v>380.31863403320312</v>
      </c>
      <c r="BG380" s="8">
        <v>12.956122398376465</v>
      </c>
      <c r="BH380" s="8">
        <v>15.935212135314941</v>
      </c>
      <c r="BI380" s="8">
        <v>42.546398162841797</v>
      </c>
      <c r="BJ380" s="8">
        <v>52.329383850097656</v>
      </c>
      <c r="BK380" s="8">
        <v>350.36495971679687</v>
      </c>
      <c r="BL380" s="8">
        <v>1801.0322265625</v>
      </c>
      <c r="BM380" s="8">
        <v>1660.4361572265625</v>
      </c>
      <c r="BN380" s="8">
        <v>101.31864166259766</v>
      </c>
      <c r="BO380" s="8">
        <v>-7.70819091796875</v>
      </c>
      <c r="BP380" s="8">
        <v>-0.97024792432785034</v>
      </c>
      <c r="BQ380" s="8">
        <v>0.25</v>
      </c>
      <c r="BR380" s="8">
        <v>-1.355140209197998</v>
      </c>
      <c r="BS380" s="8">
        <v>7.355140209197998</v>
      </c>
      <c r="BT380" s="8">
        <v>1</v>
      </c>
      <c r="BU380" s="8">
        <v>0</v>
      </c>
      <c r="BV380" s="8">
        <v>0.15999999642372131</v>
      </c>
      <c r="BW380" s="8">
        <v>111115</v>
      </c>
      <c r="BX380">
        <f t="shared" si="158"/>
        <v>1.7518247985839841</v>
      </c>
      <c r="BY380">
        <f t="shared" si="159"/>
        <v>5.3033533388591111E-3</v>
      </c>
      <c r="BZ380">
        <f t="shared" si="160"/>
        <v>296.42417755126951</v>
      </c>
      <c r="CA380">
        <f t="shared" si="161"/>
        <v>297.64572944641111</v>
      </c>
      <c r="CB380">
        <f t="shared" si="162"/>
        <v>288.16514980900683</v>
      </c>
      <c r="CC380">
        <f t="shared" si="183"/>
        <v>0.25091641912374785</v>
      </c>
      <c r="CD380">
        <f t="shared" si="163"/>
        <v>2.8668556438010655</v>
      </c>
      <c r="CE380">
        <f t="shared" si="164"/>
        <v>28.295440964832647</v>
      </c>
      <c r="CF380">
        <f t="shared" si="165"/>
        <v>12.360228829517705</v>
      </c>
      <c r="CG380">
        <f t="shared" si="166"/>
        <v>23.884953498840332</v>
      </c>
      <c r="CH380">
        <f t="shared" si="167"/>
        <v>2.9743391252357907</v>
      </c>
      <c r="CI380">
        <f t="shared" si="168"/>
        <v>0.41957701750430926</v>
      </c>
      <c r="CJ380">
        <f t="shared" si="169"/>
        <v>1.6145340481554522</v>
      </c>
      <c r="CK380">
        <f t="shared" si="170"/>
        <v>1.3598050770803385</v>
      </c>
      <c r="CL380">
        <f t="shared" si="171"/>
        <v>0.2639493467323562</v>
      </c>
      <c r="CM380">
        <f t="shared" si="172"/>
        <v>25.791833824339999</v>
      </c>
      <c r="CN380">
        <f t="shared" si="173"/>
        <v>0.66933765630000297</v>
      </c>
      <c r="CO380">
        <f t="shared" si="174"/>
        <v>57.346919675079079</v>
      </c>
      <c r="CP380">
        <f t="shared" si="175"/>
        <v>375.73954076536802</v>
      </c>
      <c r="CQ380">
        <f t="shared" si="176"/>
        <v>4.8091854061394775E-2</v>
      </c>
      <c r="CR380">
        <f t="shared" si="177"/>
        <v>0</v>
      </c>
      <c r="CS380">
        <f t="shared" si="178"/>
        <v>1530.877392578125</v>
      </c>
      <c r="CT380">
        <f t="shared" si="179"/>
        <v>0</v>
      </c>
      <c r="CU380" t="e">
        <f t="shared" si="180"/>
        <v>#DIV/0!</v>
      </c>
      <c r="CV380" t="e">
        <f t="shared" si="181"/>
        <v>#DIV/0!</v>
      </c>
    </row>
    <row r="381" spans="1:100" x14ac:dyDescent="0.3">
      <c r="A381" s="4" t="str">
        <f>VLOOKUP(B381,ListCodeMtrx!A$1:B$91,2,TRUE)</f>
        <v>M30</v>
      </c>
      <c r="B381">
        <v>30</v>
      </c>
      <c r="C381" s="10">
        <v>30</v>
      </c>
      <c r="D381" s="10">
        <v>1</v>
      </c>
      <c r="E381" s="10">
        <v>6</v>
      </c>
      <c r="F381" s="1">
        <v>74</v>
      </c>
      <c r="G381" s="3">
        <v>41318</v>
      </c>
      <c r="H381" s="11">
        <v>1</v>
      </c>
      <c r="I381" s="11">
        <v>182.09615110336</v>
      </c>
      <c r="J381" s="11">
        <v>2.7032923425872277</v>
      </c>
      <c r="K381" s="11">
        <v>162.84524130706154</v>
      </c>
      <c r="L381" s="11">
        <v>240.72935431536436</v>
      </c>
      <c r="M381" s="1">
        <v>44.5</v>
      </c>
      <c r="N381" s="8">
        <v>8</v>
      </c>
      <c r="O381" s="8" t="s">
        <v>563</v>
      </c>
      <c r="P381" s="12">
        <v>0.16111111111111112</v>
      </c>
      <c r="Q381" s="12">
        <f t="shared" si="182"/>
        <v>0.41511574074074076</v>
      </c>
      <c r="R381" s="8">
        <v>3598.5</v>
      </c>
      <c r="S381" s="8">
        <v>0</v>
      </c>
      <c r="T381" s="13">
        <v>50</v>
      </c>
      <c r="U381" s="14">
        <f t="shared" si="141"/>
        <v>-0.83090403122178724</v>
      </c>
      <c r="V381" s="14">
        <f t="shared" si="142"/>
        <v>0.40926495716976857</v>
      </c>
      <c r="W381" s="14">
        <f t="shared" si="143"/>
        <v>49.55695044585476</v>
      </c>
      <c r="X381" s="15">
        <v>23.710186004638672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t="e">
        <f t="shared" si="144"/>
        <v>#DIV/0!</v>
      </c>
      <c r="AG381" t="e">
        <f t="shared" si="145"/>
        <v>#DIV/0!</v>
      </c>
      <c r="AH381" t="e">
        <f t="shared" si="146"/>
        <v>#DIV/0!</v>
      </c>
      <c r="AI381" s="8">
        <v>-1</v>
      </c>
      <c r="AJ381" s="8">
        <v>0.85</v>
      </c>
      <c r="AK381" s="8">
        <v>0.85</v>
      </c>
      <c r="AL381" s="8">
        <v>9.8315877914428711</v>
      </c>
      <c r="AM381">
        <f t="shared" si="147"/>
        <v>0.85</v>
      </c>
      <c r="AN381">
        <f t="shared" si="148"/>
        <v>1.105308551598554E-4</v>
      </c>
      <c r="AO381" t="e">
        <f t="shared" si="149"/>
        <v>#DIV/0!</v>
      </c>
      <c r="AP381" t="e">
        <f t="shared" si="150"/>
        <v>#DIV/0!</v>
      </c>
      <c r="AQ381" t="e">
        <f t="shared" si="151"/>
        <v>#DIV/0!</v>
      </c>
      <c r="AR381" s="8">
        <v>1801.763916015625</v>
      </c>
      <c r="AS381" s="8">
        <v>0.5</v>
      </c>
      <c r="AT381" t="e">
        <f t="shared" si="152"/>
        <v>#DIV/0!</v>
      </c>
      <c r="AU381">
        <f t="shared" si="153"/>
        <v>5.0894390235126998</v>
      </c>
      <c r="AV381">
        <f t="shared" si="154"/>
        <v>1.2855754932682126</v>
      </c>
      <c r="AW381">
        <f t="shared" si="155"/>
        <v>23.710186004638672</v>
      </c>
      <c r="AX381" s="8">
        <v>2</v>
      </c>
      <c r="AY381">
        <f t="shared" si="156"/>
        <v>4.644859790802002</v>
      </c>
      <c r="AZ381" s="8">
        <v>1</v>
      </c>
      <c r="BA381">
        <f t="shared" si="157"/>
        <v>9.2897195816040039</v>
      </c>
      <c r="BB381" s="8">
        <v>24.581657409667969</v>
      </c>
      <c r="BC381" s="8">
        <v>23.710186004638672</v>
      </c>
      <c r="BD381" s="8">
        <v>25.142972946166992</v>
      </c>
      <c r="BE381" s="8">
        <v>46.847537994384766</v>
      </c>
      <c r="BF381" s="8">
        <v>47.184772491455078</v>
      </c>
      <c r="BG381" s="8">
        <v>13.503274917602539</v>
      </c>
      <c r="BH381" s="8">
        <v>16.361040115356445</v>
      </c>
      <c r="BI381" s="8">
        <v>44.115169525146484</v>
      </c>
      <c r="BJ381" s="8">
        <v>53.451484680175781</v>
      </c>
      <c r="BK381" s="8">
        <v>350.35562133789062</v>
      </c>
      <c r="BL381" s="8">
        <v>1799.8271484375</v>
      </c>
      <c r="BM381" s="8">
        <v>1686.147216796875</v>
      </c>
      <c r="BN381" s="8">
        <v>101.31716918945312</v>
      </c>
      <c r="BO381" s="8">
        <v>-0.44775009155273438</v>
      </c>
      <c r="BP381" s="8">
        <v>-1.0820987224578857</v>
      </c>
      <c r="BQ381" s="8">
        <v>0.25</v>
      </c>
      <c r="BR381" s="8">
        <v>-1.355140209197998</v>
      </c>
      <c r="BS381" s="8">
        <v>7.355140209197998</v>
      </c>
      <c r="BT381" s="8">
        <v>1</v>
      </c>
      <c r="BU381" s="8">
        <v>0</v>
      </c>
      <c r="BV381" s="8">
        <v>0.15999999642372131</v>
      </c>
      <c r="BW381" s="8">
        <v>111135</v>
      </c>
      <c r="BX381">
        <f t="shared" si="158"/>
        <v>1.7517781066894529</v>
      </c>
      <c r="BY381">
        <f t="shared" si="159"/>
        <v>5.0894390235126999E-3</v>
      </c>
      <c r="BZ381">
        <f t="shared" si="160"/>
        <v>296.86018600463865</v>
      </c>
      <c r="CA381">
        <f t="shared" si="161"/>
        <v>297.73165740966795</v>
      </c>
      <c r="CB381">
        <f t="shared" si="162"/>
        <v>287.97233731331653</v>
      </c>
      <c r="CC381">
        <f t="shared" si="183"/>
        <v>0.27044855932055661</v>
      </c>
      <c r="CD381">
        <f t="shared" si="163"/>
        <v>2.9432297627512112</v>
      </c>
      <c r="CE381">
        <f t="shared" si="164"/>
        <v>29.049664398416635</v>
      </c>
      <c r="CF381">
        <f t="shared" si="165"/>
        <v>12.688624283060189</v>
      </c>
      <c r="CG381">
        <f t="shared" si="166"/>
        <v>24.14592170715332</v>
      </c>
      <c r="CH381">
        <f t="shared" si="167"/>
        <v>3.0213277744310099</v>
      </c>
      <c r="CI381">
        <f t="shared" si="168"/>
        <v>0.39199533430383204</v>
      </c>
      <c r="CJ381">
        <f t="shared" si="169"/>
        <v>1.6576542694829985</v>
      </c>
      <c r="CK381">
        <f t="shared" si="170"/>
        <v>1.3636735049480113</v>
      </c>
      <c r="CL381">
        <f t="shared" si="171"/>
        <v>0.24649224995022007</v>
      </c>
      <c r="CM381">
        <f t="shared" si="172"/>
        <v>5.0209699328360111</v>
      </c>
      <c r="CN381">
        <f t="shared" si="173"/>
        <v>1.0502742268139424</v>
      </c>
      <c r="CO381">
        <f t="shared" si="174"/>
        <v>57.192069223160324</v>
      </c>
      <c r="CP381">
        <f t="shared" si="175"/>
        <v>47.305521070817008</v>
      </c>
      <c r="CQ381">
        <f t="shared" si="176"/>
        <v>-1.0045576033355527E-2</v>
      </c>
      <c r="CR381">
        <f t="shared" si="177"/>
        <v>0</v>
      </c>
      <c r="CS381">
        <f t="shared" si="178"/>
        <v>1529.853076171875</v>
      </c>
      <c r="CT381">
        <f t="shared" si="179"/>
        <v>0</v>
      </c>
      <c r="CU381" t="e">
        <f t="shared" si="180"/>
        <v>#DIV/0!</v>
      </c>
      <c r="CV381" t="e">
        <f t="shared" si="181"/>
        <v>#DIV/0!</v>
      </c>
    </row>
    <row r="382" spans="1:100" x14ac:dyDescent="0.3">
      <c r="A382" s="4" t="str">
        <f>VLOOKUP(B382,ListCodeMtrx!A$1:B$91,2,TRUE)</f>
        <v>M30</v>
      </c>
      <c r="B382">
        <v>30</v>
      </c>
      <c r="C382" s="10">
        <v>30</v>
      </c>
      <c r="D382" s="10">
        <v>1</v>
      </c>
      <c r="E382" s="10">
        <v>6</v>
      </c>
      <c r="F382" s="1">
        <v>74</v>
      </c>
      <c r="G382" s="3">
        <v>41318</v>
      </c>
      <c r="H382" s="11">
        <v>1</v>
      </c>
      <c r="I382" s="11">
        <v>182.09615110336</v>
      </c>
      <c r="J382" s="11">
        <v>2.7032923425872277</v>
      </c>
      <c r="K382" s="11">
        <v>162.84524130706154</v>
      </c>
      <c r="L382" s="11">
        <v>240.72935431536436</v>
      </c>
      <c r="M382" s="1">
        <v>44.5</v>
      </c>
      <c r="N382" s="8">
        <v>9</v>
      </c>
      <c r="O382" s="8" t="s">
        <v>564</v>
      </c>
      <c r="P382" s="12">
        <v>0.16111111111111112</v>
      </c>
      <c r="Q382" s="12">
        <f t="shared" si="182"/>
        <v>0.4170949074074074</v>
      </c>
      <c r="R382" s="8">
        <v>3769.5</v>
      </c>
      <c r="S382" s="8">
        <v>0</v>
      </c>
      <c r="T382" s="13">
        <v>150</v>
      </c>
      <c r="U382" s="14">
        <f t="shared" si="141"/>
        <v>11.44910394178422</v>
      </c>
      <c r="V382" s="14">
        <f t="shared" si="142"/>
        <v>0.40538731532215183</v>
      </c>
      <c r="W382" s="14">
        <f t="shared" si="143"/>
        <v>95.839777499934499</v>
      </c>
      <c r="X382" s="15">
        <v>23.773101806640625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t="e">
        <f t="shared" si="144"/>
        <v>#DIV/0!</v>
      </c>
      <c r="AG382" t="e">
        <f t="shared" si="145"/>
        <v>#DIV/0!</v>
      </c>
      <c r="AH382" t="e">
        <f t="shared" si="146"/>
        <v>#DIV/0!</v>
      </c>
      <c r="AI382" s="8">
        <v>-1</v>
      </c>
      <c r="AJ382" s="8">
        <v>0.85</v>
      </c>
      <c r="AK382" s="8">
        <v>0.85</v>
      </c>
      <c r="AL382" s="8">
        <v>9.8315877914428711</v>
      </c>
      <c r="AM382">
        <f t="shared" si="147"/>
        <v>0.85</v>
      </c>
      <c r="AN382">
        <f t="shared" si="148"/>
        <v>8.1375560873858995E-3</v>
      </c>
      <c r="AO382" t="e">
        <f t="shared" si="149"/>
        <v>#DIV/0!</v>
      </c>
      <c r="AP382" t="e">
        <f t="shared" si="150"/>
        <v>#DIV/0!</v>
      </c>
      <c r="AQ382" t="e">
        <f t="shared" si="151"/>
        <v>#DIV/0!</v>
      </c>
      <c r="AR382" s="8">
        <v>1801.763916015625</v>
      </c>
      <c r="AS382" s="8">
        <v>0.5</v>
      </c>
      <c r="AT382" t="e">
        <f t="shared" si="152"/>
        <v>#DIV/0!</v>
      </c>
      <c r="AU382">
        <f t="shared" si="153"/>
        <v>4.943702829445944</v>
      </c>
      <c r="AV382">
        <f t="shared" si="154"/>
        <v>1.2598949079829163</v>
      </c>
      <c r="AW382">
        <f t="shared" si="155"/>
        <v>23.773101806640625</v>
      </c>
      <c r="AX382" s="8">
        <v>2</v>
      </c>
      <c r="AY382">
        <f t="shared" si="156"/>
        <v>4.644859790802002</v>
      </c>
      <c r="AZ382" s="8">
        <v>1</v>
      </c>
      <c r="BA382">
        <f t="shared" si="157"/>
        <v>9.2897195816040039</v>
      </c>
      <c r="BB382" s="8">
        <v>24.598638534545898</v>
      </c>
      <c r="BC382" s="8">
        <v>23.773101806640625</v>
      </c>
      <c r="BD382" s="8">
        <v>25.138898849487305</v>
      </c>
      <c r="BE382" s="8">
        <v>152.10005187988281</v>
      </c>
      <c r="BF382" s="8">
        <v>145.15504455566406</v>
      </c>
      <c r="BG382" s="8">
        <v>13.949991226196289</v>
      </c>
      <c r="BH382" s="8">
        <v>16.724761962890625</v>
      </c>
      <c r="BI382" s="8">
        <v>45.528217315673828</v>
      </c>
      <c r="BJ382" s="8">
        <v>54.584159851074219</v>
      </c>
      <c r="BK382" s="8">
        <v>350.37277221679687</v>
      </c>
      <c r="BL382" s="8">
        <v>1799.8038330078125</v>
      </c>
      <c r="BM382" s="8">
        <v>1705.041259765625</v>
      </c>
      <c r="BN382" s="8">
        <v>101.31690979003906</v>
      </c>
      <c r="BO382" s="8">
        <v>-1.7447166442871094</v>
      </c>
      <c r="BP382" s="8">
        <v>-1.0765407085418701</v>
      </c>
      <c r="BQ382" s="8">
        <v>0.5</v>
      </c>
      <c r="BR382" s="8">
        <v>-1.355140209197998</v>
      </c>
      <c r="BS382" s="8">
        <v>7.355140209197998</v>
      </c>
      <c r="BT382" s="8">
        <v>1</v>
      </c>
      <c r="BU382" s="8">
        <v>0</v>
      </c>
      <c r="BV382" s="8">
        <v>0.15999999642372131</v>
      </c>
      <c r="BW382" s="8">
        <v>111115</v>
      </c>
      <c r="BX382">
        <f t="shared" si="158"/>
        <v>1.7518638610839843</v>
      </c>
      <c r="BY382">
        <f t="shared" si="159"/>
        <v>4.9437028294459437E-3</v>
      </c>
      <c r="BZ382">
        <f t="shared" si="160"/>
        <v>296.9231018066406</v>
      </c>
      <c r="CA382">
        <f t="shared" si="161"/>
        <v>297.74863853454588</v>
      </c>
      <c r="CB382">
        <f t="shared" si="162"/>
        <v>287.96860684464991</v>
      </c>
      <c r="CC382">
        <f t="shared" si="183"/>
        <v>0.2922064862073927</v>
      </c>
      <c r="CD382">
        <f t="shared" si="163"/>
        <v>2.9543961070369824</v>
      </c>
      <c r="CE382">
        <f t="shared" si="164"/>
        <v>29.159950823208415</v>
      </c>
      <c r="CF382">
        <f t="shared" si="165"/>
        <v>12.43518886031779</v>
      </c>
      <c r="CG382">
        <f t="shared" si="166"/>
        <v>24.185870170593262</v>
      </c>
      <c r="CH382">
        <f t="shared" si="167"/>
        <v>3.028577675225907</v>
      </c>
      <c r="CI382">
        <f t="shared" si="168"/>
        <v>0.3884366125427729</v>
      </c>
      <c r="CJ382">
        <f t="shared" si="169"/>
        <v>1.6945011990540662</v>
      </c>
      <c r="CK382">
        <f t="shared" si="170"/>
        <v>1.3340764761718409</v>
      </c>
      <c r="CL382">
        <f t="shared" si="171"/>
        <v>0.24424094307371025</v>
      </c>
      <c r="CM382">
        <f t="shared" si="172"/>
        <v>9.7101900912582781</v>
      </c>
      <c r="CN382">
        <f t="shared" si="173"/>
        <v>0.66025798685337356</v>
      </c>
      <c r="CO382">
        <f t="shared" si="174"/>
        <v>58.178903587567923</v>
      </c>
      <c r="CP382">
        <f t="shared" si="175"/>
        <v>143.49123864789306</v>
      </c>
      <c r="CQ382">
        <f t="shared" si="176"/>
        <v>4.6420695832699088E-2</v>
      </c>
      <c r="CR382">
        <f t="shared" si="177"/>
        <v>0</v>
      </c>
      <c r="CS382">
        <f t="shared" si="178"/>
        <v>1529.8332580566405</v>
      </c>
      <c r="CT382">
        <f t="shared" si="179"/>
        <v>0</v>
      </c>
      <c r="CU382" t="e">
        <f t="shared" si="180"/>
        <v>#DIV/0!</v>
      </c>
      <c r="CV382" t="e">
        <f t="shared" si="181"/>
        <v>#DIV/0!</v>
      </c>
    </row>
    <row r="383" spans="1:100" s="5" customFormat="1" hidden="1" x14ac:dyDescent="0.3">
      <c r="A383" s="4" t="str">
        <f>VLOOKUP(B383,ListCodeMtrx!A$1:B$91,2,TRUE)</f>
        <v>M30</v>
      </c>
      <c r="B383">
        <v>30</v>
      </c>
      <c r="C383" s="10">
        <v>30</v>
      </c>
      <c r="D383" s="10">
        <v>1</v>
      </c>
      <c r="E383" s="10">
        <v>6</v>
      </c>
      <c r="F383" s="1">
        <v>74</v>
      </c>
      <c r="G383" s="3">
        <v>41318</v>
      </c>
      <c r="H383" s="11">
        <v>1</v>
      </c>
      <c r="I383" s="11">
        <v>182.09615110336</v>
      </c>
      <c r="J383" s="11">
        <v>2.7032923425872277</v>
      </c>
      <c r="K383" s="11">
        <v>162.84524130706154</v>
      </c>
      <c r="L383" s="11">
        <v>240.72935431536436</v>
      </c>
      <c r="M383" s="1">
        <v>44.5</v>
      </c>
      <c r="N383" s="8">
        <v>10</v>
      </c>
      <c r="O383" s="8" t="s">
        <v>565</v>
      </c>
      <c r="P383" s="12">
        <v>0.16111111111111112</v>
      </c>
      <c r="Q383" s="12">
        <f t="shared" si="182"/>
        <v>0.4193055555555556</v>
      </c>
      <c r="R383" s="8">
        <v>3960.5</v>
      </c>
      <c r="S383" s="8">
        <v>0</v>
      </c>
      <c r="T383" s="13" t="s">
        <v>192</v>
      </c>
      <c r="U383" s="14">
        <f t="shared" si="141"/>
        <v>32.798735709643374</v>
      </c>
      <c r="V383" s="14">
        <f t="shared" si="142"/>
        <v>0.40636424221914141</v>
      </c>
      <c r="W383" s="14">
        <f t="shared" si="143"/>
        <v>240.99442545698949</v>
      </c>
      <c r="X383" s="15">
        <v>23.761014938354492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t="e">
        <f t="shared" si="144"/>
        <v>#DIV/0!</v>
      </c>
      <c r="AG383" t="e">
        <f t="shared" si="145"/>
        <v>#DIV/0!</v>
      </c>
      <c r="AH383" t="e">
        <f t="shared" si="146"/>
        <v>#DIV/0!</v>
      </c>
      <c r="AI383" s="8">
        <v>-1</v>
      </c>
      <c r="AJ383" s="8">
        <v>0.85</v>
      </c>
      <c r="AK383" s="8">
        <v>0.85</v>
      </c>
      <c r="AL383" s="8">
        <v>9.8315877914428711</v>
      </c>
      <c r="AM383">
        <f t="shared" si="147"/>
        <v>0.85</v>
      </c>
      <c r="AN383">
        <f t="shared" si="148"/>
        <v>2.2100296054692742E-2</v>
      </c>
      <c r="AO383" t="e">
        <f t="shared" si="149"/>
        <v>#DIV/0!</v>
      </c>
      <c r="AP383" t="e">
        <f t="shared" si="150"/>
        <v>#DIV/0!</v>
      </c>
      <c r="AQ383" t="e">
        <f t="shared" si="151"/>
        <v>#DIV/0!</v>
      </c>
      <c r="AR383" s="8">
        <v>1801.763916015625</v>
      </c>
      <c r="AS383" s="8">
        <v>0.5</v>
      </c>
      <c r="AT383" t="e">
        <f t="shared" si="152"/>
        <v>#DIV/0!</v>
      </c>
      <c r="AU383">
        <f t="shared" si="153"/>
        <v>4.8767686709218259</v>
      </c>
      <c r="AV383">
        <f t="shared" si="154"/>
        <v>1.2398589932944315</v>
      </c>
      <c r="AW383">
        <f t="shared" si="155"/>
        <v>23.761014938354492</v>
      </c>
      <c r="AX383" s="8">
        <v>2</v>
      </c>
      <c r="AY383">
        <f t="shared" si="156"/>
        <v>4.644859790802002</v>
      </c>
      <c r="AZ383" s="8">
        <v>1</v>
      </c>
      <c r="BA383">
        <f t="shared" si="157"/>
        <v>9.2897195816040039</v>
      </c>
      <c r="BB383" s="8">
        <v>24.610496520996094</v>
      </c>
      <c r="BC383" s="8">
        <v>23.761014938354492</v>
      </c>
      <c r="BD383" s="8">
        <v>25.139423370361328</v>
      </c>
      <c r="BE383" s="8">
        <v>400.95062255859375</v>
      </c>
      <c r="BF383" s="8">
        <v>381.16864013671875</v>
      </c>
      <c r="BG383" s="8">
        <v>14.16500186920166</v>
      </c>
      <c r="BH383" s="8">
        <v>16.901533126831055</v>
      </c>
      <c r="BI383" s="8">
        <v>46.196575164794922</v>
      </c>
      <c r="BJ383" s="8">
        <v>55.121273040771484</v>
      </c>
      <c r="BK383" s="8">
        <v>350.39569091796875</v>
      </c>
      <c r="BL383" s="8">
        <v>1799.216552734375</v>
      </c>
      <c r="BM383" s="8">
        <v>1731.3411865234375</v>
      </c>
      <c r="BN383" s="8">
        <v>101.31560516357422</v>
      </c>
      <c r="BO383" s="8">
        <v>-7.1645164489746094</v>
      </c>
      <c r="BP383" s="8">
        <v>-1.0273158550262451</v>
      </c>
      <c r="BQ383" s="8">
        <v>0.25</v>
      </c>
      <c r="BR383" s="8">
        <v>-1.355140209197998</v>
      </c>
      <c r="BS383" s="8">
        <v>7.355140209197998</v>
      </c>
      <c r="BT383" s="8">
        <v>1</v>
      </c>
      <c r="BU383" s="8">
        <v>0</v>
      </c>
      <c r="BV383" s="8">
        <v>0.15999999642372131</v>
      </c>
      <c r="BW383" s="8">
        <v>111115</v>
      </c>
      <c r="BX383">
        <f t="shared" si="158"/>
        <v>1.7519784545898438</v>
      </c>
      <c r="BY383">
        <f t="shared" si="159"/>
        <v>4.876768670921826E-3</v>
      </c>
      <c r="BZ383">
        <f t="shared" si="160"/>
        <v>296.91101493835447</v>
      </c>
      <c r="CA383">
        <f t="shared" si="161"/>
        <v>297.76049652099607</v>
      </c>
      <c r="CB383">
        <f t="shared" si="162"/>
        <v>287.87464200300019</v>
      </c>
      <c r="CC383">
        <f t="shared" si="183"/>
        <v>0.30373767008567598</v>
      </c>
      <c r="CD383">
        <f t="shared" si="163"/>
        <v>2.9522480502315167</v>
      </c>
      <c r="CE383">
        <f t="shared" si="164"/>
        <v>29.139124673490397</v>
      </c>
      <c r="CF383">
        <f t="shared" si="165"/>
        <v>12.237591546659342</v>
      </c>
      <c r="CG383">
        <f t="shared" si="166"/>
        <v>24.185755729675293</v>
      </c>
      <c r="CH383">
        <f t="shared" si="167"/>
        <v>3.0285568846312669</v>
      </c>
      <c r="CI383">
        <f t="shared" si="168"/>
        <v>0.38933345944593456</v>
      </c>
      <c r="CJ383">
        <f t="shared" si="169"/>
        <v>1.7123890569370852</v>
      </c>
      <c r="CK383">
        <f t="shared" si="170"/>
        <v>1.3161678276941817</v>
      </c>
      <c r="CL383">
        <f t="shared" si="171"/>
        <v>0.24480827990578971</v>
      </c>
      <c r="CM383">
        <f t="shared" si="172"/>
        <v>24.416496056222769</v>
      </c>
      <c r="CN383">
        <f t="shared" si="173"/>
        <v>0.63225145009450112</v>
      </c>
      <c r="CO383">
        <f t="shared" si="174"/>
        <v>58.81489587859371</v>
      </c>
      <c r="CP383">
        <f t="shared" si="175"/>
        <v>376.40226448683359</v>
      </c>
      <c r="CQ383">
        <f t="shared" si="176"/>
        <v>5.1249803938936349E-2</v>
      </c>
      <c r="CR383">
        <f t="shared" si="177"/>
        <v>0</v>
      </c>
      <c r="CS383">
        <f t="shared" si="178"/>
        <v>1529.3340698242187</v>
      </c>
      <c r="CT383">
        <f t="shared" si="179"/>
        <v>0</v>
      </c>
      <c r="CU383" t="e">
        <f t="shared" si="180"/>
        <v>#DIV/0!</v>
      </c>
      <c r="CV383" t="e">
        <f t="shared" si="181"/>
        <v>#DIV/0!</v>
      </c>
    </row>
    <row r="384" spans="1:100" x14ac:dyDescent="0.3">
      <c r="A384" s="4" t="str">
        <f>VLOOKUP(B384,ListCodeMtrx!A$1:B$91,2,TRUE)</f>
        <v>M30</v>
      </c>
      <c r="B384">
        <v>30</v>
      </c>
      <c r="C384" s="10">
        <v>30</v>
      </c>
      <c r="D384" s="10">
        <v>1</v>
      </c>
      <c r="E384" s="10">
        <v>6</v>
      </c>
      <c r="F384" s="1">
        <v>74</v>
      </c>
      <c r="G384" s="3">
        <v>41318</v>
      </c>
      <c r="H384" s="11">
        <v>1</v>
      </c>
      <c r="I384" s="11">
        <v>182.09615110336</v>
      </c>
      <c r="J384" s="11">
        <v>2.7032923425872277</v>
      </c>
      <c r="K384" s="11">
        <v>162.84524130706154</v>
      </c>
      <c r="L384" s="11">
        <v>240.72935431536436</v>
      </c>
      <c r="M384" s="1">
        <v>44.5</v>
      </c>
      <c r="N384" s="8">
        <v>11</v>
      </c>
      <c r="O384" s="8" t="s">
        <v>566</v>
      </c>
      <c r="P384" s="12">
        <v>0.16111111111111112</v>
      </c>
      <c r="Q384" s="12">
        <f t="shared" si="182"/>
        <v>0.42136574074074074</v>
      </c>
      <c r="R384" s="8">
        <v>4138.5</v>
      </c>
      <c r="S384" s="8">
        <v>0</v>
      </c>
      <c r="T384" s="13">
        <v>800</v>
      </c>
      <c r="U384" s="14">
        <f t="shared" si="141"/>
        <v>47.263373676535977</v>
      </c>
      <c r="V384" s="14">
        <f t="shared" si="142"/>
        <v>0.39517841979683949</v>
      </c>
      <c r="W384" s="14">
        <f t="shared" si="143"/>
        <v>559.57836847637589</v>
      </c>
      <c r="X384" s="15">
        <v>23.833818435668945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t="e">
        <f t="shared" si="144"/>
        <v>#DIV/0!</v>
      </c>
      <c r="AG384" t="e">
        <f t="shared" si="145"/>
        <v>#DIV/0!</v>
      </c>
      <c r="AH384" t="e">
        <f t="shared" si="146"/>
        <v>#DIV/0!</v>
      </c>
      <c r="AI384" s="8">
        <v>-1</v>
      </c>
      <c r="AJ384" s="8">
        <v>0.85</v>
      </c>
      <c r="AK384" s="8">
        <v>0.85</v>
      </c>
      <c r="AL384" s="8">
        <v>9.8315877914428711</v>
      </c>
      <c r="AM384">
        <f t="shared" si="147"/>
        <v>0.85</v>
      </c>
      <c r="AN384">
        <f t="shared" si="148"/>
        <v>3.1565376055010551E-2</v>
      </c>
      <c r="AO384" t="e">
        <f t="shared" si="149"/>
        <v>#DIV/0!</v>
      </c>
      <c r="AP384" t="e">
        <f t="shared" si="150"/>
        <v>#DIV/0!</v>
      </c>
      <c r="AQ384" t="e">
        <f t="shared" si="151"/>
        <v>#DIV/0!</v>
      </c>
      <c r="AR384" s="8">
        <v>1801.763916015625</v>
      </c>
      <c r="AS384" s="8">
        <v>0.5</v>
      </c>
      <c r="AT384" t="e">
        <f t="shared" si="152"/>
        <v>#DIV/0!</v>
      </c>
      <c r="AU384">
        <f t="shared" si="153"/>
        <v>4.7805598806016265</v>
      </c>
      <c r="AV384">
        <f t="shared" si="154"/>
        <v>1.2482404092149166</v>
      </c>
      <c r="AW384">
        <f t="shared" si="155"/>
        <v>23.833818435668945</v>
      </c>
      <c r="AX384" s="8">
        <v>2</v>
      </c>
      <c r="AY384">
        <f t="shared" si="156"/>
        <v>4.644859790802002</v>
      </c>
      <c r="AZ384" s="8">
        <v>1</v>
      </c>
      <c r="BA384">
        <f t="shared" si="157"/>
        <v>9.2897195816040039</v>
      </c>
      <c r="BB384" s="8">
        <v>24.649404525756836</v>
      </c>
      <c r="BC384" s="8">
        <v>23.833818435668945</v>
      </c>
      <c r="BD384" s="8">
        <v>25.136625289916992</v>
      </c>
      <c r="BE384" s="8">
        <v>800.345703125</v>
      </c>
      <c r="BF384" s="8">
        <v>771.25732421875</v>
      </c>
      <c r="BG384" s="8">
        <v>14.2637939453125</v>
      </c>
      <c r="BH384" s="8">
        <v>16.946836471557617</v>
      </c>
      <c r="BI384" s="8">
        <v>46.410354614257813</v>
      </c>
      <c r="BJ384" s="8">
        <v>55.140220642089844</v>
      </c>
      <c r="BK384" s="8">
        <v>350.3145751953125</v>
      </c>
      <c r="BL384" s="8">
        <v>1798.8203125</v>
      </c>
      <c r="BM384" s="8">
        <v>1750.0726318359375</v>
      </c>
      <c r="BN384" s="8">
        <v>101.31488800048828</v>
      </c>
      <c r="BO384" s="8">
        <v>-19.219081878662109</v>
      </c>
      <c r="BP384" s="8">
        <v>-0.9663550853729248</v>
      </c>
      <c r="BQ384" s="8">
        <v>0.5</v>
      </c>
      <c r="BR384" s="8">
        <v>-1.355140209197998</v>
      </c>
      <c r="BS384" s="8">
        <v>7.355140209197998</v>
      </c>
      <c r="BT384" s="8">
        <v>1</v>
      </c>
      <c r="BU384" s="8">
        <v>0</v>
      </c>
      <c r="BV384" s="8">
        <v>0.15999999642372131</v>
      </c>
      <c r="BW384" s="8">
        <v>111115</v>
      </c>
      <c r="BX384">
        <f t="shared" si="158"/>
        <v>1.7515728759765625</v>
      </c>
      <c r="BY384">
        <f t="shared" si="159"/>
        <v>4.7805598806016265E-3</v>
      </c>
      <c r="BZ384">
        <f t="shared" si="160"/>
        <v>296.98381843566892</v>
      </c>
      <c r="CA384">
        <f t="shared" si="161"/>
        <v>297.79940452575681</v>
      </c>
      <c r="CB384">
        <f t="shared" si="162"/>
        <v>287.81124356691726</v>
      </c>
      <c r="CC384">
        <f t="shared" si="183"/>
        <v>0.3177323088091345</v>
      </c>
      <c r="CD384">
        <f t="shared" si="163"/>
        <v>2.9652072482933667</v>
      </c>
      <c r="CE384">
        <f t="shared" si="164"/>
        <v>29.267241042393259</v>
      </c>
      <c r="CF384">
        <f t="shared" si="165"/>
        <v>12.320404570835642</v>
      </c>
      <c r="CG384">
        <f t="shared" si="166"/>
        <v>24.241611480712891</v>
      </c>
      <c r="CH384">
        <f t="shared" si="167"/>
        <v>3.0387190979731185</v>
      </c>
      <c r="CI384">
        <f t="shared" si="168"/>
        <v>0.3790537292269916</v>
      </c>
      <c r="CJ384">
        <f t="shared" si="169"/>
        <v>1.71696683907845</v>
      </c>
      <c r="CK384">
        <f t="shared" si="170"/>
        <v>1.3217522588946684</v>
      </c>
      <c r="CL384">
        <f t="shared" si="171"/>
        <v>0.23830636994456525</v>
      </c>
      <c r="CM384">
        <f t="shared" si="172"/>
        <v>56.693619729679988</v>
      </c>
      <c r="CN384">
        <f t="shared" si="173"/>
        <v>0.72554042717611056</v>
      </c>
      <c r="CO384">
        <f t="shared" si="174"/>
        <v>58.666349988869506</v>
      </c>
      <c r="CP384">
        <f t="shared" si="175"/>
        <v>764.38891942968894</v>
      </c>
      <c r="CQ384">
        <f t="shared" si="176"/>
        <v>3.6274330400173076E-2</v>
      </c>
      <c r="CR384">
        <f t="shared" si="177"/>
        <v>0</v>
      </c>
      <c r="CS384">
        <f t="shared" si="178"/>
        <v>1528.997265625</v>
      </c>
      <c r="CT384">
        <f t="shared" si="179"/>
        <v>0</v>
      </c>
      <c r="CU384" t="e">
        <f t="shared" si="180"/>
        <v>#DIV/0!</v>
      </c>
      <c r="CV384" t="e">
        <f t="shared" si="181"/>
        <v>#DIV/0!</v>
      </c>
    </row>
    <row r="385" spans="1:100" x14ac:dyDescent="0.3">
      <c r="A385" s="4" t="str">
        <f>VLOOKUP(B385,ListCodeMtrx!A$1:B$91,2,TRUE)</f>
        <v>M30</v>
      </c>
      <c r="B385" s="5">
        <v>30</v>
      </c>
      <c r="C385" s="10">
        <v>30</v>
      </c>
      <c r="D385" s="10">
        <v>1</v>
      </c>
      <c r="E385" s="10">
        <v>6</v>
      </c>
      <c r="F385" s="1">
        <v>74</v>
      </c>
      <c r="G385" s="17">
        <v>41318</v>
      </c>
      <c r="H385" s="11">
        <v>1</v>
      </c>
      <c r="I385" s="11">
        <v>182.09615110336</v>
      </c>
      <c r="J385" s="11">
        <v>2.7032923425872277</v>
      </c>
      <c r="K385" s="11">
        <v>162.84524130706154</v>
      </c>
      <c r="L385" s="11">
        <v>240.72935431536436</v>
      </c>
      <c r="M385" s="1">
        <v>44.5</v>
      </c>
      <c r="N385" s="19">
        <v>12</v>
      </c>
      <c r="O385" s="19" t="s">
        <v>567</v>
      </c>
      <c r="P385" s="12">
        <v>0.16111111111111112</v>
      </c>
      <c r="Q385" s="12">
        <f t="shared" si="182"/>
        <v>0.4246064814814815</v>
      </c>
      <c r="R385" s="19">
        <v>4409.5</v>
      </c>
      <c r="S385" s="19">
        <v>0</v>
      </c>
      <c r="T385" s="21">
        <v>400</v>
      </c>
      <c r="U385" s="5">
        <f t="shared" ref="U385:U448" si="184">(BE385-BF385*(1000-BG385)/(1000-BH385))*BX385</f>
        <v>31.75992453339542</v>
      </c>
      <c r="V385" s="5">
        <f t="shared" ref="V385:V448" si="185">IF(CI385&lt;&gt;0,1/(1/CI385-1/BA385),0)</f>
        <v>0.37889469195958853</v>
      </c>
      <c r="W385" s="5">
        <f t="shared" ref="W385:W448" si="186">((CL385-BY385/2)*BF385-U385)/(CL385+BY385/2)</f>
        <v>234.32478652205663</v>
      </c>
      <c r="X385" s="5">
        <v>24.034084320068359</v>
      </c>
      <c r="Y385" s="19">
        <v>2</v>
      </c>
      <c r="Z385" s="19">
        <v>2</v>
      </c>
      <c r="AA385" s="19">
        <v>0</v>
      </c>
      <c r="AB385" s="19">
        <v>0</v>
      </c>
      <c r="AC385" s="19">
        <v>299.688232421875</v>
      </c>
      <c r="AD385" s="19">
        <v>633.5218505859375</v>
      </c>
      <c r="AE385" s="19">
        <v>431.130126953125</v>
      </c>
      <c r="AF385" s="5" t="e">
        <f t="shared" ref="AF385:AF448" si="187">CR385/AB385</f>
        <v>#DIV/0!</v>
      </c>
      <c r="AG385" s="5">
        <f t="shared" ref="AG385:AG448" si="188">CT385/AD385</f>
        <v>0.52694886191423929</v>
      </c>
      <c r="AH385" s="5">
        <f t="shared" ref="AH385:AH448" si="189">(AD385-AE385)/AD385</f>
        <v>0.31947078612303992</v>
      </c>
      <c r="AI385" s="19">
        <v>-1</v>
      </c>
      <c r="AJ385" s="19">
        <v>0.85</v>
      </c>
      <c r="AK385" s="19">
        <v>0.85</v>
      </c>
      <c r="AL385" s="19">
        <v>9.8315877914428711</v>
      </c>
      <c r="AM385" s="5">
        <f t="shared" ref="AM385:AM448" si="190">(AL385*AK385+(100-AL385)*AJ385)/100</f>
        <v>0.85</v>
      </c>
      <c r="AN385" s="5">
        <f t="shared" ref="AN385:AN448" si="191">(U385-AI385)/CS385</f>
        <v>2.1431129785036057E-2</v>
      </c>
      <c r="AO385" s="5">
        <f t="shared" ref="AO385:AO448" si="192">(AD385-AE385)/(AD385-AC385)</f>
        <v>0.60626525496706296</v>
      </c>
      <c r="AP385" s="5">
        <f t="shared" ref="AP385:AP448" si="193">(AB385-AD385)/(AB385-AC385)</f>
        <v>2.1139363580152879</v>
      </c>
      <c r="AQ385" s="5">
        <f t="shared" ref="AQ385:AQ448" si="194">(AB385-AD385)/AD385</f>
        <v>-1</v>
      </c>
      <c r="AR385" s="19">
        <v>1798.369384765625</v>
      </c>
      <c r="AS385" s="19">
        <v>0.5</v>
      </c>
      <c r="AT385" s="5">
        <f t="shared" ref="AT385:AT448" si="195">AH385*AS385*AM385*AR385</f>
        <v>244.17375446353981</v>
      </c>
      <c r="AU385" s="5">
        <f t="shared" ref="AU385:AU448" si="196">BY385*1000</f>
        <v>4.7693446308528697</v>
      </c>
      <c r="AV385" s="5">
        <f t="shared" ref="AV385:AV448" si="197">(CD385-CJ385)</f>
        <v>1.2965169438628983</v>
      </c>
      <c r="AW385" s="5">
        <f t="shared" ref="AW385:AW448" si="198">(BC385+CC385*S385)</f>
        <v>24.034084320068359</v>
      </c>
      <c r="AX385" s="19">
        <v>2</v>
      </c>
      <c r="AY385" s="5">
        <f t="shared" ref="AY385:AY448" si="199">(AX385*BR385+BS385)</f>
        <v>4.644859790802002</v>
      </c>
      <c r="AZ385" s="19">
        <v>1</v>
      </c>
      <c r="BA385" s="5">
        <f t="shared" ref="BA385:BA448" si="200">AY385*(AZ385+1)*(AZ385+1)/(AZ385*AZ385+1)</f>
        <v>9.2897195816040039</v>
      </c>
      <c r="BB385" s="19">
        <v>24.701139450073242</v>
      </c>
      <c r="BC385" s="19">
        <v>24.034084320068359</v>
      </c>
      <c r="BD385" s="19">
        <v>25.133838653564453</v>
      </c>
      <c r="BE385" s="19">
        <v>398.68490600585937</v>
      </c>
      <c r="BF385" s="19">
        <v>379.52200317382812</v>
      </c>
      <c r="BG385" s="19">
        <v>14.147729873657227</v>
      </c>
      <c r="BH385" s="19">
        <v>16.824430465698242</v>
      </c>
      <c r="BI385" s="19">
        <v>45.891410827636719</v>
      </c>
      <c r="BJ385" s="19">
        <v>54.573902130126953</v>
      </c>
      <c r="BK385" s="19">
        <v>350.36441040039062</v>
      </c>
      <c r="BL385" s="19">
        <v>1798.369384765625</v>
      </c>
      <c r="BM385" s="19">
        <v>1773.610595703125</v>
      </c>
      <c r="BN385" s="19">
        <v>101.31665802001953</v>
      </c>
      <c r="BO385" s="19">
        <v>-6.8866844177246094</v>
      </c>
      <c r="BP385" s="19">
        <v>-1.0179698467254639</v>
      </c>
      <c r="BQ385" s="19">
        <v>0.75</v>
      </c>
      <c r="BR385" s="19">
        <v>-1.355140209197998</v>
      </c>
      <c r="BS385" s="19">
        <v>7.355140209197998</v>
      </c>
      <c r="BT385" s="19">
        <v>1</v>
      </c>
      <c r="BU385" s="19">
        <v>0</v>
      </c>
      <c r="BV385" s="19">
        <v>0.15999999642372131</v>
      </c>
      <c r="BW385" s="19">
        <v>111115</v>
      </c>
      <c r="BX385" s="5">
        <f t="shared" ref="BX385:BX448" si="201">BK385*0.000001/(AX385*0.0001)</f>
        <v>1.751822052001953</v>
      </c>
      <c r="BY385" s="5">
        <f t="shared" ref="BY385:BY448" si="202">(BH385-BG385)/(1000-BH385)*BX385</f>
        <v>4.76934463085287E-3</v>
      </c>
      <c r="BZ385" s="5">
        <f t="shared" ref="BZ385:BZ448" si="203">(BC385+273.15)</f>
        <v>297.18408432006834</v>
      </c>
      <c r="CA385" s="5">
        <f t="shared" ref="CA385:CA448" si="204">(BB385+273.15)</f>
        <v>297.85113945007322</v>
      </c>
      <c r="CB385" s="5">
        <f t="shared" ref="CB385:CB448" si="205">(BL385*BT385+BM385*BU385)*BV385</f>
        <v>287.7390951310299</v>
      </c>
      <c r="CC385" s="5">
        <f t="shared" si="183"/>
        <v>0.31309504106044411</v>
      </c>
      <c r="CD385" s="5">
        <f t="shared" ref="CD385:CD448" si="206">0.61365*EXP(17.502*AW385/(240.97+AW385))</f>
        <v>3.0011120117376451</v>
      </c>
      <c r="CE385" s="5">
        <f t="shared" ref="CE385:CE448" si="207">CD385*1000/BN385</f>
        <v>29.621111378788711</v>
      </c>
      <c r="CF385" s="5">
        <f t="shared" ref="CF385:CF448" si="208">(CE385-BH385)</f>
        <v>12.796680913090469</v>
      </c>
      <c r="CG385" s="5">
        <f t="shared" ref="CG385:CG448" si="209">IF(S385,BC385,(BB385+BC385)/2)</f>
        <v>24.367611885070801</v>
      </c>
      <c r="CH385" s="5">
        <f t="shared" ref="CH385:CH448" si="210">0.61365*EXP(17.502*CG385/(240.97+CG385))</f>
        <v>3.0617527399822686</v>
      </c>
      <c r="CI385" s="5">
        <f t="shared" ref="CI385:CI448" si="211">IF(CF385&lt;&gt;0,(1000-(CE385+BH385)/2)/CF385*BY385,0)</f>
        <v>0.36404652617975353</v>
      </c>
      <c r="CJ385" s="5">
        <f t="shared" ref="CJ385:CJ448" si="212">BH385*BN385/1000</f>
        <v>1.7045950678747468</v>
      </c>
      <c r="CK385" s="5">
        <f t="shared" ref="CK385:CK448" si="213">(CH385-CJ385)</f>
        <v>1.3571576721075218</v>
      </c>
      <c r="CL385" s="5">
        <f t="shared" ref="CL385:CL448" si="214">1/(1.6/V385+1.37/BA385)</f>
        <v>0.22881807754192401</v>
      </c>
      <c r="CM385" s="5">
        <f t="shared" ref="CM385:CM448" si="215">W385*BN385*0.001</f>
        <v>23.741004261669293</v>
      </c>
      <c r="CN385" s="5">
        <f t="shared" ref="CN385:CN448" si="216">W385/BF385</f>
        <v>0.61742082030150836</v>
      </c>
      <c r="CO385" s="5">
        <f t="shared" ref="CO385:CO448" si="217">(1-BY385*BN385/CD385/V385)*100</f>
        <v>57.504901992878111</v>
      </c>
      <c r="CP385" s="5">
        <f t="shared" ref="CP385:CP448" si="218">(BF385-U385/(BA385/1.35))</f>
        <v>374.90658957135634</v>
      </c>
      <c r="CQ385" s="5">
        <f t="shared" ref="CQ385:CQ448" si="219">U385*CO385/100/CP385</f>
        <v>4.8714837199373834E-2</v>
      </c>
      <c r="CR385" s="5">
        <f t="shared" ref="CR385:CR448" si="220">(AB385-AA385)</f>
        <v>0</v>
      </c>
      <c r="CS385" s="5">
        <f t="shared" ref="CS385:CS448" si="221">BL385*AM385</f>
        <v>1528.6139770507812</v>
      </c>
      <c r="CT385" s="5">
        <f t="shared" ref="CT385:CT448" si="222">(AD385-AC385)</f>
        <v>333.8336181640625</v>
      </c>
      <c r="CU385" s="5">
        <f t="shared" ref="CU385:CU448" si="223">(AD385-AE385)/(AD385-AA385)</f>
        <v>0.31947078612303992</v>
      </c>
      <c r="CV385" s="5" t="e">
        <f t="shared" ref="CV385:CV448" si="224">(AB385-AD385)/(AB385-AA385)</f>
        <v>#DIV/0!</v>
      </c>
    </row>
    <row r="386" spans="1:100" hidden="1" x14ac:dyDescent="0.3">
      <c r="A386" s="4" t="str">
        <f>VLOOKUP(B386,ListCodeMtrx!A$1:B$91,2,TRUE)</f>
        <v>M70</v>
      </c>
      <c r="B386">
        <v>70</v>
      </c>
      <c r="C386" s="10">
        <v>29</v>
      </c>
      <c r="D386" s="10">
        <v>3</v>
      </c>
      <c r="E386" s="10">
        <v>2</v>
      </c>
      <c r="F386" s="1">
        <v>74</v>
      </c>
      <c r="G386" s="3">
        <v>41318</v>
      </c>
      <c r="H386" s="11">
        <v>1</v>
      </c>
      <c r="I386" s="11">
        <v>178.67743375782308</v>
      </c>
      <c r="J386" s="11">
        <v>3.5563783269320788</v>
      </c>
      <c r="K386" s="11">
        <v>169.86413934964656</v>
      </c>
      <c r="L386" s="11">
        <v>251.08122197904669</v>
      </c>
      <c r="M386" s="1">
        <v>42.4</v>
      </c>
      <c r="N386" s="8">
        <v>13</v>
      </c>
      <c r="O386" s="8" t="s">
        <v>568</v>
      </c>
      <c r="P386" s="12">
        <v>0.16111111111111112</v>
      </c>
      <c r="Q386" s="12">
        <f t="shared" si="182"/>
        <v>0.43002314814814824</v>
      </c>
      <c r="R386" s="8">
        <v>4886.5</v>
      </c>
      <c r="S386" s="8">
        <v>0</v>
      </c>
      <c r="T386" s="13" t="s">
        <v>747</v>
      </c>
      <c r="U386">
        <f t="shared" si="184"/>
        <v>29.676844111109961</v>
      </c>
      <c r="V386">
        <f t="shared" si="185"/>
        <v>0.38753482343388651</v>
      </c>
      <c r="W386">
        <f t="shared" si="186"/>
        <v>248.78494583281247</v>
      </c>
      <c r="X386">
        <v>23.690755844116211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t="e">
        <f t="shared" si="187"/>
        <v>#DIV/0!</v>
      </c>
      <c r="AG386" t="e">
        <f t="shared" si="188"/>
        <v>#DIV/0!</v>
      </c>
      <c r="AH386" t="e">
        <f t="shared" si="189"/>
        <v>#DIV/0!</v>
      </c>
      <c r="AI386" s="8">
        <v>-1</v>
      </c>
      <c r="AJ386" s="8">
        <v>0.85</v>
      </c>
      <c r="AK386" s="8">
        <v>0.85</v>
      </c>
      <c r="AL386" s="8">
        <v>9.8315877914428711</v>
      </c>
      <c r="AM386">
        <f t="shared" si="190"/>
        <v>0.85</v>
      </c>
      <c r="AN386">
        <f t="shared" si="191"/>
        <v>2.0041603768495231E-2</v>
      </c>
      <c r="AO386" t="e">
        <f t="shared" si="192"/>
        <v>#DIV/0!</v>
      </c>
      <c r="AP386" t="e">
        <f t="shared" si="193"/>
        <v>#DIV/0!</v>
      </c>
      <c r="AQ386" t="e">
        <f t="shared" si="194"/>
        <v>#DIV/0!</v>
      </c>
      <c r="AR386" s="8">
        <v>1798.369384765625</v>
      </c>
      <c r="AS386" s="8">
        <v>0.5</v>
      </c>
      <c r="AT386" t="e">
        <f t="shared" si="195"/>
        <v>#DIV/0!</v>
      </c>
      <c r="AU386">
        <f t="shared" si="196"/>
        <v>5.0234603481925255</v>
      </c>
      <c r="AV386">
        <f t="shared" si="197"/>
        <v>1.3373201628996665</v>
      </c>
      <c r="AW386">
        <f t="shared" si="198"/>
        <v>23.690755844116211</v>
      </c>
      <c r="AX386" s="8">
        <v>2</v>
      </c>
      <c r="AY386">
        <f t="shared" si="199"/>
        <v>4.644859790802002</v>
      </c>
      <c r="AZ386" s="8">
        <v>1</v>
      </c>
      <c r="BA386">
        <f t="shared" si="200"/>
        <v>9.2897195816040039</v>
      </c>
      <c r="BB386" s="8">
        <v>24.548517227172852</v>
      </c>
      <c r="BC386" s="8">
        <v>23.690755844116211</v>
      </c>
      <c r="BD386" s="8">
        <v>25.136859893798828</v>
      </c>
      <c r="BE386" s="8">
        <v>400.50323486328125</v>
      </c>
      <c r="BF386" s="8">
        <v>382.46713256835937</v>
      </c>
      <c r="BG386" s="8">
        <v>12.995891571044922</v>
      </c>
      <c r="BH386" s="8">
        <v>15.817907333374023</v>
      </c>
      <c r="BI386" s="8">
        <v>42.537628173828125</v>
      </c>
      <c r="BJ386" s="8">
        <v>51.7745361328125</v>
      </c>
      <c r="BK386" s="8">
        <v>350.3878173828125</v>
      </c>
      <c r="BL386" s="8">
        <v>1800.7742919921875</v>
      </c>
      <c r="BM386" s="8">
        <v>1730.9146728515625</v>
      </c>
      <c r="BN386" s="8">
        <v>101.30724334716797</v>
      </c>
      <c r="BO386" s="8">
        <v>-6.9057273864746094</v>
      </c>
      <c r="BP386" s="8">
        <v>-0.94898581504821777</v>
      </c>
      <c r="BQ386" s="8">
        <v>0.5</v>
      </c>
      <c r="BR386" s="8">
        <v>-1.355140209197998</v>
      </c>
      <c r="BS386" s="8">
        <v>7.355140209197998</v>
      </c>
      <c r="BT386" s="8">
        <v>1</v>
      </c>
      <c r="BU386" s="8">
        <v>0</v>
      </c>
      <c r="BV386" s="8">
        <v>0.15999999642372131</v>
      </c>
      <c r="BW386" s="8">
        <v>111115</v>
      </c>
      <c r="BX386">
        <f t="shared" si="201"/>
        <v>1.7519390869140623</v>
      </c>
      <c r="BY386">
        <f t="shared" si="202"/>
        <v>5.0234603481925256E-3</v>
      </c>
      <c r="BZ386">
        <f t="shared" si="203"/>
        <v>296.84075584411619</v>
      </c>
      <c r="CA386">
        <f t="shared" si="204"/>
        <v>297.69851722717283</v>
      </c>
      <c r="CB386">
        <f t="shared" si="205"/>
        <v>288.12388027867928</v>
      </c>
      <c r="CC386">
        <f t="shared" si="183"/>
        <v>0.28114923711314704</v>
      </c>
      <c r="CD386">
        <f t="shared" si="206"/>
        <v>2.9397887503647415</v>
      </c>
      <c r="CE386">
        <f t="shared" si="207"/>
        <v>29.01854451108133</v>
      </c>
      <c r="CF386">
        <f t="shared" si="208"/>
        <v>13.200637177707307</v>
      </c>
      <c r="CG386">
        <f t="shared" si="209"/>
        <v>24.119636535644531</v>
      </c>
      <c r="CH386">
        <f t="shared" si="210"/>
        <v>3.0165657866211459</v>
      </c>
      <c r="CI386">
        <f t="shared" si="211"/>
        <v>0.37201562417673467</v>
      </c>
      <c r="CJ386">
        <f t="shared" si="212"/>
        <v>1.602468587465075</v>
      </c>
      <c r="CK386">
        <f t="shared" si="213"/>
        <v>1.4140971991560709</v>
      </c>
      <c r="CL386">
        <f t="shared" si="214"/>
        <v>0.23385598161806767</v>
      </c>
      <c r="CM386">
        <f t="shared" si="215"/>
        <v>25.203717048596733</v>
      </c>
      <c r="CN386">
        <f t="shared" si="216"/>
        <v>0.65047405292622484</v>
      </c>
      <c r="CO386">
        <f t="shared" si="217"/>
        <v>55.329931429901769</v>
      </c>
      <c r="CP386">
        <f t="shared" si="218"/>
        <v>378.15443623796261</v>
      </c>
      <c r="CQ386">
        <f t="shared" si="219"/>
        <v>4.3421882500151866E-2</v>
      </c>
      <c r="CR386">
        <f t="shared" si="220"/>
        <v>0</v>
      </c>
      <c r="CS386">
        <f t="shared" si="221"/>
        <v>1530.6581481933592</v>
      </c>
      <c r="CT386">
        <f t="shared" si="222"/>
        <v>0</v>
      </c>
      <c r="CU386" t="e">
        <f t="shared" si="223"/>
        <v>#DIV/0!</v>
      </c>
      <c r="CV386" t="e">
        <f t="shared" si="224"/>
        <v>#DIV/0!</v>
      </c>
    </row>
    <row r="387" spans="1:100" x14ac:dyDescent="0.3">
      <c r="A387" s="4" t="str">
        <f>VLOOKUP(B387,ListCodeMtrx!A$1:B$91,2,TRUE)</f>
        <v>M70</v>
      </c>
      <c r="B387">
        <v>70</v>
      </c>
      <c r="C387" s="10">
        <v>29</v>
      </c>
      <c r="D387" s="10">
        <v>3</v>
      </c>
      <c r="E387" s="10">
        <v>2</v>
      </c>
      <c r="F387" s="1">
        <v>74</v>
      </c>
      <c r="G387" s="3">
        <v>41318</v>
      </c>
      <c r="H387" s="11">
        <v>1</v>
      </c>
      <c r="I387" s="11">
        <v>178.67743375782308</v>
      </c>
      <c r="J387" s="11">
        <v>3.5563783269320788</v>
      </c>
      <c r="K387" s="11">
        <v>169.86413934964656</v>
      </c>
      <c r="L387" s="11">
        <v>251.08122197904669</v>
      </c>
      <c r="M387" s="1">
        <v>42.4</v>
      </c>
      <c r="N387" s="8">
        <v>14</v>
      </c>
      <c r="O387" s="8" t="s">
        <v>569</v>
      </c>
      <c r="P387" s="12">
        <v>0.16111111111111112</v>
      </c>
      <c r="Q387" s="12">
        <f t="shared" si="182"/>
        <v>0.43244212962962969</v>
      </c>
      <c r="R387" s="8">
        <v>5095.5</v>
      </c>
      <c r="S387" s="8">
        <v>0</v>
      </c>
      <c r="T387" s="13">
        <v>50</v>
      </c>
      <c r="U387" s="14">
        <f t="shared" si="184"/>
        <v>-1.3448541945314836</v>
      </c>
      <c r="V387" s="14">
        <f t="shared" si="185"/>
        <v>0.29942823663805784</v>
      </c>
      <c r="W387" s="14">
        <f t="shared" si="186"/>
        <v>53.162926880971099</v>
      </c>
      <c r="X387" s="15">
        <v>24.286249160766602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t="e">
        <f t="shared" si="187"/>
        <v>#DIV/0!</v>
      </c>
      <c r="AG387" t="e">
        <f t="shared" si="188"/>
        <v>#DIV/0!</v>
      </c>
      <c r="AH387" t="e">
        <f t="shared" si="189"/>
        <v>#DIV/0!</v>
      </c>
      <c r="AI387" s="8">
        <v>-1</v>
      </c>
      <c r="AJ387" s="8">
        <v>0.85</v>
      </c>
      <c r="AK387" s="8">
        <v>0.85</v>
      </c>
      <c r="AL387" s="8">
        <v>9.8315877914428711</v>
      </c>
      <c r="AM387">
        <f t="shared" si="190"/>
        <v>0.85</v>
      </c>
      <c r="AN387">
        <f t="shared" si="191"/>
        <v>-2.2542614642283789E-4</v>
      </c>
      <c r="AO387" t="e">
        <f t="shared" si="192"/>
        <v>#DIV/0!</v>
      </c>
      <c r="AP387" t="e">
        <f t="shared" si="193"/>
        <v>#DIV/0!</v>
      </c>
      <c r="AQ387" t="e">
        <f t="shared" si="194"/>
        <v>#DIV/0!</v>
      </c>
      <c r="AR387" s="8">
        <v>1798.369384765625</v>
      </c>
      <c r="AS387" s="8">
        <v>0.5</v>
      </c>
      <c r="AT387" t="e">
        <f t="shared" si="195"/>
        <v>#DIV/0!</v>
      </c>
      <c r="AU387">
        <f t="shared" si="196"/>
        <v>4.3515954028051222</v>
      </c>
      <c r="AV387">
        <f t="shared" si="197"/>
        <v>1.4851120579275752</v>
      </c>
      <c r="AW387">
        <f t="shared" si="198"/>
        <v>24.286249160766602</v>
      </c>
      <c r="AX387" s="8">
        <v>2</v>
      </c>
      <c r="AY387">
        <f t="shared" si="199"/>
        <v>4.644859790802002</v>
      </c>
      <c r="AZ387" s="8">
        <v>1</v>
      </c>
      <c r="BA387">
        <f t="shared" si="200"/>
        <v>9.2897195816040039</v>
      </c>
      <c r="BB387" s="8">
        <v>24.614307403564453</v>
      </c>
      <c r="BC387" s="8">
        <v>24.286249160766602</v>
      </c>
      <c r="BD387" s="8">
        <v>25.136186599731445</v>
      </c>
      <c r="BE387" s="8">
        <v>46.323745727539063</v>
      </c>
      <c r="BF387" s="8">
        <v>46.974716186523438</v>
      </c>
      <c r="BG387" s="8">
        <v>12.971110343933105</v>
      </c>
      <c r="BH387" s="8">
        <v>15.416736602783203</v>
      </c>
      <c r="BI387" s="8">
        <v>42.287693023681641</v>
      </c>
      <c r="BJ387" s="8">
        <v>50.260787963867188</v>
      </c>
      <c r="BK387" s="8">
        <v>350.38125610351562</v>
      </c>
      <c r="BL387" s="8">
        <v>1799.75048828125</v>
      </c>
      <c r="BM387" s="8">
        <v>1732.5963134765625</v>
      </c>
      <c r="BN387" s="8">
        <v>101.30222320556641</v>
      </c>
      <c r="BO387" s="8">
        <v>-9.770965576171875E-2</v>
      </c>
      <c r="BP387" s="8">
        <v>-1.0003364086151123</v>
      </c>
      <c r="BQ387" s="8">
        <v>0.25</v>
      </c>
      <c r="BR387" s="8">
        <v>-1.355140209197998</v>
      </c>
      <c r="BS387" s="8">
        <v>7.355140209197998</v>
      </c>
      <c r="BT387" s="8">
        <v>1</v>
      </c>
      <c r="BU387" s="8">
        <v>0</v>
      </c>
      <c r="BV387" s="8">
        <v>0.15999999642372131</v>
      </c>
      <c r="BW387" s="8">
        <v>111135</v>
      </c>
      <c r="BX387">
        <f t="shared" si="201"/>
        <v>1.7519062805175778</v>
      </c>
      <c r="BY387">
        <f t="shared" si="202"/>
        <v>4.3515954028051224E-3</v>
      </c>
      <c r="BZ387">
        <f t="shared" si="203"/>
        <v>297.43624916076658</v>
      </c>
      <c r="CA387">
        <f t="shared" si="204"/>
        <v>297.76430740356443</v>
      </c>
      <c r="CB387">
        <f t="shared" si="205"/>
        <v>287.96007168859069</v>
      </c>
      <c r="CC387">
        <f t="shared" si="183"/>
        <v>0.36758261139936799</v>
      </c>
      <c r="CD387">
        <f t="shared" si="206"/>
        <v>3.0468617503641449</v>
      </c>
      <c r="CE387">
        <f t="shared" si="207"/>
        <v>30.076948500738574</v>
      </c>
      <c r="CF387">
        <f t="shared" si="208"/>
        <v>14.660211897955371</v>
      </c>
      <c r="CG387">
        <f t="shared" si="209"/>
        <v>24.450278282165527</v>
      </c>
      <c r="CH387">
        <f t="shared" si="210"/>
        <v>3.0769474456239423</v>
      </c>
      <c r="CI387">
        <f t="shared" si="211"/>
        <v>0.29007836837076345</v>
      </c>
      <c r="CJ387">
        <f t="shared" si="212"/>
        <v>1.5617496924365697</v>
      </c>
      <c r="CK387">
        <f t="shared" si="213"/>
        <v>1.5151977531873726</v>
      </c>
      <c r="CL387">
        <f t="shared" si="214"/>
        <v>0.18211644634733126</v>
      </c>
      <c r="CM387">
        <f t="shared" si="215"/>
        <v>5.3855226851573406</v>
      </c>
      <c r="CN387">
        <f t="shared" si="216"/>
        <v>1.1317349245895603</v>
      </c>
      <c r="CO387">
        <f t="shared" si="217"/>
        <v>51.680549764118744</v>
      </c>
      <c r="CP387">
        <f t="shared" si="218"/>
        <v>47.170152996716581</v>
      </c>
      <c r="CQ387">
        <f t="shared" si="219"/>
        <v>-1.4734487744995467E-2</v>
      </c>
      <c r="CR387">
        <f t="shared" si="220"/>
        <v>0</v>
      </c>
      <c r="CS387">
        <f t="shared" si="221"/>
        <v>1529.7879150390625</v>
      </c>
      <c r="CT387">
        <f t="shared" si="222"/>
        <v>0</v>
      </c>
      <c r="CU387" t="e">
        <f t="shared" si="223"/>
        <v>#DIV/0!</v>
      </c>
      <c r="CV387" t="e">
        <f t="shared" si="224"/>
        <v>#DIV/0!</v>
      </c>
    </row>
    <row r="388" spans="1:100" x14ac:dyDescent="0.3">
      <c r="A388" s="4" t="str">
        <f>VLOOKUP(B388,ListCodeMtrx!A$1:B$91,2,TRUE)</f>
        <v>M70</v>
      </c>
      <c r="B388">
        <v>70</v>
      </c>
      <c r="C388" s="10">
        <v>29</v>
      </c>
      <c r="D388" s="10">
        <v>3</v>
      </c>
      <c r="E388" s="10">
        <v>2</v>
      </c>
      <c r="F388" s="1">
        <v>74</v>
      </c>
      <c r="G388" s="3">
        <v>41318</v>
      </c>
      <c r="H388" s="11">
        <v>1</v>
      </c>
      <c r="I388" s="11">
        <v>178.67743375782308</v>
      </c>
      <c r="J388" s="11">
        <v>3.5563783269320788</v>
      </c>
      <c r="K388" s="11">
        <v>169.86413934964656</v>
      </c>
      <c r="L388" s="11">
        <v>251.08122197904669</v>
      </c>
      <c r="M388" s="1">
        <v>42.4</v>
      </c>
      <c r="N388" s="8">
        <v>15</v>
      </c>
      <c r="O388" s="8" t="s">
        <v>570</v>
      </c>
      <c r="P388" s="12">
        <v>0.16111111111111112</v>
      </c>
      <c r="Q388" s="12">
        <f t="shared" si="182"/>
        <v>0.43486111111111114</v>
      </c>
      <c r="R388" s="8">
        <v>5304.5</v>
      </c>
      <c r="S388" s="8">
        <v>0</v>
      </c>
      <c r="T388" s="13">
        <v>150</v>
      </c>
      <c r="U388" s="14">
        <f t="shared" si="184"/>
        <v>9.521049192513459</v>
      </c>
      <c r="V388" s="14">
        <f t="shared" si="185"/>
        <v>0.28823230198556571</v>
      </c>
      <c r="W388" s="14">
        <f t="shared" si="186"/>
        <v>89.218339163214949</v>
      </c>
      <c r="X388" s="15">
        <v>24.457056045532227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t="e">
        <f t="shared" si="187"/>
        <v>#DIV/0!</v>
      </c>
      <c r="AG388" t="e">
        <f t="shared" si="188"/>
        <v>#DIV/0!</v>
      </c>
      <c r="AH388" t="e">
        <f t="shared" si="189"/>
        <v>#DIV/0!</v>
      </c>
      <c r="AI388" s="8">
        <v>-1</v>
      </c>
      <c r="AJ388" s="8">
        <v>0.85</v>
      </c>
      <c r="AK388" s="8">
        <v>0.85</v>
      </c>
      <c r="AL388" s="8">
        <v>9.8315877914428711</v>
      </c>
      <c r="AM388">
        <f t="shared" si="190"/>
        <v>0.85</v>
      </c>
      <c r="AN388">
        <f t="shared" si="191"/>
        <v>6.8805263661580671E-3</v>
      </c>
      <c r="AO388" t="e">
        <f t="shared" si="192"/>
        <v>#DIV/0!</v>
      </c>
      <c r="AP388" t="e">
        <f t="shared" si="193"/>
        <v>#DIV/0!</v>
      </c>
      <c r="AQ388" t="e">
        <f t="shared" si="194"/>
        <v>#DIV/0!</v>
      </c>
      <c r="AR388" s="8">
        <v>1798.369384765625</v>
      </c>
      <c r="AS388" s="8">
        <v>0.5</v>
      </c>
      <c r="AT388" t="e">
        <f t="shared" si="195"/>
        <v>#DIV/0!</v>
      </c>
      <c r="AU388">
        <f t="shared" si="196"/>
        <v>4.2641273326213796</v>
      </c>
      <c r="AV388">
        <f t="shared" si="197"/>
        <v>1.5096075514775913</v>
      </c>
      <c r="AW388">
        <f t="shared" si="198"/>
        <v>24.457056045532227</v>
      </c>
      <c r="AX388" s="8">
        <v>2</v>
      </c>
      <c r="AY388">
        <f t="shared" si="199"/>
        <v>4.644859790802002</v>
      </c>
      <c r="AZ388" s="8">
        <v>1</v>
      </c>
      <c r="BA388">
        <f t="shared" si="200"/>
        <v>9.2897195816040039</v>
      </c>
      <c r="BB388" s="8">
        <v>24.655204772949219</v>
      </c>
      <c r="BC388" s="8">
        <v>24.457056045532227</v>
      </c>
      <c r="BD388" s="8">
        <v>25.133615493774414</v>
      </c>
      <c r="BE388" s="8">
        <v>152.12754821777344</v>
      </c>
      <c r="BF388" s="8">
        <v>146.33645629882813</v>
      </c>
      <c r="BG388" s="8">
        <v>13.08909797668457</v>
      </c>
      <c r="BH388" s="8">
        <v>15.485494613647461</v>
      </c>
      <c r="BI388" s="8">
        <v>42.564712524414063</v>
      </c>
      <c r="BJ388" s="8">
        <v>50.35760498046875</v>
      </c>
      <c r="BK388" s="8">
        <v>350.3673095703125</v>
      </c>
      <c r="BL388" s="8">
        <v>1798.9473876953125</v>
      </c>
      <c r="BM388" s="8">
        <v>1733.0032958984375</v>
      </c>
      <c r="BN388" s="8">
        <v>101.29405975341797</v>
      </c>
      <c r="BO388" s="8">
        <v>-1.4348678588867187</v>
      </c>
      <c r="BP388" s="8">
        <v>-0.96892905235290527</v>
      </c>
      <c r="BQ388" s="8">
        <v>0.25</v>
      </c>
      <c r="BR388" s="8">
        <v>-1.355140209197998</v>
      </c>
      <c r="BS388" s="8">
        <v>7.355140209197998</v>
      </c>
      <c r="BT388" s="8">
        <v>1</v>
      </c>
      <c r="BU388" s="8">
        <v>0</v>
      </c>
      <c r="BV388" s="8">
        <v>0.15999999642372131</v>
      </c>
      <c r="BW388" s="8">
        <v>111115</v>
      </c>
      <c r="BX388">
        <f t="shared" si="201"/>
        <v>1.7518365478515625</v>
      </c>
      <c r="BY388">
        <f t="shared" si="202"/>
        <v>4.2641273326213796E-3</v>
      </c>
      <c r="BZ388">
        <f t="shared" si="203"/>
        <v>297.6070560455322</v>
      </c>
      <c r="CA388">
        <f t="shared" si="204"/>
        <v>297.8052047729492</v>
      </c>
      <c r="CB388">
        <f t="shared" si="205"/>
        <v>287.8315755977128</v>
      </c>
      <c r="CC388">
        <f t="shared" si="183"/>
        <v>0.37586552051513988</v>
      </c>
      <c r="CD388">
        <f t="shared" si="206"/>
        <v>3.0781961681836294</v>
      </c>
      <c r="CE388">
        <f t="shared" si="207"/>
        <v>30.388713569946155</v>
      </c>
      <c r="CF388">
        <f t="shared" si="208"/>
        <v>14.903218956298694</v>
      </c>
      <c r="CG388">
        <f t="shared" si="209"/>
        <v>24.556130409240723</v>
      </c>
      <c r="CH388">
        <f t="shared" si="210"/>
        <v>3.0965000761132027</v>
      </c>
      <c r="CI388">
        <f t="shared" si="211"/>
        <v>0.27955843716377221</v>
      </c>
      <c r="CJ388">
        <f t="shared" si="212"/>
        <v>1.5685886167060381</v>
      </c>
      <c r="CK388">
        <f t="shared" si="213"/>
        <v>1.5279114594071646</v>
      </c>
      <c r="CL388">
        <f t="shared" si="214"/>
        <v>0.17548314818476074</v>
      </c>
      <c r="CM388">
        <f t="shared" si="215"/>
        <v>9.0372877782994063</v>
      </c>
      <c r="CN388">
        <f t="shared" si="216"/>
        <v>0.60967951131073972</v>
      </c>
      <c r="CO388">
        <f t="shared" si="217"/>
        <v>51.317239227154651</v>
      </c>
      <c r="CP388">
        <f t="shared" si="218"/>
        <v>144.95283903277564</v>
      </c>
      <c r="CQ388">
        <f t="shared" si="219"/>
        <v>3.3707098278719719E-2</v>
      </c>
      <c r="CR388">
        <f t="shared" si="220"/>
        <v>0</v>
      </c>
      <c r="CS388">
        <f t="shared" si="221"/>
        <v>1529.1052795410155</v>
      </c>
      <c r="CT388">
        <f t="shared" si="222"/>
        <v>0</v>
      </c>
      <c r="CU388" t="e">
        <f t="shared" si="223"/>
        <v>#DIV/0!</v>
      </c>
      <c r="CV388" t="e">
        <f t="shared" si="224"/>
        <v>#DIV/0!</v>
      </c>
    </row>
    <row r="389" spans="1:100" hidden="1" x14ac:dyDescent="0.3">
      <c r="A389" s="4" t="str">
        <f>VLOOKUP(B389,ListCodeMtrx!A$1:B$91,2,TRUE)</f>
        <v>M70</v>
      </c>
      <c r="B389">
        <v>70</v>
      </c>
      <c r="C389" s="10">
        <v>29</v>
      </c>
      <c r="D389" s="10">
        <v>3</v>
      </c>
      <c r="E389" s="10">
        <v>2</v>
      </c>
      <c r="F389" s="1">
        <v>74</v>
      </c>
      <c r="G389" s="3">
        <v>41318</v>
      </c>
      <c r="H389" s="11">
        <v>1</v>
      </c>
      <c r="I389" s="11">
        <v>178.67743375782308</v>
      </c>
      <c r="J389" s="11">
        <v>3.5563783269320788</v>
      </c>
      <c r="K389" s="11">
        <v>169.86413934964656</v>
      </c>
      <c r="L389" s="11">
        <v>251.08122197904669</v>
      </c>
      <c r="M389" s="1">
        <v>42.4</v>
      </c>
      <c r="N389" s="8">
        <v>16</v>
      </c>
      <c r="O389" s="8" t="s">
        <v>571</v>
      </c>
      <c r="P389" s="12">
        <v>0.16111111111111112</v>
      </c>
      <c r="Q389" s="12">
        <f t="shared" si="182"/>
        <v>0.4372800925925926</v>
      </c>
      <c r="R389" s="8">
        <v>5513.5</v>
      </c>
      <c r="S389" s="8">
        <v>0</v>
      </c>
      <c r="T389" s="13" t="s">
        <v>192</v>
      </c>
      <c r="U389" s="14">
        <f t="shared" si="184"/>
        <v>28.368454750861051</v>
      </c>
      <c r="V389" s="14">
        <f t="shared" si="185"/>
        <v>0.28762136218408785</v>
      </c>
      <c r="W389" s="14">
        <f t="shared" si="186"/>
        <v>214.2014687737032</v>
      </c>
      <c r="X389" s="15">
        <v>24.509382247924805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t="e">
        <f t="shared" si="187"/>
        <v>#DIV/0!</v>
      </c>
      <c r="AG389" t="e">
        <f t="shared" si="188"/>
        <v>#DIV/0!</v>
      </c>
      <c r="AH389" t="e">
        <f t="shared" si="189"/>
        <v>#DIV/0!</v>
      </c>
      <c r="AI389" s="8">
        <v>-1</v>
      </c>
      <c r="AJ389" s="8">
        <v>0.85</v>
      </c>
      <c r="AK389" s="8">
        <v>0.85</v>
      </c>
      <c r="AL389" s="8">
        <v>9.8315877914428711</v>
      </c>
      <c r="AM389">
        <f t="shared" si="190"/>
        <v>0.85</v>
      </c>
      <c r="AN389">
        <f t="shared" si="191"/>
        <v>1.9211118117670324E-2</v>
      </c>
      <c r="AO389" t="e">
        <f t="shared" si="192"/>
        <v>#DIV/0!</v>
      </c>
      <c r="AP389" t="e">
        <f t="shared" si="193"/>
        <v>#DIV/0!</v>
      </c>
      <c r="AQ389" t="e">
        <f t="shared" si="194"/>
        <v>#DIV/0!</v>
      </c>
      <c r="AR389" s="8">
        <v>1798.369384765625</v>
      </c>
      <c r="AS389" s="8">
        <v>0.5</v>
      </c>
      <c r="AT389" t="e">
        <f t="shared" si="195"/>
        <v>#DIV/0!</v>
      </c>
      <c r="AU389">
        <f t="shared" si="196"/>
        <v>4.270000858497732</v>
      </c>
      <c r="AV389">
        <f t="shared" si="197"/>
        <v>1.5146321719381783</v>
      </c>
      <c r="AW389">
        <f t="shared" si="198"/>
        <v>24.509382247924805</v>
      </c>
      <c r="AX389" s="8">
        <v>2</v>
      </c>
      <c r="AY389">
        <f t="shared" si="199"/>
        <v>4.644859790802002</v>
      </c>
      <c r="AZ389" s="8">
        <v>1</v>
      </c>
      <c r="BA389">
        <f t="shared" si="200"/>
        <v>9.2897195816040039</v>
      </c>
      <c r="BB389" s="8">
        <v>24.689626693725586</v>
      </c>
      <c r="BC389" s="8">
        <v>24.509382247924805</v>
      </c>
      <c r="BD389" s="8">
        <v>25.13336181640625</v>
      </c>
      <c r="BE389" s="8">
        <v>400.60870361328125</v>
      </c>
      <c r="BF389" s="8">
        <v>383.4818115234375</v>
      </c>
      <c r="BG389" s="8">
        <v>13.132417678833008</v>
      </c>
      <c r="BH389" s="8">
        <v>15.53180980682373</v>
      </c>
      <c r="BI389" s="8">
        <v>42.616176605224609</v>
      </c>
      <c r="BJ389" s="8">
        <v>50.402473449707031</v>
      </c>
      <c r="BK389" s="8">
        <v>350.39541625976562</v>
      </c>
      <c r="BL389" s="8">
        <v>1798.4962158203125</v>
      </c>
      <c r="BM389" s="8">
        <v>1729.5194091796875</v>
      </c>
      <c r="BN389" s="8">
        <v>101.29015350341797</v>
      </c>
      <c r="BO389" s="8">
        <v>-6.4451828002929687</v>
      </c>
      <c r="BP389" s="8">
        <v>-0.90765833854675293</v>
      </c>
      <c r="BQ389" s="8">
        <v>0.5</v>
      </c>
      <c r="BR389" s="8">
        <v>-1.355140209197998</v>
      </c>
      <c r="BS389" s="8">
        <v>7.355140209197998</v>
      </c>
      <c r="BT389" s="8">
        <v>1</v>
      </c>
      <c r="BU389" s="8">
        <v>0</v>
      </c>
      <c r="BV389" s="8">
        <v>0.15999999642372131</v>
      </c>
      <c r="BW389" s="8">
        <v>111115</v>
      </c>
      <c r="BX389">
        <f t="shared" si="201"/>
        <v>1.751977081298828</v>
      </c>
      <c r="BY389">
        <f t="shared" si="202"/>
        <v>4.2700008584977316E-3</v>
      </c>
      <c r="BZ389">
        <f t="shared" si="203"/>
        <v>297.65938224792478</v>
      </c>
      <c r="CA389">
        <f t="shared" si="204"/>
        <v>297.83962669372556</v>
      </c>
      <c r="CB389">
        <f t="shared" si="205"/>
        <v>287.75938809932632</v>
      </c>
      <c r="CC389">
        <f t="shared" si="183"/>
        <v>0.37389062615465418</v>
      </c>
      <c r="CD389">
        <f t="shared" si="206"/>
        <v>3.0878515714572465</v>
      </c>
      <c r="CE389">
        <f t="shared" si="207"/>
        <v>30.485209713430326</v>
      </c>
      <c r="CF389">
        <f t="shared" si="208"/>
        <v>14.953399906606595</v>
      </c>
      <c r="CG389">
        <f t="shared" si="209"/>
        <v>24.599504470825195</v>
      </c>
      <c r="CH389">
        <f t="shared" si="210"/>
        <v>3.1045432935400892</v>
      </c>
      <c r="CI389">
        <f t="shared" si="211"/>
        <v>0.27898367783410272</v>
      </c>
      <c r="CJ389">
        <f t="shared" si="212"/>
        <v>1.5732193995190682</v>
      </c>
      <c r="CK389">
        <f t="shared" si="213"/>
        <v>1.531323894021021</v>
      </c>
      <c r="CL389">
        <f t="shared" si="214"/>
        <v>0.17512079860729624</v>
      </c>
      <c r="CM389">
        <f t="shared" si="215"/>
        <v>21.696499652745988</v>
      </c>
      <c r="CN389">
        <f t="shared" si="216"/>
        <v>0.55857008686476306</v>
      </c>
      <c r="CO389">
        <f t="shared" si="217"/>
        <v>51.30126987957032</v>
      </c>
      <c r="CP389">
        <f t="shared" si="218"/>
        <v>379.35925286305542</v>
      </c>
      <c r="CQ389">
        <f t="shared" si="219"/>
        <v>3.8363048805498963E-2</v>
      </c>
      <c r="CR389">
        <f t="shared" si="220"/>
        <v>0</v>
      </c>
      <c r="CS389">
        <f t="shared" si="221"/>
        <v>1528.7217834472656</v>
      </c>
      <c r="CT389">
        <f t="shared" si="222"/>
        <v>0</v>
      </c>
      <c r="CU389" t="e">
        <f t="shared" si="223"/>
        <v>#DIV/0!</v>
      </c>
      <c r="CV389" t="e">
        <f t="shared" si="224"/>
        <v>#DIV/0!</v>
      </c>
    </row>
    <row r="390" spans="1:100" x14ac:dyDescent="0.3">
      <c r="A390" s="4" t="str">
        <f>VLOOKUP(B390,ListCodeMtrx!A$1:B$91,2,TRUE)</f>
        <v>M70</v>
      </c>
      <c r="B390">
        <v>70</v>
      </c>
      <c r="C390" s="10">
        <v>29</v>
      </c>
      <c r="D390" s="10">
        <v>3</v>
      </c>
      <c r="E390" s="10">
        <v>2</v>
      </c>
      <c r="F390" s="1">
        <v>74</v>
      </c>
      <c r="G390" s="3">
        <v>41318</v>
      </c>
      <c r="H390" s="11">
        <v>1</v>
      </c>
      <c r="I390" s="11">
        <v>178.67743375782308</v>
      </c>
      <c r="J390" s="11">
        <v>3.5563783269320788</v>
      </c>
      <c r="K390" s="11">
        <v>169.86413934964656</v>
      </c>
      <c r="L390" s="11">
        <v>251.08122197904669</v>
      </c>
      <c r="M390" s="1">
        <v>42.4</v>
      </c>
      <c r="N390" s="8">
        <v>17</v>
      </c>
      <c r="O390" s="8" t="s">
        <v>572</v>
      </c>
      <c r="P390" s="12">
        <v>0.16111111111111112</v>
      </c>
      <c r="Q390" s="12">
        <f t="shared" si="182"/>
        <v>0.43969907407407405</v>
      </c>
      <c r="R390" s="8">
        <v>5722.5</v>
      </c>
      <c r="S390" s="8">
        <v>0</v>
      </c>
      <c r="T390" s="13">
        <v>800</v>
      </c>
      <c r="U390" s="14">
        <f t="shared" si="184"/>
        <v>46.561786875179116</v>
      </c>
      <c r="V390" s="14">
        <f t="shared" si="185"/>
        <v>0.26760921305849805</v>
      </c>
      <c r="W390" s="14">
        <f t="shared" si="186"/>
        <v>470.72846143890325</v>
      </c>
      <c r="X390" s="15">
        <v>24.686910629272461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t="e">
        <f t="shared" si="187"/>
        <v>#DIV/0!</v>
      </c>
      <c r="AG390" t="e">
        <f t="shared" si="188"/>
        <v>#DIV/0!</v>
      </c>
      <c r="AH390" t="e">
        <f t="shared" si="189"/>
        <v>#DIV/0!</v>
      </c>
      <c r="AI390" s="8">
        <v>-1</v>
      </c>
      <c r="AJ390" s="8">
        <v>0.85</v>
      </c>
      <c r="AK390" s="8">
        <v>0.85</v>
      </c>
      <c r="AL390" s="8">
        <v>9.8076972961425781</v>
      </c>
      <c r="AM390">
        <f t="shared" si="190"/>
        <v>0.84999999999999987</v>
      </c>
      <c r="AN390">
        <f t="shared" si="191"/>
        <v>3.1051277912507856E-2</v>
      </c>
      <c r="AO390" t="e">
        <f t="shared" si="192"/>
        <v>#DIV/0!</v>
      </c>
      <c r="AP390" t="e">
        <f t="shared" si="193"/>
        <v>#DIV/0!</v>
      </c>
      <c r="AQ390" t="e">
        <f t="shared" si="194"/>
        <v>#DIV/0!</v>
      </c>
      <c r="AR390" s="8">
        <v>1798.369384765625</v>
      </c>
      <c r="AS390" s="8">
        <v>0.5</v>
      </c>
      <c r="AT390" t="e">
        <f t="shared" si="195"/>
        <v>#DIV/0!</v>
      </c>
      <c r="AU390">
        <f t="shared" si="196"/>
        <v>4.3162747453341828</v>
      </c>
      <c r="AV390">
        <f t="shared" si="197"/>
        <v>1.6424137431656634</v>
      </c>
      <c r="AW390">
        <f t="shared" si="198"/>
        <v>24.686910629272461</v>
      </c>
      <c r="AX390" s="8">
        <v>2</v>
      </c>
      <c r="AY390">
        <f t="shared" si="199"/>
        <v>4.644859790802002</v>
      </c>
      <c r="AZ390" s="8">
        <v>1</v>
      </c>
      <c r="BA390">
        <f t="shared" si="200"/>
        <v>9.2897195816040039</v>
      </c>
      <c r="BB390" s="8">
        <v>24.748886108398438</v>
      </c>
      <c r="BC390" s="8">
        <v>24.686910629272461</v>
      </c>
      <c r="BD390" s="8">
        <v>25.135534286499023</v>
      </c>
      <c r="BE390" s="8">
        <v>800.90167236328125</v>
      </c>
      <c r="BF390" s="8">
        <v>772.41815185546875</v>
      </c>
      <c r="BG390" s="8">
        <v>12.169350624084473</v>
      </c>
      <c r="BH390" s="8">
        <v>14.597373962402344</v>
      </c>
      <c r="BI390" s="8">
        <v>39.346641540527344</v>
      </c>
      <c r="BJ390" s="8">
        <v>47.197063446044922</v>
      </c>
      <c r="BK390" s="8">
        <v>350.34823608398437</v>
      </c>
      <c r="BL390" s="8">
        <v>1802.0206298828125</v>
      </c>
      <c r="BM390" s="8">
        <v>1723.383056640625</v>
      </c>
      <c r="BN390" s="8">
        <v>101.27804565429687</v>
      </c>
      <c r="BO390" s="8">
        <v>-18.048576354980469</v>
      </c>
      <c r="BP390" s="8">
        <v>-0.77906107902526855</v>
      </c>
      <c r="BQ390" s="8">
        <v>0.5</v>
      </c>
      <c r="BR390" s="8">
        <v>-1.355140209197998</v>
      </c>
      <c r="BS390" s="8">
        <v>7.355140209197998</v>
      </c>
      <c r="BT390" s="8">
        <v>1</v>
      </c>
      <c r="BU390" s="8">
        <v>0</v>
      </c>
      <c r="BV390" s="8">
        <v>0.15999999642372131</v>
      </c>
      <c r="BW390" s="8">
        <v>111115</v>
      </c>
      <c r="BX390">
        <f t="shared" si="201"/>
        <v>1.7517411804199217</v>
      </c>
      <c r="BY390">
        <f t="shared" si="202"/>
        <v>4.3162747453341825E-3</v>
      </c>
      <c r="BZ390">
        <f t="shared" si="203"/>
        <v>297.83691062927244</v>
      </c>
      <c r="CA390">
        <f t="shared" si="204"/>
        <v>297.89888610839841</v>
      </c>
      <c r="CB390">
        <f t="shared" si="205"/>
        <v>288.32329433672203</v>
      </c>
      <c r="CC390">
        <f t="shared" si="183"/>
        <v>0.36347120525407645</v>
      </c>
      <c r="CD390">
        <f t="shared" si="206"/>
        <v>3.1208072497626924</v>
      </c>
      <c r="CE390">
        <f t="shared" si="207"/>
        <v>30.814252285389426</v>
      </c>
      <c r="CF390">
        <f t="shared" si="208"/>
        <v>16.216878322987082</v>
      </c>
      <c r="CG390">
        <f t="shared" si="209"/>
        <v>24.717898368835449</v>
      </c>
      <c r="CH390">
        <f t="shared" si="210"/>
        <v>3.1265910960376235</v>
      </c>
      <c r="CI390">
        <f t="shared" si="211"/>
        <v>0.26011604290055779</v>
      </c>
      <c r="CJ390">
        <f t="shared" si="212"/>
        <v>1.4783935065970291</v>
      </c>
      <c r="CK390">
        <f t="shared" si="213"/>
        <v>1.6481975894405945</v>
      </c>
      <c r="CL390">
        <f t="shared" si="214"/>
        <v>0.16322953553049305</v>
      </c>
      <c r="CM390">
        <f t="shared" si="215"/>
        <v>47.674458608386175</v>
      </c>
      <c r="CN390">
        <f t="shared" si="216"/>
        <v>0.60942180127194079</v>
      </c>
      <c r="CO390">
        <f t="shared" si="217"/>
        <v>47.657268041496181</v>
      </c>
      <c r="CP390">
        <f t="shared" si="218"/>
        <v>765.65170301604769</v>
      </c>
      <c r="CQ390">
        <f t="shared" si="219"/>
        <v>2.8981945039243527E-2</v>
      </c>
      <c r="CR390">
        <f t="shared" si="220"/>
        <v>0</v>
      </c>
      <c r="CS390">
        <f t="shared" si="221"/>
        <v>1531.7175354003905</v>
      </c>
      <c r="CT390">
        <f t="shared" si="222"/>
        <v>0</v>
      </c>
      <c r="CU390" t="e">
        <f t="shared" si="223"/>
        <v>#DIV/0!</v>
      </c>
      <c r="CV390" t="e">
        <f t="shared" si="224"/>
        <v>#DIV/0!</v>
      </c>
    </row>
    <row r="391" spans="1:100" s="5" customFormat="1" x14ac:dyDescent="0.3">
      <c r="A391" s="4" t="str">
        <f>VLOOKUP(B391,ListCodeMtrx!A$1:B$91,2,TRUE)</f>
        <v>M70</v>
      </c>
      <c r="B391" s="5">
        <v>70</v>
      </c>
      <c r="C391" s="10">
        <v>29</v>
      </c>
      <c r="D391" s="10">
        <v>3</v>
      </c>
      <c r="E391" s="10">
        <v>2</v>
      </c>
      <c r="F391" s="1">
        <v>74</v>
      </c>
      <c r="G391" s="17">
        <v>41318</v>
      </c>
      <c r="H391" s="11">
        <v>1</v>
      </c>
      <c r="I391" s="11">
        <v>178.67743375782308</v>
      </c>
      <c r="J391" s="11">
        <v>3.5563783269320788</v>
      </c>
      <c r="K391" s="11">
        <v>169.86413934964656</v>
      </c>
      <c r="L391" s="11">
        <v>251.08122197904669</v>
      </c>
      <c r="M391" s="1">
        <v>42.4</v>
      </c>
      <c r="N391" s="19">
        <v>18</v>
      </c>
      <c r="O391" s="19" t="s">
        <v>573</v>
      </c>
      <c r="P391" s="12">
        <v>0.16111111111111112</v>
      </c>
      <c r="Q391" s="12">
        <f t="shared" si="182"/>
        <v>0.44317129629629637</v>
      </c>
      <c r="R391" s="19">
        <v>6013</v>
      </c>
      <c r="S391" s="19">
        <v>0</v>
      </c>
      <c r="T391" s="21">
        <v>400</v>
      </c>
      <c r="U391" s="5">
        <f t="shared" si="184"/>
        <v>26.986506801060163</v>
      </c>
      <c r="V391" s="5">
        <f t="shared" si="185"/>
        <v>0.22460192095278991</v>
      </c>
      <c r="W391" s="5">
        <f t="shared" si="186"/>
        <v>180.11787538066176</v>
      </c>
      <c r="X391" s="5">
        <v>24.914848327636719</v>
      </c>
      <c r="Y391" s="19">
        <v>3</v>
      </c>
      <c r="Z391" s="19">
        <v>3</v>
      </c>
      <c r="AA391" s="19">
        <v>0</v>
      </c>
      <c r="AB391" s="19">
        <v>0</v>
      </c>
      <c r="AC391" s="19">
        <v>280.683837890625</v>
      </c>
      <c r="AD391" s="19">
        <v>524.30743408203125</v>
      </c>
      <c r="AE391" s="19">
        <v>370.9404296875</v>
      </c>
      <c r="AF391" s="5" t="e">
        <f t="shared" si="187"/>
        <v>#DIV/0!</v>
      </c>
      <c r="AG391" s="5">
        <f t="shared" si="188"/>
        <v>0.46465790937705792</v>
      </c>
      <c r="AH391" s="5">
        <f t="shared" si="189"/>
        <v>0.29251350338575594</v>
      </c>
      <c r="AI391" s="19">
        <v>-1</v>
      </c>
      <c r="AJ391" s="19">
        <v>0.85</v>
      </c>
      <c r="AK391" s="19">
        <v>0.85</v>
      </c>
      <c r="AL391" s="19">
        <v>9.8315877914428711</v>
      </c>
      <c r="AM391" s="5">
        <f t="shared" si="190"/>
        <v>0.85</v>
      </c>
      <c r="AN391" s="5">
        <f t="shared" si="191"/>
        <v>1.8307872025616935E-2</v>
      </c>
      <c r="AO391" s="5">
        <f t="shared" si="192"/>
        <v>0.62952442535178876</v>
      </c>
      <c r="AP391" s="5">
        <f t="shared" si="193"/>
        <v>1.867964461446262</v>
      </c>
      <c r="AQ391" s="5">
        <f t="shared" si="194"/>
        <v>-1</v>
      </c>
      <c r="AR391" s="19">
        <v>1798.4232177734375</v>
      </c>
      <c r="AS391" s="19">
        <v>0.5</v>
      </c>
      <c r="AT391" s="5">
        <f t="shared" si="195"/>
        <v>223.5768073005068</v>
      </c>
      <c r="AU391" s="5">
        <f t="shared" si="196"/>
        <v>3.7775347183132024</v>
      </c>
      <c r="AV391" s="5">
        <f t="shared" si="197"/>
        <v>1.7045275572628111</v>
      </c>
      <c r="AW391" s="5">
        <f t="shared" si="198"/>
        <v>24.914848327636719</v>
      </c>
      <c r="AX391" s="19">
        <v>2</v>
      </c>
      <c r="AY391" s="5">
        <f t="shared" si="199"/>
        <v>4.644859790802002</v>
      </c>
      <c r="AZ391" s="19">
        <v>1</v>
      </c>
      <c r="BA391" s="5">
        <f t="shared" si="200"/>
        <v>9.2897195816040039</v>
      </c>
      <c r="BB391" s="19">
        <v>24.742454528808594</v>
      </c>
      <c r="BC391" s="19">
        <v>24.914848327636719</v>
      </c>
      <c r="BD391" s="19">
        <v>25.136926651000977</v>
      </c>
      <c r="BE391" s="19">
        <v>400.32275390625</v>
      </c>
      <c r="BF391" s="19">
        <v>384.09048461914062</v>
      </c>
      <c r="BG391" s="19">
        <v>12.282939910888672</v>
      </c>
      <c r="BH391" s="19">
        <v>14.408114433288574</v>
      </c>
      <c r="BI391" s="19">
        <v>39.724205017089844</v>
      </c>
      <c r="BJ391" s="19">
        <v>46.597225189208984</v>
      </c>
      <c r="BK391" s="19">
        <v>350.38134765625</v>
      </c>
      <c r="BL391" s="19">
        <v>1798.4232177734375</v>
      </c>
      <c r="BM391" s="19">
        <v>1733.1165771484375</v>
      </c>
      <c r="BN391" s="19">
        <v>101.26541137695312</v>
      </c>
      <c r="BO391" s="19">
        <v>-7.3184432983398437</v>
      </c>
      <c r="BP391" s="19">
        <v>-0.82204413414001465</v>
      </c>
      <c r="BQ391" s="19">
        <v>0.5</v>
      </c>
      <c r="BR391" s="19">
        <v>-1.355140209197998</v>
      </c>
      <c r="BS391" s="19">
        <v>7.355140209197998</v>
      </c>
      <c r="BT391" s="19">
        <v>1</v>
      </c>
      <c r="BU391" s="19">
        <v>0</v>
      </c>
      <c r="BV391" s="19">
        <v>0.15999999642372131</v>
      </c>
      <c r="BW391" s="19">
        <v>111115</v>
      </c>
      <c r="BX391" s="5">
        <f t="shared" si="201"/>
        <v>1.7519067382812497</v>
      </c>
      <c r="BY391" s="5">
        <f t="shared" si="202"/>
        <v>3.7775347183132022E-3</v>
      </c>
      <c r="BZ391" s="5">
        <f t="shared" si="203"/>
        <v>298.0648483276367</v>
      </c>
      <c r="CA391" s="5">
        <f t="shared" si="204"/>
        <v>297.89245452880857</v>
      </c>
      <c r="CB391" s="5">
        <f t="shared" si="205"/>
        <v>287.74770841208738</v>
      </c>
      <c r="CC391" s="5">
        <f t="shared" si="183"/>
        <v>0.4389786449478788</v>
      </c>
      <c r="CD391" s="5">
        <f t="shared" si="206"/>
        <v>3.1635711925159944</v>
      </c>
      <c r="CE391" s="5">
        <f t="shared" si="207"/>
        <v>31.240392444956658</v>
      </c>
      <c r="CF391" s="5">
        <f t="shared" si="208"/>
        <v>16.832278011668084</v>
      </c>
      <c r="CG391" s="5">
        <f t="shared" si="209"/>
        <v>24.828651428222656</v>
      </c>
      <c r="CH391" s="5">
        <f t="shared" si="210"/>
        <v>3.1473397530194251</v>
      </c>
      <c r="CI391" s="5">
        <f t="shared" si="211"/>
        <v>0.21929980635826765</v>
      </c>
      <c r="CJ391" s="5">
        <f t="shared" si="212"/>
        <v>1.4590436352531833</v>
      </c>
      <c r="CK391" s="5">
        <f t="shared" si="213"/>
        <v>1.6882961177662419</v>
      </c>
      <c r="CL391" s="5">
        <f t="shared" si="214"/>
        <v>0.13752907922256016</v>
      </c>
      <c r="CM391" s="5">
        <f t="shared" si="215"/>
        <v>18.239710746765489</v>
      </c>
      <c r="CN391" s="5">
        <f t="shared" si="216"/>
        <v>0.46894646598512957</v>
      </c>
      <c r="CO391" s="5">
        <f t="shared" si="217"/>
        <v>46.163289341426427</v>
      </c>
      <c r="CP391" s="5">
        <f t="shared" si="218"/>
        <v>380.16875330514324</v>
      </c>
      <c r="CQ391" s="5">
        <f t="shared" si="219"/>
        <v>3.2769287610856845E-2</v>
      </c>
      <c r="CR391" s="5">
        <f t="shared" si="220"/>
        <v>0</v>
      </c>
      <c r="CS391" s="5">
        <f t="shared" si="221"/>
        <v>1528.6597351074217</v>
      </c>
      <c r="CT391" s="5">
        <f t="shared" si="222"/>
        <v>243.62359619140625</v>
      </c>
      <c r="CU391" s="5">
        <f t="shared" si="223"/>
        <v>0.29251350338575594</v>
      </c>
      <c r="CV391" s="5" t="e">
        <f t="shared" si="224"/>
        <v>#DIV/0!</v>
      </c>
    </row>
    <row r="392" spans="1:100" hidden="1" x14ac:dyDescent="0.3">
      <c r="A392" s="4" t="str">
        <f>VLOOKUP(B392,ListCodeMtrx!A$1:B$91,2,TRUE)</f>
        <v>M67</v>
      </c>
      <c r="B392">
        <v>67</v>
      </c>
      <c r="C392" s="10">
        <v>23</v>
      </c>
      <c r="D392" s="10">
        <v>3</v>
      </c>
      <c r="E392" s="10">
        <v>2</v>
      </c>
      <c r="F392" s="1">
        <v>74</v>
      </c>
      <c r="G392" s="3">
        <v>41318</v>
      </c>
      <c r="H392" s="11">
        <v>1</v>
      </c>
      <c r="I392" s="11">
        <v>180.74506596363483</v>
      </c>
      <c r="J392" s="11">
        <v>4.1853684192043108</v>
      </c>
      <c r="K392" s="11">
        <v>182.54682268898935</v>
      </c>
      <c r="L392" s="11">
        <v>263.43787713805563</v>
      </c>
      <c r="M392" s="1">
        <v>42.3</v>
      </c>
      <c r="N392" s="8">
        <v>19</v>
      </c>
      <c r="O392" s="8" t="s">
        <v>574</v>
      </c>
      <c r="P392" s="12">
        <v>0.16111111111111112</v>
      </c>
      <c r="Q392" s="12">
        <f t="shared" si="182"/>
        <v>0.45336805555555559</v>
      </c>
      <c r="R392" s="8">
        <v>6903.5</v>
      </c>
      <c r="S392" s="8">
        <v>0</v>
      </c>
      <c r="T392" s="13" t="s">
        <v>747</v>
      </c>
      <c r="U392">
        <f t="shared" si="184"/>
        <v>25.531273085778306</v>
      </c>
      <c r="V392">
        <f t="shared" si="185"/>
        <v>0.26203519460967822</v>
      </c>
      <c r="W392">
        <f t="shared" si="186"/>
        <v>217.74816253535548</v>
      </c>
      <c r="X392">
        <v>24.448265075683594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t="e">
        <f t="shared" si="187"/>
        <v>#DIV/0!</v>
      </c>
      <c r="AG392" t="e">
        <f t="shared" si="188"/>
        <v>#DIV/0!</v>
      </c>
      <c r="AH392" t="e">
        <f t="shared" si="189"/>
        <v>#DIV/0!</v>
      </c>
      <c r="AI392" s="8">
        <v>-1</v>
      </c>
      <c r="AJ392" s="8">
        <v>0.85</v>
      </c>
      <c r="AK392" s="8">
        <v>0.85</v>
      </c>
      <c r="AL392" s="8">
        <v>9.8315877914428711</v>
      </c>
      <c r="AM392">
        <f t="shared" si="190"/>
        <v>0.85</v>
      </c>
      <c r="AN392">
        <f t="shared" si="191"/>
        <v>1.7355399593921173E-2</v>
      </c>
      <c r="AO392" t="e">
        <f t="shared" si="192"/>
        <v>#DIV/0!</v>
      </c>
      <c r="AP392" t="e">
        <f t="shared" si="193"/>
        <v>#DIV/0!</v>
      </c>
      <c r="AQ392" t="e">
        <f t="shared" si="194"/>
        <v>#DIV/0!</v>
      </c>
      <c r="AR392" s="8">
        <v>1798.4232177734375</v>
      </c>
      <c r="AS392" s="8">
        <v>0.5</v>
      </c>
      <c r="AT392" t="e">
        <f t="shared" si="195"/>
        <v>#DIV/0!</v>
      </c>
      <c r="AU392">
        <f t="shared" si="196"/>
        <v>3.9431009952976139</v>
      </c>
      <c r="AV392">
        <f t="shared" si="197"/>
        <v>1.5306831345489775</v>
      </c>
      <c r="AW392">
        <f t="shared" si="198"/>
        <v>24.448265075683594</v>
      </c>
      <c r="AX392" s="8">
        <v>2</v>
      </c>
      <c r="AY392">
        <f t="shared" si="199"/>
        <v>4.644859790802002</v>
      </c>
      <c r="AZ392" s="8">
        <v>1</v>
      </c>
      <c r="BA392">
        <f t="shared" si="200"/>
        <v>9.2897195816040039</v>
      </c>
      <c r="BB392" s="8">
        <v>24.716115951538086</v>
      </c>
      <c r="BC392" s="8">
        <v>24.448265075683594</v>
      </c>
      <c r="BD392" s="8">
        <v>25.137252807617188</v>
      </c>
      <c r="BE392" s="8">
        <v>400.27587890625</v>
      </c>
      <c r="BF392" s="8">
        <v>384.83798217773437</v>
      </c>
      <c r="BG392" s="8">
        <v>13.053321838378906</v>
      </c>
      <c r="BH392" s="8">
        <v>15.269458770751953</v>
      </c>
      <c r="BI392" s="8">
        <v>42.271934509277344</v>
      </c>
      <c r="BJ392" s="8">
        <v>49.448680877685547</v>
      </c>
      <c r="BK392" s="8">
        <v>350.41986083984375</v>
      </c>
      <c r="BL392" s="8">
        <v>1798.4755859375</v>
      </c>
      <c r="BM392" s="8">
        <v>1621.530029296875</v>
      </c>
      <c r="BN392" s="8">
        <v>101.24088287353516</v>
      </c>
      <c r="BO392" s="8">
        <v>-7.5308151245117187</v>
      </c>
      <c r="BP392" s="8">
        <v>-0.90123248100280762</v>
      </c>
      <c r="BQ392" s="8">
        <v>0.25</v>
      </c>
      <c r="BR392" s="8">
        <v>-1.355140209197998</v>
      </c>
      <c r="BS392" s="8">
        <v>7.355140209197998</v>
      </c>
      <c r="BT392" s="8">
        <v>1</v>
      </c>
      <c r="BU392" s="8">
        <v>0</v>
      </c>
      <c r="BV392" s="8">
        <v>0.15999999642372131</v>
      </c>
      <c r="BW392" s="8">
        <v>111115</v>
      </c>
      <c r="BX392">
        <f t="shared" si="201"/>
        <v>1.7520993041992186</v>
      </c>
      <c r="BY392">
        <f t="shared" si="202"/>
        <v>3.943100995297614E-3</v>
      </c>
      <c r="BZ392">
        <f t="shared" si="203"/>
        <v>297.59826507568357</v>
      </c>
      <c r="CA392">
        <f t="shared" si="204"/>
        <v>297.86611595153806</v>
      </c>
      <c r="CB392">
        <f t="shared" si="205"/>
        <v>287.75608731815009</v>
      </c>
      <c r="CC392">
        <f t="shared" si="183"/>
        <v>0.43066154309241655</v>
      </c>
      <c r="CD392">
        <f t="shared" si="206"/>
        <v>3.07657662150095</v>
      </c>
      <c r="CE392">
        <f t="shared" si="207"/>
        <v>30.388678310362518</v>
      </c>
      <c r="CF392">
        <f t="shared" si="208"/>
        <v>15.119219539610565</v>
      </c>
      <c r="CG392">
        <f t="shared" si="209"/>
        <v>24.58219051361084</v>
      </c>
      <c r="CH392">
        <f t="shared" si="210"/>
        <v>3.1013304335090721</v>
      </c>
      <c r="CI392">
        <f t="shared" si="211"/>
        <v>0.25484673083283182</v>
      </c>
      <c r="CJ392">
        <f t="shared" si="212"/>
        <v>1.5458934869519725</v>
      </c>
      <c r="CK392">
        <f t="shared" si="213"/>
        <v>1.5554369465570996</v>
      </c>
      <c r="CL392">
        <f t="shared" si="214"/>
        <v>0.15990981471193635</v>
      </c>
      <c r="CM392">
        <f t="shared" si="215"/>
        <v>22.045016219169419</v>
      </c>
      <c r="CN392">
        <f t="shared" si="216"/>
        <v>0.56581775349500252</v>
      </c>
      <c r="CO392">
        <f t="shared" si="217"/>
        <v>50.481616077252568</v>
      </c>
      <c r="CP392">
        <f t="shared" si="218"/>
        <v>381.12772823917044</v>
      </c>
      <c r="CQ392">
        <f t="shared" si="219"/>
        <v>3.3817007537980788E-2</v>
      </c>
      <c r="CR392">
        <f t="shared" si="220"/>
        <v>0</v>
      </c>
      <c r="CS392">
        <f t="shared" si="221"/>
        <v>1528.7042480468749</v>
      </c>
      <c r="CT392">
        <f t="shared" si="222"/>
        <v>0</v>
      </c>
      <c r="CU392" t="e">
        <f t="shared" si="223"/>
        <v>#DIV/0!</v>
      </c>
      <c r="CV392" t="e">
        <f t="shared" si="224"/>
        <v>#DIV/0!</v>
      </c>
    </row>
    <row r="393" spans="1:100" x14ac:dyDescent="0.3">
      <c r="A393" s="4" t="str">
        <f>VLOOKUP(B393,ListCodeMtrx!A$1:B$91,2,TRUE)</f>
        <v>M67</v>
      </c>
      <c r="B393">
        <v>67</v>
      </c>
      <c r="C393" s="10">
        <v>23</v>
      </c>
      <c r="D393" s="10">
        <v>3</v>
      </c>
      <c r="E393" s="10">
        <v>2</v>
      </c>
      <c r="F393" s="1">
        <v>74</v>
      </c>
      <c r="G393" s="3">
        <v>41318</v>
      </c>
      <c r="H393" s="11">
        <v>1</v>
      </c>
      <c r="I393" s="11">
        <v>180.74506596363483</v>
      </c>
      <c r="J393" s="11">
        <v>4.1853684192043108</v>
      </c>
      <c r="K393" s="11">
        <v>182.54682268898935</v>
      </c>
      <c r="L393" s="11">
        <v>263.43787713805563</v>
      </c>
      <c r="M393" s="1">
        <v>42.3</v>
      </c>
      <c r="N393" s="8">
        <v>20</v>
      </c>
      <c r="O393" s="8" t="s">
        <v>575</v>
      </c>
      <c r="P393" s="12">
        <v>0.16111111111111112</v>
      </c>
      <c r="Q393" s="12">
        <f t="shared" si="182"/>
        <v>0.45578703703703705</v>
      </c>
      <c r="R393" s="8">
        <v>7112.5</v>
      </c>
      <c r="S393" s="8">
        <v>0</v>
      </c>
      <c r="T393" s="13">
        <v>50</v>
      </c>
      <c r="U393" s="14">
        <f t="shared" si="184"/>
        <v>-1.3310988404647914</v>
      </c>
      <c r="V393" s="14">
        <f t="shared" si="185"/>
        <v>0.23641548450116065</v>
      </c>
      <c r="W393" s="14">
        <f t="shared" si="186"/>
        <v>54.362600196076471</v>
      </c>
      <c r="X393" s="15">
        <v>24.944778442382813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t="e">
        <f t="shared" si="187"/>
        <v>#DIV/0!</v>
      </c>
      <c r="AG393" t="e">
        <f t="shared" si="188"/>
        <v>#DIV/0!</v>
      </c>
      <c r="AH393" t="e">
        <f t="shared" si="189"/>
        <v>#DIV/0!</v>
      </c>
      <c r="AI393" s="8">
        <v>-1</v>
      </c>
      <c r="AJ393" s="8">
        <v>0.85</v>
      </c>
      <c r="AK393" s="8">
        <v>0.85</v>
      </c>
      <c r="AL393" s="8">
        <v>9.8076972961425781</v>
      </c>
      <c r="AM393">
        <f t="shared" si="190"/>
        <v>0.84999999999999987</v>
      </c>
      <c r="AN393">
        <f t="shared" si="191"/>
        <v>-2.1623852612465767E-4</v>
      </c>
      <c r="AO393" t="e">
        <f t="shared" si="192"/>
        <v>#DIV/0!</v>
      </c>
      <c r="AP393" t="e">
        <f t="shared" si="193"/>
        <v>#DIV/0!</v>
      </c>
      <c r="AQ393" t="e">
        <f t="shared" si="194"/>
        <v>#DIV/0!</v>
      </c>
      <c r="AR393" s="8">
        <v>1798.4232177734375</v>
      </c>
      <c r="AS393" s="8">
        <v>0.5</v>
      </c>
      <c r="AT393" t="e">
        <f t="shared" si="195"/>
        <v>#DIV/0!</v>
      </c>
      <c r="AU393">
        <f t="shared" si="196"/>
        <v>3.690268030528046</v>
      </c>
      <c r="AV393">
        <f t="shared" si="197"/>
        <v>1.5824461949138375</v>
      </c>
      <c r="AW393">
        <f t="shared" si="198"/>
        <v>24.944778442382813</v>
      </c>
      <c r="AX393" s="8">
        <v>2</v>
      </c>
      <c r="AY393">
        <f t="shared" si="199"/>
        <v>4.644859790802002</v>
      </c>
      <c r="AZ393" s="8">
        <v>1</v>
      </c>
      <c r="BA393">
        <f t="shared" si="200"/>
        <v>9.2897195816040039</v>
      </c>
      <c r="BB393" s="8">
        <v>24.820505142211914</v>
      </c>
      <c r="BC393" s="8">
        <v>24.944778442382813</v>
      </c>
      <c r="BD393" s="8">
        <v>25.138439178466797</v>
      </c>
      <c r="BE393" s="8">
        <v>45.782005310058594</v>
      </c>
      <c r="BF393" s="8">
        <v>46.444000244140625</v>
      </c>
      <c r="BG393" s="8">
        <v>13.599813461303711</v>
      </c>
      <c r="BH393" s="8">
        <v>15.673309326171875</v>
      </c>
      <c r="BI393" s="8">
        <v>43.767932891845703</v>
      </c>
      <c r="BJ393" s="8">
        <v>50.441013336181641</v>
      </c>
      <c r="BK393" s="8">
        <v>350.36764526367187</v>
      </c>
      <c r="BL393" s="8">
        <v>1801.38134765625</v>
      </c>
      <c r="BM393" s="8">
        <v>1621.757568359375</v>
      </c>
      <c r="BN393" s="8">
        <v>101.24078369140625</v>
      </c>
      <c r="BO393" s="8">
        <v>-0.6372222900390625</v>
      </c>
      <c r="BP393" s="8">
        <v>-0.9978492259979248</v>
      </c>
      <c r="BQ393" s="8">
        <v>0.25</v>
      </c>
      <c r="BR393" s="8">
        <v>-1.355140209197998</v>
      </c>
      <c r="BS393" s="8">
        <v>7.355140209197998</v>
      </c>
      <c r="BT393" s="8">
        <v>1</v>
      </c>
      <c r="BU393" s="8">
        <v>0</v>
      </c>
      <c r="BV393" s="8">
        <v>0.15999999642372131</v>
      </c>
      <c r="BW393" s="8">
        <v>111135</v>
      </c>
      <c r="BX393">
        <f t="shared" si="201"/>
        <v>1.7518382263183592</v>
      </c>
      <c r="BY393">
        <f t="shared" si="202"/>
        <v>3.6902680305280458E-3</v>
      </c>
      <c r="BZ393">
        <f t="shared" si="203"/>
        <v>298.09477844238279</v>
      </c>
      <c r="CA393">
        <f t="shared" si="204"/>
        <v>297.97050514221189</v>
      </c>
      <c r="CB393">
        <f t="shared" si="205"/>
        <v>288.22100918275828</v>
      </c>
      <c r="CC393">
        <f t="shared" si="183"/>
        <v>0.45690732486714081</v>
      </c>
      <c r="CD393">
        <f t="shared" si="206"/>
        <v>3.1692243141333045</v>
      </c>
      <c r="CE393">
        <f t="shared" si="207"/>
        <v>31.303830319937774</v>
      </c>
      <c r="CF393">
        <f t="shared" si="208"/>
        <v>15.630520993765899</v>
      </c>
      <c r="CG393">
        <f t="shared" si="209"/>
        <v>24.882641792297363</v>
      </c>
      <c r="CH393">
        <f t="shared" si="210"/>
        <v>3.1574979516360155</v>
      </c>
      <c r="CI393">
        <f t="shared" si="211"/>
        <v>0.23054822764157776</v>
      </c>
      <c r="CJ393">
        <f t="shared" si="212"/>
        <v>1.586778119219467</v>
      </c>
      <c r="CK393">
        <f t="shared" si="213"/>
        <v>1.5707198324165486</v>
      </c>
      <c r="CL393">
        <f t="shared" si="214"/>
        <v>0.14460853686003908</v>
      </c>
      <c r="CM393">
        <f t="shared" si="215"/>
        <v>5.5037122473533771</v>
      </c>
      <c r="CN393">
        <f t="shared" si="216"/>
        <v>1.1704978018756009</v>
      </c>
      <c r="CO393">
        <f t="shared" si="217"/>
        <v>50.13629874834087</v>
      </c>
      <c r="CP393">
        <f t="shared" si="218"/>
        <v>46.637438099701512</v>
      </c>
      <c r="CQ393">
        <f t="shared" si="219"/>
        <v>-1.4309613016573488E-2</v>
      </c>
      <c r="CR393">
        <f t="shared" si="220"/>
        <v>0</v>
      </c>
      <c r="CS393">
        <f t="shared" si="221"/>
        <v>1531.1741455078122</v>
      </c>
      <c r="CT393">
        <f t="shared" si="222"/>
        <v>0</v>
      </c>
      <c r="CU393" t="e">
        <f t="shared" si="223"/>
        <v>#DIV/0!</v>
      </c>
      <c r="CV393" t="e">
        <f t="shared" si="224"/>
        <v>#DIV/0!</v>
      </c>
    </row>
    <row r="394" spans="1:100" x14ac:dyDescent="0.3">
      <c r="A394" s="4" t="str">
        <f>VLOOKUP(B394,ListCodeMtrx!A$1:B$91,2,TRUE)</f>
        <v>M67</v>
      </c>
      <c r="B394">
        <v>67</v>
      </c>
      <c r="C394" s="10">
        <v>23</v>
      </c>
      <c r="D394" s="10">
        <v>3</v>
      </c>
      <c r="E394" s="10">
        <v>2</v>
      </c>
      <c r="F394" s="1">
        <v>74</v>
      </c>
      <c r="G394" s="3">
        <v>41318</v>
      </c>
      <c r="H394" s="11">
        <v>1</v>
      </c>
      <c r="I394" s="11">
        <v>180.74506596363483</v>
      </c>
      <c r="J394" s="11">
        <v>4.1853684192043108</v>
      </c>
      <c r="K394" s="11">
        <v>182.54682268898935</v>
      </c>
      <c r="L394" s="11">
        <v>263.43787713805563</v>
      </c>
      <c r="M394" s="1">
        <v>42.3</v>
      </c>
      <c r="N394" s="8">
        <v>21</v>
      </c>
      <c r="O394" s="8" t="s">
        <v>576</v>
      </c>
      <c r="P394" s="12">
        <v>0.16111111111111112</v>
      </c>
      <c r="Q394" s="12">
        <f t="shared" si="182"/>
        <v>0.45820601851851861</v>
      </c>
      <c r="R394" s="8">
        <v>7321.5</v>
      </c>
      <c r="S394" s="8">
        <v>0</v>
      </c>
      <c r="T394" s="13">
        <v>150</v>
      </c>
      <c r="U394" s="14">
        <f t="shared" si="184"/>
        <v>8.2552431379842215</v>
      </c>
      <c r="V394" s="14">
        <f t="shared" si="185"/>
        <v>0.24343034019808832</v>
      </c>
      <c r="W394" s="14">
        <f t="shared" si="186"/>
        <v>87.892932204754587</v>
      </c>
      <c r="X394" s="15">
        <v>25.237636566162109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t="e">
        <f t="shared" si="187"/>
        <v>#DIV/0!</v>
      </c>
      <c r="AG394" t="e">
        <f t="shared" si="188"/>
        <v>#DIV/0!</v>
      </c>
      <c r="AH394" t="e">
        <f t="shared" si="189"/>
        <v>#DIV/0!</v>
      </c>
      <c r="AI394" s="8">
        <v>-1</v>
      </c>
      <c r="AJ394" s="8">
        <v>0.85</v>
      </c>
      <c r="AK394" s="8">
        <v>0.85</v>
      </c>
      <c r="AL394" s="8">
        <v>9.8076972961425781</v>
      </c>
      <c r="AM394">
        <f t="shared" si="190"/>
        <v>0.84999999999999987</v>
      </c>
      <c r="AN394">
        <f t="shared" si="191"/>
        <v>6.0510308947041144E-3</v>
      </c>
      <c r="AO394" t="e">
        <f t="shared" si="192"/>
        <v>#DIV/0!</v>
      </c>
      <c r="AP394" t="e">
        <f t="shared" si="193"/>
        <v>#DIV/0!</v>
      </c>
      <c r="AQ394" t="e">
        <f t="shared" si="194"/>
        <v>#DIV/0!</v>
      </c>
      <c r="AR394" s="8">
        <v>1798.4232177734375</v>
      </c>
      <c r="AS394" s="8">
        <v>0.5</v>
      </c>
      <c r="AT394" t="e">
        <f t="shared" si="195"/>
        <v>#DIV/0!</v>
      </c>
      <c r="AU394">
        <f t="shared" si="196"/>
        <v>3.7704185938362791</v>
      </c>
      <c r="AV394">
        <f t="shared" si="197"/>
        <v>1.5702699575110559</v>
      </c>
      <c r="AW394">
        <f t="shared" si="198"/>
        <v>25.237636566162109</v>
      </c>
      <c r="AX394" s="8">
        <v>2</v>
      </c>
      <c r="AY394">
        <f t="shared" si="199"/>
        <v>4.644859790802002</v>
      </c>
      <c r="AZ394" s="8">
        <v>1</v>
      </c>
      <c r="BA394">
        <f t="shared" si="200"/>
        <v>9.2897195816040039</v>
      </c>
      <c r="BB394" s="8">
        <v>24.950899124145508</v>
      </c>
      <c r="BC394" s="8">
        <v>25.237636566162109</v>
      </c>
      <c r="BD394" s="8">
        <v>25.138202667236328</v>
      </c>
      <c r="BE394" s="8">
        <v>151.36235046386719</v>
      </c>
      <c r="BF394" s="8">
        <v>146.33724975585937</v>
      </c>
      <c r="BG394" s="8">
        <v>14.229695320129395</v>
      </c>
      <c r="BH394" s="8">
        <v>16.345857620239258</v>
      </c>
      <c r="BI394" s="8">
        <v>45.436527252197266</v>
      </c>
      <c r="BJ394" s="8">
        <v>52.193595886230469</v>
      </c>
      <c r="BK394" s="8">
        <v>350.52017211914062</v>
      </c>
      <c r="BL394" s="8">
        <v>1799.448974609375</v>
      </c>
      <c r="BM394" s="8">
        <v>1615.113037109375</v>
      </c>
      <c r="BN394" s="8">
        <v>101.23274993896484</v>
      </c>
      <c r="BO394" s="8">
        <v>-1.9270477294921875</v>
      </c>
      <c r="BP394" s="8">
        <v>-1.0025355815887451</v>
      </c>
      <c r="BQ394" s="8">
        <v>0.5</v>
      </c>
      <c r="BR394" s="8">
        <v>-1.355140209197998</v>
      </c>
      <c r="BS394" s="8">
        <v>7.355140209197998</v>
      </c>
      <c r="BT394" s="8">
        <v>1</v>
      </c>
      <c r="BU394" s="8">
        <v>0</v>
      </c>
      <c r="BV394" s="8">
        <v>0.15999999642372131</v>
      </c>
      <c r="BW394" s="8">
        <v>111115</v>
      </c>
      <c r="BX394">
        <f t="shared" si="201"/>
        <v>1.7526008605957029</v>
      </c>
      <c r="BY394">
        <f t="shared" si="202"/>
        <v>3.770418593836279E-3</v>
      </c>
      <c r="BZ394">
        <f t="shared" si="203"/>
        <v>298.38763656616209</v>
      </c>
      <c r="CA394">
        <f t="shared" si="204"/>
        <v>298.10089912414549</v>
      </c>
      <c r="CB394">
        <f t="shared" si="205"/>
        <v>287.91182950216898</v>
      </c>
      <c r="CC394">
        <f t="shared" si="183"/>
        <v>0.43584578841292426</v>
      </c>
      <c r="CD394">
        <f t="shared" si="206"/>
        <v>3.2250060745186597</v>
      </c>
      <c r="CE394">
        <f t="shared" si="207"/>
        <v>31.85733941301681</v>
      </c>
      <c r="CF394">
        <f t="shared" si="208"/>
        <v>15.511481792777552</v>
      </c>
      <c r="CG394">
        <f t="shared" si="209"/>
        <v>25.094267845153809</v>
      </c>
      <c r="CH394">
        <f t="shared" si="210"/>
        <v>3.1975918411144071</v>
      </c>
      <c r="CI394">
        <f t="shared" si="211"/>
        <v>0.23721431181134967</v>
      </c>
      <c r="CJ394">
        <f t="shared" si="212"/>
        <v>1.6547361170076038</v>
      </c>
      <c r="CK394">
        <f t="shared" si="213"/>
        <v>1.5428557241068033</v>
      </c>
      <c r="CL394">
        <f t="shared" si="214"/>
        <v>0.14880516051933601</v>
      </c>
      <c r="CM394">
        <f t="shared" si="215"/>
        <v>8.8976432272863111</v>
      </c>
      <c r="CN394">
        <f t="shared" si="216"/>
        <v>0.60061899722312728</v>
      </c>
      <c r="CO394">
        <f t="shared" si="217"/>
        <v>51.38107412326336</v>
      </c>
      <c r="CP394">
        <f t="shared" si="218"/>
        <v>145.13758187155125</v>
      </c>
      <c r="CQ394">
        <f t="shared" si="219"/>
        <v>2.9224908814707882E-2</v>
      </c>
      <c r="CR394">
        <f t="shared" si="220"/>
        <v>0</v>
      </c>
      <c r="CS394">
        <f t="shared" si="221"/>
        <v>1529.5316284179685</v>
      </c>
      <c r="CT394">
        <f t="shared" si="222"/>
        <v>0</v>
      </c>
      <c r="CU394" t="e">
        <f t="shared" si="223"/>
        <v>#DIV/0!</v>
      </c>
      <c r="CV394" t="e">
        <f t="shared" si="224"/>
        <v>#DIV/0!</v>
      </c>
    </row>
    <row r="395" spans="1:100" hidden="1" x14ac:dyDescent="0.3">
      <c r="A395" s="4" t="str">
        <f>VLOOKUP(B395,ListCodeMtrx!A$1:B$91,2,TRUE)</f>
        <v>M67</v>
      </c>
      <c r="B395">
        <v>67</v>
      </c>
      <c r="C395" s="10">
        <v>23</v>
      </c>
      <c r="D395" s="10">
        <v>3</v>
      </c>
      <c r="E395" s="10">
        <v>2</v>
      </c>
      <c r="F395" s="1">
        <v>74</v>
      </c>
      <c r="G395" s="3">
        <v>41318</v>
      </c>
      <c r="H395" s="11">
        <v>1</v>
      </c>
      <c r="I395" s="11">
        <v>180.74506596363483</v>
      </c>
      <c r="J395" s="11">
        <v>4.1853684192043108</v>
      </c>
      <c r="K395" s="11">
        <v>182.54682268898935</v>
      </c>
      <c r="L395" s="11">
        <v>263.43787713805563</v>
      </c>
      <c r="M395" s="1">
        <v>42.3</v>
      </c>
      <c r="N395" s="8">
        <v>22</v>
      </c>
      <c r="O395" s="8" t="s">
        <v>577</v>
      </c>
      <c r="P395" s="12">
        <v>0.16111111111111112</v>
      </c>
      <c r="Q395" s="12">
        <f t="shared" si="182"/>
        <v>0.46055555555555561</v>
      </c>
      <c r="R395" s="8">
        <v>7524.5</v>
      </c>
      <c r="S395" s="8">
        <v>0</v>
      </c>
      <c r="T395" s="13" t="s">
        <v>192</v>
      </c>
      <c r="U395" s="14">
        <f t="shared" si="184"/>
        <v>27.311508889415439</v>
      </c>
      <c r="V395" s="14">
        <f t="shared" si="185"/>
        <v>0.25719861153030288</v>
      </c>
      <c r="W395" s="14">
        <f t="shared" si="186"/>
        <v>202.82249926649325</v>
      </c>
      <c r="X395" s="15">
        <v>25.305530548095703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t="e">
        <f t="shared" si="187"/>
        <v>#DIV/0!</v>
      </c>
      <c r="AG395" t="e">
        <f t="shared" si="188"/>
        <v>#DIV/0!</v>
      </c>
      <c r="AH395" t="e">
        <f t="shared" si="189"/>
        <v>#DIV/0!</v>
      </c>
      <c r="AI395" s="8">
        <v>-1</v>
      </c>
      <c r="AJ395" s="8">
        <v>0.85</v>
      </c>
      <c r="AK395" s="8">
        <v>0.85</v>
      </c>
      <c r="AL395" s="8">
        <v>9.8076972961425781</v>
      </c>
      <c r="AM395">
        <f t="shared" si="190"/>
        <v>0.84999999999999987</v>
      </c>
      <c r="AN395">
        <f t="shared" si="191"/>
        <v>1.8511056979485595E-2</v>
      </c>
      <c r="AO395" t="e">
        <f t="shared" si="192"/>
        <v>#DIV/0!</v>
      </c>
      <c r="AP395" t="e">
        <f t="shared" si="193"/>
        <v>#DIV/0!</v>
      </c>
      <c r="AQ395" t="e">
        <f t="shared" si="194"/>
        <v>#DIV/0!</v>
      </c>
      <c r="AR395" s="8">
        <v>1798.4232177734375</v>
      </c>
      <c r="AS395" s="8">
        <v>0.5</v>
      </c>
      <c r="AT395" t="e">
        <f t="shared" si="195"/>
        <v>#DIV/0!</v>
      </c>
      <c r="AU395">
        <f t="shared" si="196"/>
        <v>3.8957769477874189</v>
      </c>
      <c r="AV395">
        <f t="shared" si="197"/>
        <v>1.5372841478558836</v>
      </c>
      <c r="AW395">
        <f t="shared" si="198"/>
        <v>25.305530548095703</v>
      </c>
      <c r="AX395" s="8">
        <v>2</v>
      </c>
      <c r="AY395">
        <f t="shared" si="199"/>
        <v>4.644859790802002</v>
      </c>
      <c r="AZ395" s="8">
        <v>1</v>
      </c>
      <c r="BA395">
        <f t="shared" si="200"/>
        <v>9.2897195816040039</v>
      </c>
      <c r="BB395" s="8">
        <v>24.998615264892578</v>
      </c>
      <c r="BC395" s="8">
        <v>25.305530548095703</v>
      </c>
      <c r="BD395" s="8">
        <v>25.136623382568359</v>
      </c>
      <c r="BE395" s="8">
        <v>400.4764404296875</v>
      </c>
      <c r="BF395" s="8">
        <v>384.03152465820312</v>
      </c>
      <c r="BG395" s="8">
        <v>14.615139961242676</v>
      </c>
      <c r="BH395" s="8">
        <v>16.801691055297852</v>
      </c>
      <c r="BI395" s="8">
        <v>46.531795501708984</v>
      </c>
      <c r="BJ395" s="8">
        <v>53.493354797363281</v>
      </c>
      <c r="BK395" s="8">
        <v>350.352783203125</v>
      </c>
      <c r="BL395" s="8">
        <v>1799.3385009765625</v>
      </c>
      <c r="BM395" s="8">
        <v>1621.19482421875</v>
      </c>
      <c r="BN395" s="8">
        <v>101.22646331787109</v>
      </c>
      <c r="BO395" s="8">
        <v>-6.9122772216796875</v>
      </c>
      <c r="BP395" s="8">
        <v>-0.96240496635437012</v>
      </c>
      <c r="BQ395" s="8">
        <v>0.5</v>
      </c>
      <c r="BR395" s="8">
        <v>-1.355140209197998</v>
      </c>
      <c r="BS395" s="8">
        <v>7.355140209197998</v>
      </c>
      <c r="BT395" s="8">
        <v>1</v>
      </c>
      <c r="BU395" s="8">
        <v>0</v>
      </c>
      <c r="BV395" s="8">
        <v>0.15999999642372131</v>
      </c>
      <c r="BW395" s="8">
        <v>111115</v>
      </c>
      <c r="BX395">
        <f t="shared" si="201"/>
        <v>1.7517639160156249</v>
      </c>
      <c r="BY395">
        <f t="shared" si="202"/>
        <v>3.895776947787419E-3</v>
      </c>
      <c r="BZ395">
        <f t="shared" si="203"/>
        <v>298.45553054809568</v>
      </c>
      <c r="CA395">
        <f t="shared" si="204"/>
        <v>298.14861526489256</v>
      </c>
      <c r="CB395">
        <f t="shared" si="205"/>
        <v>287.89415372131407</v>
      </c>
      <c r="CC395">
        <f t="shared" si="183"/>
        <v>0.41455428799186239</v>
      </c>
      <c r="CD395">
        <f t="shared" si="206"/>
        <v>3.2380599111431945</v>
      </c>
      <c r="CE395">
        <f t="shared" si="207"/>
        <v>31.988274656747084</v>
      </c>
      <c r="CF395">
        <f t="shared" si="208"/>
        <v>15.186583601449232</v>
      </c>
      <c r="CG395">
        <f t="shared" si="209"/>
        <v>25.152072906494141</v>
      </c>
      <c r="CH395">
        <f t="shared" si="210"/>
        <v>3.2086204306425889</v>
      </c>
      <c r="CI395">
        <f t="shared" si="211"/>
        <v>0.25026955605555412</v>
      </c>
      <c r="CJ395">
        <f t="shared" si="212"/>
        <v>1.7007757632873108</v>
      </c>
      <c r="CK395">
        <f t="shared" si="213"/>
        <v>1.5078446673552781</v>
      </c>
      <c r="CL395">
        <f t="shared" si="214"/>
        <v>0.15702658858722757</v>
      </c>
      <c r="CM395">
        <f t="shared" si="215"/>
        <v>20.531004282038616</v>
      </c>
      <c r="CN395">
        <f t="shared" si="216"/>
        <v>0.52814023392222798</v>
      </c>
      <c r="CO395">
        <f t="shared" si="217"/>
        <v>52.648401187721625</v>
      </c>
      <c r="CP395">
        <f t="shared" si="218"/>
        <v>380.06256341272876</v>
      </c>
      <c r="CQ395">
        <f t="shared" si="219"/>
        <v>3.7833436267451441E-2</v>
      </c>
      <c r="CR395">
        <f t="shared" si="220"/>
        <v>0</v>
      </c>
      <c r="CS395">
        <f t="shared" si="221"/>
        <v>1529.4377258300779</v>
      </c>
      <c r="CT395">
        <f t="shared" si="222"/>
        <v>0</v>
      </c>
      <c r="CU395" t="e">
        <f t="shared" si="223"/>
        <v>#DIV/0!</v>
      </c>
      <c r="CV395" t="e">
        <f t="shared" si="224"/>
        <v>#DIV/0!</v>
      </c>
    </row>
    <row r="396" spans="1:100" x14ac:dyDescent="0.3">
      <c r="A396" s="4" t="str">
        <f>VLOOKUP(B396,ListCodeMtrx!A$1:B$91,2,TRUE)</f>
        <v>M67</v>
      </c>
      <c r="B396">
        <v>67</v>
      </c>
      <c r="C396" s="10">
        <v>23</v>
      </c>
      <c r="D396" s="10">
        <v>3</v>
      </c>
      <c r="E396" s="10">
        <v>2</v>
      </c>
      <c r="F396" s="1">
        <v>74</v>
      </c>
      <c r="G396" s="3">
        <v>41318</v>
      </c>
      <c r="H396" s="11">
        <v>1</v>
      </c>
      <c r="I396" s="11">
        <v>180.74506596363483</v>
      </c>
      <c r="J396" s="11">
        <v>4.1853684192043108</v>
      </c>
      <c r="K396" s="11">
        <v>182.54682268898935</v>
      </c>
      <c r="L396" s="11">
        <v>263.43787713805563</v>
      </c>
      <c r="M396" s="1">
        <v>42.3</v>
      </c>
      <c r="N396" s="8">
        <v>23</v>
      </c>
      <c r="O396" s="8" t="s">
        <v>578</v>
      </c>
      <c r="P396" s="12">
        <v>0.16111111111111112</v>
      </c>
      <c r="Q396" s="12">
        <f t="shared" si="182"/>
        <v>0.46297453703703706</v>
      </c>
      <c r="R396" s="8">
        <v>7733.5</v>
      </c>
      <c r="S396" s="8">
        <v>0</v>
      </c>
      <c r="T396" s="13">
        <v>800</v>
      </c>
      <c r="U396" s="14">
        <f t="shared" si="184"/>
        <v>47.772503269519127</v>
      </c>
      <c r="V396" s="14">
        <f t="shared" si="185"/>
        <v>0.26095075726551176</v>
      </c>
      <c r="W396" s="14">
        <f t="shared" si="186"/>
        <v>456.52797021808937</v>
      </c>
      <c r="X396" s="15">
        <v>25.273773193359375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t="e">
        <f t="shared" si="187"/>
        <v>#DIV/0!</v>
      </c>
      <c r="AG396" t="e">
        <f t="shared" si="188"/>
        <v>#DIV/0!</v>
      </c>
      <c r="AH396" t="e">
        <f t="shared" si="189"/>
        <v>#DIV/0!</v>
      </c>
      <c r="AI396" s="8">
        <v>-1</v>
      </c>
      <c r="AJ396" s="8">
        <v>0.85</v>
      </c>
      <c r="AK396" s="8">
        <v>0.85</v>
      </c>
      <c r="AL396" s="8">
        <v>9.8076972961425781</v>
      </c>
      <c r="AM396">
        <f t="shared" si="190"/>
        <v>0.84999999999999987</v>
      </c>
      <c r="AN396">
        <f t="shared" si="191"/>
        <v>3.1895319826165516E-2</v>
      </c>
      <c r="AO396" t="e">
        <f t="shared" si="192"/>
        <v>#DIV/0!</v>
      </c>
      <c r="AP396" t="e">
        <f t="shared" si="193"/>
        <v>#DIV/0!</v>
      </c>
      <c r="AQ396" t="e">
        <f t="shared" si="194"/>
        <v>#DIV/0!</v>
      </c>
      <c r="AR396" s="8">
        <v>1798.4232177734375</v>
      </c>
      <c r="AS396" s="8">
        <v>0.5</v>
      </c>
      <c r="AT396" t="e">
        <f t="shared" si="195"/>
        <v>#DIV/0!</v>
      </c>
      <c r="AU396">
        <f t="shared" si="196"/>
        <v>3.8967206050998029</v>
      </c>
      <c r="AV396">
        <f t="shared" si="197"/>
        <v>1.5159907342150931</v>
      </c>
      <c r="AW396">
        <f t="shared" si="198"/>
        <v>25.273773193359375</v>
      </c>
      <c r="AX396" s="8">
        <v>2</v>
      </c>
      <c r="AY396">
        <f t="shared" si="199"/>
        <v>4.644859790802002</v>
      </c>
      <c r="AZ396" s="8">
        <v>1</v>
      </c>
      <c r="BA396">
        <f t="shared" si="200"/>
        <v>9.2897195816040039</v>
      </c>
      <c r="BB396" s="8">
        <v>25.005519866943359</v>
      </c>
      <c r="BC396" s="8">
        <v>25.273773193359375</v>
      </c>
      <c r="BD396" s="8">
        <v>25.139257431030273</v>
      </c>
      <c r="BE396" s="8">
        <v>800.4912109375</v>
      </c>
      <c r="BF396" s="8">
        <v>771.510009765625</v>
      </c>
      <c r="BG396" s="8">
        <v>14.766279220581055</v>
      </c>
      <c r="BH396" s="8">
        <v>16.952566146850586</v>
      </c>
      <c r="BI396" s="8">
        <v>46.991161346435547</v>
      </c>
      <c r="BJ396" s="8">
        <v>53.948642730712891</v>
      </c>
      <c r="BK396" s="8">
        <v>350.42620849609375</v>
      </c>
      <c r="BL396" s="8">
        <v>1798.99169921875</v>
      </c>
      <c r="BM396" s="8">
        <v>1621.38232421875</v>
      </c>
      <c r="BN396" s="8">
        <v>101.22110748291016</v>
      </c>
      <c r="BO396" s="8">
        <v>-18.349166870117188</v>
      </c>
      <c r="BP396" s="8">
        <v>-0.89755129814147949</v>
      </c>
      <c r="BQ396" s="8">
        <v>0.5</v>
      </c>
      <c r="BR396" s="8">
        <v>-1.355140209197998</v>
      </c>
      <c r="BS396" s="8">
        <v>7.355140209197998</v>
      </c>
      <c r="BT396" s="8">
        <v>1</v>
      </c>
      <c r="BU396" s="8">
        <v>0</v>
      </c>
      <c r="BV396" s="8">
        <v>0.15999999642372131</v>
      </c>
      <c r="BW396" s="8">
        <v>111115</v>
      </c>
      <c r="BX396">
        <f t="shared" si="201"/>
        <v>1.7521310424804686</v>
      </c>
      <c r="BY396">
        <f t="shared" si="202"/>
        <v>3.8967206050998029E-3</v>
      </c>
      <c r="BZ396">
        <f t="shared" si="203"/>
        <v>298.42377319335935</v>
      </c>
      <c r="CA396">
        <f t="shared" si="204"/>
        <v>298.15551986694334</v>
      </c>
      <c r="CB396">
        <f t="shared" si="205"/>
        <v>287.83866544130433</v>
      </c>
      <c r="CC396">
        <f t="shared" si="183"/>
        <v>0.41583216885309121</v>
      </c>
      <c r="CD396">
        <f t="shared" si="206"/>
        <v>3.2319482542766003</v>
      </c>
      <c r="CE396">
        <f t="shared" si="207"/>
        <v>31.929587954985298</v>
      </c>
      <c r="CF396">
        <f t="shared" si="208"/>
        <v>14.977021808134712</v>
      </c>
      <c r="CG396">
        <f t="shared" si="209"/>
        <v>25.139646530151367</v>
      </c>
      <c r="CH396">
        <f t="shared" si="210"/>
        <v>3.2062468100493988</v>
      </c>
      <c r="CI396">
        <f t="shared" si="211"/>
        <v>0.25382086006444216</v>
      </c>
      <c r="CJ396">
        <f t="shared" si="212"/>
        <v>1.7159575200615071</v>
      </c>
      <c r="CK396">
        <f t="shared" si="213"/>
        <v>1.4902892899878917</v>
      </c>
      <c r="CL396">
        <f t="shared" si="214"/>
        <v>0.15926356877936301</v>
      </c>
      <c r="CM396">
        <f t="shared" si="215"/>
        <v>46.21026674240003</v>
      </c>
      <c r="CN396">
        <f t="shared" si="216"/>
        <v>0.59173304874784038</v>
      </c>
      <c r="CO396">
        <f t="shared" si="217"/>
        <v>53.232151365770562</v>
      </c>
      <c r="CP396">
        <f t="shared" si="218"/>
        <v>764.56761728032723</v>
      </c>
      <c r="CQ396">
        <f t="shared" si="219"/>
        <v>3.3261062431740596E-2</v>
      </c>
      <c r="CR396">
        <f t="shared" si="220"/>
        <v>0</v>
      </c>
      <c r="CS396">
        <f t="shared" si="221"/>
        <v>1529.1429443359373</v>
      </c>
      <c r="CT396">
        <f t="shared" si="222"/>
        <v>0</v>
      </c>
      <c r="CU396" t="e">
        <f t="shared" si="223"/>
        <v>#DIV/0!</v>
      </c>
      <c r="CV396" t="e">
        <f t="shared" si="224"/>
        <v>#DIV/0!</v>
      </c>
    </row>
    <row r="397" spans="1:100" x14ac:dyDescent="0.3">
      <c r="A397" s="4" t="str">
        <f>VLOOKUP(B397,ListCodeMtrx!A$1:B$91,2,TRUE)</f>
        <v>M67</v>
      </c>
      <c r="B397" s="5">
        <v>67</v>
      </c>
      <c r="C397" s="10">
        <v>23</v>
      </c>
      <c r="D397" s="10">
        <v>3</v>
      </c>
      <c r="E397" s="10">
        <v>2</v>
      </c>
      <c r="F397" s="1">
        <v>74</v>
      </c>
      <c r="G397" s="17">
        <v>41318</v>
      </c>
      <c r="H397" s="11">
        <v>1</v>
      </c>
      <c r="I397" s="11">
        <v>180.74506596363483</v>
      </c>
      <c r="J397" s="11">
        <v>4.1853684192043108</v>
      </c>
      <c r="K397" s="11">
        <v>182.54682268898935</v>
      </c>
      <c r="L397" s="11">
        <v>263.43787713805563</v>
      </c>
      <c r="M397" s="1">
        <v>42.3</v>
      </c>
      <c r="N397" s="19">
        <v>24</v>
      </c>
      <c r="O397" s="19" t="s">
        <v>579</v>
      </c>
      <c r="P397" s="12">
        <v>0.16111111111111112</v>
      </c>
      <c r="Q397" s="12">
        <f t="shared" si="182"/>
        <v>0.46572916666666675</v>
      </c>
      <c r="R397" s="19">
        <v>7963</v>
      </c>
      <c r="S397" s="19">
        <v>0</v>
      </c>
      <c r="T397" s="21">
        <v>400</v>
      </c>
      <c r="U397" s="5">
        <f t="shared" si="184"/>
        <v>27.224020080328764</v>
      </c>
      <c r="V397" s="5">
        <f t="shared" si="185"/>
        <v>0.26918456313222544</v>
      </c>
      <c r="W397" s="5">
        <f t="shared" si="186"/>
        <v>209.93378022054338</v>
      </c>
      <c r="X397" s="5">
        <v>25.46905517578125</v>
      </c>
      <c r="Y397" s="19">
        <v>4</v>
      </c>
      <c r="Z397" s="19">
        <v>4</v>
      </c>
      <c r="AA397" s="19">
        <v>0</v>
      </c>
      <c r="AB397" s="19">
        <v>0</v>
      </c>
      <c r="AC397" s="19">
        <v>278.615234375</v>
      </c>
      <c r="AD397" s="19">
        <v>565.16229248046875</v>
      </c>
      <c r="AE397" s="19">
        <v>383.610107421875</v>
      </c>
      <c r="AF397" s="5" t="e">
        <f t="shared" si="187"/>
        <v>#DIV/0!</v>
      </c>
      <c r="AG397" s="5">
        <f t="shared" si="188"/>
        <v>0.50701729736396284</v>
      </c>
      <c r="AH397" s="5">
        <f t="shared" si="189"/>
        <v>0.32123902722131442</v>
      </c>
      <c r="AI397" s="19">
        <v>-1</v>
      </c>
      <c r="AJ397" s="19">
        <v>0.85</v>
      </c>
      <c r="AK397" s="19">
        <v>0.85</v>
      </c>
      <c r="AL397" s="19">
        <v>9.9528074264526367</v>
      </c>
      <c r="AM397" s="5">
        <f t="shared" si="190"/>
        <v>0.85</v>
      </c>
      <c r="AN397" s="5">
        <f t="shared" si="191"/>
        <v>1.8734856604369167E-2</v>
      </c>
      <c r="AO397" s="5">
        <f t="shared" si="192"/>
        <v>0.63358593265253571</v>
      </c>
      <c r="AP397" s="5">
        <f t="shared" si="193"/>
        <v>2.0284687366369671</v>
      </c>
      <c r="AQ397" s="5">
        <f t="shared" si="194"/>
        <v>-1</v>
      </c>
      <c r="AR397" s="19">
        <v>1772.350341796875</v>
      </c>
      <c r="AS397" s="19">
        <v>0.5</v>
      </c>
      <c r="AT397" s="5">
        <f t="shared" si="195"/>
        <v>241.97294237003172</v>
      </c>
      <c r="AU397" s="5">
        <f t="shared" si="196"/>
        <v>4.073426128005913</v>
      </c>
      <c r="AV397" s="5">
        <f t="shared" si="197"/>
        <v>1.5371022219084578</v>
      </c>
      <c r="AW397" s="5">
        <f t="shared" si="198"/>
        <v>25.46905517578125</v>
      </c>
      <c r="AX397" s="19">
        <v>2</v>
      </c>
      <c r="AY397" s="5">
        <f t="shared" si="199"/>
        <v>4.644859790802002</v>
      </c>
      <c r="AZ397" s="19">
        <v>1</v>
      </c>
      <c r="BA397" s="5">
        <f t="shared" si="200"/>
        <v>9.2897195816040039</v>
      </c>
      <c r="BB397" s="19">
        <v>25.066640853881836</v>
      </c>
      <c r="BC397" s="19">
        <v>25.46905517578125</v>
      </c>
      <c r="BD397" s="19">
        <v>25.136579513549805</v>
      </c>
      <c r="BE397" s="19">
        <v>399.55862426757812</v>
      </c>
      <c r="BF397" s="19">
        <v>383.12252807617187</v>
      </c>
      <c r="BG397" s="19">
        <v>14.831413269042969</v>
      </c>
      <c r="BH397" s="19">
        <v>17.117534637451172</v>
      </c>
      <c r="BI397" s="19">
        <v>47.024967193603516</v>
      </c>
      <c r="BJ397" s="19">
        <v>54.273418426513672</v>
      </c>
      <c r="BK397" s="19">
        <v>350.26129150390625</v>
      </c>
      <c r="BL397" s="19">
        <v>1772.350341796875</v>
      </c>
      <c r="BM397" s="19">
        <v>1622.8096923828125</v>
      </c>
      <c r="BN397" s="19">
        <v>101.21714019775391</v>
      </c>
      <c r="BO397" s="19">
        <v>-6.6715850830078125</v>
      </c>
      <c r="BP397" s="19">
        <v>-0.97444987297058105</v>
      </c>
      <c r="BQ397" s="19">
        <v>0.5</v>
      </c>
      <c r="BR397" s="19">
        <v>-1.355140209197998</v>
      </c>
      <c r="BS397" s="19">
        <v>7.355140209197998</v>
      </c>
      <c r="BT397" s="19">
        <v>1</v>
      </c>
      <c r="BU397" s="19">
        <v>0</v>
      </c>
      <c r="BV397" s="19">
        <v>0.15999999642372131</v>
      </c>
      <c r="BW397" s="19">
        <v>111115</v>
      </c>
      <c r="BX397" s="5">
        <f t="shared" si="201"/>
        <v>1.7513064575195312</v>
      </c>
      <c r="BY397" s="5">
        <f t="shared" si="202"/>
        <v>4.0734261280059129E-3</v>
      </c>
      <c r="BZ397" s="5">
        <f t="shared" si="203"/>
        <v>298.61905517578123</v>
      </c>
      <c r="CA397" s="5">
        <f t="shared" si="204"/>
        <v>298.21664085388181</v>
      </c>
      <c r="CB397" s="5">
        <f t="shared" si="205"/>
        <v>283.57604834908125</v>
      </c>
      <c r="CC397" s="5">
        <f t="shared" si="183"/>
        <v>0.36573766071332137</v>
      </c>
      <c r="CD397" s="5">
        <f t="shared" si="206"/>
        <v>3.2696901251472617</v>
      </c>
      <c r="CE397" s="5">
        <f t="shared" si="207"/>
        <v>32.303719693710718</v>
      </c>
      <c r="CF397" s="5">
        <f t="shared" si="208"/>
        <v>15.186185056259546</v>
      </c>
      <c r="CG397" s="5">
        <f t="shared" si="209"/>
        <v>25.267848014831543</v>
      </c>
      <c r="CH397" s="5">
        <f t="shared" si="210"/>
        <v>3.2308090786280803</v>
      </c>
      <c r="CI397" s="5">
        <f t="shared" si="211"/>
        <v>0.26160416187162816</v>
      </c>
      <c r="CJ397" s="5">
        <f t="shared" si="212"/>
        <v>1.7325879032388039</v>
      </c>
      <c r="CK397" s="5">
        <f t="shared" si="213"/>
        <v>1.4982211753892765</v>
      </c>
      <c r="CL397" s="5">
        <f t="shared" si="214"/>
        <v>0.16416716422493632</v>
      </c>
      <c r="CM397" s="5">
        <f t="shared" si="215"/>
        <v>21.248896864827195</v>
      </c>
      <c r="CN397" s="5">
        <f t="shared" si="216"/>
        <v>0.54795467464342018</v>
      </c>
      <c r="CO397" s="5">
        <f t="shared" si="217"/>
        <v>53.155656089160686</v>
      </c>
      <c r="CP397" s="5">
        <f t="shared" si="218"/>
        <v>379.16628087348744</v>
      </c>
      <c r="CQ397" s="5">
        <f t="shared" si="219"/>
        <v>3.8165594404139622E-2</v>
      </c>
      <c r="CR397" s="5">
        <f t="shared" si="220"/>
        <v>0</v>
      </c>
      <c r="CS397" s="5">
        <f t="shared" si="221"/>
        <v>1506.4977905273438</v>
      </c>
      <c r="CT397" s="5">
        <f t="shared" si="222"/>
        <v>286.54705810546875</v>
      </c>
      <c r="CU397" s="5">
        <f t="shared" si="223"/>
        <v>0.32123902722131442</v>
      </c>
      <c r="CV397" s="5" t="e">
        <f t="shared" si="224"/>
        <v>#DIV/0!</v>
      </c>
    </row>
    <row r="398" spans="1:100" hidden="1" x14ac:dyDescent="0.3">
      <c r="A398" s="4" t="str">
        <f>VLOOKUP(B398,ListCodeMtrx!A$1:B$91,2,TRUE)</f>
        <v>M87</v>
      </c>
      <c r="B398">
        <v>87</v>
      </c>
      <c r="C398" s="10">
        <v>6</v>
      </c>
      <c r="D398" s="10">
        <v>3</v>
      </c>
      <c r="E398" s="10">
        <v>6</v>
      </c>
      <c r="F398" s="1">
        <v>74</v>
      </c>
      <c r="G398" s="3">
        <v>41318</v>
      </c>
      <c r="H398" s="11">
        <v>1</v>
      </c>
      <c r="I398" s="11">
        <v>185.31265928978837</v>
      </c>
      <c r="J398" s="11">
        <v>2.7460632139964063</v>
      </c>
      <c r="K398" s="11">
        <v>185.97368088073037</v>
      </c>
      <c r="L398" s="11">
        <v>269.30541343501915</v>
      </c>
      <c r="M398" s="1">
        <v>45.2</v>
      </c>
      <c r="N398" s="8">
        <v>25</v>
      </c>
      <c r="O398" s="8" t="s">
        <v>580</v>
      </c>
      <c r="P398" s="12">
        <v>0.16111111111111112</v>
      </c>
      <c r="Q398" s="12">
        <f t="shared" si="182"/>
        <v>0.47010416666666666</v>
      </c>
      <c r="R398" s="8">
        <v>8349.5</v>
      </c>
      <c r="S398" s="8">
        <v>0</v>
      </c>
      <c r="T398" s="13" t="s">
        <v>747</v>
      </c>
      <c r="U398">
        <f t="shared" si="184"/>
        <v>30.336880101549681</v>
      </c>
      <c r="V398">
        <f t="shared" si="185"/>
        <v>0.35271383645299514</v>
      </c>
      <c r="W398">
        <f t="shared" si="186"/>
        <v>232.46470722284883</v>
      </c>
      <c r="X398">
        <v>24.937807083129883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t="e">
        <f t="shared" si="187"/>
        <v>#DIV/0!</v>
      </c>
      <c r="AG398" t="e">
        <f t="shared" si="188"/>
        <v>#DIV/0!</v>
      </c>
      <c r="AH398" t="e">
        <f t="shared" si="189"/>
        <v>#DIV/0!</v>
      </c>
      <c r="AI398" s="8">
        <v>-1</v>
      </c>
      <c r="AJ398" s="8">
        <v>0.85</v>
      </c>
      <c r="AK398" s="8">
        <v>0.85</v>
      </c>
      <c r="AL398" s="8">
        <v>9.8076972961425781</v>
      </c>
      <c r="AM398">
        <f t="shared" si="190"/>
        <v>0.84999999999999987</v>
      </c>
      <c r="AN398">
        <f t="shared" si="191"/>
        <v>2.0484403524011537E-2</v>
      </c>
      <c r="AO398" t="e">
        <f t="shared" si="192"/>
        <v>#DIV/0!</v>
      </c>
      <c r="AP398" t="e">
        <f t="shared" si="193"/>
        <v>#DIV/0!</v>
      </c>
      <c r="AQ398" t="e">
        <f t="shared" si="194"/>
        <v>#DIV/0!</v>
      </c>
      <c r="AR398" s="8">
        <v>1772.350341796875</v>
      </c>
      <c r="AS398" s="8">
        <v>0.5</v>
      </c>
      <c r="AT398" t="e">
        <f t="shared" si="195"/>
        <v>#DIV/0!</v>
      </c>
      <c r="AU398">
        <f t="shared" si="196"/>
        <v>5.0153236872177551</v>
      </c>
      <c r="AV398">
        <f t="shared" si="197"/>
        <v>1.4577515720937886</v>
      </c>
      <c r="AW398">
        <f t="shared" si="198"/>
        <v>24.937807083129883</v>
      </c>
      <c r="AX398" s="8">
        <v>2</v>
      </c>
      <c r="AY398">
        <f t="shared" si="199"/>
        <v>4.644859790802002</v>
      </c>
      <c r="AZ398" s="8">
        <v>1</v>
      </c>
      <c r="BA398">
        <f t="shared" si="200"/>
        <v>9.2897195816040039</v>
      </c>
      <c r="BB398" s="8">
        <v>24.927648544311523</v>
      </c>
      <c r="BC398" s="8">
        <v>24.937807083129883</v>
      </c>
      <c r="BD398" s="8">
        <v>25.137073516845703</v>
      </c>
      <c r="BE398" s="8">
        <v>400.18020629882812</v>
      </c>
      <c r="BF398" s="8">
        <v>381.76876831054687</v>
      </c>
      <c r="BG398" s="8">
        <v>14.082620620727539</v>
      </c>
      <c r="BH398" s="8">
        <v>16.897336959838867</v>
      </c>
      <c r="BI398" s="8">
        <v>45.0185546875</v>
      </c>
      <c r="BJ398" s="8">
        <v>54.016483306884766</v>
      </c>
      <c r="BK398" s="8">
        <v>350.34280395507812</v>
      </c>
      <c r="BL398" s="8">
        <v>1799.7554931640625</v>
      </c>
      <c r="BM398" s="8">
        <v>1859.5577392578125</v>
      </c>
      <c r="BN398" s="8">
        <v>101.20856475830078</v>
      </c>
      <c r="BO398" s="8">
        <v>-6.7649688720703125</v>
      </c>
      <c r="BP398" s="8">
        <v>-0.96980738639831543</v>
      </c>
      <c r="BQ398" s="8">
        <v>0.5</v>
      </c>
      <c r="BR398" s="8">
        <v>-1.355140209197998</v>
      </c>
      <c r="BS398" s="8">
        <v>7.355140209197998</v>
      </c>
      <c r="BT398" s="8">
        <v>1</v>
      </c>
      <c r="BU398" s="8">
        <v>0</v>
      </c>
      <c r="BV398" s="8">
        <v>0.15999999642372131</v>
      </c>
      <c r="BW398" s="8">
        <v>111115</v>
      </c>
      <c r="BX398">
        <f t="shared" si="201"/>
        <v>1.7517140197753904</v>
      </c>
      <c r="BY398">
        <f t="shared" si="202"/>
        <v>5.0153236872177553E-3</v>
      </c>
      <c r="BZ398">
        <f t="shared" si="203"/>
        <v>298.08780708312986</v>
      </c>
      <c r="CA398">
        <f t="shared" si="204"/>
        <v>298.0776485443115</v>
      </c>
      <c r="CB398">
        <f t="shared" si="205"/>
        <v>287.96087246982279</v>
      </c>
      <c r="CC398">
        <f t="shared" si="183"/>
        <v>0.24553514389611972</v>
      </c>
      <c r="CD398">
        <f t="shared" si="206"/>
        <v>3.1679067940364698</v>
      </c>
      <c r="CE398">
        <f t="shared" si="207"/>
        <v>31.300777771148553</v>
      </c>
      <c r="CF398">
        <f t="shared" si="208"/>
        <v>14.403440811309686</v>
      </c>
      <c r="CG398">
        <f t="shared" si="209"/>
        <v>24.932727813720703</v>
      </c>
      <c r="CH398">
        <f t="shared" si="210"/>
        <v>3.1669471622321641</v>
      </c>
      <c r="CI398">
        <f t="shared" si="211"/>
        <v>0.3398117976178171</v>
      </c>
      <c r="CJ398">
        <f t="shared" si="212"/>
        <v>1.7101552219426812</v>
      </c>
      <c r="CK398">
        <f t="shared" si="213"/>
        <v>1.4567919402894829</v>
      </c>
      <c r="CL398">
        <f t="shared" si="214"/>
        <v>0.21350504278974744</v>
      </c>
      <c r="CM398">
        <f t="shared" si="215"/>
        <v>23.527419374983129</v>
      </c>
      <c r="CN398">
        <f t="shared" si="216"/>
        <v>0.60891494150132308</v>
      </c>
      <c r="CO398">
        <f t="shared" si="217"/>
        <v>54.572238025520811</v>
      </c>
      <c r="CP398">
        <f t="shared" si="218"/>
        <v>377.36015427464065</v>
      </c>
      <c r="CQ398">
        <f t="shared" si="219"/>
        <v>4.3871919785377064E-2</v>
      </c>
      <c r="CR398">
        <f t="shared" si="220"/>
        <v>0</v>
      </c>
      <c r="CS398">
        <f t="shared" si="221"/>
        <v>1529.7921691894528</v>
      </c>
      <c r="CT398">
        <f t="shared" si="222"/>
        <v>0</v>
      </c>
      <c r="CU398" t="e">
        <f t="shared" si="223"/>
        <v>#DIV/0!</v>
      </c>
      <c r="CV398" t="e">
        <f t="shared" si="224"/>
        <v>#DIV/0!</v>
      </c>
    </row>
    <row r="399" spans="1:100" s="5" customFormat="1" x14ac:dyDescent="0.3">
      <c r="A399" s="4" t="str">
        <f>VLOOKUP(B399,ListCodeMtrx!A$1:B$91,2,TRUE)</f>
        <v>M87</v>
      </c>
      <c r="B399">
        <v>87</v>
      </c>
      <c r="C399" s="10">
        <v>6</v>
      </c>
      <c r="D399" s="10">
        <v>3</v>
      </c>
      <c r="E399" s="10">
        <v>6</v>
      </c>
      <c r="F399" s="1">
        <v>74</v>
      </c>
      <c r="G399" s="3">
        <v>41318</v>
      </c>
      <c r="H399" s="11">
        <v>1</v>
      </c>
      <c r="I399" s="11">
        <v>185.31265928978837</v>
      </c>
      <c r="J399" s="11">
        <v>2.7460632139964063</v>
      </c>
      <c r="K399" s="11">
        <v>185.97368088073037</v>
      </c>
      <c r="L399" s="11">
        <v>269.30541343501915</v>
      </c>
      <c r="M399" s="1">
        <v>45.2</v>
      </c>
      <c r="N399" s="8">
        <v>26</v>
      </c>
      <c r="O399" s="8" t="s">
        <v>581</v>
      </c>
      <c r="P399" s="12">
        <v>0.16111111111111112</v>
      </c>
      <c r="Q399" s="12">
        <f t="shared" si="182"/>
        <v>0.47252314814814822</v>
      </c>
      <c r="R399" s="8">
        <v>8558.5</v>
      </c>
      <c r="S399" s="8">
        <v>0</v>
      </c>
      <c r="T399" s="13">
        <v>50</v>
      </c>
      <c r="U399" s="14">
        <f t="shared" si="184"/>
        <v>-0.99713867044746729</v>
      </c>
      <c r="V399" s="14">
        <f t="shared" si="185"/>
        <v>0.32956266749517815</v>
      </c>
      <c r="W399" s="14">
        <f t="shared" si="186"/>
        <v>49.935258040796519</v>
      </c>
      <c r="X399" s="15">
        <v>25.168722152709961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t="e">
        <f t="shared" si="187"/>
        <v>#DIV/0!</v>
      </c>
      <c r="AG399" t="e">
        <f t="shared" si="188"/>
        <v>#DIV/0!</v>
      </c>
      <c r="AH399" t="e">
        <f t="shared" si="189"/>
        <v>#DIV/0!</v>
      </c>
      <c r="AI399" s="8">
        <v>-1</v>
      </c>
      <c r="AJ399" s="8">
        <v>0.85</v>
      </c>
      <c r="AK399" s="8">
        <v>0.85</v>
      </c>
      <c r="AL399" s="8">
        <v>9.8076972961425781</v>
      </c>
      <c r="AM399">
        <f t="shared" si="190"/>
        <v>0.84999999999999987</v>
      </c>
      <c r="AN399">
        <f t="shared" si="191"/>
        <v>1.8704363281985449E-6</v>
      </c>
      <c r="AO399" t="e">
        <f t="shared" si="192"/>
        <v>#DIV/0!</v>
      </c>
      <c r="AP399" t="e">
        <f t="shared" si="193"/>
        <v>#DIV/0!</v>
      </c>
      <c r="AQ399" t="e">
        <f t="shared" si="194"/>
        <v>#DIV/0!</v>
      </c>
      <c r="AR399" s="8">
        <v>1772.350341796875</v>
      </c>
      <c r="AS399" s="8">
        <v>0.5</v>
      </c>
      <c r="AT399" t="e">
        <f t="shared" si="195"/>
        <v>#DIV/0!</v>
      </c>
      <c r="AU399">
        <f t="shared" si="196"/>
        <v>4.9498511115704158</v>
      </c>
      <c r="AV399">
        <f t="shared" si="197"/>
        <v>1.5360258139166167</v>
      </c>
      <c r="AW399">
        <f t="shared" si="198"/>
        <v>25.168722152709961</v>
      </c>
      <c r="AX399" s="8">
        <v>2</v>
      </c>
      <c r="AY399">
        <f t="shared" si="199"/>
        <v>4.644859790802002</v>
      </c>
      <c r="AZ399" s="8">
        <v>1</v>
      </c>
      <c r="BA399">
        <f t="shared" si="200"/>
        <v>9.2897195816040039</v>
      </c>
      <c r="BB399" s="8">
        <v>24.950798034667969</v>
      </c>
      <c r="BC399" s="8">
        <v>25.168722152709961</v>
      </c>
      <c r="BD399" s="8">
        <v>25.139196395874023</v>
      </c>
      <c r="BE399" s="8">
        <v>45.697799682617188</v>
      </c>
      <c r="BF399" s="8">
        <v>46.136600494384766</v>
      </c>
      <c r="BG399" s="8">
        <v>13.77906608581543</v>
      </c>
      <c r="BH399" s="8">
        <v>16.557579040527344</v>
      </c>
      <c r="BI399" s="8">
        <v>43.98760986328125</v>
      </c>
      <c r="BJ399" s="8">
        <v>52.857593536376953</v>
      </c>
      <c r="BK399" s="8">
        <v>350.39559936523437</v>
      </c>
      <c r="BL399" s="8">
        <v>1799.7244873046875</v>
      </c>
      <c r="BM399" s="8">
        <v>1869.5406494140625</v>
      </c>
      <c r="BN399" s="8">
        <v>101.20907592773437</v>
      </c>
      <c r="BO399" s="8">
        <v>-0.37932205200195313</v>
      </c>
      <c r="BP399" s="8">
        <v>-1.0377204418182373</v>
      </c>
      <c r="BQ399" s="8">
        <v>0.25</v>
      </c>
      <c r="BR399" s="8">
        <v>-1.355140209197998</v>
      </c>
      <c r="BS399" s="8">
        <v>7.355140209197998</v>
      </c>
      <c r="BT399" s="8">
        <v>1</v>
      </c>
      <c r="BU399" s="8">
        <v>0</v>
      </c>
      <c r="BV399" s="8">
        <v>0.15999999642372131</v>
      </c>
      <c r="BW399" s="8">
        <v>111135</v>
      </c>
      <c r="BX399">
        <f t="shared" si="201"/>
        <v>1.7519779968261717</v>
      </c>
      <c r="BY399">
        <f t="shared" si="202"/>
        <v>4.949851111570416E-3</v>
      </c>
      <c r="BZ399">
        <f t="shared" si="203"/>
        <v>298.31872215270994</v>
      </c>
      <c r="CA399">
        <f t="shared" si="204"/>
        <v>298.10079803466795</v>
      </c>
      <c r="CB399">
        <f t="shared" si="205"/>
        <v>287.95591153243367</v>
      </c>
      <c r="CC399">
        <f t="shared" si="183"/>
        <v>0.24738160811833301</v>
      </c>
      <c r="CD399">
        <f t="shared" si="206"/>
        <v>3.211803088208812</v>
      </c>
      <c r="CE399">
        <f t="shared" si="207"/>
        <v>31.734338632852587</v>
      </c>
      <c r="CF399">
        <f t="shared" si="208"/>
        <v>15.176759592325244</v>
      </c>
      <c r="CG399">
        <f t="shared" si="209"/>
        <v>25.059760093688965</v>
      </c>
      <c r="CH399">
        <f t="shared" si="210"/>
        <v>3.1910239315632398</v>
      </c>
      <c r="CI399">
        <f t="shared" si="211"/>
        <v>0.3182716429681966</v>
      </c>
      <c r="CJ399">
        <f t="shared" si="212"/>
        <v>1.6757772742921953</v>
      </c>
      <c r="CK399">
        <f t="shared" si="213"/>
        <v>1.5152466572710446</v>
      </c>
      <c r="CL399">
        <f t="shared" si="214"/>
        <v>0.19990429863420336</v>
      </c>
      <c r="CM399">
        <f t="shared" si="215"/>
        <v>5.0539013225219831</v>
      </c>
      <c r="CN399">
        <f t="shared" si="216"/>
        <v>1.0823350118063875</v>
      </c>
      <c r="CO399">
        <f t="shared" si="217"/>
        <v>52.671289206675254</v>
      </c>
      <c r="CP399">
        <f t="shared" si="218"/>
        <v>46.281506612731953</v>
      </c>
      <c r="CQ399">
        <f t="shared" si="219"/>
        <v>-1.1348070349086234E-2</v>
      </c>
      <c r="CR399">
        <f t="shared" si="220"/>
        <v>0</v>
      </c>
      <c r="CS399">
        <f t="shared" si="221"/>
        <v>1529.7658142089842</v>
      </c>
      <c r="CT399">
        <f t="shared" si="222"/>
        <v>0</v>
      </c>
      <c r="CU399" t="e">
        <f t="shared" si="223"/>
        <v>#DIV/0!</v>
      </c>
      <c r="CV399" t="e">
        <f t="shared" si="224"/>
        <v>#DIV/0!</v>
      </c>
    </row>
    <row r="400" spans="1:100" x14ac:dyDescent="0.3">
      <c r="A400" s="4" t="str">
        <f>VLOOKUP(B400,ListCodeMtrx!A$1:B$91,2,TRUE)</f>
        <v>M87</v>
      </c>
      <c r="B400">
        <v>87</v>
      </c>
      <c r="C400" s="10">
        <v>6</v>
      </c>
      <c r="D400" s="10">
        <v>3</v>
      </c>
      <c r="E400" s="10">
        <v>6</v>
      </c>
      <c r="F400" s="1">
        <v>74</v>
      </c>
      <c r="G400" s="3">
        <v>41318</v>
      </c>
      <c r="H400" s="11">
        <v>1</v>
      </c>
      <c r="I400" s="11">
        <v>185.31265928978837</v>
      </c>
      <c r="J400" s="11">
        <v>2.7460632139964063</v>
      </c>
      <c r="K400" s="11">
        <v>185.97368088073037</v>
      </c>
      <c r="L400" s="11">
        <v>269.30541343501915</v>
      </c>
      <c r="M400" s="1">
        <v>45.2</v>
      </c>
      <c r="N400" s="8">
        <v>27</v>
      </c>
      <c r="O400" s="8" t="s">
        <v>582</v>
      </c>
      <c r="P400" s="12">
        <v>0.16111111111111112</v>
      </c>
      <c r="Q400" s="12">
        <f t="shared" si="182"/>
        <v>0.47494212962962967</v>
      </c>
      <c r="R400" s="8">
        <v>8767.5</v>
      </c>
      <c r="S400" s="8">
        <v>0</v>
      </c>
      <c r="T400" s="13">
        <v>150</v>
      </c>
      <c r="U400" s="14">
        <f t="shared" si="184"/>
        <v>10.709831145898404</v>
      </c>
      <c r="V400" s="14">
        <f t="shared" si="185"/>
        <v>0.34033420043770835</v>
      </c>
      <c r="W400" s="14">
        <f t="shared" si="186"/>
        <v>90.038915258801723</v>
      </c>
      <c r="X400" s="15">
        <v>25.092460632324219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t="e">
        <f t="shared" si="187"/>
        <v>#DIV/0!</v>
      </c>
      <c r="AG400" t="e">
        <f t="shared" si="188"/>
        <v>#DIV/0!</v>
      </c>
      <c r="AH400" t="e">
        <f t="shared" si="189"/>
        <v>#DIV/0!</v>
      </c>
      <c r="AI400" s="8">
        <v>-1</v>
      </c>
      <c r="AJ400" s="8">
        <v>0.85</v>
      </c>
      <c r="AK400" s="8">
        <v>0.85</v>
      </c>
      <c r="AL400" s="8">
        <v>9.8076972961425781</v>
      </c>
      <c r="AM400">
        <f t="shared" si="190"/>
        <v>0.84999999999999987</v>
      </c>
      <c r="AN400">
        <f t="shared" si="191"/>
        <v>7.6560482631368885E-3</v>
      </c>
      <c r="AO400" t="e">
        <f t="shared" si="192"/>
        <v>#DIV/0!</v>
      </c>
      <c r="AP400" t="e">
        <f t="shared" si="193"/>
        <v>#DIV/0!</v>
      </c>
      <c r="AQ400" t="e">
        <f t="shared" si="194"/>
        <v>#DIV/0!</v>
      </c>
      <c r="AR400" s="8">
        <v>1772.350341796875</v>
      </c>
      <c r="AS400" s="8">
        <v>0.5</v>
      </c>
      <c r="AT400" t="e">
        <f t="shared" si="195"/>
        <v>#DIV/0!</v>
      </c>
      <c r="AU400">
        <f t="shared" si="196"/>
        <v>5.0653635133229038</v>
      </c>
      <c r="AV400">
        <f t="shared" si="197"/>
        <v>1.5238782658570764</v>
      </c>
      <c r="AW400">
        <f t="shared" si="198"/>
        <v>25.092460632324219</v>
      </c>
      <c r="AX400" s="8">
        <v>2</v>
      </c>
      <c r="AY400">
        <f t="shared" si="199"/>
        <v>4.644859790802002</v>
      </c>
      <c r="AZ400" s="8">
        <v>1</v>
      </c>
      <c r="BA400">
        <f t="shared" si="200"/>
        <v>9.2897195816040039</v>
      </c>
      <c r="BB400" s="8">
        <v>24.959463119506836</v>
      </c>
      <c r="BC400" s="8">
        <v>25.092460632324219</v>
      </c>
      <c r="BD400" s="8">
        <v>25.136577606201172</v>
      </c>
      <c r="BE400" s="8">
        <v>151.38478088378906</v>
      </c>
      <c r="BF400" s="8">
        <v>144.85260009765625</v>
      </c>
      <c r="BG400" s="8">
        <v>13.691034317016602</v>
      </c>
      <c r="BH400" s="8">
        <v>16.534622192382812</v>
      </c>
      <c r="BI400" s="8">
        <v>43.681793212890625</v>
      </c>
      <c r="BJ400" s="8">
        <v>52.754371643066406</v>
      </c>
      <c r="BK400" s="8">
        <v>350.37493896484375</v>
      </c>
      <c r="BL400" s="8">
        <v>1799.397216796875</v>
      </c>
      <c r="BM400" s="8">
        <v>1879.9007568359375</v>
      </c>
      <c r="BN400" s="8">
        <v>101.20396423339844</v>
      </c>
      <c r="BO400" s="8">
        <v>-1.6505775451660156</v>
      </c>
      <c r="BP400" s="8">
        <v>-1.0052974224090576</v>
      </c>
      <c r="BQ400" s="8">
        <v>0.25</v>
      </c>
      <c r="BR400" s="8">
        <v>-1.355140209197998</v>
      </c>
      <c r="BS400" s="8">
        <v>7.355140209197998</v>
      </c>
      <c r="BT400" s="8">
        <v>1</v>
      </c>
      <c r="BU400" s="8">
        <v>0</v>
      </c>
      <c r="BV400" s="8">
        <v>0.15999999642372131</v>
      </c>
      <c r="BW400" s="8">
        <v>111115</v>
      </c>
      <c r="BX400">
        <f t="shared" si="201"/>
        <v>1.7518746948242185</v>
      </c>
      <c r="BY400">
        <f t="shared" si="202"/>
        <v>5.065363513322904E-3</v>
      </c>
      <c r="BZ400">
        <f t="shared" si="203"/>
        <v>298.2424606323242</v>
      </c>
      <c r="CA400">
        <f t="shared" si="204"/>
        <v>298.10946311950681</v>
      </c>
      <c r="CB400">
        <f t="shared" si="205"/>
        <v>287.90354825235408</v>
      </c>
      <c r="CC400">
        <f t="shared" si="183"/>
        <v>0.2320129950863547</v>
      </c>
      <c r="CD400">
        <f t="shared" si="206"/>
        <v>3.1972475788277426</v>
      </c>
      <c r="CE400">
        <f t="shared" si="207"/>
        <v>31.592117987139233</v>
      </c>
      <c r="CF400">
        <f t="shared" si="208"/>
        <v>15.05749579475642</v>
      </c>
      <c r="CG400">
        <f t="shared" si="209"/>
        <v>25.025961875915527</v>
      </c>
      <c r="CH400">
        <f t="shared" si="210"/>
        <v>3.1846024992287614</v>
      </c>
      <c r="CI400">
        <f t="shared" si="211"/>
        <v>0.32830650354118934</v>
      </c>
      <c r="CJ400">
        <f t="shared" si="212"/>
        <v>1.6733693129706662</v>
      </c>
      <c r="CK400">
        <f t="shared" si="213"/>
        <v>1.5112331862580952</v>
      </c>
      <c r="CL400">
        <f t="shared" si="214"/>
        <v>0.20623931112952543</v>
      </c>
      <c r="CM400">
        <f t="shared" si="215"/>
        <v>9.1122951594657629</v>
      </c>
      <c r="CN400">
        <f t="shared" si="216"/>
        <v>0.62158991414789644</v>
      </c>
      <c r="CO400">
        <f t="shared" si="217"/>
        <v>52.888570611587795</v>
      </c>
      <c r="CP400">
        <f t="shared" si="218"/>
        <v>143.29622674107034</v>
      </c>
      <c r="CQ400">
        <f t="shared" si="219"/>
        <v>3.9528442142551211E-2</v>
      </c>
      <c r="CR400">
        <f t="shared" si="220"/>
        <v>0</v>
      </c>
      <c r="CS400">
        <f t="shared" si="221"/>
        <v>1529.4876342773434</v>
      </c>
      <c r="CT400">
        <f t="shared" si="222"/>
        <v>0</v>
      </c>
      <c r="CU400" t="e">
        <f t="shared" si="223"/>
        <v>#DIV/0!</v>
      </c>
      <c r="CV400" t="e">
        <f t="shared" si="224"/>
        <v>#DIV/0!</v>
      </c>
    </row>
    <row r="401" spans="1:100" hidden="1" x14ac:dyDescent="0.3">
      <c r="A401" s="4" t="str">
        <f>VLOOKUP(B401,ListCodeMtrx!A$1:B$91,2,TRUE)</f>
        <v>M87</v>
      </c>
      <c r="B401">
        <v>87</v>
      </c>
      <c r="C401" s="10">
        <v>6</v>
      </c>
      <c r="D401" s="10">
        <v>3</v>
      </c>
      <c r="E401" s="10">
        <v>6</v>
      </c>
      <c r="F401" s="1">
        <v>74</v>
      </c>
      <c r="G401" s="3">
        <v>41318</v>
      </c>
      <c r="H401" s="11">
        <v>1</v>
      </c>
      <c r="I401" s="11">
        <v>185.31265928978837</v>
      </c>
      <c r="J401" s="11">
        <v>2.7460632139964063</v>
      </c>
      <c r="K401" s="11">
        <v>185.97368088073037</v>
      </c>
      <c r="L401" s="11">
        <v>269.30541343501915</v>
      </c>
      <c r="M401" s="1">
        <v>45.2</v>
      </c>
      <c r="N401" s="8">
        <v>28</v>
      </c>
      <c r="O401" s="8" t="s">
        <v>583</v>
      </c>
      <c r="P401" s="12">
        <v>0.16111111111111112</v>
      </c>
      <c r="Q401" s="12">
        <f t="shared" si="182"/>
        <v>0.47736111111111112</v>
      </c>
      <c r="R401" s="8">
        <v>8976.5</v>
      </c>
      <c r="S401" s="8">
        <v>0</v>
      </c>
      <c r="T401" s="13" t="s">
        <v>192</v>
      </c>
      <c r="U401" s="14">
        <f t="shared" si="184"/>
        <v>32.440923238864109</v>
      </c>
      <c r="V401" s="14">
        <f t="shared" si="185"/>
        <v>0.35208346186474732</v>
      </c>
      <c r="W401" s="14">
        <f t="shared" si="186"/>
        <v>222.08809735256125</v>
      </c>
      <c r="X401" s="15">
        <v>25.016391754150391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t="e">
        <f t="shared" si="187"/>
        <v>#DIV/0!</v>
      </c>
      <c r="AG401" t="e">
        <f t="shared" si="188"/>
        <v>#DIV/0!</v>
      </c>
      <c r="AH401" t="e">
        <f t="shared" si="189"/>
        <v>#DIV/0!</v>
      </c>
      <c r="AI401" s="8">
        <v>-1</v>
      </c>
      <c r="AJ401" s="8">
        <v>0.85</v>
      </c>
      <c r="AK401" s="8">
        <v>0.85</v>
      </c>
      <c r="AL401" s="8">
        <v>9.8076972961425781</v>
      </c>
      <c r="AM401">
        <f t="shared" si="190"/>
        <v>0.84999999999999987</v>
      </c>
      <c r="AN401">
        <f t="shared" si="191"/>
        <v>2.1868835866275364E-2</v>
      </c>
      <c r="AO401" t="e">
        <f t="shared" si="192"/>
        <v>#DIV/0!</v>
      </c>
      <c r="AP401" t="e">
        <f t="shared" si="193"/>
        <v>#DIV/0!</v>
      </c>
      <c r="AQ401" t="e">
        <f t="shared" si="194"/>
        <v>#DIV/0!</v>
      </c>
      <c r="AR401" s="8">
        <v>1772.350341796875</v>
      </c>
      <c r="AS401" s="8">
        <v>0.5</v>
      </c>
      <c r="AT401" t="e">
        <f t="shared" si="195"/>
        <v>#DIV/0!</v>
      </c>
      <c r="AU401">
        <f t="shared" si="196"/>
        <v>5.2743547656782042</v>
      </c>
      <c r="AV401">
        <f t="shared" si="197"/>
        <v>1.5359338919171779</v>
      </c>
      <c r="AW401">
        <f t="shared" si="198"/>
        <v>25.016391754150391</v>
      </c>
      <c r="AX401" s="8">
        <v>2</v>
      </c>
      <c r="AY401">
        <f t="shared" si="199"/>
        <v>4.644859790802002</v>
      </c>
      <c r="AZ401" s="8">
        <v>1</v>
      </c>
      <c r="BA401">
        <f t="shared" si="200"/>
        <v>9.2897195816040039</v>
      </c>
      <c r="BB401" s="8">
        <v>24.969127655029297</v>
      </c>
      <c r="BC401" s="8">
        <v>25.016391754150391</v>
      </c>
      <c r="BD401" s="8">
        <v>25.138151168823242</v>
      </c>
      <c r="BE401" s="8">
        <v>401.4354248046875</v>
      </c>
      <c r="BF401" s="8">
        <v>381.76776123046875</v>
      </c>
      <c r="BG401" s="8">
        <v>13.311429977416992</v>
      </c>
      <c r="BH401" s="8">
        <v>16.273195266723633</v>
      </c>
      <c r="BI401" s="8">
        <v>42.444648742675781</v>
      </c>
      <c r="BJ401" s="8">
        <v>51.888492584228516</v>
      </c>
      <c r="BK401" s="8">
        <v>350.36700439453125</v>
      </c>
      <c r="BL401" s="8">
        <v>1799.0103759765625</v>
      </c>
      <c r="BM401" s="8">
        <v>1841.43408203125</v>
      </c>
      <c r="BN401" s="8">
        <v>101.20030975341797</v>
      </c>
      <c r="BO401" s="8">
        <v>-6.6383705139160156</v>
      </c>
      <c r="BP401" s="8">
        <v>-0.9295356273651123</v>
      </c>
      <c r="BQ401" s="8">
        <v>0.25</v>
      </c>
      <c r="BR401" s="8">
        <v>-1.355140209197998</v>
      </c>
      <c r="BS401" s="8">
        <v>7.355140209197998</v>
      </c>
      <c r="BT401" s="8">
        <v>1</v>
      </c>
      <c r="BU401" s="8">
        <v>0</v>
      </c>
      <c r="BV401" s="8">
        <v>0.15999999642372131</v>
      </c>
      <c r="BW401" s="8">
        <v>111115</v>
      </c>
      <c r="BX401">
        <f t="shared" si="201"/>
        <v>1.7518350219726559</v>
      </c>
      <c r="BY401">
        <f t="shared" si="202"/>
        <v>5.2743547656782042E-3</v>
      </c>
      <c r="BZ401">
        <f t="shared" si="203"/>
        <v>298.16639175415037</v>
      </c>
      <c r="CA401">
        <f t="shared" si="204"/>
        <v>298.11912765502927</v>
      </c>
      <c r="CB401">
        <f t="shared" si="205"/>
        <v>287.84165372248754</v>
      </c>
      <c r="CC401">
        <f t="shared" si="183"/>
        <v>0.20145785263531915</v>
      </c>
      <c r="CD401">
        <f t="shared" si="206"/>
        <v>3.1827862935874647</v>
      </c>
      <c r="CE401">
        <f t="shared" si="207"/>
        <v>31.450361183108615</v>
      </c>
      <c r="CF401">
        <f t="shared" si="208"/>
        <v>15.177165916384983</v>
      </c>
      <c r="CG401">
        <f t="shared" si="209"/>
        <v>24.992759704589844</v>
      </c>
      <c r="CH401">
        <f t="shared" si="210"/>
        <v>3.1783053097299594</v>
      </c>
      <c r="CI401">
        <f t="shared" si="211"/>
        <v>0.3392266586755725</v>
      </c>
      <c r="CJ401">
        <f t="shared" si="212"/>
        <v>1.6468524016702868</v>
      </c>
      <c r="CK401">
        <f t="shared" si="213"/>
        <v>1.5314529080596726</v>
      </c>
      <c r="CL401">
        <f t="shared" si="214"/>
        <v>0.2131354577351591</v>
      </c>
      <c r="CM401">
        <f t="shared" si="215"/>
        <v>22.475384244626444</v>
      </c>
      <c r="CN401">
        <f t="shared" si="216"/>
        <v>0.58173612312562262</v>
      </c>
      <c r="CO401">
        <f t="shared" si="217"/>
        <v>52.368081413893378</v>
      </c>
      <c r="CP401">
        <f t="shared" si="218"/>
        <v>377.05338358023351</v>
      </c>
      <c r="CQ401">
        <f t="shared" si="219"/>
        <v>4.5056455751263602E-2</v>
      </c>
      <c r="CR401">
        <f t="shared" si="220"/>
        <v>0</v>
      </c>
      <c r="CS401">
        <f t="shared" si="221"/>
        <v>1529.158819580078</v>
      </c>
      <c r="CT401">
        <f t="shared" si="222"/>
        <v>0</v>
      </c>
      <c r="CU401" t="e">
        <f t="shared" si="223"/>
        <v>#DIV/0!</v>
      </c>
      <c r="CV401" t="e">
        <f t="shared" si="224"/>
        <v>#DIV/0!</v>
      </c>
    </row>
    <row r="402" spans="1:100" x14ac:dyDescent="0.3">
      <c r="A402" s="4" t="str">
        <f>VLOOKUP(B402,ListCodeMtrx!A$1:B$91,2,TRUE)</f>
        <v>M87</v>
      </c>
      <c r="B402">
        <v>87</v>
      </c>
      <c r="C402" s="10">
        <v>6</v>
      </c>
      <c r="D402" s="10">
        <v>3</v>
      </c>
      <c r="E402" s="10">
        <v>6</v>
      </c>
      <c r="F402" s="1">
        <v>74</v>
      </c>
      <c r="G402" s="3">
        <v>41318</v>
      </c>
      <c r="H402" s="11">
        <v>1</v>
      </c>
      <c r="I402" s="11">
        <v>185.31265928978837</v>
      </c>
      <c r="J402" s="11">
        <v>2.7460632139964063</v>
      </c>
      <c r="K402" s="11">
        <v>185.97368088073037</v>
      </c>
      <c r="L402" s="11">
        <v>269.30541343501915</v>
      </c>
      <c r="M402" s="1">
        <v>45.2</v>
      </c>
      <c r="N402" s="8">
        <v>29</v>
      </c>
      <c r="O402" s="8" t="s">
        <v>584</v>
      </c>
      <c r="P402" s="12">
        <v>0.16111111111111112</v>
      </c>
      <c r="Q402" s="12">
        <f t="shared" si="182"/>
        <v>0.47976851851851854</v>
      </c>
      <c r="R402" s="8">
        <v>9184.5</v>
      </c>
      <c r="S402" s="8">
        <v>0</v>
      </c>
      <c r="T402" s="13">
        <v>800</v>
      </c>
      <c r="U402" s="14">
        <f t="shared" si="184"/>
        <v>51.723308805151184</v>
      </c>
      <c r="V402" s="14">
        <f t="shared" si="185"/>
        <v>0.35513945263762148</v>
      </c>
      <c r="W402" s="14">
        <f t="shared" si="186"/>
        <v>511.25945573705468</v>
      </c>
      <c r="X402" s="15">
        <v>24.926898956298828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t="e">
        <f t="shared" si="187"/>
        <v>#DIV/0!</v>
      </c>
      <c r="AG402" t="e">
        <f t="shared" si="188"/>
        <v>#DIV/0!</v>
      </c>
      <c r="AH402" t="e">
        <f t="shared" si="189"/>
        <v>#DIV/0!</v>
      </c>
      <c r="AI402" s="8">
        <v>-1</v>
      </c>
      <c r="AJ402" s="8">
        <v>0.85</v>
      </c>
      <c r="AK402" s="8">
        <v>0.85</v>
      </c>
      <c r="AL402" s="8">
        <v>9.8076972961425781</v>
      </c>
      <c r="AM402">
        <f t="shared" si="190"/>
        <v>0.84999999999999987</v>
      </c>
      <c r="AN402">
        <f t="shared" si="191"/>
        <v>3.448439118103163E-2</v>
      </c>
      <c r="AO402" t="e">
        <f t="shared" si="192"/>
        <v>#DIV/0!</v>
      </c>
      <c r="AP402" t="e">
        <f t="shared" si="193"/>
        <v>#DIV/0!</v>
      </c>
      <c r="AQ402" t="e">
        <f t="shared" si="194"/>
        <v>#DIV/0!</v>
      </c>
      <c r="AR402" s="8">
        <v>1772.350341796875</v>
      </c>
      <c r="AS402" s="8">
        <v>0.5</v>
      </c>
      <c r="AT402" t="e">
        <f t="shared" si="195"/>
        <v>#DIV/0!</v>
      </c>
      <c r="AU402">
        <f t="shared" si="196"/>
        <v>5.5350955799366135</v>
      </c>
      <c r="AV402">
        <f t="shared" si="197"/>
        <v>1.5991536502360111</v>
      </c>
      <c r="AW402">
        <f t="shared" si="198"/>
        <v>24.926898956298828</v>
      </c>
      <c r="AX402" s="8">
        <v>2</v>
      </c>
      <c r="AY402">
        <f t="shared" si="199"/>
        <v>4.644859790802002</v>
      </c>
      <c r="AZ402" s="8">
        <v>1</v>
      </c>
      <c r="BA402">
        <f t="shared" si="200"/>
        <v>9.2897195816040039</v>
      </c>
      <c r="BB402" s="8">
        <v>24.993881225585938</v>
      </c>
      <c r="BC402" s="8">
        <v>24.926898956298828</v>
      </c>
      <c r="BD402" s="8">
        <v>25.137056350708008</v>
      </c>
      <c r="BE402" s="8">
        <v>800.34527587890625</v>
      </c>
      <c r="BF402" s="8">
        <v>768.39263916015625</v>
      </c>
      <c r="BG402" s="8">
        <v>12.371709823608398</v>
      </c>
      <c r="BH402" s="8">
        <v>15.482352256774902</v>
      </c>
      <c r="BI402" s="8">
        <v>39.386909484863281</v>
      </c>
      <c r="BJ402" s="8">
        <v>49.290035247802734</v>
      </c>
      <c r="BK402" s="8">
        <v>350.37130737304687</v>
      </c>
      <c r="BL402" s="8">
        <v>1798.7100830078125</v>
      </c>
      <c r="BM402" s="8">
        <v>1770.010009765625</v>
      </c>
      <c r="BN402" s="8">
        <v>101.19215393066406</v>
      </c>
      <c r="BO402" s="8">
        <v>-18.098148345947266</v>
      </c>
      <c r="BP402" s="8">
        <v>-0.80939745903015137</v>
      </c>
      <c r="BQ402" s="8">
        <v>0.25</v>
      </c>
      <c r="BR402" s="8">
        <v>-1.355140209197998</v>
      </c>
      <c r="BS402" s="8">
        <v>7.355140209197998</v>
      </c>
      <c r="BT402" s="8">
        <v>1</v>
      </c>
      <c r="BU402" s="8">
        <v>0</v>
      </c>
      <c r="BV402" s="8">
        <v>0.15999999642372131</v>
      </c>
      <c r="BW402" s="8">
        <v>111115</v>
      </c>
      <c r="BX402">
        <f t="shared" si="201"/>
        <v>1.7518565368652343</v>
      </c>
      <c r="BY402">
        <f t="shared" si="202"/>
        <v>5.5350955799366138E-3</v>
      </c>
      <c r="BZ402">
        <f t="shared" si="203"/>
        <v>298.07689895629881</v>
      </c>
      <c r="CA402">
        <f t="shared" si="204"/>
        <v>298.14388122558591</v>
      </c>
      <c r="CB402">
        <f t="shared" si="205"/>
        <v>287.79360684856147</v>
      </c>
      <c r="CC402">
        <f t="shared" si="183"/>
        <v>0.16374418613287703</v>
      </c>
      <c r="CD402">
        <f t="shared" si="206"/>
        <v>3.1658462230123412</v>
      </c>
      <c r="CE402">
        <f t="shared" si="207"/>
        <v>31.285491019210344</v>
      </c>
      <c r="CF402">
        <f t="shared" si="208"/>
        <v>15.803138762435442</v>
      </c>
      <c r="CG402">
        <f t="shared" si="209"/>
        <v>24.960390090942383</v>
      </c>
      <c r="CH402">
        <f t="shared" si="210"/>
        <v>3.1721765031189313</v>
      </c>
      <c r="CI402">
        <f t="shared" si="211"/>
        <v>0.34206263830866362</v>
      </c>
      <c r="CJ402">
        <f t="shared" si="212"/>
        <v>1.5666925727763301</v>
      </c>
      <c r="CK402">
        <f t="shared" si="213"/>
        <v>1.6054839303426012</v>
      </c>
      <c r="CL402">
        <f t="shared" si="214"/>
        <v>0.21492677995347029</v>
      </c>
      <c r="CM402">
        <f t="shared" si="215"/>
        <v>51.735445543451569</v>
      </c>
      <c r="CN402">
        <f t="shared" si="216"/>
        <v>0.66536225060127463</v>
      </c>
      <c r="CO402">
        <f t="shared" si="217"/>
        <v>50.18235103033539</v>
      </c>
      <c r="CP402">
        <f t="shared" si="218"/>
        <v>760.87610798033165</v>
      </c>
      <c r="CQ402">
        <f t="shared" si="219"/>
        <v>3.411327036934151E-2</v>
      </c>
      <c r="CR402">
        <f t="shared" si="220"/>
        <v>0</v>
      </c>
      <c r="CS402">
        <f t="shared" si="221"/>
        <v>1528.9035705566405</v>
      </c>
      <c r="CT402">
        <f t="shared" si="222"/>
        <v>0</v>
      </c>
      <c r="CU402" t="e">
        <f t="shared" si="223"/>
        <v>#DIV/0!</v>
      </c>
      <c r="CV402" t="e">
        <f t="shared" si="224"/>
        <v>#DIV/0!</v>
      </c>
    </row>
    <row r="403" spans="1:100" x14ac:dyDescent="0.3">
      <c r="A403" s="4" t="str">
        <f>VLOOKUP(B403,ListCodeMtrx!A$1:B$91,2,TRUE)</f>
        <v>M87</v>
      </c>
      <c r="B403" s="5">
        <v>87</v>
      </c>
      <c r="C403" s="10">
        <v>6</v>
      </c>
      <c r="D403" s="10">
        <v>3</v>
      </c>
      <c r="E403" s="10">
        <v>6</v>
      </c>
      <c r="F403" s="1">
        <v>74</v>
      </c>
      <c r="G403" s="17">
        <v>41318</v>
      </c>
      <c r="H403" s="11">
        <v>1</v>
      </c>
      <c r="I403" s="11">
        <v>185.31265928978837</v>
      </c>
      <c r="J403" s="11">
        <v>2.7460632139964063</v>
      </c>
      <c r="K403" s="11">
        <v>185.97368088073037</v>
      </c>
      <c r="L403" s="11">
        <v>269.30541343501915</v>
      </c>
      <c r="M403" s="1">
        <v>45.2</v>
      </c>
      <c r="N403" s="19">
        <v>30</v>
      </c>
      <c r="O403" s="19" t="s">
        <v>585</v>
      </c>
      <c r="P403" s="12">
        <v>0.16111111111111112</v>
      </c>
      <c r="Q403" s="12">
        <f t="shared" si="182"/>
        <v>0.48218749999999999</v>
      </c>
      <c r="R403" s="19">
        <v>9385</v>
      </c>
      <c r="S403" s="19">
        <v>0</v>
      </c>
      <c r="T403" s="21">
        <v>400</v>
      </c>
      <c r="U403" s="5">
        <f t="shared" si="184"/>
        <v>31.343180645532744</v>
      </c>
      <c r="V403" s="5">
        <f t="shared" si="185"/>
        <v>0.33256161311366783</v>
      </c>
      <c r="W403" s="5">
        <f t="shared" si="186"/>
        <v>216.69847267535937</v>
      </c>
      <c r="X403" s="5">
        <v>25.101417541503906</v>
      </c>
      <c r="Y403" s="19">
        <v>5</v>
      </c>
      <c r="Z403" s="19">
        <v>5</v>
      </c>
      <c r="AA403" s="19">
        <v>0</v>
      </c>
      <c r="AB403" s="19">
        <v>0</v>
      </c>
      <c r="AC403" s="19">
        <v>294.2060546875</v>
      </c>
      <c r="AD403" s="19">
        <v>590.24835205078125</v>
      </c>
      <c r="AE403" s="19">
        <v>385.834228515625</v>
      </c>
      <c r="AF403" s="5" t="e">
        <f t="shared" si="187"/>
        <v>#DIV/0!</v>
      </c>
      <c r="AG403" s="5">
        <f t="shared" si="188"/>
        <v>0.5015554831024952</v>
      </c>
      <c r="AH403" s="5">
        <f t="shared" si="189"/>
        <v>0.34631883820587056</v>
      </c>
      <c r="AI403" s="19">
        <v>-1</v>
      </c>
      <c r="AJ403" s="19">
        <v>0.85</v>
      </c>
      <c r="AK403" s="19">
        <v>0.85</v>
      </c>
      <c r="AL403" s="19">
        <v>9.7839221954345703</v>
      </c>
      <c r="AM403" s="5">
        <f t="shared" si="190"/>
        <v>0.84999999999999987</v>
      </c>
      <c r="AN403" s="5">
        <f t="shared" si="191"/>
        <v>2.1114497129225692E-2</v>
      </c>
      <c r="AO403" s="5">
        <f t="shared" si="192"/>
        <v>0.69048958664279758</v>
      </c>
      <c r="AP403" s="5">
        <f t="shared" si="193"/>
        <v>2.0062413490359052</v>
      </c>
      <c r="AQ403" s="5">
        <f t="shared" si="194"/>
        <v>-1</v>
      </c>
      <c r="AR403" s="19">
        <v>1802.1173095703125</v>
      </c>
      <c r="AS403" s="19">
        <v>0.5</v>
      </c>
      <c r="AT403" s="5">
        <f t="shared" si="195"/>
        <v>265.24554850845885</v>
      </c>
      <c r="AU403" s="5">
        <f t="shared" si="196"/>
        <v>5.542743230340073</v>
      </c>
      <c r="AV403" s="5">
        <f t="shared" si="197"/>
        <v>1.7062596369388521</v>
      </c>
      <c r="AW403" s="5">
        <f t="shared" si="198"/>
        <v>25.101417541503906</v>
      </c>
      <c r="AX403" s="19">
        <v>2</v>
      </c>
      <c r="AY403" s="5">
        <f t="shared" si="199"/>
        <v>4.644859790802002</v>
      </c>
      <c r="AZ403" s="19">
        <v>1</v>
      </c>
      <c r="BA403" s="5">
        <f t="shared" si="200"/>
        <v>9.2897195816040039</v>
      </c>
      <c r="BB403" s="19">
        <v>25.039588928222656</v>
      </c>
      <c r="BC403" s="19">
        <v>25.101417541503906</v>
      </c>
      <c r="BD403" s="19">
        <v>25.138427734375</v>
      </c>
      <c r="BE403" s="19">
        <v>399.41360473632812</v>
      </c>
      <c r="BF403" s="19">
        <v>380.321533203125</v>
      </c>
      <c r="BG403" s="19">
        <v>11.635715484619141</v>
      </c>
      <c r="BH403" s="19">
        <v>14.752532958984375</v>
      </c>
      <c r="BI403" s="19">
        <v>36.939365386962891</v>
      </c>
      <c r="BJ403" s="19">
        <v>46.834182739257813</v>
      </c>
      <c r="BK403" s="19">
        <v>350.41986083984375</v>
      </c>
      <c r="BL403" s="19">
        <v>1802.1173095703125</v>
      </c>
      <c r="BM403" s="19">
        <v>1671.04150390625</v>
      </c>
      <c r="BN403" s="19">
        <v>101.1822509765625</v>
      </c>
      <c r="BO403" s="19">
        <v>-6.5826759338378906</v>
      </c>
      <c r="BP403" s="19">
        <v>-0.82251811027526855</v>
      </c>
      <c r="BQ403" s="19">
        <v>0.25</v>
      </c>
      <c r="BR403" s="19">
        <v>-1.355140209197998</v>
      </c>
      <c r="BS403" s="19">
        <v>7.355140209197998</v>
      </c>
      <c r="BT403" s="19">
        <v>1</v>
      </c>
      <c r="BU403" s="19">
        <v>0</v>
      </c>
      <c r="BV403" s="19">
        <v>0.15999999642372131</v>
      </c>
      <c r="BW403" s="19">
        <v>111115</v>
      </c>
      <c r="BX403" s="5">
        <f t="shared" si="201"/>
        <v>1.7520993041992186</v>
      </c>
      <c r="BY403" s="5">
        <f t="shared" si="202"/>
        <v>5.5427432303400727E-3</v>
      </c>
      <c r="BZ403" s="5">
        <f t="shared" si="203"/>
        <v>298.25141754150388</v>
      </c>
      <c r="CA403" s="5">
        <f t="shared" si="204"/>
        <v>298.18958892822263</v>
      </c>
      <c r="CB403" s="5">
        <f t="shared" si="205"/>
        <v>288.33876308637628</v>
      </c>
      <c r="CC403" s="5">
        <f t="shared" si="183"/>
        <v>0.15907930301978893</v>
      </c>
      <c r="CD403" s="5">
        <f t="shared" si="206"/>
        <v>3.1989541293348194</v>
      </c>
      <c r="CE403" s="5">
        <f t="shared" si="207"/>
        <v>31.615763619212363</v>
      </c>
      <c r="CF403" s="5">
        <f t="shared" si="208"/>
        <v>16.863230660227988</v>
      </c>
      <c r="CG403" s="5">
        <f t="shared" si="209"/>
        <v>25.070503234863281</v>
      </c>
      <c r="CH403" s="5">
        <f t="shared" si="210"/>
        <v>3.1930674240207106</v>
      </c>
      <c r="CI403" s="5">
        <f t="shared" si="211"/>
        <v>0.32106774546641187</v>
      </c>
      <c r="CJ403" s="5">
        <f t="shared" si="212"/>
        <v>1.4926944923959673</v>
      </c>
      <c r="CK403" s="5">
        <f t="shared" si="213"/>
        <v>1.7003729316247433</v>
      </c>
      <c r="CL403" s="5">
        <f t="shared" si="214"/>
        <v>0.20166928082801358</v>
      </c>
      <c r="CM403" s="5">
        <f t="shared" si="215"/>
        <v>21.926039248475984</v>
      </c>
      <c r="CN403" s="5">
        <f t="shared" si="216"/>
        <v>0.56977702748064862</v>
      </c>
      <c r="CO403" s="5">
        <f t="shared" si="217"/>
        <v>47.283208944171193</v>
      </c>
      <c r="CP403" s="5">
        <f t="shared" si="218"/>
        <v>375.76668162770608</v>
      </c>
      <c r="CQ403" s="5">
        <f t="shared" si="219"/>
        <v>3.9439530748655811E-2</v>
      </c>
      <c r="CR403" s="5">
        <f t="shared" si="220"/>
        <v>0</v>
      </c>
      <c r="CS403" s="5">
        <f t="shared" si="221"/>
        <v>1531.7997131347654</v>
      </c>
      <c r="CT403" s="5">
        <f t="shared" si="222"/>
        <v>296.04229736328125</v>
      </c>
      <c r="CU403" s="5">
        <f t="shared" si="223"/>
        <v>0.34631883820587056</v>
      </c>
      <c r="CV403" s="5" t="e">
        <f t="shared" si="224"/>
        <v>#DIV/0!</v>
      </c>
    </row>
    <row r="404" spans="1:100" hidden="1" x14ac:dyDescent="0.3">
      <c r="A404" s="4" t="str">
        <f>VLOOKUP(B404,ListCodeMtrx!A$1:B$91,2,TRUE)</f>
        <v>M90</v>
      </c>
      <c r="B404">
        <v>90</v>
      </c>
      <c r="C404" s="10">
        <v>24</v>
      </c>
      <c r="D404" s="10">
        <v>3</v>
      </c>
      <c r="E404" s="10">
        <v>6</v>
      </c>
      <c r="F404" s="1">
        <v>74</v>
      </c>
      <c r="G404" s="3">
        <v>41318</v>
      </c>
      <c r="H404" s="11">
        <v>1</v>
      </c>
      <c r="I404" s="11">
        <v>179.63503492469783</v>
      </c>
      <c r="J404" s="11">
        <v>3.7792539549251409</v>
      </c>
      <c r="K404" s="11">
        <v>199.18032271383183</v>
      </c>
      <c r="L404" s="11">
        <v>261.34700455452634</v>
      </c>
      <c r="M404" s="1">
        <v>44.6</v>
      </c>
      <c r="N404" s="8">
        <v>31</v>
      </c>
      <c r="O404" s="8" t="s">
        <v>586</v>
      </c>
      <c r="P404" s="12">
        <v>0.16111111111111112</v>
      </c>
      <c r="Q404" s="12">
        <f t="shared" ref="Q404:Q467" si="225">O404-P404</f>
        <v>0.48665509259259254</v>
      </c>
      <c r="R404" s="8">
        <v>9780</v>
      </c>
      <c r="S404" s="8">
        <v>0</v>
      </c>
      <c r="T404" s="13" t="s">
        <v>747</v>
      </c>
      <c r="U404">
        <f t="shared" si="184"/>
        <v>17.847035901459783</v>
      </c>
      <c r="V404">
        <f t="shared" si="185"/>
        <v>0.14984058390857949</v>
      </c>
      <c r="W404">
        <f t="shared" si="186"/>
        <v>186.56950397901511</v>
      </c>
      <c r="X404">
        <v>26.211235046386719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t="e">
        <f t="shared" si="187"/>
        <v>#DIV/0!</v>
      </c>
      <c r="AG404" t="e">
        <f t="shared" si="188"/>
        <v>#DIV/0!</v>
      </c>
      <c r="AH404" t="e">
        <f t="shared" si="189"/>
        <v>#DIV/0!</v>
      </c>
      <c r="AI404" s="8">
        <v>-1</v>
      </c>
      <c r="AJ404" s="8">
        <v>0.85</v>
      </c>
      <c r="AK404" s="8">
        <v>0.85</v>
      </c>
      <c r="AL404" s="8">
        <v>9.8076972961425781</v>
      </c>
      <c r="AM404">
        <f t="shared" si="190"/>
        <v>0.84999999999999987</v>
      </c>
      <c r="AN404">
        <f t="shared" si="191"/>
        <v>1.2326195175307621E-2</v>
      </c>
      <c r="AO404" t="e">
        <f t="shared" si="192"/>
        <v>#DIV/0!</v>
      </c>
      <c r="AP404" t="e">
        <f t="shared" si="193"/>
        <v>#DIV/0!</v>
      </c>
      <c r="AQ404" t="e">
        <f t="shared" si="194"/>
        <v>#DIV/0!</v>
      </c>
      <c r="AR404" s="8">
        <v>1802.1173095703125</v>
      </c>
      <c r="AS404" s="8">
        <v>0.5</v>
      </c>
      <c r="AT404" t="e">
        <f t="shared" si="195"/>
        <v>#DIV/0!</v>
      </c>
      <c r="AU404">
        <f t="shared" si="196"/>
        <v>3.0343038286724076</v>
      </c>
      <c r="AV404">
        <f t="shared" si="197"/>
        <v>2.0323139690235457</v>
      </c>
      <c r="AW404">
        <f t="shared" si="198"/>
        <v>26.211235046386719</v>
      </c>
      <c r="AX404" s="8">
        <v>2</v>
      </c>
      <c r="AY404">
        <f t="shared" si="199"/>
        <v>4.644859790802002</v>
      </c>
      <c r="AZ404" s="8">
        <v>1</v>
      </c>
      <c r="BA404">
        <f t="shared" si="200"/>
        <v>9.2897195816040039</v>
      </c>
      <c r="BB404" s="8">
        <v>24.991731643676758</v>
      </c>
      <c r="BC404" s="8">
        <v>26.211235046386719</v>
      </c>
      <c r="BD404" s="8">
        <v>25.138494491577148</v>
      </c>
      <c r="BE404" s="8">
        <v>400.09063720703125</v>
      </c>
      <c r="BF404" s="8">
        <v>389.22927856445313</v>
      </c>
      <c r="BG404" s="8">
        <v>11.975452423095703</v>
      </c>
      <c r="BH404" s="8">
        <v>13.683753967285156</v>
      </c>
      <c r="BI404" s="8">
        <v>38.120990753173828</v>
      </c>
      <c r="BJ404" s="8">
        <v>43.558956146240234</v>
      </c>
      <c r="BK404" s="8">
        <v>350.38113403320312</v>
      </c>
      <c r="BL404" s="8">
        <v>1798.8505859375</v>
      </c>
      <c r="BM404" s="8">
        <v>1659.9400634765625</v>
      </c>
      <c r="BN404" s="8">
        <v>101.16754913330078</v>
      </c>
      <c r="BO404" s="8">
        <v>-7.0467567443847656</v>
      </c>
      <c r="BP404" s="8">
        <v>-0.75224852561950684</v>
      </c>
      <c r="BQ404" s="8">
        <v>0.25</v>
      </c>
      <c r="BR404" s="8">
        <v>-1.355140209197998</v>
      </c>
      <c r="BS404" s="8">
        <v>7.355140209197998</v>
      </c>
      <c r="BT404" s="8">
        <v>1</v>
      </c>
      <c r="BU404" s="8">
        <v>0</v>
      </c>
      <c r="BV404" s="8">
        <v>0.15999999642372131</v>
      </c>
      <c r="BW404" s="8">
        <v>111115</v>
      </c>
      <c r="BX404">
        <f t="shared" si="201"/>
        <v>1.7519056701660156</v>
      </c>
      <c r="BY404">
        <f t="shared" si="202"/>
        <v>3.0343038286724075E-3</v>
      </c>
      <c r="BZ404">
        <f t="shared" si="203"/>
        <v>299.3612350463867</v>
      </c>
      <c r="CA404">
        <f t="shared" si="204"/>
        <v>298.14173164367674</v>
      </c>
      <c r="CB404">
        <f t="shared" si="205"/>
        <v>287.81608731680899</v>
      </c>
      <c r="CC404">
        <f t="shared" si="183"/>
        <v>0.51529229848662206</v>
      </c>
      <c r="CD404">
        <f t="shared" si="206"/>
        <v>3.4166658208368661</v>
      </c>
      <c r="CE404">
        <f t="shared" si="207"/>
        <v>33.772349435242184</v>
      </c>
      <c r="CF404">
        <f t="shared" si="208"/>
        <v>20.088595467957028</v>
      </c>
      <c r="CG404">
        <f t="shared" si="209"/>
        <v>25.601483345031738</v>
      </c>
      <c r="CH404">
        <f t="shared" si="210"/>
        <v>3.2955029018680175</v>
      </c>
      <c r="CI404">
        <f t="shared" si="211"/>
        <v>0.14746206200794124</v>
      </c>
      <c r="CJ404">
        <f t="shared" si="212"/>
        <v>1.3843518518133204</v>
      </c>
      <c r="CK404">
        <f t="shared" si="213"/>
        <v>1.9111510500546971</v>
      </c>
      <c r="CL404">
        <f t="shared" si="214"/>
        <v>9.2374572926290102E-2</v>
      </c>
      <c r="CM404">
        <f t="shared" si="215"/>
        <v>18.874779460572569</v>
      </c>
      <c r="CN404">
        <f t="shared" si="216"/>
        <v>0.47933060089188734</v>
      </c>
      <c r="CO404">
        <f t="shared" si="217"/>
        <v>40.03907359386131</v>
      </c>
      <c r="CP404">
        <f t="shared" si="218"/>
        <v>386.63571282166345</v>
      </c>
      <c r="CQ404">
        <f t="shared" si="219"/>
        <v>1.8481965327927018E-2</v>
      </c>
      <c r="CR404">
        <f t="shared" si="220"/>
        <v>0</v>
      </c>
      <c r="CS404">
        <f t="shared" si="221"/>
        <v>1529.0229980468748</v>
      </c>
      <c r="CT404">
        <f t="shared" si="222"/>
        <v>0</v>
      </c>
      <c r="CU404" t="e">
        <f t="shared" si="223"/>
        <v>#DIV/0!</v>
      </c>
      <c r="CV404" t="e">
        <f t="shared" si="224"/>
        <v>#DIV/0!</v>
      </c>
    </row>
    <row r="405" spans="1:100" x14ac:dyDescent="0.3">
      <c r="A405" s="4" t="str">
        <f>VLOOKUP(B405,ListCodeMtrx!A$1:B$91,2,TRUE)</f>
        <v>M90</v>
      </c>
      <c r="B405">
        <v>90</v>
      </c>
      <c r="C405" s="10">
        <v>24</v>
      </c>
      <c r="D405" s="10">
        <v>3</v>
      </c>
      <c r="E405" s="10">
        <v>6</v>
      </c>
      <c r="F405" s="1">
        <v>74</v>
      </c>
      <c r="G405" s="3">
        <v>41318</v>
      </c>
      <c r="H405" s="11">
        <v>1</v>
      </c>
      <c r="I405" s="11">
        <v>179.63503492469783</v>
      </c>
      <c r="J405" s="11">
        <v>3.7792539549251409</v>
      </c>
      <c r="K405" s="11">
        <v>199.18032271383183</v>
      </c>
      <c r="L405" s="11">
        <v>261.34700455452634</v>
      </c>
      <c r="M405" s="1">
        <v>44.6</v>
      </c>
      <c r="N405" s="8">
        <v>32</v>
      </c>
      <c r="O405" s="8" t="s">
        <v>587</v>
      </c>
      <c r="P405" s="12">
        <v>0.16111111111111112</v>
      </c>
      <c r="Q405" s="12">
        <f t="shared" si="225"/>
        <v>0.48907407407407411</v>
      </c>
      <c r="R405" s="8">
        <v>9988.5</v>
      </c>
      <c r="S405" s="8">
        <v>0</v>
      </c>
      <c r="T405" s="13">
        <v>50</v>
      </c>
      <c r="U405" s="14">
        <f t="shared" si="184"/>
        <v>-1.5255624576985687</v>
      </c>
      <c r="V405" s="14">
        <f t="shared" si="185"/>
        <v>0.16210246818324942</v>
      </c>
      <c r="W405" s="14">
        <f t="shared" si="186"/>
        <v>59.968954009113546</v>
      </c>
      <c r="X405" s="15">
        <v>26.387701034545898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t="e">
        <f t="shared" si="187"/>
        <v>#DIV/0!</v>
      </c>
      <c r="AG405" t="e">
        <f t="shared" si="188"/>
        <v>#DIV/0!</v>
      </c>
      <c r="AH405" t="e">
        <f t="shared" si="189"/>
        <v>#DIV/0!</v>
      </c>
      <c r="AI405" s="8">
        <v>-1</v>
      </c>
      <c r="AJ405" s="8">
        <v>0.85</v>
      </c>
      <c r="AK405" s="8">
        <v>0.85</v>
      </c>
      <c r="AL405" s="8">
        <v>9.7839221954345703</v>
      </c>
      <c r="AM405">
        <f t="shared" si="190"/>
        <v>0.84999999999999987</v>
      </c>
      <c r="AN405">
        <f t="shared" si="191"/>
        <v>-3.4324793185728868E-4</v>
      </c>
      <c r="AO405" t="e">
        <f t="shared" si="192"/>
        <v>#DIV/0!</v>
      </c>
      <c r="AP405" t="e">
        <f t="shared" si="193"/>
        <v>#DIV/0!</v>
      </c>
      <c r="AQ405" t="e">
        <f t="shared" si="194"/>
        <v>#DIV/0!</v>
      </c>
      <c r="AR405" s="8">
        <v>1802.1173095703125</v>
      </c>
      <c r="AS405" s="8">
        <v>0.5</v>
      </c>
      <c r="AT405" t="e">
        <f t="shared" si="195"/>
        <v>#DIV/0!</v>
      </c>
      <c r="AU405">
        <f t="shared" si="196"/>
        <v>3.2651829325442998</v>
      </c>
      <c r="AV405">
        <f t="shared" si="197"/>
        <v>2.0232935778028254</v>
      </c>
      <c r="AW405">
        <f t="shared" si="198"/>
        <v>26.387701034545898</v>
      </c>
      <c r="AX405" s="8">
        <v>2</v>
      </c>
      <c r="AY405">
        <f t="shared" si="199"/>
        <v>4.644859790802002</v>
      </c>
      <c r="AZ405" s="8">
        <v>1</v>
      </c>
      <c r="BA405">
        <f t="shared" si="200"/>
        <v>9.2897195816040039</v>
      </c>
      <c r="BB405" s="8">
        <v>25.097810745239258</v>
      </c>
      <c r="BC405" s="8">
        <v>26.387701034545898</v>
      </c>
      <c r="BD405" s="8">
        <v>25.139245986938477</v>
      </c>
      <c r="BE405" s="8">
        <v>45.642051696777344</v>
      </c>
      <c r="BF405" s="8">
        <v>46.426300048828125</v>
      </c>
      <c r="BG405" s="8">
        <v>12.289431571960449</v>
      </c>
      <c r="BH405" s="8">
        <v>14.126833915710449</v>
      </c>
      <c r="BI405" s="8">
        <v>38.873332977294922</v>
      </c>
      <c r="BJ405" s="8">
        <v>44.685310363769531</v>
      </c>
      <c r="BK405" s="8">
        <v>350.39208984375</v>
      </c>
      <c r="BL405" s="8">
        <v>1801.347412109375</v>
      </c>
      <c r="BM405" s="8">
        <v>1670.9342041015625</v>
      </c>
      <c r="BN405" s="8">
        <v>101.166015625</v>
      </c>
      <c r="BO405" s="8">
        <v>-0.36148834228515625</v>
      </c>
      <c r="BP405" s="8">
        <v>-0.8539130687713623</v>
      </c>
      <c r="BQ405" s="8">
        <v>0.25</v>
      </c>
      <c r="BR405" s="8">
        <v>-1.355140209197998</v>
      </c>
      <c r="BS405" s="8">
        <v>7.355140209197998</v>
      </c>
      <c r="BT405" s="8">
        <v>1</v>
      </c>
      <c r="BU405" s="8">
        <v>0</v>
      </c>
      <c r="BV405" s="8">
        <v>0.15999999642372131</v>
      </c>
      <c r="BW405" s="8">
        <v>111135</v>
      </c>
      <c r="BX405">
        <f t="shared" si="201"/>
        <v>1.7519604492187499</v>
      </c>
      <c r="BY405">
        <f t="shared" si="202"/>
        <v>3.2651829325442997E-3</v>
      </c>
      <c r="BZ405">
        <f t="shared" si="203"/>
        <v>299.53770103454588</v>
      </c>
      <c r="CA405">
        <f t="shared" si="204"/>
        <v>298.24781074523924</v>
      </c>
      <c r="CB405">
        <f t="shared" si="205"/>
        <v>288.21557949537964</v>
      </c>
      <c r="CC405">
        <f t="shared" si="183"/>
        <v>0.47619445455828208</v>
      </c>
      <c r="CD405">
        <f t="shared" si="206"/>
        <v>3.4524490784513686</v>
      </c>
      <c r="CE405">
        <f t="shared" si="207"/>
        <v>34.126569650116814</v>
      </c>
      <c r="CF405">
        <f t="shared" si="208"/>
        <v>19.999735734406364</v>
      </c>
      <c r="CG405">
        <f t="shared" si="209"/>
        <v>25.742755889892578</v>
      </c>
      <c r="CH405">
        <f t="shared" si="210"/>
        <v>3.3232356969265</v>
      </c>
      <c r="CI405">
        <f t="shared" si="211"/>
        <v>0.15932234705393838</v>
      </c>
      <c r="CJ405">
        <f t="shared" si="212"/>
        <v>1.4291555006485432</v>
      </c>
      <c r="CK405">
        <f t="shared" si="213"/>
        <v>1.8940801962779568</v>
      </c>
      <c r="CL405">
        <f t="shared" si="214"/>
        <v>9.9822566377028243E-2</v>
      </c>
      <c r="CM405">
        <f t="shared" si="215"/>
        <v>6.0668201383008871</v>
      </c>
      <c r="CN405">
        <f t="shared" si="216"/>
        <v>1.2917022021147959</v>
      </c>
      <c r="CO405">
        <f t="shared" si="217"/>
        <v>40.976459843982703</v>
      </c>
      <c r="CP405">
        <f t="shared" si="218"/>
        <v>46.647997733004878</v>
      </c>
      <c r="CQ405">
        <f t="shared" si="219"/>
        <v>-1.3400821434002024E-2</v>
      </c>
      <c r="CR405">
        <f t="shared" si="220"/>
        <v>0</v>
      </c>
      <c r="CS405">
        <f t="shared" si="221"/>
        <v>1531.1453002929686</v>
      </c>
      <c r="CT405">
        <f t="shared" si="222"/>
        <v>0</v>
      </c>
      <c r="CU405" t="e">
        <f t="shared" si="223"/>
        <v>#DIV/0!</v>
      </c>
      <c r="CV405" t="e">
        <f t="shared" si="224"/>
        <v>#DIV/0!</v>
      </c>
    </row>
    <row r="406" spans="1:100" x14ac:dyDescent="0.3">
      <c r="A406" s="4" t="str">
        <f>VLOOKUP(B406,ListCodeMtrx!A$1:B$91,2,TRUE)</f>
        <v>M90</v>
      </c>
      <c r="B406">
        <v>90</v>
      </c>
      <c r="C406" s="10">
        <v>24</v>
      </c>
      <c r="D406" s="10">
        <v>3</v>
      </c>
      <c r="E406" s="10">
        <v>6</v>
      </c>
      <c r="F406" s="1">
        <v>74</v>
      </c>
      <c r="G406" s="3">
        <v>41318</v>
      </c>
      <c r="H406" s="11">
        <v>1</v>
      </c>
      <c r="I406" s="11">
        <v>179.63503492469783</v>
      </c>
      <c r="J406" s="11">
        <v>3.7792539549251409</v>
      </c>
      <c r="K406" s="11">
        <v>199.18032271383183</v>
      </c>
      <c r="L406" s="11">
        <v>261.34700455452634</v>
      </c>
      <c r="M406" s="1">
        <v>44.6</v>
      </c>
      <c r="N406" s="8">
        <v>33</v>
      </c>
      <c r="O406" s="8" t="s">
        <v>588</v>
      </c>
      <c r="P406" s="12">
        <v>0.16111111111111112</v>
      </c>
      <c r="Q406" s="12">
        <f t="shared" si="225"/>
        <v>0.49149305555555556</v>
      </c>
      <c r="R406" s="8">
        <v>10197.5</v>
      </c>
      <c r="S406" s="8">
        <v>0</v>
      </c>
      <c r="T406" s="13">
        <v>150</v>
      </c>
      <c r="U406" s="14">
        <f t="shared" si="184"/>
        <v>8.1618943555619392</v>
      </c>
      <c r="V406" s="14">
        <f t="shared" si="185"/>
        <v>0.19959197110329044</v>
      </c>
      <c r="W406" s="14">
        <f t="shared" si="186"/>
        <v>76.999992732286941</v>
      </c>
      <c r="X406" s="15">
        <v>26.262821197509766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t="e">
        <f t="shared" si="187"/>
        <v>#DIV/0!</v>
      </c>
      <c r="AG406" t="e">
        <f t="shared" si="188"/>
        <v>#DIV/0!</v>
      </c>
      <c r="AH406" t="e">
        <f t="shared" si="189"/>
        <v>#DIV/0!</v>
      </c>
      <c r="AI406" s="8">
        <v>-1</v>
      </c>
      <c r="AJ406" s="8">
        <v>0.85</v>
      </c>
      <c r="AK406" s="8">
        <v>0.85</v>
      </c>
      <c r="AL406" s="8">
        <v>9.7839221954345703</v>
      </c>
      <c r="AM406">
        <f t="shared" si="190"/>
        <v>0.84999999999999987</v>
      </c>
      <c r="AN406">
        <f t="shared" si="191"/>
        <v>5.9840086548166799E-3</v>
      </c>
      <c r="AO406" t="e">
        <f t="shared" si="192"/>
        <v>#DIV/0!</v>
      </c>
      <c r="AP406" t="e">
        <f t="shared" si="193"/>
        <v>#DIV/0!</v>
      </c>
      <c r="AQ406" t="e">
        <f t="shared" si="194"/>
        <v>#DIV/0!</v>
      </c>
      <c r="AR406" s="8">
        <v>1802.1173095703125</v>
      </c>
      <c r="AS406" s="8">
        <v>0.5</v>
      </c>
      <c r="AT406" t="e">
        <f t="shared" si="195"/>
        <v>#DIV/0!</v>
      </c>
      <c r="AU406">
        <f t="shared" si="196"/>
        <v>3.8091035834335312</v>
      </c>
      <c r="AV406">
        <f t="shared" si="197"/>
        <v>1.9239179847597254</v>
      </c>
      <c r="AW406">
        <f t="shared" si="198"/>
        <v>26.262821197509766</v>
      </c>
      <c r="AX406" s="8">
        <v>2</v>
      </c>
      <c r="AY406">
        <f t="shared" si="199"/>
        <v>4.644859790802002</v>
      </c>
      <c r="AZ406" s="8">
        <v>1</v>
      </c>
      <c r="BA406">
        <f t="shared" si="200"/>
        <v>9.2897195816040039</v>
      </c>
      <c r="BB406" s="8">
        <v>25.142034530639648</v>
      </c>
      <c r="BC406" s="8">
        <v>26.262821197509766</v>
      </c>
      <c r="BD406" s="8">
        <v>25.135698318481445</v>
      </c>
      <c r="BE406" s="8">
        <v>152.09625244140625</v>
      </c>
      <c r="BF406" s="8">
        <v>147.11697387695312</v>
      </c>
      <c r="BG406" s="8">
        <v>12.717853546142578</v>
      </c>
      <c r="BH406" s="8">
        <v>14.860039710998535</v>
      </c>
      <c r="BI406" s="8">
        <v>40.118488311767578</v>
      </c>
      <c r="BJ406" s="8">
        <v>46.876018524169922</v>
      </c>
      <c r="BK406" s="8">
        <v>350.34304809570312</v>
      </c>
      <c r="BL406" s="8">
        <v>1801.2506103515625</v>
      </c>
      <c r="BM406" s="8">
        <v>1673.0625</v>
      </c>
      <c r="BN406" s="8">
        <v>101.15549468994141</v>
      </c>
      <c r="BO406" s="8">
        <v>-1.6423263549804687</v>
      </c>
      <c r="BP406" s="8">
        <v>-0.88044428825378418</v>
      </c>
      <c r="BQ406" s="8">
        <v>0.5</v>
      </c>
      <c r="BR406" s="8">
        <v>-1.355140209197998</v>
      </c>
      <c r="BS406" s="8">
        <v>7.355140209197998</v>
      </c>
      <c r="BT406" s="8">
        <v>1</v>
      </c>
      <c r="BU406" s="8">
        <v>0</v>
      </c>
      <c r="BV406" s="8">
        <v>0.15999999642372131</v>
      </c>
      <c r="BW406" s="8">
        <v>111115</v>
      </c>
      <c r="BX406">
        <f t="shared" si="201"/>
        <v>1.7517152404785155</v>
      </c>
      <c r="BY406">
        <f t="shared" si="202"/>
        <v>3.809103583433531E-3</v>
      </c>
      <c r="BZ406">
        <f t="shared" si="203"/>
        <v>299.41282119750974</v>
      </c>
      <c r="CA406">
        <f t="shared" si="204"/>
        <v>298.29203453063963</v>
      </c>
      <c r="CB406">
        <f t="shared" si="205"/>
        <v>288.20009121447583</v>
      </c>
      <c r="CC406">
        <f t="shared" si="183"/>
        <v>0.39505282044839413</v>
      </c>
      <c r="CD406">
        <f t="shared" si="206"/>
        <v>3.4270926528379562</v>
      </c>
      <c r="CE406">
        <f t="shared" si="207"/>
        <v>33.879451267996572</v>
      </c>
      <c r="CF406">
        <f t="shared" si="208"/>
        <v>19.019411556998037</v>
      </c>
      <c r="CG406">
        <f t="shared" si="209"/>
        <v>25.702427864074707</v>
      </c>
      <c r="CH406">
        <f t="shared" si="210"/>
        <v>3.315298307297438</v>
      </c>
      <c r="CI406">
        <f t="shared" si="211"/>
        <v>0.19539388416014108</v>
      </c>
      <c r="CJ406">
        <f t="shared" si="212"/>
        <v>1.5031746680782307</v>
      </c>
      <c r="CK406">
        <f t="shared" si="213"/>
        <v>1.8121236392192073</v>
      </c>
      <c r="CL406">
        <f t="shared" si="214"/>
        <v>0.12249153608241219</v>
      </c>
      <c r="CM406">
        <f t="shared" si="215"/>
        <v>7.7889723559563784</v>
      </c>
      <c r="CN406">
        <f t="shared" si="216"/>
        <v>0.52339298928680256</v>
      </c>
      <c r="CO406">
        <f t="shared" si="217"/>
        <v>43.669533465495256</v>
      </c>
      <c r="CP406">
        <f t="shared" si="218"/>
        <v>145.93087161808322</v>
      </c>
      <c r="CQ406">
        <f t="shared" si="219"/>
        <v>2.4424312330214432E-2</v>
      </c>
      <c r="CR406">
        <f t="shared" si="220"/>
        <v>0</v>
      </c>
      <c r="CS406">
        <f t="shared" si="221"/>
        <v>1531.0630187988279</v>
      </c>
      <c r="CT406">
        <f t="shared" si="222"/>
        <v>0</v>
      </c>
      <c r="CU406" t="e">
        <f t="shared" si="223"/>
        <v>#DIV/0!</v>
      </c>
      <c r="CV406" t="e">
        <f t="shared" si="224"/>
        <v>#DIV/0!</v>
      </c>
    </row>
    <row r="407" spans="1:100" s="5" customFormat="1" hidden="1" x14ac:dyDescent="0.3">
      <c r="A407" s="4" t="str">
        <f>VLOOKUP(B407,ListCodeMtrx!A$1:B$91,2,TRUE)</f>
        <v>M90</v>
      </c>
      <c r="B407">
        <v>90</v>
      </c>
      <c r="C407" s="10">
        <v>24</v>
      </c>
      <c r="D407" s="10">
        <v>3</v>
      </c>
      <c r="E407" s="10">
        <v>6</v>
      </c>
      <c r="F407" s="1">
        <v>74</v>
      </c>
      <c r="G407" s="3">
        <v>41318</v>
      </c>
      <c r="H407" s="11">
        <v>1</v>
      </c>
      <c r="I407" s="11">
        <v>179.63503492469783</v>
      </c>
      <c r="J407" s="11">
        <v>3.7792539549251409</v>
      </c>
      <c r="K407" s="11">
        <v>199.18032271383183</v>
      </c>
      <c r="L407" s="11">
        <v>261.34700455452634</v>
      </c>
      <c r="M407" s="1">
        <v>44.6</v>
      </c>
      <c r="N407" s="8">
        <v>34</v>
      </c>
      <c r="O407" s="8" t="s">
        <v>589</v>
      </c>
      <c r="P407" s="12">
        <v>0.16111111111111112</v>
      </c>
      <c r="Q407" s="12">
        <f t="shared" si="225"/>
        <v>0.49383101851851852</v>
      </c>
      <c r="R407" s="8">
        <v>10399.5</v>
      </c>
      <c r="S407" s="8">
        <v>0</v>
      </c>
      <c r="T407" s="13" t="s">
        <v>192</v>
      </c>
      <c r="U407" s="14">
        <f t="shared" si="184"/>
        <v>26.304294257366713</v>
      </c>
      <c r="V407" s="14">
        <f t="shared" si="185"/>
        <v>0.23088201237861244</v>
      </c>
      <c r="W407" s="14">
        <f t="shared" si="186"/>
        <v>189.45210015756132</v>
      </c>
      <c r="X407" s="15">
        <v>26.05430793762207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t="e">
        <f t="shared" si="187"/>
        <v>#DIV/0!</v>
      </c>
      <c r="AG407" t="e">
        <f t="shared" si="188"/>
        <v>#DIV/0!</v>
      </c>
      <c r="AH407" t="e">
        <f t="shared" si="189"/>
        <v>#DIV/0!</v>
      </c>
      <c r="AI407" s="8">
        <v>-1</v>
      </c>
      <c r="AJ407" s="8">
        <v>0.85</v>
      </c>
      <c r="AK407" s="8">
        <v>0.85</v>
      </c>
      <c r="AL407" s="8">
        <v>9.7839221954345703</v>
      </c>
      <c r="AM407">
        <f t="shared" si="190"/>
        <v>0.84999999999999987</v>
      </c>
      <c r="AN407">
        <f t="shared" si="191"/>
        <v>1.7836868029916318E-2</v>
      </c>
      <c r="AO407" t="e">
        <f t="shared" si="192"/>
        <v>#DIV/0!</v>
      </c>
      <c r="AP407" t="e">
        <f t="shared" si="193"/>
        <v>#DIV/0!</v>
      </c>
      <c r="AQ407" t="e">
        <f t="shared" si="194"/>
        <v>#DIV/0!</v>
      </c>
      <c r="AR407" s="8">
        <v>1802.1173095703125</v>
      </c>
      <c r="AS407" s="8">
        <v>0.5</v>
      </c>
      <c r="AT407" t="e">
        <f t="shared" si="195"/>
        <v>#DIV/0!</v>
      </c>
      <c r="AU407">
        <f t="shared" si="196"/>
        <v>4.221818633431222</v>
      </c>
      <c r="AV407">
        <f t="shared" si="197"/>
        <v>1.8493649701581469</v>
      </c>
      <c r="AW407">
        <f t="shared" si="198"/>
        <v>26.05430793762207</v>
      </c>
      <c r="AX407" s="8">
        <v>2</v>
      </c>
      <c r="AY407">
        <f t="shared" si="199"/>
        <v>4.644859790802002</v>
      </c>
      <c r="AZ407" s="8">
        <v>1</v>
      </c>
      <c r="BA407">
        <f t="shared" si="200"/>
        <v>9.2897195816040039</v>
      </c>
      <c r="BB407" s="8">
        <v>25.16387939453125</v>
      </c>
      <c r="BC407" s="8">
        <v>26.05430793762207</v>
      </c>
      <c r="BD407" s="8">
        <v>25.136024475097656</v>
      </c>
      <c r="BE407" s="8">
        <v>400.13101196289062</v>
      </c>
      <c r="BF407" s="8">
        <v>384.18875122070312</v>
      </c>
      <c r="BG407" s="8">
        <v>12.810081481933594</v>
      </c>
      <c r="BH407" s="8">
        <v>15.183595657348633</v>
      </c>
      <c r="BI407" s="8">
        <v>40.352893829345703</v>
      </c>
      <c r="BJ407" s="8">
        <v>47.829677581787109</v>
      </c>
      <c r="BK407" s="8">
        <v>350.3426513671875</v>
      </c>
      <c r="BL407" s="8">
        <v>1800.9158935546875</v>
      </c>
      <c r="BM407" s="8">
        <v>1685.1746826171875</v>
      </c>
      <c r="BN407" s="8">
        <v>101.14548492431641</v>
      </c>
      <c r="BO407" s="8">
        <v>-6.4966659545898437</v>
      </c>
      <c r="BP407" s="8">
        <v>-0.84131217002868652</v>
      </c>
      <c r="BQ407" s="8">
        <v>0.25</v>
      </c>
      <c r="BR407" s="8">
        <v>-1.355140209197998</v>
      </c>
      <c r="BS407" s="8">
        <v>7.355140209197998</v>
      </c>
      <c r="BT407" s="8">
        <v>1</v>
      </c>
      <c r="BU407" s="8">
        <v>0</v>
      </c>
      <c r="BV407" s="8">
        <v>0.15999999642372131</v>
      </c>
      <c r="BW407" s="8">
        <v>111115</v>
      </c>
      <c r="BX407">
        <f t="shared" si="201"/>
        <v>1.7517132568359373</v>
      </c>
      <c r="BY407">
        <f t="shared" si="202"/>
        <v>4.221818633431222E-3</v>
      </c>
      <c r="BZ407">
        <f t="shared" si="203"/>
        <v>299.20430793762205</v>
      </c>
      <c r="CA407">
        <f t="shared" si="204"/>
        <v>298.31387939453123</v>
      </c>
      <c r="CB407">
        <f t="shared" si="205"/>
        <v>288.14653652817287</v>
      </c>
      <c r="CC407">
        <f t="shared" si="183"/>
        <v>0.33768000351320826</v>
      </c>
      <c r="CD407">
        <f t="shared" si="206"/>
        <v>3.3851171158154192</v>
      </c>
      <c r="CE407">
        <f t="shared" si="207"/>
        <v>33.467802525722064</v>
      </c>
      <c r="CF407">
        <f t="shared" si="208"/>
        <v>18.284206868373431</v>
      </c>
      <c r="CG407">
        <f t="shared" si="209"/>
        <v>25.60909366607666</v>
      </c>
      <c r="CH407">
        <f t="shared" si="210"/>
        <v>3.296991692539216</v>
      </c>
      <c r="CI407">
        <f t="shared" si="211"/>
        <v>0.22528294354732245</v>
      </c>
      <c r="CJ407">
        <f t="shared" si="212"/>
        <v>1.5357521456572722</v>
      </c>
      <c r="CK407">
        <f t="shared" si="213"/>
        <v>1.7612395468819437</v>
      </c>
      <c r="CL407">
        <f t="shared" si="214"/>
        <v>0.14129439899871848</v>
      </c>
      <c r="CM407">
        <f t="shared" si="215"/>
        <v>19.162224540366701</v>
      </c>
      <c r="CN407">
        <f t="shared" si="216"/>
        <v>0.49312245492770207</v>
      </c>
      <c r="CO407">
        <f t="shared" si="217"/>
        <v>45.363574892251812</v>
      </c>
      <c r="CP407">
        <f t="shared" si="218"/>
        <v>380.36616035178548</v>
      </c>
      <c r="CQ407">
        <f t="shared" si="219"/>
        <v>3.1371266608688018E-2</v>
      </c>
      <c r="CR407">
        <f t="shared" si="220"/>
        <v>0</v>
      </c>
      <c r="CS407">
        <f t="shared" si="221"/>
        <v>1530.7785095214842</v>
      </c>
      <c r="CT407">
        <f t="shared" si="222"/>
        <v>0</v>
      </c>
      <c r="CU407" t="e">
        <f t="shared" si="223"/>
        <v>#DIV/0!</v>
      </c>
      <c r="CV407" t="e">
        <f t="shared" si="224"/>
        <v>#DIV/0!</v>
      </c>
    </row>
    <row r="408" spans="1:100" x14ac:dyDescent="0.3">
      <c r="A408" s="4" t="str">
        <f>VLOOKUP(B408,ListCodeMtrx!A$1:B$91,2,TRUE)</f>
        <v>M90</v>
      </c>
      <c r="B408">
        <v>90</v>
      </c>
      <c r="C408" s="10">
        <v>24</v>
      </c>
      <c r="D408" s="10">
        <v>3</v>
      </c>
      <c r="E408" s="10">
        <v>6</v>
      </c>
      <c r="F408" s="1">
        <v>74</v>
      </c>
      <c r="G408" s="3">
        <v>41318</v>
      </c>
      <c r="H408" s="11">
        <v>1</v>
      </c>
      <c r="I408" s="11">
        <v>179.63503492469783</v>
      </c>
      <c r="J408" s="11">
        <v>3.7792539549251409</v>
      </c>
      <c r="K408" s="11">
        <v>199.18032271383183</v>
      </c>
      <c r="L408" s="11">
        <v>261.34700455452634</v>
      </c>
      <c r="M408" s="1">
        <v>44.6</v>
      </c>
      <c r="N408" s="8">
        <v>35</v>
      </c>
      <c r="O408" s="8" t="s">
        <v>590</v>
      </c>
      <c r="P408" s="12">
        <v>0.16111111111111112</v>
      </c>
      <c r="Q408" s="12">
        <f t="shared" si="225"/>
        <v>0.49625000000000008</v>
      </c>
      <c r="R408" s="8">
        <v>10608.5</v>
      </c>
      <c r="S408" s="8">
        <v>0</v>
      </c>
      <c r="T408" s="13">
        <v>800</v>
      </c>
      <c r="U408" s="14">
        <f t="shared" si="184"/>
        <v>46.676202756620796</v>
      </c>
      <c r="V408" s="14">
        <f t="shared" si="185"/>
        <v>0.23705382560126606</v>
      </c>
      <c r="W408" s="14">
        <f t="shared" si="186"/>
        <v>432.60677140605344</v>
      </c>
      <c r="X408" s="15">
        <v>26.030414581298828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t="e">
        <f t="shared" si="187"/>
        <v>#DIV/0!</v>
      </c>
      <c r="AG408" t="e">
        <f t="shared" si="188"/>
        <v>#DIV/0!</v>
      </c>
      <c r="AH408" t="e">
        <f t="shared" si="189"/>
        <v>#DIV/0!</v>
      </c>
      <c r="AI408" s="8">
        <v>-1</v>
      </c>
      <c r="AJ408" s="8">
        <v>0.85</v>
      </c>
      <c r="AK408" s="8">
        <v>0.85</v>
      </c>
      <c r="AL408" s="8">
        <v>9.7839221954345703</v>
      </c>
      <c r="AM408">
        <f t="shared" si="190"/>
        <v>0.84999999999999987</v>
      </c>
      <c r="AN408">
        <f t="shared" si="191"/>
        <v>3.1156314888467991E-2</v>
      </c>
      <c r="AO408" t="e">
        <f t="shared" si="192"/>
        <v>#DIV/0!</v>
      </c>
      <c r="AP408" t="e">
        <f t="shared" si="193"/>
        <v>#DIV/0!</v>
      </c>
      <c r="AQ408" t="e">
        <f t="shared" si="194"/>
        <v>#DIV/0!</v>
      </c>
      <c r="AR408" s="8">
        <v>1802.1173095703125</v>
      </c>
      <c r="AS408" s="8">
        <v>0.5</v>
      </c>
      <c r="AT408" t="e">
        <f t="shared" si="195"/>
        <v>#DIV/0!</v>
      </c>
      <c r="AU408">
        <f t="shared" si="196"/>
        <v>4.3069258196898872</v>
      </c>
      <c r="AV408">
        <f t="shared" si="197"/>
        <v>1.8384810632880126</v>
      </c>
      <c r="AW408">
        <f t="shared" si="198"/>
        <v>26.030414581298828</v>
      </c>
      <c r="AX408" s="8">
        <v>2</v>
      </c>
      <c r="AY408">
        <f t="shared" si="199"/>
        <v>4.644859790802002</v>
      </c>
      <c r="AZ408" s="8">
        <v>1</v>
      </c>
      <c r="BA408">
        <f t="shared" si="200"/>
        <v>9.2897195816040039</v>
      </c>
      <c r="BB408" s="8">
        <v>25.196090698242187</v>
      </c>
      <c r="BC408" s="8">
        <v>26.030414581298828</v>
      </c>
      <c r="BD408" s="8">
        <v>25.136022567749023</v>
      </c>
      <c r="BE408" s="8">
        <v>800.97149658203125</v>
      </c>
      <c r="BF408" s="8">
        <v>772.43011474609375</v>
      </c>
      <c r="BG408" s="8">
        <v>12.824860572814941</v>
      </c>
      <c r="BH408" s="8">
        <v>15.245745658874512</v>
      </c>
      <c r="BI408" s="8">
        <v>40.317253112792969</v>
      </c>
      <c r="BJ408" s="8">
        <v>47.927738189697266</v>
      </c>
      <c r="BK408" s="8">
        <v>350.38949584960937</v>
      </c>
      <c r="BL408" s="8">
        <v>1800.265869140625</v>
      </c>
      <c r="BM408" s="8">
        <v>1689.0140380859375</v>
      </c>
      <c r="BN408" s="8">
        <v>101.13345336914062</v>
      </c>
      <c r="BO408" s="8">
        <v>-17.690879821777344</v>
      </c>
      <c r="BP408" s="8">
        <v>-0.76209425926208496</v>
      </c>
      <c r="BQ408" s="8">
        <v>0.25</v>
      </c>
      <c r="BR408" s="8">
        <v>-1.355140209197998</v>
      </c>
      <c r="BS408" s="8">
        <v>7.355140209197998</v>
      </c>
      <c r="BT408" s="8">
        <v>1</v>
      </c>
      <c r="BU408" s="8">
        <v>0</v>
      </c>
      <c r="BV408" s="8">
        <v>0.15999999642372131</v>
      </c>
      <c r="BW408" s="8">
        <v>111115</v>
      </c>
      <c r="BX408">
        <f t="shared" si="201"/>
        <v>1.7519474792480467</v>
      </c>
      <c r="BY408">
        <f t="shared" si="202"/>
        <v>4.3069258196898868E-3</v>
      </c>
      <c r="BZ408">
        <f t="shared" si="203"/>
        <v>299.18041458129881</v>
      </c>
      <c r="CA408">
        <f t="shared" si="204"/>
        <v>298.34609069824216</v>
      </c>
      <c r="CB408">
        <f t="shared" si="205"/>
        <v>288.04253262424754</v>
      </c>
      <c r="CC408">
        <f t="shared" si="183"/>
        <v>0.32585607868108146</v>
      </c>
      <c r="CD408">
        <f t="shared" si="206"/>
        <v>3.3803359709575762</v>
      </c>
      <c r="CE408">
        <f t="shared" si="207"/>
        <v>33.424508491955002</v>
      </c>
      <c r="CF408">
        <f t="shared" si="208"/>
        <v>18.178762833080491</v>
      </c>
      <c r="CG408">
        <f t="shared" si="209"/>
        <v>25.613252639770508</v>
      </c>
      <c r="CH408">
        <f t="shared" si="210"/>
        <v>3.2978055518397369</v>
      </c>
      <c r="CI408">
        <f t="shared" si="211"/>
        <v>0.23115523708338501</v>
      </c>
      <c r="CJ408">
        <f t="shared" si="212"/>
        <v>1.5418549076695636</v>
      </c>
      <c r="CK408">
        <f t="shared" si="213"/>
        <v>1.7559506441701733</v>
      </c>
      <c r="CL408">
        <f t="shared" si="214"/>
        <v>0.14499064281950116</v>
      </c>
      <c r="CM408">
        <f t="shared" si="215"/>
        <v>43.751016743168584</v>
      </c>
      <c r="CN408">
        <f t="shared" si="216"/>
        <v>0.56005943210572007</v>
      </c>
      <c r="CO408">
        <f t="shared" si="217"/>
        <v>45.643010767727873</v>
      </c>
      <c r="CP408">
        <f t="shared" si="218"/>
        <v>765.64703876969725</v>
      </c>
      <c r="CQ408">
        <f t="shared" si="219"/>
        <v>2.7825385812768992E-2</v>
      </c>
      <c r="CR408">
        <f t="shared" si="220"/>
        <v>0</v>
      </c>
      <c r="CS408">
        <f t="shared" si="221"/>
        <v>1530.2259887695311</v>
      </c>
      <c r="CT408">
        <f t="shared" si="222"/>
        <v>0</v>
      </c>
      <c r="CU408" t="e">
        <f t="shared" si="223"/>
        <v>#DIV/0!</v>
      </c>
      <c r="CV408" t="e">
        <f t="shared" si="224"/>
        <v>#DIV/0!</v>
      </c>
    </row>
    <row r="409" spans="1:100" x14ac:dyDescent="0.3">
      <c r="A409" s="4" t="str">
        <f>VLOOKUP(B409,ListCodeMtrx!A$1:B$91,2,TRUE)</f>
        <v>M90</v>
      </c>
      <c r="B409" s="5">
        <v>90</v>
      </c>
      <c r="C409" s="10">
        <v>24</v>
      </c>
      <c r="D409" s="10">
        <v>3</v>
      </c>
      <c r="E409" s="10">
        <v>6</v>
      </c>
      <c r="F409" s="1">
        <v>74</v>
      </c>
      <c r="G409" s="17">
        <v>41318</v>
      </c>
      <c r="H409" s="11">
        <v>1</v>
      </c>
      <c r="I409" s="11">
        <v>179.63503492469783</v>
      </c>
      <c r="J409" s="11">
        <v>3.7792539549251409</v>
      </c>
      <c r="K409" s="11">
        <v>199.18032271383183</v>
      </c>
      <c r="L409" s="11">
        <v>261.34700455452634</v>
      </c>
      <c r="M409" s="1">
        <v>44.6</v>
      </c>
      <c r="N409" s="19">
        <v>36</v>
      </c>
      <c r="O409" s="19" t="s">
        <v>591</v>
      </c>
      <c r="P409" s="12">
        <v>0.16111111111111112</v>
      </c>
      <c r="Q409" s="12">
        <f t="shared" si="225"/>
        <v>0.49915509259259261</v>
      </c>
      <c r="R409" s="19">
        <v>10850.5</v>
      </c>
      <c r="S409" s="19">
        <v>0</v>
      </c>
      <c r="T409" s="21">
        <v>400</v>
      </c>
      <c r="U409" s="5">
        <f t="shared" si="184"/>
        <v>26.843168483050881</v>
      </c>
      <c r="V409" s="5">
        <f t="shared" si="185"/>
        <v>0.24391086072775681</v>
      </c>
      <c r="W409" s="5">
        <f t="shared" si="186"/>
        <v>194.79221128574181</v>
      </c>
      <c r="X409" s="5">
        <v>26.149387359619141</v>
      </c>
      <c r="Y409" s="19">
        <v>6</v>
      </c>
      <c r="Z409" s="19">
        <v>6</v>
      </c>
      <c r="AA409" s="19">
        <v>0</v>
      </c>
      <c r="AB409" s="19">
        <v>0</v>
      </c>
      <c r="AC409" s="19">
        <v>282.18798828125</v>
      </c>
      <c r="AD409" s="19">
        <v>537.659423828125</v>
      </c>
      <c r="AE409" s="19">
        <v>370.9951171875</v>
      </c>
      <c r="AF409" s="5" t="e">
        <f t="shared" si="187"/>
        <v>#DIV/0!</v>
      </c>
      <c r="AG409" s="5">
        <f t="shared" si="188"/>
        <v>0.47515476196422479</v>
      </c>
      <c r="AH409" s="5">
        <f t="shared" si="189"/>
        <v>0.30998118744758207</v>
      </c>
      <c r="AI409" s="19">
        <v>-1</v>
      </c>
      <c r="AJ409" s="19">
        <v>0.85</v>
      </c>
      <c r="AK409" s="19">
        <v>0.85</v>
      </c>
      <c r="AL409" s="19">
        <v>9.7839221954345703</v>
      </c>
      <c r="AM409" s="5">
        <f t="shared" si="190"/>
        <v>0.84999999999999987</v>
      </c>
      <c r="AN409" s="5">
        <f t="shared" si="191"/>
        <v>1.8207296447149243E-2</v>
      </c>
      <c r="AO409" s="5">
        <f t="shared" si="192"/>
        <v>0.65237941879433603</v>
      </c>
      <c r="AP409" s="5">
        <f t="shared" si="193"/>
        <v>1.9053235649855258</v>
      </c>
      <c r="AQ409" s="5">
        <f t="shared" si="194"/>
        <v>-1</v>
      </c>
      <c r="AR409" s="19">
        <v>1799.095703125</v>
      </c>
      <c r="AS409" s="19">
        <v>0.5</v>
      </c>
      <c r="AT409" s="5">
        <f t="shared" si="195"/>
        <v>237.01647451427527</v>
      </c>
      <c r="AU409" s="5">
        <f t="shared" si="196"/>
        <v>4.4716926691416194</v>
      </c>
      <c r="AV409" s="5">
        <f t="shared" si="197"/>
        <v>1.8559904396540545</v>
      </c>
      <c r="AW409" s="5">
        <f t="shared" si="198"/>
        <v>26.149387359619141</v>
      </c>
      <c r="AX409" s="19">
        <v>2</v>
      </c>
      <c r="AY409" s="5">
        <f t="shared" si="199"/>
        <v>4.644859790802002</v>
      </c>
      <c r="AZ409" s="19">
        <v>1</v>
      </c>
      <c r="BA409" s="5">
        <f t="shared" si="200"/>
        <v>9.2897195816040039</v>
      </c>
      <c r="BB409" s="19">
        <v>25.253965377807617</v>
      </c>
      <c r="BC409" s="19">
        <v>26.149387359619141</v>
      </c>
      <c r="BD409" s="19">
        <v>25.134916305541992</v>
      </c>
      <c r="BE409" s="19">
        <v>399.81112670898437</v>
      </c>
      <c r="BF409" s="19">
        <v>383.5084228515625</v>
      </c>
      <c r="BG409" s="19">
        <v>12.796673774719238</v>
      </c>
      <c r="BH409" s="19">
        <v>15.310305595397949</v>
      </c>
      <c r="BI409" s="19">
        <v>40.085826873779297</v>
      </c>
      <c r="BJ409" s="19">
        <v>47.959827423095703</v>
      </c>
      <c r="BK409" s="19">
        <v>350.3480224609375</v>
      </c>
      <c r="BL409" s="19">
        <v>1799.095703125</v>
      </c>
      <c r="BM409" s="19">
        <v>1695.250732421875</v>
      </c>
      <c r="BN409" s="19">
        <v>101.12214660644531</v>
      </c>
      <c r="BO409" s="19">
        <v>-6.2578964233398438</v>
      </c>
      <c r="BP409" s="19">
        <v>-0.82737517356872559</v>
      </c>
      <c r="BQ409" s="19">
        <v>0.75</v>
      </c>
      <c r="BR409" s="19">
        <v>-1.355140209197998</v>
      </c>
      <c r="BS409" s="19">
        <v>7.355140209197998</v>
      </c>
      <c r="BT409" s="19">
        <v>1</v>
      </c>
      <c r="BU409" s="19">
        <v>0</v>
      </c>
      <c r="BV409" s="19">
        <v>0.15999999642372131</v>
      </c>
      <c r="BW409" s="19">
        <v>111115</v>
      </c>
      <c r="BX409" s="5">
        <f t="shared" si="201"/>
        <v>1.7517401123046872</v>
      </c>
      <c r="BY409" s="5">
        <f t="shared" si="202"/>
        <v>4.4716926691416191E-3</v>
      </c>
      <c r="BZ409" s="5">
        <f t="shared" si="203"/>
        <v>299.29938735961912</v>
      </c>
      <c r="CA409" s="5">
        <f t="shared" si="204"/>
        <v>298.40396537780759</v>
      </c>
      <c r="CB409" s="5">
        <f t="shared" si="205"/>
        <v>287.85530606593238</v>
      </c>
      <c r="CC409" s="5">
        <f t="shared" si="183"/>
        <v>0.29578534080059954</v>
      </c>
      <c r="CD409" s="5">
        <f t="shared" si="206"/>
        <v>3.4042014066613659</v>
      </c>
      <c r="CE409" s="5">
        <f t="shared" si="207"/>
        <v>33.664251807372032</v>
      </c>
      <c r="CF409" s="5">
        <f t="shared" si="208"/>
        <v>18.353946211974083</v>
      </c>
      <c r="CG409" s="5">
        <f t="shared" si="209"/>
        <v>25.701676368713379</v>
      </c>
      <c r="CH409" s="5">
        <f t="shared" si="210"/>
        <v>3.3151505547798674</v>
      </c>
      <c r="CI409" s="5">
        <f t="shared" si="211"/>
        <v>0.23767058234264199</v>
      </c>
      <c r="CJ409" s="5">
        <f t="shared" si="212"/>
        <v>1.5482109670073114</v>
      </c>
      <c r="CK409" s="5">
        <f t="shared" si="213"/>
        <v>1.766939587772556</v>
      </c>
      <c r="CL409" s="5">
        <f t="shared" si="214"/>
        <v>0.14909243674782743</v>
      </c>
      <c r="CM409" s="5">
        <f t="shared" si="215"/>
        <v>19.697806547430456</v>
      </c>
      <c r="CN409" s="5">
        <f t="shared" si="216"/>
        <v>0.5079215987940281</v>
      </c>
      <c r="CO409" s="5">
        <f t="shared" si="217"/>
        <v>45.54072664995801</v>
      </c>
      <c r="CP409" s="5">
        <f t="shared" si="218"/>
        <v>379.60752173890893</v>
      </c>
      <c r="CQ409" s="5">
        <f t="shared" si="219"/>
        <v>3.2203192199815919E-2</v>
      </c>
      <c r="CR409" s="5">
        <f t="shared" si="220"/>
        <v>0</v>
      </c>
      <c r="CS409" s="5">
        <f t="shared" si="221"/>
        <v>1529.2313476562497</v>
      </c>
      <c r="CT409" s="5">
        <f t="shared" si="222"/>
        <v>255.471435546875</v>
      </c>
      <c r="CU409" s="5">
        <f t="shared" si="223"/>
        <v>0.30998118744758207</v>
      </c>
      <c r="CV409" s="5" t="e">
        <f t="shared" si="224"/>
        <v>#DIV/0!</v>
      </c>
    </row>
    <row r="410" spans="1:100" hidden="1" x14ac:dyDescent="0.3">
      <c r="A410" s="4" t="str">
        <f>VLOOKUP(B410,ListCodeMtrx!A$1:B$91,2,TRUE)</f>
        <v>M65</v>
      </c>
      <c r="B410">
        <v>65</v>
      </c>
      <c r="C410" s="10">
        <v>27</v>
      </c>
      <c r="D410" s="10">
        <v>3</v>
      </c>
      <c r="E410" s="10">
        <v>1</v>
      </c>
      <c r="F410" s="1">
        <v>74</v>
      </c>
      <c r="G410" s="3">
        <v>41318</v>
      </c>
      <c r="H410" s="11">
        <v>1</v>
      </c>
      <c r="I410" s="11">
        <v>192.8869455938665</v>
      </c>
      <c r="J410" s="11">
        <v>4.1615621345233178</v>
      </c>
      <c r="K410" s="11">
        <v>207.34161285039696</v>
      </c>
      <c r="L410" s="11">
        <v>270.76516680952443</v>
      </c>
      <c r="M410" s="1">
        <v>37.1</v>
      </c>
      <c r="N410" s="8">
        <v>37</v>
      </c>
      <c r="O410" s="8" t="s">
        <v>592</v>
      </c>
      <c r="P410" s="12">
        <v>0.16111111111111112</v>
      </c>
      <c r="Q410" s="12">
        <f t="shared" si="225"/>
        <v>0.5040972222222222</v>
      </c>
      <c r="R410" s="8">
        <v>11286.5</v>
      </c>
      <c r="S410" s="8">
        <v>0</v>
      </c>
      <c r="T410" s="13" t="s">
        <v>747</v>
      </c>
      <c r="U410">
        <f t="shared" si="184"/>
        <v>27.310977896531032</v>
      </c>
      <c r="V410">
        <f t="shared" si="185"/>
        <v>0.26509357189264021</v>
      </c>
      <c r="W410">
        <f t="shared" si="186"/>
        <v>206.60346595257317</v>
      </c>
      <c r="X410">
        <v>25.431869506835938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t="e">
        <f t="shared" si="187"/>
        <v>#DIV/0!</v>
      </c>
      <c r="AG410" t="e">
        <f t="shared" si="188"/>
        <v>#DIV/0!</v>
      </c>
      <c r="AH410" t="e">
        <f t="shared" si="189"/>
        <v>#DIV/0!</v>
      </c>
      <c r="AI410" s="8">
        <v>-1</v>
      </c>
      <c r="AJ410" s="8">
        <v>0.85</v>
      </c>
      <c r="AK410" s="8">
        <v>0.85</v>
      </c>
      <c r="AL410" s="8">
        <v>9.7839221954345703</v>
      </c>
      <c r="AM410">
        <f t="shared" si="190"/>
        <v>0.84999999999999987</v>
      </c>
      <c r="AN410">
        <f t="shared" si="191"/>
        <v>1.850415182607194E-2</v>
      </c>
      <c r="AO410" t="e">
        <f t="shared" si="192"/>
        <v>#DIV/0!</v>
      </c>
      <c r="AP410" t="e">
        <f t="shared" si="193"/>
        <v>#DIV/0!</v>
      </c>
      <c r="AQ410" t="e">
        <f t="shared" si="194"/>
        <v>#DIV/0!</v>
      </c>
      <c r="AR410" s="8">
        <v>1799.095703125</v>
      </c>
      <c r="AS410" s="8">
        <v>0.5</v>
      </c>
      <c r="AT410" t="e">
        <f t="shared" si="195"/>
        <v>#DIV/0!</v>
      </c>
      <c r="AU410">
        <f t="shared" si="196"/>
        <v>4.5444415586563167</v>
      </c>
      <c r="AV410">
        <f t="shared" si="197"/>
        <v>1.7407087539632173</v>
      </c>
      <c r="AW410">
        <f t="shared" si="198"/>
        <v>25.431869506835938</v>
      </c>
      <c r="AX410" s="8">
        <v>2</v>
      </c>
      <c r="AY410">
        <f t="shared" si="199"/>
        <v>4.644859790802002</v>
      </c>
      <c r="AZ410" s="8">
        <v>1</v>
      </c>
      <c r="BA410">
        <f t="shared" si="200"/>
        <v>9.2897195816040039</v>
      </c>
      <c r="BB410" s="8">
        <v>25.133600234985352</v>
      </c>
      <c r="BC410" s="8">
        <v>25.431869506835938</v>
      </c>
      <c r="BD410" s="8">
        <v>25.136390686035156</v>
      </c>
      <c r="BE410" s="8">
        <v>400.35098266601562</v>
      </c>
      <c r="BF410" s="8">
        <v>383.763671875</v>
      </c>
      <c r="BG410" s="8">
        <v>12.494244575500488</v>
      </c>
      <c r="BH410" s="8">
        <v>15.049594879150391</v>
      </c>
      <c r="BI410" s="8">
        <v>39.41778564453125</v>
      </c>
      <c r="BJ410" s="8">
        <v>47.479602813720703</v>
      </c>
      <c r="BK410" s="8">
        <v>350.32766723632812</v>
      </c>
      <c r="BL410" s="8">
        <v>1799.9761962890625</v>
      </c>
      <c r="BM410" s="8">
        <v>1333.80078125</v>
      </c>
      <c r="BN410" s="8">
        <v>101.11667633056641</v>
      </c>
      <c r="BO410" s="8">
        <v>-6.5699996948242187</v>
      </c>
      <c r="BP410" s="8">
        <v>-0.82475733757019043</v>
      </c>
      <c r="BQ410" s="8">
        <v>0.25</v>
      </c>
      <c r="BR410" s="8">
        <v>-1.355140209197998</v>
      </c>
      <c r="BS410" s="8">
        <v>7.355140209197998</v>
      </c>
      <c r="BT410" s="8">
        <v>1</v>
      </c>
      <c r="BU410" s="8">
        <v>0</v>
      </c>
      <c r="BV410" s="8">
        <v>0.15999999642372131</v>
      </c>
      <c r="BW410" s="8">
        <v>111115</v>
      </c>
      <c r="BX410">
        <f t="shared" si="201"/>
        <v>1.7516383361816403</v>
      </c>
      <c r="BY410">
        <f t="shared" si="202"/>
        <v>4.5444415586563171E-3</v>
      </c>
      <c r="BZ410">
        <f t="shared" si="203"/>
        <v>298.58186950683591</v>
      </c>
      <c r="CA410">
        <f t="shared" si="204"/>
        <v>298.28360023498533</v>
      </c>
      <c r="CB410">
        <f t="shared" si="205"/>
        <v>287.99618496903349</v>
      </c>
      <c r="CC410">
        <f t="shared" si="183"/>
        <v>0.30992430624947365</v>
      </c>
      <c r="CD410">
        <f t="shared" si="206"/>
        <v>3.2624737682644169</v>
      </c>
      <c r="CE410">
        <f t="shared" si="207"/>
        <v>32.264448226115285</v>
      </c>
      <c r="CF410">
        <f t="shared" si="208"/>
        <v>17.214853346964894</v>
      </c>
      <c r="CG410">
        <f t="shared" si="209"/>
        <v>25.282734870910645</v>
      </c>
      <c r="CH410">
        <f t="shared" si="210"/>
        <v>3.2336718944763403</v>
      </c>
      <c r="CI410">
        <f t="shared" si="211"/>
        <v>0.25773868166822161</v>
      </c>
      <c r="CJ410">
        <f t="shared" si="212"/>
        <v>1.5217650143011996</v>
      </c>
      <c r="CK410">
        <f t="shared" si="213"/>
        <v>1.7119068801751407</v>
      </c>
      <c r="CL410">
        <f t="shared" si="214"/>
        <v>0.16173170619976229</v>
      </c>
      <c r="CM410">
        <f t="shared" si="215"/>
        <v>20.89105579549954</v>
      </c>
      <c r="CN410">
        <f t="shared" si="216"/>
        <v>0.53836118708982006</v>
      </c>
      <c r="CO410">
        <f t="shared" si="217"/>
        <v>46.867887502028324</v>
      </c>
      <c r="CP410">
        <f t="shared" si="218"/>
        <v>379.79478779443758</v>
      </c>
      <c r="CQ410">
        <f t="shared" si="219"/>
        <v>3.3702617328118724E-2</v>
      </c>
      <c r="CR410">
        <f t="shared" si="220"/>
        <v>0</v>
      </c>
      <c r="CS410">
        <f t="shared" si="221"/>
        <v>1529.9797668457029</v>
      </c>
      <c r="CT410">
        <f t="shared" si="222"/>
        <v>0</v>
      </c>
      <c r="CU410" t="e">
        <f t="shared" si="223"/>
        <v>#DIV/0!</v>
      </c>
      <c r="CV410" t="e">
        <f t="shared" si="224"/>
        <v>#DIV/0!</v>
      </c>
    </row>
    <row r="411" spans="1:100" x14ac:dyDescent="0.3">
      <c r="A411" s="4" t="str">
        <f>VLOOKUP(B411,ListCodeMtrx!A$1:B$91,2,TRUE)</f>
        <v>M65</v>
      </c>
      <c r="B411">
        <v>65</v>
      </c>
      <c r="C411" s="10">
        <v>27</v>
      </c>
      <c r="D411" s="10">
        <v>3</v>
      </c>
      <c r="E411" s="10">
        <v>1</v>
      </c>
      <c r="F411" s="1">
        <v>74</v>
      </c>
      <c r="G411" s="3">
        <v>41318</v>
      </c>
      <c r="H411" s="11">
        <v>1</v>
      </c>
      <c r="I411" s="11">
        <v>192.8869455938665</v>
      </c>
      <c r="J411" s="11">
        <v>4.1615621345233178</v>
      </c>
      <c r="K411" s="11">
        <v>207.34161285039696</v>
      </c>
      <c r="L411" s="11">
        <v>270.76516680952443</v>
      </c>
      <c r="M411" s="1">
        <v>37.1</v>
      </c>
      <c r="N411" s="8">
        <v>38</v>
      </c>
      <c r="O411" s="8" t="s">
        <v>593</v>
      </c>
      <c r="P411" s="12">
        <v>0.16111111111111112</v>
      </c>
      <c r="Q411" s="12">
        <f t="shared" si="225"/>
        <v>0.50608796296296299</v>
      </c>
      <c r="R411" s="8">
        <v>11458.5</v>
      </c>
      <c r="S411" s="8">
        <v>0</v>
      </c>
      <c r="T411" s="13">
        <v>50</v>
      </c>
      <c r="U411" s="14">
        <f t="shared" si="184"/>
        <v>-1.3346662591377929</v>
      </c>
      <c r="V411" s="14">
        <f t="shared" si="185"/>
        <v>0.22879607124227258</v>
      </c>
      <c r="W411" s="14">
        <f t="shared" si="186"/>
        <v>55.508687138883758</v>
      </c>
      <c r="X411" s="15">
        <v>25.770965576171875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t="e">
        <f t="shared" si="187"/>
        <v>#DIV/0!</v>
      </c>
      <c r="AG411" t="e">
        <f t="shared" si="188"/>
        <v>#DIV/0!</v>
      </c>
      <c r="AH411" t="e">
        <f t="shared" si="189"/>
        <v>#DIV/0!</v>
      </c>
      <c r="AI411" s="8">
        <v>-1</v>
      </c>
      <c r="AJ411" s="8">
        <v>0.85</v>
      </c>
      <c r="AK411" s="8">
        <v>0.85</v>
      </c>
      <c r="AL411" s="8">
        <v>9.7839221954345703</v>
      </c>
      <c r="AM411">
        <f t="shared" si="190"/>
        <v>0.84999999999999987</v>
      </c>
      <c r="AN411">
        <f t="shared" si="191"/>
        <v>-2.1878968090921399E-4</v>
      </c>
      <c r="AO411" t="e">
        <f t="shared" si="192"/>
        <v>#DIV/0!</v>
      </c>
      <c r="AP411" t="e">
        <f t="shared" si="193"/>
        <v>#DIV/0!</v>
      </c>
      <c r="AQ411" t="e">
        <f t="shared" si="194"/>
        <v>#DIV/0!</v>
      </c>
      <c r="AR411" s="8">
        <v>1799.095703125</v>
      </c>
      <c r="AS411" s="8">
        <v>0.5</v>
      </c>
      <c r="AT411" t="e">
        <f t="shared" si="195"/>
        <v>#DIV/0!</v>
      </c>
      <c r="AU411">
        <f t="shared" si="196"/>
        <v>4.0374049735309132</v>
      </c>
      <c r="AV411">
        <f t="shared" si="197"/>
        <v>1.784184728682398</v>
      </c>
      <c r="AW411">
        <f t="shared" si="198"/>
        <v>25.770965576171875</v>
      </c>
      <c r="AX411" s="8">
        <v>2</v>
      </c>
      <c r="AY411">
        <f t="shared" si="199"/>
        <v>4.644859790802002</v>
      </c>
      <c r="AZ411" s="8">
        <v>1</v>
      </c>
      <c r="BA411">
        <f t="shared" si="200"/>
        <v>9.2897195816040039</v>
      </c>
      <c r="BB411" s="8">
        <v>25.153148651123047</v>
      </c>
      <c r="BC411" s="8">
        <v>25.770965576171875</v>
      </c>
      <c r="BD411" s="8">
        <v>25.135299682617188</v>
      </c>
      <c r="BE411" s="8">
        <v>46.810214996337891</v>
      </c>
      <c r="BF411" s="8">
        <v>47.462673187255859</v>
      </c>
      <c r="BG411" s="8">
        <v>13.006496429443359</v>
      </c>
      <c r="BH411" s="8">
        <v>15.275880813598633</v>
      </c>
      <c r="BI411" s="8">
        <v>40.985252380371094</v>
      </c>
      <c r="BJ411" s="8">
        <v>48.136394500732422</v>
      </c>
      <c r="BK411" s="8">
        <v>350.37960815429687</v>
      </c>
      <c r="BL411" s="8">
        <v>1799.559326171875</v>
      </c>
      <c r="BM411" s="8">
        <v>1360.4432373046875</v>
      </c>
      <c r="BN411" s="8">
        <v>101.114501953125</v>
      </c>
      <c r="BO411" s="8">
        <v>-0.2351531982421875</v>
      </c>
      <c r="BP411" s="8">
        <v>-0.91697192192077637</v>
      </c>
      <c r="BQ411" s="8">
        <v>0.25</v>
      </c>
      <c r="BR411" s="8">
        <v>-1.355140209197998</v>
      </c>
      <c r="BS411" s="8">
        <v>7.355140209197998</v>
      </c>
      <c r="BT411" s="8">
        <v>1</v>
      </c>
      <c r="BU411" s="8">
        <v>0</v>
      </c>
      <c r="BV411" s="8">
        <v>0.15999999642372131</v>
      </c>
      <c r="BW411" s="8">
        <v>111135</v>
      </c>
      <c r="BX411">
        <f t="shared" si="201"/>
        <v>1.7518980407714841</v>
      </c>
      <c r="BY411">
        <f t="shared" si="202"/>
        <v>4.0374049735309135E-3</v>
      </c>
      <c r="BZ411">
        <f t="shared" si="203"/>
        <v>298.92096557617185</v>
      </c>
      <c r="CA411">
        <f t="shared" si="204"/>
        <v>298.30314865112302</v>
      </c>
      <c r="CB411">
        <f t="shared" si="205"/>
        <v>287.92948575177434</v>
      </c>
      <c r="CC411">
        <f t="shared" si="183"/>
        <v>0.37843423809208049</v>
      </c>
      <c r="CD411">
        <f t="shared" si="206"/>
        <v>3.3287978090447217</v>
      </c>
      <c r="CE411">
        <f t="shared" si="207"/>
        <v>32.921072098915118</v>
      </c>
      <c r="CF411">
        <f t="shared" si="208"/>
        <v>17.645191285316486</v>
      </c>
      <c r="CG411">
        <f t="shared" si="209"/>
        <v>25.462057113647461</v>
      </c>
      <c r="CH411">
        <f t="shared" si="210"/>
        <v>3.2683309970028862</v>
      </c>
      <c r="CI411">
        <f t="shared" si="211"/>
        <v>0.22329651184403321</v>
      </c>
      <c r="CJ411">
        <f t="shared" si="212"/>
        <v>1.5446130803623237</v>
      </c>
      <c r="CK411">
        <f t="shared" si="213"/>
        <v>1.7237179166405625</v>
      </c>
      <c r="CL411">
        <f t="shared" si="214"/>
        <v>0.14004421627355201</v>
      </c>
      <c r="CM411">
        <f t="shared" si="215"/>
        <v>5.6127332541200667</v>
      </c>
      <c r="CN411">
        <f t="shared" si="216"/>
        <v>1.1695229832479879</v>
      </c>
      <c r="CO411">
        <f t="shared" si="217"/>
        <v>46.398149754538743</v>
      </c>
      <c r="CP411">
        <f t="shared" si="218"/>
        <v>47.656629466991582</v>
      </c>
      <c r="CQ411">
        <f t="shared" si="219"/>
        <v>-1.2994214164200843E-2</v>
      </c>
      <c r="CR411">
        <f t="shared" si="220"/>
        <v>0</v>
      </c>
      <c r="CS411">
        <f t="shared" si="221"/>
        <v>1529.6254272460935</v>
      </c>
      <c r="CT411">
        <f t="shared" si="222"/>
        <v>0</v>
      </c>
      <c r="CU411" t="e">
        <f t="shared" si="223"/>
        <v>#DIV/0!</v>
      </c>
      <c r="CV411" t="e">
        <f t="shared" si="224"/>
        <v>#DIV/0!</v>
      </c>
    </row>
    <row r="412" spans="1:100" x14ac:dyDescent="0.3">
      <c r="A412" s="4" t="str">
        <f>VLOOKUP(B412,ListCodeMtrx!A$1:B$91,2,TRUE)</f>
        <v>M65</v>
      </c>
      <c r="B412">
        <v>65</v>
      </c>
      <c r="C412" s="10">
        <v>27</v>
      </c>
      <c r="D412" s="10">
        <v>3</v>
      </c>
      <c r="E412" s="10">
        <v>1</v>
      </c>
      <c r="F412" s="1">
        <v>74</v>
      </c>
      <c r="G412" s="3">
        <v>41318</v>
      </c>
      <c r="H412" s="11">
        <v>1</v>
      </c>
      <c r="I412" s="11">
        <v>192.8869455938665</v>
      </c>
      <c r="J412" s="11">
        <v>4.1615621345233178</v>
      </c>
      <c r="K412" s="11">
        <v>207.34161285039696</v>
      </c>
      <c r="L412" s="11">
        <v>270.76516680952443</v>
      </c>
      <c r="M412" s="1">
        <v>37.1</v>
      </c>
      <c r="N412" s="8">
        <v>39</v>
      </c>
      <c r="O412" s="8" t="s">
        <v>594</v>
      </c>
      <c r="P412" s="12">
        <v>0.16111111111111112</v>
      </c>
      <c r="Q412" s="12">
        <f t="shared" si="225"/>
        <v>0.50850694444444444</v>
      </c>
      <c r="R412" s="8">
        <v>11667.5</v>
      </c>
      <c r="S412" s="8">
        <v>0</v>
      </c>
      <c r="T412" s="13">
        <v>150</v>
      </c>
      <c r="U412" s="14">
        <f t="shared" si="184"/>
        <v>8.7213550153785135</v>
      </c>
      <c r="V412" s="14">
        <f t="shared" si="185"/>
        <v>0.24184699912340854</v>
      </c>
      <c r="W412" s="14">
        <f t="shared" si="186"/>
        <v>83.803283203185572</v>
      </c>
      <c r="X412" s="15">
        <v>25.784450531005859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t="e">
        <f t="shared" si="187"/>
        <v>#DIV/0!</v>
      </c>
      <c r="AG412" t="e">
        <f t="shared" si="188"/>
        <v>#DIV/0!</v>
      </c>
      <c r="AH412" t="e">
        <f t="shared" si="189"/>
        <v>#DIV/0!</v>
      </c>
      <c r="AI412" s="8">
        <v>-1</v>
      </c>
      <c r="AJ412" s="8">
        <v>0.85</v>
      </c>
      <c r="AK412" s="8">
        <v>0.85</v>
      </c>
      <c r="AL412" s="8">
        <v>9.7839221954345703</v>
      </c>
      <c r="AM412">
        <f t="shared" si="190"/>
        <v>0.84999999999999987</v>
      </c>
      <c r="AN412">
        <f t="shared" si="191"/>
        <v>6.3540952672725172E-3</v>
      </c>
      <c r="AO412" t="e">
        <f t="shared" si="192"/>
        <v>#DIV/0!</v>
      </c>
      <c r="AP412" t="e">
        <f t="shared" si="193"/>
        <v>#DIV/0!</v>
      </c>
      <c r="AQ412" t="e">
        <f t="shared" si="194"/>
        <v>#DIV/0!</v>
      </c>
      <c r="AR412" s="8">
        <v>1799.095703125</v>
      </c>
      <c r="AS412" s="8">
        <v>0.5</v>
      </c>
      <c r="AT412" t="e">
        <f t="shared" si="195"/>
        <v>#DIV/0!</v>
      </c>
      <c r="AU412">
        <f t="shared" si="196"/>
        <v>4.1188538118748825</v>
      </c>
      <c r="AV412">
        <f t="shared" si="197"/>
        <v>1.7236042409055057</v>
      </c>
      <c r="AW412">
        <f t="shared" si="198"/>
        <v>25.784450531005859</v>
      </c>
      <c r="AX412" s="8">
        <v>2</v>
      </c>
      <c r="AY412">
        <f t="shared" si="199"/>
        <v>4.644859790802002</v>
      </c>
      <c r="AZ412" s="8">
        <v>1</v>
      </c>
      <c r="BA412">
        <f t="shared" si="200"/>
        <v>9.2897195816040039</v>
      </c>
      <c r="BB412" s="8">
        <v>25.160837173461914</v>
      </c>
      <c r="BC412" s="8">
        <v>25.784450531005859</v>
      </c>
      <c r="BD412" s="8">
        <v>25.132318496704102</v>
      </c>
      <c r="BE412" s="8">
        <v>151.310546875</v>
      </c>
      <c r="BF412" s="8">
        <v>145.98841857910156</v>
      </c>
      <c r="BG412" s="8">
        <v>13.588571548461914</v>
      </c>
      <c r="BH412" s="8">
        <v>15.902553558349609</v>
      </c>
      <c r="BI412" s="8">
        <v>42.796562194824219</v>
      </c>
      <c r="BJ412" s="8">
        <v>50.084339141845703</v>
      </c>
      <c r="BK412" s="8">
        <v>350.33578491210937</v>
      </c>
      <c r="BL412" s="8">
        <v>1799.9239501953125</v>
      </c>
      <c r="BM412" s="8">
        <v>1421.6116943359375</v>
      </c>
      <c r="BN412" s="8">
        <v>101.10673522949219</v>
      </c>
      <c r="BO412" s="8">
        <v>-1.5157928466796875</v>
      </c>
      <c r="BP412" s="8">
        <v>-0.93124556541442871</v>
      </c>
      <c r="BQ412" s="8">
        <v>0.5</v>
      </c>
      <c r="BR412" s="8">
        <v>-1.355140209197998</v>
      </c>
      <c r="BS412" s="8">
        <v>7.355140209197998</v>
      </c>
      <c r="BT412" s="8">
        <v>1</v>
      </c>
      <c r="BU412" s="8">
        <v>0</v>
      </c>
      <c r="BV412" s="8">
        <v>0.15999999642372131</v>
      </c>
      <c r="BW412" s="8">
        <v>111115</v>
      </c>
      <c r="BX412">
        <f t="shared" si="201"/>
        <v>1.7516789245605466</v>
      </c>
      <c r="BY412">
        <f t="shared" si="202"/>
        <v>4.1188538118748829E-3</v>
      </c>
      <c r="BZ412">
        <f t="shared" si="203"/>
        <v>298.93445053100584</v>
      </c>
      <c r="CA412">
        <f t="shared" si="204"/>
        <v>298.31083717346189</v>
      </c>
      <c r="CB412">
        <f t="shared" si="205"/>
        <v>287.98782559422034</v>
      </c>
      <c r="CC412">
        <f t="shared" si="183"/>
        <v>0.3651753919385789</v>
      </c>
      <c r="CD412">
        <f t="shared" si="206"/>
        <v>3.3314595130023785</v>
      </c>
      <c r="CE412">
        <f t="shared" si="207"/>
        <v>32.949926683327554</v>
      </c>
      <c r="CF412">
        <f t="shared" si="208"/>
        <v>17.047373124977945</v>
      </c>
      <c r="CG412">
        <f t="shared" si="209"/>
        <v>25.472643852233887</v>
      </c>
      <c r="CH412">
        <f t="shared" si="210"/>
        <v>3.2703872912047984</v>
      </c>
      <c r="CI412">
        <f t="shared" si="211"/>
        <v>0.23571055025221632</v>
      </c>
      <c r="CJ412">
        <f t="shared" si="212"/>
        <v>1.6078552720968728</v>
      </c>
      <c r="CK412">
        <f t="shared" si="213"/>
        <v>1.6625320191079256</v>
      </c>
      <c r="CL412">
        <f t="shared" si="214"/>
        <v>0.14785839370144926</v>
      </c>
      <c r="CM412">
        <f t="shared" si="215"/>
        <v>8.4730763661866337</v>
      </c>
      <c r="CN412">
        <f t="shared" si="216"/>
        <v>0.57404062609102147</v>
      </c>
      <c r="CO412">
        <f t="shared" si="217"/>
        <v>48.313012282638113</v>
      </c>
      <c r="CP412">
        <f t="shared" si="218"/>
        <v>144.72101441610872</v>
      </c>
      <c r="CQ412">
        <f t="shared" si="219"/>
        <v>2.9114979167277667E-2</v>
      </c>
      <c r="CR412">
        <f t="shared" si="220"/>
        <v>0</v>
      </c>
      <c r="CS412">
        <f t="shared" si="221"/>
        <v>1529.9353576660153</v>
      </c>
      <c r="CT412">
        <f t="shared" si="222"/>
        <v>0</v>
      </c>
      <c r="CU412" t="e">
        <f t="shared" si="223"/>
        <v>#DIV/0!</v>
      </c>
      <c r="CV412" t="e">
        <f t="shared" si="224"/>
        <v>#DIV/0!</v>
      </c>
    </row>
    <row r="413" spans="1:100" hidden="1" x14ac:dyDescent="0.3">
      <c r="A413" s="4" t="str">
        <f>VLOOKUP(B413,ListCodeMtrx!A$1:B$91,2,TRUE)</f>
        <v>M65</v>
      </c>
      <c r="B413">
        <v>65</v>
      </c>
      <c r="C413" s="10">
        <v>27</v>
      </c>
      <c r="D413" s="10">
        <v>3</v>
      </c>
      <c r="E413" s="10">
        <v>1</v>
      </c>
      <c r="F413" s="1">
        <v>74</v>
      </c>
      <c r="G413" s="3">
        <v>41318</v>
      </c>
      <c r="H413" s="11">
        <v>1</v>
      </c>
      <c r="I413" s="11">
        <v>192.8869455938665</v>
      </c>
      <c r="J413" s="11">
        <v>4.1615621345233178</v>
      </c>
      <c r="K413" s="11">
        <v>207.34161285039696</v>
      </c>
      <c r="L413" s="11">
        <v>270.76516680952443</v>
      </c>
      <c r="M413" s="1">
        <v>37.1</v>
      </c>
      <c r="N413" s="8">
        <v>40</v>
      </c>
      <c r="O413" s="8" t="s">
        <v>595</v>
      </c>
      <c r="P413" s="12">
        <v>0.16111111111111112</v>
      </c>
      <c r="Q413" s="12">
        <f t="shared" si="225"/>
        <v>0.51092592592592589</v>
      </c>
      <c r="R413" s="8">
        <v>11876.5</v>
      </c>
      <c r="S413" s="8">
        <v>0</v>
      </c>
      <c r="T413" s="13" t="s">
        <v>192</v>
      </c>
      <c r="U413" s="14">
        <f t="shared" si="184"/>
        <v>28.236935992218172</v>
      </c>
      <c r="V413" s="14">
        <f t="shared" si="185"/>
        <v>0.25195094090811898</v>
      </c>
      <c r="W413" s="14">
        <f t="shared" si="186"/>
        <v>191.70635363035746</v>
      </c>
      <c r="X413" s="15">
        <v>25.807643890380859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t="e">
        <f t="shared" si="187"/>
        <v>#DIV/0!</v>
      </c>
      <c r="AG413" t="e">
        <f t="shared" si="188"/>
        <v>#DIV/0!</v>
      </c>
      <c r="AH413" t="e">
        <f t="shared" si="189"/>
        <v>#DIV/0!</v>
      </c>
      <c r="AI413" s="8">
        <v>-1</v>
      </c>
      <c r="AJ413" s="8">
        <v>0.85</v>
      </c>
      <c r="AK413" s="8">
        <v>0.85</v>
      </c>
      <c r="AL413" s="8">
        <v>9.7839221954345703</v>
      </c>
      <c r="AM413">
        <f t="shared" si="190"/>
        <v>0.84999999999999987</v>
      </c>
      <c r="AN413">
        <f t="shared" si="191"/>
        <v>1.9118070086999145E-2</v>
      </c>
      <c r="AO413" t="e">
        <f t="shared" si="192"/>
        <v>#DIV/0!</v>
      </c>
      <c r="AP413" t="e">
        <f t="shared" si="193"/>
        <v>#DIV/0!</v>
      </c>
      <c r="AQ413" t="e">
        <f t="shared" si="194"/>
        <v>#DIV/0!</v>
      </c>
      <c r="AR413" s="8">
        <v>1799.095703125</v>
      </c>
      <c r="AS413" s="8">
        <v>0.5</v>
      </c>
      <c r="AT413" t="e">
        <f t="shared" si="195"/>
        <v>#DIV/0!</v>
      </c>
      <c r="AU413">
        <f t="shared" si="196"/>
        <v>4.1943728216850253</v>
      </c>
      <c r="AV413">
        <f t="shared" si="197"/>
        <v>1.6860049699868598</v>
      </c>
      <c r="AW413">
        <f t="shared" si="198"/>
        <v>25.807643890380859</v>
      </c>
      <c r="AX413" s="8">
        <v>2</v>
      </c>
      <c r="AY413">
        <f t="shared" si="199"/>
        <v>4.644859790802002</v>
      </c>
      <c r="AZ413" s="8">
        <v>1</v>
      </c>
      <c r="BA413">
        <f t="shared" si="200"/>
        <v>9.2897195816040039</v>
      </c>
      <c r="BB413" s="8">
        <v>25.202425003051758</v>
      </c>
      <c r="BC413" s="8">
        <v>25.807643890380859</v>
      </c>
      <c r="BD413" s="8">
        <v>25.135290145874023</v>
      </c>
      <c r="BE413" s="8">
        <v>400.05282592773437</v>
      </c>
      <c r="BF413" s="8">
        <v>383.01962280273437</v>
      </c>
      <c r="BG413" s="8">
        <v>13.966758728027344</v>
      </c>
      <c r="BH413" s="8">
        <v>16.321630477905273</v>
      </c>
      <c r="BI413" s="8">
        <v>43.873813629150391</v>
      </c>
      <c r="BJ413" s="8">
        <v>51.271183013916016</v>
      </c>
      <c r="BK413" s="8">
        <v>350.4151611328125</v>
      </c>
      <c r="BL413" s="8">
        <v>1799.15625</v>
      </c>
      <c r="BM413" s="8">
        <v>1500.64990234375</v>
      </c>
      <c r="BN413" s="8">
        <v>101.09510040283203</v>
      </c>
      <c r="BO413" s="8">
        <v>-6.4091949462890625</v>
      </c>
      <c r="BP413" s="8">
        <v>-0.90577292442321777</v>
      </c>
      <c r="BQ413" s="8">
        <v>0.25</v>
      </c>
      <c r="BR413" s="8">
        <v>-1.355140209197998</v>
      </c>
      <c r="BS413" s="8">
        <v>7.355140209197998</v>
      </c>
      <c r="BT413" s="8">
        <v>1</v>
      </c>
      <c r="BU413" s="8">
        <v>0</v>
      </c>
      <c r="BV413" s="8">
        <v>0.15999999642372131</v>
      </c>
      <c r="BW413" s="8">
        <v>111115</v>
      </c>
      <c r="BX413">
        <f t="shared" si="201"/>
        <v>1.7520758056640622</v>
      </c>
      <c r="BY413">
        <f t="shared" si="202"/>
        <v>4.1943728216850256E-3</v>
      </c>
      <c r="BZ413">
        <f t="shared" si="203"/>
        <v>298.95764389038084</v>
      </c>
      <c r="CA413">
        <f t="shared" si="204"/>
        <v>298.35242500305174</v>
      </c>
      <c r="CB413">
        <f t="shared" si="205"/>
        <v>287.86499356571585</v>
      </c>
      <c r="CC413">
        <f t="shared" si="183"/>
        <v>0.35322744019857982</v>
      </c>
      <c r="CD413">
        <f t="shared" si="206"/>
        <v>3.3360418418886169</v>
      </c>
      <c r="CE413">
        <f t="shared" si="207"/>
        <v>32.999045736099418</v>
      </c>
      <c r="CF413">
        <f t="shared" si="208"/>
        <v>16.677415258194145</v>
      </c>
      <c r="CG413">
        <f t="shared" si="209"/>
        <v>25.505034446716309</v>
      </c>
      <c r="CH413">
        <f t="shared" si="210"/>
        <v>3.276685635007873</v>
      </c>
      <c r="CI413">
        <f t="shared" si="211"/>
        <v>0.24529809364466373</v>
      </c>
      <c r="CJ413">
        <f t="shared" si="212"/>
        <v>1.6500368719017571</v>
      </c>
      <c r="CK413">
        <f t="shared" si="213"/>
        <v>1.6266487631061159</v>
      </c>
      <c r="CL413">
        <f t="shared" si="214"/>
        <v>0.15389545966842377</v>
      </c>
      <c r="CM413">
        <f t="shared" si="215"/>
        <v>19.380573068121809</v>
      </c>
      <c r="CN413">
        <f t="shared" si="216"/>
        <v>0.50051313879835213</v>
      </c>
      <c r="CO413">
        <f t="shared" si="217"/>
        <v>49.551336545295953</v>
      </c>
      <c r="CP413">
        <f t="shared" si="218"/>
        <v>378.91617670249025</v>
      </c>
      <c r="CQ413">
        <f t="shared" si="219"/>
        <v>3.6925790039757558E-2</v>
      </c>
      <c r="CR413">
        <f t="shared" si="220"/>
        <v>0</v>
      </c>
      <c r="CS413">
        <f t="shared" si="221"/>
        <v>1529.2828124999999</v>
      </c>
      <c r="CT413">
        <f t="shared" si="222"/>
        <v>0</v>
      </c>
      <c r="CU413" t="e">
        <f t="shared" si="223"/>
        <v>#DIV/0!</v>
      </c>
      <c r="CV413" t="e">
        <f t="shared" si="224"/>
        <v>#DIV/0!</v>
      </c>
    </row>
    <row r="414" spans="1:100" x14ac:dyDescent="0.3">
      <c r="A414" s="4" t="str">
        <f>VLOOKUP(B414,ListCodeMtrx!A$1:B$91,2,TRUE)</f>
        <v>M65</v>
      </c>
      <c r="B414">
        <v>65</v>
      </c>
      <c r="C414" s="10">
        <v>27</v>
      </c>
      <c r="D414" s="10">
        <v>3</v>
      </c>
      <c r="E414" s="10">
        <v>1</v>
      </c>
      <c r="F414" s="1">
        <v>74</v>
      </c>
      <c r="G414" s="3">
        <v>41318</v>
      </c>
      <c r="H414" s="11">
        <v>1</v>
      </c>
      <c r="I414" s="11">
        <v>192.8869455938665</v>
      </c>
      <c r="J414" s="11">
        <v>4.1615621345233178</v>
      </c>
      <c r="K414" s="11">
        <v>207.34161285039696</v>
      </c>
      <c r="L414" s="11">
        <v>270.76516680952443</v>
      </c>
      <c r="M414" s="1">
        <v>37.1</v>
      </c>
      <c r="N414" s="8">
        <v>41</v>
      </c>
      <c r="O414" s="8" t="s">
        <v>596</v>
      </c>
      <c r="P414" s="12">
        <v>0.16111111111111112</v>
      </c>
      <c r="Q414" s="12">
        <f t="shared" si="225"/>
        <v>0.5129513888888888</v>
      </c>
      <c r="R414" s="8">
        <v>12051.5</v>
      </c>
      <c r="S414" s="8">
        <v>0</v>
      </c>
      <c r="T414" s="13">
        <v>800</v>
      </c>
      <c r="U414" s="14">
        <f t="shared" si="184"/>
        <v>48.582404267656862</v>
      </c>
      <c r="V414" s="14">
        <f t="shared" si="185"/>
        <v>0.25607712222355772</v>
      </c>
      <c r="W414" s="14">
        <f t="shared" si="186"/>
        <v>443.42527978136866</v>
      </c>
      <c r="X414" s="15">
        <v>25.820732116699219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t="e">
        <f t="shared" si="187"/>
        <v>#DIV/0!</v>
      </c>
      <c r="AG414" t="e">
        <f t="shared" si="188"/>
        <v>#DIV/0!</v>
      </c>
      <c r="AH414" t="e">
        <f t="shared" si="189"/>
        <v>#DIV/0!</v>
      </c>
      <c r="AI414" s="8">
        <v>-1</v>
      </c>
      <c r="AJ414" s="8">
        <v>0.85</v>
      </c>
      <c r="AK414" s="8">
        <v>0.85</v>
      </c>
      <c r="AL414" s="8">
        <v>10.018235206604004</v>
      </c>
      <c r="AM414">
        <f t="shared" si="190"/>
        <v>0.84999999999999987</v>
      </c>
      <c r="AN414">
        <f t="shared" si="191"/>
        <v>3.243170636002627E-2</v>
      </c>
      <c r="AO414" t="e">
        <f t="shared" si="192"/>
        <v>#DIV/0!</v>
      </c>
      <c r="AP414" t="e">
        <f t="shared" si="193"/>
        <v>#DIV/0!</v>
      </c>
      <c r="AQ414" t="e">
        <f t="shared" si="194"/>
        <v>#DIV/0!</v>
      </c>
      <c r="AR414" s="8">
        <v>1799.095703125</v>
      </c>
      <c r="AS414" s="8">
        <v>0.5</v>
      </c>
      <c r="AT414" t="e">
        <f t="shared" si="195"/>
        <v>#DIV/0!</v>
      </c>
      <c r="AU414">
        <f t="shared" si="196"/>
        <v>4.2026142437684264</v>
      </c>
      <c r="AV414">
        <f t="shared" si="197"/>
        <v>1.6624386281359784</v>
      </c>
      <c r="AW414">
        <f t="shared" si="198"/>
        <v>25.820732116699219</v>
      </c>
      <c r="AX414" s="8">
        <v>2</v>
      </c>
      <c r="AY414">
        <f t="shared" si="199"/>
        <v>4.644859790802002</v>
      </c>
      <c r="AZ414" s="8">
        <v>1</v>
      </c>
      <c r="BA414">
        <f t="shared" si="200"/>
        <v>9.2897195816040039</v>
      </c>
      <c r="BB414" s="8">
        <v>25.217218399047852</v>
      </c>
      <c r="BC414" s="8">
        <v>25.820732116699219</v>
      </c>
      <c r="BD414" s="8">
        <v>25.134391784667969</v>
      </c>
      <c r="BE414" s="8">
        <v>800.03509521484375</v>
      </c>
      <c r="BF414" s="8">
        <v>770.45196533203125</v>
      </c>
      <c r="BG414" s="8">
        <v>14.222259521484375</v>
      </c>
      <c r="BH414" s="8">
        <v>16.581661224365234</v>
      </c>
      <c r="BI414" s="8">
        <v>44.633548736572266</v>
      </c>
      <c r="BJ414" s="8">
        <v>52.038028717041016</v>
      </c>
      <c r="BK414" s="8">
        <v>350.33694458007812</v>
      </c>
      <c r="BL414" s="8">
        <v>1798.61767578125</v>
      </c>
      <c r="BM414" s="8">
        <v>1574.619384765625</v>
      </c>
      <c r="BN414" s="8">
        <v>101.08706665039062</v>
      </c>
      <c r="BO414" s="8">
        <v>-17.693130493164063</v>
      </c>
      <c r="BP414" s="8">
        <v>-0.85242819786071777</v>
      </c>
      <c r="BQ414" s="8">
        <v>0.25</v>
      </c>
      <c r="BR414" s="8">
        <v>-1.355140209197998</v>
      </c>
      <c r="BS414" s="8">
        <v>7.355140209197998</v>
      </c>
      <c r="BT414" s="8">
        <v>1</v>
      </c>
      <c r="BU414" s="8">
        <v>0</v>
      </c>
      <c r="BV414" s="8">
        <v>0.15999999642372131</v>
      </c>
      <c r="BW414" s="8">
        <v>111115</v>
      </c>
      <c r="BX414">
        <f t="shared" si="201"/>
        <v>1.7516847229003902</v>
      </c>
      <c r="BY414">
        <f t="shared" si="202"/>
        <v>4.2026142437684268E-3</v>
      </c>
      <c r="BZ414">
        <f t="shared" si="203"/>
        <v>298.9707321166992</v>
      </c>
      <c r="CA414">
        <f t="shared" si="204"/>
        <v>298.36721839904783</v>
      </c>
      <c r="CB414">
        <f t="shared" si="205"/>
        <v>287.77882169264194</v>
      </c>
      <c r="CC414">
        <f t="shared" si="183"/>
        <v>0.35163868749468319</v>
      </c>
      <c r="CD414">
        <f t="shared" si="206"/>
        <v>3.3386301214975846</v>
      </c>
      <c r="CE414">
        <f t="shared" si="207"/>
        <v>33.027272747405256</v>
      </c>
      <c r="CF414">
        <f t="shared" si="208"/>
        <v>16.445611523040021</v>
      </c>
      <c r="CG414">
        <f t="shared" si="209"/>
        <v>25.518975257873535</v>
      </c>
      <c r="CH414">
        <f t="shared" si="210"/>
        <v>3.2793996828800176</v>
      </c>
      <c r="CI414">
        <f t="shared" si="211"/>
        <v>0.24920755496156008</v>
      </c>
      <c r="CJ414">
        <f t="shared" si="212"/>
        <v>1.6761914933616062</v>
      </c>
      <c r="CK414">
        <f t="shared" si="213"/>
        <v>1.6032081895184114</v>
      </c>
      <c r="CL414">
        <f t="shared" si="214"/>
        <v>0.15635767791183927</v>
      </c>
      <c r="CM414">
        <f t="shared" si="215"/>
        <v>44.824560811727324</v>
      </c>
      <c r="CN414">
        <f t="shared" si="216"/>
        <v>0.57553916367812974</v>
      </c>
      <c r="CO414">
        <f t="shared" si="217"/>
        <v>50.309194758648047</v>
      </c>
      <c r="CP414">
        <f t="shared" si="218"/>
        <v>763.39187646872324</v>
      </c>
      <c r="CQ414">
        <f t="shared" si="219"/>
        <v>3.2016867266795722E-2</v>
      </c>
      <c r="CR414">
        <f t="shared" si="220"/>
        <v>0</v>
      </c>
      <c r="CS414">
        <f t="shared" si="221"/>
        <v>1528.8250244140622</v>
      </c>
      <c r="CT414">
        <f t="shared" si="222"/>
        <v>0</v>
      </c>
      <c r="CU414" t="e">
        <f t="shared" si="223"/>
        <v>#DIV/0!</v>
      </c>
      <c r="CV414" t="e">
        <f t="shared" si="224"/>
        <v>#DIV/0!</v>
      </c>
    </row>
    <row r="415" spans="1:100" s="5" customFormat="1" hidden="1" x14ac:dyDescent="0.3">
      <c r="A415" s="4" t="str">
        <f>VLOOKUP(B415,ListCodeMtrx!A$1:B$91,2,TRUE)</f>
        <v>M65</v>
      </c>
      <c r="B415">
        <v>65</v>
      </c>
      <c r="C415" s="10">
        <v>27</v>
      </c>
      <c r="D415" s="10">
        <v>3</v>
      </c>
      <c r="E415" s="10">
        <v>1</v>
      </c>
      <c r="F415" s="1">
        <v>74</v>
      </c>
      <c r="G415" s="3">
        <v>41318</v>
      </c>
      <c r="H415" s="11">
        <v>1</v>
      </c>
      <c r="I415" s="11">
        <v>192.8869455938665</v>
      </c>
      <c r="J415" s="11">
        <v>4.1615621345233178</v>
      </c>
      <c r="K415" s="11">
        <v>207.34161285039696</v>
      </c>
      <c r="L415" s="11">
        <v>270.76516680952443</v>
      </c>
      <c r="M415" s="1">
        <v>37.1</v>
      </c>
      <c r="N415" s="8">
        <v>42</v>
      </c>
      <c r="O415" s="8" t="s">
        <v>597</v>
      </c>
      <c r="P415" s="12">
        <v>0.16111111111111112</v>
      </c>
      <c r="Q415" s="12">
        <f t="shared" si="225"/>
        <v>0.51518518518518519</v>
      </c>
      <c r="R415" s="8">
        <v>12244.5</v>
      </c>
      <c r="S415" s="8">
        <v>0</v>
      </c>
      <c r="T415" s="13" t="s">
        <v>745</v>
      </c>
      <c r="U415">
        <f t="shared" si="184"/>
        <v>27.222061476519293</v>
      </c>
      <c r="V415">
        <f t="shared" si="185"/>
        <v>0.25452997161161278</v>
      </c>
      <c r="W415">
        <f t="shared" si="186"/>
        <v>199.81360412893878</v>
      </c>
      <c r="X415">
        <v>25.89653205871582</v>
      </c>
      <c r="Y415" s="8">
        <v>6</v>
      </c>
      <c r="Z415" s="8">
        <v>6</v>
      </c>
      <c r="AA415" s="8">
        <v>0</v>
      </c>
      <c r="AB415" s="8">
        <v>0</v>
      </c>
      <c r="AC415" s="8">
        <v>282.18798828125</v>
      </c>
      <c r="AD415" s="8">
        <v>537.659423828125</v>
      </c>
      <c r="AE415" s="8">
        <v>370.9951171875</v>
      </c>
      <c r="AF415" t="e">
        <f t="shared" si="187"/>
        <v>#DIV/0!</v>
      </c>
      <c r="AG415">
        <f t="shared" si="188"/>
        <v>0.47515476196422479</v>
      </c>
      <c r="AH415">
        <f t="shared" si="189"/>
        <v>0.30998118744758207</v>
      </c>
      <c r="AI415" s="8">
        <v>-1</v>
      </c>
      <c r="AJ415" s="8">
        <v>0.85</v>
      </c>
      <c r="AK415" s="8">
        <v>0.85</v>
      </c>
      <c r="AL415" s="8">
        <v>10.018235206604004</v>
      </c>
      <c r="AM415">
        <f t="shared" si="190"/>
        <v>0.84999999999999987</v>
      </c>
      <c r="AN415">
        <f t="shared" si="191"/>
        <v>1.8457457905462778E-2</v>
      </c>
      <c r="AO415">
        <f t="shared" si="192"/>
        <v>0.65237941879433603</v>
      </c>
      <c r="AP415">
        <f t="shared" si="193"/>
        <v>1.9053235649855258</v>
      </c>
      <c r="AQ415">
        <f t="shared" si="194"/>
        <v>-1</v>
      </c>
      <c r="AR415" s="8">
        <v>1799.095703125</v>
      </c>
      <c r="AS415" s="8">
        <v>0.5</v>
      </c>
      <c r="AT415">
        <f t="shared" si="195"/>
        <v>237.01647451427527</v>
      </c>
      <c r="AU415">
        <f t="shared" si="196"/>
        <v>4.2062880998295871</v>
      </c>
      <c r="AV415">
        <f t="shared" si="197"/>
        <v>1.6735096507410037</v>
      </c>
      <c r="AW415">
        <f t="shared" si="198"/>
        <v>25.89653205871582</v>
      </c>
      <c r="AX415" s="8">
        <v>2</v>
      </c>
      <c r="AY415">
        <f t="shared" si="199"/>
        <v>4.644859790802002</v>
      </c>
      <c r="AZ415" s="8">
        <v>1</v>
      </c>
      <c r="BA415">
        <f t="shared" si="200"/>
        <v>9.2897195816040039</v>
      </c>
      <c r="BB415" s="8">
        <v>25.210256576538086</v>
      </c>
      <c r="BC415" s="8">
        <v>25.89653205871582</v>
      </c>
      <c r="BD415" s="8">
        <v>25.134998321533203</v>
      </c>
      <c r="BE415" s="8">
        <v>399.29318237304687</v>
      </c>
      <c r="BF415" s="8">
        <v>382.83230590820312</v>
      </c>
      <c r="BG415" s="8">
        <v>14.259862899780273</v>
      </c>
      <c r="BH415" s="8">
        <v>16.621387481689453</v>
      </c>
      <c r="BI415" s="8">
        <v>44.768451690673828</v>
      </c>
      <c r="BJ415" s="8">
        <v>52.182388305664063</v>
      </c>
      <c r="BK415" s="8">
        <v>350.3138427734375</v>
      </c>
      <c r="BL415" s="8">
        <v>1798.8623046875</v>
      </c>
      <c r="BM415" s="8">
        <v>1658.4229736328125</v>
      </c>
      <c r="BN415" s="8">
        <v>101.08331298828125</v>
      </c>
      <c r="BO415" s="8">
        <v>-6.4117584228515625</v>
      </c>
      <c r="BP415" s="8">
        <v>-0.92445731163024902</v>
      </c>
      <c r="BQ415" s="8">
        <v>0.25</v>
      </c>
      <c r="BR415" s="8">
        <v>-1.355140209197998</v>
      </c>
      <c r="BS415" s="8">
        <v>7.355140209197998</v>
      </c>
      <c r="BT415" s="8">
        <v>1</v>
      </c>
      <c r="BU415" s="8">
        <v>0</v>
      </c>
      <c r="BV415" s="8">
        <v>0.15999999642372131</v>
      </c>
      <c r="BW415" s="8">
        <v>111115</v>
      </c>
      <c r="BX415">
        <f t="shared" si="201"/>
        <v>1.7515692138671874</v>
      </c>
      <c r="BY415">
        <f t="shared" si="202"/>
        <v>4.2062880998295872E-3</v>
      </c>
      <c r="BZ415">
        <f t="shared" si="203"/>
        <v>299.0465320587158</v>
      </c>
      <c r="CA415">
        <f t="shared" si="204"/>
        <v>298.36025657653806</v>
      </c>
      <c r="CB415">
        <f t="shared" si="205"/>
        <v>287.81796231676708</v>
      </c>
      <c r="CC415">
        <f t="shared" si="183"/>
        <v>0.34766703770249552</v>
      </c>
      <c r="CD415">
        <f t="shared" si="206"/>
        <v>3.3536545638521185</v>
      </c>
      <c r="CE415">
        <f t="shared" si="207"/>
        <v>33.17713344279597</v>
      </c>
      <c r="CF415">
        <f t="shared" si="208"/>
        <v>16.555745961106517</v>
      </c>
      <c r="CG415">
        <f t="shared" si="209"/>
        <v>25.553394317626953</v>
      </c>
      <c r="CH415">
        <f t="shared" si="210"/>
        <v>3.2861089225327249</v>
      </c>
      <c r="CI415">
        <f t="shared" si="211"/>
        <v>0.24774206166778895</v>
      </c>
      <c r="CJ415">
        <f t="shared" si="212"/>
        <v>1.6801449131111148</v>
      </c>
      <c r="CK415">
        <f t="shared" si="213"/>
        <v>1.6059640094216101</v>
      </c>
      <c r="CL415">
        <f t="shared" si="214"/>
        <v>0.15543466038640724</v>
      </c>
      <c r="CM415">
        <f t="shared" si="215"/>
        <v>20.197821085482047</v>
      </c>
      <c r="CN415">
        <f t="shared" si="216"/>
        <v>0.52193506411355672</v>
      </c>
      <c r="CO415">
        <f t="shared" si="217"/>
        <v>50.189462668765771</v>
      </c>
      <c r="CP415">
        <f t="shared" si="218"/>
        <v>378.87634333360887</v>
      </c>
      <c r="CQ415">
        <f t="shared" si="219"/>
        <v>3.6060858965786355E-2</v>
      </c>
      <c r="CR415">
        <f t="shared" si="220"/>
        <v>0</v>
      </c>
      <c r="CS415">
        <f t="shared" si="221"/>
        <v>1529.0329589843748</v>
      </c>
      <c r="CT415">
        <f t="shared" si="222"/>
        <v>255.471435546875</v>
      </c>
      <c r="CU415">
        <f t="shared" si="223"/>
        <v>0.30998118744758207</v>
      </c>
      <c r="CV415" t="e">
        <f t="shared" si="224"/>
        <v>#DIV/0!</v>
      </c>
    </row>
    <row r="416" spans="1:100" x14ac:dyDescent="0.3">
      <c r="A416" s="4" t="str">
        <f>VLOOKUP(B416,ListCodeMtrx!A$1:B$91,2,TRUE)</f>
        <v>M65</v>
      </c>
      <c r="B416" s="5">
        <v>65</v>
      </c>
      <c r="C416" s="10">
        <v>27</v>
      </c>
      <c r="D416" s="10">
        <v>3</v>
      </c>
      <c r="E416" s="10">
        <v>1</v>
      </c>
      <c r="F416" s="1">
        <v>74</v>
      </c>
      <c r="G416" s="17">
        <v>41318</v>
      </c>
      <c r="H416" s="11">
        <v>1</v>
      </c>
      <c r="I416" s="11">
        <v>192.8869455938665</v>
      </c>
      <c r="J416" s="11">
        <v>4.1615621345233178</v>
      </c>
      <c r="K416" s="11">
        <v>207.34161285039696</v>
      </c>
      <c r="L416" s="11">
        <v>270.76516680952443</v>
      </c>
      <c r="M416" s="1">
        <v>37.1</v>
      </c>
      <c r="N416" s="19">
        <v>43</v>
      </c>
      <c r="O416" s="19" t="s">
        <v>598</v>
      </c>
      <c r="P416" s="12">
        <v>0.16111111111111112</v>
      </c>
      <c r="Q416" s="12">
        <f t="shared" si="225"/>
        <v>0.51533564814814814</v>
      </c>
      <c r="R416" s="19">
        <v>12248</v>
      </c>
      <c r="S416" s="19">
        <v>0</v>
      </c>
      <c r="T416" s="21">
        <v>400</v>
      </c>
      <c r="U416" s="5">
        <f t="shared" si="184"/>
        <v>28.794537400103525</v>
      </c>
      <c r="V416" s="5">
        <f t="shared" si="185"/>
        <v>0.25541586457196447</v>
      </c>
      <c r="W416" s="5">
        <f t="shared" si="186"/>
        <v>190.36673571958264</v>
      </c>
      <c r="X416" s="5">
        <v>25.878480911254883</v>
      </c>
      <c r="Y416" s="19">
        <v>7</v>
      </c>
      <c r="Z416" s="19">
        <v>7</v>
      </c>
      <c r="AA416" s="19">
        <v>0</v>
      </c>
      <c r="AB416" s="19">
        <v>0</v>
      </c>
      <c r="AC416" s="19">
        <v>262.170654296875</v>
      </c>
      <c r="AD416" s="19">
        <v>493.21737670898437</v>
      </c>
      <c r="AE416" s="19">
        <v>326.159423828125</v>
      </c>
      <c r="AF416" s="5" t="e">
        <f t="shared" si="187"/>
        <v>#DIV/0!</v>
      </c>
      <c r="AG416" s="5">
        <f t="shared" si="188"/>
        <v>0.46844805824518848</v>
      </c>
      <c r="AH416" s="5">
        <f t="shared" si="189"/>
        <v>0.3387105985510106</v>
      </c>
      <c r="AI416" s="19">
        <v>-1</v>
      </c>
      <c r="AJ416" s="19">
        <v>0.85</v>
      </c>
      <c r="AK416" s="19">
        <v>0.85</v>
      </c>
      <c r="AL416" s="19">
        <v>9.9528074264526367</v>
      </c>
      <c r="AM416" s="5">
        <f t="shared" si="190"/>
        <v>0.85</v>
      </c>
      <c r="AN416" s="5">
        <f t="shared" si="191"/>
        <v>1.9825226561076974E-2</v>
      </c>
      <c r="AO416" s="5">
        <f t="shared" si="192"/>
        <v>0.72304835635315512</v>
      </c>
      <c r="AP416" s="5">
        <f t="shared" si="193"/>
        <v>1.8812836929890646</v>
      </c>
      <c r="AQ416" s="5">
        <f t="shared" si="194"/>
        <v>-1</v>
      </c>
      <c r="AR416" s="19">
        <v>1768.0704345703125</v>
      </c>
      <c r="AS416" s="19">
        <v>0.5</v>
      </c>
      <c r="AT416" s="5">
        <f t="shared" si="195"/>
        <v>254.51728294880377</v>
      </c>
      <c r="AU416" s="5">
        <f t="shared" si="196"/>
        <v>4.2114162359858325</v>
      </c>
      <c r="AV416" s="5">
        <f t="shared" si="197"/>
        <v>1.6699372655026892</v>
      </c>
      <c r="AW416" s="5">
        <f t="shared" si="198"/>
        <v>25.878480911254883</v>
      </c>
      <c r="AX416" s="19">
        <v>2</v>
      </c>
      <c r="AY416" s="5">
        <f t="shared" si="199"/>
        <v>4.644859790802002</v>
      </c>
      <c r="AZ416" s="19">
        <v>1</v>
      </c>
      <c r="BA416" s="5">
        <f t="shared" si="200"/>
        <v>9.2897195816040039</v>
      </c>
      <c r="BB416" s="19">
        <v>25.209587097167969</v>
      </c>
      <c r="BC416" s="19">
        <v>25.878480911254883</v>
      </c>
      <c r="BD416" s="19">
        <v>25.132265090942383</v>
      </c>
      <c r="BE416" s="19">
        <v>400.08544921875</v>
      </c>
      <c r="BF416" s="19">
        <v>382.72817993164063</v>
      </c>
      <c r="BG416" s="19">
        <v>14.257048606872559</v>
      </c>
      <c r="BH416" s="19">
        <v>16.621149063110352</v>
      </c>
      <c r="BI416" s="19">
        <v>44.761745452880859</v>
      </c>
      <c r="BJ416" s="19">
        <v>52.184127807617187</v>
      </c>
      <c r="BK416" s="19">
        <v>350.35885620117187</v>
      </c>
      <c r="BL416" s="19">
        <v>1768.0704345703125</v>
      </c>
      <c r="BM416" s="19">
        <v>1659.7811279296875</v>
      </c>
      <c r="BN416" s="19">
        <v>101.0841064453125</v>
      </c>
      <c r="BO416" s="19">
        <v>-6.4117584228515625</v>
      </c>
      <c r="BP416" s="19">
        <v>-0.92445731163024902</v>
      </c>
      <c r="BQ416" s="19">
        <v>0.25</v>
      </c>
      <c r="BR416" s="19">
        <v>-1.355140209197998</v>
      </c>
      <c r="BS416" s="19">
        <v>7.355140209197998</v>
      </c>
      <c r="BT416" s="19">
        <v>1</v>
      </c>
      <c r="BU416" s="19">
        <v>0</v>
      </c>
      <c r="BV416" s="19">
        <v>0.15999999642372131</v>
      </c>
      <c r="BW416" s="19">
        <v>111115</v>
      </c>
      <c r="BX416" s="5">
        <f t="shared" si="201"/>
        <v>1.7517942810058593</v>
      </c>
      <c r="BY416" s="5">
        <f t="shared" si="202"/>
        <v>4.2114162359858324E-3</v>
      </c>
      <c r="BZ416" s="5">
        <f t="shared" si="203"/>
        <v>299.02848091125486</v>
      </c>
      <c r="CA416" s="5">
        <f t="shared" si="204"/>
        <v>298.35958709716795</v>
      </c>
      <c r="CB416" s="5">
        <f t="shared" si="205"/>
        <v>282.89126320813739</v>
      </c>
      <c r="CC416" s="5">
        <f t="shared" si="183"/>
        <v>0.32943745825307297</v>
      </c>
      <c r="CD416" s="5">
        <f t="shared" si="206"/>
        <v>3.350071266641542</v>
      </c>
      <c r="CE416" s="5">
        <f t="shared" si="207"/>
        <v>33.141424348979761</v>
      </c>
      <c r="CF416" s="5">
        <f t="shared" si="208"/>
        <v>16.52027528586941</v>
      </c>
      <c r="CG416" s="5">
        <f t="shared" si="209"/>
        <v>25.544034004211426</v>
      </c>
      <c r="CH416" s="5">
        <f t="shared" si="210"/>
        <v>3.2842831489950122</v>
      </c>
      <c r="CI416" s="5">
        <f t="shared" si="211"/>
        <v>0.24858125606976875</v>
      </c>
      <c r="CJ416" s="5">
        <f t="shared" si="212"/>
        <v>1.6801340011388528</v>
      </c>
      <c r="CK416" s="5">
        <f t="shared" si="213"/>
        <v>1.6041491478561594</v>
      </c>
      <c r="CL416" s="5">
        <f t="shared" si="214"/>
        <v>0.15596320842391639</v>
      </c>
      <c r="CM416" s="5">
        <f t="shared" si="215"/>
        <v>19.243051377124964</v>
      </c>
      <c r="CN416" s="5">
        <f t="shared" si="216"/>
        <v>0.49739409246944971</v>
      </c>
      <c r="CO416" s="5">
        <f t="shared" si="217"/>
        <v>50.248162125375529</v>
      </c>
      <c r="CP416" s="5">
        <f t="shared" si="218"/>
        <v>378.54370211735682</v>
      </c>
      <c r="CQ416" s="5">
        <f t="shared" si="219"/>
        <v>3.8222075166291607E-2</v>
      </c>
      <c r="CR416" s="5">
        <f t="shared" si="220"/>
        <v>0</v>
      </c>
      <c r="CS416" s="5">
        <f t="shared" si="221"/>
        <v>1502.8598693847655</v>
      </c>
      <c r="CT416" s="5">
        <f t="shared" si="222"/>
        <v>231.04672241210937</v>
      </c>
      <c r="CU416" s="5">
        <f t="shared" si="223"/>
        <v>0.3387105985510106</v>
      </c>
      <c r="CV416" s="5" t="e">
        <f t="shared" si="224"/>
        <v>#DIV/0!</v>
      </c>
    </row>
    <row r="417" spans="1:100" hidden="1" x14ac:dyDescent="0.3">
      <c r="A417" s="4" t="str">
        <f>VLOOKUP(B417,ListCodeMtrx!A$1:B$91,2,TRUE)</f>
        <v>M34</v>
      </c>
      <c r="B417">
        <v>34</v>
      </c>
      <c r="C417" s="10">
        <v>23</v>
      </c>
      <c r="D417" s="10">
        <v>2</v>
      </c>
      <c r="E417" s="10">
        <v>1</v>
      </c>
      <c r="F417" s="1">
        <v>74</v>
      </c>
      <c r="G417" s="3">
        <v>41318</v>
      </c>
      <c r="H417" s="11">
        <v>2</v>
      </c>
      <c r="I417" s="11">
        <v>196.56407040017766</v>
      </c>
      <c r="J417" s="11">
        <v>2.7902072781220557</v>
      </c>
      <c r="K417" s="11">
        <v>169.89566651098099</v>
      </c>
      <c r="L417" s="11">
        <v>266.35926485855708</v>
      </c>
      <c r="M417" s="1">
        <v>46.4</v>
      </c>
      <c r="N417" s="8">
        <v>1</v>
      </c>
      <c r="O417" s="8" t="s">
        <v>599</v>
      </c>
      <c r="P417" s="12">
        <v>0.15763888888888888</v>
      </c>
      <c r="Q417" s="12">
        <f t="shared" si="225"/>
        <v>0.39346064814814818</v>
      </c>
      <c r="R417" s="8">
        <v>1575</v>
      </c>
      <c r="S417" s="8">
        <v>0</v>
      </c>
      <c r="T417" s="13" t="s">
        <v>747</v>
      </c>
      <c r="U417">
        <f t="shared" si="184"/>
        <v>32.145606555538237</v>
      </c>
      <c r="V417">
        <f t="shared" si="185"/>
        <v>0.39779552288619269</v>
      </c>
      <c r="W417">
        <f t="shared" si="186"/>
        <v>241.64044178418703</v>
      </c>
      <c r="X417">
        <v>22.329862594604492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t="e">
        <f t="shared" si="187"/>
        <v>#DIV/0!</v>
      </c>
      <c r="AG417" t="e">
        <f t="shared" si="188"/>
        <v>#DIV/0!</v>
      </c>
      <c r="AH417" t="e">
        <f t="shared" si="189"/>
        <v>#DIV/0!</v>
      </c>
      <c r="AI417" s="8">
        <v>-1</v>
      </c>
      <c r="AJ417" s="8">
        <v>0.87</v>
      </c>
      <c r="AK417" s="8">
        <v>0.92</v>
      </c>
      <c r="AL417" s="8">
        <v>10.15683650970459</v>
      </c>
      <c r="AM417">
        <f t="shared" si="190"/>
        <v>0.87507841825485233</v>
      </c>
      <c r="AN417">
        <f t="shared" si="191"/>
        <v>2.1064530187311668E-2</v>
      </c>
      <c r="AO417" t="e">
        <f t="shared" si="192"/>
        <v>#DIV/0!</v>
      </c>
      <c r="AP417" t="e">
        <f t="shared" si="193"/>
        <v>#DIV/0!</v>
      </c>
      <c r="AQ417" t="e">
        <f t="shared" si="194"/>
        <v>#DIV/0!</v>
      </c>
      <c r="AR417" s="8">
        <v>0</v>
      </c>
      <c r="AS417" s="8">
        <v>0.5</v>
      </c>
      <c r="AT417" t="e">
        <f t="shared" si="195"/>
        <v>#DIV/0!</v>
      </c>
      <c r="AU417">
        <f t="shared" si="196"/>
        <v>4.0003461375950717</v>
      </c>
      <c r="AV417">
        <f t="shared" si="197"/>
        <v>1.0390403566335835</v>
      </c>
      <c r="AW417">
        <f t="shared" si="198"/>
        <v>22.329862594604492</v>
      </c>
      <c r="AX417" s="8">
        <v>2</v>
      </c>
      <c r="AY417">
        <f t="shared" si="199"/>
        <v>4.644859790802002</v>
      </c>
      <c r="AZ417" s="8">
        <v>1</v>
      </c>
      <c r="BA417">
        <f t="shared" si="200"/>
        <v>9.2897195816040039</v>
      </c>
      <c r="BB417" s="8">
        <v>23.707595825195313</v>
      </c>
      <c r="BC417" s="8">
        <v>22.329862594604492</v>
      </c>
      <c r="BD417" s="8">
        <v>25.022493362426758</v>
      </c>
      <c r="BE417" s="8">
        <v>400.06149291992187</v>
      </c>
      <c r="BF417" s="8">
        <v>380.86782836914062</v>
      </c>
      <c r="BG417" s="8">
        <v>14.231483459472656</v>
      </c>
      <c r="BH417" s="8">
        <v>16.474374771118164</v>
      </c>
      <c r="BI417" s="8">
        <v>48.973846435546875</v>
      </c>
      <c r="BJ417" s="8">
        <v>56.692161560058594</v>
      </c>
      <c r="BK417" s="8">
        <v>350.83670043945312</v>
      </c>
      <c r="BL417" s="8">
        <v>1798.1553955078125</v>
      </c>
      <c r="BM417" s="8">
        <v>1178.29931640625</v>
      </c>
      <c r="BN417" s="8">
        <v>101.26760101318359</v>
      </c>
      <c r="BO417" s="8">
        <v>-0.62548387050628662</v>
      </c>
      <c r="BP417" s="8">
        <v>0.11131373792886734</v>
      </c>
      <c r="BQ417" s="8">
        <v>0.25</v>
      </c>
      <c r="BR417" s="8">
        <v>-1.355140209197998</v>
      </c>
      <c r="BS417" s="8">
        <v>7.355140209197998</v>
      </c>
      <c r="BT417" s="8">
        <v>1</v>
      </c>
      <c r="BU417" s="8">
        <v>0</v>
      </c>
      <c r="BV417" s="8">
        <v>0.15999999642372131</v>
      </c>
      <c r="BW417" s="8">
        <v>111115</v>
      </c>
      <c r="BX417">
        <f t="shared" si="201"/>
        <v>1.7541835021972656</v>
      </c>
      <c r="BY417">
        <f t="shared" si="202"/>
        <v>4.0003461375950717E-3</v>
      </c>
      <c r="BZ417">
        <f t="shared" si="203"/>
        <v>295.47986259460447</v>
      </c>
      <c r="CA417">
        <f t="shared" si="204"/>
        <v>296.85759582519529</v>
      </c>
      <c r="CB417">
        <f t="shared" si="205"/>
        <v>287.70485685054518</v>
      </c>
      <c r="CC417">
        <f t="shared" ref="CC417:CC462" si="226">((CB417+0.00000010773*(CA417^4-BZ417^4))-BY417*44100)/(AY417*51.4+0.00000043092*BZ417^3)</f>
        <v>0.50713090421006435</v>
      </c>
      <c r="CD417">
        <f t="shared" si="206"/>
        <v>2.7073607678968354</v>
      </c>
      <c r="CE417">
        <f t="shared" si="207"/>
        <v>26.734718121192344</v>
      </c>
      <c r="CF417">
        <f t="shared" si="208"/>
        <v>10.26034335007418</v>
      </c>
      <c r="CG417">
        <f t="shared" si="209"/>
        <v>23.018729209899902</v>
      </c>
      <c r="CH417">
        <f t="shared" si="210"/>
        <v>2.8229197538857811</v>
      </c>
      <c r="CI417">
        <f t="shared" si="211"/>
        <v>0.38146096481619246</v>
      </c>
      <c r="CJ417">
        <f t="shared" si="212"/>
        <v>1.6683204112632519</v>
      </c>
      <c r="CK417">
        <f t="shared" si="213"/>
        <v>1.1545993426225292</v>
      </c>
      <c r="CL417">
        <f t="shared" si="214"/>
        <v>0.23982875533060694</v>
      </c>
      <c r="CM417">
        <f t="shared" si="215"/>
        <v>24.470347847250469</v>
      </c>
      <c r="CN417">
        <f t="shared" si="216"/>
        <v>0.63444697552660412</v>
      </c>
      <c r="CO417">
        <f t="shared" si="217"/>
        <v>62.384912990604789</v>
      </c>
      <c r="CP417">
        <f t="shared" si="218"/>
        <v>376.19636670996277</v>
      </c>
      <c r="CQ417">
        <f t="shared" si="219"/>
        <v>5.3307289635350939E-2</v>
      </c>
      <c r="CR417">
        <f t="shared" si="220"/>
        <v>0</v>
      </c>
      <c r="CS417">
        <f t="shared" si="221"/>
        <v>1573.526979277405</v>
      </c>
      <c r="CT417">
        <f t="shared" si="222"/>
        <v>0</v>
      </c>
      <c r="CU417" t="e">
        <f t="shared" si="223"/>
        <v>#DIV/0!</v>
      </c>
      <c r="CV417" t="e">
        <f t="shared" si="224"/>
        <v>#DIV/0!</v>
      </c>
    </row>
    <row r="418" spans="1:100" x14ac:dyDescent="0.3">
      <c r="A418" s="4" t="str">
        <f>VLOOKUP(B418,ListCodeMtrx!A$1:B$91,2,TRUE)</f>
        <v>M34</v>
      </c>
      <c r="B418">
        <v>34</v>
      </c>
      <c r="C418" s="10">
        <v>23</v>
      </c>
      <c r="D418" s="10">
        <v>2</v>
      </c>
      <c r="E418" s="10">
        <v>1</v>
      </c>
      <c r="F418" s="1">
        <v>74</v>
      </c>
      <c r="G418" s="3">
        <v>41318</v>
      </c>
      <c r="H418" s="11">
        <v>2</v>
      </c>
      <c r="I418" s="11">
        <v>196.56407040017766</v>
      </c>
      <c r="J418" s="11">
        <v>2.7902072781220557</v>
      </c>
      <c r="K418" s="11">
        <v>169.89566651098099</v>
      </c>
      <c r="L418" s="11">
        <v>266.35926485855708</v>
      </c>
      <c r="M418" s="1">
        <v>46.4</v>
      </c>
      <c r="N418" s="8">
        <v>2</v>
      </c>
      <c r="O418" s="8" t="s">
        <v>600</v>
      </c>
      <c r="P418" s="12">
        <v>0.15763888888888888</v>
      </c>
      <c r="Q418" s="12">
        <f t="shared" si="225"/>
        <v>0.39578703703703699</v>
      </c>
      <c r="R418" s="8">
        <v>1776</v>
      </c>
      <c r="S418" s="8">
        <v>0</v>
      </c>
      <c r="T418" s="13">
        <v>50</v>
      </c>
      <c r="U418" s="14">
        <f t="shared" si="184"/>
        <v>-5.9559271108619416E-2</v>
      </c>
      <c r="V418" s="14">
        <f t="shared" si="185"/>
        <v>0.33205310342598698</v>
      </c>
      <c r="W418" s="14">
        <f t="shared" si="186"/>
        <v>48.544733021531101</v>
      </c>
      <c r="X418" s="15">
        <v>23.213899612426758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t="e">
        <f t="shared" si="187"/>
        <v>#DIV/0!</v>
      </c>
      <c r="AG418" t="e">
        <f t="shared" si="188"/>
        <v>#DIV/0!</v>
      </c>
      <c r="AH418" t="e">
        <f t="shared" si="189"/>
        <v>#DIV/0!</v>
      </c>
      <c r="AI418" s="8">
        <v>-1</v>
      </c>
      <c r="AJ418" s="8">
        <v>0.87</v>
      </c>
      <c r="AK418" s="8">
        <v>0.92</v>
      </c>
      <c r="AL418" s="8">
        <v>10.127613067626953</v>
      </c>
      <c r="AM418">
        <f t="shared" si="190"/>
        <v>0.87506380653381344</v>
      </c>
      <c r="AN418">
        <f t="shared" si="191"/>
        <v>5.9675108040268361E-4</v>
      </c>
      <c r="AO418" t="e">
        <f t="shared" si="192"/>
        <v>#DIV/0!</v>
      </c>
      <c r="AP418" t="e">
        <f t="shared" si="193"/>
        <v>#DIV/0!</v>
      </c>
      <c r="AQ418" t="e">
        <f t="shared" si="194"/>
        <v>#DIV/0!</v>
      </c>
      <c r="AR418" s="8">
        <v>0</v>
      </c>
      <c r="AS418" s="8">
        <v>0.5</v>
      </c>
      <c r="AT418" t="e">
        <f t="shared" si="195"/>
        <v>#DIV/0!</v>
      </c>
      <c r="AU418">
        <f t="shared" si="196"/>
        <v>3.6899162833241799</v>
      </c>
      <c r="AV418">
        <f t="shared" si="197"/>
        <v>1.1392957591617143</v>
      </c>
      <c r="AW418">
        <f t="shared" si="198"/>
        <v>23.213899612426758</v>
      </c>
      <c r="AX418" s="8">
        <v>2</v>
      </c>
      <c r="AY418">
        <f t="shared" si="199"/>
        <v>4.644859790802002</v>
      </c>
      <c r="AZ418" s="8">
        <v>1</v>
      </c>
      <c r="BA418">
        <f t="shared" si="200"/>
        <v>9.2897195816040039</v>
      </c>
      <c r="BB418" s="8">
        <v>23.888681411743164</v>
      </c>
      <c r="BC418" s="8">
        <v>23.213899612426758</v>
      </c>
      <c r="BD418" s="8">
        <v>25.020025253295898</v>
      </c>
      <c r="BE418" s="8">
        <v>49.213413238525391</v>
      </c>
      <c r="BF418" s="8">
        <v>49.143989562988281</v>
      </c>
      <c r="BG418" s="8">
        <v>14.887636184692383</v>
      </c>
      <c r="BH418" s="8">
        <v>16.955532073974609</v>
      </c>
      <c r="BI418" s="8">
        <v>50.679450988769531</v>
      </c>
      <c r="BJ418" s="8">
        <v>57.718841552734375</v>
      </c>
      <c r="BK418" s="8">
        <v>350.82537841796875</v>
      </c>
      <c r="BL418" s="8">
        <v>1800.9368896484375</v>
      </c>
      <c r="BM418" s="8">
        <v>1207.7108154296875</v>
      </c>
      <c r="BN418" s="8">
        <v>101.2730712890625</v>
      </c>
      <c r="BO418" s="8">
        <v>-0.51963746547698975</v>
      </c>
      <c r="BP418" s="8">
        <v>0.13810244202613831</v>
      </c>
      <c r="BQ418" s="8">
        <v>0.25</v>
      </c>
      <c r="BR418" s="8">
        <v>-1.355140209197998</v>
      </c>
      <c r="BS418" s="8">
        <v>7.355140209197998</v>
      </c>
      <c r="BT418" s="8">
        <v>1</v>
      </c>
      <c r="BU418" s="8">
        <v>0</v>
      </c>
      <c r="BV418" s="8">
        <v>0.15999999642372131</v>
      </c>
      <c r="BW418" s="8">
        <v>111115</v>
      </c>
      <c r="BX418">
        <f t="shared" si="201"/>
        <v>1.7541268920898436</v>
      </c>
      <c r="BY418">
        <f t="shared" si="202"/>
        <v>3.6899162833241798E-3</v>
      </c>
      <c r="BZ418">
        <f t="shared" si="203"/>
        <v>296.36389961242674</v>
      </c>
      <c r="CA418">
        <f t="shared" si="204"/>
        <v>297.03868141174314</v>
      </c>
      <c r="CB418">
        <f t="shared" si="205"/>
        <v>288.14989590309779</v>
      </c>
      <c r="CC418">
        <f t="shared" si="226"/>
        <v>0.53215715712819422</v>
      </c>
      <c r="CD418">
        <f t="shared" si="206"/>
        <v>2.8564345676333307</v>
      </c>
      <c r="CE418">
        <f t="shared" si="207"/>
        <v>28.205272450760813</v>
      </c>
      <c r="CF418">
        <f t="shared" si="208"/>
        <v>11.249740376786203</v>
      </c>
      <c r="CG418">
        <f t="shared" si="209"/>
        <v>23.551290512084961</v>
      </c>
      <c r="CH418">
        <f t="shared" si="210"/>
        <v>2.9151930191813791</v>
      </c>
      <c r="CI418">
        <f t="shared" si="211"/>
        <v>0.3205937531478022</v>
      </c>
      <c r="CJ418">
        <f t="shared" si="212"/>
        <v>1.7171388084716164</v>
      </c>
      <c r="CK418">
        <f t="shared" si="213"/>
        <v>1.1980542107097627</v>
      </c>
      <c r="CL418">
        <f t="shared" si="214"/>
        <v>0.20137007212107341</v>
      </c>
      <c r="CM418">
        <f t="shared" si="215"/>
        <v>4.9162742079980255</v>
      </c>
      <c r="CN418">
        <f t="shared" si="216"/>
        <v>0.98780610718042927</v>
      </c>
      <c r="CO418">
        <f t="shared" si="217"/>
        <v>60.601592279259066</v>
      </c>
      <c r="CP418">
        <f t="shared" si="218"/>
        <v>49.152644831351374</v>
      </c>
      <c r="CQ418">
        <f t="shared" si="219"/>
        <v>-7.3432196305176401E-4</v>
      </c>
      <c r="CR418">
        <f t="shared" si="220"/>
        <v>0</v>
      </c>
      <c r="CS418">
        <f t="shared" si="221"/>
        <v>1575.9346899829279</v>
      </c>
      <c r="CT418">
        <f t="shared" si="222"/>
        <v>0</v>
      </c>
      <c r="CU418" t="e">
        <f t="shared" si="223"/>
        <v>#DIV/0!</v>
      </c>
      <c r="CV418" t="e">
        <f t="shared" si="224"/>
        <v>#DIV/0!</v>
      </c>
    </row>
    <row r="419" spans="1:100" s="5" customFormat="1" x14ac:dyDescent="0.3">
      <c r="A419" s="4" t="str">
        <f>VLOOKUP(B419,ListCodeMtrx!A$1:B$91,2,TRUE)</f>
        <v>M34</v>
      </c>
      <c r="B419">
        <v>34</v>
      </c>
      <c r="C419" s="10">
        <v>23</v>
      </c>
      <c r="D419" s="10">
        <v>2</v>
      </c>
      <c r="E419" s="10">
        <v>1</v>
      </c>
      <c r="F419" s="1">
        <v>74</v>
      </c>
      <c r="G419" s="3">
        <v>41318</v>
      </c>
      <c r="H419" s="11">
        <v>2</v>
      </c>
      <c r="I419" s="11">
        <v>196.56407040017766</v>
      </c>
      <c r="J419" s="11">
        <v>2.7902072781220557</v>
      </c>
      <c r="K419" s="11">
        <v>169.89566651098099</v>
      </c>
      <c r="L419" s="11">
        <v>266.35926485855708</v>
      </c>
      <c r="M419" s="1">
        <v>46.4</v>
      </c>
      <c r="N419" s="8">
        <v>3</v>
      </c>
      <c r="O419" s="8" t="s">
        <v>601</v>
      </c>
      <c r="P419" s="12">
        <v>0.15763888888888888</v>
      </c>
      <c r="Q419" s="12">
        <f t="shared" si="225"/>
        <v>0.39758101851851857</v>
      </c>
      <c r="R419" s="8">
        <v>1931</v>
      </c>
      <c r="S419" s="8">
        <v>0</v>
      </c>
      <c r="T419" s="13">
        <v>150</v>
      </c>
      <c r="U419" s="14">
        <f t="shared" si="184"/>
        <v>10.326344798089909</v>
      </c>
      <c r="V419" s="14">
        <f t="shared" si="185"/>
        <v>0.33581069776369371</v>
      </c>
      <c r="W419" s="14">
        <f t="shared" si="186"/>
        <v>91.738485275733453</v>
      </c>
      <c r="X419" s="15">
        <v>23.441558837890625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t="e">
        <f t="shared" si="187"/>
        <v>#DIV/0!</v>
      </c>
      <c r="AG419" t="e">
        <f t="shared" si="188"/>
        <v>#DIV/0!</v>
      </c>
      <c r="AH419" t="e">
        <f t="shared" si="189"/>
        <v>#DIV/0!</v>
      </c>
      <c r="AI419" s="8">
        <v>-1</v>
      </c>
      <c r="AJ419" s="8">
        <v>0.87</v>
      </c>
      <c r="AK419" s="8">
        <v>0.92</v>
      </c>
      <c r="AL419" s="8">
        <v>10.127613067626953</v>
      </c>
      <c r="AM419">
        <f t="shared" si="190"/>
        <v>0.87506380653381344</v>
      </c>
      <c r="AN419">
        <f t="shared" si="191"/>
        <v>7.1913811465402306E-3</v>
      </c>
      <c r="AO419" t="e">
        <f t="shared" si="192"/>
        <v>#DIV/0!</v>
      </c>
      <c r="AP419" t="e">
        <f t="shared" si="193"/>
        <v>#DIV/0!</v>
      </c>
      <c r="AQ419" t="e">
        <f t="shared" si="194"/>
        <v>#DIV/0!</v>
      </c>
      <c r="AR419" s="8">
        <v>0</v>
      </c>
      <c r="AS419" s="8">
        <v>0.5</v>
      </c>
      <c r="AT419" t="e">
        <f t="shared" si="195"/>
        <v>#DIV/0!</v>
      </c>
      <c r="AU419">
        <f t="shared" si="196"/>
        <v>3.7182056023247809</v>
      </c>
      <c r="AV419">
        <f t="shared" si="197"/>
        <v>1.1351274322725189</v>
      </c>
      <c r="AW419">
        <f t="shared" si="198"/>
        <v>23.441558837890625</v>
      </c>
      <c r="AX419" s="8">
        <v>2</v>
      </c>
      <c r="AY419">
        <f t="shared" si="199"/>
        <v>4.644859790802002</v>
      </c>
      <c r="AZ419" s="8">
        <v>1</v>
      </c>
      <c r="BA419">
        <f t="shared" si="200"/>
        <v>9.2897195816040039</v>
      </c>
      <c r="BB419" s="8">
        <v>23.972070693969727</v>
      </c>
      <c r="BC419" s="8">
        <v>23.441558837890625</v>
      </c>
      <c r="BD419" s="8">
        <v>25.019842147827148</v>
      </c>
      <c r="BE419" s="8">
        <v>150.81411743164062</v>
      </c>
      <c r="BF419" s="8">
        <v>144.62059020996094</v>
      </c>
      <c r="BG419" s="8">
        <v>15.304529190063477</v>
      </c>
      <c r="BH419" s="8">
        <v>17.387393951416016</v>
      </c>
      <c r="BI419" s="8">
        <v>51.837135314941406</v>
      </c>
      <c r="BJ419" s="8">
        <v>58.891895294189453</v>
      </c>
      <c r="BK419" s="8">
        <v>350.82025146484375</v>
      </c>
      <c r="BL419" s="8">
        <v>1799.85595703125</v>
      </c>
      <c r="BM419" s="8">
        <v>1210.0816650390625</v>
      </c>
      <c r="BN419" s="8">
        <v>101.27108764648437</v>
      </c>
      <c r="BO419" s="8">
        <v>-0.32142579555511475</v>
      </c>
      <c r="BP419" s="8">
        <v>0.13405695557594299</v>
      </c>
      <c r="BQ419" s="8">
        <v>0.5</v>
      </c>
      <c r="BR419" s="8">
        <v>-1.355140209197998</v>
      </c>
      <c r="BS419" s="8">
        <v>7.355140209197998</v>
      </c>
      <c r="BT419" s="8">
        <v>1</v>
      </c>
      <c r="BU419" s="8">
        <v>0</v>
      </c>
      <c r="BV419" s="8">
        <v>0.15999999642372131</v>
      </c>
      <c r="BW419" s="8">
        <v>111115</v>
      </c>
      <c r="BX419">
        <f t="shared" si="201"/>
        <v>1.7541012573242187</v>
      </c>
      <c r="BY419">
        <f t="shared" si="202"/>
        <v>3.7182056023247808E-3</v>
      </c>
      <c r="BZ419">
        <f t="shared" si="203"/>
        <v>296.5915588378906</v>
      </c>
      <c r="CA419">
        <f t="shared" si="204"/>
        <v>297.1220706939697</v>
      </c>
      <c r="CB419">
        <f t="shared" si="205"/>
        <v>287.9769466882135</v>
      </c>
      <c r="CC419">
        <f t="shared" si="226"/>
        <v>0.51996188350122963</v>
      </c>
      <c r="CD419">
        <f t="shared" si="206"/>
        <v>2.8959677290703225</v>
      </c>
      <c r="CE419">
        <f t="shared" si="207"/>
        <v>28.596194593856087</v>
      </c>
      <c r="CF419">
        <f t="shared" si="208"/>
        <v>11.208800642440071</v>
      </c>
      <c r="CG419">
        <f t="shared" si="209"/>
        <v>23.706814765930176</v>
      </c>
      <c r="CH419">
        <f t="shared" si="210"/>
        <v>2.9426324759371596</v>
      </c>
      <c r="CI419">
        <f t="shared" si="211"/>
        <v>0.32409510169162498</v>
      </c>
      <c r="CJ419">
        <f t="shared" si="212"/>
        <v>1.7608402967978036</v>
      </c>
      <c r="CK419">
        <f t="shared" si="213"/>
        <v>1.181792179139356</v>
      </c>
      <c r="CL419">
        <f t="shared" si="214"/>
        <v>0.20358041025022572</v>
      </c>
      <c r="CM419">
        <f t="shared" si="215"/>
        <v>9.290456182914518</v>
      </c>
      <c r="CN419">
        <f t="shared" si="216"/>
        <v>0.63433903251637291</v>
      </c>
      <c r="CO419">
        <f t="shared" si="217"/>
        <v>61.280420690141881</v>
      </c>
      <c r="CP419">
        <f t="shared" si="218"/>
        <v>143.11994583044412</v>
      </c>
      <c r="CQ419">
        <f t="shared" si="219"/>
        <v>4.4214854173302773E-2</v>
      </c>
      <c r="CR419">
        <f t="shared" si="220"/>
        <v>0</v>
      </c>
      <c r="CS419">
        <f t="shared" si="221"/>
        <v>1574.9888049723254</v>
      </c>
      <c r="CT419">
        <f t="shared" si="222"/>
        <v>0</v>
      </c>
      <c r="CU419" t="e">
        <f t="shared" si="223"/>
        <v>#DIV/0!</v>
      </c>
      <c r="CV419" t="e">
        <f t="shared" si="224"/>
        <v>#DIV/0!</v>
      </c>
    </row>
    <row r="420" spans="1:100" hidden="1" x14ac:dyDescent="0.3">
      <c r="A420" s="4" t="str">
        <f>VLOOKUP(B420,ListCodeMtrx!A$1:B$91,2,TRUE)</f>
        <v>M34</v>
      </c>
      <c r="B420">
        <v>34</v>
      </c>
      <c r="C420" s="10">
        <v>23</v>
      </c>
      <c r="D420" s="10">
        <v>2</v>
      </c>
      <c r="E420" s="10">
        <v>1</v>
      </c>
      <c r="F420" s="1">
        <v>74</v>
      </c>
      <c r="G420" s="3">
        <v>41318</v>
      </c>
      <c r="H420" s="11">
        <v>2</v>
      </c>
      <c r="I420" s="11">
        <v>196.56407040017766</v>
      </c>
      <c r="J420" s="11">
        <v>2.7902072781220557</v>
      </c>
      <c r="K420" s="11">
        <v>169.89566651098099</v>
      </c>
      <c r="L420" s="11">
        <v>266.35926485855708</v>
      </c>
      <c r="M420" s="1">
        <v>46.4</v>
      </c>
      <c r="N420" s="8">
        <v>4</v>
      </c>
      <c r="O420" s="8" t="s">
        <v>602</v>
      </c>
      <c r="P420" s="12">
        <v>0.15763888888888888</v>
      </c>
      <c r="Q420" s="12">
        <f t="shared" si="225"/>
        <v>0.39983796296296303</v>
      </c>
      <c r="R420" s="8">
        <v>2126</v>
      </c>
      <c r="S420" s="8">
        <v>0</v>
      </c>
      <c r="T420" s="13" t="s">
        <v>192</v>
      </c>
      <c r="U420" s="14">
        <f t="shared" si="184"/>
        <v>32.034919252343549</v>
      </c>
      <c r="V420" s="14">
        <f t="shared" si="185"/>
        <v>0.3348202944628737</v>
      </c>
      <c r="W420" s="14">
        <f t="shared" si="186"/>
        <v>218.99398413585314</v>
      </c>
      <c r="X420" s="15">
        <v>23.525751113891602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t="e">
        <f t="shared" si="187"/>
        <v>#DIV/0!</v>
      </c>
      <c r="AG420" t="e">
        <f t="shared" si="188"/>
        <v>#DIV/0!</v>
      </c>
      <c r="AH420" t="e">
        <f t="shared" si="189"/>
        <v>#DIV/0!</v>
      </c>
      <c r="AI420" s="8">
        <v>-1</v>
      </c>
      <c r="AJ420" s="8">
        <v>0.87</v>
      </c>
      <c r="AK420" s="8">
        <v>0.92</v>
      </c>
      <c r="AL420" s="8">
        <v>10.127613067626953</v>
      </c>
      <c r="AM420">
        <f t="shared" si="190"/>
        <v>0.87506380653381344</v>
      </c>
      <c r="AN420">
        <f t="shared" si="191"/>
        <v>2.097892824660666E-2</v>
      </c>
      <c r="AO420" t="e">
        <f t="shared" si="192"/>
        <v>#DIV/0!</v>
      </c>
      <c r="AP420" t="e">
        <f t="shared" si="193"/>
        <v>#DIV/0!</v>
      </c>
      <c r="AQ420" t="e">
        <f t="shared" si="194"/>
        <v>#DIV/0!</v>
      </c>
      <c r="AR420" s="8">
        <v>0</v>
      </c>
      <c r="AS420" s="8">
        <v>0.5</v>
      </c>
      <c r="AT420" t="e">
        <f t="shared" si="195"/>
        <v>#DIV/0!</v>
      </c>
      <c r="AU420">
        <f t="shared" si="196"/>
        <v>3.6277851848019318</v>
      </c>
      <c r="AV420">
        <f t="shared" si="197"/>
        <v>1.1103589409454511</v>
      </c>
      <c r="AW420">
        <f t="shared" si="198"/>
        <v>23.525751113891602</v>
      </c>
      <c r="AX420" s="8">
        <v>2</v>
      </c>
      <c r="AY420">
        <f t="shared" si="199"/>
        <v>4.644859790802002</v>
      </c>
      <c r="AZ420" s="8">
        <v>1</v>
      </c>
      <c r="BA420">
        <f t="shared" si="200"/>
        <v>9.2897195816040039</v>
      </c>
      <c r="BB420" s="8">
        <v>24.006454467773438</v>
      </c>
      <c r="BC420" s="8">
        <v>23.525751113891602</v>
      </c>
      <c r="BD420" s="8">
        <v>25.015041351318359</v>
      </c>
      <c r="BE420" s="8">
        <v>401.22857666015625</v>
      </c>
      <c r="BF420" s="8">
        <v>382.1748046875</v>
      </c>
      <c r="BG420" s="8">
        <v>15.746403694152832</v>
      </c>
      <c r="BH420" s="8">
        <v>17.777862548828125</v>
      </c>
      <c r="BI420" s="8">
        <v>53.222728729248047</v>
      </c>
      <c r="BJ420" s="8">
        <v>60.089046478271484</v>
      </c>
      <c r="BK420" s="8">
        <v>350.81103515625</v>
      </c>
      <c r="BL420" s="8">
        <v>1799.4932861328125</v>
      </c>
      <c r="BM420" s="8">
        <v>1225.0877685546875</v>
      </c>
      <c r="BN420" s="8">
        <v>101.26918029785156</v>
      </c>
      <c r="BO420" s="8">
        <v>-0.25733888149261475</v>
      </c>
      <c r="BP420" s="8">
        <v>0.13036623597145081</v>
      </c>
      <c r="BQ420" s="8">
        <v>0.75</v>
      </c>
      <c r="BR420" s="8">
        <v>-1.355140209197998</v>
      </c>
      <c r="BS420" s="8">
        <v>7.355140209197998</v>
      </c>
      <c r="BT420" s="8">
        <v>1</v>
      </c>
      <c r="BU420" s="8">
        <v>0</v>
      </c>
      <c r="BV420" s="8">
        <v>0.15999999642372131</v>
      </c>
      <c r="BW420" s="8">
        <v>111115</v>
      </c>
      <c r="BX420">
        <f t="shared" si="201"/>
        <v>1.7540551757812499</v>
      </c>
      <c r="BY420">
        <f t="shared" si="202"/>
        <v>3.6277851848019317E-3</v>
      </c>
      <c r="BZ420">
        <f t="shared" si="203"/>
        <v>296.67575111389158</v>
      </c>
      <c r="CA420">
        <f t="shared" si="204"/>
        <v>297.15645446777341</v>
      </c>
      <c r="CB420">
        <f t="shared" si="205"/>
        <v>287.91891934576051</v>
      </c>
      <c r="CC420">
        <f t="shared" si="226"/>
        <v>0.53342714679786185</v>
      </c>
      <c r="CD420">
        <f t="shared" si="206"/>
        <v>2.9107085087131495</v>
      </c>
      <c r="CE420">
        <f t="shared" si="207"/>
        <v>28.742293560115847</v>
      </c>
      <c r="CF420">
        <f t="shared" si="208"/>
        <v>10.964431011287722</v>
      </c>
      <c r="CG420">
        <f t="shared" si="209"/>
        <v>23.76610279083252</v>
      </c>
      <c r="CH420">
        <f t="shared" si="210"/>
        <v>2.9531520878499133</v>
      </c>
      <c r="CI420">
        <f t="shared" si="211"/>
        <v>0.32317250339672898</v>
      </c>
      <c r="CJ420">
        <f t="shared" si="212"/>
        <v>1.8003495677676984</v>
      </c>
      <c r="CK420">
        <f t="shared" si="213"/>
        <v>1.152802520082215</v>
      </c>
      <c r="CL420">
        <f t="shared" si="214"/>
        <v>0.20299796724388142</v>
      </c>
      <c r="CM420">
        <f t="shared" si="215"/>
        <v>22.177341263598557</v>
      </c>
      <c r="CN420">
        <f t="shared" si="216"/>
        <v>0.57302046458798361</v>
      </c>
      <c r="CO420">
        <f t="shared" si="217"/>
        <v>62.302862981186124</v>
      </c>
      <c r="CP420">
        <f t="shared" si="218"/>
        <v>377.519428321102</v>
      </c>
      <c r="CQ420">
        <f t="shared" si="219"/>
        <v>5.2867933013887744E-2</v>
      </c>
      <c r="CR420">
        <f t="shared" si="220"/>
        <v>0</v>
      </c>
      <c r="CS420">
        <f t="shared" si="221"/>
        <v>1574.6714447954196</v>
      </c>
      <c r="CT420">
        <f t="shared" si="222"/>
        <v>0</v>
      </c>
      <c r="CU420" t="e">
        <f t="shared" si="223"/>
        <v>#DIV/0!</v>
      </c>
      <c r="CV420" t="e">
        <f t="shared" si="224"/>
        <v>#DIV/0!</v>
      </c>
    </row>
    <row r="421" spans="1:100" x14ac:dyDescent="0.3">
      <c r="A421" s="4" t="str">
        <f>VLOOKUP(B421,ListCodeMtrx!A$1:B$91,2,TRUE)</f>
        <v>M34</v>
      </c>
      <c r="B421">
        <v>34</v>
      </c>
      <c r="C421" s="10">
        <v>23</v>
      </c>
      <c r="D421" s="10">
        <v>2</v>
      </c>
      <c r="E421" s="10">
        <v>1</v>
      </c>
      <c r="F421" s="1">
        <v>74</v>
      </c>
      <c r="G421" s="3">
        <v>41318</v>
      </c>
      <c r="H421" s="11">
        <v>2</v>
      </c>
      <c r="I421" s="11">
        <v>196.56407040017766</v>
      </c>
      <c r="J421" s="11">
        <v>2.7902072781220557</v>
      </c>
      <c r="K421" s="11">
        <v>169.89566651098099</v>
      </c>
      <c r="L421" s="11">
        <v>266.35926485855708</v>
      </c>
      <c r="M421" s="1">
        <v>46.4</v>
      </c>
      <c r="N421" s="8">
        <v>5</v>
      </c>
      <c r="O421" s="8" t="s">
        <v>603</v>
      </c>
      <c r="P421" s="12">
        <v>0.15763888888888888</v>
      </c>
      <c r="Q421" s="12">
        <f t="shared" si="225"/>
        <v>0.40225694444444449</v>
      </c>
      <c r="R421" s="8">
        <v>2335</v>
      </c>
      <c r="S421" s="8">
        <v>0</v>
      </c>
      <c r="T421" s="13">
        <v>800</v>
      </c>
      <c r="U421" s="14">
        <f t="shared" si="184"/>
        <v>51.376494083758701</v>
      </c>
      <c r="V421" s="14">
        <f t="shared" si="185"/>
        <v>0.32388366725930134</v>
      </c>
      <c r="W421" s="14">
        <f t="shared" si="186"/>
        <v>496.27285222174856</v>
      </c>
      <c r="X421" s="15">
        <v>23.643486022949219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t="e">
        <f t="shared" si="187"/>
        <v>#DIV/0!</v>
      </c>
      <c r="AG421" t="e">
        <f t="shared" si="188"/>
        <v>#DIV/0!</v>
      </c>
      <c r="AH421" t="e">
        <f t="shared" si="189"/>
        <v>#DIV/0!</v>
      </c>
      <c r="AI421" s="8">
        <v>-1</v>
      </c>
      <c r="AJ421" s="8">
        <v>0.87</v>
      </c>
      <c r="AK421" s="8">
        <v>0.92</v>
      </c>
      <c r="AL421" s="8">
        <v>10.127613067626953</v>
      </c>
      <c r="AM421">
        <f t="shared" si="190"/>
        <v>0.87506380653381344</v>
      </c>
      <c r="AN421">
        <f t="shared" si="191"/>
        <v>3.327283402167848E-2</v>
      </c>
      <c r="AO421" t="e">
        <f t="shared" si="192"/>
        <v>#DIV/0!</v>
      </c>
      <c r="AP421" t="e">
        <f t="shared" si="193"/>
        <v>#DIV/0!</v>
      </c>
      <c r="AQ421" t="e">
        <f t="shared" si="194"/>
        <v>#DIV/0!</v>
      </c>
      <c r="AR421" s="8">
        <v>0</v>
      </c>
      <c r="AS421" s="8">
        <v>0.5</v>
      </c>
      <c r="AT421" t="e">
        <f t="shared" si="195"/>
        <v>#DIV/0!</v>
      </c>
      <c r="AU421">
        <f t="shared" si="196"/>
        <v>3.5002359045234672</v>
      </c>
      <c r="AV421">
        <f t="shared" si="197"/>
        <v>1.105929207642816</v>
      </c>
      <c r="AW421">
        <f t="shared" si="198"/>
        <v>23.643486022949219</v>
      </c>
      <c r="AX421" s="8">
        <v>2</v>
      </c>
      <c r="AY421">
        <f t="shared" si="199"/>
        <v>4.644859790802002</v>
      </c>
      <c r="AZ421" s="8">
        <v>1</v>
      </c>
      <c r="BA421">
        <f t="shared" si="200"/>
        <v>9.2897195816040039</v>
      </c>
      <c r="BB421" s="8">
        <v>24.048227310180664</v>
      </c>
      <c r="BC421" s="8">
        <v>23.643486022949219</v>
      </c>
      <c r="BD421" s="8">
        <v>25.014472961425781</v>
      </c>
      <c r="BE421" s="8">
        <v>799.74017333984375</v>
      </c>
      <c r="BF421" s="8">
        <v>768.916748046875</v>
      </c>
      <c r="BG421" s="8">
        <v>16.067586898803711</v>
      </c>
      <c r="BH421" s="8">
        <v>18.027055740356445</v>
      </c>
      <c r="BI421" s="8">
        <v>54.169815063476563</v>
      </c>
      <c r="BJ421" s="8">
        <v>60.775909423828125</v>
      </c>
      <c r="BK421" s="8">
        <v>350.82333374023437</v>
      </c>
      <c r="BL421" s="8">
        <v>1798.8995361328125</v>
      </c>
      <c r="BM421" s="8">
        <v>1236.1649169921875</v>
      </c>
      <c r="BN421" s="8">
        <v>101.26461791992187</v>
      </c>
      <c r="BO421" s="8">
        <v>-0.32356202602386475</v>
      </c>
      <c r="BP421" s="8">
        <v>0.12530604004859924</v>
      </c>
      <c r="BQ421" s="8">
        <v>0.25</v>
      </c>
      <c r="BR421" s="8">
        <v>-1.355140209197998</v>
      </c>
      <c r="BS421" s="8">
        <v>7.355140209197998</v>
      </c>
      <c r="BT421" s="8">
        <v>1</v>
      </c>
      <c r="BU421" s="8">
        <v>0</v>
      </c>
      <c r="BV421" s="8">
        <v>0.15999999642372131</v>
      </c>
      <c r="BW421" s="8">
        <v>111115</v>
      </c>
      <c r="BX421">
        <f t="shared" si="201"/>
        <v>1.7541166687011716</v>
      </c>
      <c r="BY421">
        <f t="shared" si="202"/>
        <v>3.5002359045234674E-3</v>
      </c>
      <c r="BZ421">
        <f t="shared" si="203"/>
        <v>296.7934860229492</v>
      </c>
      <c r="CA421">
        <f t="shared" si="204"/>
        <v>297.19822731018064</v>
      </c>
      <c r="CB421">
        <f t="shared" si="205"/>
        <v>287.82391934788393</v>
      </c>
      <c r="CC421">
        <f t="shared" si="226"/>
        <v>0.552104776455559</v>
      </c>
      <c r="CD421">
        <f t="shared" si="206"/>
        <v>2.9314321194111459</v>
      </c>
      <c r="CE421">
        <f t="shared" si="207"/>
        <v>28.948236606484471</v>
      </c>
      <c r="CF421">
        <f t="shared" si="208"/>
        <v>10.921180866128026</v>
      </c>
      <c r="CG421">
        <f t="shared" si="209"/>
        <v>23.845856666564941</v>
      </c>
      <c r="CH421">
        <f t="shared" si="210"/>
        <v>2.9673548679784854</v>
      </c>
      <c r="CI421">
        <f t="shared" si="211"/>
        <v>0.31297198022564549</v>
      </c>
      <c r="CJ421">
        <f t="shared" si="212"/>
        <v>1.8255029117683299</v>
      </c>
      <c r="CK421">
        <f t="shared" si="213"/>
        <v>1.1418519562101554</v>
      </c>
      <c r="CL421">
        <f t="shared" si="214"/>
        <v>0.19655941664865559</v>
      </c>
      <c r="CM421">
        <f t="shared" si="215"/>
        <v>50.254880764265216</v>
      </c>
      <c r="CN421">
        <f t="shared" si="216"/>
        <v>0.64541818536575113</v>
      </c>
      <c r="CO421">
        <f t="shared" si="217"/>
        <v>62.667579091892179</v>
      </c>
      <c r="CP421">
        <f t="shared" si="218"/>
        <v>761.45061665250853</v>
      </c>
      <c r="CQ421">
        <f t="shared" si="219"/>
        <v>4.2282985081977767E-2</v>
      </c>
      <c r="CR421">
        <f t="shared" si="220"/>
        <v>0</v>
      </c>
      <c r="CS421">
        <f t="shared" si="221"/>
        <v>1574.1518756602902</v>
      </c>
      <c r="CT421">
        <f t="shared" si="222"/>
        <v>0</v>
      </c>
      <c r="CU421" t="e">
        <f t="shared" si="223"/>
        <v>#DIV/0!</v>
      </c>
      <c r="CV421" t="e">
        <f t="shared" si="224"/>
        <v>#DIV/0!</v>
      </c>
    </row>
    <row r="422" spans="1:100" x14ac:dyDescent="0.3">
      <c r="A422" s="4" t="str">
        <f>VLOOKUP(B422,ListCodeMtrx!A$1:B$91,2,TRUE)</f>
        <v>M34</v>
      </c>
      <c r="B422" s="5">
        <v>34</v>
      </c>
      <c r="C422" s="10">
        <v>23</v>
      </c>
      <c r="D422" s="10">
        <v>2</v>
      </c>
      <c r="E422" s="10">
        <v>1</v>
      </c>
      <c r="F422" s="1">
        <v>74</v>
      </c>
      <c r="G422" s="17">
        <v>41318</v>
      </c>
      <c r="H422" s="11">
        <v>2</v>
      </c>
      <c r="I422" s="11">
        <v>196.56407040017766</v>
      </c>
      <c r="J422" s="11">
        <v>2.7902072781220557</v>
      </c>
      <c r="K422" s="11">
        <v>169.89566651098099</v>
      </c>
      <c r="L422" s="11">
        <v>266.35926485855708</v>
      </c>
      <c r="M422" s="1">
        <v>46.4</v>
      </c>
      <c r="N422" s="19">
        <v>6</v>
      </c>
      <c r="O422" s="19" t="s">
        <v>604</v>
      </c>
      <c r="P422" s="12">
        <v>0.15763888888888888</v>
      </c>
      <c r="Q422" s="12">
        <f t="shared" si="225"/>
        <v>0.40550925925925929</v>
      </c>
      <c r="R422" s="19">
        <v>2607.5</v>
      </c>
      <c r="S422" s="19">
        <v>0</v>
      </c>
      <c r="T422" s="21">
        <v>400</v>
      </c>
      <c r="U422" s="5">
        <f t="shared" si="184"/>
        <v>30.822499752231948</v>
      </c>
      <c r="V422" s="5">
        <f t="shared" si="185"/>
        <v>0.31310317736354537</v>
      </c>
      <c r="W422" s="5">
        <f t="shared" si="186"/>
        <v>213.69250597674494</v>
      </c>
      <c r="X422" s="5">
        <v>23.923206329345703</v>
      </c>
      <c r="Y422" s="19">
        <v>1</v>
      </c>
      <c r="Z422" s="19">
        <v>1</v>
      </c>
      <c r="AA422" s="19">
        <v>0</v>
      </c>
      <c r="AB422" s="19">
        <v>0</v>
      </c>
      <c r="AC422" s="19">
        <v>479.63916015625</v>
      </c>
      <c r="AD422" s="19">
        <v>879.598388671875</v>
      </c>
      <c r="AE422" s="19">
        <v>640.461669921875</v>
      </c>
      <c r="AF422" s="5" t="e">
        <f t="shared" si="187"/>
        <v>#DIV/0!</v>
      </c>
      <c r="AG422" s="5">
        <f t="shared" si="188"/>
        <v>0.45470664074263739</v>
      </c>
      <c r="AH422" s="5">
        <f t="shared" si="189"/>
        <v>0.27187034654653902</v>
      </c>
      <c r="AI422" s="19">
        <v>-1</v>
      </c>
      <c r="AJ422" s="19">
        <v>0.87</v>
      </c>
      <c r="AK422" s="19">
        <v>0.92</v>
      </c>
      <c r="AL422" s="19">
        <v>10.127613067626953</v>
      </c>
      <c r="AM422" s="5">
        <f t="shared" si="190"/>
        <v>0.87506380653381344</v>
      </c>
      <c r="AN422" s="5">
        <f t="shared" si="191"/>
        <v>2.0225198571379385E-2</v>
      </c>
      <c r="AO422" s="5">
        <f t="shared" si="192"/>
        <v>0.59790274033058788</v>
      </c>
      <c r="AP422" s="5">
        <f t="shared" si="193"/>
        <v>1.8338752581947895</v>
      </c>
      <c r="AQ422" s="5">
        <f t="shared" si="194"/>
        <v>-1</v>
      </c>
      <c r="AR422" s="19">
        <v>1798.050048828125</v>
      </c>
      <c r="AS422" s="19">
        <v>0.5</v>
      </c>
      <c r="AT422" s="5">
        <f t="shared" si="195"/>
        <v>213.88155980478962</v>
      </c>
      <c r="AU422" s="5">
        <f t="shared" si="196"/>
        <v>3.4660054830004796</v>
      </c>
      <c r="AV422" s="5">
        <f t="shared" si="197"/>
        <v>1.1311061200994417</v>
      </c>
      <c r="AW422" s="5">
        <f t="shared" si="198"/>
        <v>23.923206329345703</v>
      </c>
      <c r="AX422" s="19">
        <v>2</v>
      </c>
      <c r="AY422" s="5">
        <f t="shared" si="199"/>
        <v>4.644859790802002</v>
      </c>
      <c r="AZ422" s="19">
        <v>1</v>
      </c>
      <c r="BA422" s="5">
        <f t="shared" si="200"/>
        <v>9.2897195816040039</v>
      </c>
      <c r="BB422" s="19">
        <v>24.112573623657227</v>
      </c>
      <c r="BC422" s="19">
        <v>23.923206329345703</v>
      </c>
      <c r="BD422" s="19">
        <v>25.017763137817383</v>
      </c>
      <c r="BE422" s="19">
        <v>399.49078369140625</v>
      </c>
      <c r="BF422" s="19">
        <v>381.16525268554687</v>
      </c>
      <c r="BG422" s="19">
        <v>16.330129623413086</v>
      </c>
      <c r="BH422" s="19">
        <v>18.270046234130859</v>
      </c>
      <c r="BI422" s="19">
        <v>54.841823577880859</v>
      </c>
      <c r="BJ422" s="19">
        <v>61.356685638427734</v>
      </c>
      <c r="BK422" s="19">
        <v>350.80697631835937</v>
      </c>
      <c r="BL422" s="19">
        <v>1798.050048828125</v>
      </c>
      <c r="BM422" s="19">
        <v>1249.8065185546875</v>
      </c>
      <c r="BN422" s="19">
        <v>101.26303863525391</v>
      </c>
      <c r="BO422" s="19">
        <v>-9.4445943832397461E-3</v>
      </c>
      <c r="BP422" s="19">
        <v>0.14180460572242737</v>
      </c>
      <c r="BQ422" s="19">
        <v>0.75</v>
      </c>
      <c r="BR422" s="19">
        <v>-1.355140209197998</v>
      </c>
      <c r="BS422" s="19">
        <v>7.355140209197998</v>
      </c>
      <c r="BT422" s="19">
        <v>1</v>
      </c>
      <c r="BU422" s="19">
        <v>0</v>
      </c>
      <c r="BV422" s="19">
        <v>0.15999999642372131</v>
      </c>
      <c r="BW422" s="19">
        <v>111115</v>
      </c>
      <c r="BX422" s="5">
        <f t="shared" si="201"/>
        <v>1.7540348815917968</v>
      </c>
      <c r="BY422" s="5">
        <f t="shared" si="202"/>
        <v>3.4660054830004798E-3</v>
      </c>
      <c r="BZ422" s="5">
        <f t="shared" si="203"/>
        <v>297.07320632934568</v>
      </c>
      <c r="CA422" s="5">
        <f t="shared" si="204"/>
        <v>297.2625736236572</v>
      </c>
      <c r="CB422" s="5">
        <f t="shared" si="205"/>
        <v>287.68800138217193</v>
      </c>
      <c r="CC422" s="5">
        <f t="shared" si="226"/>
        <v>0.54781928756581577</v>
      </c>
      <c r="CD422" s="5">
        <f t="shared" si="206"/>
        <v>2.9811865177741099</v>
      </c>
      <c r="CE422" s="5">
        <f t="shared" si="207"/>
        <v>29.440026271700621</v>
      </c>
      <c r="CF422" s="5">
        <f t="shared" si="208"/>
        <v>11.169980037569761</v>
      </c>
      <c r="CG422" s="5">
        <f t="shared" si="209"/>
        <v>24.017889976501465</v>
      </c>
      <c r="CH422" s="5">
        <f t="shared" si="210"/>
        <v>2.9981945414912081</v>
      </c>
      <c r="CI422" s="5">
        <f t="shared" si="211"/>
        <v>0.30289434584225133</v>
      </c>
      <c r="CJ422" s="5">
        <f t="shared" si="212"/>
        <v>1.8500803976746683</v>
      </c>
      <c r="CK422" s="5">
        <f t="shared" si="213"/>
        <v>1.1481141438165399</v>
      </c>
      <c r="CL422" s="5">
        <f t="shared" si="214"/>
        <v>0.19020043860737765</v>
      </c>
      <c r="CM422" s="5">
        <f t="shared" si="215"/>
        <v>21.639152488787349</v>
      </c>
      <c r="CN422" s="5">
        <f t="shared" si="216"/>
        <v>0.56062955495325972</v>
      </c>
      <c r="CO422" s="5">
        <f t="shared" si="217"/>
        <v>62.398637907651157</v>
      </c>
      <c r="CP422" s="5">
        <f t="shared" si="218"/>
        <v>376.68606746364713</v>
      </c>
      <c r="CQ422" s="5">
        <f t="shared" si="219"/>
        <v>5.1057954290645462E-2</v>
      </c>
      <c r="CR422" s="5">
        <f t="shared" si="220"/>
        <v>0</v>
      </c>
      <c r="CS422" s="5">
        <f t="shared" si="221"/>
        <v>1573.4085200658483</v>
      </c>
      <c r="CT422" s="5">
        <f t="shared" si="222"/>
        <v>399.959228515625</v>
      </c>
      <c r="CU422" s="5">
        <f t="shared" si="223"/>
        <v>0.27187034654653902</v>
      </c>
      <c r="CV422" s="5" t="e">
        <f t="shared" si="224"/>
        <v>#DIV/0!</v>
      </c>
    </row>
    <row r="423" spans="1:100" hidden="1" x14ac:dyDescent="0.3">
      <c r="A423" s="4" t="str">
        <f>VLOOKUP(B423,ListCodeMtrx!A$1:B$91,2,TRUE)</f>
        <v>M35</v>
      </c>
      <c r="B423">
        <v>35</v>
      </c>
      <c r="C423" s="10">
        <v>30</v>
      </c>
      <c r="D423" s="10">
        <v>2</v>
      </c>
      <c r="E423" s="10">
        <v>1</v>
      </c>
      <c r="F423" s="1">
        <v>74</v>
      </c>
      <c r="G423" s="3">
        <v>41318</v>
      </c>
      <c r="H423" s="11">
        <v>2</v>
      </c>
      <c r="I423" s="11">
        <v>194.76849962579746</v>
      </c>
      <c r="J423" s="11">
        <v>2.3536104046172346</v>
      </c>
      <c r="K423" s="11">
        <v>174.89428952956408</v>
      </c>
      <c r="L423" s="11">
        <v>267.7401276686067</v>
      </c>
      <c r="M423" s="1">
        <v>47.5</v>
      </c>
      <c r="N423" s="8">
        <v>7</v>
      </c>
      <c r="O423" s="8" t="s">
        <v>605</v>
      </c>
      <c r="P423" s="12">
        <v>0.15763888888888888</v>
      </c>
      <c r="Q423" s="12">
        <f t="shared" si="225"/>
        <v>0.40964120370370372</v>
      </c>
      <c r="R423" s="8">
        <v>2973</v>
      </c>
      <c r="S423" s="8">
        <v>0</v>
      </c>
      <c r="T423" s="13" t="s">
        <v>747</v>
      </c>
      <c r="U423">
        <f t="shared" si="184"/>
        <v>30.725579349198771</v>
      </c>
      <c r="V423">
        <f t="shared" si="185"/>
        <v>0.34337532462353626</v>
      </c>
      <c r="W423">
        <f t="shared" si="186"/>
        <v>229.32104535757998</v>
      </c>
      <c r="X423">
        <v>23.610044479370117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t="e">
        <f t="shared" si="187"/>
        <v>#DIV/0!</v>
      </c>
      <c r="AG423" t="e">
        <f t="shared" si="188"/>
        <v>#DIV/0!</v>
      </c>
      <c r="AH423" t="e">
        <f t="shared" si="189"/>
        <v>#DIV/0!</v>
      </c>
      <c r="AI423" s="8">
        <v>-1</v>
      </c>
      <c r="AJ423" s="8">
        <v>0.87</v>
      </c>
      <c r="AK423" s="8">
        <v>0.92</v>
      </c>
      <c r="AL423" s="8">
        <v>10.127613067626953</v>
      </c>
      <c r="AM423">
        <f t="shared" si="190"/>
        <v>0.87506380653381344</v>
      </c>
      <c r="AN423">
        <f t="shared" si="191"/>
        <v>2.0161242568672688E-2</v>
      </c>
      <c r="AO423" t="e">
        <f t="shared" si="192"/>
        <v>#DIV/0!</v>
      </c>
      <c r="AP423" t="e">
        <f t="shared" si="193"/>
        <v>#DIV/0!</v>
      </c>
      <c r="AQ423" t="e">
        <f t="shared" si="194"/>
        <v>#DIV/0!</v>
      </c>
      <c r="AR423" s="8">
        <v>1798.050048828125</v>
      </c>
      <c r="AS423" s="8">
        <v>0.5</v>
      </c>
      <c r="AT423" t="e">
        <f t="shared" si="195"/>
        <v>#DIV/0!</v>
      </c>
      <c r="AU423">
        <f t="shared" si="196"/>
        <v>3.4528703193176251</v>
      </c>
      <c r="AV423">
        <f t="shared" si="197"/>
        <v>1.0306897387312746</v>
      </c>
      <c r="AW423">
        <f t="shared" si="198"/>
        <v>23.610044479370117</v>
      </c>
      <c r="AX423" s="8">
        <v>2</v>
      </c>
      <c r="AY423">
        <f t="shared" si="199"/>
        <v>4.644859790802002</v>
      </c>
      <c r="AZ423" s="8">
        <v>1</v>
      </c>
      <c r="BA423">
        <f t="shared" si="200"/>
        <v>9.2897195816040039</v>
      </c>
      <c r="BB423" s="8">
        <v>24.014429092407227</v>
      </c>
      <c r="BC423" s="8">
        <v>23.610044479370117</v>
      </c>
      <c r="BD423" s="8">
        <v>25.016452789306641</v>
      </c>
      <c r="BE423" s="8">
        <v>400.3642578125</v>
      </c>
      <c r="BF423" s="8">
        <v>382.09619140625</v>
      </c>
      <c r="BG423" s="8">
        <v>16.782022476196289</v>
      </c>
      <c r="BH423" s="8">
        <v>18.713588714599609</v>
      </c>
      <c r="BI423" s="8">
        <v>56.687965393066406</v>
      </c>
      <c r="BJ423" s="8">
        <v>63.212600708007812</v>
      </c>
      <c r="BK423" s="8">
        <v>350.82977294921875</v>
      </c>
      <c r="BL423" s="8">
        <v>1798.26025390625</v>
      </c>
      <c r="BM423" s="8">
        <v>756.918701171875</v>
      </c>
      <c r="BN423" s="8">
        <v>101.25492095947266</v>
      </c>
      <c r="BO423" s="8">
        <v>-3.1295180320739746E-2</v>
      </c>
      <c r="BP423" s="8">
        <v>0.14174738526344299</v>
      </c>
      <c r="BQ423" s="8">
        <v>0.25</v>
      </c>
      <c r="BR423" s="8">
        <v>-1.355140209197998</v>
      </c>
      <c r="BS423" s="8">
        <v>7.355140209197998</v>
      </c>
      <c r="BT423" s="8">
        <v>1</v>
      </c>
      <c r="BU423" s="8">
        <v>0</v>
      </c>
      <c r="BV423" s="8">
        <v>0.15999999642372131</v>
      </c>
      <c r="BW423" s="8">
        <v>111115</v>
      </c>
      <c r="BX423">
        <f t="shared" si="201"/>
        <v>1.7541488647460934</v>
      </c>
      <c r="BY423">
        <f t="shared" si="202"/>
        <v>3.4528703193176251E-3</v>
      </c>
      <c r="BZ423">
        <f t="shared" si="203"/>
        <v>296.76004447937009</v>
      </c>
      <c r="CA423">
        <f t="shared" si="204"/>
        <v>297.1644290924072</v>
      </c>
      <c r="CB423">
        <f t="shared" si="205"/>
        <v>287.72163419392018</v>
      </c>
      <c r="CC423">
        <f t="shared" si="226"/>
        <v>0.56003678283037073</v>
      </c>
      <c r="CD423">
        <f t="shared" si="206"/>
        <v>2.9255326848961376</v>
      </c>
      <c r="CE423">
        <f t="shared" si="207"/>
        <v>28.892745727065293</v>
      </c>
      <c r="CF423">
        <f t="shared" si="208"/>
        <v>10.179157012465684</v>
      </c>
      <c r="CG423">
        <f t="shared" si="209"/>
        <v>23.812236785888672</v>
      </c>
      <c r="CH423">
        <f t="shared" si="210"/>
        <v>2.9613604855289895</v>
      </c>
      <c r="CI423">
        <f t="shared" si="211"/>
        <v>0.33113558083318956</v>
      </c>
      <c r="CJ423">
        <f t="shared" si="212"/>
        <v>1.894842946164863</v>
      </c>
      <c r="CK423">
        <f t="shared" si="213"/>
        <v>1.0665175393641264</v>
      </c>
      <c r="CL423">
        <f t="shared" si="214"/>
        <v>0.20802566638584438</v>
      </c>
      <c r="CM423">
        <f t="shared" si="215"/>
        <v>23.219884322025408</v>
      </c>
      <c r="CN423">
        <f t="shared" si="216"/>
        <v>0.60016574494918906</v>
      </c>
      <c r="CO423">
        <f t="shared" si="217"/>
        <v>65.1965442080716</v>
      </c>
      <c r="CP423">
        <f t="shared" si="218"/>
        <v>377.63109084459705</v>
      </c>
      <c r="CQ423">
        <f t="shared" si="219"/>
        <v>5.304652188140431E-2</v>
      </c>
      <c r="CR423">
        <f t="shared" si="220"/>
        <v>0</v>
      </c>
      <c r="CS423">
        <f t="shared" si="221"/>
        <v>1573.5924629216649</v>
      </c>
      <c r="CT423">
        <f t="shared" si="222"/>
        <v>0</v>
      </c>
      <c r="CU423" t="e">
        <f t="shared" si="223"/>
        <v>#DIV/0!</v>
      </c>
      <c r="CV423" t="e">
        <f t="shared" si="224"/>
        <v>#DIV/0!</v>
      </c>
    </row>
    <row r="424" spans="1:100" s="5" customFormat="1" x14ac:dyDescent="0.3">
      <c r="A424" s="4" t="str">
        <f>VLOOKUP(B424,ListCodeMtrx!A$1:B$91,2,TRUE)</f>
        <v>M35</v>
      </c>
      <c r="B424">
        <v>35</v>
      </c>
      <c r="C424" s="10">
        <v>30</v>
      </c>
      <c r="D424" s="10">
        <v>2</v>
      </c>
      <c r="E424" s="10">
        <v>1</v>
      </c>
      <c r="F424" s="1">
        <v>74</v>
      </c>
      <c r="G424" s="3">
        <v>41318</v>
      </c>
      <c r="H424" s="11">
        <v>2</v>
      </c>
      <c r="I424" s="11">
        <v>194.76849962579746</v>
      </c>
      <c r="J424" s="11">
        <v>2.3536104046172346</v>
      </c>
      <c r="K424" s="11">
        <v>174.89428952956408</v>
      </c>
      <c r="L424" s="11">
        <v>267.7401276686067</v>
      </c>
      <c r="M424" s="1">
        <v>47.5</v>
      </c>
      <c r="N424" s="8">
        <v>8</v>
      </c>
      <c r="O424" s="8" t="s">
        <v>606</v>
      </c>
      <c r="P424" s="12">
        <v>0.15763888888888888</v>
      </c>
      <c r="Q424" s="12">
        <f t="shared" si="225"/>
        <v>0.41203703703703709</v>
      </c>
      <c r="R424" s="8">
        <v>3180</v>
      </c>
      <c r="S424" s="8">
        <v>0</v>
      </c>
      <c r="T424" s="13">
        <v>50</v>
      </c>
      <c r="U424" s="14">
        <f t="shared" si="184"/>
        <v>-4.3627735481508011E-3</v>
      </c>
      <c r="V424" s="14">
        <f t="shared" si="185"/>
        <v>0.33021205838231299</v>
      </c>
      <c r="W424" s="14">
        <f t="shared" si="186"/>
        <v>48.252934939585138</v>
      </c>
      <c r="X424" s="15">
        <v>23.81757926940918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t="e">
        <f t="shared" si="187"/>
        <v>#DIV/0!</v>
      </c>
      <c r="AG424" t="e">
        <f t="shared" si="188"/>
        <v>#DIV/0!</v>
      </c>
      <c r="AH424" t="e">
        <f t="shared" si="189"/>
        <v>#DIV/0!</v>
      </c>
      <c r="AI424" s="8">
        <v>-1</v>
      </c>
      <c r="AJ424" s="8">
        <v>0.87</v>
      </c>
      <c r="AK424" s="8">
        <v>0.92</v>
      </c>
      <c r="AL424" s="8">
        <v>10.127613067626953</v>
      </c>
      <c r="AM424">
        <f t="shared" si="190"/>
        <v>0.87506380653381344</v>
      </c>
      <c r="AN424">
        <f t="shared" si="191"/>
        <v>6.3275111147562211E-4</v>
      </c>
      <c r="AO424" t="e">
        <f t="shared" si="192"/>
        <v>#DIV/0!</v>
      </c>
      <c r="AP424" t="e">
        <f t="shared" si="193"/>
        <v>#DIV/0!</v>
      </c>
      <c r="AQ424" t="e">
        <f t="shared" si="194"/>
        <v>#DIV/0!</v>
      </c>
      <c r="AR424" s="8">
        <v>1798.050048828125</v>
      </c>
      <c r="AS424" s="8">
        <v>0.5</v>
      </c>
      <c r="AT424" t="e">
        <f t="shared" si="195"/>
        <v>#DIV/0!</v>
      </c>
      <c r="AU424">
        <f t="shared" si="196"/>
        <v>3.4110773860756272</v>
      </c>
      <c r="AV424">
        <f t="shared" si="197"/>
        <v>1.0570610648917198</v>
      </c>
      <c r="AW424">
        <f t="shared" si="198"/>
        <v>23.81757926940918</v>
      </c>
      <c r="AX424" s="8">
        <v>2</v>
      </c>
      <c r="AY424">
        <f t="shared" si="199"/>
        <v>4.644859790802002</v>
      </c>
      <c r="AZ424" s="8">
        <v>1</v>
      </c>
      <c r="BA424">
        <f t="shared" si="200"/>
        <v>9.2897195816040039</v>
      </c>
      <c r="BB424" s="8">
        <v>24.029359817504883</v>
      </c>
      <c r="BC424" s="8">
        <v>23.81757926940918</v>
      </c>
      <c r="BD424" s="8">
        <v>25.014719009399414</v>
      </c>
      <c r="BE424" s="8">
        <v>49.152740478515625</v>
      </c>
      <c r="BF424" s="8">
        <v>49.059818267822266</v>
      </c>
      <c r="BG424" s="8">
        <v>16.908969879150391</v>
      </c>
      <c r="BH424" s="8">
        <v>18.817134857177734</v>
      </c>
      <c r="BI424" s="8">
        <v>57.063308715820312</v>
      </c>
      <c r="BJ424" s="8">
        <v>63.502861022949219</v>
      </c>
      <c r="BK424" s="8">
        <v>350.79678344726562</v>
      </c>
      <c r="BL424" s="8">
        <v>1798.16064453125</v>
      </c>
      <c r="BM424" s="8">
        <v>710.50299072265625</v>
      </c>
      <c r="BN424" s="8">
        <v>101.25086975097656</v>
      </c>
      <c r="BO424" s="8">
        <v>-0.3252938985824585</v>
      </c>
      <c r="BP424" s="8">
        <v>0.16110888123512268</v>
      </c>
      <c r="BQ424" s="8">
        <v>0.5</v>
      </c>
      <c r="BR424" s="8">
        <v>-1.355140209197998</v>
      </c>
      <c r="BS424" s="8">
        <v>7.355140209197998</v>
      </c>
      <c r="BT424" s="8">
        <v>1</v>
      </c>
      <c r="BU424" s="8">
        <v>0</v>
      </c>
      <c r="BV424" s="8">
        <v>0.15999999642372131</v>
      </c>
      <c r="BW424" s="8">
        <v>111115</v>
      </c>
      <c r="BX424">
        <f t="shared" si="201"/>
        <v>1.7539839172363281</v>
      </c>
      <c r="BY424">
        <f t="shared" si="202"/>
        <v>3.411077386075627E-3</v>
      </c>
      <c r="BZ424">
        <f t="shared" si="203"/>
        <v>296.96757926940916</v>
      </c>
      <c r="CA424">
        <f t="shared" si="204"/>
        <v>297.17935981750486</v>
      </c>
      <c r="CB424">
        <f t="shared" si="205"/>
        <v>287.70569669427641</v>
      </c>
      <c r="CC424">
        <f t="shared" si="226"/>
        <v>0.55860913542164636</v>
      </c>
      <c r="CD424">
        <f t="shared" si="206"/>
        <v>2.9623123354023835</v>
      </c>
      <c r="CE424">
        <f t="shared" si="207"/>
        <v>29.257154458900949</v>
      </c>
      <c r="CF424">
        <f t="shared" si="208"/>
        <v>10.440019601723215</v>
      </c>
      <c r="CG424">
        <f t="shared" si="209"/>
        <v>23.923469543457031</v>
      </c>
      <c r="CH424">
        <f t="shared" si="210"/>
        <v>2.981233681742316</v>
      </c>
      <c r="CI424">
        <f t="shared" si="211"/>
        <v>0.31887725813821904</v>
      </c>
      <c r="CJ424">
        <f t="shared" si="212"/>
        <v>1.9052512705106637</v>
      </c>
      <c r="CK424">
        <f t="shared" si="213"/>
        <v>1.0759824112316523</v>
      </c>
      <c r="CL424">
        <f t="shared" si="214"/>
        <v>0.20028656773241438</v>
      </c>
      <c r="CM424">
        <f t="shared" si="215"/>
        <v>4.8856516306702806</v>
      </c>
      <c r="CN424">
        <f t="shared" si="216"/>
        <v>0.98355307139883252</v>
      </c>
      <c r="CO424">
        <f t="shared" si="217"/>
        <v>64.69253320650374</v>
      </c>
      <c r="CP424">
        <f t="shared" si="218"/>
        <v>49.060452274504414</v>
      </c>
      <c r="CQ424">
        <f t="shared" si="219"/>
        <v>-5.7528795506615193E-5</v>
      </c>
      <c r="CR424">
        <f t="shared" si="220"/>
        <v>0</v>
      </c>
      <c r="CS424">
        <f t="shared" si="221"/>
        <v>1573.5052983628111</v>
      </c>
      <c r="CT424">
        <f t="shared" si="222"/>
        <v>0</v>
      </c>
      <c r="CU424" t="e">
        <f t="shared" si="223"/>
        <v>#DIV/0!</v>
      </c>
      <c r="CV424" t="e">
        <f t="shared" si="224"/>
        <v>#DIV/0!</v>
      </c>
    </row>
    <row r="425" spans="1:100" x14ac:dyDescent="0.3">
      <c r="A425" s="4" t="str">
        <f>VLOOKUP(B425,ListCodeMtrx!A$1:B$91,2,TRUE)</f>
        <v>M35</v>
      </c>
      <c r="B425">
        <v>35</v>
      </c>
      <c r="C425" s="10">
        <v>30</v>
      </c>
      <c r="D425" s="10">
        <v>2</v>
      </c>
      <c r="E425" s="10">
        <v>1</v>
      </c>
      <c r="F425" s="1">
        <v>74</v>
      </c>
      <c r="G425" s="3">
        <v>41318</v>
      </c>
      <c r="H425" s="11">
        <v>2</v>
      </c>
      <c r="I425" s="11">
        <v>194.76849962579746</v>
      </c>
      <c r="J425" s="11">
        <v>2.3536104046172346</v>
      </c>
      <c r="K425" s="11">
        <v>174.89428952956408</v>
      </c>
      <c r="L425" s="11">
        <v>267.7401276686067</v>
      </c>
      <c r="M425" s="1">
        <v>47.5</v>
      </c>
      <c r="N425" s="8">
        <v>9</v>
      </c>
      <c r="O425" s="8" t="s">
        <v>607</v>
      </c>
      <c r="P425" s="12">
        <v>0.15763888888888888</v>
      </c>
      <c r="Q425" s="12">
        <f t="shared" si="225"/>
        <v>0.41412037037037031</v>
      </c>
      <c r="R425" s="8">
        <v>3360</v>
      </c>
      <c r="S425" s="8">
        <v>0</v>
      </c>
      <c r="T425" s="13">
        <v>150</v>
      </c>
      <c r="U425" s="14">
        <f t="shared" si="184"/>
        <v>10.949285233803034</v>
      </c>
      <c r="V425" s="14">
        <f t="shared" si="185"/>
        <v>0.35051667183291302</v>
      </c>
      <c r="W425" s="14">
        <f t="shared" si="186"/>
        <v>91.389109964219884</v>
      </c>
      <c r="X425" s="15">
        <v>23.843044281005859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t="e">
        <f t="shared" si="187"/>
        <v>#DIV/0!</v>
      </c>
      <c r="AG425" t="e">
        <f t="shared" si="188"/>
        <v>#DIV/0!</v>
      </c>
      <c r="AH425" t="e">
        <f t="shared" si="189"/>
        <v>#DIV/0!</v>
      </c>
      <c r="AI425" s="8">
        <v>-1</v>
      </c>
      <c r="AJ425" s="8">
        <v>0.87</v>
      </c>
      <c r="AK425" s="8">
        <v>0.92</v>
      </c>
      <c r="AL425" s="8">
        <v>10.09855842590332</v>
      </c>
      <c r="AM425">
        <f t="shared" si="190"/>
        <v>0.87504927921295161</v>
      </c>
      <c r="AN425">
        <f t="shared" si="191"/>
        <v>7.577564187859414E-3</v>
      </c>
      <c r="AO425" t="e">
        <f t="shared" si="192"/>
        <v>#DIV/0!</v>
      </c>
      <c r="AP425" t="e">
        <f t="shared" si="193"/>
        <v>#DIV/0!</v>
      </c>
      <c r="AQ425" t="e">
        <f t="shared" si="194"/>
        <v>#DIV/0!</v>
      </c>
      <c r="AR425" s="8">
        <v>1798.050048828125</v>
      </c>
      <c r="AS425" s="8">
        <v>0.5</v>
      </c>
      <c r="AT425" t="e">
        <f t="shared" si="195"/>
        <v>#DIV/0!</v>
      </c>
      <c r="AU425">
        <f t="shared" si="196"/>
        <v>3.5514925567679332</v>
      </c>
      <c r="AV425">
        <f t="shared" si="197"/>
        <v>1.0388494154434904</v>
      </c>
      <c r="AW425">
        <f t="shared" si="198"/>
        <v>23.843044281005859</v>
      </c>
      <c r="AX425" s="8">
        <v>2</v>
      </c>
      <c r="AY425">
        <f t="shared" si="199"/>
        <v>4.644859790802002</v>
      </c>
      <c r="AZ425" s="8">
        <v>1</v>
      </c>
      <c r="BA425">
        <f t="shared" si="200"/>
        <v>9.2897195816040039</v>
      </c>
      <c r="BB425" s="8">
        <v>24.076000213623047</v>
      </c>
      <c r="BC425" s="8">
        <v>23.843044281005859</v>
      </c>
      <c r="BD425" s="8">
        <v>25.016059875488281</v>
      </c>
      <c r="BE425" s="8">
        <v>151.49775695800781</v>
      </c>
      <c r="BF425" s="8">
        <v>144.96163940429687</v>
      </c>
      <c r="BG425" s="8">
        <v>17.055856704711914</v>
      </c>
      <c r="BH425" s="8">
        <v>19.042137145996094</v>
      </c>
      <c r="BI425" s="8">
        <v>57.397163391113281</v>
      </c>
      <c r="BJ425" s="8">
        <v>64.081489562988281</v>
      </c>
      <c r="BK425" s="8">
        <v>350.79281616210937</v>
      </c>
      <c r="BL425" s="8">
        <v>1802.103759765625</v>
      </c>
      <c r="BM425" s="8">
        <v>796.331298828125</v>
      </c>
      <c r="BN425" s="8">
        <v>101.24932861328125</v>
      </c>
      <c r="BO425" s="8">
        <v>-0.163138747215271</v>
      </c>
      <c r="BP425" s="8">
        <v>0.15631189942359924</v>
      </c>
      <c r="BQ425" s="8">
        <v>0.75</v>
      </c>
      <c r="BR425" s="8">
        <v>-1.355140209197998</v>
      </c>
      <c r="BS425" s="8">
        <v>7.355140209197998</v>
      </c>
      <c r="BT425" s="8">
        <v>1</v>
      </c>
      <c r="BU425" s="8">
        <v>0</v>
      </c>
      <c r="BV425" s="8">
        <v>0.15999999642372131</v>
      </c>
      <c r="BW425" s="8">
        <v>111115</v>
      </c>
      <c r="BX425">
        <f t="shared" si="201"/>
        <v>1.7539640808105468</v>
      </c>
      <c r="BY425">
        <f t="shared" si="202"/>
        <v>3.5514925567679333E-3</v>
      </c>
      <c r="BZ425">
        <f t="shared" si="203"/>
        <v>296.99304428100584</v>
      </c>
      <c r="CA425">
        <f t="shared" si="204"/>
        <v>297.22600021362302</v>
      </c>
      <c r="CB425">
        <f t="shared" si="205"/>
        <v>288.33659511767473</v>
      </c>
      <c r="CC425">
        <f t="shared" si="226"/>
        <v>0.53732068624312534</v>
      </c>
      <c r="CD425">
        <f t="shared" si="206"/>
        <v>2.9668530168376184</v>
      </c>
      <c r="CE425">
        <f t="shared" si="207"/>
        <v>29.302446322083021</v>
      </c>
      <c r="CF425">
        <f t="shared" si="208"/>
        <v>10.260309176086928</v>
      </c>
      <c r="CG425">
        <f t="shared" si="209"/>
        <v>23.959522247314453</v>
      </c>
      <c r="CH425">
        <f t="shared" si="210"/>
        <v>2.9876999463803817</v>
      </c>
      <c r="CI425">
        <f t="shared" si="211"/>
        <v>0.33777196993942782</v>
      </c>
      <c r="CJ425">
        <f t="shared" si="212"/>
        <v>1.928003601394128</v>
      </c>
      <c r="CK425">
        <f t="shared" si="213"/>
        <v>1.0596963449862538</v>
      </c>
      <c r="CL425">
        <f t="shared" si="214"/>
        <v>0.21221667739441163</v>
      </c>
      <c r="CM425">
        <f t="shared" si="215"/>
        <v>9.2530860264425954</v>
      </c>
      <c r="CN425">
        <f t="shared" si="216"/>
        <v>0.63043650954675234</v>
      </c>
      <c r="CO425">
        <f t="shared" si="217"/>
        <v>65.422120988829008</v>
      </c>
      <c r="CP425">
        <f t="shared" si="218"/>
        <v>143.37046811696271</v>
      </c>
      <c r="CQ425">
        <f t="shared" si="219"/>
        <v>4.9963250641176488E-2</v>
      </c>
      <c r="CR425">
        <f t="shared" si="220"/>
        <v>0</v>
      </c>
      <c r="CS425">
        <f t="shared" si="221"/>
        <v>1576.9295960498603</v>
      </c>
      <c r="CT425">
        <f t="shared" si="222"/>
        <v>0</v>
      </c>
      <c r="CU425" t="e">
        <f t="shared" si="223"/>
        <v>#DIV/0!</v>
      </c>
      <c r="CV425" t="e">
        <f t="shared" si="224"/>
        <v>#DIV/0!</v>
      </c>
    </row>
    <row r="426" spans="1:100" hidden="1" x14ac:dyDescent="0.3">
      <c r="A426" s="4" t="str">
        <f>VLOOKUP(B426,ListCodeMtrx!A$1:B$91,2,TRUE)</f>
        <v>M35</v>
      </c>
      <c r="B426">
        <v>35</v>
      </c>
      <c r="C426" s="10">
        <v>30</v>
      </c>
      <c r="D426" s="10">
        <v>2</v>
      </c>
      <c r="E426" s="10">
        <v>1</v>
      </c>
      <c r="F426" s="1">
        <v>74</v>
      </c>
      <c r="G426" s="3">
        <v>41318</v>
      </c>
      <c r="H426" s="11">
        <v>2</v>
      </c>
      <c r="I426" s="11">
        <v>194.76849962579746</v>
      </c>
      <c r="J426" s="11">
        <v>2.3536104046172346</v>
      </c>
      <c r="K426" s="11">
        <v>174.89428952956408</v>
      </c>
      <c r="L426" s="11">
        <v>267.7401276686067</v>
      </c>
      <c r="M426" s="1">
        <v>47.5</v>
      </c>
      <c r="N426" s="8">
        <v>10</v>
      </c>
      <c r="O426" s="8" t="s">
        <v>608</v>
      </c>
      <c r="P426" s="12">
        <v>0.15763888888888888</v>
      </c>
      <c r="Q426" s="12">
        <f t="shared" si="225"/>
        <v>0.41640046296296296</v>
      </c>
      <c r="R426" s="8">
        <v>3557</v>
      </c>
      <c r="S426" s="8">
        <v>0</v>
      </c>
      <c r="T426" s="13" t="s">
        <v>192</v>
      </c>
      <c r="U426" s="14">
        <f t="shared" si="184"/>
        <v>33.87946566081839</v>
      </c>
      <c r="V426" s="14">
        <f t="shared" si="185"/>
        <v>0.37936671177611497</v>
      </c>
      <c r="W426" s="14">
        <f t="shared" si="186"/>
        <v>227.0106932072263</v>
      </c>
      <c r="X426" s="15">
        <v>23.834911346435547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t="e">
        <f t="shared" si="187"/>
        <v>#DIV/0!</v>
      </c>
      <c r="AG426" t="e">
        <f t="shared" si="188"/>
        <v>#DIV/0!</v>
      </c>
      <c r="AH426" t="e">
        <f t="shared" si="189"/>
        <v>#DIV/0!</v>
      </c>
      <c r="AI426" s="8">
        <v>-1</v>
      </c>
      <c r="AJ426" s="8">
        <v>0.87</v>
      </c>
      <c r="AK426" s="8">
        <v>0.92</v>
      </c>
      <c r="AL426" s="8">
        <v>10.09855842590332</v>
      </c>
      <c r="AM426">
        <f t="shared" si="190"/>
        <v>0.87504927921295161</v>
      </c>
      <c r="AN426">
        <f t="shared" si="191"/>
        <v>2.2130415710435468E-2</v>
      </c>
      <c r="AO426" t="e">
        <f t="shared" si="192"/>
        <v>#DIV/0!</v>
      </c>
      <c r="AP426" t="e">
        <f t="shared" si="193"/>
        <v>#DIV/0!</v>
      </c>
      <c r="AQ426" t="e">
        <f t="shared" si="194"/>
        <v>#DIV/0!</v>
      </c>
      <c r="AR426" s="8">
        <v>1798.050048828125</v>
      </c>
      <c r="AS426" s="8">
        <v>0.5</v>
      </c>
      <c r="AT426" t="e">
        <f t="shared" si="195"/>
        <v>#DIV/0!</v>
      </c>
      <c r="AU426">
        <f t="shared" si="196"/>
        <v>3.7076750918016605</v>
      </c>
      <c r="AV426">
        <f t="shared" si="197"/>
        <v>1.0048636328801741</v>
      </c>
      <c r="AW426">
        <f t="shared" si="198"/>
        <v>23.834911346435547</v>
      </c>
      <c r="AX426" s="8">
        <v>2</v>
      </c>
      <c r="AY426">
        <f t="shared" si="199"/>
        <v>4.644859790802002</v>
      </c>
      <c r="AZ426" s="8">
        <v>1</v>
      </c>
      <c r="BA426">
        <f t="shared" si="200"/>
        <v>9.2897195816040039</v>
      </c>
      <c r="BB426" s="8">
        <v>24.143138885498047</v>
      </c>
      <c r="BC426" s="8">
        <v>23.834911346435547</v>
      </c>
      <c r="BD426" s="8">
        <v>25.010913848876953</v>
      </c>
      <c r="BE426" s="8">
        <v>399.92404174804688</v>
      </c>
      <c r="BF426" s="8">
        <v>379.80596923828125</v>
      </c>
      <c r="BG426" s="8">
        <v>17.291255950927734</v>
      </c>
      <c r="BH426" s="8">
        <v>19.364130020141602</v>
      </c>
      <c r="BI426" s="8">
        <v>57.953357696533203</v>
      </c>
      <c r="BJ426" s="8">
        <v>64.900802612304688</v>
      </c>
      <c r="BK426" s="8">
        <v>350.80560302734375</v>
      </c>
      <c r="BL426" s="8">
        <v>1801.14111328125</v>
      </c>
      <c r="BM426" s="8">
        <v>823.40087890625</v>
      </c>
      <c r="BN426" s="8">
        <v>101.24588775634766</v>
      </c>
      <c r="BO426" s="8">
        <v>4.9721360206604004E-2</v>
      </c>
      <c r="BP426" s="8">
        <v>0.15241709351539612</v>
      </c>
      <c r="BQ426" s="8">
        <v>0.5</v>
      </c>
      <c r="BR426" s="8">
        <v>-1.355140209197998</v>
      </c>
      <c r="BS426" s="8">
        <v>7.355140209197998</v>
      </c>
      <c r="BT426" s="8">
        <v>1</v>
      </c>
      <c r="BU426" s="8">
        <v>0</v>
      </c>
      <c r="BV426" s="8">
        <v>0.15999999642372131</v>
      </c>
      <c r="BW426" s="8">
        <v>111115</v>
      </c>
      <c r="BX426">
        <f t="shared" si="201"/>
        <v>1.7540280151367187</v>
      </c>
      <c r="BY426">
        <f t="shared" si="202"/>
        <v>3.7076750918016606E-3</v>
      </c>
      <c r="BZ426">
        <f t="shared" si="203"/>
        <v>296.98491134643552</v>
      </c>
      <c r="CA426">
        <f t="shared" si="204"/>
        <v>297.29313888549802</v>
      </c>
      <c r="CB426">
        <f t="shared" si="205"/>
        <v>288.18257168361743</v>
      </c>
      <c r="CC426">
        <f t="shared" si="226"/>
        <v>0.51256625058561811</v>
      </c>
      <c r="CD426">
        <f t="shared" si="206"/>
        <v>2.9654021673987527</v>
      </c>
      <c r="CE426">
        <f t="shared" si="207"/>
        <v>29.289112211007655</v>
      </c>
      <c r="CF426">
        <f t="shared" si="208"/>
        <v>9.9249821908660536</v>
      </c>
      <c r="CG426">
        <f t="shared" si="209"/>
        <v>23.989025115966797</v>
      </c>
      <c r="CH426">
        <f t="shared" si="210"/>
        <v>2.9930005798739541</v>
      </c>
      <c r="CI426">
        <f t="shared" si="211"/>
        <v>0.36448225448232136</v>
      </c>
      <c r="CJ426">
        <f t="shared" si="212"/>
        <v>1.9605385345185786</v>
      </c>
      <c r="CK426">
        <f t="shared" si="213"/>
        <v>1.0324620453553754</v>
      </c>
      <c r="CL426">
        <f t="shared" si="214"/>
        <v>0.22909350395115363</v>
      </c>
      <c r="CM426">
        <f t="shared" si="215"/>
        <v>22.983899163949509</v>
      </c>
      <c r="CN426">
        <f t="shared" si="216"/>
        <v>0.59770175193008923</v>
      </c>
      <c r="CO426">
        <f t="shared" si="217"/>
        <v>66.631534053569936</v>
      </c>
      <c r="CP426">
        <f t="shared" si="218"/>
        <v>374.8825398236113</v>
      </c>
      <c r="CQ426">
        <f t="shared" si="219"/>
        <v>6.0217282217457729E-2</v>
      </c>
      <c r="CR426">
        <f t="shared" si="220"/>
        <v>0</v>
      </c>
      <c r="CS426">
        <f t="shared" si="221"/>
        <v>1576.0872329375711</v>
      </c>
      <c r="CT426">
        <f t="shared" si="222"/>
        <v>0</v>
      </c>
      <c r="CU426" t="e">
        <f t="shared" si="223"/>
        <v>#DIV/0!</v>
      </c>
      <c r="CV426" t="e">
        <f t="shared" si="224"/>
        <v>#DIV/0!</v>
      </c>
    </row>
    <row r="427" spans="1:100" x14ac:dyDescent="0.3">
      <c r="A427" s="4" t="str">
        <f>VLOOKUP(B427,ListCodeMtrx!A$1:B$91,2,TRUE)</f>
        <v>M35</v>
      </c>
      <c r="B427">
        <v>35</v>
      </c>
      <c r="C427" s="10">
        <v>30</v>
      </c>
      <c r="D427" s="10">
        <v>2</v>
      </c>
      <c r="E427" s="10">
        <v>1</v>
      </c>
      <c r="F427" s="1">
        <v>74</v>
      </c>
      <c r="G427" s="3">
        <v>41318</v>
      </c>
      <c r="H427" s="11">
        <v>2</v>
      </c>
      <c r="I427" s="11">
        <v>194.76849962579746</v>
      </c>
      <c r="J427" s="11">
        <v>2.3536104046172346</v>
      </c>
      <c r="K427" s="11">
        <v>174.89428952956408</v>
      </c>
      <c r="L427" s="11">
        <v>267.7401276686067</v>
      </c>
      <c r="M427" s="1">
        <v>47.5</v>
      </c>
      <c r="N427" s="8">
        <v>11</v>
      </c>
      <c r="O427" s="8" t="s">
        <v>609</v>
      </c>
      <c r="P427" s="12">
        <v>0.15763888888888888</v>
      </c>
      <c r="Q427" s="12">
        <f t="shared" si="225"/>
        <v>0.41881944444444452</v>
      </c>
      <c r="R427" s="8">
        <v>3766</v>
      </c>
      <c r="S427" s="8">
        <v>0</v>
      </c>
      <c r="T427" s="13">
        <v>800</v>
      </c>
      <c r="U427" s="14">
        <f t="shared" si="184"/>
        <v>52.853883308450023</v>
      </c>
      <c r="V427" s="14">
        <f t="shared" si="185"/>
        <v>0.40474726458439153</v>
      </c>
      <c r="W427" s="14">
        <f t="shared" si="186"/>
        <v>540.74470776102044</v>
      </c>
      <c r="X427" s="15">
        <v>23.761985778808594</v>
      </c>
      <c r="Y427" s="8">
        <v>0</v>
      </c>
      <c r="Z427" s="8">
        <v>0</v>
      </c>
      <c r="AA427" s="8">
        <v>0</v>
      </c>
      <c r="AB427" s="27">
        <v>0</v>
      </c>
      <c r="AC427" s="8">
        <v>0</v>
      </c>
      <c r="AD427" s="8">
        <v>0</v>
      </c>
      <c r="AE427" s="8">
        <v>0</v>
      </c>
      <c r="AF427" t="e">
        <f t="shared" si="187"/>
        <v>#DIV/0!</v>
      </c>
      <c r="AG427" t="e">
        <f t="shared" si="188"/>
        <v>#DIV/0!</v>
      </c>
      <c r="AH427" t="e">
        <f t="shared" si="189"/>
        <v>#DIV/0!</v>
      </c>
      <c r="AI427" s="8">
        <v>-1</v>
      </c>
      <c r="AJ427" s="8">
        <v>0.87</v>
      </c>
      <c r="AK427" s="8">
        <v>0.92</v>
      </c>
      <c r="AL427" s="8">
        <v>10.09855842590332</v>
      </c>
      <c r="AM427">
        <f t="shared" si="190"/>
        <v>0.87504927921295161</v>
      </c>
      <c r="AN427">
        <f t="shared" si="191"/>
        <v>3.4170512385339753E-2</v>
      </c>
      <c r="AO427" t="e">
        <f t="shared" si="192"/>
        <v>#DIV/0!</v>
      </c>
      <c r="AP427" t="e">
        <f t="shared" si="193"/>
        <v>#DIV/0!</v>
      </c>
      <c r="AQ427" t="e">
        <f t="shared" si="194"/>
        <v>#DIV/0!</v>
      </c>
      <c r="AR427" s="8">
        <v>1798.050048828125</v>
      </c>
      <c r="AS427" s="8">
        <v>0.5</v>
      </c>
      <c r="AT427" t="e">
        <f t="shared" si="195"/>
        <v>#DIV/0!</v>
      </c>
      <c r="AU427">
        <f t="shared" si="196"/>
        <v>3.8758018889878136</v>
      </c>
      <c r="AV427">
        <f t="shared" si="197"/>
        <v>0.98717208454570882</v>
      </c>
      <c r="AW427">
        <f t="shared" si="198"/>
        <v>23.761985778808594</v>
      </c>
      <c r="AX427" s="8">
        <v>2</v>
      </c>
      <c r="AY427">
        <f t="shared" si="199"/>
        <v>4.644859790802002</v>
      </c>
      <c r="AZ427" s="8">
        <v>1</v>
      </c>
      <c r="BA427">
        <f t="shared" si="200"/>
        <v>9.2897195816040039</v>
      </c>
      <c r="BB427" s="8">
        <v>24.145309448242188</v>
      </c>
      <c r="BC427" s="8">
        <v>23.761985778808594</v>
      </c>
      <c r="BD427" s="8">
        <v>25.012197494506836</v>
      </c>
      <c r="BE427" s="8">
        <v>799.7049560546875</v>
      </c>
      <c r="BF427" s="8">
        <v>767.87408447265625</v>
      </c>
      <c r="BG427" s="8">
        <v>17.244064331054687</v>
      </c>
      <c r="BH427" s="8">
        <v>19.410917282104492</v>
      </c>
      <c r="BI427" s="8">
        <v>57.786865234375</v>
      </c>
      <c r="BJ427" s="8">
        <v>65.048240661621094</v>
      </c>
      <c r="BK427" s="8">
        <v>350.79159545898437</v>
      </c>
      <c r="BL427" s="8">
        <v>1801.080078125</v>
      </c>
      <c r="BM427" s="8">
        <v>847.03326416015625</v>
      </c>
      <c r="BN427" s="8">
        <v>101.24449157714844</v>
      </c>
      <c r="BO427" s="8">
        <v>-4.8545241355895996E-2</v>
      </c>
      <c r="BP427" s="8">
        <v>0.14664736390113831</v>
      </c>
      <c r="BQ427" s="8">
        <v>0.25</v>
      </c>
      <c r="BR427" s="8">
        <v>-1.355140209197998</v>
      </c>
      <c r="BS427" s="8">
        <v>7.355140209197998</v>
      </c>
      <c r="BT427" s="8">
        <v>1</v>
      </c>
      <c r="BU427" s="8">
        <v>0</v>
      </c>
      <c r="BV427" s="8">
        <v>0.15999999642372131</v>
      </c>
      <c r="BW427" s="8">
        <v>111115</v>
      </c>
      <c r="BX427">
        <f t="shared" si="201"/>
        <v>1.7539579772949216</v>
      </c>
      <c r="BY427">
        <f t="shared" si="202"/>
        <v>3.8758018889878138E-3</v>
      </c>
      <c r="BZ427">
        <f t="shared" si="203"/>
        <v>296.91198577880857</v>
      </c>
      <c r="CA427">
        <f t="shared" si="204"/>
        <v>297.29530944824216</v>
      </c>
      <c r="CB427">
        <f t="shared" si="205"/>
        <v>288.1728060588357</v>
      </c>
      <c r="CC427">
        <f t="shared" si="226"/>
        <v>0.48627899742264369</v>
      </c>
      <c r="CD427">
        <f t="shared" si="206"/>
        <v>2.9524205358184621</v>
      </c>
      <c r="CE427">
        <f t="shared" si="207"/>
        <v>29.161295491999322</v>
      </c>
      <c r="CF427">
        <f t="shared" si="208"/>
        <v>9.75037820989483</v>
      </c>
      <c r="CG427">
        <f t="shared" si="209"/>
        <v>23.953647613525391</v>
      </c>
      <c r="CH427">
        <f t="shared" si="210"/>
        <v>2.9866454606641422</v>
      </c>
      <c r="CI427">
        <f t="shared" si="211"/>
        <v>0.38784892960757356</v>
      </c>
      <c r="CJ427">
        <f t="shared" si="212"/>
        <v>1.9652484512727533</v>
      </c>
      <c r="CK427">
        <f t="shared" si="213"/>
        <v>1.0213970093913889</v>
      </c>
      <c r="CL427">
        <f t="shared" si="214"/>
        <v>0.2438691890227184</v>
      </c>
      <c r="CM427">
        <f t="shared" si="215"/>
        <v>54.747423010298228</v>
      </c>
      <c r="CN427">
        <f t="shared" si="216"/>
        <v>0.70421012858166876</v>
      </c>
      <c r="CO427">
        <f t="shared" si="217"/>
        <v>67.162443420244131</v>
      </c>
      <c r="CP427">
        <f t="shared" si="218"/>
        <v>760.19325602141816</v>
      </c>
      <c r="CQ427">
        <f t="shared" si="219"/>
        <v>4.6695967362593203E-2</v>
      </c>
      <c r="CR427">
        <f t="shared" si="220"/>
        <v>0</v>
      </c>
      <c r="CS427">
        <f t="shared" si="221"/>
        <v>1576.0338241680879</v>
      </c>
      <c r="CT427">
        <f t="shared" si="222"/>
        <v>0</v>
      </c>
      <c r="CU427" t="e">
        <f t="shared" si="223"/>
        <v>#DIV/0!</v>
      </c>
      <c r="CV427" t="e">
        <f t="shared" si="224"/>
        <v>#DIV/0!</v>
      </c>
    </row>
    <row r="428" spans="1:100" x14ac:dyDescent="0.3">
      <c r="A428" s="4" t="str">
        <f>VLOOKUP(B428,ListCodeMtrx!A$1:B$91,2,TRUE)</f>
        <v>M35</v>
      </c>
      <c r="B428" s="5">
        <v>35</v>
      </c>
      <c r="C428" s="10">
        <v>30</v>
      </c>
      <c r="D428" s="10">
        <v>2</v>
      </c>
      <c r="E428" s="10">
        <v>1</v>
      </c>
      <c r="F428" s="1">
        <v>74</v>
      </c>
      <c r="G428" s="17">
        <v>41318</v>
      </c>
      <c r="H428" s="11">
        <v>2</v>
      </c>
      <c r="I428" s="11">
        <v>194.76849962579746</v>
      </c>
      <c r="J428" s="11">
        <v>2.3536104046172346</v>
      </c>
      <c r="K428" s="11">
        <v>174.89428952956408</v>
      </c>
      <c r="L428" s="11">
        <v>267.7401276686067</v>
      </c>
      <c r="M428" s="1">
        <v>47.5</v>
      </c>
      <c r="N428" s="19">
        <v>12</v>
      </c>
      <c r="O428" s="19" t="s">
        <v>610</v>
      </c>
      <c r="P428" s="12">
        <v>0.15763888888888888</v>
      </c>
      <c r="Q428" s="12">
        <f t="shared" si="225"/>
        <v>0.42069444444444448</v>
      </c>
      <c r="R428" s="19">
        <v>3918.5</v>
      </c>
      <c r="S428" s="19">
        <v>0</v>
      </c>
      <c r="T428" s="21">
        <v>400</v>
      </c>
      <c r="U428" s="5">
        <f t="shared" si="184"/>
        <v>34.543046677327759</v>
      </c>
      <c r="V428" s="5">
        <f t="shared" si="185"/>
        <v>0.41248634080588165</v>
      </c>
      <c r="W428" s="5">
        <f t="shared" si="186"/>
        <v>234.47996164413627</v>
      </c>
      <c r="X428" s="5">
        <v>23.797359466552734</v>
      </c>
      <c r="Y428" s="19">
        <v>2</v>
      </c>
      <c r="Z428" s="19">
        <v>2</v>
      </c>
      <c r="AA428" s="19">
        <v>0</v>
      </c>
      <c r="AB428" s="19">
        <v>0</v>
      </c>
      <c r="AC428" s="19">
        <v>507.866943359375</v>
      </c>
      <c r="AD428" s="19">
        <v>978.3475341796875</v>
      </c>
      <c r="AE428" s="19">
        <v>714.34375</v>
      </c>
      <c r="AF428" s="5" t="e">
        <f t="shared" si="187"/>
        <v>#DIV/0!</v>
      </c>
      <c r="AG428" s="5">
        <f t="shared" si="188"/>
        <v>0.48089311250198541</v>
      </c>
      <c r="AH428" s="5">
        <f t="shared" si="189"/>
        <v>0.2698466290928469</v>
      </c>
      <c r="AI428" s="19">
        <v>-1</v>
      </c>
      <c r="AJ428" s="19">
        <v>0.87</v>
      </c>
      <c r="AK428" s="19">
        <v>0.92</v>
      </c>
      <c r="AL428" s="19">
        <v>10.09855842590332</v>
      </c>
      <c r="AM428" s="5">
        <f t="shared" si="190"/>
        <v>0.87504927921295161</v>
      </c>
      <c r="AN428" s="5">
        <f t="shared" si="191"/>
        <v>2.2552643150370123E-2</v>
      </c>
      <c r="AO428" s="5">
        <f t="shared" si="192"/>
        <v>0.56113639825052142</v>
      </c>
      <c r="AP428" s="5">
        <f t="shared" si="193"/>
        <v>1.9263855365506486</v>
      </c>
      <c r="AQ428" s="5">
        <f t="shared" si="194"/>
        <v>-1</v>
      </c>
      <c r="AR428" s="19">
        <v>1801.0455322265625</v>
      </c>
      <c r="AS428" s="19">
        <v>0.5</v>
      </c>
      <c r="AT428" s="5">
        <f t="shared" si="195"/>
        <v>212.6396287481098</v>
      </c>
      <c r="AU428" s="5">
        <f t="shared" si="196"/>
        <v>3.9487469534349513</v>
      </c>
      <c r="AV428" s="5">
        <f t="shared" si="197"/>
        <v>0.9876205936639002</v>
      </c>
      <c r="AW428" s="5">
        <f t="shared" si="198"/>
        <v>23.797359466552734</v>
      </c>
      <c r="AX428" s="19">
        <v>2</v>
      </c>
      <c r="AY428" s="5">
        <f t="shared" si="199"/>
        <v>4.644859790802002</v>
      </c>
      <c r="AZ428" s="19">
        <v>1</v>
      </c>
      <c r="BA428" s="5">
        <f t="shared" si="200"/>
        <v>9.2897195816040039</v>
      </c>
      <c r="BB428" s="19">
        <v>24.136344909667969</v>
      </c>
      <c r="BC428" s="19">
        <v>23.797359466552734</v>
      </c>
      <c r="BD428" s="19">
        <v>25.016595840454102</v>
      </c>
      <c r="BE428" s="19">
        <v>398.98138427734375</v>
      </c>
      <c r="BF428" s="19">
        <v>378.43621826171875</v>
      </c>
      <c r="BG428" s="19">
        <v>17.261009216308594</v>
      </c>
      <c r="BH428" s="19">
        <v>19.468389511108398</v>
      </c>
      <c r="BI428" s="19">
        <v>57.875461578369141</v>
      </c>
      <c r="BJ428" s="19">
        <v>65.276718139648438</v>
      </c>
      <c r="BK428" s="19">
        <v>350.81143188476562</v>
      </c>
      <c r="BL428" s="19">
        <v>1801.0455322265625</v>
      </c>
      <c r="BM428" s="19">
        <v>865.00335693359375</v>
      </c>
      <c r="BN428" s="19">
        <v>101.24569702148437</v>
      </c>
      <c r="BO428" s="19">
        <v>2.5948166847229004E-2</v>
      </c>
      <c r="BP428" s="19">
        <v>0.15520563721656799</v>
      </c>
      <c r="BQ428" s="19">
        <v>0.75</v>
      </c>
      <c r="BR428" s="19">
        <v>-1.355140209197998</v>
      </c>
      <c r="BS428" s="19">
        <v>7.355140209197998</v>
      </c>
      <c r="BT428" s="19">
        <v>1</v>
      </c>
      <c r="BU428" s="19">
        <v>0</v>
      </c>
      <c r="BV428" s="19">
        <v>0.15999999642372131</v>
      </c>
      <c r="BW428" s="19">
        <v>111115</v>
      </c>
      <c r="BX428" s="5">
        <f t="shared" si="201"/>
        <v>1.7540571594238279</v>
      </c>
      <c r="BY428" s="5">
        <f t="shared" si="202"/>
        <v>3.9487469534349512E-3</v>
      </c>
      <c r="BZ428" s="5">
        <f t="shared" si="203"/>
        <v>296.94735946655271</v>
      </c>
      <c r="CA428" s="5">
        <f t="shared" si="204"/>
        <v>297.28634490966795</v>
      </c>
      <c r="CB428" s="5">
        <f t="shared" si="205"/>
        <v>288.16727871520925</v>
      </c>
      <c r="CC428" s="5">
        <f t="shared" si="226"/>
        <v>0.47138102691968209</v>
      </c>
      <c r="CD428" s="5">
        <f t="shared" si="206"/>
        <v>2.9587112596018255</v>
      </c>
      <c r="CE428" s="5">
        <f t="shared" si="207"/>
        <v>29.223081539692359</v>
      </c>
      <c r="CF428" s="5">
        <f t="shared" si="208"/>
        <v>9.7546920285839605</v>
      </c>
      <c r="CG428" s="5">
        <f t="shared" si="209"/>
        <v>23.966852188110352</v>
      </c>
      <c r="CH428" s="5">
        <f t="shared" si="210"/>
        <v>2.9890161134391069</v>
      </c>
      <c r="CI428" s="5">
        <f t="shared" si="211"/>
        <v>0.3949496091891645</v>
      </c>
      <c r="CJ428" s="5">
        <f t="shared" si="212"/>
        <v>1.9710906659379253</v>
      </c>
      <c r="CK428" s="5">
        <f t="shared" si="213"/>
        <v>1.0179254475011816</v>
      </c>
      <c r="CL428" s="5">
        <f t="shared" si="214"/>
        <v>0.24836136314215654</v>
      </c>
      <c r="CM428" s="5">
        <f t="shared" si="215"/>
        <v>23.740087154231496</v>
      </c>
      <c r="CN428" s="5">
        <f t="shared" si="216"/>
        <v>0.61960232749703337</v>
      </c>
      <c r="CO428" s="5">
        <f t="shared" si="217"/>
        <v>67.241521507658902</v>
      </c>
      <c r="CP428" s="5">
        <f t="shared" si="218"/>
        <v>373.41635597150088</v>
      </c>
      <c r="CQ428" s="5">
        <f t="shared" si="219"/>
        <v>6.2202069592015158E-2</v>
      </c>
      <c r="CR428" s="5">
        <f t="shared" si="220"/>
        <v>0</v>
      </c>
      <c r="CS428" s="5">
        <f t="shared" si="221"/>
        <v>1576.0035948045604</v>
      </c>
      <c r="CT428" s="5">
        <f t="shared" si="222"/>
        <v>470.4805908203125</v>
      </c>
      <c r="CU428" s="5">
        <f t="shared" si="223"/>
        <v>0.2698466290928469</v>
      </c>
      <c r="CV428" s="5" t="e">
        <f t="shared" si="224"/>
        <v>#DIV/0!</v>
      </c>
    </row>
    <row r="429" spans="1:100" hidden="1" x14ac:dyDescent="0.3">
      <c r="A429" s="4" t="str">
        <f>VLOOKUP(B429,ListCodeMtrx!A$1:B$91,2,TRUE)</f>
        <v>M44</v>
      </c>
      <c r="B429">
        <v>44</v>
      </c>
      <c r="C429" s="10">
        <v>8</v>
      </c>
      <c r="D429" s="10">
        <v>2</v>
      </c>
      <c r="E429" s="10">
        <v>3</v>
      </c>
      <c r="F429" s="1">
        <v>74</v>
      </c>
      <c r="G429" s="3">
        <v>41318</v>
      </c>
      <c r="H429" s="11">
        <v>2</v>
      </c>
      <c r="I429" s="11">
        <v>151.23713988614733</v>
      </c>
      <c r="J429" s="11">
        <v>3.1204997604817653</v>
      </c>
      <c r="K429" s="11">
        <v>144.34398482163286</v>
      </c>
      <c r="L429" s="11">
        <v>227.64989250691102</v>
      </c>
      <c r="M429" s="1">
        <v>42.8</v>
      </c>
      <c r="N429" s="8">
        <v>13</v>
      </c>
      <c r="O429" s="8" t="s">
        <v>611</v>
      </c>
      <c r="P429" s="12">
        <v>0.15763888888888888</v>
      </c>
      <c r="Q429" s="12">
        <f t="shared" si="225"/>
        <v>0.42512731481481481</v>
      </c>
      <c r="R429" s="8">
        <v>4311</v>
      </c>
      <c r="S429" s="8">
        <v>0</v>
      </c>
      <c r="T429" s="13" t="s">
        <v>747</v>
      </c>
      <c r="U429">
        <f t="shared" si="184"/>
        <v>24.544394279337777</v>
      </c>
      <c r="V429">
        <f t="shared" si="185"/>
        <v>0.30995764905053441</v>
      </c>
      <c r="W429">
        <f t="shared" si="186"/>
        <v>249.39454288817274</v>
      </c>
      <c r="X429">
        <v>24.030740737915039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t="e">
        <f t="shared" si="187"/>
        <v>#DIV/0!</v>
      </c>
      <c r="AG429" t="e">
        <f t="shared" si="188"/>
        <v>#DIV/0!</v>
      </c>
      <c r="AH429" t="e">
        <f t="shared" si="189"/>
        <v>#DIV/0!</v>
      </c>
      <c r="AI429" s="8">
        <v>-1</v>
      </c>
      <c r="AJ429" s="8">
        <v>0.87</v>
      </c>
      <c r="AK429" s="8">
        <v>0.92</v>
      </c>
      <c r="AL429" s="8">
        <v>10.09855842590332</v>
      </c>
      <c r="AM429">
        <f t="shared" si="190"/>
        <v>0.87504927921295161</v>
      </c>
      <c r="AN429">
        <f t="shared" si="191"/>
        <v>1.6210952226352219E-2</v>
      </c>
      <c r="AO429" t="e">
        <f t="shared" si="192"/>
        <v>#DIV/0!</v>
      </c>
      <c r="AP429" t="e">
        <f t="shared" si="193"/>
        <v>#DIV/0!</v>
      </c>
      <c r="AQ429" t="e">
        <f t="shared" si="194"/>
        <v>#DIV/0!</v>
      </c>
      <c r="AR429" s="8">
        <v>1801.0455322265625</v>
      </c>
      <c r="AS429" s="8">
        <v>0.5</v>
      </c>
      <c r="AT429" t="e">
        <f t="shared" si="195"/>
        <v>#DIV/0!</v>
      </c>
      <c r="AU429">
        <f t="shared" si="196"/>
        <v>3.3559257673635412</v>
      </c>
      <c r="AV429">
        <f t="shared" si="197"/>
        <v>1.1053815267603122</v>
      </c>
      <c r="AW429">
        <f t="shared" si="198"/>
        <v>24.030740737915039</v>
      </c>
      <c r="AX429" s="8">
        <v>2</v>
      </c>
      <c r="AY429">
        <f t="shared" si="199"/>
        <v>4.644859790802002</v>
      </c>
      <c r="AZ429" s="8">
        <v>1</v>
      </c>
      <c r="BA429">
        <f t="shared" si="200"/>
        <v>9.2897195816040039</v>
      </c>
      <c r="BB429" s="8">
        <v>24.273065567016602</v>
      </c>
      <c r="BC429" s="8">
        <v>24.030740737915039</v>
      </c>
      <c r="BD429" s="8">
        <v>25.016517639160156</v>
      </c>
      <c r="BE429" s="8">
        <v>400.0977783203125</v>
      </c>
      <c r="BF429" s="8">
        <v>385.367431640625</v>
      </c>
      <c r="BG429" s="8">
        <v>16.840644836425781</v>
      </c>
      <c r="BH429" s="8">
        <v>18.718084335327148</v>
      </c>
      <c r="BI429" s="8">
        <v>56.004936218261719</v>
      </c>
      <c r="BJ429" s="8">
        <v>62.248516082763672</v>
      </c>
      <c r="BK429" s="8">
        <v>350.80856323242187</v>
      </c>
      <c r="BL429" s="8">
        <v>1800.7547607421875</v>
      </c>
      <c r="BM429" s="8">
        <v>585.32049560546875</v>
      </c>
      <c r="BN429" s="8">
        <v>101.24582672119141</v>
      </c>
      <c r="BO429" s="8">
        <v>-0.174277663230896</v>
      </c>
      <c r="BP429" s="8">
        <v>0.15779200196266174</v>
      </c>
      <c r="BQ429" s="8">
        <v>0.5</v>
      </c>
      <c r="BR429" s="8">
        <v>-1.355140209197998</v>
      </c>
      <c r="BS429" s="8">
        <v>7.355140209197998</v>
      </c>
      <c r="BT429" s="8">
        <v>1</v>
      </c>
      <c r="BU429" s="8">
        <v>0</v>
      </c>
      <c r="BV429" s="8">
        <v>0.15999999642372131</v>
      </c>
      <c r="BW429" s="8">
        <v>111115</v>
      </c>
      <c r="BX429">
        <f t="shared" si="201"/>
        <v>1.7540428161621091</v>
      </c>
      <c r="BY429">
        <f t="shared" si="202"/>
        <v>3.3559257673635413E-3</v>
      </c>
      <c r="BZ429">
        <f t="shared" si="203"/>
        <v>297.18074073791502</v>
      </c>
      <c r="CA429">
        <f t="shared" si="204"/>
        <v>297.42306556701658</v>
      </c>
      <c r="CB429">
        <f t="shared" si="205"/>
        <v>288.12075527874913</v>
      </c>
      <c r="CC429">
        <f t="shared" si="226"/>
        <v>0.57134653395330415</v>
      </c>
      <c r="CD429">
        <f t="shared" si="206"/>
        <v>3.0005094499274918</v>
      </c>
      <c r="CE429">
        <f t="shared" si="207"/>
        <v>29.635882752878601</v>
      </c>
      <c r="CF429">
        <f t="shared" si="208"/>
        <v>10.917798417551452</v>
      </c>
      <c r="CG429">
        <f t="shared" si="209"/>
        <v>24.15190315246582</v>
      </c>
      <c r="CH429">
        <f t="shared" si="210"/>
        <v>3.0224123283662023</v>
      </c>
      <c r="CI429">
        <f t="shared" si="211"/>
        <v>0.2999496308748667</v>
      </c>
      <c r="CJ429">
        <f t="shared" si="212"/>
        <v>1.8951279231671796</v>
      </c>
      <c r="CK429">
        <f t="shared" si="213"/>
        <v>1.1272844051990227</v>
      </c>
      <c r="CL429">
        <f t="shared" si="214"/>
        <v>0.18834270233968092</v>
      </c>
      <c r="CM429">
        <f t="shared" si="215"/>
        <v>25.250156674466673</v>
      </c>
      <c r="CN429">
        <f t="shared" si="216"/>
        <v>0.64716040436117084</v>
      </c>
      <c r="CO429">
        <f t="shared" si="217"/>
        <v>63.466429432371065</v>
      </c>
      <c r="CP429">
        <f t="shared" si="218"/>
        <v>381.80059283714576</v>
      </c>
      <c r="CQ429">
        <f t="shared" si="219"/>
        <v>4.079996460755439E-2</v>
      </c>
      <c r="CR429">
        <f t="shared" si="220"/>
        <v>0</v>
      </c>
      <c r="CS429">
        <f t="shared" si="221"/>
        <v>1575.7491554267424</v>
      </c>
      <c r="CT429">
        <f t="shared" si="222"/>
        <v>0</v>
      </c>
      <c r="CU429" t="e">
        <f t="shared" si="223"/>
        <v>#DIV/0!</v>
      </c>
      <c r="CV429" t="e">
        <f t="shared" si="224"/>
        <v>#DIV/0!</v>
      </c>
    </row>
    <row r="430" spans="1:100" x14ac:dyDescent="0.3">
      <c r="A430" s="4" t="str">
        <f>VLOOKUP(B430,ListCodeMtrx!A$1:B$91,2,TRUE)</f>
        <v>M44</v>
      </c>
      <c r="B430">
        <v>44</v>
      </c>
      <c r="C430" s="10">
        <v>8</v>
      </c>
      <c r="D430" s="10">
        <v>2</v>
      </c>
      <c r="E430" s="10">
        <v>3</v>
      </c>
      <c r="F430" s="1">
        <v>74</v>
      </c>
      <c r="G430" s="3">
        <v>41318</v>
      </c>
      <c r="H430" s="11">
        <v>2</v>
      </c>
      <c r="I430" s="11">
        <v>151.23713988614733</v>
      </c>
      <c r="J430" s="11">
        <v>3.1204997604817653</v>
      </c>
      <c r="K430" s="11">
        <v>144.34398482163286</v>
      </c>
      <c r="L430" s="11">
        <v>227.64989250691102</v>
      </c>
      <c r="M430" s="1">
        <v>42.8</v>
      </c>
      <c r="N430" s="8">
        <v>14</v>
      </c>
      <c r="O430" s="8" t="s">
        <v>612</v>
      </c>
      <c r="P430" s="12">
        <v>0.15763888888888888</v>
      </c>
      <c r="Q430" s="12">
        <f t="shared" si="225"/>
        <v>0.42696759259259254</v>
      </c>
      <c r="R430" s="8">
        <v>4470</v>
      </c>
      <c r="S430" s="8">
        <v>0</v>
      </c>
      <c r="T430" s="13">
        <v>50</v>
      </c>
      <c r="U430" s="14">
        <f t="shared" si="184"/>
        <v>-0.49073108975039231</v>
      </c>
      <c r="V430" s="14">
        <f t="shared" si="185"/>
        <v>0.28028278033783904</v>
      </c>
      <c r="W430" s="14">
        <f t="shared" si="186"/>
        <v>51.523877526106332</v>
      </c>
      <c r="X430" s="15">
        <v>24.487762451171875</v>
      </c>
      <c r="Y430" s="27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t="e">
        <f t="shared" si="187"/>
        <v>#DIV/0!</v>
      </c>
      <c r="AG430" t="e">
        <f t="shared" si="188"/>
        <v>#DIV/0!</v>
      </c>
      <c r="AH430" t="e">
        <f t="shared" si="189"/>
        <v>#DIV/0!</v>
      </c>
      <c r="AI430" s="8">
        <v>-1</v>
      </c>
      <c r="AJ430" s="8">
        <v>0.87</v>
      </c>
      <c r="AK430" s="8">
        <v>0.92</v>
      </c>
      <c r="AL430" s="8">
        <v>10.09855842590332</v>
      </c>
      <c r="AM430">
        <f t="shared" si="190"/>
        <v>0.87504927921295161</v>
      </c>
      <c r="AN430">
        <f t="shared" si="191"/>
        <v>3.2341635409789904E-4</v>
      </c>
      <c r="AO430" t="e">
        <f t="shared" si="192"/>
        <v>#DIV/0!</v>
      </c>
      <c r="AP430" t="e">
        <f t="shared" si="193"/>
        <v>#DIV/0!</v>
      </c>
      <c r="AQ430" t="e">
        <f t="shared" si="194"/>
        <v>#DIV/0!</v>
      </c>
      <c r="AR430" s="8">
        <v>1801.0455322265625</v>
      </c>
      <c r="AS430" s="8">
        <v>0.5</v>
      </c>
      <c r="AT430" t="e">
        <f t="shared" si="195"/>
        <v>#DIV/0!</v>
      </c>
      <c r="AU430">
        <f t="shared" si="196"/>
        <v>3.2925198881200739</v>
      </c>
      <c r="AV430">
        <f t="shared" si="197"/>
        <v>1.1951745151889768</v>
      </c>
      <c r="AW430">
        <f t="shared" si="198"/>
        <v>24.487762451171875</v>
      </c>
      <c r="AX430" s="8">
        <v>2</v>
      </c>
      <c r="AY430">
        <f t="shared" si="199"/>
        <v>4.644859790802002</v>
      </c>
      <c r="AZ430" s="8">
        <v>1</v>
      </c>
      <c r="BA430">
        <f t="shared" si="200"/>
        <v>9.2897195816040039</v>
      </c>
      <c r="BB430" s="8">
        <v>24.378086090087891</v>
      </c>
      <c r="BC430" s="8">
        <v>24.487762451171875</v>
      </c>
      <c r="BD430" s="8">
        <v>25.015693664550781</v>
      </c>
      <c r="BE430" s="8">
        <v>49.438648223876953</v>
      </c>
      <c r="BF430" s="8">
        <v>49.625286102294922</v>
      </c>
      <c r="BG430" s="8">
        <v>16.811723709106445</v>
      </c>
      <c r="BH430" s="8">
        <v>18.65399169921875</v>
      </c>
      <c r="BI430" s="8">
        <v>55.559364318847656</v>
      </c>
      <c r="BJ430" s="8">
        <v>61.647689819335938</v>
      </c>
      <c r="BK430" s="8">
        <v>350.7742919921875</v>
      </c>
      <c r="BL430" s="8">
        <v>1799.50341796875</v>
      </c>
      <c r="BM430" s="8">
        <v>603.14508056640625</v>
      </c>
      <c r="BN430" s="8">
        <v>101.24827575683594</v>
      </c>
      <c r="BO430" s="8">
        <v>-0.26824510097503662</v>
      </c>
      <c r="BP430" s="8">
        <v>0.17516413331031799</v>
      </c>
      <c r="BQ430" s="8">
        <v>0.25</v>
      </c>
      <c r="BR430" s="8">
        <v>-1.355140209197998</v>
      </c>
      <c r="BS430" s="8">
        <v>7.355140209197998</v>
      </c>
      <c r="BT430" s="8">
        <v>1</v>
      </c>
      <c r="BU430" s="8">
        <v>0</v>
      </c>
      <c r="BV430" s="8">
        <v>0.15999999642372131</v>
      </c>
      <c r="BW430" s="8">
        <v>111115</v>
      </c>
      <c r="BX430">
        <f t="shared" si="201"/>
        <v>1.7538714599609373</v>
      </c>
      <c r="BY430">
        <f t="shared" si="202"/>
        <v>3.2925198881200738E-3</v>
      </c>
      <c r="BZ430">
        <f t="shared" si="203"/>
        <v>297.63776245117185</v>
      </c>
      <c r="CA430">
        <f t="shared" si="204"/>
        <v>297.52808609008787</v>
      </c>
      <c r="CB430">
        <f t="shared" si="205"/>
        <v>287.92054043947428</v>
      </c>
      <c r="CC430">
        <f t="shared" si="226"/>
        <v>0.56565552020608834</v>
      </c>
      <c r="CD430">
        <f t="shared" si="206"/>
        <v>3.0838590107172053</v>
      </c>
      <c r="CE430">
        <f t="shared" si="207"/>
        <v>30.458385465482792</v>
      </c>
      <c r="CF430">
        <f t="shared" si="208"/>
        <v>11.804393766264042</v>
      </c>
      <c r="CG430">
        <f t="shared" si="209"/>
        <v>24.432924270629883</v>
      </c>
      <c r="CH430">
        <f t="shared" si="210"/>
        <v>3.0737521928564666</v>
      </c>
      <c r="CI430">
        <f t="shared" si="211"/>
        <v>0.27207395927564976</v>
      </c>
      <c r="CJ430">
        <f t="shared" si="212"/>
        <v>1.8886844955282285</v>
      </c>
      <c r="CK430">
        <f t="shared" si="213"/>
        <v>1.1850676973282381</v>
      </c>
      <c r="CL430">
        <f t="shared" si="214"/>
        <v>0.17076516265038519</v>
      </c>
      <c r="CM430">
        <f t="shared" si="215"/>
        <v>5.2167037598246564</v>
      </c>
      <c r="CN430">
        <f t="shared" si="216"/>
        <v>1.0382585486741125</v>
      </c>
      <c r="CO430">
        <f t="shared" si="217"/>
        <v>61.432178237180558</v>
      </c>
      <c r="CP430">
        <f t="shared" si="218"/>
        <v>49.696600092490591</v>
      </c>
      <c r="CQ430">
        <f t="shared" si="219"/>
        <v>-6.0661453129521566E-3</v>
      </c>
      <c r="CR430">
        <f t="shared" si="220"/>
        <v>0</v>
      </c>
      <c r="CS430">
        <f t="shared" si="221"/>
        <v>1574.6541688347975</v>
      </c>
      <c r="CT430">
        <f t="shared" si="222"/>
        <v>0</v>
      </c>
      <c r="CU430" t="e">
        <f t="shared" si="223"/>
        <v>#DIV/0!</v>
      </c>
      <c r="CV430" t="e">
        <f t="shared" si="224"/>
        <v>#DIV/0!</v>
      </c>
    </row>
    <row r="431" spans="1:100" x14ac:dyDescent="0.3">
      <c r="A431" s="4" t="str">
        <f>VLOOKUP(B431,ListCodeMtrx!A$1:B$91,2,TRUE)</f>
        <v>M44</v>
      </c>
      <c r="B431">
        <v>44</v>
      </c>
      <c r="C431" s="10">
        <v>8</v>
      </c>
      <c r="D431" s="10">
        <v>2</v>
      </c>
      <c r="E431" s="10">
        <v>3</v>
      </c>
      <c r="F431" s="1">
        <v>74</v>
      </c>
      <c r="G431" s="3">
        <v>41318</v>
      </c>
      <c r="H431" s="11">
        <v>2</v>
      </c>
      <c r="I431" s="11">
        <v>151.23713988614733</v>
      </c>
      <c r="J431" s="11">
        <v>3.1204997604817653</v>
      </c>
      <c r="K431" s="11">
        <v>144.34398482163286</v>
      </c>
      <c r="L431" s="11">
        <v>227.64989250691102</v>
      </c>
      <c r="M431" s="1">
        <v>42.8</v>
      </c>
      <c r="N431" s="8">
        <v>15</v>
      </c>
      <c r="O431" s="8" t="s">
        <v>613</v>
      </c>
      <c r="P431" s="12">
        <v>0.15763888888888888</v>
      </c>
      <c r="Q431" s="12">
        <f t="shared" si="225"/>
        <v>0.42890046296296302</v>
      </c>
      <c r="R431" s="8">
        <v>4637</v>
      </c>
      <c r="S431" s="8">
        <v>0</v>
      </c>
      <c r="T431" s="13">
        <v>150</v>
      </c>
      <c r="U431" s="14">
        <f t="shared" si="184"/>
        <v>7.9543460722027426</v>
      </c>
      <c r="V431" s="14">
        <f t="shared" si="185"/>
        <v>0.28575080696711075</v>
      </c>
      <c r="W431" s="14">
        <f t="shared" si="186"/>
        <v>97.8285303829404</v>
      </c>
      <c r="X431" s="15">
        <v>24.531356811523438</v>
      </c>
      <c r="Y431" s="27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t="e">
        <f t="shared" si="187"/>
        <v>#DIV/0!</v>
      </c>
      <c r="AG431" t="e">
        <f t="shared" si="188"/>
        <v>#DIV/0!</v>
      </c>
      <c r="AH431" t="e">
        <f t="shared" si="189"/>
        <v>#DIV/0!</v>
      </c>
      <c r="AI431" s="8">
        <v>-1</v>
      </c>
      <c r="AJ431" s="8">
        <v>0.87</v>
      </c>
      <c r="AK431" s="8">
        <v>0.92</v>
      </c>
      <c r="AL431" s="8">
        <v>10.09855842590332</v>
      </c>
      <c r="AM431">
        <f t="shared" si="190"/>
        <v>0.87504927921295161</v>
      </c>
      <c r="AN431">
        <f t="shared" si="191"/>
        <v>5.6878144188669101E-3</v>
      </c>
      <c r="AO431" t="e">
        <f t="shared" si="192"/>
        <v>#DIV/0!</v>
      </c>
      <c r="AP431" t="e">
        <f t="shared" si="193"/>
        <v>#DIV/0!</v>
      </c>
      <c r="AQ431" t="e">
        <f t="shared" si="194"/>
        <v>#DIV/0!</v>
      </c>
      <c r="AR431" s="8">
        <v>1801.0455322265625</v>
      </c>
      <c r="AS431" s="8">
        <v>0.5</v>
      </c>
      <c r="AT431" t="e">
        <f t="shared" si="195"/>
        <v>#DIV/0!</v>
      </c>
      <c r="AU431">
        <f t="shared" si="196"/>
        <v>3.3526602711621489</v>
      </c>
      <c r="AV431">
        <f t="shared" si="197"/>
        <v>1.1942737819678571</v>
      </c>
      <c r="AW431">
        <f t="shared" si="198"/>
        <v>24.531356811523438</v>
      </c>
      <c r="AX431" s="8">
        <v>2</v>
      </c>
      <c r="AY431">
        <f t="shared" si="199"/>
        <v>4.644859790802002</v>
      </c>
      <c r="AZ431" s="8">
        <v>1</v>
      </c>
      <c r="BA431">
        <f t="shared" si="200"/>
        <v>9.2897195816040039</v>
      </c>
      <c r="BB431" s="8">
        <v>24.405885696411133</v>
      </c>
      <c r="BC431" s="8">
        <v>24.531356811523438</v>
      </c>
      <c r="BD431" s="8">
        <v>25.014942169189453</v>
      </c>
      <c r="BE431" s="8">
        <v>150.70219421386719</v>
      </c>
      <c r="BF431" s="8">
        <v>145.88807678222656</v>
      </c>
      <c r="BG431" s="8">
        <v>16.867069244384766</v>
      </c>
      <c r="BH431" s="8">
        <v>18.742792129516602</v>
      </c>
      <c r="BI431" s="8">
        <v>55.648517608642578</v>
      </c>
      <c r="BJ431" s="8">
        <v>61.836982727050781</v>
      </c>
      <c r="BK431" s="8">
        <v>350.77911376953125</v>
      </c>
      <c r="BL431" s="8">
        <v>1799.1026611328125</v>
      </c>
      <c r="BM431" s="8">
        <v>624.82708740234375</v>
      </c>
      <c r="BN431" s="8">
        <v>101.24641418457031</v>
      </c>
      <c r="BO431" s="8">
        <v>-1.7207503318786621E-2</v>
      </c>
      <c r="BP431" s="8">
        <v>0.17198649048805237</v>
      </c>
      <c r="BQ431" s="8">
        <v>0.75</v>
      </c>
      <c r="BR431" s="8">
        <v>-1.355140209197998</v>
      </c>
      <c r="BS431" s="8">
        <v>7.355140209197998</v>
      </c>
      <c r="BT431" s="8">
        <v>1</v>
      </c>
      <c r="BU431" s="8">
        <v>0</v>
      </c>
      <c r="BV431" s="8">
        <v>0.15999999642372131</v>
      </c>
      <c r="BW431" s="8">
        <v>111115</v>
      </c>
      <c r="BX431">
        <f t="shared" si="201"/>
        <v>1.7538955688476561</v>
      </c>
      <c r="BY431">
        <f t="shared" si="202"/>
        <v>3.3526602711621491E-3</v>
      </c>
      <c r="BZ431">
        <f t="shared" si="203"/>
        <v>297.68135681152341</v>
      </c>
      <c r="CA431">
        <f t="shared" si="204"/>
        <v>297.55588569641111</v>
      </c>
      <c r="CB431">
        <f t="shared" si="205"/>
        <v>287.8564193471575</v>
      </c>
      <c r="CC431">
        <f t="shared" si="226"/>
        <v>0.55406470622053283</v>
      </c>
      <c r="CD431">
        <f t="shared" si="206"/>
        <v>3.0919142768881995</v>
      </c>
      <c r="CE431">
        <f t="shared" si="207"/>
        <v>30.538506492207198</v>
      </c>
      <c r="CF431">
        <f t="shared" si="208"/>
        <v>11.795714362690596</v>
      </c>
      <c r="CG431">
        <f t="shared" si="209"/>
        <v>24.468621253967285</v>
      </c>
      <c r="CH431">
        <f t="shared" si="210"/>
        <v>3.0803279436093312</v>
      </c>
      <c r="CI431">
        <f t="shared" si="211"/>
        <v>0.27722344273654376</v>
      </c>
      <c r="CJ431">
        <f t="shared" si="212"/>
        <v>1.8976404949203425</v>
      </c>
      <c r="CK431">
        <f t="shared" si="213"/>
        <v>1.1826874486889887</v>
      </c>
      <c r="CL431">
        <f t="shared" si="214"/>
        <v>0.17401112145035771</v>
      </c>
      <c r="CM431">
        <f t="shared" si="215"/>
        <v>9.9047879062190045</v>
      </c>
      <c r="CN431">
        <f t="shared" si="216"/>
        <v>0.67057248639293032</v>
      </c>
      <c r="CO431">
        <f t="shared" si="217"/>
        <v>61.580271737631918</v>
      </c>
      <c r="CP431">
        <f t="shared" si="218"/>
        <v>144.73213584093719</v>
      </c>
      <c r="CQ431">
        <f t="shared" si="219"/>
        <v>3.3843955233255278E-2</v>
      </c>
      <c r="CR431">
        <f t="shared" si="220"/>
        <v>0</v>
      </c>
      <c r="CS431">
        <f t="shared" si="221"/>
        <v>1574.3034868543707</v>
      </c>
      <c r="CT431">
        <f t="shared" si="222"/>
        <v>0</v>
      </c>
      <c r="CU431" t="e">
        <f t="shared" si="223"/>
        <v>#DIV/0!</v>
      </c>
      <c r="CV431" t="e">
        <f t="shared" si="224"/>
        <v>#DIV/0!</v>
      </c>
    </row>
    <row r="432" spans="1:100" s="5" customFormat="1" hidden="1" x14ac:dyDescent="0.3">
      <c r="A432" s="4" t="str">
        <f>VLOOKUP(B432,ListCodeMtrx!A$1:B$91,2,TRUE)</f>
        <v>M44</v>
      </c>
      <c r="B432">
        <v>44</v>
      </c>
      <c r="C432" s="10">
        <v>8</v>
      </c>
      <c r="D432" s="10">
        <v>2</v>
      </c>
      <c r="E432" s="10">
        <v>3</v>
      </c>
      <c r="F432" s="1">
        <v>74</v>
      </c>
      <c r="G432" s="3">
        <v>41318</v>
      </c>
      <c r="H432" s="11">
        <v>2</v>
      </c>
      <c r="I432" s="11">
        <v>151.23713988614733</v>
      </c>
      <c r="J432" s="11">
        <v>3.1204997604817653</v>
      </c>
      <c r="K432" s="11">
        <v>144.34398482163286</v>
      </c>
      <c r="L432" s="11">
        <v>227.64989250691102</v>
      </c>
      <c r="M432" s="1">
        <v>42.8</v>
      </c>
      <c r="N432" s="8">
        <v>16</v>
      </c>
      <c r="O432" s="8" t="s">
        <v>614</v>
      </c>
      <c r="P432" s="12">
        <v>0.15763888888888888</v>
      </c>
      <c r="Q432" s="12">
        <f t="shared" si="225"/>
        <v>0.43131944444444448</v>
      </c>
      <c r="R432" s="8">
        <v>4846</v>
      </c>
      <c r="S432" s="8">
        <v>0</v>
      </c>
      <c r="T432" s="13" t="s">
        <v>192</v>
      </c>
      <c r="U432" s="14">
        <f t="shared" si="184"/>
        <v>26.937757361269277</v>
      </c>
      <c r="V432" s="14">
        <f t="shared" si="185"/>
        <v>0.30853590694589572</v>
      </c>
      <c r="W432" s="14">
        <f t="shared" si="186"/>
        <v>235.68226070377895</v>
      </c>
      <c r="X432" s="15">
        <v>24.515886306762695</v>
      </c>
      <c r="Y432" s="27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t="e">
        <f t="shared" si="187"/>
        <v>#DIV/0!</v>
      </c>
      <c r="AG432" t="e">
        <f t="shared" si="188"/>
        <v>#DIV/0!</v>
      </c>
      <c r="AH432" t="e">
        <f t="shared" si="189"/>
        <v>#DIV/0!</v>
      </c>
      <c r="AI432" s="8">
        <v>-1</v>
      </c>
      <c r="AJ432" s="8">
        <v>0.87</v>
      </c>
      <c r="AK432" s="8">
        <v>0.92</v>
      </c>
      <c r="AL432" s="8">
        <v>10.09855842590332</v>
      </c>
      <c r="AM432">
        <f t="shared" si="190"/>
        <v>0.87504927921295161</v>
      </c>
      <c r="AN432">
        <f t="shared" si="191"/>
        <v>1.7751683178919543E-2</v>
      </c>
      <c r="AO432" t="e">
        <f t="shared" si="192"/>
        <v>#DIV/0!</v>
      </c>
      <c r="AP432" t="e">
        <f t="shared" si="193"/>
        <v>#DIV/0!</v>
      </c>
      <c r="AQ432" t="e">
        <f t="shared" si="194"/>
        <v>#DIV/0!</v>
      </c>
      <c r="AR432" s="8">
        <v>1801.0455322265625</v>
      </c>
      <c r="AS432" s="8">
        <v>0.5</v>
      </c>
      <c r="AT432" t="e">
        <f t="shared" si="195"/>
        <v>#DIV/0!</v>
      </c>
      <c r="AU432">
        <f t="shared" si="196"/>
        <v>3.6097165809891076</v>
      </c>
      <c r="AV432">
        <f t="shared" si="197"/>
        <v>1.1936500959234932</v>
      </c>
      <c r="AW432">
        <f t="shared" si="198"/>
        <v>24.515886306762695</v>
      </c>
      <c r="AX432" s="8">
        <v>2</v>
      </c>
      <c r="AY432">
        <f t="shared" si="199"/>
        <v>4.644859790802002</v>
      </c>
      <c r="AZ432" s="8">
        <v>1</v>
      </c>
      <c r="BA432">
        <f t="shared" si="200"/>
        <v>9.2897195816040039</v>
      </c>
      <c r="BB432" s="8">
        <v>24.449956893920898</v>
      </c>
      <c r="BC432" s="8">
        <v>24.515886306762695</v>
      </c>
      <c r="BD432" s="8">
        <v>25.014089584350586</v>
      </c>
      <c r="BE432" s="8">
        <v>401.47769165039062</v>
      </c>
      <c r="BF432" s="8">
        <v>385.325927734375</v>
      </c>
      <c r="BG432" s="8">
        <v>16.70262336730957</v>
      </c>
      <c r="BH432" s="8">
        <v>18.722192764282227</v>
      </c>
      <c r="BI432" s="8">
        <v>54.956352233886719</v>
      </c>
      <c r="BJ432" s="8">
        <v>61.601306915283203</v>
      </c>
      <c r="BK432" s="8">
        <v>350.78118896484375</v>
      </c>
      <c r="BL432" s="8">
        <v>1798.5374755859375</v>
      </c>
      <c r="BM432" s="8">
        <v>653.01055908203125</v>
      </c>
      <c r="BN432" s="8">
        <v>101.23832702636719</v>
      </c>
      <c r="BO432" s="8">
        <v>0.30392897129058838</v>
      </c>
      <c r="BP432" s="8">
        <v>0.16313257813453674</v>
      </c>
      <c r="BQ432" s="8">
        <v>0.25</v>
      </c>
      <c r="BR432" s="8">
        <v>-1.355140209197998</v>
      </c>
      <c r="BS432" s="8">
        <v>7.355140209197998</v>
      </c>
      <c r="BT432" s="8">
        <v>1</v>
      </c>
      <c r="BU432" s="8">
        <v>0</v>
      </c>
      <c r="BV432" s="8">
        <v>0.15999999642372131</v>
      </c>
      <c r="BW432" s="8">
        <v>111115</v>
      </c>
      <c r="BX432">
        <f t="shared" si="201"/>
        <v>1.7539059448242187</v>
      </c>
      <c r="BY432">
        <f t="shared" si="202"/>
        <v>3.6097165809891077E-3</v>
      </c>
      <c r="BZ432">
        <f t="shared" si="203"/>
        <v>297.66588630676267</v>
      </c>
      <c r="CA432">
        <f t="shared" si="204"/>
        <v>297.59995689392088</v>
      </c>
      <c r="CB432">
        <f t="shared" si="205"/>
        <v>287.76598966167876</v>
      </c>
      <c r="CC432">
        <f t="shared" si="226"/>
        <v>0.51108642833901352</v>
      </c>
      <c r="CD432">
        <f t="shared" si="206"/>
        <v>3.0890535696445829</v>
      </c>
      <c r="CE432">
        <f t="shared" si="207"/>
        <v>30.512688824263648</v>
      </c>
      <c r="CF432">
        <f t="shared" si="208"/>
        <v>11.790496059981422</v>
      </c>
      <c r="CG432">
        <f t="shared" si="209"/>
        <v>24.482921600341797</v>
      </c>
      <c r="CH432">
        <f t="shared" si="210"/>
        <v>3.0829656619942627</v>
      </c>
      <c r="CI432">
        <f t="shared" si="211"/>
        <v>0.29861802072287458</v>
      </c>
      <c r="CJ432">
        <f t="shared" si="212"/>
        <v>1.8954034737210896</v>
      </c>
      <c r="CK432">
        <f t="shared" si="213"/>
        <v>1.1875621882731731</v>
      </c>
      <c r="CL432">
        <f t="shared" si="214"/>
        <v>0.18750268351082339</v>
      </c>
      <c r="CM432">
        <f t="shared" si="215"/>
        <v>23.860077783442705</v>
      </c>
      <c r="CN432">
        <f t="shared" si="216"/>
        <v>0.61164391944641439</v>
      </c>
      <c r="CO432">
        <f t="shared" si="217"/>
        <v>61.656927521945647</v>
      </c>
      <c r="CP432">
        <f t="shared" si="218"/>
        <v>381.41128078316592</v>
      </c>
      <c r="CQ432">
        <f t="shared" si="219"/>
        <v>4.3546151802777086E-2</v>
      </c>
      <c r="CR432">
        <f t="shared" si="220"/>
        <v>0</v>
      </c>
      <c r="CS432">
        <f t="shared" si="221"/>
        <v>1573.8089216489561</v>
      </c>
      <c r="CT432">
        <f t="shared" si="222"/>
        <v>0</v>
      </c>
      <c r="CU432" t="e">
        <f t="shared" si="223"/>
        <v>#DIV/0!</v>
      </c>
      <c r="CV432" t="e">
        <f t="shared" si="224"/>
        <v>#DIV/0!</v>
      </c>
    </row>
    <row r="433" spans="1:100" x14ac:dyDescent="0.3">
      <c r="A433" s="4" t="str">
        <f>VLOOKUP(B433,ListCodeMtrx!A$1:B$91,2,TRUE)</f>
        <v>M44</v>
      </c>
      <c r="B433">
        <v>44</v>
      </c>
      <c r="C433" s="10">
        <v>8</v>
      </c>
      <c r="D433" s="10">
        <v>2</v>
      </c>
      <c r="E433" s="10">
        <v>3</v>
      </c>
      <c r="F433" s="1">
        <v>74</v>
      </c>
      <c r="G433" s="3">
        <v>41318</v>
      </c>
      <c r="H433" s="11">
        <v>2</v>
      </c>
      <c r="I433" s="11">
        <v>151.23713988614733</v>
      </c>
      <c r="J433" s="11">
        <v>3.1204997604817653</v>
      </c>
      <c r="K433" s="11">
        <v>144.34398482163286</v>
      </c>
      <c r="L433" s="11">
        <v>227.64989250691102</v>
      </c>
      <c r="M433" s="1">
        <v>42.8</v>
      </c>
      <c r="N433" s="8">
        <v>17</v>
      </c>
      <c r="O433" s="8" t="s">
        <v>615</v>
      </c>
      <c r="P433" s="12">
        <v>0.15763888888888888</v>
      </c>
      <c r="Q433" s="12">
        <f t="shared" si="225"/>
        <v>0.43371527777777785</v>
      </c>
      <c r="R433" s="8">
        <v>5053</v>
      </c>
      <c r="S433" s="8">
        <v>0</v>
      </c>
      <c r="T433" s="13">
        <v>800</v>
      </c>
      <c r="U433" s="14">
        <f t="shared" si="184"/>
        <v>43.392354805622041</v>
      </c>
      <c r="V433" s="14">
        <f t="shared" si="185"/>
        <v>0.30652736995457713</v>
      </c>
      <c r="W433" s="14">
        <f t="shared" si="186"/>
        <v>527.55687821462163</v>
      </c>
      <c r="X433" s="15">
        <v>24.550397872924805</v>
      </c>
      <c r="Y433" s="27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t="e">
        <f t="shared" si="187"/>
        <v>#DIV/0!</v>
      </c>
      <c r="AG433" t="e">
        <f t="shared" si="188"/>
        <v>#DIV/0!</v>
      </c>
      <c r="AH433" t="e">
        <f t="shared" si="189"/>
        <v>#DIV/0!</v>
      </c>
      <c r="AI433" s="8">
        <v>-1</v>
      </c>
      <c r="AJ433" s="8">
        <v>0.87</v>
      </c>
      <c r="AK433" s="8">
        <v>0.92</v>
      </c>
      <c r="AL433" s="8">
        <v>10.09855842590332</v>
      </c>
      <c r="AM433">
        <f t="shared" si="190"/>
        <v>0.87504927921295161</v>
      </c>
      <c r="AN433">
        <f t="shared" si="191"/>
        <v>2.8212939209626978E-2</v>
      </c>
      <c r="AO433" t="e">
        <f t="shared" si="192"/>
        <v>#DIV/0!</v>
      </c>
      <c r="AP433" t="e">
        <f t="shared" si="193"/>
        <v>#DIV/0!</v>
      </c>
      <c r="AQ433" t="e">
        <f t="shared" si="194"/>
        <v>#DIV/0!</v>
      </c>
      <c r="AR433" s="8">
        <v>1801.0455322265625</v>
      </c>
      <c r="AS433" s="8">
        <v>0.5</v>
      </c>
      <c r="AT433" t="e">
        <f t="shared" si="195"/>
        <v>#DIV/0!</v>
      </c>
      <c r="AU433">
        <f t="shared" si="196"/>
        <v>3.6459650732865434</v>
      </c>
      <c r="AV433">
        <f t="shared" si="197"/>
        <v>1.2132225858495826</v>
      </c>
      <c r="AW433">
        <f t="shared" si="198"/>
        <v>24.550397872924805</v>
      </c>
      <c r="AX433" s="8">
        <v>2</v>
      </c>
      <c r="AY433">
        <f t="shared" si="199"/>
        <v>4.644859790802002</v>
      </c>
      <c r="AZ433" s="8">
        <v>1</v>
      </c>
      <c r="BA433">
        <f t="shared" si="200"/>
        <v>9.2897195816040039</v>
      </c>
      <c r="BB433" s="8">
        <v>24.486055374145508</v>
      </c>
      <c r="BC433" s="8">
        <v>24.550397872924805</v>
      </c>
      <c r="BD433" s="8">
        <v>25.016040802001953</v>
      </c>
      <c r="BE433" s="8">
        <v>799.52923583984375</v>
      </c>
      <c r="BF433" s="8">
        <v>773.18084716796875</v>
      </c>
      <c r="BG433" s="8">
        <v>16.553279876708984</v>
      </c>
      <c r="BH433" s="8">
        <v>18.593452453613281</v>
      </c>
      <c r="BI433" s="8">
        <v>54.342960357666016</v>
      </c>
      <c r="BJ433" s="8">
        <v>61.040668487548828</v>
      </c>
      <c r="BK433" s="8">
        <v>350.77169799804687</v>
      </c>
      <c r="BL433" s="8">
        <v>1798.1558837890625</v>
      </c>
      <c r="BM433" s="8">
        <v>683.60626220703125</v>
      </c>
      <c r="BN433" s="8">
        <v>101.23003387451172</v>
      </c>
      <c r="BO433" s="8">
        <v>0.43082106113433838</v>
      </c>
      <c r="BP433" s="8">
        <v>0.15408983826637268</v>
      </c>
      <c r="BQ433" s="8">
        <v>0.25</v>
      </c>
      <c r="BR433" s="8">
        <v>-1.355140209197998</v>
      </c>
      <c r="BS433" s="8">
        <v>7.355140209197998</v>
      </c>
      <c r="BT433" s="8">
        <v>1</v>
      </c>
      <c r="BU433" s="8">
        <v>0</v>
      </c>
      <c r="BV433" s="8">
        <v>0.15999999642372131</v>
      </c>
      <c r="BW433" s="8">
        <v>111115</v>
      </c>
      <c r="BX433">
        <f t="shared" si="201"/>
        <v>1.7538584899902341</v>
      </c>
      <c r="BY433">
        <f t="shared" si="202"/>
        <v>3.6459650732865432E-3</v>
      </c>
      <c r="BZ433">
        <f t="shared" si="203"/>
        <v>297.70039787292478</v>
      </c>
      <c r="CA433">
        <f t="shared" si="204"/>
        <v>297.63605537414549</v>
      </c>
      <c r="CB433">
        <f t="shared" si="205"/>
        <v>287.70493497554344</v>
      </c>
      <c r="CC433">
        <f t="shared" si="226"/>
        <v>0.5045139984765693</v>
      </c>
      <c r="CD433">
        <f t="shared" si="206"/>
        <v>3.0954384075729782</v>
      </c>
      <c r="CE433">
        <f t="shared" si="207"/>
        <v>30.578261105890682</v>
      </c>
      <c r="CF433">
        <f t="shared" si="208"/>
        <v>11.984808652277401</v>
      </c>
      <c r="CG433">
        <f t="shared" si="209"/>
        <v>24.518226623535156</v>
      </c>
      <c r="CH433">
        <f t="shared" si="210"/>
        <v>3.0894861775446474</v>
      </c>
      <c r="CI433">
        <f t="shared" si="211"/>
        <v>0.29673614334217635</v>
      </c>
      <c r="CJ433">
        <f t="shared" si="212"/>
        <v>1.8822158217233955</v>
      </c>
      <c r="CK433">
        <f t="shared" si="213"/>
        <v>1.2072703558212519</v>
      </c>
      <c r="CL433">
        <f t="shared" si="214"/>
        <v>0.1863155992420257</v>
      </c>
      <c r="CM433">
        <f t="shared" si="215"/>
        <v>53.404600652397804</v>
      </c>
      <c r="CN433">
        <f t="shared" si="216"/>
        <v>0.68232015853338024</v>
      </c>
      <c r="CO433">
        <f t="shared" si="217"/>
        <v>61.101714432673184</v>
      </c>
      <c r="CP433">
        <f t="shared" si="218"/>
        <v>766.87498632114705</v>
      </c>
      <c r="CQ433">
        <f t="shared" si="219"/>
        <v>3.4573396175214891E-2</v>
      </c>
      <c r="CR433">
        <f t="shared" si="220"/>
        <v>0</v>
      </c>
      <c r="CS433">
        <f t="shared" si="221"/>
        <v>1573.4750100221472</v>
      </c>
      <c r="CT433">
        <f t="shared" si="222"/>
        <v>0</v>
      </c>
      <c r="CU433" t="e">
        <f t="shared" si="223"/>
        <v>#DIV/0!</v>
      </c>
      <c r="CV433" t="e">
        <f t="shared" si="224"/>
        <v>#DIV/0!</v>
      </c>
    </row>
    <row r="434" spans="1:100" x14ac:dyDescent="0.3">
      <c r="A434" s="4" t="str">
        <f>VLOOKUP(B434,ListCodeMtrx!A$1:B$91,2,TRUE)</f>
        <v>M44</v>
      </c>
      <c r="B434" s="5">
        <v>44</v>
      </c>
      <c r="C434" s="10">
        <v>8</v>
      </c>
      <c r="D434" s="10">
        <v>2</v>
      </c>
      <c r="E434" s="10">
        <v>3</v>
      </c>
      <c r="F434" s="1">
        <v>74</v>
      </c>
      <c r="G434" s="17">
        <v>41318</v>
      </c>
      <c r="H434" s="11">
        <v>2</v>
      </c>
      <c r="I434" s="11">
        <v>151.23713988614733</v>
      </c>
      <c r="J434" s="11">
        <v>3.1204997604817653</v>
      </c>
      <c r="K434" s="11">
        <v>144.34398482163286</v>
      </c>
      <c r="L434" s="11">
        <v>227.64989250691102</v>
      </c>
      <c r="M434" s="1">
        <v>42.8</v>
      </c>
      <c r="N434" s="19">
        <v>18</v>
      </c>
      <c r="O434" s="19" t="s">
        <v>616</v>
      </c>
      <c r="P434" s="12">
        <v>0.15763888888888888</v>
      </c>
      <c r="Q434" s="12">
        <f t="shared" si="225"/>
        <v>0.43554398148148155</v>
      </c>
      <c r="R434" s="19">
        <v>5202.5</v>
      </c>
      <c r="S434" s="19">
        <v>0</v>
      </c>
      <c r="T434" s="21">
        <v>400</v>
      </c>
      <c r="U434" s="5">
        <f t="shared" si="184"/>
        <v>26.346001094908008</v>
      </c>
      <c r="V434" s="5">
        <f t="shared" si="185"/>
        <v>0.29711965896765635</v>
      </c>
      <c r="W434" s="5">
        <f t="shared" si="186"/>
        <v>232.05579407625422</v>
      </c>
      <c r="X434" s="5">
        <v>24.697225570678711</v>
      </c>
      <c r="Y434" s="19">
        <v>3</v>
      </c>
      <c r="Z434" s="19">
        <v>3</v>
      </c>
      <c r="AA434" s="19">
        <v>0</v>
      </c>
      <c r="AB434" s="19">
        <v>0</v>
      </c>
      <c r="AC434" s="19">
        <v>495.376953125</v>
      </c>
      <c r="AD434" s="19">
        <v>864.618896484375</v>
      </c>
      <c r="AE434" s="19">
        <v>659.74951171875</v>
      </c>
      <c r="AF434" s="5" t="e">
        <f t="shared" si="187"/>
        <v>#DIV/0!</v>
      </c>
      <c r="AG434" s="5">
        <f t="shared" si="188"/>
        <v>0.42705745255019162</v>
      </c>
      <c r="AH434" s="5">
        <f t="shared" si="189"/>
        <v>0.23694761425946617</v>
      </c>
      <c r="AI434" s="19">
        <v>-1</v>
      </c>
      <c r="AJ434" s="19">
        <v>0.87</v>
      </c>
      <c r="AK434" s="19">
        <v>0.92</v>
      </c>
      <c r="AL434" s="19">
        <v>10.09855842590332</v>
      </c>
      <c r="AM434" s="5">
        <f t="shared" si="190"/>
        <v>0.87504927921295161</v>
      </c>
      <c r="AN434" s="5">
        <f t="shared" si="191"/>
        <v>1.7382774724488952E-2</v>
      </c>
      <c r="AO434" s="5">
        <f t="shared" si="192"/>
        <v>0.5548377925371013</v>
      </c>
      <c r="AP434" s="5">
        <f t="shared" si="193"/>
        <v>1.7453757003229076</v>
      </c>
      <c r="AQ434" s="5">
        <f t="shared" si="194"/>
        <v>-1</v>
      </c>
      <c r="AR434" s="19">
        <v>1797.803466796875</v>
      </c>
      <c r="AS434" s="19">
        <v>0.5</v>
      </c>
      <c r="AT434" s="5">
        <f t="shared" si="195"/>
        <v>186.37903964338756</v>
      </c>
      <c r="AU434" s="5">
        <f t="shared" si="196"/>
        <v>3.5928896147927682</v>
      </c>
      <c r="AV434" s="5">
        <f t="shared" si="197"/>
        <v>1.2319074484235546</v>
      </c>
      <c r="AW434" s="5">
        <f t="shared" si="198"/>
        <v>24.697225570678711</v>
      </c>
      <c r="AX434" s="19">
        <v>2</v>
      </c>
      <c r="AY434" s="5">
        <f t="shared" si="199"/>
        <v>4.644859790802002</v>
      </c>
      <c r="AZ434" s="19">
        <v>1</v>
      </c>
      <c r="BA434" s="5">
        <f t="shared" si="200"/>
        <v>9.2897195816040039</v>
      </c>
      <c r="BB434" s="19">
        <v>24.501670837402344</v>
      </c>
      <c r="BC434" s="19">
        <v>24.697225570678711</v>
      </c>
      <c r="BD434" s="19">
        <v>25.017490386962891</v>
      </c>
      <c r="BE434" s="19">
        <v>399.74545288085937</v>
      </c>
      <c r="BF434" s="19">
        <v>383.93759155273437</v>
      </c>
      <c r="BG434" s="19">
        <v>16.669363021850586</v>
      </c>
      <c r="BH434" s="19">
        <v>18.679609298706055</v>
      </c>
      <c r="BI434" s="19">
        <v>54.669654846191406</v>
      </c>
      <c r="BJ434" s="19">
        <v>61.262557983398438</v>
      </c>
      <c r="BK434" s="19">
        <v>350.78048706054687</v>
      </c>
      <c r="BL434" s="19">
        <v>1797.803466796875</v>
      </c>
      <c r="BM434" s="19">
        <v>705.9423828125</v>
      </c>
      <c r="BN434" s="19">
        <v>101.22396087646484</v>
      </c>
      <c r="BO434" s="19">
        <v>0.47137892246246338</v>
      </c>
      <c r="BP434" s="19">
        <v>0.16453447937965393</v>
      </c>
      <c r="BQ434" s="19">
        <v>0.5</v>
      </c>
      <c r="BR434" s="19">
        <v>-1.355140209197998</v>
      </c>
      <c r="BS434" s="19">
        <v>7.355140209197998</v>
      </c>
      <c r="BT434" s="19">
        <v>1</v>
      </c>
      <c r="BU434" s="19">
        <v>0</v>
      </c>
      <c r="BV434" s="19">
        <v>0.15999999642372131</v>
      </c>
      <c r="BW434" s="19">
        <v>111115</v>
      </c>
      <c r="BX434" s="5">
        <f t="shared" si="201"/>
        <v>1.7539024353027342</v>
      </c>
      <c r="BY434" s="5">
        <f t="shared" si="202"/>
        <v>3.5928896147927681E-3</v>
      </c>
      <c r="BZ434" s="5">
        <f t="shared" si="203"/>
        <v>297.84722557067869</v>
      </c>
      <c r="CA434" s="5">
        <f t="shared" si="204"/>
        <v>297.65167083740232</v>
      </c>
      <c r="CB434" s="5">
        <f t="shared" si="205"/>
        <v>287.64854825805378</v>
      </c>
      <c r="CC434" s="5">
        <f t="shared" si="226"/>
        <v>0.50764281880952566</v>
      </c>
      <c r="CD434" s="5">
        <f t="shared" si="206"/>
        <v>3.1227314892634253</v>
      </c>
      <c r="CE434" s="5">
        <f t="shared" si="207"/>
        <v>30.849726312077941</v>
      </c>
      <c r="CF434" s="5">
        <f t="shared" si="208"/>
        <v>12.170117013371886</v>
      </c>
      <c r="CG434" s="5">
        <f t="shared" si="209"/>
        <v>24.599448204040527</v>
      </c>
      <c r="CH434" s="5">
        <f t="shared" si="210"/>
        <v>3.1045328476986072</v>
      </c>
      <c r="CI434" s="5">
        <f t="shared" si="211"/>
        <v>0.28791119207572669</v>
      </c>
      <c r="CJ434" s="5">
        <f t="shared" si="212"/>
        <v>1.8908240408398707</v>
      </c>
      <c r="CK434" s="5">
        <f t="shared" si="213"/>
        <v>1.2137088068587365</v>
      </c>
      <c r="CL434" s="5">
        <f t="shared" si="214"/>
        <v>0.18074976508072282</v>
      </c>
      <c r="CM434" s="5">
        <f t="shared" si="215"/>
        <v>23.489606620731738</v>
      </c>
      <c r="CN434" s="5">
        <f t="shared" si="216"/>
        <v>0.60441019369258875</v>
      </c>
      <c r="CO434" s="5">
        <f t="shared" si="217"/>
        <v>60.802247076180429</v>
      </c>
      <c r="CP434" s="5">
        <f t="shared" si="218"/>
        <v>380.10893976559566</v>
      </c>
      <c r="CQ434" s="5">
        <f t="shared" si="219"/>
        <v>4.2143077956276663E-2</v>
      </c>
      <c r="CR434" s="5">
        <f t="shared" si="220"/>
        <v>0</v>
      </c>
      <c r="CS434" s="5">
        <f t="shared" si="221"/>
        <v>1573.1666277871511</v>
      </c>
      <c r="CT434" s="5">
        <f t="shared" si="222"/>
        <v>369.241943359375</v>
      </c>
      <c r="CU434" s="5">
        <f t="shared" si="223"/>
        <v>0.23694761425946617</v>
      </c>
      <c r="CV434" s="5" t="e">
        <f t="shared" si="224"/>
        <v>#DIV/0!</v>
      </c>
    </row>
    <row r="435" spans="1:100" hidden="1" x14ac:dyDescent="0.3">
      <c r="A435" s="4" t="str">
        <f>VLOOKUP(B435,ListCodeMtrx!A$1:B$91,2,TRUE)</f>
        <v>M55</v>
      </c>
      <c r="B435">
        <v>55</v>
      </c>
      <c r="C435" s="10">
        <v>17</v>
      </c>
      <c r="D435" s="10">
        <v>2</v>
      </c>
      <c r="E435" s="10">
        <v>5</v>
      </c>
      <c r="F435" s="1">
        <v>74</v>
      </c>
      <c r="G435" s="3">
        <v>41318</v>
      </c>
      <c r="H435" s="11">
        <v>2</v>
      </c>
      <c r="I435" s="11">
        <v>169.49928636311395</v>
      </c>
      <c r="J435" s="11">
        <v>3.3674165391189881</v>
      </c>
      <c r="K435" s="11">
        <v>168.12371067898499</v>
      </c>
      <c r="L435" s="11">
        <v>254.40083517263605</v>
      </c>
      <c r="M435" s="1">
        <v>43.8</v>
      </c>
      <c r="N435" s="8">
        <v>19</v>
      </c>
      <c r="O435" s="8" t="s">
        <v>617</v>
      </c>
      <c r="P435" s="12">
        <v>0.15763888888888888</v>
      </c>
      <c r="Q435" s="12">
        <f t="shared" si="225"/>
        <v>0.43944444444444442</v>
      </c>
      <c r="R435" s="8">
        <v>5548.5</v>
      </c>
      <c r="S435" s="8">
        <v>0</v>
      </c>
      <c r="T435" s="13" t="s">
        <v>747</v>
      </c>
      <c r="U435">
        <f t="shared" si="184"/>
        <v>22.275995963920618</v>
      </c>
      <c r="V435">
        <f t="shared" si="185"/>
        <v>0.21646767448586676</v>
      </c>
      <c r="W435">
        <f t="shared" si="186"/>
        <v>212.75572783729666</v>
      </c>
      <c r="X435">
        <v>25.133529663085937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t="e">
        <f t="shared" si="187"/>
        <v>#DIV/0!</v>
      </c>
      <c r="AG435" t="e">
        <f t="shared" si="188"/>
        <v>#DIV/0!</v>
      </c>
      <c r="AH435" t="e">
        <f t="shared" si="189"/>
        <v>#DIV/0!</v>
      </c>
      <c r="AI435" s="8">
        <v>-1</v>
      </c>
      <c r="AJ435" s="8">
        <v>0.87</v>
      </c>
      <c r="AK435" s="8">
        <v>0.92</v>
      </c>
      <c r="AL435" s="8">
        <v>10.09855842590332</v>
      </c>
      <c r="AM435">
        <f t="shared" si="190"/>
        <v>0.87504927921295161</v>
      </c>
      <c r="AN435">
        <f t="shared" si="191"/>
        <v>1.4796279933858472E-2</v>
      </c>
      <c r="AO435" t="e">
        <f t="shared" si="192"/>
        <v>#DIV/0!</v>
      </c>
      <c r="AP435" t="e">
        <f t="shared" si="193"/>
        <v>#DIV/0!</v>
      </c>
      <c r="AQ435" t="e">
        <f t="shared" si="194"/>
        <v>#DIV/0!</v>
      </c>
      <c r="AR435" s="8">
        <v>1797.803466796875</v>
      </c>
      <c r="AS435" s="8">
        <v>0.5</v>
      </c>
      <c r="AT435" t="e">
        <f t="shared" si="195"/>
        <v>#DIV/0!</v>
      </c>
      <c r="AU435">
        <f t="shared" si="196"/>
        <v>2.937704322966189</v>
      </c>
      <c r="AV435">
        <f t="shared" si="197"/>
        <v>1.3706126169764945</v>
      </c>
      <c r="AW435">
        <f t="shared" si="198"/>
        <v>25.133529663085937</v>
      </c>
      <c r="AX435" s="8">
        <v>2</v>
      </c>
      <c r="AY435">
        <f t="shared" si="199"/>
        <v>4.644859790802002</v>
      </c>
      <c r="AZ435" s="8">
        <v>1</v>
      </c>
      <c r="BA435">
        <f t="shared" si="200"/>
        <v>9.2897195816040039</v>
      </c>
      <c r="BB435" s="8">
        <v>24.443674087524414</v>
      </c>
      <c r="BC435" s="8">
        <v>25.133529663085937</v>
      </c>
      <c r="BD435" s="8">
        <v>25.016523361206055</v>
      </c>
      <c r="BE435" s="8">
        <v>400.68646240234375</v>
      </c>
      <c r="BF435" s="8">
        <v>387.33688354492187</v>
      </c>
      <c r="BG435" s="8">
        <v>16.479866027832031</v>
      </c>
      <c r="BH435" s="8">
        <v>18.124460220336914</v>
      </c>
      <c r="BI435" s="8">
        <v>54.231296539306641</v>
      </c>
      <c r="BJ435" s="8">
        <v>59.643260955810547</v>
      </c>
      <c r="BK435" s="8">
        <v>350.78076171875</v>
      </c>
      <c r="BL435" s="8">
        <v>1797.724853515625</v>
      </c>
      <c r="BM435" s="8">
        <v>1026.1591796875</v>
      </c>
      <c r="BN435" s="8">
        <v>101.21495056152344</v>
      </c>
      <c r="BO435" s="8">
        <v>0.25299513339996338</v>
      </c>
      <c r="BP435" s="8">
        <v>0.16661921143531799</v>
      </c>
      <c r="BQ435" s="8">
        <v>0.25</v>
      </c>
      <c r="BR435" s="8">
        <v>-1.355140209197998</v>
      </c>
      <c r="BS435" s="8">
        <v>7.355140209197998</v>
      </c>
      <c r="BT435" s="8">
        <v>1</v>
      </c>
      <c r="BU435" s="8">
        <v>0</v>
      </c>
      <c r="BV435" s="8">
        <v>0.15999999642372131</v>
      </c>
      <c r="BW435" s="8">
        <v>111115</v>
      </c>
      <c r="BX435">
        <f t="shared" si="201"/>
        <v>1.7539038085937499</v>
      </c>
      <c r="BY435">
        <f t="shared" si="202"/>
        <v>2.9377043229661891E-3</v>
      </c>
      <c r="BZ435">
        <f t="shared" si="203"/>
        <v>298.28352966308591</v>
      </c>
      <c r="CA435">
        <f t="shared" si="204"/>
        <v>297.59367408752439</v>
      </c>
      <c r="CB435">
        <f t="shared" si="205"/>
        <v>287.63597013333492</v>
      </c>
      <c r="CC435">
        <f t="shared" si="226"/>
        <v>0.6004473604138415</v>
      </c>
      <c r="CD435">
        <f t="shared" si="206"/>
        <v>3.2050789621321933</v>
      </c>
      <c r="CE435">
        <f t="shared" si="207"/>
        <v>31.666062615759401</v>
      </c>
      <c r="CF435">
        <f t="shared" si="208"/>
        <v>13.541602395422487</v>
      </c>
      <c r="CG435">
        <f t="shared" si="209"/>
        <v>24.788601875305176</v>
      </c>
      <c r="CH435">
        <f t="shared" si="210"/>
        <v>3.1398229577226711</v>
      </c>
      <c r="CI435">
        <f t="shared" si="211"/>
        <v>0.21153843704976419</v>
      </c>
      <c r="CJ435">
        <f t="shared" si="212"/>
        <v>1.8344663451556988</v>
      </c>
      <c r="CK435">
        <f t="shared" si="213"/>
        <v>1.3053566125669722</v>
      </c>
      <c r="CL435">
        <f t="shared" si="214"/>
        <v>0.13264572112251158</v>
      </c>
      <c r="CM435">
        <f t="shared" si="215"/>
        <v>21.534060474732918</v>
      </c>
      <c r="CN435">
        <f t="shared" si="216"/>
        <v>0.54927825589483803</v>
      </c>
      <c r="CO435">
        <f t="shared" si="217"/>
        <v>57.143079187035248</v>
      </c>
      <c r="CP435">
        <f t="shared" si="218"/>
        <v>384.09969276783488</v>
      </c>
      <c r="CQ435">
        <f t="shared" si="219"/>
        <v>3.3140328547614756E-2</v>
      </c>
      <c r="CR435">
        <f t="shared" si="220"/>
        <v>0</v>
      </c>
      <c r="CS435">
        <f t="shared" si="221"/>
        <v>1573.0978372920567</v>
      </c>
      <c r="CT435">
        <f t="shared" si="222"/>
        <v>0</v>
      </c>
      <c r="CU435" t="e">
        <f t="shared" si="223"/>
        <v>#DIV/0!</v>
      </c>
      <c r="CV435" t="e">
        <f t="shared" si="224"/>
        <v>#DIV/0!</v>
      </c>
    </row>
    <row r="436" spans="1:100" x14ac:dyDescent="0.3">
      <c r="A436" s="4" t="str">
        <f>VLOOKUP(B436,ListCodeMtrx!A$1:B$91,2,TRUE)</f>
        <v>M55</v>
      </c>
      <c r="B436">
        <v>55</v>
      </c>
      <c r="C436" s="10">
        <v>17</v>
      </c>
      <c r="D436" s="10">
        <v>2</v>
      </c>
      <c r="E436" s="10">
        <v>5</v>
      </c>
      <c r="F436" s="1">
        <v>74</v>
      </c>
      <c r="G436" s="3">
        <v>41318</v>
      </c>
      <c r="H436" s="11">
        <v>2</v>
      </c>
      <c r="I436" s="11">
        <v>169.49928636311395</v>
      </c>
      <c r="J436" s="11">
        <v>3.3674165391189881</v>
      </c>
      <c r="K436" s="11">
        <v>168.12371067898499</v>
      </c>
      <c r="L436" s="11">
        <v>254.40083517263605</v>
      </c>
      <c r="M436" s="1">
        <v>43.8</v>
      </c>
      <c r="N436" s="8">
        <v>20</v>
      </c>
      <c r="O436" s="8" t="s">
        <v>618</v>
      </c>
      <c r="P436" s="12">
        <v>0.15763888888888888</v>
      </c>
      <c r="Q436" s="12">
        <f t="shared" si="225"/>
        <v>0.44186342592592587</v>
      </c>
      <c r="R436" s="8">
        <v>5757</v>
      </c>
      <c r="S436" s="8">
        <v>0</v>
      </c>
      <c r="T436" s="13">
        <v>50</v>
      </c>
      <c r="U436" s="14">
        <f t="shared" si="184"/>
        <v>-0.6374872592891685</v>
      </c>
      <c r="V436" s="14">
        <f t="shared" si="185"/>
        <v>0.20074005096374573</v>
      </c>
      <c r="W436" s="14">
        <f t="shared" si="186"/>
        <v>53.306469487357852</v>
      </c>
      <c r="X436" s="15">
        <v>25.531072616577148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t="e">
        <f t="shared" si="187"/>
        <v>#DIV/0!</v>
      </c>
      <c r="AG436" t="e">
        <f t="shared" si="188"/>
        <v>#DIV/0!</v>
      </c>
      <c r="AH436" t="e">
        <f t="shared" si="189"/>
        <v>#DIV/0!</v>
      </c>
      <c r="AI436" s="8">
        <v>-1</v>
      </c>
      <c r="AJ436" s="8">
        <v>0.87</v>
      </c>
      <c r="AK436" s="8">
        <v>0.92</v>
      </c>
      <c r="AL436" s="8">
        <v>10.069668769836426</v>
      </c>
      <c r="AM436">
        <f t="shared" si="190"/>
        <v>0.87503483438491825</v>
      </c>
      <c r="AN436">
        <f t="shared" si="191"/>
        <v>2.299614683826624E-4</v>
      </c>
      <c r="AO436" t="e">
        <f t="shared" si="192"/>
        <v>#DIV/0!</v>
      </c>
      <c r="AP436" t="e">
        <f t="shared" si="193"/>
        <v>#DIV/0!</v>
      </c>
      <c r="AQ436" t="e">
        <f t="shared" si="194"/>
        <v>#DIV/0!</v>
      </c>
      <c r="AR436" s="8">
        <v>1797.803466796875</v>
      </c>
      <c r="AS436" s="8">
        <v>0.5</v>
      </c>
      <c r="AT436" t="e">
        <f t="shared" si="195"/>
        <v>#DIV/0!</v>
      </c>
      <c r="AU436">
        <f t="shared" si="196"/>
        <v>2.8909534990711192</v>
      </c>
      <c r="AV436">
        <f t="shared" si="197"/>
        <v>1.4514323459623912</v>
      </c>
      <c r="AW436">
        <f t="shared" si="198"/>
        <v>25.531072616577148</v>
      </c>
      <c r="AX436" s="8">
        <v>2</v>
      </c>
      <c r="AY436">
        <f t="shared" si="199"/>
        <v>4.644859790802002</v>
      </c>
      <c r="AZ436" s="8">
        <v>1</v>
      </c>
      <c r="BA436">
        <f t="shared" si="200"/>
        <v>9.2897195816040039</v>
      </c>
      <c r="BB436" s="8">
        <v>24.547807693481445</v>
      </c>
      <c r="BC436" s="8">
        <v>25.531072616577148</v>
      </c>
      <c r="BD436" s="8">
        <v>25.007452011108398</v>
      </c>
      <c r="BE436" s="8">
        <v>49.053646087646484</v>
      </c>
      <c r="BF436" s="8">
        <v>49.335800170898438</v>
      </c>
      <c r="BG436" s="8">
        <v>16.466278076171875</v>
      </c>
      <c r="BH436" s="8">
        <v>18.084802627563477</v>
      </c>
      <c r="BI436" s="8">
        <v>53.846164703369141</v>
      </c>
      <c r="BJ436" s="8">
        <v>59.138881683349609</v>
      </c>
      <c r="BK436" s="8">
        <v>350.772705078125</v>
      </c>
      <c r="BL436" s="8">
        <v>1801.53564453125</v>
      </c>
      <c r="BM436" s="8">
        <v>884.84332275390625</v>
      </c>
      <c r="BN436" s="8">
        <v>101.20785522460937</v>
      </c>
      <c r="BO436" s="8">
        <v>3.1235337257385254E-2</v>
      </c>
      <c r="BP436" s="8">
        <v>0.17572489380836487</v>
      </c>
      <c r="BQ436" s="8">
        <v>0.25</v>
      </c>
      <c r="BR436" s="8">
        <v>-1.355140209197998</v>
      </c>
      <c r="BS436" s="8">
        <v>7.355140209197998</v>
      </c>
      <c r="BT436" s="8">
        <v>1</v>
      </c>
      <c r="BU436" s="8">
        <v>0</v>
      </c>
      <c r="BV436" s="8">
        <v>0.15999999642372131</v>
      </c>
      <c r="BW436" s="8">
        <v>111115</v>
      </c>
      <c r="BX436">
        <f t="shared" si="201"/>
        <v>1.7538635253906247</v>
      </c>
      <c r="BY436">
        <f t="shared" si="202"/>
        <v>2.890953499071119E-3</v>
      </c>
      <c r="BZ436">
        <f t="shared" si="203"/>
        <v>298.68107261657713</v>
      </c>
      <c r="CA436">
        <f t="shared" si="204"/>
        <v>297.69780769348142</v>
      </c>
      <c r="CB436">
        <f t="shared" si="205"/>
        <v>288.24569668220647</v>
      </c>
      <c r="CC436">
        <f t="shared" si="226"/>
        <v>0.59753687901444674</v>
      </c>
      <c r="CD436">
        <f t="shared" si="206"/>
        <v>3.2817564320584709</v>
      </c>
      <c r="CE436">
        <f t="shared" si="207"/>
        <v>32.425906317007794</v>
      </c>
      <c r="CF436">
        <f t="shared" si="208"/>
        <v>14.341103689444317</v>
      </c>
      <c r="CG436">
        <f t="shared" si="209"/>
        <v>25.039440155029297</v>
      </c>
      <c r="CH436">
        <f t="shared" si="210"/>
        <v>3.187161925962255</v>
      </c>
      <c r="CI436">
        <f t="shared" si="211"/>
        <v>0.19649404290712386</v>
      </c>
      <c r="CJ436">
        <f t="shared" si="212"/>
        <v>1.8303240860960797</v>
      </c>
      <c r="CK436">
        <f t="shared" si="213"/>
        <v>1.3568378398661753</v>
      </c>
      <c r="CL436">
        <f t="shared" si="214"/>
        <v>0.12318332401821372</v>
      </c>
      <c r="CM436">
        <f t="shared" si="215"/>
        <v>5.3950334464115706</v>
      </c>
      <c r="CN436">
        <f t="shared" si="216"/>
        <v>1.0804825157939077</v>
      </c>
      <c r="CO436">
        <f t="shared" si="217"/>
        <v>55.586504769122072</v>
      </c>
      <c r="CP436">
        <f t="shared" si="218"/>
        <v>49.428441051226471</v>
      </c>
      <c r="CQ436">
        <f t="shared" si="219"/>
        <v>-7.169088853522047E-3</v>
      </c>
      <c r="CR436">
        <f t="shared" si="220"/>
        <v>0</v>
      </c>
      <c r="CS436">
        <f t="shared" si="221"/>
        <v>1576.4064443509294</v>
      </c>
      <c r="CT436">
        <f t="shared" si="222"/>
        <v>0</v>
      </c>
      <c r="CU436" t="e">
        <f t="shared" si="223"/>
        <v>#DIV/0!</v>
      </c>
      <c r="CV436" t="e">
        <f t="shared" si="224"/>
        <v>#DIV/0!</v>
      </c>
    </row>
    <row r="437" spans="1:100" x14ac:dyDescent="0.3">
      <c r="A437" s="4" t="str">
        <f>VLOOKUP(B437,ListCodeMtrx!A$1:B$91,2,TRUE)</f>
        <v>M55</v>
      </c>
      <c r="B437">
        <v>55</v>
      </c>
      <c r="C437" s="10">
        <v>17</v>
      </c>
      <c r="D437" s="10">
        <v>2</v>
      </c>
      <c r="E437" s="10">
        <v>5</v>
      </c>
      <c r="F437" s="1">
        <v>74</v>
      </c>
      <c r="G437" s="3">
        <v>41318</v>
      </c>
      <c r="H437" s="11">
        <v>2</v>
      </c>
      <c r="I437" s="11">
        <v>169.49928636311395</v>
      </c>
      <c r="J437" s="11">
        <v>3.3674165391189881</v>
      </c>
      <c r="K437" s="11">
        <v>168.12371067898499</v>
      </c>
      <c r="L437" s="11">
        <v>254.40083517263605</v>
      </c>
      <c r="M437" s="1">
        <v>43.8</v>
      </c>
      <c r="N437" s="8">
        <v>21</v>
      </c>
      <c r="O437" s="8" t="s">
        <v>619</v>
      </c>
      <c r="P437" s="12">
        <v>0.15763888888888888</v>
      </c>
      <c r="Q437" s="12">
        <f t="shared" si="225"/>
        <v>0.44428240740740743</v>
      </c>
      <c r="R437" s="8">
        <v>5966</v>
      </c>
      <c r="S437" s="8">
        <v>0</v>
      </c>
      <c r="T437" s="13">
        <v>150</v>
      </c>
      <c r="U437" s="14">
        <f t="shared" si="184"/>
        <v>8.2563455041672675</v>
      </c>
      <c r="V437" s="14">
        <f t="shared" si="185"/>
        <v>0.25185309941443751</v>
      </c>
      <c r="W437" s="14">
        <f t="shared" si="186"/>
        <v>89.532964239510207</v>
      </c>
      <c r="X437" s="15">
        <v>25.014968872070313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t="e">
        <f t="shared" si="187"/>
        <v>#DIV/0!</v>
      </c>
      <c r="AG437" t="e">
        <f t="shared" si="188"/>
        <v>#DIV/0!</v>
      </c>
      <c r="AH437" t="e">
        <f t="shared" si="189"/>
        <v>#DIV/0!</v>
      </c>
      <c r="AI437" s="8">
        <v>-1</v>
      </c>
      <c r="AJ437" s="8">
        <v>0.87</v>
      </c>
      <c r="AK437" s="8">
        <v>0.92</v>
      </c>
      <c r="AL437" s="8">
        <v>10.09855842590332</v>
      </c>
      <c r="AM437">
        <f t="shared" si="190"/>
        <v>0.87504927921295161</v>
      </c>
      <c r="AN437">
        <f t="shared" si="191"/>
        <v>5.8850670956101352E-3</v>
      </c>
      <c r="AO437" t="e">
        <f t="shared" si="192"/>
        <v>#DIV/0!</v>
      </c>
      <c r="AP437" t="e">
        <f t="shared" si="193"/>
        <v>#DIV/0!</v>
      </c>
      <c r="AQ437" t="e">
        <f t="shared" si="194"/>
        <v>#DIV/0!</v>
      </c>
      <c r="AR437" s="8">
        <v>1797.803466796875</v>
      </c>
      <c r="AS437" s="8">
        <v>0.5</v>
      </c>
      <c r="AT437" t="e">
        <f t="shared" si="195"/>
        <v>#DIV/0!</v>
      </c>
      <c r="AU437">
        <f t="shared" si="196"/>
        <v>3.2960638281836165</v>
      </c>
      <c r="AV437">
        <f t="shared" si="197"/>
        <v>1.3264129830126803</v>
      </c>
      <c r="AW437">
        <f t="shared" si="198"/>
        <v>25.014968872070313</v>
      </c>
      <c r="AX437" s="8">
        <v>2</v>
      </c>
      <c r="AY437">
        <f t="shared" si="199"/>
        <v>4.644859790802002</v>
      </c>
      <c r="AZ437" s="8">
        <v>1</v>
      </c>
      <c r="BA437">
        <f t="shared" si="200"/>
        <v>9.2897195816040039</v>
      </c>
      <c r="BB437" s="8">
        <v>24.479158401489258</v>
      </c>
      <c r="BC437" s="8">
        <v>25.014968872070313</v>
      </c>
      <c r="BD437" s="8">
        <v>25.018159866333008</v>
      </c>
      <c r="BE437" s="8">
        <v>150.70401000976562</v>
      </c>
      <c r="BF437" s="8">
        <v>145.72264099121094</v>
      </c>
      <c r="BG437" s="8">
        <v>16.496885299682617</v>
      </c>
      <c r="BH437" s="8">
        <v>18.341728210449219</v>
      </c>
      <c r="BI437" s="8">
        <v>54.161785125732422</v>
      </c>
      <c r="BJ437" s="8">
        <v>60.218685150146484</v>
      </c>
      <c r="BK437" s="8">
        <v>350.7733154296875</v>
      </c>
      <c r="BL437" s="8">
        <v>1797.445068359375</v>
      </c>
      <c r="BM437" s="8">
        <v>1105.01220703125</v>
      </c>
      <c r="BN437" s="8">
        <v>101.19566345214844</v>
      </c>
      <c r="BO437" s="8">
        <v>0.34578001499176025</v>
      </c>
      <c r="BP437" s="8">
        <v>0.17400828003883362</v>
      </c>
      <c r="BQ437" s="8">
        <v>0.5</v>
      </c>
      <c r="BR437" s="8">
        <v>-1.355140209197998</v>
      </c>
      <c r="BS437" s="8">
        <v>7.355140209197998</v>
      </c>
      <c r="BT437" s="8">
        <v>1</v>
      </c>
      <c r="BU437" s="8">
        <v>0</v>
      </c>
      <c r="BV437" s="8">
        <v>0.15999999642372131</v>
      </c>
      <c r="BW437" s="8">
        <v>111115</v>
      </c>
      <c r="BX437">
        <f t="shared" si="201"/>
        <v>1.7538665771484374</v>
      </c>
      <c r="BY437">
        <f t="shared" si="202"/>
        <v>3.2960638281836164E-3</v>
      </c>
      <c r="BZ437">
        <f t="shared" si="203"/>
        <v>298.16496887207029</v>
      </c>
      <c r="CA437">
        <f t="shared" si="204"/>
        <v>297.62915840148924</v>
      </c>
      <c r="CB437">
        <f t="shared" si="205"/>
        <v>287.59120450933551</v>
      </c>
      <c r="CC437">
        <f t="shared" si="226"/>
        <v>0.54415697207359337</v>
      </c>
      <c r="CD437">
        <f t="shared" si="206"/>
        <v>3.1825163381280763</v>
      </c>
      <c r="CE437">
        <f t="shared" si="207"/>
        <v>31.449137537726276</v>
      </c>
      <c r="CF437">
        <f t="shared" si="208"/>
        <v>13.107409327277058</v>
      </c>
      <c r="CG437">
        <f t="shared" si="209"/>
        <v>24.747063636779785</v>
      </c>
      <c r="CH437">
        <f t="shared" si="210"/>
        <v>3.1320433350922787</v>
      </c>
      <c r="CI437">
        <f t="shared" si="211"/>
        <v>0.24520535005433014</v>
      </c>
      <c r="CJ437">
        <f t="shared" si="212"/>
        <v>1.856103355115396</v>
      </c>
      <c r="CK437">
        <f t="shared" si="213"/>
        <v>1.2759399799768827</v>
      </c>
      <c r="CL437">
        <f t="shared" si="214"/>
        <v>0.15383705244922663</v>
      </c>
      <c r="CM437">
        <f t="shared" si="215"/>
        <v>9.0603477170547162</v>
      </c>
      <c r="CN437">
        <f t="shared" si="216"/>
        <v>0.61440668128510156</v>
      </c>
      <c r="CO437">
        <f t="shared" si="217"/>
        <v>58.385989393716876</v>
      </c>
      <c r="CP437">
        <f t="shared" si="218"/>
        <v>144.52281290891901</v>
      </c>
      <c r="CQ437">
        <f t="shared" si="219"/>
        <v>3.3354934860074452E-2</v>
      </c>
      <c r="CR437">
        <f t="shared" si="220"/>
        <v>0</v>
      </c>
      <c r="CS437">
        <f t="shared" si="221"/>
        <v>1572.8530114927457</v>
      </c>
      <c r="CT437">
        <f t="shared" si="222"/>
        <v>0</v>
      </c>
      <c r="CU437" t="e">
        <f t="shared" si="223"/>
        <v>#DIV/0!</v>
      </c>
      <c r="CV437" t="e">
        <f t="shared" si="224"/>
        <v>#DIV/0!</v>
      </c>
    </row>
    <row r="438" spans="1:100" s="5" customFormat="1" hidden="1" x14ac:dyDescent="0.3">
      <c r="A438" s="4" t="str">
        <f>VLOOKUP(B438,ListCodeMtrx!A$1:B$91,2,TRUE)</f>
        <v>M55</v>
      </c>
      <c r="B438">
        <v>55</v>
      </c>
      <c r="C438" s="10">
        <v>17</v>
      </c>
      <c r="D438" s="10">
        <v>2</v>
      </c>
      <c r="E438" s="10">
        <v>5</v>
      </c>
      <c r="F438" s="1">
        <v>74</v>
      </c>
      <c r="G438" s="3">
        <v>41318</v>
      </c>
      <c r="H438" s="11">
        <v>2</v>
      </c>
      <c r="I438" s="11">
        <v>169.49928636311395</v>
      </c>
      <c r="J438" s="11">
        <v>3.3674165391189881</v>
      </c>
      <c r="K438" s="11">
        <v>168.12371067898499</v>
      </c>
      <c r="L438" s="11">
        <v>254.40083517263605</v>
      </c>
      <c r="M438" s="1">
        <v>43.8</v>
      </c>
      <c r="N438" s="8">
        <v>22</v>
      </c>
      <c r="O438" s="8" t="s">
        <v>620</v>
      </c>
      <c r="P438" s="12">
        <v>0.15763888888888888</v>
      </c>
      <c r="Q438" s="12">
        <f t="shared" si="225"/>
        <v>0.44644675925925925</v>
      </c>
      <c r="R438" s="8">
        <v>6153</v>
      </c>
      <c r="S438" s="8">
        <v>0</v>
      </c>
      <c r="T438" s="13" t="s">
        <v>192</v>
      </c>
      <c r="U438" s="14">
        <f t="shared" si="184"/>
        <v>28.147806062956221</v>
      </c>
      <c r="V438" s="14">
        <f t="shared" si="185"/>
        <v>0.28917201745723015</v>
      </c>
      <c r="W438" s="14">
        <f t="shared" si="186"/>
        <v>217.31887162233431</v>
      </c>
      <c r="X438" s="15">
        <v>24.825515747070313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t="e">
        <f t="shared" si="187"/>
        <v>#DIV/0!</v>
      </c>
      <c r="AG438" t="e">
        <f t="shared" si="188"/>
        <v>#DIV/0!</v>
      </c>
      <c r="AH438" t="e">
        <f t="shared" si="189"/>
        <v>#DIV/0!</v>
      </c>
      <c r="AI438" s="8">
        <v>-1</v>
      </c>
      <c r="AJ438" s="8">
        <v>0.87</v>
      </c>
      <c r="AK438" s="8">
        <v>0.92</v>
      </c>
      <c r="AL438" s="8">
        <v>10.09855842590332</v>
      </c>
      <c r="AM438">
        <f t="shared" si="190"/>
        <v>0.87504927921295161</v>
      </c>
      <c r="AN438">
        <f t="shared" si="191"/>
        <v>1.8528400459605816E-2</v>
      </c>
      <c r="AO438" t="e">
        <f t="shared" si="192"/>
        <v>#DIV/0!</v>
      </c>
      <c r="AP438" t="e">
        <f t="shared" si="193"/>
        <v>#DIV/0!</v>
      </c>
      <c r="AQ438" t="e">
        <f t="shared" si="194"/>
        <v>#DIV/0!</v>
      </c>
      <c r="AR438" s="8">
        <v>1797.803466796875</v>
      </c>
      <c r="AS438" s="8">
        <v>0.5</v>
      </c>
      <c r="AT438" t="e">
        <f t="shared" si="195"/>
        <v>#DIV/0!</v>
      </c>
      <c r="AU438">
        <f t="shared" si="196"/>
        <v>3.5880281438496091</v>
      </c>
      <c r="AV438">
        <f t="shared" si="197"/>
        <v>1.2624399433546343</v>
      </c>
      <c r="AW438">
        <f t="shared" si="198"/>
        <v>24.825515747070313</v>
      </c>
      <c r="AX438" s="8">
        <v>2</v>
      </c>
      <c r="AY438">
        <f t="shared" si="199"/>
        <v>4.644859790802002</v>
      </c>
      <c r="AZ438" s="8">
        <v>1</v>
      </c>
      <c r="BA438">
        <f t="shared" si="200"/>
        <v>9.2897195816040039</v>
      </c>
      <c r="BB438" s="8">
        <v>24.483217239379883</v>
      </c>
      <c r="BC438" s="8">
        <v>24.825515747070313</v>
      </c>
      <c r="BD438" s="8">
        <v>25.011629104614258</v>
      </c>
      <c r="BE438" s="8">
        <v>400.1678466796875</v>
      </c>
      <c r="BF438" s="8">
        <v>383.33407592773437</v>
      </c>
      <c r="BG438" s="8">
        <v>16.614023208618164</v>
      </c>
      <c r="BH438" s="8">
        <v>18.621774673461914</v>
      </c>
      <c r="BI438" s="8">
        <v>54.529296875</v>
      </c>
      <c r="BJ438" s="8">
        <v>61.118988037109375</v>
      </c>
      <c r="BK438" s="8">
        <v>350.76181030273437</v>
      </c>
      <c r="BL438" s="8">
        <v>1797.775390625</v>
      </c>
      <c r="BM438" s="8">
        <v>1001.6376342773437</v>
      </c>
      <c r="BN438" s="8">
        <v>101.18856811523437</v>
      </c>
      <c r="BO438" s="8">
        <v>0.63340818881988525</v>
      </c>
      <c r="BP438" s="8">
        <v>0.16886416077613831</v>
      </c>
      <c r="BQ438" s="8">
        <v>0.5</v>
      </c>
      <c r="BR438" s="8">
        <v>-1.355140209197998</v>
      </c>
      <c r="BS438" s="8">
        <v>7.355140209197998</v>
      </c>
      <c r="BT438" s="8">
        <v>1</v>
      </c>
      <c r="BU438" s="8">
        <v>0</v>
      </c>
      <c r="BV438" s="8">
        <v>0.15999999642372131</v>
      </c>
      <c r="BW438" s="8">
        <v>111115</v>
      </c>
      <c r="BX438">
        <f t="shared" si="201"/>
        <v>1.7538090515136717</v>
      </c>
      <c r="BY438">
        <f t="shared" si="202"/>
        <v>3.5880281438496089E-3</v>
      </c>
      <c r="BZ438">
        <f t="shared" si="203"/>
        <v>297.97551574707029</v>
      </c>
      <c r="CA438">
        <f t="shared" si="204"/>
        <v>297.63321723937986</v>
      </c>
      <c r="CB438">
        <f t="shared" si="205"/>
        <v>287.64405607065419</v>
      </c>
      <c r="CC438">
        <f t="shared" si="226"/>
        <v>0.50177053344933142</v>
      </c>
      <c r="CD438">
        <f t="shared" si="206"/>
        <v>3.1467506583267815</v>
      </c>
      <c r="CE438">
        <f t="shared" si="207"/>
        <v>31.09788701371123</v>
      </c>
      <c r="CF438">
        <f t="shared" si="208"/>
        <v>12.476112340249315</v>
      </c>
      <c r="CG438">
        <f t="shared" si="209"/>
        <v>24.654366493225098</v>
      </c>
      <c r="CH438">
        <f t="shared" si="210"/>
        <v>3.1147429728621772</v>
      </c>
      <c r="CI438">
        <f t="shared" si="211"/>
        <v>0.28044235862191358</v>
      </c>
      <c r="CJ438">
        <f t="shared" si="212"/>
        <v>1.8843107149721472</v>
      </c>
      <c r="CK438">
        <f t="shared" si="213"/>
        <v>1.23043225789003</v>
      </c>
      <c r="CL438">
        <f t="shared" si="214"/>
        <v>0.17604041765621301</v>
      </c>
      <c r="CM438">
        <f t="shared" si="215"/>
        <v>21.990185443882453</v>
      </c>
      <c r="CN438">
        <f t="shared" si="216"/>
        <v>0.56691769730198205</v>
      </c>
      <c r="CO438">
        <f t="shared" si="217"/>
        <v>60.100385960003344</v>
      </c>
      <c r="CP438">
        <f t="shared" si="218"/>
        <v>379.24358236103518</v>
      </c>
      <c r="CQ438">
        <f t="shared" si="219"/>
        <v>4.4607056967954681E-2</v>
      </c>
      <c r="CR438">
        <f t="shared" si="220"/>
        <v>0</v>
      </c>
      <c r="CS438">
        <f t="shared" si="221"/>
        <v>1573.1420597531887</v>
      </c>
      <c r="CT438">
        <f t="shared" si="222"/>
        <v>0</v>
      </c>
      <c r="CU438" t="e">
        <f t="shared" si="223"/>
        <v>#DIV/0!</v>
      </c>
      <c r="CV438" t="e">
        <f t="shared" si="224"/>
        <v>#DIV/0!</v>
      </c>
    </row>
    <row r="439" spans="1:100" x14ac:dyDescent="0.3">
      <c r="A439" s="4" t="str">
        <f>VLOOKUP(B439,ListCodeMtrx!A$1:B$91,2,TRUE)</f>
        <v>M55</v>
      </c>
      <c r="B439">
        <v>55</v>
      </c>
      <c r="C439" s="10">
        <v>17</v>
      </c>
      <c r="D439" s="10">
        <v>2</v>
      </c>
      <c r="E439" s="10">
        <v>5</v>
      </c>
      <c r="F439" s="1">
        <v>74</v>
      </c>
      <c r="G439" s="3">
        <v>41318</v>
      </c>
      <c r="H439" s="11">
        <v>2</v>
      </c>
      <c r="I439" s="11">
        <v>169.49928636311395</v>
      </c>
      <c r="J439" s="11">
        <v>3.3674165391189881</v>
      </c>
      <c r="K439" s="11">
        <v>168.12371067898499</v>
      </c>
      <c r="L439" s="11">
        <v>254.40083517263605</v>
      </c>
      <c r="M439" s="1">
        <v>43.8</v>
      </c>
      <c r="N439" s="8">
        <v>23</v>
      </c>
      <c r="O439" s="8" t="s">
        <v>621</v>
      </c>
      <c r="P439" s="12">
        <v>0.15763888888888888</v>
      </c>
      <c r="Q439" s="12">
        <f t="shared" si="225"/>
        <v>0.4488657407407407</v>
      </c>
      <c r="R439" s="8">
        <v>6362</v>
      </c>
      <c r="S439" s="8">
        <v>0</v>
      </c>
      <c r="T439" s="13">
        <v>800</v>
      </c>
      <c r="U439" s="14">
        <f t="shared" si="184"/>
        <v>47.994623664241352</v>
      </c>
      <c r="V439" s="14">
        <f t="shared" si="185"/>
        <v>0.31173569392463746</v>
      </c>
      <c r="W439" s="14">
        <f t="shared" si="186"/>
        <v>504.58372259728128</v>
      </c>
      <c r="X439" s="15">
        <v>24.667207717895508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t="e">
        <f t="shared" si="187"/>
        <v>#DIV/0!</v>
      </c>
      <c r="AG439" t="e">
        <f t="shared" si="188"/>
        <v>#DIV/0!</v>
      </c>
      <c r="AH439" t="e">
        <f t="shared" si="189"/>
        <v>#DIV/0!</v>
      </c>
      <c r="AI439" s="8">
        <v>-1</v>
      </c>
      <c r="AJ439" s="8">
        <v>0.87</v>
      </c>
      <c r="AK439" s="8">
        <v>0.92</v>
      </c>
      <c r="AL439" s="8">
        <v>10.09855842590332</v>
      </c>
      <c r="AM439">
        <f t="shared" si="190"/>
        <v>0.87504927921295161</v>
      </c>
      <c r="AN439">
        <f t="shared" si="191"/>
        <v>3.1150105441782202E-2</v>
      </c>
      <c r="AO439" t="e">
        <f t="shared" si="192"/>
        <v>#DIV/0!</v>
      </c>
      <c r="AP439" t="e">
        <f t="shared" si="193"/>
        <v>#DIV/0!</v>
      </c>
      <c r="AQ439" t="e">
        <f t="shared" si="194"/>
        <v>#DIV/0!</v>
      </c>
      <c r="AR439" s="8">
        <v>1797.803466796875</v>
      </c>
      <c r="AS439" s="8">
        <v>0.5</v>
      </c>
      <c r="AT439" t="e">
        <f t="shared" si="195"/>
        <v>#DIV/0!</v>
      </c>
      <c r="AU439">
        <f t="shared" si="196"/>
        <v>3.7230557534138855</v>
      </c>
      <c r="AV439">
        <f t="shared" si="197"/>
        <v>1.2180202762819072</v>
      </c>
      <c r="AW439">
        <f t="shared" si="198"/>
        <v>24.667207717895508</v>
      </c>
      <c r="AX439" s="8">
        <v>2</v>
      </c>
      <c r="AY439">
        <f t="shared" si="199"/>
        <v>4.644859790802002</v>
      </c>
      <c r="AZ439" s="8">
        <v>1</v>
      </c>
      <c r="BA439">
        <f t="shared" si="200"/>
        <v>9.2897195816040039</v>
      </c>
      <c r="BB439" s="8">
        <v>24.491832733154297</v>
      </c>
      <c r="BC439" s="8">
        <v>24.667207717895508</v>
      </c>
      <c r="BD439" s="8">
        <v>25.013071060180664</v>
      </c>
      <c r="BE439" s="8">
        <v>799.532958984375</v>
      </c>
      <c r="BF439" s="8">
        <v>770.5296630859375</v>
      </c>
      <c r="BG439" s="8">
        <v>16.685970306396484</v>
      </c>
      <c r="BH439" s="8">
        <v>18.769084930419922</v>
      </c>
      <c r="BI439" s="8">
        <v>54.7342529296875</v>
      </c>
      <c r="BJ439" s="8">
        <v>61.567401885986328</v>
      </c>
      <c r="BK439" s="8">
        <v>350.74185180664062</v>
      </c>
      <c r="BL439" s="8">
        <v>1797.4482421875</v>
      </c>
      <c r="BM439" s="8">
        <v>1024.5068359375</v>
      </c>
      <c r="BN439" s="8">
        <v>101.18310546875</v>
      </c>
      <c r="BO439" s="8">
        <v>0.67857420444488525</v>
      </c>
      <c r="BP439" s="8">
        <v>0.15432444214820862</v>
      </c>
      <c r="BQ439" s="8">
        <v>1</v>
      </c>
      <c r="BR439" s="8">
        <v>-1.355140209197998</v>
      </c>
      <c r="BS439" s="8">
        <v>7.355140209197998</v>
      </c>
      <c r="BT439" s="8">
        <v>1</v>
      </c>
      <c r="BU439" s="8">
        <v>0</v>
      </c>
      <c r="BV439" s="8">
        <v>0.15999999642372131</v>
      </c>
      <c r="BW439" s="8">
        <v>111115</v>
      </c>
      <c r="BX439">
        <f t="shared" si="201"/>
        <v>1.7537092590332028</v>
      </c>
      <c r="BY439">
        <f t="shared" si="202"/>
        <v>3.7230557534138854E-3</v>
      </c>
      <c r="BZ439">
        <f t="shared" si="203"/>
        <v>297.81720771789549</v>
      </c>
      <c r="CA439">
        <f t="shared" si="204"/>
        <v>297.64183273315427</v>
      </c>
      <c r="CB439">
        <f t="shared" si="205"/>
        <v>287.59171232182416</v>
      </c>
      <c r="CC439">
        <f t="shared" si="226"/>
        <v>0.48539237270540703</v>
      </c>
      <c r="CD439">
        <f t="shared" si="206"/>
        <v>3.1171345763485125</v>
      </c>
      <c r="CE439">
        <f t="shared" si="207"/>
        <v>30.80686802315261</v>
      </c>
      <c r="CF439">
        <f t="shared" si="208"/>
        <v>12.037783092732688</v>
      </c>
      <c r="CG439">
        <f t="shared" si="209"/>
        <v>24.579520225524902</v>
      </c>
      <c r="CH439">
        <f t="shared" si="210"/>
        <v>3.1008351809501287</v>
      </c>
      <c r="CI439">
        <f t="shared" si="211"/>
        <v>0.30161440084166524</v>
      </c>
      <c r="CJ439">
        <f t="shared" si="212"/>
        <v>1.8991143000666053</v>
      </c>
      <c r="CK439">
        <f t="shared" si="213"/>
        <v>1.2017208808835234</v>
      </c>
      <c r="CL439">
        <f t="shared" si="214"/>
        <v>0.18939293709505317</v>
      </c>
      <c r="CM439">
        <f t="shared" si="215"/>
        <v>51.055348021375202</v>
      </c>
      <c r="CN439">
        <f t="shared" si="216"/>
        <v>0.65485307934342929</v>
      </c>
      <c r="CO439">
        <f t="shared" si="217"/>
        <v>61.232708507521359</v>
      </c>
      <c r="CP439">
        <f t="shared" si="218"/>
        <v>763.55499163567845</v>
      </c>
      <c r="CQ439">
        <f t="shared" si="219"/>
        <v>3.848892133446901E-2</v>
      </c>
      <c r="CR439">
        <f t="shared" si="220"/>
        <v>0</v>
      </c>
      <c r="CS439">
        <f t="shared" si="221"/>
        <v>1572.8557887487589</v>
      </c>
      <c r="CT439">
        <f t="shared" si="222"/>
        <v>0</v>
      </c>
      <c r="CU439" t="e">
        <f t="shared" si="223"/>
        <v>#DIV/0!</v>
      </c>
      <c r="CV439" t="e">
        <f t="shared" si="224"/>
        <v>#DIV/0!</v>
      </c>
    </row>
    <row r="440" spans="1:100" hidden="1" x14ac:dyDescent="0.3">
      <c r="A440" s="4" t="str">
        <f>VLOOKUP(B440,ListCodeMtrx!A$1:B$91,2,TRUE)</f>
        <v>M55</v>
      </c>
      <c r="B440">
        <v>55</v>
      </c>
      <c r="C440" s="10">
        <v>17</v>
      </c>
      <c r="D440" s="10">
        <v>2</v>
      </c>
      <c r="E440" s="10">
        <v>5</v>
      </c>
      <c r="F440" s="1">
        <v>74</v>
      </c>
      <c r="G440" s="3">
        <v>41318</v>
      </c>
      <c r="H440" s="11">
        <v>2</v>
      </c>
      <c r="I440" s="11">
        <v>169.49928636311395</v>
      </c>
      <c r="J440" s="11">
        <v>3.3674165391189881</v>
      </c>
      <c r="K440" s="11">
        <v>168.12371067898499</v>
      </c>
      <c r="L440" s="11">
        <v>254.40083517263605</v>
      </c>
      <c r="M440" s="1">
        <v>43.8</v>
      </c>
      <c r="N440" s="8">
        <v>24</v>
      </c>
      <c r="O440" s="8" t="s">
        <v>622</v>
      </c>
      <c r="P440" s="12">
        <v>0.15763888888888888</v>
      </c>
      <c r="Q440" s="12">
        <f t="shared" si="225"/>
        <v>0.4511574074074074</v>
      </c>
      <c r="R440" s="8">
        <v>6560</v>
      </c>
      <c r="S440" s="8">
        <v>0</v>
      </c>
      <c r="T440" s="13" t="s">
        <v>745</v>
      </c>
      <c r="U440" s="14">
        <f t="shared" si="184"/>
        <v>29.31681537347864</v>
      </c>
      <c r="V440" s="14">
        <f t="shared" si="185"/>
        <v>0.3298425376660864</v>
      </c>
      <c r="W440" s="14">
        <f t="shared" si="186"/>
        <v>229.39355894923224</v>
      </c>
      <c r="X440" s="15">
        <v>24.781085968017578</v>
      </c>
      <c r="Y440" s="8">
        <v>3</v>
      </c>
      <c r="Z440" s="8">
        <v>3</v>
      </c>
      <c r="AA440" s="8">
        <v>0</v>
      </c>
      <c r="AB440" s="8">
        <v>0</v>
      </c>
      <c r="AC440" s="8">
        <v>495.376953125</v>
      </c>
      <c r="AD440" s="8">
        <v>864.618896484375</v>
      </c>
      <c r="AE440" s="8">
        <v>659.74951171875</v>
      </c>
      <c r="AF440" t="e">
        <f t="shared" si="187"/>
        <v>#DIV/0!</v>
      </c>
      <c r="AG440">
        <f t="shared" si="188"/>
        <v>0.42705745255019162</v>
      </c>
      <c r="AH440">
        <f t="shared" si="189"/>
        <v>0.23694761425946617</v>
      </c>
      <c r="AI440" s="8">
        <v>-1</v>
      </c>
      <c r="AJ440" s="8">
        <v>0.87</v>
      </c>
      <c r="AK440" s="8">
        <v>0.92</v>
      </c>
      <c r="AL440" s="8">
        <v>10.069668769836426</v>
      </c>
      <c r="AM440">
        <f t="shared" si="190"/>
        <v>0.87503483438491825</v>
      </c>
      <c r="AN440">
        <f t="shared" si="191"/>
        <v>1.9231497883437174E-2</v>
      </c>
      <c r="AO440">
        <f t="shared" si="192"/>
        <v>0.5548377925371013</v>
      </c>
      <c r="AP440">
        <f t="shared" si="193"/>
        <v>1.7453757003229076</v>
      </c>
      <c r="AQ440">
        <f t="shared" si="194"/>
        <v>-1</v>
      </c>
      <c r="AR440" s="8">
        <v>1797.803466796875</v>
      </c>
      <c r="AS440" s="8">
        <v>0.5</v>
      </c>
      <c r="AT440">
        <f t="shared" si="195"/>
        <v>186.37596300160217</v>
      </c>
      <c r="AU440">
        <f t="shared" si="196"/>
        <v>3.9296089755669139</v>
      </c>
      <c r="AV440">
        <f t="shared" si="197"/>
        <v>1.2169794871297348</v>
      </c>
      <c r="AW440">
        <f t="shared" si="198"/>
        <v>24.781085968017578</v>
      </c>
      <c r="AX440" s="8">
        <v>2</v>
      </c>
      <c r="AY440">
        <f t="shared" si="199"/>
        <v>4.644859790802002</v>
      </c>
      <c r="AZ440" s="8">
        <v>1</v>
      </c>
      <c r="BA440">
        <f t="shared" si="200"/>
        <v>9.2897195816040039</v>
      </c>
      <c r="BB440" s="8">
        <v>24.533000946044922</v>
      </c>
      <c r="BC440" s="8">
        <v>24.781085968017578</v>
      </c>
      <c r="BD440" s="8">
        <v>25.011816024780273</v>
      </c>
      <c r="BE440" s="8">
        <v>399.5028076171875</v>
      </c>
      <c r="BF440" s="8">
        <v>381.93063354492188</v>
      </c>
      <c r="BG440" s="8">
        <v>16.792562484741211</v>
      </c>
      <c r="BH440" s="8">
        <v>18.990667343139648</v>
      </c>
      <c r="BI440" s="8">
        <v>54.945507049560547</v>
      </c>
      <c r="BJ440" s="8">
        <v>62.137741088867188</v>
      </c>
      <c r="BK440" s="8">
        <v>350.75515747070312</v>
      </c>
      <c r="BL440" s="8">
        <v>1801.5450439453125</v>
      </c>
      <c r="BM440" s="8">
        <v>1115.552001953125</v>
      </c>
      <c r="BN440" s="8">
        <v>101.17783355712891</v>
      </c>
      <c r="BO440" s="8">
        <v>0.65925657749176025</v>
      </c>
      <c r="BP440" s="8">
        <v>0.17040148377418518</v>
      </c>
      <c r="BQ440" s="8">
        <v>0.25</v>
      </c>
      <c r="BR440" s="8">
        <v>-1.355140209197998</v>
      </c>
      <c r="BS440" s="8">
        <v>7.355140209197998</v>
      </c>
      <c r="BT440" s="8">
        <v>1</v>
      </c>
      <c r="BU440" s="8">
        <v>0</v>
      </c>
      <c r="BV440" s="8">
        <v>0.15999999642372131</v>
      </c>
      <c r="BW440" s="8">
        <v>111115</v>
      </c>
      <c r="BX440">
        <f t="shared" si="201"/>
        <v>1.7537757873535154</v>
      </c>
      <c r="BY440">
        <f t="shared" si="202"/>
        <v>3.9296089755669139E-3</v>
      </c>
      <c r="BZ440">
        <f t="shared" si="203"/>
        <v>297.93108596801756</v>
      </c>
      <c r="CA440">
        <f t="shared" si="204"/>
        <v>297.6830009460449</v>
      </c>
      <c r="CB440">
        <f t="shared" si="205"/>
        <v>288.24720058842286</v>
      </c>
      <c r="CC440">
        <f t="shared" si="226"/>
        <v>0.44825755761039565</v>
      </c>
      <c r="CD440">
        <f t="shared" si="206"/>
        <v>3.1384140667127216</v>
      </c>
      <c r="CE440">
        <f t="shared" si="207"/>
        <v>31.018790938438627</v>
      </c>
      <c r="CF440">
        <f t="shared" si="208"/>
        <v>12.028123595298979</v>
      </c>
      <c r="CG440">
        <f t="shared" si="209"/>
        <v>24.65704345703125</v>
      </c>
      <c r="CH440">
        <f t="shared" si="210"/>
        <v>3.1152414094540846</v>
      </c>
      <c r="CI440">
        <f t="shared" si="211"/>
        <v>0.31853265699739552</v>
      </c>
      <c r="CJ440">
        <f t="shared" si="212"/>
        <v>1.9214345795829868</v>
      </c>
      <c r="CK440">
        <f t="shared" si="213"/>
        <v>1.1938068298710978</v>
      </c>
      <c r="CL440">
        <f t="shared" si="214"/>
        <v>0.20006905187654703</v>
      </c>
      <c r="CM440">
        <f t="shared" si="215"/>
        <v>23.209543326442859</v>
      </c>
      <c r="CN440">
        <f t="shared" si="216"/>
        <v>0.60061576318216814</v>
      </c>
      <c r="CO440">
        <f t="shared" si="217"/>
        <v>61.592343549744342</v>
      </c>
      <c r="CP440">
        <f t="shared" si="218"/>
        <v>377.67025728635645</v>
      </c>
      <c r="CQ440">
        <f t="shared" si="219"/>
        <v>4.7811320309997699E-2</v>
      </c>
      <c r="CR440">
        <f t="shared" si="220"/>
        <v>0</v>
      </c>
      <c r="CS440">
        <f t="shared" si="221"/>
        <v>1576.4146691656567</v>
      </c>
      <c r="CT440">
        <f t="shared" si="222"/>
        <v>369.241943359375</v>
      </c>
      <c r="CU440">
        <f t="shared" si="223"/>
        <v>0.23694761425946617</v>
      </c>
      <c r="CV440" t="e">
        <f t="shared" si="224"/>
        <v>#DIV/0!</v>
      </c>
    </row>
    <row r="441" spans="1:100" x14ac:dyDescent="0.3">
      <c r="A441" s="4" t="str">
        <f>VLOOKUP(B441,ListCodeMtrx!A$1:B$91,2,TRUE)</f>
        <v>M55</v>
      </c>
      <c r="B441" s="5">
        <v>55</v>
      </c>
      <c r="C441" s="10">
        <v>17</v>
      </c>
      <c r="D441" s="10">
        <v>2</v>
      </c>
      <c r="E441" s="10">
        <v>5</v>
      </c>
      <c r="F441" s="1">
        <v>74</v>
      </c>
      <c r="G441" s="17">
        <v>41318</v>
      </c>
      <c r="H441" s="11">
        <v>2</v>
      </c>
      <c r="I441" s="11">
        <v>169.49928636311395</v>
      </c>
      <c r="J441" s="11">
        <v>3.3674165391189881</v>
      </c>
      <c r="K441" s="11">
        <v>168.12371067898499</v>
      </c>
      <c r="L441" s="11">
        <v>254.40083517263605</v>
      </c>
      <c r="M441" s="1">
        <v>43.8</v>
      </c>
      <c r="N441" s="19">
        <v>25</v>
      </c>
      <c r="O441" s="19" t="s">
        <v>623</v>
      </c>
      <c r="P441" s="12">
        <v>0.15763888888888888</v>
      </c>
      <c r="Q441" s="12">
        <f t="shared" si="225"/>
        <v>0.45292824074074078</v>
      </c>
      <c r="R441" s="19">
        <v>6703.5</v>
      </c>
      <c r="S441" s="19">
        <v>0</v>
      </c>
      <c r="T441" s="21">
        <v>400</v>
      </c>
      <c r="U441" s="5">
        <f t="shared" si="184"/>
        <v>30.337164530339443</v>
      </c>
      <c r="V441" s="5">
        <f t="shared" si="185"/>
        <v>0.37041322602300936</v>
      </c>
      <c r="W441" s="5">
        <f t="shared" si="186"/>
        <v>240.49530795313962</v>
      </c>
      <c r="X441" s="5">
        <v>24.622699737548828</v>
      </c>
      <c r="Y441" s="19">
        <v>4</v>
      </c>
      <c r="Z441" s="19">
        <v>4</v>
      </c>
      <c r="AA441" s="19">
        <v>0</v>
      </c>
      <c r="AB441" s="19">
        <v>0</v>
      </c>
      <c r="AC441" s="19">
        <v>496.4013671875</v>
      </c>
      <c r="AD441" s="19">
        <v>914.213623046875</v>
      </c>
      <c r="AE441" s="19">
        <v>682.68310546875</v>
      </c>
      <c r="AF441" s="5" t="e">
        <f t="shared" si="187"/>
        <v>#DIV/0!</v>
      </c>
      <c r="AG441" s="5">
        <f t="shared" si="188"/>
        <v>0.45701819063568283</v>
      </c>
      <c r="AH441" s="5">
        <f t="shared" si="189"/>
        <v>0.25325647282140051</v>
      </c>
      <c r="AI441" s="19">
        <v>-1</v>
      </c>
      <c r="AJ441" s="19">
        <v>0.87</v>
      </c>
      <c r="AK441" s="19">
        <v>0.92</v>
      </c>
      <c r="AL441" s="19">
        <v>10.069668769836426</v>
      </c>
      <c r="AM441" s="5">
        <f t="shared" si="190"/>
        <v>0.87503483438491825</v>
      </c>
      <c r="AN441" s="5">
        <f t="shared" si="191"/>
        <v>1.9872681629361656E-2</v>
      </c>
      <c r="AO441" s="5">
        <f t="shared" si="192"/>
        <v>0.55414965533239957</v>
      </c>
      <c r="AP441" s="5">
        <f t="shared" si="193"/>
        <v>1.8416823229690251</v>
      </c>
      <c r="AQ441" s="5">
        <f t="shared" si="194"/>
        <v>-1</v>
      </c>
      <c r="AR441" s="19">
        <v>1802.0958251953125</v>
      </c>
      <c r="AS441" s="19">
        <v>0.5</v>
      </c>
      <c r="AT441" s="5">
        <f t="shared" si="195"/>
        <v>199.67963823895357</v>
      </c>
      <c r="AU441" s="5">
        <f t="shared" si="196"/>
        <v>4.3065519814220652</v>
      </c>
      <c r="AV441" s="5">
        <f t="shared" si="197"/>
        <v>1.1927957720407938</v>
      </c>
      <c r="AW441" s="5">
        <f t="shared" si="198"/>
        <v>24.622699737548828</v>
      </c>
      <c r="AX441" s="19">
        <v>2</v>
      </c>
      <c r="AY441" s="5">
        <f t="shared" si="199"/>
        <v>4.644859790802002</v>
      </c>
      <c r="AZ441" s="19">
        <v>1</v>
      </c>
      <c r="BA441" s="5">
        <f t="shared" si="200"/>
        <v>9.2897195816040039</v>
      </c>
      <c r="BB441" s="19">
        <v>24.508552551269531</v>
      </c>
      <c r="BC441" s="19">
        <v>24.622699737548828</v>
      </c>
      <c r="BD441" s="19">
        <v>25.012140274047852</v>
      </c>
      <c r="BE441" s="19">
        <v>400.236572265625</v>
      </c>
      <c r="BF441" s="19">
        <v>381.99819946289062</v>
      </c>
      <c r="BG441" s="19">
        <v>16.529096603393555</v>
      </c>
      <c r="BH441" s="19">
        <v>18.93846321105957</v>
      </c>
      <c r="BI441" s="19">
        <v>54.159893035888672</v>
      </c>
      <c r="BJ441" s="19">
        <v>62.054519653320313</v>
      </c>
      <c r="BK441" s="19">
        <v>350.71395874023437</v>
      </c>
      <c r="BL441" s="19">
        <v>1802.0958251953125</v>
      </c>
      <c r="BM441" s="19">
        <v>1109.883544921875</v>
      </c>
      <c r="BN441" s="19">
        <v>101.17274475097656</v>
      </c>
      <c r="BO441" s="19">
        <v>0.65925657749176025</v>
      </c>
      <c r="BP441" s="19">
        <v>0.17040148377418518</v>
      </c>
      <c r="BQ441" s="19">
        <v>0.25</v>
      </c>
      <c r="BR441" s="19">
        <v>-1.355140209197998</v>
      </c>
      <c r="BS441" s="19">
        <v>7.355140209197998</v>
      </c>
      <c r="BT441" s="19">
        <v>1</v>
      </c>
      <c r="BU441" s="19">
        <v>0</v>
      </c>
      <c r="BV441" s="19">
        <v>0.15999999642372131</v>
      </c>
      <c r="BW441" s="19">
        <v>111115</v>
      </c>
      <c r="BX441" s="5">
        <f t="shared" si="201"/>
        <v>1.7535697937011716</v>
      </c>
      <c r="BY441" s="5">
        <f t="shared" si="202"/>
        <v>4.3065519814220648E-3</v>
      </c>
      <c r="BZ441" s="5">
        <f t="shared" si="203"/>
        <v>297.77269973754881</v>
      </c>
      <c r="CA441" s="5">
        <f t="shared" si="204"/>
        <v>297.65855255126951</v>
      </c>
      <c r="CB441" s="5">
        <f t="shared" si="205"/>
        <v>288.33532558645311</v>
      </c>
      <c r="CC441" s="5">
        <f t="shared" si="226"/>
        <v>0.38828195663725984</v>
      </c>
      <c r="CD441" s="5">
        <f t="shared" si="206"/>
        <v>3.1088520764690837</v>
      </c>
      <c r="CE441" s="5">
        <f t="shared" si="207"/>
        <v>30.728157905779025</v>
      </c>
      <c r="CF441" s="5">
        <f t="shared" si="208"/>
        <v>11.789694694719454</v>
      </c>
      <c r="CG441" s="5">
        <f t="shared" si="209"/>
        <v>24.56562614440918</v>
      </c>
      <c r="CH441" s="5">
        <f t="shared" si="210"/>
        <v>3.0982593912041412</v>
      </c>
      <c r="CI441" s="5">
        <f t="shared" si="211"/>
        <v>0.35620990597088298</v>
      </c>
      <c r="CJ441" s="5">
        <f t="shared" si="212"/>
        <v>1.9160563044282899</v>
      </c>
      <c r="CK441" s="5">
        <f t="shared" si="213"/>
        <v>1.1822030867758513</v>
      </c>
      <c r="CL441" s="5">
        <f t="shared" si="214"/>
        <v>0.22386514166778682</v>
      </c>
      <c r="CM441" s="5">
        <f t="shared" si="215"/>
        <v>24.331570405350501</v>
      </c>
      <c r="CN441" s="5">
        <f t="shared" si="216"/>
        <v>0.62957183644134596</v>
      </c>
      <c r="CO441" s="5">
        <f t="shared" si="217"/>
        <v>62.16387230873255</v>
      </c>
      <c r="CP441" s="5">
        <f t="shared" si="218"/>
        <v>377.58954409324309</v>
      </c>
      <c r="CQ441" s="5">
        <f t="shared" si="219"/>
        <v>4.9945122993324403E-2</v>
      </c>
      <c r="CR441" s="5">
        <f t="shared" si="220"/>
        <v>0</v>
      </c>
      <c r="CS441" s="5">
        <f t="shared" si="221"/>
        <v>1576.8966219455328</v>
      </c>
      <c r="CT441" s="5">
        <f t="shared" si="222"/>
        <v>417.812255859375</v>
      </c>
      <c r="CU441" s="5">
        <f t="shared" si="223"/>
        <v>0.25325647282140051</v>
      </c>
      <c r="CV441" s="5" t="e">
        <f t="shared" si="224"/>
        <v>#DIV/0!</v>
      </c>
    </row>
    <row r="442" spans="1:100" hidden="1" x14ac:dyDescent="0.3">
      <c r="A442" s="4" t="str">
        <f>VLOOKUP(B442,ListCodeMtrx!A$1:B$91,2,TRUE)</f>
        <v>M60</v>
      </c>
      <c r="B442">
        <v>60</v>
      </c>
      <c r="C442" s="10">
        <v>27</v>
      </c>
      <c r="D442" s="10">
        <v>2</v>
      </c>
      <c r="E442" s="10">
        <v>6</v>
      </c>
      <c r="F442" s="1">
        <v>74</v>
      </c>
      <c r="G442" s="3">
        <v>41318</v>
      </c>
      <c r="H442" s="11">
        <v>2</v>
      </c>
      <c r="I442" s="11">
        <v>151.38554819211259</v>
      </c>
      <c r="J442" s="11">
        <v>3.9506326573448121</v>
      </c>
      <c r="K442" s="11">
        <v>153.39350843518756</v>
      </c>
      <c r="L442" s="11">
        <v>247.38086608860129</v>
      </c>
      <c r="M442" s="1">
        <v>41.5</v>
      </c>
      <c r="N442" s="8">
        <v>26</v>
      </c>
      <c r="O442" s="8" t="s">
        <v>624</v>
      </c>
      <c r="P442" s="12">
        <v>0.15763888888888888</v>
      </c>
      <c r="Q442" s="12">
        <f t="shared" si="225"/>
        <v>0.45755787037037032</v>
      </c>
      <c r="R442" s="8">
        <v>7113.5</v>
      </c>
      <c r="S442" s="8">
        <v>0</v>
      </c>
      <c r="T442" s="13" t="s">
        <v>747</v>
      </c>
      <c r="U442">
        <f t="shared" si="184"/>
        <v>17.569633818592479</v>
      </c>
      <c r="V442">
        <f t="shared" si="185"/>
        <v>0.18222110628885116</v>
      </c>
      <c r="W442">
        <f t="shared" si="186"/>
        <v>225.57711247415963</v>
      </c>
      <c r="X442">
        <v>24.80279541015625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t="e">
        <f t="shared" si="187"/>
        <v>#DIV/0!</v>
      </c>
      <c r="AG442" t="e">
        <f t="shared" si="188"/>
        <v>#DIV/0!</v>
      </c>
      <c r="AH442" t="e">
        <f t="shared" si="189"/>
        <v>#DIV/0!</v>
      </c>
      <c r="AI442" s="8">
        <v>-1</v>
      </c>
      <c r="AJ442" s="8">
        <v>0.87</v>
      </c>
      <c r="AK442" s="8">
        <v>0.92</v>
      </c>
      <c r="AL442" s="8">
        <v>10.09855842590332</v>
      </c>
      <c r="AM442">
        <f t="shared" si="190"/>
        <v>0.87504927921295161</v>
      </c>
      <c r="AN442">
        <f t="shared" si="191"/>
        <v>1.1795941825556424E-2</v>
      </c>
      <c r="AO442" t="e">
        <f t="shared" si="192"/>
        <v>#DIV/0!</v>
      </c>
      <c r="AP442" t="e">
        <f t="shared" si="193"/>
        <v>#DIV/0!</v>
      </c>
      <c r="AQ442" t="e">
        <f t="shared" si="194"/>
        <v>#DIV/0!</v>
      </c>
      <c r="AR442" s="8">
        <v>1802.0958251953125</v>
      </c>
      <c r="AS442" s="8">
        <v>0.5</v>
      </c>
      <c r="AT442" t="e">
        <f t="shared" si="195"/>
        <v>#DIV/0!</v>
      </c>
      <c r="AU442">
        <f t="shared" si="196"/>
        <v>2.6817277347570982</v>
      </c>
      <c r="AV442">
        <f t="shared" si="197"/>
        <v>1.4820205435143601</v>
      </c>
      <c r="AW442">
        <f t="shared" si="198"/>
        <v>24.80279541015625</v>
      </c>
      <c r="AX442" s="8">
        <v>2</v>
      </c>
      <c r="AY442">
        <f t="shared" si="199"/>
        <v>4.644859790802002</v>
      </c>
      <c r="AZ442" s="8">
        <v>1</v>
      </c>
      <c r="BA442">
        <f t="shared" si="200"/>
        <v>9.2897195816040039</v>
      </c>
      <c r="BB442" s="8">
        <v>24.421693801879883</v>
      </c>
      <c r="BC442" s="8">
        <v>24.80279541015625</v>
      </c>
      <c r="BD442" s="8">
        <v>25.019792556762695</v>
      </c>
      <c r="BE442" s="8">
        <v>400.41885375976562</v>
      </c>
      <c r="BF442" s="8">
        <v>389.80599975585937</v>
      </c>
      <c r="BG442" s="8">
        <v>14.909411430358887</v>
      </c>
      <c r="BH442" s="8">
        <v>16.413234710693359</v>
      </c>
      <c r="BI442" s="8">
        <v>49.104251861572266</v>
      </c>
      <c r="BJ442" s="8">
        <v>54.057106018066406</v>
      </c>
      <c r="BK442" s="8">
        <v>350.80078125</v>
      </c>
      <c r="BL442" s="8">
        <v>1799.0291748046875</v>
      </c>
      <c r="BM442" s="8">
        <v>1285.955078125</v>
      </c>
      <c r="BN442" s="8">
        <v>101.16619873046875</v>
      </c>
      <c r="BO442" s="8">
        <v>0.20033323764801025</v>
      </c>
      <c r="BP442" s="8">
        <v>0.16543474793434143</v>
      </c>
      <c r="BQ442" s="8">
        <v>0.25</v>
      </c>
      <c r="BR442" s="8">
        <v>-1.355140209197998</v>
      </c>
      <c r="BS442" s="8">
        <v>7.355140209197998</v>
      </c>
      <c r="BT442" s="8">
        <v>1</v>
      </c>
      <c r="BU442" s="8">
        <v>0</v>
      </c>
      <c r="BV442" s="8">
        <v>0.15999999642372131</v>
      </c>
      <c r="BW442" s="8">
        <v>111115</v>
      </c>
      <c r="BX442">
        <f t="shared" si="201"/>
        <v>1.7540039062499999</v>
      </c>
      <c r="BY442">
        <f t="shared" si="202"/>
        <v>2.6817277347570981E-3</v>
      </c>
      <c r="BZ442">
        <f t="shared" si="203"/>
        <v>297.95279541015623</v>
      </c>
      <c r="CA442">
        <f t="shared" si="204"/>
        <v>297.57169380187986</v>
      </c>
      <c r="CB442">
        <f t="shared" si="205"/>
        <v>287.84466153492031</v>
      </c>
      <c r="CC442">
        <f t="shared" si="226"/>
        <v>0.66059890256855924</v>
      </c>
      <c r="CD442">
        <f t="shared" si="206"/>
        <v>3.1424851080661922</v>
      </c>
      <c r="CE442">
        <f t="shared" si="207"/>
        <v>31.062599440338104</v>
      </c>
      <c r="CF442">
        <f t="shared" si="208"/>
        <v>14.649364729644745</v>
      </c>
      <c r="CG442">
        <f t="shared" si="209"/>
        <v>24.612244606018066</v>
      </c>
      <c r="CH442">
        <f t="shared" si="210"/>
        <v>3.1069092710371913</v>
      </c>
      <c r="CI442">
        <f t="shared" si="211"/>
        <v>0.17871553835179943</v>
      </c>
      <c r="CJ442">
        <f t="shared" si="212"/>
        <v>1.6604645645518321</v>
      </c>
      <c r="CK442">
        <f t="shared" si="213"/>
        <v>1.4464447064853592</v>
      </c>
      <c r="CL442">
        <f t="shared" si="214"/>
        <v>0.11200696237333897</v>
      </c>
      <c r="CM442">
        <f t="shared" si="215"/>
        <v>22.820778989606133</v>
      </c>
      <c r="CN442">
        <f t="shared" si="216"/>
        <v>0.57869071439495945</v>
      </c>
      <c r="CO442">
        <f t="shared" si="217"/>
        <v>52.621838042712312</v>
      </c>
      <c r="CP442">
        <f t="shared" si="218"/>
        <v>387.25274661977232</v>
      </c>
      <c r="CQ442">
        <f t="shared" si="219"/>
        <v>2.3874496264825955E-2</v>
      </c>
      <c r="CR442">
        <f t="shared" si="220"/>
        <v>0</v>
      </c>
      <c r="CS442">
        <f t="shared" si="221"/>
        <v>1574.2391826959129</v>
      </c>
      <c r="CT442">
        <f t="shared" si="222"/>
        <v>0</v>
      </c>
      <c r="CU442" t="e">
        <f t="shared" si="223"/>
        <v>#DIV/0!</v>
      </c>
      <c r="CV442" t="e">
        <f t="shared" si="224"/>
        <v>#DIV/0!</v>
      </c>
    </row>
    <row r="443" spans="1:100" x14ac:dyDescent="0.3">
      <c r="A443" s="4" t="str">
        <f>VLOOKUP(B443,ListCodeMtrx!A$1:B$91,2,TRUE)</f>
        <v>M60</v>
      </c>
      <c r="B443">
        <v>60</v>
      </c>
      <c r="C443" s="10">
        <v>27</v>
      </c>
      <c r="D443" s="10">
        <v>2</v>
      </c>
      <c r="E443" s="10">
        <v>6</v>
      </c>
      <c r="F443" s="1">
        <v>74</v>
      </c>
      <c r="G443" s="3">
        <v>41318</v>
      </c>
      <c r="H443" s="11">
        <v>2</v>
      </c>
      <c r="I443" s="11">
        <v>151.38554819211259</v>
      </c>
      <c r="J443" s="11">
        <v>3.9506326573448121</v>
      </c>
      <c r="K443" s="11">
        <v>153.39350843518756</v>
      </c>
      <c r="L443" s="11">
        <v>247.38086608860129</v>
      </c>
      <c r="M443" s="1">
        <v>41.5</v>
      </c>
      <c r="N443" s="8">
        <v>27</v>
      </c>
      <c r="O443" s="8" t="s">
        <v>625</v>
      </c>
      <c r="P443" s="12">
        <v>0.15763888888888888</v>
      </c>
      <c r="Q443" s="12">
        <f t="shared" si="225"/>
        <v>0.45980324074074075</v>
      </c>
      <c r="R443" s="8">
        <v>7307.5</v>
      </c>
      <c r="S443" s="8">
        <v>0</v>
      </c>
      <c r="T443" s="13">
        <v>50</v>
      </c>
      <c r="U443" s="14">
        <f t="shared" si="184"/>
        <v>-0.67304661968912938</v>
      </c>
      <c r="V443" s="14">
        <f t="shared" si="185"/>
        <v>0.18459793252413262</v>
      </c>
      <c r="W443" s="14">
        <f t="shared" si="186"/>
        <v>54.759531583349052</v>
      </c>
      <c r="X443" s="15">
        <v>25.271135330200195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t="e">
        <f t="shared" si="187"/>
        <v>#DIV/0!</v>
      </c>
      <c r="AG443" t="e">
        <f t="shared" si="188"/>
        <v>#DIV/0!</v>
      </c>
      <c r="AH443" t="e">
        <f t="shared" si="189"/>
        <v>#DIV/0!</v>
      </c>
      <c r="AI443" s="8">
        <v>-1</v>
      </c>
      <c r="AJ443" s="8">
        <v>0.87</v>
      </c>
      <c r="AK443" s="8">
        <v>0.92</v>
      </c>
      <c r="AL443" s="8">
        <v>10.069668769836426</v>
      </c>
      <c r="AM443">
        <f t="shared" si="190"/>
        <v>0.87503483438491825</v>
      </c>
      <c r="AN443">
        <f t="shared" si="191"/>
        <v>2.073697582847302E-4</v>
      </c>
      <c r="AO443" t="e">
        <f t="shared" si="192"/>
        <v>#DIV/0!</v>
      </c>
      <c r="AP443" t="e">
        <f t="shared" si="193"/>
        <v>#DIV/0!</v>
      </c>
      <c r="AQ443" t="e">
        <f t="shared" si="194"/>
        <v>#DIV/0!</v>
      </c>
      <c r="AR443" s="8">
        <v>1802.0958251953125</v>
      </c>
      <c r="AS443" s="8">
        <v>0.5</v>
      </c>
      <c r="AT443" t="e">
        <f t="shared" si="195"/>
        <v>#DIV/0!</v>
      </c>
      <c r="AU443">
        <f t="shared" si="196"/>
        <v>2.8465678805507033</v>
      </c>
      <c r="AV443">
        <f t="shared" si="197"/>
        <v>1.5523403595077079</v>
      </c>
      <c r="AW443">
        <f t="shared" si="198"/>
        <v>25.271135330200195</v>
      </c>
      <c r="AX443" s="8">
        <v>2</v>
      </c>
      <c r="AY443">
        <f t="shared" si="199"/>
        <v>4.644859790802002</v>
      </c>
      <c r="AZ443" s="8">
        <v>1</v>
      </c>
      <c r="BA443">
        <f t="shared" si="200"/>
        <v>9.2897195816040039</v>
      </c>
      <c r="BB443" s="8">
        <v>24.576459884643555</v>
      </c>
      <c r="BC443" s="8">
        <v>25.271135330200195</v>
      </c>
      <c r="BD443" s="8">
        <v>25.015766143798828</v>
      </c>
      <c r="BE443" s="8">
        <v>49.84039306640625</v>
      </c>
      <c r="BF443" s="8">
        <v>50.142776489257812</v>
      </c>
      <c r="BG443" s="8">
        <v>15.001960754394531</v>
      </c>
      <c r="BH443" s="8">
        <v>16.59813117980957</v>
      </c>
      <c r="BI443" s="8">
        <v>48.951541900634766</v>
      </c>
      <c r="BJ443" s="8">
        <v>54.159858703613281</v>
      </c>
      <c r="BK443" s="8">
        <v>350.75454711914062</v>
      </c>
      <c r="BL443" s="8">
        <v>1801.835205078125</v>
      </c>
      <c r="BM443" s="8">
        <v>1288.770751953125</v>
      </c>
      <c r="BN443" s="8">
        <v>101.16203308105469</v>
      </c>
      <c r="BO443" s="8">
        <v>2.8523087501525879E-2</v>
      </c>
      <c r="BP443" s="8">
        <v>0.17751589417457581</v>
      </c>
      <c r="BQ443" s="8">
        <v>0.25</v>
      </c>
      <c r="BR443" s="8">
        <v>-1.355140209197998</v>
      </c>
      <c r="BS443" s="8">
        <v>7.355140209197998</v>
      </c>
      <c r="BT443" s="8">
        <v>1</v>
      </c>
      <c r="BU443" s="8">
        <v>0</v>
      </c>
      <c r="BV443" s="8">
        <v>0.15999999642372131</v>
      </c>
      <c r="BW443" s="8">
        <v>111115</v>
      </c>
      <c r="BX443">
        <f t="shared" si="201"/>
        <v>1.7537727355957031</v>
      </c>
      <c r="BY443">
        <f t="shared" si="202"/>
        <v>2.8465678805507035E-3</v>
      </c>
      <c r="BZ443">
        <f t="shared" si="203"/>
        <v>298.42113533020017</v>
      </c>
      <c r="CA443">
        <f t="shared" si="204"/>
        <v>297.72645988464353</v>
      </c>
      <c r="CB443">
        <f t="shared" si="205"/>
        <v>288.29362636863516</v>
      </c>
      <c r="CC443">
        <f t="shared" si="226"/>
        <v>0.61883901138964093</v>
      </c>
      <c r="CD443">
        <f t="shared" si="206"/>
        <v>3.2314410550032888</v>
      </c>
      <c r="CE443">
        <f t="shared" si="207"/>
        <v>31.943219769161235</v>
      </c>
      <c r="CF443">
        <f t="shared" si="208"/>
        <v>15.345088589351665</v>
      </c>
      <c r="CG443">
        <f t="shared" si="209"/>
        <v>24.923797607421875</v>
      </c>
      <c r="CH443">
        <f t="shared" si="210"/>
        <v>3.1652605847478466</v>
      </c>
      <c r="CI443">
        <f t="shared" si="211"/>
        <v>0.1810012199755644</v>
      </c>
      <c r="CJ443">
        <f t="shared" si="212"/>
        <v>1.6791006954955809</v>
      </c>
      <c r="CK443">
        <f t="shared" si="213"/>
        <v>1.4861598892522656</v>
      </c>
      <c r="CL443">
        <f t="shared" si="214"/>
        <v>0.11344349843938668</v>
      </c>
      <c r="CM443">
        <f t="shared" si="215"/>
        <v>5.5395855455378165</v>
      </c>
      <c r="CN443">
        <f t="shared" si="216"/>
        <v>1.0920721870094348</v>
      </c>
      <c r="CO443">
        <f t="shared" si="217"/>
        <v>51.725695828282589</v>
      </c>
      <c r="CP443">
        <f t="shared" si="218"/>
        <v>50.240584924550049</v>
      </c>
      <c r="CQ443">
        <f t="shared" si="219"/>
        <v>-6.9294186722897687E-3</v>
      </c>
      <c r="CR443">
        <f t="shared" si="220"/>
        <v>0</v>
      </c>
      <c r="CS443">
        <f t="shared" si="221"/>
        <v>1576.6685702644522</v>
      </c>
      <c r="CT443">
        <f t="shared" si="222"/>
        <v>0</v>
      </c>
      <c r="CU443" t="e">
        <f t="shared" si="223"/>
        <v>#DIV/0!</v>
      </c>
      <c r="CV443" t="e">
        <f t="shared" si="224"/>
        <v>#DIV/0!</v>
      </c>
    </row>
    <row r="444" spans="1:100" x14ac:dyDescent="0.3">
      <c r="A444" s="4" t="str">
        <f>VLOOKUP(B444,ListCodeMtrx!A$1:B$91,2,TRUE)</f>
        <v>M60</v>
      </c>
      <c r="B444">
        <v>60</v>
      </c>
      <c r="C444" s="10">
        <v>27</v>
      </c>
      <c r="D444" s="10">
        <v>2</v>
      </c>
      <c r="E444" s="10">
        <v>6</v>
      </c>
      <c r="F444" s="1">
        <v>74</v>
      </c>
      <c r="G444" s="3">
        <v>41318</v>
      </c>
      <c r="H444" s="11">
        <v>2</v>
      </c>
      <c r="I444" s="11">
        <v>151.38554819211259</v>
      </c>
      <c r="J444" s="11">
        <v>3.9506326573448121</v>
      </c>
      <c r="K444" s="11">
        <v>153.39350843518756</v>
      </c>
      <c r="L444" s="11">
        <v>247.38086608860129</v>
      </c>
      <c r="M444" s="1">
        <v>41.5</v>
      </c>
      <c r="N444" s="8">
        <v>28</v>
      </c>
      <c r="O444" s="8" t="s">
        <v>626</v>
      </c>
      <c r="P444" s="12">
        <v>0.15763888888888888</v>
      </c>
      <c r="Q444" s="12">
        <f t="shared" si="225"/>
        <v>0.46153935185185191</v>
      </c>
      <c r="R444" s="8">
        <v>7457.5</v>
      </c>
      <c r="S444" s="8">
        <v>0</v>
      </c>
      <c r="T444" s="13">
        <v>150</v>
      </c>
      <c r="U444" s="14">
        <f t="shared" si="184"/>
        <v>6.3339051483070543</v>
      </c>
      <c r="V444" s="14">
        <f t="shared" si="185"/>
        <v>0.20159864648676651</v>
      </c>
      <c r="W444" s="14">
        <f t="shared" si="186"/>
        <v>93.487939201763112</v>
      </c>
      <c r="X444" s="15">
        <v>25.288894653320313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t="e">
        <f t="shared" si="187"/>
        <v>#DIV/0!</v>
      </c>
      <c r="AG444" t="e">
        <f t="shared" si="188"/>
        <v>#DIV/0!</v>
      </c>
      <c r="AH444" t="e">
        <f t="shared" si="189"/>
        <v>#DIV/0!</v>
      </c>
      <c r="AI444" s="8">
        <v>-1</v>
      </c>
      <c r="AJ444" s="8">
        <v>0.87</v>
      </c>
      <c r="AK444" s="8">
        <v>0.92</v>
      </c>
      <c r="AL444" s="8">
        <v>10.069668769836426</v>
      </c>
      <c r="AM444">
        <f t="shared" si="190"/>
        <v>0.87503483438491825</v>
      </c>
      <c r="AN444">
        <f t="shared" si="191"/>
        <v>4.6528857076107823E-3</v>
      </c>
      <c r="AO444" t="e">
        <f t="shared" si="192"/>
        <v>#DIV/0!</v>
      </c>
      <c r="AP444" t="e">
        <f t="shared" si="193"/>
        <v>#DIV/0!</v>
      </c>
      <c r="AQ444" t="e">
        <f t="shared" si="194"/>
        <v>#DIV/0!</v>
      </c>
      <c r="AR444" s="8">
        <v>1802.0958251953125</v>
      </c>
      <c r="AS444" s="8">
        <v>0.5</v>
      </c>
      <c r="AT444" t="e">
        <f t="shared" si="195"/>
        <v>#DIV/0!</v>
      </c>
      <c r="AU444">
        <f t="shared" si="196"/>
        <v>3.0683438514449297</v>
      </c>
      <c r="AV444">
        <f t="shared" si="197"/>
        <v>1.5346369154833117</v>
      </c>
      <c r="AW444">
        <f t="shared" si="198"/>
        <v>25.288894653320313</v>
      </c>
      <c r="AX444" s="8">
        <v>2</v>
      </c>
      <c r="AY444">
        <f t="shared" si="199"/>
        <v>4.644859790802002</v>
      </c>
      <c r="AZ444" s="8">
        <v>1</v>
      </c>
      <c r="BA444">
        <f t="shared" si="200"/>
        <v>9.2897195816040039</v>
      </c>
      <c r="BB444" s="8">
        <v>24.620744705200195</v>
      </c>
      <c r="BC444" s="8">
        <v>25.288894653320313</v>
      </c>
      <c r="BD444" s="8">
        <v>25.013933181762695</v>
      </c>
      <c r="BE444" s="8">
        <v>151.55242919921875</v>
      </c>
      <c r="BF444" s="8">
        <v>147.68252563476562</v>
      </c>
      <c r="BG444" s="8">
        <v>15.087811470031738</v>
      </c>
      <c r="BH444" s="8">
        <v>16.807943344116211</v>
      </c>
      <c r="BI444" s="8">
        <v>49.098419189453125</v>
      </c>
      <c r="BJ444" s="8">
        <v>54.696033477783203</v>
      </c>
      <c r="BK444" s="8">
        <v>350.76046752929687</v>
      </c>
      <c r="BL444" s="8">
        <v>1801.3062744140625</v>
      </c>
      <c r="BM444" s="8">
        <v>1295.103271484375</v>
      </c>
      <c r="BN444" s="8">
        <v>101.15575408935547</v>
      </c>
      <c r="BO444" s="8">
        <v>0.33025038242340088</v>
      </c>
      <c r="BP444" s="8">
        <v>0.17278757691383362</v>
      </c>
      <c r="BQ444" s="8">
        <v>0.75</v>
      </c>
      <c r="BR444" s="8">
        <v>-1.355140209197998</v>
      </c>
      <c r="BS444" s="8">
        <v>7.355140209197998</v>
      </c>
      <c r="BT444" s="8">
        <v>1</v>
      </c>
      <c r="BU444" s="8">
        <v>0</v>
      </c>
      <c r="BV444" s="8">
        <v>0.15999999642372131</v>
      </c>
      <c r="BW444" s="8">
        <v>111115</v>
      </c>
      <c r="BX444">
        <f t="shared" si="201"/>
        <v>1.7538023376464842</v>
      </c>
      <c r="BY444">
        <f t="shared" si="202"/>
        <v>3.0683438514449296E-3</v>
      </c>
      <c r="BZ444">
        <f t="shared" si="203"/>
        <v>298.43889465332029</v>
      </c>
      <c r="CA444">
        <f t="shared" si="204"/>
        <v>297.77074470520017</v>
      </c>
      <c r="CB444">
        <f t="shared" si="205"/>
        <v>288.20899746427676</v>
      </c>
      <c r="CC444">
        <f t="shared" si="226"/>
        <v>0.58060606531636938</v>
      </c>
      <c r="CD444">
        <f t="shared" si="206"/>
        <v>3.2348570991485501</v>
      </c>
      <c r="CE444">
        <f t="shared" si="207"/>
        <v>31.978972706694019</v>
      </c>
      <c r="CF444">
        <f t="shared" si="208"/>
        <v>15.171029362577809</v>
      </c>
      <c r="CG444">
        <f t="shared" si="209"/>
        <v>24.954819679260254</v>
      </c>
      <c r="CH444">
        <f t="shared" si="210"/>
        <v>3.1711228532590252</v>
      </c>
      <c r="CI444">
        <f t="shared" si="211"/>
        <v>0.19731662650928739</v>
      </c>
      <c r="CJ444">
        <f t="shared" si="212"/>
        <v>1.7002201836652384</v>
      </c>
      <c r="CK444">
        <f t="shared" si="213"/>
        <v>1.4709026695937868</v>
      </c>
      <c r="CL444">
        <f t="shared" si="214"/>
        <v>0.12370058609193964</v>
      </c>
      <c r="CM444">
        <f t="shared" si="215"/>
        <v>9.4568429882141647</v>
      </c>
      <c r="CN444">
        <f t="shared" si="216"/>
        <v>0.63303318249695018</v>
      </c>
      <c r="CO444">
        <f t="shared" si="217"/>
        <v>52.40603284705643</v>
      </c>
      <c r="CP444">
        <f t="shared" si="218"/>
        <v>146.76207029969316</v>
      </c>
      <c r="CQ444">
        <f t="shared" si="219"/>
        <v>2.2617208967855046E-2</v>
      </c>
      <c r="CR444">
        <f t="shared" si="220"/>
        <v>0</v>
      </c>
      <c r="CS444">
        <f t="shared" si="221"/>
        <v>1576.2057375084232</v>
      </c>
      <c r="CT444">
        <f t="shared" si="222"/>
        <v>0</v>
      </c>
      <c r="CU444" t="e">
        <f t="shared" si="223"/>
        <v>#DIV/0!</v>
      </c>
      <c r="CV444" t="e">
        <f t="shared" si="224"/>
        <v>#DIV/0!</v>
      </c>
    </row>
    <row r="445" spans="1:100" hidden="1" x14ac:dyDescent="0.3">
      <c r="A445" s="4" t="str">
        <f>VLOOKUP(B445,ListCodeMtrx!A$1:B$91,2,TRUE)</f>
        <v>M60</v>
      </c>
      <c r="B445">
        <v>60</v>
      </c>
      <c r="C445" s="10">
        <v>27</v>
      </c>
      <c r="D445" s="10">
        <v>2</v>
      </c>
      <c r="E445" s="10">
        <v>6</v>
      </c>
      <c r="F445" s="1">
        <v>74</v>
      </c>
      <c r="G445" s="3">
        <v>41318</v>
      </c>
      <c r="H445" s="11">
        <v>2</v>
      </c>
      <c r="I445" s="11">
        <v>151.38554819211259</v>
      </c>
      <c r="J445" s="11">
        <v>3.9506326573448121</v>
      </c>
      <c r="K445" s="11">
        <v>153.39350843518756</v>
      </c>
      <c r="L445" s="11">
        <v>247.38086608860129</v>
      </c>
      <c r="M445" s="1">
        <v>41.5</v>
      </c>
      <c r="N445" s="8">
        <v>29</v>
      </c>
      <c r="O445" s="8" t="s">
        <v>627</v>
      </c>
      <c r="P445" s="12">
        <v>0.15763888888888888</v>
      </c>
      <c r="Q445" s="12">
        <f t="shared" si="225"/>
        <v>0.46395833333333336</v>
      </c>
      <c r="R445" s="8">
        <v>7666</v>
      </c>
      <c r="S445" s="8">
        <v>0</v>
      </c>
      <c r="T445" s="13" t="s">
        <v>192</v>
      </c>
      <c r="U445" s="14">
        <f t="shared" si="184"/>
        <v>24.177593520989792</v>
      </c>
      <c r="V445" s="14">
        <f t="shared" si="185"/>
        <v>0.23806009016135307</v>
      </c>
      <c r="W445" s="14">
        <f t="shared" si="186"/>
        <v>213.68210951298352</v>
      </c>
      <c r="X445" s="15">
        <v>25.096635818481445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t="e">
        <f t="shared" si="187"/>
        <v>#DIV/0!</v>
      </c>
      <c r="AG445" t="e">
        <f t="shared" si="188"/>
        <v>#DIV/0!</v>
      </c>
      <c r="AH445" t="e">
        <f t="shared" si="189"/>
        <v>#DIV/0!</v>
      </c>
      <c r="AI445" s="8">
        <v>-1</v>
      </c>
      <c r="AJ445" s="8">
        <v>0.87</v>
      </c>
      <c r="AK445" s="8">
        <v>0.92</v>
      </c>
      <c r="AL445" s="8">
        <v>10.069668769836426</v>
      </c>
      <c r="AM445">
        <f t="shared" si="190"/>
        <v>0.87503483438491825</v>
      </c>
      <c r="AN445">
        <f t="shared" si="191"/>
        <v>1.5971975698599945E-2</v>
      </c>
      <c r="AO445" t="e">
        <f t="shared" si="192"/>
        <v>#DIV/0!</v>
      </c>
      <c r="AP445" t="e">
        <f t="shared" si="193"/>
        <v>#DIV/0!</v>
      </c>
      <c r="AQ445" t="e">
        <f t="shared" si="194"/>
        <v>#DIV/0!</v>
      </c>
      <c r="AR445" s="8">
        <v>1802.0958251953125</v>
      </c>
      <c r="AS445" s="8">
        <v>0.5</v>
      </c>
      <c r="AT445" t="e">
        <f t="shared" si="195"/>
        <v>#DIV/0!</v>
      </c>
      <c r="AU445">
        <f t="shared" si="196"/>
        <v>3.4346796097518131</v>
      </c>
      <c r="AV445">
        <f t="shared" si="197"/>
        <v>1.4602799217716815</v>
      </c>
      <c r="AW445">
        <f t="shared" si="198"/>
        <v>25.096635818481445</v>
      </c>
      <c r="AX445" s="8">
        <v>2</v>
      </c>
      <c r="AY445">
        <f t="shared" si="199"/>
        <v>4.644859790802002</v>
      </c>
      <c r="AZ445" s="8">
        <v>1</v>
      </c>
      <c r="BA445">
        <f t="shared" si="200"/>
        <v>9.2897195816040039</v>
      </c>
      <c r="BB445" s="8">
        <v>24.615734100341797</v>
      </c>
      <c r="BC445" s="8">
        <v>25.096635818481445</v>
      </c>
      <c r="BD445" s="8">
        <v>25.011884689331055</v>
      </c>
      <c r="BE445" s="8">
        <v>401.37118530273437</v>
      </c>
      <c r="BF445" s="8">
        <v>386.82843017578125</v>
      </c>
      <c r="BG445" s="8">
        <v>15.255022048950195</v>
      </c>
      <c r="BH445" s="8">
        <v>17.179712295532227</v>
      </c>
      <c r="BI445" s="8">
        <v>49.655612945556641</v>
      </c>
      <c r="BJ445" s="8">
        <v>55.920543670654297</v>
      </c>
      <c r="BK445" s="8">
        <v>350.77569580078125</v>
      </c>
      <c r="BL445" s="8">
        <v>1801.4832763671875</v>
      </c>
      <c r="BM445" s="8">
        <v>1299.161376953125</v>
      </c>
      <c r="BN445" s="8">
        <v>101.15204620361328</v>
      </c>
      <c r="BO445" s="8">
        <v>0.72310316562652588</v>
      </c>
      <c r="BP445" s="8">
        <v>0.16371241211891174</v>
      </c>
      <c r="BQ445" s="8">
        <v>0.25</v>
      </c>
      <c r="BR445" s="8">
        <v>-1.355140209197998</v>
      </c>
      <c r="BS445" s="8">
        <v>7.355140209197998</v>
      </c>
      <c r="BT445" s="8">
        <v>1</v>
      </c>
      <c r="BU445" s="8">
        <v>0</v>
      </c>
      <c r="BV445" s="8">
        <v>0.15999999642372131</v>
      </c>
      <c r="BW445" s="8">
        <v>111115</v>
      </c>
      <c r="BX445">
        <f t="shared" si="201"/>
        <v>1.7538784790039061</v>
      </c>
      <c r="BY445">
        <f t="shared" si="202"/>
        <v>3.4346796097518132E-3</v>
      </c>
      <c r="BZ445">
        <f t="shared" si="203"/>
        <v>298.24663581848142</v>
      </c>
      <c r="CA445">
        <f t="shared" si="204"/>
        <v>297.76573410034177</v>
      </c>
      <c r="CB445">
        <f t="shared" si="205"/>
        <v>288.23731777614375</v>
      </c>
      <c r="CC445">
        <f t="shared" si="226"/>
        <v>0.52476093291017811</v>
      </c>
      <c r="CD445">
        <f t="shared" si="206"/>
        <v>3.1980429736541405</v>
      </c>
      <c r="CE445">
        <f t="shared" si="207"/>
        <v>31.616196544523312</v>
      </c>
      <c r="CF445">
        <f t="shared" si="208"/>
        <v>14.436484248991086</v>
      </c>
      <c r="CG445">
        <f t="shared" si="209"/>
        <v>24.856184959411621</v>
      </c>
      <c r="CH445">
        <f t="shared" si="210"/>
        <v>3.1525165673644553</v>
      </c>
      <c r="CI445">
        <f t="shared" si="211"/>
        <v>0.23211194605223021</v>
      </c>
      <c r="CJ445">
        <f t="shared" si="212"/>
        <v>1.7377630518824589</v>
      </c>
      <c r="CK445">
        <f t="shared" si="213"/>
        <v>1.4147535154819963</v>
      </c>
      <c r="CL445">
        <f t="shared" si="214"/>
        <v>0.1455928955206566</v>
      </c>
      <c r="CM445">
        <f t="shared" si="215"/>
        <v>21.614382614342865</v>
      </c>
      <c r="CN445">
        <f t="shared" si="216"/>
        <v>0.55239504866765565</v>
      </c>
      <c r="CO445">
        <f t="shared" si="217"/>
        <v>54.365844768130479</v>
      </c>
      <c r="CP445">
        <f t="shared" si="218"/>
        <v>383.31489556726939</v>
      </c>
      <c r="CQ445">
        <f t="shared" si="219"/>
        <v>3.4291265782506304E-2</v>
      </c>
      <c r="CR445">
        <f t="shared" si="220"/>
        <v>0</v>
      </c>
      <c r="CS445">
        <f t="shared" si="221"/>
        <v>1576.3606203831619</v>
      </c>
      <c r="CT445">
        <f t="shared" si="222"/>
        <v>0</v>
      </c>
      <c r="CU445" t="e">
        <f t="shared" si="223"/>
        <v>#DIV/0!</v>
      </c>
      <c r="CV445" t="e">
        <f t="shared" si="224"/>
        <v>#DIV/0!</v>
      </c>
    </row>
    <row r="446" spans="1:100" x14ac:dyDescent="0.3">
      <c r="A446" s="4" t="str">
        <f>VLOOKUP(B446,ListCodeMtrx!A$1:B$91,2,TRUE)</f>
        <v>M60</v>
      </c>
      <c r="B446">
        <v>60</v>
      </c>
      <c r="C446" s="10">
        <v>27</v>
      </c>
      <c r="D446" s="10">
        <v>2</v>
      </c>
      <c r="E446" s="10">
        <v>6</v>
      </c>
      <c r="F446" s="1">
        <v>74</v>
      </c>
      <c r="G446" s="3">
        <v>41318</v>
      </c>
      <c r="H446" s="11">
        <v>2</v>
      </c>
      <c r="I446" s="11">
        <v>151.38554819211259</v>
      </c>
      <c r="J446" s="11">
        <v>3.9506326573448121</v>
      </c>
      <c r="K446" s="11">
        <v>153.39350843518756</v>
      </c>
      <c r="L446" s="11">
        <v>247.38086608860129</v>
      </c>
      <c r="M446" s="1">
        <v>41.5</v>
      </c>
      <c r="N446" s="8">
        <v>30</v>
      </c>
      <c r="O446" s="8" t="s">
        <v>628</v>
      </c>
      <c r="P446" s="12">
        <v>0.15763888888888888</v>
      </c>
      <c r="Q446" s="12">
        <f t="shared" si="225"/>
        <v>0.46637731481481481</v>
      </c>
      <c r="R446" s="8">
        <v>7875</v>
      </c>
      <c r="S446" s="8">
        <v>0</v>
      </c>
      <c r="T446" s="13">
        <v>800</v>
      </c>
      <c r="U446" s="14">
        <f t="shared" si="184"/>
        <v>45.352110919020205</v>
      </c>
      <c r="V446" s="14">
        <f t="shared" si="185"/>
        <v>0.26613663484380456</v>
      </c>
      <c r="W446" s="14">
        <f t="shared" si="186"/>
        <v>478.79592540787519</v>
      </c>
      <c r="X446" s="15">
        <v>25.093025207519531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t="e">
        <f t="shared" si="187"/>
        <v>#DIV/0!</v>
      </c>
      <c r="AG446" t="e">
        <f t="shared" si="188"/>
        <v>#DIV/0!</v>
      </c>
      <c r="AH446" t="e">
        <f t="shared" si="189"/>
        <v>#DIV/0!</v>
      </c>
      <c r="AI446" s="8">
        <v>-1</v>
      </c>
      <c r="AJ446" s="8">
        <v>0.87</v>
      </c>
      <c r="AK446" s="8">
        <v>0.92</v>
      </c>
      <c r="AL446" s="8">
        <v>10.069668769836426</v>
      </c>
      <c r="AM446">
        <f t="shared" si="190"/>
        <v>0.87503483438491825</v>
      </c>
      <c r="AN446">
        <f t="shared" si="191"/>
        <v>2.9426046080137432E-2</v>
      </c>
      <c r="AO446" t="e">
        <f t="shared" si="192"/>
        <v>#DIV/0!</v>
      </c>
      <c r="AP446" t="e">
        <f t="shared" si="193"/>
        <v>#DIV/0!</v>
      </c>
      <c r="AQ446" t="e">
        <f t="shared" si="194"/>
        <v>#DIV/0!</v>
      </c>
      <c r="AR446" s="8">
        <v>1802.0958251953125</v>
      </c>
      <c r="AS446" s="8">
        <v>0.5</v>
      </c>
      <c r="AT446" t="e">
        <f t="shared" si="195"/>
        <v>#DIV/0!</v>
      </c>
      <c r="AU446">
        <f t="shared" si="196"/>
        <v>3.7465285813418303</v>
      </c>
      <c r="AV446">
        <f t="shared" si="197"/>
        <v>1.4287409148304613</v>
      </c>
      <c r="AW446">
        <f t="shared" si="198"/>
        <v>25.093025207519531</v>
      </c>
      <c r="AX446" s="8">
        <v>2</v>
      </c>
      <c r="AY446">
        <f t="shared" si="199"/>
        <v>4.644859790802002</v>
      </c>
      <c r="AZ446" s="8">
        <v>1</v>
      </c>
      <c r="BA446">
        <f t="shared" si="200"/>
        <v>9.2897195816040039</v>
      </c>
      <c r="BB446" s="8">
        <v>24.692445755004883</v>
      </c>
      <c r="BC446" s="8">
        <v>25.093025207519531</v>
      </c>
      <c r="BD446" s="8">
        <v>25.014402389526367</v>
      </c>
      <c r="BE446" s="8">
        <v>800.09375</v>
      </c>
      <c r="BF446" s="8">
        <v>772.57745361328125</v>
      </c>
      <c r="BG446" s="8">
        <v>15.38607120513916</v>
      </c>
      <c r="BH446" s="8">
        <v>17.485452651977539</v>
      </c>
      <c r="BI446" s="8">
        <v>49.850936889648438</v>
      </c>
      <c r="BJ446" s="8">
        <v>56.652946472167969</v>
      </c>
      <c r="BK446" s="8">
        <v>350.676513671875</v>
      </c>
      <c r="BL446" s="8">
        <v>1800.164794921875</v>
      </c>
      <c r="BM446" s="8">
        <v>1302.8880615234375</v>
      </c>
      <c r="BN446" s="8">
        <v>101.14775085449219</v>
      </c>
      <c r="BO446" s="8">
        <v>0.73970472812652588</v>
      </c>
      <c r="BP446" s="8">
        <v>0.15359964966773987</v>
      </c>
      <c r="BQ446" s="8">
        <v>0.5</v>
      </c>
      <c r="BR446" s="8">
        <v>-1.355140209197998</v>
      </c>
      <c r="BS446" s="8">
        <v>7.355140209197998</v>
      </c>
      <c r="BT446" s="8">
        <v>1</v>
      </c>
      <c r="BU446" s="8">
        <v>0</v>
      </c>
      <c r="BV446" s="8">
        <v>0.15999999642372131</v>
      </c>
      <c r="BW446" s="8">
        <v>111115</v>
      </c>
      <c r="BX446">
        <f t="shared" si="201"/>
        <v>1.7533825683593747</v>
      </c>
      <c r="BY446">
        <f t="shared" si="202"/>
        <v>3.7465285813418304E-3</v>
      </c>
      <c r="BZ446">
        <f t="shared" si="203"/>
        <v>298.24302520751951</v>
      </c>
      <c r="CA446">
        <f t="shared" si="204"/>
        <v>297.84244575500486</v>
      </c>
      <c r="CB446">
        <f t="shared" si="205"/>
        <v>288.02636074960901</v>
      </c>
      <c r="CC446">
        <f t="shared" si="226"/>
        <v>0.47260222178800365</v>
      </c>
      <c r="CD446">
        <f t="shared" si="206"/>
        <v>3.1973551232507051</v>
      </c>
      <c r="CE446">
        <f t="shared" si="207"/>
        <v>31.610738708864766</v>
      </c>
      <c r="CF446">
        <f t="shared" si="208"/>
        <v>14.125286056887226</v>
      </c>
      <c r="CG446">
        <f t="shared" si="209"/>
        <v>24.892735481262207</v>
      </c>
      <c r="CH446">
        <f t="shared" si="210"/>
        <v>3.159400238436525</v>
      </c>
      <c r="CI446">
        <f t="shared" si="211"/>
        <v>0.25872456136742972</v>
      </c>
      <c r="CJ446">
        <f t="shared" si="212"/>
        <v>1.7686142084202439</v>
      </c>
      <c r="CK446">
        <f t="shared" si="213"/>
        <v>1.3907860300162811</v>
      </c>
      <c r="CL446">
        <f t="shared" si="214"/>
        <v>0.16235283503218925</v>
      </c>
      <c r="CM446">
        <f t="shared" si="215"/>
        <v>48.429130973301788</v>
      </c>
      <c r="CN446">
        <f t="shared" si="216"/>
        <v>0.61973841349962522</v>
      </c>
      <c r="CO446">
        <f t="shared" si="217"/>
        <v>55.466201068632955</v>
      </c>
      <c r="CP446">
        <f t="shared" si="218"/>
        <v>765.98679722124984</v>
      </c>
      <c r="CQ446">
        <f t="shared" si="219"/>
        <v>3.2840113070444106E-2</v>
      </c>
      <c r="CR446">
        <f t="shared" si="220"/>
        <v>0</v>
      </c>
      <c r="CS446">
        <f t="shared" si="221"/>
        <v>1575.2069031900232</v>
      </c>
      <c r="CT446">
        <f t="shared" si="222"/>
        <v>0</v>
      </c>
      <c r="CU446" t="e">
        <f t="shared" si="223"/>
        <v>#DIV/0!</v>
      </c>
      <c r="CV446" t="e">
        <f t="shared" si="224"/>
        <v>#DIV/0!</v>
      </c>
    </row>
    <row r="447" spans="1:100" hidden="1" x14ac:dyDescent="0.3">
      <c r="A447" s="4" t="str">
        <f>VLOOKUP(B447,ListCodeMtrx!A$1:B$91,2,TRUE)</f>
        <v>M60</v>
      </c>
      <c r="B447">
        <v>60</v>
      </c>
      <c r="C447" s="10">
        <v>27</v>
      </c>
      <c r="D447" s="10">
        <v>2</v>
      </c>
      <c r="E447" s="10">
        <v>6</v>
      </c>
      <c r="F447" s="1">
        <v>74</v>
      </c>
      <c r="G447" s="3">
        <v>41318</v>
      </c>
      <c r="H447" s="11">
        <v>2</v>
      </c>
      <c r="I447" s="11">
        <v>151.38554819211259</v>
      </c>
      <c r="J447" s="11">
        <v>3.9506326573448121</v>
      </c>
      <c r="K447" s="11">
        <v>153.39350843518756</v>
      </c>
      <c r="L447" s="11">
        <v>247.38086608860129</v>
      </c>
      <c r="M447" s="1">
        <v>41.5</v>
      </c>
      <c r="N447" s="8">
        <v>31</v>
      </c>
      <c r="O447" s="8" t="s">
        <v>629</v>
      </c>
      <c r="P447" s="12">
        <v>0.15763888888888888</v>
      </c>
      <c r="Q447" s="12">
        <f t="shared" si="225"/>
        <v>0.46879629629629627</v>
      </c>
      <c r="R447" s="8">
        <v>8084</v>
      </c>
      <c r="S447" s="8">
        <v>0</v>
      </c>
      <c r="T447" s="13" t="s">
        <v>745</v>
      </c>
      <c r="U447">
        <f t="shared" si="184"/>
        <v>28.223193819199505</v>
      </c>
      <c r="V447">
        <f t="shared" si="185"/>
        <v>0.30363245433667396</v>
      </c>
      <c r="W447">
        <f t="shared" si="186"/>
        <v>223.04440486952498</v>
      </c>
      <c r="X447">
        <v>25.101665496826172</v>
      </c>
      <c r="Y447" s="8">
        <v>4</v>
      </c>
      <c r="Z447" s="8">
        <v>4</v>
      </c>
      <c r="AA447" s="8">
        <v>0</v>
      </c>
      <c r="AB447" s="8">
        <v>0</v>
      </c>
      <c r="AC447" s="8">
        <v>496.4013671875</v>
      </c>
      <c r="AD447" s="8">
        <v>914.213623046875</v>
      </c>
      <c r="AE447" s="8">
        <v>682.68310546875</v>
      </c>
      <c r="AF447" t="e">
        <f t="shared" si="187"/>
        <v>#DIV/0!</v>
      </c>
      <c r="AG447">
        <f t="shared" si="188"/>
        <v>0.45701819063568283</v>
      </c>
      <c r="AH447">
        <f t="shared" si="189"/>
        <v>0.25325647282140051</v>
      </c>
      <c r="AI447" s="8">
        <v>-1</v>
      </c>
      <c r="AJ447" s="8">
        <v>0.87</v>
      </c>
      <c r="AK447" s="8">
        <v>0.92</v>
      </c>
      <c r="AL447" s="8">
        <v>10.069668769836426</v>
      </c>
      <c r="AM447">
        <f t="shared" si="190"/>
        <v>0.87503483438491825</v>
      </c>
      <c r="AN447">
        <f t="shared" si="191"/>
        <v>1.8558944969370886E-2</v>
      </c>
      <c r="AO447">
        <f t="shared" si="192"/>
        <v>0.55414965533239957</v>
      </c>
      <c r="AP447">
        <f t="shared" si="193"/>
        <v>1.8416823229690251</v>
      </c>
      <c r="AQ447">
        <f t="shared" si="194"/>
        <v>-1</v>
      </c>
      <c r="AR447" s="8">
        <v>1802.0958251953125</v>
      </c>
      <c r="AS447" s="8">
        <v>0.5</v>
      </c>
      <c r="AT447">
        <f t="shared" si="195"/>
        <v>199.67963823895357</v>
      </c>
      <c r="AU447">
        <f t="shared" si="196"/>
        <v>4.1296851736523816</v>
      </c>
      <c r="AV447">
        <f t="shared" si="197"/>
        <v>1.3854329157288146</v>
      </c>
      <c r="AW447">
        <f t="shared" si="198"/>
        <v>25.101665496826172</v>
      </c>
      <c r="AX447" s="8">
        <v>2</v>
      </c>
      <c r="AY447">
        <f t="shared" si="199"/>
        <v>4.644859790802002</v>
      </c>
      <c r="AZ447" s="8">
        <v>1</v>
      </c>
      <c r="BA447">
        <f t="shared" si="200"/>
        <v>9.2897195816040039</v>
      </c>
      <c r="BB447" s="8">
        <v>24.720371246337891</v>
      </c>
      <c r="BC447" s="8">
        <v>25.101665496826172</v>
      </c>
      <c r="BD447" s="8">
        <v>25.01239013671875</v>
      </c>
      <c r="BE447" s="8">
        <v>399.69924926757812</v>
      </c>
      <c r="BF447" s="8">
        <v>382.70501708984375</v>
      </c>
      <c r="BG447" s="8">
        <v>15.617767333984375</v>
      </c>
      <c r="BH447" s="8">
        <v>17.930318832397461</v>
      </c>
      <c r="BI447" s="8">
        <v>50.516082763671875</v>
      </c>
      <c r="BJ447" s="8">
        <v>57.996089935302734</v>
      </c>
      <c r="BK447" s="8">
        <v>350.7501220703125</v>
      </c>
      <c r="BL447" s="8">
        <v>1799.4884033203125</v>
      </c>
      <c r="BM447" s="8">
        <v>1306.3245849609375</v>
      </c>
      <c r="BN447" s="8">
        <v>101.14535522460937</v>
      </c>
      <c r="BO447" s="8">
        <v>0.70430433750152588</v>
      </c>
      <c r="BP447" s="8">
        <v>0.16577616333961487</v>
      </c>
      <c r="BQ447" s="8">
        <v>0.25</v>
      </c>
      <c r="BR447" s="8">
        <v>-1.355140209197998</v>
      </c>
      <c r="BS447" s="8">
        <v>7.355140209197998</v>
      </c>
      <c r="BT447" s="8">
        <v>1</v>
      </c>
      <c r="BU447" s="8">
        <v>0</v>
      </c>
      <c r="BV447" s="8">
        <v>0.15999999642372131</v>
      </c>
      <c r="BW447" s="8">
        <v>111115</v>
      </c>
      <c r="BX447">
        <f t="shared" si="201"/>
        <v>1.7537506103515625</v>
      </c>
      <c r="BY447">
        <f t="shared" si="202"/>
        <v>4.1296851736523817E-3</v>
      </c>
      <c r="BZ447">
        <f t="shared" si="203"/>
        <v>298.25166549682615</v>
      </c>
      <c r="CA447">
        <f t="shared" si="204"/>
        <v>297.87037124633787</v>
      </c>
      <c r="CB447">
        <f t="shared" si="205"/>
        <v>287.91813809577798</v>
      </c>
      <c r="CC447">
        <f t="shared" si="226"/>
        <v>0.40550337915802376</v>
      </c>
      <c r="CD447">
        <f t="shared" si="206"/>
        <v>3.1990013833221589</v>
      </c>
      <c r="CE447">
        <f t="shared" si="207"/>
        <v>31.627763590510572</v>
      </c>
      <c r="CF447">
        <f t="shared" si="208"/>
        <v>13.697444758113111</v>
      </c>
      <c r="CG447">
        <f t="shared" si="209"/>
        <v>24.911018371582031</v>
      </c>
      <c r="CH447">
        <f t="shared" si="210"/>
        <v>3.1628484368205392</v>
      </c>
      <c r="CI447">
        <f t="shared" si="211"/>
        <v>0.29402239656113105</v>
      </c>
      <c r="CJ447">
        <f t="shared" si="212"/>
        <v>1.8135684675933443</v>
      </c>
      <c r="CK447">
        <f t="shared" si="213"/>
        <v>1.3492799692271948</v>
      </c>
      <c r="CL447">
        <f t="shared" si="214"/>
        <v>0.18460389580577866</v>
      </c>
      <c r="CM447">
        <f t="shared" si="215"/>
        <v>22.559905561389698</v>
      </c>
      <c r="CN447">
        <f t="shared" si="216"/>
        <v>0.58281024525258085</v>
      </c>
      <c r="CO447">
        <f t="shared" si="217"/>
        <v>56.996849852415089</v>
      </c>
      <c r="CP447">
        <f t="shared" si="218"/>
        <v>378.6035680287365</v>
      </c>
      <c r="CQ447">
        <f t="shared" si="219"/>
        <v>4.2488589023187084E-2</v>
      </c>
      <c r="CR447">
        <f t="shared" si="220"/>
        <v>0</v>
      </c>
      <c r="CS447">
        <f t="shared" si="221"/>
        <v>1574.6150369769707</v>
      </c>
      <c r="CT447">
        <f t="shared" si="222"/>
        <v>417.812255859375</v>
      </c>
      <c r="CU447">
        <f t="shared" si="223"/>
        <v>0.25325647282140051</v>
      </c>
      <c r="CV447" t="e">
        <f t="shared" si="224"/>
        <v>#DIV/0!</v>
      </c>
    </row>
    <row r="448" spans="1:100" x14ac:dyDescent="0.3">
      <c r="A448" s="4" t="str">
        <f>VLOOKUP(B448,ListCodeMtrx!A$1:B$91,2,TRUE)</f>
        <v>M60</v>
      </c>
      <c r="B448" s="5">
        <v>60</v>
      </c>
      <c r="C448" s="10">
        <v>27</v>
      </c>
      <c r="D448" s="10">
        <v>2</v>
      </c>
      <c r="E448" s="10">
        <v>6</v>
      </c>
      <c r="F448" s="1">
        <v>74</v>
      </c>
      <c r="G448" s="17">
        <v>41318</v>
      </c>
      <c r="H448" s="11">
        <v>2</v>
      </c>
      <c r="I448" s="11">
        <v>151.38554819211259</v>
      </c>
      <c r="J448" s="11">
        <v>3.9506326573448121</v>
      </c>
      <c r="K448" s="11">
        <v>153.39350843518756</v>
      </c>
      <c r="L448" s="11">
        <v>247.38086608860129</v>
      </c>
      <c r="M448" s="1">
        <v>41.5</v>
      </c>
      <c r="N448" s="19">
        <v>32</v>
      </c>
      <c r="O448" s="19" t="s">
        <v>630</v>
      </c>
      <c r="P448" s="12">
        <v>0.15763888888888888</v>
      </c>
      <c r="Q448" s="12">
        <f t="shared" si="225"/>
        <v>0.47190972222222227</v>
      </c>
      <c r="R448" s="19">
        <v>8344</v>
      </c>
      <c r="S448" s="19">
        <v>0</v>
      </c>
      <c r="T448" s="21">
        <v>400</v>
      </c>
      <c r="U448" s="5">
        <f t="shared" si="184"/>
        <v>30.337859490881691</v>
      </c>
      <c r="V448" s="5">
        <f t="shared" si="185"/>
        <v>0.3376287338573023</v>
      </c>
      <c r="W448" s="5">
        <f t="shared" si="186"/>
        <v>227.49868209130793</v>
      </c>
      <c r="X448" s="5">
        <v>25.050798416137695</v>
      </c>
      <c r="Y448" s="19">
        <v>5</v>
      </c>
      <c r="Z448" s="19">
        <v>5</v>
      </c>
      <c r="AA448" s="19">
        <v>0</v>
      </c>
      <c r="AB448" s="19">
        <v>0</v>
      </c>
      <c r="AC448" s="19">
        <v>490.3427734375</v>
      </c>
      <c r="AD448" s="19">
        <v>880.435546875</v>
      </c>
      <c r="AE448" s="19">
        <v>647.997314453125</v>
      </c>
      <c r="AF448" s="5" t="e">
        <f t="shared" si="187"/>
        <v>#DIV/0!</v>
      </c>
      <c r="AG448" s="5">
        <f t="shared" si="188"/>
        <v>0.44306795065474963</v>
      </c>
      <c r="AH448" s="5">
        <f t="shared" si="189"/>
        <v>0.26400368913645811</v>
      </c>
      <c r="AI448" s="19">
        <v>-1</v>
      </c>
      <c r="AJ448" s="19">
        <v>0.87</v>
      </c>
      <c r="AK448" s="19">
        <v>0.92</v>
      </c>
      <c r="AL448" s="19">
        <v>10.069668769836426</v>
      </c>
      <c r="AM448" s="5">
        <f t="shared" si="190"/>
        <v>0.87503483438491825</v>
      </c>
      <c r="AN448" s="5">
        <f t="shared" si="191"/>
        <v>1.9905985329676724E-2</v>
      </c>
      <c r="AO448" s="5">
        <f t="shared" si="192"/>
        <v>0.59585372570126793</v>
      </c>
      <c r="AP448" s="5">
        <f t="shared" si="193"/>
        <v>1.7955511829057718</v>
      </c>
      <c r="AQ448" s="5">
        <f t="shared" si="194"/>
        <v>-1</v>
      </c>
      <c r="AR448" s="19">
        <v>1799.1207275390625</v>
      </c>
      <c r="AS448" s="19">
        <v>0.5</v>
      </c>
      <c r="AT448" s="5">
        <f t="shared" si="195"/>
        <v>207.80962052902035</v>
      </c>
      <c r="AU448" s="5">
        <f t="shared" si="196"/>
        <v>4.412383134476241</v>
      </c>
      <c r="AV448" s="5">
        <f t="shared" si="197"/>
        <v>1.3356301602805591</v>
      </c>
      <c r="AW448" s="5">
        <f t="shared" si="198"/>
        <v>25.050798416137695</v>
      </c>
      <c r="AX448" s="19">
        <v>2</v>
      </c>
      <c r="AY448" s="5">
        <f t="shared" si="199"/>
        <v>4.644859790802002</v>
      </c>
      <c r="AZ448" s="19">
        <v>1</v>
      </c>
      <c r="BA448" s="5">
        <f t="shared" si="200"/>
        <v>9.2897195816040039</v>
      </c>
      <c r="BB448" s="19">
        <v>24.746021270751953</v>
      </c>
      <c r="BC448" s="19">
        <v>25.050798416137695</v>
      </c>
      <c r="BD448" s="19">
        <v>25.010858535766602</v>
      </c>
      <c r="BE448" s="19">
        <v>400.58041381835937</v>
      </c>
      <c r="BF448" s="19">
        <v>382.31585693359375</v>
      </c>
      <c r="BG448" s="19">
        <v>15.858002662658691</v>
      </c>
      <c r="BH448" s="19">
        <v>18.328374862670898</v>
      </c>
      <c r="BI448" s="19">
        <v>51.210723876953125</v>
      </c>
      <c r="BJ448" s="19">
        <v>59.188369750976562</v>
      </c>
      <c r="BK448" s="19">
        <v>350.67681884765625</v>
      </c>
      <c r="BL448" s="19">
        <v>1799.1207275390625</v>
      </c>
      <c r="BM448" s="19">
        <v>1307.7213134765625</v>
      </c>
      <c r="BN448" s="19">
        <v>101.13771820068359</v>
      </c>
      <c r="BO448" s="19">
        <v>0.70430433750152588</v>
      </c>
      <c r="BP448" s="19">
        <v>0.16577616333961487</v>
      </c>
      <c r="BQ448" s="19">
        <v>0.75</v>
      </c>
      <c r="BR448" s="19">
        <v>-1.355140209197998</v>
      </c>
      <c r="BS448" s="19">
        <v>7.355140209197998</v>
      </c>
      <c r="BT448" s="19">
        <v>1</v>
      </c>
      <c r="BU448" s="19">
        <v>0</v>
      </c>
      <c r="BV448" s="19">
        <v>0.15999999642372131</v>
      </c>
      <c r="BW448" s="19">
        <v>111115</v>
      </c>
      <c r="BX448" s="5">
        <f t="shared" si="201"/>
        <v>1.7533840942382812</v>
      </c>
      <c r="BY448" s="5">
        <f t="shared" si="202"/>
        <v>4.4123831344762407E-3</v>
      </c>
      <c r="BZ448" s="5">
        <f t="shared" si="203"/>
        <v>298.20079841613767</v>
      </c>
      <c r="CA448" s="5">
        <f t="shared" si="204"/>
        <v>297.89602127075193</v>
      </c>
      <c r="CB448" s="5">
        <f t="shared" si="205"/>
        <v>287.85930997209289</v>
      </c>
      <c r="CC448" s="5">
        <f t="shared" si="226"/>
        <v>0.35893599688422928</v>
      </c>
      <c r="CD448" s="5">
        <f t="shared" si="206"/>
        <v>3.1893201722178612</v>
      </c>
      <c r="CE448" s="5">
        <f t="shared" si="207"/>
        <v>31.534428786394201</v>
      </c>
      <c r="CF448" s="5">
        <f t="shared" si="208"/>
        <v>13.206053923723303</v>
      </c>
      <c r="CG448" s="5">
        <f t="shared" si="209"/>
        <v>24.898409843444824</v>
      </c>
      <c r="CH448" s="5">
        <f t="shared" si="210"/>
        <v>3.1604700854286176</v>
      </c>
      <c r="CI448" s="5">
        <f t="shared" si="211"/>
        <v>0.32578817733115956</v>
      </c>
      <c r="CJ448" s="5">
        <f t="shared" si="212"/>
        <v>1.8536900119373021</v>
      </c>
      <c r="CK448" s="5">
        <f t="shared" si="213"/>
        <v>1.3067800734913155</v>
      </c>
      <c r="CL448" s="5">
        <f t="shared" si="214"/>
        <v>0.20464930468298317</v>
      </c>
      <c r="CM448" s="5">
        <f t="shared" si="215"/>
        <v>23.008697600377605</v>
      </c>
      <c r="CN448" s="5">
        <f t="shared" si="216"/>
        <v>0.59505426721241972</v>
      </c>
      <c r="CO448" s="5">
        <f t="shared" si="217"/>
        <v>58.557223166971653</v>
      </c>
      <c r="CP448" s="5">
        <f t="shared" si="218"/>
        <v>377.90710057093736</v>
      </c>
      <c r="CQ448" s="5">
        <f t="shared" si="219"/>
        <v>4.7008929070977305E-2</v>
      </c>
      <c r="CR448" s="5">
        <f t="shared" si="220"/>
        <v>0</v>
      </c>
      <c r="CS448" s="5">
        <f t="shared" si="221"/>
        <v>1574.2933078606172</v>
      </c>
      <c r="CT448" s="5">
        <f t="shared" si="222"/>
        <v>390.0927734375</v>
      </c>
      <c r="CU448" s="5">
        <f t="shared" si="223"/>
        <v>0.26400368913645811</v>
      </c>
      <c r="CV448" s="5" t="e">
        <f t="shared" si="224"/>
        <v>#DIV/0!</v>
      </c>
    </row>
    <row r="449" spans="1:100" s="5" customFormat="1" hidden="1" x14ac:dyDescent="0.3">
      <c r="A449" s="4" t="str">
        <f>VLOOKUP(B449,ListCodeMtrx!A$1:B$91,2,TRUE)</f>
        <v>M78</v>
      </c>
      <c r="B449">
        <v>78</v>
      </c>
      <c r="C449" s="10">
        <v>26</v>
      </c>
      <c r="D449" s="10">
        <v>3</v>
      </c>
      <c r="E449" s="10">
        <v>4</v>
      </c>
      <c r="F449" s="1">
        <v>74</v>
      </c>
      <c r="G449" s="3">
        <v>41318</v>
      </c>
      <c r="H449" s="11">
        <v>2</v>
      </c>
      <c r="I449" s="11">
        <v>174.14219009499394</v>
      </c>
      <c r="J449" s="11">
        <v>6.9815647764675948</v>
      </c>
      <c r="K449" s="11">
        <v>191.33031362880678</v>
      </c>
      <c r="L449" s="11">
        <v>262.97419557888077</v>
      </c>
      <c r="M449" s="1">
        <v>44.3</v>
      </c>
      <c r="N449" s="8">
        <v>33</v>
      </c>
      <c r="O449" s="8" t="s">
        <v>631</v>
      </c>
      <c r="P449" s="12">
        <v>0.15763888888888888</v>
      </c>
      <c r="Q449" s="12">
        <f t="shared" si="225"/>
        <v>0.47622685185185187</v>
      </c>
      <c r="R449" s="8">
        <v>8726</v>
      </c>
      <c r="S449" s="8">
        <v>0</v>
      </c>
      <c r="T449" s="13" t="s">
        <v>747</v>
      </c>
      <c r="U449">
        <f t="shared" ref="U449:U512" si="227">(BE449-BF449*(1000-BG449)/(1000-BH449))*BX449</f>
        <v>8.5658205308602806</v>
      </c>
      <c r="V449">
        <f t="shared" ref="V449:V512" si="228">IF(CI449&lt;&gt;0,1/(1/CI449-1/BA449),0)</f>
        <v>6.423110380011611E-2</v>
      </c>
      <c r="W449">
        <f t="shared" ref="W449:W512" si="229">((CL449-BY449/2)*BF449-U449)/(CL449+BY449/2)</f>
        <v>172.10697982025377</v>
      </c>
      <c r="X449">
        <v>26.2349853515625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t="e">
        <f t="shared" ref="AF449:AF512" si="230">CR449/AB449</f>
        <v>#DIV/0!</v>
      </c>
      <c r="AG449" t="e">
        <f t="shared" ref="AG449:AG512" si="231">CT449/AD449</f>
        <v>#DIV/0!</v>
      </c>
      <c r="AH449" t="e">
        <f t="shared" ref="AH449:AH512" si="232">(AD449-AE449)/AD449</f>
        <v>#DIV/0!</v>
      </c>
      <c r="AI449" s="8">
        <v>-1</v>
      </c>
      <c r="AJ449" s="8">
        <v>0.87</v>
      </c>
      <c r="AK449" s="8">
        <v>0.92</v>
      </c>
      <c r="AL449" s="8">
        <v>10.069668769836426</v>
      </c>
      <c r="AM449">
        <f t="shared" ref="AM449:AM512" si="233">(AL449*AK449+(100-AL449)*AJ449)/100</f>
        <v>0.87503483438491825</v>
      </c>
      <c r="AN449">
        <f t="shared" ref="AN449:AN512" si="234">(U449-AI449)/CS449</f>
        <v>6.0734692894264166E-3</v>
      </c>
      <c r="AO449" t="e">
        <f t="shared" ref="AO449:AO512" si="235">(AD449-AE449)/(AD449-AC449)</f>
        <v>#DIV/0!</v>
      </c>
      <c r="AP449" t="e">
        <f t="shared" ref="AP449:AP512" si="236">(AB449-AD449)/(AB449-AC449)</f>
        <v>#DIV/0!</v>
      </c>
      <c r="AQ449" t="e">
        <f t="shared" ref="AQ449:AQ512" si="237">(AB449-AD449)/AD449</f>
        <v>#DIV/0!</v>
      </c>
      <c r="AR449" s="8">
        <v>1799.1207275390625</v>
      </c>
      <c r="AS449" s="8">
        <v>0.5</v>
      </c>
      <c r="AT449" t="e">
        <f t="shared" ref="AT449:AT512" si="238">AH449*AS449*AM449*AR449</f>
        <v>#DIV/0!</v>
      </c>
      <c r="AU449">
        <f t="shared" ref="AU449:AU512" si="239">BY449*1000</f>
        <v>1.1123105782756455</v>
      </c>
      <c r="AV449">
        <f t="shared" ref="AV449:AV512" si="240">(CD449-CJ449)</f>
        <v>1.7187753153592367</v>
      </c>
      <c r="AW449">
        <f t="shared" ref="AW449:AW512" si="241">(BC449+CC449*S449)</f>
        <v>26.2349853515625</v>
      </c>
      <c r="AX449" s="8">
        <v>2</v>
      </c>
      <c r="AY449">
        <f t="shared" ref="AY449:AY512" si="242">(AX449*BR449+BS449)</f>
        <v>4.644859790802002</v>
      </c>
      <c r="AZ449" s="8">
        <v>1</v>
      </c>
      <c r="BA449">
        <f t="shared" ref="BA449:BA512" si="243">AY449*(AZ449+1)*(AZ449+1)/(AZ449*AZ449+1)</f>
        <v>9.2897195816040039</v>
      </c>
      <c r="BB449" s="8">
        <v>24.670564651489258</v>
      </c>
      <c r="BC449" s="8">
        <v>26.2349853515625</v>
      </c>
      <c r="BD449" s="8">
        <v>25.013986587524414</v>
      </c>
      <c r="BE449" s="8">
        <v>399.77749633789062</v>
      </c>
      <c r="BF449" s="8">
        <v>394.64340209960937</v>
      </c>
      <c r="BG449" s="8">
        <v>16.212722778320313</v>
      </c>
      <c r="BH449" s="8">
        <v>16.836231231689453</v>
      </c>
      <c r="BI449" s="8">
        <v>52.590023040771484</v>
      </c>
      <c r="BJ449" s="8">
        <v>54.612529754638672</v>
      </c>
      <c r="BK449" s="8">
        <v>350.78384399414062</v>
      </c>
      <c r="BL449" s="8">
        <v>1799.9483642578125</v>
      </c>
      <c r="BM449" s="8">
        <v>1232.398193359375</v>
      </c>
      <c r="BN449" s="8">
        <v>101.13234710693359</v>
      </c>
      <c r="BO449" s="8">
        <v>0.60033094882965088</v>
      </c>
      <c r="BP449" s="8">
        <v>0.17662897706031799</v>
      </c>
      <c r="BQ449" s="8">
        <v>0.25</v>
      </c>
      <c r="BR449" s="8">
        <v>-1.355140209197998</v>
      </c>
      <c r="BS449" s="8">
        <v>7.355140209197998</v>
      </c>
      <c r="BT449" s="8">
        <v>1</v>
      </c>
      <c r="BU449" s="8">
        <v>0</v>
      </c>
      <c r="BV449" s="8">
        <v>0.15999999642372131</v>
      </c>
      <c r="BW449" s="8">
        <v>111115</v>
      </c>
      <c r="BX449">
        <f t="shared" ref="BX449:BX512" si="244">BK449*0.000001/(AX449*0.0001)</f>
        <v>1.753919219970703</v>
      </c>
      <c r="BY449">
        <f t="shared" ref="BY449:BY512" si="245">(BH449-BG449)/(1000-BH449)*BX449</f>
        <v>1.1123105782756455E-3</v>
      </c>
      <c r="BZ449">
        <f t="shared" ref="BZ449:BZ512" si="246">(BC449+273.15)</f>
        <v>299.38498535156248</v>
      </c>
      <c r="CA449">
        <f t="shared" ref="CA449:CA512" si="247">(BB449+273.15)</f>
        <v>297.82056465148924</v>
      </c>
      <c r="CB449">
        <f t="shared" ref="CB449:CB512" si="248">(BL449*BT449+BM449*BU449)*BV449</f>
        <v>287.99173184413303</v>
      </c>
      <c r="CC449">
        <f t="shared" si="226"/>
        <v>0.8828682438080937</v>
      </c>
      <c r="CD449">
        <f t="shared" ref="CD449:CD512" si="249">0.61365*EXP(17.502*AW449/(240.97+AW449))</f>
        <v>3.4214628962550506</v>
      </c>
      <c r="CE449">
        <f t="shared" ref="CE449:CE512" si="250">CD449*1000/BN449</f>
        <v>33.831538514945393</v>
      </c>
      <c r="CF449">
        <f t="shared" ref="CF449:CF512" si="251">(CE449-BH449)</f>
        <v>16.99530728325594</v>
      </c>
      <c r="CG449">
        <f t="shared" ref="CG449:CG512" si="252">IF(S449,BC449,(BB449+BC449)/2)</f>
        <v>25.452775001525879</v>
      </c>
      <c r="CH449">
        <f t="shared" ref="CH449:CH512" si="253">0.61365*EXP(17.502*CG449/(240.97+CG449))</f>
        <v>3.2665290337716026</v>
      </c>
      <c r="CI449">
        <f t="shared" ref="CI449:CI512" si="254">IF(CF449&lt;&gt;0,(1000-(CE449+BH449)/2)/CF449*BY449,0)</f>
        <v>6.3790045809312412E-2</v>
      </c>
      <c r="CJ449">
        <f t="shared" ref="CJ449:CJ512" si="255">BH449*BN449/1000</f>
        <v>1.702687580895814</v>
      </c>
      <c r="CK449">
        <f t="shared" ref="CK449:CK512" si="256">(CH449-CJ449)</f>
        <v>1.5638414528757887</v>
      </c>
      <c r="CL449">
        <f t="shared" ref="CL449:CL512" si="257">1/(1.6/V449+1.37/BA449)</f>
        <v>3.990817171598688E-2</v>
      </c>
      <c r="CM449">
        <f t="shared" ref="CM449:CM512" si="258">W449*BN449*0.001</f>
        <v>17.40558282270792</v>
      </c>
      <c r="CN449">
        <f t="shared" ref="CN449:CN512" si="259">W449/BF449</f>
        <v>0.43610758194511351</v>
      </c>
      <c r="CO449">
        <f t="shared" ref="CO449:CO512" si="260">(1-BY449*BN449/CD449/V449)*100</f>
        <v>48.813087558869249</v>
      </c>
      <c r="CP449">
        <f t="shared" ref="CP449:CP512" si="261">(BF449-U449/(BA449/1.35))</f>
        <v>393.39860050844396</v>
      </c>
      <c r="CQ449">
        <f t="shared" ref="CQ449:CQ512" si="262">U449*CO449/100/CP449</f>
        <v>1.0628511312598534E-2</v>
      </c>
      <c r="CR449">
        <f t="shared" ref="CR449:CR512" si="263">(AB449-AA449)</f>
        <v>0</v>
      </c>
      <c r="CS449">
        <f t="shared" ref="CS449:CS512" si="264">BL449*AM449</f>
        <v>1575.0175188197395</v>
      </c>
      <c r="CT449">
        <f t="shared" ref="CT449:CT512" si="265">(AD449-AC449)</f>
        <v>0</v>
      </c>
      <c r="CU449" t="e">
        <f t="shared" ref="CU449:CU512" si="266">(AD449-AE449)/(AD449-AA449)</f>
        <v>#DIV/0!</v>
      </c>
      <c r="CV449" t="e">
        <f t="shared" ref="CV449:CV512" si="267">(AB449-AD449)/(AB449-AA449)</f>
        <v>#DIV/0!</v>
      </c>
    </row>
    <row r="450" spans="1:100" x14ac:dyDescent="0.3">
      <c r="A450" s="4" t="str">
        <f>VLOOKUP(B450,ListCodeMtrx!A$1:B$91,2,TRUE)</f>
        <v>M78</v>
      </c>
      <c r="B450">
        <v>78</v>
      </c>
      <c r="C450" s="10">
        <v>26</v>
      </c>
      <c r="D450" s="10">
        <v>3</v>
      </c>
      <c r="E450" s="10">
        <v>4</v>
      </c>
      <c r="F450" s="1">
        <v>74</v>
      </c>
      <c r="G450" s="3">
        <v>41318</v>
      </c>
      <c r="H450" s="11">
        <v>2</v>
      </c>
      <c r="I450" s="11">
        <v>174.14219009499394</v>
      </c>
      <c r="J450" s="11">
        <v>6.9815647764675948</v>
      </c>
      <c r="K450" s="11">
        <v>191.33031362880678</v>
      </c>
      <c r="L450" s="11">
        <v>262.97419557888077</v>
      </c>
      <c r="M450" s="1">
        <v>44.3</v>
      </c>
      <c r="N450" s="8">
        <v>34</v>
      </c>
      <c r="O450" s="8" t="s">
        <v>632</v>
      </c>
      <c r="P450" s="12">
        <v>0.15763888888888888</v>
      </c>
      <c r="Q450" s="12">
        <f t="shared" si="225"/>
        <v>0.47863425925925929</v>
      </c>
      <c r="R450" s="8">
        <v>8934</v>
      </c>
      <c r="S450" s="8">
        <v>0</v>
      </c>
      <c r="T450" s="13">
        <v>50</v>
      </c>
      <c r="U450" s="14">
        <f t="shared" si="227"/>
        <v>-1.007408267818769</v>
      </c>
      <c r="V450" s="14">
        <f t="shared" si="228"/>
        <v>9.005686709966898E-2</v>
      </c>
      <c r="W450" s="14">
        <f t="shared" si="229"/>
        <v>66.889456991301017</v>
      </c>
      <c r="X450" s="15">
        <v>26.395027160644531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t="e">
        <f t="shared" si="230"/>
        <v>#DIV/0!</v>
      </c>
      <c r="AG450" t="e">
        <f t="shared" si="231"/>
        <v>#DIV/0!</v>
      </c>
      <c r="AH450" t="e">
        <f t="shared" si="232"/>
        <v>#DIV/0!</v>
      </c>
      <c r="AI450" s="8">
        <v>-1</v>
      </c>
      <c r="AJ450" s="8">
        <v>0.87</v>
      </c>
      <c r="AK450" s="8">
        <v>0.92</v>
      </c>
      <c r="AL450" s="8">
        <v>10.069668769836426</v>
      </c>
      <c r="AM450">
        <f t="shared" si="233"/>
        <v>0.87503483438491825</v>
      </c>
      <c r="AN450">
        <f t="shared" si="234"/>
        <v>-4.7054440760316596E-6</v>
      </c>
      <c r="AO450" t="e">
        <f t="shared" si="235"/>
        <v>#DIV/0!</v>
      </c>
      <c r="AP450" t="e">
        <f t="shared" si="236"/>
        <v>#DIV/0!</v>
      </c>
      <c r="AQ450" t="e">
        <f t="shared" si="237"/>
        <v>#DIV/0!</v>
      </c>
      <c r="AR450" s="8">
        <v>1799.1207275390625</v>
      </c>
      <c r="AS450" s="8">
        <v>0.5</v>
      </c>
      <c r="AT450" t="e">
        <f t="shared" si="238"/>
        <v>#DIV/0!</v>
      </c>
      <c r="AU450">
        <f t="shared" si="239"/>
        <v>1.5414569378585421</v>
      </c>
      <c r="AV450">
        <f t="shared" si="240"/>
        <v>1.7028286816817264</v>
      </c>
      <c r="AW450">
        <f t="shared" si="241"/>
        <v>26.395027160644531</v>
      </c>
      <c r="AX450" s="8">
        <v>2</v>
      </c>
      <c r="AY450">
        <f t="shared" si="242"/>
        <v>4.644859790802002</v>
      </c>
      <c r="AZ450" s="8">
        <v>1</v>
      </c>
      <c r="BA450">
        <f t="shared" si="243"/>
        <v>9.2897195816040039</v>
      </c>
      <c r="BB450" s="8">
        <v>24.728586196899414</v>
      </c>
      <c r="BC450" s="8">
        <v>26.395027160644531</v>
      </c>
      <c r="BD450" s="8">
        <v>25.012701034545898</v>
      </c>
      <c r="BE450" s="8">
        <v>49.932910919189453</v>
      </c>
      <c r="BF450" s="8">
        <v>50.462985992431641</v>
      </c>
      <c r="BG450" s="8">
        <v>16.451381683349609</v>
      </c>
      <c r="BH450" s="8">
        <v>17.315109252929688</v>
      </c>
      <c r="BI450" s="8">
        <v>53.179336547851563</v>
      </c>
      <c r="BJ450" s="8">
        <v>55.971351623535156</v>
      </c>
      <c r="BK450" s="8">
        <v>350.7509765625</v>
      </c>
      <c r="BL450" s="8">
        <v>1799.2467041015625</v>
      </c>
      <c r="BM450" s="8">
        <v>1223.170166015625</v>
      </c>
      <c r="BN450" s="8">
        <v>101.132080078125</v>
      </c>
      <c r="BO450" s="8">
        <v>0.13457167148590088</v>
      </c>
      <c r="BP450" s="8">
        <v>0.18925371766090393</v>
      </c>
      <c r="BQ450" s="8">
        <v>0.25</v>
      </c>
      <c r="BR450" s="8">
        <v>-1.355140209197998</v>
      </c>
      <c r="BS450" s="8">
        <v>7.355140209197998</v>
      </c>
      <c r="BT450" s="8">
        <v>1</v>
      </c>
      <c r="BU450" s="8">
        <v>0</v>
      </c>
      <c r="BV450" s="8">
        <v>0.15999999642372131</v>
      </c>
      <c r="BW450" s="8">
        <v>111115</v>
      </c>
      <c r="BX450">
        <f t="shared" si="244"/>
        <v>1.7537548828124998</v>
      </c>
      <c r="BY450">
        <f t="shared" si="245"/>
        <v>1.5414569378585422E-3</v>
      </c>
      <c r="BZ450">
        <f t="shared" si="246"/>
        <v>299.54502716064451</v>
      </c>
      <c r="CA450">
        <f t="shared" si="247"/>
        <v>297.87858619689939</v>
      </c>
      <c r="CB450">
        <f t="shared" si="248"/>
        <v>287.87946622164236</v>
      </c>
      <c r="CC450">
        <f t="shared" si="226"/>
        <v>0.80199244287913118</v>
      </c>
      <c r="CD450">
        <f t="shared" si="249"/>
        <v>3.4539416972104946</v>
      </c>
      <c r="CE450">
        <f t="shared" si="250"/>
        <v>34.152780151879689</v>
      </c>
      <c r="CF450">
        <f t="shared" si="251"/>
        <v>16.837670898950002</v>
      </c>
      <c r="CG450">
        <f t="shared" si="252"/>
        <v>25.561806678771973</v>
      </c>
      <c r="CH450">
        <f t="shared" si="253"/>
        <v>3.2877505499567912</v>
      </c>
      <c r="CI450">
        <f t="shared" si="254"/>
        <v>8.919221543593682E-2</v>
      </c>
      <c r="CJ450">
        <f t="shared" si="255"/>
        <v>1.7511130155287682</v>
      </c>
      <c r="CK450">
        <f t="shared" si="256"/>
        <v>1.536637534428023</v>
      </c>
      <c r="CL450">
        <f t="shared" si="257"/>
        <v>5.582217867586535E-2</v>
      </c>
      <c r="CM450">
        <f t="shared" si="258"/>
        <v>6.7646699208265533</v>
      </c>
      <c r="CN450">
        <f t="shared" si="259"/>
        <v>1.3255152400480819</v>
      </c>
      <c r="CO450">
        <f t="shared" si="260"/>
        <v>49.88260379135383</v>
      </c>
      <c r="CP450">
        <f t="shared" si="261"/>
        <v>50.609384508512633</v>
      </c>
      <c r="CQ450">
        <f t="shared" si="262"/>
        <v>-9.9294128880949295E-3</v>
      </c>
      <c r="CR450">
        <f t="shared" si="263"/>
        <v>0</v>
      </c>
      <c r="CS450">
        <f t="shared" si="264"/>
        <v>1574.4035417411208</v>
      </c>
      <c r="CT450">
        <f t="shared" si="265"/>
        <v>0</v>
      </c>
      <c r="CU450" t="e">
        <f t="shared" si="266"/>
        <v>#DIV/0!</v>
      </c>
      <c r="CV450" t="e">
        <f t="shared" si="267"/>
        <v>#DIV/0!</v>
      </c>
    </row>
    <row r="451" spans="1:100" x14ac:dyDescent="0.3">
      <c r="A451" s="4" t="str">
        <f>VLOOKUP(B451,ListCodeMtrx!A$1:B$91,2,TRUE)</f>
        <v>M78</v>
      </c>
      <c r="B451">
        <v>78</v>
      </c>
      <c r="C451" s="10">
        <v>26</v>
      </c>
      <c r="D451" s="10">
        <v>3</v>
      </c>
      <c r="E451" s="10">
        <v>4</v>
      </c>
      <c r="F451" s="1">
        <v>74</v>
      </c>
      <c r="G451" s="3">
        <v>41318</v>
      </c>
      <c r="H451" s="11">
        <v>2</v>
      </c>
      <c r="I451" s="11">
        <v>174.14219009499394</v>
      </c>
      <c r="J451" s="11">
        <v>6.9815647764675948</v>
      </c>
      <c r="K451" s="11">
        <v>191.33031362880678</v>
      </c>
      <c r="L451" s="11">
        <v>262.97419557888077</v>
      </c>
      <c r="M451" s="1">
        <v>44.3</v>
      </c>
      <c r="N451" s="8">
        <v>35</v>
      </c>
      <c r="O451" s="8" t="s">
        <v>633</v>
      </c>
      <c r="P451" s="12">
        <v>0.15763888888888888</v>
      </c>
      <c r="Q451" s="12">
        <f t="shared" si="225"/>
        <v>0.48049768518518521</v>
      </c>
      <c r="R451" s="8">
        <v>9095.5</v>
      </c>
      <c r="S451" s="8">
        <v>0</v>
      </c>
      <c r="T451" s="13">
        <v>150</v>
      </c>
      <c r="U451" s="14">
        <f t="shared" si="227"/>
        <v>4.2611102450538008</v>
      </c>
      <c r="V451" s="14">
        <f t="shared" si="228"/>
        <v>0.11927865605502827</v>
      </c>
      <c r="W451" s="14">
        <f t="shared" si="229"/>
        <v>88.020951029443665</v>
      </c>
      <c r="X451" s="15">
        <v>26.246988296508789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t="e">
        <f t="shared" si="230"/>
        <v>#DIV/0!</v>
      </c>
      <c r="AG451" t="e">
        <f t="shared" si="231"/>
        <v>#DIV/0!</v>
      </c>
      <c r="AH451" t="e">
        <f t="shared" si="232"/>
        <v>#DIV/0!</v>
      </c>
      <c r="AI451" s="8">
        <v>-1</v>
      </c>
      <c r="AJ451" s="8">
        <v>0.87</v>
      </c>
      <c r="AK451" s="8">
        <v>0.92</v>
      </c>
      <c r="AL451" s="8">
        <v>10.069668769836426</v>
      </c>
      <c r="AM451">
        <f t="shared" si="233"/>
        <v>0.87503483438491825</v>
      </c>
      <c r="AN451">
        <f t="shared" si="234"/>
        <v>3.3428486236995042E-3</v>
      </c>
      <c r="AO451" t="e">
        <f t="shared" si="235"/>
        <v>#DIV/0!</v>
      </c>
      <c r="AP451" t="e">
        <f t="shared" si="236"/>
        <v>#DIV/0!</v>
      </c>
      <c r="AQ451" t="e">
        <f t="shared" si="237"/>
        <v>#DIV/0!</v>
      </c>
      <c r="AR451" s="8">
        <v>1799.1207275390625</v>
      </c>
      <c r="AS451" s="8">
        <v>0.5</v>
      </c>
      <c r="AT451" t="e">
        <f t="shared" si="238"/>
        <v>#DIV/0!</v>
      </c>
      <c r="AU451">
        <f t="shared" si="239"/>
        <v>1.9492725841023524</v>
      </c>
      <c r="AV451">
        <f t="shared" si="240"/>
        <v>1.6306635029563405</v>
      </c>
      <c r="AW451">
        <f t="shared" si="241"/>
        <v>26.246988296508789</v>
      </c>
      <c r="AX451" s="8">
        <v>2</v>
      </c>
      <c r="AY451">
        <f t="shared" si="242"/>
        <v>4.644859790802002</v>
      </c>
      <c r="AZ451" s="8">
        <v>1</v>
      </c>
      <c r="BA451">
        <f t="shared" si="243"/>
        <v>9.2897195816040039</v>
      </c>
      <c r="BB451" s="8">
        <v>24.760787963867188</v>
      </c>
      <c r="BC451" s="8">
        <v>26.246988296508789</v>
      </c>
      <c r="BD451" s="8">
        <v>25.011703491210937</v>
      </c>
      <c r="BE451" s="8">
        <v>151.53520202636719</v>
      </c>
      <c r="BF451" s="8">
        <v>148.93977355957031</v>
      </c>
      <c r="BG451" s="8">
        <v>16.640716552734375</v>
      </c>
      <c r="BH451" s="8">
        <v>17.732566833496094</v>
      </c>
      <c r="BI451" s="8">
        <v>53.684841156005859</v>
      </c>
      <c r="BJ451" s="8">
        <v>57.207271575927734</v>
      </c>
      <c r="BK451" s="8">
        <v>350.72702026367187</v>
      </c>
      <c r="BL451" s="8">
        <v>1798.6031494140625</v>
      </c>
      <c r="BM451" s="8">
        <v>1224.004150390625</v>
      </c>
      <c r="BN451" s="8">
        <v>101.12613677978516</v>
      </c>
      <c r="BO451" s="8">
        <v>0.40994703769683838</v>
      </c>
      <c r="BP451" s="8">
        <v>0.18588152527809143</v>
      </c>
      <c r="BQ451" s="8">
        <v>0.25</v>
      </c>
      <c r="BR451" s="8">
        <v>-1.355140209197998</v>
      </c>
      <c r="BS451" s="8">
        <v>7.355140209197998</v>
      </c>
      <c r="BT451" s="8">
        <v>1</v>
      </c>
      <c r="BU451" s="8">
        <v>0</v>
      </c>
      <c r="BV451" s="8">
        <v>0.15999999642372131</v>
      </c>
      <c r="BW451" s="8">
        <v>111115</v>
      </c>
      <c r="BX451">
        <f t="shared" si="244"/>
        <v>1.7536351013183593</v>
      </c>
      <c r="BY451">
        <f t="shared" si="245"/>
        <v>1.9492725841023524E-3</v>
      </c>
      <c r="BZ451">
        <f t="shared" si="246"/>
        <v>299.39698829650877</v>
      </c>
      <c r="CA451">
        <f t="shared" si="247"/>
        <v>297.91078796386716</v>
      </c>
      <c r="CB451">
        <f t="shared" si="248"/>
        <v>287.77649747394389</v>
      </c>
      <c r="CC451">
        <f t="shared" si="226"/>
        <v>0.73809690739650857</v>
      </c>
      <c r="CD451">
        <f t="shared" si="249"/>
        <v>3.4238894820171484</v>
      </c>
      <c r="CE451">
        <f t="shared" si="250"/>
        <v>33.857611800924396</v>
      </c>
      <c r="CF451">
        <f t="shared" si="251"/>
        <v>16.125044967428302</v>
      </c>
      <c r="CG451">
        <f t="shared" si="252"/>
        <v>25.503888130187988</v>
      </c>
      <c r="CH451">
        <f t="shared" si="253"/>
        <v>3.2764625532701559</v>
      </c>
      <c r="CI451">
        <f t="shared" si="254"/>
        <v>0.11776655057568519</v>
      </c>
      <c r="CJ451">
        <f t="shared" si="255"/>
        <v>1.7932259790608078</v>
      </c>
      <c r="CK451">
        <f t="shared" si="256"/>
        <v>1.4832365742093481</v>
      </c>
      <c r="CL451">
        <f t="shared" si="257"/>
        <v>7.3738469991068922E-2</v>
      </c>
      <c r="CM451">
        <f t="shared" si="258"/>
        <v>8.9012187332902908</v>
      </c>
      <c r="CN451">
        <f t="shared" si="259"/>
        <v>0.59098351585876818</v>
      </c>
      <c r="CO451">
        <f t="shared" si="260"/>
        <v>51.732643260761193</v>
      </c>
      <c r="CP451">
        <f t="shared" si="261"/>
        <v>148.32054078507258</v>
      </c>
      <c r="CQ451">
        <f t="shared" si="262"/>
        <v>1.4862303969183515E-2</v>
      </c>
      <c r="CR451">
        <f t="shared" si="263"/>
        <v>0</v>
      </c>
      <c r="CS451">
        <f t="shared" si="264"/>
        <v>1573.8404089717264</v>
      </c>
      <c r="CT451">
        <f t="shared" si="265"/>
        <v>0</v>
      </c>
      <c r="CU451" t="e">
        <f t="shared" si="266"/>
        <v>#DIV/0!</v>
      </c>
      <c r="CV451" t="e">
        <f t="shared" si="267"/>
        <v>#DIV/0!</v>
      </c>
    </row>
    <row r="452" spans="1:100" hidden="1" x14ac:dyDescent="0.3">
      <c r="A452" s="4" t="str">
        <f>VLOOKUP(B452,ListCodeMtrx!A$1:B$91,2,TRUE)</f>
        <v>M78</v>
      </c>
      <c r="B452">
        <v>78</v>
      </c>
      <c r="C452" s="10">
        <v>26</v>
      </c>
      <c r="D452" s="10">
        <v>3</v>
      </c>
      <c r="E452" s="10">
        <v>4</v>
      </c>
      <c r="F452" s="1">
        <v>74</v>
      </c>
      <c r="G452" s="3">
        <v>41318</v>
      </c>
      <c r="H452" s="11">
        <v>2</v>
      </c>
      <c r="I452" s="11">
        <v>174.14219009499394</v>
      </c>
      <c r="J452" s="11">
        <v>6.9815647764675948</v>
      </c>
      <c r="K452" s="11">
        <v>191.33031362880678</v>
      </c>
      <c r="L452" s="11">
        <v>262.97419557888077</v>
      </c>
      <c r="M452" s="1">
        <v>44.3</v>
      </c>
      <c r="N452" s="8">
        <v>36</v>
      </c>
      <c r="O452" s="8" t="s">
        <v>634</v>
      </c>
      <c r="P452" s="12">
        <v>0.15763888888888888</v>
      </c>
      <c r="Q452" s="12">
        <f t="shared" si="225"/>
        <v>0.48291666666666666</v>
      </c>
      <c r="R452" s="8">
        <v>9304.5</v>
      </c>
      <c r="S452" s="8">
        <v>0</v>
      </c>
      <c r="T452" s="13" t="s">
        <v>192</v>
      </c>
      <c r="U452" s="14">
        <f t="shared" si="227"/>
        <v>21.016640626044449</v>
      </c>
      <c r="V452" s="14">
        <f t="shared" si="228"/>
        <v>0.17101436474405016</v>
      </c>
      <c r="W452" s="14">
        <f t="shared" si="229"/>
        <v>180.8735392508965</v>
      </c>
      <c r="X452" s="15">
        <v>26.105611801147461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t="e">
        <f t="shared" si="230"/>
        <v>#DIV/0!</v>
      </c>
      <c r="AG452" t="e">
        <f t="shared" si="231"/>
        <v>#DIV/0!</v>
      </c>
      <c r="AH452" t="e">
        <f t="shared" si="232"/>
        <v>#DIV/0!</v>
      </c>
      <c r="AI452" s="8">
        <v>-1</v>
      </c>
      <c r="AJ452" s="8">
        <v>0.87</v>
      </c>
      <c r="AK452" s="8">
        <v>0.92</v>
      </c>
      <c r="AL452" s="8">
        <v>10.040945053100586</v>
      </c>
      <c r="AM452">
        <f t="shared" si="233"/>
        <v>0.87502047252655035</v>
      </c>
      <c r="AN452">
        <f t="shared" si="234"/>
        <v>1.3961231157077035E-2</v>
      </c>
      <c r="AO452" t="e">
        <f t="shared" si="235"/>
        <v>#DIV/0!</v>
      </c>
      <c r="AP452" t="e">
        <f t="shared" si="236"/>
        <v>#DIV/0!</v>
      </c>
      <c r="AQ452" t="e">
        <f t="shared" si="237"/>
        <v>#DIV/0!</v>
      </c>
      <c r="AR452" s="8">
        <v>1799.1207275390625</v>
      </c>
      <c r="AS452" s="8">
        <v>0.5</v>
      </c>
      <c r="AT452" t="e">
        <f t="shared" si="238"/>
        <v>#DIV/0!</v>
      </c>
      <c r="AU452">
        <f t="shared" si="239"/>
        <v>2.6162037929264463</v>
      </c>
      <c r="AV452">
        <f t="shared" si="240"/>
        <v>1.5344093879619709</v>
      </c>
      <c r="AW452">
        <f t="shared" si="241"/>
        <v>26.105611801147461</v>
      </c>
      <c r="AX452" s="8">
        <v>2</v>
      </c>
      <c r="AY452">
        <f t="shared" si="242"/>
        <v>4.644859790802002</v>
      </c>
      <c r="AZ452" s="8">
        <v>1</v>
      </c>
      <c r="BA452">
        <f t="shared" si="243"/>
        <v>9.2897195816040039</v>
      </c>
      <c r="BB452" s="8">
        <v>24.823965072631836</v>
      </c>
      <c r="BC452" s="8">
        <v>26.105611801147461</v>
      </c>
      <c r="BD452" s="8">
        <v>25.012903213500977</v>
      </c>
      <c r="BE452" s="8">
        <v>400.2347412109375</v>
      </c>
      <c r="BF452" s="8">
        <v>387.67120361328125</v>
      </c>
      <c r="BG452" s="8">
        <v>16.940158843994141</v>
      </c>
      <c r="BH452" s="8">
        <v>18.404642105102539</v>
      </c>
      <c r="BI452" s="8">
        <v>54.439350128173828</v>
      </c>
      <c r="BJ452" s="8">
        <v>59.145652770996094</v>
      </c>
      <c r="BK452" s="8">
        <v>350.71121215820313</v>
      </c>
      <c r="BL452" s="8">
        <v>1802.2254638671875</v>
      </c>
      <c r="BM452" s="8">
        <v>1226.6568603515625</v>
      </c>
      <c r="BN452" s="8">
        <v>101.11545562744141</v>
      </c>
      <c r="BO452" s="8">
        <v>0.60519850254058838</v>
      </c>
      <c r="BP452" s="8">
        <v>0.18103685975074768</v>
      </c>
      <c r="BQ452" s="8">
        <v>0.25</v>
      </c>
      <c r="BR452" s="8">
        <v>-1.355140209197998</v>
      </c>
      <c r="BS452" s="8">
        <v>7.355140209197998</v>
      </c>
      <c r="BT452" s="8">
        <v>1</v>
      </c>
      <c r="BU452" s="8">
        <v>0</v>
      </c>
      <c r="BV452" s="8">
        <v>0.15999999642372131</v>
      </c>
      <c r="BW452" s="8">
        <v>111115</v>
      </c>
      <c r="BX452">
        <f t="shared" si="244"/>
        <v>1.7535560607910154</v>
      </c>
      <c r="BY452">
        <f t="shared" si="245"/>
        <v>2.6162037929264464E-3</v>
      </c>
      <c r="BZ452">
        <f t="shared" si="246"/>
        <v>299.25561180114744</v>
      </c>
      <c r="CA452">
        <f t="shared" si="247"/>
        <v>297.97396507263181</v>
      </c>
      <c r="CB452">
        <f t="shared" si="248"/>
        <v>288.35606777348949</v>
      </c>
      <c r="CC452">
        <f t="shared" si="226"/>
        <v>0.63235680321455645</v>
      </c>
      <c r="CD452">
        <f t="shared" si="249"/>
        <v>3.3954031600794066</v>
      </c>
      <c r="CE452">
        <f t="shared" si="250"/>
        <v>33.579467540449265</v>
      </c>
      <c r="CF452">
        <f t="shared" si="251"/>
        <v>15.174825435346726</v>
      </c>
      <c r="CG452">
        <f t="shared" si="252"/>
        <v>25.464788436889648</v>
      </c>
      <c r="CH452">
        <f t="shared" si="253"/>
        <v>3.2688614020156961</v>
      </c>
      <c r="CI452">
        <f t="shared" si="254"/>
        <v>0.16792307044123336</v>
      </c>
      <c r="CJ452">
        <f t="shared" si="255"/>
        <v>1.8609937721174357</v>
      </c>
      <c r="CK452">
        <f t="shared" si="256"/>
        <v>1.4078676298982604</v>
      </c>
      <c r="CL452">
        <f t="shared" si="257"/>
        <v>0.10522534260482373</v>
      </c>
      <c r="CM452">
        <f t="shared" si="258"/>
        <v>18.289110332302307</v>
      </c>
      <c r="CN452">
        <f t="shared" si="259"/>
        <v>0.46656428841004571</v>
      </c>
      <c r="CO452">
        <f t="shared" si="260"/>
        <v>54.441945049453281</v>
      </c>
      <c r="CP452">
        <f t="shared" si="261"/>
        <v>384.61702478732997</v>
      </c>
      <c r="CQ452">
        <f t="shared" si="262"/>
        <v>2.9748729784384496E-2</v>
      </c>
      <c r="CR452">
        <f t="shared" si="263"/>
        <v>0</v>
      </c>
      <c r="CS452">
        <f t="shared" si="264"/>
        <v>1576.9841769924478</v>
      </c>
      <c r="CT452">
        <f t="shared" si="265"/>
        <v>0</v>
      </c>
      <c r="CU452" t="e">
        <f t="shared" si="266"/>
        <v>#DIV/0!</v>
      </c>
      <c r="CV452" t="e">
        <f t="shared" si="267"/>
        <v>#DIV/0!</v>
      </c>
    </row>
    <row r="453" spans="1:100" x14ac:dyDescent="0.3">
      <c r="A453" s="4" t="str">
        <f>VLOOKUP(B453,ListCodeMtrx!A$1:B$91,2,TRUE)</f>
        <v>M78</v>
      </c>
      <c r="B453">
        <v>78</v>
      </c>
      <c r="C453" s="10">
        <v>26</v>
      </c>
      <c r="D453" s="10">
        <v>3</v>
      </c>
      <c r="E453" s="10">
        <v>4</v>
      </c>
      <c r="F453" s="1">
        <v>74</v>
      </c>
      <c r="G453" s="3">
        <v>41318</v>
      </c>
      <c r="H453" s="11">
        <v>2</v>
      </c>
      <c r="I453" s="11">
        <v>174.14219009499394</v>
      </c>
      <c r="J453" s="11">
        <v>6.9815647764675948</v>
      </c>
      <c r="K453" s="11">
        <v>191.33031362880678</v>
      </c>
      <c r="L453" s="11">
        <v>262.97419557888077</v>
      </c>
      <c r="M453" s="1">
        <v>44.3</v>
      </c>
      <c r="N453" s="8">
        <v>37</v>
      </c>
      <c r="O453" s="8" t="s">
        <v>635</v>
      </c>
      <c r="P453" s="12">
        <v>0.15763888888888888</v>
      </c>
      <c r="Q453" s="12">
        <f t="shared" si="225"/>
        <v>0.48533564814814822</v>
      </c>
      <c r="R453" s="8">
        <v>9513.5</v>
      </c>
      <c r="S453" s="8">
        <v>0</v>
      </c>
      <c r="T453" s="13">
        <v>800</v>
      </c>
      <c r="U453" s="14">
        <f t="shared" si="227"/>
        <v>43.18432817823912</v>
      </c>
      <c r="V453" s="14">
        <f t="shared" si="228"/>
        <v>0.20202650525442079</v>
      </c>
      <c r="W453" s="14">
        <f t="shared" si="229"/>
        <v>411.41432626696525</v>
      </c>
      <c r="X453" s="15">
        <v>25.921115875244141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t="e">
        <f t="shared" si="230"/>
        <v>#DIV/0!</v>
      </c>
      <c r="AG453" t="e">
        <f t="shared" si="231"/>
        <v>#DIV/0!</v>
      </c>
      <c r="AH453" t="e">
        <f t="shared" si="232"/>
        <v>#DIV/0!</v>
      </c>
      <c r="AI453" s="8">
        <v>-1</v>
      </c>
      <c r="AJ453" s="8">
        <v>0.87</v>
      </c>
      <c r="AK453" s="8">
        <v>0.92</v>
      </c>
      <c r="AL453" s="8">
        <v>10.040945053100586</v>
      </c>
      <c r="AM453">
        <f t="shared" si="233"/>
        <v>0.87502047252655035</v>
      </c>
      <c r="AN453">
        <f t="shared" si="234"/>
        <v>2.8015699790203151E-2</v>
      </c>
      <c r="AO453" t="e">
        <f t="shared" si="235"/>
        <v>#DIV/0!</v>
      </c>
      <c r="AP453" t="e">
        <f t="shared" si="236"/>
        <v>#DIV/0!</v>
      </c>
      <c r="AQ453" t="e">
        <f t="shared" si="237"/>
        <v>#DIV/0!</v>
      </c>
      <c r="AR453" s="8">
        <v>1799.1207275390625</v>
      </c>
      <c r="AS453" s="8">
        <v>0.5</v>
      </c>
      <c r="AT453" t="e">
        <f t="shared" si="238"/>
        <v>#DIV/0!</v>
      </c>
      <c r="AU453">
        <f t="shared" si="239"/>
        <v>2.9502949247454544</v>
      </c>
      <c r="AV453">
        <f t="shared" si="240"/>
        <v>1.4694404715143765</v>
      </c>
      <c r="AW453">
        <f t="shared" si="241"/>
        <v>25.921115875244141</v>
      </c>
      <c r="AX453" s="8">
        <v>2</v>
      </c>
      <c r="AY453">
        <f t="shared" si="242"/>
        <v>4.644859790802002</v>
      </c>
      <c r="AZ453" s="8">
        <v>1</v>
      </c>
      <c r="BA453">
        <f t="shared" si="243"/>
        <v>9.2897195816040039</v>
      </c>
      <c r="BB453" s="8">
        <v>24.837509155273438</v>
      </c>
      <c r="BC453" s="8">
        <v>25.921115875244141</v>
      </c>
      <c r="BD453" s="8">
        <v>25.005836486816406</v>
      </c>
      <c r="BE453" s="8">
        <v>799.826416015625</v>
      </c>
      <c r="BF453" s="8">
        <v>773.89776611328125</v>
      </c>
      <c r="BG453" s="8">
        <v>17.033588409423828</v>
      </c>
      <c r="BH453" s="8">
        <v>18.684608459472656</v>
      </c>
      <c r="BI453" s="8">
        <v>54.689472198486328</v>
      </c>
      <c r="BJ453" s="8">
        <v>59.990375518798828</v>
      </c>
      <c r="BK453" s="8">
        <v>350.71286010742187</v>
      </c>
      <c r="BL453" s="8">
        <v>1802.38916015625</v>
      </c>
      <c r="BM453" s="8">
        <v>1221.4862060546875</v>
      </c>
      <c r="BN453" s="8">
        <v>101.10458374023437</v>
      </c>
      <c r="BO453" s="8">
        <v>0.67264235019683838</v>
      </c>
      <c r="BP453" s="8">
        <v>0.17206850647926331</v>
      </c>
      <c r="BQ453" s="8">
        <v>0.5</v>
      </c>
      <c r="BR453" s="8">
        <v>-1.355140209197998</v>
      </c>
      <c r="BS453" s="8">
        <v>7.355140209197998</v>
      </c>
      <c r="BT453" s="8">
        <v>1</v>
      </c>
      <c r="BU453" s="8">
        <v>0</v>
      </c>
      <c r="BV453" s="8">
        <v>0.15999999642372131</v>
      </c>
      <c r="BW453" s="8">
        <v>111115</v>
      </c>
      <c r="BX453">
        <f t="shared" si="244"/>
        <v>1.7535643005371091</v>
      </c>
      <c r="BY453">
        <f t="shared" si="245"/>
        <v>2.9502949247454543E-3</v>
      </c>
      <c r="BZ453">
        <f t="shared" si="246"/>
        <v>299.07111587524412</v>
      </c>
      <c r="CA453">
        <f t="shared" si="247"/>
        <v>297.98750915527341</v>
      </c>
      <c r="CB453">
        <f t="shared" si="248"/>
        <v>288.38225917915406</v>
      </c>
      <c r="CC453">
        <f t="shared" si="226"/>
        <v>0.58276839368322919</v>
      </c>
      <c r="CD453">
        <f t="shared" si="249"/>
        <v>3.3585400321586212</v>
      </c>
      <c r="CE453">
        <f t="shared" si="250"/>
        <v>33.218474454013275</v>
      </c>
      <c r="CF453">
        <f t="shared" si="251"/>
        <v>14.533865994540619</v>
      </c>
      <c r="CG453">
        <f t="shared" si="252"/>
        <v>25.379312515258789</v>
      </c>
      <c r="CH453">
        <f t="shared" si="253"/>
        <v>3.2522981414092538</v>
      </c>
      <c r="CI453">
        <f t="shared" si="254"/>
        <v>0.19772648411480942</v>
      </c>
      <c r="CJ453">
        <f t="shared" si="255"/>
        <v>1.8890995606442447</v>
      </c>
      <c r="CK453">
        <f t="shared" si="256"/>
        <v>1.3631985807650091</v>
      </c>
      <c r="CL453">
        <f t="shared" si="257"/>
        <v>0.12395832019935578</v>
      </c>
      <c r="CM453">
        <f t="shared" si="258"/>
        <v>41.595874201990497</v>
      </c>
      <c r="CN453">
        <f t="shared" si="259"/>
        <v>0.53161327539837278</v>
      </c>
      <c r="CO453">
        <f t="shared" si="260"/>
        <v>56.038004533790151</v>
      </c>
      <c r="CP453">
        <f t="shared" si="261"/>
        <v>767.62213609791786</v>
      </c>
      <c r="CQ453">
        <f t="shared" si="262"/>
        <v>3.1525453272391757E-2</v>
      </c>
      <c r="CR453">
        <f t="shared" si="263"/>
        <v>0</v>
      </c>
      <c r="CS453">
        <f t="shared" si="264"/>
        <v>1577.127414596654</v>
      </c>
      <c r="CT453">
        <f t="shared" si="265"/>
        <v>0</v>
      </c>
      <c r="CU453" t="e">
        <f t="shared" si="266"/>
        <v>#DIV/0!</v>
      </c>
      <c r="CV453" t="e">
        <f t="shared" si="267"/>
        <v>#DIV/0!</v>
      </c>
    </row>
    <row r="454" spans="1:100" hidden="1" x14ac:dyDescent="0.3">
      <c r="A454" s="4" t="str">
        <f>VLOOKUP(B454,ListCodeMtrx!A$1:B$91,2,TRUE)</f>
        <v>M78</v>
      </c>
      <c r="B454">
        <v>78</v>
      </c>
      <c r="C454" s="10">
        <v>26</v>
      </c>
      <c r="D454" s="10">
        <v>3</v>
      </c>
      <c r="E454" s="10">
        <v>4</v>
      </c>
      <c r="F454" s="1">
        <v>74</v>
      </c>
      <c r="G454" s="3">
        <v>41318</v>
      </c>
      <c r="H454" s="11">
        <v>2</v>
      </c>
      <c r="I454" s="11">
        <v>174.14219009499394</v>
      </c>
      <c r="J454" s="11">
        <v>6.9815647764675948</v>
      </c>
      <c r="K454" s="11">
        <v>191.33031362880678</v>
      </c>
      <c r="L454" s="11">
        <v>262.97419557888077</v>
      </c>
      <c r="M454" s="1">
        <v>44.3</v>
      </c>
      <c r="N454" s="8">
        <v>38</v>
      </c>
      <c r="O454" s="8" t="s">
        <v>636</v>
      </c>
      <c r="P454" s="12">
        <v>0.15763888888888888</v>
      </c>
      <c r="Q454" s="12">
        <f t="shared" si="225"/>
        <v>0.48732638888888891</v>
      </c>
      <c r="R454" s="8">
        <v>9685.5</v>
      </c>
      <c r="S454" s="8">
        <v>0</v>
      </c>
      <c r="T454" s="13" t="s">
        <v>745</v>
      </c>
      <c r="U454">
        <f t="shared" si="227"/>
        <v>23.898399277808672</v>
      </c>
      <c r="V454">
        <f t="shared" si="228"/>
        <v>0.22153082542725214</v>
      </c>
      <c r="W454">
        <f t="shared" si="229"/>
        <v>201.87935136718923</v>
      </c>
      <c r="X454" s="15">
        <v>25.921684265136719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t="e">
        <f t="shared" si="230"/>
        <v>#DIV/0!</v>
      </c>
      <c r="AG454" t="e">
        <f t="shared" si="231"/>
        <v>#DIV/0!</v>
      </c>
      <c r="AH454" t="e">
        <f t="shared" si="232"/>
        <v>#DIV/0!</v>
      </c>
      <c r="AI454" s="8">
        <v>-1</v>
      </c>
      <c r="AJ454" s="8">
        <v>0.87</v>
      </c>
      <c r="AK454" s="8">
        <v>0.92</v>
      </c>
      <c r="AL454" s="8">
        <v>10.040945053100586</v>
      </c>
      <c r="AM454">
        <f t="shared" si="233"/>
        <v>0.87502047252655035</v>
      </c>
      <c r="AN454">
        <f t="shared" si="234"/>
        <v>1.5788473758576858E-2</v>
      </c>
      <c r="AO454" t="e">
        <f t="shared" si="235"/>
        <v>#DIV/0!</v>
      </c>
      <c r="AP454" t="e">
        <f t="shared" si="236"/>
        <v>#DIV/0!</v>
      </c>
      <c r="AQ454" t="e">
        <f t="shared" si="237"/>
        <v>#DIV/0!</v>
      </c>
      <c r="AR454" s="8">
        <v>1799.1207275390625</v>
      </c>
      <c r="AS454" s="8">
        <v>0.5</v>
      </c>
      <c r="AT454" t="e">
        <f t="shared" si="238"/>
        <v>#DIV/0!</v>
      </c>
      <c r="AU454">
        <f t="shared" si="239"/>
        <v>3.1917748322913186</v>
      </c>
      <c r="AV454">
        <f t="shared" si="240"/>
        <v>1.4525221748928312</v>
      </c>
      <c r="AW454">
        <f t="shared" si="241"/>
        <v>25.921684265136719</v>
      </c>
      <c r="AX454" s="8">
        <v>2</v>
      </c>
      <c r="AY454">
        <f t="shared" si="242"/>
        <v>4.644859790802002</v>
      </c>
      <c r="AZ454" s="8">
        <v>1</v>
      </c>
      <c r="BA454">
        <f t="shared" si="243"/>
        <v>9.2897195816040039</v>
      </c>
      <c r="BB454" s="8">
        <v>24.841215133666992</v>
      </c>
      <c r="BC454" s="8">
        <v>25.921684265136719</v>
      </c>
      <c r="BD454" s="8">
        <v>25.007658004760742</v>
      </c>
      <c r="BE454" s="8">
        <v>399.23956298828125</v>
      </c>
      <c r="BF454" s="8">
        <v>384.91085815429687</v>
      </c>
      <c r="BG454" s="8">
        <v>17.068271636962891</v>
      </c>
      <c r="BH454" s="8">
        <v>18.854072570800781</v>
      </c>
      <c r="BI454" s="8">
        <v>54.7857666015625</v>
      </c>
      <c r="BJ454" s="8">
        <v>60.517829895019531</v>
      </c>
      <c r="BK454" s="8">
        <v>350.72183227539062</v>
      </c>
      <c r="BL454" s="8">
        <v>1802.2418212890625</v>
      </c>
      <c r="BM454" s="8">
        <v>1220.828369140625</v>
      </c>
      <c r="BN454" s="8">
        <v>101.09915924072266</v>
      </c>
      <c r="BO454" s="8">
        <v>0.63287794589996338</v>
      </c>
      <c r="BP454" s="8">
        <v>0.18636408448219299</v>
      </c>
      <c r="BQ454" s="8">
        <v>0.25</v>
      </c>
      <c r="BR454" s="8">
        <v>-1.355140209197998</v>
      </c>
      <c r="BS454" s="8">
        <v>7.355140209197998</v>
      </c>
      <c r="BT454" s="8">
        <v>1</v>
      </c>
      <c r="BU454" s="8">
        <v>0</v>
      </c>
      <c r="BV454" s="8">
        <v>0.15999999642372131</v>
      </c>
      <c r="BW454" s="8">
        <v>111115</v>
      </c>
      <c r="BX454">
        <f t="shared" si="244"/>
        <v>1.7536091613769529</v>
      </c>
      <c r="BY454">
        <f t="shared" si="245"/>
        <v>3.1917748322913189E-3</v>
      </c>
      <c r="BZ454">
        <f t="shared" si="246"/>
        <v>299.0716842651367</v>
      </c>
      <c r="CA454">
        <f t="shared" si="247"/>
        <v>297.99121513366697</v>
      </c>
      <c r="CB454">
        <f t="shared" si="248"/>
        <v>288.35868496093099</v>
      </c>
      <c r="CC454">
        <f t="shared" si="226"/>
        <v>0.54026611504943833</v>
      </c>
      <c r="CD454">
        <f t="shared" si="249"/>
        <v>3.3586530600643605</v>
      </c>
      <c r="CE454">
        <f t="shared" si="250"/>
        <v>33.221374789746996</v>
      </c>
      <c r="CF454">
        <f t="shared" si="251"/>
        <v>14.367302218946215</v>
      </c>
      <c r="CG454">
        <f t="shared" si="252"/>
        <v>25.381449699401855</v>
      </c>
      <c r="CH454">
        <f t="shared" si="253"/>
        <v>3.2527113828774601</v>
      </c>
      <c r="CI454">
        <f t="shared" si="254"/>
        <v>0.21637105100072668</v>
      </c>
      <c r="CJ454">
        <f t="shared" si="255"/>
        <v>1.9061308851715293</v>
      </c>
      <c r="CK454">
        <f t="shared" si="256"/>
        <v>1.3465804977059308</v>
      </c>
      <c r="CL454">
        <f t="shared" si="257"/>
        <v>0.13568620411341553</v>
      </c>
      <c r="CM454">
        <f t="shared" si="258"/>
        <v>20.409832691285263</v>
      </c>
      <c r="CN454">
        <f t="shared" si="259"/>
        <v>0.52448338905072689</v>
      </c>
      <c r="CO454">
        <f t="shared" si="260"/>
        <v>56.630893034828155</v>
      </c>
      <c r="CP454">
        <f t="shared" si="261"/>
        <v>381.43789659268737</v>
      </c>
      <c r="CQ454">
        <f t="shared" si="262"/>
        <v>3.548120690929648E-2</v>
      </c>
      <c r="CR454">
        <f t="shared" si="263"/>
        <v>0</v>
      </c>
      <c r="CS454">
        <f t="shared" si="264"/>
        <v>1576.9984900714662</v>
      </c>
      <c r="CT454">
        <f t="shared" si="265"/>
        <v>0</v>
      </c>
      <c r="CU454" t="e">
        <f t="shared" si="266"/>
        <v>#DIV/0!</v>
      </c>
      <c r="CV454" t="e">
        <f t="shared" si="267"/>
        <v>#DIV/0!</v>
      </c>
    </row>
    <row r="455" spans="1:100" x14ac:dyDescent="0.3">
      <c r="A455" s="4" t="str">
        <f>VLOOKUP(B455,ListCodeMtrx!A$1:B$91,2,TRUE)</f>
        <v>M78</v>
      </c>
      <c r="B455" s="5">
        <v>78</v>
      </c>
      <c r="C455" s="10">
        <v>26</v>
      </c>
      <c r="D455" s="10">
        <v>3</v>
      </c>
      <c r="E455" s="10">
        <v>4</v>
      </c>
      <c r="F455" s="1">
        <v>74</v>
      </c>
      <c r="G455" s="17">
        <v>41318</v>
      </c>
      <c r="H455" s="11">
        <v>2</v>
      </c>
      <c r="I455" s="11">
        <v>174.14219009499394</v>
      </c>
      <c r="J455" s="11">
        <v>6.9815647764675948</v>
      </c>
      <c r="K455" s="11">
        <v>191.33031362880678</v>
      </c>
      <c r="L455" s="11">
        <v>262.97419557888077</v>
      </c>
      <c r="M455" s="1">
        <v>44.3</v>
      </c>
      <c r="N455" s="19">
        <v>39</v>
      </c>
      <c r="O455" s="19" t="s">
        <v>637</v>
      </c>
      <c r="P455" s="12">
        <v>0.15763888888888888</v>
      </c>
      <c r="Q455" s="12">
        <f t="shared" si="225"/>
        <v>0.48745370370370378</v>
      </c>
      <c r="R455" s="19">
        <v>9687</v>
      </c>
      <c r="S455" s="19">
        <v>0</v>
      </c>
      <c r="T455" s="21">
        <v>400</v>
      </c>
      <c r="U455" s="5">
        <f t="shared" si="227"/>
        <v>23.888405615257248</v>
      </c>
      <c r="V455" s="5">
        <f t="shared" si="228"/>
        <v>0.22380458896907671</v>
      </c>
      <c r="W455" s="5">
        <f t="shared" si="229"/>
        <v>203.64373796826766</v>
      </c>
      <c r="X455" s="5">
        <v>25.874248504638672</v>
      </c>
      <c r="Y455" s="19">
        <v>6</v>
      </c>
      <c r="Z455" s="19">
        <v>6</v>
      </c>
      <c r="AA455" s="19">
        <v>0</v>
      </c>
      <c r="AB455" s="19">
        <v>0</v>
      </c>
      <c r="AC455" s="19">
        <v>485.154541015625</v>
      </c>
      <c r="AD455" s="19">
        <v>835.077880859375</v>
      </c>
      <c r="AE455" s="19">
        <v>636.883056640625</v>
      </c>
      <c r="AF455" s="5" t="e">
        <f t="shared" si="230"/>
        <v>#DIV/0!</v>
      </c>
      <c r="AG455" s="5">
        <f t="shared" si="231"/>
        <v>0.41903078486960454</v>
      </c>
      <c r="AH455" s="5">
        <f t="shared" si="232"/>
        <v>0.23733693438842923</v>
      </c>
      <c r="AI455" s="19">
        <v>-1</v>
      </c>
      <c r="AJ455" s="19">
        <v>0.87</v>
      </c>
      <c r="AK455" s="19">
        <v>0.92</v>
      </c>
      <c r="AL455" s="19">
        <v>9.9839849472045898</v>
      </c>
      <c r="AM455" s="5">
        <f t="shared" si="233"/>
        <v>0.87499199247360226</v>
      </c>
      <c r="AN455" s="5">
        <f t="shared" si="234"/>
        <v>1.5694366629630557E-2</v>
      </c>
      <c r="AO455" s="5">
        <f t="shared" si="235"/>
        <v>0.56639498327619187</v>
      </c>
      <c r="AP455" s="5">
        <f t="shared" si="236"/>
        <v>1.7212615986469357</v>
      </c>
      <c r="AQ455" s="5">
        <f t="shared" si="237"/>
        <v>-1</v>
      </c>
      <c r="AR455" s="19">
        <v>1812.3797607421875</v>
      </c>
      <c r="AS455" s="19">
        <v>0.5</v>
      </c>
      <c r="AT455" s="5">
        <f t="shared" si="238"/>
        <v>188.18656496111089</v>
      </c>
      <c r="AU455" s="5">
        <f t="shared" si="239"/>
        <v>3.2028597490628217</v>
      </c>
      <c r="AV455" s="5">
        <f t="shared" si="240"/>
        <v>1.4431799049615017</v>
      </c>
      <c r="AW455" s="5">
        <f t="shared" si="241"/>
        <v>25.874248504638672</v>
      </c>
      <c r="AX455" s="19">
        <v>2</v>
      </c>
      <c r="AY455" s="5">
        <f t="shared" si="242"/>
        <v>4.644859790802002</v>
      </c>
      <c r="AZ455" s="19">
        <v>1</v>
      </c>
      <c r="BA455" s="5">
        <f t="shared" si="243"/>
        <v>9.2897195816040039</v>
      </c>
      <c r="BB455" s="19">
        <v>24.838911056518555</v>
      </c>
      <c r="BC455" s="19">
        <v>25.874248504638672</v>
      </c>
      <c r="BD455" s="19">
        <v>25.006807327270508</v>
      </c>
      <c r="BE455" s="19">
        <v>399.14892578125</v>
      </c>
      <c r="BF455" s="19">
        <v>384.82333374023437</v>
      </c>
      <c r="BG455" s="19">
        <v>17.0611572265625</v>
      </c>
      <c r="BH455" s="19">
        <v>18.853200912475586</v>
      </c>
      <c r="BI455" s="19">
        <v>54.770721435546875</v>
      </c>
      <c r="BJ455" s="19">
        <v>60.523643493652344</v>
      </c>
      <c r="BK455" s="19">
        <v>350.71417236328125</v>
      </c>
      <c r="BL455" s="19">
        <v>1812.3797607421875</v>
      </c>
      <c r="BM455" s="19">
        <v>1222.4737548828125</v>
      </c>
      <c r="BN455" s="19">
        <v>101.09963226318359</v>
      </c>
      <c r="BO455" s="19">
        <v>0.63287794589996338</v>
      </c>
      <c r="BP455" s="19">
        <v>0.18636408448219299</v>
      </c>
      <c r="BQ455" s="19">
        <v>0.25</v>
      </c>
      <c r="BR455" s="19">
        <v>-1.355140209197998</v>
      </c>
      <c r="BS455" s="19">
        <v>7.355140209197998</v>
      </c>
      <c r="BT455" s="19">
        <v>1</v>
      </c>
      <c r="BU455" s="19">
        <v>0</v>
      </c>
      <c r="BV455" s="19">
        <v>0.15999999642372131</v>
      </c>
      <c r="BW455" s="19">
        <v>111115</v>
      </c>
      <c r="BX455" s="5">
        <f t="shared" si="244"/>
        <v>1.7535708618164061</v>
      </c>
      <c r="BY455" s="5">
        <f t="shared" si="245"/>
        <v>3.2028597490628215E-3</v>
      </c>
      <c r="BZ455" s="5">
        <f t="shared" si="246"/>
        <v>299.02424850463865</v>
      </c>
      <c r="CA455" s="5">
        <f t="shared" si="247"/>
        <v>297.98891105651853</v>
      </c>
      <c r="CB455" s="5">
        <f t="shared" si="248"/>
        <v>289.98075523717489</v>
      </c>
      <c r="CC455" s="5">
        <f t="shared" si="226"/>
        <v>0.54688537615982957</v>
      </c>
      <c r="CD455" s="5">
        <f t="shared" si="249"/>
        <v>3.3492315841967009</v>
      </c>
      <c r="CE455" s="5">
        <f t="shared" si="250"/>
        <v>33.128029343152775</v>
      </c>
      <c r="CF455" s="5">
        <f t="shared" si="251"/>
        <v>14.274828430677189</v>
      </c>
      <c r="CG455" s="5">
        <f t="shared" si="252"/>
        <v>25.356579780578613</v>
      </c>
      <c r="CH455" s="5">
        <f t="shared" si="253"/>
        <v>3.2479054252241859</v>
      </c>
      <c r="CI455" s="5">
        <f t="shared" si="254"/>
        <v>0.21853961111801393</v>
      </c>
      <c r="CJ455" s="5">
        <f t="shared" si="255"/>
        <v>1.9060516792351991</v>
      </c>
      <c r="CK455" s="5">
        <f t="shared" si="256"/>
        <v>1.3418537459889868</v>
      </c>
      <c r="CL455" s="5">
        <f t="shared" si="257"/>
        <v>0.13705072173425856</v>
      </c>
      <c r="CM455" s="5">
        <f t="shared" si="258"/>
        <v>20.588307021291978</v>
      </c>
      <c r="CN455" s="5">
        <f t="shared" si="259"/>
        <v>0.52918760405971743</v>
      </c>
      <c r="CO455" s="5">
        <f t="shared" si="260"/>
        <v>56.801035941590484</v>
      </c>
      <c r="CP455" s="5">
        <f t="shared" si="261"/>
        <v>381.35182447697747</v>
      </c>
      <c r="CQ455" s="5">
        <f t="shared" si="262"/>
        <v>3.558095435364661E-2</v>
      </c>
      <c r="CR455" s="5">
        <f t="shared" si="263"/>
        <v>0</v>
      </c>
      <c r="CS455" s="5">
        <f t="shared" si="264"/>
        <v>1585.8177779706373</v>
      </c>
      <c r="CT455" s="5">
        <f t="shared" si="265"/>
        <v>349.92333984375</v>
      </c>
      <c r="CU455" s="5">
        <f t="shared" si="266"/>
        <v>0.23733693438842923</v>
      </c>
      <c r="CV455" s="5" t="e">
        <f t="shared" si="267"/>
        <v>#DIV/0!</v>
      </c>
    </row>
    <row r="456" spans="1:100" hidden="1" x14ac:dyDescent="0.3">
      <c r="A456" s="4" t="str">
        <f>VLOOKUP(B456,ListCodeMtrx!A$1:B$91,2,TRUE)</f>
        <v>M83</v>
      </c>
      <c r="B456">
        <v>83</v>
      </c>
      <c r="C456" s="10">
        <v>28</v>
      </c>
      <c r="D456" s="10">
        <v>3</v>
      </c>
      <c r="E456" s="10">
        <v>5</v>
      </c>
      <c r="F456" s="1">
        <v>74</v>
      </c>
      <c r="G456" s="3">
        <v>41318</v>
      </c>
      <c r="H456" s="11">
        <v>2</v>
      </c>
      <c r="I456" s="11">
        <v>167.33556869766119</v>
      </c>
      <c r="J456" s="11">
        <v>3.8186859464762701</v>
      </c>
      <c r="K456" s="11">
        <v>179.07371276245325</v>
      </c>
      <c r="L456" s="11">
        <v>264.76623421769864</v>
      </c>
      <c r="M456" s="1">
        <v>46.2</v>
      </c>
      <c r="N456" s="8">
        <v>40</v>
      </c>
      <c r="O456" s="8" t="s">
        <v>638</v>
      </c>
      <c r="P456" s="12">
        <v>0.15763888888888888</v>
      </c>
      <c r="Q456" s="12">
        <f t="shared" si="225"/>
        <v>0.49236111111111114</v>
      </c>
      <c r="R456" s="8">
        <v>10120</v>
      </c>
      <c r="S456" s="8">
        <v>0</v>
      </c>
      <c r="T456" s="13" t="s">
        <v>747</v>
      </c>
      <c r="U456">
        <f t="shared" si="227"/>
        <v>11.584080425749422</v>
      </c>
      <c r="V456">
        <f t="shared" si="228"/>
        <v>8.4532378870601582E-2</v>
      </c>
      <c r="W456">
        <f t="shared" si="229"/>
        <v>165.02381154563005</v>
      </c>
      <c r="X456">
        <v>26.537956237792969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t="e">
        <f t="shared" si="230"/>
        <v>#DIV/0!</v>
      </c>
      <c r="AG456" t="e">
        <f t="shared" si="231"/>
        <v>#DIV/0!</v>
      </c>
      <c r="AH456" t="e">
        <f t="shared" si="232"/>
        <v>#DIV/0!</v>
      </c>
      <c r="AI456" s="8">
        <v>-1</v>
      </c>
      <c r="AJ456" s="8">
        <v>0.87</v>
      </c>
      <c r="AK456" s="8">
        <v>0.92</v>
      </c>
      <c r="AL456" s="8">
        <v>10.040945053100586</v>
      </c>
      <c r="AM456">
        <f t="shared" si="233"/>
        <v>0.87502047252655035</v>
      </c>
      <c r="AN456">
        <f t="shared" si="234"/>
        <v>7.9817699624703236E-3</v>
      </c>
      <c r="AO456" t="e">
        <f t="shared" si="235"/>
        <v>#DIV/0!</v>
      </c>
      <c r="AP456" t="e">
        <f t="shared" si="236"/>
        <v>#DIV/0!</v>
      </c>
      <c r="AQ456" t="e">
        <f t="shared" si="237"/>
        <v>#DIV/0!</v>
      </c>
      <c r="AR456" s="8">
        <v>1812.3797607421875</v>
      </c>
      <c r="AS456" s="8">
        <v>0.5</v>
      </c>
      <c r="AT456" t="e">
        <f t="shared" si="238"/>
        <v>#DIV/0!</v>
      </c>
      <c r="AU456">
        <f t="shared" si="239"/>
        <v>1.4321915020939779</v>
      </c>
      <c r="AV456">
        <f t="shared" si="240"/>
        <v>1.6830810555196198</v>
      </c>
      <c r="AW456">
        <f t="shared" si="241"/>
        <v>26.537956237792969</v>
      </c>
      <c r="AX456" s="8">
        <v>2</v>
      </c>
      <c r="AY456">
        <f t="shared" si="242"/>
        <v>4.644859790802002</v>
      </c>
      <c r="AZ456" s="8">
        <v>1</v>
      </c>
      <c r="BA456">
        <f t="shared" si="243"/>
        <v>9.2897195816040039</v>
      </c>
      <c r="BB456" s="8">
        <v>24.7078857421875</v>
      </c>
      <c r="BC456" s="8">
        <v>26.537956237792969</v>
      </c>
      <c r="BD456" s="8">
        <v>25.008489608764648</v>
      </c>
      <c r="BE456" s="8">
        <v>400.55020141601562</v>
      </c>
      <c r="BF456" s="8">
        <v>393.62258911132812</v>
      </c>
      <c r="BG456" s="8">
        <v>17.00526237487793</v>
      </c>
      <c r="BH456" s="8">
        <v>17.807462692260742</v>
      </c>
      <c r="BI456" s="8">
        <v>55.012977600097656</v>
      </c>
      <c r="BJ456" s="8">
        <v>57.608142852783203</v>
      </c>
      <c r="BK456" s="8">
        <v>350.70736694335937</v>
      </c>
      <c r="BL456" s="8">
        <v>1801.78955078125</v>
      </c>
      <c r="BM456" s="8">
        <v>106.4041748046875</v>
      </c>
      <c r="BN456" s="8">
        <v>101.08648681640625</v>
      </c>
      <c r="BO456" s="8">
        <v>0.64981520175933838</v>
      </c>
      <c r="BP456" s="8">
        <v>0.18867197632789612</v>
      </c>
      <c r="BQ456" s="8">
        <v>0.75</v>
      </c>
      <c r="BR456" s="8">
        <v>-1.355140209197998</v>
      </c>
      <c r="BS456" s="8">
        <v>7.355140209197998</v>
      </c>
      <c r="BT456" s="8">
        <v>1</v>
      </c>
      <c r="BU456" s="8">
        <v>0</v>
      </c>
      <c r="BV456" s="8">
        <v>0.15999999642372131</v>
      </c>
      <c r="BW456" s="8">
        <v>111115</v>
      </c>
      <c r="BX456">
        <f t="shared" si="244"/>
        <v>1.7535368347167966</v>
      </c>
      <c r="BY456">
        <f t="shared" si="245"/>
        <v>1.4321915020939779E-3</v>
      </c>
      <c r="BZ456">
        <f t="shared" si="246"/>
        <v>299.68795623779295</v>
      </c>
      <c r="CA456">
        <f t="shared" si="247"/>
        <v>297.85788574218748</v>
      </c>
      <c r="CB456">
        <f t="shared" si="248"/>
        <v>288.28632168129843</v>
      </c>
      <c r="CC456">
        <f t="shared" si="226"/>
        <v>0.81525346536925469</v>
      </c>
      <c r="CD456">
        <f t="shared" si="249"/>
        <v>3.4831748981944815</v>
      </c>
      <c r="CE456">
        <f t="shared" si="250"/>
        <v>34.457374154476653</v>
      </c>
      <c r="CF456">
        <f t="shared" si="251"/>
        <v>16.649911462215911</v>
      </c>
      <c r="CG456">
        <f t="shared" si="252"/>
        <v>25.622920989990234</v>
      </c>
      <c r="CH456">
        <f t="shared" si="253"/>
        <v>3.2996982056949302</v>
      </c>
      <c r="CI456">
        <f t="shared" si="254"/>
        <v>8.3770107586700532E-2</v>
      </c>
      <c r="CJ456">
        <f t="shared" si="255"/>
        <v>1.8000938426748616</v>
      </c>
      <c r="CK456">
        <f t="shared" si="256"/>
        <v>1.4996043630200686</v>
      </c>
      <c r="CL456">
        <f t="shared" si="257"/>
        <v>5.2424273074484794E-2</v>
      </c>
      <c r="CM456">
        <f t="shared" si="258"/>
        <v>16.681677350200445</v>
      </c>
      <c r="CN456">
        <f t="shared" si="259"/>
        <v>0.41924375305340117</v>
      </c>
      <c r="CO456">
        <f t="shared" si="260"/>
        <v>50.830496496309216</v>
      </c>
      <c r="CP456">
        <f t="shared" si="261"/>
        <v>391.93916816009403</v>
      </c>
      <c r="CQ456">
        <f t="shared" si="262"/>
        <v>1.5023366055966752E-2</v>
      </c>
      <c r="CR456">
        <f t="shared" si="263"/>
        <v>0</v>
      </c>
      <c r="CS456">
        <f t="shared" si="264"/>
        <v>1576.6027441180104</v>
      </c>
      <c r="CT456">
        <f t="shared" si="265"/>
        <v>0</v>
      </c>
      <c r="CU456" t="e">
        <f t="shared" si="266"/>
        <v>#DIV/0!</v>
      </c>
      <c r="CV456" t="e">
        <f t="shared" si="267"/>
        <v>#DIV/0!</v>
      </c>
    </row>
    <row r="457" spans="1:100" s="5" customFormat="1" x14ac:dyDescent="0.3">
      <c r="A457" s="4" t="str">
        <f>VLOOKUP(B457,ListCodeMtrx!A$1:B$91,2,TRUE)</f>
        <v>M83</v>
      </c>
      <c r="B457">
        <v>83</v>
      </c>
      <c r="C457" s="10">
        <v>28</v>
      </c>
      <c r="D457" s="10">
        <v>3</v>
      </c>
      <c r="E457" s="10">
        <v>5</v>
      </c>
      <c r="F457" s="1">
        <v>74</v>
      </c>
      <c r="G457" s="3">
        <v>41318</v>
      </c>
      <c r="H457" s="11">
        <v>2</v>
      </c>
      <c r="I457" s="11">
        <v>167.33556869766119</v>
      </c>
      <c r="J457" s="11">
        <v>3.8186859464762701</v>
      </c>
      <c r="K457" s="11">
        <v>179.07371276245325</v>
      </c>
      <c r="L457" s="11">
        <v>264.76623421769864</v>
      </c>
      <c r="M457" s="1">
        <v>46.2</v>
      </c>
      <c r="N457" s="8">
        <v>41</v>
      </c>
      <c r="O457" s="8" t="s">
        <v>639</v>
      </c>
      <c r="P457" s="12">
        <v>0.15763888888888888</v>
      </c>
      <c r="Q457" s="12">
        <f t="shared" si="225"/>
        <v>0.49478009259259259</v>
      </c>
      <c r="R457" s="8">
        <v>10329.5</v>
      </c>
      <c r="S457" s="8">
        <v>0</v>
      </c>
      <c r="T457" s="13">
        <v>50</v>
      </c>
      <c r="U457" s="14">
        <f t="shared" si="227"/>
        <v>-0.67320042239801126</v>
      </c>
      <c r="V457" s="14">
        <f t="shared" si="228"/>
        <v>0.16789401451796812</v>
      </c>
      <c r="W457" s="14">
        <f t="shared" si="229"/>
        <v>53.916096632879082</v>
      </c>
      <c r="X457" s="15">
        <v>26.347625732421875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t="e">
        <f t="shared" si="230"/>
        <v>#DIV/0!</v>
      </c>
      <c r="AG457" t="e">
        <f t="shared" si="231"/>
        <v>#DIV/0!</v>
      </c>
      <c r="AH457" t="e">
        <f t="shared" si="232"/>
        <v>#DIV/0!</v>
      </c>
      <c r="AI457" s="8">
        <v>-1</v>
      </c>
      <c r="AJ457" s="8">
        <v>0.87</v>
      </c>
      <c r="AK457" s="8">
        <v>0.92</v>
      </c>
      <c r="AL457" s="8">
        <v>10.040945053100586</v>
      </c>
      <c r="AM457">
        <f t="shared" si="233"/>
        <v>0.87502047252655035</v>
      </c>
      <c r="AN457">
        <f t="shared" si="234"/>
        <v>2.0745209241256524E-4</v>
      </c>
      <c r="AO457" t="e">
        <f t="shared" si="235"/>
        <v>#DIV/0!</v>
      </c>
      <c r="AP457" t="e">
        <f t="shared" si="236"/>
        <v>#DIV/0!</v>
      </c>
      <c r="AQ457" t="e">
        <f t="shared" si="237"/>
        <v>#DIV/0!</v>
      </c>
      <c r="AR457" s="8">
        <v>1812.3797607421875</v>
      </c>
      <c r="AS457" s="8">
        <v>0.5</v>
      </c>
      <c r="AT457" t="e">
        <f t="shared" si="238"/>
        <v>#DIV/0!</v>
      </c>
      <c r="AU457">
        <f t="shared" si="239"/>
        <v>2.6238973286919465</v>
      </c>
      <c r="AV457">
        <f t="shared" si="240"/>
        <v>1.5659080488138408</v>
      </c>
      <c r="AW457">
        <f t="shared" si="241"/>
        <v>26.347625732421875</v>
      </c>
      <c r="AX457" s="8">
        <v>2</v>
      </c>
      <c r="AY457">
        <f t="shared" si="242"/>
        <v>4.644859790802002</v>
      </c>
      <c r="AZ457" s="8">
        <v>1</v>
      </c>
      <c r="BA457">
        <f t="shared" si="243"/>
        <v>9.2897195816040039</v>
      </c>
      <c r="BB457" s="8">
        <v>24.801952362060547</v>
      </c>
      <c r="BC457" s="8">
        <v>26.347625732421875</v>
      </c>
      <c r="BD457" s="8">
        <v>25.005207061767578</v>
      </c>
      <c r="BE457" s="8">
        <v>48.393161773681641</v>
      </c>
      <c r="BF457" s="8">
        <v>48.704216003417969</v>
      </c>
      <c r="BG457" s="8">
        <v>17.114591598510742</v>
      </c>
      <c r="BH457" s="8">
        <v>18.583236694335938</v>
      </c>
      <c r="BI457" s="8">
        <v>55.052707672119141</v>
      </c>
      <c r="BJ457" s="8">
        <v>59.77691650390625</v>
      </c>
      <c r="BK457" s="8">
        <v>350.68197631835937</v>
      </c>
      <c r="BL457" s="8">
        <v>1800.3023681640625</v>
      </c>
      <c r="BM457" s="8">
        <v>105.18515777587891</v>
      </c>
      <c r="BN457" s="8">
        <v>101.07959747314453</v>
      </c>
      <c r="BO457" s="8">
        <v>0.10098326206207275</v>
      </c>
      <c r="BP457" s="8">
        <v>0.20214548707008362</v>
      </c>
      <c r="BQ457" s="8">
        <v>0.25</v>
      </c>
      <c r="BR457" s="8">
        <v>-1.355140209197998</v>
      </c>
      <c r="BS457" s="8">
        <v>7.355140209197998</v>
      </c>
      <c r="BT457" s="8">
        <v>1</v>
      </c>
      <c r="BU457" s="8">
        <v>0</v>
      </c>
      <c r="BV457" s="8">
        <v>0.15999999642372131</v>
      </c>
      <c r="BW457" s="8">
        <v>111115</v>
      </c>
      <c r="BX457">
        <f t="shared" si="244"/>
        <v>1.7534098815917967</v>
      </c>
      <c r="BY457">
        <f t="shared" si="245"/>
        <v>2.6238973286919465E-3</v>
      </c>
      <c r="BZ457">
        <f t="shared" si="246"/>
        <v>299.49762573242185</v>
      </c>
      <c r="CA457">
        <f t="shared" si="247"/>
        <v>297.95195236206052</v>
      </c>
      <c r="CB457">
        <f t="shared" si="248"/>
        <v>288.04837246786701</v>
      </c>
      <c r="CC457">
        <f t="shared" si="226"/>
        <v>0.61752024185942234</v>
      </c>
      <c r="CD457">
        <f t="shared" si="249"/>
        <v>3.4442941336254864</v>
      </c>
      <c r="CE457">
        <f t="shared" si="250"/>
        <v>34.075067765684246</v>
      </c>
      <c r="CF457">
        <f t="shared" si="251"/>
        <v>15.491831071348308</v>
      </c>
      <c r="CG457">
        <f t="shared" si="252"/>
        <v>25.574789047241211</v>
      </c>
      <c r="CH457">
        <f t="shared" si="253"/>
        <v>3.290285395923362</v>
      </c>
      <c r="CI457">
        <f t="shared" si="254"/>
        <v>0.16491351633790732</v>
      </c>
      <c r="CJ457">
        <f t="shared" si="255"/>
        <v>1.8783860848116456</v>
      </c>
      <c r="CK457">
        <f t="shared" si="256"/>
        <v>1.4118993111117164</v>
      </c>
      <c r="CL457">
        <f t="shared" si="257"/>
        <v>0.1033346460883431</v>
      </c>
      <c r="CM457">
        <f t="shared" si="258"/>
        <v>5.4498173449745808</v>
      </c>
      <c r="CN457">
        <f t="shared" si="259"/>
        <v>1.1070108720997656</v>
      </c>
      <c r="CO457">
        <f t="shared" si="260"/>
        <v>54.135686691205208</v>
      </c>
      <c r="CP457">
        <f t="shared" si="261"/>
        <v>48.802046789617052</v>
      </c>
      <c r="CQ457">
        <f t="shared" si="262"/>
        <v>-7.4677538227924233E-3</v>
      </c>
      <c r="CR457">
        <f t="shared" si="263"/>
        <v>0</v>
      </c>
      <c r="CS457">
        <f t="shared" si="264"/>
        <v>1575.3014288815855</v>
      </c>
      <c r="CT457">
        <f t="shared" si="265"/>
        <v>0</v>
      </c>
      <c r="CU457" t="e">
        <f t="shared" si="266"/>
        <v>#DIV/0!</v>
      </c>
      <c r="CV457" t="e">
        <f t="shared" si="267"/>
        <v>#DIV/0!</v>
      </c>
    </row>
    <row r="458" spans="1:100" x14ac:dyDescent="0.3">
      <c r="A458" s="4" t="str">
        <f>VLOOKUP(B458,ListCodeMtrx!A$1:B$91,2,TRUE)</f>
        <v>M83</v>
      </c>
      <c r="B458">
        <v>83</v>
      </c>
      <c r="C458" s="10">
        <v>28</v>
      </c>
      <c r="D458" s="10">
        <v>3</v>
      </c>
      <c r="E458" s="10">
        <v>5</v>
      </c>
      <c r="F458" s="1">
        <v>74</v>
      </c>
      <c r="G458" s="3">
        <v>41318</v>
      </c>
      <c r="H458" s="11">
        <v>2</v>
      </c>
      <c r="I458" s="11">
        <v>167.33556869766119</v>
      </c>
      <c r="J458" s="11">
        <v>3.8186859464762701</v>
      </c>
      <c r="K458" s="11">
        <v>179.07371276245325</v>
      </c>
      <c r="L458" s="11">
        <v>264.76623421769864</v>
      </c>
      <c r="M458" s="1">
        <v>46.2</v>
      </c>
      <c r="N458" s="8">
        <v>42</v>
      </c>
      <c r="O458" s="8" t="s">
        <v>640</v>
      </c>
      <c r="P458" s="12">
        <v>0.15763888888888888</v>
      </c>
      <c r="Q458" s="12">
        <f t="shared" si="225"/>
        <v>0.49719907407407404</v>
      </c>
      <c r="R458" s="8">
        <v>10538</v>
      </c>
      <c r="S458" s="8">
        <v>0</v>
      </c>
      <c r="T458" s="13">
        <v>150</v>
      </c>
      <c r="U458" s="14">
        <f t="shared" si="227"/>
        <v>7.3326688805739</v>
      </c>
      <c r="V458" s="14">
        <f t="shared" si="228"/>
        <v>0.22653999160340094</v>
      </c>
      <c r="W458" s="14">
        <f t="shared" si="229"/>
        <v>90.442034886531218</v>
      </c>
      <c r="X458" s="15">
        <v>25.965183258056641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t="e">
        <f t="shared" si="230"/>
        <v>#DIV/0!</v>
      </c>
      <c r="AG458" t="e">
        <f t="shared" si="231"/>
        <v>#DIV/0!</v>
      </c>
      <c r="AH458" t="e">
        <f t="shared" si="232"/>
        <v>#DIV/0!</v>
      </c>
      <c r="AI458" s="8">
        <v>-1</v>
      </c>
      <c r="AJ458" s="8">
        <v>0.87</v>
      </c>
      <c r="AK458" s="8">
        <v>0.92</v>
      </c>
      <c r="AL458" s="8">
        <v>10.040945053100586</v>
      </c>
      <c r="AM458">
        <f t="shared" si="233"/>
        <v>0.87502047252655035</v>
      </c>
      <c r="AN458">
        <f t="shared" si="234"/>
        <v>5.2905288803187676E-3</v>
      </c>
      <c r="AO458" t="e">
        <f t="shared" si="235"/>
        <v>#DIV/0!</v>
      </c>
      <c r="AP458" t="e">
        <f t="shared" si="236"/>
        <v>#DIV/0!</v>
      </c>
      <c r="AQ458" t="e">
        <f t="shared" si="237"/>
        <v>#DIV/0!</v>
      </c>
      <c r="AR458" s="8">
        <v>1812.3797607421875</v>
      </c>
      <c r="AS458" s="8">
        <v>0.5</v>
      </c>
      <c r="AT458" t="e">
        <f t="shared" si="238"/>
        <v>#DIV/0!</v>
      </c>
      <c r="AU458">
        <f t="shared" si="239"/>
        <v>3.2393860628337996</v>
      </c>
      <c r="AV458">
        <f t="shared" si="240"/>
        <v>1.441697358100948</v>
      </c>
      <c r="AW458">
        <f t="shared" si="241"/>
        <v>25.965183258056641</v>
      </c>
      <c r="AX458" s="8">
        <v>2</v>
      </c>
      <c r="AY458">
        <f t="shared" si="242"/>
        <v>4.644859790802002</v>
      </c>
      <c r="AZ458" s="8">
        <v>1</v>
      </c>
      <c r="BA458">
        <f t="shared" si="243"/>
        <v>9.2897195816040039</v>
      </c>
      <c r="BB458" s="8">
        <v>24.806812286376953</v>
      </c>
      <c r="BC458" s="8">
        <v>25.965183258056641</v>
      </c>
      <c r="BD458" s="8">
        <v>25.006553649902344</v>
      </c>
      <c r="BE458" s="8">
        <v>150.52632141113281</v>
      </c>
      <c r="BF458" s="8">
        <v>146.07450866699219</v>
      </c>
      <c r="BG458" s="8">
        <v>17.240291595458984</v>
      </c>
      <c r="BH458" s="8">
        <v>19.052568435668945</v>
      </c>
      <c r="BI458" s="8">
        <v>55.434906005859375</v>
      </c>
      <c r="BJ458" s="8">
        <v>61.26214599609375</v>
      </c>
      <c r="BK458" s="8">
        <v>350.68234252929687</v>
      </c>
      <c r="BL458" s="8">
        <v>1799.9764404296875</v>
      </c>
      <c r="BM458" s="8">
        <v>105.85867309570312</v>
      </c>
      <c r="BN458" s="8">
        <v>101.06855773925781</v>
      </c>
      <c r="BO458" s="8">
        <v>0.38197386264801025</v>
      </c>
      <c r="BP458" s="8">
        <v>0.20020952820777893</v>
      </c>
      <c r="BQ458" s="8">
        <v>0.5</v>
      </c>
      <c r="BR458" s="8">
        <v>-1.355140209197998</v>
      </c>
      <c r="BS458" s="8">
        <v>7.355140209197998</v>
      </c>
      <c r="BT458" s="8">
        <v>1</v>
      </c>
      <c r="BU458" s="8">
        <v>0</v>
      </c>
      <c r="BV458" s="8">
        <v>0.15999999642372131</v>
      </c>
      <c r="BW458" s="8">
        <v>111115</v>
      </c>
      <c r="BX458">
        <f t="shared" si="244"/>
        <v>1.7534117126464843</v>
      </c>
      <c r="BY458">
        <f t="shared" si="245"/>
        <v>3.2393860628337997E-3</v>
      </c>
      <c r="BZ458">
        <f t="shared" si="246"/>
        <v>299.11518325805662</v>
      </c>
      <c r="CA458">
        <f t="shared" si="247"/>
        <v>297.95681228637693</v>
      </c>
      <c r="CB458">
        <f t="shared" si="248"/>
        <v>287.99622403153262</v>
      </c>
      <c r="CC458">
        <f t="shared" si="226"/>
        <v>0.52684671553278783</v>
      </c>
      <c r="CD458">
        <f t="shared" si="249"/>
        <v>3.3673129711225158</v>
      </c>
      <c r="CE458">
        <f t="shared" si="250"/>
        <v>33.317117078188588</v>
      </c>
      <c r="CF458">
        <f t="shared" si="251"/>
        <v>14.264548642519642</v>
      </c>
      <c r="CG458">
        <f t="shared" si="252"/>
        <v>25.385997772216797</v>
      </c>
      <c r="CH458">
        <f t="shared" si="253"/>
        <v>3.2535909414423188</v>
      </c>
      <c r="CI458">
        <f t="shared" si="254"/>
        <v>0.22114707778039433</v>
      </c>
      <c r="CJ458">
        <f t="shared" si="255"/>
        <v>1.9256156130215678</v>
      </c>
      <c r="CK458">
        <f t="shared" si="256"/>
        <v>1.3279753284207509</v>
      </c>
      <c r="CL458">
        <f t="shared" si="257"/>
        <v>0.13869153308606338</v>
      </c>
      <c r="CM458">
        <f t="shared" si="258"/>
        <v>9.1408460249853505</v>
      </c>
      <c r="CN458">
        <f t="shared" si="259"/>
        <v>0.61915001947884696</v>
      </c>
      <c r="CO458">
        <f t="shared" si="260"/>
        <v>57.080918981302901</v>
      </c>
      <c r="CP458">
        <f t="shared" si="261"/>
        <v>145.00891105644885</v>
      </c>
      <c r="CQ458">
        <f t="shared" si="262"/>
        <v>2.8864121193615828E-2</v>
      </c>
      <c r="CR458">
        <f t="shared" si="263"/>
        <v>0</v>
      </c>
      <c r="CS458">
        <f t="shared" si="264"/>
        <v>1575.0162354414433</v>
      </c>
      <c r="CT458">
        <f t="shared" si="265"/>
        <v>0</v>
      </c>
      <c r="CU458" t="e">
        <f t="shared" si="266"/>
        <v>#DIV/0!</v>
      </c>
      <c r="CV458" t="e">
        <f t="shared" si="267"/>
        <v>#DIV/0!</v>
      </c>
    </row>
    <row r="459" spans="1:100" hidden="1" x14ac:dyDescent="0.3">
      <c r="A459" s="4" t="str">
        <f>VLOOKUP(B459,ListCodeMtrx!A$1:B$91,2,TRUE)</f>
        <v>M83</v>
      </c>
      <c r="B459">
        <v>83</v>
      </c>
      <c r="C459" s="10">
        <v>28</v>
      </c>
      <c r="D459" s="10">
        <v>3</v>
      </c>
      <c r="E459" s="10">
        <v>5</v>
      </c>
      <c r="F459" s="1">
        <v>74</v>
      </c>
      <c r="G459" s="3">
        <v>41318</v>
      </c>
      <c r="H459" s="11">
        <v>2</v>
      </c>
      <c r="I459" s="11">
        <v>167.33556869766119</v>
      </c>
      <c r="J459" s="11">
        <v>3.8186859464762701</v>
      </c>
      <c r="K459" s="11">
        <v>179.07371276245325</v>
      </c>
      <c r="L459" s="11">
        <v>264.76623421769864</v>
      </c>
      <c r="M459" s="1">
        <v>46.2</v>
      </c>
      <c r="N459" s="8">
        <v>43</v>
      </c>
      <c r="O459" s="8" t="s">
        <v>283</v>
      </c>
      <c r="P459" s="12">
        <v>0.15763888888888888</v>
      </c>
      <c r="Q459" s="12">
        <f t="shared" si="225"/>
        <v>0.4996180555555555</v>
      </c>
      <c r="R459" s="8">
        <v>10747</v>
      </c>
      <c r="S459" s="8">
        <v>0</v>
      </c>
      <c r="T459" s="13" t="s">
        <v>192</v>
      </c>
      <c r="U459" s="14">
        <f t="shared" si="227"/>
        <v>27.997678107813417</v>
      </c>
      <c r="V459" s="14">
        <f t="shared" si="228"/>
        <v>0.28064556057971246</v>
      </c>
      <c r="W459" s="14">
        <f t="shared" si="229"/>
        <v>214.40105303227296</v>
      </c>
      <c r="X459" s="15">
        <v>25.648569107055664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t="e">
        <f t="shared" si="230"/>
        <v>#DIV/0!</v>
      </c>
      <c r="AG459" t="e">
        <f t="shared" si="231"/>
        <v>#DIV/0!</v>
      </c>
      <c r="AH459" t="e">
        <f t="shared" si="232"/>
        <v>#DIV/0!</v>
      </c>
      <c r="AI459" s="8">
        <v>-1</v>
      </c>
      <c r="AJ459" s="8">
        <v>0.87</v>
      </c>
      <c r="AK459" s="8">
        <v>0.92</v>
      </c>
      <c r="AL459" s="8">
        <v>10.040945053100586</v>
      </c>
      <c r="AM459">
        <f t="shared" si="233"/>
        <v>0.87502047252655035</v>
      </c>
      <c r="AN459">
        <f t="shared" si="234"/>
        <v>1.841247415256634E-2</v>
      </c>
      <c r="AO459" t="e">
        <f t="shared" si="235"/>
        <v>#DIV/0!</v>
      </c>
      <c r="AP459" t="e">
        <f t="shared" si="236"/>
        <v>#DIV/0!</v>
      </c>
      <c r="AQ459" t="e">
        <f t="shared" si="237"/>
        <v>#DIV/0!</v>
      </c>
      <c r="AR459" s="8">
        <v>1812.3797607421875</v>
      </c>
      <c r="AS459" s="8">
        <v>0.5</v>
      </c>
      <c r="AT459" t="e">
        <f t="shared" si="238"/>
        <v>#DIV/0!</v>
      </c>
      <c r="AU459">
        <f t="shared" si="239"/>
        <v>3.7108449367617111</v>
      </c>
      <c r="AV459">
        <f t="shared" si="240"/>
        <v>1.3407229136752206</v>
      </c>
      <c r="AW459">
        <f t="shared" si="241"/>
        <v>25.648569107055664</v>
      </c>
      <c r="AX459" s="8">
        <v>2</v>
      </c>
      <c r="AY459">
        <f t="shared" si="242"/>
        <v>4.644859790802002</v>
      </c>
      <c r="AZ459" s="8">
        <v>1</v>
      </c>
      <c r="BA459">
        <f t="shared" si="243"/>
        <v>9.2897195816040039</v>
      </c>
      <c r="BB459" s="8">
        <v>24.807285308837891</v>
      </c>
      <c r="BC459" s="8">
        <v>25.648569107055664</v>
      </c>
      <c r="BD459" s="8">
        <v>25.003850936889648</v>
      </c>
      <c r="BE459" s="8">
        <v>401.43182373046875</v>
      </c>
      <c r="BF459" s="8">
        <v>384.6494140625</v>
      </c>
      <c r="BG459" s="8">
        <v>17.359104156494141</v>
      </c>
      <c r="BH459" s="8">
        <v>19.434431076049805</v>
      </c>
      <c r="BI459" s="8">
        <v>55.809410095214844</v>
      </c>
      <c r="BJ459" s="8">
        <v>62.481575012207031</v>
      </c>
      <c r="BK459" s="8">
        <v>350.6654052734375</v>
      </c>
      <c r="BL459" s="8">
        <v>1799.835693359375</v>
      </c>
      <c r="BM459" s="8">
        <v>105.35763549804687</v>
      </c>
      <c r="BN459" s="8">
        <v>101.05779266357422</v>
      </c>
      <c r="BO459" s="8">
        <v>0.62828123569488525</v>
      </c>
      <c r="BP459" s="8">
        <v>0.18863192200660706</v>
      </c>
      <c r="BQ459" s="8">
        <v>0.5</v>
      </c>
      <c r="BR459" s="8">
        <v>-1.355140209197998</v>
      </c>
      <c r="BS459" s="8">
        <v>7.355140209197998</v>
      </c>
      <c r="BT459" s="8">
        <v>1</v>
      </c>
      <c r="BU459" s="8">
        <v>0</v>
      </c>
      <c r="BV459" s="8">
        <v>0.15999999642372131</v>
      </c>
      <c r="BW459" s="8">
        <v>111115</v>
      </c>
      <c r="BX459">
        <f t="shared" si="244"/>
        <v>1.7533270263671874</v>
      </c>
      <c r="BY459">
        <f t="shared" si="245"/>
        <v>3.7108449367617112E-3</v>
      </c>
      <c r="BZ459">
        <f t="shared" si="246"/>
        <v>298.79856910705564</v>
      </c>
      <c r="CA459">
        <f t="shared" si="247"/>
        <v>297.95728530883787</v>
      </c>
      <c r="CB459">
        <f t="shared" si="248"/>
        <v>287.97370450078597</v>
      </c>
      <c r="CC459">
        <f t="shared" si="226"/>
        <v>0.45833795912595082</v>
      </c>
      <c r="CD459">
        <f t="shared" si="249"/>
        <v>3.3047236198931853</v>
      </c>
      <c r="CE459">
        <f t="shared" si="250"/>
        <v>32.701323992843918</v>
      </c>
      <c r="CF459">
        <f t="shared" si="251"/>
        <v>13.266892916794113</v>
      </c>
      <c r="CG459">
        <f t="shared" si="252"/>
        <v>25.227927207946777</v>
      </c>
      <c r="CH459">
        <f t="shared" si="253"/>
        <v>3.2231430392932223</v>
      </c>
      <c r="CI459">
        <f t="shared" si="254"/>
        <v>0.2724157877859934</v>
      </c>
      <c r="CJ459">
        <f t="shared" si="255"/>
        <v>1.9640007062179647</v>
      </c>
      <c r="CK459">
        <f t="shared" si="256"/>
        <v>1.2591423330752576</v>
      </c>
      <c r="CL459">
        <f t="shared" si="257"/>
        <v>0.1709806169528226</v>
      </c>
      <c r="CM459">
        <f t="shared" si="258"/>
        <v>21.666897164187422</v>
      </c>
      <c r="CN459">
        <f t="shared" si="259"/>
        <v>0.55739342163000372</v>
      </c>
      <c r="CO459">
        <f t="shared" si="260"/>
        <v>59.565759127797527</v>
      </c>
      <c r="CP459">
        <f t="shared" si="261"/>
        <v>380.58073738033238</v>
      </c>
      <c r="CQ459">
        <f t="shared" si="262"/>
        <v>4.3819951629370288E-2</v>
      </c>
      <c r="CR459">
        <f t="shared" si="263"/>
        <v>0</v>
      </c>
      <c r="CS459">
        <f t="shared" si="264"/>
        <v>1574.8930788734717</v>
      </c>
      <c r="CT459">
        <f t="shared" si="265"/>
        <v>0</v>
      </c>
      <c r="CU459" t="e">
        <f t="shared" si="266"/>
        <v>#DIV/0!</v>
      </c>
      <c r="CV459" t="e">
        <f t="shared" si="267"/>
        <v>#DIV/0!</v>
      </c>
    </row>
    <row r="460" spans="1:100" x14ac:dyDescent="0.3">
      <c r="A460" s="4" t="str">
        <f>VLOOKUP(B460,ListCodeMtrx!A$1:B$91,2,TRUE)</f>
        <v>M83</v>
      </c>
      <c r="B460">
        <v>83</v>
      </c>
      <c r="C460" s="10">
        <v>28</v>
      </c>
      <c r="D460" s="10">
        <v>3</v>
      </c>
      <c r="E460" s="10">
        <v>5</v>
      </c>
      <c r="F460" s="1">
        <v>74</v>
      </c>
      <c r="G460" s="3">
        <v>41318</v>
      </c>
      <c r="H460" s="11">
        <v>2</v>
      </c>
      <c r="I460" s="11">
        <v>167.33556869766119</v>
      </c>
      <c r="J460" s="11">
        <v>3.8186859464762701</v>
      </c>
      <c r="K460" s="11">
        <v>179.07371276245325</v>
      </c>
      <c r="L460" s="11">
        <v>264.76623421769864</v>
      </c>
      <c r="M460" s="1">
        <v>46.2</v>
      </c>
      <c r="N460" s="8">
        <v>44</v>
      </c>
      <c r="O460" s="8" t="s">
        <v>284</v>
      </c>
      <c r="P460" s="12">
        <v>0.15763888888888888</v>
      </c>
      <c r="Q460" s="12">
        <f t="shared" si="225"/>
        <v>0.50203703703703706</v>
      </c>
      <c r="R460" s="8">
        <v>10956</v>
      </c>
      <c r="S460" s="8">
        <v>0</v>
      </c>
      <c r="T460" s="13">
        <v>800</v>
      </c>
      <c r="U460" s="14">
        <f t="shared" si="227"/>
        <v>49.15658058865256</v>
      </c>
      <c r="V460" s="14">
        <f t="shared" si="228"/>
        <v>0.31233862531386325</v>
      </c>
      <c r="W460" s="14">
        <f t="shared" si="229"/>
        <v>497.65962768048382</v>
      </c>
      <c r="X460" s="15">
        <v>25.585155487060547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t="e">
        <f t="shared" si="230"/>
        <v>#DIV/0!</v>
      </c>
      <c r="AG460" t="e">
        <f t="shared" si="231"/>
        <v>#DIV/0!</v>
      </c>
      <c r="AH460" t="e">
        <f t="shared" si="232"/>
        <v>#DIV/0!</v>
      </c>
      <c r="AI460" s="8">
        <v>-1</v>
      </c>
      <c r="AJ460" s="8">
        <v>0.87</v>
      </c>
      <c r="AK460" s="8">
        <v>0.92</v>
      </c>
      <c r="AL460" s="8">
        <v>10.040945053100586</v>
      </c>
      <c r="AM460">
        <f t="shared" si="233"/>
        <v>0.87502047252655035</v>
      </c>
      <c r="AN460">
        <f t="shared" si="234"/>
        <v>3.1872475909588034E-2</v>
      </c>
      <c r="AO460" t="e">
        <f t="shared" si="235"/>
        <v>#DIV/0!</v>
      </c>
      <c r="AP460" t="e">
        <f t="shared" si="236"/>
        <v>#DIV/0!</v>
      </c>
      <c r="AQ460" t="e">
        <f t="shared" si="237"/>
        <v>#DIV/0!</v>
      </c>
      <c r="AR460" s="8">
        <v>1812.3797607421875</v>
      </c>
      <c r="AS460" s="8">
        <v>0.5</v>
      </c>
      <c r="AT460" t="e">
        <f t="shared" si="238"/>
        <v>#DIV/0!</v>
      </c>
      <c r="AU460">
        <f t="shared" si="239"/>
        <v>3.9859649898865173</v>
      </c>
      <c r="AV460">
        <f t="shared" si="240"/>
        <v>1.2980681637748122</v>
      </c>
      <c r="AW460">
        <f t="shared" si="241"/>
        <v>25.585155487060547</v>
      </c>
      <c r="AX460" s="8">
        <v>2</v>
      </c>
      <c r="AY460">
        <f t="shared" si="242"/>
        <v>4.644859790802002</v>
      </c>
      <c r="AZ460" s="8">
        <v>1</v>
      </c>
      <c r="BA460">
        <f t="shared" si="243"/>
        <v>9.2897195816040039</v>
      </c>
      <c r="BB460" s="8">
        <v>24.875986099243164</v>
      </c>
      <c r="BC460" s="8">
        <v>25.585155487060547</v>
      </c>
      <c r="BD460" s="8">
        <v>25.004867553710937</v>
      </c>
      <c r="BE460" s="8">
        <v>799.82049560546875</v>
      </c>
      <c r="BF460" s="8">
        <v>770.03564453125</v>
      </c>
      <c r="BG460" s="8">
        <v>17.506698608398437</v>
      </c>
      <c r="BH460" s="8">
        <v>19.735063552856445</v>
      </c>
      <c r="BI460" s="8">
        <v>56.049678802490234</v>
      </c>
      <c r="BJ460" s="8">
        <v>63.184040069580078</v>
      </c>
      <c r="BK460" s="8">
        <v>350.68777465820312</v>
      </c>
      <c r="BL460" s="8">
        <v>1798.4315185546875</v>
      </c>
      <c r="BM460" s="8">
        <v>104.82984161376953</v>
      </c>
      <c r="BN460" s="8">
        <v>101.05072784423828</v>
      </c>
      <c r="BO460" s="8">
        <v>0.79783689975738525</v>
      </c>
      <c r="BP460" s="8">
        <v>0.18238344788551331</v>
      </c>
      <c r="BQ460" s="8">
        <v>0.75</v>
      </c>
      <c r="BR460" s="8">
        <v>-1.355140209197998</v>
      </c>
      <c r="BS460" s="8">
        <v>7.355140209197998</v>
      </c>
      <c r="BT460" s="8">
        <v>1</v>
      </c>
      <c r="BU460" s="8">
        <v>0</v>
      </c>
      <c r="BV460" s="8">
        <v>0.15999999642372131</v>
      </c>
      <c r="BW460" s="8">
        <v>111115</v>
      </c>
      <c r="BX460">
        <f t="shared" si="244"/>
        <v>1.7534388732910156</v>
      </c>
      <c r="BY460">
        <f t="shared" si="245"/>
        <v>3.9859649898865172E-3</v>
      </c>
      <c r="BZ460">
        <f t="shared" si="246"/>
        <v>298.73515548706052</v>
      </c>
      <c r="CA460">
        <f t="shared" si="247"/>
        <v>298.02598609924314</v>
      </c>
      <c r="CB460">
        <f t="shared" si="248"/>
        <v>287.74903653705769</v>
      </c>
      <c r="CC460">
        <f t="shared" si="226"/>
        <v>0.41501058810129149</v>
      </c>
      <c r="CD460">
        <f t="shared" si="249"/>
        <v>3.292310699843255</v>
      </c>
      <c r="CE460">
        <f t="shared" si="250"/>
        <v>32.580771757706607</v>
      </c>
      <c r="CF460">
        <f t="shared" si="251"/>
        <v>12.845708204850162</v>
      </c>
      <c r="CG460">
        <f t="shared" si="252"/>
        <v>25.230570793151855</v>
      </c>
      <c r="CH460">
        <f t="shared" si="253"/>
        <v>3.2236501982071384</v>
      </c>
      <c r="CI460">
        <f t="shared" si="254"/>
        <v>0.30217878095959044</v>
      </c>
      <c r="CJ460">
        <f t="shared" si="255"/>
        <v>1.9942425360684428</v>
      </c>
      <c r="CK460">
        <f t="shared" si="256"/>
        <v>1.2294076621386956</v>
      </c>
      <c r="CL460">
        <f t="shared" si="257"/>
        <v>0.18974899358855751</v>
      </c>
      <c r="CM460">
        <f t="shared" si="258"/>
        <v>50.288867595805527</v>
      </c>
      <c r="CN460">
        <f t="shared" si="259"/>
        <v>0.64628128738563551</v>
      </c>
      <c r="CO460">
        <f t="shared" si="260"/>
        <v>60.830645202981813</v>
      </c>
      <c r="CP460">
        <f t="shared" si="261"/>
        <v>762.89211525550161</v>
      </c>
      <c r="CQ460">
        <f t="shared" si="262"/>
        <v>3.9195928931296461E-2</v>
      </c>
      <c r="CR460">
        <f t="shared" si="263"/>
        <v>0</v>
      </c>
      <c r="CS460">
        <f t="shared" si="264"/>
        <v>1573.6643971723643</v>
      </c>
      <c r="CT460">
        <f t="shared" si="265"/>
        <v>0</v>
      </c>
      <c r="CU460" t="e">
        <f t="shared" si="266"/>
        <v>#DIV/0!</v>
      </c>
      <c r="CV460" t="e">
        <f t="shared" si="267"/>
        <v>#DIV/0!</v>
      </c>
    </row>
    <row r="461" spans="1:100" hidden="1" x14ac:dyDescent="0.3">
      <c r="A461" s="4" t="str">
        <f>VLOOKUP(B461,ListCodeMtrx!A$1:B$91,2,TRUE)</f>
        <v>M83</v>
      </c>
      <c r="B461">
        <v>83</v>
      </c>
      <c r="C461" s="10">
        <v>28</v>
      </c>
      <c r="D461" s="10">
        <v>3</v>
      </c>
      <c r="E461" s="10">
        <v>5</v>
      </c>
      <c r="F461" s="1">
        <v>74</v>
      </c>
      <c r="G461" s="3">
        <v>41318</v>
      </c>
      <c r="H461" s="11">
        <v>2</v>
      </c>
      <c r="I461" s="11">
        <v>167.33556869766119</v>
      </c>
      <c r="J461" s="11">
        <v>3.8186859464762701</v>
      </c>
      <c r="K461" s="11">
        <v>179.07371276245325</v>
      </c>
      <c r="L461" s="11">
        <v>264.76623421769864</v>
      </c>
      <c r="M461" s="1">
        <v>46.2</v>
      </c>
      <c r="N461" s="8">
        <v>45</v>
      </c>
      <c r="O461" s="8" t="s">
        <v>641</v>
      </c>
      <c r="P461" s="12">
        <v>0.15763888888888888</v>
      </c>
      <c r="Q461" s="12">
        <f t="shared" si="225"/>
        <v>0.50376157407407407</v>
      </c>
      <c r="R461" s="8">
        <v>11105</v>
      </c>
      <c r="S461" s="8">
        <v>0</v>
      </c>
      <c r="T461" s="13" t="s">
        <v>745</v>
      </c>
      <c r="U461">
        <f t="shared" si="227"/>
        <v>29.194477332652259</v>
      </c>
      <c r="V461">
        <f t="shared" si="228"/>
        <v>0.32991439510388126</v>
      </c>
      <c r="W461">
        <f t="shared" si="229"/>
        <v>229.97700062359061</v>
      </c>
      <c r="X461">
        <v>25.597171783447266</v>
      </c>
      <c r="Y461" s="8">
        <v>6</v>
      </c>
      <c r="Z461" s="8">
        <v>6</v>
      </c>
      <c r="AA461" s="8">
        <v>0</v>
      </c>
      <c r="AB461" s="8">
        <v>0</v>
      </c>
      <c r="AC461" s="8">
        <v>485.154541015625</v>
      </c>
      <c r="AD461" s="8">
        <v>835.077880859375</v>
      </c>
      <c r="AE461" s="8">
        <v>636.883056640625</v>
      </c>
      <c r="AF461" t="e">
        <f t="shared" si="230"/>
        <v>#DIV/0!</v>
      </c>
      <c r="AG461">
        <f t="shared" si="231"/>
        <v>0.41903078486960454</v>
      </c>
      <c r="AH461">
        <f t="shared" si="232"/>
        <v>0.23733693438842923</v>
      </c>
      <c r="AI461" s="8">
        <v>-1</v>
      </c>
      <c r="AJ461" s="8">
        <v>0.87</v>
      </c>
      <c r="AK461" s="8">
        <v>0.92</v>
      </c>
      <c r="AL461" s="8">
        <v>10.040945053100586</v>
      </c>
      <c r="AM461">
        <f t="shared" si="233"/>
        <v>0.87502047252655035</v>
      </c>
      <c r="AN461">
        <f t="shared" si="234"/>
        <v>1.9192218861808861E-2</v>
      </c>
      <c r="AO461">
        <f t="shared" si="235"/>
        <v>0.56639498327619187</v>
      </c>
      <c r="AP461">
        <f t="shared" si="236"/>
        <v>1.7212615986469357</v>
      </c>
      <c r="AQ461">
        <f t="shared" si="237"/>
        <v>-1</v>
      </c>
      <c r="AR461" s="8">
        <v>1812.3797607421875</v>
      </c>
      <c r="AS461" s="8">
        <v>0.5</v>
      </c>
      <c r="AT461">
        <f t="shared" si="238"/>
        <v>188.19269023240514</v>
      </c>
      <c r="AU461">
        <f t="shared" si="239"/>
        <v>4.1361752186661409</v>
      </c>
      <c r="AV461">
        <f t="shared" si="240"/>
        <v>1.2773457077776489</v>
      </c>
      <c r="AW461">
        <f t="shared" si="241"/>
        <v>25.597171783447266</v>
      </c>
      <c r="AX461" s="8">
        <v>2</v>
      </c>
      <c r="AY461">
        <f t="shared" si="242"/>
        <v>4.644859790802002</v>
      </c>
      <c r="AZ461" s="8">
        <v>1</v>
      </c>
      <c r="BA461">
        <f t="shared" si="243"/>
        <v>9.2897195816040039</v>
      </c>
      <c r="BB461" s="8">
        <v>24.889442443847656</v>
      </c>
      <c r="BC461" s="8">
        <v>25.597171783447266</v>
      </c>
      <c r="BD461" s="8">
        <v>25.006790161132812</v>
      </c>
      <c r="BE461" s="8">
        <v>399.746826171875</v>
      </c>
      <c r="BF461" s="8">
        <v>382.19476318359375</v>
      </c>
      <c r="BG461" s="8">
        <v>17.652254104614258</v>
      </c>
      <c r="BH461" s="8">
        <v>19.964141845703125</v>
      </c>
      <c r="BI461" s="8">
        <v>56.468170166015625</v>
      </c>
      <c r="BJ461" s="8">
        <v>63.863712310791016</v>
      </c>
      <c r="BK461" s="8">
        <v>350.67446899414062</v>
      </c>
      <c r="BL461" s="8">
        <v>1797.9769287109375</v>
      </c>
      <c r="BM461" s="8">
        <v>104.55610656738281</v>
      </c>
      <c r="BN461" s="8">
        <v>101.04686737060547</v>
      </c>
      <c r="BO461" s="8">
        <v>0.62895262241363525</v>
      </c>
      <c r="BP461" s="8">
        <v>0.19127550721168518</v>
      </c>
      <c r="BQ461" s="8">
        <v>0.25</v>
      </c>
      <c r="BR461" s="8">
        <v>-1.355140209197998</v>
      </c>
      <c r="BS461" s="8">
        <v>7.355140209197998</v>
      </c>
      <c r="BT461" s="8">
        <v>1</v>
      </c>
      <c r="BU461" s="8">
        <v>0</v>
      </c>
      <c r="BV461" s="8">
        <v>0.15999999642372131</v>
      </c>
      <c r="BW461" s="8">
        <v>111115</v>
      </c>
      <c r="BX461">
        <f t="shared" si="244"/>
        <v>1.7533723449707028</v>
      </c>
      <c r="BY461">
        <f t="shared" si="245"/>
        <v>4.1361752186661405E-3</v>
      </c>
      <c r="BZ461">
        <f t="shared" si="246"/>
        <v>298.74717178344724</v>
      </c>
      <c r="CA461">
        <f t="shared" si="247"/>
        <v>298.03944244384763</v>
      </c>
      <c r="CB461">
        <f t="shared" si="248"/>
        <v>287.67630216368343</v>
      </c>
      <c r="CC461">
        <f t="shared" si="226"/>
        <v>0.38830720662086821</v>
      </c>
      <c r="CD461">
        <f t="shared" si="249"/>
        <v>3.2946597010283671</v>
      </c>
      <c r="CE461">
        <f t="shared" si="250"/>
        <v>32.605263149273874</v>
      </c>
      <c r="CF461">
        <f t="shared" si="251"/>
        <v>12.641121303570749</v>
      </c>
      <c r="CG461">
        <f t="shared" si="252"/>
        <v>25.243307113647461</v>
      </c>
      <c r="CH461">
        <f t="shared" si="253"/>
        <v>3.2260945764313633</v>
      </c>
      <c r="CI461">
        <f t="shared" si="254"/>
        <v>0.31859967061848987</v>
      </c>
      <c r="CJ461">
        <f t="shared" si="255"/>
        <v>2.0173139932507183</v>
      </c>
      <c r="CK461">
        <f t="shared" si="256"/>
        <v>1.2087805831806451</v>
      </c>
      <c r="CL461">
        <f t="shared" si="257"/>
        <v>0.20011135139473729</v>
      </c>
      <c r="CM461">
        <f t="shared" si="258"/>
        <v>23.23845548030161</v>
      </c>
      <c r="CN461">
        <f t="shared" si="259"/>
        <v>0.60172724165013547</v>
      </c>
      <c r="CO461">
        <f t="shared" si="260"/>
        <v>61.548795114311396</v>
      </c>
      <c r="CP461">
        <f t="shared" si="261"/>
        <v>377.95216532551336</v>
      </c>
      <c r="CQ461">
        <f t="shared" si="262"/>
        <v>4.7542654035841944E-2</v>
      </c>
      <c r="CR461">
        <f t="shared" si="263"/>
        <v>0</v>
      </c>
      <c r="CS461">
        <f t="shared" si="264"/>
        <v>1573.2666217524802</v>
      </c>
      <c r="CT461">
        <f t="shared" si="265"/>
        <v>349.92333984375</v>
      </c>
      <c r="CU461">
        <f t="shared" si="266"/>
        <v>0.23733693438842923</v>
      </c>
      <c r="CV461" t="e">
        <f t="shared" si="267"/>
        <v>#DIV/0!</v>
      </c>
    </row>
    <row r="462" spans="1:100" x14ac:dyDescent="0.3">
      <c r="A462" s="4" t="str">
        <f>VLOOKUP(B462,ListCodeMtrx!A$1:B$91,2,TRUE)</f>
        <v>M83</v>
      </c>
      <c r="B462" s="5">
        <v>83</v>
      </c>
      <c r="C462" s="10">
        <v>28</v>
      </c>
      <c r="D462" s="10">
        <v>3</v>
      </c>
      <c r="E462" s="10">
        <v>5</v>
      </c>
      <c r="F462" s="1">
        <v>74</v>
      </c>
      <c r="G462" s="17">
        <v>41318</v>
      </c>
      <c r="H462" s="11">
        <v>2</v>
      </c>
      <c r="I462" s="11">
        <v>167.33556869766119</v>
      </c>
      <c r="J462" s="11">
        <v>3.8186859464762701</v>
      </c>
      <c r="K462" s="11">
        <v>179.07371276245325</v>
      </c>
      <c r="L462" s="11">
        <v>264.76623421769864</v>
      </c>
      <c r="M462" s="1">
        <v>46.2</v>
      </c>
      <c r="N462" s="19">
        <v>46</v>
      </c>
      <c r="O462" s="19" t="s">
        <v>229</v>
      </c>
      <c r="P462" s="12">
        <v>0.15763888888888888</v>
      </c>
      <c r="Q462" s="12">
        <f t="shared" si="225"/>
        <v>0.50604166666666661</v>
      </c>
      <c r="R462" s="19">
        <v>11293.5</v>
      </c>
      <c r="S462" s="19">
        <v>0</v>
      </c>
      <c r="T462" s="21">
        <v>400</v>
      </c>
      <c r="U462" s="5">
        <f t="shared" si="227"/>
        <v>30.333022114050625</v>
      </c>
      <c r="V462" s="5">
        <f t="shared" si="228"/>
        <v>0.35341168948991908</v>
      </c>
      <c r="W462" s="5">
        <f t="shared" si="229"/>
        <v>233.41709814570123</v>
      </c>
      <c r="X462" s="5">
        <v>25.507761001586914</v>
      </c>
      <c r="Y462" s="19">
        <v>7</v>
      </c>
      <c r="Z462" s="19">
        <v>7</v>
      </c>
      <c r="AA462" s="19">
        <v>0</v>
      </c>
      <c r="AB462" s="19">
        <v>0</v>
      </c>
      <c r="AC462" s="19">
        <v>471.80712890625</v>
      </c>
      <c r="AD462" s="19">
        <v>862.118408203125</v>
      </c>
      <c r="AE462" s="19">
        <v>634.7041015625</v>
      </c>
      <c r="AF462" s="5" t="e">
        <f t="shared" si="230"/>
        <v>#DIV/0!</v>
      </c>
      <c r="AG462" s="5">
        <f t="shared" si="231"/>
        <v>0.45273511803370886</v>
      </c>
      <c r="AH462" s="5">
        <f t="shared" si="232"/>
        <v>0.26378546667924019</v>
      </c>
      <c r="AI462" s="19">
        <v>-1</v>
      </c>
      <c r="AJ462" s="19">
        <v>0.87</v>
      </c>
      <c r="AK462" s="19">
        <v>0.92</v>
      </c>
      <c r="AL462" s="19">
        <v>10.040945053100586</v>
      </c>
      <c r="AM462" s="5">
        <f t="shared" si="233"/>
        <v>0.87502047252655035</v>
      </c>
      <c r="AN462" s="5">
        <f t="shared" si="234"/>
        <v>1.9914793539178306E-2</v>
      </c>
      <c r="AO462" s="5">
        <f t="shared" si="235"/>
        <v>0.58264856462846726</v>
      </c>
      <c r="AP462" s="5">
        <f t="shared" si="236"/>
        <v>1.8272687193211772</v>
      </c>
      <c r="AQ462" s="5">
        <f t="shared" si="237"/>
        <v>-1</v>
      </c>
      <c r="AR462" s="19">
        <v>1798.076904296875</v>
      </c>
      <c r="AS462" s="19">
        <v>0.5</v>
      </c>
      <c r="AT462" s="5">
        <f t="shared" si="238"/>
        <v>207.51397308151112</v>
      </c>
      <c r="AU462" s="5">
        <f t="shared" si="239"/>
        <v>4.3035079473403739</v>
      </c>
      <c r="AV462" s="5">
        <f t="shared" si="240"/>
        <v>1.2436728280773957</v>
      </c>
      <c r="AW462" s="5">
        <f t="shared" si="241"/>
        <v>25.507761001586914</v>
      </c>
      <c r="AX462" s="19">
        <v>2</v>
      </c>
      <c r="AY462" s="5">
        <f t="shared" si="242"/>
        <v>4.644859790802002</v>
      </c>
      <c r="AZ462" s="19">
        <v>1</v>
      </c>
      <c r="BA462" s="5">
        <f t="shared" si="243"/>
        <v>9.2897195816040039</v>
      </c>
      <c r="BB462" s="19">
        <v>24.881023406982422</v>
      </c>
      <c r="BC462" s="19">
        <v>25.507761001586914</v>
      </c>
      <c r="BD462" s="19">
        <v>25.003610610961914</v>
      </c>
      <c r="BE462" s="19">
        <v>399.63720703125</v>
      </c>
      <c r="BF462" s="19">
        <v>381.40151977539062</v>
      </c>
      <c r="BG462" s="19">
        <v>17.720151901245117</v>
      </c>
      <c r="BH462" s="19">
        <v>20.125141143798828</v>
      </c>
      <c r="BI462" s="19">
        <v>56.7127685546875</v>
      </c>
      <c r="BJ462" s="19">
        <v>64.409858703613281</v>
      </c>
      <c r="BK462" s="19">
        <v>350.67926025390625</v>
      </c>
      <c r="BL462" s="19">
        <v>1798.076904296875</v>
      </c>
      <c r="BM462" s="19">
        <v>102.87271118164062</v>
      </c>
      <c r="BN462" s="19">
        <v>101.04492950439453</v>
      </c>
      <c r="BO462" s="19">
        <v>0.62895262241363525</v>
      </c>
      <c r="BP462" s="19">
        <v>0.19127550721168518</v>
      </c>
      <c r="BQ462" s="19">
        <v>0.75</v>
      </c>
      <c r="BR462" s="19">
        <v>-1.355140209197998</v>
      </c>
      <c r="BS462" s="19">
        <v>7.355140209197998</v>
      </c>
      <c r="BT462" s="19">
        <v>1</v>
      </c>
      <c r="BU462" s="19">
        <v>0</v>
      </c>
      <c r="BV462" s="19">
        <v>0.15999999642372131</v>
      </c>
      <c r="BW462" s="19">
        <v>111115</v>
      </c>
      <c r="BX462" s="5">
        <f t="shared" si="244"/>
        <v>1.7533963012695311</v>
      </c>
      <c r="BY462" s="5">
        <f t="shared" si="245"/>
        <v>4.3035079473403735E-3</v>
      </c>
      <c r="BZ462" s="5">
        <f t="shared" si="246"/>
        <v>298.65776100158689</v>
      </c>
      <c r="CA462" s="5">
        <f t="shared" si="247"/>
        <v>298.0310234069824</v>
      </c>
      <c r="CB462" s="5">
        <f t="shared" si="248"/>
        <v>287.69229825707589</v>
      </c>
      <c r="CC462" s="5">
        <f t="shared" si="226"/>
        <v>0.36261604826213439</v>
      </c>
      <c r="CD462" s="5">
        <f t="shared" si="249"/>
        <v>3.2772162962185383</v>
      </c>
      <c r="CE462" s="5">
        <f t="shared" si="250"/>
        <v>32.433258277210335</v>
      </c>
      <c r="CF462" s="5">
        <f t="shared" si="251"/>
        <v>12.308117133411507</v>
      </c>
      <c r="CG462" s="5">
        <f t="shared" si="252"/>
        <v>25.194392204284668</v>
      </c>
      <c r="CH462" s="5">
        <f t="shared" si="253"/>
        <v>3.2167155615261374</v>
      </c>
      <c r="CI462" s="5">
        <f t="shared" si="254"/>
        <v>0.34045948353556105</v>
      </c>
      <c r="CJ462" s="5">
        <f t="shared" si="255"/>
        <v>2.0335434681411426</v>
      </c>
      <c r="CK462" s="5">
        <f t="shared" si="256"/>
        <v>1.1831720933849947</v>
      </c>
      <c r="CL462" s="5">
        <f t="shared" si="257"/>
        <v>0.21391414156730232</v>
      </c>
      <c r="CM462" s="5">
        <f t="shared" si="258"/>
        <v>23.585614227252723</v>
      </c>
      <c r="CN462" s="5">
        <f t="shared" si="259"/>
        <v>0.61199834306680734</v>
      </c>
      <c r="CO462" s="5">
        <f t="shared" si="260"/>
        <v>62.455085590299674</v>
      </c>
      <c r="CP462" s="5">
        <f t="shared" si="261"/>
        <v>376.99346638968251</v>
      </c>
      <c r="CQ462" s="5">
        <f t="shared" si="262"/>
        <v>5.0251573601205822E-2</v>
      </c>
      <c r="CR462" s="5">
        <f t="shared" si="263"/>
        <v>0</v>
      </c>
      <c r="CS462" s="5">
        <f t="shared" si="264"/>
        <v>1573.3541024369283</v>
      </c>
      <c r="CT462" s="5">
        <f t="shared" si="265"/>
        <v>390.311279296875</v>
      </c>
      <c r="CU462" s="5">
        <f t="shared" si="266"/>
        <v>0.26378546667924019</v>
      </c>
      <c r="CV462" s="5" t="e">
        <f t="shared" si="267"/>
        <v>#DIV/0!</v>
      </c>
    </row>
    <row r="463" spans="1:100" hidden="1" x14ac:dyDescent="0.3">
      <c r="A463" s="4" t="str">
        <f>VLOOKUP(B463,ListCodeMtrx!A$1:B$91,2,TRUE)</f>
        <v>M4</v>
      </c>
      <c r="B463">
        <v>4</v>
      </c>
      <c r="C463" s="10">
        <v>4</v>
      </c>
      <c r="D463" s="10">
        <v>1</v>
      </c>
      <c r="E463" s="10">
        <v>1</v>
      </c>
      <c r="F463" s="1">
        <v>79</v>
      </c>
      <c r="G463" s="3">
        <v>41323</v>
      </c>
      <c r="H463" s="11">
        <v>1</v>
      </c>
      <c r="I463" s="11">
        <v>199.20044685583531</v>
      </c>
      <c r="J463" s="11">
        <v>3.5621165384535067</v>
      </c>
      <c r="K463" s="11">
        <v>235.82463582879748</v>
      </c>
      <c r="L463" s="11">
        <v>294.66741070175465</v>
      </c>
      <c r="M463" s="1">
        <v>45.3</v>
      </c>
      <c r="N463" s="8">
        <v>1</v>
      </c>
      <c r="O463" s="8" t="s">
        <v>642</v>
      </c>
      <c r="P463" s="12">
        <v>0.16111111111111112</v>
      </c>
      <c r="Q463" s="12">
        <f t="shared" si="225"/>
        <v>0.40324074074074079</v>
      </c>
      <c r="R463" s="8">
        <v>402.5</v>
      </c>
      <c r="S463" s="8">
        <v>0</v>
      </c>
      <c r="T463" s="13" t="s">
        <v>747</v>
      </c>
      <c r="U463">
        <f t="shared" si="227"/>
        <v>25.569447201210149</v>
      </c>
      <c r="V463">
        <f t="shared" si="228"/>
        <v>0.20257733936140768</v>
      </c>
      <c r="W463">
        <f t="shared" si="229"/>
        <v>169.83523458026175</v>
      </c>
      <c r="X463">
        <v>26.763690948486328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t="e">
        <f t="shared" si="230"/>
        <v>#DIV/0!</v>
      </c>
      <c r="AG463" t="e">
        <f t="shared" si="231"/>
        <v>#DIV/0!</v>
      </c>
      <c r="AH463" t="e">
        <f t="shared" si="232"/>
        <v>#DIV/0!</v>
      </c>
      <c r="AI463" s="8">
        <v>-1</v>
      </c>
      <c r="AJ463" s="8">
        <v>0.85</v>
      </c>
      <c r="AK463" s="8">
        <v>0.85</v>
      </c>
      <c r="AL463" s="8">
        <v>9.9698953628540039</v>
      </c>
      <c r="AM463">
        <f t="shared" si="233"/>
        <v>0.85</v>
      </c>
      <c r="AN463">
        <f t="shared" si="234"/>
        <v>1.7353782943544137E-2</v>
      </c>
      <c r="AO463" t="e">
        <f t="shared" si="235"/>
        <v>#DIV/0!</v>
      </c>
      <c r="AP463" t="e">
        <f t="shared" si="236"/>
        <v>#DIV/0!</v>
      </c>
      <c r="AQ463" t="e">
        <f t="shared" si="237"/>
        <v>#DIV/0!</v>
      </c>
      <c r="AR463" s="8">
        <v>0</v>
      </c>
      <c r="AS463" s="8">
        <v>0.5</v>
      </c>
      <c r="AT463" t="e">
        <f t="shared" si="238"/>
        <v>#DIV/0!</v>
      </c>
      <c r="AU463">
        <f t="shared" si="239"/>
        <v>4.0906079191588507</v>
      </c>
      <c r="AV463">
        <f t="shared" si="240"/>
        <v>2.0345032156083263</v>
      </c>
      <c r="AW463">
        <f t="shared" si="241"/>
        <v>26.763690948486328</v>
      </c>
      <c r="AX463" s="8">
        <v>2</v>
      </c>
      <c r="AY463">
        <f t="shared" si="242"/>
        <v>4.644859790802002</v>
      </c>
      <c r="AZ463" s="8">
        <v>1</v>
      </c>
      <c r="BA463">
        <f t="shared" si="243"/>
        <v>9.2897195816040039</v>
      </c>
      <c r="BB463" s="8">
        <v>25.539909362792969</v>
      </c>
      <c r="BC463" s="8">
        <v>26.763690948486328</v>
      </c>
      <c r="BD463" s="8">
        <v>25.129587173461914</v>
      </c>
      <c r="BE463" s="8">
        <v>400.18032836914062</v>
      </c>
      <c r="BF463" s="8">
        <v>384.68426513671875</v>
      </c>
      <c r="BG463" s="8">
        <v>12.486954689025879</v>
      </c>
      <c r="BH463" s="8">
        <v>14.787763595581055</v>
      </c>
      <c r="BI463" s="8">
        <v>38.4541015625</v>
      </c>
      <c r="BJ463" s="8">
        <v>45.539539337158203</v>
      </c>
      <c r="BK463" s="8">
        <v>350.32174682617187</v>
      </c>
      <c r="BL463" s="8">
        <v>1801.2310791015625</v>
      </c>
      <c r="BM463" s="8">
        <v>1170.1065673828125</v>
      </c>
      <c r="BN463" s="8">
        <v>101.11611175537109</v>
      </c>
      <c r="BO463" s="8">
        <v>-8.0287313461303711</v>
      </c>
      <c r="BP463" s="8">
        <v>-0.78060144186019897</v>
      </c>
      <c r="BQ463" s="8">
        <v>0.25</v>
      </c>
      <c r="BR463" s="8">
        <v>-1.355140209197998</v>
      </c>
      <c r="BS463" s="8">
        <v>7.355140209197998</v>
      </c>
      <c r="BT463" s="8">
        <v>1</v>
      </c>
      <c r="BU463" s="8">
        <v>0</v>
      </c>
      <c r="BV463" s="8">
        <v>0.15999999642372131</v>
      </c>
      <c r="BW463" s="8">
        <v>111115</v>
      </c>
      <c r="BX463">
        <f t="shared" si="244"/>
        <v>1.7516087341308593</v>
      </c>
      <c r="BY463">
        <f t="shared" si="245"/>
        <v>4.090607919158851E-3</v>
      </c>
      <c r="BZ463">
        <f t="shared" si="246"/>
        <v>299.91369094848631</v>
      </c>
      <c r="CA463">
        <f t="shared" si="247"/>
        <v>298.68990936279295</v>
      </c>
      <c r="CB463">
        <f t="shared" si="248"/>
        <v>288.19696621454568</v>
      </c>
      <c r="CC463">
        <f t="shared" ref="CC463:CC501" si="268">((CB463+0.00000010773*(CA463^4-BZ463^4))-BY463*44100)/(AY463*56+0.00000043092*BZ463^3)</f>
        <v>0.34467810584366748</v>
      </c>
      <c r="CD463">
        <f t="shared" si="249"/>
        <v>3.5297843719511084</v>
      </c>
      <c r="CE463">
        <f t="shared" si="250"/>
        <v>34.908228873462519</v>
      </c>
      <c r="CF463">
        <f t="shared" si="251"/>
        <v>20.120465277881465</v>
      </c>
      <c r="CG463">
        <f t="shared" si="252"/>
        <v>26.151800155639648</v>
      </c>
      <c r="CH463">
        <f t="shared" si="253"/>
        <v>3.404686921756737</v>
      </c>
      <c r="CI463">
        <f t="shared" si="254"/>
        <v>0.19825408875468586</v>
      </c>
      <c r="CJ463">
        <f t="shared" si="255"/>
        <v>1.4952811563427821</v>
      </c>
      <c r="CK463">
        <f t="shared" si="256"/>
        <v>1.9094057654139549</v>
      </c>
      <c r="CL463">
        <f t="shared" si="257"/>
        <v>0.12429010296431496</v>
      </c>
      <c r="CM463">
        <f t="shared" si="258"/>
        <v>17.173078559817412</v>
      </c>
      <c r="CN463">
        <f t="shared" si="259"/>
        <v>0.44149254329365784</v>
      </c>
      <c r="CO463">
        <f t="shared" si="260"/>
        <v>42.15455356042834</v>
      </c>
      <c r="CP463">
        <f t="shared" si="261"/>
        <v>380.96846366193694</v>
      </c>
      <c r="CQ463">
        <f t="shared" si="262"/>
        <v>2.8292857135556366E-2</v>
      </c>
      <c r="CR463">
        <f t="shared" si="263"/>
        <v>0</v>
      </c>
      <c r="CS463">
        <f t="shared" si="264"/>
        <v>1531.0464172363281</v>
      </c>
      <c r="CT463">
        <f t="shared" si="265"/>
        <v>0</v>
      </c>
      <c r="CU463" t="e">
        <f t="shared" si="266"/>
        <v>#DIV/0!</v>
      </c>
      <c r="CV463" t="e">
        <f t="shared" si="267"/>
        <v>#DIV/0!</v>
      </c>
    </row>
    <row r="464" spans="1:100" x14ac:dyDescent="0.3">
      <c r="A464" s="4" t="str">
        <f>VLOOKUP(B464,ListCodeMtrx!A$1:B$91,2,TRUE)</f>
        <v>M4</v>
      </c>
      <c r="B464">
        <v>4</v>
      </c>
      <c r="C464" s="10">
        <v>4</v>
      </c>
      <c r="D464" s="10">
        <v>1</v>
      </c>
      <c r="E464" s="10">
        <v>1</v>
      </c>
      <c r="F464" s="1">
        <v>79</v>
      </c>
      <c r="G464" s="3">
        <v>41323</v>
      </c>
      <c r="H464" s="11">
        <v>1</v>
      </c>
      <c r="I464" s="11">
        <v>199.20044685583531</v>
      </c>
      <c r="J464" s="11">
        <v>3.5621165384535067</v>
      </c>
      <c r="K464" s="11">
        <v>235.82463582879748</v>
      </c>
      <c r="L464" s="11">
        <v>294.66741070175465</v>
      </c>
      <c r="M464" s="1">
        <v>45.3</v>
      </c>
      <c r="N464" s="8">
        <v>2</v>
      </c>
      <c r="O464" s="8" t="s">
        <v>643</v>
      </c>
      <c r="P464" s="12">
        <v>0.16111111111111112</v>
      </c>
      <c r="Q464" s="12">
        <f t="shared" si="225"/>
        <v>0.40565972222222224</v>
      </c>
      <c r="R464" s="8">
        <v>611.5</v>
      </c>
      <c r="S464" s="8">
        <v>0</v>
      </c>
      <c r="T464" s="13">
        <v>50</v>
      </c>
      <c r="U464" s="14">
        <f t="shared" si="227"/>
        <v>-1.2609777357112069</v>
      </c>
      <c r="V464" s="14">
        <f t="shared" si="228"/>
        <v>0.23523471326472209</v>
      </c>
      <c r="W464" s="14">
        <f t="shared" si="229"/>
        <v>53.677772249842363</v>
      </c>
      <c r="X464" s="15">
        <v>26.851596832275391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t="e">
        <f t="shared" si="230"/>
        <v>#DIV/0!</v>
      </c>
      <c r="AG464" t="e">
        <f t="shared" si="231"/>
        <v>#DIV/0!</v>
      </c>
      <c r="AH464" t="e">
        <f t="shared" si="232"/>
        <v>#DIV/0!</v>
      </c>
      <c r="AI464" s="8">
        <v>-1</v>
      </c>
      <c r="AJ464" s="8">
        <v>0.85</v>
      </c>
      <c r="AK464" s="8">
        <v>0.85</v>
      </c>
      <c r="AL464" s="8">
        <v>9.9698953628540039</v>
      </c>
      <c r="AM464">
        <f t="shared" si="233"/>
        <v>0.85</v>
      </c>
      <c r="AN464">
        <f t="shared" si="234"/>
        <v>-1.7049005482509951E-4</v>
      </c>
      <c r="AO464" t="e">
        <f t="shared" si="235"/>
        <v>#DIV/0!</v>
      </c>
      <c r="AP464" t="e">
        <f t="shared" si="236"/>
        <v>#DIV/0!</v>
      </c>
      <c r="AQ464" t="e">
        <f t="shared" si="237"/>
        <v>#DIV/0!</v>
      </c>
      <c r="AR464" s="8">
        <v>0</v>
      </c>
      <c r="AS464" s="8">
        <v>0.5</v>
      </c>
      <c r="AT464" t="e">
        <f t="shared" si="238"/>
        <v>#DIV/0!</v>
      </c>
      <c r="AU464">
        <f t="shared" si="239"/>
        <v>4.39782861087245</v>
      </c>
      <c r="AV464">
        <f t="shared" si="240"/>
        <v>1.8884094649340084</v>
      </c>
      <c r="AW464">
        <f t="shared" si="241"/>
        <v>26.851596832275391</v>
      </c>
      <c r="AX464" s="8">
        <v>2</v>
      </c>
      <c r="AY464">
        <f t="shared" si="242"/>
        <v>4.644859790802002</v>
      </c>
      <c r="AZ464" s="8">
        <v>1</v>
      </c>
      <c r="BA464">
        <f t="shared" si="243"/>
        <v>9.2897195816040039</v>
      </c>
      <c r="BB464" s="8">
        <v>25.574460983276367</v>
      </c>
      <c r="BC464" s="8">
        <v>26.851596832275391</v>
      </c>
      <c r="BD464" s="8">
        <v>25.128280639648437</v>
      </c>
      <c r="BE464" s="8">
        <v>45.841651916503906</v>
      </c>
      <c r="BF464" s="8">
        <v>46.444938659667969</v>
      </c>
      <c r="BG464" s="8">
        <v>13.94367504119873</v>
      </c>
      <c r="BH464" s="8">
        <v>16.413206100463867</v>
      </c>
      <c r="BI464" s="8">
        <v>42.852989196777344</v>
      </c>
      <c r="BJ464" s="8">
        <v>50.442577362060547</v>
      </c>
      <c r="BK464" s="8">
        <v>350.32125854492187</v>
      </c>
      <c r="BL464" s="8">
        <v>1800.8829345703125</v>
      </c>
      <c r="BM464" s="8">
        <v>1196.3175048828125</v>
      </c>
      <c r="BN464" s="8">
        <v>101.11811065673828</v>
      </c>
      <c r="BO464" s="8">
        <v>-0.96476650238037109</v>
      </c>
      <c r="BP464" s="8">
        <v>-0.97215646505355835</v>
      </c>
      <c r="BQ464" s="8">
        <v>0.5</v>
      </c>
      <c r="BR464" s="8">
        <v>-1.355140209197998</v>
      </c>
      <c r="BS464" s="8">
        <v>7.355140209197998</v>
      </c>
      <c r="BT464" s="8">
        <v>1</v>
      </c>
      <c r="BU464" s="8">
        <v>0</v>
      </c>
      <c r="BV464" s="8">
        <v>0.15999999642372131</v>
      </c>
      <c r="BW464" s="8">
        <v>111135</v>
      </c>
      <c r="BX464">
        <f t="shared" si="244"/>
        <v>1.7516062927246092</v>
      </c>
      <c r="BY464">
        <f t="shared" si="245"/>
        <v>4.3978286108724502E-3</v>
      </c>
      <c r="BZ464">
        <f t="shared" si="246"/>
        <v>300.00159683227537</v>
      </c>
      <c r="CA464">
        <f t="shared" si="247"/>
        <v>298.72446098327634</v>
      </c>
      <c r="CB464">
        <f t="shared" si="248"/>
        <v>288.14126309079074</v>
      </c>
      <c r="CC464">
        <f t="shared" si="268"/>
        <v>0.29230159107012771</v>
      </c>
      <c r="CD464">
        <f t="shared" si="249"/>
        <v>3.5480818556325655</v>
      </c>
      <c r="CE464">
        <f t="shared" si="250"/>
        <v>35.088490405809708</v>
      </c>
      <c r="CF464">
        <f t="shared" si="251"/>
        <v>18.675284305345841</v>
      </c>
      <c r="CG464">
        <f t="shared" si="252"/>
        <v>26.213028907775879</v>
      </c>
      <c r="CH464">
        <f t="shared" si="253"/>
        <v>3.4170279389378253</v>
      </c>
      <c r="CI464">
        <f t="shared" si="254"/>
        <v>0.22942519768998107</v>
      </c>
      <c r="CJ464">
        <f t="shared" si="255"/>
        <v>1.6596723906985571</v>
      </c>
      <c r="CK464">
        <f t="shared" si="256"/>
        <v>1.7573555482392682</v>
      </c>
      <c r="CL464">
        <f t="shared" si="257"/>
        <v>0.14390162049451127</v>
      </c>
      <c r="CM464">
        <f t="shared" si="258"/>
        <v>5.4277949141667552</v>
      </c>
      <c r="CN464">
        <f t="shared" si="259"/>
        <v>1.1557292096599381</v>
      </c>
      <c r="CO464">
        <f t="shared" si="260"/>
        <v>46.719019812335731</v>
      </c>
      <c r="CP464">
        <f t="shared" si="261"/>
        <v>46.628186380791988</v>
      </c>
      <c r="CQ464">
        <f t="shared" si="262"/>
        <v>-1.263434166975754E-2</v>
      </c>
      <c r="CR464">
        <f t="shared" si="263"/>
        <v>0</v>
      </c>
      <c r="CS464">
        <f t="shared" si="264"/>
        <v>1530.7504943847655</v>
      </c>
      <c r="CT464">
        <f t="shared" si="265"/>
        <v>0</v>
      </c>
      <c r="CU464" t="e">
        <f t="shared" si="266"/>
        <v>#DIV/0!</v>
      </c>
      <c r="CV464" t="e">
        <f t="shared" si="267"/>
        <v>#DIV/0!</v>
      </c>
    </row>
    <row r="465" spans="1:100" s="5" customFormat="1" x14ac:dyDescent="0.3">
      <c r="A465" s="4" t="str">
        <f>VLOOKUP(B465,ListCodeMtrx!A$1:B$91,2,TRUE)</f>
        <v>M4</v>
      </c>
      <c r="B465">
        <v>4</v>
      </c>
      <c r="C465" s="10">
        <v>4</v>
      </c>
      <c r="D465" s="10">
        <v>1</v>
      </c>
      <c r="E465" s="10">
        <v>1</v>
      </c>
      <c r="F465" s="1">
        <v>79</v>
      </c>
      <c r="G465" s="3">
        <v>41323</v>
      </c>
      <c r="H465" s="11">
        <v>1</v>
      </c>
      <c r="I465" s="11">
        <v>199.20044685583531</v>
      </c>
      <c r="J465" s="11">
        <v>3.5621165384535067</v>
      </c>
      <c r="K465" s="11">
        <v>235.82463582879748</v>
      </c>
      <c r="L465" s="11">
        <v>294.66741070175465</v>
      </c>
      <c r="M465" s="1">
        <v>45.3</v>
      </c>
      <c r="N465" s="8">
        <v>3</v>
      </c>
      <c r="O465" s="8" t="s">
        <v>644</v>
      </c>
      <c r="P465" s="12">
        <v>0.16111111111111112</v>
      </c>
      <c r="Q465" s="12">
        <f t="shared" si="225"/>
        <v>0.40807870370370369</v>
      </c>
      <c r="R465" s="8">
        <v>820.5</v>
      </c>
      <c r="S465" s="8">
        <v>0</v>
      </c>
      <c r="T465" s="13">
        <v>150</v>
      </c>
      <c r="U465" s="14">
        <f t="shared" si="227"/>
        <v>9.7662150591323957</v>
      </c>
      <c r="V465" s="14">
        <f t="shared" si="228"/>
        <v>0.27604905358701864</v>
      </c>
      <c r="W465" s="14">
        <f t="shared" si="229"/>
        <v>83.958102615071553</v>
      </c>
      <c r="X465" s="15">
        <v>26.750873565673828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t="e">
        <f t="shared" si="230"/>
        <v>#DIV/0!</v>
      </c>
      <c r="AG465" t="e">
        <f t="shared" si="231"/>
        <v>#DIV/0!</v>
      </c>
      <c r="AH465" t="e">
        <f t="shared" si="232"/>
        <v>#DIV/0!</v>
      </c>
      <c r="AI465" s="8">
        <v>-1</v>
      </c>
      <c r="AJ465" s="8">
        <v>0.85</v>
      </c>
      <c r="AK465" s="8">
        <v>0.85</v>
      </c>
      <c r="AL465" s="8">
        <v>9.9698953628540039</v>
      </c>
      <c r="AM465">
        <f t="shared" si="233"/>
        <v>0.85</v>
      </c>
      <c r="AN465">
        <f t="shared" si="234"/>
        <v>7.0365266537670956E-3</v>
      </c>
      <c r="AO465" t="e">
        <f t="shared" si="235"/>
        <v>#DIV/0!</v>
      </c>
      <c r="AP465" t="e">
        <f t="shared" si="236"/>
        <v>#DIV/0!</v>
      </c>
      <c r="AQ465" t="e">
        <f t="shared" si="237"/>
        <v>#DIV/0!</v>
      </c>
      <c r="AR465" s="8">
        <v>0</v>
      </c>
      <c r="AS465" s="8">
        <v>0.5</v>
      </c>
      <c r="AT465" t="e">
        <f t="shared" si="238"/>
        <v>#DIV/0!</v>
      </c>
      <c r="AU465">
        <f t="shared" si="239"/>
        <v>4.7987273728577451</v>
      </c>
      <c r="AV465">
        <f t="shared" si="240"/>
        <v>1.7627061621945186</v>
      </c>
      <c r="AW465">
        <f t="shared" si="241"/>
        <v>26.750873565673828</v>
      </c>
      <c r="AX465" s="8">
        <v>2</v>
      </c>
      <c r="AY465">
        <f t="shared" si="242"/>
        <v>4.644859790802002</v>
      </c>
      <c r="AZ465" s="8">
        <v>1</v>
      </c>
      <c r="BA465">
        <f t="shared" si="243"/>
        <v>9.2897195816040039</v>
      </c>
      <c r="BB465" s="8">
        <v>25.598344802856445</v>
      </c>
      <c r="BC465" s="8">
        <v>26.750873565673828</v>
      </c>
      <c r="BD465" s="8">
        <v>25.130701065063477</v>
      </c>
      <c r="BE465" s="8">
        <v>151.2464599609375</v>
      </c>
      <c r="BF465" s="8">
        <v>145.27305603027344</v>
      </c>
      <c r="BG465" s="8">
        <v>14.756998062133789</v>
      </c>
      <c r="BH465" s="8">
        <v>17.448736190795898</v>
      </c>
      <c r="BI465" s="8">
        <v>45.289188385009766</v>
      </c>
      <c r="BJ465" s="8">
        <v>53.550125122070313</v>
      </c>
      <c r="BK465" s="8">
        <v>350.3309326171875</v>
      </c>
      <c r="BL465" s="8">
        <v>1800.0550537109375</v>
      </c>
      <c r="BM465" s="8">
        <v>1217.2767333984375</v>
      </c>
      <c r="BN465" s="8">
        <v>101.12005615234375</v>
      </c>
      <c r="BO465" s="8">
        <v>-2.2438192367553711</v>
      </c>
      <c r="BP465" s="8">
        <v>-1.0096282958984375</v>
      </c>
      <c r="BQ465" s="8">
        <v>0.75</v>
      </c>
      <c r="BR465" s="8">
        <v>-1.355140209197998</v>
      </c>
      <c r="BS465" s="8">
        <v>7.355140209197998</v>
      </c>
      <c r="BT465" s="8">
        <v>1</v>
      </c>
      <c r="BU465" s="8">
        <v>0</v>
      </c>
      <c r="BV465" s="8">
        <v>0.15999999642372131</v>
      </c>
      <c r="BW465" s="8">
        <v>111115</v>
      </c>
      <c r="BX465">
        <f t="shared" si="244"/>
        <v>1.7516546630859373</v>
      </c>
      <c r="BY465">
        <f t="shared" si="245"/>
        <v>4.7987273728577447E-3</v>
      </c>
      <c r="BZ465">
        <f t="shared" si="246"/>
        <v>299.90087356567381</v>
      </c>
      <c r="CA465">
        <f t="shared" si="247"/>
        <v>298.74834480285642</v>
      </c>
      <c r="CB465">
        <f t="shared" si="248"/>
        <v>288.00880215625148</v>
      </c>
      <c r="CC465">
        <f t="shared" si="268"/>
        <v>0.23208509799121263</v>
      </c>
      <c r="CD465">
        <f t="shared" si="249"/>
        <v>3.5271233455952324</v>
      </c>
      <c r="CE465">
        <f t="shared" si="250"/>
        <v>34.880551690768428</v>
      </c>
      <c r="CF465">
        <f t="shared" si="251"/>
        <v>17.431815499972529</v>
      </c>
      <c r="CG465">
        <f t="shared" si="252"/>
        <v>26.174609184265137</v>
      </c>
      <c r="CH465">
        <f t="shared" si="253"/>
        <v>3.4092796594026389</v>
      </c>
      <c r="CI465">
        <f t="shared" si="254"/>
        <v>0.26808282704606418</v>
      </c>
      <c r="CJ465">
        <f t="shared" si="255"/>
        <v>1.7644171834007139</v>
      </c>
      <c r="CK465">
        <f t="shared" si="256"/>
        <v>1.644862476001925</v>
      </c>
      <c r="CL465">
        <f t="shared" si="257"/>
        <v>0.16824972380108408</v>
      </c>
      <c r="CM465">
        <f t="shared" si="258"/>
        <v>8.4898480508802745</v>
      </c>
      <c r="CN465">
        <f t="shared" si="259"/>
        <v>0.57793306556155555</v>
      </c>
      <c r="CO465">
        <f t="shared" si="260"/>
        <v>50.162474666709691</v>
      </c>
      <c r="CP465">
        <f t="shared" si="261"/>
        <v>143.85381078675314</v>
      </c>
      <c r="CQ465">
        <f t="shared" si="262"/>
        <v>3.4055233769203698E-2</v>
      </c>
      <c r="CR465">
        <f t="shared" si="263"/>
        <v>0</v>
      </c>
      <c r="CS465">
        <f t="shared" si="264"/>
        <v>1530.0467956542968</v>
      </c>
      <c r="CT465">
        <f t="shared" si="265"/>
        <v>0</v>
      </c>
      <c r="CU465" t="e">
        <f t="shared" si="266"/>
        <v>#DIV/0!</v>
      </c>
      <c r="CV465" t="e">
        <f t="shared" si="267"/>
        <v>#DIV/0!</v>
      </c>
    </row>
    <row r="466" spans="1:100" hidden="1" x14ac:dyDescent="0.3">
      <c r="A466" s="4" t="str">
        <f>VLOOKUP(B466,ListCodeMtrx!A$1:B$91,2,TRUE)</f>
        <v>M4</v>
      </c>
      <c r="B466">
        <v>4</v>
      </c>
      <c r="C466" s="10">
        <v>4</v>
      </c>
      <c r="D466" s="10">
        <v>1</v>
      </c>
      <c r="E466" s="10">
        <v>1</v>
      </c>
      <c r="F466" s="1">
        <v>79</v>
      </c>
      <c r="G466" s="3">
        <v>41323</v>
      </c>
      <c r="H466" s="11">
        <v>1</v>
      </c>
      <c r="I466" s="11">
        <v>199.20044685583531</v>
      </c>
      <c r="J466" s="11">
        <v>3.5621165384535067</v>
      </c>
      <c r="K466" s="11">
        <v>235.82463582879748</v>
      </c>
      <c r="L466" s="11">
        <v>294.66741070175465</v>
      </c>
      <c r="M466" s="1">
        <v>45.3</v>
      </c>
      <c r="N466" s="8">
        <v>4</v>
      </c>
      <c r="O466" s="8" t="s">
        <v>645</v>
      </c>
      <c r="P466" s="12">
        <v>0.16111111111111112</v>
      </c>
      <c r="Q466" s="12">
        <f t="shared" si="225"/>
        <v>0.41049768518518515</v>
      </c>
      <c r="R466" s="8">
        <v>1029.5</v>
      </c>
      <c r="S466" s="8">
        <v>0</v>
      </c>
      <c r="T466" s="13" t="s">
        <v>192</v>
      </c>
      <c r="U466" s="14">
        <f t="shared" si="227"/>
        <v>31.754241347912128</v>
      </c>
      <c r="V466" s="14">
        <f t="shared" si="228"/>
        <v>0.29127352404969553</v>
      </c>
      <c r="W466" s="14">
        <f t="shared" si="229"/>
        <v>194.9653411421167</v>
      </c>
      <c r="X466" s="15">
        <v>26.789480209350586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t="e">
        <f t="shared" si="230"/>
        <v>#DIV/0!</v>
      </c>
      <c r="AG466" t="e">
        <f t="shared" si="231"/>
        <v>#DIV/0!</v>
      </c>
      <c r="AH466" t="e">
        <f t="shared" si="232"/>
        <v>#DIV/0!</v>
      </c>
      <c r="AI466" s="8">
        <v>-1</v>
      </c>
      <c r="AJ466" s="8">
        <v>0.85</v>
      </c>
      <c r="AK466" s="8">
        <v>0.85</v>
      </c>
      <c r="AL466" s="8">
        <v>9.9698953628540039</v>
      </c>
      <c r="AM466">
        <f t="shared" si="233"/>
        <v>0.85</v>
      </c>
      <c r="AN466">
        <f t="shared" si="234"/>
        <v>2.1417851675127639E-2</v>
      </c>
      <c r="AO466" t="e">
        <f t="shared" si="235"/>
        <v>#DIV/0!</v>
      </c>
      <c r="AP466" t="e">
        <f t="shared" si="236"/>
        <v>#DIV/0!</v>
      </c>
      <c r="AQ466" t="e">
        <f t="shared" si="237"/>
        <v>#DIV/0!</v>
      </c>
      <c r="AR466" s="8">
        <v>0</v>
      </c>
      <c r="AS466" s="8">
        <v>0.5</v>
      </c>
      <c r="AT466" t="e">
        <f t="shared" si="238"/>
        <v>#DIV/0!</v>
      </c>
      <c r="AU466">
        <f t="shared" si="239"/>
        <v>4.7555495749160324</v>
      </c>
      <c r="AV466">
        <f t="shared" si="240"/>
        <v>1.6569618366156842</v>
      </c>
      <c r="AW466">
        <f t="shared" si="241"/>
        <v>26.789480209350586</v>
      </c>
      <c r="AX466" s="8">
        <v>2</v>
      </c>
      <c r="AY466">
        <f t="shared" si="242"/>
        <v>4.644859790802002</v>
      </c>
      <c r="AZ466" s="8">
        <v>1</v>
      </c>
      <c r="BA466">
        <f t="shared" si="243"/>
        <v>9.2897195816040039</v>
      </c>
      <c r="BB466" s="8">
        <v>25.652847290039062</v>
      </c>
      <c r="BC466" s="8">
        <v>26.789480209350586</v>
      </c>
      <c r="BD466" s="8">
        <v>25.136093139648437</v>
      </c>
      <c r="BE466" s="8">
        <v>400.97857666015625</v>
      </c>
      <c r="BF466" s="8">
        <v>381.81390380859375</v>
      </c>
      <c r="BG466" s="8">
        <v>15.911384582519531</v>
      </c>
      <c r="BH466" s="8">
        <v>18.575836181640625</v>
      </c>
      <c r="BI466" s="8">
        <v>48.668941497802734</v>
      </c>
      <c r="BJ466" s="8">
        <v>56.818828582763672</v>
      </c>
      <c r="BK466" s="8">
        <v>350.33184814453125</v>
      </c>
      <c r="BL466" s="8">
        <v>1799.172119140625</v>
      </c>
      <c r="BM466" s="8">
        <v>1242.03515625</v>
      </c>
      <c r="BN466" s="8">
        <v>101.10887908935547</v>
      </c>
      <c r="BO466" s="8">
        <v>-7.4237508773803711</v>
      </c>
      <c r="BP466" s="8">
        <v>-1.0218238830566406</v>
      </c>
      <c r="BQ466" s="8">
        <v>0.5</v>
      </c>
      <c r="BR466" s="8">
        <v>-1.355140209197998</v>
      </c>
      <c r="BS466" s="8">
        <v>7.355140209197998</v>
      </c>
      <c r="BT466" s="8">
        <v>1</v>
      </c>
      <c r="BU466" s="8">
        <v>0</v>
      </c>
      <c r="BV466" s="8">
        <v>0.15999999642372131</v>
      </c>
      <c r="BW466" s="8">
        <v>111115</v>
      </c>
      <c r="BX466">
        <f t="shared" si="244"/>
        <v>1.7516592407226561</v>
      </c>
      <c r="BY466">
        <f t="shared" si="245"/>
        <v>4.7555495749160327E-3</v>
      </c>
      <c r="BZ466">
        <f t="shared" si="246"/>
        <v>299.93948020935056</v>
      </c>
      <c r="CA466">
        <f t="shared" si="247"/>
        <v>298.80284729003904</v>
      </c>
      <c r="CB466">
        <f t="shared" si="248"/>
        <v>287.8675326281591</v>
      </c>
      <c r="CC466">
        <f t="shared" si="268"/>
        <v>0.23922207162631987</v>
      </c>
      <c r="CD466">
        <f t="shared" si="249"/>
        <v>3.5351438110888607</v>
      </c>
      <c r="CE466">
        <f t="shared" si="250"/>
        <v>34.96373259132524</v>
      </c>
      <c r="CF466">
        <f t="shared" si="251"/>
        <v>16.387896409684615</v>
      </c>
      <c r="CG466">
        <f t="shared" si="252"/>
        <v>26.221163749694824</v>
      </c>
      <c r="CH466">
        <f t="shared" si="253"/>
        <v>3.4186705006902973</v>
      </c>
      <c r="CI466">
        <f t="shared" si="254"/>
        <v>0.28241846436258811</v>
      </c>
      <c r="CJ466">
        <f t="shared" si="255"/>
        <v>1.8781819744731765</v>
      </c>
      <c r="CK466">
        <f t="shared" si="256"/>
        <v>1.5404885262171208</v>
      </c>
      <c r="CL466">
        <f t="shared" si="257"/>
        <v>0.17728631155495719</v>
      </c>
      <c r="CM466">
        <f t="shared" si="258"/>
        <v>19.71272710415322</v>
      </c>
      <c r="CN466">
        <f t="shared" si="259"/>
        <v>0.51062923376371938</v>
      </c>
      <c r="CO466">
        <f t="shared" si="260"/>
        <v>53.303759923747343</v>
      </c>
      <c r="CP466">
        <f t="shared" si="261"/>
        <v>377.1993160976179</v>
      </c>
      <c r="CQ466">
        <f t="shared" si="262"/>
        <v>4.4873370261673401E-2</v>
      </c>
      <c r="CR466">
        <f t="shared" si="263"/>
        <v>0</v>
      </c>
      <c r="CS466">
        <f t="shared" si="264"/>
        <v>1529.2963012695311</v>
      </c>
      <c r="CT466">
        <f t="shared" si="265"/>
        <v>0</v>
      </c>
      <c r="CU466" t="e">
        <f t="shared" si="266"/>
        <v>#DIV/0!</v>
      </c>
      <c r="CV466" t="e">
        <f t="shared" si="267"/>
        <v>#DIV/0!</v>
      </c>
    </row>
    <row r="467" spans="1:100" x14ac:dyDescent="0.3">
      <c r="A467" s="4" t="str">
        <f>VLOOKUP(B467,ListCodeMtrx!A$1:B$91,2,TRUE)</f>
        <v>M4</v>
      </c>
      <c r="B467">
        <v>4</v>
      </c>
      <c r="C467" s="10">
        <v>4</v>
      </c>
      <c r="D467" s="10">
        <v>1</v>
      </c>
      <c r="E467" s="10">
        <v>1</v>
      </c>
      <c r="F467" s="1">
        <v>79</v>
      </c>
      <c r="G467" s="3">
        <v>41323</v>
      </c>
      <c r="H467" s="11">
        <v>1</v>
      </c>
      <c r="I467" s="11">
        <v>199.20044685583531</v>
      </c>
      <c r="J467" s="11">
        <v>3.5621165384535067</v>
      </c>
      <c r="K467" s="11">
        <v>235.82463582879748</v>
      </c>
      <c r="L467" s="11">
        <v>294.66741070175465</v>
      </c>
      <c r="M467" s="1">
        <v>45.3</v>
      </c>
      <c r="N467" s="8">
        <v>5</v>
      </c>
      <c r="O467" s="8" t="s">
        <v>646</v>
      </c>
      <c r="P467" s="12">
        <v>0.16111111111111112</v>
      </c>
      <c r="Q467" s="12">
        <f t="shared" si="225"/>
        <v>0.41291666666666671</v>
      </c>
      <c r="R467" s="8">
        <v>1238.5</v>
      </c>
      <c r="S467" s="8">
        <v>0</v>
      </c>
      <c r="T467" s="13">
        <v>800</v>
      </c>
      <c r="U467" s="14">
        <f t="shared" si="227"/>
        <v>52.826938902539936</v>
      </c>
      <c r="V467" s="14">
        <f t="shared" si="228"/>
        <v>0.26733928843211902</v>
      </c>
      <c r="W467" s="14">
        <f t="shared" si="229"/>
        <v>428.34000903892434</v>
      </c>
      <c r="X467" s="15">
        <v>27.035617828369141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t="e">
        <f t="shared" si="230"/>
        <v>#DIV/0!</v>
      </c>
      <c r="AG467" t="e">
        <f t="shared" si="231"/>
        <v>#DIV/0!</v>
      </c>
      <c r="AH467" t="e">
        <f t="shared" si="232"/>
        <v>#DIV/0!</v>
      </c>
      <c r="AI467" s="8">
        <v>-1</v>
      </c>
      <c r="AJ467" s="8">
        <v>0.85</v>
      </c>
      <c r="AK467" s="8">
        <v>0.85</v>
      </c>
      <c r="AL467" s="8">
        <v>9.9698953628540039</v>
      </c>
      <c r="AM467">
        <f t="shared" si="233"/>
        <v>0.85</v>
      </c>
      <c r="AN467">
        <f t="shared" si="234"/>
        <v>3.5204089880682653E-2</v>
      </c>
      <c r="AO467" t="e">
        <f t="shared" si="235"/>
        <v>#DIV/0!</v>
      </c>
      <c r="AP467" t="e">
        <f t="shared" si="236"/>
        <v>#DIV/0!</v>
      </c>
      <c r="AQ467" t="e">
        <f t="shared" si="237"/>
        <v>#DIV/0!</v>
      </c>
      <c r="AR467" s="8">
        <v>0</v>
      </c>
      <c r="AS467" s="8">
        <v>0.5</v>
      </c>
      <c r="AT467" t="e">
        <f t="shared" si="238"/>
        <v>#DIV/0!</v>
      </c>
      <c r="AU467">
        <f t="shared" si="239"/>
        <v>4.3694583063474957</v>
      </c>
      <c r="AV467">
        <f t="shared" si="240"/>
        <v>1.6536421280162046</v>
      </c>
      <c r="AW467">
        <f t="shared" si="241"/>
        <v>27.035617828369141</v>
      </c>
      <c r="AX467" s="8">
        <v>2</v>
      </c>
      <c r="AY467">
        <f t="shared" si="242"/>
        <v>4.644859790802002</v>
      </c>
      <c r="AZ467" s="8">
        <v>1</v>
      </c>
      <c r="BA467">
        <f t="shared" si="243"/>
        <v>9.2897195816040039</v>
      </c>
      <c r="BB467" s="8">
        <v>25.684070587158203</v>
      </c>
      <c r="BC467" s="8">
        <v>27.035617828369141</v>
      </c>
      <c r="BD467" s="8">
        <v>25.130847930908203</v>
      </c>
      <c r="BE467" s="8">
        <v>800.4012451171875</v>
      </c>
      <c r="BF467" s="8">
        <v>768.3272705078125</v>
      </c>
      <c r="BG467" s="8">
        <v>16.672052383422852</v>
      </c>
      <c r="BH467" s="8">
        <v>19.118766784667969</v>
      </c>
      <c r="BI467" s="8">
        <v>50.899543762207031</v>
      </c>
      <c r="BJ467" s="8">
        <v>58.369327545166016</v>
      </c>
      <c r="BK467" s="8">
        <v>350.3408203125</v>
      </c>
      <c r="BL467" s="8">
        <v>1798.8197021484375</v>
      </c>
      <c r="BM467" s="8">
        <v>1264.4005126953125</v>
      </c>
      <c r="BN467" s="8">
        <v>101.10546112060547</v>
      </c>
      <c r="BO467" s="8">
        <v>-18.894088745117188</v>
      </c>
      <c r="BP467" s="8">
        <v>-0.98479461669921875</v>
      </c>
      <c r="BQ467" s="8">
        <v>0.25</v>
      </c>
      <c r="BR467" s="8">
        <v>-1.355140209197998</v>
      </c>
      <c r="BS467" s="8">
        <v>7.355140209197998</v>
      </c>
      <c r="BT467" s="8">
        <v>1</v>
      </c>
      <c r="BU467" s="8">
        <v>0</v>
      </c>
      <c r="BV467" s="8">
        <v>0.15999999642372131</v>
      </c>
      <c r="BW467" s="8">
        <v>111115</v>
      </c>
      <c r="BX467">
        <f t="shared" si="244"/>
        <v>1.7517041015624999</v>
      </c>
      <c r="BY467">
        <f t="shared" si="245"/>
        <v>4.3694583063474957E-3</v>
      </c>
      <c r="BZ467">
        <f t="shared" si="246"/>
        <v>300.18561782836912</v>
      </c>
      <c r="CA467">
        <f t="shared" si="247"/>
        <v>298.83407058715818</v>
      </c>
      <c r="CB467">
        <f t="shared" si="248"/>
        <v>287.81114591066944</v>
      </c>
      <c r="CC467">
        <f t="shared" si="268"/>
        <v>0.29241741295840551</v>
      </c>
      <c r="CD467">
        <f t="shared" si="249"/>
        <v>3.5866538598373752</v>
      </c>
      <c r="CE467">
        <f t="shared" si="250"/>
        <v>35.474383085587931</v>
      </c>
      <c r="CF467">
        <f t="shared" si="251"/>
        <v>16.355616300919962</v>
      </c>
      <c r="CG467">
        <f t="shared" si="252"/>
        <v>26.359844207763672</v>
      </c>
      <c r="CH467">
        <f t="shared" si="253"/>
        <v>3.4467786934516251</v>
      </c>
      <c r="CI467">
        <f t="shared" si="254"/>
        <v>0.25986101544967777</v>
      </c>
      <c r="CJ467">
        <f t="shared" si="255"/>
        <v>1.9330117318211706</v>
      </c>
      <c r="CK467">
        <f t="shared" si="256"/>
        <v>1.5137669616304545</v>
      </c>
      <c r="CL467">
        <f t="shared" si="257"/>
        <v>0.16306885309550984</v>
      </c>
      <c r="CM467">
        <f t="shared" si="258"/>
        <v>43.307514130284765</v>
      </c>
      <c r="CN467">
        <f t="shared" si="259"/>
        <v>0.55749681871348977</v>
      </c>
      <c r="CO467">
        <f t="shared" si="260"/>
        <v>53.926632047925224</v>
      </c>
      <c r="CP467">
        <f t="shared" si="261"/>
        <v>760.65035766970561</v>
      </c>
      <c r="CQ467">
        <f t="shared" si="262"/>
        <v>3.7451884005456716E-2</v>
      </c>
      <c r="CR467">
        <f t="shared" si="263"/>
        <v>0</v>
      </c>
      <c r="CS467">
        <f t="shared" si="264"/>
        <v>1528.9967468261718</v>
      </c>
      <c r="CT467">
        <f t="shared" si="265"/>
        <v>0</v>
      </c>
      <c r="CU467" t="e">
        <f t="shared" si="266"/>
        <v>#DIV/0!</v>
      </c>
      <c r="CV467" t="e">
        <f t="shared" si="267"/>
        <v>#DIV/0!</v>
      </c>
    </row>
    <row r="468" spans="1:100" x14ac:dyDescent="0.3">
      <c r="A468" s="4" t="str">
        <f>VLOOKUP(B468,ListCodeMtrx!A$1:B$91,2,TRUE)</f>
        <v>M4</v>
      </c>
      <c r="B468" s="5">
        <v>4</v>
      </c>
      <c r="C468" s="10">
        <v>4</v>
      </c>
      <c r="D468" s="10">
        <v>1</v>
      </c>
      <c r="E468" s="10">
        <v>1</v>
      </c>
      <c r="F468" s="1">
        <v>79</v>
      </c>
      <c r="G468" s="17">
        <v>41323</v>
      </c>
      <c r="H468" s="11">
        <v>1</v>
      </c>
      <c r="I468" s="11">
        <v>199.20044685583531</v>
      </c>
      <c r="J468" s="11">
        <v>3.5621165384535067</v>
      </c>
      <c r="K468" s="11">
        <v>235.82463582879748</v>
      </c>
      <c r="L468" s="11">
        <v>294.66741070175465</v>
      </c>
      <c r="M468" s="1">
        <v>45.3</v>
      </c>
      <c r="N468" s="19">
        <v>6</v>
      </c>
      <c r="O468" s="19" t="s">
        <v>647</v>
      </c>
      <c r="P468" s="12">
        <v>0.16111111111111112</v>
      </c>
      <c r="Q468" s="12">
        <f t="shared" ref="Q468:Q531" si="269">O468-P468</f>
        <v>0.41445601851851854</v>
      </c>
      <c r="R468" s="19">
        <v>1363</v>
      </c>
      <c r="S468" s="19">
        <v>0</v>
      </c>
      <c r="T468" s="21">
        <v>400</v>
      </c>
      <c r="U468" s="5">
        <f t="shared" si="227"/>
        <v>30.83638356312964</v>
      </c>
      <c r="V468" s="5">
        <f t="shared" si="228"/>
        <v>0.2323647853066223</v>
      </c>
      <c r="W468" s="5">
        <f t="shared" si="229"/>
        <v>156.61363599709429</v>
      </c>
      <c r="X468" s="5">
        <v>27.433443069458008</v>
      </c>
      <c r="Y468" s="19">
        <v>1</v>
      </c>
      <c r="Z468" s="19">
        <v>1</v>
      </c>
      <c r="AA468" s="19">
        <v>0</v>
      </c>
      <c r="AB468" s="19">
        <v>0</v>
      </c>
      <c r="AC468" s="19">
        <v>272.986328125</v>
      </c>
      <c r="AD468" s="19">
        <v>533.14306640625</v>
      </c>
      <c r="AE468" s="19">
        <v>361.1689453125</v>
      </c>
      <c r="AF468" s="5" t="e">
        <f t="shared" si="230"/>
        <v>#DIV/0!</v>
      </c>
      <c r="AG468" s="5">
        <f t="shared" si="231"/>
        <v>0.48796796708786794</v>
      </c>
      <c r="AH468" s="5">
        <f t="shared" si="232"/>
        <v>0.3225665528260051</v>
      </c>
      <c r="AI468" s="19">
        <v>-1</v>
      </c>
      <c r="AJ468" s="19">
        <v>0.85</v>
      </c>
      <c r="AK468" s="19">
        <v>0.85</v>
      </c>
      <c r="AL468" s="19">
        <v>9.9458990097045898</v>
      </c>
      <c r="AM468" s="5">
        <f t="shared" si="233"/>
        <v>0.84999999999999987</v>
      </c>
      <c r="AN468" s="5">
        <f t="shared" si="234"/>
        <v>2.0785209183734554E-2</v>
      </c>
      <c r="AO468" s="5">
        <f t="shared" si="235"/>
        <v>0.66104042597517643</v>
      </c>
      <c r="AP468" s="5">
        <f t="shared" si="236"/>
        <v>1.953002811782298</v>
      </c>
      <c r="AQ468" s="5">
        <f t="shared" si="237"/>
        <v>-1</v>
      </c>
      <c r="AR468" s="19">
        <v>1801.9818115234375</v>
      </c>
      <c r="AS468" s="19">
        <v>0.5</v>
      </c>
      <c r="AT468" s="5">
        <f t="shared" si="238"/>
        <v>247.03510100926695</v>
      </c>
      <c r="AU468" s="5">
        <f t="shared" si="239"/>
        <v>4.0813243923273141</v>
      </c>
      <c r="AV468" s="5">
        <f t="shared" si="240"/>
        <v>1.7700909566318701</v>
      </c>
      <c r="AW468" s="5">
        <f t="shared" si="241"/>
        <v>27.433443069458008</v>
      </c>
      <c r="AX468" s="19">
        <v>2</v>
      </c>
      <c r="AY468" s="5">
        <f t="shared" si="242"/>
        <v>4.644859790802002</v>
      </c>
      <c r="AZ468" s="19">
        <v>1</v>
      </c>
      <c r="BA468" s="5">
        <f t="shared" si="243"/>
        <v>9.2897195816040039</v>
      </c>
      <c r="BB468" s="19">
        <v>25.716041564941406</v>
      </c>
      <c r="BC468" s="19">
        <v>27.433443069458008</v>
      </c>
      <c r="BD468" s="19">
        <v>25.133350372314453</v>
      </c>
      <c r="BE468" s="19">
        <v>399.70413208007812</v>
      </c>
      <c r="BF468" s="19">
        <v>381.21115112304687</v>
      </c>
      <c r="BG468" s="19">
        <v>16.518037796020508</v>
      </c>
      <c r="BH468" s="19">
        <v>18.804283142089844</v>
      </c>
      <c r="BI468" s="19">
        <v>50.333473205566406</v>
      </c>
      <c r="BJ468" s="19">
        <v>57.300075531005859</v>
      </c>
      <c r="BK468" s="19">
        <v>350.31918334960937</v>
      </c>
      <c r="BL468" s="19">
        <v>1801.9818115234375</v>
      </c>
      <c r="BM468" s="19">
        <v>1323.08154296875</v>
      </c>
      <c r="BN468" s="19">
        <v>101.10477447509766</v>
      </c>
      <c r="BO468" s="19">
        <v>-7.0441741943359375</v>
      </c>
      <c r="BP468" s="19">
        <v>-1.0310516357421875</v>
      </c>
      <c r="BQ468" s="19">
        <v>0.5</v>
      </c>
      <c r="BR468" s="19">
        <v>-1.355140209197998</v>
      </c>
      <c r="BS468" s="19">
        <v>7.355140209197998</v>
      </c>
      <c r="BT468" s="19">
        <v>1</v>
      </c>
      <c r="BU468" s="19">
        <v>0</v>
      </c>
      <c r="BV468" s="19">
        <v>0.15999999642372131</v>
      </c>
      <c r="BW468" s="19">
        <v>111115</v>
      </c>
      <c r="BX468" s="5">
        <f t="shared" si="244"/>
        <v>1.7515959167480466</v>
      </c>
      <c r="BY468" s="5">
        <f t="shared" si="245"/>
        <v>4.0813243923273138E-3</v>
      </c>
      <c r="BZ468" s="5">
        <f t="shared" si="246"/>
        <v>300.58344306945799</v>
      </c>
      <c r="CA468" s="5">
        <f t="shared" si="247"/>
        <v>298.86604156494138</v>
      </c>
      <c r="CB468" s="5">
        <f t="shared" si="248"/>
        <v>288.31708339936085</v>
      </c>
      <c r="CC468" s="5">
        <f t="shared" si="268"/>
        <v>0.32523507575238775</v>
      </c>
      <c r="CD468" s="5">
        <f t="shared" si="249"/>
        <v>3.6712937628787445</v>
      </c>
      <c r="CE468" s="5">
        <f t="shared" si="250"/>
        <v>36.311774413610827</v>
      </c>
      <c r="CF468" s="5">
        <f t="shared" si="251"/>
        <v>17.507491271520983</v>
      </c>
      <c r="CG468" s="5">
        <f t="shared" si="252"/>
        <v>26.574742317199707</v>
      </c>
      <c r="CH468" s="5">
        <f t="shared" si="253"/>
        <v>3.4907335983199106</v>
      </c>
      <c r="CI468" s="5">
        <f t="shared" si="254"/>
        <v>0.22669445186174958</v>
      </c>
      <c r="CJ468" s="5">
        <f t="shared" si="255"/>
        <v>1.9012028062468744</v>
      </c>
      <c r="CK468" s="5">
        <f t="shared" si="256"/>
        <v>1.5895307920730362</v>
      </c>
      <c r="CL468" s="5">
        <f t="shared" si="257"/>
        <v>0.14218279421505262</v>
      </c>
      <c r="CM468" s="5">
        <f t="shared" si="258"/>
        <v>15.834386347211256</v>
      </c>
      <c r="CN468" s="5">
        <f t="shared" si="259"/>
        <v>0.41083172812681634</v>
      </c>
      <c r="CO468" s="5">
        <f t="shared" si="260"/>
        <v>51.62919318765794</v>
      </c>
      <c r="CP468" s="5">
        <f t="shared" si="261"/>
        <v>376.72994827892001</v>
      </c>
      <c r="CQ468" s="5">
        <f t="shared" si="262"/>
        <v>4.2259916193623834E-2</v>
      </c>
      <c r="CR468" s="5">
        <f t="shared" si="263"/>
        <v>0</v>
      </c>
      <c r="CS468" s="5">
        <f t="shared" si="264"/>
        <v>1531.6845397949216</v>
      </c>
      <c r="CT468" s="5">
        <f t="shared" si="265"/>
        <v>260.15673828125</v>
      </c>
      <c r="CU468" s="5">
        <f t="shared" si="266"/>
        <v>0.3225665528260051</v>
      </c>
      <c r="CV468" s="5" t="e">
        <f t="shared" si="267"/>
        <v>#DIV/0!</v>
      </c>
    </row>
    <row r="469" spans="1:100" hidden="1" x14ac:dyDescent="0.3">
      <c r="A469" s="4" t="str">
        <f>VLOOKUP(B469,ListCodeMtrx!A$1:B$91,2,TRUE)</f>
        <v>M6</v>
      </c>
      <c r="B469">
        <v>6</v>
      </c>
      <c r="C469" s="10">
        <v>6</v>
      </c>
      <c r="D469" s="10">
        <v>1</v>
      </c>
      <c r="E469" s="10">
        <v>2</v>
      </c>
      <c r="F469" s="1">
        <v>79</v>
      </c>
      <c r="G469" s="3">
        <v>41323</v>
      </c>
      <c r="H469" s="11">
        <v>1</v>
      </c>
      <c r="I469" s="11">
        <v>160.24859546330899</v>
      </c>
      <c r="J469" s="11">
        <v>2.8557891712904153</v>
      </c>
      <c r="K469" s="11">
        <v>188.2082681506738</v>
      </c>
      <c r="L469" s="11">
        <v>274.75618255444709</v>
      </c>
      <c r="M469" s="1">
        <v>47.6</v>
      </c>
      <c r="N469" s="8">
        <v>7</v>
      </c>
      <c r="O469" s="8" t="s">
        <v>648</v>
      </c>
      <c r="P469" s="12">
        <v>0.16111111111111112</v>
      </c>
      <c r="Q469" s="12">
        <f t="shared" si="269"/>
        <v>0.4190046296296297</v>
      </c>
      <c r="R469" s="8">
        <v>1764.5</v>
      </c>
      <c r="S469" s="8">
        <v>0</v>
      </c>
      <c r="T469" s="13" t="s">
        <v>747</v>
      </c>
      <c r="U469">
        <f t="shared" si="227"/>
        <v>35.655439957083949</v>
      </c>
      <c r="V469">
        <f t="shared" si="228"/>
        <v>0.57470978307841014</v>
      </c>
      <c r="W469">
        <f t="shared" si="229"/>
        <v>266.74838781994345</v>
      </c>
      <c r="X469">
        <v>25.682622909545898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t="e">
        <f t="shared" si="230"/>
        <v>#DIV/0!</v>
      </c>
      <c r="AG469" t="e">
        <f t="shared" si="231"/>
        <v>#DIV/0!</v>
      </c>
      <c r="AH469" t="e">
        <f t="shared" si="232"/>
        <v>#DIV/0!</v>
      </c>
      <c r="AI469" s="8">
        <v>-1</v>
      </c>
      <c r="AJ469" s="8">
        <v>0.85</v>
      </c>
      <c r="AK469" s="8">
        <v>0.85</v>
      </c>
      <c r="AL469" s="8">
        <v>9.9458990097045898</v>
      </c>
      <c r="AM469">
        <f t="shared" si="233"/>
        <v>0.84999999999999987</v>
      </c>
      <c r="AN469">
        <f t="shared" si="234"/>
        <v>2.393383045901103E-2</v>
      </c>
      <c r="AO469" t="e">
        <f t="shared" si="235"/>
        <v>#DIV/0!</v>
      </c>
      <c r="AP469" t="e">
        <f t="shared" si="236"/>
        <v>#DIV/0!</v>
      </c>
      <c r="AQ469" t="e">
        <f t="shared" si="237"/>
        <v>#DIV/0!</v>
      </c>
      <c r="AR469" s="8">
        <v>1801.9818115234375</v>
      </c>
      <c r="AS469" s="8">
        <v>0.5</v>
      </c>
      <c r="AT469" t="e">
        <f t="shared" si="238"/>
        <v>#DIV/0!</v>
      </c>
      <c r="AU469">
        <f t="shared" si="239"/>
        <v>7.042507444633852</v>
      </c>
      <c r="AV469">
        <f t="shared" si="240"/>
        <v>1.2807116854612155</v>
      </c>
      <c r="AW469">
        <f t="shared" si="241"/>
        <v>25.682622909545898</v>
      </c>
      <c r="AX469" s="8">
        <v>2</v>
      </c>
      <c r="AY469">
        <f t="shared" si="242"/>
        <v>4.644859790802002</v>
      </c>
      <c r="AZ469" s="8">
        <v>1</v>
      </c>
      <c r="BA469">
        <f t="shared" si="243"/>
        <v>9.2897195816040039</v>
      </c>
      <c r="BB469" s="8">
        <v>25.580947875976562</v>
      </c>
      <c r="BC469" s="8">
        <v>25.682622909545898</v>
      </c>
      <c r="BD469" s="8">
        <v>25.129440307617188</v>
      </c>
      <c r="BE469" s="8">
        <v>399.8009033203125</v>
      </c>
      <c r="BF469" s="8">
        <v>377.92657470703125</v>
      </c>
      <c r="BG469" s="8">
        <v>16.147226333618164</v>
      </c>
      <c r="BH469" s="8">
        <v>20.086881637573242</v>
      </c>
      <c r="BI469" s="8">
        <v>49.594978332519531</v>
      </c>
      <c r="BJ469" s="8">
        <v>61.695331573486328</v>
      </c>
      <c r="BK469" s="8">
        <v>350.3375244140625</v>
      </c>
      <c r="BL469" s="8">
        <v>1801.802978515625</v>
      </c>
      <c r="BM469" s="8">
        <v>2078.893798828125</v>
      </c>
      <c r="BN469" s="8">
        <v>101.09556579589844</v>
      </c>
      <c r="BO469" s="8">
        <v>-6.8123626708984375</v>
      </c>
      <c r="BP469" s="8">
        <v>-1.1309947967529297</v>
      </c>
      <c r="BQ469" s="8">
        <v>0.25</v>
      </c>
      <c r="BR469" s="8">
        <v>-1.355140209197998</v>
      </c>
      <c r="BS469" s="8">
        <v>7.355140209197998</v>
      </c>
      <c r="BT469" s="8">
        <v>1</v>
      </c>
      <c r="BU469" s="8">
        <v>0</v>
      </c>
      <c r="BV469" s="8">
        <v>0.15999999642372131</v>
      </c>
      <c r="BW469" s="8">
        <v>111115</v>
      </c>
      <c r="BX469">
        <f t="shared" si="244"/>
        <v>1.7516876220703121</v>
      </c>
      <c r="BY469">
        <f t="shared" si="245"/>
        <v>7.0425074446338522E-3</v>
      </c>
      <c r="BZ469">
        <f t="shared" si="246"/>
        <v>298.83262290954588</v>
      </c>
      <c r="CA469">
        <f t="shared" si="247"/>
        <v>298.73094787597654</v>
      </c>
      <c r="CB469">
        <f t="shared" si="248"/>
        <v>288.28847011875041</v>
      </c>
      <c r="CC469">
        <f t="shared" si="268"/>
        <v>-8.6353897169364521E-2</v>
      </c>
      <c r="CD469">
        <f t="shared" si="249"/>
        <v>3.3114063496869255</v>
      </c>
      <c r="CE469">
        <f t="shared" si="250"/>
        <v>32.755208634692394</v>
      </c>
      <c r="CF469">
        <f t="shared" si="251"/>
        <v>12.668326997119152</v>
      </c>
      <c r="CG469">
        <f t="shared" si="252"/>
        <v>25.63178539276123</v>
      </c>
      <c r="CH469">
        <f t="shared" si="253"/>
        <v>3.301434314409768</v>
      </c>
      <c r="CI469">
        <f t="shared" si="254"/>
        <v>0.54122671755527163</v>
      </c>
      <c r="CJ469">
        <f t="shared" si="255"/>
        <v>2.03069466422571</v>
      </c>
      <c r="CK469">
        <f t="shared" si="256"/>
        <v>1.270739650184058</v>
      </c>
      <c r="CL469">
        <f t="shared" si="257"/>
        <v>0.34112360644164491</v>
      </c>
      <c r="CM469">
        <f t="shared" si="258"/>
        <v>26.967079191800927</v>
      </c>
      <c r="CN469">
        <f t="shared" si="259"/>
        <v>0.70582066907236374</v>
      </c>
      <c r="CO469">
        <f t="shared" si="260"/>
        <v>62.589082902690421</v>
      </c>
      <c r="CP469">
        <f t="shared" si="261"/>
        <v>372.74505727593652</v>
      </c>
      <c r="CQ469">
        <f t="shared" si="262"/>
        <v>5.9870446135890237E-2</v>
      </c>
      <c r="CR469">
        <f t="shared" si="263"/>
        <v>0</v>
      </c>
      <c r="CS469">
        <f t="shared" si="264"/>
        <v>1531.532531738281</v>
      </c>
      <c r="CT469">
        <f t="shared" si="265"/>
        <v>0</v>
      </c>
      <c r="CU469" t="e">
        <f t="shared" si="266"/>
        <v>#DIV/0!</v>
      </c>
      <c r="CV469" t="e">
        <f t="shared" si="267"/>
        <v>#DIV/0!</v>
      </c>
    </row>
    <row r="470" spans="1:100" x14ac:dyDescent="0.3">
      <c r="A470" s="4" t="str">
        <f>VLOOKUP(B470,ListCodeMtrx!A$1:B$91,2,TRUE)</f>
        <v>M6</v>
      </c>
      <c r="B470">
        <v>6</v>
      </c>
      <c r="C470" s="10">
        <v>6</v>
      </c>
      <c r="D470" s="10">
        <v>1</v>
      </c>
      <c r="E470" s="10">
        <v>2</v>
      </c>
      <c r="F470" s="1">
        <v>79</v>
      </c>
      <c r="G470" s="3">
        <v>41323</v>
      </c>
      <c r="H470" s="11">
        <v>1</v>
      </c>
      <c r="I470" s="11">
        <v>160.24859546330899</v>
      </c>
      <c r="J470" s="11">
        <v>2.8557891712904153</v>
      </c>
      <c r="K470" s="11">
        <v>188.2082681506738</v>
      </c>
      <c r="L470" s="11">
        <v>274.75618255444709</v>
      </c>
      <c r="M470" s="1">
        <v>47.6</v>
      </c>
      <c r="N470" s="8">
        <v>8</v>
      </c>
      <c r="O470" s="8" t="s">
        <v>649</v>
      </c>
      <c r="P470" s="12">
        <v>0.16111111111111112</v>
      </c>
      <c r="Q470" s="12">
        <f t="shared" si="269"/>
        <v>0.42142361111111115</v>
      </c>
      <c r="R470" s="8">
        <v>1973.5</v>
      </c>
      <c r="S470" s="8">
        <v>0</v>
      </c>
      <c r="T470" s="13">
        <v>50</v>
      </c>
      <c r="U470">
        <f t="shared" si="227"/>
        <v>-1.010217669106694</v>
      </c>
      <c r="V470">
        <f t="shared" si="228"/>
        <v>0.52384911073122342</v>
      </c>
      <c r="W470">
        <f t="shared" si="229"/>
        <v>49.145745413970239</v>
      </c>
      <c r="X470">
        <v>26.148471832275391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t="e">
        <f t="shared" si="230"/>
        <v>#DIV/0!</v>
      </c>
      <c r="AG470" t="e">
        <f t="shared" si="231"/>
        <v>#DIV/0!</v>
      </c>
      <c r="AH470" t="e">
        <f t="shared" si="232"/>
        <v>#DIV/0!</v>
      </c>
      <c r="AI470" s="8">
        <v>-1</v>
      </c>
      <c r="AJ470" s="8">
        <v>0.85</v>
      </c>
      <c r="AK470" s="8">
        <v>0.85</v>
      </c>
      <c r="AL470" s="8">
        <v>9.9458990097045898</v>
      </c>
      <c r="AM470">
        <f t="shared" si="233"/>
        <v>0.84999999999999987</v>
      </c>
      <c r="AN470">
        <f t="shared" si="234"/>
        <v>-6.6810509787487256E-6</v>
      </c>
      <c r="AO470" t="e">
        <f t="shared" si="235"/>
        <v>#DIV/0!</v>
      </c>
      <c r="AP470" t="e">
        <f t="shared" si="236"/>
        <v>#DIV/0!</v>
      </c>
      <c r="AQ470" t="e">
        <f t="shared" si="237"/>
        <v>#DIV/0!</v>
      </c>
      <c r="AR470" s="8">
        <v>1801.9818115234375</v>
      </c>
      <c r="AS470" s="8">
        <v>0.5</v>
      </c>
      <c r="AT470" t="e">
        <f t="shared" si="238"/>
        <v>#DIV/0!</v>
      </c>
      <c r="AU470">
        <f t="shared" si="239"/>
        <v>6.6944737578025508</v>
      </c>
      <c r="AV470">
        <f t="shared" si="240"/>
        <v>1.3278422568853219</v>
      </c>
      <c r="AW470">
        <f t="shared" si="241"/>
        <v>26.148471832275391</v>
      </c>
      <c r="AX470" s="8">
        <v>2</v>
      </c>
      <c r="AY470">
        <f t="shared" si="242"/>
        <v>4.644859790802002</v>
      </c>
      <c r="AZ470" s="8">
        <v>1</v>
      </c>
      <c r="BA470">
        <f t="shared" si="243"/>
        <v>9.2897195816040039</v>
      </c>
      <c r="BB470" s="8">
        <v>25.670007705688477</v>
      </c>
      <c r="BC470" s="8">
        <v>26.148471832275391</v>
      </c>
      <c r="BD470" s="8">
        <v>25.131181716918945</v>
      </c>
      <c r="BE470" s="8">
        <v>46.543685913085938</v>
      </c>
      <c r="BF470" s="8">
        <v>46.941017150878906</v>
      </c>
      <c r="BG470" s="8">
        <v>16.792745590209961</v>
      </c>
      <c r="BH470" s="8">
        <v>20.536140441894531</v>
      </c>
      <c r="BI470" s="8">
        <v>51.307319641113281</v>
      </c>
      <c r="BJ470" s="8">
        <v>62.744613647460938</v>
      </c>
      <c r="BK470" s="8">
        <v>350.32345581054687</v>
      </c>
      <c r="BL470" s="8">
        <v>1799.2359619140625</v>
      </c>
      <c r="BM470" s="8">
        <v>2075.557373046875</v>
      </c>
      <c r="BN470" s="8">
        <v>101.09859466552734</v>
      </c>
      <c r="BO470" s="8">
        <v>-0.17778778076171875</v>
      </c>
      <c r="BP470" s="8">
        <v>-1.2370052337646484</v>
      </c>
      <c r="BQ470" s="8">
        <v>0.25</v>
      </c>
      <c r="BR470" s="8">
        <v>-1.355140209197998</v>
      </c>
      <c r="BS470" s="8">
        <v>7.355140209197998</v>
      </c>
      <c r="BT470" s="8">
        <v>1</v>
      </c>
      <c r="BU470" s="8">
        <v>0</v>
      </c>
      <c r="BV470" s="8">
        <v>0.15999999642372131</v>
      </c>
      <c r="BW470" s="8">
        <v>111135</v>
      </c>
      <c r="BX470">
        <f t="shared" si="244"/>
        <v>1.7516172790527342</v>
      </c>
      <c r="BY470">
        <f t="shared" si="245"/>
        <v>6.694473757802551E-3</v>
      </c>
      <c r="BZ470">
        <f t="shared" si="246"/>
        <v>299.29847183227537</v>
      </c>
      <c r="CA470">
        <f t="shared" si="247"/>
        <v>298.82000770568845</v>
      </c>
      <c r="CB470">
        <f t="shared" si="248"/>
        <v>287.87774747168078</v>
      </c>
      <c r="CC470">
        <f t="shared" si="268"/>
        <v>-4.7349379779065774E-2</v>
      </c>
      <c r="CD470">
        <f t="shared" si="249"/>
        <v>3.4040171954147609</v>
      </c>
      <c r="CE470">
        <f t="shared" si="250"/>
        <v>33.670272140543062</v>
      </c>
      <c r="CF470">
        <f t="shared" si="251"/>
        <v>13.134131698648531</v>
      </c>
      <c r="CG470">
        <f t="shared" si="252"/>
        <v>25.909239768981934</v>
      </c>
      <c r="CH470">
        <f t="shared" si="253"/>
        <v>3.3561791535127723</v>
      </c>
      <c r="CI470">
        <f t="shared" si="254"/>
        <v>0.49588600175250658</v>
      </c>
      <c r="CJ470">
        <f t="shared" si="255"/>
        <v>2.076174938529439</v>
      </c>
      <c r="CK470">
        <f t="shared" si="256"/>
        <v>1.2800042149833333</v>
      </c>
      <c r="CL470">
        <f t="shared" si="257"/>
        <v>0.31232534430791958</v>
      </c>
      <c r="CM470">
        <f t="shared" si="258"/>
        <v>4.968565795142176</v>
      </c>
      <c r="CN470">
        <f t="shared" si="259"/>
        <v>1.0469680547399483</v>
      </c>
      <c r="CO470">
        <f t="shared" si="260"/>
        <v>62.045471044093283</v>
      </c>
      <c r="CP470">
        <f t="shared" si="261"/>
        <v>47.087823934583625</v>
      </c>
      <c r="CQ470">
        <f t="shared" si="262"/>
        <v>-1.3311175989756433E-2</v>
      </c>
      <c r="CR470">
        <f t="shared" si="263"/>
        <v>0</v>
      </c>
      <c r="CS470">
        <f t="shared" si="264"/>
        <v>1529.3505676269529</v>
      </c>
      <c r="CT470">
        <f t="shared" si="265"/>
        <v>0</v>
      </c>
      <c r="CU470" t="e">
        <f t="shared" si="266"/>
        <v>#DIV/0!</v>
      </c>
      <c r="CV470" t="e">
        <f t="shared" si="267"/>
        <v>#DIV/0!</v>
      </c>
    </row>
    <row r="471" spans="1:100" hidden="1" x14ac:dyDescent="0.3">
      <c r="A471" s="4" t="str">
        <f>VLOOKUP(B471,ListCodeMtrx!A$1:B$91,2,TRUE)</f>
        <v>M6</v>
      </c>
      <c r="B471">
        <v>6</v>
      </c>
      <c r="C471" s="10">
        <v>6</v>
      </c>
      <c r="D471" s="10">
        <v>1</v>
      </c>
      <c r="E471" s="10">
        <v>2</v>
      </c>
      <c r="F471" s="1">
        <v>79</v>
      </c>
      <c r="G471" s="3">
        <v>41323</v>
      </c>
      <c r="H471" s="11">
        <v>1</v>
      </c>
      <c r="I471" s="11">
        <v>160.24859546330899</v>
      </c>
      <c r="J471" s="11">
        <v>2.8557891712904153</v>
      </c>
      <c r="K471" s="11">
        <v>188.2082681506738</v>
      </c>
      <c r="L471" s="11">
        <v>274.75618255444709</v>
      </c>
      <c r="M471" s="1">
        <v>47.6</v>
      </c>
      <c r="N471" s="8">
        <v>1</v>
      </c>
      <c r="O471" s="8" t="s">
        <v>650</v>
      </c>
      <c r="P471" s="12">
        <v>0.16111111111111112</v>
      </c>
      <c r="Q471" s="12">
        <f t="shared" si="269"/>
        <v>0.42868055555555551</v>
      </c>
      <c r="R471" s="8">
        <v>468</v>
      </c>
      <c r="S471" s="8">
        <v>0</v>
      </c>
      <c r="T471" s="13" t="s">
        <v>745</v>
      </c>
      <c r="U471">
        <f t="shared" si="227"/>
        <v>33.851186073835088</v>
      </c>
      <c r="V471">
        <f t="shared" si="228"/>
        <v>0.46878176856797105</v>
      </c>
      <c r="W471">
        <f t="shared" si="229"/>
        <v>250.63383771604055</v>
      </c>
      <c r="X471">
        <v>26.674684524536133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t="e">
        <f t="shared" si="230"/>
        <v>#DIV/0!</v>
      </c>
      <c r="AG471" t="e">
        <f t="shared" si="231"/>
        <v>#DIV/0!</v>
      </c>
      <c r="AH471" t="e">
        <f t="shared" si="232"/>
        <v>#DIV/0!</v>
      </c>
      <c r="AI471" s="8">
        <v>-1</v>
      </c>
      <c r="AJ471" s="8">
        <v>0.85</v>
      </c>
      <c r="AK471" s="8">
        <v>0.85</v>
      </c>
      <c r="AL471" s="8">
        <v>9.9458990097045898</v>
      </c>
      <c r="AM471">
        <f t="shared" si="233"/>
        <v>0.84999999999999987</v>
      </c>
      <c r="AN471">
        <f t="shared" si="234"/>
        <v>2.2794340654983026E-2</v>
      </c>
      <c r="AO471" t="e">
        <f t="shared" si="235"/>
        <v>#DIV/0!</v>
      </c>
      <c r="AP471" t="e">
        <f t="shared" si="236"/>
        <v>#DIV/0!</v>
      </c>
      <c r="AQ471" t="e">
        <f t="shared" si="237"/>
        <v>#DIV/0!</v>
      </c>
      <c r="AR471" s="8">
        <v>0</v>
      </c>
      <c r="AS471" s="8">
        <v>0.5</v>
      </c>
      <c r="AT471" t="e">
        <f t="shared" si="238"/>
        <v>#DIV/0!</v>
      </c>
      <c r="AU471">
        <f t="shared" si="239"/>
        <v>6.81418514949209</v>
      </c>
      <c r="AV471">
        <f t="shared" si="240"/>
        <v>1.5013825142659698</v>
      </c>
      <c r="AW471">
        <f t="shared" si="241"/>
        <v>26.674684524536133</v>
      </c>
      <c r="AX471" s="8">
        <v>2</v>
      </c>
      <c r="AY471">
        <f t="shared" si="242"/>
        <v>4.644859790802002</v>
      </c>
      <c r="AZ471" s="8">
        <v>1</v>
      </c>
      <c r="BA471">
        <f t="shared" si="243"/>
        <v>9.2897195816040039</v>
      </c>
      <c r="BB471" s="8">
        <v>25.850934982299805</v>
      </c>
      <c r="BC471" s="8">
        <v>26.674684524536133</v>
      </c>
      <c r="BD471" s="8">
        <v>25.128217697143555</v>
      </c>
      <c r="BE471" s="8">
        <v>399.59747314453125</v>
      </c>
      <c r="BF471" s="8">
        <v>378.79937744140625</v>
      </c>
      <c r="BG471" s="8">
        <v>16.070907592773438</v>
      </c>
      <c r="BH471" s="8">
        <v>19.883562088012695</v>
      </c>
      <c r="BI471" s="8">
        <v>48.572231292724609</v>
      </c>
      <c r="BJ471" s="8">
        <v>60.095485687255859</v>
      </c>
      <c r="BK471" s="8">
        <v>350.34356689453125</v>
      </c>
      <c r="BL471" s="8">
        <v>1798.7532958984375</v>
      </c>
      <c r="BM471" s="8">
        <v>2150.69775390625</v>
      </c>
      <c r="BN471" s="8">
        <v>101.08647918701172</v>
      </c>
      <c r="BO471" s="8">
        <v>2.85333251953125</v>
      </c>
      <c r="BP471" s="8">
        <v>-1.0619716644287109</v>
      </c>
      <c r="BQ471" s="8">
        <v>0.25</v>
      </c>
      <c r="BR471" s="8">
        <v>-1.355140209197998</v>
      </c>
      <c r="BS471" s="8">
        <v>7.355140209197998</v>
      </c>
      <c r="BT471" s="8">
        <v>1</v>
      </c>
      <c r="BU471" s="8">
        <v>0</v>
      </c>
      <c r="BV471" s="8">
        <v>0.15999999642372131</v>
      </c>
      <c r="BW471" s="8">
        <v>111115</v>
      </c>
      <c r="BX471">
        <f t="shared" si="244"/>
        <v>1.7517178344726561</v>
      </c>
      <c r="BY471">
        <f t="shared" si="245"/>
        <v>6.8141851494920901E-3</v>
      </c>
      <c r="BZ471">
        <f t="shared" si="246"/>
        <v>299.82468452453611</v>
      </c>
      <c r="CA471">
        <f t="shared" si="247"/>
        <v>299.00093498229978</v>
      </c>
      <c r="CB471">
        <f t="shared" si="248"/>
        <v>287.80052091090693</v>
      </c>
      <c r="CC471">
        <f t="shared" si="268"/>
        <v>-8.182153957570712E-2</v>
      </c>
      <c r="CD471">
        <f t="shared" si="249"/>
        <v>3.5113417994395202</v>
      </c>
      <c r="CE471">
        <f t="shared" si="250"/>
        <v>34.736018384253725</v>
      </c>
      <c r="CF471">
        <f t="shared" si="251"/>
        <v>14.85245629624103</v>
      </c>
      <c r="CG471">
        <f t="shared" si="252"/>
        <v>26.262809753417969</v>
      </c>
      <c r="CH471">
        <f t="shared" si="253"/>
        <v>3.4270903366269851</v>
      </c>
      <c r="CI471">
        <f t="shared" si="254"/>
        <v>0.44626229158518194</v>
      </c>
      <c r="CJ471">
        <f t="shared" si="255"/>
        <v>2.0099592851735504</v>
      </c>
      <c r="CK471">
        <f t="shared" si="256"/>
        <v>1.4171310514534348</v>
      </c>
      <c r="CL471">
        <f t="shared" si="257"/>
        <v>0.28085336654945237</v>
      </c>
      <c r="CM471">
        <f t="shared" si="258"/>
        <v>25.335692219843406</v>
      </c>
      <c r="CN471">
        <f t="shared" si="259"/>
        <v>0.66165324612976506</v>
      </c>
      <c r="CO471">
        <f t="shared" si="260"/>
        <v>58.15311065752897</v>
      </c>
      <c r="CP471">
        <f t="shared" si="261"/>
        <v>373.88005767096098</v>
      </c>
      <c r="CQ471">
        <f t="shared" si="262"/>
        <v>5.2651959612480599E-2</v>
      </c>
      <c r="CR471">
        <f t="shared" si="263"/>
        <v>0</v>
      </c>
      <c r="CS471">
        <f t="shared" si="264"/>
        <v>1528.9403015136716</v>
      </c>
      <c r="CT471">
        <f t="shared" si="265"/>
        <v>0</v>
      </c>
      <c r="CU471" t="e">
        <f t="shared" si="266"/>
        <v>#DIV/0!</v>
      </c>
      <c r="CV471" t="e">
        <f t="shared" si="267"/>
        <v>#DIV/0!</v>
      </c>
    </row>
    <row r="472" spans="1:100" hidden="1" x14ac:dyDescent="0.3">
      <c r="A472" s="4" t="str">
        <f>VLOOKUP(B472,ListCodeMtrx!A$1:B$91,2,TRUE)</f>
        <v>M6</v>
      </c>
      <c r="B472">
        <v>6</v>
      </c>
      <c r="C472" s="10">
        <v>6</v>
      </c>
      <c r="D472" s="10">
        <v>1</v>
      </c>
      <c r="E472" s="10">
        <v>2</v>
      </c>
      <c r="F472" s="1">
        <v>79</v>
      </c>
      <c r="G472" s="3">
        <v>41323</v>
      </c>
      <c r="H472" s="11">
        <v>1</v>
      </c>
      <c r="I472" s="11">
        <v>160.24859546330899</v>
      </c>
      <c r="J472" s="11">
        <v>2.8557891712904153</v>
      </c>
      <c r="K472" s="11">
        <v>188.2082681506738</v>
      </c>
      <c r="L472" s="11">
        <v>274.75618255444709</v>
      </c>
      <c r="M472" s="1">
        <v>47.6</v>
      </c>
      <c r="N472" s="8">
        <v>2</v>
      </c>
      <c r="O472" s="8" t="s">
        <v>651</v>
      </c>
      <c r="P472" s="12">
        <v>0.16111111111111112</v>
      </c>
      <c r="Q472" s="12">
        <f t="shared" si="269"/>
        <v>0.43093749999999997</v>
      </c>
      <c r="R472" s="8">
        <v>663</v>
      </c>
      <c r="S472" s="8">
        <v>0</v>
      </c>
      <c r="T472" s="13" t="s">
        <v>746</v>
      </c>
      <c r="U472" s="14">
        <f t="shared" si="227"/>
        <v>-0.96606434394448049</v>
      </c>
      <c r="V472" s="14">
        <f t="shared" si="228"/>
        <v>0.43773510556683598</v>
      </c>
      <c r="W472" s="14">
        <f t="shared" si="229"/>
        <v>51.660447756707782</v>
      </c>
      <c r="X472" s="15">
        <v>26.724798202514648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t="e">
        <f t="shared" si="230"/>
        <v>#DIV/0!</v>
      </c>
      <c r="AG472" t="e">
        <f t="shared" si="231"/>
        <v>#DIV/0!</v>
      </c>
      <c r="AH472" t="e">
        <f t="shared" si="232"/>
        <v>#DIV/0!</v>
      </c>
      <c r="AI472" s="8">
        <v>-1</v>
      </c>
      <c r="AJ472" s="8">
        <v>0.85</v>
      </c>
      <c r="AK472" s="8">
        <v>0.85</v>
      </c>
      <c r="AL472" s="8">
        <v>9.9458990097045898</v>
      </c>
      <c r="AM472">
        <f t="shared" si="233"/>
        <v>0.84999999999999987</v>
      </c>
      <c r="AN472">
        <f t="shared" si="234"/>
        <v>2.2191918285501968E-5</v>
      </c>
      <c r="AO472" t="e">
        <f t="shared" si="235"/>
        <v>#DIV/0!</v>
      </c>
      <c r="AP472" t="e">
        <f t="shared" si="236"/>
        <v>#DIV/0!</v>
      </c>
      <c r="AQ472" t="e">
        <f t="shared" si="237"/>
        <v>#DIV/0!</v>
      </c>
      <c r="AR472" s="8">
        <v>0</v>
      </c>
      <c r="AS472" s="8">
        <v>0.5</v>
      </c>
      <c r="AT472" t="e">
        <f t="shared" si="238"/>
        <v>#DIV/0!</v>
      </c>
      <c r="AU472">
        <f t="shared" si="239"/>
        <v>6.7942721448520285</v>
      </c>
      <c r="AV472">
        <f t="shared" si="240"/>
        <v>1.5986752626821985</v>
      </c>
      <c r="AW472">
        <f t="shared" si="241"/>
        <v>26.724798202514648</v>
      </c>
      <c r="AX472" s="8">
        <v>2</v>
      </c>
      <c r="AY472">
        <f t="shared" si="242"/>
        <v>4.644859790802002</v>
      </c>
      <c r="AZ472" s="8">
        <v>1</v>
      </c>
      <c r="BA472">
        <f t="shared" si="243"/>
        <v>9.2897195816040039</v>
      </c>
      <c r="BB472" s="8">
        <v>25.836706161499023</v>
      </c>
      <c r="BC472" s="8">
        <v>26.724798202514648</v>
      </c>
      <c r="BD472" s="8">
        <v>25.129213333129883</v>
      </c>
      <c r="BE472" s="8">
        <v>48.9306640625</v>
      </c>
      <c r="BF472" s="8">
        <v>49.290943145751953</v>
      </c>
      <c r="BG472" s="8">
        <v>15.219425201416016</v>
      </c>
      <c r="BH472" s="8">
        <v>19.023904800415039</v>
      </c>
      <c r="BI472" s="8">
        <v>46.037055969238281</v>
      </c>
      <c r="BJ472" s="8">
        <v>57.545181274414063</v>
      </c>
      <c r="BK472" s="8">
        <v>350.37741088867187</v>
      </c>
      <c r="BL472" s="8">
        <v>1799.046875</v>
      </c>
      <c r="BM472" s="8">
        <v>2099.751708984375</v>
      </c>
      <c r="BN472" s="8">
        <v>101.08544921875</v>
      </c>
      <c r="BO472" s="8">
        <v>5.4973945617675781</v>
      </c>
      <c r="BP472" s="8">
        <v>-1.0953235626220703</v>
      </c>
      <c r="BQ472" s="8">
        <v>0.5</v>
      </c>
      <c r="BR472" s="8">
        <v>-1.355140209197998</v>
      </c>
      <c r="BS472" s="8">
        <v>7.355140209197998</v>
      </c>
      <c r="BT472" s="8">
        <v>1</v>
      </c>
      <c r="BU472" s="8">
        <v>0</v>
      </c>
      <c r="BV472" s="8">
        <v>0.15999999642372131</v>
      </c>
      <c r="BW472" s="8">
        <v>111135</v>
      </c>
      <c r="BX472">
        <f t="shared" si="244"/>
        <v>1.7518870544433591</v>
      </c>
      <c r="BY472">
        <f t="shared" si="245"/>
        <v>6.7942721448520284E-3</v>
      </c>
      <c r="BZ472">
        <f t="shared" si="246"/>
        <v>299.87479820251463</v>
      </c>
      <c r="CA472">
        <f t="shared" si="247"/>
        <v>298.986706161499</v>
      </c>
      <c r="CB472">
        <f t="shared" si="248"/>
        <v>287.847493566107</v>
      </c>
      <c r="CC472">
        <f t="shared" si="268"/>
        <v>-8.1160838569530033E-2</v>
      </c>
      <c r="CD472">
        <f t="shared" si="249"/>
        <v>3.5217152253268873</v>
      </c>
      <c r="CE472">
        <f t="shared" si="250"/>
        <v>34.838992679409849</v>
      </c>
      <c r="CF472">
        <f t="shared" si="251"/>
        <v>15.81508787899481</v>
      </c>
      <c r="CG472">
        <f t="shared" si="252"/>
        <v>26.280752182006836</v>
      </c>
      <c r="CH472">
        <f t="shared" si="253"/>
        <v>3.430723448920161</v>
      </c>
      <c r="CI472">
        <f t="shared" si="254"/>
        <v>0.41803704180732876</v>
      </c>
      <c r="CJ472">
        <f t="shared" si="255"/>
        <v>1.9230399626446888</v>
      </c>
      <c r="CK472">
        <f t="shared" si="256"/>
        <v>1.5076834862754722</v>
      </c>
      <c r="CL472">
        <f t="shared" si="257"/>
        <v>0.2629742645222351</v>
      </c>
      <c r="CM472">
        <f t="shared" si="258"/>
        <v>5.2221195683285728</v>
      </c>
      <c r="CN472">
        <f t="shared" si="259"/>
        <v>1.0480718050768327</v>
      </c>
      <c r="CO472">
        <f t="shared" si="260"/>
        <v>55.448126534263963</v>
      </c>
      <c r="CP472">
        <f t="shared" si="261"/>
        <v>49.431333482927215</v>
      </c>
      <c r="CQ472">
        <f t="shared" si="262"/>
        <v>-1.0836539136006768E-2</v>
      </c>
      <c r="CR472">
        <f t="shared" si="263"/>
        <v>0</v>
      </c>
      <c r="CS472">
        <f t="shared" si="264"/>
        <v>1529.1898437499997</v>
      </c>
      <c r="CT472">
        <f t="shared" si="265"/>
        <v>0</v>
      </c>
      <c r="CU472" t="e">
        <f t="shared" si="266"/>
        <v>#DIV/0!</v>
      </c>
      <c r="CV472" t="e">
        <f t="shared" si="267"/>
        <v>#DIV/0!</v>
      </c>
    </row>
    <row r="473" spans="1:100" s="5" customFormat="1" x14ac:dyDescent="0.3">
      <c r="A473" s="4" t="str">
        <f>VLOOKUP(B473,ListCodeMtrx!A$1:B$91,2,TRUE)</f>
        <v>M6</v>
      </c>
      <c r="B473">
        <v>6</v>
      </c>
      <c r="C473" s="10">
        <v>6</v>
      </c>
      <c r="D473" s="10">
        <v>1</v>
      </c>
      <c r="E473" s="10">
        <v>2</v>
      </c>
      <c r="F473" s="1">
        <v>79</v>
      </c>
      <c r="G473" s="3">
        <v>41323</v>
      </c>
      <c r="H473" s="11">
        <v>1</v>
      </c>
      <c r="I473" s="11">
        <v>160.24859546330899</v>
      </c>
      <c r="J473" s="11">
        <v>2.8557891712904153</v>
      </c>
      <c r="K473" s="11">
        <v>188.2082681506738</v>
      </c>
      <c r="L473" s="11">
        <v>274.75618255444709</v>
      </c>
      <c r="M473" s="1">
        <v>47.6</v>
      </c>
      <c r="N473" s="8">
        <v>3</v>
      </c>
      <c r="O473" s="8" t="s">
        <v>652</v>
      </c>
      <c r="P473" s="12">
        <v>0.16111111111111112</v>
      </c>
      <c r="Q473" s="12">
        <f t="shared" si="269"/>
        <v>0.43335648148148154</v>
      </c>
      <c r="R473" s="8">
        <v>872</v>
      </c>
      <c r="S473" s="8">
        <v>0</v>
      </c>
      <c r="T473" s="13">
        <v>150</v>
      </c>
      <c r="U473" s="14">
        <f t="shared" si="227"/>
        <v>10.470094660759642</v>
      </c>
      <c r="V473" s="14">
        <f t="shared" si="228"/>
        <v>0.41840424566291939</v>
      </c>
      <c r="W473" s="14">
        <f t="shared" si="229"/>
        <v>100.07572368915237</v>
      </c>
      <c r="X473" s="15">
        <v>26.755598068237305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t="e">
        <f t="shared" si="230"/>
        <v>#DIV/0!</v>
      </c>
      <c r="AG473" t="e">
        <f t="shared" si="231"/>
        <v>#DIV/0!</v>
      </c>
      <c r="AH473" t="e">
        <f t="shared" si="232"/>
        <v>#DIV/0!</v>
      </c>
      <c r="AI473" s="8">
        <v>-1</v>
      </c>
      <c r="AJ473" s="8">
        <v>0.85</v>
      </c>
      <c r="AK473" s="8">
        <v>0.85</v>
      </c>
      <c r="AL473" s="8">
        <v>9.9458990097045898</v>
      </c>
      <c r="AM473">
        <f t="shared" si="233"/>
        <v>0.84999999999999987</v>
      </c>
      <c r="AN473">
        <f t="shared" si="234"/>
        <v>7.5026685847423696E-3</v>
      </c>
      <c r="AO473" t="e">
        <f t="shared" si="235"/>
        <v>#DIV/0!</v>
      </c>
      <c r="AP473" t="e">
        <f t="shared" si="236"/>
        <v>#DIV/0!</v>
      </c>
      <c r="AQ473" t="e">
        <f t="shared" si="237"/>
        <v>#DIV/0!</v>
      </c>
      <c r="AR473" s="8">
        <v>0</v>
      </c>
      <c r="AS473" s="8">
        <v>0.5</v>
      </c>
      <c r="AT473" t="e">
        <f t="shared" si="238"/>
        <v>#DIV/0!</v>
      </c>
      <c r="AU473">
        <f t="shared" si="239"/>
        <v>6.7411639619087422</v>
      </c>
      <c r="AV473">
        <f t="shared" si="240"/>
        <v>1.6564101007801377</v>
      </c>
      <c r="AW473">
        <f t="shared" si="241"/>
        <v>26.755598068237305</v>
      </c>
      <c r="AX473" s="8">
        <v>2</v>
      </c>
      <c r="AY473">
        <f t="shared" si="242"/>
        <v>4.644859790802002</v>
      </c>
      <c r="AZ473" s="8">
        <v>1</v>
      </c>
      <c r="BA473">
        <f t="shared" si="243"/>
        <v>9.2897195816040039</v>
      </c>
      <c r="BB473" s="8">
        <v>25.854335784912109</v>
      </c>
      <c r="BC473" s="8">
        <v>26.755598068237305</v>
      </c>
      <c r="BD473" s="8">
        <v>25.132619857788086</v>
      </c>
      <c r="BE473" s="8">
        <v>151.47268676757812</v>
      </c>
      <c r="BF473" s="8">
        <v>144.93783569335938</v>
      </c>
      <c r="BG473" s="8">
        <v>14.740329742431641</v>
      </c>
      <c r="BH473" s="8">
        <v>18.51740837097168</v>
      </c>
      <c r="BI473" s="8">
        <v>44.537811279296875</v>
      </c>
      <c r="BJ473" s="8">
        <v>55.950229644775391</v>
      </c>
      <c r="BK473" s="8">
        <v>350.34140014648437</v>
      </c>
      <c r="BL473" s="8">
        <v>1798.590576171875</v>
      </c>
      <c r="BM473" s="8">
        <v>2127.152099609375</v>
      </c>
      <c r="BN473" s="8">
        <v>101.07752990722656</v>
      </c>
      <c r="BO473" s="8">
        <v>5.1234779357910156</v>
      </c>
      <c r="BP473" s="8">
        <v>-1.0319805145263672</v>
      </c>
      <c r="BQ473" s="8">
        <v>0.25</v>
      </c>
      <c r="BR473" s="8">
        <v>-1.355140209197998</v>
      </c>
      <c r="BS473" s="8">
        <v>7.355140209197998</v>
      </c>
      <c r="BT473" s="8">
        <v>1</v>
      </c>
      <c r="BU473" s="8">
        <v>0</v>
      </c>
      <c r="BV473" s="8">
        <v>0.15999999642372131</v>
      </c>
      <c r="BW473" s="8">
        <v>111115</v>
      </c>
      <c r="BX473">
        <f t="shared" si="244"/>
        <v>1.7517070007324218</v>
      </c>
      <c r="BY473">
        <f t="shared" si="245"/>
        <v>6.7411639619087424E-3</v>
      </c>
      <c r="BZ473">
        <f t="shared" si="246"/>
        <v>299.90559806823728</v>
      </c>
      <c r="CA473">
        <f t="shared" si="247"/>
        <v>299.00433578491209</v>
      </c>
      <c r="CB473">
        <f t="shared" si="248"/>
        <v>287.77448575523886</v>
      </c>
      <c r="CC473">
        <f t="shared" si="268"/>
        <v>-7.3379536805415341E-2</v>
      </c>
      <c r="CD473">
        <f t="shared" si="249"/>
        <v>3.5281039992013552</v>
      </c>
      <c r="CE473">
        <f t="shared" si="250"/>
        <v>34.904928943550615</v>
      </c>
      <c r="CF473">
        <f t="shared" si="251"/>
        <v>16.387520572578936</v>
      </c>
      <c r="CG473">
        <f t="shared" si="252"/>
        <v>26.304966926574707</v>
      </c>
      <c r="CH473">
        <f t="shared" si="253"/>
        <v>3.4356319573141594</v>
      </c>
      <c r="CI473">
        <f t="shared" si="254"/>
        <v>0.40037170756353252</v>
      </c>
      <c r="CJ473">
        <f t="shared" si="255"/>
        <v>1.8716938984212175</v>
      </c>
      <c r="CK473">
        <f t="shared" si="256"/>
        <v>1.5639380588929419</v>
      </c>
      <c r="CL473">
        <f t="shared" si="257"/>
        <v>0.25179226845237562</v>
      </c>
      <c r="CM473">
        <f t="shared" si="258"/>
        <v>10.11540695417764</v>
      </c>
      <c r="CN473">
        <f t="shared" si="259"/>
        <v>0.69047342407457757</v>
      </c>
      <c r="CO473">
        <f t="shared" si="260"/>
        <v>53.841461511301226</v>
      </c>
      <c r="CP473">
        <f t="shared" si="261"/>
        <v>143.41630130603346</v>
      </c>
      <c r="CQ473">
        <f t="shared" si="262"/>
        <v>3.9306912363751993E-2</v>
      </c>
      <c r="CR473">
        <f t="shared" si="263"/>
        <v>0</v>
      </c>
      <c r="CS473">
        <f t="shared" si="264"/>
        <v>1528.8019897460936</v>
      </c>
      <c r="CT473">
        <f t="shared" si="265"/>
        <v>0</v>
      </c>
      <c r="CU473" t="e">
        <f t="shared" si="266"/>
        <v>#DIV/0!</v>
      </c>
      <c r="CV473" t="e">
        <f t="shared" si="267"/>
        <v>#DIV/0!</v>
      </c>
    </row>
    <row r="474" spans="1:100" hidden="1" x14ac:dyDescent="0.3">
      <c r="A474" s="4" t="str">
        <f>VLOOKUP(B474,ListCodeMtrx!A$1:B$91,2,TRUE)</f>
        <v>M6</v>
      </c>
      <c r="B474">
        <v>6</v>
      </c>
      <c r="C474" s="10">
        <v>6</v>
      </c>
      <c r="D474" s="10">
        <v>1</v>
      </c>
      <c r="E474" s="10">
        <v>2</v>
      </c>
      <c r="F474" s="1">
        <v>79</v>
      </c>
      <c r="G474" s="3">
        <v>41323</v>
      </c>
      <c r="H474" s="11">
        <v>1</v>
      </c>
      <c r="I474" s="11">
        <v>160.24859546330899</v>
      </c>
      <c r="J474" s="11">
        <v>2.8557891712904153</v>
      </c>
      <c r="K474" s="11">
        <v>188.2082681506738</v>
      </c>
      <c r="L474" s="11">
        <v>274.75618255444709</v>
      </c>
      <c r="M474" s="1">
        <v>47.6</v>
      </c>
      <c r="N474" s="8">
        <v>4</v>
      </c>
      <c r="O474" s="8" t="s">
        <v>653</v>
      </c>
      <c r="P474" s="12">
        <v>0.16111111111111112</v>
      </c>
      <c r="Q474" s="12">
        <f t="shared" si="269"/>
        <v>0.43531249999999999</v>
      </c>
      <c r="R474" s="8">
        <v>1041</v>
      </c>
      <c r="S474" s="8">
        <v>0</v>
      </c>
      <c r="T474" s="13" t="s">
        <v>192</v>
      </c>
      <c r="U474" s="14">
        <f t="shared" si="227"/>
        <v>32.069443111123455</v>
      </c>
      <c r="V474" s="14">
        <f t="shared" si="228"/>
        <v>0.40000278638373382</v>
      </c>
      <c r="W474" s="14">
        <f t="shared" si="229"/>
        <v>238.47872920253448</v>
      </c>
      <c r="X474" s="15">
        <v>26.797632217407227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t="e">
        <f t="shared" si="230"/>
        <v>#DIV/0!</v>
      </c>
      <c r="AG474" t="e">
        <f t="shared" si="231"/>
        <v>#DIV/0!</v>
      </c>
      <c r="AH474" t="e">
        <f t="shared" si="232"/>
        <v>#DIV/0!</v>
      </c>
      <c r="AI474" s="8">
        <v>-1</v>
      </c>
      <c r="AJ474" s="8">
        <v>0.85</v>
      </c>
      <c r="AK474" s="8">
        <v>0.85</v>
      </c>
      <c r="AL474" s="8">
        <v>9.9458990097045898</v>
      </c>
      <c r="AM474">
        <f t="shared" si="233"/>
        <v>0.84999999999999987</v>
      </c>
      <c r="AN474">
        <f t="shared" si="234"/>
        <v>2.1636952716859333E-2</v>
      </c>
      <c r="AO474" t="e">
        <f t="shared" si="235"/>
        <v>#DIV/0!</v>
      </c>
      <c r="AP474" t="e">
        <f t="shared" si="236"/>
        <v>#DIV/0!</v>
      </c>
      <c r="AQ474" t="e">
        <f t="shared" si="237"/>
        <v>#DIV/0!</v>
      </c>
      <c r="AR474" s="8">
        <v>0</v>
      </c>
      <c r="AS474" s="8">
        <v>0.5</v>
      </c>
      <c r="AT474" t="e">
        <f t="shared" si="238"/>
        <v>#DIV/0!</v>
      </c>
      <c r="AU474">
        <f t="shared" si="239"/>
        <v>6.6030150179915621</v>
      </c>
      <c r="AV474">
        <f t="shared" si="240"/>
        <v>1.6938775684146712</v>
      </c>
      <c r="AW474">
        <f t="shared" si="241"/>
        <v>26.797632217407227</v>
      </c>
      <c r="AX474" s="8">
        <v>2</v>
      </c>
      <c r="AY474">
        <f t="shared" si="242"/>
        <v>4.644859790802002</v>
      </c>
      <c r="AZ474" s="8">
        <v>1</v>
      </c>
      <c r="BA474">
        <f t="shared" si="243"/>
        <v>9.2897195816040039</v>
      </c>
      <c r="BB474" s="8">
        <v>25.874179840087891</v>
      </c>
      <c r="BC474" s="8">
        <v>26.797632217407227</v>
      </c>
      <c r="BD474" s="8">
        <v>25.126884460449219</v>
      </c>
      <c r="BE474" s="8">
        <v>399.69076538085937</v>
      </c>
      <c r="BF474" s="8">
        <v>379.953125</v>
      </c>
      <c r="BG474" s="8">
        <v>14.534709930419922</v>
      </c>
      <c r="BH474" s="8">
        <v>18.235050201416016</v>
      </c>
      <c r="BI474" s="8">
        <v>43.860374450683594</v>
      </c>
      <c r="BJ474" s="8">
        <v>55.026630401611328</v>
      </c>
      <c r="BK474" s="8">
        <v>350.37905883789062</v>
      </c>
      <c r="BL474" s="8">
        <v>1798.091796875</v>
      </c>
      <c r="BM474" s="8">
        <v>2037.6453857421875</v>
      </c>
      <c r="BN474" s="8">
        <v>101.06700134277344</v>
      </c>
      <c r="BO474" s="8">
        <v>2.8856544494628906</v>
      </c>
      <c r="BP474" s="8">
        <v>-0.9496002197265625</v>
      </c>
      <c r="BQ474" s="8">
        <v>0.25</v>
      </c>
      <c r="BR474" s="8">
        <v>-1.355140209197998</v>
      </c>
      <c r="BS474" s="8">
        <v>7.355140209197998</v>
      </c>
      <c r="BT474" s="8">
        <v>1</v>
      </c>
      <c r="BU474" s="8">
        <v>0</v>
      </c>
      <c r="BV474" s="8">
        <v>0.15999999642372131</v>
      </c>
      <c r="BW474" s="8">
        <v>111115</v>
      </c>
      <c r="BX474">
        <f t="shared" si="244"/>
        <v>1.751895294189453</v>
      </c>
      <c r="BY474">
        <f t="shared" si="245"/>
        <v>6.6030150179915625E-3</v>
      </c>
      <c r="BZ474">
        <f t="shared" si="246"/>
        <v>299.9476322174072</v>
      </c>
      <c r="CA474">
        <f t="shared" si="247"/>
        <v>299.02417984008787</v>
      </c>
      <c r="CB474">
        <f t="shared" si="248"/>
        <v>287.69468106952263</v>
      </c>
      <c r="CC474">
        <f t="shared" si="268"/>
        <v>-5.2209243010012195E-2</v>
      </c>
      <c r="CD474">
        <f t="shared" si="249"/>
        <v>3.5368394116067248</v>
      </c>
      <c r="CE474">
        <f t="shared" si="250"/>
        <v>34.994997027876281</v>
      </c>
      <c r="CF474">
        <f t="shared" si="251"/>
        <v>16.759946826460265</v>
      </c>
      <c r="CG474">
        <f t="shared" si="252"/>
        <v>26.335906028747559</v>
      </c>
      <c r="CH474">
        <f t="shared" si="253"/>
        <v>3.4419124658874121</v>
      </c>
      <c r="CI474">
        <f t="shared" si="254"/>
        <v>0.38349021532768834</v>
      </c>
      <c r="CJ474">
        <f t="shared" si="255"/>
        <v>1.8429618431920536</v>
      </c>
      <c r="CK474">
        <f t="shared" si="256"/>
        <v>1.5989506226953585</v>
      </c>
      <c r="CL474">
        <f t="shared" si="257"/>
        <v>0.24111218379337584</v>
      </c>
      <c r="CM474">
        <f t="shared" si="258"/>
        <v>24.102330044535456</v>
      </c>
      <c r="CN474">
        <f t="shared" si="259"/>
        <v>0.62765302746893969</v>
      </c>
      <c r="CO474">
        <f t="shared" si="260"/>
        <v>52.829192864925226</v>
      </c>
      <c r="CP474">
        <f t="shared" si="261"/>
        <v>375.29273155973414</v>
      </c>
      <c r="CQ474">
        <f t="shared" si="262"/>
        <v>4.5143501398151327E-2</v>
      </c>
      <c r="CR474">
        <f t="shared" si="263"/>
        <v>0</v>
      </c>
      <c r="CS474">
        <f t="shared" si="264"/>
        <v>1528.3780273437499</v>
      </c>
      <c r="CT474">
        <f t="shared" si="265"/>
        <v>0</v>
      </c>
      <c r="CU474" t="e">
        <f t="shared" si="266"/>
        <v>#DIV/0!</v>
      </c>
      <c r="CV474" t="e">
        <f t="shared" si="267"/>
        <v>#DIV/0!</v>
      </c>
    </row>
    <row r="475" spans="1:100" x14ac:dyDescent="0.3">
      <c r="A475" s="4" t="str">
        <f>VLOOKUP(B475,ListCodeMtrx!A$1:B$91,2,TRUE)</f>
        <v>M6</v>
      </c>
      <c r="B475">
        <v>6</v>
      </c>
      <c r="C475" s="10">
        <v>6</v>
      </c>
      <c r="D475" s="10">
        <v>1</v>
      </c>
      <c r="E475" s="10">
        <v>2</v>
      </c>
      <c r="F475" s="1">
        <v>79</v>
      </c>
      <c r="G475" s="3">
        <v>41323</v>
      </c>
      <c r="H475" s="11">
        <v>1</v>
      </c>
      <c r="I475" s="11">
        <v>160.24859546330899</v>
      </c>
      <c r="J475" s="11">
        <v>2.8557891712904153</v>
      </c>
      <c r="K475" s="11">
        <v>188.2082681506738</v>
      </c>
      <c r="L475" s="11">
        <v>274.75618255444709</v>
      </c>
      <c r="M475" s="1">
        <v>47.6</v>
      </c>
      <c r="N475" s="8">
        <v>5</v>
      </c>
      <c r="O475" s="8" t="s">
        <v>654</v>
      </c>
      <c r="P475" s="12">
        <v>0.16111111111111112</v>
      </c>
      <c r="Q475" s="12">
        <f t="shared" si="269"/>
        <v>0.43773148148148144</v>
      </c>
      <c r="R475" s="8">
        <v>1250</v>
      </c>
      <c r="S475" s="8">
        <v>0</v>
      </c>
      <c r="T475" s="13">
        <v>800</v>
      </c>
      <c r="U475" s="14">
        <f t="shared" si="227"/>
        <v>51.484497688053885</v>
      </c>
      <c r="V475" s="14">
        <f t="shared" si="228"/>
        <v>0.32425109561026905</v>
      </c>
      <c r="W475" s="14">
        <f t="shared" si="229"/>
        <v>489.19876480596963</v>
      </c>
      <c r="X475" s="15">
        <v>26.908735275268555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t="e">
        <f t="shared" si="230"/>
        <v>#DIV/0!</v>
      </c>
      <c r="AG475" t="e">
        <f t="shared" si="231"/>
        <v>#DIV/0!</v>
      </c>
      <c r="AH475" t="e">
        <f t="shared" si="232"/>
        <v>#DIV/0!</v>
      </c>
      <c r="AI475" s="8">
        <v>-1</v>
      </c>
      <c r="AJ475" s="8">
        <v>0.85</v>
      </c>
      <c r="AK475" s="8">
        <v>0.85</v>
      </c>
      <c r="AL475" s="8">
        <v>9.9458990097045898</v>
      </c>
      <c r="AM475">
        <f t="shared" si="233"/>
        <v>0.84999999999999987</v>
      </c>
      <c r="AN475">
        <f t="shared" si="234"/>
        <v>3.432124779199254E-2</v>
      </c>
      <c r="AO475" t="e">
        <f t="shared" si="235"/>
        <v>#DIV/0!</v>
      </c>
      <c r="AP475" t="e">
        <f t="shared" si="236"/>
        <v>#DIV/0!</v>
      </c>
      <c r="AQ475" t="e">
        <f t="shared" si="237"/>
        <v>#DIV/0!</v>
      </c>
      <c r="AR475" s="8">
        <v>0</v>
      </c>
      <c r="AS475" s="8">
        <v>0.5</v>
      </c>
      <c r="AT475" t="e">
        <f t="shared" si="238"/>
        <v>#DIV/0!</v>
      </c>
      <c r="AU475">
        <f t="shared" si="239"/>
        <v>5.6878641649309207</v>
      </c>
      <c r="AV475">
        <f t="shared" si="240"/>
        <v>1.7861676708939058</v>
      </c>
      <c r="AW475">
        <f t="shared" si="241"/>
        <v>26.908735275268555</v>
      </c>
      <c r="AX475" s="8">
        <v>2</v>
      </c>
      <c r="AY475">
        <f t="shared" si="242"/>
        <v>4.644859790802002</v>
      </c>
      <c r="AZ475" s="8">
        <v>1</v>
      </c>
      <c r="BA475">
        <f t="shared" si="243"/>
        <v>9.2897195816040039</v>
      </c>
      <c r="BB475" s="8">
        <v>25.827560424804687</v>
      </c>
      <c r="BC475" s="8">
        <v>26.908735275268555</v>
      </c>
      <c r="BD475" s="8">
        <v>25.127281188964844</v>
      </c>
      <c r="BE475" s="8">
        <v>800.908935546875</v>
      </c>
      <c r="BF475" s="8">
        <v>769.02362060546875</v>
      </c>
      <c r="BG475" s="8">
        <v>14.363096237182617</v>
      </c>
      <c r="BH475" s="8">
        <v>17.552864074707031</v>
      </c>
      <c r="BI475" s="8">
        <v>43.458366394042969</v>
      </c>
      <c r="BJ475" s="8">
        <v>53.109638214111328</v>
      </c>
      <c r="BK475" s="8">
        <v>350.3719482421875</v>
      </c>
      <c r="BL475" s="8">
        <v>1799.0740966796875</v>
      </c>
      <c r="BM475" s="8">
        <v>2025.223876953125</v>
      </c>
      <c r="BN475" s="8">
        <v>101.05768585205078</v>
      </c>
      <c r="BO475" s="8">
        <v>-4.5722312927246094</v>
      </c>
      <c r="BP475" s="8">
        <v>-0.83464622497558594</v>
      </c>
      <c r="BQ475" s="8">
        <v>0.5</v>
      </c>
      <c r="BR475" s="8">
        <v>-1.355140209197998</v>
      </c>
      <c r="BS475" s="8">
        <v>7.355140209197998</v>
      </c>
      <c r="BT475" s="8">
        <v>1</v>
      </c>
      <c r="BU475" s="8">
        <v>0</v>
      </c>
      <c r="BV475" s="8">
        <v>0.15999999642372131</v>
      </c>
      <c r="BW475" s="8">
        <v>111115</v>
      </c>
      <c r="BX475">
        <f t="shared" si="244"/>
        <v>1.7518597412109373</v>
      </c>
      <c r="BY475">
        <f t="shared" si="245"/>
        <v>5.6878641649309204E-3</v>
      </c>
      <c r="BZ475">
        <f t="shared" si="246"/>
        <v>300.05873527526853</v>
      </c>
      <c r="CA475">
        <f t="shared" si="247"/>
        <v>298.97756042480466</v>
      </c>
      <c r="CB475">
        <f t="shared" si="248"/>
        <v>287.85184903475965</v>
      </c>
      <c r="CC475">
        <f t="shared" si="268"/>
        <v>9.0148569708511886E-2</v>
      </c>
      <c r="CD475">
        <f t="shared" si="249"/>
        <v>3.560019494359397</v>
      </c>
      <c r="CE475">
        <f t="shared" si="250"/>
        <v>35.227597627470836</v>
      </c>
      <c r="CF475">
        <f t="shared" si="251"/>
        <v>17.674733552763804</v>
      </c>
      <c r="CG475">
        <f t="shared" si="252"/>
        <v>26.368147850036621</v>
      </c>
      <c r="CH475">
        <f t="shared" si="253"/>
        <v>3.4484680865589672</v>
      </c>
      <c r="CI475">
        <f t="shared" si="254"/>
        <v>0.31331505507775054</v>
      </c>
      <c r="CJ475">
        <f t="shared" si="255"/>
        <v>1.7738518234654912</v>
      </c>
      <c r="CK475">
        <f t="shared" si="256"/>
        <v>1.674616263093476</v>
      </c>
      <c r="CL475">
        <f t="shared" si="257"/>
        <v>0.19677593164295407</v>
      </c>
      <c r="CM475">
        <f t="shared" si="258"/>
        <v>49.43729509297296</v>
      </c>
      <c r="CN475">
        <f t="shared" si="259"/>
        <v>0.63612969965839672</v>
      </c>
      <c r="CO475">
        <f t="shared" si="260"/>
        <v>50.20511463841185</v>
      </c>
      <c r="CP475">
        <f t="shared" si="261"/>
        <v>761.54179391863227</v>
      </c>
      <c r="CQ475">
        <f t="shared" si="262"/>
        <v>3.3941474114367119E-2</v>
      </c>
      <c r="CR475">
        <f t="shared" si="263"/>
        <v>0</v>
      </c>
      <c r="CS475">
        <f t="shared" si="264"/>
        <v>1529.2129821777341</v>
      </c>
      <c r="CT475">
        <f t="shared" si="265"/>
        <v>0</v>
      </c>
      <c r="CU475" t="e">
        <f t="shared" si="266"/>
        <v>#DIV/0!</v>
      </c>
      <c r="CV475" t="e">
        <f t="shared" si="267"/>
        <v>#DIV/0!</v>
      </c>
    </row>
    <row r="476" spans="1:100" x14ac:dyDescent="0.3">
      <c r="A476" s="4" t="str">
        <f>VLOOKUP(B476,ListCodeMtrx!A$1:B$91,2,TRUE)</f>
        <v>M6</v>
      </c>
      <c r="B476" s="5">
        <v>6</v>
      </c>
      <c r="C476" s="10">
        <v>6</v>
      </c>
      <c r="D476" s="10">
        <v>1</v>
      </c>
      <c r="E476" s="10">
        <v>2</v>
      </c>
      <c r="F476" s="1">
        <v>79</v>
      </c>
      <c r="G476" s="17">
        <v>41323</v>
      </c>
      <c r="H476" s="11">
        <v>1</v>
      </c>
      <c r="I476" s="11">
        <v>160.24859546330899</v>
      </c>
      <c r="J476" s="11">
        <v>2.8557891712904153</v>
      </c>
      <c r="K476" s="11">
        <v>188.2082681506738</v>
      </c>
      <c r="L476" s="11">
        <v>274.75618255444709</v>
      </c>
      <c r="M476" s="1">
        <v>47.6</v>
      </c>
      <c r="N476" s="19">
        <v>6</v>
      </c>
      <c r="O476" s="19" t="s">
        <v>655</v>
      </c>
      <c r="P476" s="12">
        <v>0.16111111111111112</v>
      </c>
      <c r="Q476" s="12">
        <f t="shared" si="269"/>
        <v>0.44060185185185186</v>
      </c>
      <c r="R476" s="19">
        <v>1489.5</v>
      </c>
      <c r="S476" s="19">
        <v>0</v>
      </c>
      <c r="T476" s="21">
        <v>400</v>
      </c>
      <c r="U476" s="5">
        <f t="shared" si="227"/>
        <v>22.965854428944343</v>
      </c>
      <c r="V476" s="5">
        <f t="shared" si="228"/>
        <v>0.22875487151772325</v>
      </c>
      <c r="W476" s="5">
        <f t="shared" si="229"/>
        <v>211.40316669997961</v>
      </c>
      <c r="X476" s="5">
        <v>27.212018966674805</v>
      </c>
      <c r="Y476" s="19">
        <v>1</v>
      </c>
      <c r="Z476" s="19">
        <v>1</v>
      </c>
      <c r="AA476" s="19">
        <v>0</v>
      </c>
      <c r="AB476" s="19">
        <v>0</v>
      </c>
      <c r="AC476" s="19">
        <v>270.955322265625</v>
      </c>
      <c r="AD476" s="19">
        <v>500.63006591796875</v>
      </c>
      <c r="AE476" s="19">
        <v>345.620849609375</v>
      </c>
      <c r="AF476" s="5" t="e">
        <f t="shared" si="230"/>
        <v>#DIV/0!</v>
      </c>
      <c r="AG476" s="5">
        <f t="shared" si="231"/>
        <v>0.4587713748897721</v>
      </c>
      <c r="AH476" s="5">
        <f t="shared" si="232"/>
        <v>0.30962826018921713</v>
      </c>
      <c r="AI476" s="19">
        <v>-1</v>
      </c>
      <c r="AJ476" s="19">
        <v>0.85</v>
      </c>
      <c r="AK476" s="19">
        <v>0.85</v>
      </c>
      <c r="AL476" s="19">
        <v>9.9458990097045898</v>
      </c>
      <c r="AM476" s="5">
        <f t="shared" si="233"/>
        <v>0.84999999999999987</v>
      </c>
      <c r="AN476" s="5">
        <f t="shared" si="234"/>
        <v>1.5667311479468385E-2</v>
      </c>
      <c r="AO476" s="5">
        <f t="shared" si="235"/>
        <v>0.6749075403050393</v>
      </c>
      <c r="AP476" s="5">
        <f t="shared" si="236"/>
        <v>1.8476480245226083</v>
      </c>
      <c r="AQ476" s="5">
        <f t="shared" si="237"/>
        <v>-1</v>
      </c>
      <c r="AR476" s="19">
        <v>1799.6146240234375</v>
      </c>
      <c r="AS476" s="19">
        <v>0.5</v>
      </c>
      <c r="AT476" s="5">
        <f t="shared" si="238"/>
        <v>236.81490664516579</v>
      </c>
      <c r="AU476" s="5">
        <f t="shared" si="239"/>
        <v>4.4187771061452592</v>
      </c>
      <c r="AV476" s="5">
        <f t="shared" si="240"/>
        <v>1.9476010621143456</v>
      </c>
      <c r="AW476" s="5">
        <f t="shared" si="241"/>
        <v>27.212018966674805</v>
      </c>
      <c r="AX476" s="19">
        <v>2</v>
      </c>
      <c r="AY476" s="5">
        <f t="shared" si="242"/>
        <v>4.644859790802002</v>
      </c>
      <c r="AZ476" s="19">
        <v>1</v>
      </c>
      <c r="BA476" s="5">
        <f t="shared" si="243"/>
        <v>9.2897195816040039</v>
      </c>
      <c r="BB476" s="19">
        <v>25.805732727050781</v>
      </c>
      <c r="BC476" s="19">
        <v>27.212018966674805</v>
      </c>
      <c r="BD476" s="19">
        <v>25.128341674804688</v>
      </c>
      <c r="BE476" s="19">
        <v>398.91098022460937</v>
      </c>
      <c r="BF476" s="19">
        <v>384.83016967773437</v>
      </c>
      <c r="BG476" s="19">
        <v>14.108556747436523</v>
      </c>
      <c r="BH476" s="19">
        <v>16.589176177978516</v>
      </c>
      <c r="BI476" s="19">
        <v>42.741085052490234</v>
      </c>
      <c r="BJ476" s="19">
        <v>50.2559814453125</v>
      </c>
      <c r="BK476" s="19">
        <v>350.3538818359375</v>
      </c>
      <c r="BL476" s="19">
        <v>1799.6146240234375</v>
      </c>
      <c r="BM476" s="19">
        <v>2103.420166015625</v>
      </c>
      <c r="BN476" s="19">
        <v>101.05207824707031</v>
      </c>
      <c r="BO476" s="19">
        <v>2.5519752502441406</v>
      </c>
      <c r="BP476" s="19">
        <v>-0.84052848815917969</v>
      </c>
      <c r="BQ476" s="19">
        <v>0.5</v>
      </c>
      <c r="BR476" s="19">
        <v>-1.355140209197998</v>
      </c>
      <c r="BS476" s="19">
        <v>7.355140209197998</v>
      </c>
      <c r="BT476" s="19">
        <v>1</v>
      </c>
      <c r="BU476" s="19">
        <v>0</v>
      </c>
      <c r="BV476" s="19">
        <v>0.15999999642372131</v>
      </c>
      <c r="BW476" s="19">
        <v>111115</v>
      </c>
      <c r="BX476" s="5">
        <f t="shared" si="244"/>
        <v>1.7517694091796872</v>
      </c>
      <c r="BY476" s="5">
        <f t="shared" si="245"/>
        <v>4.4187771061452588E-3</v>
      </c>
      <c r="BZ476" s="5">
        <f t="shared" si="246"/>
        <v>300.36201896667478</v>
      </c>
      <c r="CA476" s="5">
        <f t="shared" si="247"/>
        <v>298.95573272705076</v>
      </c>
      <c r="CB476" s="5">
        <f t="shared" si="248"/>
        <v>287.93833340782658</v>
      </c>
      <c r="CC476" s="5">
        <f t="shared" si="268"/>
        <v>0.28243955354819678</v>
      </c>
      <c r="CD476" s="5">
        <f t="shared" si="249"/>
        <v>3.6239717913058653</v>
      </c>
      <c r="CE476" s="5">
        <f t="shared" si="250"/>
        <v>35.862417222586224</v>
      </c>
      <c r="CF476" s="5">
        <f t="shared" si="251"/>
        <v>19.273241044607708</v>
      </c>
      <c r="CG476" s="5">
        <f t="shared" si="252"/>
        <v>26.508875846862793</v>
      </c>
      <c r="CH476" s="5">
        <f t="shared" si="253"/>
        <v>3.4772096593421105</v>
      </c>
      <c r="CI476" s="5">
        <f t="shared" si="254"/>
        <v>0.22325726877677896</v>
      </c>
      <c r="CJ476" s="5">
        <f t="shared" si="255"/>
        <v>1.6763707291915197</v>
      </c>
      <c r="CK476" s="5">
        <f t="shared" si="256"/>
        <v>1.8008389301505907</v>
      </c>
      <c r="CL476" s="5">
        <f t="shared" si="257"/>
        <v>0.14001951899273915</v>
      </c>
      <c r="CM476" s="5">
        <f t="shared" si="258"/>
        <v>21.362729343044791</v>
      </c>
      <c r="CN476" s="5">
        <f t="shared" si="259"/>
        <v>0.54934145853744643</v>
      </c>
      <c r="CO476" s="5">
        <f t="shared" si="260"/>
        <v>46.136795812064356</v>
      </c>
      <c r="CP476" s="5">
        <f t="shared" si="261"/>
        <v>381.49272733550583</v>
      </c>
      <c r="CQ476" s="5">
        <f t="shared" si="262"/>
        <v>2.7774341698156506E-2</v>
      </c>
      <c r="CR476" s="5">
        <f t="shared" si="263"/>
        <v>0</v>
      </c>
      <c r="CS476" s="5">
        <f t="shared" si="264"/>
        <v>1529.6724304199217</v>
      </c>
      <c r="CT476" s="5">
        <f t="shared" si="265"/>
        <v>229.67474365234375</v>
      </c>
      <c r="CU476" s="5">
        <f t="shared" si="266"/>
        <v>0.30962826018921713</v>
      </c>
      <c r="CV476" s="5" t="e">
        <f t="shared" si="267"/>
        <v>#DIV/0!</v>
      </c>
    </row>
    <row r="477" spans="1:100" hidden="1" x14ac:dyDescent="0.3">
      <c r="A477" s="4" t="str">
        <f>VLOOKUP(B477,ListCodeMtrx!A$1:B$91,2,TRUE)</f>
        <v>M8</v>
      </c>
      <c r="B477">
        <v>8</v>
      </c>
      <c r="C477" s="10">
        <v>8</v>
      </c>
      <c r="D477" s="10">
        <v>1</v>
      </c>
      <c r="E477" s="10">
        <v>2</v>
      </c>
      <c r="F477" s="1">
        <v>79</v>
      </c>
      <c r="G477" s="3">
        <v>41323</v>
      </c>
      <c r="H477" s="11">
        <v>1</v>
      </c>
      <c r="I477" s="11">
        <v>186.55353971524153</v>
      </c>
      <c r="J477" s="11">
        <v>2.8582894238048584</v>
      </c>
      <c r="K477" s="11">
        <v>219.38080361110954</v>
      </c>
      <c r="L477" s="11">
        <v>308.91325608065921</v>
      </c>
      <c r="M477" s="1">
        <v>50.2</v>
      </c>
      <c r="N477" s="8">
        <v>7</v>
      </c>
      <c r="O477" s="8" t="s">
        <v>656</v>
      </c>
      <c r="P477" s="12">
        <v>0.16111111111111112</v>
      </c>
      <c r="Q477" s="12">
        <f t="shared" si="269"/>
        <v>0.44523148148148151</v>
      </c>
      <c r="R477" s="8">
        <v>1898</v>
      </c>
      <c r="S477" s="8">
        <v>0</v>
      </c>
      <c r="T477" s="13" t="s">
        <v>747</v>
      </c>
      <c r="U477">
        <f t="shared" si="227"/>
        <v>34.994758168426877</v>
      </c>
      <c r="V477">
        <f t="shared" si="228"/>
        <v>0.46274063255892239</v>
      </c>
      <c r="W477">
        <f t="shared" si="229"/>
        <v>244.13155641050176</v>
      </c>
      <c r="X477">
        <v>26.393379211425781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t="e">
        <f t="shared" si="230"/>
        <v>#DIV/0!</v>
      </c>
      <c r="AG477" t="e">
        <f t="shared" si="231"/>
        <v>#DIV/0!</v>
      </c>
      <c r="AH477" t="e">
        <f t="shared" si="232"/>
        <v>#DIV/0!</v>
      </c>
      <c r="AI477" s="8">
        <v>-1</v>
      </c>
      <c r="AJ477" s="8">
        <v>0.85</v>
      </c>
      <c r="AK477" s="8">
        <v>0.85</v>
      </c>
      <c r="AL477" s="8">
        <v>10.050127029418945</v>
      </c>
      <c r="AM477">
        <f t="shared" si="233"/>
        <v>0.85</v>
      </c>
      <c r="AN477">
        <f t="shared" si="234"/>
        <v>2.3520674055338489E-2</v>
      </c>
      <c r="AO477" t="e">
        <f t="shared" si="235"/>
        <v>#DIV/0!</v>
      </c>
      <c r="AP477" t="e">
        <f t="shared" si="236"/>
        <v>#DIV/0!</v>
      </c>
      <c r="AQ477" t="e">
        <f t="shared" si="237"/>
        <v>#DIV/0!</v>
      </c>
      <c r="AR477" s="8">
        <v>1799.6146240234375</v>
      </c>
      <c r="AS477" s="8">
        <v>0.5</v>
      </c>
      <c r="AT477" t="e">
        <f t="shared" si="238"/>
        <v>#DIV/0!</v>
      </c>
      <c r="AU477">
        <f t="shared" si="239"/>
        <v>7.4024946972098844</v>
      </c>
      <c r="AV477">
        <f t="shared" si="240"/>
        <v>1.6527756290128308</v>
      </c>
      <c r="AW477">
        <f t="shared" si="241"/>
        <v>26.393379211425781</v>
      </c>
      <c r="AX477" s="8">
        <v>2</v>
      </c>
      <c r="AY477">
        <f t="shared" si="242"/>
        <v>4.644859790802002</v>
      </c>
      <c r="AZ477" s="8">
        <v>1</v>
      </c>
      <c r="BA477">
        <f t="shared" si="243"/>
        <v>9.2897195816040039</v>
      </c>
      <c r="BB477" s="8">
        <v>25.746610641479492</v>
      </c>
      <c r="BC477" s="8">
        <v>26.393379211425781</v>
      </c>
      <c r="BD477" s="8">
        <v>25.130002975463867</v>
      </c>
      <c r="BE477" s="8">
        <v>400.17849731445312</v>
      </c>
      <c r="BF477" s="8">
        <v>378.60183715820312</v>
      </c>
      <c r="BG477" s="8">
        <v>13.672122001647949</v>
      </c>
      <c r="BH477" s="8">
        <v>17.822530746459961</v>
      </c>
      <c r="BI477" s="8">
        <v>41.560325622558594</v>
      </c>
      <c r="BJ477" s="8">
        <v>54.176677703857422</v>
      </c>
      <c r="BK477" s="8">
        <v>350.35409545898438</v>
      </c>
      <c r="BL477" s="8">
        <v>1800.406494140625</v>
      </c>
      <c r="BM477" s="8">
        <v>1993.0609130859375</v>
      </c>
      <c r="BN477" s="8">
        <v>101.04234313964844</v>
      </c>
      <c r="BO477" s="8">
        <v>2.7232704162597656</v>
      </c>
      <c r="BP477" s="8">
        <v>-0.94350051879882813</v>
      </c>
      <c r="BQ477" s="8">
        <v>0.25</v>
      </c>
      <c r="BR477" s="8">
        <v>-1.355140209197998</v>
      </c>
      <c r="BS477" s="8">
        <v>7.355140209197998</v>
      </c>
      <c r="BT477" s="8">
        <v>1</v>
      </c>
      <c r="BU477" s="8">
        <v>0</v>
      </c>
      <c r="BV477" s="8">
        <v>0.15999999642372131</v>
      </c>
      <c r="BW477" s="8">
        <v>111115</v>
      </c>
      <c r="BX477">
        <f t="shared" si="244"/>
        <v>1.7517704772949216</v>
      </c>
      <c r="BY477">
        <f t="shared" si="245"/>
        <v>7.4024946972098844E-3</v>
      </c>
      <c r="BZ477">
        <f t="shared" si="246"/>
        <v>299.54337921142576</v>
      </c>
      <c r="CA477">
        <f t="shared" si="247"/>
        <v>298.89661064147947</v>
      </c>
      <c r="CB477">
        <f t="shared" si="248"/>
        <v>288.06503262374463</v>
      </c>
      <c r="CC477">
        <f t="shared" si="268"/>
        <v>-0.16876157579652723</v>
      </c>
      <c r="CD477">
        <f t="shared" si="249"/>
        <v>3.4536058963135727</v>
      </c>
      <c r="CE477">
        <f t="shared" si="250"/>
        <v>34.179788284802726</v>
      </c>
      <c r="CF477">
        <f t="shared" si="251"/>
        <v>16.357257538342765</v>
      </c>
      <c r="CG477">
        <f t="shared" si="252"/>
        <v>26.069994926452637</v>
      </c>
      <c r="CH477">
        <f t="shared" si="253"/>
        <v>3.3882593483630741</v>
      </c>
      <c r="CI477">
        <f t="shared" si="254"/>
        <v>0.44078423506344072</v>
      </c>
      <c r="CJ477">
        <f t="shared" si="255"/>
        <v>1.8008302673007419</v>
      </c>
      <c r="CK477">
        <f t="shared" si="256"/>
        <v>1.5874290810623322</v>
      </c>
      <c r="CL477">
        <f t="shared" si="257"/>
        <v>0.27738209724008789</v>
      </c>
      <c r="CM477">
        <f t="shared" si="258"/>
        <v>24.667624494046358</v>
      </c>
      <c r="CN477">
        <f t="shared" si="259"/>
        <v>0.64482401417531576</v>
      </c>
      <c r="CO477">
        <f t="shared" si="260"/>
        <v>53.197279208464998</v>
      </c>
      <c r="CP477">
        <f t="shared" si="261"/>
        <v>373.51633128126264</v>
      </c>
      <c r="CQ477">
        <f t="shared" si="262"/>
        <v>4.9840549534544649E-2</v>
      </c>
      <c r="CR477">
        <f t="shared" si="263"/>
        <v>0</v>
      </c>
      <c r="CS477">
        <f t="shared" si="264"/>
        <v>1530.3455200195312</v>
      </c>
      <c r="CT477">
        <f t="shared" si="265"/>
        <v>0</v>
      </c>
      <c r="CU477" t="e">
        <f t="shared" si="266"/>
        <v>#DIV/0!</v>
      </c>
      <c r="CV477" t="e">
        <f t="shared" si="267"/>
        <v>#DIV/0!</v>
      </c>
    </row>
    <row r="478" spans="1:100" x14ac:dyDescent="0.3">
      <c r="A478" s="4" t="str">
        <f>VLOOKUP(B478,ListCodeMtrx!A$1:B$91,2,TRUE)</f>
        <v>M8</v>
      </c>
      <c r="B478">
        <v>8</v>
      </c>
      <c r="C478" s="10">
        <v>8</v>
      </c>
      <c r="D478" s="10">
        <v>1</v>
      </c>
      <c r="E478" s="10">
        <v>2</v>
      </c>
      <c r="F478" s="1">
        <v>79</v>
      </c>
      <c r="G478" s="3">
        <v>41323</v>
      </c>
      <c r="H478" s="11">
        <v>1</v>
      </c>
      <c r="I478" s="11">
        <v>186.55353971524153</v>
      </c>
      <c r="J478" s="11">
        <v>2.8582894238048584</v>
      </c>
      <c r="K478" s="11">
        <v>219.38080361110954</v>
      </c>
      <c r="L478" s="11">
        <v>308.91325608065921</v>
      </c>
      <c r="M478" s="1">
        <v>50.2</v>
      </c>
      <c r="N478" s="8">
        <v>8</v>
      </c>
      <c r="O478" s="8" t="s">
        <v>657</v>
      </c>
      <c r="P478" s="12">
        <v>0.16111111111111112</v>
      </c>
      <c r="Q478" s="12">
        <f t="shared" si="269"/>
        <v>0.44765046296296296</v>
      </c>
      <c r="R478" s="8">
        <v>2107</v>
      </c>
      <c r="S478" s="8">
        <v>0</v>
      </c>
      <c r="T478" s="13">
        <v>50</v>
      </c>
      <c r="U478" s="14">
        <f t="shared" si="227"/>
        <v>-1.1046949144141747</v>
      </c>
      <c r="V478" s="14">
        <f t="shared" si="228"/>
        <v>0.40153541870346771</v>
      </c>
      <c r="W478" s="14">
        <f t="shared" si="229"/>
        <v>51.94204580390435</v>
      </c>
      <c r="X478">
        <v>26.781904220581055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t="e">
        <f t="shared" si="230"/>
        <v>#DIV/0!</v>
      </c>
      <c r="AG478" t="e">
        <f t="shared" si="231"/>
        <v>#DIV/0!</v>
      </c>
      <c r="AH478" t="e">
        <f t="shared" si="232"/>
        <v>#DIV/0!</v>
      </c>
      <c r="AI478" s="8">
        <v>-1</v>
      </c>
      <c r="AJ478" s="8">
        <v>0.85</v>
      </c>
      <c r="AK478" s="8">
        <v>0.85</v>
      </c>
      <c r="AL478" s="8">
        <v>10.050127029418945</v>
      </c>
      <c r="AM478">
        <f t="shared" si="233"/>
        <v>0.85</v>
      </c>
      <c r="AN478">
        <f t="shared" si="234"/>
        <v>-6.8420564209491761E-5</v>
      </c>
      <c r="AO478" t="e">
        <f t="shared" si="235"/>
        <v>#DIV/0!</v>
      </c>
      <c r="AP478" t="e">
        <f t="shared" si="236"/>
        <v>#DIV/0!</v>
      </c>
      <c r="AQ478" t="e">
        <f t="shared" si="237"/>
        <v>#DIV/0!</v>
      </c>
      <c r="AR478" s="8">
        <v>1799.6146240234375</v>
      </c>
      <c r="AS478" s="8">
        <v>0.5</v>
      </c>
      <c r="AT478" t="e">
        <f t="shared" si="238"/>
        <v>#DIV/0!</v>
      </c>
      <c r="AU478">
        <f t="shared" si="239"/>
        <v>6.8803932446287623</v>
      </c>
      <c r="AV478">
        <f t="shared" si="240"/>
        <v>1.7587299497810682</v>
      </c>
      <c r="AW478">
        <f t="shared" si="241"/>
        <v>26.781904220581055</v>
      </c>
      <c r="AX478" s="8">
        <v>2</v>
      </c>
      <c r="AY478">
        <f t="shared" si="242"/>
        <v>4.644859790802002</v>
      </c>
      <c r="AZ478" s="8">
        <v>1</v>
      </c>
      <c r="BA478">
        <f t="shared" si="243"/>
        <v>9.2897195816040039</v>
      </c>
      <c r="BB478" s="8">
        <v>25.753267288208008</v>
      </c>
      <c r="BC478" s="8">
        <v>26.781904220581055</v>
      </c>
      <c r="BD478" s="8">
        <v>25.127948760986328</v>
      </c>
      <c r="BE478" s="8">
        <v>48.370555877685547</v>
      </c>
      <c r="BF478" s="8">
        <v>48.809482574462891</v>
      </c>
      <c r="BG478" s="8">
        <v>13.706856727600098</v>
      </c>
      <c r="BH478" s="8">
        <v>17.565706253051758</v>
      </c>
      <c r="BI478" s="8">
        <v>41.64849853515625</v>
      </c>
      <c r="BJ478" s="8">
        <v>53.373672485351563</v>
      </c>
      <c r="BK478" s="8">
        <v>350.33935546875</v>
      </c>
      <c r="BL478" s="8">
        <v>1800.1968994140625</v>
      </c>
      <c r="BM478" s="8">
        <v>1999.361083984375</v>
      </c>
      <c r="BN478" s="8">
        <v>101.03998565673828</v>
      </c>
      <c r="BO478" s="8">
        <v>5.4274711608886719</v>
      </c>
      <c r="BP478" s="8">
        <v>-1.0066356658935547</v>
      </c>
      <c r="BQ478" s="8">
        <v>0.5</v>
      </c>
      <c r="BR478" s="8">
        <v>-1.355140209197998</v>
      </c>
      <c r="BS478" s="8">
        <v>7.355140209197998</v>
      </c>
      <c r="BT478" s="8">
        <v>1</v>
      </c>
      <c r="BU478" s="8">
        <v>0</v>
      </c>
      <c r="BV478" s="8">
        <v>0.15999999642372131</v>
      </c>
      <c r="BW478" s="8">
        <v>111135</v>
      </c>
      <c r="BX478">
        <f t="shared" si="244"/>
        <v>1.75169677734375</v>
      </c>
      <c r="BY478">
        <f t="shared" si="245"/>
        <v>6.880393244628762E-3</v>
      </c>
      <c r="BZ478">
        <f t="shared" si="246"/>
        <v>299.93190422058103</v>
      </c>
      <c r="CA478">
        <f t="shared" si="247"/>
        <v>298.90326728820799</v>
      </c>
      <c r="CB478">
        <f t="shared" si="248"/>
        <v>288.0314974682442</v>
      </c>
      <c r="CC478">
        <f t="shared" si="268"/>
        <v>-0.10043582571479377</v>
      </c>
      <c r="CD478">
        <f t="shared" si="249"/>
        <v>3.5335686576398957</v>
      </c>
      <c r="CE478">
        <f t="shared" si="250"/>
        <v>34.971982969637772</v>
      </c>
      <c r="CF478">
        <f t="shared" si="251"/>
        <v>17.406276716586014</v>
      </c>
      <c r="CG478">
        <f t="shared" si="252"/>
        <v>26.267585754394531</v>
      </c>
      <c r="CH478">
        <f t="shared" si="253"/>
        <v>3.4280570874420588</v>
      </c>
      <c r="CI478">
        <f t="shared" si="254"/>
        <v>0.38489869905588298</v>
      </c>
      <c r="CJ478">
        <f t="shared" si="255"/>
        <v>1.7748387078588275</v>
      </c>
      <c r="CK478">
        <f t="shared" si="256"/>
        <v>1.6532183795832314</v>
      </c>
      <c r="CL478">
        <f t="shared" si="257"/>
        <v>0.24200304711138226</v>
      </c>
      <c r="CM478">
        <f t="shared" si="258"/>
        <v>5.2482235630081391</v>
      </c>
      <c r="CN478">
        <f t="shared" si="259"/>
        <v>1.0641793984327221</v>
      </c>
      <c r="CO478">
        <f t="shared" si="260"/>
        <v>51.003039129332116</v>
      </c>
      <c r="CP478">
        <f t="shared" si="261"/>
        <v>48.970018974012817</v>
      </c>
      <c r="CQ478">
        <f t="shared" si="262"/>
        <v>-1.1505569964295926E-2</v>
      </c>
      <c r="CR478">
        <f t="shared" si="263"/>
        <v>0</v>
      </c>
      <c r="CS478">
        <f t="shared" si="264"/>
        <v>1530.167364501953</v>
      </c>
      <c r="CT478">
        <f t="shared" si="265"/>
        <v>0</v>
      </c>
      <c r="CU478" t="e">
        <f t="shared" si="266"/>
        <v>#DIV/0!</v>
      </c>
      <c r="CV478" t="e">
        <f t="shared" si="267"/>
        <v>#DIV/0!</v>
      </c>
    </row>
    <row r="479" spans="1:100" x14ac:dyDescent="0.3">
      <c r="A479" s="4" t="str">
        <f>VLOOKUP(B479,ListCodeMtrx!A$1:B$91,2,TRUE)</f>
        <v>M8</v>
      </c>
      <c r="B479">
        <v>8</v>
      </c>
      <c r="C479" s="10">
        <v>8</v>
      </c>
      <c r="D479" s="10">
        <v>1</v>
      </c>
      <c r="E479" s="10">
        <v>2</v>
      </c>
      <c r="F479" s="1">
        <v>79</v>
      </c>
      <c r="G479" s="3">
        <v>41323</v>
      </c>
      <c r="H479" s="11">
        <v>1</v>
      </c>
      <c r="I479" s="11">
        <v>186.55353971524153</v>
      </c>
      <c r="J479" s="11">
        <v>2.8582894238048584</v>
      </c>
      <c r="K479" s="11">
        <v>219.38080361110954</v>
      </c>
      <c r="L479" s="11">
        <v>308.91325608065921</v>
      </c>
      <c r="M479" s="1">
        <v>50.2</v>
      </c>
      <c r="N479" s="8">
        <v>9</v>
      </c>
      <c r="O479" s="8" t="s">
        <v>658</v>
      </c>
      <c r="P479" s="12">
        <v>0.16111111111111112</v>
      </c>
      <c r="Q479" s="12">
        <f t="shared" si="269"/>
        <v>0.4494097222222222</v>
      </c>
      <c r="R479" s="8">
        <v>2259</v>
      </c>
      <c r="S479" s="8">
        <v>0</v>
      </c>
      <c r="T479" s="13">
        <v>150</v>
      </c>
      <c r="U479" s="14">
        <f t="shared" si="227"/>
        <v>11.568260296353007</v>
      </c>
      <c r="V479" s="14">
        <f t="shared" si="228"/>
        <v>0.3832866561539594</v>
      </c>
      <c r="W479" s="14">
        <f t="shared" si="229"/>
        <v>92.166722427935412</v>
      </c>
      <c r="X479">
        <v>26.922800064086914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t="e">
        <f t="shared" si="230"/>
        <v>#DIV/0!</v>
      </c>
      <c r="AG479" t="e">
        <f t="shared" si="231"/>
        <v>#DIV/0!</v>
      </c>
      <c r="AH479" t="e">
        <f t="shared" si="232"/>
        <v>#DIV/0!</v>
      </c>
      <c r="AI479" s="8">
        <v>-1</v>
      </c>
      <c r="AJ479" s="8">
        <v>0.85</v>
      </c>
      <c r="AK479" s="8">
        <v>0.85</v>
      </c>
      <c r="AL479" s="8">
        <v>10.050127029418945</v>
      </c>
      <c r="AM479">
        <f t="shared" si="233"/>
        <v>0.85</v>
      </c>
      <c r="AN479">
        <f t="shared" si="234"/>
        <v>8.2170563026245525E-3</v>
      </c>
      <c r="AO479" t="e">
        <f t="shared" si="235"/>
        <v>#DIV/0!</v>
      </c>
      <c r="AP479" t="e">
        <f t="shared" si="236"/>
        <v>#DIV/0!</v>
      </c>
      <c r="AQ479" t="e">
        <f t="shared" si="237"/>
        <v>#DIV/0!</v>
      </c>
      <c r="AR479" s="8">
        <v>1799.6146240234375</v>
      </c>
      <c r="AS479" s="8">
        <v>0.5</v>
      </c>
      <c r="AT479" t="e">
        <f t="shared" si="238"/>
        <v>#DIV/0!</v>
      </c>
      <c r="AU479">
        <f t="shared" si="239"/>
        <v>6.6118756496116458</v>
      </c>
      <c r="AV479">
        <f t="shared" si="240"/>
        <v>1.7667356001630488</v>
      </c>
      <c r="AW479">
        <f t="shared" si="241"/>
        <v>26.922800064086914</v>
      </c>
      <c r="AX479" s="8">
        <v>2</v>
      </c>
      <c r="AY479">
        <f t="shared" si="242"/>
        <v>4.644859790802002</v>
      </c>
      <c r="AZ479" s="8">
        <v>1</v>
      </c>
      <c r="BA479">
        <f t="shared" si="243"/>
        <v>9.2897195816040039</v>
      </c>
      <c r="BB479" s="8">
        <v>25.790868759155273</v>
      </c>
      <c r="BC479" s="8">
        <v>26.922800064086914</v>
      </c>
      <c r="BD479" s="8">
        <v>25.1273193359375</v>
      </c>
      <c r="BE479" s="8">
        <v>152.71357727050781</v>
      </c>
      <c r="BF479" s="8">
        <v>145.56016540527344</v>
      </c>
      <c r="BG479" s="8">
        <v>14.070305824279785</v>
      </c>
      <c r="BH479" s="8">
        <v>17.777734756469727</v>
      </c>
      <c r="BI479" s="8">
        <v>42.656848907470703</v>
      </c>
      <c r="BJ479" s="8">
        <v>53.896636962890625</v>
      </c>
      <c r="BK479" s="8">
        <v>350.34152221679687</v>
      </c>
      <c r="BL479" s="8">
        <v>1799.4508056640625</v>
      </c>
      <c r="BM479" s="8">
        <v>1979.118408203125</v>
      </c>
      <c r="BN479" s="8">
        <v>101.03805541992187</v>
      </c>
      <c r="BO479" s="8">
        <v>5.1697349548339844</v>
      </c>
      <c r="BP479" s="8">
        <v>-0.98848533630371094</v>
      </c>
      <c r="BQ479" s="8">
        <v>1</v>
      </c>
      <c r="BR479" s="8">
        <v>-1.355140209197998</v>
      </c>
      <c r="BS479" s="8">
        <v>7.355140209197998</v>
      </c>
      <c r="BT479" s="8">
        <v>1</v>
      </c>
      <c r="BU479" s="8">
        <v>0</v>
      </c>
      <c r="BV479" s="8">
        <v>0.15999999642372131</v>
      </c>
      <c r="BW479" s="8">
        <v>111115</v>
      </c>
      <c r="BX479">
        <f t="shared" si="244"/>
        <v>1.7517076110839842</v>
      </c>
      <c r="BY479">
        <f t="shared" si="245"/>
        <v>6.6118756496116454E-3</v>
      </c>
      <c r="BZ479">
        <f t="shared" si="246"/>
        <v>300.07280006408689</v>
      </c>
      <c r="CA479">
        <f t="shared" si="247"/>
        <v>298.94086875915525</v>
      </c>
      <c r="CB479">
        <f t="shared" si="248"/>
        <v>287.91212247091244</v>
      </c>
      <c r="CC479">
        <f t="shared" si="268"/>
        <v>-6.1734316793588775E-2</v>
      </c>
      <c r="CD479">
        <f t="shared" si="249"/>
        <v>3.5629633497279083</v>
      </c>
      <c r="CE479">
        <f t="shared" si="250"/>
        <v>35.263578014441791</v>
      </c>
      <c r="CF479">
        <f t="shared" si="251"/>
        <v>17.485843257972064</v>
      </c>
      <c r="CG479">
        <f t="shared" si="252"/>
        <v>26.356834411621094</v>
      </c>
      <c r="CH479">
        <f t="shared" si="253"/>
        <v>3.4461665227119824</v>
      </c>
      <c r="CI479">
        <f t="shared" si="254"/>
        <v>0.36809916870954584</v>
      </c>
      <c r="CJ479">
        <f t="shared" si="255"/>
        <v>1.7962277495648595</v>
      </c>
      <c r="CK479">
        <f t="shared" si="256"/>
        <v>1.6499387731471229</v>
      </c>
      <c r="CL479">
        <f t="shared" si="257"/>
        <v>0.23137992079023084</v>
      </c>
      <c r="CM479">
        <f t="shared" si="258"/>
        <v>9.3123464085462953</v>
      </c>
      <c r="CN479">
        <f t="shared" si="259"/>
        <v>0.63318643649051765</v>
      </c>
      <c r="CO479">
        <f t="shared" si="260"/>
        <v>51.081334448501373</v>
      </c>
      <c r="CP479">
        <f t="shared" si="261"/>
        <v>143.87904346581226</v>
      </c>
      <c r="CQ479">
        <f t="shared" si="262"/>
        <v>4.1070760477062748E-2</v>
      </c>
      <c r="CR479">
        <f t="shared" si="263"/>
        <v>0</v>
      </c>
      <c r="CS479">
        <f t="shared" si="264"/>
        <v>1529.5331848144531</v>
      </c>
      <c r="CT479">
        <f t="shared" si="265"/>
        <v>0</v>
      </c>
      <c r="CU479" t="e">
        <f t="shared" si="266"/>
        <v>#DIV/0!</v>
      </c>
      <c r="CV479" t="e">
        <f t="shared" si="267"/>
        <v>#DIV/0!</v>
      </c>
    </row>
    <row r="480" spans="1:100" hidden="1" x14ac:dyDescent="0.3">
      <c r="A480" s="4" t="str">
        <f>VLOOKUP(B480,ListCodeMtrx!A$1:B$91,2,TRUE)</f>
        <v>M8</v>
      </c>
      <c r="B480">
        <v>8</v>
      </c>
      <c r="C480" s="10">
        <v>8</v>
      </c>
      <c r="D480" s="10">
        <v>1</v>
      </c>
      <c r="E480" s="10">
        <v>2</v>
      </c>
      <c r="F480" s="1">
        <v>79</v>
      </c>
      <c r="G480" s="3">
        <v>41323</v>
      </c>
      <c r="H480" s="11">
        <v>1</v>
      </c>
      <c r="I480" s="11">
        <v>186.55353971524153</v>
      </c>
      <c r="J480" s="11">
        <v>2.8582894238048584</v>
      </c>
      <c r="K480" s="11">
        <v>219.38080361110954</v>
      </c>
      <c r="L480" s="11">
        <v>308.91325608065921</v>
      </c>
      <c r="M480" s="1">
        <v>50.2</v>
      </c>
      <c r="N480" s="8">
        <v>10</v>
      </c>
      <c r="O480" s="8" t="s">
        <v>659</v>
      </c>
      <c r="P480" s="12">
        <v>0.16111111111111112</v>
      </c>
      <c r="Q480" s="12">
        <f t="shared" si="269"/>
        <v>0.45182870370370365</v>
      </c>
      <c r="R480" s="8">
        <v>2468</v>
      </c>
      <c r="S480" s="8">
        <v>0</v>
      </c>
      <c r="T480" s="13" t="s">
        <v>192</v>
      </c>
      <c r="U480" s="14">
        <f t="shared" si="227"/>
        <v>33.781596975656747</v>
      </c>
      <c r="V480" s="14">
        <f t="shared" si="228"/>
        <v>0.36225736472252273</v>
      </c>
      <c r="W480" s="14">
        <f t="shared" si="229"/>
        <v>215.87526198303706</v>
      </c>
      <c r="X480">
        <v>27.079919815063477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t="e">
        <f t="shared" si="230"/>
        <v>#DIV/0!</v>
      </c>
      <c r="AG480" t="e">
        <f t="shared" si="231"/>
        <v>#DIV/0!</v>
      </c>
      <c r="AH480" t="e">
        <f t="shared" si="232"/>
        <v>#DIV/0!</v>
      </c>
      <c r="AI480" s="8">
        <v>-1</v>
      </c>
      <c r="AJ480" s="8">
        <v>0.85</v>
      </c>
      <c r="AK480" s="8">
        <v>0.85</v>
      </c>
      <c r="AL480" s="8">
        <v>10.050127029418945</v>
      </c>
      <c r="AM480">
        <f t="shared" si="233"/>
        <v>0.85</v>
      </c>
      <c r="AN480">
        <f t="shared" si="234"/>
        <v>2.2741779149066735E-2</v>
      </c>
      <c r="AO480" t="e">
        <f t="shared" si="235"/>
        <v>#DIV/0!</v>
      </c>
      <c r="AP480" t="e">
        <f t="shared" si="236"/>
        <v>#DIV/0!</v>
      </c>
      <c r="AQ480" t="e">
        <f t="shared" si="237"/>
        <v>#DIV/0!</v>
      </c>
      <c r="AR480" s="8">
        <v>1799.6146240234375</v>
      </c>
      <c r="AS480" s="8">
        <v>0.5</v>
      </c>
      <c r="AT480" t="e">
        <f t="shared" si="238"/>
        <v>#DIV/0!</v>
      </c>
      <c r="AU480">
        <f t="shared" si="239"/>
        <v>6.2086589967676531</v>
      </c>
      <c r="AV480">
        <f t="shared" si="240"/>
        <v>1.7506822456639179</v>
      </c>
      <c r="AW480">
        <f t="shared" si="241"/>
        <v>27.079919815063477</v>
      </c>
      <c r="AX480" s="8">
        <v>2</v>
      </c>
      <c r="AY480">
        <f t="shared" si="242"/>
        <v>4.644859790802002</v>
      </c>
      <c r="AZ480" s="8">
        <v>1</v>
      </c>
      <c r="BA480">
        <f t="shared" si="243"/>
        <v>9.2897195816040039</v>
      </c>
      <c r="BB480" s="8">
        <v>25.823896408081055</v>
      </c>
      <c r="BC480" s="8">
        <v>27.079919815063477</v>
      </c>
      <c r="BD480" s="8">
        <v>25.128389358520508</v>
      </c>
      <c r="BE480" s="8">
        <v>399.10836791992187</v>
      </c>
      <c r="BF480" s="8">
        <v>378.48342895507812</v>
      </c>
      <c r="BG480" s="8">
        <v>14.784883499145508</v>
      </c>
      <c r="BH480" s="8">
        <v>18.264244079589844</v>
      </c>
      <c r="BI480" s="8">
        <v>44.733852386474609</v>
      </c>
      <c r="BJ480" s="8">
        <v>55.261173248291016</v>
      </c>
      <c r="BK480" s="8">
        <v>350.3668212890625</v>
      </c>
      <c r="BL480" s="8">
        <v>1799.3106689453125</v>
      </c>
      <c r="BM480" s="8">
        <v>2019.23046875</v>
      </c>
      <c r="BN480" s="8">
        <v>101.03413391113281</v>
      </c>
      <c r="BO480" s="8">
        <v>2.8857078552246094</v>
      </c>
      <c r="BP480" s="8">
        <v>-0.96434211730957031</v>
      </c>
      <c r="BQ480" s="8">
        <v>0.5</v>
      </c>
      <c r="BR480" s="8">
        <v>-1.355140209197998</v>
      </c>
      <c r="BS480" s="8">
        <v>7.355140209197998</v>
      </c>
      <c r="BT480" s="8">
        <v>1</v>
      </c>
      <c r="BU480" s="8">
        <v>0</v>
      </c>
      <c r="BV480" s="8">
        <v>0.15999999642372131</v>
      </c>
      <c r="BW480" s="8">
        <v>111115</v>
      </c>
      <c r="BX480">
        <f t="shared" si="244"/>
        <v>1.7518341064453125</v>
      </c>
      <c r="BY480">
        <f t="shared" si="245"/>
        <v>6.2086589967676534E-3</v>
      </c>
      <c r="BZ480">
        <f t="shared" si="246"/>
        <v>300.22991981506345</v>
      </c>
      <c r="CA480">
        <f t="shared" si="247"/>
        <v>298.97389640808103</v>
      </c>
      <c r="CB480">
        <f t="shared" si="248"/>
        <v>287.8897005964136</v>
      </c>
      <c r="CC480">
        <f t="shared" si="268"/>
        <v>-1.721130014602719E-3</v>
      </c>
      <c r="CD480">
        <f t="shared" si="249"/>
        <v>3.5959943277868129</v>
      </c>
      <c r="CE480">
        <f t="shared" si="250"/>
        <v>35.591875622448178</v>
      </c>
      <c r="CF480">
        <f t="shared" si="251"/>
        <v>17.327631542858335</v>
      </c>
      <c r="CG480">
        <f t="shared" si="252"/>
        <v>26.451908111572266</v>
      </c>
      <c r="CH480">
        <f t="shared" si="253"/>
        <v>3.4655497586472928</v>
      </c>
      <c r="CI480">
        <f t="shared" si="254"/>
        <v>0.34866114510601692</v>
      </c>
      <c r="CJ480">
        <f t="shared" si="255"/>
        <v>1.845312082122895</v>
      </c>
      <c r="CK480">
        <f t="shared" si="256"/>
        <v>1.6202376765243978</v>
      </c>
      <c r="CL480">
        <f t="shared" si="257"/>
        <v>0.21909528196503436</v>
      </c>
      <c r="CM480">
        <f t="shared" si="258"/>
        <v>21.810770127295044</v>
      </c>
      <c r="CN480">
        <f t="shared" si="259"/>
        <v>0.57036912442647292</v>
      </c>
      <c r="CO480">
        <f t="shared" si="260"/>
        <v>51.846294890650846</v>
      </c>
      <c r="CP480">
        <f t="shared" si="261"/>
        <v>373.57422200684618</v>
      </c>
      <c r="CQ480">
        <f t="shared" si="262"/>
        <v>4.6883605331979286E-2</v>
      </c>
      <c r="CR480">
        <f t="shared" si="263"/>
        <v>0</v>
      </c>
      <c r="CS480">
        <f t="shared" si="264"/>
        <v>1529.4140686035155</v>
      </c>
      <c r="CT480">
        <f t="shared" si="265"/>
        <v>0</v>
      </c>
      <c r="CU480" t="e">
        <f t="shared" si="266"/>
        <v>#DIV/0!</v>
      </c>
      <c r="CV480" t="e">
        <f t="shared" si="267"/>
        <v>#DIV/0!</v>
      </c>
    </row>
    <row r="481" spans="1:100" s="5" customFormat="1" x14ac:dyDescent="0.3">
      <c r="A481" s="4" t="str">
        <f>VLOOKUP(B481,ListCodeMtrx!A$1:B$91,2,TRUE)</f>
        <v>M8</v>
      </c>
      <c r="B481">
        <v>8</v>
      </c>
      <c r="C481" s="10">
        <v>8</v>
      </c>
      <c r="D481" s="10">
        <v>1</v>
      </c>
      <c r="E481" s="10">
        <v>2</v>
      </c>
      <c r="F481" s="1">
        <v>79</v>
      </c>
      <c r="G481" s="3">
        <v>41323</v>
      </c>
      <c r="H481" s="11">
        <v>1</v>
      </c>
      <c r="I481" s="11">
        <v>186.55353971524153</v>
      </c>
      <c r="J481" s="11">
        <v>2.8582894238048584</v>
      </c>
      <c r="K481" s="11">
        <v>219.38080361110954</v>
      </c>
      <c r="L481" s="11">
        <v>308.91325608065921</v>
      </c>
      <c r="M481" s="1">
        <v>50.2</v>
      </c>
      <c r="N481" s="8">
        <v>11</v>
      </c>
      <c r="O481" s="8" t="s">
        <v>660</v>
      </c>
      <c r="P481" s="12">
        <v>0.16111111111111112</v>
      </c>
      <c r="Q481" s="12">
        <f t="shared" si="269"/>
        <v>0.45424768518518521</v>
      </c>
      <c r="R481" s="8">
        <v>2677</v>
      </c>
      <c r="S481" s="8">
        <v>0</v>
      </c>
      <c r="T481" s="13">
        <v>800</v>
      </c>
      <c r="U481" s="14">
        <f t="shared" si="227"/>
        <v>57.49645460053592</v>
      </c>
      <c r="V481" s="14">
        <f t="shared" si="228"/>
        <v>0.33628651337940102</v>
      </c>
      <c r="W481" s="14">
        <f t="shared" si="229"/>
        <v>464.46232054070362</v>
      </c>
      <c r="X481">
        <v>27.137735366821289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t="e">
        <f t="shared" si="230"/>
        <v>#DIV/0!</v>
      </c>
      <c r="AG481" t="e">
        <f t="shared" si="231"/>
        <v>#DIV/0!</v>
      </c>
      <c r="AH481" t="e">
        <f t="shared" si="232"/>
        <v>#DIV/0!</v>
      </c>
      <c r="AI481" s="8">
        <v>-1</v>
      </c>
      <c r="AJ481" s="8">
        <v>0.85</v>
      </c>
      <c r="AK481" s="8">
        <v>0.85</v>
      </c>
      <c r="AL481" s="8">
        <v>10.050127029418945</v>
      </c>
      <c r="AM481">
        <f t="shared" si="233"/>
        <v>0.85</v>
      </c>
      <c r="AN481">
        <f t="shared" si="234"/>
        <v>3.8248667386982085E-2</v>
      </c>
      <c r="AO481" t="e">
        <f t="shared" si="235"/>
        <v>#DIV/0!</v>
      </c>
      <c r="AP481" t="e">
        <f t="shared" si="236"/>
        <v>#DIV/0!</v>
      </c>
      <c r="AQ481" t="e">
        <f t="shared" si="237"/>
        <v>#DIV/0!</v>
      </c>
      <c r="AR481" s="8">
        <v>1799.6146240234375</v>
      </c>
      <c r="AS481" s="8">
        <v>0.5</v>
      </c>
      <c r="AT481" t="e">
        <f t="shared" si="238"/>
        <v>#DIV/0!</v>
      </c>
      <c r="AU481">
        <f t="shared" si="239"/>
        <v>5.9189329222921003</v>
      </c>
      <c r="AV481">
        <f t="shared" si="240"/>
        <v>1.7930810812031035</v>
      </c>
      <c r="AW481">
        <f t="shared" si="241"/>
        <v>27.137735366821289</v>
      </c>
      <c r="AX481" s="8">
        <v>2</v>
      </c>
      <c r="AY481">
        <f t="shared" si="242"/>
        <v>4.644859790802002</v>
      </c>
      <c r="AZ481" s="8">
        <v>1</v>
      </c>
      <c r="BA481">
        <f t="shared" si="243"/>
        <v>9.2897195816040039</v>
      </c>
      <c r="BB481" s="8">
        <v>25.836437225341797</v>
      </c>
      <c r="BC481" s="8">
        <v>27.137735366821289</v>
      </c>
      <c r="BD481" s="8">
        <v>25.129589080810547</v>
      </c>
      <c r="BE481" s="8">
        <v>799.74609375</v>
      </c>
      <c r="BF481" s="8">
        <v>764.33966064453125</v>
      </c>
      <c r="BG481" s="8">
        <v>14.64847469329834</v>
      </c>
      <c r="BH481" s="8">
        <v>17.966779708862305</v>
      </c>
      <c r="BI481" s="8">
        <v>44.285202026367188</v>
      </c>
      <c r="BJ481" s="8">
        <v>54.317085266113281</v>
      </c>
      <c r="BK481" s="8">
        <v>350.33480834960937</v>
      </c>
      <c r="BL481" s="8">
        <v>1799.2615966796875</v>
      </c>
      <c r="BM481" s="8">
        <v>1996.3673095703125</v>
      </c>
      <c r="BN481" s="8">
        <v>101.02727508544922</v>
      </c>
      <c r="BO481" s="8">
        <v>-4.3244972229003906</v>
      </c>
      <c r="BP481" s="8">
        <v>-0.87028312683105469</v>
      </c>
      <c r="BQ481" s="8">
        <v>0.25</v>
      </c>
      <c r="BR481" s="8">
        <v>-1.355140209197998</v>
      </c>
      <c r="BS481" s="8">
        <v>7.355140209197998</v>
      </c>
      <c r="BT481" s="8">
        <v>1</v>
      </c>
      <c r="BU481" s="8">
        <v>0</v>
      </c>
      <c r="BV481" s="8">
        <v>0.15999999642372131</v>
      </c>
      <c r="BW481" s="8">
        <v>111115</v>
      </c>
      <c r="BX481">
        <f t="shared" si="244"/>
        <v>1.7516740417480468</v>
      </c>
      <c r="BY481">
        <f t="shared" si="245"/>
        <v>5.9189329222921003E-3</v>
      </c>
      <c r="BZ481">
        <f t="shared" si="246"/>
        <v>300.28773536682127</v>
      </c>
      <c r="CA481">
        <f t="shared" si="247"/>
        <v>298.98643722534177</v>
      </c>
      <c r="CB481">
        <f t="shared" si="248"/>
        <v>287.8818490340891</v>
      </c>
      <c r="CC481">
        <f t="shared" si="268"/>
        <v>4.331186592702975E-2</v>
      </c>
      <c r="CD481">
        <f t="shared" si="249"/>
        <v>3.6082158772500028</v>
      </c>
      <c r="CE481">
        <f t="shared" si="250"/>
        <v>35.715264755959829</v>
      </c>
      <c r="CF481">
        <f t="shared" si="251"/>
        <v>17.748485047097525</v>
      </c>
      <c r="CG481">
        <f t="shared" si="252"/>
        <v>26.487086296081543</v>
      </c>
      <c r="CH481">
        <f t="shared" si="253"/>
        <v>3.4727458328676555</v>
      </c>
      <c r="CI481">
        <f t="shared" si="254"/>
        <v>0.32453827449766892</v>
      </c>
      <c r="CJ481">
        <f t="shared" si="255"/>
        <v>1.8151347960468993</v>
      </c>
      <c r="CK481">
        <f t="shared" si="256"/>
        <v>1.6576110368207562</v>
      </c>
      <c r="CL481">
        <f t="shared" si="257"/>
        <v>0.20386019440507619</v>
      </c>
      <c r="CM481">
        <f t="shared" si="258"/>
        <v>46.923362624091759</v>
      </c>
      <c r="CN481">
        <f t="shared" si="259"/>
        <v>0.60766481769249636</v>
      </c>
      <c r="CO481">
        <f t="shared" si="260"/>
        <v>50.718933954315361</v>
      </c>
      <c r="CP481">
        <f t="shared" si="261"/>
        <v>755.98416476234866</v>
      </c>
      <c r="CQ481">
        <f t="shared" si="262"/>
        <v>3.8574338186152315E-2</v>
      </c>
      <c r="CR481">
        <f t="shared" si="263"/>
        <v>0</v>
      </c>
      <c r="CS481">
        <f t="shared" si="264"/>
        <v>1529.3723571777343</v>
      </c>
      <c r="CT481">
        <f t="shared" si="265"/>
        <v>0</v>
      </c>
      <c r="CU481" t="e">
        <f t="shared" si="266"/>
        <v>#DIV/0!</v>
      </c>
      <c r="CV481" t="e">
        <f t="shared" si="267"/>
        <v>#DIV/0!</v>
      </c>
    </row>
    <row r="482" spans="1:100" x14ac:dyDescent="0.3">
      <c r="A482" s="4" t="str">
        <f>VLOOKUP(B482,ListCodeMtrx!A$1:B$91,2,TRUE)</f>
        <v>M8</v>
      </c>
      <c r="B482" s="5">
        <v>8</v>
      </c>
      <c r="C482" s="10">
        <v>8</v>
      </c>
      <c r="D482" s="10">
        <v>1</v>
      </c>
      <c r="E482" s="10">
        <v>2</v>
      </c>
      <c r="F482" s="1">
        <v>79</v>
      </c>
      <c r="G482" s="17">
        <v>41323</v>
      </c>
      <c r="H482" s="11">
        <v>1</v>
      </c>
      <c r="I482" s="11">
        <v>186.55353971524153</v>
      </c>
      <c r="J482" s="11">
        <v>2.8582894238048584</v>
      </c>
      <c r="K482" s="11">
        <v>219.38080361110954</v>
      </c>
      <c r="L482" s="11">
        <v>308.91325608065921</v>
      </c>
      <c r="M482" s="1">
        <v>50.2</v>
      </c>
      <c r="N482" s="19">
        <v>12</v>
      </c>
      <c r="O482" s="19" t="s">
        <v>661</v>
      </c>
      <c r="P482" s="12">
        <v>0.16111111111111112</v>
      </c>
      <c r="Q482" s="12">
        <f t="shared" si="269"/>
        <v>0.45605324074074072</v>
      </c>
      <c r="R482" s="19">
        <v>2825</v>
      </c>
      <c r="S482" s="19">
        <v>0</v>
      </c>
      <c r="T482" s="21">
        <v>400</v>
      </c>
      <c r="U482" s="5">
        <f t="shared" si="227"/>
        <v>30.612369289655238</v>
      </c>
      <c r="V482" s="5">
        <f t="shared" si="228"/>
        <v>0.3131613575985025</v>
      </c>
      <c r="W482" s="5">
        <f t="shared" si="229"/>
        <v>209.9525956520979</v>
      </c>
      <c r="X482" s="5">
        <v>27.277080535888672</v>
      </c>
      <c r="Y482" s="19">
        <v>2</v>
      </c>
      <c r="Z482" s="19">
        <v>2</v>
      </c>
      <c r="AA482" s="19">
        <v>0</v>
      </c>
      <c r="AB482" s="19">
        <v>0</v>
      </c>
      <c r="AC482" s="19">
        <v>260.250244140625</v>
      </c>
      <c r="AD482" s="19">
        <v>554.45867919921875</v>
      </c>
      <c r="AE482" s="19">
        <v>343.19482421875</v>
      </c>
      <c r="AF482" s="5" t="e">
        <f t="shared" si="230"/>
        <v>#DIV/0!</v>
      </c>
      <c r="AG482" s="5">
        <f t="shared" si="231"/>
        <v>0.53062283285655576</v>
      </c>
      <c r="AH482" s="5">
        <f t="shared" si="232"/>
        <v>0.38102723053337034</v>
      </c>
      <c r="AI482" s="19">
        <v>-1</v>
      </c>
      <c r="AJ482" s="19">
        <v>0.85</v>
      </c>
      <c r="AK482" s="19">
        <v>0.85</v>
      </c>
      <c r="AL482" s="19">
        <v>10.050127029418945</v>
      </c>
      <c r="AM482" s="5">
        <f t="shared" si="233"/>
        <v>0.85</v>
      </c>
      <c r="AN482" s="5">
        <f t="shared" si="234"/>
        <v>2.066874378632081E-2</v>
      </c>
      <c r="AO482" s="5">
        <f t="shared" si="235"/>
        <v>0.71807545197809852</v>
      </c>
      <c r="AP482" s="5">
        <f t="shared" si="236"/>
        <v>2.1304828398148192</v>
      </c>
      <c r="AQ482" s="5">
        <f t="shared" si="237"/>
        <v>-1</v>
      </c>
      <c r="AR482" s="19">
        <v>1799.384765625</v>
      </c>
      <c r="AS482" s="19">
        <v>0.5</v>
      </c>
      <c r="AT482" s="5">
        <f t="shared" si="238"/>
        <v>291.38620241176335</v>
      </c>
      <c r="AU482" s="5">
        <f t="shared" si="239"/>
        <v>5.7251062746340384</v>
      </c>
      <c r="AV482" s="5">
        <f t="shared" si="240"/>
        <v>1.8579401069104198</v>
      </c>
      <c r="AW482" s="5">
        <f t="shared" si="241"/>
        <v>27.277080535888672</v>
      </c>
      <c r="AX482" s="19">
        <v>2</v>
      </c>
      <c r="AY482" s="5">
        <f t="shared" si="242"/>
        <v>4.644859790802002</v>
      </c>
      <c r="AZ482" s="19">
        <v>1</v>
      </c>
      <c r="BA482" s="5">
        <f t="shared" si="243"/>
        <v>9.2897195816040039</v>
      </c>
      <c r="BB482" s="19">
        <v>25.833059310913086</v>
      </c>
      <c r="BC482" s="19">
        <v>27.277080535888672</v>
      </c>
      <c r="BD482" s="19">
        <v>25.127500534057617</v>
      </c>
      <c r="BE482" s="19">
        <v>398.45956420898437</v>
      </c>
      <c r="BF482" s="19">
        <v>379.74493408203125</v>
      </c>
      <c r="BG482" s="19">
        <v>14.408180236816406</v>
      </c>
      <c r="BH482" s="19">
        <v>17.61851692199707</v>
      </c>
      <c r="BI482" s="19">
        <v>43.565750122070313</v>
      </c>
      <c r="BJ482" s="19">
        <v>53.272789001464844</v>
      </c>
      <c r="BK482" s="19">
        <v>350.38308715820313</v>
      </c>
      <c r="BL482" s="19">
        <v>1799.384765625</v>
      </c>
      <c r="BM482" s="19">
        <v>1948.2840576171875</v>
      </c>
      <c r="BN482" s="19">
        <v>101.02330780029297</v>
      </c>
      <c r="BO482" s="19">
        <v>2.9814720153808594</v>
      </c>
      <c r="BP482" s="19">
        <v>-0.91520309448242188</v>
      </c>
      <c r="BQ482" s="19">
        <v>0.25</v>
      </c>
      <c r="BR482" s="19">
        <v>-1.355140209197998</v>
      </c>
      <c r="BS482" s="19">
        <v>7.355140209197998</v>
      </c>
      <c r="BT482" s="19">
        <v>1</v>
      </c>
      <c r="BU482" s="19">
        <v>0</v>
      </c>
      <c r="BV482" s="19">
        <v>0.15999999642372131</v>
      </c>
      <c r="BW482" s="19">
        <v>111115</v>
      </c>
      <c r="BX482" s="5">
        <f t="shared" si="244"/>
        <v>1.7519154357910156</v>
      </c>
      <c r="BY482" s="5">
        <f t="shared" si="245"/>
        <v>5.7251062746340384E-3</v>
      </c>
      <c r="BZ482" s="5">
        <f t="shared" si="246"/>
        <v>300.42708053588865</v>
      </c>
      <c r="CA482" s="5">
        <f t="shared" si="247"/>
        <v>298.98305931091306</v>
      </c>
      <c r="CB482" s="5">
        <f t="shared" si="248"/>
        <v>287.90155606489861</v>
      </c>
      <c r="CC482" s="5">
        <f t="shared" si="268"/>
        <v>6.8701405204564456E-2</v>
      </c>
      <c r="CD482" s="5">
        <f t="shared" si="249"/>
        <v>3.637820964906</v>
      </c>
      <c r="CE482" s="5">
        <f t="shared" si="250"/>
        <v>36.009719381762814</v>
      </c>
      <c r="CF482" s="5">
        <f t="shared" si="251"/>
        <v>18.391202459765744</v>
      </c>
      <c r="CG482" s="5">
        <f t="shared" si="252"/>
        <v>26.555069923400879</v>
      </c>
      <c r="CH482" s="5">
        <f t="shared" si="253"/>
        <v>3.4866895905670461</v>
      </c>
      <c r="CI482" s="5">
        <f t="shared" si="254"/>
        <v>0.30294879362797789</v>
      </c>
      <c r="CJ482" s="5">
        <f t="shared" si="255"/>
        <v>1.7798808579955803</v>
      </c>
      <c r="CK482" s="5">
        <f t="shared" si="256"/>
        <v>1.7068087325714658</v>
      </c>
      <c r="CL482" s="5">
        <f t="shared" si="257"/>
        <v>0.19023478975638747</v>
      </c>
      <c r="CM482" s="5">
        <f t="shared" si="258"/>
        <v>21.210105694032336</v>
      </c>
      <c r="CN482" s="5">
        <f t="shared" si="259"/>
        <v>0.55287793676464059</v>
      </c>
      <c r="CO482" s="5">
        <f t="shared" si="260"/>
        <v>49.231346072546835</v>
      </c>
      <c r="CP482" s="5">
        <f t="shared" si="261"/>
        <v>375.29628542498546</v>
      </c>
      <c r="CQ482" s="5">
        <f t="shared" si="262"/>
        <v>4.0157289190672255E-2</v>
      </c>
      <c r="CR482" s="5">
        <f t="shared" si="263"/>
        <v>0</v>
      </c>
      <c r="CS482" s="5">
        <f t="shared" si="264"/>
        <v>1529.47705078125</v>
      </c>
      <c r="CT482" s="5">
        <f t="shared" si="265"/>
        <v>294.20843505859375</v>
      </c>
      <c r="CU482" s="5">
        <f t="shared" si="266"/>
        <v>0.38102723053337034</v>
      </c>
      <c r="CV482" s="5" t="e">
        <f t="shared" si="267"/>
        <v>#DIV/0!</v>
      </c>
    </row>
    <row r="483" spans="1:100" hidden="1" x14ac:dyDescent="0.3">
      <c r="A483" s="4" t="str">
        <f>VLOOKUP(B483,ListCodeMtrx!A$1:B$91,2,TRUE)</f>
        <v>M27</v>
      </c>
      <c r="B483">
        <v>27</v>
      </c>
      <c r="C483" s="10">
        <v>27</v>
      </c>
      <c r="D483" s="10">
        <v>1</v>
      </c>
      <c r="E483" s="10">
        <v>6</v>
      </c>
      <c r="F483" s="1">
        <v>79</v>
      </c>
      <c r="G483" s="3">
        <v>41323</v>
      </c>
      <c r="H483" s="11">
        <v>1</v>
      </c>
      <c r="I483" s="11">
        <v>157.79336024649638</v>
      </c>
      <c r="J483" s="11">
        <v>3.595596832094659</v>
      </c>
      <c r="K483" s="11">
        <v>199.58187391455544</v>
      </c>
      <c r="L483" s="11">
        <v>280.18133634234061</v>
      </c>
      <c r="M483" s="1">
        <v>45.4</v>
      </c>
      <c r="N483" s="8">
        <v>13</v>
      </c>
      <c r="O483" s="8" t="s">
        <v>662</v>
      </c>
      <c r="P483" s="12">
        <v>0.16111111111111112</v>
      </c>
      <c r="Q483" s="12">
        <f t="shared" si="269"/>
        <v>0.4603356481481482</v>
      </c>
      <c r="R483" s="8">
        <v>3203</v>
      </c>
      <c r="S483" s="8">
        <v>0</v>
      </c>
      <c r="T483" s="13" t="s">
        <v>747</v>
      </c>
      <c r="U483">
        <f t="shared" si="227"/>
        <v>19.76886558173215</v>
      </c>
      <c r="V483">
        <f t="shared" si="228"/>
        <v>0.19653356227849683</v>
      </c>
      <c r="W483">
        <f t="shared" si="229"/>
        <v>213.83331934137587</v>
      </c>
      <c r="X483">
        <v>27.73811149597168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t="e">
        <f t="shared" si="230"/>
        <v>#DIV/0!</v>
      </c>
      <c r="AG483" t="e">
        <f t="shared" si="231"/>
        <v>#DIV/0!</v>
      </c>
      <c r="AH483" t="e">
        <f t="shared" si="232"/>
        <v>#DIV/0!</v>
      </c>
      <c r="AI483" s="8">
        <v>-1</v>
      </c>
      <c r="AJ483" s="8">
        <v>0.85</v>
      </c>
      <c r="AK483" s="8">
        <v>0.85</v>
      </c>
      <c r="AL483" s="8">
        <v>9.9220190048217773</v>
      </c>
      <c r="AM483">
        <f t="shared" si="233"/>
        <v>0.84999999999999987</v>
      </c>
      <c r="AN483">
        <f t="shared" si="234"/>
        <v>1.3573365211698342E-2</v>
      </c>
      <c r="AO483" t="e">
        <f t="shared" si="235"/>
        <v>#DIV/0!</v>
      </c>
      <c r="AP483" t="e">
        <f t="shared" si="236"/>
        <v>#DIV/0!</v>
      </c>
      <c r="AQ483" t="e">
        <f t="shared" si="237"/>
        <v>#DIV/0!</v>
      </c>
      <c r="AR483" s="8">
        <v>1799.384765625</v>
      </c>
      <c r="AS483" s="8">
        <v>0.5</v>
      </c>
      <c r="AT483" t="e">
        <f t="shared" si="238"/>
        <v>#DIV/0!</v>
      </c>
      <c r="AU483">
        <f t="shared" si="239"/>
        <v>3.9965212092727391</v>
      </c>
      <c r="AV483">
        <f t="shared" si="240"/>
        <v>2.0410806856187427</v>
      </c>
      <c r="AW483">
        <f t="shared" si="241"/>
        <v>27.73811149597168</v>
      </c>
      <c r="AX483" s="8">
        <v>2</v>
      </c>
      <c r="AY483">
        <f t="shared" si="242"/>
        <v>4.644859790802002</v>
      </c>
      <c r="AZ483" s="8">
        <v>1</v>
      </c>
      <c r="BA483">
        <f t="shared" si="243"/>
        <v>9.2897195816040039</v>
      </c>
      <c r="BB483" s="8">
        <v>25.823966979980469</v>
      </c>
      <c r="BC483" s="8">
        <v>27.73811149597168</v>
      </c>
      <c r="BD483" s="8">
        <v>25.129274368286133</v>
      </c>
      <c r="BE483" s="8">
        <v>399.82025146484375</v>
      </c>
      <c r="BF483" s="8">
        <v>387.65133666992187</v>
      </c>
      <c r="BG483" s="8">
        <v>14.549498558044434</v>
      </c>
      <c r="BH483" s="8">
        <v>16.792503356933594</v>
      </c>
      <c r="BI483" s="8">
        <v>44.010860443115234</v>
      </c>
      <c r="BJ483" s="8">
        <v>50.795734405517578</v>
      </c>
      <c r="BK483" s="8">
        <v>350.37014770507812</v>
      </c>
      <c r="BL483" s="8">
        <v>1800.14013671875</v>
      </c>
      <c r="BM483" s="8">
        <v>2038.6285400390625</v>
      </c>
      <c r="BN483" s="8">
        <v>101.009765625</v>
      </c>
      <c r="BO483" s="8">
        <v>2.4593772888183594</v>
      </c>
      <c r="BP483" s="8">
        <v>-0.85968399047851563</v>
      </c>
      <c r="BQ483" s="8">
        <v>0.25</v>
      </c>
      <c r="BR483" s="8">
        <v>-1.355140209197998</v>
      </c>
      <c r="BS483" s="8">
        <v>7.355140209197998</v>
      </c>
      <c r="BT483" s="8">
        <v>1</v>
      </c>
      <c r="BU483" s="8">
        <v>0</v>
      </c>
      <c r="BV483" s="8">
        <v>0.15999999642372131</v>
      </c>
      <c r="BW483" s="8">
        <v>111115</v>
      </c>
      <c r="BX483">
        <f t="shared" si="244"/>
        <v>1.7518507385253905</v>
      </c>
      <c r="BY483">
        <f t="shared" si="245"/>
        <v>3.9965212092727392E-3</v>
      </c>
      <c r="BZ483">
        <f t="shared" si="246"/>
        <v>300.88811149597166</v>
      </c>
      <c r="CA483">
        <f t="shared" si="247"/>
        <v>298.97396697998045</v>
      </c>
      <c r="CB483">
        <f t="shared" si="248"/>
        <v>288.0224154371972</v>
      </c>
      <c r="CC483">
        <f t="shared" si="268"/>
        <v>0.32929919852104228</v>
      </c>
      <c r="CD483">
        <f t="shared" si="249"/>
        <v>3.7372875139596307</v>
      </c>
      <c r="CE483">
        <f t="shared" si="250"/>
        <v>36.999269237336485</v>
      </c>
      <c r="CF483">
        <f t="shared" si="251"/>
        <v>20.206765880402891</v>
      </c>
      <c r="CG483">
        <f t="shared" si="252"/>
        <v>26.781039237976074</v>
      </c>
      <c r="CH483">
        <f t="shared" si="253"/>
        <v>3.5333888547026171</v>
      </c>
      <c r="CI483">
        <f t="shared" si="254"/>
        <v>0.1924618344302067</v>
      </c>
      <c r="CJ483">
        <f t="shared" si="255"/>
        <v>1.696206828340888</v>
      </c>
      <c r="CK483">
        <f t="shared" si="256"/>
        <v>1.8371820263617291</v>
      </c>
      <c r="CL483">
        <f t="shared" si="257"/>
        <v>0.12064795696348543</v>
      </c>
      <c r="CM483">
        <f t="shared" si="258"/>
        <v>21.599253469488154</v>
      </c>
      <c r="CN483">
        <f t="shared" si="259"/>
        <v>0.5516124906940566</v>
      </c>
      <c r="CO483">
        <f t="shared" si="260"/>
        <v>45.039300747343368</v>
      </c>
      <c r="CP483">
        <f t="shared" si="261"/>
        <v>384.77848692446912</v>
      </c>
      <c r="CQ483">
        <f t="shared" si="262"/>
        <v>2.3139960071214105E-2</v>
      </c>
      <c r="CR483">
        <f t="shared" si="263"/>
        <v>0</v>
      </c>
      <c r="CS483">
        <f t="shared" si="264"/>
        <v>1530.1191162109374</v>
      </c>
      <c r="CT483">
        <f t="shared" si="265"/>
        <v>0</v>
      </c>
      <c r="CU483" t="e">
        <f t="shared" si="266"/>
        <v>#DIV/0!</v>
      </c>
      <c r="CV483" t="e">
        <f t="shared" si="267"/>
        <v>#DIV/0!</v>
      </c>
    </row>
    <row r="484" spans="1:100" x14ac:dyDescent="0.3">
      <c r="A484" s="4" t="str">
        <f>VLOOKUP(B484,ListCodeMtrx!A$1:B$91,2,TRUE)</f>
        <v>M27</v>
      </c>
      <c r="B484">
        <v>27</v>
      </c>
      <c r="C484" s="10">
        <v>27</v>
      </c>
      <c r="D484" s="10">
        <v>1</v>
      </c>
      <c r="E484" s="10">
        <v>6</v>
      </c>
      <c r="F484" s="1">
        <v>79</v>
      </c>
      <c r="G484" s="3">
        <v>41323</v>
      </c>
      <c r="H484" s="11">
        <v>1</v>
      </c>
      <c r="I484" s="11">
        <v>157.79336024649638</v>
      </c>
      <c r="J484" s="11">
        <v>3.595596832094659</v>
      </c>
      <c r="K484" s="11">
        <v>199.58187391455544</v>
      </c>
      <c r="L484" s="11">
        <v>280.18133634234061</v>
      </c>
      <c r="M484" s="1">
        <v>45.4</v>
      </c>
      <c r="N484" s="8">
        <v>14</v>
      </c>
      <c r="O484" s="8" t="s">
        <v>663</v>
      </c>
      <c r="P484" s="12">
        <v>0.16111111111111112</v>
      </c>
      <c r="Q484" s="12">
        <f t="shared" si="269"/>
        <v>0.46275462962962965</v>
      </c>
      <c r="R484" s="8">
        <v>3412</v>
      </c>
      <c r="S484" s="8">
        <v>0</v>
      </c>
      <c r="T484" s="13">
        <v>50</v>
      </c>
      <c r="U484" s="14">
        <f t="shared" si="227"/>
        <v>-1.4799464823414814</v>
      </c>
      <c r="V484" s="14">
        <f t="shared" si="228"/>
        <v>0.2485584563625744</v>
      </c>
      <c r="W484" s="14">
        <f t="shared" si="229"/>
        <v>56.601469265745756</v>
      </c>
      <c r="X484">
        <v>27.762226104736328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t="e">
        <f t="shared" si="230"/>
        <v>#DIV/0!</v>
      </c>
      <c r="AG484" t="e">
        <f t="shared" si="231"/>
        <v>#DIV/0!</v>
      </c>
      <c r="AH484" t="e">
        <f t="shared" si="232"/>
        <v>#DIV/0!</v>
      </c>
      <c r="AI484" s="8">
        <v>-1</v>
      </c>
      <c r="AJ484" s="8">
        <v>0.85</v>
      </c>
      <c r="AK484" s="8">
        <v>0.85</v>
      </c>
      <c r="AL484" s="8">
        <v>9.9220190048217773</v>
      </c>
      <c r="AM484">
        <f t="shared" si="233"/>
        <v>0.84999999999999987</v>
      </c>
      <c r="AN484">
        <f t="shared" si="234"/>
        <v>-3.1389804388841055E-4</v>
      </c>
      <c r="AO484" t="e">
        <f t="shared" si="235"/>
        <v>#DIV/0!</v>
      </c>
      <c r="AP484" t="e">
        <f t="shared" si="236"/>
        <v>#DIV/0!</v>
      </c>
      <c r="AQ484" t="e">
        <f t="shared" si="237"/>
        <v>#DIV/0!</v>
      </c>
      <c r="AR484" s="8">
        <v>1799.384765625</v>
      </c>
      <c r="AS484" s="8">
        <v>0.5</v>
      </c>
      <c r="AT484" t="e">
        <f t="shared" si="238"/>
        <v>#DIV/0!</v>
      </c>
      <c r="AU484">
        <f t="shared" si="239"/>
        <v>4.7380938756377811</v>
      </c>
      <c r="AV484">
        <f t="shared" si="240"/>
        <v>1.9224981392532368</v>
      </c>
      <c r="AW484">
        <f t="shared" si="241"/>
        <v>27.762226104736328</v>
      </c>
      <c r="AX484" s="8">
        <v>2</v>
      </c>
      <c r="AY484">
        <f t="shared" si="242"/>
        <v>4.644859790802002</v>
      </c>
      <c r="AZ484" s="8">
        <v>1</v>
      </c>
      <c r="BA484">
        <f t="shared" si="243"/>
        <v>9.2897195816040039</v>
      </c>
      <c r="BB484" s="8">
        <v>25.884843826293945</v>
      </c>
      <c r="BC484" s="8">
        <v>27.762226104736328</v>
      </c>
      <c r="BD484" s="8">
        <v>25.127702713012695</v>
      </c>
      <c r="BE484" s="8">
        <v>47.782451629638672</v>
      </c>
      <c r="BF484" s="8">
        <v>48.496063232421875</v>
      </c>
      <c r="BG484" s="8">
        <v>15.363351821899414</v>
      </c>
      <c r="BH484" s="8">
        <v>18.019182205200195</v>
      </c>
      <c r="BI484" s="8">
        <v>46.303958892822266</v>
      </c>
      <c r="BJ484" s="8">
        <v>54.308425903320312</v>
      </c>
      <c r="BK484" s="8">
        <v>350.37759399414062</v>
      </c>
      <c r="BL484" s="8">
        <v>1798.8099365234375</v>
      </c>
      <c r="BM484" s="8">
        <v>2139.05517578125</v>
      </c>
      <c r="BN484" s="8">
        <v>101.00662231445312</v>
      </c>
      <c r="BO484" s="8">
        <v>5.3903045654296875</v>
      </c>
      <c r="BP484" s="8">
        <v>-1.0242710113525391</v>
      </c>
      <c r="BQ484" s="8">
        <v>0.5</v>
      </c>
      <c r="BR484" s="8">
        <v>-1.355140209197998</v>
      </c>
      <c r="BS484" s="8">
        <v>7.355140209197998</v>
      </c>
      <c r="BT484" s="8">
        <v>1</v>
      </c>
      <c r="BU484" s="8">
        <v>0</v>
      </c>
      <c r="BV484" s="8">
        <v>0.15999999642372131</v>
      </c>
      <c r="BW484" s="8">
        <v>111135</v>
      </c>
      <c r="BX484">
        <f t="shared" si="244"/>
        <v>1.7518879699707031</v>
      </c>
      <c r="BY484">
        <f t="shared" si="245"/>
        <v>4.7380938756377807E-3</v>
      </c>
      <c r="BZ484">
        <f t="shared" si="246"/>
        <v>300.91222610473631</v>
      </c>
      <c r="CA484">
        <f t="shared" si="247"/>
        <v>299.03484382629392</v>
      </c>
      <c r="CB484">
        <f t="shared" si="248"/>
        <v>287.80958341070436</v>
      </c>
      <c r="CC484">
        <f t="shared" si="268"/>
        <v>0.20975333598894721</v>
      </c>
      <c r="CD484">
        <f t="shared" si="249"/>
        <v>3.7425548706692076</v>
      </c>
      <c r="CE484">
        <f t="shared" si="250"/>
        <v>37.052569276278852</v>
      </c>
      <c r="CF484">
        <f t="shared" si="251"/>
        <v>19.033387071078657</v>
      </c>
      <c r="CG484">
        <f t="shared" si="252"/>
        <v>26.823534965515137</v>
      </c>
      <c r="CH484">
        <f t="shared" si="253"/>
        <v>3.5422318418658607</v>
      </c>
      <c r="CI484">
        <f t="shared" si="254"/>
        <v>0.24208125932727839</v>
      </c>
      <c r="CJ484">
        <f t="shared" si="255"/>
        <v>1.8200567314159708</v>
      </c>
      <c r="CK484">
        <f t="shared" si="256"/>
        <v>1.7221751104498899</v>
      </c>
      <c r="CL484">
        <f t="shared" si="257"/>
        <v>0.15186968916097346</v>
      </c>
      <c r="CM484">
        <f t="shared" si="258"/>
        <v>5.7171232285683082</v>
      </c>
      <c r="CN484">
        <f t="shared" si="259"/>
        <v>1.167135340336348</v>
      </c>
      <c r="CO484">
        <f t="shared" si="260"/>
        <v>48.553386774783306</v>
      </c>
      <c r="CP484">
        <f t="shared" si="261"/>
        <v>48.711131914916599</v>
      </c>
      <c r="CQ484">
        <f t="shared" si="262"/>
        <v>-1.4751538537149389E-2</v>
      </c>
      <c r="CR484">
        <f t="shared" si="263"/>
        <v>0</v>
      </c>
      <c r="CS484">
        <f t="shared" si="264"/>
        <v>1528.9884460449216</v>
      </c>
      <c r="CT484">
        <f t="shared" si="265"/>
        <v>0</v>
      </c>
      <c r="CU484" t="e">
        <f t="shared" si="266"/>
        <v>#DIV/0!</v>
      </c>
      <c r="CV484" t="e">
        <f t="shared" si="267"/>
        <v>#DIV/0!</v>
      </c>
    </row>
    <row r="485" spans="1:100" x14ac:dyDescent="0.3">
      <c r="A485" s="4" t="str">
        <f>VLOOKUP(B485,ListCodeMtrx!A$1:B$91,2,TRUE)</f>
        <v>M27</v>
      </c>
      <c r="B485">
        <v>27</v>
      </c>
      <c r="C485" s="10">
        <v>27</v>
      </c>
      <c r="D485" s="10">
        <v>1</v>
      </c>
      <c r="E485" s="10">
        <v>6</v>
      </c>
      <c r="F485" s="1">
        <v>79</v>
      </c>
      <c r="G485" s="3">
        <v>41323</v>
      </c>
      <c r="H485" s="11">
        <v>1</v>
      </c>
      <c r="I485" s="11">
        <v>157.79336024649638</v>
      </c>
      <c r="J485" s="11">
        <v>3.595596832094659</v>
      </c>
      <c r="K485" s="11">
        <v>199.58187391455544</v>
      </c>
      <c r="L485" s="11">
        <v>280.18133634234061</v>
      </c>
      <c r="M485" s="1">
        <v>45.4</v>
      </c>
      <c r="N485" s="8">
        <v>15</v>
      </c>
      <c r="O485" s="8" t="s">
        <v>664</v>
      </c>
      <c r="P485" s="12">
        <v>0.16111111111111112</v>
      </c>
      <c r="Q485" s="12">
        <f t="shared" si="269"/>
        <v>0.46517361111111111</v>
      </c>
      <c r="R485" s="8">
        <v>3621</v>
      </c>
      <c r="S485" s="8">
        <v>0</v>
      </c>
      <c r="T485" s="13">
        <v>150</v>
      </c>
      <c r="U485" s="14">
        <f t="shared" si="227"/>
        <v>8.8780264010379124</v>
      </c>
      <c r="V485" s="14">
        <f t="shared" si="228"/>
        <v>0.29327906887058264</v>
      </c>
      <c r="W485" s="14">
        <f t="shared" si="229"/>
        <v>92.2453220676434</v>
      </c>
      <c r="X485">
        <v>27.740285873413086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t="e">
        <f t="shared" si="230"/>
        <v>#DIV/0!</v>
      </c>
      <c r="AG485" t="e">
        <f t="shared" si="231"/>
        <v>#DIV/0!</v>
      </c>
      <c r="AH485" t="e">
        <f t="shared" si="232"/>
        <v>#DIV/0!</v>
      </c>
      <c r="AI485" s="8">
        <v>-1</v>
      </c>
      <c r="AJ485" s="8">
        <v>0.85</v>
      </c>
      <c r="AK485" s="8">
        <v>0.85</v>
      </c>
      <c r="AL485" s="8">
        <v>9.8982534408569336</v>
      </c>
      <c r="AM485">
        <f t="shared" si="233"/>
        <v>0.84999999999999987</v>
      </c>
      <c r="AN485">
        <f t="shared" si="234"/>
        <v>6.4488384238992847E-3</v>
      </c>
      <c r="AO485" t="e">
        <f t="shared" si="235"/>
        <v>#DIV/0!</v>
      </c>
      <c r="AP485" t="e">
        <f t="shared" si="236"/>
        <v>#DIV/0!</v>
      </c>
      <c r="AQ485" t="e">
        <f t="shared" si="237"/>
        <v>#DIV/0!</v>
      </c>
      <c r="AR485" s="8">
        <v>1799.384765625</v>
      </c>
      <c r="AS485" s="8">
        <v>0.5</v>
      </c>
      <c r="AT485" t="e">
        <f t="shared" si="238"/>
        <v>#DIV/0!</v>
      </c>
      <c r="AU485">
        <f t="shared" si="239"/>
        <v>5.215074177206148</v>
      </c>
      <c r="AV485">
        <f t="shared" si="240"/>
        <v>1.8006135211721408</v>
      </c>
      <c r="AW485">
        <f t="shared" si="241"/>
        <v>27.740285873413086</v>
      </c>
      <c r="AX485" s="8">
        <v>2</v>
      </c>
      <c r="AY485">
        <f t="shared" si="242"/>
        <v>4.644859790802002</v>
      </c>
      <c r="AZ485" s="8">
        <v>1</v>
      </c>
      <c r="BA485">
        <f t="shared" si="243"/>
        <v>9.2897195816040039</v>
      </c>
      <c r="BB485" s="8">
        <v>25.94146728515625</v>
      </c>
      <c r="BC485" s="8">
        <v>27.740285873413086</v>
      </c>
      <c r="BD485" s="8">
        <v>25.129043579101562</v>
      </c>
      <c r="BE485" s="8">
        <v>150.96298217773437</v>
      </c>
      <c r="BF485" s="8">
        <v>145.46209716796875</v>
      </c>
      <c r="BG485" s="8">
        <v>16.260011672973633</v>
      </c>
      <c r="BH485" s="8">
        <v>19.179841995239258</v>
      </c>
      <c r="BI485" s="8">
        <v>48.838798522949219</v>
      </c>
      <c r="BJ485" s="8">
        <v>57.608844757080078</v>
      </c>
      <c r="BK485" s="8">
        <v>350.36624145507812</v>
      </c>
      <c r="BL485" s="8">
        <v>1802.0621337890625</v>
      </c>
      <c r="BM485" s="8">
        <v>2164.83154296875</v>
      </c>
      <c r="BN485" s="8">
        <v>100.99919891357422</v>
      </c>
      <c r="BO485" s="8">
        <v>5.210296630859375</v>
      </c>
      <c r="BP485" s="8">
        <v>-1.0685501098632813</v>
      </c>
      <c r="BQ485" s="8">
        <v>0.5</v>
      </c>
      <c r="BR485" s="8">
        <v>-1.355140209197998</v>
      </c>
      <c r="BS485" s="8">
        <v>7.355140209197998</v>
      </c>
      <c r="BT485" s="8">
        <v>1</v>
      </c>
      <c r="BU485" s="8">
        <v>0</v>
      </c>
      <c r="BV485" s="8">
        <v>0.15999999642372131</v>
      </c>
      <c r="BW485" s="8">
        <v>111115</v>
      </c>
      <c r="BX485">
        <f t="shared" si="244"/>
        <v>1.7518312072753905</v>
      </c>
      <c r="BY485">
        <f t="shared" si="245"/>
        <v>5.2150741772061483E-3</v>
      </c>
      <c r="BZ485">
        <f t="shared" si="246"/>
        <v>300.89028587341306</v>
      </c>
      <c r="CA485">
        <f t="shared" si="247"/>
        <v>299.09146728515623</v>
      </c>
      <c r="CB485">
        <f t="shared" si="248"/>
        <v>288.3299349615736</v>
      </c>
      <c r="CC485">
        <f t="shared" si="268"/>
        <v>0.1376413372232714</v>
      </c>
      <c r="CD485">
        <f t="shared" si="249"/>
        <v>3.7377621979802349</v>
      </c>
      <c r="CE485">
        <f t="shared" si="250"/>
        <v>37.007840044143975</v>
      </c>
      <c r="CF485">
        <f t="shared" si="251"/>
        <v>17.827998048904718</v>
      </c>
      <c r="CG485">
        <f t="shared" si="252"/>
        <v>26.840876579284668</v>
      </c>
      <c r="CH485">
        <f t="shared" si="253"/>
        <v>3.545846026325262</v>
      </c>
      <c r="CI485">
        <f t="shared" si="254"/>
        <v>0.28430352631080819</v>
      </c>
      <c r="CJ485">
        <f t="shared" si="255"/>
        <v>1.9371486768080941</v>
      </c>
      <c r="CK485">
        <f t="shared" si="256"/>
        <v>1.6086973495171679</v>
      </c>
      <c r="CL485">
        <f t="shared" si="257"/>
        <v>0.17847487554488853</v>
      </c>
      <c r="CM485">
        <f t="shared" si="258"/>
        <v>9.3167036323566332</v>
      </c>
      <c r="CN485">
        <f t="shared" si="259"/>
        <v>0.63415366520616978</v>
      </c>
      <c r="CO485">
        <f t="shared" si="260"/>
        <v>51.950852916673831</v>
      </c>
      <c r="CP485">
        <f t="shared" si="261"/>
        <v>144.17192521647786</v>
      </c>
      <c r="CQ485">
        <f t="shared" si="262"/>
        <v>3.1991044238199109E-2</v>
      </c>
      <c r="CR485">
        <f t="shared" si="263"/>
        <v>0</v>
      </c>
      <c r="CS485">
        <f t="shared" si="264"/>
        <v>1531.752813720703</v>
      </c>
      <c r="CT485">
        <f t="shared" si="265"/>
        <v>0</v>
      </c>
      <c r="CU485" t="e">
        <f t="shared" si="266"/>
        <v>#DIV/0!</v>
      </c>
      <c r="CV485" t="e">
        <f t="shared" si="267"/>
        <v>#DIV/0!</v>
      </c>
    </row>
    <row r="486" spans="1:100" hidden="1" x14ac:dyDescent="0.3">
      <c r="A486" s="4" t="str">
        <f>VLOOKUP(B486,ListCodeMtrx!A$1:B$91,2,TRUE)</f>
        <v>M27</v>
      </c>
      <c r="B486">
        <v>27</v>
      </c>
      <c r="C486" s="10">
        <v>27</v>
      </c>
      <c r="D486" s="10">
        <v>1</v>
      </c>
      <c r="E486" s="10">
        <v>6</v>
      </c>
      <c r="F486" s="1">
        <v>79</v>
      </c>
      <c r="G486" s="3">
        <v>41323</v>
      </c>
      <c r="H486" s="11">
        <v>1</v>
      </c>
      <c r="I486" s="11">
        <v>157.79336024649638</v>
      </c>
      <c r="J486" s="11">
        <v>3.595596832094659</v>
      </c>
      <c r="K486" s="11">
        <v>199.58187391455544</v>
      </c>
      <c r="L486" s="11">
        <v>280.18133634234061</v>
      </c>
      <c r="M486" s="1">
        <v>45.4</v>
      </c>
      <c r="N486" s="8">
        <v>16</v>
      </c>
      <c r="O486" s="8" t="s">
        <v>665</v>
      </c>
      <c r="P486" s="12">
        <v>0.16111111111111112</v>
      </c>
      <c r="Q486" s="12">
        <f t="shared" si="269"/>
        <v>0.46759259259259256</v>
      </c>
      <c r="R486" s="8">
        <v>3830</v>
      </c>
      <c r="S486" s="8">
        <v>0</v>
      </c>
      <c r="T486" s="13" t="s">
        <v>192</v>
      </c>
      <c r="U486" s="14">
        <f t="shared" si="227"/>
        <v>29.589967167591528</v>
      </c>
      <c r="V486" s="14">
        <f t="shared" si="228"/>
        <v>0.32772069389151043</v>
      </c>
      <c r="W486" s="14">
        <f t="shared" si="229"/>
        <v>224.40188298847312</v>
      </c>
      <c r="X486">
        <v>27.747724533081055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t="e">
        <f t="shared" si="230"/>
        <v>#DIV/0!</v>
      </c>
      <c r="AG486" t="e">
        <f t="shared" si="231"/>
        <v>#DIV/0!</v>
      </c>
      <c r="AH486" t="e">
        <f t="shared" si="232"/>
        <v>#DIV/0!</v>
      </c>
      <c r="AI486" s="8">
        <v>-1</v>
      </c>
      <c r="AJ486" s="8">
        <v>0.85</v>
      </c>
      <c r="AK486" s="8">
        <v>0.85</v>
      </c>
      <c r="AL486" s="8">
        <v>9.8982534408569336</v>
      </c>
      <c r="AM486">
        <f t="shared" si="233"/>
        <v>0.84999999999999987</v>
      </c>
      <c r="AN486">
        <f t="shared" si="234"/>
        <v>1.9980939600460709E-2</v>
      </c>
      <c r="AO486" t="e">
        <f t="shared" si="235"/>
        <v>#DIV/0!</v>
      </c>
      <c r="AP486" t="e">
        <f t="shared" si="236"/>
        <v>#DIV/0!</v>
      </c>
      <c r="AQ486" t="e">
        <f t="shared" si="237"/>
        <v>#DIV/0!</v>
      </c>
      <c r="AR486" s="8">
        <v>1799.384765625</v>
      </c>
      <c r="AS486" s="8">
        <v>0.5</v>
      </c>
      <c r="AT486" t="e">
        <f t="shared" si="238"/>
        <v>#DIV/0!</v>
      </c>
      <c r="AU486">
        <f t="shared" si="239"/>
        <v>5.6150237623317913</v>
      </c>
      <c r="AV486">
        <f t="shared" si="240"/>
        <v>1.7405678098739223</v>
      </c>
      <c r="AW486">
        <f t="shared" si="241"/>
        <v>27.747724533081055</v>
      </c>
      <c r="AX486" s="8">
        <v>2</v>
      </c>
      <c r="AY486">
        <f t="shared" si="242"/>
        <v>4.644859790802002</v>
      </c>
      <c r="AZ486" s="8">
        <v>1</v>
      </c>
      <c r="BA486">
        <f t="shared" si="243"/>
        <v>9.2897195816040039</v>
      </c>
      <c r="BB486" s="8">
        <v>25.988037109375</v>
      </c>
      <c r="BC486" s="8">
        <v>27.747724533081055</v>
      </c>
      <c r="BD486" s="8">
        <v>25.126562118530273</v>
      </c>
      <c r="BE486" s="8">
        <v>399.904541015625</v>
      </c>
      <c r="BF486" s="8">
        <v>381.78994750976562</v>
      </c>
      <c r="BG486" s="8">
        <v>16.649351119995117</v>
      </c>
      <c r="BH486" s="8">
        <v>19.791145324707031</v>
      </c>
      <c r="BI486" s="8">
        <v>49.868797302246094</v>
      </c>
      <c r="BJ486" s="8">
        <v>59.279228210449219</v>
      </c>
      <c r="BK486" s="8">
        <v>350.36642456054687</v>
      </c>
      <c r="BL486" s="8">
        <v>1801.1263427734375</v>
      </c>
      <c r="BM486" s="8">
        <v>2167.713623046875</v>
      </c>
      <c r="BN486" s="8">
        <v>100.99560546875</v>
      </c>
      <c r="BO486" s="8">
        <v>3.068084716796875</v>
      </c>
      <c r="BP486" s="8">
        <v>-1.0471477508544922</v>
      </c>
      <c r="BQ486" s="8">
        <v>0.25</v>
      </c>
      <c r="BR486" s="8">
        <v>-1.355140209197998</v>
      </c>
      <c r="BS486" s="8">
        <v>7.355140209197998</v>
      </c>
      <c r="BT486" s="8">
        <v>1</v>
      </c>
      <c r="BU486" s="8">
        <v>0</v>
      </c>
      <c r="BV486" s="8">
        <v>0.15999999642372131</v>
      </c>
      <c r="BW486" s="8">
        <v>111115</v>
      </c>
      <c r="BX486">
        <f t="shared" si="244"/>
        <v>1.751832122802734</v>
      </c>
      <c r="BY486">
        <f t="shared" si="245"/>
        <v>5.6150237623317917E-3</v>
      </c>
      <c r="BZ486">
        <f t="shared" si="246"/>
        <v>300.89772453308103</v>
      </c>
      <c r="CA486">
        <f t="shared" si="247"/>
        <v>299.13803710937498</v>
      </c>
      <c r="CB486">
        <f t="shared" si="248"/>
        <v>288.18020840242025</v>
      </c>
      <c r="CC486">
        <f t="shared" si="268"/>
        <v>7.3864309014833013E-2</v>
      </c>
      <c r="CD486">
        <f t="shared" si="249"/>
        <v>3.7393865148627299</v>
      </c>
      <c r="CE486">
        <f t="shared" si="250"/>
        <v>37.025239836002257</v>
      </c>
      <c r="CF486">
        <f t="shared" si="251"/>
        <v>17.234094511295226</v>
      </c>
      <c r="CG486">
        <f t="shared" si="252"/>
        <v>26.867880821228027</v>
      </c>
      <c r="CH486">
        <f t="shared" si="253"/>
        <v>3.5514804192604821</v>
      </c>
      <c r="CI486">
        <f t="shared" si="254"/>
        <v>0.31655339260050247</v>
      </c>
      <c r="CJ486">
        <f t="shared" si="255"/>
        <v>1.9988187049888075</v>
      </c>
      <c r="CK486">
        <f t="shared" si="256"/>
        <v>1.5526617142716745</v>
      </c>
      <c r="CL486">
        <f t="shared" si="257"/>
        <v>0.19881976456828257</v>
      </c>
      <c r="CM486">
        <f t="shared" si="258"/>
        <v>22.663604040748432</v>
      </c>
      <c r="CN486">
        <f t="shared" si="259"/>
        <v>0.58776268063666937</v>
      </c>
      <c r="CO486">
        <f t="shared" si="260"/>
        <v>53.724635063815221</v>
      </c>
      <c r="CP486">
        <f t="shared" si="261"/>
        <v>377.48987630467212</v>
      </c>
      <c r="CQ486">
        <f t="shared" si="262"/>
        <v>4.2112657515246149E-2</v>
      </c>
      <c r="CR486">
        <f t="shared" si="263"/>
        <v>0</v>
      </c>
      <c r="CS486">
        <f t="shared" si="264"/>
        <v>1530.9573913574216</v>
      </c>
      <c r="CT486">
        <f t="shared" si="265"/>
        <v>0</v>
      </c>
      <c r="CU486" t="e">
        <f t="shared" si="266"/>
        <v>#DIV/0!</v>
      </c>
      <c r="CV486" t="e">
        <f t="shared" si="267"/>
        <v>#DIV/0!</v>
      </c>
    </row>
    <row r="487" spans="1:100" x14ac:dyDescent="0.3">
      <c r="A487" s="4" t="str">
        <f>VLOOKUP(B487,ListCodeMtrx!A$1:B$91,2,TRUE)</f>
        <v>M27</v>
      </c>
      <c r="B487">
        <v>27</v>
      </c>
      <c r="C487" s="10">
        <v>27</v>
      </c>
      <c r="D487" s="10">
        <v>1</v>
      </c>
      <c r="E487" s="10">
        <v>6</v>
      </c>
      <c r="F487" s="1">
        <v>79</v>
      </c>
      <c r="G487" s="3">
        <v>41323</v>
      </c>
      <c r="H487" s="11">
        <v>1</v>
      </c>
      <c r="I487" s="11">
        <v>157.79336024649638</v>
      </c>
      <c r="J487" s="11">
        <v>3.595596832094659</v>
      </c>
      <c r="K487" s="11">
        <v>199.58187391455544</v>
      </c>
      <c r="L487" s="11">
        <v>280.18133634234061</v>
      </c>
      <c r="M487" s="1">
        <v>45.4</v>
      </c>
      <c r="N487" s="8">
        <v>17</v>
      </c>
      <c r="O487" s="8" t="s">
        <v>666</v>
      </c>
      <c r="P487" s="12">
        <v>0.16111111111111112</v>
      </c>
      <c r="Q487" s="12">
        <f t="shared" si="269"/>
        <v>0.47001157407407412</v>
      </c>
      <c r="R487" s="8">
        <v>4039</v>
      </c>
      <c r="S487" s="8">
        <v>0</v>
      </c>
      <c r="T487" s="13">
        <v>800</v>
      </c>
      <c r="U487" s="14">
        <f t="shared" si="227"/>
        <v>51.784634202617376</v>
      </c>
      <c r="V487" s="14">
        <f t="shared" si="228"/>
        <v>0.34568509407395354</v>
      </c>
      <c r="W487" s="14">
        <f t="shared" si="229"/>
        <v>501.77583301505956</v>
      </c>
      <c r="X487">
        <v>27.600227355957031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t="e">
        <f t="shared" si="230"/>
        <v>#DIV/0!</v>
      </c>
      <c r="AG487" t="e">
        <f t="shared" si="231"/>
        <v>#DIV/0!</v>
      </c>
      <c r="AH487" t="e">
        <f t="shared" si="232"/>
        <v>#DIV/0!</v>
      </c>
      <c r="AI487" s="8">
        <v>-1</v>
      </c>
      <c r="AJ487" s="8">
        <v>0.85</v>
      </c>
      <c r="AK487" s="8">
        <v>0.85</v>
      </c>
      <c r="AL487" s="8">
        <v>9.8982534408569336</v>
      </c>
      <c r="AM487">
        <f t="shared" si="233"/>
        <v>0.84999999999999987</v>
      </c>
      <c r="AN487">
        <f t="shared" si="234"/>
        <v>3.4473541517863526E-2</v>
      </c>
      <c r="AO487" t="e">
        <f t="shared" si="235"/>
        <v>#DIV/0!</v>
      </c>
      <c r="AP487" t="e">
        <f t="shared" si="236"/>
        <v>#DIV/0!</v>
      </c>
      <c r="AQ487" t="e">
        <f t="shared" si="237"/>
        <v>#DIV/0!</v>
      </c>
      <c r="AR487" s="8">
        <v>1799.384765625</v>
      </c>
      <c r="AS487" s="8">
        <v>0.5</v>
      </c>
      <c r="AT487" t="e">
        <f t="shared" si="238"/>
        <v>#DIV/0!</v>
      </c>
      <c r="AU487">
        <f t="shared" si="239"/>
        <v>6.0830453184085664</v>
      </c>
      <c r="AV487">
        <f t="shared" si="240"/>
        <v>1.7919675525587153</v>
      </c>
      <c r="AW487">
        <f t="shared" si="241"/>
        <v>27.600227355957031</v>
      </c>
      <c r="AX487" s="8">
        <v>2</v>
      </c>
      <c r="AY487">
        <f t="shared" si="242"/>
        <v>4.644859790802002</v>
      </c>
      <c r="AZ487" s="8">
        <v>1</v>
      </c>
      <c r="BA487">
        <f t="shared" si="243"/>
        <v>9.2897195816040039</v>
      </c>
      <c r="BB487" s="8">
        <v>25.988981246948242</v>
      </c>
      <c r="BC487" s="8">
        <v>27.600227355957031</v>
      </c>
      <c r="BD487" s="8">
        <v>25.129528045654297</v>
      </c>
      <c r="BE487" s="8">
        <v>799.7623291015625</v>
      </c>
      <c r="BF487" s="8">
        <v>767.53570556640625</v>
      </c>
      <c r="BG487" s="8">
        <v>15.558623313903809</v>
      </c>
      <c r="BH487" s="8">
        <v>18.965282440185547</v>
      </c>
      <c r="BI487" s="8">
        <v>46.597152709960937</v>
      </c>
      <c r="BJ487" s="8">
        <v>56.799892425537109</v>
      </c>
      <c r="BK487" s="8">
        <v>350.35372924804687</v>
      </c>
      <c r="BL487" s="8">
        <v>1801.3690185546875</v>
      </c>
      <c r="BM487" s="8">
        <v>2134.978759765625</v>
      </c>
      <c r="BN487" s="8">
        <v>100.99116516113281</v>
      </c>
      <c r="BO487" s="8">
        <v>-3.962677001953125</v>
      </c>
      <c r="BP487" s="8">
        <v>-0.92457199096679688</v>
      </c>
      <c r="BQ487" s="8">
        <v>0.25</v>
      </c>
      <c r="BR487" s="8">
        <v>-1.355140209197998</v>
      </c>
      <c r="BS487" s="8">
        <v>7.355140209197998</v>
      </c>
      <c r="BT487" s="8">
        <v>1</v>
      </c>
      <c r="BU487" s="8">
        <v>0</v>
      </c>
      <c r="BV487" s="8">
        <v>0.15999999642372131</v>
      </c>
      <c r="BW487" s="8">
        <v>111115</v>
      </c>
      <c r="BX487">
        <f t="shared" si="244"/>
        <v>1.7517686462402342</v>
      </c>
      <c r="BY487">
        <f t="shared" si="245"/>
        <v>6.0830453184085665E-3</v>
      </c>
      <c r="BZ487">
        <f t="shared" si="246"/>
        <v>300.75022735595701</v>
      </c>
      <c r="CA487">
        <f t="shared" si="247"/>
        <v>299.13898124694822</v>
      </c>
      <c r="CB487">
        <f t="shared" si="248"/>
        <v>288.21903652655237</v>
      </c>
      <c r="CC487">
        <f t="shared" si="268"/>
        <v>4.4894781683044093E-3</v>
      </c>
      <c r="CD487">
        <f t="shared" si="249"/>
        <v>3.7072935238030258</v>
      </c>
      <c r="CE487">
        <f t="shared" si="250"/>
        <v>36.709087551252502</v>
      </c>
      <c r="CF487">
        <f t="shared" si="251"/>
        <v>17.743805111066955</v>
      </c>
      <c r="CG487">
        <f t="shared" si="252"/>
        <v>26.794604301452637</v>
      </c>
      <c r="CH487">
        <f t="shared" si="253"/>
        <v>3.5362095285966069</v>
      </c>
      <c r="CI487">
        <f t="shared" si="254"/>
        <v>0.33328310492174285</v>
      </c>
      <c r="CJ487">
        <f t="shared" si="255"/>
        <v>1.9153259712443105</v>
      </c>
      <c r="CK487">
        <f t="shared" si="256"/>
        <v>1.6208835573522964</v>
      </c>
      <c r="CL487">
        <f t="shared" si="257"/>
        <v>0.20938177564053173</v>
      </c>
      <c r="CM487">
        <f t="shared" si="258"/>
        <v>50.67492602588888</v>
      </c>
      <c r="CN487">
        <f t="shared" si="259"/>
        <v>0.65374917332969151</v>
      </c>
      <c r="CO487">
        <f t="shared" si="260"/>
        <v>52.063446197661719</v>
      </c>
      <c r="CP487">
        <f t="shared" si="261"/>
        <v>760.01026246132358</v>
      </c>
      <c r="CQ487">
        <f t="shared" si="262"/>
        <v>3.5474343569285222E-2</v>
      </c>
      <c r="CR487">
        <f t="shared" si="263"/>
        <v>0</v>
      </c>
      <c r="CS487">
        <f t="shared" si="264"/>
        <v>1531.1636657714841</v>
      </c>
      <c r="CT487">
        <f t="shared" si="265"/>
        <v>0</v>
      </c>
      <c r="CU487" t="e">
        <f t="shared" si="266"/>
        <v>#DIV/0!</v>
      </c>
      <c r="CV487" t="e">
        <f t="shared" si="267"/>
        <v>#DIV/0!</v>
      </c>
    </row>
    <row r="488" spans="1:100" x14ac:dyDescent="0.3">
      <c r="A488" s="4" t="str">
        <f>VLOOKUP(B488,ListCodeMtrx!A$1:B$91,2,TRUE)</f>
        <v>M27</v>
      </c>
      <c r="B488" s="5">
        <v>27</v>
      </c>
      <c r="C488" s="10">
        <v>27</v>
      </c>
      <c r="D488" s="10">
        <v>1</v>
      </c>
      <c r="E488" s="10">
        <v>6</v>
      </c>
      <c r="F488" s="1">
        <v>79</v>
      </c>
      <c r="G488" s="17">
        <v>41323</v>
      </c>
      <c r="H488" s="11">
        <v>1</v>
      </c>
      <c r="I488" s="11">
        <v>157.79336024649638</v>
      </c>
      <c r="J488" s="11">
        <v>3.595596832094659</v>
      </c>
      <c r="K488" s="11">
        <v>199.58187391455544</v>
      </c>
      <c r="L488" s="11">
        <v>280.18133634234061</v>
      </c>
      <c r="M488" s="1">
        <v>45.4</v>
      </c>
      <c r="N488" s="19">
        <v>18</v>
      </c>
      <c r="O488" s="19" t="s">
        <v>667</v>
      </c>
      <c r="P488" s="12">
        <v>0.16111111111111112</v>
      </c>
      <c r="Q488" s="12">
        <f t="shared" si="269"/>
        <v>0.47218749999999998</v>
      </c>
      <c r="R488" s="19">
        <v>4218</v>
      </c>
      <c r="S488" s="19">
        <v>0</v>
      </c>
      <c r="T488" s="21">
        <v>400</v>
      </c>
      <c r="U488" s="5">
        <f t="shared" si="227"/>
        <v>28.960239800687841</v>
      </c>
      <c r="V488" s="5">
        <f t="shared" si="228"/>
        <v>0.3403817425110599</v>
      </c>
      <c r="W488" s="5">
        <f t="shared" si="229"/>
        <v>231.52297202563159</v>
      </c>
      <c r="X488" s="5">
        <v>27.634391784667969</v>
      </c>
      <c r="Y488" s="19">
        <v>3</v>
      </c>
      <c r="Z488" s="19">
        <v>3</v>
      </c>
      <c r="AA488" s="19">
        <v>0</v>
      </c>
      <c r="AB488" s="19">
        <v>0</v>
      </c>
      <c r="AC488" s="19">
        <v>274.437255859375</v>
      </c>
      <c r="AD488" s="19">
        <v>572.70635986328125</v>
      </c>
      <c r="AE488" s="19">
        <v>393.05908203125</v>
      </c>
      <c r="AF488" s="5" t="e">
        <f t="shared" si="230"/>
        <v>#DIV/0!</v>
      </c>
      <c r="AG488" s="5">
        <f t="shared" si="231"/>
        <v>0.52080634144714277</v>
      </c>
      <c r="AH488" s="5">
        <f t="shared" si="232"/>
        <v>0.31368130410655359</v>
      </c>
      <c r="AI488" s="19">
        <v>-1</v>
      </c>
      <c r="AJ488" s="19">
        <v>0.85</v>
      </c>
      <c r="AK488" s="19">
        <v>0.85</v>
      </c>
      <c r="AL488" s="19">
        <v>10.02602481842041</v>
      </c>
      <c r="AM488" s="5">
        <f t="shared" si="233"/>
        <v>0.85</v>
      </c>
      <c r="AN488" s="5">
        <f t="shared" si="234"/>
        <v>1.9590397383729845E-2</v>
      </c>
      <c r="AO488" s="5">
        <f t="shared" si="235"/>
        <v>0.60229931769828404</v>
      </c>
      <c r="AP488" s="5">
        <f t="shared" si="236"/>
        <v>2.0868389682366706</v>
      </c>
      <c r="AQ488" s="5">
        <f t="shared" si="237"/>
        <v>-1</v>
      </c>
      <c r="AR488" s="19">
        <v>1799.2152099609375</v>
      </c>
      <c r="AS488" s="19">
        <v>0.5</v>
      </c>
      <c r="AT488" s="5">
        <f t="shared" si="238"/>
        <v>239.86157370727972</v>
      </c>
      <c r="AU488" s="5">
        <f t="shared" si="239"/>
        <v>6.2323227211413599</v>
      </c>
      <c r="AV488" s="5">
        <f t="shared" si="240"/>
        <v>1.8640643557909484</v>
      </c>
      <c r="AW488" s="5">
        <f t="shared" si="241"/>
        <v>27.634391784667969</v>
      </c>
      <c r="AX488" s="19">
        <v>2</v>
      </c>
      <c r="AY488" s="5">
        <f t="shared" si="242"/>
        <v>4.644859790802002</v>
      </c>
      <c r="AZ488" s="19">
        <v>1</v>
      </c>
      <c r="BA488" s="5">
        <f t="shared" si="243"/>
        <v>9.2897195816040039</v>
      </c>
      <c r="BB488" s="19">
        <v>25.994373321533203</v>
      </c>
      <c r="BC488" s="19">
        <v>27.634391784667969</v>
      </c>
      <c r="BD488" s="19">
        <v>25.128040313720703</v>
      </c>
      <c r="BE488" s="19">
        <v>399.06826782226562</v>
      </c>
      <c r="BF488" s="19">
        <v>381.18087768554687</v>
      </c>
      <c r="BG488" s="19">
        <v>14.832396507263184</v>
      </c>
      <c r="BH488" s="19">
        <v>18.324787139892578</v>
      </c>
      <c r="BI488" s="19">
        <v>44.407970428466797</v>
      </c>
      <c r="BJ488" s="19">
        <v>54.8641357421875</v>
      </c>
      <c r="BK488" s="19">
        <v>350.368408203125</v>
      </c>
      <c r="BL488" s="19">
        <v>1799.2152099609375</v>
      </c>
      <c r="BM488" s="19">
        <v>2143.822021484375</v>
      </c>
      <c r="BN488" s="19">
        <v>100.99114990234375</v>
      </c>
      <c r="BO488" s="19">
        <v>3.100494384765625</v>
      </c>
      <c r="BP488" s="19">
        <v>-0.95595741271972656</v>
      </c>
      <c r="BQ488" s="19">
        <v>0.5</v>
      </c>
      <c r="BR488" s="19">
        <v>-1.355140209197998</v>
      </c>
      <c r="BS488" s="19">
        <v>7.355140209197998</v>
      </c>
      <c r="BT488" s="19">
        <v>1</v>
      </c>
      <c r="BU488" s="19">
        <v>0</v>
      </c>
      <c r="BV488" s="19">
        <v>0.15999999642372131</v>
      </c>
      <c r="BW488" s="19">
        <v>111115</v>
      </c>
      <c r="BX488" s="5">
        <f t="shared" si="244"/>
        <v>1.7518420410156248</v>
      </c>
      <c r="BY488" s="5">
        <f t="shared" si="245"/>
        <v>6.2323227211413595E-3</v>
      </c>
      <c r="BZ488" s="5">
        <f t="shared" si="246"/>
        <v>300.78439178466795</v>
      </c>
      <c r="CA488" s="5">
        <f t="shared" si="247"/>
        <v>299.14437332153318</v>
      </c>
      <c r="CB488" s="5">
        <f t="shared" si="248"/>
        <v>287.87442715925499</v>
      </c>
      <c r="CC488" s="5">
        <f t="shared" si="268"/>
        <v>-2.2240059984558799E-2</v>
      </c>
      <c r="CD488" s="5">
        <f t="shared" si="249"/>
        <v>3.7147056807643808</v>
      </c>
      <c r="CE488" s="5">
        <f t="shared" si="250"/>
        <v>36.782487221468621</v>
      </c>
      <c r="CF488" s="5">
        <f t="shared" si="251"/>
        <v>18.457700081576043</v>
      </c>
      <c r="CG488" s="5">
        <f t="shared" si="252"/>
        <v>26.814382553100586</v>
      </c>
      <c r="CH488" s="5">
        <f t="shared" si="253"/>
        <v>3.5403256745899809</v>
      </c>
      <c r="CI488" s="5">
        <f t="shared" si="254"/>
        <v>0.32835074442127482</v>
      </c>
      <c r="CJ488" s="5">
        <f t="shared" si="255"/>
        <v>1.8506413249734324</v>
      </c>
      <c r="CK488" s="5">
        <f t="shared" si="256"/>
        <v>1.6896843496165486</v>
      </c>
      <c r="CL488" s="5">
        <f t="shared" si="257"/>
        <v>0.20626724479747205</v>
      </c>
      <c r="CM488" s="5">
        <f t="shared" si="258"/>
        <v>23.381771173676697</v>
      </c>
      <c r="CN488" s="5">
        <f t="shared" si="259"/>
        <v>0.60738349056592822</v>
      </c>
      <c r="CO488" s="5">
        <f t="shared" si="260"/>
        <v>50.221410808222934</v>
      </c>
      <c r="CP488" s="5">
        <f t="shared" si="261"/>
        <v>376.97231967822563</v>
      </c>
      <c r="CQ488" s="5">
        <f t="shared" si="262"/>
        <v>3.8581721368201607E-2</v>
      </c>
      <c r="CR488" s="5">
        <f t="shared" si="263"/>
        <v>0</v>
      </c>
      <c r="CS488" s="5">
        <f t="shared" si="264"/>
        <v>1529.3329284667968</v>
      </c>
      <c r="CT488" s="5">
        <f t="shared" si="265"/>
        <v>298.26910400390625</v>
      </c>
      <c r="CU488" s="5">
        <f t="shared" si="266"/>
        <v>0.31368130410655359</v>
      </c>
      <c r="CV488" s="5" t="e">
        <f t="shared" si="267"/>
        <v>#DIV/0!</v>
      </c>
    </row>
    <row r="489" spans="1:100" s="5" customFormat="1" hidden="1" x14ac:dyDescent="0.3">
      <c r="A489" s="4" t="str">
        <f>VLOOKUP(B489,ListCodeMtrx!A$1:B$91,2,TRUE)</f>
        <v>M26</v>
      </c>
      <c r="B489">
        <v>26</v>
      </c>
      <c r="C489" s="10">
        <v>26</v>
      </c>
      <c r="D489" s="10">
        <v>1</v>
      </c>
      <c r="E489" s="10">
        <v>6</v>
      </c>
      <c r="F489" s="1">
        <v>79</v>
      </c>
      <c r="G489" s="3">
        <v>41323</v>
      </c>
      <c r="H489" s="11">
        <v>1</v>
      </c>
      <c r="I489" s="11">
        <v>194.71375636255073</v>
      </c>
      <c r="J489" s="11">
        <v>5.7281626594297501</v>
      </c>
      <c r="K489" s="11">
        <v>265.88159986048328</v>
      </c>
      <c r="L489" s="11">
        <v>301.53897944393412</v>
      </c>
      <c r="M489" s="1">
        <v>46.9</v>
      </c>
      <c r="N489" s="8">
        <v>19</v>
      </c>
      <c r="O489" s="8" t="s">
        <v>668</v>
      </c>
      <c r="P489" s="12">
        <v>0.16111111111111112</v>
      </c>
      <c r="Q489" s="12">
        <f t="shared" si="269"/>
        <v>0.47940972222222222</v>
      </c>
      <c r="R489" s="8">
        <v>4851.5</v>
      </c>
      <c r="S489" s="8">
        <v>0</v>
      </c>
      <c r="T489" s="13" t="s">
        <v>747</v>
      </c>
      <c r="U489">
        <f t="shared" si="227"/>
        <v>17.977003814787412</v>
      </c>
      <c r="V489">
        <f t="shared" si="228"/>
        <v>0.12953035960239503</v>
      </c>
      <c r="W489">
        <f t="shared" si="229"/>
        <v>153.31014704552717</v>
      </c>
      <c r="X489">
        <v>28.951637268066406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t="e">
        <f t="shared" si="230"/>
        <v>#DIV/0!</v>
      </c>
      <c r="AG489" t="e">
        <f t="shared" si="231"/>
        <v>#DIV/0!</v>
      </c>
      <c r="AH489" t="e">
        <f t="shared" si="232"/>
        <v>#DIV/0!</v>
      </c>
      <c r="AI489" s="8">
        <v>-1</v>
      </c>
      <c r="AJ489" s="8">
        <v>0.85</v>
      </c>
      <c r="AK489" s="8">
        <v>0.85</v>
      </c>
      <c r="AL489" s="8">
        <v>10.02602481842041</v>
      </c>
      <c r="AM489">
        <f t="shared" si="233"/>
        <v>0.85</v>
      </c>
      <c r="AN489">
        <f t="shared" si="234"/>
        <v>1.2398069291465374E-2</v>
      </c>
      <c r="AO489" t="e">
        <f t="shared" si="235"/>
        <v>#DIV/0!</v>
      </c>
      <c r="AP489" t="e">
        <f t="shared" si="236"/>
        <v>#DIV/0!</v>
      </c>
      <c r="AQ489" t="e">
        <f t="shared" si="237"/>
        <v>#DIV/0!</v>
      </c>
      <c r="AR489" s="8">
        <v>1799.2152099609375</v>
      </c>
      <c r="AS489" s="8">
        <v>0.5</v>
      </c>
      <c r="AT489" t="e">
        <f t="shared" si="238"/>
        <v>#DIV/0!</v>
      </c>
      <c r="AU489">
        <f t="shared" si="239"/>
        <v>3.018884431633591</v>
      </c>
      <c r="AV489">
        <f t="shared" si="240"/>
        <v>2.3186563949317716</v>
      </c>
      <c r="AW489">
        <f t="shared" si="241"/>
        <v>28.951637268066406</v>
      </c>
      <c r="AX489" s="8">
        <v>2</v>
      </c>
      <c r="AY489">
        <f t="shared" si="242"/>
        <v>4.644859790802002</v>
      </c>
      <c r="AZ489" s="8">
        <v>1</v>
      </c>
      <c r="BA489">
        <f t="shared" si="243"/>
        <v>9.2897195816040039</v>
      </c>
      <c r="BB489" s="8">
        <v>26.043573379516602</v>
      </c>
      <c r="BC489" s="8">
        <v>28.951637268066406</v>
      </c>
      <c r="BD489" s="8">
        <v>25.128305435180664</v>
      </c>
      <c r="BE489" s="8">
        <v>399.17562866210937</v>
      </c>
      <c r="BF489" s="8">
        <v>388.2366943359375</v>
      </c>
      <c r="BG489" s="8">
        <v>15.060734748840332</v>
      </c>
      <c r="BH489" s="8">
        <v>16.756381988525391</v>
      </c>
      <c r="BI489" s="8">
        <v>44.950675964355469</v>
      </c>
      <c r="BJ489" s="8">
        <v>50.011550903320312</v>
      </c>
      <c r="BK489" s="8">
        <v>350.10806274414062</v>
      </c>
      <c r="BL489" s="8">
        <v>1800.755126953125</v>
      </c>
      <c r="BM489" s="8">
        <v>1896.324462890625</v>
      </c>
      <c r="BN489" s="8">
        <v>100.968994140625</v>
      </c>
      <c r="BO489" s="8">
        <v>2.741943359375</v>
      </c>
      <c r="BP489" s="8">
        <v>-0.84018898010253906</v>
      </c>
      <c r="BQ489" s="8">
        <v>0.5</v>
      </c>
      <c r="BR489" s="8">
        <v>-1.355140209197998</v>
      </c>
      <c r="BS489" s="8">
        <v>7.355140209197998</v>
      </c>
      <c r="BT489" s="8">
        <v>1</v>
      </c>
      <c r="BU489" s="8">
        <v>0</v>
      </c>
      <c r="BV489" s="8">
        <v>0.15999999642372131</v>
      </c>
      <c r="BW489" s="8">
        <v>111115</v>
      </c>
      <c r="BX489">
        <f t="shared" si="244"/>
        <v>1.750540313720703</v>
      </c>
      <c r="BY489">
        <f t="shared" si="245"/>
        <v>3.0188844316335912E-3</v>
      </c>
      <c r="BZ489">
        <f t="shared" si="246"/>
        <v>302.10163726806638</v>
      </c>
      <c r="CA489">
        <f t="shared" si="247"/>
        <v>299.19357337951658</v>
      </c>
      <c r="CB489">
        <f t="shared" si="248"/>
        <v>288.12081387249782</v>
      </c>
      <c r="CC489">
        <f t="shared" si="268"/>
        <v>0.44461682856558749</v>
      </c>
      <c r="CD489">
        <f t="shared" si="249"/>
        <v>4.0105314297492658</v>
      </c>
      <c r="CE489">
        <f t="shared" si="250"/>
        <v>39.720425699830002</v>
      </c>
      <c r="CF489">
        <f t="shared" si="251"/>
        <v>22.964043711304612</v>
      </c>
      <c r="CG489">
        <f t="shared" si="252"/>
        <v>27.497605323791504</v>
      </c>
      <c r="CH489">
        <f t="shared" si="253"/>
        <v>3.6851066720254786</v>
      </c>
      <c r="CI489">
        <f t="shared" si="254"/>
        <v>0.12774910162925998</v>
      </c>
      <c r="CJ489">
        <f t="shared" si="255"/>
        <v>1.6918750348174945</v>
      </c>
      <c r="CK489">
        <f t="shared" si="256"/>
        <v>1.9932316372079841</v>
      </c>
      <c r="CL489">
        <f t="shared" si="257"/>
        <v>8.000133529301659E-2</v>
      </c>
      <c r="CM489">
        <f t="shared" si="258"/>
        <v>15.479571338738191</v>
      </c>
      <c r="CN489">
        <f t="shared" si="259"/>
        <v>0.39488834847967608</v>
      </c>
      <c r="CO489">
        <f t="shared" si="260"/>
        <v>41.323929435934083</v>
      </c>
      <c r="CP489">
        <f t="shared" si="261"/>
        <v>385.62424140484779</v>
      </c>
      <c r="CQ489">
        <f t="shared" si="262"/>
        <v>1.9264360414828784E-2</v>
      </c>
      <c r="CR489">
        <f t="shared" si="263"/>
        <v>0</v>
      </c>
      <c r="CS489">
        <f t="shared" si="264"/>
        <v>1530.6418579101562</v>
      </c>
      <c r="CT489">
        <f t="shared" si="265"/>
        <v>0</v>
      </c>
      <c r="CU489" t="e">
        <f t="shared" si="266"/>
        <v>#DIV/0!</v>
      </c>
      <c r="CV489" t="e">
        <f t="shared" si="267"/>
        <v>#DIV/0!</v>
      </c>
    </row>
    <row r="490" spans="1:100" x14ac:dyDescent="0.3">
      <c r="A490" s="4" t="str">
        <f>VLOOKUP(B490,ListCodeMtrx!A$1:B$91,2,TRUE)</f>
        <v>M26</v>
      </c>
      <c r="B490">
        <v>26</v>
      </c>
      <c r="C490" s="10">
        <v>26</v>
      </c>
      <c r="D490" s="10">
        <v>1</v>
      </c>
      <c r="E490" s="10">
        <v>6</v>
      </c>
      <c r="F490" s="1">
        <v>79</v>
      </c>
      <c r="G490" s="3">
        <v>41323</v>
      </c>
      <c r="H490" s="11">
        <v>1</v>
      </c>
      <c r="I490" s="11">
        <v>194.71375636255073</v>
      </c>
      <c r="J490" s="11">
        <v>5.7281626594297501</v>
      </c>
      <c r="K490" s="11">
        <v>265.88159986048328</v>
      </c>
      <c r="L490" s="11">
        <v>301.53897944393412</v>
      </c>
      <c r="M490" s="1">
        <v>46.9</v>
      </c>
      <c r="N490" s="8">
        <v>20</v>
      </c>
      <c r="O490" s="8" t="s">
        <v>669</v>
      </c>
      <c r="P490" s="12">
        <v>0.16111111111111112</v>
      </c>
      <c r="Q490" s="12">
        <f t="shared" si="269"/>
        <v>0.48182870370370368</v>
      </c>
      <c r="R490" s="8">
        <v>5060</v>
      </c>
      <c r="S490" s="8">
        <v>0</v>
      </c>
      <c r="T490" s="13">
        <v>50</v>
      </c>
      <c r="U490" s="14">
        <f t="shared" si="227"/>
        <v>-1.6451681270998961</v>
      </c>
      <c r="V490" s="14">
        <f t="shared" si="228"/>
        <v>0.16778172281914042</v>
      </c>
      <c r="W490" s="14">
        <f t="shared" si="229"/>
        <v>63.255251561023329</v>
      </c>
      <c r="X490">
        <v>28.838539123535156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t="e">
        <f t="shared" si="230"/>
        <v>#DIV/0!</v>
      </c>
      <c r="AG490" t="e">
        <f t="shared" si="231"/>
        <v>#DIV/0!</v>
      </c>
      <c r="AH490" t="e">
        <f t="shared" si="232"/>
        <v>#DIV/0!</v>
      </c>
      <c r="AI490" s="8">
        <v>-1</v>
      </c>
      <c r="AJ490" s="8">
        <v>0.85</v>
      </c>
      <c r="AK490" s="8">
        <v>0.85</v>
      </c>
      <c r="AL490" s="8">
        <v>10.02602481842041</v>
      </c>
      <c r="AM490">
        <f t="shared" si="233"/>
        <v>0.85</v>
      </c>
      <c r="AN490">
        <f t="shared" si="234"/>
        <v>-4.2147840252651037E-4</v>
      </c>
      <c r="AO490" t="e">
        <f t="shared" si="235"/>
        <v>#DIV/0!</v>
      </c>
      <c r="AP490" t="e">
        <f t="shared" si="236"/>
        <v>#DIV/0!</v>
      </c>
      <c r="AQ490" t="e">
        <f t="shared" si="237"/>
        <v>#DIV/0!</v>
      </c>
      <c r="AR490" s="8">
        <v>1799.2152099609375</v>
      </c>
      <c r="AS490" s="8">
        <v>0.5</v>
      </c>
      <c r="AT490" t="e">
        <f t="shared" si="238"/>
        <v>#DIV/0!</v>
      </c>
      <c r="AU490">
        <f t="shared" si="239"/>
        <v>3.7042768434720266</v>
      </c>
      <c r="AV490">
        <f t="shared" si="240"/>
        <v>2.2046111436158817</v>
      </c>
      <c r="AW490">
        <f t="shared" si="241"/>
        <v>28.838539123535156</v>
      </c>
      <c r="AX490" s="8">
        <v>2</v>
      </c>
      <c r="AY490">
        <f t="shared" si="242"/>
        <v>4.644859790802002</v>
      </c>
      <c r="AZ490" s="8">
        <v>1</v>
      </c>
      <c r="BA490">
        <f t="shared" si="243"/>
        <v>9.2897195816040039</v>
      </c>
      <c r="BB490" s="8">
        <v>26.071016311645508</v>
      </c>
      <c r="BC490" s="8">
        <v>28.838539123535156</v>
      </c>
      <c r="BD490" s="8">
        <v>25.123567581176758</v>
      </c>
      <c r="BE490" s="8">
        <v>48.508716583251953</v>
      </c>
      <c r="BF490" s="8">
        <v>49.343494415283203</v>
      </c>
      <c r="BG490" s="8">
        <v>15.5498046875</v>
      </c>
      <c r="BH490" s="8">
        <v>17.627054214477539</v>
      </c>
      <c r="BI490" s="8">
        <v>46.333873748779297</v>
      </c>
      <c r="BJ490" s="8">
        <v>52.523471832275391</v>
      </c>
      <c r="BK490" s="8">
        <v>350.3653564453125</v>
      </c>
      <c r="BL490" s="8">
        <v>1800.8546142578125</v>
      </c>
      <c r="BM490" s="8">
        <v>1915.5826416015625</v>
      </c>
      <c r="BN490" s="8">
        <v>100.96632385253906</v>
      </c>
      <c r="BO490" s="8">
        <v>5.5807762145996094</v>
      </c>
      <c r="BP490" s="8">
        <v>-0.98232269287109375</v>
      </c>
      <c r="BQ490" s="8">
        <v>0.25</v>
      </c>
      <c r="BR490" s="8">
        <v>-1.355140209197998</v>
      </c>
      <c r="BS490" s="8">
        <v>7.355140209197998</v>
      </c>
      <c r="BT490" s="8">
        <v>1</v>
      </c>
      <c r="BU490" s="8">
        <v>0</v>
      </c>
      <c r="BV490" s="8">
        <v>0.15999999642372131</v>
      </c>
      <c r="BW490" s="8">
        <v>111135</v>
      </c>
      <c r="BX490">
        <f t="shared" si="244"/>
        <v>1.7518267822265625</v>
      </c>
      <c r="BY490">
        <f t="shared" si="245"/>
        <v>3.7042768434720264E-3</v>
      </c>
      <c r="BZ490">
        <f t="shared" si="246"/>
        <v>301.98853912353513</v>
      </c>
      <c r="CA490">
        <f t="shared" si="247"/>
        <v>299.22101631164549</v>
      </c>
      <c r="CB490">
        <f t="shared" si="248"/>
        <v>288.13673184089203</v>
      </c>
      <c r="CC490">
        <f t="shared" si="268"/>
        <v>0.33966710774585279</v>
      </c>
      <c r="CD490">
        <f t="shared" si="249"/>
        <v>3.9843500080010847</v>
      </c>
      <c r="CE490">
        <f t="shared" si="250"/>
        <v>39.462167740406329</v>
      </c>
      <c r="CF490">
        <f t="shared" si="251"/>
        <v>21.83511352592879</v>
      </c>
      <c r="CG490">
        <f t="shared" si="252"/>
        <v>27.454777717590332</v>
      </c>
      <c r="CH490">
        <f t="shared" si="253"/>
        <v>3.6758816826564074</v>
      </c>
      <c r="CI490">
        <f t="shared" si="254"/>
        <v>0.16480517482765419</v>
      </c>
      <c r="CJ490">
        <f t="shared" si="255"/>
        <v>1.7797388643852028</v>
      </c>
      <c r="CK490">
        <f t="shared" si="256"/>
        <v>1.8961428182712046</v>
      </c>
      <c r="CL490">
        <f t="shared" si="257"/>
        <v>0.1032665858372742</v>
      </c>
      <c r="CM490">
        <f t="shared" si="258"/>
        <v>6.3866502144841091</v>
      </c>
      <c r="CN490">
        <f t="shared" si="259"/>
        <v>1.2819370073115703</v>
      </c>
      <c r="CO490">
        <f t="shared" si="260"/>
        <v>44.052865346940692</v>
      </c>
      <c r="CP490">
        <f t="shared" si="261"/>
        <v>49.582573426449798</v>
      </c>
      <c r="CQ490">
        <f t="shared" si="262"/>
        <v>-1.4616903675586336E-2</v>
      </c>
      <c r="CR490">
        <f t="shared" si="263"/>
        <v>0</v>
      </c>
      <c r="CS490">
        <f t="shared" si="264"/>
        <v>1530.7264221191406</v>
      </c>
      <c r="CT490">
        <f t="shared" si="265"/>
        <v>0</v>
      </c>
      <c r="CU490" t="e">
        <f t="shared" si="266"/>
        <v>#DIV/0!</v>
      </c>
      <c r="CV490" t="e">
        <f t="shared" si="267"/>
        <v>#DIV/0!</v>
      </c>
    </row>
    <row r="491" spans="1:100" x14ac:dyDescent="0.3">
      <c r="A491" s="4" t="str">
        <f>VLOOKUP(B491,ListCodeMtrx!A$1:B$91,2,TRUE)</f>
        <v>M26</v>
      </c>
      <c r="B491">
        <v>26</v>
      </c>
      <c r="C491" s="10">
        <v>26</v>
      </c>
      <c r="D491" s="10">
        <v>1</v>
      </c>
      <c r="E491" s="10">
        <v>6</v>
      </c>
      <c r="F491" s="1">
        <v>79</v>
      </c>
      <c r="G491" s="3">
        <v>41323</v>
      </c>
      <c r="H491" s="11">
        <v>1</v>
      </c>
      <c r="I491" s="11">
        <v>194.71375636255073</v>
      </c>
      <c r="J491" s="11">
        <v>5.7281626594297501</v>
      </c>
      <c r="K491" s="11">
        <v>265.88159986048328</v>
      </c>
      <c r="L491" s="11">
        <v>301.53897944393412</v>
      </c>
      <c r="M491" s="1">
        <v>46.9</v>
      </c>
      <c r="N491" s="8">
        <v>21</v>
      </c>
      <c r="O491" s="8" t="s">
        <v>670</v>
      </c>
      <c r="P491" s="12">
        <v>0.16111111111111112</v>
      </c>
      <c r="Q491" s="12">
        <f t="shared" si="269"/>
        <v>0.48424768518518524</v>
      </c>
      <c r="R491" s="8">
        <v>5269</v>
      </c>
      <c r="S491" s="8">
        <v>0</v>
      </c>
      <c r="T491" s="13">
        <v>150</v>
      </c>
      <c r="U491" s="14">
        <f t="shared" si="227"/>
        <v>7.658983567432025</v>
      </c>
      <c r="V491" s="14">
        <f t="shared" si="228"/>
        <v>0.21088853318467907</v>
      </c>
      <c r="W491" s="14">
        <f t="shared" si="229"/>
        <v>84.036988374485517</v>
      </c>
      <c r="X491">
        <v>28.629461288452148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t="e">
        <f t="shared" si="230"/>
        <v>#DIV/0!</v>
      </c>
      <c r="AG491" t="e">
        <f t="shared" si="231"/>
        <v>#DIV/0!</v>
      </c>
      <c r="AH491" t="e">
        <f t="shared" si="232"/>
        <v>#DIV/0!</v>
      </c>
      <c r="AI491" s="8">
        <v>-1</v>
      </c>
      <c r="AJ491" s="8">
        <v>0.85</v>
      </c>
      <c r="AK491" s="8">
        <v>0.85</v>
      </c>
      <c r="AL491" s="8">
        <v>10.02602481842041</v>
      </c>
      <c r="AM491">
        <f t="shared" si="233"/>
        <v>0.85</v>
      </c>
      <c r="AN491">
        <f t="shared" si="234"/>
        <v>5.66180511922497E-3</v>
      </c>
      <c r="AO491" t="e">
        <f t="shared" si="235"/>
        <v>#DIV/0!</v>
      </c>
      <c r="AP491" t="e">
        <f t="shared" si="236"/>
        <v>#DIV/0!</v>
      </c>
      <c r="AQ491" t="e">
        <f t="shared" si="237"/>
        <v>#DIV/0!</v>
      </c>
      <c r="AR491" s="8">
        <v>1799.2152099609375</v>
      </c>
      <c r="AS491" s="8">
        <v>0.5</v>
      </c>
      <c r="AT491" t="e">
        <f t="shared" si="238"/>
        <v>#DIV/0!</v>
      </c>
      <c r="AU491">
        <f t="shared" si="239"/>
        <v>4.4550207164251283</v>
      </c>
      <c r="AV491">
        <f t="shared" si="240"/>
        <v>2.1189546117332343</v>
      </c>
      <c r="AW491">
        <f t="shared" si="241"/>
        <v>28.629461288452148</v>
      </c>
      <c r="AX491" s="8">
        <v>2</v>
      </c>
      <c r="AY491">
        <f t="shared" si="242"/>
        <v>4.644859790802002</v>
      </c>
      <c r="AZ491" s="8">
        <v>1</v>
      </c>
      <c r="BA491">
        <f t="shared" si="243"/>
        <v>9.2897195816040039</v>
      </c>
      <c r="BB491" s="8">
        <v>26.120925903320313</v>
      </c>
      <c r="BC491" s="8">
        <v>28.629461288452148</v>
      </c>
      <c r="BD491" s="8">
        <v>25.129648208618164</v>
      </c>
      <c r="BE491" s="8">
        <v>152.00631713867187</v>
      </c>
      <c r="BF491" s="8">
        <v>147.25968933105469</v>
      </c>
      <c r="BG491" s="8">
        <v>15.504436492919922</v>
      </c>
      <c r="BH491" s="8">
        <v>18.001800537109375</v>
      </c>
      <c r="BI491" s="8">
        <v>46.057788848876953</v>
      </c>
      <c r="BJ491" s="8">
        <v>53.47650146484375</v>
      </c>
      <c r="BK491" s="8">
        <v>350.35519409179687</v>
      </c>
      <c r="BL491" s="8">
        <v>1799.2564697265625</v>
      </c>
      <c r="BM491" s="8">
        <v>1906.8387451171875</v>
      </c>
      <c r="BN491" s="8">
        <v>100.95587921142578</v>
      </c>
      <c r="BO491" s="8">
        <v>5.3074455261230469</v>
      </c>
      <c r="BP491" s="8">
        <v>-0.97305679321289063</v>
      </c>
      <c r="BQ491" s="8">
        <v>0.5</v>
      </c>
      <c r="BR491" s="8">
        <v>-1.355140209197998</v>
      </c>
      <c r="BS491" s="8">
        <v>7.355140209197998</v>
      </c>
      <c r="BT491" s="8">
        <v>1</v>
      </c>
      <c r="BU491" s="8">
        <v>0</v>
      </c>
      <c r="BV491" s="8">
        <v>0.15999999642372131</v>
      </c>
      <c r="BW491" s="8">
        <v>111115</v>
      </c>
      <c r="BX491">
        <f t="shared" si="244"/>
        <v>1.7517759704589841</v>
      </c>
      <c r="BY491">
        <f t="shared" si="245"/>
        <v>4.4550207164251281E-3</v>
      </c>
      <c r="BZ491">
        <f t="shared" si="246"/>
        <v>301.77946128845213</v>
      </c>
      <c r="CA491">
        <f t="shared" si="247"/>
        <v>299.27092590332029</v>
      </c>
      <c r="CB491">
        <f t="shared" si="248"/>
        <v>287.88102872160744</v>
      </c>
      <c r="CC491">
        <f t="shared" si="268"/>
        <v>0.22825130658959519</v>
      </c>
      <c r="CD491">
        <f t="shared" si="249"/>
        <v>3.9363422123458278</v>
      </c>
      <c r="CE491">
        <f t="shared" si="250"/>
        <v>38.99071795612997</v>
      </c>
      <c r="CF491">
        <f t="shared" si="251"/>
        <v>20.988917419020595</v>
      </c>
      <c r="CG491">
        <f t="shared" si="252"/>
        <v>27.37519359588623</v>
      </c>
      <c r="CH491">
        <f t="shared" si="253"/>
        <v>3.6587929155310008</v>
      </c>
      <c r="CI491">
        <f t="shared" si="254"/>
        <v>0.20620736194896025</v>
      </c>
      <c r="CJ491">
        <f t="shared" si="255"/>
        <v>1.8173876006125937</v>
      </c>
      <c r="CK491">
        <f t="shared" si="256"/>
        <v>1.8414053149184071</v>
      </c>
      <c r="CL491">
        <f t="shared" si="257"/>
        <v>0.12929215596873239</v>
      </c>
      <c r="CM491">
        <f t="shared" si="258"/>
        <v>8.4840280476265519</v>
      </c>
      <c r="CN491">
        <f t="shared" si="259"/>
        <v>0.57067204715855313</v>
      </c>
      <c r="CO491">
        <f t="shared" si="260"/>
        <v>45.820433028848463</v>
      </c>
      <c r="CP491">
        <f t="shared" si="261"/>
        <v>146.14667103968361</v>
      </c>
      <c r="CQ491">
        <f t="shared" si="262"/>
        <v>2.4012722364731717E-2</v>
      </c>
      <c r="CR491">
        <f t="shared" si="263"/>
        <v>0</v>
      </c>
      <c r="CS491">
        <f t="shared" si="264"/>
        <v>1529.3679992675782</v>
      </c>
      <c r="CT491">
        <f t="shared" si="265"/>
        <v>0</v>
      </c>
      <c r="CU491" t="e">
        <f t="shared" si="266"/>
        <v>#DIV/0!</v>
      </c>
      <c r="CV491" t="e">
        <f t="shared" si="267"/>
        <v>#DIV/0!</v>
      </c>
    </row>
    <row r="492" spans="1:100" hidden="1" x14ac:dyDescent="0.3">
      <c r="A492" s="4" t="str">
        <f>VLOOKUP(B492,ListCodeMtrx!A$1:B$91,2,TRUE)</f>
        <v>M26</v>
      </c>
      <c r="B492">
        <v>26</v>
      </c>
      <c r="C492" s="10">
        <v>26</v>
      </c>
      <c r="D492" s="10">
        <v>1</v>
      </c>
      <c r="E492" s="10">
        <v>6</v>
      </c>
      <c r="F492" s="1">
        <v>79</v>
      </c>
      <c r="G492" s="3">
        <v>41323</v>
      </c>
      <c r="H492" s="11">
        <v>1</v>
      </c>
      <c r="I492" s="11">
        <v>194.71375636255073</v>
      </c>
      <c r="J492" s="11">
        <v>5.7281626594297501</v>
      </c>
      <c r="K492" s="11">
        <v>265.88159986048328</v>
      </c>
      <c r="L492" s="11">
        <v>301.53897944393412</v>
      </c>
      <c r="M492" s="1">
        <v>46.9</v>
      </c>
      <c r="N492" s="8">
        <v>22</v>
      </c>
      <c r="O492" s="8" t="s">
        <v>671</v>
      </c>
      <c r="P492" s="12">
        <v>0.16111111111111112</v>
      </c>
      <c r="Q492" s="12">
        <f t="shared" si="269"/>
        <v>0.48653935185185193</v>
      </c>
      <c r="R492" s="8">
        <v>5467</v>
      </c>
      <c r="S492" s="8">
        <v>0</v>
      </c>
      <c r="T492" s="13" t="s">
        <v>192</v>
      </c>
      <c r="U492" s="14">
        <f t="shared" si="227"/>
        <v>27.877851364334372</v>
      </c>
      <c r="V492" s="14">
        <f t="shared" si="228"/>
        <v>0.23761761715095642</v>
      </c>
      <c r="W492" s="14">
        <f t="shared" si="229"/>
        <v>181.98610910650623</v>
      </c>
      <c r="X492">
        <v>28.45875358581543</v>
      </c>
      <c r="Y492" s="8">
        <v>0</v>
      </c>
      <c r="Z492" s="2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t="e">
        <f t="shared" si="230"/>
        <v>#DIV/0!</v>
      </c>
      <c r="AG492" t="e">
        <f t="shared" si="231"/>
        <v>#DIV/0!</v>
      </c>
      <c r="AH492" t="e">
        <f t="shared" si="232"/>
        <v>#DIV/0!</v>
      </c>
      <c r="AI492" s="8">
        <v>-1</v>
      </c>
      <c r="AJ492" s="8">
        <v>0.85</v>
      </c>
      <c r="AK492" s="8">
        <v>0.85</v>
      </c>
      <c r="AL492" s="8">
        <v>10.02602481842041</v>
      </c>
      <c r="AM492">
        <f t="shared" si="233"/>
        <v>0.85</v>
      </c>
      <c r="AN492">
        <f t="shared" si="234"/>
        <v>1.8878143322500405E-2</v>
      </c>
      <c r="AO492" t="e">
        <f t="shared" si="235"/>
        <v>#DIV/0!</v>
      </c>
      <c r="AP492" t="e">
        <f t="shared" si="236"/>
        <v>#DIV/0!</v>
      </c>
      <c r="AQ492" t="e">
        <f t="shared" si="237"/>
        <v>#DIV/0!</v>
      </c>
      <c r="AR492" s="8">
        <v>1799.2152099609375</v>
      </c>
      <c r="AS492" s="8">
        <v>0.5</v>
      </c>
      <c r="AT492" t="e">
        <f t="shared" si="238"/>
        <v>#DIV/0!</v>
      </c>
      <c r="AU492">
        <f t="shared" si="239"/>
        <v>4.7748214020854327</v>
      </c>
      <c r="AV492">
        <f t="shared" si="240"/>
        <v>2.0208808833734091</v>
      </c>
      <c r="AW492">
        <f t="shared" si="241"/>
        <v>28.45875358581543</v>
      </c>
      <c r="AX492" s="8">
        <v>2</v>
      </c>
      <c r="AY492">
        <f t="shared" si="242"/>
        <v>4.644859790802002</v>
      </c>
      <c r="AZ492" s="8">
        <v>1</v>
      </c>
      <c r="BA492">
        <f t="shared" si="243"/>
        <v>9.2897195816040039</v>
      </c>
      <c r="BB492" s="8">
        <v>26.145746231079102</v>
      </c>
      <c r="BC492" s="8">
        <v>28.45875358581543</v>
      </c>
      <c r="BD492" s="8">
        <v>25.126052856445313</v>
      </c>
      <c r="BE492" s="8">
        <v>400.05426025390625</v>
      </c>
      <c r="BF492" s="8">
        <v>383.09613037109375</v>
      </c>
      <c r="BG492" s="8">
        <v>15.915253639221191</v>
      </c>
      <c r="BH492" s="8">
        <v>18.590265274047852</v>
      </c>
      <c r="BI492" s="8">
        <v>47.204879760742187</v>
      </c>
      <c r="BJ492" s="8">
        <v>55.139007568359375</v>
      </c>
      <c r="BK492" s="8">
        <v>350.35781860351562</v>
      </c>
      <c r="BL492" s="8">
        <v>1799.644287109375</v>
      </c>
      <c r="BM492" s="8">
        <v>1884.3067626953125</v>
      </c>
      <c r="BN492" s="8">
        <v>100.94739532470703</v>
      </c>
      <c r="BO492" s="8">
        <v>3.1145744323730469</v>
      </c>
      <c r="BP492" s="8">
        <v>-0.94892692565917969</v>
      </c>
      <c r="BQ492" s="8">
        <v>0.25</v>
      </c>
      <c r="BR492" s="8">
        <v>-1.355140209197998</v>
      </c>
      <c r="BS492" s="8">
        <v>7.355140209197998</v>
      </c>
      <c r="BT492" s="8">
        <v>1</v>
      </c>
      <c r="BU492" s="8">
        <v>0</v>
      </c>
      <c r="BV492" s="8">
        <v>0.15999999642372131</v>
      </c>
      <c r="BW492" s="8">
        <v>111115</v>
      </c>
      <c r="BX492">
        <f t="shared" si="244"/>
        <v>1.7517890930175781</v>
      </c>
      <c r="BY492">
        <f t="shared" si="245"/>
        <v>4.7748214020854329E-3</v>
      </c>
      <c r="BZ492">
        <f t="shared" si="246"/>
        <v>301.60875358581541</v>
      </c>
      <c r="CA492">
        <f t="shared" si="247"/>
        <v>299.29574623107908</v>
      </c>
      <c r="CB492">
        <f t="shared" si="248"/>
        <v>287.94307950147049</v>
      </c>
      <c r="CC492">
        <f t="shared" si="268"/>
        <v>0.18511652621765301</v>
      </c>
      <c r="CD492">
        <f t="shared" si="249"/>
        <v>3.8975197411838907</v>
      </c>
      <c r="CE492">
        <f t="shared" si="250"/>
        <v>38.609413632190737</v>
      </c>
      <c r="CF492">
        <f t="shared" si="251"/>
        <v>20.019148358142886</v>
      </c>
      <c r="CG492">
        <f t="shared" si="252"/>
        <v>27.302249908447266</v>
      </c>
      <c r="CH492">
        <f t="shared" si="253"/>
        <v>3.6431909608641995</v>
      </c>
      <c r="CI492">
        <f t="shared" si="254"/>
        <v>0.23169128843994183</v>
      </c>
      <c r="CJ492">
        <f t="shared" si="255"/>
        <v>1.8766388578104816</v>
      </c>
      <c r="CK492">
        <f t="shared" si="256"/>
        <v>1.7665521030537179</v>
      </c>
      <c r="CL492">
        <f t="shared" si="257"/>
        <v>0.14532808741231434</v>
      </c>
      <c r="CM492">
        <f t="shared" si="258"/>
        <v>18.371023699579752</v>
      </c>
      <c r="CN492">
        <f t="shared" si="259"/>
        <v>0.47504032194275037</v>
      </c>
      <c r="CO492">
        <f t="shared" si="260"/>
        <v>47.954247823884153</v>
      </c>
      <c r="CP492">
        <f t="shared" si="261"/>
        <v>379.04486714282814</v>
      </c>
      <c r="CQ492">
        <f t="shared" si="262"/>
        <v>3.5269212407484041E-2</v>
      </c>
      <c r="CR492">
        <f t="shared" si="263"/>
        <v>0</v>
      </c>
      <c r="CS492">
        <f t="shared" si="264"/>
        <v>1529.6976440429687</v>
      </c>
      <c r="CT492">
        <f t="shared" si="265"/>
        <v>0</v>
      </c>
      <c r="CU492" t="e">
        <f t="shared" si="266"/>
        <v>#DIV/0!</v>
      </c>
      <c r="CV492" t="e">
        <f t="shared" si="267"/>
        <v>#DIV/0!</v>
      </c>
    </row>
    <row r="493" spans="1:100" x14ac:dyDescent="0.3">
      <c r="A493" s="4" t="str">
        <f>VLOOKUP(B493,ListCodeMtrx!A$1:B$91,2,TRUE)</f>
        <v>M26</v>
      </c>
      <c r="B493">
        <v>26</v>
      </c>
      <c r="C493" s="10">
        <v>26</v>
      </c>
      <c r="D493" s="10">
        <v>1</v>
      </c>
      <c r="E493" s="10">
        <v>6</v>
      </c>
      <c r="F493" s="1">
        <v>79</v>
      </c>
      <c r="G493" s="3">
        <v>41323</v>
      </c>
      <c r="H493" s="11">
        <v>1</v>
      </c>
      <c r="I493" s="11">
        <v>194.71375636255073</v>
      </c>
      <c r="J493" s="11">
        <v>5.7281626594297501</v>
      </c>
      <c r="K493" s="11">
        <v>265.88159986048328</v>
      </c>
      <c r="L493" s="11">
        <v>301.53897944393412</v>
      </c>
      <c r="M493" s="1">
        <v>46.9</v>
      </c>
      <c r="N493" s="8">
        <v>23</v>
      </c>
      <c r="O493" s="8" t="s">
        <v>672</v>
      </c>
      <c r="P493" s="12">
        <v>0.16111111111111112</v>
      </c>
      <c r="Q493" s="12">
        <f t="shared" si="269"/>
        <v>0.48895833333333338</v>
      </c>
      <c r="R493" s="8">
        <v>5676</v>
      </c>
      <c r="S493" s="8">
        <v>0</v>
      </c>
      <c r="T493" s="13">
        <v>800</v>
      </c>
      <c r="U493" s="14">
        <f t="shared" si="227"/>
        <v>50.284199734114551</v>
      </c>
      <c r="V493" s="14">
        <f t="shared" si="228"/>
        <v>0.23775944261748694</v>
      </c>
      <c r="W493" s="14">
        <f t="shared" si="229"/>
        <v>405.28275995033056</v>
      </c>
      <c r="X493">
        <v>28.342334747314453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t="e">
        <f t="shared" si="230"/>
        <v>#DIV/0!</v>
      </c>
      <c r="AG493" t="e">
        <f t="shared" si="231"/>
        <v>#DIV/0!</v>
      </c>
      <c r="AH493" t="e">
        <f t="shared" si="232"/>
        <v>#DIV/0!</v>
      </c>
      <c r="AI493" s="8">
        <v>-1</v>
      </c>
      <c r="AJ493" s="8">
        <v>0.85</v>
      </c>
      <c r="AK493" s="8">
        <v>0.85</v>
      </c>
      <c r="AL493" s="8">
        <v>10.02602481842041</v>
      </c>
      <c r="AM493">
        <f t="shared" si="233"/>
        <v>0.85</v>
      </c>
      <c r="AN493">
        <f t="shared" si="234"/>
        <v>3.3516329951965726E-2</v>
      </c>
      <c r="AO493" t="e">
        <f t="shared" si="235"/>
        <v>#DIV/0!</v>
      </c>
      <c r="AP493" t="e">
        <f t="shared" si="236"/>
        <v>#DIV/0!</v>
      </c>
      <c r="AQ493" t="e">
        <f t="shared" si="237"/>
        <v>#DIV/0!</v>
      </c>
      <c r="AR493" s="8">
        <v>1799.2152099609375</v>
      </c>
      <c r="AS493" s="8">
        <v>0.5</v>
      </c>
      <c r="AT493" t="e">
        <f t="shared" si="238"/>
        <v>#DIV/0!</v>
      </c>
      <c r="AU493">
        <f t="shared" si="239"/>
        <v>4.6731970333645982</v>
      </c>
      <c r="AV493">
        <f t="shared" si="240"/>
        <v>1.976674861933122</v>
      </c>
      <c r="AW493">
        <f t="shared" si="241"/>
        <v>28.342334747314453</v>
      </c>
      <c r="AX493" s="8">
        <v>2</v>
      </c>
      <c r="AY493">
        <f t="shared" si="242"/>
        <v>4.644859790802002</v>
      </c>
      <c r="AZ493" s="8">
        <v>1</v>
      </c>
      <c r="BA493">
        <f t="shared" si="243"/>
        <v>9.2897195816040039</v>
      </c>
      <c r="BB493" s="8">
        <v>26.131601333618164</v>
      </c>
      <c r="BC493" s="8">
        <v>28.342334747314453</v>
      </c>
      <c r="BD493" s="8">
        <v>25.127449035644531</v>
      </c>
      <c r="BE493" s="8">
        <v>800.7274169921875</v>
      </c>
      <c r="BF493" s="8">
        <v>769.97027587890625</v>
      </c>
      <c r="BG493" s="8">
        <v>16.151504516601562</v>
      </c>
      <c r="BH493" s="8">
        <v>18.768989562988281</v>
      </c>
      <c r="BI493" s="8">
        <v>47.942642211914062</v>
      </c>
      <c r="BJ493" s="8">
        <v>55.712146759033203</v>
      </c>
      <c r="BK493" s="8">
        <v>350.3734130859375</v>
      </c>
      <c r="BL493" s="8">
        <v>1800.14794921875</v>
      </c>
      <c r="BM493" s="8">
        <v>1936.950927734375</v>
      </c>
      <c r="BN493" s="8">
        <v>100.94100952148437</v>
      </c>
      <c r="BO493" s="8">
        <v>-3.8160285949707031</v>
      </c>
      <c r="BP493" s="8">
        <v>-0.89073944091796875</v>
      </c>
      <c r="BQ493" s="8">
        <v>0.5</v>
      </c>
      <c r="BR493" s="8">
        <v>-1.355140209197998</v>
      </c>
      <c r="BS493" s="8">
        <v>7.355140209197998</v>
      </c>
      <c r="BT493" s="8">
        <v>1</v>
      </c>
      <c r="BU493" s="8">
        <v>0</v>
      </c>
      <c r="BV493" s="8">
        <v>0.15999999642372131</v>
      </c>
      <c r="BW493" s="8">
        <v>111115</v>
      </c>
      <c r="BX493">
        <f t="shared" si="244"/>
        <v>1.7518670654296873</v>
      </c>
      <c r="BY493">
        <f t="shared" si="245"/>
        <v>4.673197033364598E-3</v>
      </c>
      <c r="BZ493">
        <f t="shared" si="246"/>
        <v>301.49233474731443</v>
      </c>
      <c r="CA493">
        <f t="shared" si="247"/>
        <v>299.28160133361814</v>
      </c>
      <c r="CB493">
        <f t="shared" si="248"/>
        <v>288.02366543716926</v>
      </c>
      <c r="CC493">
        <f t="shared" si="268"/>
        <v>0.20636153371212934</v>
      </c>
      <c r="CD493">
        <f t="shared" si="249"/>
        <v>3.8712356161193631</v>
      </c>
      <c r="CE493">
        <f t="shared" si="250"/>
        <v>38.351465221827468</v>
      </c>
      <c r="CF493">
        <f t="shared" si="251"/>
        <v>19.582475658839186</v>
      </c>
      <c r="CG493">
        <f t="shared" si="252"/>
        <v>27.236968040466309</v>
      </c>
      <c r="CH493">
        <f t="shared" si="253"/>
        <v>3.6292770660204146</v>
      </c>
      <c r="CI493">
        <f t="shared" si="254"/>
        <v>0.23182612569177508</v>
      </c>
      <c r="CJ493">
        <f t="shared" si="255"/>
        <v>1.894560754186241</v>
      </c>
      <c r="CK493">
        <f t="shared" si="256"/>
        <v>1.7347163118341735</v>
      </c>
      <c r="CL493">
        <f t="shared" si="257"/>
        <v>0.14541296841306064</v>
      </c>
      <c r="CM493">
        <f t="shared" si="258"/>
        <v>40.909650931039785</v>
      </c>
      <c r="CN493">
        <f t="shared" si="259"/>
        <v>0.52636156569512771</v>
      </c>
      <c r="CO493">
        <f t="shared" si="260"/>
        <v>48.749942439849917</v>
      </c>
      <c r="CP493">
        <f t="shared" si="261"/>
        <v>762.66287881005587</v>
      </c>
      <c r="CQ493">
        <f t="shared" si="262"/>
        <v>3.2142010720342402E-2</v>
      </c>
      <c r="CR493">
        <f t="shared" si="263"/>
        <v>0</v>
      </c>
      <c r="CS493">
        <f t="shared" si="264"/>
        <v>1530.1257568359374</v>
      </c>
      <c r="CT493">
        <f t="shared" si="265"/>
        <v>0</v>
      </c>
      <c r="CU493" t="e">
        <f t="shared" si="266"/>
        <v>#DIV/0!</v>
      </c>
      <c r="CV493" t="e">
        <f t="shared" si="267"/>
        <v>#DIV/0!</v>
      </c>
    </row>
    <row r="494" spans="1:100" x14ac:dyDescent="0.3">
      <c r="A494" s="4" t="str">
        <f>VLOOKUP(B494,ListCodeMtrx!A$1:B$91,2,TRUE)</f>
        <v>M26</v>
      </c>
      <c r="B494" s="5">
        <v>26</v>
      </c>
      <c r="C494" s="10">
        <v>26</v>
      </c>
      <c r="D494" s="10">
        <v>1</v>
      </c>
      <c r="E494" s="10">
        <v>6</v>
      </c>
      <c r="F494" s="1">
        <v>79</v>
      </c>
      <c r="G494" s="17">
        <v>41323</v>
      </c>
      <c r="H494" s="11">
        <v>1</v>
      </c>
      <c r="I494" s="11">
        <v>194.71375636255073</v>
      </c>
      <c r="J494" s="11">
        <v>5.7281626594297501</v>
      </c>
      <c r="K494" s="11">
        <v>265.88159986048328</v>
      </c>
      <c r="L494" s="11">
        <v>301.53897944393412</v>
      </c>
      <c r="M494" s="1">
        <v>46.9</v>
      </c>
      <c r="N494" s="19">
        <v>24</v>
      </c>
      <c r="O494" s="19" t="s">
        <v>673</v>
      </c>
      <c r="P494" s="12">
        <v>0.16111111111111112</v>
      </c>
      <c r="Q494" s="12">
        <f t="shared" si="269"/>
        <v>0.4924074074074074</v>
      </c>
      <c r="R494" s="19">
        <v>5965.5</v>
      </c>
      <c r="S494" s="19">
        <v>0</v>
      </c>
      <c r="T494" s="21">
        <v>400</v>
      </c>
      <c r="U494" s="5">
        <f t="shared" si="227"/>
        <v>26.948604587939794</v>
      </c>
      <c r="V494" s="5">
        <f t="shared" si="228"/>
        <v>0.24788579163374769</v>
      </c>
      <c r="W494" s="5">
        <f t="shared" si="229"/>
        <v>195.96121167789349</v>
      </c>
      <c r="X494" s="5">
        <v>28.354185104370117</v>
      </c>
      <c r="Y494" s="19">
        <v>4</v>
      </c>
      <c r="Z494" s="19">
        <v>4</v>
      </c>
      <c r="AA494" s="19">
        <v>0</v>
      </c>
      <c r="AB494" s="19">
        <v>0</v>
      </c>
      <c r="AC494" s="19">
        <v>272.104736328125</v>
      </c>
      <c r="AD494" s="19">
        <v>536.24658203125</v>
      </c>
      <c r="AE494" s="19">
        <v>358.70068359375</v>
      </c>
      <c r="AF494" s="5" t="e">
        <f t="shared" si="230"/>
        <v>#DIV/0!</v>
      </c>
      <c r="AG494" s="5">
        <f t="shared" si="231"/>
        <v>0.49257534603312775</v>
      </c>
      <c r="AH494" s="5">
        <f t="shared" si="232"/>
        <v>0.3310900328072458</v>
      </c>
      <c r="AI494" s="19">
        <v>-1</v>
      </c>
      <c r="AJ494" s="19">
        <v>0.85</v>
      </c>
      <c r="AK494" s="19">
        <v>0.85</v>
      </c>
      <c r="AL494" s="19">
        <v>10.02602481842041</v>
      </c>
      <c r="AM494" s="5">
        <f t="shared" si="233"/>
        <v>0.85</v>
      </c>
      <c r="AN494" s="5">
        <f t="shared" si="234"/>
        <v>1.826558032030685E-2</v>
      </c>
      <c r="AO494" s="5">
        <f t="shared" si="235"/>
        <v>0.67216119416780273</v>
      </c>
      <c r="AP494" s="5">
        <f t="shared" si="236"/>
        <v>1.970735935241503</v>
      </c>
      <c r="AQ494" s="5">
        <f t="shared" si="237"/>
        <v>-1</v>
      </c>
      <c r="AR494" s="19">
        <v>1800.14599609375</v>
      </c>
      <c r="AS494" s="19">
        <v>0.5</v>
      </c>
      <c r="AT494" s="5">
        <f t="shared" si="238"/>
        <v>253.30441868441753</v>
      </c>
      <c r="AU494" s="5">
        <f t="shared" si="239"/>
        <v>4.912319388925428</v>
      </c>
      <c r="AV494" s="5">
        <f t="shared" si="240"/>
        <v>1.9949468541239992</v>
      </c>
      <c r="AW494" s="5">
        <f t="shared" si="241"/>
        <v>28.354185104370117</v>
      </c>
      <c r="AX494" s="19">
        <v>2</v>
      </c>
      <c r="AY494" s="5">
        <f t="shared" si="242"/>
        <v>4.644859790802002</v>
      </c>
      <c r="AZ494" s="19">
        <v>1</v>
      </c>
      <c r="BA494" s="5">
        <f t="shared" si="243"/>
        <v>9.2897195816040039</v>
      </c>
      <c r="BB494" s="19">
        <v>26.127141952514648</v>
      </c>
      <c r="BC494" s="19">
        <v>28.354185104370117</v>
      </c>
      <c r="BD494" s="19">
        <v>25.123773574829102</v>
      </c>
      <c r="BE494" s="19">
        <v>399.7291259765625</v>
      </c>
      <c r="BF494" s="19">
        <v>383.27017211914062</v>
      </c>
      <c r="BG494" s="19">
        <v>15.864506721496582</v>
      </c>
      <c r="BH494" s="19">
        <v>18.616596221923828</v>
      </c>
      <c r="BI494" s="19">
        <v>47.097629547119141</v>
      </c>
      <c r="BJ494" s="19">
        <v>55.267871856689453</v>
      </c>
      <c r="BK494" s="19">
        <v>350.34243774414062</v>
      </c>
      <c r="BL494" s="19">
        <v>1800.14599609375</v>
      </c>
      <c r="BM494" s="19">
        <v>1926.2181396484375</v>
      </c>
      <c r="BN494" s="19">
        <v>100.92914581298828</v>
      </c>
      <c r="BO494" s="19">
        <v>3.2257499694824219</v>
      </c>
      <c r="BP494" s="19">
        <v>-0.94703483581542969</v>
      </c>
      <c r="BQ494" s="19">
        <v>0.25</v>
      </c>
      <c r="BR494" s="19">
        <v>-1.355140209197998</v>
      </c>
      <c r="BS494" s="19">
        <v>7.355140209197998</v>
      </c>
      <c r="BT494" s="19">
        <v>1</v>
      </c>
      <c r="BU494" s="19">
        <v>0</v>
      </c>
      <c r="BV494" s="19">
        <v>0.15999999642372131</v>
      </c>
      <c r="BW494" s="19">
        <v>111115</v>
      </c>
      <c r="BX494" s="5">
        <f t="shared" si="244"/>
        <v>1.7517121887207028</v>
      </c>
      <c r="BY494" s="5">
        <f t="shared" si="245"/>
        <v>4.9123193889254284E-3</v>
      </c>
      <c r="BZ494" s="5">
        <f t="shared" si="246"/>
        <v>301.50418510437009</v>
      </c>
      <c r="CA494" s="5">
        <f t="shared" si="247"/>
        <v>299.27714195251463</v>
      </c>
      <c r="CB494" s="5">
        <f t="shared" si="248"/>
        <v>288.02335293717624</v>
      </c>
      <c r="CC494" s="5">
        <f t="shared" si="268"/>
        <v>0.16687474918314754</v>
      </c>
      <c r="CD494" s="5">
        <f t="shared" si="249"/>
        <v>3.8739040087480761</v>
      </c>
      <c r="CE494" s="5">
        <f t="shared" si="250"/>
        <v>38.382411517937911</v>
      </c>
      <c r="CF494" s="5">
        <f t="shared" si="251"/>
        <v>19.765815296014082</v>
      </c>
      <c r="CG494" s="5">
        <f t="shared" si="252"/>
        <v>27.240663528442383</v>
      </c>
      <c r="CH494" s="5">
        <f t="shared" si="253"/>
        <v>3.6300634660579583</v>
      </c>
      <c r="CI494" s="5">
        <f t="shared" si="254"/>
        <v>0.24144315081466858</v>
      </c>
      <c r="CJ494" s="5">
        <f t="shared" si="255"/>
        <v>1.8789571546240769</v>
      </c>
      <c r="CK494" s="5">
        <f t="shared" si="256"/>
        <v>1.7511063114338814</v>
      </c>
      <c r="CL494" s="5">
        <f t="shared" si="257"/>
        <v>0.15146787051593888</v>
      </c>
      <c r="CM494" s="5">
        <f t="shared" si="258"/>
        <v>19.778197707127973</v>
      </c>
      <c r="CN494" s="5">
        <f t="shared" si="259"/>
        <v>0.51128740489875213</v>
      </c>
      <c r="CO494" s="5">
        <f t="shared" si="260"/>
        <v>48.369931165836846</v>
      </c>
      <c r="CP494" s="5">
        <f t="shared" si="261"/>
        <v>379.35394882799181</v>
      </c>
      <c r="CQ494" s="5">
        <f t="shared" si="262"/>
        <v>3.4361106638303163E-2</v>
      </c>
      <c r="CR494" s="5">
        <f t="shared" si="263"/>
        <v>0</v>
      </c>
      <c r="CS494" s="5">
        <f t="shared" si="264"/>
        <v>1530.1240966796875</v>
      </c>
      <c r="CT494" s="5">
        <f t="shared" si="265"/>
        <v>264.141845703125</v>
      </c>
      <c r="CU494" s="5">
        <f t="shared" si="266"/>
        <v>0.3310900328072458</v>
      </c>
      <c r="CV494" s="5" t="e">
        <f t="shared" si="267"/>
        <v>#DIV/0!</v>
      </c>
    </row>
    <row r="495" spans="1:100" hidden="1" x14ac:dyDescent="0.3">
      <c r="A495" s="4" t="str">
        <f>VLOOKUP(B495,ListCodeMtrx!A$1:B$91,2,TRUE)</f>
        <v>M24</v>
      </c>
      <c r="B495">
        <v>24</v>
      </c>
      <c r="C495" s="10">
        <v>24</v>
      </c>
      <c r="D495" s="10">
        <v>1</v>
      </c>
      <c r="E495" s="10">
        <v>5</v>
      </c>
      <c r="F495" s="1">
        <v>79</v>
      </c>
      <c r="G495" s="3">
        <v>41323</v>
      </c>
      <c r="H495" s="11">
        <v>1</v>
      </c>
      <c r="I495" s="11">
        <v>173.29583770300033</v>
      </c>
      <c r="J495" s="11">
        <v>4.2710292149600422</v>
      </c>
      <c r="K495" s="11">
        <v>228.02561379982137</v>
      </c>
      <c r="L495" s="11">
        <v>297.18996033483273</v>
      </c>
      <c r="M495" s="1">
        <v>49.9</v>
      </c>
      <c r="N495" s="8">
        <v>25</v>
      </c>
      <c r="O495" s="8" t="s">
        <v>674</v>
      </c>
      <c r="P495" s="12">
        <v>0.16111111111111112</v>
      </c>
      <c r="Q495" s="12">
        <f t="shared" si="269"/>
        <v>0.4989351851851852</v>
      </c>
      <c r="R495" s="8">
        <v>6538</v>
      </c>
      <c r="S495" s="8">
        <v>0</v>
      </c>
      <c r="T495" s="13" t="s">
        <v>747</v>
      </c>
      <c r="U495">
        <f t="shared" si="227"/>
        <v>19.321232529545387</v>
      </c>
      <c r="V495">
        <f t="shared" si="228"/>
        <v>0.15505895901168743</v>
      </c>
      <c r="W495">
        <f t="shared" si="229"/>
        <v>175.9614455617268</v>
      </c>
      <c r="X495">
        <v>28.717721939086914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t="e">
        <f t="shared" si="230"/>
        <v>#DIV/0!</v>
      </c>
      <c r="AG495" t="e">
        <f t="shared" si="231"/>
        <v>#DIV/0!</v>
      </c>
      <c r="AH495" t="e">
        <f t="shared" si="232"/>
        <v>#DIV/0!</v>
      </c>
      <c r="AI495" s="8">
        <v>-1</v>
      </c>
      <c r="AJ495" s="8">
        <v>0.85</v>
      </c>
      <c r="AK495" s="8">
        <v>0.85</v>
      </c>
      <c r="AL495" s="8">
        <v>10.02602481842041</v>
      </c>
      <c r="AM495">
        <f t="shared" si="233"/>
        <v>0.85</v>
      </c>
      <c r="AN495">
        <f t="shared" si="234"/>
        <v>1.3278465433079275E-2</v>
      </c>
      <c r="AO495" t="e">
        <f t="shared" si="235"/>
        <v>#DIV/0!</v>
      </c>
      <c r="AP495" t="e">
        <f t="shared" si="236"/>
        <v>#DIV/0!</v>
      </c>
      <c r="AQ495" t="e">
        <f t="shared" si="237"/>
        <v>#DIV/0!</v>
      </c>
      <c r="AR495" s="8">
        <v>1800.14599609375</v>
      </c>
      <c r="AS495" s="8">
        <v>0.5</v>
      </c>
      <c r="AT495" t="e">
        <f t="shared" si="238"/>
        <v>#DIV/0!</v>
      </c>
      <c r="AU495">
        <f t="shared" si="239"/>
        <v>3.4594359365133718</v>
      </c>
      <c r="AV495">
        <f t="shared" si="240"/>
        <v>2.2246196990541662</v>
      </c>
      <c r="AW495">
        <f t="shared" si="241"/>
        <v>28.717721939086914</v>
      </c>
      <c r="AX495" s="8">
        <v>2</v>
      </c>
      <c r="AY495">
        <f t="shared" si="242"/>
        <v>4.644859790802002</v>
      </c>
      <c r="AZ495" s="8">
        <v>1</v>
      </c>
      <c r="BA495">
        <f t="shared" si="243"/>
        <v>9.2897195816040039</v>
      </c>
      <c r="BB495" s="8">
        <v>26.012733459472656</v>
      </c>
      <c r="BC495" s="8">
        <v>28.717721939086914</v>
      </c>
      <c r="BD495" s="8">
        <v>25.128917694091797</v>
      </c>
      <c r="BE495" s="8">
        <v>400.19247436523437</v>
      </c>
      <c r="BF495" s="8">
        <v>388.39682006835937</v>
      </c>
      <c r="BG495" s="8">
        <v>15.220735549926758</v>
      </c>
      <c r="BH495" s="8">
        <v>17.161518096923828</v>
      </c>
      <c r="BI495" s="8">
        <v>45.488739013671875</v>
      </c>
      <c r="BJ495" s="8">
        <v>51.288967132568359</v>
      </c>
      <c r="BK495" s="8">
        <v>350.38101196289062</v>
      </c>
      <c r="BL495" s="8">
        <v>1800.458984375</v>
      </c>
      <c r="BM495" s="8">
        <v>1479.153564453125</v>
      </c>
      <c r="BN495" s="8">
        <v>100.91920471191406</v>
      </c>
      <c r="BO495" s="8">
        <v>2.9047050476074219</v>
      </c>
      <c r="BP495" s="8">
        <v>-0.87032890319824219</v>
      </c>
      <c r="BQ495" s="8">
        <v>0.25</v>
      </c>
      <c r="BR495" s="8">
        <v>-1.355140209197998</v>
      </c>
      <c r="BS495" s="8">
        <v>7.355140209197998</v>
      </c>
      <c r="BT495" s="8">
        <v>1</v>
      </c>
      <c r="BU495" s="8">
        <v>0</v>
      </c>
      <c r="BV495" s="8">
        <v>0.15999999642372131</v>
      </c>
      <c r="BW495" s="8">
        <v>111115</v>
      </c>
      <c r="BX495">
        <f t="shared" si="244"/>
        <v>1.751905059814453</v>
      </c>
      <c r="BY495">
        <f t="shared" si="245"/>
        <v>3.4594359365133719E-3</v>
      </c>
      <c r="BZ495">
        <f t="shared" si="246"/>
        <v>301.86772193908689</v>
      </c>
      <c r="CA495">
        <f t="shared" si="247"/>
        <v>299.16273345947263</v>
      </c>
      <c r="CB495">
        <f t="shared" si="248"/>
        <v>288.07343106105691</v>
      </c>
      <c r="CC495">
        <f t="shared" si="268"/>
        <v>0.38194943184446212</v>
      </c>
      <c r="CD495">
        <f t="shared" si="249"/>
        <v>3.9565464570448401</v>
      </c>
      <c r="CE495">
        <f t="shared" si="250"/>
        <v>39.205089540085808</v>
      </c>
      <c r="CF495">
        <f t="shared" si="251"/>
        <v>22.04357144316198</v>
      </c>
      <c r="CG495">
        <f t="shared" si="252"/>
        <v>27.365227699279785</v>
      </c>
      <c r="CH495">
        <f t="shared" si="253"/>
        <v>3.6566578726259618</v>
      </c>
      <c r="CI495">
        <f t="shared" si="254"/>
        <v>0.15251328992411758</v>
      </c>
      <c r="CJ495">
        <f t="shared" si="255"/>
        <v>1.7319267579906736</v>
      </c>
      <c r="CK495">
        <f t="shared" si="256"/>
        <v>1.9247311146352881</v>
      </c>
      <c r="CL495">
        <f t="shared" si="257"/>
        <v>9.5546295946611334E-2</v>
      </c>
      <c r="CM495">
        <f t="shared" si="258"/>
        <v>17.757889146048232</v>
      </c>
      <c r="CN495">
        <f t="shared" si="259"/>
        <v>0.45304553608538012</v>
      </c>
      <c r="CO495">
        <f t="shared" si="260"/>
        <v>43.092962366251818</v>
      </c>
      <c r="CP495">
        <f t="shared" si="261"/>
        <v>385.58902122300577</v>
      </c>
      <c r="CQ495">
        <f t="shared" si="262"/>
        <v>2.159317564655866E-2</v>
      </c>
      <c r="CR495">
        <f t="shared" si="263"/>
        <v>0</v>
      </c>
      <c r="CS495">
        <f t="shared" si="264"/>
        <v>1530.39013671875</v>
      </c>
      <c r="CT495">
        <f t="shared" si="265"/>
        <v>0</v>
      </c>
      <c r="CU495" t="e">
        <f t="shared" si="266"/>
        <v>#DIV/0!</v>
      </c>
      <c r="CV495" t="e">
        <f t="shared" si="267"/>
        <v>#DIV/0!</v>
      </c>
    </row>
    <row r="496" spans="1:100" x14ac:dyDescent="0.3">
      <c r="A496" s="4" t="str">
        <f>VLOOKUP(B496,ListCodeMtrx!A$1:B$91,2,TRUE)</f>
        <v>M24</v>
      </c>
      <c r="B496">
        <v>24</v>
      </c>
      <c r="C496" s="10">
        <v>24</v>
      </c>
      <c r="D496" s="10">
        <v>1</v>
      </c>
      <c r="E496" s="10">
        <v>5</v>
      </c>
      <c r="F496" s="1">
        <v>79</v>
      </c>
      <c r="G496" s="3">
        <v>41323</v>
      </c>
      <c r="H496" s="11">
        <v>1</v>
      </c>
      <c r="I496" s="11">
        <v>173.29583770300033</v>
      </c>
      <c r="J496" s="11">
        <v>4.2710292149600422</v>
      </c>
      <c r="K496" s="11">
        <v>228.02561379982137</v>
      </c>
      <c r="L496" s="11">
        <v>297.18996033483273</v>
      </c>
      <c r="M496" s="1">
        <v>49.9</v>
      </c>
      <c r="N496" s="8">
        <v>26</v>
      </c>
      <c r="O496" s="8" t="s">
        <v>675</v>
      </c>
      <c r="P496" s="12">
        <v>0.16111111111111112</v>
      </c>
      <c r="Q496" s="12">
        <f t="shared" si="269"/>
        <v>0.50135416666666666</v>
      </c>
      <c r="R496" s="8">
        <v>6747</v>
      </c>
      <c r="S496" s="8">
        <v>0</v>
      </c>
      <c r="T496" s="13">
        <v>50</v>
      </c>
      <c r="U496" s="14">
        <f t="shared" si="227"/>
        <v>-1.5036482831473741</v>
      </c>
      <c r="V496" s="14">
        <f t="shared" si="228"/>
        <v>0.19616018466401133</v>
      </c>
      <c r="W496" s="14">
        <f t="shared" si="229"/>
        <v>59.706709372409783</v>
      </c>
      <c r="X496">
        <v>28.703651428222656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t="e">
        <f t="shared" si="230"/>
        <v>#DIV/0!</v>
      </c>
      <c r="AG496" t="e">
        <f t="shared" si="231"/>
        <v>#DIV/0!</v>
      </c>
      <c r="AH496" t="e">
        <f t="shared" si="232"/>
        <v>#DIV/0!</v>
      </c>
      <c r="AI496" s="8">
        <v>-1</v>
      </c>
      <c r="AJ496" s="8">
        <v>0.85</v>
      </c>
      <c r="AK496" s="8">
        <v>0.85</v>
      </c>
      <c r="AL496" s="8">
        <v>10.02602481842041</v>
      </c>
      <c r="AM496">
        <f t="shared" si="233"/>
        <v>0.85</v>
      </c>
      <c r="AN496">
        <f t="shared" si="234"/>
        <v>-3.2917288805358377E-4</v>
      </c>
      <c r="AO496" t="e">
        <f t="shared" si="235"/>
        <v>#DIV/0!</v>
      </c>
      <c r="AP496" t="e">
        <f t="shared" si="236"/>
        <v>#DIV/0!</v>
      </c>
      <c r="AQ496" t="e">
        <f t="shared" si="237"/>
        <v>#DIV/0!</v>
      </c>
      <c r="AR496" s="8">
        <v>1800.14599609375</v>
      </c>
      <c r="AS496" s="8">
        <v>0.5</v>
      </c>
      <c r="AT496" t="e">
        <f t="shared" si="238"/>
        <v>#DIV/0!</v>
      </c>
      <c r="AU496">
        <f t="shared" si="239"/>
        <v>4.2069767920626804</v>
      </c>
      <c r="AV496">
        <f t="shared" si="240"/>
        <v>2.1470153497521549</v>
      </c>
      <c r="AW496">
        <f t="shared" si="241"/>
        <v>28.703651428222656</v>
      </c>
      <c r="AX496" s="8">
        <v>2</v>
      </c>
      <c r="AY496">
        <f t="shared" si="242"/>
        <v>4.644859790802002</v>
      </c>
      <c r="AZ496" s="8">
        <v>1</v>
      </c>
      <c r="BA496">
        <f t="shared" si="243"/>
        <v>9.2897195816040039</v>
      </c>
      <c r="BB496" s="8">
        <v>26.059432983398438</v>
      </c>
      <c r="BC496" s="8">
        <v>28.703651428222656</v>
      </c>
      <c r="BD496" s="8">
        <v>25.124372482299805</v>
      </c>
      <c r="BE496" s="8">
        <v>48.380840301513672</v>
      </c>
      <c r="BF496" s="8">
        <v>49.121257781982422</v>
      </c>
      <c r="BG496" s="8">
        <v>15.539851188659668</v>
      </c>
      <c r="BH496" s="8">
        <v>17.898506164550781</v>
      </c>
      <c r="BI496" s="8">
        <v>46.314353942871094</v>
      </c>
      <c r="BJ496" s="8">
        <v>53.343994140625</v>
      </c>
      <c r="BK496" s="8">
        <v>350.34188842773437</v>
      </c>
      <c r="BL496" s="8">
        <v>1800.0491943359375</v>
      </c>
      <c r="BM496" s="8">
        <v>1504.6795654296875</v>
      </c>
      <c r="BN496" s="8">
        <v>100.91926574707031</v>
      </c>
      <c r="BO496" s="8">
        <v>5.6291732788085938</v>
      </c>
      <c r="BP496" s="8">
        <v>-1.0058383941650391</v>
      </c>
      <c r="BQ496" s="8">
        <v>0.25</v>
      </c>
      <c r="BR496" s="8">
        <v>-1.355140209197998</v>
      </c>
      <c r="BS496" s="8">
        <v>7.355140209197998</v>
      </c>
      <c r="BT496" s="8">
        <v>1</v>
      </c>
      <c r="BU496" s="8">
        <v>0</v>
      </c>
      <c r="BV496" s="8">
        <v>0.15999999642372131</v>
      </c>
      <c r="BW496" s="8">
        <v>111135</v>
      </c>
      <c r="BX496">
        <f t="shared" si="244"/>
        <v>1.7517094421386719</v>
      </c>
      <c r="BY496">
        <f t="shared" si="245"/>
        <v>4.2069767920626805E-3</v>
      </c>
      <c r="BZ496">
        <f t="shared" si="246"/>
        <v>301.85365142822263</v>
      </c>
      <c r="CA496">
        <f t="shared" si="247"/>
        <v>299.20943298339841</v>
      </c>
      <c r="CB496">
        <f t="shared" si="248"/>
        <v>288.00786465627243</v>
      </c>
      <c r="CC496">
        <f t="shared" si="268"/>
        <v>0.26308891500216497</v>
      </c>
      <c r="CD496">
        <f t="shared" si="249"/>
        <v>3.9533194498480313</v>
      </c>
      <c r="CE496">
        <f t="shared" si="250"/>
        <v>39.173089702773588</v>
      </c>
      <c r="CF496">
        <f t="shared" si="251"/>
        <v>21.274583538222807</v>
      </c>
      <c r="CG496">
        <f t="shared" si="252"/>
        <v>27.381542205810547</v>
      </c>
      <c r="CH496">
        <f t="shared" si="253"/>
        <v>3.6601535765900666</v>
      </c>
      <c r="CI496">
        <f t="shared" si="254"/>
        <v>0.19210375352683304</v>
      </c>
      <c r="CJ496">
        <f t="shared" si="255"/>
        <v>1.8063041000958764</v>
      </c>
      <c r="CK496">
        <f t="shared" si="256"/>
        <v>1.8538494764941902</v>
      </c>
      <c r="CL496">
        <f t="shared" si="257"/>
        <v>0.12042281863791199</v>
      </c>
      <c r="CM496">
        <f t="shared" si="258"/>
        <v>6.025557270037317</v>
      </c>
      <c r="CN496">
        <f t="shared" si="259"/>
        <v>1.2154963465595559</v>
      </c>
      <c r="CO496">
        <f t="shared" si="260"/>
        <v>45.251600519638203</v>
      </c>
      <c r="CP496">
        <f t="shared" si="261"/>
        <v>49.339770855968929</v>
      </c>
      <c r="CQ496">
        <f t="shared" si="262"/>
        <v>-1.379059737217918E-2</v>
      </c>
      <c r="CR496">
        <f t="shared" si="263"/>
        <v>0</v>
      </c>
      <c r="CS496">
        <f t="shared" si="264"/>
        <v>1530.0418151855467</v>
      </c>
      <c r="CT496">
        <f t="shared" si="265"/>
        <v>0</v>
      </c>
      <c r="CU496" t="e">
        <f t="shared" si="266"/>
        <v>#DIV/0!</v>
      </c>
      <c r="CV496" t="e">
        <f t="shared" si="267"/>
        <v>#DIV/0!</v>
      </c>
    </row>
    <row r="497" spans="1:100" s="5" customFormat="1" x14ac:dyDescent="0.3">
      <c r="A497" s="4" t="str">
        <f>VLOOKUP(B497,ListCodeMtrx!A$1:B$91,2,TRUE)</f>
        <v>M24</v>
      </c>
      <c r="B497">
        <v>24</v>
      </c>
      <c r="C497" s="10">
        <v>24</v>
      </c>
      <c r="D497" s="10">
        <v>1</v>
      </c>
      <c r="E497" s="10">
        <v>5</v>
      </c>
      <c r="F497" s="1">
        <v>79</v>
      </c>
      <c r="G497" s="3">
        <v>41323</v>
      </c>
      <c r="H497" s="11">
        <v>1</v>
      </c>
      <c r="I497" s="11">
        <v>173.29583770300033</v>
      </c>
      <c r="J497" s="11">
        <v>4.2710292149600422</v>
      </c>
      <c r="K497" s="11">
        <v>228.02561379982137</v>
      </c>
      <c r="L497" s="11">
        <v>297.18996033483273</v>
      </c>
      <c r="M497" s="1">
        <v>49.9</v>
      </c>
      <c r="N497" s="8">
        <v>27</v>
      </c>
      <c r="O497" s="8" t="s">
        <v>676</v>
      </c>
      <c r="P497" s="12">
        <v>0.16111111111111112</v>
      </c>
      <c r="Q497" s="12">
        <f t="shared" si="269"/>
        <v>0.50377314814814822</v>
      </c>
      <c r="R497" s="8">
        <v>6956</v>
      </c>
      <c r="S497" s="8">
        <v>0</v>
      </c>
      <c r="T497" s="13">
        <v>150</v>
      </c>
      <c r="U497" s="14">
        <f t="shared" si="227"/>
        <v>8.4333238160191879</v>
      </c>
      <c r="V497" s="14">
        <f t="shared" si="228"/>
        <v>0.24700217345229883</v>
      </c>
      <c r="W497" s="14">
        <f t="shared" si="229"/>
        <v>86.821365319748153</v>
      </c>
      <c r="X497">
        <v>28.431407928466797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t="e">
        <f t="shared" si="230"/>
        <v>#DIV/0!</v>
      </c>
      <c r="AG497" t="e">
        <f t="shared" si="231"/>
        <v>#DIV/0!</v>
      </c>
      <c r="AH497" t="e">
        <f t="shared" si="232"/>
        <v>#DIV/0!</v>
      </c>
      <c r="AI497" s="8">
        <v>-1</v>
      </c>
      <c r="AJ497" s="8">
        <v>0.85</v>
      </c>
      <c r="AK497" s="8">
        <v>0.85</v>
      </c>
      <c r="AL497" s="8">
        <v>10.02602481842041</v>
      </c>
      <c r="AM497">
        <f t="shared" si="233"/>
        <v>0.85</v>
      </c>
      <c r="AN497">
        <f t="shared" si="234"/>
        <v>6.1654456852675852E-3</v>
      </c>
      <c r="AO497" t="e">
        <f t="shared" si="235"/>
        <v>#DIV/0!</v>
      </c>
      <c r="AP497" t="e">
        <f t="shared" si="236"/>
        <v>#DIV/0!</v>
      </c>
      <c r="AQ497" t="e">
        <f t="shared" si="237"/>
        <v>#DIV/0!</v>
      </c>
      <c r="AR497" s="8">
        <v>1800.14599609375</v>
      </c>
      <c r="AS497" s="8">
        <v>0.5</v>
      </c>
      <c r="AT497" t="e">
        <f t="shared" si="238"/>
        <v>#DIV/0!</v>
      </c>
      <c r="AU497">
        <f t="shared" si="239"/>
        <v>5.0527087478431278</v>
      </c>
      <c r="AV497">
        <f t="shared" si="240"/>
        <v>2.0590269166628046</v>
      </c>
      <c r="AW497">
        <f t="shared" si="241"/>
        <v>28.431407928466797</v>
      </c>
      <c r="AX497" s="8">
        <v>2</v>
      </c>
      <c r="AY497">
        <f t="shared" si="242"/>
        <v>4.644859790802002</v>
      </c>
      <c r="AZ497" s="8">
        <v>1</v>
      </c>
      <c r="BA497">
        <f t="shared" si="243"/>
        <v>9.2897195816040039</v>
      </c>
      <c r="BB497" s="8">
        <v>26.060153961181641</v>
      </c>
      <c r="BC497" s="8">
        <v>28.431407928466797</v>
      </c>
      <c r="BD497" s="8">
        <v>25.126794815063477</v>
      </c>
      <c r="BE497" s="8">
        <v>151.83692932128906</v>
      </c>
      <c r="BF497" s="8">
        <v>146.60029602050781</v>
      </c>
      <c r="BG497" s="8">
        <v>15.325949668884277</v>
      </c>
      <c r="BH497" s="8">
        <v>18.157712936401367</v>
      </c>
      <c r="BI497" s="8">
        <v>45.67095947265625</v>
      </c>
      <c r="BJ497" s="8">
        <v>54.109542846679688</v>
      </c>
      <c r="BK497" s="8">
        <v>350.37979125976562</v>
      </c>
      <c r="BL497" s="8">
        <v>1800.03662109375</v>
      </c>
      <c r="BM497" s="8">
        <v>1410.5216064453125</v>
      </c>
      <c r="BN497" s="8">
        <v>100.91056060791016</v>
      </c>
      <c r="BO497" s="8">
        <v>5.3679885864257812</v>
      </c>
      <c r="BP497" s="8">
        <v>-0.99963760375976563</v>
      </c>
      <c r="BQ497" s="8">
        <v>0.5</v>
      </c>
      <c r="BR497" s="8">
        <v>-1.355140209197998</v>
      </c>
      <c r="BS497" s="8">
        <v>7.355140209197998</v>
      </c>
      <c r="BT497" s="8">
        <v>1</v>
      </c>
      <c r="BU497" s="8">
        <v>0</v>
      </c>
      <c r="BV497" s="8">
        <v>0.15999999642372131</v>
      </c>
      <c r="BW497" s="8">
        <v>111115</v>
      </c>
      <c r="BX497">
        <f t="shared" si="244"/>
        <v>1.7518989562988279</v>
      </c>
      <c r="BY497">
        <f t="shared" si="245"/>
        <v>5.0527087478431281E-3</v>
      </c>
      <c r="BZ497">
        <f t="shared" si="246"/>
        <v>301.58140792846677</v>
      </c>
      <c r="CA497">
        <f t="shared" si="247"/>
        <v>299.21015396118162</v>
      </c>
      <c r="CB497">
        <f t="shared" si="248"/>
        <v>288.0058529375674</v>
      </c>
      <c r="CC497">
        <f t="shared" si="268"/>
        <v>0.13783767531524163</v>
      </c>
      <c r="CD497">
        <f t="shared" si="249"/>
        <v>3.8913319084325688</v>
      </c>
      <c r="CE497">
        <f t="shared" si="250"/>
        <v>38.562186999955443</v>
      </c>
      <c r="CF497">
        <f t="shared" si="251"/>
        <v>20.404474063554076</v>
      </c>
      <c r="CG497">
        <f t="shared" si="252"/>
        <v>27.245780944824219</v>
      </c>
      <c r="CH497">
        <f t="shared" si="253"/>
        <v>3.6311526981080879</v>
      </c>
      <c r="CI497">
        <f t="shared" si="254"/>
        <v>0.24060478918785677</v>
      </c>
      <c r="CJ497">
        <f t="shared" si="255"/>
        <v>1.8323049917697645</v>
      </c>
      <c r="CK497">
        <f t="shared" si="256"/>
        <v>1.7988477063383235</v>
      </c>
      <c r="CL497">
        <f t="shared" si="257"/>
        <v>0.15093996405324658</v>
      </c>
      <c r="CM497">
        <f t="shared" si="258"/>
        <v>8.7611926471599553</v>
      </c>
      <c r="CN497">
        <f t="shared" si="259"/>
        <v>0.59223185543638179</v>
      </c>
      <c r="CO497">
        <f t="shared" si="260"/>
        <v>46.952877132413818</v>
      </c>
      <c r="CP497">
        <f t="shared" si="261"/>
        <v>145.37474910796473</v>
      </c>
      <c r="CQ497">
        <f t="shared" si="262"/>
        <v>2.7237798818647383E-2</v>
      </c>
      <c r="CR497">
        <f t="shared" si="263"/>
        <v>0</v>
      </c>
      <c r="CS497">
        <f t="shared" si="264"/>
        <v>1530.0311279296875</v>
      </c>
      <c r="CT497">
        <f t="shared" si="265"/>
        <v>0</v>
      </c>
      <c r="CU497" t="e">
        <f t="shared" si="266"/>
        <v>#DIV/0!</v>
      </c>
      <c r="CV497" t="e">
        <f t="shared" si="267"/>
        <v>#DIV/0!</v>
      </c>
    </row>
    <row r="498" spans="1:100" hidden="1" x14ac:dyDescent="0.3">
      <c r="A498" s="4" t="str">
        <f>VLOOKUP(B498,ListCodeMtrx!A$1:B$91,2,TRUE)</f>
        <v>M24</v>
      </c>
      <c r="B498">
        <v>24</v>
      </c>
      <c r="C498" s="10">
        <v>24</v>
      </c>
      <c r="D498" s="10">
        <v>1</v>
      </c>
      <c r="E498" s="10">
        <v>5</v>
      </c>
      <c r="F498" s="1">
        <v>79</v>
      </c>
      <c r="G498" s="3">
        <v>41323</v>
      </c>
      <c r="H498" s="11">
        <v>1</v>
      </c>
      <c r="I498" s="11">
        <v>173.29583770300033</v>
      </c>
      <c r="J498" s="11">
        <v>4.2710292149600422</v>
      </c>
      <c r="K498" s="11">
        <v>228.02561379982137</v>
      </c>
      <c r="L498" s="11">
        <v>297.18996033483273</v>
      </c>
      <c r="M498" s="1">
        <v>49.9</v>
      </c>
      <c r="N498" s="8">
        <v>28</v>
      </c>
      <c r="O498" s="8" t="s">
        <v>677</v>
      </c>
      <c r="P498" s="12">
        <v>0.16111111111111112</v>
      </c>
      <c r="Q498" s="12">
        <f t="shared" si="269"/>
        <v>0.50619212962962967</v>
      </c>
      <c r="R498" s="8">
        <v>7165</v>
      </c>
      <c r="S498" s="8">
        <v>0</v>
      </c>
      <c r="T498" s="13" t="s">
        <v>192</v>
      </c>
      <c r="U498" s="14">
        <f t="shared" si="227"/>
        <v>29.526355327429606</v>
      </c>
      <c r="V498" s="14">
        <f t="shared" si="228"/>
        <v>0.29068770364608121</v>
      </c>
      <c r="W498" s="14">
        <f t="shared" si="229"/>
        <v>205.83665167889342</v>
      </c>
      <c r="X498">
        <v>27.967370986938477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t="e">
        <f t="shared" si="230"/>
        <v>#DIV/0!</v>
      </c>
      <c r="AG498" t="e">
        <f t="shared" si="231"/>
        <v>#DIV/0!</v>
      </c>
      <c r="AH498" t="e">
        <f t="shared" si="232"/>
        <v>#DIV/0!</v>
      </c>
      <c r="AI498" s="8">
        <v>-1</v>
      </c>
      <c r="AJ498" s="8">
        <v>0.85</v>
      </c>
      <c r="AK498" s="8">
        <v>0.85</v>
      </c>
      <c r="AL498" s="8">
        <v>10.02602481842041</v>
      </c>
      <c r="AM498">
        <f t="shared" si="233"/>
        <v>0.85</v>
      </c>
      <c r="AN498">
        <f t="shared" si="234"/>
        <v>1.9949125278740043E-2</v>
      </c>
      <c r="AO498" t="e">
        <f t="shared" si="235"/>
        <v>#DIV/0!</v>
      </c>
      <c r="AP498" t="e">
        <f t="shared" si="236"/>
        <v>#DIV/0!</v>
      </c>
      <c r="AQ498" t="e">
        <f t="shared" si="237"/>
        <v>#DIV/0!</v>
      </c>
      <c r="AR498" s="8">
        <v>1800.14599609375</v>
      </c>
      <c r="AS498" s="8">
        <v>0.5</v>
      </c>
      <c r="AT498" t="e">
        <f t="shared" si="238"/>
        <v>#DIV/0!</v>
      </c>
      <c r="AU498">
        <f t="shared" si="239"/>
        <v>5.663842150497822</v>
      </c>
      <c r="AV498">
        <f t="shared" si="240"/>
        <v>1.9712393012293206</v>
      </c>
      <c r="AW498">
        <f t="shared" si="241"/>
        <v>27.967370986938477</v>
      </c>
      <c r="AX498" s="8">
        <v>2</v>
      </c>
      <c r="AY498">
        <f t="shared" si="242"/>
        <v>4.644859790802002</v>
      </c>
      <c r="AZ498" s="8">
        <v>1</v>
      </c>
      <c r="BA498">
        <f t="shared" si="243"/>
        <v>9.2897195816040039</v>
      </c>
      <c r="BB498" s="8">
        <v>26.055637359619141</v>
      </c>
      <c r="BC498" s="8">
        <v>27.967370986938477</v>
      </c>
      <c r="BD498" s="8">
        <v>25.125207901000977</v>
      </c>
      <c r="BE498" s="8">
        <v>400.21136474609375</v>
      </c>
      <c r="BF498" s="8">
        <v>382.11996459960937</v>
      </c>
      <c r="BG498" s="8">
        <v>14.826179504394531</v>
      </c>
      <c r="BH498" s="8">
        <v>18.001323699951172</v>
      </c>
      <c r="BI498" s="8">
        <v>44.190158843994141</v>
      </c>
      <c r="BJ498" s="8">
        <v>53.653831481933594</v>
      </c>
      <c r="BK498" s="8">
        <v>350.33908081054687</v>
      </c>
      <c r="BL498" s="8">
        <v>1800.247314453125</v>
      </c>
      <c r="BM498" s="8">
        <v>1482.9083251953125</v>
      </c>
      <c r="BN498" s="8">
        <v>100.90302276611328</v>
      </c>
      <c r="BO498" s="8">
        <v>3.2230606079101562</v>
      </c>
      <c r="BP498" s="8">
        <v>-0.93329620361328125</v>
      </c>
      <c r="BQ498" s="8">
        <v>0.25</v>
      </c>
      <c r="BR498" s="8">
        <v>-1.355140209197998</v>
      </c>
      <c r="BS498" s="8">
        <v>7.355140209197998</v>
      </c>
      <c r="BT498" s="8">
        <v>1</v>
      </c>
      <c r="BU498" s="8">
        <v>0</v>
      </c>
      <c r="BV498" s="8">
        <v>0.15999999642372131</v>
      </c>
      <c r="BW498" s="8">
        <v>111115</v>
      </c>
      <c r="BX498">
        <f t="shared" si="244"/>
        <v>1.7516954040527342</v>
      </c>
      <c r="BY498">
        <f t="shared" si="245"/>
        <v>5.6638421504978222E-3</v>
      </c>
      <c r="BZ498">
        <f t="shared" si="246"/>
        <v>301.11737098693845</v>
      </c>
      <c r="CA498">
        <f t="shared" si="247"/>
        <v>299.20563735961912</v>
      </c>
      <c r="CB498">
        <f t="shared" si="248"/>
        <v>288.0395638743139</v>
      </c>
      <c r="CC498">
        <f t="shared" si="268"/>
        <v>5.8795756556290837E-2</v>
      </c>
      <c r="CD498">
        <f t="shared" si="249"/>
        <v>3.7876272763456682</v>
      </c>
      <c r="CE498">
        <f t="shared" si="250"/>
        <v>37.537302377205734</v>
      </c>
      <c r="CF498">
        <f t="shared" si="251"/>
        <v>19.535978677254562</v>
      </c>
      <c r="CG498">
        <f t="shared" si="252"/>
        <v>27.011504173278809</v>
      </c>
      <c r="CH498">
        <f t="shared" si="253"/>
        <v>3.5815787317893726</v>
      </c>
      <c r="CI498">
        <f t="shared" si="254"/>
        <v>0.28186768811489116</v>
      </c>
      <c r="CJ498">
        <f t="shared" si="255"/>
        <v>1.8163879751163476</v>
      </c>
      <c r="CK498">
        <f t="shared" si="256"/>
        <v>1.7651907566730249</v>
      </c>
      <c r="CL498">
        <f t="shared" si="257"/>
        <v>0.17693905080187128</v>
      </c>
      <c r="CM498">
        <f t="shared" si="258"/>
        <v>20.769540350455912</v>
      </c>
      <c r="CN498">
        <f t="shared" si="259"/>
        <v>0.53867023643889411</v>
      </c>
      <c r="CO498">
        <f t="shared" si="260"/>
        <v>48.093538788873303</v>
      </c>
      <c r="CP498">
        <f t="shared" si="261"/>
        <v>377.82913759004452</v>
      </c>
      <c r="CQ498">
        <f t="shared" si="262"/>
        <v>3.7583838141529512E-2</v>
      </c>
      <c r="CR498">
        <f t="shared" si="263"/>
        <v>0</v>
      </c>
      <c r="CS498">
        <f t="shared" si="264"/>
        <v>1530.2102172851562</v>
      </c>
      <c r="CT498">
        <f t="shared" si="265"/>
        <v>0</v>
      </c>
      <c r="CU498" t="e">
        <f t="shared" si="266"/>
        <v>#DIV/0!</v>
      </c>
      <c r="CV498" t="e">
        <f t="shared" si="267"/>
        <v>#DIV/0!</v>
      </c>
    </row>
    <row r="499" spans="1:100" x14ac:dyDescent="0.3">
      <c r="A499" s="4" t="str">
        <f>VLOOKUP(B499,ListCodeMtrx!A$1:B$91,2,TRUE)</f>
        <v>M24</v>
      </c>
      <c r="B499">
        <v>24</v>
      </c>
      <c r="C499" s="10">
        <v>24</v>
      </c>
      <c r="D499" s="10">
        <v>1</v>
      </c>
      <c r="E499" s="10">
        <v>5</v>
      </c>
      <c r="F499" s="1">
        <v>79</v>
      </c>
      <c r="G499" s="3">
        <v>41323</v>
      </c>
      <c r="H499" s="11">
        <v>1</v>
      </c>
      <c r="I499" s="11">
        <v>173.29583770300033</v>
      </c>
      <c r="J499" s="11">
        <v>4.2710292149600422</v>
      </c>
      <c r="K499" s="11">
        <v>228.02561379982137</v>
      </c>
      <c r="L499" s="11">
        <v>297.18996033483273</v>
      </c>
      <c r="M499" s="1">
        <v>49.9</v>
      </c>
      <c r="N499" s="8">
        <v>29</v>
      </c>
      <c r="O499" s="8" t="s">
        <v>678</v>
      </c>
      <c r="P499" s="12">
        <v>0.16111111111111112</v>
      </c>
      <c r="Q499" s="12">
        <f t="shared" si="269"/>
        <v>0.50847222222222221</v>
      </c>
      <c r="R499" s="8">
        <v>7362</v>
      </c>
      <c r="S499" s="8">
        <v>0</v>
      </c>
      <c r="T499" s="13">
        <v>800</v>
      </c>
      <c r="U499" s="14">
        <f t="shared" si="227"/>
        <v>52.874472741642627</v>
      </c>
      <c r="V499" s="14">
        <f t="shared" si="228"/>
        <v>0.29445096245426305</v>
      </c>
      <c r="W499" s="14">
        <f t="shared" si="229"/>
        <v>454.22243068569367</v>
      </c>
      <c r="X499">
        <v>27.891481399536133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t="e">
        <f t="shared" si="230"/>
        <v>#DIV/0!</v>
      </c>
      <c r="AG499" t="e">
        <f t="shared" si="231"/>
        <v>#DIV/0!</v>
      </c>
      <c r="AH499" t="e">
        <f t="shared" si="232"/>
        <v>#DIV/0!</v>
      </c>
      <c r="AI499" s="8">
        <v>-1</v>
      </c>
      <c r="AJ499" s="8">
        <v>0.85</v>
      </c>
      <c r="AK499" s="8">
        <v>0.85</v>
      </c>
      <c r="AL499" s="8">
        <v>10.02602481842041</v>
      </c>
      <c r="AM499">
        <f t="shared" si="233"/>
        <v>0.85</v>
      </c>
      <c r="AN499">
        <f t="shared" si="234"/>
        <v>3.5205725215712608E-2</v>
      </c>
      <c r="AO499" t="e">
        <f t="shared" si="235"/>
        <v>#DIV/0!</v>
      </c>
      <c r="AP499" t="e">
        <f t="shared" si="236"/>
        <v>#DIV/0!</v>
      </c>
      <c r="AQ499" t="e">
        <f t="shared" si="237"/>
        <v>#DIV/0!</v>
      </c>
      <c r="AR499" s="8">
        <v>1800.14599609375</v>
      </c>
      <c r="AS499" s="8">
        <v>0.5</v>
      </c>
      <c r="AT499" t="e">
        <f t="shared" si="238"/>
        <v>#DIV/0!</v>
      </c>
      <c r="AU499">
        <f t="shared" si="239"/>
        <v>5.7260271719294602</v>
      </c>
      <c r="AV499">
        <f t="shared" si="240"/>
        <v>1.968308643248583</v>
      </c>
      <c r="AW499">
        <f t="shared" si="241"/>
        <v>27.891481399536133</v>
      </c>
      <c r="AX499" s="8">
        <v>2</v>
      </c>
      <c r="AY499">
        <f t="shared" si="242"/>
        <v>4.644859790802002</v>
      </c>
      <c r="AZ499" s="8">
        <v>1</v>
      </c>
      <c r="BA499">
        <f t="shared" si="243"/>
        <v>9.2897195816040039</v>
      </c>
      <c r="BB499" s="8">
        <v>26.059490203857422</v>
      </c>
      <c r="BC499" s="8">
        <v>27.891481399536133</v>
      </c>
      <c r="BD499" s="8">
        <v>25.128738403320313</v>
      </c>
      <c r="BE499" s="8">
        <v>801.57269287109375</v>
      </c>
      <c r="BF499" s="8">
        <v>768.8759765625</v>
      </c>
      <c r="BG499" s="8">
        <v>14.655875205993652</v>
      </c>
      <c r="BH499" s="8">
        <v>17.866188049316406</v>
      </c>
      <c r="BI499" s="8">
        <v>43.668674468994141</v>
      </c>
      <c r="BJ499" s="8">
        <v>53.234127044677734</v>
      </c>
      <c r="BK499" s="8">
        <v>350.35369873046875</v>
      </c>
      <c r="BL499" s="8">
        <v>1800.3245849609375</v>
      </c>
      <c r="BM499" s="8">
        <v>1423.4755859375</v>
      </c>
      <c r="BN499" s="8">
        <v>100.89393615722656</v>
      </c>
      <c r="BO499" s="8">
        <v>-3.7282333374023437</v>
      </c>
      <c r="BP499" s="8">
        <v>-0.85393714904785156</v>
      </c>
      <c r="BQ499" s="8">
        <v>0.25</v>
      </c>
      <c r="BR499" s="8">
        <v>-1.355140209197998</v>
      </c>
      <c r="BS499" s="8">
        <v>7.355140209197998</v>
      </c>
      <c r="BT499" s="8">
        <v>1</v>
      </c>
      <c r="BU499" s="8">
        <v>0</v>
      </c>
      <c r="BV499" s="8">
        <v>0.15999999642372131</v>
      </c>
      <c r="BW499" s="8">
        <v>111115</v>
      </c>
      <c r="BX499">
        <f t="shared" si="244"/>
        <v>1.7517684936523437</v>
      </c>
      <c r="BY499">
        <f t="shared" si="245"/>
        <v>5.7260271719294601E-3</v>
      </c>
      <c r="BZ499">
        <f t="shared" si="246"/>
        <v>301.04148139953611</v>
      </c>
      <c r="CA499">
        <f t="shared" si="247"/>
        <v>299.2094902038574</v>
      </c>
      <c r="CB499">
        <f t="shared" si="248"/>
        <v>288.05192715528756</v>
      </c>
      <c r="CC499">
        <f t="shared" si="268"/>
        <v>5.2202601064903632E-2</v>
      </c>
      <c r="CD499">
        <f t="shared" si="249"/>
        <v>3.7708986796693167</v>
      </c>
      <c r="CE499">
        <f t="shared" si="250"/>
        <v>37.374879237469663</v>
      </c>
      <c r="CF499">
        <f t="shared" si="251"/>
        <v>19.508691188153257</v>
      </c>
      <c r="CG499">
        <f t="shared" si="252"/>
        <v>26.975485801696777</v>
      </c>
      <c r="CH499">
        <f t="shared" si="253"/>
        <v>3.5740097290302435</v>
      </c>
      <c r="CI499">
        <f t="shared" si="254"/>
        <v>0.2854046533457516</v>
      </c>
      <c r="CJ499">
        <f t="shared" si="255"/>
        <v>1.8025900364207337</v>
      </c>
      <c r="CK499">
        <f t="shared" si="256"/>
        <v>1.7714196926095098</v>
      </c>
      <c r="CL499">
        <f t="shared" si="257"/>
        <v>0.17916918730875675</v>
      </c>
      <c r="CM499">
        <f t="shared" si="258"/>
        <v>45.828288922782647</v>
      </c>
      <c r="CN499">
        <f t="shared" si="259"/>
        <v>0.59076163715822783</v>
      </c>
      <c r="CO499">
        <f t="shared" si="260"/>
        <v>47.969185044863302</v>
      </c>
      <c r="CP499">
        <f t="shared" si="261"/>
        <v>761.19215601504573</v>
      </c>
      <c r="CQ499">
        <f t="shared" si="262"/>
        <v>3.332069763266586E-2</v>
      </c>
      <c r="CR499">
        <f t="shared" si="263"/>
        <v>0</v>
      </c>
      <c r="CS499">
        <f t="shared" si="264"/>
        <v>1530.2758972167969</v>
      </c>
      <c r="CT499">
        <f t="shared" si="265"/>
        <v>0</v>
      </c>
      <c r="CU499" t="e">
        <f t="shared" si="266"/>
        <v>#DIV/0!</v>
      </c>
      <c r="CV499" t="e">
        <f t="shared" si="267"/>
        <v>#DIV/0!</v>
      </c>
    </row>
    <row r="500" spans="1:100" hidden="1" x14ac:dyDescent="0.3">
      <c r="A500" s="4" t="str">
        <f>VLOOKUP(B500,ListCodeMtrx!A$1:B$91,2,TRUE)</f>
        <v>M24</v>
      </c>
      <c r="B500">
        <v>24</v>
      </c>
      <c r="C500" s="10">
        <v>24</v>
      </c>
      <c r="D500" s="10">
        <v>1</v>
      </c>
      <c r="E500" s="10">
        <v>5</v>
      </c>
      <c r="F500" s="1">
        <v>79</v>
      </c>
      <c r="G500" s="3">
        <v>41323</v>
      </c>
      <c r="H500" s="11">
        <v>1</v>
      </c>
      <c r="I500" s="11">
        <v>173.29583770300033</v>
      </c>
      <c r="J500" s="11">
        <v>4.2710292149600422</v>
      </c>
      <c r="K500" s="11">
        <v>228.02561379982137</v>
      </c>
      <c r="L500" s="11">
        <v>297.18996033483273</v>
      </c>
      <c r="M500" s="1">
        <v>49.9</v>
      </c>
      <c r="N500" s="8">
        <v>30</v>
      </c>
      <c r="O500" s="8" t="s">
        <v>679</v>
      </c>
      <c r="P500" s="12">
        <v>0.16111111111111112</v>
      </c>
      <c r="Q500" s="12">
        <f t="shared" si="269"/>
        <v>0.51043981481481482</v>
      </c>
      <c r="R500" s="8">
        <v>7532</v>
      </c>
      <c r="S500" s="8">
        <v>0</v>
      </c>
      <c r="T500" s="13" t="s">
        <v>747</v>
      </c>
      <c r="U500">
        <f t="shared" si="227"/>
        <v>28.947371051986856</v>
      </c>
      <c r="V500">
        <f t="shared" si="228"/>
        <v>0.28301172814718462</v>
      </c>
      <c r="W500">
        <f t="shared" si="229"/>
        <v>204.70435394547457</v>
      </c>
      <c r="X500">
        <v>27.945833206176758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t="e">
        <f t="shared" si="230"/>
        <v>#DIV/0!</v>
      </c>
      <c r="AG500" t="e">
        <f t="shared" si="231"/>
        <v>#DIV/0!</v>
      </c>
      <c r="AH500" t="e">
        <f t="shared" si="232"/>
        <v>#DIV/0!</v>
      </c>
      <c r="AI500" s="8">
        <v>-1</v>
      </c>
      <c r="AJ500" s="8">
        <v>0.85</v>
      </c>
      <c r="AK500" s="8">
        <v>0.85</v>
      </c>
      <c r="AL500" s="8">
        <v>10.02602481842041</v>
      </c>
      <c r="AM500">
        <f t="shared" si="233"/>
        <v>0.85</v>
      </c>
      <c r="AN500">
        <f t="shared" si="234"/>
        <v>1.9568565465187076E-2</v>
      </c>
      <c r="AO500" t="e">
        <f t="shared" si="235"/>
        <v>#DIV/0!</v>
      </c>
      <c r="AP500" t="e">
        <f t="shared" si="236"/>
        <v>#DIV/0!</v>
      </c>
      <c r="AQ500" t="e">
        <f t="shared" si="237"/>
        <v>#DIV/0!</v>
      </c>
      <c r="AR500" s="8">
        <v>1800.14599609375</v>
      </c>
      <c r="AS500" s="8">
        <v>0.5</v>
      </c>
      <c r="AT500" t="e">
        <f t="shared" si="238"/>
        <v>#DIV/0!</v>
      </c>
      <c r="AU500">
        <f t="shared" si="239"/>
        <v>5.5012870531265721</v>
      </c>
      <c r="AV500">
        <f t="shared" si="240"/>
        <v>1.9647623027999568</v>
      </c>
      <c r="AW500">
        <f t="shared" si="241"/>
        <v>27.945833206176758</v>
      </c>
      <c r="AX500" s="8">
        <v>2</v>
      </c>
      <c r="AY500">
        <f t="shared" si="242"/>
        <v>4.644859790802002</v>
      </c>
      <c r="AZ500" s="8">
        <v>1</v>
      </c>
      <c r="BA500">
        <f t="shared" si="243"/>
        <v>9.2897195816040039</v>
      </c>
      <c r="BB500" s="8">
        <v>26.045707702636719</v>
      </c>
      <c r="BC500" s="8">
        <v>27.945833206176758</v>
      </c>
      <c r="BD500" s="8">
        <v>25.1234130859375</v>
      </c>
      <c r="BE500" s="8">
        <v>399.71197509765625</v>
      </c>
      <c r="BF500" s="8">
        <v>381.98809814453125</v>
      </c>
      <c r="BG500" s="8">
        <v>14.937192916870117</v>
      </c>
      <c r="BH500" s="8">
        <v>18.020952224731445</v>
      </c>
      <c r="BI500" s="8">
        <v>44.540882110595703</v>
      </c>
      <c r="BJ500" s="8">
        <v>53.736274719238281</v>
      </c>
      <c r="BK500" s="8">
        <v>350.36123657226562</v>
      </c>
      <c r="BL500" s="8">
        <v>1800.4488525390625</v>
      </c>
      <c r="BM500" s="8">
        <v>1510.0687255859375</v>
      </c>
      <c r="BN500" s="8">
        <v>100.88871765136719</v>
      </c>
      <c r="BO500" s="8">
        <v>3.1920547485351562</v>
      </c>
      <c r="BP500" s="8">
        <v>-0.92819404602050781</v>
      </c>
      <c r="BQ500" s="8">
        <v>0.25</v>
      </c>
      <c r="BR500" s="8">
        <v>-1.355140209197998</v>
      </c>
      <c r="BS500" s="8">
        <v>7.355140209197998</v>
      </c>
      <c r="BT500" s="8">
        <v>1</v>
      </c>
      <c r="BU500" s="8">
        <v>0</v>
      </c>
      <c r="BV500" s="8">
        <v>0.15999999642372131</v>
      </c>
      <c r="BW500" s="8">
        <v>111115</v>
      </c>
      <c r="BX500">
        <f t="shared" si="244"/>
        <v>1.7518061828613281</v>
      </c>
      <c r="BY500">
        <f t="shared" si="245"/>
        <v>5.5012870531265723E-3</v>
      </c>
      <c r="BZ500">
        <f t="shared" si="246"/>
        <v>301.09583320617674</v>
      </c>
      <c r="CA500">
        <f t="shared" si="247"/>
        <v>299.1957077026367</v>
      </c>
      <c r="CB500">
        <f t="shared" si="248"/>
        <v>288.07180996734314</v>
      </c>
      <c r="CC500">
        <f t="shared" si="268"/>
        <v>8.5792863712239528E-2</v>
      </c>
      <c r="CD500">
        <f t="shared" si="249"/>
        <v>3.782873063609665</v>
      </c>
      <c r="CE500">
        <f t="shared" si="250"/>
        <v>37.495501495834525</v>
      </c>
      <c r="CF500">
        <f t="shared" si="251"/>
        <v>19.474549271103079</v>
      </c>
      <c r="CG500">
        <f t="shared" si="252"/>
        <v>26.995770454406738</v>
      </c>
      <c r="CH500">
        <f t="shared" si="253"/>
        <v>3.5782706840900351</v>
      </c>
      <c r="CI500">
        <f t="shared" si="254"/>
        <v>0.27464466594966247</v>
      </c>
      <c r="CJ500">
        <f t="shared" si="255"/>
        <v>1.8181107608097082</v>
      </c>
      <c r="CK500">
        <f t="shared" si="256"/>
        <v>1.7601599232803269</v>
      </c>
      <c r="CL500">
        <f t="shared" si="257"/>
        <v>0.17238553362849379</v>
      </c>
      <c r="CM500">
        <f t="shared" si="258"/>
        <v>20.652359767210516</v>
      </c>
      <c r="CN500">
        <f t="shared" si="259"/>
        <v>0.5358919687283592</v>
      </c>
      <c r="CO500">
        <f t="shared" si="260"/>
        <v>48.158124250864518</v>
      </c>
      <c r="CP500">
        <f t="shared" si="261"/>
        <v>377.78141024863731</v>
      </c>
      <c r="CQ500">
        <f t="shared" si="262"/>
        <v>3.6900997614995538E-2</v>
      </c>
      <c r="CR500">
        <f t="shared" si="263"/>
        <v>0</v>
      </c>
      <c r="CS500">
        <f t="shared" si="264"/>
        <v>1530.381524658203</v>
      </c>
      <c r="CT500">
        <f t="shared" si="265"/>
        <v>0</v>
      </c>
      <c r="CU500" t="e">
        <f t="shared" si="266"/>
        <v>#DIV/0!</v>
      </c>
      <c r="CV500" t="e">
        <f t="shared" si="267"/>
        <v>#DIV/0!</v>
      </c>
    </row>
    <row r="501" spans="1:100" x14ac:dyDescent="0.3">
      <c r="A501" s="4" t="str">
        <f>VLOOKUP(B501,ListCodeMtrx!A$1:B$91,2,TRUE)</f>
        <v>M24</v>
      </c>
      <c r="B501" s="5">
        <v>24</v>
      </c>
      <c r="C501" s="10">
        <v>24</v>
      </c>
      <c r="D501" s="10">
        <v>1</v>
      </c>
      <c r="E501" s="10">
        <v>5</v>
      </c>
      <c r="F501" s="1">
        <v>79</v>
      </c>
      <c r="G501" s="17">
        <v>41323</v>
      </c>
      <c r="H501" s="11">
        <v>1</v>
      </c>
      <c r="I501" s="11">
        <v>173.29583770300033</v>
      </c>
      <c r="J501" s="11">
        <v>4.2710292149600422</v>
      </c>
      <c r="K501" s="11">
        <v>228.02561379982137</v>
      </c>
      <c r="L501" s="11">
        <v>297.18996033483273</v>
      </c>
      <c r="M501" s="1">
        <v>49.9</v>
      </c>
      <c r="N501" s="19">
        <v>31</v>
      </c>
      <c r="O501" s="19" t="s">
        <v>680</v>
      </c>
      <c r="P501" s="12">
        <v>0.16111111111111112</v>
      </c>
      <c r="Q501" s="12">
        <f t="shared" si="269"/>
        <v>0.51452546296296298</v>
      </c>
      <c r="R501" s="19">
        <v>7876</v>
      </c>
      <c r="S501" s="19">
        <v>0</v>
      </c>
      <c r="T501" s="21">
        <v>400</v>
      </c>
      <c r="U501" s="5">
        <f t="shared" si="227"/>
        <v>30.996987920525424</v>
      </c>
      <c r="V501" s="5">
        <f t="shared" si="228"/>
        <v>0.31983500719339442</v>
      </c>
      <c r="W501" s="5">
        <f t="shared" si="229"/>
        <v>213.02477647737774</v>
      </c>
      <c r="X501" s="5">
        <v>28.041084289550781</v>
      </c>
      <c r="Y501" s="19">
        <v>5</v>
      </c>
      <c r="Z501" s="19">
        <v>5</v>
      </c>
      <c r="AA501" s="19">
        <v>0</v>
      </c>
      <c r="AB501" s="19">
        <v>0</v>
      </c>
      <c r="AC501" s="19">
        <v>264.373779296875</v>
      </c>
      <c r="AD501" s="19">
        <v>569.02655029296875</v>
      </c>
      <c r="AE501" s="19">
        <v>370.039794921875</v>
      </c>
      <c r="AF501" s="5" t="e">
        <f t="shared" si="230"/>
        <v>#DIV/0!</v>
      </c>
      <c r="AG501" s="5">
        <f t="shared" si="231"/>
        <v>0.53539289307193194</v>
      </c>
      <c r="AH501" s="5">
        <f t="shared" si="232"/>
        <v>0.34969678527064074</v>
      </c>
      <c r="AI501" s="19">
        <v>-1</v>
      </c>
      <c r="AJ501" s="19">
        <v>0.85</v>
      </c>
      <c r="AK501" s="19">
        <v>0.85</v>
      </c>
      <c r="AL501" s="19">
        <v>10.02602481842041</v>
      </c>
      <c r="AM501" s="5">
        <f t="shared" si="233"/>
        <v>0.85</v>
      </c>
      <c r="AN501" s="5">
        <f t="shared" si="234"/>
        <v>2.0923328713879398E-2</v>
      </c>
      <c r="AO501" s="5">
        <f t="shared" si="235"/>
        <v>0.65315918420989894</v>
      </c>
      <c r="AP501" s="5">
        <f t="shared" si="236"/>
        <v>2.1523562276347685</v>
      </c>
      <c r="AQ501" s="5">
        <f t="shared" si="237"/>
        <v>-1</v>
      </c>
      <c r="AR501" s="19">
        <v>1799.116943359375</v>
      </c>
      <c r="AS501" s="19">
        <v>0.5</v>
      </c>
      <c r="AT501" s="5">
        <f t="shared" si="238"/>
        <v>267.3867998529538</v>
      </c>
      <c r="AU501" s="5">
        <f t="shared" si="239"/>
        <v>5.7880730869116572</v>
      </c>
      <c r="AV501" s="5">
        <f t="shared" si="240"/>
        <v>1.834337297417532</v>
      </c>
      <c r="AW501" s="5">
        <f t="shared" si="241"/>
        <v>28.041084289550781</v>
      </c>
      <c r="AX501" s="19">
        <v>2</v>
      </c>
      <c r="AY501" s="5">
        <f t="shared" si="242"/>
        <v>4.644859790802002</v>
      </c>
      <c r="AZ501" s="19">
        <v>1</v>
      </c>
      <c r="BA501" s="5">
        <f t="shared" si="243"/>
        <v>9.2897195816040039</v>
      </c>
      <c r="BB501" s="19">
        <v>26.110305786132813</v>
      </c>
      <c r="BC501" s="19">
        <v>28.041084289550781</v>
      </c>
      <c r="BD501" s="19">
        <v>25.118789672851562</v>
      </c>
      <c r="BE501" s="19">
        <v>400.47994995117187</v>
      </c>
      <c r="BF501" s="19">
        <v>381.5223388671875</v>
      </c>
      <c r="BG501" s="19">
        <v>16.285295486450195</v>
      </c>
      <c r="BH501" s="19">
        <v>19.525310516357422</v>
      </c>
      <c r="BI501" s="19">
        <v>48.368656158447266</v>
      </c>
      <c r="BJ501" s="19">
        <v>57.991764068603516</v>
      </c>
      <c r="BK501" s="19">
        <v>350.3106689453125</v>
      </c>
      <c r="BL501" s="19">
        <v>1799.116943359375</v>
      </c>
      <c r="BM501" s="19">
        <v>1521.48828125</v>
      </c>
      <c r="BN501" s="19">
        <v>100.87423706054687</v>
      </c>
      <c r="BO501" s="19">
        <v>3.1920547485351562</v>
      </c>
      <c r="BP501" s="19">
        <v>-0.92819404602050781</v>
      </c>
      <c r="BQ501" s="19">
        <v>1</v>
      </c>
      <c r="BR501" s="19">
        <v>-1.355140209197998</v>
      </c>
      <c r="BS501" s="19">
        <v>7.355140209197998</v>
      </c>
      <c r="BT501" s="19">
        <v>1</v>
      </c>
      <c r="BU501" s="19">
        <v>0</v>
      </c>
      <c r="BV501" s="19">
        <v>0.15999999642372131</v>
      </c>
      <c r="BW501" s="19">
        <v>111115</v>
      </c>
      <c r="BX501" s="5">
        <f t="shared" si="244"/>
        <v>1.7515533447265623</v>
      </c>
      <c r="BY501" s="5">
        <f t="shared" si="245"/>
        <v>5.788073086911657E-3</v>
      </c>
      <c r="BZ501" s="5">
        <f t="shared" si="246"/>
        <v>301.19108428955076</v>
      </c>
      <c r="CA501" s="5">
        <f t="shared" si="247"/>
        <v>299.26030578613279</v>
      </c>
      <c r="CB501" s="5">
        <f t="shared" si="248"/>
        <v>287.85870450335642</v>
      </c>
      <c r="CC501" s="5">
        <f t="shared" si="268"/>
        <v>3.7108958150948626E-2</v>
      </c>
      <c r="CD501" s="5">
        <f t="shared" si="249"/>
        <v>3.8039380991253595</v>
      </c>
      <c r="CE501" s="5">
        <f t="shared" si="250"/>
        <v>37.70970874200669</v>
      </c>
      <c r="CF501" s="5">
        <f t="shared" si="251"/>
        <v>18.184398225649268</v>
      </c>
      <c r="CG501" s="5">
        <f t="shared" si="252"/>
        <v>27.075695037841797</v>
      </c>
      <c r="CH501" s="5">
        <f t="shared" si="253"/>
        <v>3.595102676375812</v>
      </c>
      <c r="CI501" s="5">
        <f t="shared" si="254"/>
        <v>0.30918993193198208</v>
      </c>
      <c r="CJ501" s="5">
        <f t="shared" si="255"/>
        <v>1.9696008017078275</v>
      </c>
      <c r="CK501" s="5">
        <f t="shared" si="256"/>
        <v>1.6255018746679846</v>
      </c>
      <c r="CL501" s="5">
        <f t="shared" si="257"/>
        <v>0.19417271404466038</v>
      </c>
      <c r="CM501" s="5">
        <f t="shared" si="258"/>
        <v>21.488711802149012</v>
      </c>
      <c r="CN501" s="5">
        <f t="shared" si="259"/>
        <v>0.55835466177390525</v>
      </c>
      <c r="CO501" s="5">
        <f t="shared" si="260"/>
        <v>52.009549026763501</v>
      </c>
      <c r="CP501" s="5">
        <f t="shared" si="261"/>
        <v>377.01779668751021</v>
      </c>
      <c r="CQ501" s="5">
        <f t="shared" si="262"/>
        <v>4.2760298773661831E-2</v>
      </c>
      <c r="CR501" s="5">
        <f t="shared" si="263"/>
        <v>0</v>
      </c>
      <c r="CS501" s="5">
        <f t="shared" si="264"/>
        <v>1529.2494018554687</v>
      </c>
      <c r="CT501" s="5">
        <f t="shared" si="265"/>
        <v>304.65277099609375</v>
      </c>
      <c r="CU501" s="5">
        <f t="shared" si="266"/>
        <v>0.34969678527064074</v>
      </c>
      <c r="CV501" s="5" t="e">
        <f t="shared" si="267"/>
        <v>#DIV/0!</v>
      </c>
    </row>
    <row r="502" spans="1:100" hidden="1" x14ac:dyDescent="0.3">
      <c r="A502" s="4" t="str">
        <f>VLOOKUP(B502,ListCodeMtrx!A$1:B$91,2,TRUE)</f>
        <v>M37</v>
      </c>
      <c r="B502">
        <v>37</v>
      </c>
      <c r="C502" s="10">
        <v>26</v>
      </c>
      <c r="D502" s="10">
        <v>2</v>
      </c>
      <c r="E502" s="10">
        <v>2</v>
      </c>
      <c r="F502" s="1">
        <v>79</v>
      </c>
      <c r="G502" s="3">
        <v>41323</v>
      </c>
      <c r="H502" s="11">
        <v>2</v>
      </c>
      <c r="I502" s="11">
        <v>165.0730756643207</v>
      </c>
      <c r="J502" s="11">
        <v>2.3367774970004751</v>
      </c>
      <c r="K502" s="11">
        <v>203.1859607882428</v>
      </c>
      <c r="L502" s="11">
        <v>278.69213222057294</v>
      </c>
      <c r="M502" s="1">
        <v>47.1</v>
      </c>
      <c r="N502" s="8">
        <v>1</v>
      </c>
      <c r="O502" s="8" t="s">
        <v>681</v>
      </c>
      <c r="P502" s="12">
        <v>0.15763888888888888</v>
      </c>
      <c r="Q502" s="12">
        <f t="shared" si="269"/>
        <v>0.40708333333333335</v>
      </c>
      <c r="R502" s="8">
        <v>596</v>
      </c>
      <c r="S502" s="8">
        <v>0</v>
      </c>
      <c r="T502" s="13" t="s">
        <v>747</v>
      </c>
      <c r="U502">
        <f t="shared" si="227"/>
        <v>29.358876004407758</v>
      </c>
      <c r="V502">
        <f t="shared" si="228"/>
        <v>0.29274613600247651</v>
      </c>
      <c r="W502">
        <f t="shared" si="229"/>
        <v>211.15529782114999</v>
      </c>
      <c r="X502">
        <v>26.786294937133789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t="e">
        <f t="shared" si="230"/>
        <v>#DIV/0!</v>
      </c>
      <c r="AG502" t="e">
        <f t="shared" si="231"/>
        <v>#DIV/0!</v>
      </c>
      <c r="AH502" t="e">
        <f t="shared" si="232"/>
        <v>#DIV/0!</v>
      </c>
      <c r="AI502" s="8">
        <v>-1</v>
      </c>
      <c r="AJ502" s="8">
        <v>0.87</v>
      </c>
      <c r="AK502" s="8">
        <v>0.92</v>
      </c>
      <c r="AL502" s="8">
        <v>10.040945053100586</v>
      </c>
      <c r="AM502">
        <f t="shared" si="233"/>
        <v>0.87502047252655035</v>
      </c>
      <c r="AN502">
        <f t="shared" si="234"/>
        <v>1.9291507673090777E-2</v>
      </c>
      <c r="AO502" t="e">
        <f t="shared" si="235"/>
        <v>#DIV/0!</v>
      </c>
      <c r="AP502" t="e">
        <f t="shared" si="236"/>
        <v>#DIV/0!</v>
      </c>
      <c r="AQ502" t="e">
        <f t="shared" si="237"/>
        <v>#DIV/0!</v>
      </c>
      <c r="AR502" s="8">
        <v>0</v>
      </c>
      <c r="AS502" s="8">
        <v>0.5</v>
      </c>
      <c r="AT502" t="e">
        <f t="shared" si="238"/>
        <v>#DIV/0!</v>
      </c>
      <c r="AU502">
        <f t="shared" si="239"/>
        <v>4.2247092278272556</v>
      </c>
      <c r="AV502">
        <f t="shared" si="240"/>
        <v>1.4624519527427515</v>
      </c>
      <c r="AW502">
        <f t="shared" si="241"/>
        <v>26.786294937133789</v>
      </c>
      <c r="AX502" s="8">
        <v>2</v>
      </c>
      <c r="AY502">
        <f t="shared" si="242"/>
        <v>4.644859790802002</v>
      </c>
      <c r="AZ502" s="8">
        <v>1</v>
      </c>
      <c r="BA502">
        <f t="shared" si="243"/>
        <v>9.2897195816040039</v>
      </c>
      <c r="BB502" s="8">
        <v>25.394741058349609</v>
      </c>
      <c r="BC502" s="8">
        <v>26.786294937133789</v>
      </c>
      <c r="BD502" s="8">
        <v>25.008399963378906</v>
      </c>
      <c r="BE502" s="8">
        <v>400.65634155273437</v>
      </c>
      <c r="BF502" s="8">
        <v>382.99005126953125</v>
      </c>
      <c r="BG502" s="8">
        <v>18.14579963684082</v>
      </c>
      <c r="BH502" s="8">
        <v>20.505767822265625</v>
      </c>
      <c r="BI502" s="8">
        <v>56.325798034667969</v>
      </c>
      <c r="BJ502" s="8">
        <v>63.651302337646484</v>
      </c>
      <c r="BK502" s="8">
        <v>350.6893310546875</v>
      </c>
      <c r="BL502" s="8">
        <v>1798.462158203125</v>
      </c>
      <c r="BM502" s="8">
        <v>1347.8450927734375</v>
      </c>
      <c r="BN502" s="8">
        <v>101.04618072509766</v>
      </c>
      <c r="BO502" s="8">
        <v>1.0523065328598022</v>
      </c>
      <c r="BP502" s="8">
        <v>0.13372732698917389</v>
      </c>
      <c r="BQ502" s="8">
        <v>0.25</v>
      </c>
      <c r="BR502" s="8">
        <v>-1.355140209197998</v>
      </c>
      <c r="BS502" s="8">
        <v>7.355140209197998</v>
      </c>
      <c r="BT502" s="8">
        <v>1</v>
      </c>
      <c r="BU502" s="8">
        <v>0</v>
      </c>
      <c r="BV502" s="8">
        <v>0.15999999642372131</v>
      </c>
      <c r="BW502" s="8">
        <v>111115</v>
      </c>
      <c r="BX502">
        <f t="shared" si="244"/>
        <v>1.7534466552734371</v>
      </c>
      <c r="BY502">
        <f t="shared" si="245"/>
        <v>4.2247092278272554E-3</v>
      </c>
      <c r="BZ502">
        <f t="shared" si="246"/>
        <v>299.93629493713377</v>
      </c>
      <c r="CA502">
        <f t="shared" si="247"/>
        <v>298.54474105834959</v>
      </c>
      <c r="CB502">
        <f t="shared" si="248"/>
        <v>287.75393888069812</v>
      </c>
      <c r="CC502">
        <f t="shared" ref="CC502:CC527" si="270">((CB502+0.00000010773*(CA502^4-BZ502^4))-BY502*44100)/(AY502*51.4+0.00000043092*BZ502^3)</f>
        <v>0.34099621484241771</v>
      </c>
      <c r="CD502">
        <f t="shared" si="249"/>
        <v>3.5344814740182962</v>
      </c>
      <c r="CE502">
        <f t="shared" si="250"/>
        <v>34.978872518042714</v>
      </c>
      <c r="CF502">
        <f t="shared" si="251"/>
        <v>14.473104695777089</v>
      </c>
      <c r="CG502">
        <f t="shared" si="252"/>
        <v>26.090517997741699</v>
      </c>
      <c r="CH502">
        <f t="shared" si="253"/>
        <v>3.3923741341744056</v>
      </c>
      <c r="CI502">
        <f t="shared" si="254"/>
        <v>0.28380268630279037</v>
      </c>
      <c r="CJ502">
        <f t="shared" si="255"/>
        <v>2.0720295212755446</v>
      </c>
      <c r="CK502">
        <f t="shared" si="256"/>
        <v>1.320344612898861</v>
      </c>
      <c r="CL502">
        <f t="shared" si="257"/>
        <v>0.17815908050923543</v>
      </c>
      <c r="CM502">
        <f t="shared" si="258"/>
        <v>21.336436384697741</v>
      </c>
      <c r="CN502">
        <f t="shared" si="259"/>
        <v>0.55133363679086367</v>
      </c>
      <c r="CO502">
        <f t="shared" si="260"/>
        <v>58.742790994182627</v>
      </c>
      <c r="CP502">
        <f t="shared" si="261"/>
        <v>378.72356267880599</v>
      </c>
      <c r="CQ502">
        <f t="shared" si="262"/>
        <v>4.553776123017976E-2</v>
      </c>
      <c r="CR502">
        <f t="shared" si="263"/>
        <v>0</v>
      </c>
      <c r="CS502">
        <f t="shared" si="264"/>
        <v>1573.6912074920181</v>
      </c>
      <c r="CT502">
        <f t="shared" si="265"/>
        <v>0</v>
      </c>
      <c r="CU502" t="e">
        <f t="shared" si="266"/>
        <v>#DIV/0!</v>
      </c>
      <c r="CV502" t="e">
        <f t="shared" si="267"/>
        <v>#DIV/0!</v>
      </c>
    </row>
    <row r="503" spans="1:100" x14ac:dyDescent="0.3">
      <c r="A503" s="4" t="str">
        <f>VLOOKUP(B503,ListCodeMtrx!A$1:B$91,2,TRUE)</f>
        <v>M37</v>
      </c>
      <c r="B503">
        <v>37</v>
      </c>
      <c r="C503" s="10">
        <v>26</v>
      </c>
      <c r="D503" s="10">
        <v>2</v>
      </c>
      <c r="E503" s="10">
        <v>2</v>
      </c>
      <c r="F503" s="1">
        <v>79</v>
      </c>
      <c r="G503" s="3">
        <v>41323</v>
      </c>
      <c r="H503" s="11">
        <v>2</v>
      </c>
      <c r="I503" s="11">
        <v>165.0730756643207</v>
      </c>
      <c r="J503" s="11">
        <v>2.3367774970004751</v>
      </c>
      <c r="K503" s="11">
        <v>203.1859607882428</v>
      </c>
      <c r="L503" s="11">
        <v>278.69213222057294</v>
      </c>
      <c r="M503" s="1">
        <v>47.1</v>
      </c>
      <c r="N503" s="8">
        <v>2</v>
      </c>
      <c r="O503" s="8" t="s">
        <v>682</v>
      </c>
      <c r="P503" s="12">
        <v>0.15763888888888888</v>
      </c>
      <c r="Q503" s="12">
        <f t="shared" si="269"/>
        <v>0.40910879629629637</v>
      </c>
      <c r="R503" s="8">
        <v>771</v>
      </c>
      <c r="S503" s="8">
        <v>0</v>
      </c>
      <c r="T503" s="13">
        <v>50</v>
      </c>
      <c r="U503" s="14">
        <f t="shared" si="227"/>
        <v>-0.42884774584435664</v>
      </c>
      <c r="V503" s="14">
        <f t="shared" si="228"/>
        <v>0.29469661859531321</v>
      </c>
      <c r="W503" s="14">
        <f t="shared" si="229"/>
        <v>51.003308348736176</v>
      </c>
      <c r="X503">
        <v>27.215402603149414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t="e">
        <f t="shared" si="230"/>
        <v>#DIV/0!</v>
      </c>
      <c r="AG503" t="e">
        <f t="shared" si="231"/>
        <v>#DIV/0!</v>
      </c>
      <c r="AH503" t="e">
        <f t="shared" si="232"/>
        <v>#DIV/0!</v>
      </c>
      <c r="AI503" s="8">
        <v>-1</v>
      </c>
      <c r="AJ503" s="8">
        <v>0.87</v>
      </c>
      <c r="AK503" s="8">
        <v>0.92</v>
      </c>
      <c r="AL503" s="8">
        <v>10.012383460998535</v>
      </c>
      <c r="AM503">
        <f t="shared" si="233"/>
        <v>0.87500619173049932</v>
      </c>
      <c r="AN503">
        <f t="shared" si="234"/>
        <v>3.6233756319648214E-4</v>
      </c>
      <c r="AO503" t="e">
        <f t="shared" si="235"/>
        <v>#DIV/0!</v>
      </c>
      <c r="AP503" t="e">
        <f t="shared" si="236"/>
        <v>#DIV/0!</v>
      </c>
      <c r="AQ503" t="e">
        <f t="shared" si="237"/>
        <v>#DIV/0!</v>
      </c>
      <c r="AR503" s="8">
        <v>0</v>
      </c>
      <c r="AS503" s="8">
        <v>0.5</v>
      </c>
      <c r="AT503" t="e">
        <f t="shared" si="238"/>
        <v>#DIV/0!</v>
      </c>
      <c r="AU503">
        <f t="shared" si="239"/>
        <v>4.4255261349313795</v>
      </c>
      <c r="AV503">
        <f t="shared" si="240"/>
        <v>1.5212605915067594</v>
      </c>
      <c r="AW503">
        <f t="shared" si="241"/>
        <v>27.215402603149414</v>
      </c>
      <c r="AX503" s="8">
        <v>2</v>
      </c>
      <c r="AY503">
        <f t="shared" si="242"/>
        <v>4.644859790802002</v>
      </c>
      <c r="AZ503" s="8">
        <v>1</v>
      </c>
      <c r="BA503">
        <f t="shared" si="243"/>
        <v>9.2897195816040039</v>
      </c>
      <c r="BB503" s="8">
        <v>25.528032302856445</v>
      </c>
      <c r="BC503" s="8">
        <v>27.215402603149414</v>
      </c>
      <c r="BD503" s="8">
        <v>25.002004623413086</v>
      </c>
      <c r="BE503" s="8">
        <v>49.737583160400391</v>
      </c>
      <c r="BF503" s="8">
        <v>49.856334686279297</v>
      </c>
      <c r="BG503" s="8">
        <v>18.344099044799805</v>
      </c>
      <c r="BH503" s="8">
        <v>20.815668106079102</v>
      </c>
      <c r="BI503" s="8">
        <v>56.4945068359375</v>
      </c>
      <c r="BJ503" s="8">
        <v>64.106224060058594</v>
      </c>
      <c r="BK503" s="8">
        <v>350.66030883789062</v>
      </c>
      <c r="BL503" s="8">
        <v>1801.4715576171875</v>
      </c>
      <c r="BM503" s="8">
        <v>1354.3800048828125</v>
      </c>
      <c r="BN503" s="8">
        <v>101.05033874511719</v>
      </c>
      <c r="BO503" s="8">
        <v>0.14561021327972412</v>
      </c>
      <c r="BP503" s="8">
        <v>0.1558849960565567</v>
      </c>
      <c r="BQ503" s="8">
        <v>0.5</v>
      </c>
      <c r="BR503" s="8">
        <v>-1.355140209197998</v>
      </c>
      <c r="BS503" s="8">
        <v>7.355140209197998</v>
      </c>
      <c r="BT503" s="8">
        <v>1</v>
      </c>
      <c r="BU503" s="8">
        <v>0</v>
      </c>
      <c r="BV503" s="8">
        <v>0.15999999642372131</v>
      </c>
      <c r="BW503" s="8">
        <v>111115</v>
      </c>
      <c r="BX503">
        <f t="shared" si="244"/>
        <v>1.7533015441894531</v>
      </c>
      <c r="BY503">
        <f t="shared" si="245"/>
        <v>4.4255261349313794E-3</v>
      </c>
      <c r="BZ503">
        <f t="shared" si="246"/>
        <v>300.36540260314939</v>
      </c>
      <c r="CA503">
        <f t="shared" si="247"/>
        <v>298.67803230285642</v>
      </c>
      <c r="CB503">
        <f t="shared" si="248"/>
        <v>288.23544277618566</v>
      </c>
      <c r="CC503">
        <f t="shared" si="270"/>
        <v>0.29362714868431272</v>
      </c>
      <c r="CD503">
        <f t="shared" si="249"/>
        <v>3.6246909048319846</v>
      </c>
      <c r="CE503">
        <f t="shared" si="250"/>
        <v>35.870150954908418</v>
      </c>
      <c r="CF503">
        <f t="shared" si="251"/>
        <v>15.054482848829316</v>
      </c>
      <c r="CG503">
        <f t="shared" si="252"/>
        <v>26.37171745300293</v>
      </c>
      <c r="CH503">
        <f t="shared" si="253"/>
        <v>3.4491945518250211</v>
      </c>
      <c r="CI503">
        <f t="shared" si="254"/>
        <v>0.28563544103400224</v>
      </c>
      <c r="CJ503">
        <f t="shared" si="255"/>
        <v>2.1034303133252252</v>
      </c>
      <c r="CK503">
        <f t="shared" si="256"/>
        <v>1.3457642384997959</v>
      </c>
      <c r="CL503">
        <f t="shared" si="257"/>
        <v>0.17931471268324195</v>
      </c>
      <c r="CM503">
        <f t="shared" si="258"/>
        <v>5.1539015857614539</v>
      </c>
      <c r="CN503">
        <f t="shared" si="259"/>
        <v>1.0230055753130309</v>
      </c>
      <c r="CO503">
        <f t="shared" si="260"/>
        <v>58.13447393323041</v>
      </c>
      <c r="CP503">
        <f t="shared" si="261"/>
        <v>49.918655669362181</v>
      </c>
      <c r="CQ503">
        <f t="shared" si="262"/>
        <v>-4.9942927684678805E-3</v>
      </c>
      <c r="CR503">
        <f t="shared" si="263"/>
        <v>0</v>
      </c>
      <c r="CS503">
        <f t="shared" si="264"/>
        <v>1576.298767141426</v>
      </c>
      <c r="CT503">
        <f t="shared" si="265"/>
        <v>0</v>
      </c>
      <c r="CU503" t="e">
        <f t="shared" si="266"/>
        <v>#DIV/0!</v>
      </c>
      <c r="CV503" t="e">
        <f t="shared" si="267"/>
        <v>#DIV/0!</v>
      </c>
    </row>
    <row r="504" spans="1:100" x14ac:dyDescent="0.3">
      <c r="A504" s="4" t="str">
        <f>VLOOKUP(B504,ListCodeMtrx!A$1:B$91,2,TRUE)</f>
        <v>M37</v>
      </c>
      <c r="B504">
        <v>37</v>
      </c>
      <c r="C504" s="10">
        <v>26</v>
      </c>
      <c r="D504" s="10">
        <v>2</v>
      </c>
      <c r="E504" s="10">
        <v>2</v>
      </c>
      <c r="F504" s="1">
        <v>79</v>
      </c>
      <c r="G504" s="3">
        <v>41323</v>
      </c>
      <c r="H504" s="11">
        <v>2</v>
      </c>
      <c r="I504" s="11">
        <v>165.0730756643207</v>
      </c>
      <c r="J504" s="11">
        <v>2.3367774970004751</v>
      </c>
      <c r="K504" s="11">
        <v>203.1859607882428</v>
      </c>
      <c r="L504" s="11">
        <v>278.69213222057294</v>
      </c>
      <c r="M504" s="1">
        <v>47.1</v>
      </c>
      <c r="N504" s="8">
        <v>3</v>
      </c>
      <c r="O504" s="8" t="s">
        <v>683</v>
      </c>
      <c r="P504" s="12">
        <v>0.15763888888888888</v>
      </c>
      <c r="Q504" s="12">
        <f t="shared" si="269"/>
        <v>0.41085648148148146</v>
      </c>
      <c r="R504" s="8">
        <v>922</v>
      </c>
      <c r="S504" s="8">
        <v>0</v>
      </c>
      <c r="T504" s="13">
        <v>150</v>
      </c>
      <c r="U504" s="14">
        <f t="shared" si="227"/>
        <v>9.4210317755510466</v>
      </c>
      <c r="V504" s="14">
        <f t="shared" si="228"/>
        <v>0.30627780407244171</v>
      </c>
      <c r="W504" s="14">
        <f t="shared" si="229"/>
        <v>91.538822361853917</v>
      </c>
      <c r="X504">
        <v>27.280570983886719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t="e">
        <f t="shared" si="230"/>
        <v>#DIV/0!</v>
      </c>
      <c r="AG504" t="e">
        <f t="shared" si="231"/>
        <v>#DIV/0!</v>
      </c>
      <c r="AH504" t="e">
        <f t="shared" si="232"/>
        <v>#DIV/0!</v>
      </c>
      <c r="AI504" s="8">
        <v>-1</v>
      </c>
      <c r="AJ504" s="8">
        <v>0.87</v>
      </c>
      <c r="AK504" s="8">
        <v>0.92</v>
      </c>
      <c r="AL504" s="8">
        <v>10.012383460998535</v>
      </c>
      <c r="AM504">
        <f t="shared" si="233"/>
        <v>0.87500619173049932</v>
      </c>
      <c r="AN504">
        <f t="shared" si="234"/>
        <v>6.614443435015464E-3</v>
      </c>
      <c r="AO504" t="e">
        <f t="shared" si="235"/>
        <v>#DIV/0!</v>
      </c>
      <c r="AP504" t="e">
        <f t="shared" si="236"/>
        <v>#DIV/0!</v>
      </c>
      <c r="AQ504" t="e">
        <f t="shared" si="237"/>
        <v>#DIV/0!</v>
      </c>
      <c r="AR504" s="8">
        <v>0</v>
      </c>
      <c r="AS504" s="8">
        <v>0.5</v>
      </c>
      <c r="AT504" t="e">
        <f t="shared" si="238"/>
        <v>#DIV/0!</v>
      </c>
      <c r="AU504">
        <f t="shared" si="239"/>
        <v>4.5688948804618645</v>
      </c>
      <c r="AV504">
        <f t="shared" si="240"/>
        <v>1.5126605349523521</v>
      </c>
      <c r="AW504">
        <f t="shared" si="241"/>
        <v>27.280570983886719</v>
      </c>
      <c r="AX504" s="8">
        <v>2</v>
      </c>
      <c r="AY504">
        <f t="shared" si="242"/>
        <v>4.644859790802002</v>
      </c>
      <c r="AZ504" s="8">
        <v>1</v>
      </c>
      <c r="BA504">
        <f t="shared" si="243"/>
        <v>9.2897195816040039</v>
      </c>
      <c r="BB504" s="8">
        <v>25.597705841064453</v>
      </c>
      <c r="BC504" s="8">
        <v>27.280570983886719</v>
      </c>
      <c r="BD504" s="8">
        <v>25.000267028808594</v>
      </c>
      <c r="BE504" s="8">
        <v>150.79765319824219</v>
      </c>
      <c r="BF504" s="8">
        <v>145.04692077636719</v>
      </c>
      <c r="BG504" s="8">
        <v>18.487833023071289</v>
      </c>
      <c r="BH504" s="8">
        <v>21.038644790649414</v>
      </c>
      <c r="BI504" s="8">
        <v>56.700611114501953</v>
      </c>
      <c r="BJ504" s="8">
        <v>64.523727416992188</v>
      </c>
      <c r="BK504" s="8">
        <v>350.6939697265625</v>
      </c>
      <c r="BL504" s="8">
        <v>1800.5545654296875</v>
      </c>
      <c r="BM504" s="8">
        <v>1356.1976318359375</v>
      </c>
      <c r="BN504" s="8">
        <v>101.047607421875</v>
      </c>
      <c r="BO504" s="8">
        <v>0.62694871425628662</v>
      </c>
      <c r="BP504" s="8">
        <v>0.15964247286319733</v>
      </c>
      <c r="BQ504" s="8">
        <v>0.25</v>
      </c>
      <c r="BR504" s="8">
        <v>-1.355140209197998</v>
      </c>
      <c r="BS504" s="8">
        <v>7.355140209197998</v>
      </c>
      <c r="BT504" s="8">
        <v>1</v>
      </c>
      <c r="BU504" s="8">
        <v>0</v>
      </c>
      <c r="BV504" s="8">
        <v>0.15999999642372131</v>
      </c>
      <c r="BW504" s="8">
        <v>111115</v>
      </c>
      <c r="BX504">
        <f t="shared" si="244"/>
        <v>1.7534698486328122</v>
      </c>
      <c r="BY504">
        <f t="shared" si="245"/>
        <v>4.5688948804618644E-3</v>
      </c>
      <c r="BZ504">
        <f t="shared" si="246"/>
        <v>300.4305709838867</v>
      </c>
      <c r="CA504">
        <f t="shared" si="247"/>
        <v>298.74770584106443</v>
      </c>
      <c r="CB504">
        <f t="shared" si="248"/>
        <v>288.08872402946508</v>
      </c>
      <c r="CC504">
        <f t="shared" si="270"/>
        <v>0.26794138320261113</v>
      </c>
      <c r="CD504">
        <f t="shared" si="249"/>
        <v>3.6385652544461697</v>
      </c>
      <c r="CE504">
        <f t="shared" si="250"/>
        <v>36.008425605320028</v>
      </c>
      <c r="CF504">
        <f t="shared" si="251"/>
        <v>14.969780814670614</v>
      </c>
      <c r="CG504">
        <f t="shared" si="252"/>
        <v>26.439138412475586</v>
      </c>
      <c r="CH504">
        <f t="shared" si="253"/>
        <v>3.4629408029379736</v>
      </c>
      <c r="CI504">
        <f t="shared" si="254"/>
        <v>0.29650226021834925</v>
      </c>
      <c r="CJ504">
        <f t="shared" si="255"/>
        <v>2.1259047194938177</v>
      </c>
      <c r="CK504">
        <f t="shared" si="256"/>
        <v>1.3370360834441559</v>
      </c>
      <c r="CL504">
        <f t="shared" si="257"/>
        <v>0.18616807111493949</v>
      </c>
      <c r="CM504">
        <f t="shared" si="258"/>
        <v>9.2497789858813668</v>
      </c>
      <c r="CN504">
        <f t="shared" si="259"/>
        <v>0.63109800519645731</v>
      </c>
      <c r="CO504">
        <f t="shared" si="260"/>
        <v>58.572234596631944</v>
      </c>
      <c r="CP504">
        <f t="shared" si="261"/>
        <v>143.67783823460999</v>
      </c>
      <c r="CQ504">
        <f t="shared" si="262"/>
        <v>3.8406123733491442E-2</v>
      </c>
      <c r="CR504">
        <f t="shared" si="263"/>
        <v>0</v>
      </c>
      <c r="CS504">
        <f t="shared" si="264"/>
        <v>1575.496393299595</v>
      </c>
      <c r="CT504">
        <f t="shared" si="265"/>
        <v>0</v>
      </c>
      <c r="CU504" t="e">
        <f t="shared" si="266"/>
        <v>#DIV/0!</v>
      </c>
      <c r="CV504" t="e">
        <f t="shared" si="267"/>
        <v>#DIV/0!</v>
      </c>
    </row>
    <row r="505" spans="1:100" s="5" customFormat="1" hidden="1" x14ac:dyDescent="0.3">
      <c r="A505" s="4" t="str">
        <f>VLOOKUP(B505,ListCodeMtrx!A$1:B$91,2,TRUE)</f>
        <v>M37</v>
      </c>
      <c r="B505">
        <v>37</v>
      </c>
      <c r="C505" s="10">
        <v>26</v>
      </c>
      <c r="D505" s="10">
        <v>2</v>
      </c>
      <c r="E505" s="10">
        <v>2</v>
      </c>
      <c r="F505" s="1">
        <v>79</v>
      </c>
      <c r="G505" s="3">
        <v>41323</v>
      </c>
      <c r="H505" s="11">
        <v>2</v>
      </c>
      <c r="I505" s="11">
        <v>165.0730756643207</v>
      </c>
      <c r="J505" s="11">
        <v>2.3367774970004751</v>
      </c>
      <c r="K505" s="11">
        <v>203.1859607882428</v>
      </c>
      <c r="L505" s="11">
        <v>278.69213222057294</v>
      </c>
      <c r="M505" s="1">
        <v>47.1</v>
      </c>
      <c r="N505" s="8">
        <v>4</v>
      </c>
      <c r="O505" s="8" t="s">
        <v>684</v>
      </c>
      <c r="P505" s="12">
        <v>0.15763888888888888</v>
      </c>
      <c r="Q505" s="12">
        <f t="shared" si="269"/>
        <v>0.41259259259259262</v>
      </c>
      <c r="R505" s="8">
        <v>1072</v>
      </c>
      <c r="S505" s="8">
        <v>0</v>
      </c>
      <c r="T505" s="13" t="s">
        <v>192</v>
      </c>
      <c r="U505" s="14">
        <f t="shared" si="227"/>
        <v>30.691829602615556</v>
      </c>
      <c r="V505" s="14">
        <f t="shared" si="228"/>
        <v>0.31488883001589324</v>
      </c>
      <c r="W505" s="14">
        <f t="shared" si="229"/>
        <v>214.47403368933578</v>
      </c>
      <c r="X505">
        <v>27.297824859619141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t="e">
        <f t="shared" si="230"/>
        <v>#DIV/0!</v>
      </c>
      <c r="AG505" t="e">
        <f t="shared" si="231"/>
        <v>#DIV/0!</v>
      </c>
      <c r="AH505" t="e">
        <f t="shared" si="232"/>
        <v>#DIV/0!</v>
      </c>
      <c r="AI505" s="8">
        <v>-1</v>
      </c>
      <c r="AJ505" s="8">
        <v>0.87</v>
      </c>
      <c r="AK505" s="8">
        <v>0.92</v>
      </c>
      <c r="AL505" s="8">
        <v>10.012383460998535</v>
      </c>
      <c r="AM505">
        <f t="shared" si="233"/>
        <v>0.87500619173049932</v>
      </c>
      <c r="AN505">
        <f t="shared" si="234"/>
        <v>2.0124536607571467E-2</v>
      </c>
      <c r="AO505" t="e">
        <f t="shared" si="235"/>
        <v>#DIV/0!</v>
      </c>
      <c r="AP505" t="e">
        <f t="shared" si="236"/>
        <v>#DIV/0!</v>
      </c>
      <c r="AQ505" t="e">
        <f t="shared" si="237"/>
        <v>#DIV/0!</v>
      </c>
      <c r="AR505" s="8">
        <v>0</v>
      </c>
      <c r="AS505" s="8">
        <v>0.5</v>
      </c>
      <c r="AT505" t="e">
        <f t="shared" si="238"/>
        <v>#DIV/0!</v>
      </c>
      <c r="AU505">
        <f t="shared" si="239"/>
        <v>4.649193282184533</v>
      </c>
      <c r="AV505">
        <f t="shared" si="240"/>
        <v>1.4982031001627725</v>
      </c>
      <c r="AW505">
        <f t="shared" si="241"/>
        <v>27.297824859619141</v>
      </c>
      <c r="AX505" s="8">
        <v>2</v>
      </c>
      <c r="AY505">
        <f t="shared" si="242"/>
        <v>4.644859790802002</v>
      </c>
      <c r="AZ505" s="8">
        <v>1</v>
      </c>
      <c r="BA505">
        <f t="shared" si="243"/>
        <v>9.2897195816040039</v>
      </c>
      <c r="BB505" s="8">
        <v>25.653964996337891</v>
      </c>
      <c r="BC505" s="8">
        <v>27.297824859619141</v>
      </c>
      <c r="BD505" s="8">
        <v>25.001596450805664</v>
      </c>
      <c r="BE505" s="8">
        <v>400.72064208984375</v>
      </c>
      <c r="BF505" s="8">
        <v>382.20263671875</v>
      </c>
      <c r="BG505" s="8">
        <v>18.62457275390625</v>
      </c>
      <c r="BH505" s="8">
        <v>21.219894409179688</v>
      </c>
      <c r="BI505" s="8">
        <v>56.924922943115234</v>
      </c>
      <c r="BJ505" s="8">
        <v>64.857368469238281</v>
      </c>
      <c r="BK505" s="8">
        <v>350.67236328125</v>
      </c>
      <c r="BL505" s="8">
        <v>1799.7421875</v>
      </c>
      <c r="BM505" s="8">
        <v>1354.7833251953125</v>
      </c>
      <c r="BN505" s="8">
        <v>101.03929901123047</v>
      </c>
      <c r="BO505" s="8">
        <v>1.4750322103500366</v>
      </c>
      <c r="BP505" s="8">
        <v>0.14705778658390045</v>
      </c>
      <c r="BQ505" s="8">
        <v>0.75</v>
      </c>
      <c r="BR505" s="8">
        <v>-1.355140209197998</v>
      </c>
      <c r="BS505" s="8">
        <v>7.355140209197998</v>
      </c>
      <c r="BT505" s="8">
        <v>1</v>
      </c>
      <c r="BU505" s="8">
        <v>0</v>
      </c>
      <c r="BV505" s="8">
        <v>0.15999999642372131</v>
      </c>
      <c r="BW505" s="8">
        <v>111115</v>
      </c>
      <c r="BX505">
        <f t="shared" si="244"/>
        <v>1.7533618164062499</v>
      </c>
      <c r="BY505">
        <f t="shared" si="245"/>
        <v>4.6491932821845329E-3</v>
      </c>
      <c r="BZ505">
        <f t="shared" si="246"/>
        <v>300.44782485961912</v>
      </c>
      <c r="CA505">
        <f t="shared" si="247"/>
        <v>298.80396499633787</v>
      </c>
      <c r="CB505">
        <f t="shared" si="248"/>
        <v>287.95874356362037</v>
      </c>
      <c r="CC505">
        <f t="shared" si="270"/>
        <v>0.25505679964623623</v>
      </c>
      <c r="CD505">
        <f t="shared" si="249"/>
        <v>3.6422463563586165</v>
      </c>
      <c r="CE505">
        <f t="shared" si="250"/>
        <v>36.047818937795505</v>
      </c>
      <c r="CF505">
        <f t="shared" si="251"/>
        <v>14.827924528615817</v>
      </c>
      <c r="CG505">
        <f t="shared" si="252"/>
        <v>26.475894927978516</v>
      </c>
      <c r="CH505">
        <f t="shared" si="253"/>
        <v>3.470455104916085</v>
      </c>
      <c r="CI505">
        <f t="shared" si="254"/>
        <v>0.30456514257135175</v>
      </c>
      <c r="CJ505">
        <f t="shared" si="255"/>
        <v>2.144043256195844</v>
      </c>
      <c r="CK505">
        <f t="shared" si="256"/>
        <v>1.326411848720241</v>
      </c>
      <c r="CL505">
        <f t="shared" si="257"/>
        <v>0.19125457201142199</v>
      </c>
      <c r="CM505">
        <f t="shared" si="258"/>
        <v>21.670306020081515</v>
      </c>
      <c r="CN505">
        <f t="shared" si="259"/>
        <v>0.56115267945458991</v>
      </c>
      <c r="CO505">
        <f t="shared" si="260"/>
        <v>59.041753694899199</v>
      </c>
      <c r="CP505">
        <f t="shared" si="261"/>
        <v>377.74244073548471</v>
      </c>
      <c r="CQ505">
        <f t="shared" si="262"/>
        <v>4.7971825466981928E-2</v>
      </c>
      <c r="CR505">
        <f t="shared" si="263"/>
        <v>0</v>
      </c>
      <c r="CS505">
        <f t="shared" si="264"/>
        <v>1574.7855575810931</v>
      </c>
      <c r="CT505">
        <f t="shared" si="265"/>
        <v>0</v>
      </c>
      <c r="CU505" t="e">
        <f t="shared" si="266"/>
        <v>#DIV/0!</v>
      </c>
      <c r="CV505" t="e">
        <f t="shared" si="267"/>
        <v>#DIV/0!</v>
      </c>
    </row>
    <row r="506" spans="1:100" x14ac:dyDescent="0.3">
      <c r="A506" s="4" t="str">
        <f>VLOOKUP(B506,ListCodeMtrx!A$1:B$91,2,TRUE)</f>
        <v>M37</v>
      </c>
      <c r="B506">
        <v>37</v>
      </c>
      <c r="C506" s="10">
        <v>26</v>
      </c>
      <c r="D506" s="10">
        <v>2</v>
      </c>
      <c r="E506" s="10">
        <v>2</v>
      </c>
      <c r="F506" s="1">
        <v>79</v>
      </c>
      <c r="G506" s="3">
        <v>41323</v>
      </c>
      <c r="H506" s="11">
        <v>2</v>
      </c>
      <c r="I506" s="11">
        <v>165.0730756643207</v>
      </c>
      <c r="J506" s="11">
        <v>2.3367774970004751</v>
      </c>
      <c r="K506" s="11">
        <v>203.1859607882428</v>
      </c>
      <c r="L506" s="11">
        <v>278.69213222057294</v>
      </c>
      <c r="M506" s="1">
        <v>47.1</v>
      </c>
      <c r="N506" s="8">
        <v>5</v>
      </c>
      <c r="O506" s="8" t="s">
        <v>685</v>
      </c>
      <c r="P506" s="12">
        <v>0.15763888888888888</v>
      </c>
      <c r="Q506" s="12">
        <f t="shared" si="269"/>
        <v>0.41502314814814822</v>
      </c>
      <c r="R506" s="8">
        <v>1282.5</v>
      </c>
      <c r="S506" s="8">
        <v>0</v>
      </c>
      <c r="T506" s="13">
        <v>800</v>
      </c>
      <c r="U506" s="14">
        <f t="shared" si="227"/>
        <v>52.076322128102653</v>
      </c>
      <c r="V506" s="14">
        <f t="shared" si="228"/>
        <v>0.30305138988623875</v>
      </c>
      <c r="W506" s="14">
        <f t="shared" si="229"/>
        <v>471.19654082996175</v>
      </c>
      <c r="X506">
        <v>27.359708786010742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t="e">
        <f t="shared" si="230"/>
        <v>#DIV/0!</v>
      </c>
      <c r="AG506" t="e">
        <f t="shared" si="231"/>
        <v>#DIV/0!</v>
      </c>
      <c r="AH506" t="e">
        <f t="shared" si="232"/>
        <v>#DIV/0!</v>
      </c>
      <c r="AI506" s="8">
        <v>-1</v>
      </c>
      <c r="AJ506" s="8">
        <v>0.87</v>
      </c>
      <c r="AK506" s="8">
        <v>0.92</v>
      </c>
      <c r="AL506" s="8">
        <v>10.012383460998535</v>
      </c>
      <c r="AM506">
        <f t="shared" si="233"/>
        <v>0.87500619173049932</v>
      </c>
      <c r="AN506">
        <f t="shared" si="234"/>
        <v>3.3700556370771864E-2</v>
      </c>
      <c r="AO506" t="e">
        <f t="shared" si="235"/>
        <v>#DIV/0!</v>
      </c>
      <c r="AP506" t="e">
        <f t="shared" si="236"/>
        <v>#DIV/0!</v>
      </c>
      <c r="AQ506" t="e">
        <f t="shared" si="237"/>
        <v>#DIV/0!</v>
      </c>
      <c r="AR506" s="8">
        <v>0</v>
      </c>
      <c r="AS506" s="8">
        <v>0.5</v>
      </c>
      <c r="AT506" t="e">
        <f t="shared" si="238"/>
        <v>#DIV/0!</v>
      </c>
      <c r="AU506">
        <f t="shared" si="239"/>
        <v>4.4743617348158038</v>
      </c>
      <c r="AV506">
        <f t="shared" si="240"/>
        <v>1.4961089371052867</v>
      </c>
      <c r="AW506">
        <f t="shared" si="241"/>
        <v>27.359708786010742</v>
      </c>
      <c r="AX506" s="8">
        <v>2</v>
      </c>
      <c r="AY506">
        <f t="shared" si="242"/>
        <v>4.644859790802002</v>
      </c>
      <c r="AZ506" s="8">
        <v>1</v>
      </c>
      <c r="BA506">
        <f t="shared" si="243"/>
        <v>9.2897195816040039</v>
      </c>
      <c r="BB506" s="8">
        <v>25.695009231567383</v>
      </c>
      <c r="BC506" s="8">
        <v>27.359708786010742</v>
      </c>
      <c r="BD506" s="8">
        <v>25.005180358886719</v>
      </c>
      <c r="BE506" s="8">
        <v>800.53790283203125</v>
      </c>
      <c r="BF506" s="8">
        <v>768.8765869140625</v>
      </c>
      <c r="BG506" s="8">
        <v>18.874496459960938</v>
      </c>
      <c r="BH506" s="8">
        <v>21.371707916259766</v>
      </c>
      <c r="BI506" s="8">
        <v>57.548114776611328</v>
      </c>
      <c r="BJ506" s="8">
        <v>65.162078857421875</v>
      </c>
      <c r="BK506" s="8">
        <v>350.69012451171875</v>
      </c>
      <c r="BL506" s="8">
        <v>1799.9176025390625</v>
      </c>
      <c r="BM506" s="8">
        <v>1364.658935546875</v>
      </c>
      <c r="BN506" s="8">
        <v>101.03858184814453</v>
      </c>
      <c r="BO506" s="8">
        <v>2.2419390678405762</v>
      </c>
      <c r="BP506" s="8">
        <v>0.1392071396112442</v>
      </c>
      <c r="BQ506" s="8">
        <v>0.25</v>
      </c>
      <c r="BR506" s="8">
        <v>-1.355140209197998</v>
      </c>
      <c r="BS506" s="8">
        <v>7.355140209197998</v>
      </c>
      <c r="BT506" s="8">
        <v>1</v>
      </c>
      <c r="BU506" s="8">
        <v>0</v>
      </c>
      <c r="BV506" s="8">
        <v>0.15999999642372131</v>
      </c>
      <c r="BW506" s="8">
        <v>111115</v>
      </c>
      <c r="BX506">
        <f t="shared" si="244"/>
        <v>1.7534506225585935</v>
      </c>
      <c r="BY506">
        <f t="shared" si="245"/>
        <v>4.4743617348158042E-3</v>
      </c>
      <c r="BZ506">
        <f t="shared" si="246"/>
        <v>300.50970878601072</v>
      </c>
      <c r="CA506">
        <f t="shared" si="247"/>
        <v>298.84500923156736</v>
      </c>
      <c r="CB506">
        <f t="shared" si="248"/>
        <v>287.98680996924304</v>
      </c>
      <c r="CC506">
        <f t="shared" si="270"/>
        <v>0.28494333315115594</v>
      </c>
      <c r="CD506">
        <f t="shared" si="249"/>
        <v>3.6554759966369375</v>
      </c>
      <c r="CE506">
        <f t="shared" si="250"/>
        <v>36.179011321941537</v>
      </c>
      <c r="CF506">
        <f t="shared" si="251"/>
        <v>14.807303405681772</v>
      </c>
      <c r="CG506">
        <f t="shared" si="252"/>
        <v>26.527359008789062</v>
      </c>
      <c r="CH506">
        <f t="shared" si="253"/>
        <v>3.4810000625702737</v>
      </c>
      <c r="CI506">
        <f t="shared" si="254"/>
        <v>0.29347749875666523</v>
      </c>
      <c r="CJ506">
        <f t="shared" si="255"/>
        <v>2.1593670595316508</v>
      </c>
      <c r="CK506">
        <f t="shared" si="256"/>
        <v>1.321633003038623</v>
      </c>
      <c r="CL506">
        <f t="shared" si="257"/>
        <v>0.18426021738851056</v>
      </c>
      <c r="CM506">
        <f t="shared" si="258"/>
        <v>47.609030257210669</v>
      </c>
      <c r="CN506">
        <f t="shared" si="259"/>
        <v>0.61283767622726104</v>
      </c>
      <c r="CO506">
        <f t="shared" si="260"/>
        <v>59.190796588956459</v>
      </c>
      <c r="CP506">
        <f t="shared" si="261"/>
        <v>761.30875515602361</v>
      </c>
      <c r="CQ506">
        <f t="shared" si="262"/>
        <v>4.0488684378176855E-2</v>
      </c>
      <c r="CR506">
        <f t="shared" si="263"/>
        <v>0</v>
      </c>
      <c r="CS506">
        <f t="shared" si="264"/>
        <v>1574.9390468263955</v>
      </c>
      <c r="CT506">
        <f t="shared" si="265"/>
        <v>0</v>
      </c>
      <c r="CU506" t="e">
        <f t="shared" si="266"/>
        <v>#DIV/0!</v>
      </c>
      <c r="CV506" t="e">
        <f t="shared" si="267"/>
        <v>#DIV/0!</v>
      </c>
    </row>
    <row r="507" spans="1:100" hidden="1" x14ac:dyDescent="0.3">
      <c r="A507" s="4" t="str">
        <f>VLOOKUP(B507,ListCodeMtrx!A$1:B$91,2,TRUE)</f>
        <v>M37</v>
      </c>
      <c r="B507">
        <v>37</v>
      </c>
      <c r="C507" s="10">
        <v>26</v>
      </c>
      <c r="D507" s="10">
        <v>2</v>
      </c>
      <c r="E507" s="10">
        <v>2</v>
      </c>
      <c r="F507" s="1">
        <v>79</v>
      </c>
      <c r="G507" s="3">
        <v>41323</v>
      </c>
      <c r="H507" s="11">
        <v>2</v>
      </c>
      <c r="I507" s="11">
        <v>165.0730756643207</v>
      </c>
      <c r="J507" s="11">
        <v>2.3367774970004751</v>
      </c>
      <c r="K507" s="11">
        <v>203.1859607882428</v>
      </c>
      <c r="L507" s="11">
        <v>278.69213222057294</v>
      </c>
      <c r="M507" s="1">
        <v>47.1</v>
      </c>
      <c r="N507" s="8">
        <v>6</v>
      </c>
      <c r="O507" s="8" t="s">
        <v>505</v>
      </c>
      <c r="P507" s="12">
        <v>0.15763888888888888</v>
      </c>
      <c r="Q507" s="12">
        <f t="shared" si="269"/>
        <v>0.4167939814814815</v>
      </c>
      <c r="R507" s="8">
        <v>1435</v>
      </c>
      <c r="S507" s="8">
        <v>0</v>
      </c>
      <c r="T507" s="13">
        <f t="shared" ref="T507" si="271">BE507</f>
        <v>399.1690673828125</v>
      </c>
      <c r="U507">
        <f t="shared" si="227"/>
        <v>28.981152593992569</v>
      </c>
      <c r="V507">
        <f t="shared" si="228"/>
        <v>0.287659174608623</v>
      </c>
      <c r="W507">
        <f t="shared" si="229"/>
        <v>208.94654433203371</v>
      </c>
      <c r="X507">
        <v>27.513944625854492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t="e">
        <f t="shared" si="230"/>
        <v>#DIV/0!</v>
      </c>
      <c r="AG507" t="e">
        <f t="shared" si="231"/>
        <v>#DIV/0!</v>
      </c>
      <c r="AH507" t="e">
        <f t="shared" si="232"/>
        <v>#DIV/0!</v>
      </c>
      <c r="AI507" s="8">
        <v>-1</v>
      </c>
      <c r="AJ507" s="8">
        <v>0.87</v>
      </c>
      <c r="AK507" s="8">
        <v>0.92</v>
      </c>
      <c r="AL507" s="8">
        <v>10.012383460998535</v>
      </c>
      <c r="AM507">
        <f t="shared" si="233"/>
        <v>0.87500619173049932</v>
      </c>
      <c r="AN507">
        <f t="shared" si="234"/>
        <v>1.9034399861719578E-2</v>
      </c>
      <c r="AO507" t="e">
        <f t="shared" si="235"/>
        <v>#DIV/0!</v>
      </c>
      <c r="AP507" t="e">
        <f t="shared" si="236"/>
        <v>#DIV/0!</v>
      </c>
      <c r="AQ507" t="e">
        <f t="shared" si="237"/>
        <v>#DIV/0!</v>
      </c>
      <c r="AR507" s="8">
        <v>0</v>
      </c>
      <c r="AS507" s="8">
        <v>0.5</v>
      </c>
      <c r="AT507" t="e">
        <f t="shared" si="238"/>
        <v>#DIV/0!</v>
      </c>
      <c r="AU507">
        <f t="shared" si="239"/>
        <v>4.3192994474516819</v>
      </c>
      <c r="AV507">
        <f t="shared" si="240"/>
        <v>1.5187551169006634</v>
      </c>
      <c r="AW507">
        <f t="shared" si="241"/>
        <v>27.513944625854492</v>
      </c>
      <c r="AX507" s="8">
        <v>2</v>
      </c>
      <c r="AY507">
        <f t="shared" si="242"/>
        <v>4.644859790802002</v>
      </c>
      <c r="AZ507" s="8">
        <v>1</v>
      </c>
      <c r="BA507">
        <f t="shared" si="243"/>
        <v>9.2897195816040039</v>
      </c>
      <c r="BB507" s="8">
        <v>25.691774368286133</v>
      </c>
      <c r="BC507" s="8">
        <v>27.513944625854492</v>
      </c>
      <c r="BD507" s="8">
        <v>25.002031326293945</v>
      </c>
      <c r="BE507" s="8">
        <v>399.1690673828125</v>
      </c>
      <c r="BF507" s="8">
        <v>381.70083618164062</v>
      </c>
      <c r="BG507" s="8">
        <v>19.065401077270508</v>
      </c>
      <c r="BH507" s="8">
        <v>21.475801467895508</v>
      </c>
      <c r="BI507" s="8">
        <v>58.14111328125</v>
      </c>
      <c r="BJ507" s="8">
        <v>65.491775512695312</v>
      </c>
      <c r="BK507" s="8">
        <v>350.69186401367187</v>
      </c>
      <c r="BL507" s="8">
        <v>1800.105712890625</v>
      </c>
      <c r="BM507" s="8">
        <v>1362.3057861328125</v>
      </c>
      <c r="BN507" s="8">
        <v>101.03820037841797</v>
      </c>
      <c r="BO507" s="8">
        <v>1.4701800346374512</v>
      </c>
      <c r="BP507" s="8">
        <v>0.15021254122257233</v>
      </c>
      <c r="BQ507" s="8">
        <v>0.75</v>
      </c>
      <c r="BR507" s="8">
        <v>-1.355140209197998</v>
      </c>
      <c r="BS507" s="8">
        <v>7.355140209197998</v>
      </c>
      <c r="BT507" s="8">
        <v>1</v>
      </c>
      <c r="BU507" s="8">
        <v>0</v>
      </c>
      <c r="BV507" s="8">
        <v>0.15999999642372131</v>
      </c>
      <c r="BW507" s="8">
        <v>111115</v>
      </c>
      <c r="BX507">
        <f t="shared" si="244"/>
        <v>1.753459320068359</v>
      </c>
      <c r="BY507">
        <f t="shared" si="245"/>
        <v>4.319299447451682E-3</v>
      </c>
      <c r="BZ507">
        <f t="shared" si="246"/>
        <v>300.66394462585447</v>
      </c>
      <c r="CA507">
        <f t="shared" si="247"/>
        <v>298.84177436828611</v>
      </c>
      <c r="CB507">
        <f t="shared" si="248"/>
        <v>288.01690762482031</v>
      </c>
      <c r="CC507">
        <f t="shared" si="270"/>
        <v>0.30499039059710742</v>
      </c>
      <c r="CD507">
        <f t="shared" si="249"/>
        <v>3.6886314489010124</v>
      </c>
      <c r="CE507">
        <f t="shared" si="250"/>
        <v>36.507295607859163</v>
      </c>
      <c r="CF507">
        <f t="shared" si="251"/>
        <v>15.031494139963655</v>
      </c>
      <c r="CG507">
        <f t="shared" si="252"/>
        <v>26.602859497070313</v>
      </c>
      <c r="CH507">
        <f t="shared" si="253"/>
        <v>3.4965206903596222</v>
      </c>
      <c r="CI507">
        <f t="shared" si="254"/>
        <v>0.27901925309744363</v>
      </c>
      <c r="CJ507">
        <f t="shared" si="255"/>
        <v>2.1698763320003489</v>
      </c>
      <c r="CK507">
        <f t="shared" si="256"/>
        <v>1.3266443583592733</v>
      </c>
      <c r="CL507">
        <f t="shared" si="257"/>
        <v>0.17514322638350804</v>
      </c>
      <c r="CM507">
        <f t="shared" si="258"/>
        <v>21.111582814598016</v>
      </c>
      <c r="CN507">
        <f t="shared" si="259"/>
        <v>0.54740918679204031</v>
      </c>
      <c r="CO507">
        <f t="shared" si="260"/>
        <v>58.870311403612405</v>
      </c>
      <c r="CP507">
        <f t="shared" si="261"/>
        <v>377.48923908678682</v>
      </c>
      <c r="CQ507">
        <f t="shared" si="262"/>
        <v>4.5196771229065506E-2</v>
      </c>
      <c r="CR507">
        <f t="shared" si="263"/>
        <v>0</v>
      </c>
      <c r="CS507">
        <f t="shared" si="264"/>
        <v>1575.1036445487414</v>
      </c>
      <c r="CT507">
        <f t="shared" si="265"/>
        <v>0</v>
      </c>
      <c r="CU507" t="e">
        <f t="shared" si="266"/>
        <v>#DIV/0!</v>
      </c>
      <c r="CV507" t="e">
        <f t="shared" si="267"/>
        <v>#DIV/0!</v>
      </c>
    </row>
    <row r="508" spans="1:100" x14ac:dyDescent="0.3">
      <c r="A508" s="4" t="str">
        <f>VLOOKUP(B508,ListCodeMtrx!A$1:B$91,2,TRUE)</f>
        <v>M37</v>
      </c>
      <c r="B508" s="5">
        <v>37</v>
      </c>
      <c r="C508" s="10">
        <v>26</v>
      </c>
      <c r="D508" s="10">
        <v>2</v>
      </c>
      <c r="E508" s="10">
        <v>2</v>
      </c>
      <c r="F508" s="1">
        <v>79</v>
      </c>
      <c r="G508" s="17">
        <v>41323</v>
      </c>
      <c r="H508" s="11">
        <v>2</v>
      </c>
      <c r="I508" s="11">
        <v>165.0730756643207</v>
      </c>
      <c r="J508" s="11">
        <v>2.3367774970004751</v>
      </c>
      <c r="K508" s="11">
        <v>203.1859607882428</v>
      </c>
      <c r="L508" s="11">
        <v>278.69213222057294</v>
      </c>
      <c r="M508" s="1">
        <v>47.1</v>
      </c>
      <c r="N508" s="19">
        <v>7</v>
      </c>
      <c r="O508" s="19" t="s">
        <v>686</v>
      </c>
      <c r="P508" s="12">
        <v>0.15763888888888888</v>
      </c>
      <c r="Q508" s="12">
        <f t="shared" si="269"/>
        <v>0.41920138888888892</v>
      </c>
      <c r="R508" s="19">
        <v>1634.5</v>
      </c>
      <c r="S508" s="19">
        <v>0</v>
      </c>
      <c r="T508" s="21">
        <v>400</v>
      </c>
      <c r="U508" s="5">
        <f t="shared" si="227"/>
        <v>29.543362389727498</v>
      </c>
      <c r="V508" s="5">
        <f t="shared" si="228"/>
        <v>0.29313124432550625</v>
      </c>
      <c r="W508" s="5">
        <f t="shared" si="229"/>
        <v>209.30833711920741</v>
      </c>
      <c r="X508" s="5">
        <v>27.661916732788086</v>
      </c>
      <c r="Y508" s="19">
        <v>1</v>
      </c>
      <c r="Z508" s="19">
        <v>1</v>
      </c>
      <c r="AA508" s="19">
        <v>0</v>
      </c>
      <c r="AB508" s="19">
        <v>0</v>
      </c>
      <c r="AC508" s="19">
        <v>503.641845703125</v>
      </c>
      <c r="AD508" s="19">
        <v>950.4149169921875</v>
      </c>
      <c r="AE508" s="19">
        <v>693.04833984375</v>
      </c>
      <c r="AF508" s="5" t="e">
        <f t="shared" si="230"/>
        <v>#DIV/0!</v>
      </c>
      <c r="AG508" s="5">
        <f t="shared" si="231"/>
        <v>0.47008213286780198</v>
      </c>
      <c r="AH508" s="5">
        <f t="shared" si="232"/>
        <v>0.27079391594876773</v>
      </c>
      <c r="AI508" s="19">
        <v>-1</v>
      </c>
      <c r="AJ508" s="19">
        <v>0.87</v>
      </c>
      <c r="AK508" s="19">
        <v>0.92</v>
      </c>
      <c r="AL508" s="19">
        <v>10.012383460998535</v>
      </c>
      <c r="AM508" s="5">
        <f t="shared" si="233"/>
        <v>0.87500619173049932</v>
      </c>
      <c r="AN508" s="5">
        <f t="shared" si="234"/>
        <v>1.9408990200004566E-2</v>
      </c>
      <c r="AO508" s="5">
        <f t="shared" si="235"/>
        <v>0.57605660163416861</v>
      </c>
      <c r="AP508" s="5">
        <f t="shared" si="236"/>
        <v>1.887084889988303</v>
      </c>
      <c r="AQ508" s="5">
        <f t="shared" si="237"/>
        <v>-1</v>
      </c>
      <c r="AR508" s="19">
        <v>1798.46826171875</v>
      </c>
      <c r="AS508" s="19">
        <v>0.5</v>
      </c>
      <c r="AT508" s="5">
        <f t="shared" si="238"/>
        <v>213.07024792445605</v>
      </c>
      <c r="AU508" s="5">
        <f t="shared" si="239"/>
        <v>4.4096023812128777</v>
      </c>
      <c r="AV508" s="5">
        <f t="shared" si="240"/>
        <v>1.5218868242061072</v>
      </c>
      <c r="AW508" s="5">
        <f t="shared" si="241"/>
        <v>27.661916732788086</v>
      </c>
      <c r="AX508" s="19">
        <v>2</v>
      </c>
      <c r="AY508" s="5">
        <f t="shared" si="242"/>
        <v>4.644859790802002</v>
      </c>
      <c r="AZ508" s="19">
        <v>1</v>
      </c>
      <c r="BA508" s="5">
        <f t="shared" si="243"/>
        <v>9.2897195816040039</v>
      </c>
      <c r="BB508" s="19">
        <v>25.778278350830078</v>
      </c>
      <c r="BC508" s="19">
        <v>27.661916732788086</v>
      </c>
      <c r="BD508" s="19">
        <v>25.006206512451172</v>
      </c>
      <c r="BE508" s="19">
        <v>400.04269409179687</v>
      </c>
      <c r="BF508" s="19">
        <v>382.23318481445312</v>
      </c>
      <c r="BG508" s="19">
        <v>19.303049087524414</v>
      </c>
      <c r="BH508" s="19">
        <v>21.763072967529297</v>
      </c>
      <c r="BI508" s="19">
        <v>58.561981201171875</v>
      </c>
      <c r="BJ508" s="19">
        <v>66.025245666503906</v>
      </c>
      <c r="BK508" s="19">
        <v>350.69869995117187</v>
      </c>
      <c r="BL508" s="19">
        <v>1798.46826171875</v>
      </c>
      <c r="BM508" s="19">
        <v>1370.0311279296875</v>
      </c>
      <c r="BN508" s="19">
        <v>101.03352355957031</v>
      </c>
      <c r="BO508" s="19">
        <v>1.4701800346374512</v>
      </c>
      <c r="BP508" s="19">
        <v>0.15021254122257233</v>
      </c>
      <c r="BQ508" s="19">
        <v>0.5</v>
      </c>
      <c r="BR508" s="19">
        <v>-1.355140209197998</v>
      </c>
      <c r="BS508" s="19">
        <v>7.355140209197998</v>
      </c>
      <c r="BT508" s="19">
        <v>1</v>
      </c>
      <c r="BU508" s="19">
        <v>0</v>
      </c>
      <c r="BV508" s="19">
        <v>0.15999999642372131</v>
      </c>
      <c r="BW508" s="19">
        <v>111115</v>
      </c>
      <c r="BX508" s="5">
        <f t="shared" si="244"/>
        <v>1.7534934997558593</v>
      </c>
      <c r="BY508" s="5">
        <f t="shared" si="245"/>
        <v>4.4096023812128776E-3</v>
      </c>
      <c r="BZ508" s="5">
        <f t="shared" si="246"/>
        <v>300.81191673278806</v>
      </c>
      <c r="CA508" s="5">
        <f t="shared" si="247"/>
        <v>298.92827835083006</v>
      </c>
      <c r="CB508" s="5">
        <f t="shared" si="248"/>
        <v>287.75491544317629</v>
      </c>
      <c r="CC508" s="5">
        <f t="shared" si="270"/>
        <v>0.28507339733260684</v>
      </c>
      <c r="CD508" s="5">
        <f t="shared" si="249"/>
        <v>3.7206867695996264</v>
      </c>
      <c r="CE508" s="5">
        <f t="shared" si="250"/>
        <v>36.826259626646348</v>
      </c>
      <c r="CF508" s="5">
        <f t="shared" si="251"/>
        <v>15.063186659117051</v>
      </c>
      <c r="CG508" s="5">
        <f t="shared" si="252"/>
        <v>26.720097541809082</v>
      </c>
      <c r="CH508" s="5">
        <f t="shared" si="253"/>
        <v>3.5207410626519722</v>
      </c>
      <c r="CI508" s="5">
        <f t="shared" si="254"/>
        <v>0.28416460924366616</v>
      </c>
      <c r="CJ508" s="5">
        <f t="shared" si="255"/>
        <v>2.1987999453935192</v>
      </c>
      <c r="CK508" s="5">
        <f t="shared" si="256"/>
        <v>1.321941117258453</v>
      </c>
      <c r="CL508" s="5">
        <f t="shared" si="257"/>
        <v>0.17838728356692993</v>
      </c>
      <c r="CM508" s="5">
        <f t="shared" si="258"/>
        <v>21.147158809547928</v>
      </c>
      <c r="CN508" s="5">
        <f t="shared" si="259"/>
        <v>0.54759331589906735</v>
      </c>
      <c r="CO508" s="5">
        <f t="shared" si="260"/>
        <v>59.151161880840419</v>
      </c>
      <c r="CP508" s="5">
        <f t="shared" si="261"/>
        <v>377.93988630573261</v>
      </c>
      <c r="CQ508" s="5">
        <f t="shared" si="262"/>
        <v>4.6238152535333421E-2</v>
      </c>
      <c r="CR508" s="5">
        <f t="shared" si="263"/>
        <v>0</v>
      </c>
      <c r="CS508" s="5">
        <f t="shared" si="264"/>
        <v>1573.6708646346945</v>
      </c>
      <c r="CT508" s="5">
        <f t="shared" si="265"/>
        <v>446.7730712890625</v>
      </c>
      <c r="CU508" s="5">
        <f t="shared" si="266"/>
        <v>0.27079391594876773</v>
      </c>
      <c r="CV508" s="5" t="e">
        <f t="shared" si="267"/>
        <v>#DIV/0!</v>
      </c>
    </row>
    <row r="509" spans="1:100" hidden="1" x14ac:dyDescent="0.3">
      <c r="A509" s="4" t="str">
        <f>VLOOKUP(B509,ListCodeMtrx!A$1:B$91,2,TRUE)</f>
        <v>M39</v>
      </c>
      <c r="B509">
        <v>39</v>
      </c>
      <c r="C509" s="10">
        <v>4</v>
      </c>
      <c r="D509" s="10">
        <v>2</v>
      </c>
      <c r="E509" s="10">
        <v>2</v>
      </c>
      <c r="F509" s="1">
        <v>79</v>
      </c>
      <c r="G509" s="3">
        <v>41323</v>
      </c>
      <c r="H509" s="11">
        <v>2</v>
      </c>
      <c r="I509" s="11">
        <v>172.77257293721135</v>
      </c>
      <c r="J509" s="11">
        <v>2.4519378496134481</v>
      </c>
      <c r="K509" s="11">
        <v>190.58996561187723</v>
      </c>
      <c r="L509" s="11">
        <v>295.03759609538713</v>
      </c>
      <c r="M509" s="1">
        <v>46.1</v>
      </c>
      <c r="N509" s="8">
        <v>8</v>
      </c>
      <c r="O509" s="8" t="s">
        <v>687</v>
      </c>
      <c r="P509" s="12">
        <v>0.15763888888888888</v>
      </c>
      <c r="Q509" s="12">
        <f t="shared" si="269"/>
        <v>0.42251157407407403</v>
      </c>
      <c r="R509" s="8">
        <v>1929.5</v>
      </c>
      <c r="S509" s="8">
        <v>0</v>
      </c>
      <c r="T509" s="13" t="s">
        <v>747</v>
      </c>
      <c r="U509">
        <f t="shared" si="227"/>
        <v>37.122952905375946</v>
      </c>
      <c r="V509">
        <f t="shared" si="228"/>
        <v>0.64799730968209424</v>
      </c>
      <c r="W509">
        <f t="shared" si="229"/>
        <v>274.26540632354892</v>
      </c>
      <c r="X509">
        <v>25.998355865478516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t="e">
        <f t="shared" si="230"/>
        <v>#DIV/0!</v>
      </c>
      <c r="AG509" t="e">
        <f t="shared" si="231"/>
        <v>#DIV/0!</v>
      </c>
      <c r="AH509" t="e">
        <f t="shared" si="232"/>
        <v>#DIV/0!</v>
      </c>
      <c r="AI509" s="8">
        <v>-1</v>
      </c>
      <c r="AJ509" s="8">
        <v>0.87</v>
      </c>
      <c r="AK509" s="8">
        <v>0.92</v>
      </c>
      <c r="AL509" s="8">
        <v>10.012383460998535</v>
      </c>
      <c r="AM509">
        <f t="shared" si="233"/>
        <v>0.87500619173049932</v>
      </c>
      <c r="AN509">
        <f t="shared" si="234"/>
        <v>2.4172937434330227E-2</v>
      </c>
      <c r="AO509" t="e">
        <f t="shared" si="235"/>
        <v>#DIV/0!</v>
      </c>
      <c r="AP509" t="e">
        <f t="shared" si="236"/>
        <v>#DIV/0!</v>
      </c>
      <c r="AQ509" t="e">
        <f t="shared" si="237"/>
        <v>#DIV/0!</v>
      </c>
      <c r="AR509" s="8">
        <v>1798.46826171875</v>
      </c>
      <c r="AS509" s="8">
        <v>0.5</v>
      </c>
      <c r="AT509" t="e">
        <f t="shared" si="238"/>
        <v>#DIV/0!</v>
      </c>
      <c r="AU509">
        <f t="shared" si="239"/>
        <v>7.1076821280763189</v>
      </c>
      <c r="AV509">
        <f t="shared" si="240"/>
        <v>1.1526312545353572</v>
      </c>
      <c r="AW509">
        <f t="shared" si="241"/>
        <v>25.998355865478516</v>
      </c>
      <c r="AX509" s="8">
        <v>2</v>
      </c>
      <c r="AY509">
        <f t="shared" si="242"/>
        <v>4.644859790802002</v>
      </c>
      <c r="AZ509" s="8">
        <v>1</v>
      </c>
      <c r="BA509">
        <f t="shared" si="243"/>
        <v>9.2897195816040039</v>
      </c>
      <c r="BB509" s="8">
        <v>25.523204803466797</v>
      </c>
      <c r="BC509" s="8">
        <v>25.998355865478516</v>
      </c>
      <c r="BD509" s="8">
        <v>24.998916625976563</v>
      </c>
      <c r="BE509" s="8">
        <v>400.16329956054687</v>
      </c>
      <c r="BF509" s="8">
        <v>377.46255493164062</v>
      </c>
      <c r="BG509" s="8">
        <v>18.022384643554688</v>
      </c>
      <c r="BH509" s="8">
        <v>21.98668098449707</v>
      </c>
      <c r="BI509" s="8">
        <v>55.508071899414063</v>
      </c>
      <c r="BJ509" s="8">
        <v>67.717910766601563</v>
      </c>
      <c r="BK509" s="8">
        <v>350.70071411132812</v>
      </c>
      <c r="BL509" s="8">
        <v>1802.37841796875</v>
      </c>
      <c r="BM509" s="8">
        <v>1083.2740478515625</v>
      </c>
      <c r="BN509" s="8">
        <v>101.029296875</v>
      </c>
      <c r="BO509" s="8">
        <v>1.5732378959655762</v>
      </c>
      <c r="BP509" s="8">
        <v>0.14651419222354889</v>
      </c>
      <c r="BQ509" s="8">
        <v>0.5</v>
      </c>
      <c r="BR509" s="8">
        <v>-1.355140209197998</v>
      </c>
      <c r="BS509" s="8">
        <v>7.355140209197998</v>
      </c>
      <c r="BT509" s="8">
        <v>1</v>
      </c>
      <c r="BU509" s="8">
        <v>0</v>
      </c>
      <c r="BV509" s="8">
        <v>0.15999999642372131</v>
      </c>
      <c r="BW509" s="8">
        <v>111115</v>
      </c>
      <c r="BX509">
        <f t="shared" si="244"/>
        <v>1.7535035705566406</v>
      </c>
      <c r="BY509">
        <f t="shared" si="245"/>
        <v>7.1076821280763192E-3</v>
      </c>
      <c r="BZ509">
        <f t="shared" si="246"/>
        <v>299.14835586547849</v>
      </c>
      <c r="CA509">
        <f t="shared" si="247"/>
        <v>298.67320480346677</v>
      </c>
      <c r="CB509">
        <f t="shared" si="248"/>
        <v>288.38054042919248</v>
      </c>
      <c r="CC509">
        <f t="shared" si="270"/>
        <v>-0.12200867638007273</v>
      </c>
      <c r="CD509">
        <f t="shared" si="249"/>
        <v>3.3739301750140291</v>
      </c>
      <c r="CE509">
        <f t="shared" si="250"/>
        <v>33.395562271293187</v>
      </c>
      <c r="CF509">
        <f t="shared" si="251"/>
        <v>11.408881286796117</v>
      </c>
      <c r="CG509">
        <f t="shared" si="252"/>
        <v>25.760780334472656</v>
      </c>
      <c r="CH509">
        <f t="shared" si="253"/>
        <v>3.3267886447001178</v>
      </c>
      <c r="CI509">
        <f t="shared" si="254"/>
        <v>0.6057440921726055</v>
      </c>
      <c r="CJ509">
        <f t="shared" si="255"/>
        <v>2.2212989204786719</v>
      </c>
      <c r="CK509">
        <f t="shared" si="256"/>
        <v>1.1054897242214459</v>
      </c>
      <c r="CL509">
        <f t="shared" si="257"/>
        <v>0.38217228894998828</v>
      </c>
      <c r="CM509">
        <f t="shared" si="258"/>
        <v>27.708841158004326</v>
      </c>
      <c r="CN509">
        <f t="shared" si="259"/>
        <v>0.72660295104826766</v>
      </c>
      <c r="CO509">
        <f t="shared" si="260"/>
        <v>67.155244432595424</v>
      </c>
      <c r="CP509">
        <f t="shared" si="261"/>
        <v>372.06777568324441</v>
      </c>
      <c r="CQ509">
        <f t="shared" si="262"/>
        <v>6.7003947650189341E-2</v>
      </c>
      <c r="CR509">
        <f t="shared" si="263"/>
        <v>0</v>
      </c>
      <c r="CS509">
        <f t="shared" si="264"/>
        <v>1577.0922755640781</v>
      </c>
      <c r="CT509">
        <f t="shared" si="265"/>
        <v>0</v>
      </c>
      <c r="CU509" t="e">
        <f t="shared" si="266"/>
        <v>#DIV/0!</v>
      </c>
      <c r="CV509" t="e">
        <f t="shared" si="267"/>
        <v>#DIV/0!</v>
      </c>
    </row>
    <row r="510" spans="1:100" x14ac:dyDescent="0.3">
      <c r="A510" s="4" t="str">
        <f>VLOOKUP(B510,ListCodeMtrx!A$1:B$91,2,TRUE)</f>
        <v>M39</v>
      </c>
      <c r="B510">
        <v>39</v>
      </c>
      <c r="C510" s="10">
        <v>4</v>
      </c>
      <c r="D510" s="10">
        <v>2</v>
      </c>
      <c r="E510" s="10">
        <v>2</v>
      </c>
      <c r="F510" s="1">
        <v>79</v>
      </c>
      <c r="G510" s="3">
        <v>41323</v>
      </c>
      <c r="H510" s="11">
        <v>2</v>
      </c>
      <c r="I510" s="11">
        <v>172.77257293721135</v>
      </c>
      <c r="J510" s="11">
        <v>2.4519378496134481</v>
      </c>
      <c r="K510" s="11">
        <v>190.58996561187723</v>
      </c>
      <c r="L510" s="11">
        <v>295.03759609538713</v>
      </c>
      <c r="M510" s="1">
        <v>46.1</v>
      </c>
      <c r="N510" s="8">
        <v>9</v>
      </c>
      <c r="O510" s="8" t="s">
        <v>688</v>
      </c>
      <c r="P510" s="12">
        <v>0.15763888888888888</v>
      </c>
      <c r="Q510" s="12">
        <f t="shared" si="269"/>
        <v>0.4243055555555556</v>
      </c>
      <c r="R510" s="8">
        <v>2084.5</v>
      </c>
      <c r="S510" s="8">
        <v>0</v>
      </c>
      <c r="T510" s="13">
        <v>50</v>
      </c>
      <c r="U510" s="14">
        <f t="shared" si="227"/>
        <v>-0.5636071197901088</v>
      </c>
      <c r="V510" s="14">
        <f t="shared" si="228"/>
        <v>0.65142289114999885</v>
      </c>
      <c r="W510" s="14">
        <f t="shared" si="229"/>
        <v>49.044392845508781</v>
      </c>
      <c r="X510">
        <v>26.111143112182617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t="e">
        <f t="shared" si="230"/>
        <v>#DIV/0!</v>
      </c>
      <c r="AG510" t="e">
        <f t="shared" si="231"/>
        <v>#DIV/0!</v>
      </c>
      <c r="AH510" t="e">
        <f t="shared" si="232"/>
        <v>#DIV/0!</v>
      </c>
      <c r="AI510" s="8">
        <v>-1</v>
      </c>
      <c r="AJ510" s="8">
        <v>0.87</v>
      </c>
      <c r="AK510" s="8">
        <v>0.92</v>
      </c>
      <c r="AL510" s="8">
        <v>10.012383460998535</v>
      </c>
      <c r="AM510">
        <f t="shared" si="233"/>
        <v>0.87500619173049932</v>
      </c>
      <c r="AN510">
        <f t="shared" si="234"/>
        <v>2.7686803433747735E-4</v>
      </c>
      <c r="AO510" t="e">
        <f t="shared" si="235"/>
        <v>#DIV/0!</v>
      </c>
      <c r="AP510" t="e">
        <f t="shared" si="236"/>
        <v>#DIV/0!</v>
      </c>
      <c r="AQ510" t="e">
        <f t="shared" si="237"/>
        <v>#DIV/0!</v>
      </c>
      <c r="AR510" s="8">
        <v>1798.46826171875</v>
      </c>
      <c r="AS510" s="8">
        <v>0.5</v>
      </c>
      <c r="AT510" t="e">
        <f t="shared" si="238"/>
        <v>#DIV/0!</v>
      </c>
      <c r="AU510">
        <f t="shared" si="239"/>
        <v>7.4722376601492604</v>
      </c>
      <c r="AV510">
        <f t="shared" si="240"/>
        <v>1.20588517487238</v>
      </c>
      <c r="AW510">
        <f t="shared" si="241"/>
        <v>26.111143112182617</v>
      </c>
      <c r="AX510" s="8">
        <v>2</v>
      </c>
      <c r="AY510">
        <f t="shared" si="242"/>
        <v>4.644859790802002</v>
      </c>
      <c r="AZ510" s="8">
        <v>1</v>
      </c>
      <c r="BA510">
        <f t="shared" si="243"/>
        <v>9.2897195816040039</v>
      </c>
      <c r="BB510" s="8">
        <v>25.545761108398438</v>
      </c>
      <c r="BC510" s="8">
        <v>26.111143112182617</v>
      </c>
      <c r="BD510" s="8">
        <v>24.999832153320313</v>
      </c>
      <c r="BE510" s="8">
        <v>48.411449432373047</v>
      </c>
      <c r="BF510" s="8">
        <v>48.526081085205078</v>
      </c>
      <c r="BG510" s="8">
        <v>17.513479232788086</v>
      </c>
      <c r="BH510" s="8">
        <v>21.682367324829102</v>
      </c>
      <c r="BI510" s="8">
        <v>53.870292663574219</v>
      </c>
      <c r="BJ510" s="8">
        <v>66.693511962890625</v>
      </c>
      <c r="BK510" s="8">
        <v>350.70367431640625</v>
      </c>
      <c r="BL510" s="8">
        <v>1801.331787109375</v>
      </c>
      <c r="BM510" s="8">
        <v>1097.281494140625</v>
      </c>
      <c r="BN510" s="8">
        <v>101.03272247314453</v>
      </c>
      <c r="BO510" s="8">
        <v>0.2919306755065918</v>
      </c>
      <c r="BP510" s="8">
        <v>0.15967489778995514</v>
      </c>
      <c r="BQ510" s="8">
        <v>0.25</v>
      </c>
      <c r="BR510" s="8">
        <v>-1.355140209197998</v>
      </c>
      <c r="BS510" s="8">
        <v>7.355140209197998</v>
      </c>
      <c r="BT510" s="8">
        <v>1</v>
      </c>
      <c r="BU510" s="8">
        <v>0</v>
      </c>
      <c r="BV510" s="8">
        <v>0.15999999642372131</v>
      </c>
      <c r="BW510" s="8">
        <v>111115</v>
      </c>
      <c r="BX510">
        <f t="shared" si="244"/>
        <v>1.7535183715820311</v>
      </c>
      <c r="BY510">
        <f t="shared" si="245"/>
        <v>7.4722376601492604E-3</v>
      </c>
      <c r="BZ510">
        <f t="shared" si="246"/>
        <v>299.26114311218259</v>
      </c>
      <c r="CA510">
        <f t="shared" si="247"/>
        <v>298.69576110839841</v>
      </c>
      <c r="CB510">
        <f t="shared" si="248"/>
        <v>288.21307949543552</v>
      </c>
      <c r="CC510">
        <f t="shared" si="270"/>
        <v>-0.19106969395032858</v>
      </c>
      <c r="CD510">
        <f t="shared" si="249"/>
        <v>3.396513775362616</v>
      </c>
      <c r="CE510">
        <f t="shared" si="250"/>
        <v>33.617957550984947</v>
      </c>
      <c r="CF510">
        <f t="shared" si="251"/>
        <v>11.935590226155846</v>
      </c>
      <c r="CG510">
        <f t="shared" si="252"/>
        <v>25.828452110290527</v>
      </c>
      <c r="CH510">
        <f t="shared" si="253"/>
        <v>3.3401576213986726</v>
      </c>
      <c r="CI510">
        <f t="shared" si="254"/>
        <v>0.60873647112561469</v>
      </c>
      <c r="CJ510">
        <f t="shared" si="255"/>
        <v>2.190628600490236</v>
      </c>
      <c r="CK510">
        <f t="shared" si="256"/>
        <v>1.1495290209084366</v>
      </c>
      <c r="CL510">
        <f t="shared" si="257"/>
        <v>0.38407817480664469</v>
      </c>
      <c r="CM510">
        <f t="shared" si="258"/>
        <v>4.9550885312241633</v>
      </c>
      <c r="CN510">
        <f t="shared" si="259"/>
        <v>1.0106810966126365</v>
      </c>
      <c r="CO510">
        <f t="shared" si="260"/>
        <v>65.879425389791749</v>
      </c>
      <c r="CP510">
        <f t="shared" si="261"/>
        <v>48.607985560903501</v>
      </c>
      <c r="CQ510">
        <f t="shared" si="262"/>
        <v>-7.6386858597227037E-3</v>
      </c>
      <c r="CR510">
        <f t="shared" si="263"/>
        <v>0</v>
      </c>
      <c r="CS510">
        <f t="shared" si="264"/>
        <v>1576.1764670816688</v>
      </c>
      <c r="CT510">
        <f t="shared" si="265"/>
        <v>0</v>
      </c>
      <c r="CU510" t="e">
        <f t="shared" si="266"/>
        <v>#DIV/0!</v>
      </c>
      <c r="CV510" t="e">
        <f t="shared" si="267"/>
        <v>#DIV/0!</v>
      </c>
    </row>
    <row r="511" spans="1:100" x14ac:dyDescent="0.3">
      <c r="A511" s="4" t="str">
        <f>VLOOKUP(B511,ListCodeMtrx!A$1:B$91,2,TRUE)</f>
        <v>M39</v>
      </c>
      <c r="B511">
        <v>39</v>
      </c>
      <c r="C511" s="10">
        <v>4</v>
      </c>
      <c r="D511" s="10">
        <v>2</v>
      </c>
      <c r="E511" s="10">
        <v>2</v>
      </c>
      <c r="F511" s="1">
        <v>79</v>
      </c>
      <c r="G511" s="3">
        <v>41323</v>
      </c>
      <c r="H511" s="11">
        <v>2</v>
      </c>
      <c r="I511" s="11">
        <v>172.77257293721135</v>
      </c>
      <c r="J511" s="11">
        <v>2.4519378496134481</v>
      </c>
      <c r="K511" s="11">
        <v>190.58996561187723</v>
      </c>
      <c r="L511" s="11">
        <v>295.03759609538713</v>
      </c>
      <c r="M511" s="1">
        <v>46.1</v>
      </c>
      <c r="N511" s="8">
        <v>10</v>
      </c>
      <c r="O511" s="8" t="s">
        <v>689</v>
      </c>
      <c r="P511" s="12">
        <v>0.15763888888888888</v>
      </c>
      <c r="Q511" s="12">
        <f t="shared" si="269"/>
        <v>0.4260532407407408</v>
      </c>
      <c r="R511" s="8">
        <v>2235.5</v>
      </c>
      <c r="S511" s="8">
        <v>0</v>
      </c>
      <c r="T511" s="13">
        <v>150</v>
      </c>
      <c r="U511" s="14">
        <f t="shared" si="227"/>
        <v>12.772764020051001</v>
      </c>
      <c r="V511" s="14">
        <f t="shared" si="228"/>
        <v>0.64441506401501059</v>
      </c>
      <c r="W511" s="14">
        <f t="shared" si="229"/>
        <v>107.10758822428654</v>
      </c>
      <c r="X511">
        <v>26.157247543334961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t="e">
        <f t="shared" si="230"/>
        <v>#DIV/0!</v>
      </c>
      <c r="AG511" t="e">
        <f t="shared" si="231"/>
        <v>#DIV/0!</v>
      </c>
      <c r="AH511" t="e">
        <f t="shared" si="232"/>
        <v>#DIV/0!</v>
      </c>
      <c r="AI511" s="8">
        <v>-1</v>
      </c>
      <c r="AJ511" s="8">
        <v>0.87</v>
      </c>
      <c r="AK511" s="8">
        <v>0.92</v>
      </c>
      <c r="AL511" s="8">
        <v>10.012383460998535</v>
      </c>
      <c r="AM511">
        <f t="shared" si="233"/>
        <v>0.87500619173049932</v>
      </c>
      <c r="AN511">
        <f t="shared" si="234"/>
        <v>8.7425628201917051E-3</v>
      </c>
      <c r="AO511" t="e">
        <f t="shared" si="235"/>
        <v>#DIV/0!</v>
      </c>
      <c r="AP511" t="e">
        <f t="shared" si="236"/>
        <v>#DIV/0!</v>
      </c>
      <c r="AQ511" t="e">
        <f t="shared" si="237"/>
        <v>#DIV/0!</v>
      </c>
      <c r="AR511" s="8">
        <v>1798.46826171875</v>
      </c>
      <c r="AS511" s="8">
        <v>0.5</v>
      </c>
      <c r="AT511" t="e">
        <f t="shared" si="238"/>
        <v>#DIV/0!</v>
      </c>
      <c r="AU511">
        <f t="shared" si="239"/>
        <v>7.6010768070088393</v>
      </c>
      <c r="AV511">
        <f t="shared" si="240"/>
        <v>1.2391655689400993</v>
      </c>
      <c r="AW511">
        <f t="shared" si="241"/>
        <v>26.157247543334961</v>
      </c>
      <c r="AX511" s="8">
        <v>2</v>
      </c>
      <c r="AY511">
        <f t="shared" si="242"/>
        <v>4.644859790802002</v>
      </c>
      <c r="AZ511" s="8">
        <v>1</v>
      </c>
      <c r="BA511">
        <f t="shared" si="243"/>
        <v>9.2897195816040039</v>
      </c>
      <c r="BB511" s="8">
        <v>25.58331298828125</v>
      </c>
      <c r="BC511" s="8">
        <v>26.157247543334961</v>
      </c>
      <c r="BD511" s="8">
        <v>25.000967025756836</v>
      </c>
      <c r="BE511" s="8">
        <v>151.1123046875</v>
      </c>
      <c r="BF511" s="8">
        <v>143.20671081542969</v>
      </c>
      <c r="BG511" s="8">
        <v>17.203702926635742</v>
      </c>
      <c r="BH511" s="8">
        <v>21.445899963378906</v>
      </c>
      <c r="BI511" s="8">
        <v>52.796684265136719</v>
      </c>
      <c r="BJ511" s="8">
        <v>65.81561279296875</v>
      </c>
      <c r="BK511" s="8">
        <v>350.67041015625</v>
      </c>
      <c r="BL511" s="8">
        <v>1800.4091796875</v>
      </c>
      <c r="BM511" s="8">
        <v>1115.190185546875</v>
      </c>
      <c r="BN511" s="8">
        <v>101.02713012695312</v>
      </c>
      <c r="BO511" s="8">
        <v>0.8357844352722168</v>
      </c>
      <c r="BP511" s="8">
        <v>0.15744902193546295</v>
      </c>
      <c r="BQ511" s="8">
        <v>0.25</v>
      </c>
      <c r="BR511" s="8">
        <v>-1.355140209197998</v>
      </c>
      <c r="BS511" s="8">
        <v>7.355140209197998</v>
      </c>
      <c r="BT511" s="8">
        <v>1</v>
      </c>
      <c r="BU511" s="8">
        <v>0</v>
      </c>
      <c r="BV511" s="8">
        <v>0.15999999642372131</v>
      </c>
      <c r="BW511" s="8">
        <v>111115</v>
      </c>
      <c r="BX511">
        <f t="shared" si="244"/>
        <v>1.7533520507812499</v>
      </c>
      <c r="BY511">
        <f t="shared" si="245"/>
        <v>7.6010768070088391E-3</v>
      </c>
      <c r="BZ511">
        <f t="shared" si="246"/>
        <v>299.30724754333494</v>
      </c>
      <c r="CA511">
        <f t="shared" si="247"/>
        <v>298.73331298828123</v>
      </c>
      <c r="CB511">
        <f t="shared" si="248"/>
        <v>288.06546231123502</v>
      </c>
      <c r="CC511">
        <f t="shared" si="270"/>
        <v>-0.21475993622471184</v>
      </c>
      <c r="CD511">
        <f t="shared" si="249"/>
        <v>3.4057832952299996</v>
      </c>
      <c r="CE511">
        <f t="shared" si="250"/>
        <v>33.711571247745141</v>
      </c>
      <c r="CF511">
        <f t="shared" si="251"/>
        <v>12.265671284366235</v>
      </c>
      <c r="CG511">
        <f t="shared" si="252"/>
        <v>25.870280265808105</v>
      </c>
      <c r="CH511">
        <f t="shared" si="253"/>
        <v>3.3484444779373557</v>
      </c>
      <c r="CI511">
        <f t="shared" si="254"/>
        <v>0.60261265348370119</v>
      </c>
      <c r="CJ511">
        <f t="shared" si="255"/>
        <v>2.1666177262899002</v>
      </c>
      <c r="CK511">
        <f t="shared" si="256"/>
        <v>1.1818267516474554</v>
      </c>
      <c r="CL511">
        <f t="shared" si="257"/>
        <v>0.38017802487711744</v>
      </c>
      <c r="CM511">
        <f t="shared" si="258"/>
        <v>10.82077225311911</v>
      </c>
      <c r="CN511">
        <f t="shared" si="259"/>
        <v>0.74792296823527304</v>
      </c>
      <c r="CO511">
        <f t="shared" si="260"/>
        <v>65.011087673453005</v>
      </c>
      <c r="CP511">
        <f t="shared" si="261"/>
        <v>141.35054806739424</v>
      </c>
      <c r="CQ511">
        <f t="shared" si="262"/>
        <v>5.8745529670245822E-2</v>
      </c>
      <c r="CR511">
        <f t="shared" si="263"/>
        <v>0</v>
      </c>
      <c r="CS511">
        <f t="shared" si="264"/>
        <v>1575.3691798749917</v>
      </c>
      <c r="CT511">
        <f t="shared" si="265"/>
        <v>0</v>
      </c>
      <c r="CU511" t="e">
        <f t="shared" si="266"/>
        <v>#DIV/0!</v>
      </c>
      <c r="CV511" t="e">
        <f t="shared" si="267"/>
        <v>#DIV/0!</v>
      </c>
    </row>
    <row r="512" spans="1:100" hidden="1" x14ac:dyDescent="0.3">
      <c r="A512" s="4" t="str">
        <f>VLOOKUP(B512,ListCodeMtrx!A$1:B$91,2,TRUE)</f>
        <v>M39</v>
      </c>
      <c r="B512">
        <v>39</v>
      </c>
      <c r="C512" s="10">
        <v>4</v>
      </c>
      <c r="D512" s="10">
        <v>2</v>
      </c>
      <c r="E512" s="10">
        <v>2</v>
      </c>
      <c r="F512" s="1">
        <v>79</v>
      </c>
      <c r="G512" s="3">
        <v>41323</v>
      </c>
      <c r="H512" s="11">
        <v>2</v>
      </c>
      <c r="I512" s="11">
        <v>172.77257293721135</v>
      </c>
      <c r="J512" s="11">
        <v>2.4519378496134481</v>
      </c>
      <c r="K512" s="11">
        <v>190.58996561187723</v>
      </c>
      <c r="L512" s="11">
        <v>295.03759609538713</v>
      </c>
      <c r="M512" s="1">
        <v>46.1</v>
      </c>
      <c r="N512" s="8">
        <v>11</v>
      </c>
      <c r="O512" s="8" t="s">
        <v>690</v>
      </c>
      <c r="P512" s="12">
        <v>0.15763888888888888</v>
      </c>
      <c r="Q512" s="12">
        <f t="shared" si="269"/>
        <v>0.42791666666666661</v>
      </c>
      <c r="R512" s="8">
        <v>2396.5</v>
      </c>
      <c r="S512" s="8">
        <v>0</v>
      </c>
      <c r="T512" s="13" t="s">
        <v>192</v>
      </c>
      <c r="U512" s="14">
        <f t="shared" si="227"/>
        <v>38.635420378961435</v>
      </c>
      <c r="V512" s="14">
        <f t="shared" si="228"/>
        <v>0.64044388347416004</v>
      </c>
      <c r="W512" s="14">
        <f t="shared" si="229"/>
        <v>268.00559250289143</v>
      </c>
      <c r="X512">
        <v>26.022121429443359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t="e">
        <f t="shared" si="230"/>
        <v>#DIV/0!</v>
      </c>
      <c r="AG512" t="e">
        <f t="shared" si="231"/>
        <v>#DIV/0!</v>
      </c>
      <c r="AH512" t="e">
        <f t="shared" si="232"/>
        <v>#DIV/0!</v>
      </c>
      <c r="AI512" s="8">
        <v>-1</v>
      </c>
      <c r="AJ512" s="8">
        <v>0.87</v>
      </c>
      <c r="AK512" s="8">
        <v>0.92</v>
      </c>
      <c r="AL512" s="8">
        <v>10.012383460998535</v>
      </c>
      <c r="AM512">
        <f t="shared" si="233"/>
        <v>0.87500619173049932</v>
      </c>
      <c r="AN512">
        <f t="shared" si="234"/>
        <v>2.515354464466903E-2</v>
      </c>
      <c r="AO512" t="e">
        <f t="shared" si="235"/>
        <v>#DIV/0!</v>
      </c>
      <c r="AP512" t="e">
        <f t="shared" si="236"/>
        <v>#DIV/0!</v>
      </c>
      <c r="AQ512" t="e">
        <f t="shared" si="237"/>
        <v>#DIV/0!</v>
      </c>
      <c r="AR512" s="8">
        <v>1798.46826171875</v>
      </c>
      <c r="AS512" s="8">
        <v>0.5</v>
      </c>
      <c r="AT512" t="e">
        <f t="shared" si="238"/>
        <v>#DIV/0!</v>
      </c>
      <c r="AU512">
        <f t="shared" si="239"/>
        <v>7.5248411618963926</v>
      </c>
      <c r="AV512">
        <f t="shared" si="240"/>
        <v>1.2341020320097429</v>
      </c>
      <c r="AW512">
        <f t="shared" si="241"/>
        <v>26.022121429443359</v>
      </c>
      <c r="AX512" s="8">
        <v>2</v>
      </c>
      <c r="AY512">
        <f t="shared" si="242"/>
        <v>4.644859790802002</v>
      </c>
      <c r="AZ512" s="8">
        <v>1</v>
      </c>
      <c r="BA512">
        <f t="shared" si="243"/>
        <v>9.2897195816040039</v>
      </c>
      <c r="BB512" s="8">
        <v>25.570896148681641</v>
      </c>
      <c r="BC512" s="8">
        <v>26.022121429443359</v>
      </c>
      <c r="BD512" s="8">
        <v>25.002368927001953</v>
      </c>
      <c r="BE512" s="8">
        <v>400.29251098632812</v>
      </c>
      <c r="BF512" s="8">
        <v>376.64202880859375</v>
      </c>
      <c r="BG512" s="8">
        <v>17.028293609619141</v>
      </c>
      <c r="BH512" s="8">
        <v>21.228675842285156</v>
      </c>
      <c r="BI512" s="8">
        <v>52.294551849365234</v>
      </c>
      <c r="BJ512" s="8">
        <v>65.194084167480469</v>
      </c>
      <c r="BK512" s="8">
        <v>350.68707275390625</v>
      </c>
      <c r="BL512" s="8">
        <v>1800.831787109375</v>
      </c>
      <c r="BM512" s="8">
        <v>1128.76123046875</v>
      </c>
      <c r="BN512" s="8">
        <v>101.02259063720703</v>
      </c>
      <c r="BO512" s="8">
        <v>1.6563410758972168</v>
      </c>
      <c r="BP512" s="8">
        <v>0.14597059786319733</v>
      </c>
      <c r="BQ512" s="8">
        <v>0.25</v>
      </c>
      <c r="BR512" s="8">
        <v>-1.355140209197998</v>
      </c>
      <c r="BS512" s="8">
        <v>7.355140209197998</v>
      </c>
      <c r="BT512" s="8">
        <v>1</v>
      </c>
      <c r="BU512" s="8">
        <v>0</v>
      </c>
      <c r="BV512" s="8">
        <v>0.15999999642372131</v>
      </c>
      <c r="BW512" s="8">
        <v>111115</v>
      </c>
      <c r="BX512">
        <f t="shared" si="244"/>
        <v>1.753435363769531</v>
      </c>
      <c r="BY512">
        <f t="shared" si="245"/>
        <v>7.524841161896393E-3</v>
      </c>
      <c r="BZ512">
        <f t="shared" si="246"/>
        <v>299.17212142944334</v>
      </c>
      <c r="CA512">
        <f t="shared" si="247"/>
        <v>298.72089614868162</v>
      </c>
      <c r="CB512">
        <f t="shared" si="248"/>
        <v>288.13307949722366</v>
      </c>
      <c r="CC512">
        <f t="shared" si="270"/>
        <v>-0.19540652379567935</v>
      </c>
      <c r="CD512">
        <f t="shared" si="249"/>
        <v>3.3786778613948822</v>
      </c>
      <c r="CE512">
        <f t="shared" si="250"/>
        <v>33.444775471343945</v>
      </c>
      <c r="CF512">
        <f t="shared" si="251"/>
        <v>12.216099629058789</v>
      </c>
      <c r="CG512">
        <f t="shared" si="252"/>
        <v>25.7965087890625</v>
      </c>
      <c r="CH512">
        <f t="shared" si="253"/>
        <v>3.3338411851879157</v>
      </c>
      <c r="CI512">
        <f t="shared" si="254"/>
        <v>0.59913858479283222</v>
      </c>
      <c r="CJ512">
        <f t="shared" si="255"/>
        <v>2.1445758293851394</v>
      </c>
      <c r="CK512">
        <f t="shared" si="256"/>
        <v>1.1892653558027764</v>
      </c>
      <c r="CL512">
        <f t="shared" si="257"/>
        <v>0.37796578434603739</v>
      </c>
      <c r="CM512">
        <f t="shared" si="258"/>
        <v>27.074619259901723</v>
      </c>
      <c r="CN512">
        <f t="shared" si="259"/>
        <v>0.71156581582425993</v>
      </c>
      <c r="CO512">
        <f t="shared" si="260"/>
        <v>64.869205631526896</v>
      </c>
      <c r="CP512">
        <f t="shared" si="261"/>
        <v>371.02745486441535</v>
      </c>
      <c r="CQ512">
        <f t="shared" si="262"/>
        <v>6.7548883414549288E-2</v>
      </c>
      <c r="CR512">
        <f t="shared" si="263"/>
        <v>0</v>
      </c>
      <c r="CS512">
        <f t="shared" si="264"/>
        <v>1575.7389639858036</v>
      </c>
      <c r="CT512">
        <f t="shared" si="265"/>
        <v>0</v>
      </c>
      <c r="CU512" t="e">
        <f t="shared" si="266"/>
        <v>#DIV/0!</v>
      </c>
      <c r="CV512" t="e">
        <f t="shared" si="267"/>
        <v>#DIV/0!</v>
      </c>
    </row>
    <row r="513" spans="1:100" x14ac:dyDescent="0.3">
      <c r="A513" s="4" t="str">
        <f>VLOOKUP(B513,ListCodeMtrx!A$1:B$91,2,TRUE)</f>
        <v>M39</v>
      </c>
      <c r="B513">
        <v>39</v>
      </c>
      <c r="C513" s="10">
        <v>4</v>
      </c>
      <c r="D513" s="10">
        <v>2</v>
      </c>
      <c r="E513" s="10">
        <v>2</v>
      </c>
      <c r="F513" s="1">
        <v>79</v>
      </c>
      <c r="G513" s="3">
        <v>41323</v>
      </c>
      <c r="H513" s="11">
        <v>2</v>
      </c>
      <c r="I513" s="11">
        <v>172.77257293721135</v>
      </c>
      <c r="J513" s="11">
        <v>2.4519378496134481</v>
      </c>
      <c r="K513" s="11">
        <v>190.58996561187723</v>
      </c>
      <c r="L513" s="11">
        <v>295.03759609538713</v>
      </c>
      <c r="M513" s="1">
        <v>46.1</v>
      </c>
      <c r="N513" s="8">
        <v>12</v>
      </c>
      <c r="O513" s="8" t="s">
        <v>691</v>
      </c>
      <c r="P513" s="12">
        <v>0.15763888888888888</v>
      </c>
      <c r="Q513" s="12">
        <f t="shared" si="269"/>
        <v>0.43033564814814818</v>
      </c>
      <c r="R513" s="8">
        <v>2605</v>
      </c>
      <c r="S513" s="8">
        <v>0</v>
      </c>
      <c r="T513" s="13">
        <v>800</v>
      </c>
      <c r="U513" s="14">
        <f t="shared" ref="U513:U565" si="272">(BE513-BF513*(1000-BG513)/(1000-BH513))*BX513</f>
        <v>58.53220712303186</v>
      </c>
      <c r="V513" s="14">
        <f t="shared" ref="V513:V565" si="273">IF(CI513&lt;&gt;0,1/(1/CI513-1/BA513),0)</f>
        <v>0.62754841728763255</v>
      </c>
      <c r="W513" s="14">
        <f t="shared" ref="W513:W565" si="274">((CL513-BY513/2)*BF513-U513)/(CL513+BY513/2)</f>
        <v>592.13131062719867</v>
      </c>
      <c r="X513">
        <v>26.035982131958008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t="e">
        <f t="shared" ref="AF513:AF565" si="275">CR513/AB513</f>
        <v>#DIV/0!</v>
      </c>
      <c r="AG513" t="e">
        <f t="shared" ref="AG513:AG565" si="276">CT513/AD513</f>
        <v>#DIV/0!</v>
      </c>
      <c r="AH513" t="e">
        <f t="shared" ref="AH513:AH565" si="277">(AD513-AE513)/AD513</f>
        <v>#DIV/0!</v>
      </c>
      <c r="AI513" s="8">
        <v>-1</v>
      </c>
      <c r="AJ513" s="8">
        <v>0.87</v>
      </c>
      <c r="AK513" s="8">
        <v>0.92</v>
      </c>
      <c r="AL513" s="8">
        <v>10.012383460998535</v>
      </c>
      <c r="AM513">
        <f t="shared" ref="AM513:AM565" si="278">(AL513*AK513+(100-AL513)*AJ513)/100</f>
        <v>0.87500619173049932</v>
      </c>
      <c r="AN513">
        <f t="shared" ref="AN513:AN565" si="279">(U513-AI513)/CS513</f>
        <v>3.7796131704721458E-2</v>
      </c>
      <c r="AO513" t="e">
        <f t="shared" ref="AO513:AO565" si="280">(AD513-AE513)/(AD513-AC513)</f>
        <v>#DIV/0!</v>
      </c>
      <c r="AP513" t="e">
        <f t="shared" ref="AP513:AP565" si="281">(AB513-AD513)/(AB513-AC513)</f>
        <v>#DIV/0!</v>
      </c>
      <c r="AQ513" t="e">
        <f t="shared" ref="AQ513:AQ565" si="282">(AB513-AD513)/AD513</f>
        <v>#DIV/0!</v>
      </c>
      <c r="AR513" s="8">
        <v>1798.46826171875</v>
      </c>
      <c r="AS513" s="8">
        <v>0.5</v>
      </c>
      <c r="AT513" t="e">
        <f t="shared" ref="AT513:AT565" si="283">AH513*AS513*AM513*AR513</f>
        <v>#DIV/0!</v>
      </c>
      <c r="AU513">
        <f t="shared" ref="AU513:AU565" si="284">BY513*1000</f>
        <v>7.484562559345326</v>
      </c>
      <c r="AV513">
        <f t="shared" ref="AV513:AV565" si="285">(CD513-CJ513)</f>
        <v>1.2511456791162709</v>
      </c>
      <c r="AW513">
        <f t="shared" ref="AW513:AW565" si="286">(BC513+CC513*S513)</f>
        <v>26.035982131958008</v>
      </c>
      <c r="AX513" s="8">
        <v>2</v>
      </c>
      <c r="AY513">
        <f t="shared" ref="AY513:AY565" si="287">(AX513*BR513+BS513)</f>
        <v>4.644859790802002</v>
      </c>
      <c r="AZ513" s="8">
        <v>1</v>
      </c>
      <c r="BA513">
        <f t="shared" ref="BA513:BA565" si="288">AY513*(AZ513+1)*(AZ513+1)/(AZ513*AZ513+1)</f>
        <v>9.2897195816040039</v>
      </c>
      <c r="BB513" s="8">
        <v>25.594013214111328</v>
      </c>
      <c r="BC513" s="8">
        <v>26.035982131958008</v>
      </c>
      <c r="BD513" s="8">
        <v>25.000516891479492</v>
      </c>
      <c r="BE513" s="8">
        <v>800.3221435546875</v>
      </c>
      <c r="BF513" s="8">
        <v>763.68182373046875</v>
      </c>
      <c r="BG513" s="8">
        <v>16.909343719482422</v>
      </c>
      <c r="BH513" s="8">
        <v>21.087739944458008</v>
      </c>
      <c r="BI513" s="8">
        <v>51.857204437255859</v>
      </c>
      <c r="BJ513" s="8">
        <v>64.671424865722656</v>
      </c>
      <c r="BK513" s="8">
        <v>350.69580078125</v>
      </c>
      <c r="BL513" s="8">
        <v>1800.0870361328125</v>
      </c>
      <c r="BM513" s="8">
        <v>1150.754638671875</v>
      </c>
      <c r="BN513" s="8">
        <v>101.02096557617187</v>
      </c>
      <c r="BO513" s="8">
        <v>2.6083674430847168</v>
      </c>
      <c r="BP513" s="8">
        <v>0.1334698349237442</v>
      </c>
      <c r="BQ513" s="8">
        <v>0.25</v>
      </c>
      <c r="BR513" s="8">
        <v>-1.355140209197998</v>
      </c>
      <c r="BS513" s="8">
        <v>7.355140209197998</v>
      </c>
      <c r="BT513" s="8">
        <v>1</v>
      </c>
      <c r="BU513" s="8">
        <v>0</v>
      </c>
      <c r="BV513" s="8">
        <v>0.15999999642372131</v>
      </c>
      <c r="BW513" s="8">
        <v>111115</v>
      </c>
      <c r="BX513">
        <f t="shared" ref="BX513:BX565" si="289">BK513*0.000001/(AX513*0.0001)</f>
        <v>1.75347900390625</v>
      </c>
      <c r="BY513">
        <f t="shared" ref="BY513:BY565" si="290">(BH513-BG513)/(1000-BH513)*BX513</f>
        <v>7.4845625593453263E-3</v>
      </c>
      <c r="BZ513">
        <f t="shared" ref="BZ513:BZ565" si="291">(BC513+273.15)</f>
        <v>299.18598213195799</v>
      </c>
      <c r="CA513">
        <f t="shared" ref="CA513:CA565" si="292">(BB513+273.15)</f>
        <v>298.74401321411131</v>
      </c>
      <c r="CB513">
        <f t="shared" ref="CB513:CB565" si="293">(BL513*BT513+BM513*BU513)*BV513</f>
        <v>288.0139193436371</v>
      </c>
      <c r="CC513">
        <f t="shared" si="270"/>
        <v>-0.18836234191676907</v>
      </c>
      <c r="CD513">
        <f t="shared" ref="CD513:CD565" si="294">0.61365*EXP(17.502*AW513/(240.97+AW513))</f>
        <v>3.3814495301246281</v>
      </c>
      <c r="CE513">
        <f t="shared" ref="CE513:CE565" si="295">CD513*1000/BN513</f>
        <v>33.472750045879792</v>
      </c>
      <c r="CF513">
        <f t="shared" ref="CF513:CF565" si="296">(CE513-BH513)</f>
        <v>12.385010101421784</v>
      </c>
      <c r="CG513">
        <f t="shared" ref="CG513:CG565" si="297">IF(S513,BC513,(BB513+BC513)/2)</f>
        <v>25.814997673034668</v>
      </c>
      <c r="CH513">
        <f t="shared" ref="CH513:CH565" si="298">0.61365*EXP(17.502*CG513/(240.97+CG513))</f>
        <v>3.3374958831401402</v>
      </c>
      <c r="CI513">
        <f t="shared" ref="CI513:CI565" si="299">IF(CF513&lt;&gt;0,(1000-(CE513+BH513)/2)/CF513*BY513,0)</f>
        <v>0.58783818498532658</v>
      </c>
      <c r="CJ513">
        <f t="shared" ref="CJ513:CJ565" si="300">BH513*BN513/1000</f>
        <v>2.1303038510083572</v>
      </c>
      <c r="CK513">
        <f t="shared" ref="CK513:CK565" si="301">(CH513-CJ513)</f>
        <v>1.2071920321317831</v>
      </c>
      <c r="CL513">
        <f t="shared" ref="CL513:CL565" si="302">1/(1.6/V513+1.37/BA513)</f>
        <v>0.37077150096416972</v>
      </c>
      <c r="CM513">
        <f t="shared" ref="CM513:CM565" si="303">W513*BN513*0.001</f>
        <v>59.817676747443777</v>
      </c>
      <c r="CN513">
        <f t="shared" ref="CN513:CN565" si="304">W513/BF513</f>
        <v>0.7753638913844092</v>
      </c>
      <c r="CO513">
        <f t="shared" ref="CO513:CO565" si="305">(1-BY513*BN513/CD513/V513)*100</f>
        <v>64.369018173043472</v>
      </c>
      <c r="CP513">
        <f t="shared" ref="CP513:CP565" si="306">(BF513-U513/(BA513/1.35))</f>
        <v>755.17581029034625</v>
      </c>
      <c r="CQ513">
        <f t="shared" ref="CQ513:CQ565" si="307">U513*CO513/100/CP513</f>
        <v>4.9891173057598485E-2</v>
      </c>
      <c r="CR513">
        <f t="shared" ref="CR513:CR565" si="308">(AB513-AA513)</f>
        <v>0</v>
      </c>
      <c r="CS513">
        <f t="shared" ref="CS513:CS565" si="309">BL513*AM513</f>
        <v>1575.0873022700139</v>
      </c>
      <c r="CT513">
        <f t="shared" ref="CT513:CT565" si="310">(AD513-AC513)</f>
        <v>0</v>
      </c>
      <c r="CU513" t="e">
        <f t="shared" ref="CU513:CU565" si="311">(AD513-AE513)/(AD513-AA513)</f>
        <v>#DIV/0!</v>
      </c>
      <c r="CV513" t="e">
        <f t="shared" ref="CV513:CV565" si="312">(AB513-AD513)/(AB513-AA513)</f>
        <v>#DIV/0!</v>
      </c>
    </row>
    <row r="514" spans="1:100" s="5" customFormat="1" hidden="1" x14ac:dyDescent="0.3">
      <c r="A514" s="4" t="str">
        <f>VLOOKUP(B514,ListCodeMtrx!A$1:B$91,2,TRUE)</f>
        <v>M39</v>
      </c>
      <c r="B514">
        <v>39</v>
      </c>
      <c r="C514" s="10">
        <v>4</v>
      </c>
      <c r="D514" s="10">
        <v>2</v>
      </c>
      <c r="E514" s="10">
        <v>2</v>
      </c>
      <c r="F514" s="1">
        <v>79</v>
      </c>
      <c r="G514" s="3">
        <v>41323</v>
      </c>
      <c r="H514" s="11">
        <v>2</v>
      </c>
      <c r="I514" s="11">
        <v>172.77257293721135</v>
      </c>
      <c r="J514" s="11">
        <v>2.4519378496134481</v>
      </c>
      <c r="K514" s="11">
        <v>190.58996561187723</v>
      </c>
      <c r="L514" s="11">
        <v>295.03759609538713</v>
      </c>
      <c r="M514" s="1">
        <v>46.1</v>
      </c>
      <c r="N514" s="8">
        <v>13</v>
      </c>
      <c r="O514" s="8" t="s">
        <v>692</v>
      </c>
      <c r="P514" s="12">
        <v>0.15763888888888888</v>
      </c>
      <c r="Q514" s="12">
        <f t="shared" si="269"/>
        <v>0.43203703703703711</v>
      </c>
      <c r="R514" s="8">
        <v>2752</v>
      </c>
      <c r="S514" s="8">
        <v>0</v>
      </c>
      <c r="T514" s="13" t="s">
        <v>747</v>
      </c>
      <c r="U514">
        <f t="shared" si="272"/>
        <v>37.967299116637449</v>
      </c>
      <c r="V514">
        <f t="shared" si="273"/>
        <v>0.61670895617009491</v>
      </c>
      <c r="W514">
        <f t="shared" si="274"/>
        <v>265.77013023814612</v>
      </c>
      <c r="X514">
        <v>26.188911437988281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t="e">
        <f t="shared" si="275"/>
        <v>#DIV/0!</v>
      </c>
      <c r="AG514" t="e">
        <f t="shared" si="276"/>
        <v>#DIV/0!</v>
      </c>
      <c r="AH514" t="e">
        <f t="shared" si="277"/>
        <v>#DIV/0!</v>
      </c>
      <c r="AI514" s="8">
        <v>-1</v>
      </c>
      <c r="AJ514" s="8">
        <v>0.87</v>
      </c>
      <c r="AK514" s="8">
        <v>0.92</v>
      </c>
      <c r="AL514" s="8">
        <v>10.012383460998535</v>
      </c>
      <c r="AM514">
        <f t="shared" si="278"/>
        <v>0.87500619173049932</v>
      </c>
      <c r="AN514">
        <f t="shared" si="279"/>
        <v>2.4748721338655535E-2</v>
      </c>
      <c r="AO514" t="e">
        <f t="shared" si="280"/>
        <v>#DIV/0!</v>
      </c>
      <c r="AP514" t="e">
        <f t="shared" si="281"/>
        <v>#DIV/0!</v>
      </c>
      <c r="AQ514" t="e">
        <f t="shared" si="282"/>
        <v>#DIV/0!</v>
      </c>
      <c r="AR514" s="8">
        <v>1798.46826171875</v>
      </c>
      <c r="AS514" s="8">
        <v>0.5</v>
      </c>
      <c r="AT514" t="e">
        <f t="shared" si="283"/>
        <v>#DIV/0!</v>
      </c>
      <c r="AU514">
        <f t="shared" si="284"/>
        <v>7.5247003911861228</v>
      </c>
      <c r="AV514">
        <f t="shared" si="285"/>
        <v>1.2783019625829191</v>
      </c>
      <c r="AW514">
        <f t="shared" si="286"/>
        <v>26.188911437988281</v>
      </c>
      <c r="AX514" s="8">
        <v>2</v>
      </c>
      <c r="AY514">
        <f t="shared" si="287"/>
        <v>4.644859790802002</v>
      </c>
      <c r="AZ514" s="8">
        <v>1</v>
      </c>
      <c r="BA514">
        <f t="shared" si="288"/>
        <v>9.2897195816040039</v>
      </c>
      <c r="BB514" s="8">
        <v>25.628076553344727</v>
      </c>
      <c r="BC514" s="8">
        <v>26.188911437988281</v>
      </c>
      <c r="BD514" s="8">
        <v>25.001804351806641</v>
      </c>
      <c r="BE514" s="8">
        <v>399.7657470703125</v>
      </c>
      <c r="BF514" s="8">
        <v>376.49795532226562</v>
      </c>
      <c r="BG514" s="8">
        <v>16.923011779785156</v>
      </c>
      <c r="BH514" s="8">
        <v>21.123584747314453</v>
      </c>
      <c r="BI514" s="8">
        <v>51.792747497558594</v>
      </c>
      <c r="BJ514" s="8">
        <v>64.648567199707031</v>
      </c>
      <c r="BK514" s="8">
        <v>350.70223999023437</v>
      </c>
      <c r="BL514" s="8">
        <v>1799.43603515625</v>
      </c>
      <c r="BM514" s="8">
        <v>1110.6331787109375</v>
      </c>
      <c r="BN514" s="8">
        <v>101.01790618896484</v>
      </c>
      <c r="BO514" s="8">
        <v>1.6248774528503418</v>
      </c>
      <c r="BP514" s="8">
        <v>0.14932180941104889</v>
      </c>
      <c r="BQ514" s="8">
        <v>0.5</v>
      </c>
      <c r="BR514" s="8">
        <v>-1.355140209197998</v>
      </c>
      <c r="BS514" s="8">
        <v>7.355140209197998</v>
      </c>
      <c r="BT514" s="8">
        <v>1</v>
      </c>
      <c r="BU514" s="8">
        <v>0</v>
      </c>
      <c r="BV514" s="8">
        <v>0.15999999642372131</v>
      </c>
      <c r="BW514" s="8">
        <v>111115</v>
      </c>
      <c r="BX514">
        <f t="shared" si="289"/>
        <v>1.7535111999511719</v>
      </c>
      <c r="BY514">
        <f t="shared" si="290"/>
        <v>7.524700391186123E-3</v>
      </c>
      <c r="BZ514">
        <f t="shared" si="291"/>
        <v>299.33891143798826</v>
      </c>
      <c r="CA514">
        <f t="shared" si="292"/>
        <v>298.7780765533447</v>
      </c>
      <c r="CB514">
        <f t="shared" si="293"/>
        <v>287.90975918971526</v>
      </c>
      <c r="CC514">
        <f t="shared" si="270"/>
        <v>-0.20132933580088605</v>
      </c>
      <c r="CD514">
        <f t="shared" si="294"/>
        <v>3.4121622649617791</v>
      </c>
      <c r="CE514">
        <f t="shared" si="295"/>
        <v>33.777796369872917</v>
      </c>
      <c r="CF514">
        <f t="shared" si="296"/>
        <v>12.654211622558464</v>
      </c>
      <c r="CG514">
        <f t="shared" si="297"/>
        <v>25.908493995666504</v>
      </c>
      <c r="CH514">
        <f t="shared" si="298"/>
        <v>3.3560309478925436</v>
      </c>
      <c r="CI514">
        <f t="shared" si="299"/>
        <v>0.57831672074739182</v>
      </c>
      <c r="CJ514">
        <f t="shared" si="300"/>
        <v>2.13386030237886</v>
      </c>
      <c r="CK514">
        <f t="shared" si="301"/>
        <v>1.2221706455136836</v>
      </c>
      <c r="CL514">
        <f t="shared" si="302"/>
        <v>0.36471172935338936</v>
      </c>
      <c r="CM514">
        <f t="shared" si="303"/>
        <v>26.847542084226014</v>
      </c>
      <c r="CN514">
        <f t="shared" si="304"/>
        <v>0.70590059383100401</v>
      </c>
      <c r="CO514">
        <f t="shared" si="305"/>
        <v>63.877512979449321</v>
      </c>
      <c r="CP514">
        <f t="shared" si="306"/>
        <v>370.98047405092996</v>
      </c>
      <c r="CQ514">
        <f t="shared" si="307"/>
        <v>6.5374239663748251E-2</v>
      </c>
      <c r="CR514">
        <f t="shared" si="308"/>
        <v>0</v>
      </c>
      <c r="CS514">
        <f t="shared" si="309"/>
        <v>1574.5176723846992</v>
      </c>
      <c r="CT514">
        <f t="shared" si="310"/>
        <v>0</v>
      </c>
      <c r="CU514" t="e">
        <f t="shared" si="311"/>
        <v>#DIV/0!</v>
      </c>
      <c r="CV514" t="e">
        <f t="shared" si="312"/>
        <v>#DIV/0!</v>
      </c>
    </row>
    <row r="515" spans="1:100" x14ac:dyDescent="0.3">
      <c r="A515" s="4" t="str">
        <f>VLOOKUP(B515,ListCodeMtrx!A$1:B$91,2,TRUE)</f>
        <v>M39</v>
      </c>
      <c r="B515" s="5">
        <v>39</v>
      </c>
      <c r="C515" s="10">
        <v>4</v>
      </c>
      <c r="D515" s="10">
        <v>2</v>
      </c>
      <c r="E515" s="10">
        <v>2</v>
      </c>
      <c r="F515" s="1">
        <v>79</v>
      </c>
      <c r="G515" s="17">
        <v>41323</v>
      </c>
      <c r="H515" s="11">
        <v>2</v>
      </c>
      <c r="I515" s="11">
        <v>172.77257293721135</v>
      </c>
      <c r="J515" s="11">
        <v>2.4519378496134481</v>
      </c>
      <c r="K515" s="11">
        <v>190.58996561187723</v>
      </c>
      <c r="L515" s="11">
        <v>295.03759609538713</v>
      </c>
      <c r="M515" s="1">
        <v>46.1</v>
      </c>
      <c r="N515" s="19">
        <v>14</v>
      </c>
      <c r="O515" s="19" t="s">
        <v>693</v>
      </c>
      <c r="P515" s="12">
        <v>0.15763888888888888</v>
      </c>
      <c r="Q515" s="12">
        <f t="shared" si="269"/>
        <v>0.43234953703703705</v>
      </c>
      <c r="R515" s="19">
        <v>2770</v>
      </c>
      <c r="S515" s="19">
        <v>0</v>
      </c>
      <c r="T515" s="21">
        <v>400</v>
      </c>
      <c r="U515" s="5">
        <f t="shared" si="272"/>
        <v>37.949772871420755</v>
      </c>
      <c r="V515" s="5">
        <f t="shared" si="273"/>
        <v>0.61184973218451877</v>
      </c>
      <c r="W515" s="5">
        <f t="shared" si="274"/>
        <v>264.97717513996679</v>
      </c>
      <c r="X515" s="5">
        <v>26.226333618164062</v>
      </c>
      <c r="Y515" s="19">
        <v>2</v>
      </c>
      <c r="Z515" s="19">
        <v>2</v>
      </c>
      <c r="AA515" s="19">
        <v>0</v>
      </c>
      <c r="AB515" s="19">
        <v>0</v>
      </c>
      <c r="AC515" s="19">
        <v>499.697021484375</v>
      </c>
      <c r="AD515" s="19">
        <v>950.1116943359375</v>
      </c>
      <c r="AE515" s="19">
        <v>678.28662109375</v>
      </c>
      <c r="AF515" s="5" t="e">
        <f t="shared" si="275"/>
        <v>#DIV/0!</v>
      </c>
      <c r="AG515" s="5">
        <f t="shared" si="276"/>
        <v>0.474064971030981</v>
      </c>
      <c r="AH515" s="5">
        <f t="shared" si="277"/>
        <v>0.28609801864629658</v>
      </c>
      <c r="AI515" s="19">
        <v>-1</v>
      </c>
      <c r="AJ515" s="19">
        <v>0.87</v>
      </c>
      <c r="AK515" s="19">
        <v>0.92</v>
      </c>
      <c r="AL515" s="19">
        <v>10.012383460998535</v>
      </c>
      <c r="AM515" s="5">
        <f t="shared" si="278"/>
        <v>0.87500619173049932</v>
      </c>
      <c r="AN515" s="5">
        <f t="shared" si="279"/>
        <v>2.4740737088485541E-2</v>
      </c>
      <c r="AO515" s="5">
        <f t="shared" si="280"/>
        <v>0.60349959631925554</v>
      </c>
      <c r="AP515" s="5">
        <f t="shared" si="281"/>
        <v>1.9013755405497179</v>
      </c>
      <c r="AQ515" s="5">
        <f t="shared" si="282"/>
        <v>-1</v>
      </c>
      <c r="AR515" s="19">
        <v>1799.2071533203125</v>
      </c>
      <c r="AS515" s="19">
        <v>0.5</v>
      </c>
      <c r="AT515" s="5">
        <f t="shared" si="283"/>
        <v>225.2045443387976</v>
      </c>
      <c r="AU515" s="5">
        <f t="shared" si="284"/>
        <v>7.5206217154714503</v>
      </c>
      <c r="AV515" s="5">
        <f t="shared" si="285"/>
        <v>1.2870808659927269</v>
      </c>
      <c r="AW515" s="5">
        <f t="shared" si="286"/>
        <v>26.226333618164062</v>
      </c>
      <c r="AX515" s="19">
        <v>2</v>
      </c>
      <c r="AY515" s="5">
        <f t="shared" si="287"/>
        <v>4.644859790802002</v>
      </c>
      <c r="AZ515" s="19">
        <v>1</v>
      </c>
      <c r="BA515" s="5">
        <f t="shared" si="288"/>
        <v>9.2897195816040039</v>
      </c>
      <c r="BB515" s="19">
        <v>25.635831832885742</v>
      </c>
      <c r="BC515" s="19">
        <v>26.226333618164062</v>
      </c>
      <c r="BD515" s="19">
        <v>25.006401062011719</v>
      </c>
      <c r="BE515" s="19">
        <v>399.73373413085937</v>
      </c>
      <c r="BF515" s="19">
        <v>376.47659301757812</v>
      </c>
      <c r="BG515" s="19">
        <v>16.913066864013672</v>
      </c>
      <c r="BH515" s="19">
        <v>21.111471176147461</v>
      </c>
      <c r="BI515" s="19">
        <v>51.738426208496094</v>
      </c>
      <c r="BJ515" s="19">
        <v>64.581687927246094</v>
      </c>
      <c r="BK515" s="19">
        <v>350.69754028320312</v>
      </c>
      <c r="BL515" s="19">
        <v>1799.2071533203125</v>
      </c>
      <c r="BM515" s="19">
        <v>1112.1822509765625</v>
      </c>
      <c r="BN515" s="19">
        <v>101.01777648925781</v>
      </c>
      <c r="BO515" s="19">
        <v>1.6248774528503418</v>
      </c>
      <c r="BP515" s="19">
        <v>0.14932180941104889</v>
      </c>
      <c r="BQ515" s="19">
        <v>0.25</v>
      </c>
      <c r="BR515" s="19">
        <v>-1.355140209197998</v>
      </c>
      <c r="BS515" s="19">
        <v>7.355140209197998</v>
      </c>
      <c r="BT515" s="19">
        <v>1</v>
      </c>
      <c r="BU515" s="19">
        <v>0</v>
      </c>
      <c r="BV515" s="19">
        <v>0.15999999642372131</v>
      </c>
      <c r="BW515" s="19">
        <v>111115</v>
      </c>
      <c r="BX515" s="5">
        <f t="shared" si="289"/>
        <v>1.7534877014160155</v>
      </c>
      <c r="BY515" s="5">
        <f t="shared" si="290"/>
        <v>7.5206217154714502E-3</v>
      </c>
      <c r="BZ515" s="5">
        <f t="shared" si="291"/>
        <v>299.37633361816404</v>
      </c>
      <c r="CA515" s="5">
        <f t="shared" si="292"/>
        <v>298.78583183288572</v>
      </c>
      <c r="CB515" s="5">
        <f t="shared" si="293"/>
        <v>287.8731380967838</v>
      </c>
      <c r="CC515" s="5">
        <f t="shared" si="270"/>
        <v>-0.20212576176990291</v>
      </c>
      <c r="CD515" s="5">
        <f t="shared" si="294"/>
        <v>3.4197147426241998</v>
      </c>
      <c r="CE515" s="5">
        <f t="shared" si="295"/>
        <v>33.852603585942632</v>
      </c>
      <c r="CF515" s="5">
        <f t="shared" si="296"/>
        <v>12.741132409795171</v>
      </c>
      <c r="CG515" s="5">
        <f t="shared" si="297"/>
        <v>25.931082725524902</v>
      </c>
      <c r="CH515" s="5">
        <f t="shared" si="298"/>
        <v>3.3605224847588135</v>
      </c>
      <c r="CI515" s="5">
        <f t="shared" si="299"/>
        <v>0.57404157441573478</v>
      </c>
      <c r="CJ515" s="5">
        <f t="shared" si="300"/>
        <v>2.132633876631473</v>
      </c>
      <c r="CK515" s="5">
        <f t="shared" si="301"/>
        <v>1.2278886081273406</v>
      </c>
      <c r="CL515" s="5">
        <f t="shared" si="302"/>
        <v>0.36199147232196943</v>
      </c>
      <c r="CM515" s="5">
        <f t="shared" si="303"/>
        <v>26.767405053044087</v>
      </c>
      <c r="CN515" s="5">
        <f t="shared" si="304"/>
        <v>0.7038343951640964</v>
      </c>
      <c r="CO515" s="5">
        <f t="shared" si="305"/>
        <v>63.690782090438077</v>
      </c>
      <c r="CP515" s="5">
        <f t="shared" si="306"/>
        <v>370.96165869406303</v>
      </c>
      <c r="CQ515" s="5">
        <f t="shared" si="307"/>
        <v>6.5156348579103462E-2</v>
      </c>
      <c r="CR515" s="5">
        <f t="shared" si="308"/>
        <v>0</v>
      </c>
      <c r="CS515" s="5">
        <f t="shared" si="309"/>
        <v>1574.3173993610792</v>
      </c>
      <c r="CT515" s="5">
        <f t="shared" si="310"/>
        <v>450.4146728515625</v>
      </c>
      <c r="CU515" s="5">
        <f t="shared" si="311"/>
        <v>0.28609801864629658</v>
      </c>
      <c r="CV515" s="5" t="e">
        <f t="shared" si="312"/>
        <v>#DIV/0!</v>
      </c>
    </row>
    <row r="516" spans="1:100" hidden="1" x14ac:dyDescent="0.3">
      <c r="A516" s="4" t="str">
        <f>VLOOKUP(B516,ListCodeMtrx!A$1:B$91,2,TRUE)</f>
        <v>M72</v>
      </c>
      <c r="B516">
        <v>72</v>
      </c>
      <c r="C516" s="10">
        <v>8</v>
      </c>
      <c r="D516" s="10">
        <v>3</v>
      </c>
      <c r="E516" s="10">
        <v>3</v>
      </c>
      <c r="F516" s="1">
        <v>79</v>
      </c>
      <c r="G516" s="3">
        <v>41323</v>
      </c>
      <c r="H516" s="11">
        <v>2</v>
      </c>
      <c r="I516" s="11">
        <v>171.66239081080425</v>
      </c>
      <c r="J516" s="11">
        <v>4.805181711217589</v>
      </c>
      <c r="K516" s="11">
        <v>231.68247698137441</v>
      </c>
      <c r="L516" s="11">
        <v>285.98541967701578</v>
      </c>
      <c r="M516" s="1">
        <v>46.3</v>
      </c>
      <c r="N516" s="8">
        <v>15</v>
      </c>
      <c r="O516" s="8" t="s">
        <v>694</v>
      </c>
      <c r="P516" s="12">
        <v>0.15763888888888888</v>
      </c>
      <c r="Q516" s="12">
        <f t="shared" si="269"/>
        <v>0.4364351851851852</v>
      </c>
      <c r="R516" s="8">
        <v>3132.5</v>
      </c>
      <c r="S516" s="8">
        <v>0</v>
      </c>
      <c r="T516" s="13" t="s">
        <v>747</v>
      </c>
      <c r="U516">
        <f t="shared" si="272"/>
        <v>18.51267758339052</v>
      </c>
      <c r="V516">
        <f t="shared" si="273"/>
        <v>0.14919131366479513</v>
      </c>
      <c r="W516">
        <f t="shared" si="274"/>
        <v>178.63507597951639</v>
      </c>
      <c r="X516">
        <v>28.412021636962891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t="e">
        <f t="shared" si="275"/>
        <v>#DIV/0!</v>
      </c>
      <c r="AG516" t="e">
        <f t="shared" si="276"/>
        <v>#DIV/0!</v>
      </c>
      <c r="AH516" t="e">
        <f t="shared" si="277"/>
        <v>#DIV/0!</v>
      </c>
      <c r="AI516" s="8">
        <v>-1</v>
      </c>
      <c r="AJ516" s="8">
        <v>0.87</v>
      </c>
      <c r="AK516" s="8">
        <v>0.92</v>
      </c>
      <c r="AL516" s="8">
        <v>9.9839849472045898</v>
      </c>
      <c r="AM516">
        <f t="shared" si="278"/>
        <v>0.87499199247360226</v>
      </c>
      <c r="AN516">
        <f t="shared" si="279"/>
        <v>1.2389937619968663E-2</v>
      </c>
      <c r="AO516" t="e">
        <f t="shared" si="280"/>
        <v>#DIV/0!</v>
      </c>
      <c r="AP516" t="e">
        <f t="shared" si="281"/>
        <v>#DIV/0!</v>
      </c>
      <c r="AQ516" t="e">
        <f t="shared" si="282"/>
        <v>#DIV/0!</v>
      </c>
      <c r="AR516" s="8">
        <v>1799.2071533203125</v>
      </c>
      <c r="AS516" s="8">
        <v>0.5</v>
      </c>
      <c r="AT516" t="e">
        <f t="shared" si="283"/>
        <v>#DIV/0!</v>
      </c>
      <c r="AU516">
        <f t="shared" si="284"/>
        <v>2.860633591202264</v>
      </c>
      <c r="AV516">
        <f t="shared" si="285"/>
        <v>1.91061445676347</v>
      </c>
      <c r="AW516">
        <f t="shared" si="286"/>
        <v>28.412021636962891</v>
      </c>
      <c r="AX516" s="8">
        <v>2</v>
      </c>
      <c r="AY516">
        <f t="shared" si="287"/>
        <v>4.644859790802002</v>
      </c>
      <c r="AZ516" s="8">
        <v>1</v>
      </c>
      <c r="BA516">
        <f t="shared" si="288"/>
        <v>9.2897195816040039</v>
      </c>
      <c r="BB516" s="8">
        <v>25.719562530517578</v>
      </c>
      <c r="BC516" s="8">
        <v>28.412021636962891</v>
      </c>
      <c r="BD516" s="8">
        <v>24.999961853027344</v>
      </c>
      <c r="BE516" s="8">
        <v>399.91912841796875</v>
      </c>
      <c r="BF516" s="8">
        <v>388.72683715820312</v>
      </c>
      <c r="BG516" s="8">
        <v>17.967866897583008</v>
      </c>
      <c r="BH516" s="8">
        <v>19.567411422729492</v>
      </c>
      <c r="BI516" s="8">
        <v>54.683963775634766</v>
      </c>
      <c r="BJ516" s="8">
        <v>59.552066802978516</v>
      </c>
      <c r="BK516" s="8">
        <v>350.68212890625</v>
      </c>
      <c r="BL516" s="8">
        <v>1799.8804931640625</v>
      </c>
      <c r="BM516" s="8">
        <v>1230.8607177734375</v>
      </c>
      <c r="BN516" s="8">
        <v>101.00139617919922</v>
      </c>
      <c r="BO516" s="8">
        <v>1.6561274528503418</v>
      </c>
      <c r="BP516" s="8">
        <v>0.16171766817569733</v>
      </c>
      <c r="BQ516" s="8">
        <v>0.5</v>
      </c>
      <c r="BR516" s="8">
        <v>-1.355140209197998</v>
      </c>
      <c r="BS516" s="8">
        <v>7.355140209197998</v>
      </c>
      <c r="BT516" s="8">
        <v>1</v>
      </c>
      <c r="BU516" s="8">
        <v>0</v>
      </c>
      <c r="BV516" s="8">
        <v>0.15999999642372131</v>
      </c>
      <c r="BW516" s="8">
        <v>111115</v>
      </c>
      <c r="BX516">
        <f t="shared" si="289"/>
        <v>1.7534106445312498</v>
      </c>
      <c r="BY516">
        <f t="shared" si="290"/>
        <v>2.8606335912022638E-3</v>
      </c>
      <c r="BZ516">
        <f t="shared" si="291"/>
        <v>301.56202163696287</v>
      </c>
      <c r="CA516">
        <f t="shared" si="292"/>
        <v>298.86956253051756</v>
      </c>
      <c r="CB516">
        <f t="shared" si="293"/>
        <v>287.98087246937575</v>
      </c>
      <c r="CC516">
        <f t="shared" si="270"/>
        <v>0.5205563232506949</v>
      </c>
      <c r="CD516">
        <f t="shared" si="294"/>
        <v>3.8869503300719597</v>
      </c>
      <c r="CE516">
        <f t="shared" si="295"/>
        <v>38.484124745915736</v>
      </c>
      <c r="CF516">
        <f t="shared" si="296"/>
        <v>18.916713323186244</v>
      </c>
      <c r="CG516">
        <f t="shared" si="297"/>
        <v>27.065792083740234</v>
      </c>
      <c r="CH516">
        <f t="shared" si="298"/>
        <v>3.5930133856892064</v>
      </c>
      <c r="CI516">
        <f t="shared" si="299"/>
        <v>0.14683319753042373</v>
      </c>
      <c r="CJ516">
        <f t="shared" si="300"/>
        <v>1.9763358733084897</v>
      </c>
      <c r="CK516">
        <f t="shared" si="301"/>
        <v>1.6166775123807167</v>
      </c>
      <c r="CL516">
        <f t="shared" si="302"/>
        <v>9.1979736608996415E-2</v>
      </c>
      <c r="CM516">
        <f t="shared" si="303"/>
        <v>18.042392080508488</v>
      </c>
      <c r="CN516">
        <f t="shared" si="304"/>
        <v>0.45953883010865004</v>
      </c>
      <c r="CO516">
        <f t="shared" si="305"/>
        <v>50.176173071537292</v>
      </c>
      <c r="CP516">
        <f t="shared" si="306"/>
        <v>386.03653907998472</v>
      </c>
      <c r="CQ516">
        <f t="shared" si="307"/>
        <v>2.4062367688186877E-2</v>
      </c>
      <c r="CR516">
        <f t="shared" si="308"/>
        <v>0</v>
      </c>
      <c r="CS516">
        <f t="shared" si="309"/>
        <v>1574.881018927993</v>
      </c>
      <c r="CT516">
        <f t="shared" si="310"/>
        <v>0</v>
      </c>
      <c r="CU516" t="e">
        <f t="shared" si="311"/>
        <v>#DIV/0!</v>
      </c>
      <c r="CV516" t="e">
        <f t="shared" si="312"/>
        <v>#DIV/0!</v>
      </c>
    </row>
    <row r="517" spans="1:100" x14ac:dyDescent="0.3">
      <c r="A517" s="4" t="str">
        <f>VLOOKUP(B517,ListCodeMtrx!A$1:B$91,2,TRUE)</f>
        <v>M72</v>
      </c>
      <c r="B517">
        <v>72</v>
      </c>
      <c r="C517" s="10">
        <v>8</v>
      </c>
      <c r="D517" s="10">
        <v>3</v>
      </c>
      <c r="E517" s="10">
        <v>3</v>
      </c>
      <c r="F517" s="1">
        <v>79</v>
      </c>
      <c r="G517" s="3">
        <v>41323</v>
      </c>
      <c r="H517" s="11">
        <v>2</v>
      </c>
      <c r="I517" s="11">
        <v>171.66239081080425</v>
      </c>
      <c r="J517" s="11">
        <v>4.805181711217589</v>
      </c>
      <c r="K517" s="11">
        <v>231.68247698137441</v>
      </c>
      <c r="L517" s="11">
        <v>285.98541967701578</v>
      </c>
      <c r="M517" s="1">
        <v>46.3</v>
      </c>
      <c r="N517" s="8">
        <v>16</v>
      </c>
      <c r="O517" s="8" t="s">
        <v>695</v>
      </c>
      <c r="P517" s="12">
        <v>0.15763888888888888</v>
      </c>
      <c r="Q517" s="12">
        <f t="shared" si="269"/>
        <v>0.43828703703703698</v>
      </c>
      <c r="R517" s="8">
        <v>3292</v>
      </c>
      <c r="S517" s="8">
        <v>0</v>
      </c>
      <c r="T517" s="13">
        <v>50</v>
      </c>
      <c r="U517" s="14">
        <f t="shared" si="272"/>
        <v>-1.1217430954094101</v>
      </c>
      <c r="V517" s="14">
        <f t="shared" si="273"/>
        <v>0.16105030373565554</v>
      </c>
      <c r="W517" s="14">
        <f t="shared" si="274"/>
        <v>59.352529701833809</v>
      </c>
      <c r="X517">
        <v>28.677129745483398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t="e">
        <f t="shared" si="275"/>
        <v>#DIV/0!</v>
      </c>
      <c r="AG517" t="e">
        <f t="shared" si="276"/>
        <v>#DIV/0!</v>
      </c>
      <c r="AH517" t="e">
        <f t="shared" si="277"/>
        <v>#DIV/0!</v>
      </c>
      <c r="AI517" s="8">
        <v>-1</v>
      </c>
      <c r="AJ517" s="8">
        <v>0.87</v>
      </c>
      <c r="AK517" s="8">
        <v>0.92</v>
      </c>
      <c r="AL517" s="8">
        <v>9.9839849472045898</v>
      </c>
      <c r="AM517">
        <f t="shared" si="278"/>
        <v>0.87499199247360226</v>
      </c>
      <c r="AN517">
        <f t="shared" si="279"/>
        <v>-7.7406748314561789E-5</v>
      </c>
      <c r="AO517" t="e">
        <f t="shared" si="280"/>
        <v>#DIV/0!</v>
      </c>
      <c r="AP517" t="e">
        <f t="shared" si="281"/>
        <v>#DIV/0!</v>
      </c>
      <c r="AQ517" t="e">
        <f t="shared" si="282"/>
        <v>#DIV/0!</v>
      </c>
      <c r="AR517" s="8">
        <v>1799.2071533203125</v>
      </c>
      <c r="AS517" s="8">
        <v>0.5</v>
      </c>
      <c r="AT517" t="e">
        <f t="shared" si="283"/>
        <v>#DIV/0!</v>
      </c>
      <c r="AU517">
        <f t="shared" si="284"/>
        <v>3.1020902192023527</v>
      </c>
      <c r="AV517">
        <f t="shared" si="285"/>
        <v>1.9205166941746312</v>
      </c>
      <c r="AW517">
        <f t="shared" si="286"/>
        <v>28.677129745483398</v>
      </c>
      <c r="AX517" s="8">
        <v>2</v>
      </c>
      <c r="AY517">
        <f t="shared" si="287"/>
        <v>4.644859790802002</v>
      </c>
      <c r="AZ517" s="8">
        <v>1</v>
      </c>
      <c r="BA517">
        <f t="shared" si="288"/>
        <v>9.2897195816040039</v>
      </c>
      <c r="BB517" s="8">
        <v>25.804210662841797</v>
      </c>
      <c r="BC517" s="8">
        <v>28.677129745483398</v>
      </c>
      <c r="BD517" s="8">
        <v>25.006557464599609</v>
      </c>
      <c r="BE517" s="8">
        <v>49.197261810302734</v>
      </c>
      <c r="BF517" s="8">
        <v>49.748958587646484</v>
      </c>
      <c r="BG517" s="8">
        <v>18.334081649780273</v>
      </c>
      <c r="BH517" s="8">
        <v>20.067634582519531</v>
      </c>
      <c r="BI517" s="8">
        <v>55.515590667724609</v>
      </c>
      <c r="BJ517" s="8">
        <v>60.764785766601563</v>
      </c>
      <c r="BK517" s="8">
        <v>350.7061767578125</v>
      </c>
      <c r="BL517" s="8">
        <v>1797.4691162109375</v>
      </c>
      <c r="BM517" s="8">
        <v>1332.2633056640625</v>
      </c>
      <c r="BN517" s="8">
        <v>100.99478149414062</v>
      </c>
      <c r="BO517" s="8">
        <v>0.33072996139526367</v>
      </c>
      <c r="BP517" s="8">
        <v>0.18004347383975983</v>
      </c>
      <c r="BQ517" s="8">
        <v>0.5</v>
      </c>
      <c r="BR517" s="8">
        <v>-1.355140209197998</v>
      </c>
      <c r="BS517" s="8">
        <v>7.355140209197998</v>
      </c>
      <c r="BT517" s="8">
        <v>1</v>
      </c>
      <c r="BU517" s="8">
        <v>0</v>
      </c>
      <c r="BV517" s="8">
        <v>0.15999999642372131</v>
      </c>
      <c r="BW517" s="8">
        <v>111115</v>
      </c>
      <c r="BX517">
        <f t="shared" si="289"/>
        <v>1.7535308837890624</v>
      </c>
      <c r="BY517">
        <f t="shared" si="290"/>
        <v>3.1020902192023525E-3</v>
      </c>
      <c r="BZ517">
        <f t="shared" si="291"/>
        <v>301.82712974548338</v>
      </c>
      <c r="CA517">
        <f t="shared" si="292"/>
        <v>298.95421066284177</v>
      </c>
      <c r="CB517">
        <f t="shared" si="293"/>
        <v>287.59505216549951</v>
      </c>
      <c r="CC517">
        <f t="shared" si="270"/>
        <v>0.46782906355266773</v>
      </c>
      <c r="CD517">
        <f t="shared" si="294"/>
        <v>3.947243063940451</v>
      </c>
      <c r="CE517">
        <f t="shared" si="295"/>
        <v>39.083633882305662</v>
      </c>
      <c r="CF517">
        <f t="shared" si="296"/>
        <v>19.015999299786131</v>
      </c>
      <c r="CG517">
        <f t="shared" si="297"/>
        <v>27.240670204162598</v>
      </c>
      <c r="CH517">
        <f t="shared" si="298"/>
        <v>3.6300648867861391</v>
      </c>
      <c r="CI517">
        <f t="shared" si="299"/>
        <v>0.15830585004055694</v>
      </c>
      <c r="CJ517">
        <f t="shared" si="300"/>
        <v>2.0267263697658198</v>
      </c>
      <c r="CK517">
        <f t="shared" si="301"/>
        <v>1.6033385170203194</v>
      </c>
      <c r="CL517">
        <f t="shared" si="302"/>
        <v>9.918412163790237E-2</v>
      </c>
      <c r="CM517">
        <f t="shared" si="303"/>
        <v>5.994295768361197</v>
      </c>
      <c r="CN517">
        <f t="shared" si="304"/>
        <v>1.1930406462130858</v>
      </c>
      <c r="CO517">
        <f t="shared" si="305"/>
        <v>50.716908866643976</v>
      </c>
      <c r="CP517">
        <f t="shared" si="306"/>
        <v>49.911972461800609</v>
      </c>
      <c r="CQ517">
        <f t="shared" si="307"/>
        <v>-1.1398335817164332E-2</v>
      </c>
      <c r="CR517">
        <f t="shared" si="308"/>
        <v>0</v>
      </c>
      <c r="CS517">
        <f t="shared" si="309"/>
        <v>1572.7710834031732</v>
      </c>
      <c r="CT517">
        <f t="shared" si="310"/>
        <v>0</v>
      </c>
      <c r="CU517" t="e">
        <f t="shared" si="311"/>
        <v>#DIV/0!</v>
      </c>
      <c r="CV517" t="e">
        <f t="shared" si="312"/>
        <v>#DIV/0!</v>
      </c>
    </row>
    <row r="518" spans="1:100" x14ac:dyDescent="0.3">
      <c r="A518" s="4" t="str">
        <f>VLOOKUP(B518,ListCodeMtrx!A$1:B$91,2,TRUE)</f>
        <v>M72</v>
      </c>
      <c r="B518">
        <v>72</v>
      </c>
      <c r="C518" s="10">
        <v>8</v>
      </c>
      <c r="D518" s="10">
        <v>3</v>
      </c>
      <c r="E518" s="10">
        <v>3</v>
      </c>
      <c r="F518" s="1">
        <v>79</v>
      </c>
      <c r="G518" s="3">
        <v>41323</v>
      </c>
      <c r="H518" s="11">
        <v>2</v>
      </c>
      <c r="I518" s="11">
        <v>171.66239081080425</v>
      </c>
      <c r="J518" s="11">
        <v>4.805181711217589</v>
      </c>
      <c r="K518" s="11">
        <v>231.68247698137441</v>
      </c>
      <c r="L518" s="11">
        <v>285.98541967701578</v>
      </c>
      <c r="M518" s="1">
        <v>46.3</v>
      </c>
      <c r="N518" s="8">
        <v>17</v>
      </c>
      <c r="O518" s="8" t="s">
        <v>696</v>
      </c>
      <c r="P518" s="12">
        <v>0.15763888888888888</v>
      </c>
      <c r="Q518" s="12">
        <f t="shared" si="269"/>
        <v>0.44017361111111108</v>
      </c>
      <c r="R518" s="8">
        <v>3455</v>
      </c>
      <c r="S518" s="8">
        <v>0</v>
      </c>
      <c r="T518" s="13">
        <v>150</v>
      </c>
      <c r="U518" s="14">
        <f t="shared" si="272"/>
        <v>6.4546924196662792</v>
      </c>
      <c r="V518" s="14">
        <f t="shared" si="273"/>
        <v>0.18612255874653327</v>
      </c>
      <c r="W518" s="14">
        <f t="shared" si="274"/>
        <v>86.830820952590528</v>
      </c>
      <c r="X518">
        <v>28.557903289794922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t="e">
        <f t="shared" si="275"/>
        <v>#DIV/0!</v>
      </c>
      <c r="AG518" t="e">
        <f t="shared" si="276"/>
        <v>#DIV/0!</v>
      </c>
      <c r="AH518" t="e">
        <f t="shared" si="277"/>
        <v>#DIV/0!</v>
      </c>
      <c r="AI518" s="8">
        <v>-1</v>
      </c>
      <c r="AJ518" s="8">
        <v>0.87</v>
      </c>
      <c r="AK518" s="8">
        <v>0.92</v>
      </c>
      <c r="AL518" s="8">
        <v>9.9839849472045898</v>
      </c>
      <c r="AM518">
        <f t="shared" si="278"/>
        <v>0.87499199247360226</v>
      </c>
      <c r="AN518">
        <f t="shared" si="279"/>
        <v>4.7387876525116501E-3</v>
      </c>
      <c r="AO518" t="e">
        <f t="shared" si="280"/>
        <v>#DIV/0!</v>
      </c>
      <c r="AP518" t="e">
        <f t="shared" si="281"/>
        <v>#DIV/0!</v>
      </c>
      <c r="AQ518" t="e">
        <f t="shared" si="282"/>
        <v>#DIV/0!</v>
      </c>
      <c r="AR518" s="8">
        <v>1799.2071533203125</v>
      </c>
      <c r="AS518" s="8">
        <v>0.5</v>
      </c>
      <c r="AT518" t="e">
        <f t="shared" si="283"/>
        <v>#DIV/0!</v>
      </c>
      <c r="AU518">
        <f t="shared" si="284"/>
        <v>3.4393232322581446</v>
      </c>
      <c r="AV518">
        <f t="shared" si="285"/>
        <v>1.8471296031954152</v>
      </c>
      <c r="AW518">
        <f t="shared" si="286"/>
        <v>28.557903289794922</v>
      </c>
      <c r="AX518" s="8">
        <v>2</v>
      </c>
      <c r="AY518">
        <f t="shared" si="287"/>
        <v>4.644859790802002</v>
      </c>
      <c r="AZ518" s="8">
        <v>1</v>
      </c>
      <c r="BA518">
        <f t="shared" si="288"/>
        <v>9.2897195816040039</v>
      </c>
      <c r="BB518" s="8">
        <v>25.807361602783203</v>
      </c>
      <c r="BC518" s="8">
        <v>28.557903289794922</v>
      </c>
      <c r="BD518" s="8">
        <v>25.001850128173828</v>
      </c>
      <c r="BE518" s="8">
        <v>150.75241088867187</v>
      </c>
      <c r="BF518" s="8">
        <v>146.78317260742187</v>
      </c>
      <c r="BG518" s="8">
        <v>18.603988647460938</v>
      </c>
      <c r="BH518" s="8">
        <v>20.52528190612793</v>
      </c>
      <c r="BI518" s="8">
        <v>56.321033477783203</v>
      </c>
      <c r="BJ518" s="8">
        <v>62.137485504150391</v>
      </c>
      <c r="BK518" s="8">
        <v>350.67318725585937</v>
      </c>
      <c r="BL518" s="8">
        <v>1797.8704833984375</v>
      </c>
      <c r="BM518" s="8">
        <v>1292.4320068359375</v>
      </c>
      <c r="BN518" s="8">
        <v>100.99242401123047</v>
      </c>
      <c r="BO518" s="8">
        <v>0.80680418014526367</v>
      </c>
      <c r="BP518" s="8">
        <v>0.17549635469913483</v>
      </c>
      <c r="BQ518" s="8">
        <v>0.25</v>
      </c>
      <c r="BR518" s="8">
        <v>-1.355140209197998</v>
      </c>
      <c r="BS518" s="8">
        <v>7.355140209197998</v>
      </c>
      <c r="BT518" s="8">
        <v>1</v>
      </c>
      <c r="BU518" s="8">
        <v>0</v>
      </c>
      <c r="BV518" s="8">
        <v>0.15999999642372131</v>
      </c>
      <c r="BW518" s="8">
        <v>111115</v>
      </c>
      <c r="BX518">
        <f t="shared" si="289"/>
        <v>1.7533659362792966</v>
      </c>
      <c r="BY518">
        <f t="shared" si="290"/>
        <v>3.4393232322581448E-3</v>
      </c>
      <c r="BZ518">
        <f t="shared" si="291"/>
        <v>301.7079032897949</v>
      </c>
      <c r="CA518">
        <f t="shared" si="292"/>
        <v>298.95736160278318</v>
      </c>
      <c r="CB518">
        <f t="shared" si="293"/>
        <v>287.65927091406411</v>
      </c>
      <c r="CC518">
        <f t="shared" si="270"/>
        <v>0.41454052527220059</v>
      </c>
      <c r="CD518">
        <f t="shared" si="294"/>
        <v>3.9200275764091237</v>
      </c>
      <c r="CE518">
        <f t="shared" si="295"/>
        <v>38.815065731794029</v>
      </c>
      <c r="CF518">
        <f t="shared" si="296"/>
        <v>18.289783825666099</v>
      </c>
      <c r="CG518">
        <f t="shared" si="297"/>
        <v>27.182632446289062</v>
      </c>
      <c r="CH518">
        <f t="shared" si="298"/>
        <v>3.6177316024841022</v>
      </c>
      <c r="CI518">
        <f t="shared" si="299"/>
        <v>0.18246677740686276</v>
      </c>
      <c r="CJ518">
        <f t="shared" si="300"/>
        <v>2.0728979732137085</v>
      </c>
      <c r="CK518">
        <f t="shared" si="301"/>
        <v>1.5448336292703937</v>
      </c>
      <c r="CL518">
        <f t="shared" si="302"/>
        <v>0.11436464539134591</v>
      </c>
      <c r="CM518">
        <f t="shared" si="303"/>
        <v>8.7692550868872576</v>
      </c>
      <c r="CN518">
        <f t="shared" si="304"/>
        <v>0.59155841511086171</v>
      </c>
      <c r="CO518">
        <f t="shared" si="305"/>
        <v>52.392688891565086</v>
      </c>
      <c r="CP518">
        <f t="shared" si="306"/>
        <v>145.84516423267985</v>
      </c>
      <c r="CQ518">
        <f t="shared" si="307"/>
        <v>2.3187514897291494E-2</v>
      </c>
      <c r="CR518">
        <f t="shared" si="308"/>
        <v>0</v>
      </c>
      <c r="CS518">
        <f t="shared" si="309"/>
        <v>1573.1222764782774</v>
      </c>
      <c r="CT518">
        <f t="shared" si="310"/>
        <v>0</v>
      </c>
      <c r="CU518" t="e">
        <f t="shared" si="311"/>
        <v>#DIV/0!</v>
      </c>
      <c r="CV518" t="e">
        <f t="shared" si="312"/>
        <v>#DIV/0!</v>
      </c>
    </row>
    <row r="519" spans="1:100" hidden="1" x14ac:dyDescent="0.3">
      <c r="A519" s="4" t="str">
        <f>VLOOKUP(B519,ListCodeMtrx!A$1:B$91,2,TRUE)</f>
        <v>M72</v>
      </c>
      <c r="B519">
        <v>72</v>
      </c>
      <c r="C519" s="10">
        <v>8</v>
      </c>
      <c r="D519" s="10">
        <v>3</v>
      </c>
      <c r="E519" s="10">
        <v>3</v>
      </c>
      <c r="F519" s="1">
        <v>79</v>
      </c>
      <c r="G519" s="3">
        <v>41323</v>
      </c>
      <c r="H519" s="11">
        <v>2</v>
      </c>
      <c r="I519" s="11">
        <v>171.66239081080425</v>
      </c>
      <c r="J519" s="11">
        <v>4.805181711217589</v>
      </c>
      <c r="K519" s="11">
        <v>231.68247698137441</v>
      </c>
      <c r="L519" s="11">
        <v>285.98541967701578</v>
      </c>
      <c r="M519" s="1">
        <v>46.3</v>
      </c>
      <c r="N519" s="8">
        <v>18</v>
      </c>
      <c r="O519" s="8" t="s">
        <v>697</v>
      </c>
      <c r="P519" s="12">
        <v>0.15763888888888888</v>
      </c>
      <c r="Q519" s="12">
        <f t="shared" si="269"/>
        <v>0.44259259259259254</v>
      </c>
      <c r="R519" s="8">
        <v>3664</v>
      </c>
      <c r="S519" s="8">
        <v>0</v>
      </c>
      <c r="T519" s="13" t="s">
        <v>192</v>
      </c>
      <c r="U519" s="14">
        <f t="shared" si="272"/>
        <v>25.447226218594071</v>
      </c>
      <c r="V519" s="14">
        <f t="shared" si="273"/>
        <v>0.21695500404982357</v>
      </c>
      <c r="W519" s="14">
        <f t="shared" si="274"/>
        <v>184.94158936110861</v>
      </c>
      <c r="X519">
        <v>28.402095794677734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t="e">
        <f t="shared" si="275"/>
        <v>#DIV/0!</v>
      </c>
      <c r="AG519" t="e">
        <f t="shared" si="276"/>
        <v>#DIV/0!</v>
      </c>
      <c r="AH519" t="e">
        <f t="shared" si="277"/>
        <v>#DIV/0!</v>
      </c>
      <c r="AI519" s="8">
        <v>-1</v>
      </c>
      <c r="AJ519" s="8">
        <v>0.87</v>
      </c>
      <c r="AK519" s="8">
        <v>0.92</v>
      </c>
      <c r="AL519" s="8">
        <v>9.9557476043701172</v>
      </c>
      <c r="AM519">
        <f t="shared" si="278"/>
        <v>0.87497787380218517</v>
      </c>
      <c r="AN519">
        <f t="shared" si="279"/>
        <v>1.6768854770776675E-2</v>
      </c>
      <c r="AO519" t="e">
        <f t="shared" si="280"/>
        <v>#DIV/0!</v>
      </c>
      <c r="AP519" t="e">
        <f t="shared" si="281"/>
        <v>#DIV/0!</v>
      </c>
      <c r="AQ519" t="e">
        <f t="shared" si="282"/>
        <v>#DIV/0!</v>
      </c>
      <c r="AR519" s="8">
        <v>1799.2071533203125</v>
      </c>
      <c r="AS519" s="8">
        <v>0.5</v>
      </c>
      <c r="AT519" t="e">
        <f t="shared" si="283"/>
        <v>#DIV/0!</v>
      </c>
      <c r="AU519">
        <f t="shared" si="284"/>
        <v>3.7899445421135436</v>
      </c>
      <c r="AV519">
        <f t="shared" si="285"/>
        <v>1.7515128180293114</v>
      </c>
      <c r="AW519">
        <f t="shared" si="286"/>
        <v>28.402095794677734</v>
      </c>
      <c r="AX519" s="8">
        <v>2</v>
      </c>
      <c r="AY519">
        <f t="shared" si="287"/>
        <v>4.644859790802002</v>
      </c>
      <c r="AZ519" s="8">
        <v>1</v>
      </c>
      <c r="BA519">
        <f t="shared" si="288"/>
        <v>9.2897195816040039</v>
      </c>
      <c r="BB519" s="8">
        <v>25.827398300170898</v>
      </c>
      <c r="BC519" s="8">
        <v>28.402095794677734</v>
      </c>
      <c r="BD519" s="8">
        <v>25.002775192260742</v>
      </c>
      <c r="BE519" s="8">
        <v>399.82400512695312</v>
      </c>
      <c r="BF519" s="8">
        <v>384.47946166992187</v>
      </c>
      <c r="BG519" s="8">
        <v>19.007806777954102</v>
      </c>
      <c r="BH519" s="8">
        <v>21.123689651489258</v>
      </c>
      <c r="BI519" s="8">
        <v>57.471572875976562</v>
      </c>
      <c r="BJ519" s="8">
        <v>63.869106292724609</v>
      </c>
      <c r="BK519" s="8">
        <v>350.67034912109375</v>
      </c>
      <c r="BL519" s="8">
        <v>1802.5181884765625</v>
      </c>
      <c r="BM519" s="8">
        <v>1314.176025390625</v>
      </c>
      <c r="BN519" s="8">
        <v>100.98594665527344</v>
      </c>
      <c r="BO519" s="8">
        <v>1.7166247367858887</v>
      </c>
      <c r="BP519" s="8">
        <v>0.16850782930850983</v>
      </c>
      <c r="BQ519" s="8">
        <v>0.5</v>
      </c>
      <c r="BR519" s="8">
        <v>-1.355140209197998</v>
      </c>
      <c r="BS519" s="8">
        <v>7.355140209197998</v>
      </c>
      <c r="BT519" s="8">
        <v>1</v>
      </c>
      <c r="BU519" s="8">
        <v>0</v>
      </c>
      <c r="BV519" s="8">
        <v>0.15999999642372131</v>
      </c>
      <c r="BW519" s="8">
        <v>111115</v>
      </c>
      <c r="BX519">
        <f t="shared" si="289"/>
        <v>1.7533517456054686</v>
      </c>
      <c r="BY519">
        <f t="shared" si="290"/>
        <v>3.7899445421135437E-3</v>
      </c>
      <c r="BZ519">
        <f t="shared" si="291"/>
        <v>301.55209579467771</v>
      </c>
      <c r="CA519">
        <f t="shared" si="292"/>
        <v>298.97739830017088</v>
      </c>
      <c r="CB519">
        <f t="shared" si="293"/>
        <v>288.40290370994262</v>
      </c>
      <c r="CC519">
        <f t="shared" si="270"/>
        <v>0.36410217849996607</v>
      </c>
      <c r="CD519">
        <f t="shared" si="294"/>
        <v>3.884708614337157</v>
      </c>
      <c r="CE519">
        <f t="shared" si="295"/>
        <v>38.467814017707184</v>
      </c>
      <c r="CF519">
        <f t="shared" si="296"/>
        <v>17.344124366217926</v>
      </c>
      <c r="CG519">
        <f t="shared" si="297"/>
        <v>27.114747047424316</v>
      </c>
      <c r="CH519">
        <f t="shared" si="298"/>
        <v>3.6033520732137223</v>
      </c>
      <c r="CI519">
        <f t="shared" si="299"/>
        <v>0.21200380125454857</v>
      </c>
      <c r="CJ519">
        <f t="shared" si="300"/>
        <v>2.1331957963078456</v>
      </c>
      <c r="CK519">
        <f t="shared" si="301"/>
        <v>1.4701562769058767</v>
      </c>
      <c r="CL519">
        <f t="shared" si="302"/>
        <v>0.13293848939012798</v>
      </c>
      <c r="CM519">
        <f t="shared" si="303"/>
        <v>18.6765014775624</v>
      </c>
      <c r="CN519">
        <f t="shared" si="304"/>
        <v>0.48101812397948623</v>
      </c>
      <c r="CO519">
        <f t="shared" si="305"/>
        <v>54.588517946976523</v>
      </c>
      <c r="CP519">
        <f t="shared" si="306"/>
        <v>380.78142158449981</v>
      </c>
      <c r="CQ519">
        <f t="shared" si="307"/>
        <v>3.6480938575051539E-2</v>
      </c>
      <c r="CR519">
        <f t="shared" si="308"/>
        <v>0</v>
      </c>
      <c r="CS519">
        <f t="shared" si="309"/>
        <v>1577.1635320429891</v>
      </c>
      <c r="CT519">
        <f t="shared" si="310"/>
        <v>0</v>
      </c>
      <c r="CU519" t="e">
        <f t="shared" si="311"/>
        <v>#DIV/0!</v>
      </c>
      <c r="CV519" t="e">
        <f t="shared" si="312"/>
        <v>#DIV/0!</v>
      </c>
    </row>
    <row r="520" spans="1:100" x14ac:dyDescent="0.3">
      <c r="A520" s="4" t="str">
        <f>VLOOKUP(B520,ListCodeMtrx!A$1:B$91,2,TRUE)</f>
        <v>M72</v>
      </c>
      <c r="B520">
        <v>72</v>
      </c>
      <c r="C520" s="10">
        <v>8</v>
      </c>
      <c r="D520" s="10">
        <v>3</v>
      </c>
      <c r="E520" s="10">
        <v>3</v>
      </c>
      <c r="F520" s="1">
        <v>79</v>
      </c>
      <c r="G520" s="3">
        <v>41323</v>
      </c>
      <c r="H520" s="11">
        <v>2</v>
      </c>
      <c r="I520" s="11">
        <v>171.66239081080425</v>
      </c>
      <c r="J520" s="11">
        <v>4.805181711217589</v>
      </c>
      <c r="K520" s="11">
        <v>231.68247698137441</v>
      </c>
      <c r="L520" s="11">
        <v>285.98541967701578</v>
      </c>
      <c r="M520" s="1">
        <v>46.3</v>
      </c>
      <c r="N520" s="8">
        <v>19</v>
      </c>
      <c r="O520" s="8" t="s">
        <v>698</v>
      </c>
      <c r="P520" s="12">
        <v>0.15763888888888888</v>
      </c>
      <c r="Q520" s="12">
        <f t="shared" si="269"/>
        <v>0.44487268518518519</v>
      </c>
      <c r="R520" s="8">
        <v>3861</v>
      </c>
      <c r="S520" s="8">
        <v>0</v>
      </c>
      <c r="T520" s="13">
        <v>800</v>
      </c>
      <c r="U520" s="14">
        <f t="shared" si="272"/>
        <v>48.102496175222704</v>
      </c>
      <c r="V520" s="14">
        <f t="shared" si="273"/>
        <v>0.21985290664978618</v>
      </c>
      <c r="W520" s="14">
        <f t="shared" si="274"/>
        <v>397.85199528205993</v>
      </c>
      <c r="X520">
        <v>28.318071365356445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t="e">
        <f t="shared" si="275"/>
        <v>#DIV/0!</v>
      </c>
      <c r="AG520" t="e">
        <f t="shared" si="276"/>
        <v>#DIV/0!</v>
      </c>
      <c r="AH520" t="e">
        <f t="shared" si="277"/>
        <v>#DIV/0!</v>
      </c>
      <c r="AI520" s="8">
        <v>-1</v>
      </c>
      <c r="AJ520" s="8">
        <v>0.87</v>
      </c>
      <c r="AK520" s="8">
        <v>0.92</v>
      </c>
      <c r="AL520" s="8">
        <v>9.9839849472045898</v>
      </c>
      <c r="AM520">
        <f t="shared" si="278"/>
        <v>0.87499199247360226</v>
      </c>
      <c r="AN520">
        <f t="shared" si="279"/>
        <v>3.1205368628644387E-2</v>
      </c>
      <c r="AO520" t="e">
        <f t="shared" si="280"/>
        <v>#DIV/0!</v>
      </c>
      <c r="AP520" t="e">
        <f t="shared" si="281"/>
        <v>#DIV/0!</v>
      </c>
      <c r="AQ520" t="e">
        <f t="shared" si="282"/>
        <v>#DIV/0!</v>
      </c>
      <c r="AR520" s="8">
        <v>1799.2071533203125</v>
      </c>
      <c r="AS520" s="8">
        <v>0.5</v>
      </c>
      <c r="AT520" t="e">
        <f t="shared" si="283"/>
        <v>#DIV/0!</v>
      </c>
      <c r="AU520">
        <f t="shared" si="284"/>
        <v>3.7436379968837308</v>
      </c>
      <c r="AV520">
        <f t="shared" si="285"/>
        <v>1.7077247878873214</v>
      </c>
      <c r="AW520">
        <f t="shared" si="286"/>
        <v>28.318071365356445</v>
      </c>
      <c r="AX520" s="8">
        <v>2</v>
      </c>
      <c r="AY520">
        <f t="shared" si="287"/>
        <v>4.644859790802002</v>
      </c>
      <c r="AZ520" s="8">
        <v>1</v>
      </c>
      <c r="BA520">
        <f t="shared" si="288"/>
        <v>9.2897195816040039</v>
      </c>
      <c r="BB520" s="8">
        <v>25.801357269287109</v>
      </c>
      <c r="BC520" s="8">
        <v>28.318071365356445</v>
      </c>
      <c r="BD520" s="8">
        <v>24.999990463256836</v>
      </c>
      <c r="BE520" s="8">
        <v>800.34423828125</v>
      </c>
      <c r="BF520" s="8">
        <v>771.26513671875</v>
      </c>
      <c r="BG520" s="8">
        <v>19.281112670898438</v>
      </c>
      <c r="BH520" s="8">
        <v>21.370454788208008</v>
      </c>
      <c r="BI520" s="8">
        <v>58.386249542236328</v>
      </c>
      <c r="BJ520" s="8">
        <v>64.713111877441406</v>
      </c>
      <c r="BK520" s="8">
        <v>350.69744873046875</v>
      </c>
      <c r="BL520" s="8">
        <v>1798.333251953125</v>
      </c>
      <c r="BM520" s="8">
        <v>1331.2025146484375</v>
      </c>
      <c r="BN520" s="8">
        <v>100.98298645019531</v>
      </c>
      <c r="BO520" s="8">
        <v>2.6719470024108887</v>
      </c>
      <c r="BP520" s="8">
        <v>0.15899206697940826</v>
      </c>
      <c r="BQ520" s="8">
        <v>0.25</v>
      </c>
      <c r="BR520" s="8">
        <v>-1.355140209197998</v>
      </c>
      <c r="BS520" s="8">
        <v>7.355140209197998</v>
      </c>
      <c r="BT520" s="8">
        <v>1</v>
      </c>
      <c r="BU520" s="8">
        <v>0</v>
      </c>
      <c r="BV520" s="8">
        <v>0.15999999642372131</v>
      </c>
      <c r="BW520" s="8">
        <v>111115</v>
      </c>
      <c r="BX520">
        <f t="shared" si="289"/>
        <v>1.7534872436523434</v>
      </c>
      <c r="BY520">
        <f t="shared" si="290"/>
        <v>3.7436379968837307E-3</v>
      </c>
      <c r="BZ520">
        <f t="shared" si="291"/>
        <v>301.46807136535642</v>
      </c>
      <c r="CA520">
        <f t="shared" si="292"/>
        <v>298.95135726928709</v>
      </c>
      <c r="CB520">
        <f t="shared" si="293"/>
        <v>287.73331388115912</v>
      </c>
      <c r="CC520">
        <f t="shared" si="270"/>
        <v>0.37235880245207653</v>
      </c>
      <c r="CD520">
        <f t="shared" si="294"/>
        <v>3.8657771341994422</v>
      </c>
      <c r="CE520">
        <f t="shared" si="295"/>
        <v>38.281469682083909</v>
      </c>
      <c r="CF520">
        <f t="shared" si="296"/>
        <v>16.911014893875901</v>
      </c>
      <c r="CG520">
        <f t="shared" si="297"/>
        <v>27.059714317321777</v>
      </c>
      <c r="CH520">
        <f t="shared" si="298"/>
        <v>3.5917316446556997</v>
      </c>
      <c r="CI520">
        <f t="shared" si="299"/>
        <v>0.214770101863129</v>
      </c>
      <c r="CJ520">
        <f t="shared" si="300"/>
        <v>2.1580523463121208</v>
      </c>
      <c r="CK520">
        <f t="shared" si="301"/>
        <v>1.4336792983435789</v>
      </c>
      <c r="CL520">
        <f t="shared" si="302"/>
        <v>0.1346789018747809</v>
      </c>
      <c r="CM520">
        <f t="shared" si="303"/>
        <v>40.176282648751425</v>
      </c>
      <c r="CN520">
        <f t="shared" si="304"/>
        <v>0.51584335443278417</v>
      </c>
      <c r="CO520">
        <f t="shared" si="305"/>
        <v>55.51915466259436</v>
      </c>
      <c r="CP520">
        <f t="shared" si="306"/>
        <v>764.27478902675455</v>
      </c>
      <c r="CQ520">
        <f t="shared" si="307"/>
        <v>3.4943059265501356E-2</v>
      </c>
      <c r="CR520">
        <f t="shared" si="308"/>
        <v>0</v>
      </c>
      <c r="CS520">
        <f t="shared" si="309"/>
        <v>1573.5271952579974</v>
      </c>
      <c r="CT520">
        <f t="shared" si="310"/>
        <v>0</v>
      </c>
      <c r="CU520" t="e">
        <f t="shared" si="311"/>
        <v>#DIV/0!</v>
      </c>
      <c r="CV520" t="e">
        <f t="shared" si="312"/>
        <v>#DIV/0!</v>
      </c>
    </row>
    <row r="521" spans="1:100" x14ac:dyDescent="0.3">
      <c r="A521" s="4" t="str">
        <f>VLOOKUP(B521,ListCodeMtrx!A$1:B$91,2,TRUE)</f>
        <v>M72</v>
      </c>
      <c r="B521" s="5">
        <v>72</v>
      </c>
      <c r="C521" s="10">
        <v>8</v>
      </c>
      <c r="D521" s="10">
        <v>3</v>
      </c>
      <c r="E521" s="10">
        <v>3</v>
      </c>
      <c r="F521" s="1">
        <v>79</v>
      </c>
      <c r="G521" s="17">
        <v>41323</v>
      </c>
      <c r="H521" s="11">
        <v>2</v>
      </c>
      <c r="I521" s="11">
        <v>171.66239081080425</v>
      </c>
      <c r="J521" s="11">
        <v>4.805181711217589</v>
      </c>
      <c r="K521" s="11">
        <v>231.68247698137441</v>
      </c>
      <c r="L521" s="11">
        <v>285.98541967701578</v>
      </c>
      <c r="M521" s="1">
        <v>46.3</v>
      </c>
      <c r="N521" s="19">
        <v>20</v>
      </c>
      <c r="O521" s="19" t="s">
        <v>699</v>
      </c>
      <c r="P521" s="12">
        <v>0.15763888888888888</v>
      </c>
      <c r="Q521" s="12">
        <f t="shared" si="269"/>
        <v>0.44621527777777781</v>
      </c>
      <c r="R521" s="19">
        <v>3968</v>
      </c>
      <c r="S521" s="19">
        <v>0</v>
      </c>
      <c r="T521" s="21">
        <v>400</v>
      </c>
      <c r="U521" s="5">
        <f t="shared" si="272"/>
        <v>25.396308129676239</v>
      </c>
      <c r="V521" s="5">
        <f t="shared" si="273"/>
        <v>0.22327691789467549</v>
      </c>
      <c r="W521" s="5">
        <f t="shared" si="274"/>
        <v>201.65527431241165</v>
      </c>
      <c r="X521" s="5">
        <v>28.389213562011719</v>
      </c>
      <c r="Y521" s="19">
        <v>3</v>
      </c>
      <c r="Z521" s="19">
        <v>3</v>
      </c>
      <c r="AA521" s="19">
        <v>0</v>
      </c>
      <c r="AB521" s="19">
        <v>0</v>
      </c>
      <c r="AC521" s="19">
        <v>498.6171875</v>
      </c>
      <c r="AD521" s="19">
        <v>883.265380859375</v>
      </c>
      <c r="AE521" s="19">
        <v>667.1025390625</v>
      </c>
      <c r="AF521" s="5" t="e">
        <f t="shared" si="275"/>
        <v>#DIV/0!</v>
      </c>
      <c r="AG521" s="5">
        <f t="shared" si="276"/>
        <v>0.43548428557805663</v>
      </c>
      <c r="AH521" s="5">
        <f t="shared" si="277"/>
        <v>0.24473147762970046</v>
      </c>
      <c r="AI521" s="19">
        <v>-1</v>
      </c>
      <c r="AJ521" s="19">
        <v>0.87</v>
      </c>
      <c r="AK521" s="19">
        <v>0.92</v>
      </c>
      <c r="AL521" s="19">
        <v>9.9839849472045898</v>
      </c>
      <c r="AM521" s="5">
        <f t="shared" si="278"/>
        <v>0.87499199247360226</v>
      </c>
      <c r="AN521" s="5">
        <f t="shared" si="279"/>
        <v>1.677554241622296E-2</v>
      </c>
      <c r="AO521" s="5">
        <f t="shared" si="280"/>
        <v>0.56197545062928467</v>
      </c>
      <c r="AP521" s="5">
        <f t="shared" si="281"/>
        <v>1.7714298724597715</v>
      </c>
      <c r="AQ521" s="5">
        <f t="shared" si="282"/>
        <v>-1</v>
      </c>
      <c r="AR521" s="19">
        <v>1798.3016357421875</v>
      </c>
      <c r="AS521" s="19">
        <v>0.5</v>
      </c>
      <c r="AT521" s="5">
        <f t="shared" si="283"/>
        <v>192.54243267559934</v>
      </c>
      <c r="AU521" s="5">
        <f t="shared" si="284"/>
        <v>3.8742519834383096</v>
      </c>
      <c r="AV521" s="5">
        <f t="shared" si="285"/>
        <v>1.7407761265915007</v>
      </c>
      <c r="AW521" s="5">
        <f t="shared" si="286"/>
        <v>28.389213562011719</v>
      </c>
      <c r="AX521" s="19">
        <v>2</v>
      </c>
      <c r="AY521" s="5">
        <f t="shared" si="287"/>
        <v>4.644859790802002</v>
      </c>
      <c r="AZ521" s="19">
        <v>1</v>
      </c>
      <c r="BA521" s="5">
        <f t="shared" si="288"/>
        <v>9.2897195816040039</v>
      </c>
      <c r="BB521" s="19">
        <v>25.793352127075195</v>
      </c>
      <c r="BC521" s="19">
        <v>28.389213562011719</v>
      </c>
      <c r="BD521" s="19">
        <v>24.998559951782227</v>
      </c>
      <c r="BE521" s="19">
        <v>411.21389770507812</v>
      </c>
      <c r="BF521" s="19">
        <v>395.85525512695312</v>
      </c>
      <c r="BG521" s="19">
        <v>19.039882659912109</v>
      </c>
      <c r="BH521" s="19">
        <v>21.202590942382812</v>
      </c>
      <c r="BI521" s="19">
        <v>57.681076049804688</v>
      </c>
      <c r="BJ521" s="19">
        <v>64.23297119140625</v>
      </c>
      <c r="BK521" s="19">
        <v>350.681396484375</v>
      </c>
      <c r="BL521" s="19">
        <v>1798.3016357421875</v>
      </c>
      <c r="BM521" s="19">
        <v>1301.092529296875</v>
      </c>
      <c r="BN521" s="19">
        <v>100.97939300537109</v>
      </c>
      <c r="BO521" s="19">
        <v>1.8173327445983887</v>
      </c>
      <c r="BP521" s="19">
        <v>0.18104864656925201</v>
      </c>
      <c r="BQ521" s="19">
        <v>0.25</v>
      </c>
      <c r="BR521" s="19">
        <v>-1.355140209197998</v>
      </c>
      <c r="BS521" s="19">
        <v>7.355140209197998</v>
      </c>
      <c r="BT521" s="19">
        <v>1</v>
      </c>
      <c r="BU521" s="19">
        <v>0</v>
      </c>
      <c r="BV521" s="19">
        <v>0.15999999642372131</v>
      </c>
      <c r="BW521" s="19">
        <v>111115</v>
      </c>
      <c r="BX521" s="5">
        <f t="shared" si="289"/>
        <v>1.753406982421875</v>
      </c>
      <c r="BY521" s="5">
        <f t="shared" si="290"/>
        <v>3.8742519834383095E-3</v>
      </c>
      <c r="BZ521" s="5">
        <f t="shared" si="291"/>
        <v>301.5392135620117</v>
      </c>
      <c r="CA521" s="5">
        <f t="shared" si="292"/>
        <v>298.94335212707517</v>
      </c>
      <c r="CB521" s="5">
        <f t="shared" si="293"/>
        <v>287.72825528752219</v>
      </c>
      <c r="CC521" s="5">
        <f t="shared" si="270"/>
        <v>0.34561618742080125</v>
      </c>
      <c r="CD521" s="5">
        <f t="shared" si="294"/>
        <v>3.881800890094496</v>
      </c>
      <c r="CE521" s="5">
        <f t="shared" si="295"/>
        <v>38.441515388075494</v>
      </c>
      <c r="CF521" s="5">
        <f t="shared" si="296"/>
        <v>17.238924445692682</v>
      </c>
      <c r="CG521" s="5">
        <f t="shared" si="297"/>
        <v>27.091282844543457</v>
      </c>
      <c r="CH521" s="5">
        <f t="shared" si="298"/>
        <v>3.5983934857883941</v>
      </c>
      <c r="CI521" s="5">
        <f t="shared" si="299"/>
        <v>0.21803644691718979</v>
      </c>
      <c r="CJ521" s="5">
        <f t="shared" si="300"/>
        <v>2.1410247635029953</v>
      </c>
      <c r="CK521" s="5">
        <f t="shared" si="301"/>
        <v>1.4573687222853988</v>
      </c>
      <c r="CL521" s="5">
        <f t="shared" si="302"/>
        <v>0.13673410880476666</v>
      </c>
      <c r="CM521" s="5">
        <f t="shared" si="303"/>
        <v>20.363027196398928</v>
      </c>
      <c r="CN521" s="5">
        <f t="shared" si="304"/>
        <v>0.50941669133011658</v>
      </c>
      <c r="CO521" s="5">
        <f t="shared" si="305"/>
        <v>54.861872803320225</v>
      </c>
      <c r="CP521" s="5">
        <f t="shared" si="306"/>
        <v>392.16461455660095</v>
      </c>
      <c r="CQ521" s="5">
        <f t="shared" si="307"/>
        <v>3.5528167880713578E-2</v>
      </c>
      <c r="CR521" s="5">
        <f t="shared" si="308"/>
        <v>0</v>
      </c>
      <c r="CS521" s="5">
        <f t="shared" si="309"/>
        <v>1573.4995313265947</v>
      </c>
      <c r="CT521" s="5">
        <f t="shared" si="310"/>
        <v>384.648193359375</v>
      </c>
      <c r="CU521" s="5">
        <f t="shared" si="311"/>
        <v>0.24473147762970046</v>
      </c>
      <c r="CV521" s="5" t="e">
        <f t="shared" si="312"/>
        <v>#DIV/0!</v>
      </c>
    </row>
    <row r="522" spans="1:100" hidden="1" x14ac:dyDescent="0.3">
      <c r="A522" s="4" t="str">
        <f>VLOOKUP(B522,ListCodeMtrx!A$1:B$91,2,TRUE)</f>
        <v>M86</v>
      </c>
      <c r="B522">
        <v>86</v>
      </c>
      <c r="C522" s="10">
        <v>4</v>
      </c>
      <c r="D522" s="10">
        <v>3</v>
      </c>
      <c r="E522" s="10">
        <v>6</v>
      </c>
      <c r="F522" s="1">
        <v>79</v>
      </c>
      <c r="G522" s="3">
        <v>41323</v>
      </c>
      <c r="H522" s="11">
        <v>2</v>
      </c>
      <c r="I522" s="11">
        <v>163.66791286528158</v>
      </c>
      <c r="J522" s="11">
        <v>4.2070264232566394</v>
      </c>
      <c r="K522" s="11">
        <v>213.2319745117982</v>
      </c>
      <c r="L522" s="11">
        <v>282.46463415515359</v>
      </c>
      <c r="M522" s="1">
        <v>45.3</v>
      </c>
      <c r="N522" s="8">
        <v>21</v>
      </c>
      <c r="O522" s="8" t="s">
        <v>700</v>
      </c>
      <c r="P522" s="12">
        <v>0.15763888888888888</v>
      </c>
      <c r="Q522" s="12">
        <f t="shared" si="269"/>
        <v>0.45332175925925922</v>
      </c>
      <c r="R522" s="8">
        <v>4591</v>
      </c>
      <c r="S522" s="8">
        <v>0</v>
      </c>
      <c r="T522" s="13" t="s">
        <v>747</v>
      </c>
      <c r="U522">
        <f t="shared" si="272"/>
        <v>24.487045439965048</v>
      </c>
      <c r="V522">
        <f t="shared" si="273"/>
        <v>0.24310541478478587</v>
      </c>
      <c r="W522">
        <f t="shared" si="274"/>
        <v>212.02470252678137</v>
      </c>
      <c r="X522">
        <v>28.03178596496582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t="e">
        <f t="shared" si="275"/>
        <v>#DIV/0!</v>
      </c>
      <c r="AG522" t="e">
        <f t="shared" si="276"/>
        <v>#DIV/0!</v>
      </c>
      <c r="AH522" t="e">
        <f t="shared" si="277"/>
        <v>#DIV/0!</v>
      </c>
      <c r="AI522" s="8">
        <v>-1</v>
      </c>
      <c r="AJ522" s="8">
        <v>0.87</v>
      </c>
      <c r="AK522" s="8">
        <v>0.92</v>
      </c>
      <c r="AL522" s="8">
        <v>9.9839849472045898</v>
      </c>
      <c r="AM522">
        <f t="shared" si="278"/>
        <v>0.87499199247360226</v>
      </c>
      <c r="AN522">
        <f t="shared" si="279"/>
        <v>1.6164740905020139E-2</v>
      </c>
      <c r="AO522" t="e">
        <f t="shared" si="280"/>
        <v>#DIV/0!</v>
      </c>
      <c r="AP522" t="e">
        <f t="shared" si="281"/>
        <v>#DIV/0!</v>
      </c>
      <c r="AQ522" t="e">
        <f t="shared" si="282"/>
        <v>#DIV/0!</v>
      </c>
      <c r="AR522" s="8">
        <v>1798.3016357421875</v>
      </c>
      <c r="AS522" s="8">
        <v>0.5</v>
      </c>
      <c r="AT522" t="e">
        <f t="shared" si="283"/>
        <v>#DIV/0!</v>
      </c>
      <c r="AU522">
        <f t="shared" si="284"/>
        <v>4.1611620490880625</v>
      </c>
      <c r="AV522">
        <f t="shared" si="285"/>
        <v>1.7218071747624863</v>
      </c>
      <c r="AW522">
        <f t="shared" si="286"/>
        <v>28.03178596496582</v>
      </c>
      <c r="AX522" s="8">
        <v>2</v>
      </c>
      <c r="AY522">
        <f t="shared" si="287"/>
        <v>4.644859790802002</v>
      </c>
      <c r="AZ522" s="8">
        <v>1</v>
      </c>
      <c r="BA522">
        <f t="shared" si="288"/>
        <v>9.2897195816040039</v>
      </c>
      <c r="BB522" s="8">
        <v>25.751951217651367</v>
      </c>
      <c r="BC522" s="8">
        <v>28.03178596496582</v>
      </c>
      <c r="BD522" s="8">
        <v>25.000524520874023</v>
      </c>
      <c r="BE522" s="8">
        <v>400.0374755859375</v>
      </c>
      <c r="BF522" s="8">
        <v>385.15826416015625</v>
      </c>
      <c r="BG522" s="8">
        <v>18.27703857421875</v>
      </c>
      <c r="BH522" s="8">
        <v>20.601295471191406</v>
      </c>
      <c r="BI522" s="8">
        <v>55.499797821044922</v>
      </c>
      <c r="BJ522" s="8">
        <v>62.557598114013672</v>
      </c>
      <c r="BK522" s="8">
        <v>350.68728637695312</v>
      </c>
      <c r="BL522" s="8">
        <v>1801.96630859375</v>
      </c>
      <c r="BM522" s="8">
        <v>1266.501708984375</v>
      </c>
      <c r="BN522" s="8">
        <v>100.96792602539062</v>
      </c>
      <c r="BO522" s="8">
        <v>1.5969347953796387</v>
      </c>
      <c r="BP522" s="8">
        <v>0.17143751680850983</v>
      </c>
      <c r="BQ522" s="8">
        <v>0.25</v>
      </c>
      <c r="BR522" s="8">
        <v>-1.355140209197998</v>
      </c>
      <c r="BS522" s="8">
        <v>7.355140209197998</v>
      </c>
      <c r="BT522" s="8">
        <v>1</v>
      </c>
      <c r="BU522" s="8">
        <v>0</v>
      </c>
      <c r="BV522" s="8">
        <v>0.15999999642372131</v>
      </c>
      <c r="BW522" s="8">
        <v>111115</v>
      </c>
      <c r="BX522">
        <f t="shared" si="289"/>
        <v>1.7534364318847655</v>
      </c>
      <c r="BY522">
        <f t="shared" si="290"/>
        <v>4.161162049088063E-3</v>
      </c>
      <c r="BZ522">
        <f t="shared" si="291"/>
        <v>301.1817859649658</v>
      </c>
      <c r="CA522">
        <f t="shared" si="292"/>
        <v>298.90195121765134</v>
      </c>
      <c r="CB522">
        <f t="shared" si="293"/>
        <v>288.3146029306663</v>
      </c>
      <c r="CC522">
        <f t="shared" si="270"/>
        <v>0.31243320990763324</v>
      </c>
      <c r="CD522">
        <f t="shared" si="294"/>
        <v>3.8018772519249553</v>
      </c>
      <c r="CE522">
        <f t="shared" si="295"/>
        <v>37.654306685163455</v>
      </c>
      <c r="CF522">
        <f t="shared" si="296"/>
        <v>17.053011213972049</v>
      </c>
      <c r="CG522">
        <f t="shared" si="297"/>
        <v>26.891868591308594</v>
      </c>
      <c r="CH522">
        <f t="shared" si="298"/>
        <v>3.5564919835479478</v>
      </c>
      <c r="CI522">
        <f t="shared" si="299"/>
        <v>0.23690575804923567</v>
      </c>
      <c r="CJ522">
        <f t="shared" si="300"/>
        <v>2.0800700771624689</v>
      </c>
      <c r="CK522">
        <f t="shared" si="301"/>
        <v>1.4764219063854789</v>
      </c>
      <c r="CL522">
        <f t="shared" si="302"/>
        <v>0.1486108917641242</v>
      </c>
      <c r="CM522">
        <f t="shared" si="303"/>
        <v>21.407694480279517</v>
      </c>
      <c r="CN522">
        <f t="shared" si="304"/>
        <v>0.55048722111442838</v>
      </c>
      <c r="CO522">
        <f t="shared" si="305"/>
        <v>54.542521574932977</v>
      </c>
      <c r="CP522">
        <f t="shared" si="306"/>
        <v>381.59975940082904</v>
      </c>
      <c r="CQ522">
        <f t="shared" si="307"/>
        <v>3.4999634337105824E-2</v>
      </c>
      <c r="CR522">
        <f t="shared" si="308"/>
        <v>0</v>
      </c>
      <c r="CS522">
        <f t="shared" si="309"/>
        <v>1576.7060907267473</v>
      </c>
      <c r="CT522">
        <f t="shared" si="310"/>
        <v>0</v>
      </c>
      <c r="CU522" t="e">
        <f t="shared" si="311"/>
        <v>#DIV/0!</v>
      </c>
      <c r="CV522" t="e">
        <f t="shared" si="312"/>
        <v>#DIV/0!</v>
      </c>
    </row>
    <row r="523" spans="1:100" s="5" customFormat="1" x14ac:dyDescent="0.3">
      <c r="A523" s="4" t="str">
        <f>VLOOKUP(B523,ListCodeMtrx!A$1:B$91,2,TRUE)</f>
        <v>M86</v>
      </c>
      <c r="B523">
        <v>86</v>
      </c>
      <c r="C523" s="10">
        <v>4</v>
      </c>
      <c r="D523" s="10">
        <v>3</v>
      </c>
      <c r="E523" s="10">
        <v>6</v>
      </c>
      <c r="F523" s="1">
        <v>79</v>
      </c>
      <c r="G523" s="3">
        <v>41323</v>
      </c>
      <c r="H523" s="11">
        <v>2</v>
      </c>
      <c r="I523" s="11">
        <v>163.66791286528158</v>
      </c>
      <c r="J523" s="11">
        <v>4.2070264232566394</v>
      </c>
      <c r="K523" s="11">
        <v>213.2319745117982</v>
      </c>
      <c r="L523" s="11">
        <v>282.46463415515359</v>
      </c>
      <c r="M523" s="1">
        <v>45.3</v>
      </c>
      <c r="N523" s="8">
        <v>22</v>
      </c>
      <c r="O523" s="8" t="s">
        <v>701</v>
      </c>
      <c r="P523" s="12">
        <v>0.15763888888888888</v>
      </c>
      <c r="Q523" s="12">
        <f t="shared" si="269"/>
        <v>0.45508101851851845</v>
      </c>
      <c r="R523" s="8">
        <v>4743</v>
      </c>
      <c r="S523" s="8">
        <v>0</v>
      </c>
      <c r="T523" s="13">
        <v>50</v>
      </c>
      <c r="U523" s="14">
        <f t="shared" si="272"/>
        <v>-1.243346081197884</v>
      </c>
      <c r="V523" s="14">
        <f t="shared" si="273"/>
        <v>0.23941608273868603</v>
      </c>
      <c r="W523" s="14">
        <f t="shared" si="274"/>
        <v>56.837549007214733</v>
      </c>
      <c r="X523">
        <v>28.16014289855957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t="e">
        <f t="shared" si="275"/>
        <v>#DIV/0!</v>
      </c>
      <c r="AG523" t="e">
        <f t="shared" si="276"/>
        <v>#DIV/0!</v>
      </c>
      <c r="AH523" t="e">
        <f t="shared" si="277"/>
        <v>#DIV/0!</v>
      </c>
      <c r="AI523" s="8">
        <v>-1</v>
      </c>
      <c r="AJ523" s="8">
        <v>0.87</v>
      </c>
      <c r="AK523" s="8">
        <v>0.92</v>
      </c>
      <c r="AL523" s="8">
        <v>9.9839849472045898</v>
      </c>
      <c r="AM523">
        <f t="shared" si="278"/>
        <v>0.87499199247360226</v>
      </c>
      <c r="AN523">
        <f t="shared" si="279"/>
        <v>-1.5440586648081861E-4</v>
      </c>
      <c r="AO523" t="e">
        <f t="shared" si="280"/>
        <v>#DIV/0!</v>
      </c>
      <c r="AP523" t="e">
        <f t="shared" si="281"/>
        <v>#DIV/0!</v>
      </c>
      <c r="AQ523" t="e">
        <f t="shared" si="282"/>
        <v>#DIV/0!</v>
      </c>
      <c r="AR523" s="8">
        <v>1798.3016357421875</v>
      </c>
      <c r="AS523" s="8">
        <v>0.5</v>
      </c>
      <c r="AT523" t="e">
        <f t="shared" si="283"/>
        <v>#DIV/0!</v>
      </c>
      <c r="AU523">
        <f t="shared" si="284"/>
        <v>4.1345987844870411</v>
      </c>
      <c r="AV523">
        <f t="shared" si="285"/>
        <v>1.7360559059621483</v>
      </c>
      <c r="AW523">
        <f t="shared" si="286"/>
        <v>28.16014289855957</v>
      </c>
      <c r="AX523" s="8">
        <v>2</v>
      </c>
      <c r="AY523">
        <f t="shared" si="287"/>
        <v>4.644859790802002</v>
      </c>
      <c r="AZ523" s="8">
        <v>1</v>
      </c>
      <c r="BA523">
        <f t="shared" si="288"/>
        <v>9.2897195816040039</v>
      </c>
      <c r="BB523" s="8">
        <v>25.76336669921875</v>
      </c>
      <c r="BC523" s="8">
        <v>28.16014289855957</v>
      </c>
      <c r="BD523" s="8">
        <v>24.997980117797852</v>
      </c>
      <c r="BE523" s="8">
        <v>49.259956359863281</v>
      </c>
      <c r="BF523" s="8">
        <v>49.851497650146484</v>
      </c>
      <c r="BG523" s="8">
        <v>18.434532165527344</v>
      </c>
      <c r="BH523" s="8">
        <v>20.743616104125977</v>
      </c>
      <c r="BI523" s="8">
        <v>55.937931060791016</v>
      </c>
      <c r="BJ523" s="8">
        <v>62.944644927978516</v>
      </c>
      <c r="BK523" s="8">
        <v>350.68731689453125</v>
      </c>
      <c r="BL523" s="8">
        <v>1801.1773681640625</v>
      </c>
      <c r="BM523" s="8">
        <v>1312.3857421875</v>
      </c>
      <c r="BN523" s="8">
        <v>100.96389007568359</v>
      </c>
      <c r="BO523" s="8">
        <v>0.23824644088745117</v>
      </c>
      <c r="BP523" s="8">
        <v>0.18303228914737701</v>
      </c>
      <c r="BQ523" s="8">
        <v>0.5</v>
      </c>
      <c r="BR523" s="8">
        <v>-1.355140209197998</v>
      </c>
      <c r="BS523" s="8">
        <v>7.355140209197998</v>
      </c>
      <c r="BT523" s="8">
        <v>1</v>
      </c>
      <c r="BU523" s="8">
        <v>0</v>
      </c>
      <c r="BV523" s="8">
        <v>0.15999999642372131</v>
      </c>
      <c r="BW523" s="8">
        <v>111115</v>
      </c>
      <c r="BX523">
        <f t="shared" si="289"/>
        <v>1.7534365844726563</v>
      </c>
      <c r="BY523">
        <f t="shared" si="290"/>
        <v>4.134598784487041E-3</v>
      </c>
      <c r="BZ523">
        <f t="shared" si="291"/>
        <v>301.31014289855955</v>
      </c>
      <c r="CA523">
        <f t="shared" si="292"/>
        <v>298.91336669921873</v>
      </c>
      <c r="CB523">
        <f t="shared" si="293"/>
        <v>288.18837246473777</v>
      </c>
      <c r="CC523">
        <f t="shared" si="270"/>
        <v>0.31107522623215006</v>
      </c>
      <c r="CD523">
        <f t="shared" si="294"/>
        <v>3.8304120820713035</v>
      </c>
      <c r="CE523">
        <f t="shared" si="295"/>
        <v>37.938436001227629</v>
      </c>
      <c r="CF523">
        <f t="shared" si="296"/>
        <v>17.194819897101652</v>
      </c>
      <c r="CG523">
        <f t="shared" si="297"/>
        <v>26.96175479888916</v>
      </c>
      <c r="CH523">
        <f t="shared" si="298"/>
        <v>3.5711279355037697</v>
      </c>
      <c r="CI523">
        <f t="shared" si="299"/>
        <v>0.23340084036067846</v>
      </c>
      <c r="CJ523">
        <f t="shared" si="300"/>
        <v>2.0943561761091551</v>
      </c>
      <c r="CK523">
        <f t="shared" si="301"/>
        <v>1.4767717593946146</v>
      </c>
      <c r="CL523">
        <f t="shared" si="302"/>
        <v>0.14640428871872796</v>
      </c>
      <c r="CM523">
        <f t="shared" si="303"/>
        <v>5.7385400501357076</v>
      </c>
      <c r="CN523">
        <f t="shared" si="304"/>
        <v>1.1401372413341673</v>
      </c>
      <c r="CO523">
        <f t="shared" si="305"/>
        <v>54.480170297163689</v>
      </c>
      <c r="CP523">
        <f t="shared" si="306"/>
        <v>50.032183105167221</v>
      </c>
      <c r="CQ523">
        <f t="shared" si="307"/>
        <v>-1.3538826818647461E-2</v>
      </c>
      <c r="CR523">
        <f t="shared" si="308"/>
        <v>0</v>
      </c>
      <c r="CS523">
        <f t="shared" si="309"/>
        <v>1576.0157741682322</v>
      </c>
      <c r="CT523">
        <f t="shared" si="310"/>
        <v>0</v>
      </c>
      <c r="CU523" t="e">
        <f t="shared" si="311"/>
        <v>#DIV/0!</v>
      </c>
      <c r="CV523" t="e">
        <f t="shared" si="312"/>
        <v>#DIV/0!</v>
      </c>
    </row>
    <row r="524" spans="1:100" x14ac:dyDescent="0.3">
      <c r="A524" s="4" t="str">
        <f>VLOOKUP(B524,ListCodeMtrx!A$1:B$91,2,TRUE)</f>
        <v>M86</v>
      </c>
      <c r="B524">
        <v>86</v>
      </c>
      <c r="C524" s="10">
        <v>4</v>
      </c>
      <c r="D524" s="10">
        <v>3</v>
      </c>
      <c r="E524" s="10">
        <v>6</v>
      </c>
      <c r="F524" s="1">
        <v>79</v>
      </c>
      <c r="G524" s="3">
        <v>41323</v>
      </c>
      <c r="H524" s="11">
        <v>2</v>
      </c>
      <c r="I524" s="11">
        <v>163.66791286528158</v>
      </c>
      <c r="J524" s="11">
        <v>4.2070264232566394</v>
      </c>
      <c r="K524" s="11">
        <v>213.2319745117982</v>
      </c>
      <c r="L524" s="11">
        <v>282.46463415515359</v>
      </c>
      <c r="M524" s="1">
        <v>45.3</v>
      </c>
      <c r="N524" s="8">
        <v>23</v>
      </c>
      <c r="O524" s="8" t="s">
        <v>702</v>
      </c>
      <c r="P524" s="12">
        <v>0.15763888888888888</v>
      </c>
      <c r="Q524" s="12">
        <f t="shared" si="269"/>
        <v>0.45709490740740744</v>
      </c>
      <c r="R524" s="8">
        <v>4917</v>
      </c>
      <c r="S524" s="8">
        <v>0</v>
      </c>
      <c r="T524" s="13">
        <v>150</v>
      </c>
      <c r="U524" s="14">
        <f t="shared" si="272"/>
        <v>7.9015769055947347</v>
      </c>
      <c r="V524" s="14">
        <f t="shared" si="273"/>
        <v>0.26019623974754413</v>
      </c>
      <c r="W524" s="14">
        <f t="shared" si="274"/>
        <v>92.958112432968463</v>
      </c>
      <c r="X524">
        <v>28.028518676757813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t="e">
        <f t="shared" si="275"/>
        <v>#DIV/0!</v>
      </c>
      <c r="AG524" t="e">
        <f t="shared" si="276"/>
        <v>#DIV/0!</v>
      </c>
      <c r="AH524" t="e">
        <f t="shared" si="277"/>
        <v>#DIV/0!</v>
      </c>
      <c r="AI524" s="8">
        <v>-1</v>
      </c>
      <c r="AJ524" s="8">
        <v>0.87</v>
      </c>
      <c r="AK524" s="8">
        <v>0.92</v>
      </c>
      <c r="AL524" s="8">
        <v>9.9839849472045898</v>
      </c>
      <c r="AM524">
        <f t="shared" si="278"/>
        <v>0.87499199247360226</v>
      </c>
      <c r="AN524">
        <f t="shared" si="279"/>
        <v>5.6476943850646373E-3</v>
      </c>
      <c r="AO524" t="e">
        <f t="shared" si="280"/>
        <v>#DIV/0!</v>
      </c>
      <c r="AP524" t="e">
        <f t="shared" si="281"/>
        <v>#DIV/0!</v>
      </c>
      <c r="AQ524" t="e">
        <f t="shared" si="282"/>
        <v>#DIV/0!</v>
      </c>
      <c r="AR524" s="8">
        <v>1798.3016357421875</v>
      </c>
      <c r="AS524" s="8">
        <v>0.5</v>
      </c>
      <c r="AT524" t="e">
        <f t="shared" si="283"/>
        <v>#DIV/0!</v>
      </c>
      <c r="AU524">
        <f t="shared" si="284"/>
        <v>4.3277900036650783</v>
      </c>
      <c r="AV524">
        <f t="shared" si="285"/>
        <v>1.6755962613089461</v>
      </c>
      <c r="AW524">
        <f t="shared" si="286"/>
        <v>28.028518676757813</v>
      </c>
      <c r="AX524" s="8">
        <v>2</v>
      </c>
      <c r="AY524">
        <f t="shared" si="287"/>
        <v>4.644859790802002</v>
      </c>
      <c r="AZ524" s="8">
        <v>1</v>
      </c>
      <c r="BA524">
        <f t="shared" si="288"/>
        <v>9.2897195816040039</v>
      </c>
      <c r="BB524" s="8">
        <v>25.755563735961914</v>
      </c>
      <c r="BC524" s="8">
        <v>28.028518676757813</v>
      </c>
      <c r="BD524" s="8">
        <v>24.999275207519531</v>
      </c>
      <c r="BE524" s="8">
        <v>150.83396911621094</v>
      </c>
      <c r="BF524" s="8">
        <v>145.96725463867187</v>
      </c>
      <c r="BG524" s="8">
        <v>18.637378692626953</v>
      </c>
      <c r="BH524" s="8">
        <v>21.053642272949219</v>
      </c>
      <c r="BI524" s="8">
        <v>56.576938629150391</v>
      </c>
      <c r="BJ524" s="8">
        <v>63.911922454833984</v>
      </c>
      <c r="BK524" s="8">
        <v>350.6798095703125</v>
      </c>
      <c r="BL524" s="8">
        <v>1801.3233642578125</v>
      </c>
      <c r="BM524" s="8">
        <v>1341.449462890625</v>
      </c>
      <c r="BN524" s="8">
        <v>100.95911407470703</v>
      </c>
      <c r="BO524" s="8">
        <v>0.69796323776245117</v>
      </c>
      <c r="BP524" s="8">
        <v>0.17676092684268951</v>
      </c>
      <c r="BQ524" s="8">
        <v>0.25</v>
      </c>
      <c r="BR524" s="8">
        <v>-1.355140209197998</v>
      </c>
      <c r="BS524" s="8">
        <v>7.355140209197998</v>
      </c>
      <c r="BT524" s="8">
        <v>1</v>
      </c>
      <c r="BU524" s="8">
        <v>0</v>
      </c>
      <c r="BV524" s="8">
        <v>0.15999999642372131</v>
      </c>
      <c r="BW524" s="8">
        <v>111115</v>
      </c>
      <c r="BX524">
        <f t="shared" si="289"/>
        <v>1.7533990478515624</v>
      </c>
      <c r="BY524">
        <f t="shared" si="290"/>
        <v>4.3277900036650784E-3</v>
      </c>
      <c r="BZ524">
        <f t="shared" si="291"/>
        <v>301.17851867675779</v>
      </c>
      <c r="CA524">
        <f t="shared" si="292"/>
        <v>298.90556373596189</v>
      </c>
      <c r="CB524">
        <f t="shared" si="293"/>
        <v>288.21173183921564</v>
      </c>
      <c r="CC524">
        <f t="shared" si="270"/>
        <v>0.28301017903744047</v>
      </c>
      <c r="CD524">
        <f t="shared" si="294"/>
        <v>3.8011533332317007</v>
      </c>
      <c r="CE524">
        <f t="shared" si="295"/>
        <v>37.650422827788972</v>
      </c>
      <c r="CF524">
        <f t="shared" si="296"/>
        <v>16.596780554839754</v>
      </c>
      <c r="CG524">
        <f t="shared" si="297"/>
        <v>26.892041206359863</v>
      </c>
      <c r="CH524">
        <f t="shared" si="298"/>
        <v>3.5565280689283605</v>
      </c>
      <c r="CI524">
        <f t="shared" si="299"/>
        <v>0.25310695388940135</v>
      </c>
      <c r="CJ524">
        <f t="shared" si="300"/>
        <v>2.1255570719227546</v>
      </c>
      <c r="CK524">
        <f t="shared" si="301"/>
        <v>1.4309709970056059</v>
      </c>
      <c r="CL524">
        <f t="shared" si="302"/>
        <v>0.15881385668425851</v>
      </c>
      <c r="CM524">
        <f t="shared" si="303"/>
        <v>9.3849686772895051</v>
      </c>
      <c r="CN524">
        <f t="shared" si="304"/>
        <v>0.63684223330141732</v>
      </c>
      <c r="CO524">
        <f t="shared" si="305"/>
        <v>55.823093035774285</v>
      </c>
      <c r="CP524">
        <f t="shared" si="306"/>
        <v>144.81898221463914</v>
      </c>
      <c r="CQ524">
        <f t="shared" si="307"/>
        <v>3.0458055704092109E-2</v>
      </c>
      <c r="CR524">
        <f t="shared" si="308"/>
        <v>0</v>
      </c>
      <c r="CS524">
        <f t="shared" si="309"/>
        <v>1576.1435195811957</v>
      </c>
      <c r="CT524">
        <f t="shared" si="310"/>
        <v>0</v>
      </c>
      <c r="CU524" t="e">
        <f t="shared" si="311"/>
        <v>#DIV/0!</v>
      </c>
      <c r="CV524" t="e">
        <f t="shared" si="312"/>
        <v>#DIV/0!</v>
      </c>
    </row>
    <row r="525" spans="1:100" hidden="1" x14ac:dyDescent="0.3">
      <c r="A525" s="4" t="str">
        <f>VLOOKUP(B525,ListCodeMtrx!A$1:B$91,2,TRUE)</f>
        <v>M86</v>
      </c>
      <c r="B525">
        <v>86</v>
      </c>
      <c r="C525" s="10">
        <v>4</v>
      </c>
      <c r="D525" s="10">
        <v>3</v>
      </c>
      <c r="E525" s="10">
        <v>6</v>
      </c>
      <c r="F525" s="1">
        <v>79</v>
      </c>
      <c r="G525" s="3">
        <v>41323</v>
      </c>
      <c r="H525" s="11">
        <v>2</v>
      </c>
      <c r="I525" s="11">
        <v>163.66791286528158</v>
      </c>
      <c r="J525" s="11">
        <v>4.2070264232566394</v>
      </c>
      <c r="K525" s="11">
        <v>213.2319745117982</v>
      </c>
      <c r="L525" s="11">
        <v>282.46463415515359</v>
      </c>
      <c r="M525" s="1">
        <v>45.3</v>
      </c>
      <c r="N525" s="8">
        <v>24</v>
      </c>
      <c r="O525" s="8" t="s">
        <v>703</v>
      </c>
      <c r="P525" s="12">
        <v>0.15763888888888888</v>
      </c>
      <c r="Q525" s="12">
        <f t="shared" si="269"/>
        <v>0.45884259259259264</v>
      </c>
      <c r="R525" s="8">
        <v>5068</v>
      </c>
      <c r="S525" s="8">
        <v>0</v>
      </c>
      <c r="T525" s="13" t="s">
        <v>192</v>
      </c>
      <c r="U525" s="14">
        <f t="shared" si="272"/>
        <v>28.190094439083317</v>
      </c>
      <c r="V525" s="14">
        <f t="shared" si="273"/>
        <v>0.27474083377423053</v>
      </c>
      <c r="W525" s="14">
        <f t="shared" si="274"/>
        <v>208.22375604461644</v>
      </c>
      <c r="X525">
        <v>27.950860977172852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t="e">
        <f t="shared" si="275"/>
        <v>#DIV/0!</v>
      </c>
      <c r="AG525" t="e">
        <f t="shared" si="276"/>
        <v>#DIV/0!</v>
      </c>
      <c r="AH525" t="e">
        <f t="shared" si="277"/>
        <v>#DIV/0!</v>
      </c>
      <c r="AI525" s="8">
        <v>-1</v>
      </c>
      <c r="AJ525" s="8">
        <v>0.87</v>
      </c>
      <c r="AK525" s="8">
        <v>0.92</v>
      </c>
      <c r="AL525" s="8">
        <v>9.9839849472045898</v>
      </c>
      <c r="AM525">
        <f t="shared" si="278"/>
        <v>0.87499199247360226</v>
      </c>
      <c r="AN525">
        <f t="shared" si="279"/>
        <v>1.8520022297754422E-2</v>
      </c>
      <c r="AO525" t="e">
        <f t="shared" si="280"/>
        <v>#DIV/0!</v>
      </c>
      <c r="AP525" t="e">
        <f t="shared" si="281"/>
        <v>#DIV/0!</v>
      </c>
      <c r="AQ525" t="e">
        <f t="shared" si="282"/>
        <v>#DIV/0!</v>
      </c>
      <c r="AR525" s="8">
        <v>1798.3016357421875</v>
      </c>
      <c r="AS525" s="8">
        <v>0.5</v>
      </c>
      <c r="AT525" t="e">
        <f t="shared" si="283"/>
        <v>#DIV/0!</v>
      </c>
      <c r="AU525">
        <f t="shared" si="284"/>
        <v>4.4597552901043791</v>
      </c>
      <c r="AV525">
        <f t="shared" si="285"/>
        <v>1.6376972599298454</v>
      </c>
      <c r="AW525">
        <f t="shared" si="286"/>
        <v>27.950860977172852</v>
      </c>
      <c r="AX525" s="8">
        <v>2</v>
      </c>
      <c r="AY525">
        <f t="shared" si="287"/>
        <v>4.644859790802002</v>
      </c>
      <c r="AZ525" s="8">
        <v>1</v>
      </c>
      <c r="BA525">
        <f t="shared" si="288"/>
        <v>9.2897195816040039</v>
      </c>
      <c r="BB525" s="8">
        <v>25.755109786987305</v>
      </c>
      <c r="BC525" s="8">
        <v>27.950860977172852</v>
      </c>
      <c r="BD525" s="8">
        <v>25.003589630126953</v>
      </c>
      <c r="BE525" s="8">
        <v>401.4974365234375</v>
      </c>
      <c r="BF525" s="8">
        <v>384.44219970703125</v>
      </c>
      <c r="BG525" s="8">
        <v>18.770078659057617</v>
      </c>
      <c r="BH525" s="8">
        <v>21.259498596191406</v>
      </c>
      <c r="BI525" s="8">
        <v>56.979846954345703</v>
      </c>
      <c r="BJ525" s="8">
        <v>64.536918640136719</v>
      </c>
      <c r="BK525" s="8">
        <v>350.67953491210937</v>
      </c>
      <c r="BL525" s="8">
        <v>1801.3160400390625</v>
      </c>
      <c r="BM525" s="8">
        <v>1374.070556640625</v>
      </c>
      <c r="BN525" s="8">
        <v>100.95652770996094</v>
      </c>
      <c r="BO525" s="8">
        <v>1.5404314994812012</v>
      </c>
      <c r="BP525" s="8">
        <v>0.16779638826847076</v>
      </c>
      <c r="BQ525" s="8">
        <v>0.75</v>
      </c>
      <c r="BR525" s="8">
        <v>-1.355140209197998</v>
      </c>
      <c r="BS525" s="8">
        <v>7.355140209197998</v>
      </c>
      <c r="BT525" s="8">
        <v>1</v>
      </c>
      <c r="BU525" s="8">
        <v>0</v>
      </c>
      <c r="BV525" s="8">
        <v>0.15999999642372131</v>
      </c>
      <c r="BW525" s="8">
        <v>111115</v>
      </c>
      <c r="BX525">
        <f t="shared" si="289"/>
        <v>1.7533976745605466</v>
      </c>
      <c r="BY525">
        <f t="shared" si="290"/>
        <v>4.459755290104379E-3</v>
      </c>
      <c r="BZ525">
        <f t="shared" si="291"/>
        <v>301.10086097717283</v>
      </c>
      <c r="CA525">
        <f t="shared" si="292"/>
        <v>298.90510978698728</v>
      </c>
      <c r="CB525">
        <f t="shared" si="293"/>
        <v>288.21055996424184</v>
      </c>
      <c r="CC525">
        <f t="shared" si="270"/>
        <v>0.26341162886600472</v>
      </c>
      <c r="CD525">
        <f t="shared" si="294"/>
        <v>3.7839824190561187</v>
      </c>
      <c r="CE525">
        <f t="shared" si="295"/>
        <v>37.481305121023588</v>
      </c>
      <c r="CF525">
        <f t="shared" si="296"/>
        <v>16.221806524832182</v>
      </c>
      <c r="CG525">
        <f t="shared" si="297"/>
        <v>26.852985382080078</v>
      </c>
      <c r="CH525">
        <f t="shared" si="298"/>
        <v>3.5483715433196408</v>
      </c>
      <c r="CI525">
        <f t="shared" si="299"/>
        <v>0.26684885425162258</v>
      </c>
      <c r="CJ525">
        <f t="shared" si="300"/>
        <v>2.1462851591262733</v>
      </c>
      <c r="CK525">
        <f t="shared" si="301"/>
        <v>1.4020863841933675</v>
      </c>
      <c r="CL525">
        <f t="shared" si="302"/>
        <v>0.16747206700641107</v>
      </c>
      <c r="CM525">
        <f t="shared" si="303"/>
        <v>21.021547396990467</v>
      </c>
      <c r="CN525">
        <f t="shared" si="304"/>
        <v>0.54162564932594759</v>
      </c>
      <c r="CO525">
        <f t="shared" si="305"/>
        <v>56.691502945697138</v>
      </c>
      <c r="CP525">
        <f t="shared" si="306"/>
        <v>380.34556071179998</v>
      </c>
      <c r="CQ525">
        <f t="shared" si="307"/>
        <v>4.2018074798662715E-2</v>
      </c>
      <c r="CR525">
        <f t="shared" si="308"/>
        <v>0</v>
      </c>
      <c r="CS525">
        <f t="shared" si="309"/>
        <v>1576.1371109484385</v>
      </c>
      <c r="CT525">
        <f t="shared" si="310"/>
        <v>0</v>
      </c>
      <c r="CU525" t="e">
        <f t="shared" si="311"/>
        <v>#DIV/0!</v>
      </c>
      <c r="CV525" t="e">
        <f t="shared" si="312"/>
        <v>#DIV/0!</v>
      </c>
    </row>
    <row r="526" spans="1:100" x14ac:dyDescent="0.3">
      <c r="A526" s="4" t="str">
        <f>VLOOKUP(B526,ListCodeMtrx!A$1:B$91,2,TRUE)</f>
        <v>M86</v>
      </c>
      <c r="B526">
        <v>86</v>
      </c>
      <c r="C526" s="10">
        <v>4</v>
      </c>
      <c r="D526" s="10">
        <v>3</v>
      </c>
      <c r="E526" s="10">
        <v>6</v>
      </c>
      <c r="F526" s="1">
        <v>79</v>
      </c>
      <c r="G526" s="3">
        <v>41323</v>
      </c>
      <c r="H526" s="11">
        <v>2</v>
      </c>
      <c r="I526" s="11">
        <v>163.66791286528158</v>
      </c>
      <c r="J526" s="11">
        <v>4.2070264232566394</v>
      </c>
      <c r="K526" s="11">
        <v>213.2319745117982</v>
      </c>
      <c r="L526" s="11">
        <v>282.46463415515359</v>
      </c>
      <c r="M526" s="1">
        <v>45.3</v>
      </c>
      <c r="N526" s="8">
        <v>25</v>
      </c>
      <c r="O526" s="8" t="s">
        <v>704</v>
      </c>
      <c r="P526" s="12">
        <v>0.15763888888888888</v>
      </c>
      <c r="Q526" s="12">
        <f t="shared" si="269"/>
        <v>0.46126157407407409</v>
      </c>
      <c r="R526" s="8">
        <v>5277</v>
      </c>
      <c r="S526" s="8">
        <v>0</v>
      </c>
      <c r="T526" s="13">
        <v>800</v>
      </c>
      <c r="U526" s="14">
        <f t="shared" si="272"/>
        <v>49.58031284762253</v>
      </c>
      <c r="V526" s="14">
        <f t="shared" si="273"/>
        <v>0.25495201141669405</v>
      </c>
      <c r="W526" s="14">
        <f t="shared" si="274"/>
        <v>435.78485404091055</v>
      </c>
      <c r="X526">
        <v>27.999881744384766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t="e">
        <f t="shared" si="275"/>
        <v>#DIV/0!</v>
      </c>
      <c r="AG526" t="e">
        <f t="shared" si="276"/>
        <v>#DIV/0!</v>
      </c>
      <c r="AH526" t="e">
        <f t="shared" si="277"/>
        <v>#DIV/0!</v>
      </c>
      <c r="AI526" s="8">
        <v>-1</v>
      </c>
      <c r="AJ526" s="8">
        <v>0.87</v>
      </c>
      <c r="AK526" s="8">
        <v>0.92</v>
      </c>
      <c r="AL526" s="8">
        <v>9.9839849472045898</v>
      </c>
      <c r="AM526">
        <f t="shared" si="278"/>
        <v>0.87499199247360226</v>
      </c>
      <c r="AN526">
        <f t="shared" si="279"/>
        <v>3.2092533115304488E-2</v>
      </c>
      <c r="AO526" t="e">
        <f t="shared" si="280"/>
        <v>#DIV/0!</v>
      </c>
      <c r="AP526" t="e">
        <f t="shared" si="281"/>
        <v>#DIV/0!</v>
      </c>
      <c r="AQ526" t="e">
        <f t="shared" si="282"/>
        <v>#DIV/0!</v>
      </c>
      <c r="AR526" s="8">
        <v>1798.3016357421875</v>
      </c>
      <c r="AS526" s="8">
        <v>0.5</v>
      </c>
      <c r="AT526" t="e">
        <f t="shared" si="283"/>
        <v>#DIV/0!</v>
      </c>
      <c r="AU526">
        <f t="shared" si="284"/>
        <v>4.1626107060029991</v>
      </c>
      <c r="AV526">
        <f t="shared" si="285"/>
        <v>1.6435159587783419</v>
      </c>
      <c r="AW526">
        <f t="shared" si="286"/>
        <v>27.999881744384766</v>
      </c>
      <c r="AX526" s="8">
        <v>2</v>
      </c>
      <c r="AY526">
        <f t="shared" si="287"/>
        <v>4.644859790802002</v>
      </c>
      <c r="AZ526" s="8">
        <v>1</v>
      </c>
      <c r="BA526">
        <f t="shared" si="288"/>
        <v>9.2897195816040039</v>
      </c>
      <c r="BB526" s="8">
        <v>25.751623153686523</v>
      </c>
      <c r="BC526" s="8">
        <v>27.999881744384766</v>
      </c>
      <c r="BD526" s="8">
        <v>24.995326995849609</v>
      </c>
      <c r="BE526" s="8">
        <v>800.48065185546875</v>
      </c>
      <c r="BF526" s="8">
        <v>770.37200927734375</v>
      </c>
      <c r="BG526" s="8">
        <v>18.987606048583984</v>
      </c>
      <c r="BH526" s="8">
        <v>21.311273574829102</v>
      </c>
      <c r="BI526" s="8">
        <v>57.646354675292969</v>
      </c>
      <c r="BJ526" s="8">
        <v>64.701004028320312</v>
      </c>
      <c r="BK526" s="8">
        <v>350.64398193359375</v>
      </c>
      <c r="BL526" s="8">
        <v>1801.2476806640625</v>
      </c>
      <c r="BM526" s="8">
        <v>1326.0894775390625</v>
      </c>
      <c r="BN526" s="8">
        <v>100.94645690917969</v>
      </c>
      <c r="BO526" s="8">
        <v>2.6607317924499512</v>
      </c>
      <c r="BP526" s="8">
        <v>0.15937544405460358</v>
      </c>
      <c r="BQ526" s="8">
        <v>0.25</v>
      </c>
      <c r="BR526" s="8">
        <v>-1.355140209197998</v>
      </c>
      <c r="BS526" s="8">
        <v>7.355140209197998</v>
      </c>
      <c r="BT526" s="8">
        <v>1</v>
      </c>
      <c r="BU526" s="8">
        <v>0</v>
      </c>
      <c r="BV526" s="8">
        <v>0.15999999642372131</v>
      </c>
      <c r="BW526" s="8">
        <v>111115</v>
      </c>
      <c r="BX526">
        <f t="shared" si="289"/>
        <v>1.7532199096679686</v>
      </c>
      <c r="BY526">
        <f t="shared" si="290"/>
        <v>4.1626107060029989E-3</v>
      </c>
      <c r="BZ526">
        <f t="shared" si="291"/>
        <v>301.14988174438474</v>
      </c>
      <c r="CA526">
        <f t="shared" si="292"/>
        <v>298.9016231536865</v>
      </c>
      <c r="CB526">
        <f t="shared" si="293"/>
        <v>288.19962246448631</v>
      </c>
      <c r="CC526">
        <f t="shared" si="270"/>
        <v>0.31320790330728937</v>
      </c>
      <c r="CD526">
        <f t="shared" si="294"/>
        <v>3.7948135183795677</v>
      </c>
      <c r="CE526">
        <f t="shared" si="295"/>
        <v>37.592339885625861</v>
      </c>
      <c r="CF526">
        <f t="shared" si="296"/>
        <v>16.28106631079676</v>
      </c>
      <c r="CG526">
        <f t="shared" si="297"/>
        <v>26.875752449035645</v>
      </c>
      <c r="CH526">
        <f t="shared" si="298"/>
        <v>3.5531242926329165</v>
      </c>
      <c r="CI526">
        <f t="shared" si="299"/>
        <v>0.2481418736878121</v>
      </c>
      <c r="CJ526">
        <f t="shared" si="300"/>
        <v>2.1512975596012258</v>
      </c>
      <c r="CK526">
        <f t="shared" si="301"/>
        <v>1.4018267330316907</v>
      </c>
      <c r="CL526">
        <f t="shared" si="302"/>
        <v>0.15568647142774161</v>
      </c>
      <c r="CM526">
        <f t="shared" si="303"/>
        <v>43.990936990113937</v>
      </c>
      <c r="CN526">
        <f t="shared" si="304"/>
        <v>0.56568105901161114</v>
      </c>
      <c r="CO526">
        <f t="shared" si="305"/>
        <v>56.56818331581551</v>
      </c>
      <c r="CP526">
        <f t="shared" si="306"/>
        <v>763.16690241094966</v>
      </c>
      <c r="CQ526">
        <f t="shared" si="307"/>
        <v>3.6750391259886397E-2</v>
      </c>
      <c r="CR526">
        <f t="shared" si="308"/>
        <v>0</v>
      </c>
      <c r="CS526">
        <f t="shared" si="309"/>
        <v>1576.0772970427029</v>
      </c>
      <c r="CT526">
        <f t="shared" si="310"/>
        <v>0</v>
      </c>
      <c r="CU526" t="e">
        <f t="shared" si="311"/>
        <v>#DIV/0!</v>
      </c>
      <c r="CV526" t="e">
        <f t="shared" si="312"/>
        <v>#DIV/0!</v>
      </c>
    </row>
    <row r="527" spans="1:100" x14ac:dyDescent="0.3">
      <c r="A527" s="4" t="str">
        <f>VLOOKUP(B527,ListCodeMtrx!A$1:B$91,2,TRUE)</f>
        <v>M86</v>
      </c>
      <c r="B527" s="5">
        <v>86</v>
      </c>
      <c r="C527" s="10">
        <v>4</v>
      </c>
      <c r="D527" s="10">
        <v>3</v>
      </c>
      <c r="E527" s="10">
        <v>6</v>
      </c>
      <c r="F527" s="1">
        <v>79</v>
      </c>
      <c r="G527" s="17">
        <v>41323</v>
      </c>
      <c r="H527" s="11">
        <v>2</v>
      </c>
      <c r="I527" s="11">
        <v>163.66791286528158</v>
      </c>
      <c r="J527" s="11">
        <v>4.2070264232566394</v>
      </c>
      <c r="K527" s="11">
        <v>213.2319745117982</v>
      </c>
      <c r="L527" s="11">
        <v>282.46463415515359</v>
      </c>
      <c r="M527" s="1">
        <v>45.3</v>
      </c>
      <c r="N527" s="19">
        <v>26</v>
      </c>
      <c r="O527" s="19" t="s">
        <v>705</v>
      </c>
      <c r="P527" s="12">
        <v>0.15763888888888888</v>
      </c>
      <c r="Q527" s="12">
        <f t="shared" si="269"/>
        <v>0.46275462962962965</v>
      </c>
      <c r="R527" s="19">
        <v>5398</v>
      </c>
      <c r="S527" s="19">
        <v>0</v>
      </c>
      <c r="T527" s="21">
        <v>400</v>
      </c>
      <c r="U527" s="5">
        <f t="shared" si="272"/>
        <v>27.211674834245311</v>
      </c>
      <c r="V527" s="5">
        <f t="shared" si="273"/>
        <v>0.24705575469847829</v>
      </c>
      <c r="W527" s="5">
        <f t="shared" si="274"/>
        <v>206.48343661439137</v>
      </c>
      <c r="X527" s="5">
        <v>28.1168212890625</v>
      </c>
      <c r="Y527" s="19">
        <v>4</v>
      </c>
      <c r="Z527" s="19">
        <v>4</v>
      </c>
      <c r="AA527" s="19">
        <v>0</v>
      </c>
      <c r="AB527" s="19">
        <v>0</v>
      </c>
      <c r="AC527" s="19">
        <v>453.36328125</v>
      </c>
      <c r="AD527" s="19">
        <v>823.2314453125</v>
      </c>
      <c r="AE527" s="19">
        <v>607.849853515625</v>
      </c>
      <c r="AF527" s="5" t="e">
        <f t="shared" si="275"/>
        <v>#DIV/0!</v>
      </c>
      <c r="AG527" s="5">
        <f t="shared" si="276"/>
        <v>0.44928818762759659</v>
      </c>
      <c r="AH527" s="5">
        <f t="shared" si="277"/>
        <v>0.26162945186710623</v>
      </c>
      <c r="AI527" s="19">
        <v>-1</v>
      </c>
      <c r="AJ527" s="19">
        <v>0.87</v>
      </c>
      <c r="AK527" s="19">
        <v>0.92</v>
      </c>
      <c r="AL527" s="19">
        <v>9.9839849472045898</v>
      </c>
      <c r="AM527" s="5">
        <f t="shared" si="278"/>
        <v>0.87499199247360226</v>
      </c>
      <c r="AN527" s="5">
        <f t="shared" si="279"/>
        <v>1.7905640321372741E-2</v>
      </c>
      <c r="AO527" s="5">
        <f t="shared" si="280"/>
        <v>0.58231989861252298</v>
      </c>
      <c r="AP527" s="5">
        <f t="shared" si="281"/>
        <v>1.8158317608843626</v>
      </c>
      <c r="AQ527" s="5">
        <f t="shared" si="282"/>
        <v>-1</v>
      </c>
      <c r="AR527" s="19">
        <v>1800.67333984375</v>
      </c>
      <c r="AS527" s="19">
        <v>0.5</v>
      </c>
      <c r="AT527" s="5">
        <f t="shared" si="283"/>
        <v>206.10837955698332</v>
      </c>
      <c r="AU527" s="5">
        <f t="shared" si="284"/>
        <v>4.0952255347454916</v>
      </c>
      <c r="AV527" s="5">
        <f t="shared" si="285"/>
        <v>1.66687495895559</v>
      </c>
      <c r="AW527" s="5">
        <f t="shared" si="286"/>
        <v>28.1168212890625</v>
      </c>
      <c r="AX527" s="19">
        <v>2</v>
      </c>
      <c r="AY527" s="5">
        <f t="shared" si="287"/>
        <v>4.644859790802002</v>
      </c>
      <c r="AZ527" s="19">
        <v>1</v>
      </c>
      <c r="BA527" s="5">
        <f t="shared" si="288"/>
        <v>9.2897195816040039</v>
      </c>
      <c r="BB527" s="19">
        <v>25.768657684326172</v>
      </c>
      <c r="BC527" s="19">
        <v>28.1168212890625</v>
      </c>
      <c r="BD527" s="19">
        <v>24.998247146606445</v>
      </c>
      <c r="BE527" s="19">
        <v>411.32418823242187</v>
      </c>
      <c r="BF527" s="19">
        <v>394.88290405273437</v>
      </c>
      <c r="BG527" s="19">
        <v>19.052339553833008</v>
      </c>
      <c r="BH527" s="19">
        <v>21.338041305541992</v>
      </c>
      <c r="BI527" s="19">
        <v>57.781440734863281</v>
      </c>
      <c r="BJ527" s="19">
        <v>64.713462829589844</v>
      </c>
      <c r="BK527" s="19">
        <v>350.68804931640625</v>
      </c>
      <c r="BL527" s="19">
        <v>1800.67333984375</v>
      </c>
      <c r="BM527" s="19">
        <v>1335.82470703125</v>
      </c>
      <c r="BN527" s="19">
        <v>100.94110870361328</v>
      </c>
      <c r="BO527" s="19">
        <v>1.5896868705749512</v>
      </c>
      <c r="BP527" s="19">
        <v>0.1767285019159317</v>
      </c>
      <c r="BQ527" s="19">
        <v>0.25</v>
      </c>
      <c r="BR527" s="19">
        <v>-1.355140209197998</v>
      </c>
      <c r="BS527" s="19">
        <v>7.355140209197998</v>
      </c>
      <c r="BT527" s="19">
        <v>1</v>
      </c>
      <c r="BU527" s="19">
        <v>0</v>
      </c>
      <c r="BV527" s="19">
        <v>0.15999999642372131</v>
      </c>
      <c r="BW527" s="19">
        <v>111115</v>
      </c>
      <c r="BX527" s="5">
        <f t="shared" si="289"/>
        <v>1.7534402465820311</v>
      </c>
      <c r="BY527" s="5">
        <f t="shared" si="290"/>
        <v>4.0952255347454919E-3</v>
      </c>
      <c r="BZ527" s="5">
        <f t="shared" si="291"/>
        <v>301.26682128906248</v>
      </c>
      <c r="CA527" s="5">
        <f t="shared" si="292"/>
        <v>298.91865768432615</v>
      </c>
      <c r="CB527" s="5">
        <f t="shared" si="293"/>
        <v>288.10772793529031</v>
      </c>
      <c r="CC527" s="5">
        <f t="shared" si="270"/>
        <v>0.31997143232162101</v>
      </c>
      <c r="CD527" s="5">
        <f t="shared" si="294"/>
        <v>3.8207605059004943</v>
      </c>
      <c r="CE527" s="5">
        <f t="shared" si="295"/>
        <v>37.851382404755839</v>
      </c>
      <c r="CF527" s="5">
        <f t="shared" si="296"/>
        <v>16.513341099213847</v>
      </c>
      <c r="CG527" s="5">
        <f t="shared" si="297"/>
        <v>26.942739486694336</v>
      </c>
      <c r="CH527" s="5">
        <f t="shared" si="298"/>
        <v>3.5671404474478976</v>
      </c>
      <c r="CI527" s="5">
        <f t="shared" si="299"/>
        <v>0.24065563057085054</v>
      </c>
      <c r="CJ527" s="5">
        <f t="shared" si="300"/>
        <v>2.1538855469449043</v>
      </c>
      <c r="CK527" s="5">
        <f t="shared" si="301"/>
        <v>1.4132549005029933</v>
      </c>
      <c r="CL527" s="5">
        <f t="shared" si="302"/>
        <v>0.15097197788296313</v>
      </c>
      <c r="CM527" s="5">
        <f t="shared" si="303"/>
        <v>20.842667020788923</v>
      </c>
      <c r="CN527" s="5">
        <f t="shared" si="304"/>
        <v>0.52289788819729877</v>
      </c>
      <c r="CO527" s="5">
        <f t="shared" si="305"/>
        <v>56.20736225416907</v>
      </c>
      <c r="CP527" s="5">
        <f t="shared" si="306"/>
        <v>390.92845088506533</v>
      </c>
      <c r="CQ527" s="5">
        <f t="shared" si="307"/>
        <v>3.9124716082656288E-2</v>
      </c>
      <c r="CR527" s="5">
        <f t="shared" si="308"/>
        <v>0</v>
      </c>
      <c r="CS527" s="5">
        <f t="shared" si="309"/>
        <v>1575.5747534239788</v>
      </c>
      <c r="CT527" s="5">
        <f t="shared" si="310"/>
        <v>369.8681640625</v>
      </c>
      <c r="CU527" s="5">
        <f t="shared" si="311"/>
        <v>0.26162945186710623</v>
      </c>
      <c r="CV527" s="5" t="e">
        <f t="shared" si="312"/>
        <v>#DIV/0!</v>
      </c>
    </row>
    <row r="528" spans="1:100" hidden="1" x14ac:dyDescent="0.3">
      <c r="A528" s="4" t="str">
        <f>VLOOKUP(B528,ListCodeMtrx!A$1:B$91,2,TRUE)</f>
        <v>M3</v>
      </c>
      <c r="B528">
        <v>3</v>
      </c>
      <c r="C528" s="10">
        <v>3</v>
      </c>
      <c r="D528" s="10">
        <v>1</v>
      </c>
      <c r="E528" s="10">
        <v>1</v>
      </c>
      <c r="F528" s="1">
        <v>82</v>
      </c>
      <c r="G528" s="3">
        <v>41326</v>
      </c>
      <c r="H528" s="11">
        <v>1</v>
      </c>
      <c r="I528" s="11">
        <v>226.76942580450196</v>
      </c>
      <c r="J528" s="11">
        <v>7.1678600514790762</v>
      </c>
      <c r="K528" s="11">
        <v>249.47402233723781</v>
      </c>
      <c r="L528" s="11">
        <v>300.72100161162678</v>
      </c>
      <c r="M528" s="1">
        <v>48.4</v>
      </c>
      <c r="N528" s="8">
        <v>1</v>
      </c>
      <c r="O528" s="8" t="s">
        <v>706</v>
      </c>
      <c r="P528" s="12">
        <v>0.16111111111111112</v>
      </c>
      <c r="Q528" s="12">
        <f t="shared" si="269"/>
        <v>0.53813657407407411</v>
      </c>
      <c r="R528" s="8">
        <v>229</v>
      </c>
      <c r="S528" s="8">
        <v>0</v>
      </c>
      <c r="T528" s="13" t="s">
        <v>747</v>
      </c>
      <c r="U528">
        <f t="shared" si="272"/>
        <v>20.788870917269477</v>
      </c>
      <c r="V528">
        <f t="shared" si="273"/>
        <v>0.15134351231372462</v>
      </c>
      <c r="W528">
        <f t="shared" si="274"/>
        <v>155.15840461718105</v>
      </c>
      <c r="X528">
        <v>25.738809585571289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t="e">
        <f t="shared" si="275"/>
        <v>#DIV/0!</v>
      </c>
      <c r="AG528" t="e">
        <f t="shared" si="276"/>
        <v>#DIV/0!</v>
      </c>
      <c r="AH528" t="e">
        <f t="shared" si="277"/>
        <v>#DIV/0!</v>
      </c>
      <c r="AI528" s="8">
        <v>-1</v>
      </c>
      <c r="AJ528" s="8">
        <v>0.85</v>
      </c>
      <c r="AK528" s="8">
        <v>0.85</v>
      </c>
      <c r="AL528" s="8">
        <v>9.9940061569213867</v>
      </c>
      <c r="AM528">
        <f t="shared" si="278"/>
        <v>0.85</v>
      </c>
      <c r="AN528">
        <f t="shared" si="279"/>
        <v>1.4228615431950723E-2</v>
      </c>
      <c r="AO528" t="e">
        <f t="shared" si="280"/>
        <v>#DIV/0!</v>
      </c>
      <c r="AP528" t="e">
        <f t="shared" si="281"/>
        <v>#DIV/0!</v>
      </c>
      <c r="AQ528" t="e">
        <f t="shared" si="282"/>
        <v>#DIV/0!</v>
      </c>
      <c r="AR528" s="8">
        <v>0</v>
      </c>
      <c r="AS528" s="8">
        <v>0.5</v>
      </c>
      <c r="AT528" t="e">
        <f t="shared" si="283"/>
        <v>#DIV/0!</v>
      </c>
      <c r="AU528">
        <f t="shared" si="284"/>
        <v>3.2977352848170236</v>
      </c>
      <c r="AV528">
        <f t="shared" si="285"/>
        <v>2.1826059395281665</v>
      </c>
      <c r="AW528">
        <f t="shared" si="286"/>
        <v>25.738809585571289</v>
      </c>
      <c r="AX528" s="8">
        <v>2</v>
      </c>
      <c r="AY528">
        <f t="shared" si="287"/>
        <v>4.644859790802002</v>
      </c>
      <c r="AZ528" s="8">
        <v>1</v>
      </c>
      <c r="BA528">
        <f t="shared" si="288"/>
        <v>9.2897195816040039</v>
      </c>
      <c r="BB528" s="8">
        <v>25.054941177368164</v>
      </c>
      <c r="BC528" s="8">
        <v>25.738809585571289</v>
      </c>
      <c r="BD528" s="8">
        <v>25.138906478881836</v>
      </c>
      <c r="BE528" s="8">
        <v>400.19149780273437</v>
      </c>
      <c r="BF528" s="8">
        <v>387.59686279296875</v>
      </c>
      <c r="BG528" s="8">
        <v>9.448063850402832</v>
      </c>
      <c r="BH528" s="8">
        <v>11.308939933776855</v>
      </c>
      <c r="BI528" s="8">
        <v>29.851364135742188</v>
      </c>
      <c r="BJ528" s="8">
        <v>35.730842590332031</v>
      </c>
      <c r="BK528" s="8">
        <v>350.4200439453125</v>
      </c>
      <c r="BL528" s="8">
        <v>1801.578369140625</v>
      </c>
      <c r="BM528" s="8">
        <v>1852.7569580078125</v>
      </c>
      <c r="BN528" s="8">
        <v>100.79214477539062</v>
      </c>
      <c r="BO528" s="8">
        <v>-6.9163026809692383</v>
      </c>
      <c r="BP528" s="8">
        <v>-0.52607560157775879</v>
      </c>
      <c r="BQ528" s="8">
        <v>0.25</v>
      </c>
      <c r="BR528" s="8">
        <v>-1.355140209197998</v>
      </c>
      <c r="BS528" s="8">
        <v>7.355140209197998</v>
      </c>
      <c r="BT528" s="8">
        <v>1</v>
      </c>
      <c r="BU528" s="8">
        <v>0</v>
      </c>
      <c r="BV528" s="8">
        <v>0.15999999642372131</v>
      </c>
      <c r="BW528" s="8">
        <v>111115</v>
      </c>
      <c r="BX528">
        <f t="shared" si="289"/>
        <v>1.7521002197265625</v>
      </c>
      <c r="BY528">
        <f t="shared" si="290"/>
        <v>3.2977352848170237E-3</v>
      </c>
      <c r="BZ528">
        <f t="shared" si="291"/>
        <v>298.88880958557127</v>
      </c>
      <c r="CA528">
        <f t="shared" si="292"/>
        <v>298.20494117736814</v>
      </c>
      <c r="CB528">
        <f t="shared" si="293"/>
        <v>288.25253261955368</v>
      </c>
      <c r="CC528">
        <f t="shared" ref="CC528:CC540" si="313">((CB528+0.00000010773*(CA528^4-BZ528^4))-BY528*44100)/(AY528*56+0.00000043092*BZ528^3)</f>
        <v>0.49695037984696716</v>
      </c>
      <c r="CD528">
        <f t="shared" si="294"/>
        <v>3.3224582505895999</v>
      </c>
      <c r="CE528">
        <f t="shared" si="295"/>
        <v>32.963464146868816</v>
      </c>
      <c r="CF528">
        <f t="shared" si="296"/>
        <v>21.65452421309196</v>
      </c>
      <c r="CG528">
        <f t="shared" si="297"/>
        <v>25.396875381469727</v>
      </c>
      <c r="CH528">
        <f t="shared" si="298"/>
        <v>3.255695421338435</v>
      </c>
      <c r="CI528">
        <f t="shared" si="299"/>
        <v>0.14891742337738326</v>
      </c>
      <c r="CJ528">
        <f t="shared" si="300"/>
        <v>1.1398523110614334</v>
      </c>
      <c r="CK528">
        <f t="shared" si="301"/>
        <v>2.1158431102770017</v>
      </c>
      <c r="CL528">
        <f t="shared" si="302"/>
        <v>9.328835979048658E-2</v>
      </c>
      <c r="CM528">
        <f t="shared" si="303"/>
        <v>15.638748381293549</v>
      </c>
      <c r="CN528">
        <f t="shared" si="304"/>
        <v>0.40030872153900138</v>
      </c>
      <c r="CO528">
        <f t="shared" si="305"/>
        <v>33.897309443713773</v>
      </c>
      <c r="CP528">
        <f t="shared" si="306"/>
        <v>384.57578390121301</v>
      </c>
      <c r="CQ528">
        <f t="shared" si="307"/>
        <v>1.8323743198794859E-2</v>
      </c>
      <c r="CR528">
        <f t="shared" si="308"/>
        <v>0</v>
      </c>
      <c r="CS528">
        <f t="shared" si="309"/>
        <v>1531.3416137695312</v>
      </c>
      <c r="CT528">
        <f t="shared" si="310"/>
        <v>0</v>
      </c>
      <c r="CU528" t="e">
        <f t="shared" si="311"/>
        <v>#DIV/0!</v>
      </c>
      <c r="CV528" t="e">
        <f t="shared" si="312"/>
        <v>#DIV/0!</v>
      </c>
    </row>
    <row r="529" spans="1:100" s="5" customFormat="1" x14ac:dyDescent="0.3">
      <c r="A529" s="4" t="str">
        <f>VLOOKUP(B529,ListCodeMtrx!A$1:B$91,2,TRUE)</f>
        <v>M3</v>
      </c>
      <c r="B529">
        <v>3</v>
      </c>
      <c r="C529" s="10">
        <v>3</v>
      </c>
      <c r="D529" s="10">
        <v>1</v>
      </c>
      <c r="E529" s="10">
        <v>1</v>
      </c>
      <c r="F529" s="1">
        <v>82</v>
      </c>
      <c r="G529" s="3">
        <v>41326</v>
      </c>
      <c r="H529" s="11">
        <v>1</v>
      </c>
      <c r="I529" s="11">
        <v>226.76942580450196</v>
      </c>
      <c r="J529" s="11">
        <v>7.1678600514790762</v>
      </c>
      <c r="K529" s="11">
        <v>249.47402233723781</v>
      </c>
      <c r="L529" s="11">
        <v>300.72100161162678</v>
      </c>
      <c r="M529" s="1">
        <v>48.4</v>
      </c>
      <c r="N529" s="8">
        <v>2</v>
      </c>
      <c r="O529" s="8" t="s">
        <v>707</v>
      </c>
      <c r="P529" s="12">
        <v>0.16111111111111112</v>
      </c>
      <c r="Q529" s="12">
        <f t="shared" si="269"/>
        <v>0.5399652777777777</v>
      </c>
      <c r="R529" s="8">
        <v>387</v>
      </c>
      <c r="S529" s="8">
        <v>0</v>
      </c>
      <c r="T529" s="13">
        <v>50</v>
      </c>
      <c r="U529" s="14">
        <f t="shared" si="272"/>
        <v>-1.7250996416976025</v>
      </c>
      <c r="V529" s="14">
        <f t="shared" si="273"/>
        <v>0.14048433884451542</v>
      </c>
      <c r="W529" s="14">
        <f t="shared" si="274"/>
        <v>65.84232733810785</v>
      </c>
      <c r="X529">
        <v>26.175573348999023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t="e">
        <f t="shared" si="275"/>
        <v>#DIV/0!</v>
      </c>
      <c r="AG529" t="e">
        <f t="shared" si="276"/>
        <v>#DIV/0!</v>
      </c>
      <c r="AH529" t="e">
        <f t="shared" si="277"/>
        <v>#DIV/0!</v>
      </c>
      <c r="AI529" s="8">
        <v>-1</v>
      </c>
      <c r="AJ529" s="8">
        <v>0.85</v>
      </c>
      <c r="AK529" s="8">
        <v>0.85</v>
      </c>
      <c r="AL529" s="8">
        <v>9.9940061569213867</v>
      </c>
      <c r="AM529">
        <f t="shared" si="278"/>
        <v>0.85</v>
      </c>
      <c r="AN529">
        <f t="shared" si="279"/>
        <v>-4.7361902715910325E-4</v>
      </c>
      <c r="AO529" t="e">
        <f t="shared" si="280"/>
        <v>#DIV/0!</v>
      </c>
      <c r="AP529" t="e">
        <f t="shared" si="281"/>
        <v>#DIV/0!</v>
      </c>
      <c r="AQ529" t="e">
        <f t="shared" si="282"/>
        <v>#DIV/0!</v>
      </c>
      <c r="AR529" s="8">
        <v>0</v>
      </c>
      <c r="AS529" s="8">
        <v>0.5</v>
      </c>
      <c r="AT529" t="e">
        <f t="shared" si="283"/>
        <v>#DIV/0!</v>
      </c>
      <c r="AU529">
        <f t="shared" si="284"/>
        <v>3.1446996083534393</v>
      </c>
      <c r="AV529">
        <f t="shared" si="285"/>
        <v>2.2382270714470356</v>
      </c>
      <c r="AW529">
        <f t="shared" si="286"/>
        <v>26.175573348999023</v>
      </c>
      <c r="AX529" s="8">
        <v>2</v>
      </c>
      <c r="AY529">
        <f t="shared" si="287"/>
        <v>4.644859790802002</v>
      </c>
      <c r="AZ529" s="8">
        <v>1</v>
      </c>
      <c r="BA529">
        <f t="shared" si="288"/>
        <v>9.2897195816040039</v>
      </c>
      <c r="BB529" s="8">
        <v>25.094505310058594</v>
      </c>
      <c r="BC529" s="8">
        <v>26.175573348999023</v>
      </c>
      <c r="BD529" s="8">
        <v>25.133674621582031</v>
      </c>
      <c r="BE529" s="8">
        <v>47.107143402099609</v>
      </c>
      <c r="BF529" s="8">
        <v>48.005626678466797</v>
      </c>
      <c r="BG529" s="8">
        <v>9.8466024398803711</v>
      </c>
      <c r="BH529" s="8">
        <v>11.620671272277832</v>
      </c>
      <c r="BI529" s="8">
        <v>31.036623001098633</v>
      </c>
      <c r="BJ529" s="8">
        <v>36.628513336181641</v>
      </c>
      <c r="BK529" s="8">
        <v>350.39859008789062</v>
      </c>
      <c r="BL529" s="8">
        <v>1801.14892578125</v>
      </c>
      <c r="BM529" s="8">
        <v>1803.6893310546875</v>
      </c>
      <c r="BN529" s="8">
        <v>100.78994750976562</v>
      </c>
      <c r="BO529" s="8">
        <v>-0.19522953033447266</v>
      </c>
      <c r="BP529" s="8">
        <v>-0.62068486213684082</v>
      </c>
      <c r="BQ529" s="8">
        <v>0.25</v>
      </c>
      <c r="BR529" s="8">
        <v>-1.355140209197998</v>
      </c>
      <c r="BS529" s="8">
        <v>7.355140209197998</v>
      </c>
      <c r="BT529" s="8">
        <v>1</v>
      </c>
      <c r="BU529" s="8">
        <v>0</v>
      </c>
      <c r="BV529" s="8">
        <v>0.15999999642372131</v>
      </c>
      <c r="BW529" s="8">
        <v>111135</v>
      </c>
      <c r="BX529">
        <f t="shared" si="289"/>
        <v>1.7519929504394531</v>
      </c>
      <c r="BY529">
        <f t="shared" si="290"/>
        <v>3.1446996083534392E-3</v>
      </c>
      <c r="BZ529">
        <f t="shared" si="291"/>
        <v>299.325573348999</v>
      </c>
      <c r="CA529">
        <f t="shared" si="292"/>
        <v>298.24450531005857</v>
      </c>
      <c r="CB529">
        <f t="shared" si="293"/>
        <v>288.18382168358949</v>
      </c>
      <c r="CC529">
        <f t="shared" si="313"/>
        <v>0.50457294837893318</v>
      </c>
      <c r="CD529">
        <f t="shared" si="294"/>
        <v>3.4094739190081595</v>
      </c>
      <c r="CE529">
        <f t="shared" si="295"/>
        <v>33.827519541845305</v>
      </c>
      <c r="CF529">
        <f t="shared" si="296"/>
        <v>22.206848269567473</v>
      </c>
      <c r="CG529">
        <f t="shared" si="297"/>
        <v>25.635039329528809</v>
      </c>
      <c r="CH529">
        <f t="shared" si="298"/>
        <v>3.3020718037781522</v>
      </c>
      <c r="CI529">
        <f t="shared" si="299"/>
        <v>0.13839150504929013</v>
      </c>
      <c r="CJ529">
        <f t="shared" si="300"/>
        <v>1.171246847561124</v>
      </c>
      <c r="CK529">
        <f t="shared" si="301"/>
        <v>2.1308249562170283</v>
      </c>
      <c r="CL529">
        <f t="shared" si="302"/>
        <v>8.6680315098410954E-2</v>
      </c>
      <c r="CM529">
        <f t="shared" si="303"/>
        <v>6.6362447163286964</v>
      </c>
      <c r="CN529">
        <f t="shared" si="304"/>
        <v>1.3715543758882291</v>
      </c>
      <c r="CO529">
        <f t="shared" si="305"/>
        <v>33.826957804601641</v>
      </c>
      <c r="CP529">
        <f t="shared" si="306"/>
        <v>48.256321491785336</v>
      </c>
      <c r="CQ529">
        <f t="shared" si="307"/>
        <v>-1.2092689824766677E-2</v>
      </c>
      <c r="CR529">
        <f t="shared" si="308"/>
        <v>0</v>
      </c>
      <c r="CS529">
        <f t="shared" si="309"/>
        <v>1530.9765869140624</v>
      </c>
      <c r="CT529">
        <f t="shared" si="310"/>
        <v>0</v>
      </c>
      <c r="CU529" t="e">
        <f t="shared" si="311"/>
        <v>#DIV/0!</v>
      </c>
      <c r="CV529" t="e">
        <f t="shared" si="312"/>
        <v>#DIV/0!</v>
      </c>
    </row>
    <row r="530" spans="1:100" x14ac:dyDescent="0.3">
      <c r="A530" s="4" t="str">
        <f>VLOOKUP(B530,ListCodeMtrx!A$1:B$91,2,TRUE)</f>
        <v>M3</v>
      </c>
      <c r="B530">
        <v>3</v>
      </c>
      <c r="C530" s="10">
        <v>3</v>
      </c>
      <c r="D530" s="10">
        <v>1</v>
      </c>
      <c r="E530" s="10">
        <v>1</v>
      </c>
      <c r="F530" s="1">
        <v>82</v>
      </c>
      <c r="G530" s="3">
        <v>41326</v>
      </c>
      <c r="H530" s="11">
        <v>1</v>
      </c>
      <c r="I530" s="11">
        <v>226.76942580450196</v>
      </c>
      <c r="J530" s="11">
        <v>7.1678600514790762</v>
      </c>
      <c r="K530" s="11">
        <v>249.47402233723781</v>
      </c>
      <c r="L530" s="11">
        <v>300.72100161162678</v>
      </c>
      <c r="M530" s="1">
        <v>48.4</v>
      </c>
      <c r="N530" s="8">
        <v>3</v>
      </c>
      <c r="O530" s="8" t="s">
        <v>708</v>
      </c>
      <c r="P530" s="12">
        <v>0.16111111111111112</v>
      </c>
      <c r="Q530" s="12">
        <f t="shared" si="269"/>
        <v>0.54238425925925937</v>
      </c>
      <c r="R530" s="8">
        <v>595.5</v>
      </c>
      <c r="S530" s="8">
        <v>0</v>
      </c>
      <c r="T530" s="13">
        <v>150</v>
      </c>
      <c r="U530" s="14">
        <f t="shared" si="272"/>
        <v>6.9213625113237116</v>
      </c>
      <c r="V530" s="14">
        <f t="shared" si="273"/>
        <v>0.17284983080710492</v>
      </c>
      <c r="W530" s="14">
        <f t="shared" si="274"/>
        <v>77.565250919347577</v>
      </c>
      <c r="X530">
        <v>26.184053421020508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t="e">
        <f t="shared" si="275"/>
        <v>#DIV/0!</v>
      </c>
      <c r="AG530" t="e">
        <f t="shared" si="276"/>
        <v>#DIV/0!</v>
      </c>
      <c r="AH530" t="e">
        <f t="shared" si="277"/>
        <v>#DIV/0!</v>
      </c>
      <c r="AI530" s="8">
        <v>-1</v>
      </c>
      <c r="AJ530" s="8">
        <v>0.85</v>
      </c>
      <c r="AK530" s="8">
        <v>0.85</v>
      </c>
      <c r="AL530" s="8">
        <v>9.9940061569213867</v>
      </c>
      <c r="AM530">
        <f t="shared" si="278"/>
        <v>0.85</v>
      </c>
      <c r="AN530">
        <f t="shared" si="279"/>
        <v>5.1755668546124376E-3</v>
      </c>
      <c r="AO530" t="e">
        <f t="shared" si="280"/>
        <v>#DIV/0!</v>
      </c>
      <c r="AP530" t="e">
        <f t="shared" si="281"/>
        <v>#DIV/0!</v>
      </c>
      <c r="AQ530" t="e">
        <f t="shared" si="282"/>
        <v>#DIV/0!</v>
      </c>
      <c r="AR530" s="8">
        <v>0</v>
      </c>
      <c r="AS530" s="8">
        <v>0.5</v>
      </c>
      <c r="AT530" t="e">
        <f t="shared" si="283"/>
        <v>#DIV/0!</v>
      </c>
      <c r="AU530">
        <f t="shared" si="284"/>
        <v>3.7520744448795673</v>
      </c>
      <c r="AV530">
        <f t="shared" si="285"/>
        <v>2.177191587104117</v>
      </c>
      <c r="AW530">
        <f t="shared" si="286"/>
        <v>26.184053421020508</v>
      </c>
      <c r="AX530" s="8">
        <v>2</v>
      </c>
      <c r="AY530">
        <f t="shared" si="287"/>
        <v>4.644859790802002</v>
      </c>
      <c r="AZ530" s="8">
        <v>1</v>
      </c>
      <c r="BA530">
        <f t="shared" si="288"/>
        <v>9.2897195816040039</v>
      </c>
      <c r="BB530" s="8">
        <v>25.156461715698242</v>
      </c>
      <c r="BC530" s="8">
        <v>26.184053421020508</v>
      </c>
      <c r="BD530" s="8">
        <v>25.135591506958008</v>
      </c>
      <c r="BE530" s="8">
        <v>150.87416076660156</v>
      </c>
      <c r="BF530" s="8">
        <v>146.60916137695312</v>
      </c>
      <c r="BG530" s="8">
        <v>10.127716064453125</v>
      </c>
      <c r="BH530" s="8">
        <v>12.243325233459473</v>
      </c>
      <c r="BI530" s="8">
        <v>31.804779052734375</v>
      </c>
      <c r="BJ530" s="8">
        <v>38.448574066162109</v>
      </c>
      <c r="BK530" s="8">
        <v>350.36117553710937</v>
      </c>
      <c r="BL530" s="8">
        <v>1800.6240234375</v>
      </c>
      <c r="BM530" s="8">
        <v>1811.271240234375</v>
      </c>
      <c r="BN530" s="8">
        <v>100.78890228271484</v>
      </c>
      <c r="BO530" s="8">
        <v>-1.4759759902954102</v>
      </c>
      <c r="BP530" s="8">
        <v>-0.63596653938293457</v>
      </c>
      <c r="BQ530" s="8">
        <v>0.5</v>
      </c>
      <c r="BR530" s="8">
        <v>-1.355140209197998</v>
      </c>
      <c r="BS530" s="8">
        <v>7.355140209197998</v>
      </c>
      <c r="BT530" s="8">
        <v>1</v>
      </c>
      <c r="BU530" s="8">
        <v>0</v>
      </c>
      <c r="BV530" s="8">
        <v>0.15999999642372131</v>
      </c>
      <c r="BW530" s="8">
        <v>111115</v>
      </c>
      <c r="BX530">
        <f t="shared" si="289"/>
        <v>1.7518058776855467</v>
      </c>
      <c r="BY530">
        <f t="shared" si="290"/>
        <v>3.7520744448795674E-3</v>
      </c>
      <c r="BZ530">
        <f t="shared" si="291"/>
        <v>299.33405342102049</v>
      </c>
      <c r="CA530">
        <f t="shared" si="292"/>
        <v>298.30646171569822</v>
      </c>
      <c r="CB530">
        <f t="shared" si="293"/>
        <v>288.09983731046668</v>
      </c>
      <c r="CC530">
        <f t="shared" si="313"/>
        <v>0.40791430767771042</v>
      </c>
      <c r="CD530">
        <f t="shared" si="294"/>
        <v>3.4111828976747605</v>
      </c>
      <c r="CE530">
        <f t="shared" si="295"/>
        <v>33.844826368942144</v>
      </c>
      <c r="CF530">
        <f t="shared" si="296"/>
        <v>21.601501135482671</v>
      </c>
      <c r="CG530">
        <f t="shared" si="297"/>
        <v>25.670257568359375</v>
      </c>
      <c r="CH530">
        <f t="shared" si="298"/>
        <v>3.3089784071944179</v>
      </c>
      <c r="CI530">
        <f t="shared" si="299"/>
        <v>0.16969243637141834</v>
      </c>
      <c r="CJ530">
        <f t="shared" si="300"/>
        <v>1.2339913105706437</v>
      </c>
      <c r="CK530">
        <f t="shared" si="301"/>
        <v>2.074987096623774</v>
      </c>
      <c r="CL530">
        <f t="shared" si="302"/>
        <v>0.10633699633247501</v>
      </c>
      <c r="CM530">
        <f t="shared" si="303"/>
        <v>7.8177164954443805</v>
      </c>
      <c r="CN530">
        <f t="shared" si="304"/>
        <v>0.52906141874665136</v>
      </c>
      <c r="CO530">
        <f t="shared" si="305"/>
        <v>35.862770291128896</v>
      </c>
      <c r="CP530">
        <f t="shared" si="306"/>
        <v>145.60333560275106</v>
      </c>
      <c r="CQ530">
        <f t="shared" si="307"/>
        <v>1.704763375218606E-2</v>
      </c>
      <c r="CR530">
        <f t="shared" si="308"/>
        <v>0</v>
      </c>
      <c r="CS530">
        <f t="shared" si="309"/>
        <v>1530.5304199218749</v>
      </c>
      <c r="CT530">
        <f t="shared" si="310"/>
        <v>0</v>
      </c>
      <c r="CU530" t="e">
        <f t="shared" si="311"/>
        <v>#DIV/0!</v>
      </c>
      <c r="CV530" t="e">
        <f t="shared" si="312"/>
        <v>#DIV/0!</v>
      </c>
    </row>
    <row r="531" spans="1:100" hidden="1" x14ac:dyDescent="0.3">
      <c r="A531" s="4" t="str">
        <f>VLOOKUP(B531,ListCodeMtrx!A$1:B$91,2,TRUE)</f>
        <v>M3</v>
      </c>
      <c r="B531">
        <v>3</v>
      </c>
      <c r="C531" s="10">
        <v>3</v>
      </c>
      <c r="D531" s="10">
        <v>1</v>
      </c>
      <c r="E531" s="10">
        <v>1</v>
      </c>
      <c r="F531" s="1">
        <v>82</v>
      </c>
      <c r="G531" s="3">
        <v>41326</v>
      </c>
      <c r="H531" s="11">
        <v>1</v>
      </c>
      <c r="I531" s="11">
        <v>226.76942580450196</v>
      </c>
      <c r="J531" s="11">
        <v>7.1678600514790762</v>
      </c>
      <c r="K531" s="11">
        <v>249.47402233723781</v>
      </c>
      <c r="L531" s="11">
        <v>300.72100161162678</v>
      </c>
      <c r="M531" s="1">
        <v>48.4</v>
      </c>
      <c r="N531" s="8">
        <v>4</v>
      </c>
      <c r="O531" s="8" t="s">
        <v>709</v>
      </c>
      <c r="P531" s="12">
        <v>0.16111111111111112</v>
      </c>
      <c r="Q531" s="12">
        <f t="shared" si="269"/>
        <v>0.54479166666666667</v>
      </c>
      <c r="R531" s="8">
        <v>803.5</v>
      </c>
      <c r="S531" s="8">
        <v>0</v>
      </c>
      <c r="T531" s="13" t="s">
        <v>192</v>
      </c>
      <c r="U531" s="14">
        <f t="shared" si="272"/>
        <v>25.937246943178909</v>
      </c>
      <c r="V531" s="14">
        <f t="shared" si="273"/>
        <v>0.20351070077930938</v>
      </c>
      <c r="W531" s="14">
        <f t="shared" si="274"/>
        <v>166.85016219764987</v>
      </c>
      <c r="X531">
        <v>26.212820053100586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t="e">
        <f t="shared" si="275"/>
        <v>#DIV/0!</v>
      </c>
      <c r="AG531" t="e">
        <f t="shared" si="276"/>
        <v>#DIV/0!</v>
      </c>
      <c r="AH531" t="e">
        <f t="shared" si="277"/>
        <v>#DIV/0!</v>
      </c>
      <c r="AI531" s="8">
        <v>-1</v>
      </c>
      <c r="AJ531" s="8">
        <v>0.85</v>
      </c>
      <c r="AK531" s="8">
        <v>0.85</v>
      </c>
      <c r="AL531" s="8">
        <v>9.9940061569213867</v>
      </c>
      <c r="AM531">
        <f t="shared" si="278"/>
        <v>0.85</v>
      </c>
      <c r="AN531">
        <f t="shared" si="279"/>
        <v>1.7612701549829784E-2</v>
      </c>
      <c r="AO531" t="e">
        <f t="shared" si="280"/>
        <v>#DIV/0!</v>
      </c>
      <c r="AP531" t="e">
        <f t="shared" si="281"/>
        <v>#DIV/0!</v>
      </c>
      <c r="AQ531" t="e">
        <f t="shared" si="282"/>
        <v>#DIV/0!</v>
      </c>
      <c r="AR531" s="8">
        <v>0</v>
      </c>
      <c r="AS531" s="8">
        <v>0.5</v>
      </c>
      <c r="AT531" t="e">
        <f t="shared" si="283"/>
        <v>#DIV/0!</v>
      </c>
      <c r="AU531">
        <f t="shared" si="284"/>
        <v>4.3222308361605117</v>
      </c>
      <c r="AV531">
        <f t="shared" si="285"/>
        <v>2.1364829900179507</v>
      </c>
      <c r="AW531">
        <f t="shared" si="286"/>
        <v>26.212820053100586</v>
      </c>
      <c r="AX531" s="8">
        <v>2</v>
      </c>
      <c r="AY531">
        <f t="shared" si="287"/>
        <v>4.644859790802002</v>
      </c>
      <c r="AZ531" s="8">
        <v>1</v>
      </c>
      <c r="BA531">
        <f t="shared" si="288"/>
        <v>9.2897195816040039</v>
      </c>
      <c r="BB531" s="8">
        <v>25.259189605712891</v>
      </c>
      <c r="BC531" s="8">
        <v>26.212820053100586</v>
      </c>
      <c r="BD531" s="8">
        <v>25.134807586669922</v>
      </c>
      <c r="BE531" s="8">
        <v>399.88299560546875</v>
      </c>
      <c r="BF531" s="8">
        <v>384.13088989257812</v>
      </c>
      <c r="BG531" s="8">
        <v>10.269246101379395</v>
      </c>
      <c r="BH531" s="8">
        <v>12.704941749572754</v>
      </c>
      <c r="BI531" s="8">
        <v>32.052276611328125</v>
      </c>
      <c r="BJ531" s="8">
        <v>39.654544830322266</v>
      </c>
      <c r="BK531" s="8">
        <v>350.39822387695312</v>
      </c>
      <c r="BL531" s="8">
        <v>1799.319580078125</v>
      </c>
      <c r="BM531" s="8">
        <v>1798.5208740234375</v>
      </c>
      <c r="BN531" s="8">
        <v>100.78777313232422</v>
      </c>
      <c r="BO531" s="8">
        <v>-6.4915094375610352</v>
      </c>
      <c r="BP531" s="8">
        <v>-0.6082308292388916</v>
      </c>
      <c r="BQ531" s="8">
        <v>0.25</v>
      </c>
      <c r="BR531" s="8">
        <v>-1.355140209197998</v>
      </c>
      <c r="BS531" s="8">
        <v>7.355140209197998</v>
      </c>
      <c r="BT531" s="8">
        <v>1</v>
      </c>
      <c r="BU531" s="8">
        <v>0</v>
      </c>
      <c r="BV531" s="8">
        <v>0.15999999642372131</v>
      </c>
      <c r="BW531" s="8">
        <v>111115</v>
      </c>
      <c r="BX531">
        <f t="shared" si="289"/>
        <v>1.7519911193847653</v>
      </c>
      <c r="BY531">
        <f t="shared" si="290"/>
        <v>4.3222308361605113E-3</v>
      </c>
      <c r="BZ531">
        <f t="shared" si="291"/>
        <v>299.36282005310056</v>
      </c>
      <c r="CA531">
        <f t="shared" si="292"/>
        <v>298.40918960571287</v>
      </c>
      <c r="CB531">
        <f t="shared" si="293"/>
        <v>287.89112637763174</v>
      </c>
      <c r="CC531">
        <f t="shared" si="313"/>
        <v>0.31769266952149938</v>
      </c>
      <c r="CD531">
        <f t="shared" si="294"/>
        <v>3.4169857767332839</v>
      </c>
      <c r="CE531">
        <f t="shared" si="295"/>
        <v>33.902780769321339</v>
      </c>
      <c r="CF531">
        <f t="shared" si="296"/>
        <v>21.197839019748585</v>
      </c>
      <c r="CG531">
        <f t="shared" si="297"/>
        <v>25.736004829406738</v>
      </c>
      <c r="CH531">
        <f t="shared" si="298"/>
        <v>3.3219057928829785</v>
      </c>
      <c r="CI531">
        <f t="shared" si="299"/>
        <v>0.19914794920795617</v>
      </c>
      <c r="CJ531">
        <f t="shared" si="300"/>
        <v>1.2805027867153331</v>
      </c>
      <c r="CK531">
        <f t="shared" si="301"/>
        <v>2.0414030061676454</v>
      </c>
      <c r="CL531">
        <f t="shared" si="302"/>
        <v>0.12485221711890648</v>
      </c>
      <c r="CM531">
        <f t="shared" si="303"/>
        <v>16.816456294668235</v>
      </c>
      <c r="CN531">
        <f t="shared" si="304"/>
        <v>0.43435757599267627</v>
      </c>
      <c r="CO531">
        <f t="shared" si="305"/>
        <v>37.355148173864805</v>
      </c>
      <c r="CP531">
        <f t="shared" si="306"/>
        <v>380.36163904859887</v>
      </c>
      <c r="CQ531">
        <f t="shared" si="307"/>
        <v>2.5472855391202448E-2</v>
      </c>
      <c r="CR531">
        <f t="shared" si="308"/>
        <v>0</v>
      </c>
      <c r="CS531">
        <f t="shared" si="309"/>
        <v>1529.4216430664062</v>
      </c>
      <c r="CT531">
        <f t="shared" si="310"/>
        <v>0</v>
      </c>
      <c r="CU531" t="e">
        <f t="shared" si="311"/>
        <v>#DIV/0!</v>
      </c>
      <c r="CV531" t="e">
        <f t="shared" si="312"/>
        <v>#DIV/0!</v>
      </c>
    </row>
    <row r="532" spans="1:100" x14ac:dyDescent="0.3">
      <c r="A532" s="4" t="str">
        <f>VLOOKUP(B532,ListCodeMtrx!A$1:B$91,2,TRUE)</f>
        <v>M3</v>
      </c>
      <c r="B532">
        <v>3</v>
      </c>
      <c r="C532" s="10">
        <v>3</v>
      </c>
      <c r="D532" s="10">
        <v>1</v>
      </c>
      <c r="E532" s="10">
        <v>1</v>
      </c>
      <c r="F532" s="1">
        <v>82</v>
      </c>
      <c r="G532" s="3">
        <v>41326</v>
      </c>
      <c r="H532" s="11">
        <v>1</v>
      </c>
      <c r="I532" s="11">
        <v>226.76942580450196</v>
      </c>
      <c r="J532" s="11">
        <v>7.1678600514790762</v>
      </c>
      <c r="K532" s="11">
        <v>249.47402233723781</v>
      </c>
      <c r="L532" s="11">
        <v>300.72100161162678</v>
      </c>
      <c r="M532" s="1">
        <v>48.4</v>
      </c>
      <c r="N532" s="8">
        <v>5</v>
      </c>
      <c r="O532" s="8" t="s">
        <v>710</v>
      </c>
      <c r="P532" s="12">
        <v>0.16111111111111112</v>
      </c>
      <c r="Q532" s="12">
        <f t="shared" ref="Q532:Q565" si="314">O532-P532</f>
        <v>0.54721064814814813</v>
      </c>
      <c r="R532" s="8">
        <v>1012.5</v>
      </c>
      <c r="S532" s="8">
        <v>0</v>
      </c>
      <c r="T532" s="13">
        <v>800</v>
      </c>
      <c r="U532" s="14">
        <f t="shared" si="272"/>
        <v>49.002920865756629</v>
      </c>
      <c r="V532" s="14">
        <f t="shared" si="273"/>
        <v>0.21590951608972975</v>
      </c>
      <c r="W532" s="14">
        <f t="shared" si="274"/>
        <v>380.86425227246548</v>
      </c>
      <c r="X532">
        <v>26.139532089233398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t="e">
        <f t="shared" si="275"/>
        <v>#DIV/0!</v>
      </c>
      <c r="AG532" t="e">
        <f t="shared" si="276"/>
        <v>#DIV/0!</v>
      </c>
      <c r="AH532" t="e">
        <f t="shared" si="277"/>
        <v>#DIV/0!</v>
      </c>
      <c r="AI532" s="8">
        <v>-1</v>
      </c>
      <c r="AJ532" s="8">
        <v>0.85</v>
      </c>
      <c r="AK532" s="8">
        <v>0.85</v>
      </c>
      <c r="AL532" s="8">
        <v>9.9940061569213867</v>
      </c>
      <c r="AM532">
        <f t="shared" si="278"/>
        <v>0.85</v>
      </c>
      <c r="AN532">
        <f t="shared" si="279"/>
        <v>3.2695472512855546E-2</v>
      </c>
      <c r="AO532" t="e">
        <f t="shared" si="280"/>
        <v>#DIV/0!</v>
      </c>
      <c r="AP532" t="e">
        <f t="shared" si="281"/>
        <v>#DIV/0!</v>
      </c>
      <c r="AQ532" t="e">
        <f t="shared" si="282"/>
        <v>#DIV/0!</v>
      </c>
      <c r="AR532" s="8">
        <v>0</v>
      </c>
      <c r="AS532" s="8">
        <v>0.5</v>
      </c>
      <c r="AT532" t="e">
        <f t="shared" si="283"/>
        <v>#DIV/0!</v>
      </c>
      <c r="AU532">
        <f t="shared" si="284"/>
        <v>4.4750929884180328</v>
      </c>
      <c r="AV532">
        <f t="shared" si="285"/>
        <v>2.0874794302326718</v>
      </c>
      <c r="AW532">
        <f t="shared" si="286"/>
        <v>26.139532089233398</v>
      </c>
      <c r="AX532" s="8">
        <v>2</v>
      </c>
      <c r="AY532">
        <f t="shared" si="287"/>
        <v>4.644859790802002</v>
      </c>
      <c r="AZ532" s="8">
        <v>1</v>
      </c>
      <c r="BA532">
        <f t="shared" si="288"/>
        <v>9.2897195816040039</v>
      </c>
      <c r="BB532" s="8">
        <v>25.281700134277344</v>
      </c>
      <c r="BC532" s="8">
        <v>26.139532089233398</v>
      </c>
      <c r="BD532" s="8">
        <v>25.133047103881836</v>
      </c>
      <c r="BE532" s="8">
        <v>800.64306640625</v>
      </c>
      <c r="BF532" s="8">
        <v>770.70220947265625</v>
      </c>
      <c r="BG532" s="8">
        <v>10.523774147033691</v>
      </c>
      <c r="BH532" s="8">
        <v>13.044946670532227</v>
      </c>
      <c r="BI532" s="8">
        <v>32.801952362060547</v>
      </c>
      <c r="BJ532" s="8">
        <v>40.660289764404297</v>
      </c>
      <c r="BK532" s="8">
        <v>350.36996459960937</v>
      </c>
      <c r="BL532" s="8">
        <v>1799.2388916015625</v>
      </c>
      <c r="BM532" s="8">
        <v>1737.89013671875</v>
      </c>
      <c r="BN532" s="8">
        <v>100.78534698486328</v>
      </c>
      <c r="BO532" s="8">
        <v>-17.589714050292969</v>
      </c>
      <c r="BP532" s="8">
        <v>-0.57613778114318848</v>
      </c>
      <c r="BQ532" s="8">
        <v>0.5</v>
      </c>
      <c r="BR532" s="8">
        <v>-1.355140209197998</v>
      </c>
      <c r="BS532" s="8">
        <v>7.355140209197998</v>
      </c>
      <c r="BT532" s="8">
        <v>1</v>
      </c>
      <c r="BU532" s="8">
        <v>0</v>
      </c>
      <c r="BV532" s="8">
        <v>0.15999999642372131</v>
      </c>
      <c r="BW532" s="8">
        <v>111115</v>
      </c>
      <c r="BX532">
        <f t="shared" si="289"/>
        <v>1.7518498229980466</v>
      </c>
      <c r="BY532">
        <f t="shared" si="290"/>
        <v>4.4750929884180331E-3</v>
      </c>
      <c r="BZ532">
        <f t="shared" si="291"/>
        <v>299.28953208923338</v>
      </c>
      <c r="CA532">
        <f t="shared" si="292"/>
        <v>298.43170013427732</v>
      </c>
      <c r="CB532">
        <f t="shared" si="293"/>
        <v>287.8782162216703</v>
      </c>
      <c r="CC532">
        <f t="shared" si="313"/>
        <v>0.29690717252889465</v>
      </c>
      <c r="CD532">
        <f t="shared" si="294"/>
        <v>3.4022189068212989</v>
      </c>
      <c r="CE532">
        <f t="shared" si="295"/>
        <v>33.75707886715189</v>
      </c>
      <c r="CF532">
        <f t="shared" si="296"/>
        <v>20.712132196619663</v>
      </c>
      <c r="CG532">
        <f t="shared" si="297"/>
        <v>25.710616111755371</v>
      </c>
      <c r="CH532">
        <f t="shared" si="298"/>
        <v>3.3169085825724078</v>
      </c>
      <c r="CI532">
        <f t="shared" si="299"/>
        <v>0.21100537785132409</v>
      </c>
      <c r="CJ532">
        <f t="shared" si="300"/>
        <v>1.3147394765886273</v>
      </c>
      <c r="CK532">
        <f t="shared" si="301"/>
        <v>2.0021691059837803</v>
      </c>
      <c r="CL532">
        <f t="shared" si="302"/>
        <v>0.13231037002021789</v>
      </c>
      <c r="CM532">
        <f t="shared" si="303"/>
        <v>38.38553581941094</v>
      </c>
      <c r="CN532">
        <f t="shared" si="304"/>
        <v>0.4941782281032609</v>
      </c>
      <c r="CO532">
        <f t="shared" si="305"/>
        <v>38.600417002855721</v>
      </c>
      <c r="CP532">
        <f t="shared" si="306"/>
        <v>763.58101032475372</v>
      </c>
      <c r="CQ532">
        <f t="shared" si="307"/>
        <v>2.4771872980074106E-2</v>
      </c>
      <c r="CR532">
        <f t="shared" si="308"/>
        <v>0</v>
      </c>
      <c r="CS532">
        <f t="shared" si="309"/>
        <v>1529.3530578613281</v>
      </c>
      <c r="CT532">
        <f t="shared" si="310"/>
        <v>0</v>
      </c>
      <c r="CU532" t="e">
        <f t="shared" si="311"/>
        <v>#DIV/0!</v>
      </c>
      <c r="CV532" t="e">
        <f t="shared" si="312"/>
        <v>#DIV/0!</v>
      </c>
    </row>
    <row r="533" spans="1:100" x14ac:dyDescent="0.3">
      <c r="A533" s="4" t="str">
        <f>VLOOKUP(B533,ListCodeMtrx!A$1:B$91,2,TRUE)</f>
        <v>M3</v>
      </c>
      <c r="B533" s="5">
        <v>3</v>
      </c>
      <c r="C533" s="10">
        <v>3</v>
      </c>
      <c r="D533" s="10">
        <v>1</v>
      </c>
      <c r="E533" s="10">
        <v>1</v>
      </c>
      <c r="F533" s="1">
        <v>82</v>
      </c>
      <c r="G533" s="17">
        <v>41326</v>
      </c>
      <c r="H533" s="11">
        <v>1</v>
      </c>
      <c r="I533" s="11">
        <v>226.76942580450196</v>
      </c>
      <c r="J533" s="11">
        <v>7.1678600514790762</v>
      </c>
      <c r="K533" s="11">
        <v>249.47402233723781</v>
      </c>
      <c r="L533" s="11">
        <v>300.72100161162678</v>
      </c>
      <c r="M533" s="1">
        <v>48.4</v>
      </c>
      <c r="N533" s="19">
        <v>6</v>
      </c>
      <c r="O533" s="19" t="s">
        <v>711</v>
      </c>
      <c r="P533" s="12">
        <v>0.16111111111111112</v>
      </c>
      <c r="Q533" s="12">
        <f t="shared" si="314"/>
        <v>0.54885416666666664</v>
      </c>
      <c r="R533" s="19">
        <v>1146.5</v>
      </c>
      <c r="S533" s="19">
        <v>0</v>
      </c>
      <c r="T533" s="21">
        <v>400</v>
      </c>
      <c r="U533" s="5">
        <f t="shared" si="272"/>
        <v>26.310323475142066</v>
      </c>
      <c r="V533" s="5">
        <f t="shared" si="273"/>
        <v>0.21511993391413498</v>
      </c>
      <c r="W533" s="5">
        <f t="shared" si="274"/>
        <v>174.71486442411373</v>
      </c>
      <c r="X533" s="5">
        <v>26.102935791015625</v>
      </c>
      <c r="Y533" s="19">
        <v>1</v>
      </c>
      <c r="Z533" s="19">
        <v>1</v>
      </c>
      <c r="AA533" s="19">
        <v>0</v>
      </c>
      <c r="AB533" s="19">
        <v>0</v>
      </c>
      <c r="AC533" s="19">
        <v>262.866943359375</v>
      </c>
      <c r="AD533" s="19">
        <v>528.61041259765625</v>
      </c>
      <c r="AE533" s="19">
        <v>347.07373046875</v>
      </c>
      <c r="AF533" s="5" t="e">
        <f t="shared" si="275"/>
        <v>#DIV/0!</v>
      </c>
      <c r="AG533" s="5">
        <f t="shared" si="276"/>
        <v>0.5027208373221127</v>
      </c>
      <c r="AH533" s="5">
        <f t="shared" si="277"/>
        <v>0.34342244837140606</v>
      </c>
      <c r="AI533" s="19">
        <v>-1</v>
      </c>
      <c r="AJ533" s="19">
        <v>0.85</v>
      </c>
      <c r="AK533" s="19">
        <v>0.85</v>
      </c>
      <c r="AL533" s="19">
        <v>9.9940061569213867</v>
      </c>
      <c r="AM533" s="5">
        <f t="shared" si="278"/>
        <v>0.85</v>
      </c>
      <c r="AN533" s="5">
        <f t="shared" si="279"/>
        <v>1.7845491508080229E-2</v>
      </c>
      <c r="AO533" s="5">
        <f t="shared" si="280"/>
        <v>0.68312753893541511</v>
      </c>
      <c r="AP533" s="5">
        <f t="shared" si="281"/>
        <v>2.0109428969734457</v>
      </c>
      <c r="AQ533" s="5">
        <f t="shared" si="282"/>
        <v>-1</v>
      </c>
      <c r="AR533" s="19">
        <v>1800.443115234375</v>
      </c>
      <c r="AS533" s="19">
        <v>0.5</v>
      </c>
      <c r="AT533" s="5">
        <f t="shared" si="283"/>
        <v>262.78284768457303</v>
      </c>
      <c r="AU533" s="5">
        <f t="shared" si="284"/>
        <v>4.4306486170839401</v>
      </c>
      <c r="AV533" s="5">
        <f t="shared" si="285"/>
        <v>2.0741218474302556</v>
      </c>
      <c r="AW533" s="5">
        <f t="shared" si="286"/>
        <v>26.102935791015625</v>
      </c>
      <c r="AX533" s="19">
        <v>2</v>
      </c>
      <c r="AY533" s="5">
        <f t="shared" si="287"/>
        <v>4.644859790802002</v>
      </c>
      <c r="AZ533" s="19">
        <v>1</v>
      </c>
      <c r="BA533" s="5">
        <f t="shared" si="288"/>
        <v>9.2897195816040039</v>
      </c>
      <c r="BB533" s="19">
        <v>25.242576599121094</v>
      </c>
      <c r="BC533" s="19">
        <v>26.102935791015625</v>
      </c>
      <c r="BD533" s="19">
        <v>25.132604598999023</v>
      </c>
      <c r="BE533" s="19">
        <v>399.65902709960937</v>
      </c>
      <c r="BF533" s="19">
        <v>383.66641235351562</v>
      </c>
      <c r="BG533" s="19">
        <v>10.608299255371094</v>
      </c>
      <c r="BH533" s="19">
        <v>13.104855537414551</v>
      </c>
      <c r="BI533" s="19">
        <v>33.141639709472656</v>
      </c>
      <c r="BJ533" s="19">
        <v>40.941188812255859</v>
      </c>
      <c r="BK533" s="19">
        <v>350.28936767578125</v>
      </c>
      <c r="BL533" s="19">
        <v>1800.443115234375</v>
      </c>
      <c r="BM533" s="19">
        <v>1726.7041015625</v>
      </c>
      <c r="BN533" s="19">
        <v>100.78280639648437</v>
      </c>
      <c r="BO533" s="19">
        <v>-6.3772811889648437</v>
      </c>
      <c r="BP533" s="19">
        <v>-0.63326287269592285</v>
      </c>
      <c r="BQ533" s="19">
        <v>0.25</v>
      </c>
      <c r="BR533" s="19">
        <v>-1.355140209197998</v>
      </c>
      <c r="BS533" s="19">
        <v>7.355140209197998</v>
      </c>
      <c r="BT533" s="19">
        <v>1</v>
      </c>
      <c r="BU533" s="19">
        <v>0</v>
      </c>
      <c r="BV533" s="19">
        <v>0.15999999642372131</v>
      </c>
      <c r="BW533" s="19">
        <v>111115</v>
      </c>
      <c r="BX533" s="5">
        <f t="shared" si="289"/>
        <v>1.7514468383789061</v>
      </c>
      <c r="BY533" s="5">
        <f t="shared" si="290"/>
        <v>4.4306486170839401E-3</v>
      </c>
      <c r="BZ533" s="5">
        <f t="shared" si="291"/>
        <v>299.2529357910156</v>
      </c>
      <c r="CA533" s="5">
        <f t="shared" si="292"/>
        <v>298.39257659912107</v>
      </c>
      <c r="CB533" s="5">
        <f t="shared" si="293"/>
        <v>288.07089199861366</v>
      </c>
      <c r="CC533" s="5">
        <f t="shared" si="313"/>
        <v>0.30474277068293182</v>
      </c>
      <c r="CD533" s="5">
        <f t="shared" si="294"/>
        <v>3.3948659659114027</v>
      </c>
      <c r="CE533" s="5">
        <f t="shared" si="295"/>
        <v>33.684971547188695</v>
      </c>
      <c r="CF533" s="5">
        <f t="shared" si="296"/>
        <v>20.580116009774144</v>
      </c>
      <c r="CG533" s="5">
        <f t="shared" si="297"/>
        <v>25.672756195068359</v>
      </c>
      <c r="CH533" s="5">
        <f t="shared" si="298"/>
        <v>3.3094688887082899</v>
      </c>
      <c r="CI533" s="5">
        <f t="shared" si="299"/>
        <v>0.21025119458490502</v>
      </c>
      <c r="CJ533" s="5">
        <f t="shared" si="300"/>
        <v>1.3207441184811468</v>
      </c>
      <c r="CK533" s="5">
        <f t="shared" si="301"/>
        <v>1.9887247702271431</v>
      </c>
      <c r="CL533" s="5">
        <f t="shared" si="302"/>
        <v>0.13183591777137546</v>
      </c>
      <c r="CM533" s="5">
        <f t="shared" si="303"/>
        <v>17.608254355843471</v>
      </c>
      <c r="CN533" s="5">
        <f t="shared" si="304"/>
        <v>0.4553822247622995</v>
      </c>
      <c r="CO533" s="5">
        <f t="shared" si="305"/>
        <v>38.856475663886592</v>
      </c>
      <c r="CP533" s="5">
        <f t="shared" si="306"/>
        <v>379.84294530702067</v>
      </c>
      <c r="CQ533" s="5">
        <f t="shared" si="307"/>
        <v>2.6914451260757592E-2</v>
      </c>
      <c r="CR533" s="5">
        <f t="shared" si="308"/>
        <v>0</v>
      </c>
      <c r="CS533" s="5">
        <f t="shared" si="309"/>
        <v>1530.3766479492187</v>
      </c>
      <c r="CT533" s="5">
        <f t="shared" si="310"/>
        <v>265.74346923828125</v>
      </c>
      <c r="CU533" s="5">
        <f t="shared" si="311"/>
        <v>0.34342244837140606</v>
      </c>
      <c r="CV533" s="5" t="e">
        <f t="shared" si="312"/>
        <v>#DIV/0!</v>
      </c>
    </row>
    <row r="534" spans="1:100" hidden="1" x14ac:dyDescent="0.3">
      <c r="A534" s="4" t="str">
        <f>VLOOKUP(B534,ListCodeMtrx!A$1:B$91,2,TRUE)</f>
        <v>M12</v>
      </c>
      <c r="B534">
        <v>12</v>
      </c>
      <c r="C534" s="10">
        <v>12</v>
      </c>
      <c r="D534" s="10">
        <v>1</v>
      </c>
      <c r="E534" s="10">
        <v>3</v>
      </c>
      <c r="F534" s="1">
        <v>82</v>
      </c>
      <c r="G534" s="3">
        <v>41326</v>
      </c>
      <c r="H534" s="11">
        <v>1</v>
      </c>
      <c r="I534" s="11">
        <v>204.77729781561919</v>
      </c>
      <c r="J534" s="11">
        <v>4.5263771847790224</v>
      </c>
      <c r="K534" s="11">
        <v>223.08344714234195</v>
      </c>
      <c r="L534" s="11">
        <v>287.57758501289572</v>
      </c>
      <c r="M534" s="1">
        <v>45.1</v>
      </c>
      <c r="N534" s="8">
        <v>14</v>
      </c>
      <c r="O534" s="8" t="s">
        <v>712</v>
      </c>
      <c r="P534" s="12">
        <v>0.16111111111111112</v>
      </c>
      <c r="Q534" s="12">
        <f t="shared" si="314"/>
        <v>0.5671180555555555</v>
      </c>
      <c r="R534" s="8">
        <v>2732.5</v>
      </c>
      <c r="S534" s="8">
        <v>0</v>
      </c>
      <c r="T534" s="13" t="s">
        <v>747</v>
      </c>
      <c r="U534">
        <f t="shared" si="272"/>
        <v>10.650104320515924</v>
      </c>
      <c r="V534">
        <f t="shared" si="273"/>
        <v>6.6659729946872803E-2</v>
      </c>
      <c r="W534">
        <f t="shared" si="274"/>
        <v>125.21106730008925</v>
      </c>
      <c r="X534">
        <v>27.450786590576172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t="e">
        <f t="shared" si="275"/>
        <v>#DIV/0!</v>
      </c>
      <c r="AG534" t="e">
        <f t="shared" si="276"/>
        <v>#DIV/0!</v>
      </c>
      <c r="AH534" t="e">
        <f t="shared" si="277"/>
        <v>#DIV/0!</v>
      </c>
      <c r="AI534" s="8">
        <v>-1</v>
      </c>
      <c r="AJ534" s="8">
        <v>0.85</v>
      </c>
      <c r="AK534" s="8">
        <v>0.85</v>
      </c>
      <c r="AL534" s="8">
        <v>9.9940061569213867</v>
      </c>
      <c r="AM534">
        <f t="shared" si="278"/>
        <v>0.85</v>
      </c>
      <c r="AN534">
        <f t="shared" si="279"/>
        <v>7.610412288163163E-3</v>
      </c>
      <c r="AO534" t="e">
        <f t="shared" si="280"/>
        <v>#DIV/0!</v>
      </c>
      <c r="AP534" t="e">
        <f t="shared" si="281"/>
        <v>#DIV/0!</v>
      </c>
      <c r="AQ534" t="e">
        <f t="shared" si="282"/>
        <v>#DIV/0!</v>
      </c>
      <c r="AR534" s="8">
        <v>1765.4481201171875</v>
      </c>
      <c r="AS534" s="8">
        <v>0.5</v>
      </c>
      <c r="AT534" t="e">
        <f t="shared" si="283"/>
        <v>#DIV/0!</v>
      </c>
      <c r="AU534">
        <f t="shared" si="284"/>
        <v>1.747446653188689</v>
      </c>
      <c r="AV534">
        <f t="shared" si="285"/>
        <v>2.5983321085587696</v>
      </c>
      <c r="AW534">
        <f t="shared" si="286"/>
        <v>27.450786590576172</v>
      </c>
      <c r="AX534" s="8">
        <v>2</v>
      </c>
      <c r="AY534">
        <f t="shared" si="287"/>
        <v>4.644859790802002</v>
      </c>
      <c r="AZ534" s="8">
        <v>1</v>
      </c>
      <c r="BA534">
        <f t="shared" si="288"/>
        <v>9.2897195816040039</v>
      </c>
      <c r="BB534" s="8">
        <v>25.239099502563477</v>
      </c>
      <c r="BC534" s="8">
        <v>27.450786590576172</v>
      </c>
      <c r="BD534" s="8">
        <v>25.132823944091797</v>
      </c>
      <c r="BE534" s="8">
        <v>399.8245849609375</v>
      </c>
      <c r="BF534" s="8">
        <v>393.35269165039062</v>
      </c>
      <c r="BG534" s="8">
        <v>9.69586181640625</v>
      </c>
      <c r="BH534" s="8">
        <v>10.682720184326172</v>
      </c>
      <c r="BI534" s="8">
        <v>30.298929214477539</v>
      </c>
      <c r="BJ534" s="8">
        <v>33.382793426513672</v>
      </c>
      <c r="BK534" s="8">
        <v>350.36013793945313</v>
      </c>
      <c r="BL534" s="8">
        <v>1800.954345703125</v>
      </c>
      <c r="BM534" s="8">
        <v>1170.260986328125</v>
      </c>
      <c r="BN534" s="8">
        <v>100.7880859375</v>
      </c>
      <c r="BO534" s="8">
        <v>-6.683685302734375</v>
      </c>
      <c r="BP534" s="8">
        <v>-0.4849846363067627</v>
      </c>
      <c r="BQ534" s="8">
        <v>0.25</v>
      </c>
      <c r="BR534" s="8">
        <v>-1.355140209197998</v>
      </c>
      <c r="BS534" s="8">
        <v>7.355140209197998</v>
      </c>
      <c r="BT534" s="8">
        <v>1</v>
      </c>
      <c r="BU534" s="8">
        <v>0</v>
      </c>
      <c r="BV534" s="8">
        <v>0.15999999642372131</v>
      </c>
      <c r="BW534" s="8">
        <v>111115</v>
      </c>
      <c r="BX534">
        <f t="shared" si="289"/>
        <v>1.7518006896972655</v>
      </c>
      <c r="BY534">
        <f t="shared" si="290"/>
        <v>1.7474466531886891E-3</v>
      </c>
      <c r="BZ534">
        <f t="shared" si="291"/>
        <v>300.60078659057615</v>
      </c>
      <c r="CA534">
        <f t="shared" si="292"/>
        <v>298.38909950256345</v>
      </c>
      <c r="CB534">
        <f t="shared" si="293"/>
        <v>288.15268887178536</v>
      </c>
      <c r="CC534">
        <f t="shared" si="313"/>
        <v>0.68239677066607529</v>
      </c>
      <c r="CD534">
        <f t="shared" si="294"/>
        <v>3.6750230285429017</v>
      </c>
      <c r="CE534">
        <f t="shared" si="295"/>
        <v>36.462871522551097</v>
      </c>
      <c r="CF534">
        <f t="shared" si="296"/>
        <v>25.780151338224925</v>
      </c>
      <c r="CG534">
        <f t="shared" si="297"/>
        <v>26.344943046569824</v>
      </c>
      <c r="CH534">
        <f t="shared" si="298"/>
        <v>3.4437488336286504</v>
      </c>
      <c r="CI534">
        <f t="shared" si="299"/>
        <v>6.6184811236479749E-2</v>
      </c>
      <c r="CJ534">
        <f t="shared" si="300"/>
        <v>1.0766909199841321</v>
      </c>
      <c r="CK534">
        <f t="shared" si="301"/>
        <v>2.3670579136445182</v>
      </c>
      <c r="CL534">
        <f t="shared" si="302"/>
        <v>4.1407914940248716E-2</v>
      </c>
      <c r="CM534">
        <f t="shared" si="303"/>
        <v>12.619783811367492</v>
      </c>
      <c r="CN534">
        <f t="shared" si="304"/>
        <v>0.318317555613363</v>
      </c>
      <c r="CO534">
        <f t="shared" si="305"/>
        <v>28.10651949426931</v>
      </c>
      <c r="CP534">
        <f t="shared" si="306"/>
        <v>391.80499791147867</v>
      </c>
      <c r="CQ534">
        <f t="shared" si="307"/>
        <v>7.6399577926826896E-3</v>
      </c>
      <c r="CR534">
        <f t="shared" si="308"/>
        <v>0</v>
      </c>
      <c r="CS534">
        <f t="shared" si="309"/>
        <v>1530.8111938476561</v>
      </c>
      <c r="CT534">
        <f t="shared" si="310"/>
        <v>0</v>
      </c>
      <c r="CU534" t="e">
        <f t="shared" si="311"/>
        <v>#DIV/0!</v>
      </c>
      <c r="CV534" t="e">
        <f t="shared" si="312"/>
        <v>#DIV/0!</v>
      </c>
    </row>
    <row r="535" spans="1:100" x14ac:dyDescent="0.3">
      <c r="A535" s="4" t="str">
        <f>VLOOKUP(B535,ListCodeMtrx!A$1:B$91,2,TRUE)</f>
        <v>M12</v>
      </c>
      <c r="B535">
        <v>12</v>
      </c>
      <c r="C535" s="10">
        <v>12</v>
      </c>
      <c r="D535" s="10">
        <v>1</v>
      </c>
      <c r="E535" s="10">
        <v>3</v>
      </c>
      <c r="F535" s="1">
        <v>82</v>
      </c>
      <c r="G535" s="3">
        <v>41326</v>
      </c>
      <c r="H535" s="11">
        <v>1</v>
      </c>
      <c r="I535" s="11">
        <v>204.77729781561919</v>
      </c>
      <c r="J535" s="11">
        <v>4.5263771847790224</v>
      </c>
      <c r="K535" s="11">
        <v>223.08344714234195</v>
      </c>
      <c r="L535" s="11">
        <v>287.57758501289572</v>
      </c>
      <c r="M535" s="1">
        <v>45.1</v>
      </c>
      <c r="N535" s="8">
        <v>15</v>
      </c>
      <c r="O535" s="8" t="s">
        <v>713</v>
      </c>
      <c r="P535" s="12">
        <v>0.16111111111111112</v>
      </c>
      <c r="Q535" s="12">
        <f t="shared" si="314"/>
        <v>0.56953703703703695</v>
      </c>
      <c r="R535" s="8">
        <v>2942</v>
      </c>
      <c r="S535" s="8">
        <v>0</v>
      </c>
      <c r="T535" s="13">
        <v>50</v>
      </c>
      <c r="U535" s="14">
        <f t="shared" si="272"/>
        <v>-1.4219744599510433</v>
      </c>
      <c r="V535" s="14">
        <f t="shared" si="273"/>
        <v>0.12698028355122226</v>
      </c>
      <c r="W535" s="14">
        <f t="shared" si="274"/>
        <v>61.880401065514228</v>
      </c>
      <c r="X535">
        <v>26.837383270263672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t="e">
        <f t="shared" si="275"/>
        <v>#DIV/0!</v>
      </c>
      <c r="AG535" t="e">
        <f t="shared" si="276"/>
        <v>#DIV/0!</v>
      </c>
      <c r="AH535" t="e">
        <f t="shared" si="277"/>
        <v>#DIV/0!</v>
      </c>
      <c r="AI535" s="8">
        <v>-1</v>
      </c>
      <c r="AJ535" s="8">
        <v>0.85</v>
      </c>
      <c r="AK535" s="8">
        <v>0.85</v>
      </c>
      <c r="AL535" s="8">
        <v>9.9940061569213867</v>
      </c>
      <c r="AM535">
        <f t="shared" si="278"/>
        <v>0.85</v>
      </c>
      <c r="AN535">
        <f t="shared" si="279"/>
        <v>-2.7559941747414874E-4</v>
      </c>
      <c r="AO535" t="e">
        <f t="shared" si="280"/>
        <v>#DIV/0!</v>
      </c>
      <c r="AP535" t="e">
        <f t="shared" si="281"/>
        <v>#DIV/0!</v>
      </c>
      <c r="AQ535" t="e">
        <f t="shared" si="282"/>
        <v>#DIV/0!</v>
      </c>
      <c r="AR535" s="8">
        <v>1765.4481201171875</v>
      </c>
      <c r="AS535" s="8">
        <v>0.5</v>
      </c>
      <c r="AT535" t="e">
        <f t="shared" si="283"/>
        <v>#DIV/0!</v>
      </c>
      <c r="AU535">
        <f t="shared" si="284"/>
        <v>3.0057188262470573</v>
      </c>
      <c r="AV535">
        <f t="shared" si="285"/>
        <v>2.3616740008463672</v>
      </c>
      <c r="AW535">
        <f t="shared" si="286"/>
        <v>26.837383270263672</v>
      </c>
      <c r="AX535" s="8">
        <v>2</v>
      </c>
      <c r="AY535">
        <f t="shared" si="287"/>
        <v>4.644859790802002</v>
      </c>
      <c r="AZ535" s="8">
        <v>1</v>
      </c>
      <c r="BA535">
        <f t="shared" si="288"/>
        <v>9.2897195816040039</v>
      </c>
      <c r="BB535" s="8">
        <v>25.218610763549805</v>
      </c>
      <c r="BC535" s="8">
        <v>26.837383270263672</v>
      </c>
      <c r="BD535" s="8">
        <v>25.130634307861328</v>
      </c>
      <c r="BE535" s="8">
        <v>45.083415985107422</v>
      </c>
      <c r="BF535" s="8">
        <v>45.816558837890625</v>
      </c>
      <c r="BG535" s="8">
        <v>10.045876502990723</v>
      </c>
      <c r="BH535" s="8">
        <v>11.741594314575195</v>
      </c>
      <c r="BI535" s="8">
        <v>31.43182373046875</v>
      </c>
      <c r="BJ535" s="8">
        <v>36.737434387207031</v>
      </c>
      <c r="BK535" s="8">
        <v>350.344482421875</v>
      </c>
      <c r="BL535" s="8">
        <v>1801.31201171875</v>
      </c>
      <c r="BM535" s="8">
        <v>1141.8599853515625</v>
      </c>
      <c r="BN535" s="8">
        <v>100.79071807861328</v>
      </c>
      <c r="BO535" s="8">
        <v>-4.3880462646484375E-2</v>
      </c>
      <c r="BP535" s="8">
        <v>-0.62546181678771973</v>
      </c>
      <c r="BQ535" s="8">
        <v>0.5</v>
      </c>
      <c r="BR535" s="8">
        <v>-1.355140209197998</v>
      </c>
      <c r="BS535" s="8">
        <v>7.355140209197998</v>
      </c>
      <c r="BT535" s="8">
        <v>1</v>
      </c>
      <c r="BU535" s="8">
        <v>0</v>
      </c>
      <c r="BV535" s="8">
        <v>0.15999999642372131</v>
      </c>
      <c r="BW535" s="8">
        <v>111135</v>
      </c>
      <c r="BX535">
        <f t="shared" si="289"/>
        <v>1.7517224121093751</v>
      </c>
      <c r="BY535">
        <f t="shared" si="290"/>
        <v>3.0057188262470574E-3</v>
      </c>
      <c r="BZ535">
        <f t="shared" si="291"/>
        <v>299.98738327026365</v>
      </c>
      <c r="CA535">
        <f t="shared" si="292"/>
        <v>298.36861076354978</v>
      </c>
      <c r="CB535">
        <f t="shared" si="293"/>
        <v>288.20991543300624</v>
      </c>
      <c r="CC535">
        <f t="shared" si="313"/>
        <v>0.50406649830095474</v>
      </c>
      <c r="CD535">
        <f t="shared" si="294"/>
        <v>3.5451177232001645</v>
      </c>
      <c r="CE535">
        <f t="shared" si="295"/>
        <v>35.173057507488885</v>
      </c>
      <c r="CF535">
        <f t="shared" si="296"/>
        <v>23.431463192913689</v>
      </c>
      <c r="CG535">
        <f t="shared" si="297"/>
        <v>26.027997016906738</v>
      </c>
      <c r="CH535">
        <f t="shared" si="298"/>
        <v>3.3798525365264407</v>
      </c>
      <c r="CI535">
        <f t="shared" si="299"/>
        <v>0.12526800720795547</v>
      </c>
      <c r="CJ535">
        <f t="shared" si="300"/>
        <v>1.183443722353797</v>
      </c>
      <c r="CK535">
        <f t="shared" si="301"/>
        <v>2.1964088141726439</v>
      </c>
      <c r="CL535">
        <f t="shared" si="302"/>
        <v>7.8444562150174924E-2</v>
      </c>
      <c r="CM535">
        <f t="shared" si="303"/>
        <v>6.2369700583857659</v>
      </c>
      <c r="CN535">
        <f t="shared" si="304"/>
        <v>1.3506121506082793</v>
      </c>
      <c r="CO535">
        <f t="shared" si="305"/>
        <v>32.702034234242191</v>
      </c>
      <c r="CP535">
        <f t="shared" si="306"/>
        <v>46.023202914073003</v>
      </c>
      <c r="CQ535">
        <f t="shared" si="307"/>
        <v>-1.010391596524844E-2</v>
      </c>
      <c r="CR535">
        <f t="shared" si="308"/>
        <v>0</v>
      </c>
      <c r="CS535">
        <f t="shared" si="309"/>
        <v>1531.1152099609374</v>
      </c>
      <c r="CT535">
        <f t="shared" si="310"/>
        <v>0</v>
      </c>
      <c r="CU535" t="e">
        <f t="shared" si="311"/>
        <v>#DIV/0!</v>
      </c>
      <c r="CV535" t="e">
        <f t="shared" si="312"/>
        <v>#DIV/0!</v>
      </c>
    </row>
    <row r="536" spans="1:100" x14ac:dyDescent="0.3">
      <c r="A536" s="4" t="str">
        <f>VLOOKUP(B536,ListCodeMtrx!A$1:B$91,2,TRUE)</f>
        <v>M12</v>
      </c>
      <c r="B536">
        <v>12</v>
      </c>
      <c r="C536" s="10">
        <v>12</v>
      </c>
      <c r="D536" s="10">
        <v>1</v>
      </c>
      <c r="E536" s="10">
        <v>3</v>
      </c>
      <c r="F536" s="1">
        <v>82</v>
      </c>
      <c r="G536" s="3">
        <v>41326</v>
      </c>
      <c r="H536" s="11">
        <v>1</v>
      </c>
      <c r="I536" s="11">
        <v>204.77729781561919</v>
      </c>
      <c r="J536" s="11">
        <v>4.5263771847790224</v>
      </c>
      <c r="K536" s="11">
        <v>223.08344714234195</v>
      </c>
      <c r="L536" s="11">
        <v>287.57758501289572</v>
      </c>
      <c r="M536" s="1">
        <v>45.1</v>
      </c>
      <c r="N536" s="8">
        <v>16</v>
      </c>
      <c r="O536" s="8" t="s">
        <v>714</v>
      </c>
      <c r="P536" s="12">
        <v>0.16111111111111112</v>
      </c>
      <c r="Q536" s="12">
        <f t="shared" si="314"/>
        <v>0.57195601851851863</v>
      </c>
      <c r="R536" s="8">
        <v>3150.5</v>
      </c>
      <c r="S536" s="8">
        <v>0</v>
      </c>
      <c r="T536" s="13">
        <v>150</v>
      </c>
      <c r="U536" s="14">
        <f t="shared" si="272"/>
        <v>8.0617772286489835</v>
      </c>
      <c r="V536" s="14">
        <f t="shared" si="273"/>
        <v>0.18760625975074921</v>
      </c>
      <c r="W536" s="14">
        <f t="shared" si="274"/>
        <v>73.56739668348996</v>
      </c>
      <c r="X536">
        <v>26.319713592529297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t="e">
        <f t="shared" si="275"/>
        <v>#DIV/0!</v>
      </c>
      <c r="AG536" t="e">
        <f t="shared" si="276"/>
        <v>#DIV/0!</v>
      </c>
      <c r="AH536" t="e">
        <f t="shared" si="277"/>
        <v>#DIV/0!</v>
      </c>
      <c r="AI536" s="8">
        <v>-1</v>
      </c>
      <c r="AJ536" s="8">
        <v>0.85</v>
      </c>
      <c r="AK536" s="8">
        <v>0.85</v>
      </c>
      <c r="AL536" s="8">
        <v>9.9940061569213867</v>
      </c>
      <c r="AM536">
        <f t="shared" si="278"/>
        <v>0.85</v>
      </c>
      <c r="AN536">
        <f t="shared" si="279"/>
        <v>5.9184600259864937E-3</v>
      </c>
      <c r="AO536" t="e">
        <f t="shared" si="280"/>
        <v>#DIV/0!</v>
      </c>
      <c r="AP536" t="e">
        <f t="shared" si="281"/>
        <v>#DIV/0!</v>
      </c>
      <c r="AQ536" t="e">
        <f t="shared" si="282"/>
        <v>#DIV/0!</v>
      </c>
      <c r="AR536" s="8">
        <v>1765.4481201171875</v>
      </c>
      <c r="AS536" s="8">
        <v>0.5</v>
      </c>
      <c r="AT536" t="e">
        <f t="shared" si="283"/>
        <v>#DIV/0!</v>
      </c>
      <c r="AU536">
        <f t="shared" si="284"/>
        <v>4.0835013516825871</v>
      </c>
      <c r="AV536">
        <f t="shared" si="285"/>
        <v>2.1860970638782993</v>
      </c>
      <c r="AW536">
        <f t="shared" si="286"/>
        <v>26.319713592529297</v>
      </c>
      <c r="AX536" s="8">
        <v>2</v>
      </c>
      <c r="AY536">
        <f t="shared" si="287"/>
        <v>4.644859790802002</v>
      </c>
      <c r="AZ536" s="8">
        <v>1</v>
      </c>
      <c r="BA536">
        <f t="shared" si="288"/>
        <v>9.2897195816040039</v>
      </c>
      <c r="BB536" s="8">
        <v>25.207876205444336</v>
      </c>
      <c r="BC536" s="8">
        <v>26.319713592529297</v>
      </c>
      <c r="BD536" s="8">
        <v>25.132190704345703</v>
      </c>
      <c r="BE536" s="8">
        <v>152.37217712402344</v>
      </c>
      <c r="BF536" s="8">
        <v>147.42588806152344</v>
      </c>
      <c r="BG536" s="8">
        <v>10.12446403503418</v>
      </c>
      <c r="BH536" s="8">
        <v>12.426825523376465</v>
      </c>
      <c r="BI536" s="8">
        <v>31.698427200317383</v>
      </c>
      <c r="BJ536" s="8">
        <v>38.906833648681641</v>
      </c>
      <c r="BK536" s="8">
        <v>350.31478881835937</v>
      </c>
      <c r="BL536" s="8">
        <v>1801.2987060546875</v>
      </c>
      <c r="BM536" s="8">
        <v>1109.439697265625</v>
      </c>
      <c r="BN536" s="8">
        <v>100.79220581054687</v>
      </c>
      <c r="BO536" s="8">
        <v>-1.4386863708496094</v>
      </c>
      <c r="BP536" s="8">
        <v>-0.64562249183654785</v>
      </c>
      <c r="BQ536" s="8">
        <v>0.25</v>
      </c>
      <c r="BR536" s="8">
        <v>-1.355140209197998</v>
      </c>
      <c r="BS536" s="8">
        <v>7.355140209197998</v>
      </c>
      <c r="BT536" s="8">
        <v>1</v>
      </c>
      <c r="BU536" s="8">
        <v>0</v>
      </c>
      <c r="BV536" s="8">
        <v>0.15999999642372131</v>
      </c>
      <c r="BW536" s="8">
        <v>111115</v>
      </c>
      <c r="BX536">
        <f t="shared" si="289"/>
        <v>1.7515739440917968</v>
      </c>
      <c r="BY536">
        <f t="shared" si="290"/>
        <v>4.0835013516825874E-3</v>
      </c>
      <c r="BZ536">
        <f t="shared" si="291"/>
        <v>299.46971359252927</v>
      </c>
      <c r="CA536">
        <f t="shared" si="292"/>
        <v>298.35787620544431</v>
      </c>
      <c r="CB536">
        <f t="shared" si="293"/>
        <v>288.20778652680383</v>
      </c>
      <c r="CC536">
        <f t="shared" si="313"/>
        <v>0.35088115407731924</v>
      </c>
      <c r="CD536">
        <f t="shared" si="294"/>
        <v>3.4386242196022168</v>
      </c>
      <c r="CE536">
        <f t="shared" si="295"/>
        <v>34.115973471853515</v>
      </c>
      <c r="CF536">
        <f t="shared" si="296"/>
        <v>21.68914794847705</v>
      </c>
      <c r="CG536">
        <f t="shared" si="297"/>
        <v>25.763794898986816</v>
      </c>
      <c r="CH536">
        <f t="shared" si="298"/>
        <v>3.3273831942786014</v>
      </c>
      <c r="CI536">
        <f t="shared" si="299"/>
        <v>0.18389254247576794</v>
      </c>
      <c r="CJ536">
        <f t="shared" si="300"/>
        <v>1.2525271557239175</v>
      </c>
      <c r="CK536">
        <f t="shared" si="301"/>
        <v>2.0748560385546839</v>
      </c>
      <c r="CL536">
        <f t="shared" si="302"/>
        <v>0.11526082185406485</v>
      </c>
      <c r="CM536">
        <f t="shared" si="303"/>
        <v>7.415020187468464</v>
      </c>
      <c r="CN536">
        <f t="shared" si="304"/>
        <v>0.49901274227216447</v>
      </c>
      <c r="CO536">
        <f t="shared" si="305"/>
        <v>36.198981678811904</v>
      </c>
      <c r="CP536">
        <f t="shared" si="306"/>
        <v>146.25433501699149</v>
      </c>
      <c r="CQ536">
        <f t="shared" si="307"/>
        <v>1.9953468467421746E-2</v>
      </c>
      <c r="CR536">
        <f t="shared" si="308"/>
        <v>0</v>
      </c>
      <c r="CS536">
        <f t="shared" si="309"/>
        <v>1531.1039001464844</v>
      </c>
      <c r="CT536">
        <f t="shared" si="310"/>
        <v>0</v>
      </c>
      <c r="CU536" t="e">
        <f t="shared" si="311"/>
        <v>#DIV/0!</v>
      </c>
      <c r="CV536" t="e">
        <f t="shared" si="312"/>
        <v>#DIV/0!</v>
      </c>
    </row>
    <row r="537" spans="1:100" s="5" customFormat="1" hidden="1" x14ac:dyDescent="0.3">
      <c r="A537" s="4" t="str">
        <f>VLOOKUP(B537,ListCodeMtrx!A$1:B$91,2,TRUE)</f>
        <v>M12</v>
      </c>
      <c r="B537">
        <v>12</v>
      </c>
      <c r="C537" s="10">
        <v>12</v>
      </c>
      <c r="D537" s="10">
        <v>1</v>
      </c>
      <c r="E537" s="10">
        <v>3</v>
      </c>
      <c r="F537" s="1">
        <v>82</v>
      </c>
      <c r="G537" s="3">
        <v>41326</v>
      </c>
      <c r="H537" s="11">
        <v>1</v>
      </c>
      <c r="I537" s="11">
        <v>204.77729781561919</v>
      </c>
      <c r="J537" s="11">
        <v>4.5263771847790224</v>
      </c>
      <c r="K537" s="11">
        <v>223.08344714234195</v>
      </c>
      <c r="L537" s="11">
        <v>287.57758501289572</v>
      </c>
      <c r="M537" s="1">
        <v>45.1</v>
      </c>
      <c r="N537" s="8">
        <v>17</v>
      </c>
      <c r="O537" s="8" t="s">
        <v>715</v>
      </c>
      <c r="P537" s="12">
        <v>0.16111111111111112</v>
      </c>
      <c r="Q537" s="12">
        <f t="shared" si="314"/>
        <v>0.57437500000000008</v>
      </c>
      <c r="R537" s="8">
        <v>3359.5</v>
      </c>
      <c r="S537" s="8">
        <v>0</v>
      </c>
      <c r="T537" s="13" t="s">
        <v>192</v>
      </c>
      <c r="U537" s="14">
        <f t="shared" si="272"/>
        <v>27.944266625038104</v>
      </c>
      <c r="V537" s="14">
        <f t="shared" si="273"/>
        <v>0.23672950424614103</v>
      </c>
      <c r="W537" s="14">
        <f t="shared" si="274"/>
        <v>180.47432954473058</v>
      </c>
      <c r="X537">
        <v>25.771930694580078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t="e">
        <f t="shared" si="275"/>
        <v>#DIV/0!</v>
      </c>
      <c r="AG537" t="e">
        <f t="shared" si="276"/>
        <v>#DIV/0!</v>
      </c>
      <c r="AH537" t="e">
        <f t="shared" si="277"/>
        <v>#DIV/0!</v>
      </c>
      <c r="AI537" s="8">
        <v>-1</v>
      </c>
      <c r="AJ537" s="8">
        <v>0.85</v>
      </c>
      <c r="AK537" s="8">
        <v>0.85</v>
      </c>
      <c r="AL537" s="8">
        <v>9.9940061569213867</v>
      </c>
      <c r="AM537">
        <f t="shared" si="278"/>
        <v>0.85</v>
      </c>
      <c r="AN537">
        <f t="shared" si="279"/>
        <v>1.8894639972389191E-2</v>
      </c>
      <c r="AO537" t="e">
        <f t="shared" si="280"/>
        <v>#DIV/0!</v>
      </c>
      <c r="AP537" t="e">
        <f t="shared" si="281"/>
        <v>#DIV/0!</v>
      </c>
      <c r="AQ537" t="e">
        <f t="shared" si="282"/>
        <v>#DIV/0!</v>
      </c>
      <c r="AR537" s="8">
        <v>1765.4481201171875</v>
      </c>
      <c r="AS537" s="8">
        <v>0.5</v>
      </c>
      <c r="AT537" t="e">
        <f t="shared" si="283"/>
        <v>#DIV/0!</v>
      </c>
      <c r="AU537">
        <f t="shared" si="284"/>
        <v>4.8557777897902019</v>
      </c>
      <c r="AV537">
        <f t="shared" si="285"/>
        <v>2.0719174060698426</v>
      </c>
      <c r="AW537">
        <f t="shared" si="286"/>
        <v>25.771930694580078</v>
      </c>
      <c r="AX537" s="8">
        <v>2</v>
      </c>
      <c r="AY537">
        <f t="shared" si="287"/>
        <v>4.644859790802002</v>
      </c>
      <c r="AZ537" s="8">
        <v>1</v>
      </c>
      <c r="BA537">
        <f t="shared" si="288"/>
        <v>9.2897195816040039</v>
      </c>
      <c r="BB537" s="8">
        <v>25.152030944824219</v>
      </c>
      <c r="BC537" s="8">
        <v>25.771930694580078</v>
      </c>
      <c r="BD537" s="8">
        <v>25.133579254150391</v>
      </c>
      <c r="BE537" s="8">
        <v>399.924072265625</v>
      </c>
      <c r="BF537" s="8">
        <v>382.91085815429687</v>
      </c>
      <c r="BG537" s="8">
        <v>9.7344427108764648</v>
      </c>
      <c r="BH537" s="8">
        <v>12.471765518188477</v>
      </c>
      <c r="BI537" s="8">
        <v>30.579164505004883</v>
      </c>
      <c r="BJ537" s="8">
        <v>39.178020477294922</v>
      </c>
      <c r="BK537" s="8">
        <v>350.35821533203125</v>
      </c>
      <c r="BL537" s="8">
        <v>1802.2083740234375</v>
      </c>
      <c r="BM537" s="8">
        <v>1084.5875244140625</v>
      </c>
      <c r="BN537" s="8">
        <v>100.7933349609375</v>
      </c>
      <c r="BO537" s="8">
        <v>-6.4786949157714844</v>
      </c>
      <c r="BP537" s="8">
        <v>-0.60612797737121582</v>
      </c>
      <c r="BQ537" s="8">
        <v>0.25</v>
      </c>
      <c r="BR537" s="8">
        <v>-1.355140209197998</v>
      </c>
      <c r="BS537" s="8">
        <v>7.355140209197998</v>
      </c>
      <c r="BT537" s="8">
        <v>1</v>
      </c>
      <c r="BU537" s="8">
        <v>0</v>
      </c>
      <c r="BV537" s="8">
        <v>0.15999999642372131</v>
      </c>
      <c r="BW537" s="8">
        <v>111115</v>
      </c>
      <c r="BX537">
        <f t="shared" si="289"/>
        <v>1.7517910766601561</v>
      </c>
      <c r="BY537">
        <f t="shared" si="290"/>
        <v>4.8557777897902015E-3</v>
      </c>
      <c r="BZ537">
        <f t="shared" si="291"/>
        <v>298.92193069458006</v>
      </c>
      <c r="CA537">
        <f t="shared" si="292"/>
        <v>298.3020309448242</v>
      </c>
      <c r="CB537">
        <f t="shared" si="293"/>
        <v>288.3533333985506</v>
      </c>
      <c r="CC537">
        <f t="shared" si="313"/>
        <v>0.2470371936501323</v>
      </c>
      <c r="CD537">
        <f t="shared" si="294"/>
        <v>3.3289882454988842</v>
      </c>
      <c r="CE537">
        <f t="shared" si="295"/>
        <v>33.027860887716784</v>
      </c>
      <c r="CF537">
        <f t="shared" si="296"/>
        <v>20.556095369528308</v>
      </c>
      <c r="CG537">
        <f t="shared" si="297"/>
        <v>25.461980819702148</v>
      </c>
      <c r="CH537">
        <f t="shared" si="298"/>
        <v>3.2683161822999378</v>
      </c>
      <c r="CI537">
        <f t="shared" si="299"/>
        <v>0.23084684453992765</v>
      </c>
      <c r="CJ537">
        <f t="shared" si="300"/>
        <v>1.2570708394290413</v>
      </c>
      <c r="CK537">
        <f t="shared" si="301"/>
        <v>2.0112453428708967</v>
      </c>
      <c r="CL537">
        <f t="shared" si="302"/>
        <v>0.14479651210742897</v>
      </c>
      <c r="CM537">
        <f t="shared" si="303"/>
        <v>18.190609549652645</v>
      </c>
      <c r="CN537">
        <f t="shared" si="304"/>
        <v>0.47132204715909898</v>
      </c>
      <c r="CO537">
        <f t="shared" si="305"/>
        <v>37.895085385909979</v>
      </c>
      <c r="CP537">
        <f t="shared" si="306"/>
        <v>378.84994333201246</v>
      </c>
      <c r="CQ537">
        <f t="shared" si="307"/>
        <v>2.7951709864040334E-2</v>
      </c>
      <c r="CR537">
        <f t="shared" si="308"/>
        <v>0</v>
      </c>
      <c r="CS537">
        <f t="shared" si="309"/>
        <v>1531.8771179199218</v>
      </c>
      <c r="CT537">
        <f t="shared" si="310"/>
        <v>0</v>
      </c>
      <c r="CU537" t="e">
        <f t="shared" si="311"/>
        <v>#DIV/0!</v>
      </c>
      <c r="CV537" t="e">
        <f t="shared" si="312"/>
        <v>#DIV/0!</v>
      </c>
    </row>
    <row r="538" spans="1:100" x14ac:dyDescent="0.3">
      <c r="A538" s="4" t="str">
        <f>VLOOKUP(B538,ListCodeMtrx!A$1:B$91,2,TRUE)</f>
        <v>M12</v>
      </c>
      <c r="B538">
        <v>12</v>
      </c>
      <c r="C538" s="10">
        <v>12</v>
      </c>
      <c r="D538" s="10">
        <v>1</v>
      </c>
      <c r="E538" s="10">
        <v>3</v>
      </c>
      <c r="F538" s="1">
        <v>82</v>
      </c>
      <c r="G538" s="3">
        <v>41326</v>
      </c>
      <c r="H538" s="11">
        <v>1</v>
      </c>
      <c r="I538" s="11">
        <v>204.77729781561919</v>
      </c>
      <c r="J538" s="11">
        <v>4.5263771847790224</v>
      </c>
      <c r="K538" s="11">
        <v>223.08344714234195</v>
      </c>
      <c r="L538" s="11">
        <v>287.57758501289572</v>
      </c>
      <c r="M538" s="1">
        <v>45.1</v>
      </c>
      <c r="N538" s="8">
        <v>18</v>
      </c>
      <c r="O538" s="8" t="s">
        <v>716</v>
      </c>
      <c r="P538" s="12">
        <v>0.16111111111111112</v>
      </c>
      <c r="Q538" s="12">
        <f t="shared" si="314"/>
        <v>0.57679398148148153</v>
      </c>
      <c r="R538" s="8">
        <v>3568.5</v>
      </c>
      <c r="S538" s="8">
        <v>0</v>
      </c>
      <c r="T538" s="13">
        <v>800</v>
      </c>
      <c r="U538" s="14">
        <f t="shared" si="272"/>
        <v>49.826859422182011</v>
      </c>
      <c r="V538" s="14">
        <f t="shared" si="273"/>
        <v>0.23009254535341947</v>
      </c>
      <c r="W538" s="14">
        <f t="shared" si="274"/>
        <v>396.04278597030526</v>
      </c>
      <c r="X538">
        <v>25.725379943847656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t="e">
        <f t="shared" si="275"/>
        <v>#DIV/0!</v>
      </c>
      <c r="AG538" t="e">
        <f t="shared" si="276"/>
        <v>#DIV/0!</v>
      </c>
      <c r="AH538" t="e">
        <f t="shared" si="277"/>
        <v>#DIV/0!</v>
      </c>
      <c r="AI538" s="8">
        <v>-1</v>
      </c>
      <c r="AJ538" s="8">
        <v>0.85</v>
      </c>
      <c r="AK538" s="8">
        <v>0.85</v>
      </c>
      <c r="AL538" s="8">
        <v>9.9940061569213867</v>
      </c>
      <c r="AM538">
        <f t="shared" si="278"/>
        <v>0.85</v>
      </c>
      <c r="AN538">
        <f t="shared" si="279"/>
        <v>3.31833284470908E-2</v>
      </c>
      <c r="AO538" t="e">
        <f t="shared" si="280"/>
        <v>#DIV/0!</v>
      </c>
      <c r="AP538" t="e">
        <f t="shared" si="281"/>
        <v>#DIV/0!</v>
      </c>
      <c r="AQ538" t="e">
        <f t="shared" si="282"/>
        <v>#DIV/0!</v>
      </c>
      <c r="AR538" s="8">
        <v>1765.4481201171875</v>
      </c>
      <c r="AS538" s="8">
        <v>0.5</v>
      </c>
      <c r="AT538" t="e">
        <f t="shared" si="283"/>
        <v>#DIV/0!</v>
      </c>
      <c r="AU538">
        <f t="shared" si="284"/>
        <v>4.7894591912343945</v>
      </c>
      <c r="AV538">
        <f t="shared" si="285"/>
        <v>2.1016480312134869</v>
      </c>
      <c r="AW538">
        <f t="shared" si="286"/>
        <v>25.725379943847656</v>
      </c>
      <c r="AX538" s="8">
        <v>2</v>
      </c>
      <c r="AY538">
        <f t="shared" si="287"/>
        <v>4.644859790802002</v>
      </c>
      <c r="AZ538" s="8">
        <v>1</v>
      </c>
      <c r="BA538">
        <f t="shared" si="288"/>
        <v>9.2897195816040039</v>
      </c>
      <c r="BB538" s="8">
        <v>25.141151428222656</v>
      </c>
      <c r="BC538" s="8">
        <v>25.725379943847656</v>
      </c>
      <c r="BD538" s="8">
        <v>25.135108947753906</v>
      </c>
      <c r="BE538" s="8">
        <v>800.24359130859375</v>
      </c>
      <c r="BF538" s="8">
        <v>769.6971435546875</v>
      </c>
      <c r="BG538" s="8">
        <v>9.3847160339355469</v>
      </c>
      <c r="BH538" s="8">
        <v>12.085593223571777</v>
      </c>
      <c r="BI538" s="8">
        <v>29.500110626220703</v>
      </c>
      <c r="BJ538" s="8">
        <v>37.990104675292969</v>
      </c>
      <c r="BK538" s="8">
        <v>350.37326049804687</v>
      </c>
      <c r="BL538" s="8">
        <v>1801.9984130859375</v>
      </c>
      <c r="BM538" s="8">
        <v>1052.229736328125</v>
      </c>
      <c r="BN538" s="8">
        <v>100.79486083984375</v>
      </c>
      <c r="BO538" s="8">
        <v>-17.960933685302734</v>
      </c>
      <c r="BP538" s="8">
        <v>-0.5294792652130127</v>
      </c>
      <c r="BQ538" s="8">
        <v>0.25</v>
      </c>
      <c r="BR538" s="8">
        <v>-1.355140209197998</v>
      </c>
      <c r="BS538" s="8">
        <v>7.355140209197998</v>
      </c>
      <c r="BT538" s="8">
        <v>1</v>
      </c>
      <c r="BU538" s="8">
        <v>0</v>
      </c>
      <c r="BV538" s="8">
        <v>0.15999999642372131</v>
      </c>
      <c r="BW538" s="8">
        <v>111115</v>
      </c>
      <c r="BX538">
        <f t="shared" si="289"/>
        <v>1.7518663024902343</v>
      </c>
      <c r="BY538">
        <f t="shared" si="290"/>
        <v>4.789459191234394E-3</v>
      </c>
      <c r="BZ538">
        <f t="shared" si="291"/>
        <v>298.87537994384763</v>
      </c>
      <c r="CA538">
        <f t="shared" si="292"/>
        <v>298.29115142822263</v>
      </c>
      <c r="CB538">
        <f t="shared" si="293"/>
        <v>288.31973964930148</v>
      </c>
      <c r="CC538">
        <f t="shared" si="313"/>
        <v>0.25919997827997232</v>
      </c>
      <c r="CD538">
        <f t="shared" si="294"/>
        <v>3.3198137183503631</v>
      </c>
      <c r="CE538">
        <f t="shared" si="295"/>
        <v>32.936339121746727</v>
      </c>
      <c r="CF538">
        <f t="shared" si="296"/>
        <v>20.850745898174949</v>
      </c>
      <c r="CG538">
        <f t="shared" si="297"/>
        <v>25.433265686035156</v>
      </c>
      <c r="CH538">
        <f t="shared" si="298"/>
        <v>3.2627444631516611</v>
      </c>
      <c r="CI538">
        <f t="shared" si="299"/>
        <v>0.22453124028550775</v>
      </c>
      <c r="CJ538">
        <f t="shared" si="300"/>
        <v>1.218165687136876</v>
      </c>
      <c r="CK538">
        <f t="shared" si="301"/>
        <v>2.0445787760147853</v>
      </c>
      <c r="CL538">
        <f t="shared" si="302"/>
        <v>0.14082129718057793</v>
      </c>
      <c r="CM538">
        <f t="shared" si="303"/>
        <v>39.91907749850094</v>
      </c>
      <c r="CN538">
        <f t="shared" si="304"/>
        <v>0.51454366082387071</v>
      </c>
      <c r="CO538">
        <f t="shared" si="305"/>
        <v>36.801233319416738</v>
      </c>
      <c r="CP538">
        <f t="shared" si="306"/>
        <v>762.45620806367981</v>
      </c>
      <c r="CQ538">
        <f t="shared" si="307"/>
        <v>2.4049773085674055E-2</v>
      </c>
      <c r="CR538">
        <f t="shared" si="308"/>
        <v>0</v>
      </c>
      <c r="CS538">
        <f t="shared" si="309"/>
        <v>1531.6986511230468</v>
      </c>
      <c r="CT538">
        <f t="shared" si="310"/>
        <v>0</v>
      </c>
      <c r="CU538" t="e">
        <f t="shared" si="311"/>
        <v>#DIV/0!</v>
      </c>
      <c r="CV538" t="e">
        <f t="shared" si="312"/>
        <v>#DIV/0!</v>
      </c>
    </row>
    <row r="539" spans="1:100" hidden="1" x14ac:dyDescent="0.3">
      <c r="A539" s="4" t="str">
        <f>VLOOKUP(B539,ListCodeMtrx!A$1:B$91,2,TRUE)</f>
        <v>M12</v>
      </c>
      <c r="B539">
        <v>12</v>
      </c>
      <c r="C539" s="10">
        <v>12</v>
      </c>
      <c r="D539" s="10">
        <v>1</v>
      </c>
      <c r="E539" s="10">
        <v>3</v>
      </c>
      <c r="F539" s="1">
        <v>82</v>
      </c>
      <c r="G539" s="3">
        <v>41326</v>
      </c>
      <c r="H539" s="11">
        <v>1</v>
      </c>
      <c r="I539" s="11">
        <v>204.77729781561919</v>
      </c>
      <c r="J539" s="11">
        <v>4.5263771847790224</v>
      </c>
      <c r="K539" s="11">
        <v>223.08344714234195</v>
      </c>
      <c r="L539" s="11">
        <v>287.57758501289572</v>
      </c>
      <c r="M539" s="1">
        <v>45.1</v>
      </c>
      <c r="N539" s="8">
        <v>19</v>
      </c>
      <c r="O539" s="8" t="s">
        <v>717</v>
      </c>
      <c r="P539" s="12">
        <v>0.16111111111111112</v>
      </c>
      <c r="Q539" s="12">
        <f t="shared" si="314"/>
        <v>0.57921296296296299</v>
      </c>
      <c r="R539" s="8">
        <v>3777.5</v>
      </c>
      <c r="S539" s="8">
        <v>0</v>
      </c>
      <c r="T539" s="13">
        <f t="shared" ref="T539" si="315">BE539</f>
        <v>399.23092651367187</v>
      </c>
      <c r="U539">
        <f t="shared" si="272"/>
        <v>26.891274509038301</v>
      </c>
      <c r="V539">
        <f t="shared" si="273"/>
        <v>0.22350403679610056</v>
      </c>
      <c r="W539">
        <f t="shared" si="274"/>
        <v>176.66915950875267</v>
      </c>
      <c r="X539">
        <v>25.762935638427734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t="e">
        <f t="shared" si="275"/>
        <v>#DIV/0!</v>
      </c>
      <c r="AG539" t="e">
        <f t="shared" si="276"/>
        <v>#DIV/0!</v>
      </c>
      <c r="AH539" t="e">
        <f t="shared" si="277"/>
        <v>#DIV/0!</v>
      </c>
      <c r="AI539" s="8">
        <v>-1</v>
      </c>
      <c r="AJ539" s="8">
        <v>0.85</v>
      </c>
      <c r="AK539" s="8">
        <v>0.85</v>
      </c>
      <c r="AL539" s="8">
        <v>10.018235206604004</v>
      </c>
      <c r="AM539">
        <f t="shared" si="278"/>
        <v>0.84999999999999987</v>
      </c>
      <c r="AN539">
        <f t="shared" si="279"/>
        <v>1.8246541399669421E-2</v>
      </c>
      <c r="AO539" t="e">
        <f t="shared" si="280"/>
        <v>#DIV/0!</v>
      </c>
      <c r="AP539" t="e">
        <f t="shared" si="281"/>
        <v>#DIV/0!</v>
      </c>
      <c r="AQ539" t="e">
        <f t="shared" si="282"/>
        <v>#DIV/0!</v>
      </c>
      <c r="AR539" s="8">
        <v>1765.4481201171875</v>
      </c>
      <c r="AS539" s="8">
        <v>0.5</v>
      </c>
      <c r="AT539" t="e">
        <f t="shared" si="283"/>
        <v>#DIV/0!</v>
      </c>
      <c r="AU539">
        <f t="shared" si="284"/>
        <v>4.7465009555495428</v>
      </c>
      <c r="AV539">
        <f t="shared" si="285"/>
        <v>2.1429726433620111</v>
      </c>
      <c r="AW539">
        <f t="shared" si="286"/>
        <v>25.762935638427734</v>
      </c>
      <c r="AX539" s="8">
        <v>2</v>
      </c>
      <c r="AY539">
        <f t="shared" si="287"/>
        <v>4.644859790802002</v>
      </c>
      <c r="AZ539" s="8">
        <v>1</v>
      </c>
      <c r="BA539">
        <f t="shared" si="288"/>
        <v>9.2897195816040039</v>
      </c>
      <c r="BB539" s="8">
        <v>25.117685317993164</v>
      </c>
      <c r="BC539" s="8">
        <v>25.762935638427734</v>
      </c>
      <c r="BD539" s="8">
        <v>25.131435394287109</v>
      </c>
      <c r="BE539" s="8">
        <v>399.23092651367187</v>
      </c>
      <c r="BF539" s="8">
        <v>382.84332275390625</v>
      </c>
      <c r="BG539" s="8">
        <v>9.0715599060058594</v>
      </c>
      <c r="BH539" s="8">
        <v>11.749165534973145</v>
      </c>
      <c r="BI539" s="8">
        <v>28.555263519287109</v>
      </c>
      <c r="BJ539" s="8">
        <v>36.983776092529297</v>
      </c>
      <c r="BK539" s="8">
        <v>350.36776733398438</v>
      </c>
      <c r="BL539" s="8">
        <v>1798.327880859375</v>
      </c>
      <c r="BM539" s="8">
        <v>1022.8364868164062</v>
      </c>
      <c r="BN539" s="8">
        <v>100.79363250732422</v>
      </c>
      <c r="BO539" s="8">
        <v>-6.4913902282714844</v>
      </c>
      <c r="BP539" s="8">
        <v>-0.56701397895812988</v>
      </c>
      <c r="BQ539" s="8">
        <v>0.5</v>
      </c>
      <c r="BR539" s="8">
        <v>-1.355140209197998</v>
      </c>
      <c r="BS539" s="8">
        <v>7.355140209197998</v>
      </c>
      <c r="BT539" s="8">
        <v>1</v>
      </c>
      <c r="BU539" s="8">
        <v>0</v>
      </c>
      <c r="BV539" s="8">
        <v>0.15999999642372131</v>
      </c>
      <c r="BW539" s="8">
        <v>111115</v>
      </c>
      <c r="BX539">
        <f t="shared" si="289"/>
        <v>1.7518388366699218</v>
      </c>
      <c r="BY539">
        <f t="shared" si="290"/>
        <v>4.746500955549543E-3</v>
      </c>
      <c r="BZ539">
        <f t="shared" si="291"/>
        <v>298.91293563842771</v>
      </c>
      <c r="CA539">
        <f t="shared" si="292"/>
        <v>298.26768531799314</v>
      </c>
      <c r="CB539">
        <f t="shared" si="293"/>
        <v>287.73245450617833</v>
      </c>
      <c r="CC539">
        <f t="shared" si="313"/>
        <v>0.26142938943917315</v>
      </c>
      <c r="CD539">
        <f t="shared" si="294"/>
        <v>3.3272137165618134</v>
      </c>
      <c r="CE539">
        <f t="shared" si="295"/>
        <v>33.010157822420375</v>
      </c>
      <c r="CF539">
        <f t="shared" si="296"/>
        <v>21.26099228744723</v>
      </c>
      <c r="CG539">
        <f t="shared" si="297"/>
        <v>25.440310478210449</v>
      </c>
      <c r="CH539">
        <f t="shared" si="298"/>
        <v>3.2641106252685734</v>
      </c>
      <c r="CI539">
        <f t="shared" si="299"/>
        <v>0.21825302447178879</v>
      </c>
      <c r="CJ539">
        <f t="shared" si="300"/>
        <v>1.1842410731998025</v>
      </c>
      <c r="CK539">
        <f t="shared" si="301"/>
        <v>2.0798695520687707</v>
      </c>
      <c r="CL539">
        <f t="shared" si="302"/>
        <v>0.13687038827137057</v>
      </c>
      <c r="CM539">
        <f t="shared" si="303"/>
        <v>17.807126338903061</v>
      </c>
      <c r="CN539">
        <f t="shared" si="304"/>
        <v>0.46146595489224862</v>
      </c>
      <c r="CO539">
        <f t="shared" si="305"/>
        <v>35.665993230215498</v>
      </c>
      <c r="CP539">
        <f t="shared" si="306"/>
        <v>378.93543078060156</v>
      </c>
      <c r="CQ539">
        <f t="shared" si="307"/>
        <v>2.5310486607586051E-2</v>
      </c>
      <c r="CR539">
        <f t="shared" si="308"/>
        <v>0</v>
      </c>
      <c r="CS539">
        <f t="shared" si="309"/>
        <v>1528.5786987304684</v>
      </c>
      <c r="CT539">
        <f t="shared" si="310"/>
        <v>0</v>
      </c>
      <c r="CU539" t="e">
        <f t="shared" si="311"/>
        <v>#DIV/0!</v>
      </c>
      <c r="CV539" t="e">
        <f t="shared" si="312"/>
        <v>#DIV/0!</v>
      </c>
    </row>
    <row r="540" spans="1:100" x14ac:dyDescent="0.3">
      <c r="A540" s="4" t="str">
        <f>VLOOKUP(B540,ListCodeMtrx!A$1:B$91,2,TRUE)</f>
        <v>M12</v>
      </c>
      <c r="B540" s="5">
        <v>12</v>
      </c>
      <c r="C540" s="10">
        <v>12</v>
      </c>
      <c r="D540" s="10">
        <v>1</v>
      </c>
      <c r="E540" s="10">
        <v>3</v>
      </c>
      <c r="F540" s="1">
        <v>82</v>
      </c>
      <c r="G540" s="17">
        <v>41326</v>
      </c>
      <c r="H540" s="11">
        <v>1</v>
      </c>
      <c r="I540" s="11">
        <v>204.77729781561919</v>
      </c>
      <c r="J540" s="11">
        <v>4.5263771847790224</v>
      </c>
      <c r="K540" s="11">
        <v>223.08344714234195</v>
      </c>
      <c r="L540" s="11">
        <v>287.57758501289572</v>
      </c>
      <c r="M540" s="1">
        <v>45.1</v>
      </c>
      <c r="N540" s="19">
        <v>20</v>
      </c>
      <c r="O540" s="19" t="s">
        <v>718</v>
      </c>
      <c r="P540" s="12">
        <v>0.16111111111111112</v>
      </c>
      <c r="Q540" s="12">
        <f t="shared" si="314"/>
        <v>0.5814583333333333</v>
      </c>
      <c r="R540" s="19">
        <v>3962.5</v>
      </c>
      <c r="S540" s="19">
        <v>0</v>
      </c>
      <c r="T540" s="21">
        <v>400</v>
      </c>
      <c r="U540" s="5">
        <f t="shared" si="272"/>
        <v>28.881993738416693</v>
      </c>
      <c r="V540" s="5">
        <f t="shared" si="273"/>
        <v>0.25140260920243296</v>
      </c>
      <c r="W540" s="5">
        <f t="shared" si="274"/>
        <v>184.80320160818945</v>
      </c>
      <c r="X540" s="5">
        <v>25.461210250854492</v>
      </c>
      <c r="Y540" s="19">
        <v>3</v>
      </c>
      <c r="Z540" s="19">
        <v>3</v>
      </c>
      <c r="AA540" s="19">
        <v>0</v>
      </c>
      <c r="AB540" s="19">
        <v>0</v>
      </c>
      <c r="AC540" s="19">
        <v>254.496337890625</v>
      </c>
      <c r="AD540" s="19">
        <v>528.85784912109375</v>
      </c>
      <c r="AE540" s="19">
        <v>352.258544921875</v>
      </c>
      <c r="AF540" s="5" t="e">
        <f t="shared" si="275"/>
        <v>#DIV/0!</v>
      </c>
      <c r="AG540" s="5">
        <f t="shared" si="276"/>
        <v>0.51878120308969378</v>
      </c>
      <c r="AH540" s="5">
        <f t="shared" si="277"/>
        <v>0.33392584508806716</v>
      </c>
      <c r="AI540" s="19">
        <v>-1</v>
      </c>
      <c r="AJ540" s="19">
        <v>0.85</v>
      </c>
      <c r="AK540" s="19">
        <v>0.85</v>
      </c>
      <c r="AL540" s="19">
        <v>10.018235206604004</v>
      </c>
      <c r="AM540" s="5">
        <f t="shared" si="278"/>
        <v>0.84999999999999987</v>
      </c>
      <c r="AN540" s="5">
        <f t="shared" si="279"/>
        <v>1.9542641418114994E-2</v>
      </c>
      <c r="AO540" s="5">
        <f t="shared" si="280"/>
        <v>0.64367375513860636</v>
      </c>
      <c r="AP540" s="5">
        <f t="shared" si="281"/>
        <v>2.0780568141156563</v>
      </c>
      <c r="AQ540" s="5">
        <f t="shared" si="282"/>
        <v>-1</v>
      </c>
      <c r="AR540" s="19">
        <v>1798.9014892578125</v>
      </c>
      <c r="AS540" s="19">
        <v>0.5</v>
      </c>
      <c r="AT540" s="5">
        <f t="shared" si="283"/>
        <v>255.29737251300395</v>
      </c>
      <c r="AU540" s="5">
        <f t="shared" si="284"/>
        <v>5.1591877563448598</v>
      </c>
      <c r="AV540" s="5">
        <f t="shared" si="285"/>
        <v>2.0773193970772357</v>
      </c>
      <c r="AW540" s="5">
        <f t="shared" si="286"/>
        <v>25.461210250854492</v>
      </c>
      <c r="AX540" s="19">
        <v>2</v>
      </c>
      <c r="AY540" s="5">
        <f t="shared" si="287"/>
        <v>4.644859790802002</v>
      </c>
      <c r="AZ540" s="19">
        <v>1</v>
      </c>
      <c r="BA540" s="5">
        <f t="shared" si="288"/>
        <v>9.2897195816040039</v>
      </c>
      <c r="BB540" s="19">
        <v>25.074958801269531</v>
      </c>
      <c r="BC540" s="19">
        <v>25.461210250854492</v>
      </c>
      <c r="BD540" s="19">
        <v>25.130868911743164</v>
      </c>
      <c r="BE540" s="19">
        <v>400.01641845703125</v>
      </c>
      <c r="BF540" s="19">
        <v>382.40383911132812</v>
      </c>
      <c r="BG540" s="19">
        <v>8.9051742553710937</v>
      </c>
      <c r="BH540" s="19">
        <v>11.81534481048584</v>
      </c>
      <c r="BI540" s="19">
        <v>28.101444244384766</v>
      </c>
      <c r="BJ540" s="19">
        <v>37.284870147705078</v>
      </c>
      <c r="BK540" s="19">
        <v>350.373291015625</v>
      </c>
      <c r="BL540" s="19">
        <v>1798.9014892578125</v>
      </c>
      <c r="BM540" s="19">
        <v>991.7950439453125</v>
      </c>
      <c r="BN540" s="19">
        <v>100.78818511962891</v>
      </c>
      <c r="BO540" s="19">
        <v>-6.4913902282714844</v>
      </c>
      <c r="BP540" s="19">
        <v>-0.56701397895812988</v>
      </c>
      <c r="BQ540" s="19">
        <v>0.75</v>
      </c>
      <c r="BR540" s="19">
        <v>-1.355140209197998</v>
      </c>
      <c r="BS540" s="19">
        <v>7.355140209197998</v>
      </c>
      <c r="BT540" s="19">
        <v>1</v>
      </c>
      <c r="BU540" s="19">
        <v>0</v>
      </c>
      <c r="BV540" s="19">
        <v>0.15999999642372131</v>
      </c>
      <c r="BW540" s="19">
        <v>111115</v>
      </c>
      <c r="BX540" s="5">
        <f t="shared" si="289"/>
        <v>1.7518664550781247</v>
      </c>
      <c r="BY540" s="5">
        <f t="shared" si="290"/>
        <v>5.15918775634486E-3</v>
      </c>
      <c r="BZ540" s="5">
        <f t="shared" si="291"/>
        <v>298.61121025085447</v>
      </c>
      <c r="CA540" s="5">
        <f t="shared" si="292"/>
        <v>298.22495880126951</v>
      </c>
      <c r="CB540" s="5">
        <f t="shared" si="293"/>
        <v>287.82423184787694</v>
      </c>
      <c r="CC540" s="5">
        <f t="shared" si="313"/>
        <v>0.20575715086604848</v>
      </c>
      <c r="CD540" s="5">
        <f t="shared" si="294"/>
        <v>3.2681665570887293</v>
      </c>
      <c r="CE540" s="5">
        <f t="shared" si="295"/>
        <v>32.426087970625048</v>
      </c>
      <c r="CF540" s="5">
        <f t="shared" si="296"/>
        <v>20.610743160139208</v>
      </c>
      <c r="CG540" s="5">
        <f t="shared" si="297"/>
        <v>25.268084526062012</v>
      </c>
      <c r="CH540" s="5">
        <f t="shared" si="298"/>
        <v>3.2308545435867626</v>
      </c>
      <c r="CI540" s="5">
        <f t="shared" si="299"/>
        <v>0.24477830750606733</v>
      </c>
      <c r="CJ540" s="5">
        <f t="shared" si="300"/>
        <v>1.1908471600114936</v>
      </c>
      <c r="CK540" s="5">
        <f t="shared" si="301"/>
        <v>2.040007383575269</v>
      </c>
      <c r="CL540" s="5">
        <f t="shared" si="302"/>
        <v>0.1535681156283267</v>
      </c>
      <c r="CM540" s="5">
        <f t="shared" si="303"/>
        <v>18.625979294386301</v>
      </c>
      <c r="CN540" s="5">
        <f t="shared" si="304"/>
        <v>0.48326711896422209</v>
      </c>
      <c r="CO540" s="5">
        <f t="shared" si="305"/>
        <v>36.71263762897027</v>
      </c>
      <c r="CP540" s="5">
        <f t="shared" si="306"/>
        <v>378.20665197296995</v>
      </c>
      <c r="CQ540" s="5">
        <f t="shared" si="307"/>
        <v>2.8035841373738227E-2</v>
      </c>
      <c r="CR540" s="5">
        <f t="shared" si="308"/>
        <v>0</v>
      </c>
      <c r="CS540" s="5">
        <f t="shared" si="309"/>
        <v>1529.0662658691404</v>
      </c>
      <c r="CT540" s="5">
        <f t="shared" si="310"/>
        <v>274.36151123046875</v>
      </c>
      <c r="CU540" s="5">
        <f t="shared" si="311"/>
        <v>0.33392584508806716</v>
      </c>
      <c r="CV540" s="5" t="e">
        <f t="shared" si="312"/>
        <v>#DIV/0!</v>
      </c>
    </row>
    <row r="541" spans="1:100" hidden="1" x14ac:dyDescent="0.3">
      <c r="A541" s="4" t="str">
        <f>VLOOKUP(B541,ListCodeMtrx!A$1:B$91,2,TRUE)</f>
        <v>M31</v>
      </c>
      <c r="B541">
        <v>31</v>
      </c>
      <c r="C541" s="10">
        <v>12</v>
      </c>
      <c r="D541" s="10">
        <v>2</v>
      </c>
      <c r="E541" s="10">
        <v>1</v>
      </c>
      <c r="F541" s="1">
        <v>82</v>
      </c>
      <c r="G541" s="3">
        <v>41326</v>
      </c>
      <c r="H541" s="11">
        <v>2</v>
      </c>
      <c r="I541" s="11">
        <v>196.97798872944875</v>
      </c>
      <c r="J541" s="11">
        <v>4.7579144529063866</v>
      </c>
      <c r="K541" s="11">
        <v>223.05348091136332</v>
      </c>
      <c r="L541" s="11">
        <v>280.29245325782307</v>
      </c>
      <c r="M541" s="1">
        <v>44.9</v>
      </c>
      <c r="N541" s="8">
        <v>1</v>
      </c>
      <c r="O541" s="8" t="s">
        <v>719</v>
      </c>
      <c r="P541" s="12">
        <v>0.15763888888888888</v>
      </c>
      <c r="Q541" s="12">
        <f t="shared" si="314"/>
        <v>0.53578703703703712</v>
      </c>
      <c r="R541" s="8">
        <v>527</v>
      </c>
      <c r="S541" s="8">
        <v>0</v>
      </c>
      <c r="T541" s="13" t="s">
        <v>747</v>
      </c>
      <c r="U541">
        <f t="shared" si="272"/>
        <v>19.328224323228596</v>
      </c>
      <c r="V541">
        <f t="shared" si="273"/>
        <v>0.13705510613534153</v>
      </c>
      <c r="W541">
        <f t="shared" si="274"/>
        <v>152.15462232306601</v>
      </c>
      <c r="X541">
        <v>26.318351745605469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t="e">
        <f t="shared" si="275"/>
        <v>#DIV/0!</v>
      </c>
      <c r="AG541" t="e">
        <f t="shared" si="276"/>
        <v>#DIV/0!</v>
      </c>
      <c r="AH541" t="e">
        <f t="shared" si="277"/>
        <v>#DIV/0!</v>
      </c>
      <c r="AI541" s="8">
        <v>-1</v>
      </c>
      <c r="AJ541" s="8">
        <v>0.87</v>
      </c>
      <c r="AK541" s="8">
        <v>0.92</v>
      </c>
      <c r="AL541" s="8">
        <v>10.069668769836426</v>
      </c>
      <c r="AM541">
        <f t="shared" si="278"/>
        <v>0.87503483438491825</v>
      </c>
      <c r="AN541">
        <f t="shared" si="279"/>
        <v>1.2887815198560861E-2</v>
      </c>
      <c r="AO541" t="e">
        <f t="shared" si="280"/>
        <v>#DIV/0!</v>
      </c>
      <c r="AP541" t="e">
        <f t="shared" si="281"/>
        <v>#DIV/0!</v>
      </c>
      <c r="AQ541" t="e">
        <f t="shared" si="282"/>
        <v>#DIV/0!</v>
      </c>
      <c r="AR541" s="8">
        <v>0</v>
      </c>
      <c r="AS541" s="8">
        <v>0.5</v>
      </c>
      <c r="AT541" t="e">
        <f t="shared" si="283"/>
        <v>#DIV/0!</v>
      </c>
      <c r="AU541">
        <f t="shared" si="284"/>
        <v>2.4710153042066332</v>
      </c>
      <c r="AV541">
        <f t="shared" si="285"/>
        <v>1.7963733450395882</v>
      </c>
      <c r="AW541">
        <f t="shared" si="286"/>
        <v>26.318351745605469</v>
      </c>
      <c r="AX541" s="8">
        <v>2</v>
      </c>
      <c r="AY541">
        <f t="shared" si="287"/>
        <v>4.644859790802002</v>
      </c>
      <c r="AZ541" s="8">
        <v>1</v>
      </c>
      <c r="BA541">
        <f t="shared" si="288"/>
        <v>9.2897195816040039</v>
      </c>
      <c r="BB541" s="8">
        <v>24.834112167358398</v>
      </c>
      <c r="BC541" s="8">
        <v>26.318351745605469</v>
      </c>
      <c r="BD541" s="8">
        <v>25.013559341430664</v>
      </c>
      <c r="BE541" s="8">
        <v>400.14141845703125</v>
      </c>
      <c r="BF541" s="8">
        <v>388.54263305664062</v>
      </c>
      <c r="BG541" s="8">
        <v>14.911494255065918</v>
      </c>
      <c r="BH541" s="8">
        <v>16.301139831542969</v>
      </c>
      <c r="BI541" s="8">
        <v>47.707252502441406</v>
      </c>
      <c r="BJ541" s="8">
        <v>52.153228759765625</v>
      </c>
      <c r="BK541" s="8">
        <v>349.83523559570312</v>
      </c>
      <c r="BL541" s="8">
        <v>1802.5810546875</v>
      </c>
      <c r="BM541" s="8">
        <v>990.05975341796875</v>
      </c>
      <c r="BN541" s="8">
        <v>100.72758483886719</v>
      </c>
      <c r="BO541" s="8">
        <v>1.1956126689910889</v>
      </c>
      <c r="BP541" s="8">
        <v>0.15267173945903778</v>
      </c>
      <c r="BQ541" s="8">
        <v>0.25</v>
      </c>
      <c r="BR541" s="8">
        <v>-1.355140209197998</v>
      </c>
      <c r="BS541" s="8">
        <v>7.355140209197998</v>
      </c>
      <c r="BT541" s="8">
        <v>1</v>
      </c>
      <c r="BU541" s="8">
        <v>0</v>
      </c>
      <c r="BV541" s="8">
        <v>0.15999999642372131</v>
      </c>
      <c r="BW541" s="8">
        <v>111115</v>
      </c>
      <c r="BX541">
        <f t="shared" si="289"/>
        <v>1.7491761779785153</v>
      </c>
      <c r="BY541">
        <f t="shared" si="290"/>
        <v>2.471015304206633E-3</v>
      </c>
      <c r="BZ541">
        <f t="shared" si="291"/>
        <v>299.46835174560545</v>
      </c>
      <c r="CA541">
        <f t="shared" si="292"/>
        <v>297.98411216735838</v>
      </c>
      <c r="CB541">
        <f t="shared" si="293"/>
        <v>288.41296230346779</v>
      </c>
      <c r="CC541">
        <f t="shared" ref="CC541:CC565" si="316">((CB541+0.00000010773*(CA541^4-BZ541^4))-BY541*44100)/(AY541*51.4+0.00000043092*BZ541^3)</f>
        <v>0.64873740639780664</v>
      </c>
      <c r="CD541">
        <f t="shared" si="294"/>
        <v>3.4383477903915698</v>
      </c>
      <c r="CE541">
        <f t="shared" si="295"/>
        <v>34.135115975349329</v>
      </c>
      <c r="CF541">
        <f t="shared" si="296"/>
        <v>17.83397614380636</v>
      </c>
      <c r="CG541">
        <f t="shared" si="297"/>
        <v>25.576231956481934</v>
      </c>
      <c r="CH541">
        <f t="shared" si="298"/>
        <v>3.2905672336307461</v>
      </c>
      <c r="CI541">
        <f t="shared" si="299"/>
        <v>0.13506247315746833</v>
      </c>
      <c r="CJ541">
        <f t="shared" si="300"/>
        <v>1.6419744453519816</v>
      </c>
      <c r="CK541">
        <f t="shared" si="301"/>
        <v>1.6485927882787645</v>
      </c>
      <c r="CL541">
        <f t="shared" si="302"/>
        <v>8.4590837994142729E-2</v>
      </c>
      <c r="CM541">
        <f t="shared" si="303"/>
        <v>15.326167628672428</v>
      </c>
      <c r="CN541">
        <f t="shared" si="304"/>
        <v>0.39160341588791708</v>
      </c>
      <c r="CO541">
        <f t="shared" si="305"/>
        <v>47.182379451264097</v>
      </c>
      <c r="CP541">
        <f t="shared" si="306"/>
        <v>385.73381815031883</v>
      </c>
      <c r="CQ541">
        <f t="shared" si="307"/>
        <v>2.3641992773948073E-2</v>
      </c>
      <c r="CR541">
        <f t="shared" si="308"/>
        <v>0</v>
      </c>
      <c r="CS541">
        <f t="shared" si="309"/>
        <v>1577.3212146538679</v>
      </c>
      <c r="CT541">
        <f t="shared" si="310"/>
        <v>0</v>
      </c>
      <c r="CU541" t="e">
        <f t="shared" si="311"/>
        <v>#DIV/0!</v>
      </c>
      <c r="CV541" t="e">
        <f t="shared" si="312"/>
        <v>#DIV/0!</v>
      </c>
    </row>
    <row r="542" spans="1:100" x14ac:dyDescent="0.3">
      <c r="A542" s="4" t="str">
        <f>VLOOKUP(B542,ListCodeMtrx!A$1:B$91,2,TRUE)</f>
        <v>M31</v>
      </c>
      <c r="B542">
        <v>31</v>
      </c>
      <c r="C542" s="10">
        <v>12</v>
      </c>
      <c r="D542" s="10">
        <v>2</v>
      </c>
      <c r="E542" s="10">
        <v>1</v>
      </c>
      <c r="F542" s="1">
        <v>82</v>
      </c>
      <c r="G542" s="3">
        <v>41326</v>
      </c>
      <c r="H542" s="11">
        <v>2</v>
      </c>
      <c r="I542" s="11">
        <v>196.97798872944875</v>
      </c>
      <c r="J542" s="11">
        <v>4.7579144529063866</v>
      </c>
      <c r="K542" s="11">
        <v>223.05348091136332</v>
      </c>
      <c r="L542" s="11">
        <v>280.29245325782307</v>
      </c>
      <c r="M542" s="1">
        <v>44.9</v>
      </c>
      <c r="N542" s="8">
        <v>2</v>
      </c>
      <c r="O542" s="8" t="s">
        <v>720</v>
      </c>
      <c r="P542" s="12">
        <v>0.15763888888888888</v>
      </c>
      <c r="Q542" s="12">
        <f t="shared" si="314"/>
        <v>0.53785879629629629</v>
      </c>
      <c r="R542" s="8">
        <v>706</v>
      </c>
      <c r="S542" s="8">
        <v>0</v>
      </c>
      <c r="T542" s="13">
        <v>50</v>
      </c>
      <c r="U542" s="14">
        <f t="shared" si="272"/>
        <v>-0.86027319229126264</v>
      </c>
      <c r="V542" s="14">
        <f t="shared" si="273"/>
        <v>0.15230281442691843</v>
      </c>
      <c r="W542" s="14">
        <f t="shared" si="274"/>
        <v>56.961739991247001</v>
      </c>
      <c r="X542">
        <v>26.655101776123047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t="e">
        <f t="shared" si="275"/>
        <v>#DIV/0!</v>
      </c>
      <c r="AG542" t="e">
        <f t="shared" si="276"/>
        <v>#DIV/0!</v>
      </c>
      <c r="AH542" t="e">
        <f t="shared" si="277"/>
        <v>#DIV/0!</v>
      </c>
      <c r="AI542" s="8">
        <v>-1</v>
      </c>
      <c r="AJ542" s="8">
        <v>0.87</v>
      </c>
      <c r="AK542" s="8">
        <v>0.92</v>
      </c>
      <c r="AL542" s="8">
        <v>10.069668769836426</v>
      </c>
      <c r="AM542">
        <f t="shared" si="278"/>
        <v>0.87503483438491825</v>
      </c>
      <c r="AN542">
        <f t="shared" si="279"/>
        <v>8.8673042378567313E-5</v>
      </c>
      <c r="AO542" t="e">
        <f t="shared" si="280"/>
        <v>#DIV/0!</v>
      </c>
      <c r="AP542" t="e">
        <f t="shared" si="281"/>
        <v>#DIV/0!</v>
      </c>
      <c r="AQ542" t="e">
        <f t="shared" si="282"/>
        <v>#DIV/0!</v>
      </c>
      <c r="AR542" s="8">
        <v>0</v>
      </c>
      <c r="AS542" s="8">
        <v>0.5</v>
      </c>
      <c r="AT542" t="e">
        <f t="shared" si="283"/>
        <v>#DIV/0!</v>
      </c>
      <c r="AU542">
        <f t="shared" si="284"/>
        <v>2.7718394571851195</v>
      </c>
      <c r="AV542">
        <f t="shared" si="285"/>
        <v>1.815148270134471</v>
      </c>
      <c r="AW542">
        <f t="shared" si="286"/>
        <v>26.655101776123047</v>
      </c>
      <c r="AX542" s="8">
        <v>2</v>
      </c>
      <c r="AY542">
        <f t="shared" si="287"/>
        <v>4.644859790802002</v>
      </c>
      <c r="AZ542" s="8">
        <v>1</v>
      </c>
      <c r="BA542">
        <f t="shared" si="288"/>
        <v>9.2897195816040039</v>
      </c>
      <c r="BB542" s="8">
        <v>24.938562393188477</v>
      </c>
      <c r="BC542" s="8">
        <v>26.655101776123047</v>
      </c>
      <c r="BD542" s="8">
        <v>25.005725860595703</v>
      </c>
      <c r="BE542" s="8">
        <v>48.95361328125</v>
      </c>
      <c r="BF542" s="8">
        <v>49.367210388183594</v>
      </c>
      <c r="BG542" s="8">
        <v>15.241274833679199</v>
      </c>
      <c r="BH542" s="8">
        <v>16.799348831176758</v>
      </c>
      <c r="BI542" s="8">
        <v>48.459064483642578</v>
      </c>
      <c r="BJ542" s="8">
        <v>53.41290283203125</v>
      </c>
      <c r="BK542" s="8">
        <v>349.8260498046875</v>
      </c>
      <c r="BL542" s="8">
        <v>1800.788818359375</v>
      </c>
      <c r="BM542" s="8">
        <v>978.663330078125</v>
      </c>
      <c r="BN542" s="8">
        <v>100.72695159912109</v>
      </c>
      <c r="BO542" s="8">
        <v>0.20517992973327637</v>
      </c>
      <c r="BP542" s="8">
        <v>0.17119972407817841</v>
      </c>
      <c r="BQ542" s="8">
        <v>0.25</v>
      </c>
      <c r="BR542" s="8">
        <v>-1.355140209197998</v>
      </c>
      <c r="BS542" s="8">
        <v>7.355140209197998</v>
      </c>
      <c r="BT542" s="8">
        <v>1</v>
      </c>
      <c r="BU542" s="8">
        <v>0</v>
      </c>
      <c r="BV542" s="8">
        <v>0.15999999642372131</v>
      </c>
      <c r="BW542" s="8">
        <v>111115</v>
      </c>
      <c r="BX542">
        <f t="shared" si="289"/>
        <v>1.7491302490234373</v>
      </c>
      <c r="BY542">
        <f t="shared" si="290"/>
        <v>2.7718394571851195E-3</v>
      </c>
      <c r="BZ542">
        <f t="shared" si="291"/>
        <v>299.80510177612302</v>
      </c>
      <c r="CA542">
        <f t="shared" si="292"/>
        <v>298.08856239318845</v>
      </c>
      <c r="CB542">
        <f t="shared" si="293"/>
        <v>288.12620449737733</v>
      </c>
      <c r="CC542">
        <f t="shared" si="316"/>
        <v>0.58366768580227091</v>
      </c>
      <c r="CD542">
        <f t="shared" si="294"/>
        <v>3.5072954667491638</v>
      </c>
      <c r="CE542">
        <f t="shared" si="295"/>
        <v>34.819831346705499</v>
      </c>
      <c r="CF542">
        <f t="shared" si="296"/>
        <v>18.020482515528741</v>
      </c>
      <c r="CG542">
        <f t="shared" si="297"/>
        <v>25.796832084655762</v>
      </c>
      <c r="CH542">
        <f t="shared" si="298"/>
        <v>3.3339050609909942</v>
      </c>
      <c r="CI542">
        <f t="shared" si="299"/>
        <v>0.14984612174928708</v>
      </c>
      <c r="CJ542">
        <f t="shared" si="300"/>
        <v>1.6921471966146928</v>
      </c>
      <c r="CK542">
        <f t="shared" si="301"/>
        <v>1.6417578643763013</v>
      </c>
      <c r="CL542">
        <f t="shared" si="302"/>
        <v>9.3871489019188681E-2</v>
      </c>
      <c r="CM542">
        <f t="shared" si="303"/>
        <v>5.7375824271000573</v>
      </c>
      <c r="CN542">
        <f t="shared" si="304"/>
        <v>1.1538375278519122</v>
      </c>
      <c r="CO542">
        <f t="shared" si="305"/>
        <v>47.732289060150364</v>
      </c>
      <c r="CP542">
        <f t="shared" si="306"/>
        <v>49.492226950781784</v>
      </c>
      <c r="CQ542">
        <f t="shared" si="307"/>
        <v>-8.2968197664615752E-3</v>
      </c>
      <c r="CR542">
        <f t="shared" si="308"/>
        <v>0</v>
      </c>
      <c r="CS542">
        <f t="shared" si="309"/>
        <v>1575.7529454353082</v>
      </c>
      <c r="CT542">
        <f t="shared" si="310"/>
        <v>0</v>
      </c>
      <c r="CU542" t="e">
        <f t="shared" si="311"/>
        <v>#DIV/0!</v>
      </c>
      <c r="CV542" t="e">
        <f t="shared" si="312"/>
        <v>#DIV/0!</v>
      </c>
    </row>
    <row r="543" spans="1:100" x14ac:dyDescent="0.3">
      <c r="A543" s="4" t="str">
        <f>VLOOKUP(B543,ListCodeMtrx!A$1:B$91,2,TRUE)</f>
        <v>M31</v>
      </c>
      <c r="B543">
        <v>31</v>
      </c>
      <c r="C543" s="10">
        <v>12</v>
      </c>
      <c r="D543" s="10">
        <v>2</v>
      </c>
      <c r="E543" s="10">
        <v>1</v>
      </c>
      <c r="F543" s="1">
        <v>82</v>
      </c>
      <c r="G543" s="3">
        <v>41326</v>
      </c>
      <c r="H543" s="11">
        <v>2</v>
      </c>
      <c r="I543" s="11">
        <v>196.97798872944875</v>
      </c>
      <c r="J543" s="11">
        <v>4.7579144529063866</v>
      </c>
      <c r="K543" s="11">
        <v>223.05348091136332</v>
      </c>
      <c r="L543" s="11">
        <v>280.29245325782307</v>
      </c>
      <c r="M543" s="1">
        <v>44.9</v>
      </c>
      <c r="N543" s="8">
        <v>3</v>
      </c>
      <c r="O543" s="8" t="s">
        <v>721</v>
      </c>
      <c r="P543" s="12">
        <v>0.15763888888888888</v>
      </c>
      <c r="Q543" s="12">
        <f t="shared" si="314"/>
        <v>0.53973379629629625</v>
      </c>
      <c r="R543" s="8">
        <v>868</v>
      </c>
      <c r="S543" s="8">
        <v>0</v>
      </c>
      <c r="T543" s="13">
        <v>150</v>
      </c>
      <c r="U543" s="14">
        <f t="shared" si="272"/>
        <v>6.7005682364361512</v>
      </c>
      <c r="V543" s="14">
        <f t="shared" si="273"/>
        <v>0.17320183532442418</v>
      </c>
      <c r="W543" s="14">
        <f t="shared" si="274"/>
        <v>80.649118838571681</v>
      </c>
      <c r="X543">
        <v>26.473043441772461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t="e">
        <f t="shared" si="275"/>
        <v>#DIV/0!</v>
      </c>
      <c r="AG543" t="e">
        <f t="shared" si="276"/>
        <v>#DIV/0!</v>
      </c>
      <c r="AH543" t="e">
        <f t="shared" si="277"/>
        <v>#DIV/0!</v>
      </c>
      <c r="AI543" s="8">
        <v>-1</v>
      </c>
      <c r="AJ543" s="8">
        <v>0.87</v>
      </c>
      <c r="AK543" s="8">
        <v>0.92</v>
      </c>
      <c r="AL543" s="8">
        <v>10.069668769836426</v>
      </c>
      <c r="AM543">
        <f t="shared" si="278"/>
        <v>0.87503483438491825</v>
      </c>
      <c r="AN543">
        <f t="shared" si="279"/>
        <v>4.8848001832068689E-3</v>
      </c>
      <c r="AO543" t="e">
        <f t="shared" si="280"/>
        <v>#DIV/0!</v>
      </c>
      <c r="AP543" t="e">
        <f t="shared" si="281"/>
        <v>#DIV/0!</v>
      </c>
      <c r="AQ543" t="e">
        <f t="shared" si="282"/>
        <v>#DIV/0!</v>
      </c>
      <c r="AR543" s="8">
        <v>0</v>
      </c>
      <c r="AS543" s="8">
        <v>0.5</v>
      </c>
      <c r="AT543" t="e">
        <f t="shared" si="283"/>
        <v>#DIV/0!</v>
      </c>
      <c r="AU543">
        <f t="shared" si="284"/>
        <v>2.9967033841211492</v>
      </c>
      <c r="AV543">
        <f t="shared" si="285"/>
        <v>1.7293013826448773</v>
      </c>
      <c r="AW543">
        <f t="shared" si="286"/>
        <v>26.473043441772461</v>
      </c>
      <c r="AX543" s="8">
        <v>2</v>
      </c>
      <c r="AY543">
        <f t="shared" si="287"/>
        <v>4.644859790802002</v>
      </c>
      <c r="AZ543" s="8">
        <v>1</v>
      </c>
      <c r="BA543">
        <f t="shared" si="288"/>
        <v>9.2897195816040039</v>
      </c>
      <c r="BB543" s="8">
        <v>24.884136199951172</v>
      </c>
      <c r="BC543" s="8">
        <v>26.473043441772461</v>
      </c>
      <c r="BD543" s="8">
        <v>25.008718490600586</v>
      </c>
      <c r="BE543" s="8">
        <v>150.8153076171875</v>
      </c>
      <c r="BF543" s="8">
        <v>146.73318481445312</v>
      </c>
      <c r="BG543" s="8">
        <v>15.59679126739502</v>
      </c>
      <c r="BH543" s="8">
        <v>17.280410766601563</v>
      </c>
      <c r="BI543" s="8">
        <v>49.749759674072266</v>
      </c>
      <c r="BJ543" s="8">
        <v>55.120071411132813</v>
      </c>
      <c r="BK543" s="8">
        <v>349.8319091796875</v>
      </c>
      <c r="BL543" s="8">
        <v>1801.56787109375</v>
      </c>
      <c r="BM543" s="8">
        <v>968.02520751953125</v>
      </c>
      <c r="BN543" s="8">
        <v>100.72505187988281</v>
      </c>
      <c r="BO543" s="8">
        <v>0.68340563774108887</v>
      </c>
      <c r="BP543" s="8">
        <v>0.17300407588481903</v>
      </c>
      <c r="BQ543" s="8">
        <v>0.5</v>
      </c>
      <c r="BR543" s="8">
        <v>-1.355140209197998</v>
      </c>
      <c r="BS543" s="8">
        <v>7.355140209197998</v>
      </c>
      <c r="BT543" s="8">
        <v>1</v>
      </c>
      <c r="BU543" s="8">
        <v>0</v>
      </c>
      <c r="BV543" s="8">
        <v>0.15999999642372131</v>
      </c>
      <c r="BW543" s="8">
        <v>111115</v>
      </c>
      <c r="BX543">
        <f t="shared" si="289"/>
        <v>1.7491595458984373</v>
      </c>
      <c r="BY543">
        <f t="shared" si="290"/>
        <v>2.9967033841211493E-3</v>
      </c>
      <c r="BZ543">
        <f t="shared" si="291"/>
        <v>299.62304344177244</v>
      </c>
      <c r="CA543">
        <f t="shared" si="292"/>
        <v>298.03413619995115</v>
      </c>
      <c r="CB543">
        <f t="shared" si="293"/>
        <v>288.25085293209122</v>
      </c>
      <c r="CC543">
        <f t="shared" si="316"/>
        <v>0.55055875472401605</v>
      </c>
      <c r="CD543">
        <f t="shared" si="294"/>
        <v>3.4698716536165053</v>
      </c>
      <c r="CE543">
        <f t="shared" si="295"/>
        <v>34.448943821388305</v>
      </c>
      <c r="CF543">
        <f t="shared" si="296"/>
        <v>17.168533054786742</v>
      </c>
      <c r="CG543">
        <f t="shared" si="297"/>
        <v>25.678589820861816</v>
      </c>
      <c r="CH543">
        <f t="shared" si="298"/>
        <v>3.3106142792402244</v>
      </c>
      <c r="CI543">
        <f t="shared" si="299"/>
        <v>0.1700316858073751</v>
      </c>
      <c r="CJ543">
        <f t="shared" si="300"/>
        <v>1.740570270971628</v>
      </c>
      <c r="CK543">
        <f t="shared" si="301"/>
        <v>1.5700440082685965</v>
      </c>
      <c r="CL543">
        <f t="shared" si="302"/>
        <v>0.1065501462701936</v>
      </c>
      <c r="CM543">
        <f t="shared" si="303"/>
        <v>8.1233866790819675</v>
      </c>
      <c r="CN543">
        <f t="shared" si="304"/>
        <v>0.54963107998067384</v>
      </c>
      <c r="CO543">
        <f t="shared" si="305"/>
        <v>49.775530601360948</v>
      </c>
      <c r="CP543">
        <f t="shared" si="306"/>
        <v>145.75944529091555</v>
      </c>
      <c r="CQ543">
        <f t="shared" si="307"/>
        <v>2.288183373870329E-2</v>
      </c>
      <c r="CR543">
        <f t="shared" si="308"/>
        <v>0</v>
      </c>
      <c r="CS543">
        <f t="shared" si="309"/>
        <v>1576.4346437157092</v>
      </c>
      <c r="CT543">
        <f t="shared" si="310"/>
        <v>0</v>
      </c>
      <c r="CU543" t="e">
        <f t="shared" si="311"/>
        <v>#DIV/0!</v>
      </c>
      <c r="CV543" t="e">
        <f t="shared" si="312"/>
        <v>#DIV/0!</v>
      </c>
    </row>
    <row r="544" spans="1:100" hidden="1" x14ac:dyDescent="0.3">
      <c r="A544" s="4" t="str">
        <f>VLOOKUP(B544,ListCodeMtrx!A$1:B$91,2,TRUE)</f>
        <v>M31</v>
      </c>
      <c r="B544">
        <v>31</v>
      </c>
      <c r="C544" s="10">
        <v>12</v>
      </c>
      <c r="D544" s="10">
        <v>2</v>
      </c>
      <c r="E544" s="10">
        <v>1</v>
      </c>
      <c r="F544" s="1">
        <v>82</v>
      </c>
      <c r="G544" s="3">
        <v>41326</v>
      </c>
      <c r="H544" s="11">
        <v>2</v>
      </c>
      <c r="I544" s="11">
        <v>196.97798872944875</v>
      </c>
      <c r="J544" s="11">
        <v>4.7579144529063866</v>
      </c>
      <c r="K544" s="11">
        <v>223.05348091136332</v>
      </c>
      <c r="L544" s="11">
        <v>280.29245325782307</v>
      </c>
      <c r="M544" s="1">
        <v>44.9</v>
      </c>
      <c r="N544" s="8">
        <v>4</v>
      </c>
      <c r="O544" s="8" t="s">
        <v>722</v>
      </c>
      <c r="P544" s="12">
        <v>0.15763888888888888</v>
      </c>
      <c r="Q544" s="12">
        <f t="shared" si="314"/>
        <v>0.54215277777777782</v>
      </c>
      <c r="R544" s="8">
        <v>1076.5</v>
      </c>
      <c r="S544" s="8">
        <v>0</v>
      </c>
      <c r="T544" s="13" t="s">
        <v>192</v>
      </c>
      <c r="U544" s="14">
        <f t="shared" si="272"/>
        <v>24.983473983583902</v>
      </c>
      <c r="V544" s="14">
        <f t="shared" si="273"/>
        <v>0.19534727096786603</v>
      </c>
      <c r="W544" s="14">
        <f t="shared" si="274"/>
        <v>169.91182242877846</v>
      </c>
      <c r="X544">
        <v>26.349113464355469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t="e">
        <f t="shared" si="275"/>
        <v>#DIV/0!</v>
      </c>
      <c r="AG544" t="e">
        <f t="shared" si="276"/>
        <v>#DIV/0!</v>
      </c>
      <c r="AH544" t="e">
        <f t="shared" si="277"/>
        <v>#DIV/0!</v>
      </c>
      <c r="AI544" s="8">
        <v>-1</v>
      </c>
      <c r="AJ544" s="8">
        <v>0.87</v>
      </c>
      <c r="AK544" s="8">
        <v>0.92</v>
      </c>
      <c r="AL544" s="8">
        <v>10.069668769836426</v>
      </c>
      <c r="AM544">
        <f t="shared" si="278"/>
        <v>0.87503483438491825</v>
      </c>
      <c r="AN544">
        <f t="shared" si="279"/>
        <v>1.6481353664390914E-2</v>
      </c>
      <c r="AO544" t="e">
        <f t="shared" si="280"/>
        <v>#DIV/0!</v>
      </c>
      <c r="AP544" t="e">
        <f t="shared" si="281"/>
        <v>#DIV/0!</v>
      </c>
      <c r="AQ544" t="e">
        <f t="shared" si="282"/>
        <v>#DIV/0!</v>
      </c>
      <c r="AR544" s="8">
        <v>0</v>
      </c>
      <c r="AS544" s="8">
        <v>0.5</v>
      </c>
      <c r="AT544" t="e">
        <f t="shared" si="283"/>
        <v>#DIV/0!</v>
      </c>
      <c r="AU544">
        <f t="shared" si="284"/>
        <v>3.2147863981588687</v>
      </c>
      <c r="AV544">
        <f t="shared" si="285"/>
        <v>1.6482887554029031</v>
      </c>
      <c r="AW544">
        <f t="shared" si="286"/>
        <v>26.349113464355469</v>
      </c>
      <c r="AX544" s="8">
        <v>2</v>
      </c>
      <c r="AY544">
        <f t="shared" si="287"/>
        <v>4.644859790802002</v>
      </c>
      <c r="AZ544" s="8">
        <v>1</v>
      </c>
      <c r="BA544">
        <f t="shared" si="288"/>
        <v>9.2897195816040039</v>
      </c>
      <c r="BB544" s="8">
        <v>24.895587921142578</v>
      </c>
      <c r="BC544" s="8">
        <v>26.349113464355469</v>
      </c>
      <c r="BD544" s="8">
        <v>25.002229690551758</v>
      </c>
      <c r="BE544" s="8">
        <v>400.66464233398437</v>
      </c>
      <c r="BF544" s="8">
        <v>385.67062377929687</v>
      </c>
      <c r="BG544" s="8">
        <v>16.029947280883789</v>
      </c>
      <c r="BH544" s="8">
        <v>17.835319519042969</v>
      </c>
      <c r="BI544" s="8">
        <v>51.092056274414062</v>
      </c>
      <c r="BJ544" s="8">
        <v>56.846298217773438</v>
      </c>
      <c r="BK544" s="8">
        <v>349.78378295898437</v>
      </c>
      <c r="BL544" s="8">
        <v>1801.685546875</v>
      </c>
      <c r="BM544" s="8">
        <v>934.19329833984375</v>
      </c>
      <c r="BN544" s="8">
        <v>100.71632385253906</v>
      </c>
      <c r="BO544" s="8">
        <v>1.4154307842254639</v>
      </c>
      <c r="BP544" s="8">
        <v>0.16909591853618622</v>
      </c>
      <c r="BQ544" s="8">
        <v>0.75</v>
      </c>
      <c r="BR544" s="8">
        <v>-1.355140209197998</v>
      </c>
      <c r="BS544" s="8">
        <v>7.355140209197998</v>
      </c>
      <c r="BT544" s="8">
        <v>1</v>
      </c>
      <c r="BU544" s="8">
        <v>0</v>
      </c>
      <c r="BV544" s="8">
        <v>0.15999999642372131</v>
      </c>
      <c r="BW544" s="8">
        <v>111115</v>
      </c>
      <c r="BX544">
        <f t="shared" si="289"/>
        <v>1.7489189147949218</v>
      </c>
      <c r="BY544">
        <f t="shared" si="290"/>
        <v>3.2147863981588686E-3</v>
      </c>
      <c r="BZ544">
        <f t="shared" si="291"/>
        <v>299.49911346435545</v>
      </c>
      <c r="CA544">
        <f t="shared" si="292"/>
        <v>298.04558792114256</v>
      </c>
      <c r="CB544">
        <f t="shared" si="293"/>
        <v>288.26968105667038</v>
      </c>
      <c r="CC544">
        <f t="shared" si="316"/>
        <v>0.51850215283225098</v>
      </c>
      <c r="CD544">
        <f t="shared" si="294"/>
        <v>3.4445965720963461</v>
      </c>
      <c r="CE544">
        <f t="shared" si="295"/>
        <v>34.200975972272914</v>
      </c>
      <c r="CF544">
        <f t="shared" si="296"/>
        <v>16.365656453229946</v>
      </c>
      <c r="CG544">
        <f t="shared" si="297"/>
        <v>25.622350692749023</v>
      </c>
      <c r="CH544">
        <f t="shared" si="298"/>
        <v>3.2995865392981734</v>
      </c>
      <c r="CI544">
        <f t="shared" si="299"/>
        <v>0.19132404615904502</v>
      </c>
      <c r="CJ544">
        <f t="shared" si="300"/>
        <v>1.796307816693443</v>
      </c>
      <c r="CK544">
        <f t="shared" si="301"/>
        <v>1.5032787226047304</v>
      </c>
      <c r="CL544">
        <f t="shared" si="302"/>
        <v>0.11993259726683453</v>
      </c>
      <c r="CM544">
        <f t="shared" si="303"/>
        <v>17.112894134111961</v>
      </c>
      <c r="CN544">
        <f t="shared" si="304"/>
        <v>0.44056200278819235</v>
      </c>
      <c r="CO544">
        <f t="shared" si="305"/>
        <v>51.882143318082562</v>
      </c>
      <c r="CP544">
        <f t="shared" si="306"/>
        <v>382.03997706476872</v>
      </c>
      <c r="CQ544">
        <f t="shared" si="307"/>
        <v>3.3928286452078231E-2</v>
      </c>
      <c r="CR544">
        <f t="shared" si="308"/>
        <v>0</v>
      </c>
      <c r="CS544">
        <f t="shared" si="309"/>
        <v>1576.5376141234665</v>
      </c>
      <c r="CT544">
        <f t="shared" si="310"/>
        <v>0</v>
      </c>
      <c r="CU544" t="e">
        <f t="shared" si="311"/>
        <v>#DIV/0!</v>
      </c>
      <c r="CV544" t="e">
        <f t="shared" si="312"/>
        <v>#DIV/0!</v>
      </c>
    </row>
    <row r="545" spans="1:100" x14ac:dyDescent="0.3">
      <c r="A545" s="4" t="str">
        <f>VLOOKUP(B545,ListCodeMtrx!A$1:B$91,2,TRUE)</f>
        <v>M31</v>
      </c>
      <c r="B545">
        <v>31</v>
      </c>
      <c r="C545" s="10">
        <v>12</v>
      </c>
      <c r="D545" s="10">
        <v>2</v>
      </c>
      <c r="E545" s="10">
        <v>1</v>
      </c>
      <c r="F545" s="1">
        <v>82</v>
      </c>
      <c r="G545" s="3">
        <v>41326</v>
      </c>
      <c r="H545" s="11">
        <v>2</v>
      </c>
      <c r="I545" s="11">
        <v>196.97798872944875</v>
      </c>
      <c r="J545" s="11">
        <v>4.7579144529063866</v>
      </c>
      <c r="K545" s="11">
        <v>223.05348091136332</v>
      </c>
      <c r="L545" s="11">
        <v>280.29245325782307</v>
      </c>
      <c r="M545" s="1">
        <v>44.9</v>
      </c>
      <c r="N545" s="8">
        <v>5</v>
      </c>
      <c r="O545" s="8" t="s">
        <v>723</v>
      </c>
      <c r="P545" s="12">
        <v>0.15763888888888888</v>
      </c>
      <c r="Q545" s="12">
        <f t="shared" si="314"/>
        <v>0.54457175925925927</v>
      </c>
      <c r="R545" s="8">
        <v>1286</v>
      </c>
      <c r="S545" s="8">
        <v>0</v>
      </c>
      <c r="T545" s="13">
        <v>800</v>
      </c>
      <c r="U545" s="14">
        <f t="shared" si="272"/>
        <v>47.323495153406441</v>
      </c>
      <c r="V545" s="14">
        <f t="shared" si="273"/>
        <v>0.20363204330245654</v>
      </c>
      <c r="W545" s="14">
        <f t="shared" si="274"/>
        <v>378.00370788853792</v>
      </c>
      <c r="X545">
        <v>26.30250358581543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t="e">
        <f t="shared" si="275"/>
        <v>#DIV/0!</v>
      </c>
      <c r="AG545" t="e">
        <f t="shared" si="276"/>
        <v>#DIV/0!</v>
      </c>
      <c r="AH545" t="e">
        <f t="shared" si="277"/>
        <v>#DIV/0!</v>
      </c>
      <c r="AI545" s="8">
        <v>-1</v>
      </c>
      <c r="AJ545" s="8">
        <v>0.87</v>
      </c>
      <c r="AK545" s="8">
        <v>0.92</v>
      </c>
      <c r="AL545" s="8">
        <v>10.069668769836426</v>
      </c>
      <c r="AM545">
        <f t="shared" si="278"/>
        <v>0.87503483438491825</v>
      </c>
      <c r="AN545">
        <f t="shared" si="279"/>
        <v>3.0659936166698487E-2</v>
      </c>
      <c r="AO545" t="e">
        <f t="shared" si="280"/>
        <v>#DIV/0!</v>
      </c>
      <c r="AP545" t="e">
        <f t="shared" si="281"/>
        <v>#DIV/0!</v>
      </c>
      <c r="AQ545" t="e">
        <f t="shared" si="282"/>
        <v>#DIV/0!</v>
      </c>
      <c r="AR545" s="8">
        <v>0</v>
      </c>
      <c r="AS545" s="8">
        <v>0.5</v>
      </c>
      <c r="AT545" t="e">
        <f t="shared" si="283"/>
        <v>#DIV/0!</v>
      </c>
      <c r="AU545">
        <f t="shared" si="284"/>
        <v>3.2770628157619544</v>
      </c>
      <c r="AV545">
        <f t="shared" si="285"/>
        <v>1.6132291689191285</v>
      </c>
      <c r="AW545">
        <f t="shared" si="286"/>
        <v>26.30250358581543</v>
      </c>
      <c r="AX545" s="8">
        <v>2</v>
      </c>
      <c r="AY545">
        <f t="shared" si="287"/>
        <v>4.644859790802002</v>
      </c>
      <c r="AZ545" s="8">
        <v>1</v>
      </c>
      <c r="BA545">
        <f t="shared" si="288"/>
        <v>9.2897195816040039</v>
      </c>
      <c r="BB545" s="8">
        <v>24.924213409423828</v>
      </c>
      <c r="BC545" s="8">
        <v>26.30250358581543</v>
      </c>
      <c r="BD545" s="8">
        <v>25.008289337158203</v>
      </c>
      <c r="BE545" s="8">
        <v>800.40234375</v>
      </c>
      <c r="BF545" s="8">
        <v>771.90032958984375</v>
      </c>
      <c r="BG545" s="8">
        <v>16.248746871948242</v>
      </c>
      <c r="BH545" s="8">
        <v>18.088420867919922</v>
      </c>
      <c r="BI545" s="8">
        <v>51.704017639160156</v>
      </c>
      <c r="BJ545" s="8">
        <v>57.557914733886719</v>
      </c>
      <c r="BK545" s="8">
        <v>349.82131958007812</v>
      </c>
      <c r="BL545" s="8">
        <v>1801.19921875</v>
      </c>
      <c r="BM545" s="8">
        <v>940.1669921875</v>
      </c>
      <c r="BN545" s="8">
        <v>100.72206878662109</v>
      </c>
      <c r="BO545" s="8">
        <v>2.1092174053192139</v>
      </c>
      <c r="BP545" s="8">
        <v>0.15644447505474091</v>
      </c>
      <c r="BQ545" s="8">
        <v>0.25</v>
      </c>
      <c r="BR545" s="8">
        <v>-1.355140209197998</v>
      </c>
      <c r="BS545" s="8">
        <v>7.355140209197998</v>
      </c>
      <c r="BT545" s="8">
        <v>1</v>
      </c>
      <c r="BU545" s="8">
        <v>0</v>
      </c>
      <c r="BV545" s="8">
        <v>0.15999999642372131</v>
      </c>
      <c r="BW545" s="8">
        <v>111115</v>
      </c>
      <c r="BX545">
        <f t="shared" si="289"/>
        <v>1.7491065979003904</v>
      </c>
      <c r="BY545">
        <f t="shared" si="290"/>
        <v>3.2770628157619544E-3</v>
      </c>
      <c r="BZ545">
        <f t="shared" si="291"/>
        <v>299.45250358581541</v>
      </c>
      <c r="CA545">
        <f t="shared" si="292"/>
        <v>298.07421340942381</v>
      </c>
      <c r="CB545">
        <f t="shared" si="293"/>
        <v>288.19186855840962</v>
      </c>
      <c r="CC545">
        <f t="shared" si="316"/>
        <v>0.51069083262584614</v>
      </c>
      <c r="CD545">
        <f t="shared" si="294"/>
        <v>3.4351323398191114</v>
      </c>
      <c r="CE545">
        <f t="shared" si="295"/>
        <v>34.105061395198426</v>
      </c>
      <c r="CF545">
        <f t="shared" si="296"/>
        <v>16.016640527278504</v>
      </c>
      <c r="CG545">
        <f t="shared" si="297"/>
        <v>25.613358497619629</v>
      </c>
      <c r="CH545">
        <f t="shared" si="298"/>
        <v>3.2978262691912108</v>
      </c>
      <c r="CI545">
        <f t="shared" si="299"/>
        <v>0.19926414346076685</v>
      </c>
      <c r="CJ545">
        <f t="shared" si="300"/>
        <v>1.8219031708999829</v>
      </c>
      <c r="CK545">
        <f t="shared" si="301"/>
        <v>1.4759230982912279</v>
      </c>
      <c r="CL545">
        <f t="shared" si="302"/>
        <v>0.12492528832140726</v>
      </c>
      <c r="CM545">
        <f t="shared" si="303"/>
        <v>38.073315467547147</v>
      </c>
      <c r="CN545">
        <f t="shared" si="304"/>
        <v>0.4897053329273659</v>
      </c>
      <c r="CO545">
        <f t="shared" si="305"/>
        <v>52.813277691430741</v>
      </c>
      <c r="CP545">
        <f t="shared" si="306"/>
        <v>765.02318783159194</v>
      </c>
      <c r="CQ545">
        <f t="shared" si="307"/>
        <v>3.2669714207618439E-2</v>
      </c>
      <c r="CR545">
        <f t="shared" si="308"/>
        <v>0</v>
      </c>
      <c r="CS545">
        <f t="shared" si="309"/>
        <v>1576.1120600731504</v>
      </c>
      <c r="CT545">
        <f t="shared" si="310"/>
        <v>0</v>
      </c>
      <c r="CU545" t="e">
        <f t="shared" si="311"/>
        <v>#DIV/0!</v>
      </c>
      <c r="CV545" t="e">
        <f t="shared" si="312"/>
        <v>#DIV/0!</v>
      </c>
    </row>
    <row r="546" spans="1:100" x14ac:dyDescent="0.3">
      <c r="A546" s="4" t="str">
        <f>VLOOKUP(B546,ListCodeMtrx!A$1:B$91,2,TRUE)</f>
        <v>M31</v>
      </c>
      <c r="B546" s="5">
        <v>31</v>
      </c>
      <c r="C546" s="10">
        <v>12</v>
      </c>
      <c r="D546" s="10">
        <v>2</v>
      </c>
      <c r="E546" s="10">
        <v>1</v>
      </c>
      <c r="F546" s="1">
        <v>82</v>
      </c>
      <c r="G546" s="17">
        <v>41326</v>
      </c>
      <c r="H546" s="11">
        <v>2</v>
      </c>
      <c r="I546" s="11">
        <v>196.97798872944875</v>
      </c>
      <c r="J546" s="11">
        <v>4.7579144529063866</v>
      </c>
      <c r="K546" s="11">
        <v>223.05348091136332</v>
      </c>
      <c r="L546" s="11">
        <v>280.29245325782307</v>
      </c>
      <c r="M546" s="1">
        <v>44.9</v>
      </c>
      <c r="N546" s="19">
        <v>6</v>
      </c>
      <c r="O546" s="19" t="s">
        <v>724</v>
      </c>
      <c r="P546" s="12">
        <v>0.15763888888888888</v>
      </c>
      <c r="Q546" s="12">
        <f t="shared" si="314"/>
        <v>0.54601851851851857</v>
      </c>
      <c r="R546" s="19">
        <v>1402</v>
      </c>
      <c r="S546" s="19">
        <v>0</v>
      </c>
      <c r="T546" s="21">
        <v>400</v>
      </c>
      <c r="U546" s="5">
        <f t="shared" si="272"/>
        <v>23.234138752515648</v>
      </c>
      <c r="V546" s="5">
        <f t="shared" si="273"/>
        <v>0.20208019168470195</v>
      </c>
      <c r="W546" s="5">
        <f t="shared" si="274"/>
        <v>190.486435356344</v>
      </c>
      <c r="X546" s="5">
        <v>26.449909210205078</v>
      </c>
      <c r="Y546" s="19">
        <v>1</v>
      </c>
      <c r="Z546" s="19">
        <v>1</v>
      </c>
      <c r="AA546" s="19">
        <v>0</v>
      </c>
      <c r="AB546" s="19">
        <v>0</v>
      </c>
      <c r="AC546" s="19">
        <v>466.03564453125</v>
      </c>
      <c r="AD546" s="19">
        <v>877.28369140625</v>
      </c>
      <c r="AE546" s="19">
        <v>658.967529296875</v>
      </c>
      <c r="AF546" s="5" t="e">
        <f t="shared" si="275"/>
        <v>#DIV/0!</v>
      </c>
      <c r="AG546" s="5">
        <f t="shared" si="276"/>
        <v>0.46877429832963857</v>
      </c>
      <c r="AH546" s="5">
        <f t="shared" si="277"/>
        <v>0.2488546911882325</v>
      </c>
      <c r="AI546" s="19">
        <v>-1</v>
      </c>
      <c r="AJ546" s="19">
        <v>0.87</v>
      </c>
      <c r="AK546" s="19">
        <v>0.92</v>
      </c>
      <c r="AL546" s="19">
        <v>10.069668769836426</v>
      </c>
      <c r="AM546" s="5">
        <f t="shared" si="278"/>
        <v>0.87503483438491825</v>
      </c>
      <c r="AN546" s="5">
        <f t="shared" si="279"/>
        <v>1.5378766562892054E-2</v>
      </c>
      <c r="AO546" s="5">
        <f t="shared" si="280"/>
        <v>0.53086248984845108</v>
      </c>
      <c r="AP546" s="5">
        <f t="shared" si="281"/>
        <v>1.8824390402340219</v>
      </c>
      <c r="AQ546" s="5">
        <f t="shared" si="282"/>
        <v>-1</v>
      </c>
      <c r="AR546" s="19">
        <v>1800.86328125</v>
      </c>
      <c r="AS546" s="19">
        <v>0.5</v>
      </c>
      <c r="AT546" s="5">
        <f t="shared" si="283"/>
        <v>196.07486370272147</v>
      </c>
      <c r="AU546" s="5">
        <f t="shared" si="284"/>
        <v>3.3144388574849386</v>
      </c>
      <c r="AV546" s="5">
        <f t="shared" si="285"/>
        <v>1.6436106049756039</v>
      </c>
      <c r="AW546" s="5">
        <f t="shared" si="286"/>
        <v>26.449909210205078</v>
      </c>
      <c r="AX546" s="19">
        <v>2</v>
      </c>
      <c r="AY546" s="5">
        <f t="shared" si="287"/>
        <v>4.644859790802002</v>
      </c>
      <c r="AZ546" s="19">
        <v>1</v>
      </c>
      <c r="BA546" s="5">
        <f t="shared" si="288"/>
        <v>9.2897195816040039</v>
      </c>
      <c r="BB546" s="19">
        <v>24.955205917358398</v>
      </c>
      <c r="BC546" s="19">
        <v>26.449909210205078</v>
      </c>
      <c r="BD546" s="19">
        <v>25.005413055419922</v>
      </c>
      <c r="BE546" s="19">
        <v>399.5867919921875</v>
      </c>
      <c r="BF546" s="19">
        <v>385.57205200195312</v>
      </c>
      <c r="BG546" s="19">
        <v>16.224300384521484</v>
      </c>
      <c r="BH546" s="19">
        <v>18.085052490234375</v>
      </c>
      <c r="BI546" s="19">
        <v>51.529933929443359</v>
      </c>
      <c r="BJ546" s="19">
        <v>57.439861297607422</v>
      </c>
      <c r="BK546" s="19">
        <v>349.80447387695312</v>
      </c>
      <c r="BL546" s="19">
        <v>1800.86328125</v>
      </c>
      <c r="BM546" s="19">
        <v>932.43109130859375</v>
      </c>
      <c r="BN546" s="19">
        <v>100.72023010253906</v>
      </c>
      <c r="BO546" s="19">
        <v>2.1092174053192139</v>
      </c>
      <c r="BP546" s="19">
        <v>0.15644447505474091</v>
      </c>
      <c r="BQ546" s="19">
        <v>1</v>
      </c>
      <c r="BR546" s="19">
        <v>-1.355140209197998</v>
      </c>
      <c r="BS546" s="19">
        <v>7.355140209197998</v>
      </c>
      <c r="BT546" s="19">
        <v>1</v>
      </c>
      <c r="BU546" s="19">
        <v>0</v>
      </c>
      <c r="BV546" s="19">
        <v>0.15999999642372131</v>
      </c>
      <c r="BW546" s="19">
        <v>111115</v>
      </c>
      <c r="BX546" s="5">
        <f t="shared" si="289"/>
        <v>1.7490223693847653</v>
      </c>
      <c r="BY546" s="5">
        <f t="shared" si="290"/>
        <v>3.3144388574849388E-3</v>
      </c>
      <c r="BZ546" s="5">
        <f t="shared" si="291"/>
        <v>299.59990921020506</v>
      </c>
      <c r="CA546" s="5">
        <f t="shared" si="292"/>
        <v>298.10520591735838</v>
      </c>
      <c r="CB546" s="5">
        <f t="shared" si="293"/>
        <v>288.13811855961103</v>
      </c>
      <c r="CC546" s="5">
        <f t="shared" si="316"/>
        <v>0.49845141515596114</v>
      </c>
      <c r="CD546" s="5">
        <f t="shared" si="294"/>
        <v>3.4651412532085071</v>
      </c>
      <c r="CE546" s="5">
        <f t="shared" si="295"/>
        <v>34.403627252249038</v>
      </c>
      <c r="CF546" s="5">
        <f t="shared" si="296"/>
        <v>16.318574762014663</v>
      </c>
      <c r="CG546" s="5">
        <f t="shared" si="297"/>
        <v>25.702557563781738</v>
      </c>
      <c r="CH546" s="5">
        <f t="shared" si="298"/>
        <v>3.3153238083140071</v>
      </c>
      <c r="CI546" s="5">
        <f t="shared" si="299"/>
        <v>0.1977779092043819</v>
      </c>
      <c r="CJ546" s="5">
        <f t="shared" si="300"/>
        <v>1.8215306482329032</v>
      </c>
      <c r="CK546" s="5">
        <f t="shared" si="301"/>
        <v>1.4937931600811039</v>
      </c>
      <c r="CL546" s="5">
        <f t="shared" si="302"/>
        <v>0.12399065849021035</v>
      </c>
      <c r="CM546" s="5">
        <f t="shared" si="303"/>
        <v>19.185837600503401</v>
      </c>
      <c r="CN546" s="5">
        <f t="shared" si="304"/>
        <v>0.49403589904223422</v>
      </c>
      <c r="CO546" s="5">
        <f t="shared" si="305"/>
        <v>52.325951599102268</v>
      </c>
      <c r="CP546" s="5">
        <f t="shared" si="306"/>
        <v>382.19562206342096</v>
      </c>
      <c r="CQ546" s="5">
        <f t="shared" si="307"/>
        <v>3.1809585186960108E-2</v>
      </c>
      <c r="CR546" s="5">
        <f t="shared" si="308"/>
        <v>0</v>
      </c>
      <c r="CS546" s="5">
        <f t="shared" si="309"/>
        <v>1575.8181030584742</v>
      </c>
      <c r="CT546" s="5">
        <f t="shared" si="310"/>
        <v>411.248046875</v>
      </c>
      <c r="CU546" s="5">
        <f t="shared" si="311"/>
        <v>0.2488546911882325</v>
      </c>
      <c r="CV546" s="5" t="e">
        <f t="shared" si="312"/>
        <v>#DIV/0!</v>
      </c>
    </row>
    <row r="547" spans="1:100" hidden="1" x14ac:dyDescent="0.3">
      <c r="A547" s="4" t="str">
        <f>VLOOKUP(B547,ListCodeMtrx!A$1:B$91,2,TRUE)</f>
        <v>M45</v>
      </c>
      <c r="B547">
        <v>45</v>
      </c>
      <c r="C547" s="10">
        <v>3</v>
      </c>
      <c r="D547" s="10">
        <v>2</v>
      </c>
      <c r="E547" s="10">
        <v>3</v>
      </c>
      <c r="F547" s="1">
        <v>82</v>
      </c>
      <c r="G547" s="3">
        <v>41326</v>
      </c>
      <c r="H547" s="11">
        <v>2</v>
      </c>
      <c r="I547" s="11">
        <v>188.28246148992594</v>
      </c>
      <c r="J547" s="11">
        <v>4.4764078470520721</v>
      </c>
      <c r="K547" s="11">
        <v>226.35523818222427</v>
      </c>
      <c r="L547" s="11">
        <v>283.57223232137568</v>
      </c>
      <c r="M547" s="1">
        <v>49.8</v>
      </c>
      <c r="N547" s="8">
        <v>7</v>
      </c>
      <c r="O547" s="8" t="s">
        <v>725</v>
      </c>
      <c r="P547" s="12">
        <v>0.15763888888888888</v>
      </c>
      <c r="Q547" s="12">
        <f t="shared" si="314"/>
        <v>0.55096064814814816</v>
      </c>
      <c r="R547" s="8">
        <v>1838</v>
      </c>
      <c r="S547" s="8">
        <v>0</v>
      </c>
      <c r="T547" s="13" t="s">
        <v>747</v>
      </c>
      <c r="U547">
        <f t="shared" si="272"/>
        <v>13.458303934856584</v>
      </c>
      <c r="V547">
        <f t="shared" si="273"/>
        <v>8.6925980883475154E-2</v>
      </c>
      <c r="W547">
        <f t="shared" si="274"/>
        <v>133.55659047126133</v>
      </c>
      <c r="X547">
        <v>27.81239128112793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t="e">
        <f t="shared" si="275"/>
        <v>#DIV/0!</v>
      </c>
      <c r="AG547" t="e">
        <f t="shared" si="276"/>
        <v>#DIV/0!</v>
      </c>
      <c r="AH547" t="e">
        <f t="shared" si="277"/>
        <v>#DIV/0!</v>
      </c>
      <c r="AI547" s="8">
        <v>-1</v>
      </c>
      <c r="AJ547" s="8">
        <v>0.87</v>
      </c>
      <c r="AK547" s="8">
        <v>0.92</v>
      </c>
      <c r="AL547" s="8">
        <v>10.040945053100586</v>
      </c>
      <c r="AM547">
        <f t="shared" si="278"/>
        <v>0.87502047252655035</v>
      </c>
      <c r="AN547">
        <f t="shared" si="279"/>
        <v>9.1700718866345211E-3</v>
      </c>
      <c r="AO547" t="e">
        <f t="shared" si="280"/>
        <v>#DIV/0!</v>
      </c>
      <c r="AP547" t="e">
        <f t="shared" si="281"/>
        <v>#DIV/0!</v>
      </c>
      <c r="AQ547" t="e">
        <f t="shared" si="282"/>
        <v>#DIV/0!</v>
      </c>
      <c r="AR547" s="8">
        <v>1800.86328125</v>
      </c>
      <c r="AS547" s="8">
        <v>0.5</v>
      </c>
      <c r="AT547" t="e">
        <f t="shared" si="283"/>
        <v>#DIV/0!</v>
      </c>
      <c r="AU547">
        <f t="shared" si="284"/>
        <v>1.789315204497594</v>
      </c>
      <c r="AV547">
        <f t="shared" si="285"/>
        <v>2.0357858019144945</v>
      </c>
      <c r="AW547">
        <f t="shared" si="286"/>
        <v>27.81239128112793</v>
      </c>
      <c r="AX547" s="8">
        <v>2</v>
      </c>
      <c r="AY547">
        <f t="shared" si="287"/>
        <v>4.644859790802002</v>
      </c>
      <c r="AZ547" s="8">
        <v>1</v>
      </c>
      <c r="BA547">
        <f t="shared" si="288"/>
        <v>9.2897195816040039</v>
      </c>
      <c r="BB547" s="8">
        <v>25.021919250488281</v>
      </c>
      <c r="BC547" s="8">
        <v>27.81239128112793</v>
      </c>
      <c r="BD547" s="8">
        <v>25.004806518554688</v>
      </c>
      <c r="BE547" s="8">
        <v>400.08041381835937</v>
      </c>
      <c r="BF547" s="8">
        <v>391.98483276367187</v>
      </c>
      <c r="BG547" s="8">
        <v>16.049375534057617</v>
      </c>
      <c r="BH547" s="8">
        <v>17.054941177368164</v>
      </c>
      <c r="BI547" s="8">
        <v>50.771106719970703</v>
      </c>
      <c r="BJ547" s="8">
        <v>53.952144622802734</v>
      </c>
      <c r="BK547" s="8">
        <v>349.81277465820312</v>
      </c>
      <c r="BL547" s="8">
        <v>1801.8822021484375</v>
      </c>
      <c r="BM547" s="8">
        <v>845.52703857421875</v>
      </c>
      <c r="BN547" s="8">
        <v>100.71846008300781</v>
      </c>
      <c r="BO547" s="8">
        <v>1.4566600322723389</v>
      </c>
      <c r="BP547" s="8">
        <v>0.18230812251567841</v>
      </c>
      <c r="BQ547" s="8">
        <v>0.5</v>
      </c>
      <c r="BR547" s="8">
        <v>-1.355140209197998</v>
      </c>
      <c r="BS547" s="8">
        <v>7.355140209197998</v>
      </c>
      <c r="BT547" s="8">
        <v>1</v>
      </c>
      <c r="BU547" s="8">
        <v>0</v>
      </c>
      <c r="BV547" s="8">
        <v>0.15999999642372131</v>
      </c>
      <c r="BW547" s="8">
        <v>111115</v>
      </c>
      <c r="BX547">
        <f t="shared" si="289"/>
        <v>1.7490638732910155</v>
      </c>
      <c r="BY547">
        <f t="shared" si="290"/>
        <v>1.7893152044975939E-3</v>
      </c>
      <c r="BZ547">
        <f t="shared" si="291"/>
        <v>300.96239128112791</v>
      </c>
      <c r="CA547">
        <f t="shared" si="292"/>
        <v>298.17191925048826</v>
      </c>
      <c r="CB547">
        <f t="shared" si="293"/>
        <v>288.30114589971708</v>
      </c>
      <c r="CC547">
        <f t="shared" si="316"/>
        <v>0.70686726030870917</v>
      </c>
      <c r="CD547">
        <f t="shared" si="294"/>
        <v>3.7535332141052962</v>
      </c>
      <c r="CE547">
        <f t="shared" si="295"/>
        <v>37.267579458738709</v>
      </c>
      <c r="CF547">
        <f t="shared" si="296"/>
        <v>20.212638281370545</v>
      </c>
      <c r="CG547">
        <f t="shared" si="297"/>
        <v>26.417155265808105</v>
      </c>
      <c r="CH547">
        <f t="shared" si="298"/>
        <v>3.458453480649986</v>
      </c>
      <c r="CI547">
        <f t="shared" si="299"/>
        <v>8.6120135541215059E-2</v>
      </c>
      <c r="CJ547">
        <f t="shared" si="300"/>
        <v>1.7177474121908016</v>
      </c>
      <c r="CK547">
        <f t="shared" si="301"/>
        <v>1.7407060684591844</v>
      </c>
      <c r="CL547">
        <f t="shared" si="302"/>
        <v>5.3896909412440859E-2</v>
      </c>
      <c r="CM547">
        <f t="shared" si="303"/>
        <v>13.451614126202356</v>
      </c>
      <c r="CN547">
        <f t="shared" si="304"/>
        <v>0.34071877100352699</v>
      </c>
      <c r="CO547">
        <f t="shared" si="305"/>
        <v>44.766054612690432</v>
      </c>
      <c r="CP547">
        <f t="shared" si="306"/>
        <v>390.02904603055725</v>
      </c>
      <c r="CQ547">
        <f t="shared" si="307"/>
        <v>1.5446930813834176E-2</v>
      </c>
      <c r="CR547">
        <f t="shared" si="308"/>
        <v>0</v>
      </c>
      <c r="CS547">
        <f t="shared" si="309"/>
        <v>1576.6838159611068</v>
      </c>
      <c r="CT547">
        <f t="shared" si="310"/>
        <v>0</v>
      </c>
      <c r="CU547" t="e">
        <f t="shared" si="311"/>
        <v>#DIV/0!</v>
      </c>
      <c r="CV547" t="e">
        <f t="shared" si="312"/>
        <v>#DIV/0!</v>
      </c>
    </row>
    <row r="548" spans="1:100" x14ac:dyDescent="0.3">
      <c r="A548" s="4" t="str">
        <f>VLOOKUP(B548,ListCodeMtrx!A$1:B$91,2,TRUE)</f>
        <v>M45</v>
      </c>
      <c r="B548">
        <v>45</v>
      </c>
      <c r="C548" s="10">
        <v>3</v>
      </c>
      <c r="D548" s="10">
        <v>2</v>
      </c>
      <c r="E548" s="10">
        <v>3</v>
      </c>
      <c r="F548" s="1">
        <v>82</v>
      </c>
      <c r="G548" s="3">
        <v>41326</v>
      </c>
      <c r="H548" s="11">
        <v>2</v>
      </c>
      <c r="I548" s="11">
        <v>188.28246148992594</v>
      </c>
      <c r="J548" s="11">
        <v>4.4764078470520721</v>
      </c>
      <c r="K548" s="11">
        <v>226.35523818222427</v>
      </c>
      <c r="L548" s="11">
        <v>283.57223232137568</v>
      </c>
      <c r="M548" s="1">
        <v>49.8</v>
      </c>
      <c r="N548" s="8">
        <v>8</v>
      </c>
      <c r="O548" s="8" t="s">
        <v>726</v>
      </c>
      <c r="P548" s="12">
        <v>0.15763888888888888</v>
      </c>
      <c r="Q548" s="12">
        <f t="shared" si="314"/>
        <v>0.55337962962962961</v>
      </c>
      <c r="R548" s="8">
        <v>2047</v>
      </c>
      <c r="S548" s="8">
        <v>0</v>
      </c>
      <c r="T548" s="13">
        <v>50</v>
      </c>
      <c r="U548" s="14">
        <f t="shared" si="272"/>
        <v>-0.82884913869177346</v>
      </c>
      <c r="V548" s="14">
        <f t="shared" si="273"/>
        <v>0.14290054007363981</v>
      </c>
      <c r="W548" s="14">
        <f t="shared" si="274"/>
        <v>57.892144219296974</v>
      </c>
      <c r="X548">
        <v>27.631256103515625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t="e">
        <f t="shared" si="275"/>
        <v>#DIV/0!</v>
      </c>
      <c r="AG548" t="e">
        <f t="shared" si="276"/>
        <v>#DIV/0!</v>
      </c>
      <c r="AH548" t="e">
        <f t="shared" si="277"/>
        <v>#DIV/0!</v>
      </c>
      <c r="AI548" s="8">
        <v>-1</v>
      </c>
      <c r="AJ548" s="8">
        <v>0.87</v>
      </c>
      <c r="AK548" s="8">
        <v>0.92</v>
      </c>
      <c r="AL548" s="8">
        <v>10.040945053100586</v>
      </c>
      <c r="AM548">
        <f t="shared" si="278"/>
        <v>0.87502047252655035</v>
      </c>
      <c r="AN548">
        <f t="shared" si="279"/>
        <v>1.0856503386208724E-4</v>
      </c>
      <c r="AO548" t="e">
        <f t="shared" si="280"/>
        <v>#DIV/0!</v>
      </c>
      <c r="AP548" t="e">
        <f t="shared" si="281"/>
        <v>#DIV/0!</v>
      </c>
      <c r="AQ548" t="e">
        <f t="shared" si="282"/>
        <v>#DIV/0!</v>
      </c>
      <c r="AR548" s="8">
        <v>1800.86328125</v>
      </c>
      <c r="AS548" s="8">
        <v>0.5</v>
      </c>
      <c r="AT548" t="e">
        <f t="shared" si="283"/>
        <v>#DIV/0!</v>
      </c>
      <c r="AU548">
        <f t="shared" si="284"/>
        <v>2.8103006716256527</v>
      </c>
      <c r="AV548">
        <f t="shared" si="285"/>
        <v>1.9566871974068587</v>
      </c>
      <c r="AW548">
        <f t="shared" si="286"/>
        <v>27.631256103515625</v>
      </c>
      <c r="AX548" s="8">
        <v>2</v>
      </c>
      <c r="AY548">
        <f t="shared" si="287"/>
        <v>4.644859790802002</v>
      </c>
      <c r="AZ548" s="8">
        <v>1</v>
      </c>
      <c r="BA548">
        <f t="shared" si="288"/>
        <v>9.2897195816040039</v>
      </c>
      <c r="BB548" s="8">
        <v>25.041685104370117</v>
      </c>
      <c r="BC548" s="8">
        <v>27.631256103515625</v>
      </c>
      <c r="BD548" s="8">
        <v>25.002841949462891</v>
      </c>
      <c r="BE548" s="8">
        <v>49.819618225097656</v>
      </c>
      <c r="BF548" s="8">
        <v>50.212825775146484</v>
      </c>
      <c r="BG548" s="8">
        <v>15.868387222290039</v>
      </c>
      <c r="BH548" s="8">
        <v>17.447120666503906</v>
      </c>
      <c r="BI548" s="8">
        <v>50.142036437988281</v>
      </c>
      <c r="BJ548" s="8">
        <v>55.130630493164063</v>
      </c>
      <c r="BK548" s="8">
        <v>349.80813598632812</v>
      </c>
      <c r="BL548" s="8">
        <v>1801.6519775390625</v>
      </c>
      <c r="BM548" s="8">
        <v>815.25732421875</v>
      </c>
      <c r="BN548" s="8">
        <v>100.72364807128906</v>
      </c>
      <c r="BO548" s="8">
        <v>0.25993990898132324</v>
      </c>
      <c r="BP548" s="8">
        <v>0.19140808284282684</v>
      </c>
      <c r="BQ548" s="8">
        <v>0.25</v>
      </c>
      <c r="BR548" s="8">
        <v>-1.355140209197998</v>
      </c>
      <c r="BS548" s="8">
        <v>7.355140209197998</v>
      </c>
      <c r="BT548" s="8">
        <v>1</v>
      </c>
      <c r="BU548" s="8">
        <v>0</v>
      </c>
      <c r="BV548" s="8">
        <v>0.15999999642372131</v>
      </c>
      <c r="BW548" s="8">
        <v>111115</v>
      </c>
      <c r="BX548">
        <f t="shared" si="289"/>
        <v>1.7490406799316405</v>
      </c>
      <c r="BY548">
        <f t="shared" si="290"/>
        <v>2.8103006716256526E-3</v>
      </c>
      <c r="BZ548">
        <f t="shared" si="291"/>
        <v>300.7812561035156</v>
      </c>
      <c r="CA548">
        <f t="shared" si="292"/>
        <v>298.19168510437009</v>
      </c>
      <c r="CB548">
        <f t="shared" si="293"/>
        <v>288.26430996304043</v>
      </c>
      <c r="CC548">
        <f t="shared" si="316"/>
        <v>0.53640657666514668</v>
      </c>
      <c r="CD548">
        <f t="shared" si="294"/>
        <v>3.7140248392771125</v>
      </c>
      <c r="CE548">
        <f t="shared" si="295"/>
        <v>36.87341463891817</v>
      </c>
      <c r="CF548">
        <f t="shared" si="296"/>
        <v>19.426293972414264</v>
      </c>
      <c r="CG548">
        <f t="shared" si="297"/>
        <v>26.336470603942871</v>
      </c>
      <c r="CH548">
        <f t="shared" si="298"/>
        <v>3.4420271653760945</v>
      </c>
      <c r="CI548">
        <f t="shared" si="299"/>
        <v>0.1407356522598702</v>
      </c>
      <c r="CJ548">
        <f t="shared" si="300"/>
        <v>1.7573376418702538</v>
      </c>
      <c r="CK548">
        <f t="shared" si="301"/>
        <v>1.6846895235058408</v>
      </c>
      <c r="CL548">
        <f t="shared" si="302"/>
        <v>8.8151755748153635E-2</v>
      </c>
      <c r="CM548">
        <f t="shared" si="303"/>
        <v>5.8311079604367801</v>
      </c>
      <c r="CN548">
        <f t="shared" si="304"/>
        <v>1.1529353969947549</v>
      </c>
      <c r="CO548">
        <f t="shared" si="305"/>
        <v>46.665827651996651</v>
      </c>
      <c r="CP548">
        <f t="shared" si="306"/>
        <v>50.333275733555311</v>
      </c>
      <c r="CQ548">
        <f t="shared" si="307"/>
        <v>-7.6845646328379882E-3</v>
      </c>
      <c r="CR548">
        <f t="shared" si="308"/>
        <v>0</v>
      </c>
      <c r="CS548">
        <f t="shared" si="309"/>
        <v>1576.4823647146243</v>
      </c>
      <c r="CT548">
        <f t="shared" si="310"/>
        <v>0</v>
      </c>
      <c r="CU548" t="e">
        <f t="shared" si="311"/>
        <v>#DIV/0!</v>
      </c>
      <c r="CV548" t="e">
        <f t="shared" si="312"/>
        <v>#DIV/0!</v>
      </c>
    </row>
    <row r="549" spans="1:100" x14ac:dyDescent="0.3">
      <c r="A549" s="4" t="str">
        <f>VLOOKUP(B549,ListCodeMtrx!A$1:B$91,2,TRUE)</f>
        <v>M45</v>
      </c>
      <c r="B549">
        <v>45</v>
      </c>
      <c r="C549" s="10">
        <v>3</v>
      </c>
      <c r="D549" s="10">
        <v>2</v>
      </c>
      <c r="E549" s="10">
        <v>3</v>
      </c>
      <c r="F549" s="1">
        <v>82</v>
      </c>
      <c r="G549" s="3">
        <v>41326</v>
      </c>
      <c r="H549" s="11">
        <v>2</v>
      </c>
      <c r="I549" s="11">
        <v>188.28246148992594</v>
      </c>
      <c r="J549" s="11">
        <v>4.4764078470520721</v>
      </c>
      <c r="K549" s="11">
        <v>226.35523818222427</v>
      </c>
      <c r="L549" s="11">
        <v>283.57223232137568</v>
      </c>
      <c r="M549" s="1">
        <v>49.8</v>
      </c>
      <c r="N549" s="8">
        <v>9</v>
      </c>
      <c r="O549" s="8" t="s">
        <v>727</v>
      </c>
      <c r="P549" s="12">
        <v>0.15763888888888888</v>
      </c>
      <c r="Q549" s="12">
        <f t="shared" si="314"/>
        <v>0.55579861111111106</v>
      </c>
      <c r="R549" s="8">
        <v>2255.5</v>
      </c>
      <c r="S549" s="8">
        <v>0</v>
      </c>
      <c r="T549" s="13">
        <v>150</v>
      </c>
      <c r="U549" s="14">
        <f t="shared" si="272"/>
        <v>7.1796101484151</v>
      </c>
      <c r="V549" s="14">
        <f t="shared" si="273"/>
        <v>0.19236065758848309</v>
      </c>
      <c r="W549" s="14">
        <f t="shared" si="274"/>
        <v>82.619826410379005</v>
      </c>
      <c r="X549">
        <v>27.176116943359375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t="e">
        <f t="shared" si="275"/>
        <v>#DIV/0!</v>
      </c>
      <c r="AG549" t="e">
        <f t="shared" si="276"/>
        <v>#DIV/0!</v>
      </c>
      <c r="AH549" t="e">
        <f t="shared" si="277"/>
        <v>#DIV/0!</v>
      </c>
      <c r="AI549" s="8">
        <v>-1</v>
      </c>
      <c r="AJ549" s="8">
        <v>0.87</v>
      </c>
      <c r="AK549" s="8">
        <v>0.92</v>
      </c>
      <c r="AL549" s="8">
        <v>10.040945053100586</v>
      </c>
      <c r="AM549">
        <f t="shared" si="278"/>
        <v>0.87502047252655035</v>
      </c>
      <c r="AN549">
        <f t="shared" si="279"/>
        <v>5.1867645370525465E-3</v>
      </c>
      <c r="AO549" t="e">
        <f t="shared" si="280"/>
        <v>#DIV/0!</v>
      </c>
      <c r="AP549" t="e">
        <f t="shared" si="281"/>
        <v>#DIV/0!</v>
      </c>
      <c r="AQ549" t="e">
        <f t="shared" si="282"/>
        <v>#DIV/0!</v>
      </c>
      <c r="AR549" s="8">
        <v>1800.86328125</v>
      </c>
      <c r="AS549" s="8">
        <v>0.5</v>
      </c>
      <c r="AT549" t="e">
        <f t="shared" si="283"/>
        <v>#DIV/0!</v>
      </c>
      <c r="AU549">
        <f t="shared" si="284"/>
        <v>3.5208705600640045</v>
      </c>
      <c r="AV549">
        <f t="shared" si="285"/>
        <v>1.8313251162573627</v>
      </c>
      <c r="AW549">
        <f t="shared" si="286"/>
        <v>27.176116943359375</v>
      </c>
      <c r="AX549" s="8">
        <v>2</v>
      </c>
      <c r="AY549">
        <f t="shared" si="287"/>
        <v>4.644859790802002</v>
      </c>
      <c r="AZ549" s="8">
        <v>1</v>
      </c>
      <c r="BA549">
        <f t="shared" si="288"/>
        <v>9.2897195816040039</v>
      </c>
      <c r="BB549" s="8">
        <v>25.004249572753906</v>
      </c>
      <c r="BC549" s="8">
        <v>27.176116943359375</v>
      </c>
      <c r="BD549" s="8">
        <v>25.002264022827148</v>
      </c>
      <c r="BE549" s="8">
        <v>151.21609497070312</v>
      </c>
      <c r="BF549" s="8">
        <v>146.81568908691406</v>
      </c>
      <c r="BG549" s="8">
        <v>15.744541168212891</v>
      </c>
      <c r="BH549" s="8">
        <v>17.721885681152344</v>
      </c>
      <c r="BI549" s="8">
        <v>49.862159729003906</v>
      </c>
      <c r="BJ549" s="8">
        <v>56.124305725097656</v>
      </c>
      <c r="BK549" s="8">
        <v>349.80996704101562</v>
      </c>
      <c r="BL549" s="8">
        <v>1802.26171875</v>
      </c>
      <c r="BM549" s="8">
        <v>792.44720458984375</v>
      </c>
      <c r="BN549" s="8">
        <v>100.72428131103516</v>
      </c>
      <c r="BO549" s="8">
        <v>0.74864840507507324</v>
      </c>
      <c r="BP549" s="8">
        <v>0.18477813899517059</v>
      </c>
      <c r="BQ549" s="8">
        <v>0.25</v>
      </c>
      <c r="BR549" s="8">
        <v>-1.355140209197998</v>
      </c>
      <c r="BS549" s="8">
        <v>7.355140209197998</v>
      </c>
      <c r="BT549" s="8">
        <v>1</v>
      </c>
      <c r="BU549" s="8">
        <v>0</v>
      </c>
      <c r="BV549" s="8">
        <v>0.15999999642372131</v>
      </c>
      <c r="BW549" s="8">
        <v>111115</v>
      </c>
      <c r="BX549">
        <f t="shared" si="289"/>
        <v>1.7490498352050778</v>
      </c>
      <c r="BY549">
        <f t="shared" si="290"/>
        <v>3.5208705600640045E-3</v>
      </c>
      <c r="BZ549">
        <f t="shared" si="291"/>
        <v>300.32611694335935</v>
      </c>
      <c r="CA549">
        <f t="shared" si="292"/>
        <v>298.15424957275388</v>
      </c>
      <c r="CB549">
        <f t="shared" si="293"/>
        <v>288.36186855460983</v>
      </c>
      <c r="CC549">
        <f t="shared" si="316"/>
        <v>0.43133107655325281</v>
      </c>
      <c r="CD549">
        <f t="shared" si="294"/>
        <v>3.6163493149677572</v>
      </c>
      <c r="CE549">
        <f t="shared" si="295"/>
        <v>35.903451162888139</v>
      </c>
      <c r="CF549">
        <f t="shared" si="296"/>
        <v>18.181565481735795</v>
      </c>
      <c r="CG549">
        <f t="shared" si="297"/>
        <v>26.090183258056641</v>
      </c>
      <c r="CH549">
        <f t="shared" si="298"/>
        <v>3.3923069853404435</v>
      </c>
      <c r="CI549">
        <f t="shared" si="299"/>
        <v>0.18845828367321815</v>
      </c>
      <c r="CJ549">
        <f t="shared" si="300"/>
        <v>1.7850241987103945</v>
      </c>
      <c r="CK549">
        <f t="shared" si="301"/>
        <v>1.607282786630049</v>
      </c>
      <c r="CL549">
        <f t="shared" si="302"/>
        <v>0.11813092321229605</v>
      </c>
      <c r="CM549">
        <f t="shared" si="303"/>
        <v>8.3218226372279087</v>
      </c>
      <c r="CN549">
        <f t="shared" si="304"/>
        <v>0.56274521424933366</v>
      </c>
      <c r="CO549">
        <f t="shared" si="305"/>
        <v>49.020260773477631</v>
      </c>
      <c r="CP549">
        <f t="shared" si="306"/>
        <v>145.77233426708139</v>
      </c>
      <c r="CQ549">
        <f t="shared" si="307"/>
        <v>2.4143563557292358E-2</v>
      </c>
      <c r="CR549">
        <f t="shared" si="308"/>
        <v>0</v>
      </c>
      <c r="CS549">
        <f t="shared" si="309"/>
        <v>1577.0159007571378</v>
      </c>
      <c r="CT549">
        <f t="shared" si="310"/>
        <v>0</v>
      </c>
      <c r="CU549" t="e">
        <f t="shared" si="311"/>
        <v>#DIV/0!</v>
      </c>
      <c r="CV549" t="e">
        <f t="shared" si="312"/>
        <v>#DIV/0!</v>
      </c>
    </row>
    <row r="550" spans="1:100" s="5" customFormat="1" hidden="1" x14ac:dyDescent="0.3">
      <c r="A550" s="4" t="str">
        <f>VLOOKUP(B550,ListCodeMtrx!A$1:B$91,2,TRUE)</f>
        <v>M45</v>
      </c>
      <c r="B550">
        <v>45</v>
      </c>
      <c r="C550" s="10">
        <v>3</v>
      </c>
      <c r="D550" s="10">
        <v>2</v>
      </c>
      <c r="E550" s="10">
        <v>3</v>
      </c>
      <c r="F550" s="1">
        <v>82</v>
      </c>
      <c r="G550" s="3">
        <v>41326</v>
      </c>
      <c r="H550" s="11">
        <v>2</v>
      </c>
      <c r="I550" s="11">
        <v>188.28246148992594</v>
      </c>
      <c r="J550" s="11">
        <v>4.4764078470520721</v>
      </c>
      <c r="K550" s="11">
        <v>226.35523818222427</v>
      </c>
      <c r="L550" s="11">
        <v>283.57223232137568</v>
      </c>
      <c r="M550" s="1">
        <v>49.8</v>
      </c>
      <c r="N550" s="8">
        <v>10</v>
      </c>
      <c r="O550" s="8" t="s">
        <v>728</v>
      </c>
      <c r="P550" s="12">
        <v>0.15763888888888888</v>
      </c>
      <c r="Q550" s="12">
        <f t="shared" si="314"/>
        <v>0.55793981481481481</v>
      </c>
      <c r="R550" s="8">
        <v>2441</v>
      </c>
      <c r="S550" s="8">
        <v>0</v>
      </c>
      <c r="T550" s="13" t="s">
        <v>192</v>
      </c>
      <c r="U550" s="14">
        <f t="shared" si="272"/>
        <v>26.659338992010312</v>
      </c>
      <c r="V550" s="14">
        <f t="shared" si="273"/>
        <v>0.22358650138712727</v>
      </c>
      <c r="W550" s="14">
        <f t="shared" si="274"/>
        <v>181.17072787998359</v>
      </c>
      <c r="X550">
        <v>26.909357070922852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t="e">
        <f t="shared" si="275"/>
        <v>#DIV/0!</v>
      </c>
      <c r="AG550" t="e">
        <f t="shared" si="276"/>
        <v>#DIV/0!</v>
      </c>
      <c r="AH550" t="e">
        <f t="shared" si="277"/>
        <v>#DIV/0!</v>
      </c>
      <c r="AI550" s="8">
        <v>-1</v>
      </c>
      <c r="AJ550" s="8">
        <v>0.87</v>
      </c>
      <c r="AK550" s="8">
        <v>0.92</v>
      </c>
      <c r="AL550" s="8">
        <v>10.040945053100586</v>
      </c>
      <c r="AM550">
        <f t="shared" si="278"/>
        <v>0.87502047252655035</v>
      </c>
      <c r="AN550">
        <f t="shared" si="279"/>
        <v>1.7541513437320942E-2</v>
      </c>
      <c r="AO550" t="e">
        <f t="shared" si="280"/>
        <v>#DIV/0!</v>
      </c>
      <c r="AP550" t="e">
        <f t="shared" si="281"/>
        <v>#DIV/0!</v>
      </c>
      <c r="AQ550" t="e">
        <f t="shared" si="282"/>
        <v>#DIV/0!</v>
      </c>
      <c r="AR550" s="8">
        <v>1800.86328125</v>
      </c>
      <c r="AS550" s="8">
        <v>0.5</v>
      </c>
      <c r="AT550" t="e">
        <f t="shared" si="283"/>
        <v>#DIV/0!</v>
      </c>
      <c r="AU550">
        <f t="shared" si="284"/>
        <v>3.9047830753175345</v>
      </c>
      <c r="AV550">
        <f t="shared" si="285"/>
        <v>1.7534048078220943</v>
      </c>
      <c r="AW550">
        <f t="shared" si="286"/>
        <v>26.909357070922852</v>
      </c>
      <c r="AX550" s="8">
        <v>2</v>
      </c>
      <c r="AY550">
        <f t="shared" si="287"/>
        <v>4.644859790802002</v>
      </c>
      <c r="AZ550" s="8">
        <v>1</v>
      </c>
      <c r="BA550">
        <f t="shared" si="288"/>
        <v>9.2897195816040039</v>
      </c>
      <c r="BB550" s="8">
        <v>25.028469085693359</v>
      </c>
      <c r="BC550" s="8">
        <v>26.909357070922852</v>
      </c>
      <c r="BD550" s="8">
        <v>25.008275985717773</v>
      </c>
      <c r="BE550" s="8">
        <v>400.03591918945312</v>
      </c>
      <c r="BF550" s="8">
        <v>383.9364013671875</v>
      </c>
      <c r="BG550" s="8">
        <v>15.745234489440918</v>
      </c>
      <c r="BH550" s="8">
        <v>17.93773078918457</v>
      </c>
      <c r="BI550" s="8">
        <v>49.791858673095703</v>
      </c>
      <c r="BJ550" s="8">
        <v>56.725284576416016</v>
      </c>
      <c r="BK550" s="8">
        <v>349.80584716796875</v>
      </c>
      <c r="BL550" s="8">
        <v>1802.0072021484375</v>
      </c>
      <c r="BM550" s="8">
        <v>763.4915771484375</v>
      </c>
      <c r="BN550" s="8">
        <v>100.72315216064453</v>
      </c>
      <c r="BO550" s="8">
        <v>1.4543979167938232</v>
      </c>
      <c r="BP550" s="8">
        <v>0.17273132503032684</v>
      </c>
      <c r="BQ550" s="8">
        <v>0.25</v>
      </c>
      <c r="BR550" s="8">
        <v>-1.355140209197998</v>
      </c>
      <c r="BS550" s="8">
        <v>7.355140209197998</v>
      </c>
      <c r="BT550" s="8">
        <v>1</v>
      </c>
      <c r="BU550" s="8">
        <v>0</v>
      </c>
      <c r="BV550" s="8">
        <v>0.15999999642372131</v>
      </c>
      <c r="BW550" s="8">
        <v>111115</v>
      </c>
      <c r="BX550">
        <f t="shared" si="289"/>
        <v>1.7490292358398434</v>
      </c>
      <c r="BY550">
        <f t="shared" si="290"/>
        <v>3.9047830753175345E-3</v>
      </c>
      <c r="BZ550">
        <f t="shared" si="291"/>
        <v>300.05935707092283</v>
      </c>
      <c r="CA550">
        <f t="shared" si="292"/>
        <v>298.17846908569334</v>
      </c>
      <c r="CB550">
        <f t="shared" si="293"/>
        <v>288.32114589927005</v>
      </c>
      <c r="CC550">
        <f t="shared" si="316"/>
        <v>0.37712905624121179</v>
      </c>
      <c r="CD550">
        <f t="shared" si="294"/>
        <v>3.5601495955178102</v>
      </c>
      <c r="CE550">
        <f t="shared" si="295"/>
        <v>35.345891377979179</v>
      </c>
      <c r="CF550">
        <f t="shared" si="296"/>
        <v>17.408160588794608</v>
      </c>
      <c r="CG550">
        <f t="shared" si="297"/>
        <v>25.968913078308105</v>
      </c>
      <c r="CH550">
        <f t="shared" si="298"/>
        <v>3.3680564219927835</v>
      </c>
      <c r="CI550">
        <f t="shared" si="299"/>
        <v>0.21833165904668003</v>
      </c>
      <c r="CJ550">
        <f t="shared" si="300"/>
        <v>1.8067447876957159</v>
      </c>
      <c r="CK550">
        <f t="shared" si="301"/>
        <v>1.5613116342970677</v>
      </c>
      <c r="CL550">
        <f t="shared" si="302"/>
        <v>0.13691986859292124</v>
      </c>
      <c r="CM550">
        <f t="shared" si="303"/>
        <v>18.24808679131031</v>
      </c>
      <c r="CN550">
        <f t="shared" si="304"/>
        <v>0.47187692345617493</v>
      </c>
      <c r="CO550">
        <f t="shared" si="305"/>
        <v>50.59027992076436</v>
      </c>
      <c r="CP550">
        <f t="shared" si="306"/>
        <v>380.06221471138321</v>
      </c>
      <c r="CQ550">
        <f t="shared" si="307"/>
        <v>3.548638538383897E-2</v>
      </c>
      <c r="CR550">
        <f t="shared" si="308"/>
        <v>0</v>
      </c>
      <c r="CS550">
        <f t="shared" si="309"/>
        <v>1576.7931935201727</v>
      </c>
      <c r="CT550">
        <f t="shared" si="310"/>
        <v>0</v>
      </c>
      <c r="CU550" t="e">
        <f t="shared" si="311"/>
        <v>#DIV/0!</v>
      </c>
      <c r="CV550" t="e">
        <f t="shared" si="312"/>
        <v>#DIV/0!</v>
      </c>
    </row>
    <row r="551" spans="1:100" x14ac:dyDescent="0.3">
      <c r="A551" s="4" t="str">
        <f>VLOOKUP(B551,ListCodeMtrx!A$1:B$91,2,TRUE)</f>
        <v>M45</v>
      </c>
      <c r="B551">
        <v>45</v>
      </c>
      <c r="C551" s="10">
        <v>3</v>
      </c>
      <c r="D551" s="10">
        <v>2</v>
      </c>
      <c r="E551" s="10">
        <v>3</v>
      </c>
      <c r="F551" s="1">
        <v>82</v>
      </c>
      <c r="G551" s="3">
        <v>41326</v>
      </c>
      <c r="H551" s="11">
        <v>2</v>
      </c>
      <c r="I551" s="11">
        <v>188.28246148992594</v>
      </c>
      <c r="J551" s="11">
        <v>4.4764078470520721</v>
      </c>
      <c r="K551" s="11">
        <v>226.35523818222427</v>
      </c>
      <c r="L551" s="11">
        <v>283.57223232137568</v>
      </c>
      <c r="M551" s="1">
        <v>49.8</v>
      </c>
      <c r="N551" s="8">
        <v>11</v>
      </c>
      <c r="O551" s="8" t="s">
        <v>729</v>
      </c>
      <c r="P551" s="12">
        <v>0.15763888888888888</v>
      </c>
      <c r="Q551" s="12">
        <f t="shared" si="314"/>
        <v>0.56035879629629626</v>
      </c>
      <c r="R551" s="8">
        <v>2649.5</v>
      </c>
      <c r="S551" s="8">
        <v>0</v>
      </c>
      <c r="T551" s="13">
        <v>800</v>
      </c>
      <c r="U551" s="14">
        <f t="shared" si="272"/>
        <v>49.511034139586833</v>
      </c>
      <c r="V551" s="14">
        <f t="shared" si="273"/>
        <v>0.24396922803322424</v>
      </c>
      <c r="W551" s="14">
        <f t="shared" si="274"/>
        <v>422.42767757178808</v>
      </c>
      <c r="X551">
        <v>26.570407867431641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t="e">
        <f t="shared" si="275"/>
        <v>#DIV/0!</v>
      </c>
      <c r="AG551" t="e">
        <f t="shared" si="276"/>
        <v>#DIV/0!</v>
      </c>
      <c r="AH551" t="e">
        <f t="shared" si="277"/>
        <v>#DIV/0!</v>
      </c>
      <c r="AI551" s="8">
        <v>-1</v>
      </c>
      <c r="AJ551" s="8">
        <v>0.87</v>
      </c>
      <c r="AK551" s="8">
        <v>0.92</v>
      </c>
      <c r="AL551" s="8">
        <v>10.069668769836426</v>
      </c>
      <c r="AM551">
        <f t="shared" si="278"/>
        <v>0.87503483438491825</v>
      </c>
      <c r="AN551">
        <f t="shared" si="279"/>
        <v>3.2104160917222527E-2</v>
      </c>
      <c r="AO551" t="e">
        <f t="shared" si="280"/>
        <v>#DIV/0!</v>
      </c>
      <c r="AP551" t="e">
        <f t="shared" si="281"/>
        <v>#DIV/0!</v>
      </c>
      <c r="AQ551" t="e">
        <f t="shared" si="282"/>
        <v>#DIV/0!</v>
      </c>
      <c r="AR551" s="8">
        <v>1800.86328125</v>
      </c>
      <c r="AS551" s="8">
        <v>0.5</v>
      </c>
      <c r="AT551" t="e">
        <f t="shared" si="283"/>
        <v>#DIV/0!</v>
      </c>
      <c r="AU551">
        <f t="shared" si="284"/>
        <v>4.0914917397117652</v>
      </c>
      <c r="AV551">
        <f t="shared" si="285"/>
        <v>1.6880074806349492</v>
      </c>
      <c r="AW551">
        <f t="shared" si="286"/>
        <v>26.570407867431641</v>
      </c>
      <c r="AX551" s="8">
        <v>2</v>
      </c>
      <c r="AY551">
        <f t="shared" si="287"/>
        <v>4.644859790802002</v>
      </c>
      <c r="AZ551" s="8">
        <v>1</v>
      </c>
      <c r="BA551">
        <f t="shared" si="288"/>
        <v>9.2897195816040039</v>
      </c>
      <c r="BB551" s="8">
        <v>24.964895248413086</v>
      </c>
      <c r="BC551" s="8">
        <v>26.570407867431641</v>
      </c>
      <c r="BD551" s="8">
        <v>25.004711151123047</v>
      </c>
      <c r="BE551" s="8">
        <v>800.91094970703125</v>
      </c>
      <c r="BF551" s="8">
        <v>770.8016357421875</v>
      </c>
      <c r="BG551" s="8">
        <v>15.591622352600098</v>
      </c>
      <c r="BH551" s="8">
        <v>17.888950347900391</v>
      </c>
      <c r="BI551" s="8">
        <v>49.493408203125</v>
      </c>
      <c r="BJ551" s="8">
        <v>56.785953521728516</v>
      </c>
      <c r="BK551" s="8">
        <v>349.82373046875</v>
      </c>
      <c r="BL551" s="8">
        <v>1798.041015625</v>
      </c>
      <c r="BM551" s="8">
        <v>742.526611328125</v>
      </c>
      <c r="BN551" s="8">
        <v>100.72333526611328</v>
      </c>
      <c r="BO551" s="8">
        <v>2.3924472332000732</v>
      </c>
      <c r="BP551" s="8">
        <v>0.16329185664653778</v>
      </c>
      <c r="BQ551" s="8">
        <v>0.5</v>
      </c>
      <c r="BR551" s="8">
        <v>-1.355140209197998</v>
      </c>
      <c r="BS551" s="8">
        <v>7.355140209197998</v>
      </c>
      <c r="BT551" s="8">
        <v>1</v>
      </c>
      <c r="BU551" s="8">
        <v>0</v>
      </c>
      <c r="BV551" s="8">
        <v>0.15999999642372131</v>
      </c>
      <c r="BW551" s="8">
        <v>111115</v>
      </c>
      <c r="BX551">
        <f t="shared" si="289"/>
        <v>1.7491186523437499</v>
      </c>
      <c r="BY551">
        <f t="shared" si="290"/>
        <v>4.091491739711765E-3</v>
      </c>
      <c r="BZ551">
        <f t="shared" si="291"/>
        <v>299.72040786743162</v>
      </c>
      <c r="CA551">
        <f t="shared" si="292"/>
        <v>298.11489524841306</v>
      </c>
      <c r="CB551">
        <f t="shared" si="293"/>
        <v>287.68655606970424</v>
      </c>
      <c r="CC551">
        <f t="shared" si="316"/>
        <v>0.35459903883031246</v>
      </c>
      <c r="CD551">
        <f t="shared" si="294"/>
        <v>3.4898422240853741</v>
      </c>
      <c r="CE551">
        <f t="shared" si="295"/>
        <v>34.647802466678989</v>
      </c>
      <c r="CF551">
        <f t="shared" si="296"/>
        <v>16.758852118778599</v>
      </c>
      <c r="CG551">
        <f t="shared" si="297"/>
        <v>25.767651557922363</v>
      </c>
      <c r="CH551">
        <f t="shared" si="298"/>
        <v>3.3281439618394852</v>
      </c>
      <c r="CI551">
        <f t="shared" si="299"/>
        <v>0.23772600094498947</v>
      </c>
      <c r="CJ551">
        <f t="shared" si="300"/>
        <v>1.8018347434504249</v>
      </c>
      <c r="CK551">
        <f t="shared" si="301"/>
        <v>1.5263092183890603</v>
      </c>
      <c r="CL551">
        <f t="shared" si="302"/>
        <v>0.14912732958552158</v>
      </c>
      <c r="CM551">
        <f t="shared" si="303"/>
        <v>42.548324593748809</v>
      </c>
      <c r="CN551">
        <f t="shared" si="304"/>
        <v>0.54803682034878143</v>
      </c>
      <c r="CO551">
        <f t="shared" si="305"/>
        <v>51.597150227240007</v>
      </c>
      <c r="CP551">
        <f t="shared" si="306"/>
        <v>763.60659659151156</v>
      </c>
      <c r="CQ551">
        <f t="shared" si="307"/>
        <v>3.345476948220838E-2</v>
      </c>
      <c r="CR551">
        <f t="shared" si="308"/>
        <v>0</v>
      </c>
      <c r="CS551">
        <f t="shared" si="309"/>
        <v>1573.3485223247121</v>
      </c>
      <c r="CT551">
        <f t="shared" si="310"/>
        <v>0</v>
      </c>
      <c r="CU551" t="e">
        <f t="shared" si="311"/>
        <v>#DIV/0!</v>
      </c>
      <c r="CV551" t="e">
        <f t="shared" si="312"/>
        <v>#DIV/0!</v>
      </c>
    </row>
    <row r="552" spans="1:100" x14ac:dyDescent="0.3">
      <c r="A552" s="4" t="str">
        <f>VLOOKUP(B552,ListCodeMtrx!A$1:B$91,2,TRUE)</f>
        <v>M45</v>
      </c>
      <c r="B552" s="5">
        <v>45</v>
      </c>
      <c r="C552" s="10">
        <v>3</v>
      </c>
      <c r="D552" s="10">
        <v>2</v>
      </c>
      <c r="E552" s="10">
        <v>3</v>
      </c>
      <c r="F552" s="1">
        <v>82</v>
      </c>
      <c r="G552" s="17">
        <v>41326</v>
      </c>
      <c r="H552" s="11">
        <v>2</v>
      </c>
      <c r="I552" s="11">
        <v>188.28246148992594</v>
      </c>
      <c r="J552" s="11">
        <v>4.4764078470520721</v>
      </c>
      <c r="K552" s="11">
        <v>226.35523818222427</v>
      </c>
      <c r="L552" s="11">
        <v>283.57223232137568</v>
      </c>
      <c r="M552" s="1">
        <v>49.8</v>
      </c>
      <c r="N552" s="19">
        <v>12</v>
      </c>
      <c r="O552" s="19" t="s">
        <v>730</v>
      </c>
      <c r="P552" s="12">
        <v>0.15763888888888888</v>
      </c>
      <c r="Q552" s="12">
        <f t="shared" si="314"/>
        <v>0.56185185185185182</v>
      </c>
      <c r="R552" s="19">
        <v>2770.5</v>
      </c>
      <c r="S552" s="19">
        <v>0</v>
      </c>
      <c r="T552" s="21">
        <v>400</v>
      </c>
      <c r="U552" s="5">
        <f t="shared" si="272"/>
        <v>27.674407170747106</v>
      </c>
      <c r="V552" s="5">
        <f t="shared" si="273"/>
        <v>0.2487791233817469</v>
      </c>
      <c r="W552" s="5">
        <f t="shared" si="274"/>
        <v>192.78243986125776</v>
      </c>
      <c r="X552" s="5">
        <v>26.592382431030273</v>
      </c>
      <c r="Y552" s="19">
        <v>2</v>
      </c>
      <c r="Z552" s="19">
        <v>2</v>
      </c>
      <c r="AA552" s="19">
        <v>0</v>
      </c>
      <c r="AB552" s="19">
        <v>0</v>
      </c>
      <c r="AC552" s="19">
        <v>501.350341796875</v>
      </c>
      <c r="AD552" s="19">
        <v>929.6387939453125</v>
      </c>
      <c r="AE552" s="19">
        <v>693.109619140625</v>
      </c>
      <c r="AF552" s="5" t="e">
        <f t="shared" si="275"/>
        <v>#DIV/0!</v>
      </c>
      <c r="AG552" s="5">
        <f t="shared" si="276"/>
        <v>0.46070415191131991</v>
      </c>
      <c r="AH552" s="5">
        <f t="shared" si="277"/>
        <v>0.25443126550353673</v>
      </c>
      <c r="AI552" s="19">
        <v>-1</v>
      </c>
      <c r="AJ552" s="19">
        <v>0.87</v>
      </c>
      <c r="AK552" s="19">
        <v>0.92</v>
      </c>
      <c r="AL552" s="19">
        <v>10.069668769836426</v>
      </c>
      <c r="AM552" s="5">
        <f t="shared" si="278"/>
        <v>0.87503483438491825</v>
      </c>
      <c r="AN552" s="5">
        <f t="shared" si="279"/>
        <v>1.8228067740122863E-2</v>
      </c>
      <c r="AO552" s="5">
        <f t="shared" si="280"/>
        <v>0.552266057182206</v>
      </c>
      <c r="AP552" s="5">
        <f t="shared" si="281"/>
        <v>1.8542697918852942</v>
      </c>
      <c r="AQ552" s="5">
        <f t="shared" si="282"/>
        <v>-1</v>
      </c>
      <c r="AR552" s="19">
        <v>1797.74658203125</v>
      </c>
      <c r="AS552" s="19">
        <v>0.5</v>
      </c>
      <c r="AT552" s="5">
        <f t="shared" si="283"/>
        <v>200.12175201538116</v>
      </c>
      <c r="AU552" s="5">
        <f t="shared" si="284"/>
        <v>4.1980111582093738</v>
      </c>
      <c r="AV552" s="5">
        <f t="shared" si="285"/>
        <v>1.6993672939608626</v>
      </c>
      <c r="AW552" s="5">
        <f t="shared" si="286"/>
        <v>26.592382431030273</v>
      </c>
      <c r="AX552" s="19">
        <v>2</v>
      </c>
      <c r="AY552" s="5">
        <f t="shared" si="287"/>
        <v>4.644859790802002</v>
      </c>
      <c r="AZ552" s="19">
        <v>1</v>
      </c>
      <c r="BA552" s="5">
        <f t="shared" si="288"/>
        <v>9.2897195816040039</v>
      </c>
      <c r="BB552" s="19">
        <v>24.974815368652344</v>
      </c>
      <c r="BC552" s="19">
        <v>26.592382431030273</v>
      </c>
      <c r="BD552" s="19">
        <v>25.008417129516602</v>
      </c>
      <c r="BE552" s="19">
        <v>399.53814697265625</v>
      </c>
      <c r="BF552" s="19">
        <v>382.79736328125</v>
      </c>
      <c r="BG552" s="19">
        <v>15.463508605957031</v>
      </c>
      <c r="BH552" s="19">
        <v>17.820827484130859</v>
      </c>
      <c r="BI552" s="19">
        <v>49.058322906494141</v>
      </c>
      <c r="BJ552" s="19">
        <v>56.536972045898437</v>
      </c>
      <c r="BK552" s="19">
        <v>349.82107543945313</v>
      </c>
      <c r="BL552" s="19">
        <v>1797.74658203125</v>
      </c>
      <c r="BM552" s="19">
        <v>726.22344970703125</v>
      </c>
      <c r="BN552" s="19">
        <v>100.72461700439453</v>
      </c>
      <c r="BO552" s="19">
        <v>1.5041415691375732</v>
      </c>
      <c r="BP552" s="19">
        <v>0.17357246577739716</v>
      </c>
      <c r="BQ552" s="19">
        <v>0.5</v>
      </c>
      <c r="BR552" s="19">
        <v>-1.355140209197998</v>
      </c>
      <c r="BS552" s="19">
        <v>7.355140209197998</v>
      </c>
      <c r="BT552" s="19">
        <v>1</v>
      </c>
      <c r="BU552" s="19">
        <v>0</v>
      </c>
      <c r="BV552" s="19">
        <v>0.15999999642372131</v>
      </c>
      <c r="BW552" s="19">
        <v>111115</v>
      </c>
      <c r="BX552" s="5">
        <f t="shared" si="289"/>
        <v>1.7491053771972656</v>
      </c>
      <c r="BY552" s="5">
        <f t="shared" si="290"/>
        <v>4.1980111582093742E-3</v>
      </c>
      <c r="BZ552" s="5">
        <f t="shared" si="291"/>
        <v>299.74238243103025</v>
      </c>
      <c r="CA552" s="5">
        <f t="shared" si="292"/>
        <v>298.12481536865232</v>
      </c>
      <c r="CB552" s="5">
        <f t="shared" si="293"/>
        <v>287.63944669575721</v>
      </c>
      <c r="CC552" s="5">
        <f t="shared" si="316"/>
        <v>0.33507745228093166</v>
      </c>
      <c r="CD552" s="5">
        <f t="shared" si="294"/>
        <v>3.4943633170013313</v>
      </c>
      <c r="CE552" s="5">
        <f t="shared" si="295"/>
        <v>34.692247247253121</v>
      </c>
      <c r="CF552" s="5">
        <f t="shared" si="296"/>
        <v>16.871419763122262</v>
      </c>
      <c r="CG552" s="5">
        <f t="shared" si="297"/>
        <v>25.783598899841309</v>
      </c>
      <c r="CH552" s="5">
        <f t="shared" si="298"/>
        <v>3.3312913603118801</v>
      </c>
      <c r="CI552" s="5">
        <f t="shared" si="299"/>
        <v>0.24229057060789785</v>
      </c>
      <c r="CJ552" s="5">
        <f t="shared" si="300"/>
        <v>1.7949960230404687</v>
      </c>
      <c r="CK552" s="5">
        <f t="shared" si="301"/>
        <v>1.5362953372714114</v>
      </c>
      <c r="CL552" s="5">
        <f t="shared" si="302"/>
        <v>0.15200149477166994</v>
      </c>
      <c r="CM552" s="5">
        <f t="shared" si="303"/>
        <v>19.417937420197909</v>
      </c>
      <c r="CN552" s="5">
        <f t="shared" si="304"/>
        <v>0.50361485828630459</v>
      </c>
      <c r="CO552" s="5">
        <f t="shared" si="305"/>
        <v>51.359590504858943</v>
      </c>
      <c r="CP552" s="5">
        <f t="shared" si="306"/>
        <v>378.77566495630896</v>
      </c>
      <c r="CQ552" s="5">
        <f t="shared" si="307"/>
        <v>3.7524750168896219E-2</v>
      </c>
      <c r="CR552" s="5">
        <f t="shared" si="308"/>
        <v>0</v>
      </c>
      <c r="CS552" s="5">
        <f t="shared" si="309"/>
        <v>1573.0908826737677</v>
      </c>
      <c r="CT552" s="5">
        <f t="shared" si="310"/>
        <v>428.2884521484375</v>
      </c>
      <c r="CU552" s="5">
        <f t="shared" si="311"/>
        <v>0.25443126550353673</v>
      </c>
      <c r="CV552" s="5" t="e">
        <f t="shared" si="312"/>
        <v>#DIV/0!</v>
      </c>
    </row>
    <row r="553" spans="1:100" hidden="1" x14ac:dyDescent="0.3">
      <c r="A553" s="4" t="str">
        <f>VLOOKUP(B553,ListCodeMtrx!A$1:B$91,2,TRUE)</f>
        <v>M84</v>
      </c>
      <c r="B553">
        <v>84</v>
      </c>
      <c r="C553" s="10">
        <v>3</v>
      </c>
      <c r="D553" s="10">
        <v>3</v>
      </c>
      <c r="E553" s="10">
        <v>5</v>
      </c>
      <c r="F553" s="1">
        <v>83</v>
      </c>
      <c r="G553" s="3">
        <v>41327</v>
      </c>
      <c r="H553" s="11">
        <v>2</v>
      </c>
      <c r="I553" s="11">
        <v>169.65099427505649</v>
      </c>
      <c r="J553" s="11">
        <v>3.0925774368154273</v>
      </c>
      <c r="K553" s="11">
        <v>189.50398076934528</v>
      </c>
      <c r="L553" s="11">
        <v>258.39464110180666</v>
      </c>
      <c r="M553" s="1">
        <v>47.4</v>
      </c>
      <c r="N553" s="8">
        <v>1</v>
      </c>
      <c r="O553" s="8" t="s">
        <v>731</v>
      </c>
      <c r="P553" s="12">
        <v>0.15763888888888888</v>
      </c>
      <c r="Q553" s="12">
        <f t="shared" si="314"/>
        <v>0.42931712962962965</v>
      </c>
      <c r="R553" s="8">
        <v>231</v>
      </c>
      <c r="S553" s="8">
        <v>0</v>
      </c>
      <c r="T553" s="13" t="s">
        <v>747</v>
      </c>
      <c r="U553">
        <f t="shared" si="272"/>
        <v>20.18112778388695</v>
      </c>
      <c r="V553">
        <f t="shared" si="273"/>
        <v>0.15421647583738785</v>
      </c>
      <c r="W553">
        <f t="shared" si="274"/>
        <v>167.33656648937452</v>
      </c>
      <c r="X553">
        <v>26.409111022949219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t="e">
        <f t="shared" si="275"/>
        <v>#DIV/0!</v>
      </c>
      <c r="AG553" t="e">
        <f t="shared" si="276"/>
        <v>#DIV/0!</v>
      </c>
      <c r="AH553" t="e">
        <f t="shared" si="277"/>
        <v>#DIV/0!</v>
      </c>
      <c r="AI553" s="8">
        <v>-1</v>
      </c>
      <c r="AJ553" s="8">
        <v>0.87</v>
      </c>
      <c r="AK553" s="8">
        <v>0.92</v>
      </c>
      <c r="AL553" s="8">
        <v>10.069668769836426</v>
      </c>
      <c r="AM553">
        <f t="shared" si="278"/>
        <v>0.87503483438491825</v>
      </c>
      <c r="AN553">
        <f t="shared" si="279"/>
        <v>1.343634035539645E-2</v>
      </c>
      <c r="AO553" t="e">
        <f t="shared" si="280"/>
        <v>#DIV/0!</v>
      </c>
      <c r="AP553" t="e">
        <f t="shared" si="281"/>
        <v>#DIV/0!</v>
      </c>
      <c r="AQ553" t="e">
        <f t="shared" si="282"/>
        <v>#DIV/0!</v>
      </c>
      <c r="AR553" s="8">
        <v>0</v>
      </c>
      <c r="AS553" s="8">
        <v>0.5</v>
      </c>
      <c r="AT553" t="e">
        <f t="shared" si="283"/>
        <v>#DIV/0!</v>
      </c>
      <c r="AU553">
        <f t="shared" si="284"/>
        <v>2.9910034356084099</v>
      </c>
      <c r="AV553">
        <f t="shared" si="285"/>
        <v>1.9456496023029255</v>
      </c>
      <c r="AW553">
        <f t="shared" si="286"/>
        <v>26.409111022949219</v>
      </c>
      <c r="AX553" s="8">
        <v>2</v>
      </c>
      <c r="AY553">
        <f t="shared" si="287"/>
        <v>4.644859790802002</v>
      </c>
      <c r="AZ553" s="8">
        <v>1</v>
      </c>
      <c r="BA553">
        <f t="shared" si="288"/>
        <v>9.2897195816040039</v>
      </c>
      <c r="BB553" s="8">
        <v>24.733285903930664</v>
      </c>
      <c r="BC553" s="8">
        <v>26.409111022949219</v>
      </c>
      <c r="BD553" s="8">
        <v>25.005893707275391</v>
      </c>
      <c r="BE553" s="8">
        <v>400.60800170898437</v>
      </c>
      <c r="BF553" s="8">
        <v>388.43841552734375</v>
      </c>
      <c r="BG553" s="8">
        <v>13.257822036743164</v>
      </c>
      <c r="BH553" s="8">
        <v>14.937793731689453</v>
      </c>
      <c r="BI553" s="8">
        <v>42.857494354248047</v>
      </c>
      <c r="BJ553" s="8">
        <v>48.288200378417969</v>
      </c>
      <c r="BK553" s="8">
        <v>350.75881958007812</v>
      </c>
      <c r="BL553" s="8">
        <v>1801.53515625</v>
      </c>
      <c r="BM553" s="8">
        <v>1014.2875366210937</v>
      </c>
      <c r="BN553" s="8">
        <v>101.16374206542969</v>
      </c>
      <c r="BO553" s="8">
        <v>-0.11711537837982178</v>
      </c>
      <c r="BP553" s="8">
        <v>0.1261494904756546</v>
      </c>
      <c r="BQ553" s="8">
        <v>0.25</v>
      </c>
      <c r="BR553" s="8">
        <v>-1.355140209197998</v>
      </c>
      <c r="BS553" s="8">
        <v>7.355140209197998</v>
      </c>
      <c r="BT553" s="8">
        <v>1</v>
      </c>
      <c r="BU553" s="8">
        <v>0</v>
      </c>
      <c r="BV553" s="8">
        <v>0.15999999642372131</v>
      </c>
      <c r="BW553" s="8">
        <v>111115</v>
      </c>
      <c r="BX553">
        <f t="shared" si="289"/>
        <v>1.7537940979003905</v>
      </c>
      <c r="BY553">
        <f t="shared" si="290"/>
        <v>2.9910034356084099E-3</v>
      </c>
      <c r="BZ553">
        <f t="shared" si="291"/>
        <v>299.5591110229492</v>
      </c>
      <c r="CA553">
        <f t="shared" si="292"/>
        <v>297.88328590393064</v>
      </c>
      <c r="CB553">
        <f t="shared" si="293"/>
        <v>288.24561855720822</v>
      </c>
      <c r="CC553">
        <f t="shared" si="316"/>
        <v>0.5476485414485841</v>
      </c>
      <c r="CD553">
        <f t="shared" si="294"/>
        <v>3.4568127144021497</v>
      </c>
      <c r="CE553">
        <f t="shared" si="295"/>
        <v>34.170470999050096</v>
      </c>
      <c r="CF553">
        <f t="shared" si="296"/>
        <v>19.232677267360643</v>
      </c>
      <c r="CG553">
        <f t="shared" si="297"/>
        <v>25.571198463439941</v>
      </c>
      <c r="CH553">
        <f t="shared" si="298"/>
        <v>3.2895841530381156</v>
      </c>
      <c r="CI553">
        <f t="shared" si="299"/>
        <v>0.151698169775694</v>
      </c>
      <c r="CJ553">
        <f t="shared" si="300"/>
        <v>1.5111631120992242</v>
      </c>
      <c r="CK553">
        <f t="shared" si="301"/>
        <v>1.7784210409388914</v>
      </c>
      <c r="CL553">
        <f t="shared" si="302"/>
        <v>9.5034439176477303E-2</v>
      </c>
      <c r="CM553">
        <f t="shared" si="303"/>
        <v>16.928393250445708</v>
      </c>
      <c r="CN553">
        <f t="shared" si="304"/>
        <v>0.43079304157442433</v>
      </c>
      <c r="CO553">
        <f t="shared" si="305"/>
        <v>43.240942870395216</v>
      </c>
      <c r="CP553">
        <f t="shared" si="306"/>
        <v>385.50565504206514</v>
      </c>
      <c r="CQ553">
        <f t="shared" si="307"/>
        <v>2.2636528988607973E-2</v>
      </c>
      <c r="CR553">
        <f t="shared" si="308"/>
        <v>0</v>
      </c>
      <c r="CS553">
        <f t="shared" si="309"/>
        <v>1576.4060170878265</v>
      </c>
      <c r="CT553">
        <f t="shared" si="310"/>
        <v>0</v>
      </c>
      <c r="CU553" t="e">
        <f t="shared" si="311"/>
        <v>#DIV/0!</v>
      </c>
      <c r="CV553" t="e">
        <f t="shared" si="312"/>
        <v>#DIV/0!</v>
      </c>
    </row>
    <row r="554" spans="1:100" x14ac:dyDescent="0.3">
      <c r="A554" s="4" t="str">
        <f>VLOOKUP(B554,ListCodeMtrx!A$1:B$91,2,TRUE)</f>
        <v>M84</v>
      </c>
      <c r="B554">
        <v>84</v>
      </c>
      <c r="C554" s="10">
        <v>3</v>
      </c>
      <c r="D554" s="10">
        <v>3</v>
      </c>
      <c r="E554" s="10">
        <v>5</v>
      </c>
      <c r="F554" s="1">
        <v>83</v>
      </c>
      <c r="G554" s="3">
        <v>41327</v>
      </c>
      <c r="H554" s="11">
        <v>2</v>
      </c>
      <c r="I554" s="11">
        <v>169.65099427505649</v>
      </c>
      <c r="J554" s="11">
        <v>3.0925774368154273</v>
      </c>
      <c r="K554" s="11">
        <v>189.50398076934528</v>
      </c>
      <c r="L554" s="11">
        <v>258.39464110180666</v>
      </c>
      <c r="M554" s="1">
        <v>47.4</v>
      </c>
      <c r="N554" s="8">
        <v>2</v>
      </c>
      <c r="O554" s="8" t="s">
        <v>732</v>
      </c>
      <c r="P554" s="12">
        <v>0.15763888888888888</v>
      </c>
      <c r="Q554" s="12">
        <f t="shared" si="314"/>
        <v>0.4317361111111111</v>
      </c>
      <c r="R554" s="8">
        <v>439.5</v>
      </c>
      <c r="S554" s="8">
        <v>0</v>
      </c>
      <c r="T554" s="13">
        <v>50</v>
      </c>
      <c r="U554" s="14">
        <f t="shared" si="272"/>
        <v>-0.43648787923534693</v>
      </c>
      <c r="V554" s="14">
        <f t="shared" si="273"/>
        <v>0.18248538180983045</v>
      </c>
      <c r="W554" s="14">
        <f t="shared" si="274"/>
        <v>52.027338209344634</v>
      </c>
      <c r="X554">
        <v>26.542261123657227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t="e">
        <f t="shared" si="275"/>
        <v>#DIV/0!</v>
      </c>
      <c r="AG554" t="e">
        <f t="shared" si="276"/>
        <v>#DIV/0!</v>
      </c>
      <c r="AH554" t="e">
        <f t="shared" si="277"/>
        <v>#DIV/0!</v>
      </c>
      <c r="AI554" s="8">
        <v>-1</v>
      </c>
      <c r="AJ554" s="8">
        <v>0.87</v>
      </c>
      <c r="AK554" s="8">
        <v>0.92</v>
      </c>
      <c r="AL554" s="8">
        <v>10.069668769836426</v>
      </c>
      <c r="AM554">
        <f t="shared" si="278"/>
        <v>0.87503483438491825</v>
      </c>
      <c r="AN554">
        <f t="shared" si="279"/>
        <v>3.5808522518527208E-4</v>
      </c>
      <c r="AO554" t="e">
        <f t="shared" si="280"/>
        <v>#DIV/0!</v>
      </c>
      <c r="AP554" t="e">
        <f t="shared" si="281"/>
        <v>#DIV/0!</v>
      </c>
      <c r="AQ554" t="e">
        <f t="shared" si="282"/>
        <v>#DIV/0!</v>
      </c>
      <c r="AR554" s="8">
        <v>0</v>
      </c>
      <c r="AS554" s="8">
        <v>0.5</v>
      </c>
      <c r="AT554" t="e">
        <f t="shared" si="283"/>
        <v>#DIV/0!</v>
      </c>
      <c r="AU554">
        <f t="shared" si="284"/>
        <v>3.5000862080413548</v>
      </c>
      <c r="AV554">
        <f t="shared" si="285"/>
        <v>1.9291481308489216</v>
      </c>
      <c r="AW554">
        <f t="shared" si="286"/>
        <v>26.542261123657227</v>
      </c>
      <c r="AX554" s="8">
        <v>2</v>
      </c>
      <c r="AY554">
        <f t="shared" si="287"/>
        <v>4.644859790802002</v>
      </c>
      <c r="AZ554" s="8">
        <v>1</v>
      </c>
      <c r="BA554">
        <f t="shared" si="288"/>
        <v>9.2897195816040039</v>
      </c>
      <c r="BB554" s="8">
        <v>24.878896713256836</v>
      </c>
      <c r="BC554" s="8">
        <v>26.542261123657227</v>
      </c>
      <c r="BD554" s="8">
        <v>25.0096435546875</v>
      </c>
      <c r="BE554" s="8">
        <v>49.57379150390625</v>
      </c>
      <c r="BF554" s="8">
        <v>49.72344970703125</v>
      </c>
      <c r="BG554" s="8">
        <v>13.405238151550293</v>
      </c>
      <c r="BH554" s="8">
        <v>15.370421409606934</v>
      </c>
      <c r="BI554" s="8">
        <v>42.958408355712891</v>
      </c>
      <c r="BJ554" s="8">
        <v>49.256031036376953</v>
      </c>
      <c r="BK554" s="8">
        <v>350.73455810546875</v>
      </c>
      <c r="BL554" s="8">
        <v>1798.421630859375</v>
      </c>
      <c r="BM554" s="8">
        <v>950.13330078125</v>
      </c>
      <c r="BN554" s="8">
        <v>101.16252136230469</v>
      </c>
      <c r="BO554" s="8">
        <v>-0.19605672359466553</v>
      </c>
      <c r="BP554" s="8">
        <v>0.14221413433551788</v>
      </c>
      <c r="BQ554" s="8">
        <v>0.25</v>
      </c>
      <c r="BR554" s="8">
        <v>-1.355140209197998</v>
      </c>
      <c r="BS554" s="8">
        <v>7.355140209197998</v>
      </c>
      <c r="BT554" s="8">
        <v>1</v>
      </c>
      <c r="BU554" s="8">
        <v>0</v>
      </c>
      <c r="BV554" s="8">
        <v>0.15999999642372131</v>
      </c>
      <c r="BW554" s="8">
        <v>111115</v>
      </c>
      <c r="BX554">
        <f t="shared" si="289"/>
        <v>1.7536727905273437</v>
      </c>
      <c r="BY554">
        <f t="shared" si="290"/>
        <v>3.5000862080413549E-3</v>
      </c>
      <c r="BZ554">
        <f t="shared" si="291"/>
        <v>299.6922611236572</v>
      </c>
      <c r="CA554">
        <f t="shared" si="292"/>
        <v>298.02889671325681</v>
      </c>
      <c r="CB554">
        <f t="shared" si="293"/>
        <v>287.74745450584305</v>
      </c>
      <c r="CC554">
        <f t="shared" si="316"/>
        <v>0.45641120390324891</v>
      </c>
      <c r="CD554">
        <f t="shared" si="294"/>
        <v>3.4840587150459084</v>
      </c>
      <c r="CE554">
        <f t="shared" si="295"/>
        <v>34.440212324958352</v>
      </c>
      <c r="CF554">
        <f t="shared" si="296"/>
        <v>19.069790915351419</v>
      </c>
      <c r="CG554">
        <f t="shared" si="297"/>
        <v>25.710578918457031</v>
      </c>
      <c r="CH554">
        <f t="shared" si="298"/>
        <v>3.3169012667098978</v>
      </c>
      <c r="CI554">
        <f t="shared" si="299"/>
        <v>0.17896973632887817</v>
      </c>
      <c r="CJ554">
        <f t="shared" si="300"/>
        <v>1.5549105841969868</v>
      </c>
      <c r="CK554">
        <f t="shared" si="301"/>
        <v>1.761990682512911</v>
      </c>
      <c r="CL554">
        <f t="shared" si="302"/>
        <v>0.1121667191160243</v>
      </c>
      <c r="CM554">
        <f t="shared" si="303"/>
        <v>5.2632167130266776</v>
      </c>
      <c r="CN554">
        <f t="shared" si="304"/>
        <v>1.0463340439146482</v>
      </c>
      <c r="CO554">
        <f t="shared" si="305"/>
        <v>44.309022538451579</v>
      </c>
      <c r="CP554">
        <f t="shared" si="306"/>
        <v>49.786880969061443</v>
      </c>
      <c r="CQ554">
        <f t="shared" si="307"/>
        <v>-3.884628018939045E-3</v>
      </c>
      <c r="CR554">
        <f t="shared" si="308"/>
        <v>0</v>
      </c>
      <c r="CS554">
        <f t="shared" si="309"/>
        <v>1573.6815739132878</v>
      </c>
      <c r="CT554">
        <f t="shared" si="310"/>
        <v>0</v>
      </c>
      <c r="CU554" t="e">
        <f t="shared" si="311"/>
        <v>#DIV/0!</v>
      </c>
      <c r="CV554" t="e">
        <f t="shared" si="312"/>
        <v>#DIV/0!</v>
      </c>
    </row>
    <row r="555" spans="1:100" x14ac:dyDescent="0.3">
      <c r="A555" s="4" t="str">
        <f>VLOOKUP(B555,ListCodeMtrx!A$1:B$91,2,TRUE)</f>
        <v>M84</v>
      </c>
      <c r="B555">
        <v>84</v>
      </c>
      <c r="C555" s="10">
        <v>3</v>
      </c>
      <c r="D555" s="10">
        <v>3</v>
      </c>
      <c r="E555" s="10">
        <v>5</v>
      </c>
      <c r="F555" s="1">
        <v>83</v>
      </c>
      <c r="G555" s="3">
        <v>41327</v>
      </c>
      <c r="H555" s="11">
        <v>2</v>
      </c>
      <c r="I555" s="11">
        <v>169.65099427505649</v>
      </c>
      <c r="J555" s="11">
        <v>3.0925774368154273</v>
      </c>
      <c r="K555" s="11">
        <v>189.50398076934528</v>
      </c>
      <c r="L555" s="11">
        <v>258.39464110180666</v>
      </c>
      <c r="M555" s="1">
        <v>47.4</v>
      </c>
      <c r="N555" s="8">
        <v>3</v>
      </c>
      <c r="O555" s="8" t="s">
        <v>733</v>
      </c>
      <c r="P555" s="12">
        <v>0.15763888888888888</v>
      </c>
      <c r="Q555" s="12">
        <f t="shared" si="314"/>
        <v>0.43385416666666665</v>
      </c>
      <c r="R555" s="8">
        <v>622.5</v>
      </c>
      <c r="S555" s="8">
        <v>0</v>
      </c>
      <c r="T555" s="13">
        <v>150</v>
      </c>
      <c r="U555" s="14">
        <f t="shared" si="272"/>
        <v>7.4618781355481278</v>
      </c>
      <c r="V555" s="14">
        <f t="shared" si="273"/>
        <v>0.21512171582793596</v>
      </c>
      <c r="W555" s="14">
        <f t="shared" si="274"/>
        <v>86.19683959296006</v>
      </c>
      <c r="X555">
        <v>26.477947235107422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t="e">
        <f t="shared" si="275"/>
        <v>#DIV/0!</v>
      </c>
      <c r="AG555" t="e">
        <f t="shared" si="276"/>
        <v>#DIV/0!</v>
      </c>
      <c r="AH555" t="e">
        <f t="shared" si="277"/>
        <v>#DIV/0!</v>
      </c>
      <c r="AI555" s="8">
        <v>-1</v>
      </c>
      <c r="AJ555" s="8">
        <v>0.87</v>
      </c>
      <c r="AK555" s="8">
        <v>0.92</v>
      </c>
      <c r="AL555" s="8">
        <v>10.040945053100586</v>
      </c>
      <c r="AM555">
        <f t="shared" si="278"/>
        <v>0.87502047252655035</v>
      </c>
      <c r="AN555">
        <f t="shared" si="279"/>
        <v>5.3648694919328733E-3</v>
      </c>
      <c r="AO555" t="e">
        <f t="shared" si="280"/>
        <v>#DIV/0!</v>
      </c>
      <c r="AP555" t="e">
        <f t="shared" si="281"/>
        <v>#DIV/0!</v>
      </c>
      <c r="AQ555" t="e">
        <f t="shared" si="282"/>
        <v>#DIV/0!</v>
      </c>
      <c r="AR555" s="8">
        <v>0</v>
      </c>
      <c r="AS555" s="8">
        <v>0.5</v>
      </c>
      <c r="AT555" t="e">
        <f t="shared" si="283"/>
        <v>#DIV/0!</v>
      </c>
      <c r="AU555">
        <f t="shared" si="284"/>
        <v>3.9880984447452805</v>
      </c>
      <c r="AV555">
        <f t="shared" si="285"/>
        <v>1.8707633544538538</v>
      </c>
      <c r="AW555">
        <f t="shared" si="286"/>
        <v>26.477947235107422</v>
      </c>
      <c r="AX555" s="8">
        <v>2</v>
      </c>
      <c r="AY555">
        <f t="shared" si="287"/>
        <v>4.644859790802002</v>
      </c>
      <c r="AZ555" s="8">
        <v>1</v>
      </c>
      <c r="BA555">
        <f t="shared" si="288"/>
        <v>9.2897195816040039</v>
      </c>
      <c r="BB555" s="8">
        <v>24.945636749267578</v>
      </c>
      <c r="BC555" s="8">
        <v>26.477947235107422</v>
      </c>
      <c r="BD555" s="8">
        <v>25.00567626953125</v>
      </c>
      <c r="BE555" s="8">
        <v>150.9007568359375</v>
      </c>
      <c r="BF555" s="8">
        <v>146.31285095214844</v>
      </c>
      <c r="BG555" s="8">
        <v>13.579020500183105</v>
      </c>
      <c r="BH555" s="8">
        <v>15.817273139953613</v>
      </c>
      <c r="BI555" s="8">
        <v>43.342292785644531</v>
      </c>
      <c r="BJ555" s="8">
        <v>50.486480712890625</v>
      </c>
      <c r="BK555" s="8">
        <v>350.72158813476562</v>
      </c>
      <c r="BL555" s="8">
        <v>1802.55859375</v>
      </c>
      <c r="BM555" s="8">
        <v>1527.5433349609375</v>
      </c>
      <c r="BN555" s="8">
        <v>101.16230010986328</v>
      </c>
      <c r="BO555" s="8">
        <v>0.14722025394439697</v>
      </c>
      <c r="BP555" s="8">
        <v>0.14230568706989288</v>
      </c>
      <c r="BQ555" s="8">
        <v>0.25</v>
      </c>
      <c r="BR555" s="8">
        <v>-1.355140209197998</v>
      </c>
      <c r="BS555" s="8">
        <v>7.355140209197998</v>
      </c>
      <c r="BT555" s="8">
        <v>1</v>
      </c>
      <c r="BU555" s="8">
        <v>0</v>
      </c>
      <c r="BV555" s="8">
        <v>0.15999999642372131</v>
      </c>
      <c r="BW555" s="8">
        <v>111115</v>
      </c>
      <c r="BX555">
        <f t="shared" si="289"/>
        <v>1.7536079406738281</v>
      </c>
      <c r="BY555">
        <f t="shared" si="290"/>
        <v>3.9880984447452804E-3</v>
      </c>
      <c r="BZ555">
        <f t="shared" si="291"/>
        <v>299.6279472351074</v>
      </c>
      <c r="CA555">
        <f t="shared" si="292"/>
        <v>298.09563674926756</v>
      </c>
      <c r="CB555">
        <f t="shared" si="293"/>
        <v>288.40936855354812</v>
      </c>
      <c r="CC555">
        <f t="shared" si="316"/>
        <v>0.37912064767450865</v>
      </c>
      <c r="CD555">
        <f t="shared" si="294"/>
        <v>3.4708750867575207</v>
      </c>
      <c r="CE555">
        <f t="shared" si="295"/>
        <v>34.309966093970928</v>
      </c>
      <c r="CF555">
        <f t="shared" si="296"/>
        <v>18.492692954017315</v>
      </c>
      <c r="CG555">
        <f t="shared" si="297"/>
        <v>25.7117919921875</v>
      </c>
      <c r="CH555">
        <f t="shared" si="298"/>
        <v>3.3171398836468149</v>
      </c>
      <c r="CI555">
        <f t="shared" si="299"/>
        <v>0.21025289675220254</v>
      </c>
      <c r="CJ555">
        <f t="shared" si="300"/>
        <v>1.6001117323036669</v>
      </c>
      <c r="CK555">
        <f t="shared" si="301"/>
        <v>1.717028151343148</v>
      </c>
      <c r="CL555">
        <f t="shared" si="302"/>
        <v>0.13183698858228288</v>
      </c>
      <c r="CM555">
        <f t="shared" si="303"/>
        <v>8.7198705554247713</v>
      </c>
      <c r="CN555">
        <f t="shared" si="304"/>
        <v>0.58912692242700337</v>
      </c>
      <c r="CO555">
        <f t="shared" si="305"/>
        <v>45.966720418048688</v>
      </c>
      <c r="CP555">
        <f t="shared" si="306"/>
        <v>145.22847640300293</v>
      </c>
      <c r="CQ555">
        <f t="shared" si="307"/>
        <v>2.3617824447767801E-2</v>
      </c>
      <c r="CR555">
        <f t="shared" si="308"/>
        <v>0</v>
      </c>
      <c r="CS555">
        <f t="shared" si="309"/>
        <v>1577.2756724599192</v>
      </c>
      <c r="CT555">
        <f t="shared" si="310"/>
        <v>0</v>
      </c>
      <c r="CU555" t="e">
        <f t="shared" si="311"/>
        <v>#DIV/0!</v>
      </c>
      <c r="CV555" t="e">
        <f t="shared" si="312"/>
        <v>#DIV/0!</v>
      </c>
    </row>
    <row r="556" spans="1:100" hidden="1" x14ac:dyDescent="0.3">
      <c r="A556" s="4" t="str">
        <f>VLOOKUP(B556,ListCodeMtrx!A$1:B$91,2,TRUE)</f>
        <v>M84</v>
      </c>
      <c r="B556">
        <v>84</v>
      </c>
      <c r="C556" s="10">
        <v>3</v>
      </c>
      <c r="D556" s="10">
        <v>3</v>
      </c>
      <c r="E556" s="10">
        <v>5</v>
      </c>
      <c r="F556" s="1">
        <v>83</v>
      </c>
      <c r="G556" s="3">
        <v>41327</v>
      </c>
      <c r="H556" s="11">
        <v>2</v>
      </c>
      <c r="I556" s="11">
        <v>169.65099427505649</v>
      </c>
      <c r="J556" s="11">
        <v>3.0925774368154273</v>
      </c>
      <c r="K556" s="11">
        <v>189.50398076934528</v>
      </c>
      <c r="L556" s="11">
        <v>258.39464110180666</v>
      </c>
      <c r="M556" s="1">
        <v>47.4</v>
      </c>
      <c r="N556" s="8">
        <v>4</v>
      </c>
      <c r="O556" s="8" t="s">
        <v>734</v>
      </c>
      <c r="P556" s="12">
        <v>0.15763888888888888</v>
      </c>
      <c r="Q556" s="12">
        <f t="shared" si="314"/>
        <v>0.43611111111111112</v>
      </c>
      <c r="R556" s="8">
        <v>817.5</v>
      </c>
      <c r="S556" s="8">
        <v>0</v>
      </c>
      <c r="T556" s="13" t="s">
        <v>192</v>
      </c>
      <c r="U556" s="14">
        <f t="shared" si="272"/>
        <v>27.29472651566747</v>
      </c>
      <c r="V556" s="14">
        <f t="shared" si="273"/>
        <v>0.25337330907398642</v>
      </c>
      <c r="W556" s="14">
        <f t="shared" si="274"/>
        <v>199.09878641156726</v>
      </c>
      <c r="X556">
        <v>26.191154479980469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t="e">
        <f t="shared" si="275"/>
        <v>#DIV/0!</v>
      </c>
      <c r="AG556" t="e">
        <f t="shared" si="276"/>
        <v>#DIV/0!</v>
      </c>
      <c r="AH556" t="e">
        <f t="shared" si="277"/>
        <v>#DIV/0!</v>
      </c>
      <c r="AI556" s="8">
        <v>-1</v>
      </c>
      <c r="AJ556" s="8">
        <v>0.87</v>
      </c>
      <c r="AK556" s="8">
        <v>0.92</v>
      </c>
      <c r="AL556" s="8">
        <v>10.040945053100586</v>
      </c>
      <c r="AM556">
        <f t="shared" si="278"/>
        <v>0.87502047252655035</v>
      </c>
      <c r="AN556">
        <f t="shared" si="279"/>
        <v>1.7942227971022229E-2</v>
      </c>
      <c r="AO556" t="e">
        <f t="shared" si="280"/>
        <v>#DIV/0!</v>
      </c>
      <c r="AP556" t="e">
        <f t="shared" si="281"/>
        <v>#DIV/0!</v>
      </c>
      <c r="AQ556" t="e">
        <f t="shared" si="282"/>
        <v>#DIV/0!</v>
      </c>
      <c r="AR556" s="8">
        <v>0</v>
      </c>
      <c r="AS556" s="8">
        <v>0.5</v>
      </c>
      <c r="AT556" t="e">
        <f t="shared" si="283"/>
        <v>#DIV/0!</v>
      </c>
      <c r="AU556">
        <f t="shared" si="284"/>
        <v>4.4419534454081946</v>
      </c>
      <c r="AV556">
        <f t="shared" si="285"/>
        <v>1.776453330136653</v>
      </c>
      <c r="AW556">
        <f t="shared" si="286"/>
        <v>26.191154479980469</v>
      </c>
      <c r="AX556" s="8">
        <v>2</v>
      </c>
      <c r="AY556">
        <f t="shared" si="287"/>
        <v>4.644859790802002</v>
      </c>
      <c r="AZ556" s="8">
        <v>1</v>
      </c>
      <c r="BA556">
        <f t="shared" si="288"/>
        <v>9.2897195816040039</v>
      </c>
      <c r="BB556" s="8">
        <v>24.959707260131836</v>
      </c>
      <c r="BC556" s="8">
        <v>26.191154479980469</v>
      </c>
      <c r="BD556" s="8">
        <v>25.004812240600586</v>
      </c>
      <c r="BE556" s="8">
        <v>400.38833618164062</v>
      </c>
      <c r="BF556" s="8">
        <v>383.8514404296875</v>
      </c>
      <c r="BG556" s="8">
        <v>13.681231498718262</v>
      </c>
      <c r="BH556" s="8">
        <v>16.173254013061523</v>
      </c>
      <c r="BI556" s="8">
        <v>43.632911682128906</v>
      </c>
      <c r="BJ556" s="8">
        <v>51.580604553222656</v>
      </c>
      <c r="BK556" s="8">
        <v>350.72817993164062</v>
      </c>
      <c r="BL556" s="8">
        <v>1802.23291015625</v>
      </c>
      <c r="BM556" s="8">
        <v>1564.230712890625</v>
      </c>
      <c r="BN556" s="8">
        <v>101.16462707519531</v>
      </c>
      <c r="BO556" s="8">
        <v>0.33050882816314697</v>
      </c>
      <c r="BP556" s="8">
        <v>0.13030083477497101</v>
      </c>
      <c r="BQ556" s="8">
        <v>0.25</v>
      </c>
      <c r="BR556" s="8">
        <v>-1.355140209197998</v>
      </c>
      <c r="BS556" s="8">
        <v>7.355140209197998</v>
      </c>
      <c r="BT556" s="8">
        <v>1</v>
      </c>
      <c r="BU556" s="8">
        <v>0</v>
      </c>
      <c r="BV556" s="8">
        <v>0.15999999642372131</v>
      </c>
      <c r="BW556" s="8">
        <v>111115</v>
      </c>
      <c r="BX556">
        <f t="shared" si="289"/>
        <v>1.7536408996582031</v>
      </c>
      <c r="BY556">
        <f t="shared" si="290"/>
        <v>4.4419534454081949E-3</v>
      </c>
      <c r="BZ556">
        <f t="shared" si="291"/>
        <v>299.34115447998045</v>
      </c>
      <c r="CA556">
        <f t="shared" si="292"/>
        <v>298.10970726013181</v>
      </c>
      <c r="CB556">
        <f t="shared" si="293"/>
        <v>288.35725917971286</v>
      </c>
      <c r="CC556">
        <f t="shared" si="316"/>
        <v>0.31290413538894846</v>
      </c>
      <c r="CD556">
        <f t="shared" si="294"/>
        <v>3.412614540960428</v>
      </c>
      <c r="CE556">
        <f t="shared" si="295"/>
        <v>33.733278514671376</v>
      </c>
      <c r="CF556">
        <f t="shared" si="296"/>
        <v>17.560024501609853</v>
      </c>
      <c r="CG556">
        <f t="shared" si="297"/>
        <v>25.575430870056152</v>
      </c>
      <c r="CH556">
        <f t="shared" si="298"/>
        <v>3.2904107580100708</v>
      </c>
      <c r="CI556">
        <f t="shared" si="299"/>
        <v>0.24664613639668675</v>
      </c>
      <c r="CJ556">
        <f t="shared" si="300"/>
        <v>1.6361612108237751</v>
      </c>
      <c r="CK556">
        <f t="shared" si="301"/>
        <v>1.6542495471862957</v>
      </c>
      <c r="CL556">
        <f t="shared" si="302"/>
        <v>0.15474443683592748</v>
      </c>
      <c r="CM556">
        <f t="shared" si="303"/>
        <v>20.141754478450167</v>
      </c>
      <c r="CN556">
        <f t="shared" si="304"/>
        <v>0.51868708943411523</v>
      </c>
      <c r="CO556">
        <f t="shared" si="305"/>
        <v>48.029776187835573</v>
      </c>
      <c r="CP556">
        <f t="shared" si="306"/>
        <v>379.8849180311945</v>
      </c>
      <c r="CQ556">
        <f t="shared" si="307"/>
        <v>3.4509388065467751E-2</v>
      </c>
      <c r="CR556">
        <f t="shared" si="308"/>
        <v>0</v>
      </c>
      <c r="CS556">
        <f t="shared" si="309"/>
        <v>1576.9906926478218</v>
      </c>
      <c r="CT556">
        <f t="shared" si="310"/>
        <v>0</v>
      </c>
      <c r="CU556" t="e">
        <f t="shared" si="311"/>
        <v>#DIV/0!</v>
      </c>
      <c r="CV556" t="e">
        <f t="shared" si="312"/>
        <v>#DIV/0!</v>
      </c>
    </row>
    <row r="557" spans="1:100" x14ac:dyDescent="0.3">
      <c r="A557" s="4" t="str">
        <f>VLOOKUP(B557,ListCodeMtrx!A$1:B$91,2,TRUE)</f>
        <v>M84</v>
      </c>
      <c r="B557">
        <v>84</v>
      </c>
      <c r="C557" s="10">
        <v>3</v>
      </c>
      <c r="D557" s="10">
        <v>3</v>
      </c>
      <c r="E557" s="10">
        <v>5</v>
      </c>
      <c r="F557" s="1">
        <v>83</v>
      </c>
      <c r="G557" s="3">
        <v>41327</v>
      </c>
      <c r="H557" s="11">
        <v>2</v>
      </c>
      <c r="I557" s="11">
        <v>169.65099427505649</v>
      </c>
      <c r="J557" s="11">
        <v>3.0925774368154273</v>
      </c>
      <c r="K557" s="11">
        <v>189.50398076934528</v>
      </c>
      <c r="L557" s="11">
        <v>258.39464110180666</v>
      </c>
      <c r="M557" s="1">
        <v>47.4</v>
      </c>
      <c r="N557" s="8">
        <v>5</v>
      </c>
      <c r="O557" s="8" t="s">
        <v>735</v>
      </c>
      <c r="P557" s="12">
        <v>0.15763888888888888</v>
      </c>
      <c r="Q557" s="12">
        <f t="shared" si="314"/>
        <v>0.43853009259259257</v>
      </c>
      <c r="R557" s="8">
        <v>1026.5</v>
      </c>
      <c r="S557" s="8">
        <v>0</v>
      </c>
      <c r="T557" s="13">
        <v>800</v>
      </c>
      <c r="U557" s="14">
        <f t="shared" si="272"/>
        <v>47.834684860020793</v>
      </c>
      <c r="V557" s="14">
        <f t="shared" si="273"/>
        <v>0.27899973072601669</v>
      </c>
      <c r="W557" s="14">
        <f t="shared" si="274"/>
        <v>472.7909204540374</v>
      </c>
      <c r="X557">
        <v>25.947391510009766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t="e">
        <f t="shared" si="275"/>
        <v>#DIV/0!</v>
      </c>
      <c r="AG557" t="e">
        <f t="shared" si="276"/>
        <v>#DIV/0!</v>
      </c>
      <c r="AH557" t="e">
        <f t="shared" si="277"/>
        <v>#DIV/0!</v>
      </c>
      <c r="AI557" s="8">
        <v>-1</v>
      </c>
      <c r="AJ557" s="8">
        <v>0.87</v>
      </c>
      <c r="AK557" s="8">
        <v>0.92</v>
      </c>
      <c r="AL557" s="8">
        <v>10.040945053100586</v>
      </c>
      <c r="AM557">
        <f t="shared" si="278"/>
        <v>0.87502047252655035</v>
      </c>
      <c r="AN557">
        <f t="shared" si="279"/>
        <v>3.0965484134019849E-2</v>
      </c>
      <c r="AO557" t="e">
        <f t="shared" si="280"/>
        <v>#DIV/0!</v>
      </c>
      <c r="AP557" t="e">
        <f t="shared" si="281"/>
        <v>#DIV/0!</v>
      </c>
      <c r="AQ557" t="e">
        <f t="shared" si="282"/>
        <v>#DIV/0!</v>
      </c>
      <c r="AR557" s="8">
        <v>0</v>
      </c>
      <c r="AS557" s="8">
        <v>0.5</v>
      </c>
      <c r="AT557" t="e">
        <f t="shared" si="283"/>
        <v>#DIV/0!</v>
      </c>
      <c r="AU557">
        <f t="shared" si="284"/>
        <v>4.6642849344642459</v>
      </c>
      <c r="AV557">
        <f t="shared" si="285"/>
        <v>1.6987818253256963</v>
      </c>
      <c r="AW557">
        <f t="shared" si="286"/>
        <v>25.947391510009766</v>
      </c>
      <c r="AX557" s="8">
        <v>2</v>
      </c>
      <c r="AY557">
        <f t="shared" si="287"/>
        <v>4.644859790802002</v>
      </c>
      <c r="AZ557" s="8">
        <v>1</v>
      </c>
      <c r="BA557">
        <f t="shared" si="288"/>
        <v>9.2897195816040039</v>
      </c>
      <c r="BB557" s="8">
        <v>24.956975936889648</v>
      </c>
      <c r="BC557" s="8">
        <v>25.947391510009766</v>
      </c>
      <c r="BD557" s="8">
        <v>25.003141403198242</v>
      </c>
      <c r="BE557" s="8">
        <v>800.56085205078125</v>
      </c>
      <c r="BF557" s="8">
        <v>771.232177734375</v>
      </c>
      <c r="BG557" s="8">
        <v>13.841936111450195</v>
      </c>
      <c r="BH557" s="8">
        <v>16.457935333251953</v>
      </c>
      <c r="BI557" s="8">
        <v>44.153316497802734</v>
      </c>
      <c r="BJ557" s="8">
        <v>52.497890472412109</v>
      </c>
      <c r="BK557" s="8">
        <v>350.72796630859375</v>
      </c>
      <c r="BL557" s="8">
        <v>1802.3216552734375</v>
      </c>
      <c r="BM557" s="8">
        <v>1558.6693115234375</v>
      </c>
      <c r="BN557" s="8">
        <v>101.16619873046875</v>
      </c>
      <c r="BO557" s="8">
        <v>0.37500345706939697</v>
      </c>
      <c r="BP557" s="8">
        <v>0.1270182877779007</v>
      </c>
      <c r="BQ557" s="8">
        <v>0.5</v>
      </c>
      <c r="BR557" s="8">
        <v>-1.355140209197998</v>
      </c>
      <c r="BS557" s="8">
        <v>7.355140209197998</v>
      </c>
      <c r="BT557" s="8">
        <v>1</v>
      </c>
      <c r="BU557" s="8">
        <v>0</v>
      </c>
      <c r="BV557" s="8">
        <v>0.15999999642372131</v>
      </c>
      <c r="BW557" s="8">
        <v>111115</v>
      </c>
      <c r="BX557">
        <f t="shared" si="289"/>
        <v>1.7536398315429687</v>
      </c>
      <c r="BY557">
        <f t="shared" si="290"/>
        <v>4.6642849344642459E-3</v>
      </c>
      <c r="BZ557">
        <f t="shared" si="291"/>
        <v>299.09739151000974</v>
      </c>
      <c r="CA557">
        <f t="shared" si="292"/>
        <v>298.10697593688963</v>
      </c>
      <c r="CB557">
        <f t="shared" si="293"/>
        <v>288.37145839814548</v>
      </c>
      <c r="CC557">
        <f t="shared" si="316"/>
        <v>0.28493934624997863</v>
      </c>
      <c r="CD557">
        <f t="shared" si="294"/>
        <v>3.3637685819426668</v>
      </c>
      <c r="CE557">
        <f t="shared" si="295"/>
        <v>33.24992560909164</v>
      </c>
      <c r="CF557">
        <f t="shared" si="296"/>
        <v>16.791990275839687</v>
      </c>
      <c r="CG557">
        <f t="shared" si="297"/>
        <v>25.452183723449707</v>
      </c>
      <c r="CH557">
        <f t="shared" si="298"/>
        <v>3.2664142766633151</v>
      </c>
      <c r="CI557">
        <f t="shared" si="299"/>
        <v>0.27086480198535584</v>
      </c>
      <c r="CJ557">
        <f t="shared" si="300"/>
        <v>1.6649867566169705</v>
      </c>
      <c r="CK557">
        <f t="shared" si="301"/>
        <v>1.6014275200463446</v>
      </c>
      <c r="CL557">
        <f t="shared" si="302"/>
        <v>0.17000304991298643</v>
      </c>
      <c r="CM557">
        <f t="shared" si="303"/>
        <v>47.830460216614391</v>
      </c>
      <c r="CN557">
        <f t="shared" si="304"/>
        <v>0.61303318780466443</v>
      </c>
      <c r="CO557">
        <f t="shared" si="305"/>
        <v>49.720539287043032</v>
      </c>
      <c r="CP557">
        <f t="shared" si="306"/>
        <v>764.28074890019286</v>
      </c>
      <c r="CQ557">
        <f t="shared" si="307"/>
        <v>3.1119013939425767E-2</v>
      </c>
      <c r="CR557">
        <f t="shared" si="308"/>
        <v>0</v>
      </c>
      <c r="CS557">
        <f t="shared" si="309"/>
        <v>1577.0683464421977</v>
      </c>
      <c r="CT557">
        <f t="shared" si="310"/>
        <v>0</v>
      </c>
      <c r="CU557" t="e">
        <f t="shared" si="311"/>
        <v>#DIV/0!</v>
      </c>
      <c r="CV557" t="e">
        <f t="shared" si="312"/>
        <v>#DIV/0!</v>
      </c>
    </row>
    <row r="558" spans="1:100" x14ac:dyDescent="0.3">
      <c r="A558" s="4" t="str">
        <f>VLOOKUP(B558,ListCodeMtrx!A$1:B$91,2,TRUE)</f>
        <v>M84</v>
      </c>
      <c r="B558" s="5">
        <v>84</v>
      </c>
      <c r="C558" s="10">
        <v>3</v>
      </c>
      <c r="D558" s="10">
        <v>3</v>
      </c>
      <c r="E558" s="10">
        <v>5</v>
      </c>
      <c r="F558" s="1">
        <v>83</v>
      </c>
      <c r="G558" s="17">
        <v>41327</v>
      </c>
      <c r="H558" s="11">
        <v>2</v>
      </c>
      <c r="I558" s="11">
        <v>169.65099427505649</v>
      </c>
      <c r="J558" s="11">
        <v>3.0925774368154273</v>
      </c>
      <c r="K558" s="11">
        <v>189.50398076934528</v>
      </c>
      <c r="L558" s="11">
        <v>258.39464110180666</v>
      </c>
      <c r="M558" s="1">
        <v>47.4</v>
      </c>
      <c r="N558" s="19">
        <v>6</v>
      </c>
      <c r="O558" s="19" t="s">
        <v>736</v>
      </c>
      <c r="P558" s="12">
        <v>0.15763888888888888</v>
      </c>
      <c r="Q558" s="12">
        <f t="shared" si="314"/>
        <v>0.44079861111111118</v>
      </c>
      <c r="R558" s="19">
        <v>1214</v>
      </c>
      <c r="S558" s="19">
        <v>0</v>
      </c>
      <c r="T558" s="21">
        <v>400</v>
      </c>
      <c r="U558" s="5">
        <f t="shared" si="272"/>
        <v>28.098137198456772</v>
      </c>
      <c r="V558" s="5">
        <f t="shared" si="273"/>
        <v>0.28807314159885478</v>
      </c>
      <c r="W558" s="5">
        <f t="shared" si="274"/>
        <v>214.12746710713188</v>
      </c>
      <c r="X558" s="5">
        <v>26.03741455078125</v>
      </c>
      <c r="Y558" s="19">
        <v>1</v>
      </c>
      <c r="Z558" s="19">
        <v>1</v>
      </c>
      <c r="AA558" s="19">
        <v>0</v>
      </c>
      <c r="AB558" s="19">
        <v>0</v>
      </c>
      <c r="AC558" s="19">
        <v>507.65234375</v>
      </c>
      <c r="AD558" s="19">
        <v>964.2239990234375</v>
      </c>
      <c r="AE558" s="19">
        <v>731.208740234375</v>
      </c>
      <c r="AF558" s="5" t="e">
        <f t="shared" si="275"/>
        <v>#DIV/0!</v>
      </c>
      <c r="AG558" s="5">
        <f t="shared" si="276"/>
        <v>0.4735120218287987</v>
      </c>
      <c r="AH558" s="5">
        <f t="shared" si="277"/>
        <v>0.24166092010265197</v>
      </c>
      <c r="AI558" s="19">
        <v>-1</v>
      </c>
      <c r="AJ558" s="19">
        <v>0.87</v>
      </c>
      <c r="AK558" s="19">
        <v>0.92</v>
      </c>
      <c r="AL558" s="19">
        <v>10.040945053100586</v>
      </c>
      <c r="AM558" s="5">
        <f t="shared" si="278"/>
        <v>0.87502047252655035</v>
      </c>
      <c r="AN558" s="5">
        <f t="shared" si="279"/>
        <v>1.8456622791695184E-2</v>
      </c>
      <c r="AO558" s="5">
        <f t="shared" si="280"/>
        <v>0.51035857372598248</v>
      </c>
      <c r="AP558" s="5">
        <f t="shared" si="281"/>
        <v>1.8993786020975847</v>
      </c>
      <c r="AQ558" s="5">
        <f t="shared" si="282"/>
        <v>-1</v>
      </c>
      <c r="AR558" s="19">
        <v>1801.7508544921875</v>
      </c>
      <c r="AS558" s="19">
        <v>0.5</v>
      </c>
      <c r="AT558" s="5">
        <f t="shared" si="283"/>
        <v>190.49754356513048</v>
      </c>
      <c r="AU558" s="5">
        <f t="shared" si="284"/>
        <v>4.8106303854043464</v>
      </c>
      <c r="AV558" s="5">
        <f t="shared" si="285"/>
        <v>1.6982429963193872</v>
      </c>
      <c r="AW558" s="5">
        <f t="shared" si="286"/>
        <v>26.03741455078125</v>
      </c>
      <c r="AX558" s="19">
        <v>2</v>
      </c>
      <c r="AY558" s="5">
        <f t="shared" si="287"/>
        <v>4.644859790802002</v>
      </c>
      <c r="AZ558" s="19">
        <v>1</v>
      </c>
      <c r="BA558" s="5">
        <f t="shared" si="288"/>
        <v>9.2897195816040039</v>
      </c>
      <c r="BB558" s="19">
        <v>25.003376007080078</v>
      </c>
      <c r="BC558" s="19">
        <v>26.03741455078125</v>
      </c>
      <c r="BD558" s="19">
        <v>25.005626678466797</v>
      </c>
      <c r="BE558" s="19">
        <v>399.58795166015625</v>
      </c>
      <c r="BF558" s="19">
        <v>382.51483154296875</v>
      </c>
      <c r="BG558" s="19">
        <v>13.942638397216797</v>
      </c>
      <c r="BH558" s="19">
        <v>16.640380859375</v>
      </c>
      <c r="BI558" s="19">
        <v>44.352951049804688</v>
      </c>
      <c r="BJ558" s="19">
        <v>52.934749603271484</v>
      </c>
      <c r="BK558" s="19">
        <v>350.70654296875</v>
      </c>
      <c r="BL558" s="19">
        <v>1801.7508544921875</v>
      </c>
      <c r="BM558" s="19">
        <v>1559.26708984375</v>
      </c>
      <c r="BN558" s="19">
        <v>101.16914367675781</v>
      </c>
      <c r="BO558" s="19">
        <v>0.37500345706939697</v>
      </c>
      <c r="BP558" s="19">
        <v>0.1270182877779007</v>
      </c>
      <c r="BQ558" s="19">
        <v>0.75</v>
      </c>
      <c r="BR558" s="19">
        <v>-1.355140209197998</v>
      </c>
      <c r="BS558" s="19">
        <v>7.355140209197998</v>
      </c>
      <c r="BT558" s="19">
        <v>1</v>
      </c>
      <c r="BU558" s="19">
        <v>0</v>
      </c>
      <c r="BV558" s="19">
        <v>0.15999999642372131</v>
      </c>
      <c r="BW558" s="19">
        <v>111115</v>
      </c>
      <c r="BX558" s="5">
        <f t="shared" si="289"/>
        <v>1.7535327148437498</v>
      </c>
      <c r="BY558" s="5">
        <f t="shared" si="290"/>
        <v>4.8106303854043462E-3</v>
      </c>
      <c r="BZ558" s="5">
        <f t="shared" si="291"/>
        <v>299.18741455078123</v>
      </c>
      <c r="CA558" s="5">
        <f t="shared" si="292"/>
        <v>298.15337600708006</v>
      </c>
      <c r="CB558" s="5">
        <f t="shared" si="293"/>
        <v>288.28013027518682</v>
      </c>
      <c r="CC558" s="5">
        <f t="shared" si="316"/>
        <v>0.25674463607416093</v>
      </c>
      <c r="CD558" s="5">
        <f t="shared" si="294"/>
        <v>3.3817360783174673</v>
      </c>
      <c r="CE558" s="5">
        <f t="shared" si="295"/>
        <v>33.426556313675448</v>
      </c>
      <c r="CF558" s="5">
        <f t="shared" si="296"/>
        <v>16.786175454300448</v>
      </c>
      <c r="CG558" s="5">
        <f t="shared" si="297"/>
        <v>25.520395278930664</v>
      </c>
      <c r="CH558" s="5">
        <f t="shared" si="298"/>
        <v>3.2796762479298276</v>
      </c>
      <c r="CI558" s="5">
        <f t="shared" si="299"/>
        <v>0.27940870947874907</v>
      </c>
      <c r="CJ558" s="5">
        <f t="shared" si="300"/>
        <v>1.68349308199808</v>
      </c>
      <c r="CK558" s="5">
        <f t="shared" si="301"/>
        <v>1.5961831659317476</v>
      </c>
      <c r="CL558" s="5">
        <f t="shared" si="302"/>
        <v>0.17538875368087431</v>
      </c>
      <c r="CM558" s="5">
        <f t="shared" si="303"/>
        <v>21.663092484901661</v>
      </c>
      <c r="CN558" s="5">
        <f t="shared" si="304"/>
        <v>0.55978866556205276</v>
      </c>
      <c r="CO558" s="5">
        <f t="shared" si="305"/>
        <v>50.04170773091888</v>
      </c>
      <c r="CP558" s="5">
        <f t="shared" si="306"/>
        <v>378.43155595163307</v>
      </c>
      <c r="CQ558" s="5">
        <f t="shared" si="307"/>
        <v>3.715543134167551E-2</v>
      </c>
      <c r="CR558" s="5">
        <f t="shared" si="308"/>
        <v>0</v>
      </c>
      <c r="CS558" s="5">
        <f t="shared" si="309"/>
        <v>1576.5688840728699</v>
      </c>
      <c r="CT558" s="5">
        <f t="shared" si="310"/>
        <v>456.5716552734375</v>
      </c>
      <c r="CU558" s="5">
        <f t="shared" si="311"/>
        <v>0.24166092010265197</v>
      </c>
      <c r="CV558" s="5" t="e">
        <f t="shared" si="312"/>
        <v>#DIV/0!</v>
      </c>
    </row>
    <row r="559" spans="1:100" s="5" customFormat="1" hidden="1" x14ac:dyDescent="0.3">
      <c r="A559" s="4" t="str">
        <f>VLOOKUP(B559,ListCodeMtrx!A$1:B$91,2,TRUE)</f>
        <v>M88</v>
      </c>
      <c r="B559">
        <v>88</v>
      </c>
      <c r="C559" s="10">
        <v>12</v>
      </c>
      <c r="D559" s="10">
        <v>3</v>
      </c>
      <c r="E559" s="10">
        <v>6</v>
      </c>
      <c r="F559" s="1">
        <v>83</v>
      </c>
      <c r="G559" s="3">
        <v>41327</v>
      </c>
      <c r="H559" s="11">
        <v>2</v>
      </c>
      <c r="I559" s="11">
        <v>170.90532487511527</v>
      </c>
      <c r="J559" s="11">
        <v>3.3216109018533349</v>
      </c>
      <c r="K559" s="11">
        <v>190.0604935615315</v>
      </c>
      <c r="L559" s="11">
        <v>272.95234957881593</v>
      </c>
      <c r="M559" s="1">
        <v>41.8</v>
      </c>
      <c r="N559" s="8">
        <v>7</v>
      </c>
      <c r="O559" s="8" t="s">
        <v>737</v>
      </c>
      <c r="P559" s="12">
        <v>0.15763888888888888</v>
      </c>
      <c r="Q559" s="12">
        <f t="shared" si="314"/>
        <v>0.44471064814814809</v>
      </c>
      <c r="R559" s="8">
        <v>1561</v>
      </c>
      <c r="S559" s="8">
        <v>0</v>
      </c>
      <c r="T559" s="13" t="s">
        <v>747</v>
      </c>
      <c r="U559">
        <f t="shared" si="272"/>
        <v>17.256077511642875</v>
      </c>
      <c r="V559">
        <f t="shared" si="273"/>
        <v>0.13338011798338764</v>
      </c>
      <c r="W559">
        <f t="shared" si="274"/>
        <v>170.69337122405378</v>
      </c>
      <c r="X559">
        <v>27.549772262573242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t="e">
        <f t="shared" si="275"/>
        <v>#DIV/0!</v>
      </c>
      <c r="AG559" t="e">
        <f t="shared" si="276"/>
        <v>#DIV/0!</v>
      </c>
      <c r="AH559" t="e">
        <f t="shared" si="277"/>
        <v>#DIV/0!</v>
      </c>
      <c r="AI559" s="8">
        <v>-1</v>
      </c>
      <c r="AJ559" s="8">
        <v>0.87</v>
      </c>
      <c r="AK559" s="8">
        <v>0.92</v>
      </c>
      <c r="AL559" s="8">
        <v>10.069668769836426</v>
      </c>
      <c r="AM559">
        <f t="shared" si="278"/>
        <v>0.87503483438491825</v>
      </c>
      <c r="AN559">
        <f t="shared" si="279"/>
        <v>1.1600269018256157E-2</v>
      </c>
      <c r="AO559" t="e">
        <f t="shared" si="280"/>
        <v>#DIV/0!</v>
      </c>
      <c r="AP559" t="e">
        <f t="shared" si="281"/>
        <v>#DIV/0!</v>
      </c>
      <c r="AQ559" t="e">
        <f t="shared" si="282"/>
        <v>#DIV/0!</v>
      </c>
      <c r="AR559" s="8">
        <v>1801.7508544921875</v>
      </c>
      <c r="AS559" s="8">
        <v>0.5</v>
      </c>
      <c r="AT559" t="e">
        <f t="shared" si="283"/>
        <v>#DIV/0!</v>
      </c>
      <c r="AU559">
        <f t="shared" si="284"/>
        <v>2.8761887147290577</v>
      </c>
      <c r="AV559">
        <f t="shared" si="285"/>
        <v>2.1555119355670564</v>
      </c>
      <c r="AW559">
        <f t="shared" si="286"/>
        <v>27.549772262573242</v>
      </c>
      <c r="AX559" s="8">
        <v>2</v>
      </c>
      <c r="AY559">
        <f t="shared" si="287"/>
        <v>4.644859790802002</v>
      </c>
      <c r="AZ559" s="8">
        <v>1</v>
      </c>
      <c r="BA559">
        <f t="shared" si="288"/>
        <v>9.2897195816040039</v>
      </c>
      <c r="BB559" s="8">
        <v>25.089834213256836</v>
      </c>
      <c r="BC559" s="8">
        <v>27.549772262573242</v>
      </c>
      <c r="BD559" s="8">
        <v>25.003944396972656</v>
      </c>
      <c r="BE559" s="8">
        <v>400.51153564453125</v>
      </c>
      <c r="BF559" s="8">
        <v>390.030517578125</v>
      </c>
      <c r="BG559" s="8">
        <v>13.616084098815918</v>
      </c>
      <c r="BH559" s="8">
        <v>15.23140811920166</v>
      </c>
      <c r="BI559" s="8">
        <v>43.089023590087891</v>
      </c>
      <c r="BJ559" s="8">
        <v>48.200828552246094</v>
      </c>
      <c r="BK559" s="8">
        <v>350.68881225585937</v>
      </c>
      <c r="BL559" s="8">
        <v>1798.5150146484375</v>
      </c>
      <c r="BM559" s="8">
        <v>1580.099609375</v>
      </c>
      <c r="BN559" s="8">
        <v>101.16324615478516</v>
      </c>
      <c r="BO559" s="8">
        <v>0.20810282230377197</v>
      </c>
      <c r="BP559" s="8">
        <v>0.14405186474323273</v>
      </c>
      <c r="BQ559" s="8">
        <v>0.25</v>
      </c>
      <c r="BR559" s="8">
        <v>-1.355140209197998</v>
      </c>
      <c r="BS559" s="8">
        <v>7.355140209197998</v>
      </c>
      <c r="BT559" s="8">
        <v>1</v>
      </c>
      <c r="BU559" s="8">
        <v>0</v>
      </c>
      <c r="BV559" s="8">
        <v>0.15999999642372131</v>
      </c>
      <c r="BW559" s="8">
        <v>111115</v>
      </c>
      <c r="BX559">
        <f t="shared" si="289"/>
        <v>1.7534440612792968</v>
      </c>
      <c r="BY559">
        <f t="shared" si="290"/>
        <v>2.8761887147290576E-3</v>
      </c>
      <c r="BZ559">
        <f t="shared" si="291"/>
        <v>300.69977226257322</v>
      </c>
      <c r="CA559">
        <f t="shared" si="292"/>
        <v>298.23983421325681</v>
      </c>
      <c r="CB559">
        <f t="shared" si="293"/>
        <v>287.76239591175909</v>
      </c>
      <c r="CC559">
        <f t="shared" si="316"/>
        <v>0.52883215801079453</v>
      </c>
      <c r="CD559">
        <f t="shared" si="294"/>
        <v>3.6963706244138472</v>
      </c>
      <c r="CE559">
        <f t="shared" si="295"/>
        <v>36.538671552296798</v>
      </c>
      <c r="CF559">
        <f t="shared" si="296"/>
        <v>21.307263433095137</v>
      </c>
      <c r="CG559">
        <f t="shared" si="297"/>
        <v>26.319803237915039</v>
      </c>
      <c r="CH559">
        <f t="shared" si="298"/>
        <v>3.4386424166035718</v>
      </c>
      <c r="CI559">
        <f t="shared" si="299"/>
        <v>0.1314921770254838</v>
      </c>
      <c r="CJ559">
        <f t="shared" si="300"/>
        <v>1.5408586888467908</v>
      </c>
      <c r="CK559">
        <f t="shared" si="301"/>
        <v>1.8977837277567811</v>
      </c>
      <c r="CL559">
        <f t="shared" si="302"/>
        <v>8.2350170376571594E-2</v>
      </c>
      <c r="CM559">
        <f t="shared" si="303"/>
        <v>17.267895530129074</v>
      </c>
      <c r="CN559">
        <f t="shared" si="304"/>
        <v>0.43764106532987657</v>
      </c>
      <c r="CO559">
        <f t="shared" si="305"/>
        <v>40.983489503283209</v>
      </c>
      <c r="CP559">
        <f t="shared" si="306"/>
        <v>387.52283105044449</v>
      </c>
      <c r="CQ559">
        <f t="shared" si="307"/>
        <v>1.8249615632948295E-2</v>
      </c>
      <c r="CR559">
        <f t="shared" si="308"/>
        <v>0</v>
      </c>
      <c r="CS559">
        <f t="shared" si="309"/>
        <v>1573.7632879816842</v>
      </c>
      <c r="CT559">
        <f t="shared" si="310"/>
        <v>0</v>
      </c>
      <c r="CU559" t="e">
        <f t="shared" si="311"/>
        <v>#DIV/0!</v>
      </c>
      <c r="CV559" t="e">
        <f t="shared" si="312"/>
        <v>#DIV/0!</v>
      </c>
    </row>
    <row r="560" spans="1:100" x14ac:dyDescent="0.3">
      <c r="A560" s="4" t="str">
        <f>VLOOKUP(B560,ListCodeMtrx!A$1:B$91,2,TRUE)</f>
        <v>M88</v>
      </c>
      <c r="B560">
        <v>88</v>
      </c>
      <c r="C560" s="10">
        <v>12</v>
      </c>
      <c r="D560" s="10">
        <v>3</v>
      </c>
      <c r="E560" s="10">
        <v>6</v>
      </c>
      <c r="F560" s="1">
        <v>83</v>
      </c>
      <c r="G560" s="3">
        <v>41327</v>
      </c>
      <c r="H560" s="11">
        <v>2</v>
      </c>
      <c r="I560" s="11">
        <v>170.90532487511527</v>
      </c>
      <c r="J560" s="11">
        <v>3.3216109018533349</v>
      </c>
      <c r="K560" s="11">
        <v>190.0604935615315</v>
      </c>
      <c r="L560" s="11">
        <v>272.95234957881593</v>
      </c>
      <c r="M560" s="1">
        <v>41.8</v>
      </c>
      <c r="N560" s="8">
        <v>8</v>
      </c>
      <c r="O560" s="8" t="s">
        <v>738</v>
      </c>
      <c r="P560" s="12">
        <v>0.15763888888888888</v>
      </c>
      <c r="Q560" s="12">
        <f t="shared" si="314"/>
        <v>0.44712962962962965</v>
      </c>
      <c r="R560" s="8">
        <v>1769.5</v>
      </c>
      <c r="S560" s="8">
        <v>0</v>
      </c>
      <c r="T560" s="13">
        <v>50</v>
      </c>
      <c r="U560" s="14">
        <f t="shared" si="272"/>
        <v>-0.6218226439835961</v>
      </c>
      <c r="V560" s="14">
        <f t="shared" si="273"/>
        <v>0.21315205580801183</v>
      </c>
      <c r="W560" s="14">
        <f t="shared" si="274"/>
        <v>52.903090619410158</v>
      </c>
      <c r="X560">
        <v>26.792757034301758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t="e">
        <f t="shared" si="275"/>
        <v>#DIV/0!</v>
      </c>
      <c r="AG560" t="e">
        <f t="shared" si="276"/>
        <v>#DIV/0!</v>
      </c>
      <c r="AH560" t="e">
        <f t="shared" si="277"/>
        <v>#DIV/0!</v>
      </c>
      <c r="AI560" s="8">
        <v>-1</v>
      </c>
      <c r="AJ560" s="8">
        <v>0.87</v>
      </c>
      <c r="AK560" s="8">
        <v>0.92</v>
      </c>
      <c r="AL560" s="8">
        <v>10.069668769836426</v>
      </c>
      <c r="AM560">
        <f t="shared" si="278"/>
        <v>0.87503483438491825</v>
      </c>
      <c r="AN560">
        <f t="shared" si="279"/>
        <v>2.4030051205661162E-4</v>
      </c>
      <c r="AO560" t="e">
        <f t="shared" si="280"/>
        <v>#DIV/0!</v>
      </c>
      <c r="AP560" t="e">
        <f t="shared" si="281"/>
        <v>#DIV/0!</v>
      </c>
      <c r="AQ560" t="e">
        <f t="shared" si="282"/>
        <v>#DIV/0!</v>
      </c>
      <c r="AR560" s="8">
        <v>1801.7508544921875</v>
      </c>
      <c r="AS560" s="8">
        <v>0.5</v>
      </c>
      <c r="AT560" t="e">
        <f t="shared" si="283"/>
        <v>#DIV/0!</v>
      </c>
      <c r="AU560">
        <f t="shared" si="284"/>
        <v>4.0694983438039003</v>
      </c>
      <c r="AV560">
        <f t="shared" si="285"/>
        <v>1.9253842406281672</v>
      </c>
      <c r="AW560">
        <f t="shared" si="286"/>
        <v>26.792757034301758</v>
      </c>
      <c r="AX560" s="8">
        <v>2</v>
      </c>
      <c r="AY560">
        <f t="shared" si="287"/>
        <v>4.644859790802002</v>
      </c>
      <c r="AZ560" s="8">
        <v>1</v>
      </c>
      <c r="BA560">
        <f t="shared" si="288"/>
        <v>9.2897195816040039</v>
      </c>
      <c r="BB560" s="8">
        <v>25.094383239746094</v>
      </c>
      <c r="BC560" s="8">
        <v>26.792757034301758</v>
      </c>
      <c r="BD560" s="8">
        <v>24.995855331420898</v>
      </c>
      <c r="BE560" s="8">
        <v>49.503139495849609</v>
      </c>
      <c r="BF560" s="8">
        <v>49.742317199707031</v>
      </c>
      <c r="BG560" s="8">
        <v>13.636080741882324</v>
      </c>
      <c r="BH560" s="8">
        <v>15.919929504394531</v>
      </c>
      <c r="BI560" s="8">
        <v>43.138721466064453</v>
      </c>
      <c r="BJ560" s="8">
        <v>50.363842010498047</v>
      </c>
      <c r="BK560" s="8">
        <v>350.69854736328125</v>
      </c>
      <c r="BL560" s="8">
        <v>1798.5208740234375</v>
      </c>
      <c r="BM560" s="8">
        <v>1585.8607177734375</v>
      </c>
      <c r="BN560" s="8">
        <v>101.15880584716797</v>
      </c>
      <c r="BO560" s="8">
        <v>-0.13506734371185303</v>
      </c>
      <c r="BP560" s="8">
        <v>0.15016968548297882</v>
      </c>
      <c r="BQ560" s="8">
        <v>0.25</v>
      </c>
      <c r="BR560" s="8">
        <v>-1.355140209197998</v>
      </c>
      <c r="BS560" s="8">
        <v>7.355140209197998</v>
      </c>
      <c r="BT560" s="8">
        <v>1</v>
      </c>
      <c r="BU560" s="8">
        <v>0</v>
      </c>
      <c r="BV560" s="8">
        <v>0.15999999642372131</v>
      </c>
      <c r="BW560" s="8">
        <v>111115</v>
      </c>
      <c r="BX560">
        <f t="shared" si="289"/>
        <v>1.7534927368164062</v>
      </c>
      <c r="BY560">
        <f t="shared" si="290"/>
        <v>4.0694983438039007E-3</v>
      </c>
      <c r="BZ560">
        <f t="shared" si="291"/>
        <v>299.94275703430174</v>
      </c>
      <c r="CA560">
        <f t="shared" si="292"/>
        <v>298.24438323974607</v>
      </c>
      <c r="CB560">
        <f t="shared" si="293"/>
        <v>287.76333341173813</v>
      </c>
      <c r="CC560">
        <f t="shared" si="316"/>
        <v>0.35433620506904639</v>
      </c>
      <c r="CD560">
        <f t="shared" si="294"/>
        <v>3.5358252984638145</v>
      </c>
      <c r="CE560">
        <f t="shared" si="295"/>
        <v>34.953213107376783</v>
      </c>
      <c r="CF560">
        <f t="shared" si="296"/>
        <v>19.033283602982252</v>
      </c>
      <c r="CG560">
        <f t="shared" si="297"/>
        <v>25.943570137023926</v>
      </c>
      <c r="CH560">
        <f t="shared" si="298"/>
        <v>3.3630077310600548</v>
      </c>
      <c r="CI560">
        <f t="shared" si="299"/>
        <v>0.20837099586858121</v>
      </c>
      <c r="CJ560">
        <f t="shared" si="300"/>
        <v>1.6104410578356474</v>
      </c>
      <c r="CK560">
        <f t="shared" si="301"/>
        <v>1.7525666732244074</v>
      </c>
      <c r="CL560">
        <f t="shared" si="302"/>
        <v>0.13065314421142468</v>
      </c>
      <c r="CM560">
        <f t="shared" si="303"/>
        <v>5.3516134726840452</v>
      </c>
      <c r="CN560">
        <f t="shared" si="304"/>
        <v>1.0635429468839008</v>
      </c>
      <c r="CO560">
        <f t="shared" si="305"/>
        <v>45.378421632802677</v>
      </c>
      <c r="CP560">
        <f t="shared" si="306"/>
        <v>49.832681667870332</v>
      </c>
      <c r="CQ560">
        <f t="shared" si="307"/>
        <v>-5.6624145390323085E-3</v>
      </c>
      <c r="CR560">
        <f t="shared" si="308"/>
        <v>0</v>
      </c>
      <c r="CS560">
        <f t="shared" si="309"/>
        <v>1573.7684151389171</v>
      </c>
      <c r="CT560">
        <f t="shared" si="310"/>
        <v>0</v>
      </c>
      <c r="CU560" t="e">
        <f t="shared" si="311"/>
        <v>#DIV/0!</v>
      </c>
      <c r="CV560" t="e">
        <f t="shared" si="312"/>
        <v>#DIV/0!</v>
      </c>
    </row>
    <row r="561" spans="1:100" x14ac:dyDescent="0.3">
      <c r="A561" s="4" t="str">
        <f>VLOOKUP(B561,ListCodeMtrx!A$1:B$91,2,TRUE)</f>
        <v>M88</v>
      </c>
      <c r="B561">
        <v>88</v>
      </c>
      <c r="C561" s="10">
        <v>12</v>
      </c>
      <c r="D561" s="10">
        <v>3</v>
      </c>
      <c r="E561" s="10">
        <v>6</v>
      </c>
      <c r="F561" s="1">
        <v>83</v>
      </c>
      <c r="G561" s="3">
        <v>41327</v>
      </c>
      <c r="H561" s="11">
        <v>2</v>
      </c>
      <c r="I561" s="11">
        <v>170.90532487511527</v>
      </c>
      <c r="J561" s="11">
        <v>3.3216109018533349</v>
      </c>
      <c r="K561" s="11">
        <v>190.0604935615315</v>
      </c>
      <c r="L561" s="11">
        <v>272.95234957881593</v>
      </c>
      <c r="M561" s="1">
        <v>41.8</v>
      </c>
      <c r="N561" s="8">
        <v>9</v>
      </c>
      <c r="O561" s="8" t="s">
        <v>739</v>
      </c>
      <c r="P561" s="12">
        <v>0.15763888888888888</v>
      </c>
      <c r="Q561" s="12">
        <f t="shared" si="314"/>
        <v>0.44924768518518521</v>
      </c>
      <c r="R561" s="8">
        <v>1952.5</v>
      </c>
      <c r="S561" s="8">
        <v>0</v>
      </c>
      <c r="T561" s="13">
        <v>150</v>
      </c>
      <c r="U561" s="14">
        <f t="shared" si="272"/>
        <v>8.2294982561004542</v>
      </c>
      <c r="V561" s="14">
        <f t="shared" si="273"/>
        <v>0.25534760681920504</v>
      </c>
      <c r="W561" s="14">
        <f t="shared" si="274"/>
        <v>89.539634961260717</v>
      </c>
      <c r="X561">
        <v>26.390283584594727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t="e">
        <f t="shared" si="275"/>
        <v>#DIV/0!</v>
      </c>
      <c r="AG561" t="e">
        <f t="shared" si="276"/>
        <v>#DIV/0!</v>
      </c>
      <c r="AH561" t="e">
        <f t="shared" si="277"/>
        <v>#DIV/0!</v>
      </c>
      <c r="AI561" s="8">
        <v>-1</v>
      </c>
      <c r="AJ561" s="8">
        <v>0.87</v>
      </c>
      <c r="AK561" s="8">
        <v>0.92</v>
      </c>
      <c r="AL561" s="8">
        <v>10.069668769836426</v>
      </c>
      <c r="AM561">
        <f t="shared" si="278"/>
        <v>0.87503483438491825</v>
      </c>
      <c r="AN561">
        <f t="shared" si="279"/>
        <v>5.8651627733554762E-3</v>
      </c>
      <c r="AO561" t="e">
        <f t="shared" si="280"/>
        <v>#DIV/0!</v>
      </c>
      <c r="AP561" t="e">
        <f t="shared" si="281"/>
        <v>#DIV/0!</v>
      </c>
      <c r="AQ561" t="e">
        <f t="shared" si="282"/>
        <v>#DIV/0!</v>
      </c>
      <c r="AR561" s="8">
        <v>1801.7508544921875</v>
      </c>
      <c r="AS561" s="8">
        <v>0.5</v>
      </c>
      <c r="AT561" t="e">
        <f t="shared" si="283"/>
        <v>#DIV/0!</v>
      </c>
      <c r="AU561">
        <f t="shared" si="284"/>
        <v>4.5546340970090853</v>
      </c>
      <c r="AV561">
        <f t="shared" si="285"/>
        <v>1.8071201433927555</v>
      </c>
      <c r="AW561">
        <f t="shared" si="286"/>
        <v>26.390283584594727</v>
      </c>
      <c r="AX561" s="8">
        <v>2</v>
      </c>
      <c r="AY561">
        <f t="shared" si="287"/>
        <v>4.644859790802002</v>
      </c>
      <c r="AZ561" s="8">
        <v>1</v>
      </c>
      <c r="BA561">
        <f t="shared" si="288"/>
        <v>9.2897195816040039</v>
      </c>
      <c r="BB561" s="8">
        <v>25.078910827636719</v>
      </c>
      <c r="BC561" s="8">
        <v>26.390283584594727</v>
      </c>
      <c r="BD561" s="8">
        <v>25.002504348754883</v>
      </c>
      <c r="BE561" s="8">
        <v>150.82752990722656</v>
      </c>
      <c r="BF561" s="8">
        <v>145.75564575195312</v>
      </c>
      <c r="BG561" s="8">
        <v>13.715840339660645</v>
      </c>
      <c r="BH561" s="8">
        <v>16.271083831787109</v>
      </c>
      <c r="BI561" s="8">
        <v>43.428203582763672</v>
      </c>
      <c r="BJ561" s="8">
        <v>51.518821716308594</v>
      </c>
      <c r="BK561" s="8">
        <v>350.692626953125</v>
      </c>
      <c r="BL561" s="8">
        <v>1798.3436279296875</v>
      </c>
      <c r="BM561" s="8">
        <v>1574.4329833984375</v>
      </c>
      <c r="BN561" s="8">
        <v>101.15214538574219</v>
      </c>
      <c r="BO561" s="8">
        <v>7.1673989295959473E-2</v>
      </c>
      <c r="BP561" s="8">
        <v>0.14346154034137726</v>
      </c>
      <c r="BQ561" s="8">
        <v>0.5</v>
      </c>
      <c r="BR561" s="8">
        <v>-1.355140209197998</v>
      </c>
      <c r="BS561" s="8">
        <v>7.355140209197998</v>
      </c>
      <c r="BT561" s="8">
        <v>1</v>
      </c>
      <c r="BU561" s="8">
        <v>0</v>
      </c>
      <c r="BV561" s="8">
        <v>0.15999999642372131</v>
      </c>
      <c r="BW561" s="8">
        <v>111115</v>
      </c>
      <c r="BX561">
        <f t="shared" si="289"/>
        <v>1.7534631347656249</v>
      </c>
      <c r="BY561">
        <f t="shared" si="290"/>
        <v>4.5546340970090849E-3</v>
      </c>
      <c r="BZ561">
        <f t="shared" si="291"/>
        <v>299.5402835845947</v>
      </c>
      <c r="CA561">
        <f t="shared" si="292"/>
        <v>298.2289108276367</v>
      </c>
      <c r="CB561">
        <f t="shared" si="293"/>
        <v>287.73497403737201</v>
      </c>
      <c r="CC561">
        <f t="shared" si="316"/>
        <v>0.28677454710935985</v>
      </c>
      <c r="CD561">
        <f t="shared" si="294"/>
        <v>3.4529751807292843</v>
      </c>
      <c r="CE561">
        <f t="shared" si="295"/>
        <v>34.136450270643444</v>
      </c>
      <c r="CF561">
        <f t="shared" si="296"/>
        <v>17.865366438856334</v>
      </c>
      <c r="CG561">
        <f t="shared" si="297"/>
        <v>25.734597206115723</v>
      </c>
      <c r="CH561">
        <f t="shared" si="298"/>
        <v>3.3216285611147409</v>
      </c>
      <c r="CI561">
        <f t="shared" si="299"/>
        <v>0.24851660196390382</v>
      </c>
      <c r="CJ561">
        <f t="shared" si="300"/>
        <v>1.6458550373365288</v>
      </c>
      <c r="CK561">
        <f t="shared" si="301"/>
        <v>1.6757735237782121</v>
      </c>
      <c r="CL561">
        <f t="shared" si="302"/>
        <v>0.15592248697505554</v>
      </c>
      <c r="CM561">
        <f t="shared" si="303"/>
        <v>9.0571261733877275</v>
      </c>
      <c r="CN561">
        <f t="shared" si="304"/>
        <v>0.61431332213120049</v>
      </c>
      <c r="CO561">
        <f t="shared" si="305"/>
        <v>47.747948914008568</v>
      </c>
      <c r="CP561">
        <f t="shared" si="306"/>
        <v>144.55971916362682</v>
      </c>
      <c r="CQ561">
        <f t="shared" si="307"/>
        <v>2.7181960825161625E-2</v>
      </c>
      <c r="CR561">
        <f t="shared" si="308"/>
        <v>0</v>
      </c>
      <c r="CS561">
        <f t="shared" si="309"/>
        <v>1573.6133186326272</v>
      </c>
      <c r="CT561">
        <f t="shared" si="310"/>
        <v>0</v>
      </c>
      <c r="CU561" t="e">
        <f t="shared" si="311"/>
        <v>#DIV/0!</v>
      </c>
      <c r="CV561" t="e">
        <f t="shared" si="312"/>
        <v>#DIV/0!</v>
      </c>
    </row>
    <row r="562" spans="1:100" hidden="1" x14ac:dyDescent="0.3">
      <c r="A562" s="4" t="str">
        <f>VLOOKUP(B562,ListCodeMtrx!A$1:B$91,2,TRUE)</f>
        <v>M88</v>
      </c>
      <c r="B562">
        <v>88</v>
      </c>
      <c r="C562" s="10">
        <v>12</v>
      </c>
      <c r="D562" s="10">
        <v>3</v>
      </c>
      <c r="E562" s="10">
        <v>6</v>
      </c>
      <c r="F562" s="1">
        <v>83</v>
      </c>
      <c r="G562" s="3">
        <v>41327</v>
      </c>
      <c r="H562" s="11">
        <v>2</v>
      </c>
      <c r="I562" s="11">
        <v>170.90532487511527</v>
      </c>
      <c r="J562" s="11">
        <v>3.3216109018533349</v>
      </c>
      <c r="K562" s="11">
        <v>190.0604935615315</v>
      </c>
      <c r="L562" s="11">
        <v>272.95234957881593</v>
      </c>
      <c r="M562" s="1">
        <v>41.8</v>
      </c>
      <c r="N562" s="8">
        <v>10</v>
      </c>
      <c r="O562" s="8" t="s">
        <v>740</v>
      </c>
      <c r="P562" s="12">
        <v>0.15763888888888888</v>
      </c>
      <c r="Q562" s="12">
        <f t="shared" si="314"/>
        <v>0.45156249999999998</v>
      </c>
      <c r="R562" s="8">
        <v>2152.5</v>
      </c>
      <c r="S562" s="8">
        <v>0</v>
      </c>
      <c r="T562" s="13" t="s">
        <v>192</v>
      </c>
      <c r="U562" s="14">
        <f t="shared" si="272"/>
        <v>29.199677876170487</v>
      </c>
      <c r="V562" s="14">
        <f t="shared" si="273"/>
        <v>0.29579805764984984</v>
      </c>
      <c r="W562" s="14">
        <f t="shared" si="274"/>
        <v>211.8796238898079</v>
      </c>
      <c r="X562">
        <v>26.073677062988281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t="e">
        <f t="shared" si="275"/>
        <v>#DIV/0!</v>
      </c>
      <c r="AG562" t="e">
        <f t="shared" si="276"/>
        <v>#DIV/0!</v>
      </c>
      <c r="AH562" t="e">
        <f t="shared" si="277"/>
        <v>#DIV/0!</v>
      </c>
      <c r="AI562" s="8">
        <v>-1</v>
      </c>
      <c r="AJ562" s="8">
        <v>0.87</v>
      </c>
      <c r="AK562" s="8">
        <v>0.92</v>
      </c>
      <c r="AL562" s="8">
        <v>10.069668769836426</v>
      </c>
      <c r="AM562">
        <f t="shared" si="278"/>
        <v>0.87503483438491825</v>
      </c>
      <c r="AN562">
        <f t="shared" si="279"/>
        <v>1.9189318011481469E-2</v>
      </c>
      <c r="AO562" t="e">
        <f t="shared" si="280"/>
        <v>#DIV/0!</v>
      </c>
      <c r="AP562" t="e">
        <f t="shared" si="281"/>
        <v>#DIV/0!</v>
      </c>
      <c r="AQ562" t="e">
        <f t="shared" si="282"/>
        <v>#DIV/0!</v>
      </c>
      <c r="AR562" s="8">
        <v>1801.7508544921875</v>
      </c>
      <c r="AS562" s="8">
        <v>0.5</v>
      </c>
      <c r="AT562" t="e">
        <f t="shared" si="283"/>
        <v>#DIV/0!</v>
      </c>
      <c r="AU562">
        <f t="shared" si="284"/>
        <v>4.9746516007299313</v>
      </c>
      <c r="AV562">
        <f t="shared" si="285"/>
        <v>1.711220391620663</v>
      </c>
      <c r="AW562">
        <f t="shared" si="286"/>
        <v>26.073677062988281</v>
      </c>
      <c r="AX562" s="8">
        <v>2</v>
      </c>
      <c r="AY562">
        <f t="shared" si="287"/>
        <v>4.644859790802002</v>
      </c>
      <c r="AZ562" s="8">
        <v>1</v>
      </c>
      <c r="BA562">
        <f t="shared" si="288"/>
        <v>9.2897195816040039</v>
      </c>
      <c r="BB562" s="8">
        <v>25.082847595214844</v>
      </c>
      <c r="BC562" s="8">
        <v>26.073677062988281</v>
      </c>
      <c r="BD562" s="8">
        <v>24.999164581298828</v>
      </c>
      <c r="BE562" s="8">
        <v>400.08123779296875</v>
      </c>
      <c r="BF562" s="8">
        <v>382.34243774414062</v>
      </c>
      <c r="BG562" s="8">
        <v>13.797709465026855</v>
      </c>
      <c r="BH562" s="8">
        <v>16.587928771972656</v>
      </c>
      <c r="BI562" s="8">
        <v>43.673854827880859</v>
      </c>
      <c r="BJ562" s="8">
        <v>52.505729675292969</v>
      </c>
      <c r="BK562" s="8">
        <v>350.66293334960937</v>
      </c>
      <c r="BL562" s="8">
        <v>1798.5289306640625</v>
      </c>
      <c r="BM562" s="8">
        <v>1575.6383056640625</v>
      </c>
      <c r="BN562" s="8">
        <v>101.14444732666016</v>
      </c>
      <c r="BO562" s="8">
        <v>0.18828165531158447</v>
      </c>
      <c r="BP562" s="8">
        <v>0.13150627911090851</v>
      </c>
      <c r="BQ562" s="8">
        <v>0.75</v>
      </c>
      <c r="BR562" s="8">
        <v>-1.355140209197998</v>
      </c>
      <c r="BS562" s="8">
        <v>7.355140209197998</v>
      </c>
      <c r="BT562" s="8">
        <v>1</v>
      </c>
      <c r="BU562" s="8">
        <v>0</v>
      </c>
      <c r="BV562" s="8">
        <v>0.15999999642372131</v>
      </c>
      <c r="BW562" s="8">
        <v>111115</v>
      </c>
      <c r="BX562">
        <f t="shared" si="289"/>
        <v>1.7533146667480468</v>
      </c>
      <c r="BY562">
        <f t="shared" si="290"/>
        <v>4.9746516007299312E-3</v>
      </c>
      <c r="BZ562">
        <f t="shared" si="291"/>
        <v>299.22367706298826</v>
      </c>
      <c r="CA562">
        <f t="shared" si="292"/>
        <v>298.23284759521482</v>
      </c>
      <c r="CB562">
        <f t="shared" si="293"/>
        <v>287.76462247420932</v>
      </c>
      <c r="CC562">
        <f t="shared" si="316"/>
        <v>0.2277365325990483</v>
      </c>
      <c r="CD562">
        <f t="shared" si="294"/>
        <v>3.3889972795558418</v>
      </c>
      <c r="CE562">
        <f t="shared" si="295"/>
        <v>33.506508455284752</v>
      </c>
      <c r="CF562">
        <f t="shared" si="296"/>
        <v>16.918579683312096</v>
      </c>
      <c r="CG562">
        <f t="shared" si="297"/>
        <v>25.578262329101562</v>
      </c>
      <c r="CH562">
        <f t="shared" si="298"/>
        <v>3.2909638539346986</v>
      </c>
      <c r="CI562">
        <f t="shared" si="299"/>
        <v>0.28667006955339952</v>
      </c>
      <c r="CJ562">
        <f t="shared" si="300"/>
        <v>1.6777768879351789</v>
      </c>
      <c r="CK562">
        <f t="shared" si="301"/>
        <v>1.6131869659995197</v>
      </c>
      <c r="CL562">
        <f t="shared" si="302"/>
        <v>0.17996712037989696</v>
      </c>
      <c r="CM562">
        <f t="shared" si="303"/>
        <v>21.430447458115239</v>
      </c>
      <c r="CN562">
        <f t="shared" si="304"/>
        <v>0.55416193174872053</v>
      </c>
      <c r="CO562">
        <f t="shared" si="305"/>
        <v>49.807575090616595</v>
      </c>
      <c r="CP562">
        <f t="shared" si="306"/>
        <v>378.09908413302725</v>
      </c>
      <c r="CQ562">
        <f t="shared" si="307"/>
        <v>3.8465185700568526E-2</v>
      </c>
      <c r="CR562">
        <f t="shared" si="308"/>
        <v>0</v>
      </c>
      <c r="CS562">
        <f t="shared" si="309"/>
        <v>1573.775464980112</v>
      </c>
      <c r="CT562">
        <f t="shared" si="310"/>
        <v>0</v>
      </c>
      <c r="CU562" t="e">
        <f t="shared" si="311"/>
        <v>#DIV/0!</v>
      </c>
      <c r="CV562" t="e">
        <f t="shared" si="312"/>
        <v>#DIV/0!</v>
      </c>
    </row>
    <row r="563" spans="1:100" x14ac:dyDescent="0.3">
      <c r="A563" s="4" t="str">
        <f>VLOOKUP(B563,ListCodeMtrx!A$1:B$91,2,TRUE)</f>
        <v>M88</v>
      </c>
      <c r="B563">
        <v>88</v>
      </c>
      <c r="C563" s="10">
        <v>12</v>
      </c>
      <c r="D563" s="10">
        <v>3</v>
      </c>
      <c r="E563" s="10">
        <v>6</v>
      </c>
      <c r="F563" s="1">
        <v>83</v>
      </c>
      <c r="G563" s="3">
        <v>41327</v>
      </c>
      <c r="H563" s="11">
        <v>2</v>
      </c>
      <c r="I563" s="11">
        <v>170.90532487511527</v>
      </c>
      <c r="J563" s="11">
        <v>3.3216109018533349</v>
      </c>
      <c r="K563" s="11">
        <v>190.0604935615315</v>
      </c>
      <c r="L563" s="11">
        <v>272.95234957881593</v>
      </c>
      <c r="M563" s="1">
        <v>41.8</v>
      </c>
      <c r="N563" s="8">
        <v>11</v>
      </c>
      <c r="O563" s="8" t="s">
        <v>741</v>
      </c>
      <c r="P563" s="12">
        <v>0.15763888888888888</v>
      </c>
      <c r="Q563" s="12">
        <f t="shared" si="314"/>
        <v>0.45398148148148143</v>
      </c>
      <c r="R563" s="8">
        <v>2361.5</v>
      </c>
      <c r="S563" s="8">
        <v>0</v>
      </c>
      <c r="T563" s="13">
        <v>800</v>
      </c>
      <c r="U563" s="14">
        <f t="shared" si="272"/>
        <v>50.357279259698906</v>
      </c>
      <c r="V563" s="14">
        <f t="shared" si="273"/>
        <v>0.29083069588310806</v>
      </c>
      <c r="W563" s="14">
        <f t="shared" si="274"/>
        <v>467.56212819479242</v>
      </c>
      <c r="X563">
        <v>25.962701797485352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t="e">
        <f t="shared" si="275"/>
        <v>#DIV/0!</v>
      </c>
      <c r="AG563" t="e">
        <f t="shared" si="276"/>
        <v>#DIV/0!</v>
      </c>
      <c r="AH563" t="e">
        <f t="shared" si="277"/>
        <v>#DIV/0!</v>
      </c>
      <c r="AI563" s="8">
        <v>-1</v>
      </c>
      <c r="AJ563" s="8">
        <v>0.87</v>
      </c>
      <c r="AK563" s="8">
        <v>0.92</v>
      </c>
      <c r="AL563" s="8">
        <v>10.069668769836426</v>
      </c>
      <c r="AM563">
        <f t="shared" si="278"/>
        <v>0.87503483438491825</v>
      </c>
      <c r="AN563">
        <f t="shared" si="279"/>
        <v>3.2624162608524972E-2</v>
      </c>
      <c r="AO563" t="e">
        <f t="shared" si="280"/>
        <v>#DIV/0!</v>
      </c>
      <c r="AP563" t="e">
        <f t="shared" si="281"/>
        <v>#DIV/0!</v>
      </c>
      <c r="AQ563" t="e">
        <f t="shared" si="282"/>
        <v>#DIV/0!</v>
      </c>
      <c r="AR563" s="8">
        <v>1801.7508544921875</v>
      </c>
      <c r="AS563" s="8">
        <v>0.5</v>
      </c>
      <c r="AT563" t="e">
        <f t="shared" si="283"/>
        <v>#DIV/0!</v>
      </c>
      <c r="AU563">
        <f t="shared" si="284"/>
        <v>4.8644545878447838</v>
      </c>
      <c r="AV563">
        <f t="shared" si="285"/>
        <v>1.7011828955842041</v>
      </c>
      <c r="AW563">
        <f t="shared" si="286"/>
        <v>25.962701797485352</v>
      </c>
      <c r="AX563" s="8">
        <v>2</v>
      </c>
      <c r="AY563">
        <f t="shared" si="287"/>
        <v>4.644859790802002</v>
      </c>
      <c r="AZ563" s="8">
        <v>1</v>
      </c>
      <c r="BA563">
        <f t="shared" si="288"/>
        <v>9.2897195816040039</v>
      </c>
      <c r="BB563" s="8">
        <v>25.071559906005859</v>
      </c>
      <c r="BC563" s="8">
        <v>25.962701797485352</v>
      </c>
      <c r="BD563" s="8">
        <v>24.997264862060547</v>
      </c>
      <c r="BE563" s="8">
        <v>799.87115478515625</v>
      </c>
      <c r="BF563" s="8">
        <v>769.018310546875</v>
      </c>
      <c r="BG563" s="8">
        <v>13.740500450134277</v>
      </c>
      <c r="BH563" s="8">
        <v>16.469070434570313</v>
      </c>
      <c r="BI563" s="8">
        <v>43.518909454345703</v>
      </c>
      <c r="BJ563" s="8">
        <v>52.160831451416016</v>
      </c>
      <c r="BK563" s="8">
        <v>350.68490600585937</v>
      </c>
      <c r="BL563" s="8">
        <v>1799.025390625</v>
      </c>
      <c r="BM563" s="8">
        <v>1577.309326171875</v>
      </c>
      <c r="BN563" s="8">
        <v>101.13719177246094</v>
      </c>
      <c r="BO563" s="8">
        <v>5.4553627967834473E-2</v>
      </c>
      <c r="BP563" s="8">
        <v>0.12556679546833038</v>
      </c>
      <c r="BQ563" s="8">
        <v>0.5</v>
      </c>
      <c r="BR563" s="8">
        <v>-1.355140209197998</v>
      </c>
      <c r="BS563" s="8">
        <v>7.355140209197998</v>
      </c>
      <c r="BT563" s="8">
        <v>1</v>
      </c>
      <c r="BU563" s="8">
        <v>0</v>
      </c>
      <c r="BV563" s="8">
        <v>0.15999999642372131</v>
      </c>
      <c r="BW563" s="8">
        <v>111115</v>
      </c>
      <c r="BX563">
        <f t="shared" si="289"/>
        <v>1.7534245300292965</v>
      </c>
      <c r="BY563">
        <f t="shared" si="290"/>
        <v>4.864454587844784E-3</v>
      </c>
      <c r="BZ563">
        <f t="shared" si="291"/>
        <v>299.11270179748533</v>
      </c>
      <c r="CA563">
        <f t="shared" si="292"/>
        <v>298.22155990600584</v>
      </c>
      <c r="CB563">
        <f t="shared" si="293"/>
        <v>287.84405606618384</v>
      </c>
      <c r="CC563">
        <f t="shared" si="316"/>
        <v>0.25208348448808005</v>
      </c>
      <c r="CD563">
        <f t="shared" si="294"/>
        <v>3.3668184304395083</v>
      </c>
      <c r="CE563">
        <f t="shared" si="295"/>
        <v>33.289617512954052</v>
      </c>
      <c r="CF563">
        <f t="shared" si="296"/>
        <v>16.82054707838374</v>
      </c>
      <c r="CG563">
        <f t="shared" si="297"/>
        <v>25.517130851745605</v>
      </c>
      <c r="CH563">
        <f t="shared" si="298"/>
        <v>3.2790404944894984</v>
      </c>
      <c r="CI563">
        <f t="shared" si="299"/>
        <v>0.28200213267765112</v>
      </c>
      <c r="CJ563">
        <f t="shared" si="300"/>
        <v>1.6656355348553042</v>
      </c>
      <c r="CK563">
        <f t="shared" si="301"/>
        <v>1.6134049596341942</v>
      </c>
      <c r="CL563">
        <f t="shared" si="302"/>
        <v>0.17702381665408981</v>
      </c>
      <c r="CM563">
        <f t="shared" si="303"/>
        <v>47.287920624776689</v>
      </c>
      <c r="CN563">
        <f t="shared" si="304"/>
        <v>0.60799869363616732</v>
      </c>
      <c r="CO563">
        <f t="shared" si="305"/>
        <v>49.755896026450387</v>
      </c>
      <c r="CP563">
        <f t="shared" si="306"/>
        <v>761.70029342015619</v>
      </c>
      <c r="CQ563">
        <f t="shared" si="307"/>
        <v>3.2894454323630209E-2</v>
      </c>
      <c r="CR563">
        <f t="shared" si="308"/>
        <v>0</v>
      </c>
      <c r="CS563">
        <f t="shared" si="309"/>
        <v>1574.2098847398097</v>
      </c>
      <c r="CT563">
        <f t="shared" si="310"/>
        <v>0</v>
      </c>
      <c r="CU563" t="e">
        <f t="shared" si="311"/>
        <v>#DIV/0!</v>
      </c>
      <c r="CV563" t="e">
        <f t="shared" si="312"/>
        <v>#DIV/0!</v>
      </c>
    </row>
    <row r="564" spans="1:100" hidden="1" x14ac:dyDescent="0.3">
      <c r="A564" s="4" t="str">
        <f>VLOOKUP(B564,ListCodeMtrx!A$1:B$91,2,TRUE)</f>
        <v>M88</v>
      </c>
      <c r="B564">
        <v>88</v>
      </c>
      <c r="C564" s="10">
        <v>12</v>
      </c>
      <c r="D564" s="10">
        <v>3</v>
      </c>
      <c r="E564" s="10">
        <v>6</v>
      </c>
      <c r="F564" s="1">
        <v>83</v>
      </c>
      <c r="G564" s="3">
        <v>41327</v>
      </c>
      <c r="H564" s="11">
        <v>2</v>
      </c>
      <c r="I564" s="11">
        <v>170.90532487511527</v>
      </c>
      <c r="J564" s="11">
        <v>3.3216109018533349</v>
      </c>
      <c r="K564" s="11">
        <v>190.0604935615315</v>
      </c>
      <c r="L564" s="11">
        <v>272.95234957881593</v>
      </c>
      <c r="M564" s="1">
        <v>41.8</v>
      </c>
      <c r="N564" s="8">
        <v>12</v>
      </c>
      <c r="O564" s="8" t="s">
        <v>742</v>
      </c>
      <c r="P564" s="12">
        <v>0.15763888888888888</v>
      </c>
      <c r="Q564" s="12">
        <f t="shared" si="314"/>
        <v>0.45618055555555559</v>
      </c>
      <c r="R564" s="8">
        <v>2551.5</v>
      </c>
      <c r="S564" s="8">
        <v>0</v>
      </c>
      <c r="T564" s="13" t="s">
        <v>745</v>
      </c>
      <c r="U564">
        <f t="shared" si="272"/>
        <v>27.693195393271399</v>
      </c>
      <c r="V564">
        <f t="shared" si="273"/>
        <v>0.27919762381137225</v>
      </c>
      <c r="W564">
        <f t="shared" si="274"/>
        <v>211.39150657846309</v>
      </c>
      <c r="X564">
        <v>26.049770355224609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t="e">
        <f t="shared" si="275"/>
        <v>#DIV/0!</v>
      </c>
      <c r="AG564" t="e">
        <f t="shared" si="276"/>
        <v>#DIV/0!</v>
      </c>
      <c r="AH564" t="e">
        <f t="shared" si="277"/>
        <v>#DIV/0!</v>
      </c>
      <c r="AI564" s="8">
        <v>-1</v>
      </c>
      <c r="AJ564" s="8">
        <v>0.87</v>
      </c>
      <c r="AK564" s="8">
        <v>0.92</v>
      </c>
      <c r="AL564" s="8">
        <v>10.069668769836426</v>
      </c>
      <c r="AM564">
        <f t="shared" si="278"/>
        <v>0.87503483438491825</v>
      </c>
      <c r="AN564">
        <f t="shared" si="279"/>
        <v>1.8225522051869524E-2</v>
      </c>
      <c r="AO564" t="e">
        <f t="shared" si="280"/>
        <v>#DIV/0!</v>
      </c>
      <c r="AP564" t="e">
        <f t="shared" si="281"/>
        <v>#DIV/0!</v>
      </c>
      <c r="AQ564" t="e">
        <f t="shared" si="282"/>
        <v>#DIV/0!</v>
      </c>
      <c r="AR564" s="8">
        <v>1801.7508544921875</v>
      </c>
      <c r="AS564" s="8">
        <v>0.5</v>
      </c>
      <c r="AT564" t="e">
        <f t="shared" si="283"/>
        <v>#DIV/0!</v>
      </c>
      <c r="AU564">
        <f t="shared" si="284"/>
        <v>4.7472155574125852</v>
      </c>
      <c r="AV564">
        <f t="shared" si="285"/>
        <v>1.7270123135606006</v>
      </c>
      <c r="AW564">
        <f t="shared" si="286"/>
        <v>26.049770355224609</v>
      </c>
      <c r="AX564" s="8">
        <v>2</v>
      </c>
      <c r="AY564">
        <f t="shared" si="287"/>
        <v>4.644859790802002</v>
      </c>
      <c r="AZ564" s="8">
        <v>1</v>
      </c>
      <c r="BA564">
        <f t="shared" si="288"/>
        <v>9.2897195816040039</v>
      </c>
      <c r="BB564" s="8">
        <v>25.053552627563477</v>
      </c>
      <c r="BC564" s="8">
        <v>26.049770355224609</v>
      </c>
      <c r="BD564" s="8">
        <v>24.999032974243164</v>
      </c>
      <c r="BE564" s="8">
        <v>399.29257202148437</v>
      </c>
      <c r="BF564" s="8">
        <v>382.46292114257813</v>
      </c>
      <c r="BG564" s="8">
        <v>13.724062919616699</v>
      </c>
      <c r="BH564" s="8">
        <v>16.387155532836914</v>
      </c>
      <c r="BI564" s="8">
        <v>43.509456634521484</v>
      </c>
      <c r="BJ564" s="8">
        <v>51.952274322509766</v>
      </c>
      <c r="BK564" s="8">
        <v>350.67666625976562</v>
      </c>
      <c r="BL564" s="8">
        <v>1799.17578125</v>
      </c>
      <c r="BM564" s="8">
        <v>1573.2169189453125</v>
      </c>
      <c r="BN564" s="8">
        <v>101.12776184082031</v>
      </c>
      <c r="BO564" s="8">
        <v>0.24742472171783447</v>
      </c>
      <c r="BP564" s="8">
        <v>0.13134224712848663</v>
      </c>
      <c r="BQ564" s="8">
        <v>0.25</v>
      </c>
      <c r="BR564" s="8">
        <v>-1.355140209197998</v>
      </c>
      <c r="BS564" s="8">
        <v>7.355140209197998</v>
      </c>
      <c r="BT564" s="8">
        <v>1</v>
      </c>
      <c r="BU564" s="8">
        <v>0</v>
      </c>
      <c r="BV564" s="8">
        <v>0.15999999642372131</v>
      </c>
      <c r="BW564" s="8">
        <v>111115</v>
      </c>
      <c r="BX564">
        <f t="shared" si="289"/>
        <v>1.7533833312988281</v>
      </c>
      <c r="BY564">
        <f t="shared" si="290"/>
        <v>4.7472155574125848E-3</v>
      </c>
      <c r="BZ564">
        <f t="shared" si="291"/>
        <v>299.19977035522459</v>
      </c>
      <c r="CA564">
        <f t="shared" si="292"/>
        <v>298.20355262756345</v>
      </c>
      <c r="CB564">
        <f t="shared" si="293"/>
        <v>287.868118565646</v>
      </c>
      <c r="CC564">
        <f t="shared" si="316"/>
        <v>0.26799105336528611</v>
      </c>
      <c r="CD564">
        <f t="shared" si="294"/>
        <v>3.384208675533813</v>
      </c>
      <c r="CE564">
        <f t="shared" si="295"/>
        <v>33.464684809901271</v>
      </c>
      <c r="CF564">
        <f t="shared" si="296"/>
        <v>17.077529277064357</v>
      </c>
      <c r="CG564">
        <f t="shared" si="297"/>
        <v>25.551661491394043</v>
      </c>
      <c r="CH564">
        <f t="shared" si="298"/>
        <v>3.2857708596908766</v>
      </c>
      <c r="CI564">
        <f t="shared" si="299"/>
        <v>0.27105131932691073</v>
      </c>
      <c r="CJ564">
        <f t="shared" si="300"/>
        <v>1.6571963619732124</v>
      </c>
      <c r="CK564">
        <f t="shared" si="301"/>
        <v>1.6285744977176642</v>
      </c>
      <c r="CL564">
        <f t="shared" si="302"/>
        <v>0.17012060697856649</v>
      </c>
      <c r="CM564">
        <f t="shared" si="303"/>
        <v>21.377549932439017</v>
      </c>
      <c r="CN564">
        <f t="shared" si="304"/>
        <v>0.55271111235292425</v>
      </c>
      <c r="CO564">
        <f t="shared" si="305"/>
        <v>49.191017768265297</v>
      </c>
      <c r="CP564">
        <f t="shared" si="306"/>
        <v>378.43849247683562</v>
      </c>
      <c r="CQ564">
        <f t="shared" si="307"/>
        <v>3.599677341843973E-2</v>
      </c>
      <c r="CR564">
        <f t="shared" si="308"/>
        <v>0</v>
      </c>
      <c r="CS564">
        <f t="shared" si="309"/>
        <v>1574.3414817754497</v>
      </c>
      <c r="CT564">
        <f t="shared" si="310"/>
        <v>0</v>
      </c>
      <c r="CU564" t="e">
        <f t="shared" si="311"/>
        <v>#DIV/0!</v>
      </c>
      <c r="CV564" t="e">
        <f t="shared" si="312"/>
        <v>#DIV/0!</v>
      </c>
    </row>
    <row r="565" spans="1:100" x14ac:dyDescent="0.3">
      <c r="A565" s="4" t="str">
        <f>VLOOKUP(B565,ListCodeMtrx!A$1:B$91,2,TRUE)</f>
        <v>M88</v>
      </c>
      <c r="B565" s="5">
        <v>88</v>
      </c>
      <c r="C565" s="10">
        <v>12</v>
      </c>
      <c r="D565" s="10">
        <v>3</v>
      </c>
      <c r="E565" s="10">
        <v>6</v>
      </c>
      <c r="F565" s="1">
        <v>83</v>
      </c>
      <c r="G565" s="17">
        <v>41327</v>
      </c>
      <c r="H565" s="11">
        <v>2</v>
      </c>
      <c r="I565" s="11">
        <v>170.90532487511527</v>
      </c>
      <c r="J565" s="11">
        <v>3.3216109018533349</v>
      </c>
      <c r="K565" s="11">
        <v>190.0604935615315</v>
      </c>
      <c r="L565" s="11">
        <v>272.95234957881593</v>
      </c>
      <c r="M565" s="1">
        <v>41.8</v>
      </c>
      <c r="N565" s="19">
        <v>13</v>
      </c>
      <c r="O565" s="19" t="s">
        <v>743</v>
      </c>
      <c r="P565" s="12">
        <v>0.15763888888888888</v>
      </c>
      <c r="Q565" s="12">
        <f t="shared" si="314"/>
        <v>0.4564583333333333</v>
      </c>
      <c r="R565" s="19">
        <v>2566.5</v>
      </c>
      <c r="S565" s="19">
        <v>0</v>
      </c>
      <c r="T565" s="21">
        <v>400</v>
      </c>
      <c r="U565" s="5">
        <f t="shared" si="272"/>
        <v>28.69519677130484</v>
      </c>
      <c r="V565" s="5">
        <f t="shared" si="273"/>
        <v>0.27872988976382385</v>
      </c>
      <c r="W565" s="5">
        <f t="shared" si="274"/>
        <v>205.72120320618083</v>
      </c>
      <c r="X565" s="5">
        <v>26.030130386352539</v>
      </c>
      <c r="Y565" s="19">
        <v>2</v>
      </c>
      <c r="Z565" s="19">
        <v>2</v>
      </c>
      <c r="AA565" s="19">
        <v>0</v>
      </c>
      <c r="AB565" s="19">
        <v>0</v>
      </c>
      <c r="AC565" s="19">
        <v>456.6806640625</v>
      </c>
      <c r="AD565" s="19">
        <v>841.88916015625</v>
      </c>
      <c r="AE565" s="19">
        <v>614.94580078125</v>
      </c>
      <c r="AF565" s="5" t="e">
        <f t="shared" si="275"/>
        <v>#DIV/0!</v>
      </c>
      <c r="AG565" s="5">
        <f t="shared" si="276"/>
        <v>0.45755250729473396</v>
      </c>
      <c r="AH565" s="5">
        <f t="shared" si="277"/>
        <v>0.26956441550201282</v>
      </c>
      <c r="AI565" s="19">
        <v>-1</v>
      </c>
      <c r="AJ565" s="19">
        <v>0.87</v>
      </c>
      <c r="AK565" s="19">
        <v>0.92</v>
      </c>
      <c r="AL565" s="19">
        <v>10.069668769836426</v>
      </c>
      <c r="AM565" s="5">
        <f t="shared" si="278"/>
        <v>0.87503483438491825</v>
      </c>
      <c r="AN565" s="5">
        <f t="shared" si="279"/>
        <v>1.8863747004823642E-2</v>
      </c>
      <c r="AO565" s="5">
        <f t="shared" si="280"/>
        <v>0.58914422105520681</v>
      </c>
      <c r="AP565" s="5">
        <f t="shared" si="281"/>
        <v>1.8434964000162517</v>
      </c>
      <c r="AQ565" s="5">
        <f t="shared" si="282"/>
        <v>-1</v>
      </c>
      <c r="AR565" s="19">
        <v>1799.0072021484375</v>
      </c>
      <c r="AS565" s="19">
        <v>0.5</v>
      </c>
      <c r="AT565" s="5">
        <f t="shared" si="283"/>
        <v>212.17333859564462</v>
      </c>
      <c r="AU565" s="5">
        <f t="shared" si="284"/>
        <v>4.7377193649723948</v>
      </c>
      <c r="AV565" s="5">
        <f t="shared" si="285"/>
        <v>1.7263912369289318</v>
      </c>
      <c r="AW565" s="5">
        <f t="shared" si="286"/>
        <v>26.030130386352539</v>
      </c>
      <c r="AX565" s="19">
        <v>2</v>
      </c>
      <c r="AY565" s="5">
        <f t="shared" si="287"/>
        <v>4.644859790802002</v>
      </c>
      <c r="AZ565" s="19">
        <v>1</v>
      </c>
      <c r="BA565" s="5">
        <f t="shared" si="288"/>
        <v>9.2897195816040039</v>
      </c>
      <c r="BB565" s="19">
        <v>25.056612014770508</v>
      </c>
      <c r="BC565" s="19">
        <v>26.030130386352539</v>
      </c>
      <c r="BD565" s="19">
        <v>24.997947692871094</v>
      </c>
      <c r="BE565" s="19">
        <v>400.28140258789062</v>
      </c>
      <c r="BF565" s="19">
        <v>382.88223266601562</v>
      </c>
      <c r="BG565" s="19">
        <v>13.697089195251465</v>
      </c>
      <c r="BH565" s="19">
        <v>16.354787826538086</v>
      </c>
      <c r="BI565" s="19">
        <v>43.415107727050781</v>
      </c>
      <c r="BJ565" s="19">
        <v>51.839103698730469</v>
      </c>
      <c r="BK565" s="19">
        <v>350.697021484375</v>
      </c>
      <c r="BL565" s="19">
        <v>1799.0072021484375</v>
      </c>
      <c r="BM565" s="19">
        <v>1573.8736572265625</v>
      </c>
      <c r="BN565" s="19">
        <v>101.1256103515625</v>
      </c>
      <c r="BO565" s="19">
        <v>0.24742472171783447</v>
      </c>
      <c r="BP565" s="19">
        <v>0.13134224712848663</v>
      </c>
      <c r="BQ565" s="19">
        <v>0.5</v>
      </c>
      <c r="BR565" s="19">
        <v>-1.355140209197998</v>
      </c>
      <c r="BS565" s="19">
        <v>7.355140209197998</v>
      </c>
      <c r="BT565" s="19">
        <v>1</v>
      </c>
      <c r="BU565" s="19">
        <v>0</v>
      </c>
      <c r="BV565" s="19">
        <v>0.15999999642372131</v>
      </c>
      <c r="BW565" s="19">
        <v>111115</v>
      </c>
      <c r="BX565" s="5">
        <f t="shared" si="289"/>
        <v>1.7534851074218749</v>
      </c>
      <c r="BY565" s="5">
        <f t="shared" si="290"/>
        <v>4.7377193649723948E-3</v>
      </c>
      <c r="BZ565" s="5">
        <f t="shared" si="291"/>
        <v>299.18013038635252</v>
      </c>
      <c r="CA565" s="5">
        <f t="shared" si="292"/>
        <v>298.20661201477049</v>
      </c>
      <c r="CB565" s="5">
        <f t="shared" si="293"/>
        <v>287.84114590999889</v>
      </c>
      <c r="CC565" s="5">
        <f t="shared" si="316"/>
        <v>0.27060423211016427</v>
      </c>
      <c r="CD565" s="5">
        <f t="shared" si="294"/>
        <v>3.3802791380579</v>
      </c>
      <c r="CE565" s="5">
        <f t="shared" si="295"/>
        <v>33.426538799680742</v>
      </c>
      <c r="CF565" s="5">
        <f t="shared" si="296"/>
        <v>17.071750973142656</v>
      </c>
      <c r="CG565" s="5">
        <f t="shared" si="297"/>
        <v>25.543371200561523</v>
      </c>
      <c r="CH565" s="5">
        <f t="shared" si="298"/>
        <v>3.2841538996029418</v>
      </c>
      <c r="CI565" s="5">
        <f t="shared" si="299"/>
        <v>0.27061046020731833</v>
      </c>
      <c r="CJ565" s="5">
        <f t="shared" si="300"/>
        <v>1.6538879011289682</v>
      </c>
      <c r="CK565" s="5">
        <f t="shared" si="301"/>
        <v>1.6302659984739736</v>
      </c>
      <c r="CL565" s="5">
        <f t="shared" si="302"/>
        <v>0.16984274595411009</v>
      </c>
      <c r="CM565" s="5">
        <f t="shared" si="303"/>
        <v>20.803682236482853</v>
      </c>
      <c r="CN565" s="5">
        <f t="shared" si="304"/>
        <v>0.53729629022934944</v>
      </c>
      <c r="CO565" s="5">
        <f t="shared" si="305"/>
        <v>49.149599268819379</v>
      </c>
      <c r="CP565" s="5">
        <f t="shared" si="306"/>
        <v>378.71219122386344</v>
      </c>
      <c r="CQ565" s="5">
        <f t="shared" si="307"/>
        <v>3.7240877239567538E-2</v>
      </c>
      <c r="CR565" s="5">
        <f t="shared" si="308"/>
        <v>0</v>
      </c>
      <c r="CS565" s="5">
        <f t="shared" si="309"/>
        <v>1574.1939691892333</v>
      </c>
      <c r="CT565" s="5">
        <f t="shared" si="310"/>
        <v>385.20849609375</v>
      </c>
      <c r="CU565" s="5">
        <f t="shared" si="311"/>
        <v>0.26956441550201282</v>
      </c>
      <c r="CV565" s="5" t="e">
        <f t="shared" si="312"/>
        <v>#DIV/0!</v>
      </c>
    </row>
  </sheetData>
  <autoFilter ref="A1:CV565">
    <filterColumn colId="19">
      <filters>
        <filter val="150"/>
        <filter val="400"/>
        <filter val="50"/>
        <filter val="800"/>
      </filters>
    </filterColumn>
  </autoFilter>
  <conditionalFormatting sqref="BG2:BG6 BG8:BG12 BG20:BG565 BG14:BG1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 V8:V12 V20:V565 V14:V1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 V7:CV7 V19:CV19 U14:U56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7">
    <cfRule type="colorScale" priority="36">
      <colorScale>
        <cfvo type="min"/>
        <cfvo type="max"/>
        <color rgb="FFFCFCFF"/>
        <color rgb="FF63BE7B"/>
      </colorScale>
    </cfRule>
  </conditionalFormatting>
  <conditionalFormatting sqref="I8:I13">
    <cfRule type="colorScale" priority="35">
      <colorScale>
        <cfvo type="min"/>
        <cfvo type="max"/>
        <color rgb="FFFCFCFF"/>
        <color rgb="FF63BE7B"/>
      </colorScale>
    </cfRule>
  </conditionalFormatting>
  <conditionalFormatting sqref="I14:I19">
    <cfRule type="colorScale" priority="34">
      <colorScale>
        <cfvo type="min"/>
        <cfvo type="max"/>
        <color rgb="FFFCFCFF"/>
        <color rgb="FF63BE7B"/>
      </colorScale>
    </cfRule>
  </conditionalFormatting>
  <conditionalFormatting sqref="I20:I25">
    <cfRule type="colorScale" priority="33">
      <colorScale>
        <cfvo type="min"/>
        <cfvo type="max"/>
        <color rgb="FFFCFCFF"/>
        <color rgb="FF63BE7B"/>
      </colorScale>
    </cfRule>
  </conditionalFormatting>
  <conditionalFormatting sqref="I26:I31">
    <cfRule type="colorScale" priority="32">
      <colorScale>
        <cfvo type="min"/>
        <cfvo type="max"/>
        <color rgb="FFFCFCFF"/>
        <color rgb="FF63BE7B"/>
      </colorScale>
    </cfRule>
  </conditionalFormatting>
  <conditionalFormatting sqref="I32:I37">
    <cfRule type="colorScale" priority="31">
      <colorScale>
        <cfvo type="min"/>
        <cfvo type="max"/>
        <color rgb="FFFCFCFF"/>
        <color rgb="FF63BE7B"/>
      </colorScale>
    </cfRule>
  </conditionalFormatting>
  <conditionalFormatting sqref="I38:I43">
    <cfRule type="colorScale" priority="30">
      <colorScale>
        <cfvo type="min"/>
        <cfvo type="max"/>
        <color rgb="FFFCFCFF"/>
        <color rgb="FF63BE7B"/>
      </colorScale>
    </cfRule>
  </conditionalFormatting>
  <conditionalFormatting sqref="I44:I49">
    <cfRule type="colorScale" priority="29">
      <colorScale>
        <cfvo type="min"/>
        <cfvo type="max"/>
        <color rgb="FFFCFCFF"/>
        <color rgb="FF63BE7B"/>
      </colorScale>
    </cfRule>
  </conditionalFormatting>
  <conditionalFormatting sqref="I50:I56">
    <cfRule type="colorScale" priority="28">
      <colorScale>
        <cfvo type="min"/>
        <cfvo type="max"/>
        <color rgb="FFFCFCFF"/>
        <color rgb="FF63BE7B"/>
      </colorScale>
    </cfRule>
  </conditionalFormatting>
  <conditionalFormatting sqref="I57:I62">
    <cfRule type="colorScale" priority="27">
      <colorScale>
        <cfvo type="min"/>
        <cfvo type="max"/>
        <color rgb="FFFCFCFF"/>
        <color rgb="FF63BE7B"/>
      </colorScale>
    </cfRule>
  </conditionalFormatting>
  <conditionalFormatting sqref="I63:I68">
    <cfRule type="colorScale" priority="26">
      <colorScale>
        <cfvo type="min"/>
        <cfvo type="max"/>
        <color rgb="FFFCFCFF"/>
        <color rgb="FF63BE7B"/>
      </colorScale>
    </cfRule>
  </conditionalFormatting>
  <conditionalFormatting sqref="I69:I74">
    <cfRule type="colorScale" priority="25">
      <colorScale>
        <cfvo type="min"/>
        <cfvo type="max"/>
        <color rgb="FFFCFCFF"/>
        <color rgb="FF63BE7B"/>
      </colorScale>
    </cfRule>
  </conditionalFormatting>
  <conditionalFormatting sqref="I75:I81">
    <cfRule type="colorScale" priority="24">
      <colorScale>
        <cfvo type="min"/>
        <cfvo type="max"/>
        <color rgb="FFFCFCFF"/>
        <color rgb="FF63BE7B"/>
      </colorScale>
    </cfRule>
  </conditionalFormatting>
  <conditionalFormatting sqref="I89:I94">
    <cfRule type="colorScale" priority="23">
      <colorScale>
        <cfvo type="min"/>
        <cfvo type="max"/>
        <color rgb="FFFCFCFF"/>
        <color rgb="FF63BE7B"/>
      </colorScale>
    </cfRule>
  </conditionalFormatting>
  <conditionalFormatting sqref="I95:I100">
    <cfRule type="colorScale" priority="22">
      <colorScale>
        <cfvo type="min"/>
        <cfvo type="max"/>
        <color rgb="FFFCFCFF"/>
        <color rgb="FF63BE7B"/>
      </colorScale>
    </cfRule>
  </conditionalFormatting>
  <conditionalFormatting sqref="I101:I107">
    <cfRule type="colorScale" priority="21">
      <colorScale>
        <cfvo type="min"/>
        <cfvo type="max"/>
        <color rgb="FFFCFCFF"/>
        <color rgb="FF63BE7B"/>
      </colorScale>
    </cfRule>
  </conditionalFormatting>
  <conditionalFormatting sqref="I108:I114">
    <cfRule type="colorScale" priority="20">
      <colorScale>
        <cfvo type="min"/>
        <cfvo type="max"/>
        <color rgb="FFFCFCFF"/>
        <color rgb="FF63BE7B"/>
      </colorScale>
    </cfRule>
  </conditionalFormatting>
  <conditionalFormatting sqref="I115:I120">
    <cfRule type="colorScale" priority="19">
      <colorScale>
        <cfvo type="min"/>
        <cfvo type="max"/>
        <color rgb="FFFCFCFF"/>
        <color rgb="FF63BE7B"/>
      </colorScale>
    </cfRule>
  </conditionalFormatting>
  <conditionalFormatting sqref="I121:I126">
    <cfRule type="colorScale" priority="18">
      <colorScale>
        <cfvo type="min"/>
        <cfvo type="max"/>
        <color rgb="FFFCFCFF"/>
        <color rgb="FF63BE7B"/>
      </colorScale>
    </cfRule>
  </conditionalFormatting>
  <conditionalFormatting sqref="I127:I138">
    <cfRule type="colorScale" priority="17">
      <colorScale>
        <cfvo type="min"/>
        <cfvo type="max"/>
        <color rgb="FFFCFCFF"/>
        <color rgb="FF63BE7B"/>
      </colorScale>
    </cfRule>
  </conditionalFormatting>
  <conditionalFormatting sqref="I139:I150">
    <cfRule type="colorScale" priority="16">
      <colorScale>
        <cfvo type="min"/>
        <cfvo type="max"/>
        <color rgb="FFFCFCFF"/>
        <color rgb="FF63BE7B"/>
      </colorScale>
    </cfRule>
  </conditionalFormatting>
  <conditionalFormatting sqref="I151:I162">
    <cfRule type="colorScale" priority="15">
      <colorScale>
        <cfvo type="min"/>
        <cfvo type="max"/>
        <color rgb="FFFCFCFF"/>
        <color rgb="FF63BE7B"/>
      </colorScale>
    </cfRule>
  </conditionalFormatting>
  <conditionalFormatting sqref="I163:I180">
    <cfRule type="colorScale" priority="14">
      <colorScale>
        <cfvo type="min"/>
        <cfvo type="max"/>
        <color rgb="FFFCFCFF"/>
        <color rgb="FF63BE7B"/>
      </colorScale>
    </cfRule>
  </conditionalFormatting>
  <conditionalFormatting sqref="I181:I199">
    <cfRule type="colorScale" priority="13">
      <colorScale>
        <cfvo type="min"/>
        <cfvo type="max"/>
        <color rgb="FFFCFCFF"/>
        <color rgb="FF63BE7B"/>
      </colorScale>
    </cfRule>
  </conditionalFormatting>
  <conditionalFormatting sqref="I200:I224">
    <cfRule type="colorScale" priority="12">
      <colorScale>
        <cfvo type="min"/>
        <cfvo type="max"/>
        <color rgb="FFFCFCFF"/>
        <color rgb="FF63BE7B"/>
      </colorScale>
    </cfRule>
  </conditionalFormatting>
  <conditionalFormatting sqref="I225:I256">
    <cfRule type="colorScale" priority="11">
      <colorScale>
        <cfvo type="min"/>
        <cfvo type="max"/>
        <color rgb="FFFCFCFF"/>
        <color rgb="FF63BE7B"/>
      </colorScale>
    </cfRule>
  </conditionalFormatting>
  <conditionalFormatting sqref="I257:I288">
    <cfRule type="colorScale" priority="10">
      <colorScale>
        <cfvo type="min"/>
        <cfvo type="max"/>
        <color rgb="FFFCFCFF"/>
        <color rgb="FF63BE7B"/>
      </colorScale>
    </cfRule>
  </conditionalFormatting>
  <conditionalFormatting sqref="I289:I318">
    <cfRule type="colorScale" priority="9">
      <colorScale>
        <cfvo type="min"/>
        <cfvo type="max"/>
        <color rgb="FFFCFCFF"/>
        <color rgb="FF63BE7B"/>
      </colorScale>
    </cfRule>
  </conditionalFormatting>
  <conditionalFormatting sqref="I319:I348">
    <cfRule type="colorScale" priority="8">
      <colorScale>
        <cfvo type="min"/>
        <cfvo type="max"/>
        <color rgb="FFFCFCFF"/>
        <color rgb="FF63BE7B"/>
      </colorScale>
    </cfRule>
  </conditionalFormatting>
  <conditionalFormatting sqref="I349:I379">
    <cfRule type="colorScale" priority="7">
      <colorScale>
        <cfvo type="min"/>
        <cfvo type="max"/>
        <color rgb="FFFCFCFF"/>
        <color rgb="FF63BE7B"/>
      </colorScale>
    </cfRule>
  </conditionalFormatting>
  <conditionalFormatting sqref="I380:I409">
    <cfRule type="colorScale" priority="6">
      <colorScale>
        <cfvo type="min"/>
        <cfvo type="max"/>
        <color rgb="FFFCFCFF"/>
        <color rgb="FF63BE7B"/>
      </colorScale>
    </cfRule>
  </conditionalFormatting>
  <conditionalFormatting sqref="I410:I441">
    <cfRule type="colorScale" priority="5">
      <colorScale>
        <cfvo type="min"/>
        <cfvo type="max"/>
        <color rgb="FFFCFCFF"/>
        <color rgb="FF63BE7B"/>
      </colorScale>
    </cfRule>
  </conditionalFormatting>
  <conditionalFormatting sqref="I442:I4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477:I501">
    <cfRule type="colorScale" priority="3">
      <colorScale>
        <cfvo type="min"/>
        <cfvo type="max"/>
        <color rgb="FFFCFCFF"/>
        <color rgb="FF63BE7B"/>
      </colorScale>
    </cfRule>
  </conditionalFormatting>
  <conditionalFormatting sqref="I502:I533">
    <cfRule type="colorScale" priority="2">
      <colorScale>
        <cfvo type="min"/>
        <cfvo type="max"/>
        <color rgb="FFFCFCFF"/>
        <color rgb="FF63BE7B"/>
      </colorScale>
    </cfRule>
  </conditionalFormatting>
  <conditionalFormatting sqref="I534:I56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'CB_Lcr (2)'!$CW121:$CW121</xm:f>
              <xm:sqref>CW121</xm:sqref>
            </x14:sparkline>
            <x14:sparkline>
              <xm:f>'CB_Lcr (2)'!$CX121:$CX121</xm:f>
              <xm:sqref>CX121</xm:sqref>
            </x14:sparkline>
            <x14:sparkline>
              <xm:f>'CB_Lcr (2)'!$CY121:$CY121</xm:f>
              <xm:sqref>CY121</xm:sqref>
            </x14:sparkline>
            <x14:sparkline>
              <xm:f>'CB_Lcr (2)'!$CZ121:$CZ121</xm:f>
              <xm:sqref>CZ121</xm:sqref>
            </x14:sparkline>
            <x14:sparkline>
              <xm:f>'CB_Lcr (2)'!$DA121:$DA121</xm:f>
              <xm:sqref>DA121</xm:sqref>
            </x14:sparkline>
            <x14:sparkline>
              <xm:f>'CB_Lcr (2)'!$DB121:$DB121</xm:f>
              <xm:sqref>DB121</xm:sqref>
            </x14:sparkline>
            <x14:sparkline>
              <xm:f>'CB_Lcr (2)'!$DC121:$DC121</xm:f>
              <xm:sqref>DC121</xm:sqref>
            </x14:sparkline>
            <x14:sparkline>
              <xm:f>'CB_Lcr (2)'!$DD121:$DD121</xm:f>
              <xm:sqref>DD121</xm:sqref>
            </x14:sparkline>
            <x14:sparkline>
              <xm:f>'CB_Lcr (2)'!$DE121:$DE121</xm:f>
              <xm:sqref>DE121</xm:sqref>
            </x14:sparkline>
            <x14:sparkline>
              <xm:f>'CB_Lcr (2)'!$DF121:$DF121</xm:f>
              <xm:sqref>DF121</xm:sqref>
            </x14:sparkline>
            <x14:sparkline>
              <xm:f>'CB_Lcr (2)'!$DG121:$DG121</xm:f>
              <xm:sqref>DG121</xm:sqref>
            </x14:sparkline>
            <x14:sparkline>
              <xm:f>'CB_Lcr (2)'!$DH121:$DH121</xm:f>
              <xm:sqref>DH121</xm:sqref>
            </x14:sparkline>
            <x14:sparkline>
              <xm:f>'CB_Lcr (2)'!$DI121:$DI121</xm:f>
              <xm:sqref>DI121</xm:sqref>
            </x14:sparkline>
            <x14:sparkline>
              <xm:f>'CB_Lcr (2)'!$DJ121:$DJ121</xm:f>
              <xm:sqref>DJ121</xm:sqref>
            </x14:sparkline>
            <x14:sparkline>
              <xm:f>'CB_Lcr (2)'!$DK121:$DK121</xm:f>
              <xm:sqref>DK121</xm:sqref>
            </x14:sparkline>
            <x14:sparkline>
              <xm:f>'CB_Lcr (2)'!$DL121:$DL121</xm:f>
              <xm:sqref>DL121</xm:sqref>
            </x14:sparkline>
            <x14:sparkline>
              <xm:f>'CB_Lcr (2)'!$DM121:$DM121</xm:f>
              <xm:sqref>DM121</xm:sqref>
            </x14:sparkline>
            <x14:sparkline>
              <xm:f>'CB_Lcr (2)'!$DN121:$DN121</xm:f>
              <xm:sqref>DN121</xm:sqref>
            </x14:sparkline>
            <x14:sparkline>
              <xm:f>'CB_Lcr (2)'!$DO121:$DO121</xm:f>
              <xm:sqref>DO121</xm:sqref>
            </x14:sparkline>
            <x14:sparkline>
              <xm:f>'CB_Lcr (2)'!$DP121:$DP121</xm:f>
              <xm:sqref>DP121</xm:sqref>
            </x14:sparkline>
            <x14:sparkline>
              <xm:f>'CB_Lcr (2)'!$DQ121:$DQ121</xm:f>
              <xm:sqref>DQ121</xm:sqref>
            </x14:sparkline>
            <x14:sparkline>
              <xm:f>'CB_Lcr (2)'!$DR121:$DR121</xm:f>
              <xm:sqref>DR121</xm:sqref>
            </x14:sparkline>
            <x14:sparkline>
              <xm:f>'CB_Lcr (2)'!$DS121:$DS121</xm:f>
              <xm:sqref>DS121</xm:sqref>
            </x14:sparkline>
            <x14:sparkline>
              <xm:f>'CB_Lcr (2)'!$DT121:$DT121</xm:f>
              <xm:sqref>DT121</xm:sqref>
            </x14:sparkline>
            <x14:sparkline>
              <xm:f>'CB_Lcr (2)'!$DU121:$DU121</xm:f>
              <xm:sqref>DU121</xm:sqref>
            </x14:sparkline>
            <x14:sparkline>
              <xm:f>'CB_Lcr (2)'!$DV121:$DV121</xm:f>
              <xm:sqref>DV121</xm:sqref>
            </x14:sparkline>
            <x14:sparkline>
              <xm:f>'CB_Lcr (2)'!$DW121:$DW121</xm:f>
              <xm:sqref>DW121</xm:sqref>
            </x14:sparkline>
            <x14:sparkline>
              <xm:f>'CB_Lcr (2)'!$DX121:$DX121</xm:f>
              <xm:sqref>DX121</xm:sqref>
            </x14:sparkline>
            <x14:sparkline>
              <xm:f>'CB_Lcr (2)'!$DY121:$DY121</xm:f>
              <xm:sqref>DY121</xm:sqref>
            </x14:sparkline>
            <x14:sparkline>
              <xm:f>'CB_Lcr (2)'!$DZ121:$DZ121</xm:f>
              <xm:sqref>DZ121</xm:sqref>
            </x14:sparkline>
            <x14:sparkline>
              <xm:f>'CB_Lcr (2)'!$EA121:$EA121</xm:f>
              <xm:sqref>EA121</xm:sqref>
            </x14:sparkline>
            <x14:sparkline>
              <xm:f>'CB_Lcr (2)'!$EB121:$EB121</xm:f>
              <xm:sqref>EB121</xm:sqref>
            </x14:sparkline>
            <x14:sparkline>
              <xm:f>'CB_Lcr (2)'!$EC121:$EC121</xm:f>
              <xm:sqref>EC121</xm:sqref>
            </x14:sparkline>
            <x14:sparkline>
              <xm:f>'CB_Lcr (2)'!$ED121:$ED121</xm:f>
              <xm:sqref>ED121</xm:sqref>
            </x14:sparkline>
            <x14:sparkline>
              <xm:f>'CB_Lcr (2)'!$EE121:$EE121</xm:f>
              <xm:sqref>EE121</xm:sqref>
            </x14:sparkline>
            <x14:sparkline>
              <xm:f>'CB_Lcr (2)'!$EF121:$EF121</xm:f>
              <xm:sqref>EF121</xm:sqref>
            </x14:sparkline>
            <x14:sparkline>
              <xm:f>'CB_Lcr (2)'!$EG121:$EG121</xm:f>
              <xm:sqref>EG121</xm:sqref>
            </x14:sparkline>
            <x14:sparkline>
              <xm:f>'CB_Lcr (2)'!$EH121:$EH121</xm:f>
              <xm:sqref>EH121</xm:sqref>
            </x14:sparkline>
            <x14:sparkline>
              <xm:f>'CB_Lcr (2)'!$EI121:$EI121</xm:f>
              <xm:sqref>EI121</xm:sqref>
            </x14:sparkline>
            <x14:sparkline>
              <xm:f>'CB_Lcr (2)'!$EJ121:$EJ121</xm:f>
              <xm:sqref>EJ121</xm:sqref>
            </x14:sparkline>
            <x14:sparkline>
              <xm:f>'CB_Lcr (2)'!$EK121:$EK121</xm:f>
              <xm:sqref>EK121</xm:sqref>
            </x14:sparkline>
            <x14:sparkline>
              <xm:f>'CB_Lcr (2)'!$EL121:$EL121</xm:f>
              <xm:sqref>EL121</xm:sqref>
            </x14:sparkline>
            <x14:sparkline>
              <xm:f>'CB_Lcr (2)'!$EM121:$EM121</xm:f>
              <xm:sqref>EM121</xm:sqref>
            </x14:sparkline>
            <x14:sparkline>
              <xm:f>'CB_Lcr (2)'!$EN121:$EN121</xm:f>
              <xm:sqref>EN121</xm:sqref>
            </x14:sparkline>
            <x14:sparkline>
              <xm:f>'CB_Lcr (2)'!$EO121:$EO121</xm:f>
              <xm:sqref>EO121</xm:sqref>
            </x14:sparkline>
            <x14:sparkline>
              <xm:f>'CB_Lcr (2)'!$EP121:$EP121</xm:f>
              <xm:sqref>EP121</xm:sqref>
            </x14:sparkline>
            <x14:sparkline>
              <xm:f>'CB_Lcr (2)'!$EQ121:$EQ121</xm:f>
              <xm:sqref>EQ121</xm:sqref>
            </x14:sparkline>
            <x14:sparkline>
              <xm:f>'CB_Lcr (2)'!$ER121:$ER121</xm:f>
              <xm:sqref>ER121</xm:sqref>
            </x14:sparkline>
            <x14:sparkline>
              <xm:f>'CB_Lcr (2)'!$ES121:$ES121</xm:f>
              <xm:sqref>ES121</xm:sqref>
            </x14:sparkline>
            <x14:sparkline>
              <xm:f>'CB_Lcr (2)'!$ET121:$ET121</xm:f>
              <xm:sqref>ET121</xm:sqref>
            </x14:sparkline>
            <x14:sparkline>
              <xm:f>'CB_Lcr (2)'!$EU121:$EU121</xm:f>
              <xm:sqref>EU121</xm:sqref>
            </x14:sparkline>
            <x14:sparkline>
              <xm:f>'CB_Lcr (2)'!$EV121:$EV121</xm:f>
              <xm:sqref>EV121</xm:sqref>
            </x14:sparkline>
            <x14:sparkline>
              <xm:f>'CB_Lcr (2)'!$EW121:$EW121</xm:f>
              <xm:sqref>EW121</xm:sqref>
            </x14:sparkline>
            <x14:sparkline>
              <xm:f>'CB_Lcr (2)'!$EX121:$EX121</xm:f>
              <xm:sqref>EX121</xm:sqref>
            </x14:sparkline>
            <x14:sparkline>
              <xm:f>'CB_Lcr (2)'!$EY121:$EY121</xm:f>
              <xm:sqref>EY121</xm:sqref>
            </x14:sparkline>
            <x14:sparkline>
              <xm:f>'CB_Lcr (2)'!$EZ121:$EZ121</xm:f>
              <xm:sqref>EZ121</xm:sqref>
            </x14:sparkline>
            <x14:sparkline>
              <xm:f>'CB_Lcr (2)'!$FA121:$FA121</xm:f>
              <xm:sqref>FA121</xm:sqref>
            </x14:sparkline>
            <x14:sparkline>
              <xm:f>'CB_Lcr (2)'!$FB121:$FB121</xm:f>
              <xm:sqref>FB121</xm:sqref>
            </x14:sparkline>
            <x14:sparkline>
              <xm:f>'CB_Lcr (2)'!$FC121:$FC121</xm:f>
              <xm:sqref>FC121</xm:sqref>
            </x14:sparkline>
            <x14:sparkline>
              <xm:f>'CB_Lcr (2)'!$FD121:$FD121</xm:f>
              <xm:sqref>FD121</xm:sqref>
            </x14:sparkline>
            <x14:sparkline>
              <xm:f>'CB_Lcr (2)'!$FE121:$FE121</xm:f>
              <xm:sqref>FE121</xm:sqref>
            </x14:sparkline>
            <x14:sparkline>
              <xm:f>'CB_Lcr (2)'!$FF121:$FF121</xm:f>
              <xm:sqref>FF121</xm:sqref>
            </x14:sparkline>
            <x14:sparkline>
              <xm:f>'CB_Lcr (2)'!$FG121:$FG121</xm:f>
              <xm:sqref>FG121</xm:sqref>
            </x14:sparkline>
            <x14:sparkline>
              <xm:f>'CB_Lcr (2)'!$FH121:$FH121</xm:f>
              <xm:sqref>FH121</xm:sqref>
            </x14:sparkline>
            <x14:sparkline>
              <xm:f>'CB_Lcr (2)'!$FI121:$FI121</xm:f>
              <xm:sqref>FI121</xm:sqref>
            </x14:sparkline>
            <x14:sparkline>
              <xm:f>'CB_Lcr (2)'!$FJ121:$FJ121</xm:f>
              <xm:sqref>FJ121</xm:sqref>
            </x14:sparkline>
            <x14:sparkline>
              <xm:f>'CB_Lcr (2)'!$FK121:$FK121</xm:f>
              <xm:sqref>FK121</xm:sqref>
            </x14:sparkline>
            <x14:sparkline>
              <xm:f>'CB_Lcr (2)'!$FL121:$FL121</xm:f>
              <xm:sqref>FL121</xm:sqref>
            </x14:sparkline>
            <x14:sparkline>
              <xm:f>'CB_Lcr (2)'!$FM121:$FM121</xm:f>
              <xm:sqref>FM121</xm:sqref>
            </x14:sparkline>
            <x14:sparkline>
              <xm:f>'CB_Lcr (2)'!$FN121:$FN121</xm:f>
              <xm:sqref>FN121</xm:sqref>
            </x14:sparkline>
            <x14:sparkline>
              <xm:f>'CB_Lcr (2)'!$FO121:$FO121</xm:f>
              <xm:sqref>FO121</xm:sqref>
            </x14:sparkline>
            <x14:sparkline>
              <xm:f>'CB_Lcr (2)'!$FP121:$FP121</xm:f>
              <xm:sqref>FP121</xm:sqref>
            </x14:sparkline>
            <x14:sparkline>
              <xm:f>'CB_Lcr (2)'!$FQ121:$FQ121</xm:f>
              <xm:sqref>FQ121</xm:sqref>
            </x14:sparkline>
            <x14:sparkline>
              <xm:f>'CB_Lcr (2)'!$FR121:$FR121</xm:f>
              <xm:sqref>FR121</xm:sqref>
            </x14:sparkline>
            <x14:sparkline>
              <xm:f>'CB_Lcr (2)'!$FS121:$FS121</xm:f>
              <xm:sqref>FS121</xm:sqref>
            </x14:sparkline>
            <x14:sparkline>
              <xm:f>'CB_Lcr (2)'!$FT121:$FT121</xm:f>
              <xm:sqref>FT121</xm:sqref>
            </x14:sparkline>
            <x14:sparkline>
              <xm:f>'CB_Lcr (2)'!$FU121:$FU121</xm:f>
              <xm:sqref>FU121</xm:sqref>
            </x14:sparkline>
            <x14:sparkline>
              <xm:f>'CB_Lcr (2)'!$FV121:$FV121</xm:f>
              <xm:sqref>FV121</xm:sqref>
            </x14:sparkline>
            <x14:sparkline>
              <xm:f>'CB_Lcr (2)'!$FW121:$FW121</xm:f>
              <xm:sqref>FW121</xm:sqref>
            </x14:sparkline>
            <x14:sparkline>
              <xm:f>'CB_Lcr (2)'!$FX121:$FX121</xm:f>
              <xm:sqref>FX121</xm:sqref>
            </x14:sparkline>
            <x14:sparkline>
              <xm:f>'CB_Lcr (2)'!$FY121:$FY121</xm:f>
              <xm:sqref>FY121</xm:sqref>
            </x14:sparkline>
            <x14:sparkline>
              <xm:f>'CB_Lcr (2)'!$FZ121:$FZ121</xm:f>
              <xm:sqref>FZ121</xm:sqref>
            </x14:sparkline>
            <x14:sparkline>
              <xm:f>'CB_Lcr (2)'!$GA121:$GA121</xm:f>
              <xm:sqref>GA121</xm:sqref>
            </x14:sparkline>
            <x14:sparkline>
              <xm:f>'CB_Lcr (2)'!$GB121:$GB121</xm:f>
              <xm:sqref>GB121</xm:sqref>
            </x14:sparkline>
            <x14:sparkline>
              <xm:f>'CB_Lcr (2)'!$GC121:$GC121</xm:f>
              <xm:sqref>GC121</xm:sqref>
            </x14:sparkline>
            <x14:sparkline>
              <xm:f>'CB_Lcr (2)'!$GD121:$GD121</xm:f>
              <xm:sqref>GD121</xm:sqref>
            </x14:sparkline>
            <x14:sparkline>
              <xm:f>'CB_Lcr (2)'!$GE121:$GE121</xm:f>
              <xm:sqref>GE121</xm:sqref>
            </x14:sparkline>
            <x14:sparkline>
              <xm:f>'CB_Lcr (2)'!$GF121:$GF121</xm:f>
              <xm:sqref>GF121</xm:sqref>
            </x14:sparkline>
            <x14:sparkline>
              <xm:f>'CB_Lcr (2)'!$GG121:$GG121</xm:f>
              <xm:sqref>GG121</xm:sqref>
            </x14:sparkline>
            <x14:sparkline>
              <xm:f>'CB_Lcr (2)'!$GH121:$GH121</xm:f>
              <xm:sqref>GH121</xm:sqref>
            </x14:sparkline>
            <x14:sparkline>
              <xm:f>'CB_Lcr (2)'!$GI121:$GI121</xm:f>
              <xm:sqref>GI121</xm:sqref>
            </x14:sparkline>
            <x14:sparkline>
              <xm:f>'CB_Lcr (2)'!$GJ121:$GJ121</xm:f>
              <xm:sqref>GJ121</xm:sqref>
            </x14:sparkline>
            <x14:sparkline>
              <xm:f>'CB_Lcr (2)'!$GK121:$GK121</xm:f>
              <xm:sqref>GK121</xm:sqref>
            </x14:sparkline>
            <x14:sparkline>
              <xm:f>'CB_Lcr (2)'!$GL121:$GL121</xm:f>
              <xm:sqref>GL121</xm:sqref>
            </x14:sparkline>
            <x14:sparkline>
              <xm:f>'CB_Lcr (2)'!$GM121:$GM121</xm:f>
              <xm:sqref>GM121</xm:sqref>
            </x14:sparkline>
            <x14:sparkline>
              <xm:f>'CB_Lcr (2)'!$GN121:$GN121</xm:f>
              <xm:sqref>GN121</xm:sqref>
            </x14:sparkline>
            <x14:sparkline>
              <xm:f>'CB_Lcr (2)'!$GO121:$GO121</xm:f>
              <xm:sqref>GO121</xm:sqref>
            </x14:sparkline>
            <x14:sparkline>
              <xm:f>'CB_Lcr (2)'!$GP121:$GP121</xm:f>
              <xm:sqref>GP121</xm:sqref>
            </x14:sparkline>
            <x14:sparkline>
              <xm:f>'CB_Lcr (2)'!$GQ121:$GQ121</xm:f>
              <xm:sqref>GQ121</xm:sqref>
            </x14:sparkline>
            <x14:sparkline>
              <xm:f>'CB_Lcr (2)'!$GR121:$GR121</xm:f>
              <xm:sqref>GR121</xm:sqref>
            </x14:sparkline>
            <x14:sparkline>
              <xm:f>'CB_Lcr (2)'!$GS121:$GS121</xm:f>
              <xm:sqref>GS121</xm:sqref>
            </x14:sparkline>
            <x14:sparkline>
              <xm:f>'CB_Lcr (2)'!$GT121:$GT121</xm:f>
              <xm:sqref>GT121</xm:sqref>
            </x14:sparkline>
            <x14:sparkline>
              <xm:f>'CB_Lcr (2)'!$GU121:$GU121</xm:f>
              <xm:sqref>GU121</xm:sqref>
            </x14:sparkline>
            <x14:sparkline>
              <xm:f>'CB_Lcr (2)'!$GV121:$GV121</xm:f>
              <xm:sqref>GV121</xm:sqref>
            </x14:sparkline>
            <x14:sparkline>
              <xm:f>'CB_Lcr (2)'!$GW121:$GW121</xm:f>
              <xm:sqref>GW121</xm:sqref>
            </x14:sparkline>
            <x14:sparkline>
              <xm:f>'CB_Lcr (2)'!$GX121:$GX121</xm:f>
              <xm:sqref>GX121</xm:sqref>
            </x14:sparkline>
            <x14:sparkline>
              <xm:f>'CB_Lcr (2)'!$GY121:$GY121</xm:f>
              <xm:sqref>GY121</xm:sqref>
            </x14:sparkline>
            <x14:sparkline>
              <xm:f>'CB_Lcr (2)'!$GZ121:$GZ121</xm:f>
              <xm:sqref>GZ121</xm:sqref>
            </x14:sparkline>
            <x14:sparkline>
              <xm:f>'CB_Lcr (2)'!$HA121:$HA121</xm:f>
              <xm:sqref>HA121</xm:sqref>
            </x14:sparkline>
            <x14:sparkline>
              <xm:f>'CB_Lcr (2)'!$HB121:$HB121</xm:f>
              <xm:sqref>HB121</xm:sqref>
            </x14:sparkline>
            <x14:sparkline>
              <xm:f>'CB_Lcr (2)'!$HC121:$HC121</xm:f>
              <xm:sqref>HC121</xm:sqref>
            </x14:sparkline>
            <x14:sparkline>
              <xm:f>'CB_Lcr (2)'!$HD121:$HD121</xm:f>
              <xm:sqref>HD121</xm:sqref>
            </x14:sparkline>
            <x14:sparkline>
              <xm:f>'CB_Lcr (2)'!$HE121:$HE121</xm:f>
              <xm:sqref>HE121</xm:sqref>
            </x14:sparkline>
            <x14:sparkline>
              <xm:f>'CB_Lcr (2)'!$HF121:$HF121</xm:f>
              <xm:sqref>HF121</xm:sqref>
            </x14:sparkline>
            <x14:sparkline>
              <xm:f>'CB_Lcr (2)'!$HG121:$HG121</xm:f>
              <xm:sqref>HG121</xm:sqref>
            </x14:sparkline>
            <x14:sparkline>
              <xm:f>'CB_Lcr (2)'!$HH121:$HH121</xm:f>
              <xm:sqref>HH121</xm:sqref>
            </x14:sparkline>
            <x14:sparkline>
              <xm:f>'CB_Lcr (2)'!$HI121:$HI121</xm:f>
              <xm:sqref>HI121</xm:sqref>
            </x14:sparkline>
            <x14:sparkline>
              <xm:f>'CB_Lcr (2)'!$HJ121:$HJ121</xm:f>
              <xm:sqref>HJ121</xm:sqref>
            </x14:sparkline>
            <x14:sparkline>
              <xm:f>'CB_Lcr (2)'!$HK121:$HK121</xm:f>
              <xm:sqref>HK121</xm:sqref>
            </x14:sparkline>
            <x14:sparkline>
              <xm:f>'CB_Lcr (2)'!$HL121:$HL121</xm:f>
              <xm:sqref>HL121</xm:sqref>
            </x14:sparkline>
            <x14:sparkline>
              <xm:f>'CB_Lcr (2)'!$HM121:$HM121</xm:f>
              <xm:sqref>HM121</xm:sqref>
            </x14:sparkline>
            <x14:sparkline>
              <xm:f>'CB_Lcr (2)'!$HN121:$HN121</xm:f>
              <xm:sqref>HN121</xm:sqref>
            </x14:sparkline>
            <x14:sparkline>
              <xm:f>'CB_Lcr (2)'!$HO121:$HO121</xm:f>
              <xm:sqref>HO121</xm:sqref>
            </x14:sparkline>
            <x14:sparkline>
              <xm:f>'CB_Lcr (2)'!$HP121:$HP121</xm:f>
              <xm:sqref>HP121</xm:sqref>
            </x14:sparkline>
            <x14:sparkline>
              <xm:f>'CB_Lcr (2)'!$HQ121:$HQ121</xm:f>
              <xm:sqref>HQ121</xm:sqref>
            </x14:sparkline>
            <x14:sparkline>
              <xm:f>'CB_Lcr (2)'!$HR121:$HR121</xm:f>
              <xm:sqref>HR121</xm:sqref>
            </x14:sparkline>
            <x14:sparkline>
              <xm:f>'CB_Lcr (2)'!$HS121:$HS121</xm:f>
              <xm:sqref>HS121</xm:sqref>
            </x14:sparkline>
            <x14:sparkline>
              <xm:f>'CB_Lcr (2)'!$HT121:$HT121</xm:f>
              <xm:sqref>HT121</xm:sqref>
            </x14:sparkline>
            <x14:sparkline>
              <xm:f>'CB_Lcr (2)'!$HU121:$HU121</xm:f>
              <xm:sqref>HU121</xm:sqref>
            </x14:sparkline>
            <x14:sparkline>
              <xm:f>'CB_Lcr (2)'!$HV121:$HV121</xm:f>
              <xm:sqref>HV121</xm:sqref>
            </x14:sparkline>
            <x14:sparkline>
              <xm:f>'CB_Lcr (2)'!$HW121:$HW121</xm:f>
              <xm:sqref>HW121</xm:sqref>
            </x14:sparkline>
            <x14:sparkline>
              <xm:f>'CB_Lcr (2)'!$HX121:$HX121</xm:f>
              <xm:sqref>HX121</xm:sqref>
            </x14:sparkline>
            <x14:sparkline>
              <xm:f>'CB_Lcr (2)'!$HY121:$HY121</xm:f>
              <xm:sqref>HY121</xm:sqref>
            </x14:sparkline>
            <x14:sparkline>
              <xm:f>'CB_Lcr (2)'!$HZ121:$HZ121</xm:f>
              <xm:sqref>HZ121</xm:sqref>
            </x14:sparkline>
            <x14:sparkline>
              <xm:f>'CB_Lcr (2)'!$IA121:$IA121</xm:f>
              <xm:sqref>IA121</xm:sqref>
            </x14:sparkline>
            <x14:sparkline>
              <xm:f>'CB_Lcr (2)'!$IB121:$IB121</xm:f>
              <xm:sqref>IB121</xm:sqref>
            </x14:sparkline>
            <x14:sparkline>
              <xm:f>'CB_Lcr (2)'!$IC121:$IC121</xm:f>
              <xm:sqref>IC121</xm:sqref>
            </x14:sparkline>
            <x14:sparkline>
              <xm:f>'CB_Lcr (2)'!$ID121:$ID121</xm:f>
              <xm:sqref>ID121</xm:sqref>
            </x14:sparkline>
            <x14:sparkline>
              <xm:f>'CB_Lcr (2)'!$IE121:$IE121</xm:f>
              <xm:sqref>IE121</xm:sqref>
            </x14:sparkline>
            <x14:sparkline>
              <xm:f>'CB_Lcr (2)'!$IF121:$IF121</xm:f>
              <xm:sqref>IF121</xm:sqref>
            </x14:sparkline>
            <x14:sparkline>
              <xm:f>'CB_Lcr (2)'!$IG121:$IG121</xm:f>
              <xm:sqref>IG121</xm:sqref>
            </x14:sparkline>
            <x14:sparkline>
              <xm:f>'CB_Lcr (2)'!$IH121:$IH121</xm:f>
              <xm:sqref>IH121</xm:sqref>
            </x14:sparkline>
            <x14:sparkline>
              <xm:f>'CB_Lcr (2)'!$II121:$II121</xm:f>
              <xm:sqref>II121</xm:sqref>
            </x14:sparkline>
            <x14:sparkline>
              <xm:f>'CB_Lcr (2)'!$IJ121:$IJ121</xm:f>
              <xm:sqref>IJ121</xm:sqref>
            </x14:sparkline>
            <x14:sparkline>
              <xm:f>'CB_Lcr (2)'!$IK121:$IK121</xm:f>
              <xm:sqref>IK121</xm:sqref>
            </x14:sparkline>
            <x14:sparkline>
              <xm:f>'CB_Lcr (2)'!$IL121:$IL121</xm:f>
              <xm:sqref>IL121</xm:sqref>
            </x14:sparkline>
            <x14:sparkline>
              <xm:f>'CB_Lcr (2)'!$IM121:$IM121</xm:f>
              <xm:sqref>IM121</xm:sqref>
            </x14:sparkline>
            <x14:sparkline>
              <xm:f>'CB_Lcr (2)'!$IN121:$IN121</xm:f>
              <xm:sqref>IN121</xm:sqref>
            </x14:sparkline>
            <x14:sparkline>
              <xm:f>'CB_Lcr (2)'!$IO121:$IO121</xm:f>
              <xm:sqref>IO121</xm:sqref>
            </x14:sparkline>
            <x14:sparkline>
              <xm:f>'CB_Lcr (2)'!$IP121:$IP121</xm:f>
              <xm:sqref>IP121</xm:sqref>
            </x14:sparkline>
            <x14:sparkline>
              <xm:f>'CB_Lcr (2)'!$IQ121:$IQ121</xm:f>
              <xm:sqref>IQ121</xm:sqref>
            </x14:sparkline>
            <x14:sparkline>
              <xm:f>'CB_Lcr (2)'!$IR121:$IR121</xm:f>
              <xm:sqref>IR121</xm:sqref>
            </x14:sparkline>
            <x14:sparkline>
              <xm:f>'CB_Lcr (2)'!$IS121:$IS121</xm:f>
              <xm:sqref>IS121</xm:sqref>
            </x14:sparkline>
            <x14:sparkline>
              <xm:f>'CB_Lcr (2)'!$IT121:$IT121</xm:f>
              <xm:sqref>IT121</xm:sqref>
            </x14:sparkline>
            <x14:sparkline>
              <xm:f>'CB_Lcr (2)'!$IU121:$IU121</xm:f>
              <xm:sqref>IU121</xm:sqref>
            </x14:sparkline>
            <x14:sparkline>
              <xm:f>'CB_Lcr (2)'!$IV121:$IV121</xm:f>
              <xm:sqref>IV121</xm:sqref>
            </x14:sparkline>
            <x14:sparkline>
              <xm:f>'CB_Lcr (2)'!$IW121:$IW121</xm:f>
              <xm:sqref>IW121</xm:sqref>
            </x14:sparkline>
            <x14:sparkline>
              <xm:f>'CB_Lcr (2)'!$IX121:$IX121</xm:f>
              <xm:sqref>IX121</xm:sqref>
            </x14:sparkline>
            <x14:sparkline>
              <xm:f>'CB_Lcr (2)'!$IY121:$IY121</xm:f>
              <xm:sqref>IY121</xm:sqref>
            </x14:sparkline>
            <x14:sparkline>
              <xm:f>'CB_Lcr (2)'!$IZ121:$IZ121</xm:f>
              <xm:sqref>IZ121</xm:sqref>
            </x14:sparkline>
            <x14:sparkline>
              <xm:f>'CB_Lcr (2)'!$JA121:$JA121</xm:f>
              <xm:sqref>JA121</xm:sqref>
            </x14:sparkline>
            <x14:sparkline>
              <xm:f>'CB_Lcr (2)'!$JB121:$JB121</xm:f>
              <xm:sqref>JB121</xm:sqref>
            </x14:sparkline>
            <x14:sparkline>
              <xm:f>'CB_Lcr (2)'!$JC121:$JC121</xm:f>
              <xm:sqref>JC121</xm:sqref>
            </x14:sparkline>
            <x14:sparkline>
              <xm:f>'CB_Lcr (2)'!$JD121:$JD121</xm:f>
              <xm:sqref>JD121</xm:sqref>
            </x14:sparkline>
            <x14:sparkline>
              <xm:f>'CB_Lcr (2)'!$JE121:$JE121</xm:f>
              <xm:sqref>JE121</xm:sqref>
            </x14:sparkline>
            <x14:sparkline>
              <xm:f>'CB_Lcr (2)'!$JF121:$JF121</xm:f>
              <xm:sqref>JF121</xm:sqref>
            </x14:sparkline>
            <x14:sparkline>
              <xm:f>'CB_Lcr (2)'!$JG121:$JG121</xm:f>
              <xm:sqref>JG121</xm:sqref>
            </x14:sparkline>
            <x14:sparkline>
              <xm:f>'CB_Lcr (2)'!$JH121:$JH121</xm:f>
              <xm:sqref>JH121</xm:sqref>
            </x14:sparkline>
            <x14:sparkline>
              <xm:f>'CB_Lcr (2)'!$JI121:$JI121</xm:f>
              <xm:sqref>JI121</xm:sqref>
            </x14:sparkline>
            <x14:sparkline>
              <xm:f>'CB_Lcr (2)'!$JJ121:$JJ121</xm:f>
              <xm:sqref>JJ121</xm:sqref>
            </x14:sparkline>
            <x14:sparkline>
              <xm:f>'CB_Lcr (2)'!$JK121:$JK121</xm:f>
              <xm:sqref>JK121</xm:sqref>
            </x14:sparkline>
            <x14:sparkline>
              <xm:f>'CB_Lcr (2)'!$JL121:$JL121</xm:f>
              <xm:sqref>JL121</xm:sqref>
            </x14:sparkline>
            <x14:sparkline>
              <xm:f>'CB_Lcr (2)'!$JM121:$JM121</xm:f>
              <xm:sqref>JM121</xm:sqref>
            </x14:sparkline>
            <x14:sparkline>
              <xm:f>'CB_Lcr (2)'!$JN121:$JN121</xm:f>
              <xm:sqref>JN121</xm:sqref>
            </x14:sparkline>
            <x14:sparkline>
              <xm:f>'CB_Lcr (2)'!$JO121:$JO121</xm:f>
              <xm:sqref>JO121</xm:sqref>
            </x14:sparkline>
            <x14:sparkline>
              <xm:f>'CB_Lcr (2)'!$JP121:$JP121</xm:f>
              <xm:sqref>JP121</xm:sqref>
            </x14:sparkline>
            <x14:sparkline>
              <xm:f>'CB_Lcr (2)'!$JQ121:$JQ121</xm:f>
              <xm:sqref>JQ121</xm:sqref>
            </x14:sparkline>
            <x14:sparkline>
              <xm:f>'CB_Lcr (2)'!$JR121:$JR121</xm:f>
              <xm:sqref>JR121</xm:sqref>
            </x14:sparkline>
            <x14:sparkline>
              <xm:f>'CB_Lcr (2)'!$JS121:$JS121</xm:f>
              <xm:sqref>JS121</xm:sqref>
            </x14:sparkline>
            <x14:sparkline>
              <xm:f>'CB_Lcr (2)'!$JT121:$JT121</xm:f>
              <xm:sqref>JT121</xm:sqref>
            </x14:sparkline>
            <x14:sparkline>
              <xm:f>'CB_Lcr (2)'!$JU121:$JU121</xm:f>
              <xm:sqref>JU121</xm:sqref>
            </x14:sparkline>
            <x14:sparkline>
              <xm:f>'CB_Lcr (2)'!$JV121:$JV121</xm:f>
              <xm:sqref>JV121</xm:sqref>
            </x14:sparkline>
            <x14:sparkline>
              <xm:f>'CB_Lcr (2)'!$JW121:$JW121</xm:f>
              <xm:sqref>JW121</xm:sqref>
            </x14:sparkline>
            <x14:sparkline>
              <xm:f>'CB_Lcr (2)'!$JX121:$JX121</xm:f>
              <xm:sqref>JX121</xm:sqref>
            </x14:sparkline>
            <x14:sparkline>
              <xm:f>'CB_Lcr (2)'!$JY121:$JY121</xm:f>
              <xm:sqref>JY121</xm:sqref>
            </x14:sparkline>
            <x14:sparkline>
              <xm:f>'CB_Lcr (2)'!$JZ121:$JZ121</xm:f>
              <xm:sqref>JZ121</xm:sqref>
            </x14:sparkline>
            <x14:sparkline>
              <xm:f>'CB_Lcr (2)'!$KA121:$KA121</xm:f>
              <xm:sqref>KA121</xm:sqref>
            </x14:sparkline>
            <x14:sparkline>
              <xm:f>'CB_Lcr (2)'!$KB121:$KB121</xm:f>
              <xm:sqref>KB121</xm:sqref>
            </x14:sparkline>
            <x14:sparkline>
              <xm:f>'CB_Lcr (2)'!$KC121:$KC121</xm:f>
              <xm:sqref>KC121</xm:sqref>
            </x14:sparkline>
            <x14:sparkline>
              <xm:f>'CB_Lcr (2)'!$KD121:$KD121</xm:f>
              <xm:sqref>KD121</xm:sqref>
            </x14:sparkline>
            <x14:sparkline>
              <xm:f>'CB_Lcr (2)'!$KE121:$KE121</xm:f>
              <xm:sqref>KE121</xm:sqref>
            </x14:sparkline>
            <x14:sparkline>
              <xm:f>'CB_Lcr (2)'!$KF121:$KF121</xm:f>
              <xm:sqref>KF121</xm:sqref>
            </x14:sparkline>
            <x14:sparkline>
              <xm:f>'CB_Lcr (2)'!$KG121:$KG121</xm:f>
              <xm:sqref>KG121</xm:sqref>
            </x14:sparkline>
            <x14:sparkline>
              <xm:f>'CB_Lcr (2)'!$KH121:$KH121</xm:f>
              <xm:sqref>KH121</xm:sqref>
            </x14:sparkline>
            <x14:sparkline>
              <xm:f>'CB_Lcr (2)'!$KI121:$KI121</xm:f>
              <xm:sqref>KI121</xm:sqref>
            </x14:sparkline>
            <x14:sparkline>
              <xm:f>'CB_Lcr (2)'!$KJ121:$KJ121</xm:f>
              <xm:sqref>KJ121</xm:sqref>
            </x14:sparkline>
            <x14:sparkline>
              <xm:f>'CB_Lcr (2)'!$KK121:$KK121</xm:f>
              <xm:sqref>KK121</xm:sqref>
            </x14:sparkline>
            <x14:sparkline>
              <xm:f>'CB_Lcr (2)'!$KL121:$KL121</xm:f>
              <xm:sqref>KL121</xm:sqref>
            </x14:sparkline>
            <x14:sparkline>
              <xm:f>'CB_Lcr (2)'!$KM121:$KM121</xm:f>
              <xm:sqref>KM121</xm:sqref>
            </x14:sparkline>
            <x14:sparkline>
              <xm:f>'CB_Lcr (2)'!$KN121:$KN121</xm:f>
              <xm:sqref>KN121</xm:sqref>
            </x14:sparkline>
            <x14:sparkline>
              <xm:f>'CB_Lcr (2)'!$KO121:$KO121</xm:f>
              <xm:sqref>KO121</xm:sqref>
            </x14:sparkline>
            <x14:sparkline>
              <xm:f>'CB_Lcr (2)'!$KP121:$KP121</xm:f>
              <xm:sqref>KP121</xm:sqref>
            </x14:sparkline>
            <x14:sparkline>
              <xm:f>'CB_Lcr (2)'!$KQ121:$KQ121</xm:f>
              <xm:sqref>KQ121</xm:sqref>
            </x14:sparkline>
            <x14:sparkline>
              <xm:f>'CB_Lcr (2)'!$KR121:$KR121</xm:f>
              <xm:sqref>KR121</xm:sqref>
            </x14:sparkline>
            <x14:sparkline>
              <xm:f>'CB_Lcr (2)'!$KS121:$KS121</xm:f>
              <xm:sqref>KS121</xm:sqref>
            </x14:sparkline>
            <x14:sparkline>
              <xm:f>'CB_Lcr (2)'!$KT121:$KT121</xm:f>
              <xm:sqref>KT121</xm:sqref>
            </x14:sparkline>
            <x14:sparkline>
              <xm:f>'CB_Lcr (2)'!$KU121:$KU121</xm:f>
              <xm:sqref>KU121</xm:sqref>
            </x14:sparkline>
            <x14:sparkline>
              <xm:f>'CB_Lcr (2)'!$KV121:$KV121</xm:f>
              <xm:sqref>KV121</xm:sqref>
            </x14:sparkline>
            <x14:sparkline>
              <xm:f>'CB_Lcr (2)'!$KW121:$KW121</xm:f>
              <xm:sqref>KW121</xm:sqref>
            </x14:sparkline>
            <x14:sparkline>
              <xm:f>'CB_Lcr (2)'!$KX121:$KX121</xm:f>
              <xm:sqref>KX121</xm:sqref>
            </x14:sparkline>
            <x14:sparkline>
              <xm:f>'CB_Lcr (2)'!$KY121:$KY121</xm:f>
              <xm:sqref>KY121</xm:sqref>
            </x14:sparkline>
            <x14:sparkline>
              <xm:f>'CB_Lcr (2)'!$KZ121:$KZ121</xm:f>
              <xm:sqref>KZ121</xm:sqref>
            </x14:sparkline>
            <x14:sparkline>
              <xm:f>'CB_Lcr (2)'!$LA121:$LA121</xm:f>
              <xm:sqref>LA121</xm:sqref>
            </x14:sparkline>
            <x14:sparkline>
              <xm:f>'CB_Lcr (2)'!$LB121:$LB121</xm:f>
              <xm:sqref>LB121</xm:sqref>
            </x14:sparkline>
            <x14:sparkline>
              <xm:f>'CB_Lcr (2)'!$LC121:$LC121</xm:f>
              <xm:sqref>LC121</xm:sqref>
            </x14:sparkline>
            <x14:sparkline>
              <xm:f>'CB_Lcr (2)'!$LD121:$LD121</xm:f>
              <xm:sqref>LD121</xm:sqref>
            </x14:sparkline>
            <x14:sparkline>
              <xm:f>'CB_Lcr (2)'!$LE121:$LE121</xm:f>
              <xm:sqref>LE121</xm:sqref>
            </x14:sparkline>
            <x14:sparkline>
              <xm:f>'CB_Lcr (2)'!$LF121:$LF121</xm:f>
              <xm:sqref>LF121</xm:sqref>
            </x14:sparkline>
            <x14:sparkline>
              <xm:f>'CB_Lcr (2)'!$LG121:$LG121</xm:f>
              <xm:sqref>LG121</xm:sqref>
            </x14:sparkline>
            <x14:sparkline>
              <xm:f>'CB_Lcr (2)'!$LH121:$LH121</xm:f>
              <xm:sqref>LH121</xm:sqref>
            </x14:sparkline>
            <x14:sparkline>
              <xm:f>'CB_Lcr (2)'!$LI121:$LI121</xm:f>
              <xm:sqref>LI121</xm:sqref>
            </x14:sparkline>
            <x14:sparkline>
              <xm:f>'CB_Lcr (2)'!$LJ121:$LJ121</xm:f>
              <xm:sqref>LJ121</xm:sqref>
            </x14:sparkline>
            <x14:sparkline>
              <xm:f>'CB_Lcr (2)'!$LK121:$LK121</xm:f>
              <xm:sqref>LK121</xm:sqref>
            </x14:sparkline>
            <x14:sparkline>
              <xm:f>'CB_Lcr (2)'!$LL121:$LL121</xm:f>
              <xm:sqref>LL121</xm:sqref>
            </x14:sparkline>
            <x14:sparkline>
              <xm:f>'CB_Lcr (2)'!$LM121:$LM121</xm:f>
              <xm:sqref>LM121</xm:sqref>
            </x14:sparkline>
            <x14:sparkline>
              <xm:f>'CB_Lcr (2)'!$LN121:$LN121</xm:f>
              <xm:sqref>LN121</xm:sqref>
            </x14:sparkline>
            <x14:sparkline>
              <xm:f>'CB_Lcr (2)'!$LO121:$LO121</xm:f>
              <xm:sqref>LO121</xm:sqref>
            </x14:sparkline>
            <x14:sparkline>
              <xm:f>'CB_Lcr (2)'!$LP121:$LP121</xm:f>
              <xm:sqref>LP121</xm:sqref>
            </x14:sparkline>
            <x14:sparkline>
              <xm:f>'CB_Lcr (2)'!$LQ121:$LQ121</xm:f>
              <xm:sqref>LQ121</xm:sqref>
            </x14:sparkline>
            <x14:sparkline>
              <xm:f>'CB_Lcr (2)'!$LR121:$LR121</xm:f>
              <xm:sqref>LR121</xm:sqref>
            </x14:sparkline>
            <x14:sparkline>
              <xm:f>'CB_Lcr (2)'!$LS121:$LS121</xm:f>
              <xm:sqref>LS121</xm:sqref>
            </x14:sparkline>
            <x14:sparkline>
              <xm:f>'CB_Lcr (2)'!$LT121:$LT121</xm:f>
              <xm:sqref>LT121</xm:sqref>
            </x14:sparkline>
            <x14:sparkline>
              <xm:f>'CB_Lcr (2)'!$LU121:$LU121</xm:f>
              <xm:sqref>LU121</xm:sqref>
            </x14:sparkline>
            <x14:sparkline>
              <xm:f>'CB_Lcr (2)'!$LV121:$LV121</xm:f>
              <xm:sqref>LV121</xm:sqref>
            </x14:sparkline>
            <x14:sparkline>
              <xm:f>'CB_Lcr (2)'!$LW121:$LW121</xm:f>
              <xm:sqref>LW121</xm:sqref>
            </x14:sparkline>
            <x14:sparkline>
              <xm:f>'CB_Lcr (2)'!$LX121:$LX121</xm:f>
              <xm:sqref>LX121</xm:sqref>
            </x14:sparkline>
            <x14:sparkline>
              <xm:f>'CB_Lcr (2)'!$LY121:$LY121</xm:f>
              <xm:sqref>LY121</xm:sqref>
            </x14:sparkline>
            <x14:sparkline>
              <xm:f>'CB_Lcr (2)'!$LZ121:$LZ121</xm:f>
              <xm:sqref>LZ121</xm:sqref>
            </x14:sparkline>
            <x14:sparkline>
              <xm:f>'CB_Lcr (2)'!$MA121:$MA121</xm:f>
              <xm:sqref>MA121</xm:sqref>
            </x14:sparkline>
            <x14:sparkline>
              <xm:f>'CB_Lcr (2)'!$MB121:$MB121</xm:f>
              <xm:sqref>MB121</xm:sqref>
            </x14:sparkline>
            <x14:sparkline>
              <xm:f>'CB_Lcr (2)'!$MC121:$MC121</xm:f>
              <xm:sqref>MC121</xm:sqref>
            </x14:sparkline>
            <x14:sparkline>
              <xm:f>'CB_Lcr (2)'!$MD121:$MD121</xm:f>
              <xm:sqref>MD121</xm:sqref>
            </x14:sparkline>
            <x14:sparkline>
              <xm:f>'CB_Lcr (2)'!$ME121:$ME121</xm:f>
              <xm:sqref>ME121</xm:sqref>
            </x14:sparkline>
            <x14:sparkline>
              <xm:f>'CB_Lcr (2)'!$MF121:$MF121</xm:f>
              <xm:sqref>MF121</xm:sqref>
            </x14:sparkline>
            <x14:sparkline>
              <xm:f>'CB_Lcr (2)'!$MG121:$MG121</xm:f>
              <xm:sqref>MG121</xm:sqref>
            </x14:sparkline>
            <x14:sparkline>
              <xm:f>'CB_Lcr (2)'!$MH121:$MH121</xm:f>
              <xm:sqref>MH121</xm:sqref>
            </x14:sparkline>
            <x14:sparkline>
              <xm:f>'CB_Lcr (2)'!$MI121:$MI121</xm:f>
              <xm:sqref>MI121</xm:sqref>
            </x14:sparkline>
            <x14:sparkline>
              <xm:f>'CB_Lcr (2)'!$MJ121:$MJ121</xm:f>
              <xm:sqref>MJ121</xm:sqref>
            </x14:sparkline>
            <x14:sparkline>
              <xm:f>'CB_Lcr (2)'!$MK121:$MK121</xm:f>
              <xm:sqref>MK121</xm:sqref>
            </x14:sparkline>
            <x14:sparkline>
              <xm:f>'CB_Lcr (2)'!$ML121:$ML121</xm:f>
              <xm:sqref>ML121</xm:sqref>
            </x14:sparkline>
            <x14:sparkline>
              <xm:f>'CB_Lcr (2)'!$MM121:$MM121</xm:f>
              <xm:sqref>MM121</xm:sqref>
            </x14:sparkline>
            <x14:sparkline>
              <xm:f>'CB_Lcr (2)'!$MN121:$MN121</xm:f>
              <xm:sqref>MN121</xm:sqref>
            </x14:sparkline>
            <x14:sparkline>
              <xm:f>'CB_Lcr (2)'!$MO121:$MO121</xm:f>
              <xm:sqref>MO121</xm:sqref>
            </x14:sparkline>
            <x14:sparkline>
              <xm:f>'CB_Lcr (2)'!$MP121:$MP121</xm:f>
              <xm:sqref>MP121</xm:sqref>
            </x14:sparkline>
            <x14:sparkline>
              <xm:f>'CB_Lcr (2)'!$MQ121:$MQ121</xm:f>
              <xm:sqref>MQ121</xm:sqref>
            </x14:sparkline>
            <x14:sparkline>
              <xm:f>'CB_Lcr (2)'!$MR121:$MR121</xm:f>
              <xm:sqref>MR121</xm:sqref>
            </x14:sparkline>
            <x14:sparkline>
              <xm:f>'CB_Lcr (2)'!$MS121:$MS121</xm:f>
              <xm:sqref>MS121</xm:sqref>
            </x14:sparkline>
            <x14:sparkline>
              <xm:f>'CB_Lcr (2)'!$MT121:$MT121</xm:f>
              <xm:sqref>MT121</xm:sqref>
            </x14:sparkline>
            <x14:sparkline>
              <xm:f>'CB_Lcr (2)'!$MU121:$MU121</xm:f>
              <xm:sqref>MU121</xm:sqref>
            </x14:sparkline>
            <x14:sparkline>
              <xm:f>'CB_Lcr (2)'!$MV121:$MV121</xm:f>
              <xm:sqref>MV121</xm:sqref>
            </x14:sparkline>
            <x14:sparkline>
              <xm:f>'CB_Lcr (2)'!$MW121:$MW121</xm:f>
              <xm:sqref>MW121</xm:sqref>
            </x14:sparkline>
            <x14:sparkline>
              <xm:f>'CB_Lcr (2)'!$MX121:$MX121</xm:f>
              <xm:sqref>MX121</xm:sqref>
            </x14:sparkline>
            <x14:sparkline>
              <xm:f>'CB_Lcr (2)'!$MY121:$MY121</xm:f>
              <xm:sqref>MY121</xm:sqref>
            </x14:sparkline>
            <x14:sparkline>
              <xm:f>'CB_Lcr (2)'!$MZ121:$MZ121</xm:f>
              <xm:sqref>MZ121</xm:sqref>
            </x14:sparkline>
            <x14:sparkline>
              <xm:f>'CB_Lcr (2)'!$NA121:$NA121</xm:f>
              <xm:sqref>NA121</xm:sqref>
            </x14:sparkline>
            <x14:sparkline>
              <xm:f>'CB_Lcr (2)'!$NB121:$NB121</xm:f>
              <xm:sqref>NB121</xm:sqref>
            </x14:sparkline>
            <x14:sparkline>
              <xm:f>'CB_Lcr (2)'!$NC121:$NC121</xm:f>
              <xm:sqref>NC121</xm:sqref>
            </x14:sparkline>
            <x14:sparkline>
              <xm:f>'CB_Lcr (2)'!$ND121:$ND121</xm:f>
              <xm:sqref>ND121</xm:sqref>
            </x14:sparkline>
            <x14:sparkline>
              <xm:f>'CB_Lcr (2)'!$NE121:$NE121</xm:f>
              <xm:sqref>NE121</xm:sqref>
            </x14:sparkline>
            <x14:sparkline>
              <xm:f>'CB_Lcr (2)'!$NF121:$NF121</xm:f>
              <xm:sqref>NF121</xm:sqref>
            </x14:sparkline>
            <x14:sparkline>
              <xm:f>'CB_Lcr (2)'!$NG121:$NG121</xm:f>
              <xm:sqref>NG121</xm:sqref>
            </x14:sparkline>
            <x14:sparkline>
              <xm:f>'CB_Lcr (2)'!$NH121:$NH121</xm:f>
              <xm:sqref>NH121</xm:sqref>
            </x14:sparkline>
            <x14:sparkline>
              <xm:f>'CB_Lcr (2)'!$NI121:$NI121</xm:f>
              <xm:sqref>NI121</xm:sqref>
            </x14:sparkline>
            <x14:sparkline>
              <xm:f>'CB_Lcr (2)'!$NJ121:$NJ121</xm:f>
              <xm:sqref>NJ121</xm:sqref>
            </x14:sparkline>
            <x14:sparkline>
              <xm:f>'CB_Lcr (2)'!$NK121:$NK121</xm:f>
              <xm:sqref>NK121</xm:sqref>
            </x14:sparkline>
            <x14:sparkline>
              <xm:f>'CB_Lcr (2)'!$NL121:$NL121</xm:f>
              <xm:sqref>NL121</xm:sqref>
            </x14:sparkline>
            <x14:sparkline>
              <xm:f>'CB_Lcr (2)'!$NM121:$NM121</xm:f>
              <xm:sqref>NM121</xm:sqref>
            </x14:sparkline>
            <x14:sparkline>
              <xm:f>'CB_Lcr (2)'!$NN121:$NN121</xm:f>
              <xm:sqref>NN121</xm:sqref>
            </x14:sparkline>
            <x14:sparkline>
              <xm:f>'CB_Lcr (2)'!$NO121:$NO121</xm:f>
              <xm:sqref>NO121</xm:sqref>
            </x14:sparkline>
            <x14:sparkline>
              <xm:f>'CB_Lcr (2)'!$NP121:$NP121</xm:f>
              <xm:sqref>NP121</xm:sqref>
            </x14:sparkline>
            <x14:sparkline>
              <xm:f>'CB_Lcr (2)'!$NQ121:$NQ121</xm:f>
              <xm:sqref>NQ121</xm:sqref>
            </x14:sparkline>
            <x14:sparkline>
              <xm:f>'CB_Lcr (2)'!$NR121:$NR121</xm:f>
              <xm:sqref>NR121</xm:sqref>
            </x14:sparkline>
            <x14:sparkline>
              <xm:f>'CB_Lcr (2)'!$NS121:$NS121</xm:f>
              <xm:sqref>NS121</xm:sqref>
            </x14:sparkline>
            <x14:sparkline>
              <xm:f>'CB_Lcr (2)'!$NT121:$NT121</xm:f>
              <xm:sqref>NT121</xm:sqref>
            </x14:sparkline>
            <x14:sparkline>
              <xm:f>'CB_Lcr (2)'!$NU121:$NU121</xm:f>
              <xm:sqref>NU121</xm:sqref>
            </x14:sparkline>
            <x14:sparkline>
              <xm:f>'CB_Lcr (2)'!$NV121:$NV121</xm:f>
              <xm:sqref>NV121</xm:sqref>
            </x14:sparkline>
            <x14:sparkline>
              <xm:f>'CB_Lcr (2)'!$NW121:$NW121</xm:f>
              <xm:sqref>NW121</xm:sqref>
            </x14:sparkline>
            <x14:sparkline>
              <xm:f>'CB_Lcr (2)'!$NX121:$NX121</xm:f>
              <xm:sqref>NX121</xm:sqref>
            </x14:sparkline>
            <x14:sparkline>
              <xm:f>'CB_Lcr (2)'!$NY121:$NY121</xm:f>
              <xm:sqref>NY121</xm:sqref>
            </x14:sparkline>
            <x14:sparkline>
              <xm:f>'CB_Lcr (2)'!$NZ121:$NZ121</xm:f>
              <xm:sqref>NZ121</xm:sqref>
            </x14:sparkline>
            <x14:sparkline>
              <xm:f>'CB_Lcr (2)'!$OA121:$OA121</xm:f>
              <xm:sqref>OA121</xm:sqref>
            </x14:sparkline>
            <x14:sparkline>
              <xm:f>'CB_Lcr (2)'!$OB121:$OB121</xm:f>
              <xm:sqref>OB121</xm:sqref>
            </x14:sparkline>
            <x14:sparkline>
              <xm:f>'CB_Lcr (2)'!$OC121:$OC121</xm:f>
              <xm:sqref>OC121</xm:sqref>
            </x14:sparkline>
            <x14:sparkline>
              <xm:f>'CB_Lcr (2)'!$OD121:$OD121</xm:f>
              <xm:sqref>OD121</xm:sqref>
            </x14:sparkline>
            <x14:sparkline>
              <xm:f>'CB_Lcr (2)'!$OE121:$OE121</xm:f>
              <xm:sqref>OE121</xm:sqref>
            </x14:sparkline>
            <x14:sparkline>
              <xm:f>'CB_Lcr (2)'!$OF121:$OF121</xm:f>
              <xm:sqref>OF121</xm:sqref>
            </x14:sparkline>
            <x14:sparkline>
              <xm:f>'CB_Lcr (2)'!$OG121:$OG121</xm:f>
              <xm:sqref>OG121</xm:sqref>
            </x14:sparkline>
            <x14:sparkline>
              <xm:f>'CB_Lcr (2)'!$OH121:$OH121</xm:f>
              <xm:sqref>OH121</xm:sqref>
            </x14:sparkline>
            <x14:sparkline>
              <xm:f>'CB_Lcr (2)'!$OI121:$OI121</xm:f>
              <xm:sqref>OI121</xm:sqref>
            </x14:sparkline>
            <x14:sparkline>
              <xm:f>'CB_Lcr (2)'!$OJ121:$OJ121</xm:f>
              <xm:sqref>OJ121</xm:sqref>
            </x14:sparkline>
            <x14:sparkline>
              <xm:f>'CB_Lcr (2)'!$OK121:$OK121</xm:f>
              <xm:sqref>OK121</xm:sqref>
            </x14:sparkline>
            <x14:sparkline>
              <xm:f>'CB_Lcr (2)'!$OL121:$OL121</xm:f>
              <xm:sqref>OL121</xm:sqref>
            </x14:sparkline>
            <x14:sparkline>
              <xm:f>'CB_Lcr (2)'!$OM121:$OM121</xm:f>
              <xm:sqref>OM121</xm:sqref>
            </x14:sparkline>
            <x14:sparkline>
              <xm:f>'CB_Lcr (2)'!$ON121:$ON121</xm:f>
              <xm:sqref>ON121</xm:sqref>
            </x14:sparkline>
            <x14:sparkline>
              <xm:f>'CB_Lcr (2)'!$OO121:$OO121</xm:f>
              <xm:sqref>OO121</xm:sqref>
            </x14:sparkline>
            <x14:sparkline>
              <xm:f>'CB_Lcr (2)'!$OP121:$OP121</xm:f>
              <xm:sqref>OP121</xm:sqref>
            </x14:sparkline>
            <x14:sparkline>
              <xm:f>'CB_Lcr (2)'!$OQ121:$OQ121</xm:f>
              <xm:sqref>OQ121</xm:sqref>
            </x14:sparkline>
            <x14:sparkline>
              <xm:f>'CB_Lcr (2)'!$OR121:$OR121</xm:f>
              <xm:sqref>OR121</xm:sqref>
            </x14:sparkline>
            <x14:sparkline>
              <xm:f>'CB_Lcr (2)'!$OS121:$OS121</xm:f>
              <xm:sqref>OS121</xm:sqref>
            </x14:sparkline>
            <x14:sparkline>
              <xm:f>'CB_Lcr (2)'!$OT121:$OT121</xm:f>
              <xm:sqref>OT121</xm:sqref>
            </x14:sparkline>
            <x14:sparkline>
              <xm:f>'CB_Lcr (2)'!$OU121:$OU121</xm:f>
              <xm:sqref>OU121</xm:sqref>
            </x14:sparkline>
            <x14:sparkline>
              <xm:f>'CB_Lcr (2)'!$OV121:$OV121</xm:f>
              <xm:sqref>OV121</xm:sqref>
            </x14:sparkline>
            <x14:sparkline>
              <xm:f>'CB_Lcr (2)'!$OW121:$OW121</xm:f>
              <xm:sqref>OW121</xm:sqref>
            </x14:sparkline>
            <x14:sparkline>
              <xm:f>'CB_Lcr (2)'!$OX121:$OX121</xm:f>
              <xm:sqref>OX121</xm:sqref>
            </x14:sparkline>
            <x14:sparkline>
              <xm:f>'CB_Lcr (2)'!$OY121:$OY121</xm:f>
              <xm:sqref>OY121</xm:sqref>
            </x14:sparkline>
            <x14:sparkline>
              <xm:f>'CB_Lcr (2)'!$OZ121:$OZ121</xm:f>
              <xm:sqref>OZ121</xm:sqref>
            </x14:sparkline>
            <x14:sparkline>
              <xm:f>'CB_Lcr (2)'!$PA121:$PA121</xm:f>
              <xm:sqref>PA121</xm:sqref>
            </x14:sparkline>
            <x14:sparkline>
              <xm:f>'CB_Lcr (2)'!$PB121:$PB121</xm:f>
              <xm:sqref>PB121</xm:sqref>
            </x14:sparkline>
            <x14:sparkline>
              <xm:f>'CB_Lcr (2)'!$PC121:$PC121</xm:f>
              <xm:sqref>PC121</xm:sqref>
            </x14:sparkline>
            <x14:sparkline>
              <xm:f>'CB_Lcr (2)'!$PD121:$PD121</xm:f>
              <xm:sqref>PD121</xm:sqref>
            </x14:sparkline>
            <x14:sparkline>
              <xm:f>'CB_Lcr (2)'!$PE121:$PE121</xm:f>
              <xm:sqref>PE121</xm:sqref>
            </x14:sparkline>
            <x14:sparkline>
              <xm:f>'CB_Lcr (2)'!$PF121:$PF121</xm:f>
              <xm:sqref>PF121</xm:sqref>
            </x14:sparkline>
            <x14:sparkline>
              <xm:f>'CB_Lcr (2)'!$PG121:$PG121</xm:f>
              <xm:sqref>PG121</xm:sqref>
            </x14:sparkline>
            <x14:sparkline>
              <xm:f>'CB_Lcr (2)'!$PH121:$PH121</xm:f>
              <xm:sqref>PH121</xm:sqref>
            </x14:sparkline>
            <x14:sparkline>
              <xm:f>'CB_Lcr (2)'!$PI121:$PI121</xm:f>
              <xm:sqref>PI121</xm:sqref>
            </x14:sparkline>
            <x14:sparkline>
              <xm:f>'CB_Lcr (2)'!$PJ121:$PJ121</xm:f>
              <xm:sqref>PJ121</xm:sqref>
            </x14:sparkline>
            <x14:sparkline>
              <xm:f>'CB_Lcr (2)'!$PK121:$PK121</xm:f>
              <xm:sqref>PK121</xm:sqref>
            </x14:sparkline>
            <x14:sparkline>
              <xm:f>'CB_Lcr (2)'!$PL121:$PL121</xm:f>
              <xm:sqref>PL121</xm:sqref>
            </x14:sparkline>
            <x14:sparkline>
              <xm:f>'CB_Lcr (2)'!$PM121:$PM121</xm:f>
              <xm:sqref>PM121</xm:sqref>
            </x14:sparkline>
            <x14:sparkline>
              <xm:f>'CB_Lcr (2)'!$PN121:$PN121</xm:f>
              <xm:sqref>PN121</xm:sqref>
            </x14:sparkline>
            <x14:sparkline>
              <xm:f>'CB_Lcr (2)'!$PO121:$PO121</xm:f>
              <xm:sqref>PO121</xm:sqref>
            </x14:sparkline>
            <x14:sparkline>
              <xm:f>'CB_Lcr (2)'!$PP121:$PP121</xm:f>
              <xm:sqref>PP121</xm:sqref>
            </x14:sparkline>
            <x14:sparkline>
              <xm:f>'CB_Lcr (2)'!$PQ121:$PQ121</xm:f>
              <xm:sqref>PQ121</xm:sqref>
            </x14:sparkline>
            <x14:sparkline>
              <xm:f>'CB_Lcr (2)'!$PR121:$PR121</xm:f>
              <xm:sqref>PR121</xm:sqref>
            </x14:sparkline>
            <x14:sparkline>
              <xm:f>'CB_Lcr (2)'!$PS121:$PS121</xm:f>
              <xm:sqref>PS121</xm:sqref>
            </x14:sparkline>
            <x14:sparkline>
              <xm:f>'CB_Lcr (2)'!$PT121:$PT121</xm:f>
              <xm:sqref>PT121</xm:sqref>
            </x14:sparkline>
            <x14:sparkline>
              <xm:f>'CB_Lcr (2)'!$PU121:$PU121</xm:f>
              <xm:sqref>PU121</xm:sqref>
            </x14:sparkline>
            <x14:sparkline>
              <xm:f>'CB_Lcr (2)'!$PV121:$PV121</xm:f>
              <xm:sqref>PV121</xm:sqref>
            </x14:sparkline>
            <x14:sparkline>
              <xm:f>'CB_Lcr (2)'!$PW121:$PW121</xm:f>
              <xm:sqref>PW121</xm:sqref>
            </x14:sparkline>
            <x14:sparkline>
              <xm:f>'CB_Lcr (2)'!$PX121:$PX121</xm:f>
              <xm:sqref>PX121</xm:sqref>
            </x14:sparkline>
            <x14:sparkline>
              <xm:f>'CB_Lcr (2)'!$PY121:$PY121</xm:f>
              <xm:sqref>PY121</xm:sqref>
            </x14:sparkline>
            <x14:sparkline>
              <xm:f>'CB_Lcr (2)'!$PZ121:$PZ121</xm:f>
              <xm:sqref>PZ121</xm:sqref>
            </x14:sparkline>
            <x14:sparkline>
              <xm:f>'CB_Lcr (2)'!$QA121:$QA121</xm:f>
              <xm:sqref>QA121</xm:sqref>
            </x14:sparkline>
            <x14:sparkline>
              <xm:f>'CB_Lcr (2)'!$QB121:$QB121</xm:f>
              <xm:sqref>QB121</xm:sqref>
            </x14:sparkline>
            <x14:sparkline>
              <xm:f>'CB_Lcr (2)'!$QC121:$QC121</xm:f>
              <xm:sqref>QC121</xm:sqref>
            </x14:sparkline>
            <x14:sparkline>
              <xm:f>'CB_Lcr (2)'!$QD121:$QD121</xm:f>
              <xm:sqref>QD121</xm:sqref>
            </x14:sparkline>
            <x14:sparkline>
              <xm:f>'CB_Lcr (2)'!$QE121:$QE121</xm:f>
              <xm:sqref>QE121</xm:sqref>
            </x14:sparkline>
            <x14:sparkline>
              <xm:f>'CB_Lcr (2)'!$QF121:$QF121</xm:f>
              <xm:sqref>QF121</xm:sqref>
            </x14:sparkline>
            <x14:sparkline>
              <xm:f>'CB_Lcr (2)'!$QG121:$QG121</xm:f>
              <xm:sqref>QG121</xm:sqref>
            </x14:sparkline>
            <x14:sparkline>
              <xm:f>'CB_Lcr (2)'!$QH121:$QH121</xm:f>
              <xm:sqref>QH121</xm:sqref>
            </x14:sparkline>
            <x14:sparkline>
              <xm:f>'CB_Lcr (2)'!$QI121:$QI121</xm:f>
              <xm:sqref>QI121</xm:sqref>
            </x14:sparkline>
            <x14:sparkline>
              <xm:f>'CB_Lcr (2)'!$QJ121:$QJ121</xm:f>
              <xm:sqref>QJ121</xm:sqref>
            </x14:sparkline>
            <x14:sparkline>
              <xm:f>'CB_Lcr (2)'!$QK121:$QK121</xm:f>
              <xm:sqref>QK121</xm:sqref>
            </x14:sparkline>
            <x14:sparkline>
              <xm:f>'CB_Lcr (2)'!$QL121:$QL121</xm:f>
              <xm:sqref>QL121</xm:sqref>
            </x14:sparkline>
            <x14:sparkline>
              <xm:f>'CB_Lcr (2)'!$QM121:$QM121</xm:f>
              <xm:sqref>QM121</xm:sqref>
            </x14:sparkline>
            <x14:sparkline>
              <xm:f>'CB_Lcr (2)'!$QN121:$QN121</xm:f>
              <xm:sqref>QN121</xm:sqref>
            </x14:sparkline>
            <x14:sparkline>
              <xm:f>'CB_Lcr (2)'!$QO121:$QO121</xm:f>
              <xm:sqref>QO121</xm:sqref>
            </x14:sparkline>
            <x14:sparkline>
              <xm:f>'CB_Lcr (2)'!$QP121:$QP121</xm:f>
              <xm:sqref>QP121</xm:sqref>
            </x14:sparkline>
            <x14:sparkline>
              <xm:f>'CB_Lcr (2)'!$QQ121:$QQ121</xm:f>
              <xm:sqref>QQ121</xm:sqref>
            </x14:sparkline>
            <x14:sparkline>
              <xm:f>'CB_Lcr (2)'!$QR121:$QR121</xm:f>
              <xm:sqref>QR121</xm:sqref>
            </x14:sparkline>
            <x14:sparkline>
              <xm:f>'CB_Lcr (2)'!$QS121:$QS121</xm:f>
              <xm:sqref>QS121</xm:sqref>
            </x14:sparkline>
            <x14:sparkline>
              <xm:f>'CB_Lcr (2)'!$QT121:$QT121</xm:f>
              <xm:sqref>QT121</xm:sqref>
            </x14:sparkline>
            <x14:sparkline>
              <xm:f>'CB_Lcr (2)'!$QU121:$QU121</xm:f>
              <xm:sqref>QU121</xm:sqref>
            </x14:sparkline>
            <x14:sparkline>
              <xm:f>'CB_Lcr (2)'!$QV121:$QV121</xm:f>
              <xm:sqref>QV121</xm:sqref>
            </x14:sparkline>
            <x14:sparkline>
              <xm:f>'CB_Lcr (2)'!$QW121:$QW121</xm:f>
              <xm:sqref>QW121</xm:sqref>
            </x14:sparkline>
            <x14:sparkline>
              <xm:f>'CB_Lcr (2)'!$QX121:$QX121</xm:f>
              <xm:sqref>QX121</xm:sqref>
            </x14:sparkline>
            <x14:sparkline>
              <xm:f>'CB_Lcr (2)'!$QY121:$QY121</xm:f>
              <xm:sqref>QY121</xm:sqref>
            </x14:sparkline>
            <x14:sparkline>
              <xm:f>'CB_Lcr (2)'!$QZ121:$QZ121</xm:f>
              <xm:sqref>QZ121</xm:sqref>
            </x14:sparkline>
            <x14:sparkline>
              <xm:f>'CB_Lcr (2)'!$RA121:$RA121</xm:f>
              <xm:sqref>RA121</xm:sqref>
            </x14:sparkline>
            <x14:sparkline>
              <xm:f>'CB_Lcr (2)'!$RB121:$RB121</xm:f>
              <xm:sqref>RB121</xm:sqref>
            </x14:sparkline>
            <x14:sparkline>
              <xm:f>'CB_Lcr (2)'!$RC121:$RC121</xm:f>
              <xm:sqref>RC121</xm:sqref>
            </x14:sparkline>
            <x14:sparkline>
              <xm:f>'CB_Lcr (2)'!$RD121:$RD121</xm:f>
              <xm:sqref>RD121</xm:sqref>
            </x14:sparkline>
            <x14:sparkline>
              <xm:f>'CB_Lcr (2)'!$RE121:$RE121</xm:f>
              <xm:sqref>RE121</xm:sqref>
            </x14:sparkline>
            <x14:sparkline>
              <xm:f>'CB_Lcr (2)'!$RF121:$RF121</xm:f>
              <xm:sqref>RF121</xm:sqref>
            </x14:sparkline>
            <x14:sparkline>
              <xm:f>'CB_Lcr (2)'!$RG121:$RG121</xm:f>
              <xm:sqref>RG121</xm:sqref>
            </x14:sparkline>
            <x14:sparkline>
              <xm:f>'CB_Lcr (2)'!$RH121:$RH121</xm:f>
              <xm:sqref>RH121</xm:sqref>
            </x14:sparkline>
            <x14:sparkline>
              <xm:f>'CB_Lcr (2)'!$RI121:$RI121</xm:f>
              <xm:sqref>RI121</xm:sqref>
            </x14:sparkline>
            <x14:sparkline>
              <xm:f>'CB_Lcr (2)'!$RJ121:$RJ121</xm:f>
              <xm:sqref>RJ121</xm:sqref>
            </x14:sparkline>
            <x14:sparkline>
              <xm:f>'CB_Lcr (2)'!$RK121:$RK121</xm:f>
              <xm:sqref>RK121</xm:sqref>
            </x14:sparkline>
            <x14:sparkline>
              <xm:f>'CB_Lcr (2)'!$RL121:$RL121</xm:f>
              <xm:sqref>RL121</xm:sqref>
            </x14:sparkline>
            <x14:sparkline>
              <xm:f>'CB_Lcr (2)'!$RM121:$RM121</xm:f>
              <xm:sqref>RM121</xm:sqref>
            </x14:sparkline>
            <x14:sparkline>
              <xm:f>'CB_Lcr (2)'!$RN121:$RN121</xm:f>
              <xm:sqref>RN121</xm:sqref>
            </x14:sparkline>
            <x14:sparkline>
              <xm:f>'CB_Lcr (2)'!$RO121:$RO121</xm:f>
              <xm:sqref>RO121</xm:sqref>
            </x14:sparkline>
            <x14:sparkline>
              <xm:f>'CB_Lcr (2)'!$RP121:$RP121</xm:f>
              <xm:sqref>RP121</xm:sqref>
            </x14:sparkline>
            <x14:sparkline>
              <xm:f>'CB_Lcr (2)'!$RQ121:$RQ121</xm:f>
              <xm:sqref>RQ121</xm:sqref>
            </x14:sparkline>
            <x14:sparkline>
              <xm:f>'CB_Lcr (2)'!$RR121:$RR121</xm:f>
              <xm:sqref>RR121</xm:sqref>
            </x14:sparkline>
            <x14:sparkline>
              <xm:f>'CB_Lcr (2)'!$RS121:$RS121</xm:f>
              <xm:sqref>RS121</xm:sqref>
            </x14:sparkline>
            <x14:sparkline>
              <xm:f>'CB_Lcr (2)'!$RT121:$RT121</xm:f>
              <xm:sqref>RT121</xm:sqref>
            </x14:sparkline>
            <x14:sparkline>
              <xm:f>'CB_Lcr (2)'!$RU121:$RU121</xm:f>
              <xm:sqref>RU121</xm:sqref>
            </x14:sparkline>
            <x14:sparkline>
              <xm:f>'CB_Lcr (2)'!$RV121:$RV121</xm:f>
              <xm:sqref>RV121</xm:sqref>
            </x14:sparkline>
            <x14:sparkline>
              <xm:f>'CB_Lcr (2)'!$RW121:$RW121</xm:f>
              <xm:sqref>RW121</xm:sqref>
            </x14:sparkline>
            <x14:sparkline>
              <xm:f>'CB_Lcr (2)'!$RX121:$RX121</xm:f>
              <xm:sqref>RX121</xm:sqref>
            </x14:sparkline>
            <x14:sparkline>
              <xm:f>'CB_Lcr (2)'!$RY121:$RY121</xm:f>
              <xm:sqref>RY121</xm:sqref>
            </x14:sparkline>
            <x14:sparkline>
              <xm:f>'CB_Lcr (2)'!$RZ121:$RZ121</xm:f>
              <xm:sqref>RZ121</xm:sqref>
            </x14:sparkline>
            <x14:sparkline>
              <xm:f>'CB_Lcr (2)'!$SA121:$SA121</xm:f>
              <xm:sqref>SA121</xm:sqref>
            </x14:sparkline>
            <x14:sparkline>
              <xm:f>'CB_Lcr (2)'!$SB121:$SB121</xm:f>
              <xm:sqref>SB121</xm:sqref>
            </x14:sparkline>
            <x14:sparkline>
              <xm:f>'CB_Lcr (2)'!$SC121:$SC121</xm:f>
              <xm:sqref>SC121</xm:sqref>
            </x14:sparkline>
            <x14:sparkline>
              <xm:f>'CB_Lcr (2)'!$SD121:$SD121</xm:f>
              <xm:sqref>SD121</xm:sqref>
            </x14:sparkline>
            <x14:sparkline>
              <xm:f>'CB_Lcr (2)'!$SE121:$SE121</xm:f>
              <xm:sqref>SE121</xm:sqref>
            </x14:sparkline>
            <x14:sparkline>
              <xm:f>'CB_Lcr (2)'!$SF121:$SF121</xm:f>
              <xm:sqref>SF121</xm:sqref>
            </x14:sparkline>
            <x14:sparkline>
              <xm:f>'CB_Lcr (2)'!$SG121:$SG121</xm:f>
              <xm:sqref>SG121</xm:sqref>
            </x14:sparkline>
            <x14:sparkline>
              <xm:f>'CB_Lcr (2)'!$SH121:$SH121</xm:f>
              <xm:sqref>SH121</xm:sqref>
            </x14:sparkline>
            <x14:sparkline>
              <xm:f>'CB_Lcr (2)'!$SI121:$SI121</xm:f>
              <xm:sqref>SI121</xm:sqref>
            </x14:sparkline>
            <x14:sparkline>
              <xm:f>'CB_Lcr (2)'!$SJ121:$SJ121</xm:f>
              <xm:sqref>SJ121</xm:sqref>
            </x14:sparkline>
            <x14:sparkline>
              <xm:f>'CB_Lcr (2)'!$SK121:$SK121</xm:f>
              <xm:sqref>SK121</xm:sqref>
            </x14:sparkline>
            <x14:sparkline>
              <xm:f>'CB_Lcr (2)'!$SL121:$SL121</xm:f>
              <xm:sqref>SL121</xm:sqref>
            </x14:sparkline>
            <x14:sparkline>
              <xm:f>'CB_Lcr (2)'!$SM121:$SM121</xm:f>
              <xm:sqref>SM121</xm:sqref>
            </x14:sparkline>
            <x14:sparkline>
              <xm:f>'CB_Lcr (2)'!$SN121:$SN121</xm:f>
              <xm:sqref>SN121</xm:sqref>
            </x14:sparkline>
            <x14:sparkline>
              <xm:f>'CB_Lcr (2)'!$SO121:$SO121</xm:f>
              <xm:sqref>SO121</xm:sqref>
            </x14:sparkline>
            <x14:sparkline>
              <xm:f>'CB_Lcr (2)'!$SP121:$SP121</xm:f>
              <xm:sqref>SP121</xm:sqref>
            </x14:sparkline>
            <x14:sparkline>
              <xm:f>'CB_Lcr (2)'!$SQ121:$SQ121</xm:f>
              <xm:sqref>SQ121</xm:sqref>
            </x14:sparkline>
            <x14:sparkline>
              <xm:f>'CB_Lcr (2)'!$SR121:$SR121</xm:f>
              <xm:sqref>SR121</xm:sqref>
            </x14:sparkline>
            <x14:sparkline>
              <xm:f>'CB_Lcr (2)'!$SS121:$SS121</xm:f>
              <xm:sqref>SS121</xm:sqref>
            </x14:sparkline>
            <x14:sparkline>
              <xm:f>'CB_Lcr (2)'!$ST121:$ST121</xm:f>
              <xm:sqref>ST121</xm:sqref>
            </x14:sparkline>
            <x14:sparkline>
              <xm:f>'CB_Lcr (2)'!$SU121:$SU121</xm:f>
              <xm:sqref>SU121</xm:sqref>
            </x14:sparkline>
            <x14:sparkline>
              <xm:f>'CB_Lcr (2)'!$SV121:$SV121</xm:f>
              <xm:sqref>SV121</xm:sqref>
            </x14:sparkline>
            <x14:sparkline>
              <xm:f>'CB_Lcr (2)'!$SW121:$SW121</xm:f>
              <xm:sqref>SW121</xm:sqref>
            </x14:sparkline>
            <x14:sparkline>
              <xm:f>'CB_Lcr (2)'!$SX121:$SX121</xm:f>
              <xm:sqref>SX121</xm:sqref>
            </x14:sparkline>
            <x14:sparkline>
              <xm:f>'CB_Lcr (2)'!$SY121:$SY121</xm:f>
              <xm:sqref>SY121</xm:sqref>
            </x14:sparkline>
            <x14:sparkline>
              <xm:f>'CB_Lcr (2)'!$SZ121:$SZ121</xm:f>
              <xm:sqref>SZ121</xm:sqref>
            </x14:sparkline>
            <x14:sparkline>
              <xm:f>'CB_Lcr (2)'!$TA121:$TA121</xm:f>
              <xm:sqref>TA121</xm:sqref>
            </x14:sparkline>
            <x14:sparkline>
              <xm:f>'CB_Lcr (2)'!$TB121:$TB121</xm:f>
              <xm:sqref>TB121</xm:sqref>
            </x14:sparkline>
            <x14:sparkline>
              <xm:f>'CB_Lcr (2)'!$TC121:$TC121</xm:f>
              <xm:sqref>TC121</xm:sqref>
            </x14:sparkline>
            <x14:sparkline>
              <xm:f>'CB_Lcr (2)'!$TD121:$TD121</xm:f>
              <xm:sqref>TD121</xm:sqref>
            </x14:sparkline>
            <x14:sparkline>
              <xm:f>'CB_Lcr (2)'!$TE121:$TE121</xm:f>
              <xm:sqref>TE121</xm:sqref>
            </x14:sparkline>
            <x14:sparkline>
              <xm:f>'CB_Lcr (2)'!$TF121:$TF121</xm:f>
              <xm:sqref>TF121</xm:sqref>
            </x14:sparkline>
            <x14:sparkline>
              <xm:f>'CB_Lcr (2)'!$TG121:$TG121</xm:f>
              <xm:sqref>TG121</xm:sqref>
            </x14:sparkline>
            <x14:sparkline>
              <xm:f>'CB_Lcr (2)'!$TH121:$TH121</xm:f>
              <xm:sqref>TH121</xm:sqref>
            </x14:sparkline>
            <x14:sparkline>
              <xm:f>'CB_Lcr (2)'!$TI121:$TI121</xm:f>
              <xm:sqref>TI121</xm:sqref>
            </x14:sparkline>
            <x14:sparkline>
              <xm:f>'CB_Lcr (2)'!$TJ121:$TJ121</xm:f>
              <xm:sqref>TJ121</xm:sqref>
            </x14:sparkline>
            <x14:sparkline>
              <xm:f>'CB_Lcr (2)'!$TK121:$TK121</xm:f>
              <xm:sqref>TK121</xm:sqref>
            </x14:sparkline>
            <x14:sparkline>
              <xm:f>'CB_Lcr (2)'!$TL121:$TL121</xm:f>
              <xm:sqref>TL121</xm:sqref>
            </x14:sparkline>
            <x14:sparkline>
              <xm:f>'CB_Lcr (2)'!$TM121:$TM121</xm:f>
              <xm:sqref>TM121</xm:sqref>
            </x14:sparkline>
            <x14:sparkline>
              <xm:f>'CB_Lcr (2)'!$TN121:$TN121</xm:f>
              <xm:sqref>TN121</xm:sqref>
            </x14:sparkline>
            <x14:sparkline>
              <xm:f>'CB_Lcr (2)'!$TO121:$TO121</xm:f>
              <xm:sqref>TO121</xm:sqref>
            </x14:sparkline>
            <x14:sparkline>
              <xm:f>'CB_Lcr (2)'!$TP121:$TP121</xm:f>
              <xm:sqref>TP121</xm:sqref>
            </x14:sparkline>
            <x14:sparkline>
              <xm:f>'CB_Lcr (2)'!$TQ121:$TQ121</xm:f>
              <xm:sqref>TQ121</xm:sqref>
            </x14:sparkline>
            <x14:sparkline>
              <xm:f>'CB_Lcr (2)'!$TR121:$TR121</xm:f>
              <xm:sqref>TR121</xm:sqref>
            </x14:sparkline>
            <x14:sparkline>
              <xm:f>'CB_Lcr (2)'!$TS121:$TS121</xm:f>
              <xm:sqref>TS121</xm:sqref>
            </x14:sparkline>
            <x14:sparkline>
              <xm:f>'CB_Lcr (2)'!$TT121:$TT121</xm:f>
              <xm:sqref>TT121</xm:sqref>
            </x14:sparkline>
            <x14:sparkline>
              <xm:f>'CB_Lcr (2)'!$TU121:$TU121</xm:f>
              <xm:sqref>TU121</xm:sqref>
            </x14:sparkline>
            <x14:sparkline>
              <xm:f>'CB_Lcr (2)'!$TV121:$TV121</xm:f>
              <xm:sqref>TV121</xm:sqref>
            </x14:sparkline>
            <x14:sparkline>
              <xm:f>'CB_Lcr (2)'!$TW121:$TW121</xm:f>
              <xm:sqref>TW121</xm:sqref>
            </x14:sparkline>
            <x14:sparkline>
              <xm:f>'CB_Lcr (2)'!$TX121:$TX121</xm:f>
              <xm:sqref>TX121</xm:sqref>
            </x14:sparkline>
            <x14:sparkline>
              <xm:f>'CB_Lcr (2)'!$TY121:$TY121</xm:f>
              <xm:sqref>TY121</xm:sqref>
            </x14:sparkline>
            <x14:sparkline>
              <xm:f>'CB_Lcr (2)'!$TZ121:$TZ121</xm:f>
              <xm:sqref>TZ121</xm:sqref>
            </x14:sparkline>
            <x14:sparkline>
              <xm:f>'CB_Lcr (2)'!$UA121:$UA121</xm:f>
              <xm:sqref>UA121</xm:sqref>
            </x14:sparkline>
            <x14:sparkline>
              <xm:f>'CB_Lcr (2)'!$UB121:$UB121</xm:f>
              <xm:sqref>UB121</xm:sqref>
            </x14:sparkline>
            <x14:sparkline>
              <xm:f>'CB_Lcr (2)'!$UC121:$UC121</xm:f>
              <xm:sqref>UC121</xm:sqref>
            </x14:sparkline>
            <x14:sparkline>
              <xm:f>'CB_Lcr (2)'!$UD121:$UD121</xm:f>
              <xm:sqref>UD121</xm:sqref>
            </x14:sparkline>
            <x14:sparkline>
              <xm:f>'CB_Lcr (2)'!$UE121:$UE121</xm:f>
              <xm:sqref>UE121</xm:sqref>
            </x14:sparkline>
            <x14:sparkline>
              <xm:f>'CB_Lcr (2)'!$UF121:$UF121</xm:f>
              <xm:sqref>UF121</xm:sqref>
            </x14:sparkline>
            <x14:sparkline>
              <xm:f>'CB_Lcr (2)'!$UG121:$UG121</xm:f>
              <xm:sqref>UG121</xm:sqref>
            </x14:sparkline>
            <x14:sparkline>
              <xm:f>'CB_Lcr (2)'!$UH121:$UH121</xm:f>
              <xm:sqref>UH121</xm:sqref>
            </x14:sparkline>
            <x14:sparkline>
              <xm:f>'CB_Lcr (2)'!$UI121:$UI121</xm:f>
              <xm:sqref>UI121</xm:sqref>
            </x14:sparkline>
            <x14:sparkline>
              <xm:f>'CB_Lcr (2)'!$UJ121:$UJ121</xm:f>
              <xm:sqref>UJ121</xm:sqref>
            </x14:sparkline>
            <x14:sparkline>
              <xm:f>'CB_Lcr (2)'!$UK121:$UK121</xm:f>
              <xm:sqref>UK121</xm:sqref>
            </x14:sparkline>
            <x14:sparkline>
              <xm:f>'CB_Lcr (2)'!$UL121:$UL121</xm:f>
              <xm:sqref>UL121</xm:sqref>
            </x14:sparkline>
            <x14:sparkline>
              <xm:f>'CB_Lcr (2)'!$UM121:$UM121</xm:f>
              <xm:sqref>UM121</xm:sqref>
            </x14:sparkline>
            <x14:sparkline>
              <xm:f>'CB_Lcr (2)'!$UN121:$UN121</xm:f>
              <xm:sqref>UN121</xm:sqref>
            </x14:sparkline>
            <x14:sparkline>
              <xm:f>'CB_Lcr (2)'!$UO121:$UO121</xm:f>
              <xm:sqref>UO121</xm:sqref>
            </x14:sparkline>
            <x14:sparkline>
              <xm:f>'CB_Lcr (2)'!$UP121:$UP121</xm:f>
              <xm:sqref>UP121</xm:sqref>
            </x14:sparkline>
            <x14:sparkline>
              <xm:f>'CB_Lcr (2)'!$UQ121:$UQ121</xm:f>
              <xm:sqref>UQ121</xm:sqref>
            </x14:sparkline>
            <x14:sparkline>
              <xm:f>'CB_Lcr (2)'!$UR121:$UR121</xm:f>
              <xm:sqref>UR121</xm:sqref>
            </x14:sparkline>
            <x14:sparkline>
              <xm:f>'CB_Lcr (2)'!$US121:$US121</xm:f>
              <xm:sqref>US121</xm:sqref>
            </x14:sparkline>
            <x14:sparkline>
              <xm:f>'CB_Lcr (2)'!$UT121:$UT121</xm:f>
              <xm:sqref>UT121</xm:sqref>
            </x14:sparkline>
            <x14:sparkline>
              <xm:f>'CB_Lcr (2)'!$UU121:$UU121</xm:f>
              <xm:sqref>UU121</xm:sqref>
            </x14:sparkline>
            <x14:sparkline>
              <xm:f>'CB_Lcr (2)'!$UV121:$UV121</xm:f>
              <xm:sqref>UV121</xm:sqref>
            </x14:sparkline>
            <x14:sparkline>
              <xm:f>'CB_Lcr (2)'!$UW121:$UW121</xm:f>
              <xm:sqref>UW121</xm:sqref>
            </x14:sparkline>
            <x14:sparkline>
              <xm:f>'CB_Lcr (2)'!$UX121:$UX121</xm:f>
              <xm:sqref>UX121</xm:sqref>
            </x14:sparkline>
            <x14:sparkline>
              <xm:f>'CB_Lcr (2)'!$UY121:$UY121</xm:f>
              <xm:sqref>UY121</xm:sqref>
            </x14:sparkline>
            <x14:sparkline>
              <xm:f>'CB_Lcr (2)'!$UZ121:$UZ121</xm:f>
              <xm:sqref>UZ121</xm:sqref>
            </x14:sparkline>
            <x14:sparkline>
              <xm:f>'CB_Lcr (2)'!$VA121:$VA121</xm:f>
              <xm:sqref>VA121</xm:sqref>
            </x14:sparkline>
            <x14:sparkline>
              <xm:f>'CB_Lcr (2)'!$VB121:$VB121</xm:f>
              <xm:sqref>VB121</xm:sqref>
            </x14:sparkline>
            <x14:sparkline>
              <xm:f>'CB_Lcr (2)'!$VC121:$VC121</xm:f>
              <xm:sqref>VC121</xm:sqref>
            </x14:sparkline>
            <x14:sparkline>
              <xm:f>'CB_Lcr (2)'!$VD121:$VD121</xm:f>
              <xm:sqref>VD121</xm:sqref>
            </x14:sparkline>
            <x14:sparkline>
              <xm:f>'CB_Lcr (2)'!$VE121:$VE121</xm:f>
              <xm:sqref>VE121</xm:sqref>
            </x14:sparkline>
            <x14:sparkline>
              <xm:f>'CB_Lcr (2)'!$VF121:$VF121</xm:f>
              <xm:sqref>VF121</xm:sqref>
            </x14:sparkline>
            <x14:sparkline>
              <xm:f>'CB_Lcr (2)'!$VG121:$VG121</xm:f>
              <xm:sqref>VG121</xm:sqref>
            </x14:sparkline>
            <x14:sparkline>
              <xm:f>'CB_Lcr (2)'!$VH121:$VH121</xm:f>
              <xm:sqref>VH121</xm:sqref>
            </x14:sparkline>
            <x14:sparkline>
              <xm:f>'CB_Lcr (2)'!$VI121:$VI121</xm:f>
              <xm:sqref>VI121</xm:sqref>
            </x14:sparkline>
            <x14:sparkline>
              <xm:f>'CB_Lcr (2)'!$VJ121:$VJ121</xm:f>
              <xm:sqref>VJ121</xm:sqref>
            </x14:sparkline>
            <x14:sparkline>
              <xm:f>'CB_Lcr (2)'!$VK121:$VK121</xm:f>
              <xm:sqref>VK121</xm:sqref>
            </x14:sparkline>
            <x14:sparkline>
              <xm:f>'CB_Lcr (2)'!$VL121:$VL121</xm:f>
              <xm:sqref>VL121</xm:sqref>
            </x14:sparkline>
            <x14:sparkline>
              <xm:f>'CB_Lcr (2)'!$VM121:$VM121</xm:f>
              <xm:sqref>VM121</xm:sqref>
            </x14:sparkline>
            <x14:sparkline>
              <xm:f>'CB_Lcr (2)'!$VN121:$VN121</xm:f>
              <xm:sqref>VN121</xm:sqref>
            </x14:sparkline>
            <x14:sparkline>
              <xm:f>'CB_Lcr (2)'!$VO121:$VO121</xm:f>
              <xm:sqref>VO121</xm:sqref>
            </x14:sparkline>
            <x14:sparkline>
              <xm:f>'CB_Lcr (2)'!$VP121:$VP121</xm:f>
              <xm:sqref>VP121</xm:sqref>
            </x14:sparkline>
            <x14:sparkline>
              <xm:f>'CB_Lcr (2)'!$VQ121:$VQ121</xm:f>
              <xm:sqref>VQ121</xm:sqref>
            </x14:sparkline>
            <x14:sparkline>
              <xm:f>'CB_Lcr (2)'!$VR121:$VR121</xm:f>
              <xm:sqref>VR121</xm:sqref>
            </x14:sparkline>
            <x14:sparkline>
              <xm:f>'CB_Lcr (2)'!$VS121:$VS121</xm:f>
              <xm:sqref>VS121</xm:sqref>
            </x14:sparkline>
            <x14:sparkline>
              <xm:f>'CB_Lcr (2)'!$VT121:$VT121</xm:f>
              <xm:sqref>VT121</xm:sqref>
            </x14:sparkline>
            <x14:sparkline>
              <xm:f>'CB_Lcr (2)'!$VU121:$VU121</xm:f>
              <xm:sqref>VU121</xm:sqref>
            </x14:sparkline>
            <x14:sparkline>
              <xm:f>'CB_Lcr (2)'!$VV121:$VV121</xm:f>
              <xm:sqref>VV121</xm:sqref>
            </x14:sparkline>
            <x14:sparkline>
              <xm:f>'CB_Lcr (2)'!$VW121:$VW121</xm:f>
              <xm:sqref>VW121</xm:sqref>
            </x14:sparkline>
            <x14:sparkline>
              <xm:f>'CB_Lcr (2)'!$VX121:$VX121</xm:f>
              <xm:sqref>VX121</xm:sqref>
            </x14:sparkline>
            <x14:sparkline>
              <xm:f>'CB_Lcr (2)'!$VY121:$VY121</xm:f>
              <xm:sqref>VY121</xm:sqref>
            </x14:sparkline>
            <x14:sparkline>
              <xm:f>'CB_Lcr (2)'!$VZ121:$VZ121</xm:f>
              <xm:sqref>VZ121</xm:sqref>
            </x14:sparkline>
            <x14:sparkline>
              <xm:f>'CB_Lcr (2)'!$WA121:$WA121</xm:f>
              <xm:sqref>WA121</xm:sqref>
            </x14:sparkline>
            <x14:sparkline>
              <xm:f>'CB_Lcr (2)'!$WB121:$WB121</xm:f>
              <xm:sqref>WB121</xm:sqref>
            </x14:sparkline>
            <x14:sparkline>
              <xm:f>'CB_Lcr (2)'!$WC121:$WC121</xm:f>
              <xm:sqref>WC121</xm:sqref>
            </x14:sparkline>
            <x14:sparkline>
              <xm:f>'CB_Lcr (2)'!$WD121:$WD121</xm:f>
              <xm:sqref>WD121</xm:sqref>
            </x14:sparkline>
            <x14:sparkline>
              <xm:f>'CB_Lcr (2)'!$WE121:$WE121</xm:f>
              <xm:sqref>WE121</xm:sqref>
            </x14:sparkline>
            <x14:sparkline>
              <xm:f>'CB_Lcr (2)'!$WF121:$WF121</xm:f>
              <xm:sqref>WF121</xm:sqref>
            </x14:sparkline>
            <x14:sparkline>
              <xm:f>'CB_Lcr (2)'!$WG121:$WG121</xm:f>
              <xm:sqref>WG121</xm:sqref>
            </x14:sparkline>
            <x14:sparkline>
              <xm:f>'CB_Lcr (2)'!$WH121:$WH121</xm:f>
              <xm:sqref>WH121</xm:sqref>
            </x14:sparkline>
            <x14:sparkline>
              <xm:f>'CB_Lcr (2)'!$WI121:$WI121</xm:f>
              <xm:sqref>WI121</xm:sqref>
            </x14:sparkline>
            <x14:sparkline>
              <xm:f>'CB_Lcr (2)'!$WJ121:$WJ121</xm:f>
              <xm:sqref>WJ121</xm:sqref>
            </x14:sparkline>
            <x14:sparkline>
              <xm:f>'CB_Lcr (2)'!$WK121:$WK121</xm:f>
              <xm:sqref>WK121</xm:sqref>
            </x14:sparkline>
            <x14:sparkline>
              <xm:f>'CB_Lcr (2)'!$WL121:$WL121</xm:f>
              <xm:sqref>WL121</xm:sqref>
            </x14:sparkline>
            <x14:sparkline>
              <xm:f>'CB_Lcr (2)'!$WM121:$WM121</xm:f>
              <xm:sqref>WM121</xm:sqref>
            </x14:sparkline>
            <x14:sparkline>
              <xm:f>'CB_Lcr (2)'!$WN121:$WN121</xm:f>
              <xm:sqref>WN121</xm:sqref>
            </x14:sparkline>
            <x14:sparkline>
              <xm:f>'CB_Lcr (2)'!$WO121:$WO121</xm:f>
              <xm:sqref>WO121</xm:sqref>
            </x14:sparkline>
            <x14:sparkline>
              <xm:f>'CB_Lcr (2)'!$WP121:$WP121</xm:f>
              <xm:sqref>WP121</xm:sqref>
            </x14:sparkline>
            <x14:sparkline>
              <xm:f>'CB_Lcr (2)'!$WQ121:$WQ121</xm:f>
              <xm:sqref>WQ121</xm:sqref>
            </x14:sparkline>
            <x14:sparkline>
              <xm:f>'CB_Lcr (2)'!$WR121:$WR121</xm:f>
              <xm:sqref>WR121</xm:sqref>
            </x14:sparkline>
            <x14:sparkline>
              <xm:f>'CB_Lcr (2)'!$WS121:$WS121</xm:f>
              <xm:sqref>WS121</xm:sqref>
            </x14:sparkline>
            <x14:sparkline>
              <xm:f>'CB_Lcr (2)'!$WT121:$WT121</xm:f>
              <xm:sqref>WT121</xm:sqref>
            </x14:sparkline>
            <x14:sparkline>
              <xm:f>'CB_Lcr (2)'!$WU121:$WU121</xm:f>
              <xm:sqref>WU121</xm:sqref>
            </x14:sparkline>
            <x14:sparkline>
              <xm:f>'CB_Lcr (2)'!$WV121:$WV121</xm:f>
              <xm:sqref>WV121</xm:sqref>
            </x14:sparkline>
            <x14:sparkline>
              <xm:f>'CB_Lcr (2)'!$WW121:$WW121</xm:f>
              <xm:sqref>WW121</xm:sqref>
            </x14:sparkline>
            <x14:sparkline>
              <xm:f>'CB_Lcr (2)'!$WX121:$WX121</xm:f>
              <xm:sqref>WX121</xm:sqref>
            </x14:sparkline>
            <x14:sparkline>
              <xm:f>'CB_Lcr (2)'!$WY121:$WY121</xm:f>
              <xm:sqref>WY121</xm:sqref>
            </x14:sparkline>
            <x14:sparkline>
              <xm:f>'CB_Lcr (2)'!$WZ121:$WZ121</xm:f>
              <xm:sqref>WZ121</xm:sqref>
            </x14:sparkline>
            <x14:sparkline>
              <xm:f>'CB_Lcr (2)'!$XA121:$XA121</xm:f>
              <xm:sqref>XA121</xm:sqref>
            </x14:sparkline>
            <x14:sparkline>
              <xm:f>'CB_Lcr (2)'!$XB121:$XB121</xm:f>
              <xm:sqref>XB121</xm:sqref>
            </x14:sparkline>
            <x14:sparkline>
              <xm:f>'CB_Lcr (2)'!$XC121:$XC121</xm:f>
              <xm:sqref>XC121</xm:sqref>
            </x14:sparkline>
            <x14:sparkline>
              <xm:f>'CB_Lcr (2)'!$XD121:$XD121</xm:f>
              <xm:sqref>XD121</xm:sqref>
            </x14:sparkline>
            <x14:sparkline>
              <xm:f>'CB_Lcr (2)'!$XE121:$XE121</xm:f>
              <xm:sqref>XE121</xm:sqref>
            </x14:sparkline>
            <x14:sparkline>
              <xm:f>'CB_Lcr (2)'!$XF121:$XF121</xm:f>
              <xm:sqref>XF121</xm:sqref>
            </x14:sparkline>
            <x14:sparkline>
              <xm:f>'CB_Lcr (2)'!$XG121:$XG121</xm:f>
              <xm:sqref>XG121</xm:sqref>
            </x14:sparkline>
            <x14:sparkline>
              <xm:f>'CB_Lcr (2)'!$XH121:$XH121</xm:f>
              <xm:sqref>XH121</xm:sqref>
            </x14:sparkline>
            <x14:sparkline>
              <xm:f>'CB_Lcr (2)'!$XI121:$XI121</xm:f>
              <xm:sqref>XI121</xm:sqref>
            </x14:sparkline>
            <x14:sparkline>
              <xm:f>'CB_Lcr (2)'!$XJ121:$XJ121</xm:f>
              <xm:sqref>XJ121</xm:sqref>
            </x14:sparkline>
            <x14:sparkline>
              <xm:f>'CB_Lcr (2)'!$XK121:$XK121</xm:f>
              <xm:sqref>XK121</xm:sqref>
            </x14:sparkline>
            <x14:sparkline>
              <xm:f>'CB_Lcr (2)'!$XL121:$XL121</xm:f>
              <xm:sqref>XL121</xm:sqref>
            </x14:sparkline>
            <x14:sparkline>
              <xm:f>'CB_Lcr (2)'!$XM121:$XM121</xm:f>
              <xm:sqref>XM121</xm:sqref>
            </x14:sparkline>
            <x14:sparkline>
              <xm:f>'CB_Lcr (2)'!$XN121:$XN121</xm:f>
              <xm:sqref>XN121</xm:sqref>
            </x14:sparkline>
            <x14:sparkline>
              <xm:f>'CB_Lcr (2)'!$XO121:$XO121</xm:f>
              <xm:sqref>XO121</xm:sqref>
            </x14:sparkline>
            <x14:sparkline>
              <xm:f>'CB_Lcr (2)'!$XP121:$XP121</xm:f>
              <xm:sqref>XP121</xm:sqref>
            </x14:sparkline>
            <x14:sparkline>
              <xm:f>'CB_Lcr (2)'!$XQ121:$XQ121</xm:f>
              <xm:sqref>XQ121</xm:sqref>
            </x14:sparkline>
            <x14:sparkline>
              <xm:f>'CB_Lcr (2)'!$XR121:$XR121</xm:f>
              <xm:sqref>XR121</xm:sqref>
            </x14:sparkline>
            <x14:sparkline>
              <xm:f>'CB_Lcr (2)'!$XS121:$XS121</xm:f>
              <xm:sqref>XS121</xm:sqref>
            </x14:sparkline>
            <x14:sparkline>
              <xm:f>'CB_Lcr (2)'!$XT121:$XT121</xm:f>
              <xm:sqref>XT121</xm:sqref>
            </x14:sparkline>
            <x14:sparkline>
              <xm:f>'CB_Lcr (2)'!$XU121:$XU121</xm:f>
              <xm:sqref>XU121</xm:sqref>
            </x14:sparkline>
            <x14:sparkline>
              <xm:f>'CB_Lcr (2)'!$XV121:$XV121</xm:f>
              <xm:sqref>XV121</xm:sqref>
            </x14:sparkline>
            <x14:sparkline>
              <xm:f>'CB_Lcr (2)'!$XW121:$XW121</xm:f>
              <xm:sqref>XW121</xm:sqref>
            </x14:sparkline>
            <x14:sparkline>
              <xm:f>'CB_Lcr (2)'!$XX121:$XX121</xm:f>
              <xm:sqref>XX121</xm:sqref>
            </x14:sparkline>
            <x14:sparkline>
              <xm:f>'CB_Lcr (2)'!$XY121:$XY121</xm:f>
              <xm:sqref>XY121</xm:sqref>
            </x14:sparkline>
            <x14:sparkline>
              <xm:f>'CB_Lcr (2)'!$XZ121:$XZ121</xm:f>
              <xm:sqref>XZ121</xm:sqref>
            </x14:sparkline>
            <x14:sparkline>
              <xm:f>'CB_Lcr (2)'!$YA121:$YA121</xm:f>
              <xm:sqref>YA121</xm:sqref>
            </x14:sparkline>
            <x14:sparkline>
              <xm:f>'CB_Lcr (2)'!$YB121:$YB121</xm:f>
              <xm:sqref>YB121</xm:sqref>
            </x14:sparkline>
            <x14:sparkline>
              <xm:f>'CB_Lcr (2)'!$YC121:$YC121</xm:f>
              <xm:sqref>YC121</xm:sqref>
            </x14:sparkline>
            <x14:sparkline>
              <xm:f>'CB_Lcr (2)'!$YD121:$YD121</xm:f>
              <xm:sqref>YD121</xm:sqref>
            </x14:sparkline>
            <x14:sparkline>
              <xm:f>'CB_Lcr (2)'!$YE121:$YE121</xm:f>
              <xm:sqref>YE121</xm:sqref>
            </x14:sparkline>
            <x14:sparkline>
              <xm:f>'CB_Lcr (2)'!$YF121:$YF121</xm:f>
              <xm:sqref>YF121</xm:sqref>
            </x14:sparkline>
            <x14:sparkline>
              <xm:f>'CB_Lcr (2)'!$YG121:$YG121</xm:f>
              <xm:sqref>YG121</xm:sqref>
            </x14:sparkline>
            <x14:sparkline>
              <xm:f>'CB_Lcr (2)'!$YH121:$YH121</xm:f>
              <xm:sqref>YH121</xm:sqref>
            </x14:sparkline>
            <x14:sparkline>
              <xm:f>'CB_Lcr (2)'!$YI121:$YI121</xm:f>
              <xm:sqref>YI121</xm:sqref>
            </x14:sparkline>
            <x14:sparkline>
              <xm:f>'CB_Lcr (2)'!$YJ121:$YJ121</xm:f>
              <xm:sqref>YJ121</xm:sqref>
            </x14:sparkline>
            <x14:sparkline>
              <xm:f>'CB_Lcr (2)'!$YK121:$YK121</xm:f>
              <xm:sqref>YK121</xm:sqref>
            </x14:sparkline>
            <x14:sparkline>
              <xm:f>'CB_Lcr (2)'!$YL121:$YL121</xm:f>
              <xm:sqref>YL121</xm:sqref>
            </x14:sparkline>
            <x14:sparkline>
              <xm:f>'CB_Lcr (2)'!$YM121:$YM121</xm:f>
              <xm:sqref>YM121</xm:sqref>
            </x14:sparkline>
            <x14:sparkline>
              <xm:f>'CB_Lcr (2)'!$YN121:$YN121</xm:f>
              <xm:sqref>YN121</xm:sqref>
            </x14:sparkline>
            <x14:sparkline>
              <xm:f>'CB_Lcr (2)'!$YO121:$YO121</xm:f>
              <xm:sqref>YO121</xm:sqref>
            </x14:sparkline>
            <x14:sparkline>
              <xm:f>'CB_Lcr (2)'!$YP121:$YP121</xm:f>
              <xm:sqref>YP121</xm:sqref>
            </x14:sparkline>
            <x14:sparkline>
              <xm:f>'CB_Lcr (2)'!$YQ121:$YQ121</xm:f>
              <xm:sqref>YQ121</xm:sqref>
            </x14:sparkline>
            <x14:sparkline>
              <xm:f>'CB_Lcr (2)'!$YR121:$YR121</xm:f>
              <xm:sqref>YR121</xm:sqref>
            </x14:sparkline>
            <x14:sparkline>
              <xm:f>'CB_Lcr (2)'!$YS121:$YS121</xm:f>
              <xm:sqref>YS121</xm:sqref>
            </x14:sparkline>
            <x14:sparkline>
              <xm:f>'CB_Lcr (2)'!$YT121:$YT121</xm:f>
              <xm:sqref>YT121</xm:sqref>
            </x14:sparkline>
            <x14:sparkline>
              <xm:f>'CB_Lcr (2)'!$YU121:$YU121</xm:f>
              <xm:sqref>YU121</xm:sqref>
            </x14:sparkline>
            <x14:sparkline>
              <xm:f>'CB_Lcr (2)'!$YV121:$YV121</xm:f>
              <xm:sqref>YV121</xm:sqref>
            </x14:sparkline>
            <x14:sparkline>
              <xm:f>'CB_Lcr (2)'!$YW121:$YW121</xm:f>
              <xm:sqref>YW121</xm:sqref>
            </x14:sparkline>
            <x14:sparkline>
              <xm:f>'CB_Lcr (2)'!$YX121:$YX121</xm:f>
              <xm:sqref>YX121</xm:sqref>
            </x14:sparkline>
            <x14:sparkline>
              <xm:f>'CB_Lcr (2)'!$YY121:$YY121</xm:f>
              <xm:sqref>YY121</xm:sqref>
            </x14:sparkline>
            <x14:sparkline>
              <xm:f>'CB_Lcr (2)'!$YZ121:$YZ121</xm:f>
              <xm:sqref>YZ121</xm:sqref>
            </x14:sparkline>
            <x14:sparkline>
              <xm:f>'CB_Lcr (2)'!$ZA121:$ZA121</xm:f>
              <xm:sqref>ZA121</xm:sqref>
            </x14:sparkline>
            <x14:sparkline>
              <xm:f>'CB_Lcr (2)'!$ZB121:$ZB121</xm:f>
              <xm:sqref>ZB121</xm:sqref>
            </x14:sparkline>
            <x14:sparkline>
              <xm:f>'CB_Lcr (2)'!$ZC121:$ZC121</xm:f>
              <xm:sqref>ZC121</xm:sqref>
            </x14:sparkline>
            <x14:sparkline>
              <xm:f>'CB_Lcr (2)'!$ZD121:$ZD121</xm:f>
              <xm:sqref>ZD121</xm:sqref>
            </x14:sparkline>
            <x14:sparkline>
              <xm:f>'CB_Lcr (2)'!$ZE121:$ZE121</xm:f>
              <xm:sqref>ZE121</xm:sqref>
            </x14:sparkline>
            <x14:sparkline>
              <xm:f>'CB_Lcr (2)'!$ZF121:$ZF121</xm:f>
              <xm:sqref>ZF121</xm:sqref>
            </x14:sparkline>
            <x14:sparkline>
              <xm:f>'CB_Lcr (2)'!$ZG121:$ZG121</xm:f>
              <xm:sqref>ZG121</xm:sqref>
            </x14:sparkline>
            <x14:sparkline>
              <xm:f>'CB_Lcr (2)'!$ZH121:$ZH121</xm:f>
              <xm:sqref>ZH121</xm:sqref>
            </x14:sparkline>
            <x14:sparkline>
              <xm:f>'CB_Lcr (2)'!$ZI121:$ZI121</xm:f>
              <xm:sqref>ZI121</xm:sqref>
            </x14:sparkline>
            <x14:sparkline>
              <xm:f>'CB_Lcr (2)'!$ZJ121:$ZJ121</xm:f>
              <xm:sqref>ZJ121</xm:sqref>
            </x14:sparkline>
            <x14:sparkline>
              <xm:f>'CB_Lcr (2)'!$ZK121:$ZK121</xm:f>
              <xm:sqref>ZK121</xm:sqref>
            </x14:sparkline>
            <x14:sparkline>
              <xm:f>'CB_Lcr (2)'!$ZL121:$ZL121</xm:f>
              <xm:sqref>ZL121</xm:sqref>
            </x14:sparkline>
            <x14:sparkline>
              <xm:f>'CB_Lcr (2)'!$ZM121:$ZM121</xm:f>
              <xm:sqref>ZM121</xm:sqref>
            </x14:sparkline>
            <x14:sparkline>
              <xm:f>'CB_Lcr (2)'!$ZN121:$ZN121</xm:f>
              <xm:sqref>ZN121</xm:sqref>
            </x14:sparkline>
            <x14:sparkline>
              <xm:f>'CB_Lcr (2)'!$ZO121:$ZO121</xm:f>
              <xm:sqref>ZO121</xm:sqref>
            </x14:sparkline>
            <x14:sparkline>
              <xm:f>'CB_Lcr (2)'!$ZP121:$ZP121</xm:f>
              <xm:sqref>ZP121</xm:sqref>
            </x14:sparkline>
            <x14:sparkline>
              <xm:f>'CB_Lcr (2)'!$ZQ121:$ZQ121</xm:f>
              <xm:sqref>ZQ121</xm:sqref>
            </x14:sparkline>
            <x14:sparkline>
              <xm:f>'CB_Lcr (2)'!$ZR121:$ZR121</xm:f>
              <xm:sqref>ZR121</xm:sqref>
            </x14:sparkline>
            <x14:sparkline>
              <xm:f>'CB_Lcr (2)'!$ZS121:$ZS121</xm:f>
              <xm:sqref>ZS121</xm:sqref>
            </x14:sparkline>
            <x14:sparkline>
              <xm:f>'CB_Lcr (2)'!$ZT121:$ZT121</xm:f>
              <xm:sqref>ZT121</xm:sqref>
            </x14:sparkline>
            <x14:sparkline>
              <xm:f>'CB_Lcr (2)'!$ZU121:$ZU121</xm:f>
              <xm:sqref>ZU121</xm:sqref>
            </x14:sparkline>
            <x14:sparkline>
              <xm:f>'CB_Lcr (2)'!$ZV121:$ZV121</xm:f>
              <xm:sqref>ZV121</xm:sqref>
            </x14:sparkline>
            <x14:sparkline>
              <xm:f>'CB_Lcr (2)'!$ZW121:$ZW121</xm:f>
              <xm:sqref>ZW121</xm:sqref>
            </x14:sparkline>
            <x14:sparkline>
              <xm:f>'CB_Lcr (2)'!$ZX121:$ZX121</xm:f>
              <xm:sqref>ZX121</xm:sqref>
            </x14:sparkline>
            <x14:sparkline>
              <xm:f>'CB_Lcr (2)'!$ZY121:$ZY121</xm:f>
              <xm:sqref>ZY121</xm:sqref>
            </x14:sparkline>
            <x14:sparkline>
              <xm:f>'CB_Lcr (2)'!$ZZ121:$ZZ121</xm:f>
              <xm:sqref>ZZ121</xm:sqref>
            </x14:sparkline>
            <x14:sparkline>
              <xm:f>'CB_Lcr (2)'!$AAA121:$AAA121</xm:f>
              <xm:sqref>AAA121</xm:sqref>
            </x14:sparkline>
            <x14:sparkline>
              <xm:f>'CB_Lcr (2)'!$AAB121:$AAB121</xm:f>
              <xm:sqref>AAB121</xm:sqref>
            </x14:sparkline>
            <x14:sparkline>
              <xm:f>'CB_Lcr (2)'!$AAC121:$AAC121</xm:f>
              <xm:sqref>AAC121</xm:sqref>
            </x14:sparkline>
            <x14:sparkline>
              <xm:f>'CB_Lcr (2)'!$AAD121:$AAD121</xm:f>
              <xm:sqref>AAD121</xm:sqref>
            </x14:sparkline>
            <x14:sparkline>
              <xm:f>'CB_Lcr (2)'!$AAE121:$AAE121</xm:f>
              <xm:sqref>AAE121</xm:sqref>
            </x14:sparkline>
            <x14:sparkline>
              <xm:f>'CB_Lcr (2)'!$AAF121:$AAF121</xm:f>
              <xm:sqref>AAF121</xm:sqref>
            </x14:sparkline>
            <x14:sparkline>
              <xm:f>'CB_Lcr (2)'!$AAG121:$AAG121</xm:f>
              <xm:sqref>AAG121</xm:sqref>
            </x14:sparkline>
            <x14:sparkline>
              <xm:f>'CB_Lcr (2)'!$AAH121:$AAH121</xm:f>
              <xm:sqref>AAH121</xm:sqref>
            </x14:sparkline>
            <x14:sparkline>
              <xm:f>'CB_Lcr (2)'!$AAI121:$AAI121</xm:f>
              <xm:sqref>AAI121</xm:sqref>
            </x14:sparkline>
            <x14:sparkline>
              <xm:f>'CB_Lcr (2)'!$AAJ121:$AAJ121</xm:f>
              <xm:sqref>AAJ121</xm:sqref>
            </x14:sparkline>
            <x14:sparkline>
              <xm:f>'CB_Lcr (2)'!$AAK121:$AAK121</xm:f>
              <xm:sqref>AAK121</xm:sqref>
            </x14:sparkline>
            <x14:sparkline>
              <xm:f>'CB_Lcr (2)'!$AAL121:$AAL121</xm:f>
              <xm:sqref>AAL121</xm:sqref>
            </x14:sparkline>
            <x14:sparkline>
              <xm:f>'CB_Lcr (2)'!$AAM121:$AAM121</xm:f>
              <xm:sqref>AAM121</xm:sqref>
            </x14:sparkline>
            <x14:sparkline>
              <xm:f>'CB_Lcr (2)'!$AAN121:$AAN121</xm:f>
              <xm:sqref>AAN121</xm:sqref>
            </x14:sparkline>
            <x14:sparkline>
              <xm:f>'CB_Lcr (2)'!$AAO121:$AAO121</xm:f>
              <xm:sqref>AAO121</xm:sqref>
            </x14:sparkline>
            <x14:sparkline>
              <xm:f>'CB_Lcr (2)'!$AAP121:$AAP121</xm:f>
              <xm:sqref>AAP121</xm:sqref>
            </x14:sparkline>
            <x14:sparkline>
              <xm:f>'CB_Lcr (2)'!$AAQ121:$AAQ121</xm:f>
              <xm:sqref>AAQ121</xm:sqref>
            </x14:sparkline>
            <x14:sparkline>
              <xm:f>'CB_Lcr (2)'!$AAR121:$AAR121</xm:f>
              <xm:sqref>AAR121</xm:sqref>
            </x14:sparkline>
            <x14:sparkline>
              <xm:f>'CB_Lcr (2)'!$AAS121:$AAS121</xm:f>
              <xm:sqref>AAS121</xm:sqref>
            </x14:sparkline>
            <x14:sparkline>
              <xm:f>'CB_Lcr (2)'!$AAT121:$AAT121</xm:f>
              <xm:sqref>AAT121</xm:sqref>
            </x14:sparkline>
            <x14:sparkline>
              <xm:f>'CB_Lcr (2)'!$AAU121:$AAU121</xm:f>
              <xm:sqref>AAU121</xm:sqref>
            </x14:sparkline>
            <x14:sparkline>
              <xm:f>'CB_Lcr (2)'!$AAV121:$AAV121</xm:f>
              <xm:sqref>AAV121</xm:sqref>
            </x14:sparkline>
            <x14:sparkline>
              <xm:f>'CB_Lcr (2)'!$AAW121:$AAW121</xm:f>
              <xm:sqref>AAW121</xm:sqref>
            </x14:sparkline>
            <x14:sparkline>
              <xm:f>'CB_Lcr (2)'!$AAX121:$AAX121</xm:f>
              <xm:sqref>AAX121</xm:sqref>
            </x14:sparkline>
            <x14:sparkline>
              <xm:f>'CB_Lcr (2)'!$AAY121:$AAY121</xm:f>
              <xm:sqref>AAY121</xm:sqref>
            </x14:sparkline>
            <x14:sparkline>
              <xm:f>'CB_Lcr (2)'!$AAZ121:$AAZ121</xm:f>
              <xm:sqref>AAZ121</xm:sqref>
            </x14:sparkline>
            <x14:sparkline>
              <xm:f>'CB_Lcr (2)'!$ABA121:$ABA121</xm:f>
              <xm:sqref>ABA121</xm:sqref>
            </x14:sparkline>
            <x14:sparkline>
              <xm:f>'CB_Lcr (2)'!$ABB121:$ABB121</xm:f>
              <xm:sqref>ABB121</xm:sqref>
            </x14:sparkline>
            <x14:sparkline>
              <xm:f>'CB_Lcr (2)'!$ABC121:$ABC121</xm:f>
              <xm:sqref>ABC121</xm:sqref>
            </x14:sparkline>
            <x14:sparkline>
              <xm:f>'CB_Lcr (2)'!$ABD121:$ABD121</xm:f>
              <xm:sqref>ABD121</xm:sqref>
            </x14:sparkline>
            <x14:sparkline>
              <xm:f>'CB_Lcr (2)'!$ABE121:$ABE121</xm:f>
              <xm:sqref>ABE121</xm:sqref>
            </x14:sparkline>
            <x14:sparkline>
              <xm:f>'CB_Lcr (2)'!$ABF121:$ABF121</xm:f>
              <xm:sqref>ABF121</xm:sqref>
            </x14:sparkline>
            <x14:sparkline>
              <xm:f>'CB_Lcr (2)'!$ABG121:$ABG121</xm:f>
              <xm:sqref>ABG121</xm:sqref>
            </x14:sparkline>
            <x14:sparkline>
              <xm:f>'CB_Lcr (2)'!$ABH121:$ABH121</xm:f>
              <xm:sqref>ABH121</xm:sqref>
            </x14:sparkline>
            <x14:sparkline>
              <xm:f>'CB_Lcr (2)'!$ABI121:$ABI121</xm:f>
              <xm:sqref>ABI121</xm:sqref>
            </x14:sparkline>
            <x14:sparkline>
              <xm:f>'CB_Lcr (2)'!$ABJ121:$ABJ121</xm:f>
              <xm:sqref>ABJ121</xm:sqref>
            </x14:sparkline>
            <x14:sparkline>
              <xm:f>'CB_Lcr (2)'!$ABK121:$ABK121</xm:f>
              <xm:sqref>ABK121</xm:sqref>
            </x14:sparkline>
            <x14:sparkline>
              <xm:f>'CB_Lcr (2)'!$ABL121:$ABL121</xm:f>
              <xm:sqref>ABL121</xm:sqref>
            </x14:sparkline>
            <x14:sparkline>
              <xm:f>'CB_Lcr (2)'!$ABM121:$ABM121</xm:f>
              <xm:sqref>ABM121</xm:sqref>
            </x14:sparkline>
            <x14:sparkline>
              <xm:f>'CB_Lcr (2)'!$ABN121:$ABN121</xm:f>
              <xm:sqref>ABN121</xm:sqref>
            </x14:sparkline>
            <x14:sparkline>
              <xm:f>'CB_Lcr (2)'!$ABO121:$ABO121</xm:f>
              <xm:sqref>ABO121</xm:sqref>
            </x14:sparkline>
            <x14:sparkline>
              <xm:f>'CB_Lcr (2)'!$ABP121:$ABP121</xm:f>
              <xm:sqref>ABP121</xm:sqref>
            </x14:sparkline>
            <x14:sparkline>
              <xm:f>'CB_Lcr (2)'!$ABQ121:$ABQ121</xm:f>
              <xm:sqref>ABQ121</xm:sqref>
            </x14:sparkline>
            <x14:sparkline>
              <xm:f>'CB_Lcr (2)'!$ABR121:$ABR121</xm:f>
              <xm:sqref>ABR121</xm:sqref>
            </x14:sparkline>
            <x14:sparkline>
              <xm:f>'CB_Lcr (2)'!$ABS121:$ABS121</xm:f>
              <xm:sqref>ABS121</xm:sqref>
            </x14:sparkline>
            <x14:sparkline>
              <xm:f>'CB_Lcr (2)'!$ABT121:$ABT121</xm:f>
              <xm:sqref>ABT121</xm:sqref>
            </x14:sparkline>
            <x14:sparkline>
              <xm:f>'CB_Lcr (2)'!$ABU121:$ABU121</xm:f>
              <xm:sqref>ABU121</xm:sqref>
            </x14:sparkline>
            <x14:sparkline>
              <xm:f>'CB_Lcr (2)'!$ABV121:$ABV121</xm:f>
              <xm:sqref>ABV121</xm:sqref>
            </x14:sparkline>
            <x14:sparkline>
              <xm:f>'CB_Lcr (2)'!$ABW121:$ABW121</xm:f>
              <xm:sqref>ABW121</xm:sqref>
            </x14:sparkline>
            <x14:sparkline>
              <xm:f>'CB_Lcr (2)'!$ABX121:$ABX121</xm:f>
              <xm:sqref>ABX121</xm:sqref>
            </x14:sparkline>
            <x14:sparkline>
              <xm:f>'CB_Lcr (2)'!$ABY121:$ABY121</xm:f>
              <xm:sqref>ABY121</xm:sqref>
            </x14:sparkline>
            <x14:sparkline>
              <xm:f>'CB_Lcr (2)'!$ABZ121:$ABZ121</xm:f>
              <xm:sqref>ABZ121</xm:sqref>
            </x14:sparkline>
            <x14:sparkline>
              <xm:f>'CB_Lcr (2)'!$ACA121:$ACA121</xm:f>
              <xm:sqref>ACA121</xm:sqref>
            </x14:sparkline>
            <x14:sparkline>
              <xm:f>'CB_Lcr (2)'!$ACB121:$ACB121</xm:f>
              <xm:sqref>ACB121</xm:sqref>
            </x14:sparkline>
            <x14:sparkline>
              <xm:f>'CB_Lcr (2)'!$ACC121:$ACC121</xm:f>
              <xm:sqref>ACC121</xm:sqref>
            </x14:sparkline>
            <x14:sparkline>
              <xm:f>'CB_Lcr (2)'!$ACD121:$ACD121</xm:f>
              <xm:sqref>ACD121</xm:sqref>
            </x14:sparkline>
            <x14:sparkline>
              <xm:f>'CB_Lcr (2)'!$ACE121:$ACE121</xm:f>
              <xm:sqref>ACE121</xm:sqref>
            </x14:sparkline>
            <x14:sparkline>
              <xm:f>'CB_Lcr (2)'!$ACF121:$ACF121</xm:f>
              <xm:sqref>ACF121</xm:sqref>
            </x14:sparkline>
            <x14:sparkline>
              <xm:f>'CB_Lcr (2)'!$ACG121:$ACG121</xm:f>
              <xm:sqref>ACG121</xm:sqref>
            </x14:sparkline>
            <x14:sparkline>
              <xm:f>'CB_Lcr (2)'!$ACH121:$ACH121</xm:f>
              <xm:sqref>ACH121</xm:sqref>
            </x14:sparkline>
            <x14:sparkline>
              <xm:f>'CB_Lcr (2)'!$ACI121:$ACI121</xm:f>
              <xm:sqref>ACI121</xm:sqref>
            </x14:sparkline>
            <x14:sparkline>
              <xm:f>'CB_Lcr (2)'!$ACJ121:$ACJ121</xm:f>
              <xm:sqref>ACJ121</xm:sqref>
            </x14:sparkline>
            <x14:sparkline>
              <xm:f>'CB_Lcr (2)'!$ACK121:$ACK121</xm:f>
              <xm:sqref>ACK121</xm:sqref>
            </x14:sparkline>
            <x14:sparkline>
              <xm:f>'CB_Lcr (2)'!$ACL121:$ACL121</xm:f>
              <xm:sqref>ACL121</xm:sqref>
            </x14:sparkline>
            <x14:sparkline>
              <xm:f>'CB_Lcr (2)'!$ACM121:$ACM121</xm:f>
              <xm:sqref>ACM121</xm:sqref>
            </x14:sparkline>
            <x14:sparkline>
              <xm:f>'CB_Lcr (2)'!$ACN121:$ACN121</xm:f>
              <xm:sqref>ACN121</xm:sqref>
            </x14:sparkline>
            <x14:sparkline>
              <xm:f>'CB_Lcr (2)'!$ACO121:$ACO121</xm:f>
              <xm:sqref>ACO121</xm:sqref>
            </x14:sparkline>
            <x14:sparkline>
              <xm:f>'CB_Lcr (2)'!$ACP121:$ACP121</xm:f>
              <xm:sqref>ACP121</xm:sqref>
            </x14:sparkline>
            <x14:sparkline>
              <xm:f>'CB_Lcr (2)'!$ACQ121:$ACQ121</xm:f>
              <xm:sqref>ACQ121</xm:sqref>
            </x14:sparkline>
            <x14:sparkline>
              <xm:f>'CB_Lcr (2)'!$ACR121:$ACR121</xm:f>
              <xm:sqref>ACR121</xm:sqref>
            </x14:sparkline>
            <x14:sparkline>
              <xm:f>'CB_Lcr (2)'!$ACS121:$ACS121</xm:f>
              <xm:sqref>ACS121</xm:sqref>
            </x14:sparkline>
            <x14:sparkline>
              <xm:f>'CB_Lcr (2)'!$ACT121:$ACT121</xm:f>
              <xm:sqref>ACT121</xm:sqref>
            </x14:sparkline>
            <x14:sparkline>
              <xm:f>'CB_Lcr (2)'!$ACU121:$ACU121</xm:f>
              <xm:sqref>ACU121</xm:sqref>
            </x14:sparkline>
            <x14:sparkline>
              <xm:f>'CB_Lcr (2)'!$ACV121:$ACV121</xm:f>
              <xm:sqref>ACV121</xm:sqref>
            </x14:sparkline>
            <x14:sparkline>
              <xm:f>'CB_Lcr (2)'!$ACW121:$ACW121</xm:f>
              <xm:sqref>ACW121</xm:sqref>
            </x14:sparkline>
            <x14:sparkline>
              <xm:f>'CB_Lcr (2)'!$ACX121:$ACX121</xm:f>
              <xm:sqref>ACX121</xm:sqref>
            </x14:sparkline>
            <x14:sparkline>
              <xm:f>'CB_Lcr (2)'!$ACY121:$ACY121</xm:f>
              <xm:sqref>ACY121</xm:sqref>
            </x14:sparkline>
            <x14:sparkline>
              <xm:f>'CB_Lcr (2)'!$ACZ121:$ACZ121</xm:f>
              <xm:sqref>ACZ121</xm:sqref>
            </x14:sparkline>
            <x14:sparkline>
              <xm:f>'CB_Lcr (2)'!$ADA121:$ADA121</xm:f>
              <xm:sqref>ADA121</xm:sqref>
            </x14:sparkline>
            <x14:sparkline>
              <xm:f>'CB_Lcr (2)'!$ADB121:$ADB121</xm:f>
              <xm:sqref>ADB121</xm:sqref>
            </x14:sparkline>
            <x14:sparkline>
              <xm:f>'CB_Lcr (2)'!$ADC121:$ADC121</xm:f>
              <xm:sqref>ADC121</xm:sqref>
            </x14:sparkline>
            <x14:sparkline>
              <xm:f>'CB_Lcr (2)'!$ADD121:$ADD121</xm:f>
              <xm:sqref>ADD121</xm:sqref>
            </x14:sparkline>
            <x14:sparkline>
              <xm:f>'CB_Lcr (2)'!$ADE121:$ADE121</xm:f>
              <xm:sqref>ADE121</xm:sqref>
            </x14:sparkline>
            <x14:sparkline>
              <xm:f>'CB_Lcr (2)'!$ADF121:$ADF121</xm:f>
              <xm:sqref>ADF121</xm:sqref>
            </x14:sparkline>
            <x14:sparkline>
              <xm:f>'CB_Lcr (2)'!$ADG121:$ADG121</xm:f>
              <xm:sqref>ADG121</xm:sqref>
            </x14:sparkline>
            <x14:sparkline>
              <xm:f>'CB_Lcr (2)'!$ADH121:$ADH121</xm:f>
              <xm:sqref>ADH121</xm:sqref>
            </x14:sparkline>
            <x14:sparkline>
              <xm:f>'CB_Lcr (2)'!$ADI121:$ADI121</xm:f>
              <xm:sqref>ADI121</xm:sqref>
            </x14:sparkline>
            <x14:sparkline>
              <xm:f>'CB_Lcr (2)'!$ADJ121:$ADJ121</xm:f>
              <xm:sqref>ADJ121</xm:sqref>
            </x14:sparkline>
            <x14:sparkline>
              <xm:f>'CB_Lcr (2)'!$ADK121:$ADK121</xm:f>
              <xm:sqref>ADK121</xm:sqref>
            </x14:sparkline>
            <x14:sparkline>
              <xm:f>'CB_Lcr (2)'!$ADL121:$ADL121</xm:f>
              <xm:sqref>ADL121</xm:sqref>
            </x14:sparkline>
            <x14:sparkline>
              <xm:f>'CB_Lcr (2)'!$ADM121:$ADM121</xm:f>
              <xm:sqref>ADM121</xm:sqref>
            </x14:sparkline>
            <x14:sparkline>
              <xm:f>'CB_Lcr (2)'!$ADN121:$ADN121</xm:f>
              <xm:sqref>ADN121</xm:sqref>
            </x14:sparkline>
            <x14:sparkline>
              <xm:f>'CB_Lcr (2)'!$ADO121:$ADO121</xm:f>
              <xm:sqref>ADO121</xm:sqref>
            </x14:sparkline>
            <x14:sparkline>
              <xm:f>'CB_Lcr (2)'!$ADP121:$ADP121</xm:f>
              <xm:sqref>ADP121</xm:sqref>
            </x14:sparkline>
            <x14:sparkline>
              <xm:f>'CB_Lcr (2)'!$ADQ121:$ADQ121</xm:f>
              <xm:sqref>ADQ121</xm:sqref>
            </x14:sparkline>
            <x14:sparkline>
              <xm:f>'CB_Lcr (2)'!$ADR121:$ADR121</xm:f>
              <xm:sqref>ADR121</xm:sqref>
            </x14:sparkline>
            <x14:sparkline>
              <xm:f>'CB_Lcr (2)'!$ADS121:$ADS121</xm:f>
              <xm:sqref>ADS121</xm:sqref>
            </x14:sparkline>
            <x14:sparkline>
              <xm:f>'CB_Lcr (2)'!$ADT121:$ADT121</xm:f>
              <xm:sqref>ADT121</xm:sqref>
            </x14:sparkline>
            <x14:sparkline>
              <xm:f>'CB_Lcr (2)'!$ADU121:$ADU121</xm:f>
              <xm:sqref>ADU121</xm:sqref>
            </x14:sparkline>
            <x14:sparkline>
              <xm:f>'CB_Lcr (2)'!$ADV121:$ADV121</xm:f>
              <xm:sqref>ADV121</xm:sqref>
            </x14:sparkline>
            <x14:sparkline>
              <xm:f>'CB_Lcr (2)'!$ADW121:$ADW121</xm:f>
              <xm:sqref>ADW121</xm:sqref>
            </x14:sparkline>
            <x14:sparkline>
              <xm:f>'CB_Lcr (2)'!$ADX121:$ADX121</xm:f>
              <xm:sqref>ADX121</xm:sqref>
            </x14:sparkline>
            <x14:sparkline>
              <xm:f>'CB_Lcr (2)'!$ADY121:$ADY121</xm:f>
              <xm:sqref>ADY121</xm:sqref>
            </x14:sparkline>
            <x14:sparkline>
              <xm:f>'CB_Lcr (2)'!$ADZ121:$ADZ121</xm:f>
              <xm:sqref>ADZ121</xm:sqref>
            </x14:sparkline>
            <x14:sparkline>
              <xm:f>'CB_Lcr (2)'!$AEA121:$AEA121</xm:f>
              <xm:sqref>AEA121</xm:sqref>
            </x14:sparkline>
            <x14:sparkline>
              <xm:f>'CB_Lcr (2)'!$AEB121:$AEB121</xm:f>
              <xm:sqref>AEB121</xm:sqref>
            </x14:sparkline>
            <x14:sparkline>
              <xm:f>'CB_Lcr (2)'!$AEC121:$AEC121</xm:f>
              <xm:sqref>AEC121</xm:sqref>
            </x14:sparkline>
            <x14:sparkline>
              <xm:f>'CB_Lcr (2)'!$AED121:$AED121</xm:f>
              <xm:sqref>AED121</xm:sqref>
            </x14:sparkline>
            <x14:sparkline>
              <xm:f>'CB_Lcr (2)'!$AEE121:$AEE121</xm:f>
              <xm:sqref>AEE121</xm:sqref>
            </x14:sparkline>
            <x14:sparkline>
              <xm:f>'CB_Lcr (2)'!$AEF121:$AEF121</xm:f>
              <xm:sqref>AEF121</xm:sqref>
            </x14:sparkline>
            <x14:sparkline>
              <xm:f>'CB_Lcr (2)'!$AEG121:$AEG121</xm:f>
              <xm:sqref>AEG121</xm:sqref>
            </x14:sparkline>
            <x14:sparkline>
              <xm:f>'CB_Lcr (2)'!$AEH121:$AEH121</xm:f>
              <xm:sqref>AEH121</xm:sqref>
            </x14:sparkline>
            <x14:sparkline>
              <xm:f>'CB_Lcr (2)'!$AEI121:$AEI121</xm:f>
              <xm:sqref>AEI121</xm:sqref>
            </x14:sparkline>
            <x14:sparkline>
              <xm:f>'CB_Lcr (2)'!$AEJ121:$AEJ121</xm:f>
              <xm:sqref>AEJ121</xm:sqref>
            </x14:sparkline>
            <x14:sparkline>
              <xm:f>'CB_Lcr (2)'!$AEK121:$AEK121</xm:f>
              <xm:sqref>AEK121</xm:sqref>
            </x14:sparkline>
            <x14:sparkline>
              <xm:f>'CB_Lcr (2)'!$AEL121:$AEL121</xm:f>
              <xm:sqref>AEL121</xm:sqref>
            </x14:sparkline>
            <x14:sparkline>
              <xm:f>'CB_Lcr (2)'!$AEM121:$AEM121</xm:f>
              <xm:sqref>AEM121</xm:sqref>
            </x14:sparkline>
            <x14:sparkline>
              <xm:f>'CB_Lcr (2)'!$AEN121:$AEN121</xm:f>
              <xm:sqref>AEN121</xm:sqref>
            </x14:sparkline>
            <x14:sparkline>
              <xm:f>'CB_Lcr (2)'!$AEO121:$AEO121</xm:f>
              <xm:sqref>AEO121</xm:sqref>
            </x14:sparkline>
            <x14:sparkline>
              <xm:f>'CB_Lcr (2)'!$AEP121:$AEP121</xm:f>
              <xm:sqref>AEP121</xm:sqref>
            </x14:sparkline>
            <x14:sparkline>
              <xm:f>'CB_Lcr (2)'!$AEQ121:$AEQ121</xm:f>
              <xm:sqref>AEQ121</xm:sqref>
            </x14:sparkline>
            <x14:sparkline>
              <xm:f>'CB_Lcr (2)'!$AER121:$AER121</xm:f>
              <xm:sqref>AER121</xm:sqref>
            </x14:sparkline>
            <x14:sparkline>
              <xm:f>'CB_Lcr (2)'!$AES121:$AES121</xm:f>
              <xm:sqref>AES121</xm:sqref>
            </x14:sparkline>
            <x14:sparkline>
              <xm:f>'CB_Lcr (2)'!$AET121:$AET121</xm:f>
              <xm:sqref>AET121</xm:sqref>
            </x14:sparkline>
            <x14:sparkline>
              <xm:f>'CB_Lcr (2)'!$AEU121:$AEU121</xm:f>
              <xm:sqref>AEU121</xm:sqref>
            </x14:sparkline>
            <x14:sparkline>
              <xm:f>'CB_Lcr (2)'!$AEV121:$AEV121</xm:f>
              <xm:sqref>AEV121</xm:sqref>
            </x14:sparkline>
            <x14:sparkline>
              <xm:f>'CB_Lcr (2)'!$AEW121:$AEW121</xm:f>
              <xm:sqref>AEW121</xm:sqref>
            </x14:sparkline>
            <x14:sparkline>
              <xm:f>'CB_Lcr (2)'!$AEX121:$AEX121</xm:f>
              <xm:sqref>AEX121</xm:sqref>
            </x14:sparkline>
            <x14:sparkline>
              <xm:f>'CB_Lcr (2)'!$AEY121:$AEY121</xm:f>
              <xm:sqref>AEY121</xm:sqref>
            </x14:sparkline>
            <x14:sparkline>
              <xm:f>'CB_Lcr (2)'!$AEZ121:$AEZ121</xm:f>
              <xm:sqref>AEZ121</xm:sqref>
            </x14:sparkline>
            <x14:sparkline>
              <xm:f>'CB_Lcr (2)'!$AFA121:$AFA121</xm:f>
              <xm:sqref>AFA121</xm:sqref>
            </x14:sparkline>
            <x14:sparkline>
              <xm:f>'CB_Lcr (2)'!$AFB121:$AFB121</xm:f>
              <xm:sqref>AFB121</xm:sqref>
            </x14:sparkline>
            <x14:sparkline>
              <xm:f>'CB_Lcr (2)'!$AFC121:$AFC121</xm:f>
              <xm:sqref>AFC121</xm:sqref>
            </x14:sparkline>
            <x14:sparkline>
              <xm:f>'CB_Lcr (2)'!$AFD121:$AFD121</xm:f>
              <xm:sqref>AFD121</xm:sqref>
            </x14:sparkline>
            <x14:sparkline>
              <xm:f>'CB_Lcr (2)'!$AFE121:$AFE121</xm:f>
              <xm:sqref>AFE121</xm:sqref>
            </x14:sparkline>
            <x14:sparkline>
              <xm:f>'CB_Lcr (2)'!$AFF121:$AFF121</xm:f>
              <xm:sqref>AFF121</xm:sqref>
            </x14:sparkline>
            <x14:sparkline>
              <xm:f>'CB_Lcr (2)'!$AFG121:$AFG121</xm:f>
              <xm:sqref>AFG121</xm:sqref>
            </x14:sparkline>
            <x14:sparkline>
              <xm:f>'CB_Lcr (2)'!$AFH121:$AFH121</xm:f>
              <xm:sqref>AFH121</xm:sqref>
            </x14:sparkline>
            <x14:sparkline>
              <xm:f>'CB_Lcr (2)'!$AFI121:$AFI121</xm:f>
              <xm:sqref>AFI121</xm:sqref>
            </x14:sparkline>
            <x14:sparkline>
              <xm:f>'CB_Lcr (2)'!$AFJ121:$AFJ121</xm:f>
              <xm:sqref>AFJ121</xm:sqref>
            </x14:sparkline>
            <x14:sparkline>
              <xm:f>'CB_Lcr (2)'!$AFK121:$AFK121</xm:f>
              <xm:sqref>AFK121</xm:sqref>
            </x14:sparkline>
            <x14:sparkline>
              <xm:f>'CB_Lcr (2)'!$AFL121:$AFL121</xm:f>
              <xm:sqref>AFL121</xm:sqref>
            </x14:sparkline>
            <x14:sparkline>
              <xm:f>'CB_Lcr (2)'!$AFM121:$AFM121</xm:f>
              <xm:sqref>AFM121</xm:sqref>
            </x14:sparkline>
            <x14:sparkline>
              <xm:f>'CB_Lcr (2)'!$AFN121:$AFN121</xm:f>
              <xm:sqref>AFN121</xm:sqref>
            </x14:sparkline>
            <x14:sparkline>
              <xm:f>'CB_Lcr (2)'!$AFO121:$AFO121</xm:f>
              <xm:sqref>AFO121</xm:sqref>
            </x14:sparkline>
            <x14:sparkline>
              <xm:f>'CB_Lcr (2)'!$AFP121:$AFP121</xm:f>
              <xm:sqref>AFP121</xm:sqref>
            </x14:sparkline>
            <x14:sparkline>
              <xm:f>'CB_Lcr (2)'!$AFQ121:$AFQ121</xm:f>
              <xm:sqref>AFQ121</xm:sqref>
            </x14:sparkline>
            <x14:sparkline>
              <xm:f>'CB_Lcr (2)'!$AFR121:$AFR121</xm:f>
              <xm:sqref>AFR121</xm:sqref>
            </x14:sparkline>
            <x14:sparkline>
              <xm:f>'CB_Lcr (2)'!$AFS121:$AFS121</xm:f>
              <xm:sqref>AFS121</xm:sqref>
            </x14:sparkline>
            <x14:sparkline>
              <xm:f>'CB_Lcr (2)'!$AFT121:$AFT121</xm:f>
              <xm:sqref>AFT121</xm:sqref>
            </x14:sparkline>
            <x14:sparkline>
              <xm:f>'CB_Lcr (2)'!$AFU121:$AFU121</xm:f>
              <xm:sqref>AFU121</xm:sqref>
            </x14:sparkline>
            <x14:sparkline>
              <xm:f>'CB_Lcr (2)'!$AFV121:$AFV121</xm:f>
              <xm:sqref>AFV121</xm:sqref>
            </x14:sparkline>
            <x14:sparkline>
              <xm:f>'CB_Lcr (2)'!$AFW121:$AFW121</xm:f>
              <xm:sqref>AFW121</xm:sqref>
            </x14:sparkline>
            <x14:sparkline>
              <xm:f>'CB_Lcr (2)'!$AFX121:$AFX121</xm:f>
              <xm:sqref>AFX121</xm:sqref>
            </x14:sparkline>
            <x14:sparkline>
              <xm:f>'CB_Lcr (2)'!$AFY121:$AFY121</xm:f>
              <xm:sqref>AFY121</xm:sqref>
            </x14:sparkline>
            <x14:sparkline>
              <xm:f>'CB_Lcr (2)'!$AFZ121:$AFZ121</xm:f>
              <xm:sqref>AFZ121</xm:sqref>
            </x14:sparkline>
            <x14:sparkline>
              <xm:f>'CB_Lcr (2)'!$AGA121:$AGA121</xm:f>
              <xm:sqref>AGA121</xm:sqref>
            </x14:sparkline>
            <x14:sparkline>
              <xm:f>'CB_Lcr (2)'!$AGB121:$AGB121</xm:f>
              <xm:sqref>AGB121</xm:sqref>
            </x14:sparkline>
            <x14:sparkline>
              <xm:f>'CB_Lcr (2)'!$AGC121:$AGC121</xm:f>
              <xm:sqref>AGC121</xm:sqref>
            </x14:sparkline>
            <x14:sparkline>
              <xm:f>'CB_Lcr (2)'!$AGD121:$AGD121</xm:f>
              <xm:sqref>AGD121</xm:sqref>
            </x14:sparkline>
            <x14:sparkline>
              <xm:f>'CB_Lcr (2)'!$AGE121:$AGE121</xm:f>
              <xm:sqref>AGE121</xm:sqref>
            </x14:sparkline>
            <x14:sparkline>
              <xm:f>'CB_Lcr (2)'!$AGF121:$AGF121</xm:f>
              <xm:sqref>AGF121</xm:sqref>
            </x14:sparkline>
            <x14:sparkline>
              <xm:f>'CB_Lcr (2)'!$AGG121:$AGG121</xm:f>
              <xm:sqref>AGG121</xm:sqref>
            </x14:sparkline>
            <x14:sparkline>
              <xm:f>'CB_Lcr (2)'!$AGH121:$AGH121</xm:f>
              <xm:sqref>AGH121</xm:sqref>
            </x14:sparkline>
            <x14:sparkline>
              <xm:f>'CB_Lcr (2)'!$AGI121:$AGI121</xm:f>
              <xm:sqref>AGI121</xm:sqref>
            </x14:sparkline>
            <x14:sparkline>
              <xm:f>'CB_Lcr (2)'!$AGJ121:$AGJ121</xm:f>
              <xm:sqref>AGJ121</xm:sqref>
            </x14:sparkline>
            <x14:sparkline>
              <xm:f>'CB_Lcr (2)'!$AGK121:$AGK121</xm:f>
              <xm:sqref>AGK121</xm:sqref>
            </x14:sparkline>
            <x14:sparkline>
              <xm:f>'CB_Lcr (2)'!$AGL121:$AGL121</xm:f>
              <xm:sqref>AGL121</xm:sqref>
            </x14:sparkline>
            <x14:sparkline>
              <xm:f>'CB_Lcr (2)'!$AGM121:$AGM121</xm:f>
              <xm:sqref>AGM121</xm:sqref>
            </x14:sparkline>
            <x14:sparkline>
              <xm:f>'CB_Lcr (2)'!$AGN121:$AGN121</xm:f>
              <xm:sqref>AGN121</xm:sqref>
            </x14:sparkline>
            <x14:sparkline>
              <xm:f>'CB_Lcr (2)'!$AGO121:$AGO121</xm:f>
              <xm:sqref>AGO121</xm:sqref>
            </x14:sparkline>
            <x14:sparkline>
              <xm:f>'CB_Lcr (2)'!$AGP121:$AGP121</xm:f>
              <xm:sqref>AGP121</xm:sqref>
            </x14:sparkline>
            <x14:sparkline>
              <xm:f>'CB_Lcr (2)'!$AGQ121:$AGQ121</xm:f>
              <xm:sqref>AGQ121</xm:sqref>
            </x14:sparkline>
            <x14:sparkline>
              <xm:f>'CB_Lcr (2)'!$AGR121:$AGR121</xm:f>
              <xm:sqref>AGR121</xm:sqref>
            </x14:sparkline>
            <x14:sparkline>
              <xm:f>'CB_Lcr (2)'!$AGS121:$AGS121</xm:f>
              <xm:sqref>AGS121</xm:sqref>
            </x14:sparkline>
            <x14:sparkline>
              <xm:f>'CB_Lcr (2)'!$AGT121:$AGT121</xm:f>
              <xm:sqref>AGT121</xm:sqref>
            </x14:sparkline>
            <x14:sparkline>
              <xm:f>'CB_Lcr (2)'!$AGU121:$AGU121</xm:f>
              <xm:sqref>AGU121</xm:sqref>
            </x14:sparkline>
            <x14:sparkline>
              <xm:f>'CB_Lcr (2)'!$AGV121:$AGV121</xm:f>
              <xm:sqref>AGV121</xm:sqref>
            </x14:sparkline>
            <x14:sparkline>
              <xm:f>'CB_Lcr (2)'!$AGW121:$AGW121</xm:f>
              <xm:sqref>AGW121</xm:sqref>
            </x14:sparkline>
            <x14:sparkline>
              <xm:f>'CB_Lcr (2)'!$AGX121:$AGX121</xm:f>
              <xm:sqref>AGX121</xm:sqref>
            </x14:sparkline>
            <x14:sparkline>
              <xm:f>'CB_Lcr (2)'!$AGY121:$AGY121</xm:f>
              <xm:sqref>AGY121</xm:sqref>
            </x14:sparkline>
            <x14:sparkline>
              <xm:f>'CB_Lcr (2)'!$AGZ121:$AGZ121</xm:f>
              <xm:sqref>AGZ121</xm:sqref>
            </x14:sparkline>
            <x14:sparkline>
              <xm:f>'CB_Lcr (2)'!$AHA121:$AHA121</xm:f>
              <xm:sqref>AHA121</xm:sqref>
            </x14:sparkline>
            <x14:sparkline>
              <xm:f>'CB_Lcr (2)'!$AHB121:$AHB121</xm:f>
              <xm:sqref>AHB121</xm:sqref>
            </x14:sparkline>
            <x14:sparkline>
              <xm:f>'CB_Lcr (2)'!$AHC121:$AHC121</xm:f>
              <xm:sqref>AHC121</xm:sqref>
            </x14:sparkline>
            <x14:sparkline>
              <xm:f>'CB_Lcr (2)'!$AHD121:$AHD121</xm:f>
              <xm:sqref>AHD121</xm:sqref>
            </x14:sparkline>
            <x14:sparkline>
              <xm:f>'CB_Lcr (2)'!$AHE121:$AHE121</xm:f>
              <xm:sqref>AHE121</xm:sqref>
            </x14:sparkline>
            <x14:sparkline>
              <xm:f>'CB_Lcr (2)'!$AHF121:$AHF121</xm:f>
              <xm:sqref>AHF121</xm:sqref>
            </x14:sparkline>
            <x14:sparkline>
              <xm:f>'CB_Lcr (2)'!$AHG121:$AHG121</xm:f>
              <xm:sqref>AHG121</xm:sqref>
            </x14:sparkline>
            <x14:sparkline>
              <xm:f>'CB_Lcr (2)'!$AHH121:$AHH121</xm:f>
              <xm:sqref>AHH121</xm:sqref>
            </x14:sparkline>
            <x14:sparkline>
              <xm:f>'CB_Lcr (2)'!$AHI121:$AHI121</xm:f>
              <xm:sqref>AHI121</xm:sqref>
            </x14:sparkline>
            <x14:sparkline>
              <xm:f>'CB_Lcr (2)'!$AHJ121:$AHJ121</xm:f>
              <xm:sqref>AHJ121</xm:sqref>
            </x14:sparkline>
            <x14:sparkline>
              <xm:f>'CB_Lcr (2)'!$AHK121:$AHK121</xm:f>
              <xm:sqref>AHK121</xm:sqref>
            </x14:sparkline>
            <x14:sparkline>
              <xm:f>'CB_Lcr (2)'!$AHL121:$AHL121</xm:f>
              <xm:sqref>AHL121</xm:sqref>
            </x14:sparkline>
            <x14:sparkline>
              <xm:f>'CB_Lcr (2)'!$AHM121:$AHM121</xm:f>
              <xm:sqref>AHM121</xm:sqref>
            </x14:sparkline>
            <x14:sparkline>
              <xm:f>'CB_Lcr (2)'!$AHN121:$AHN121</xm:f>
              <xm:sqref>AHN121</xm:sqref>
            </x14:sparkline>
            <x14:sparkline>
              <xm:f>'CB_Lcr (2)'!$AHO121:$AHO121</xm:f>
              <xm:sqref>AHO121</xm:sqref>
            </x14:sparkline>
            <x14:sparkline>
              <xm:f>'CB_Lcr (2)'!$AHP121:$AHP121</xm:f>
              <xm:sqref>AHP121</xm:sqref>
            </x14:sparkline>
            <x14:sparkline>
              <xm:f>'CB_Lcr (2)'!$AHQ121:$AHQ121</xm:f>
              <xm:sqref>AHQ121</xm:sqref>
            </x14:sparkline>
            <x14:sparkline>
              <xm:f>'CB_Lcr (2)'!$AHR121:$AHR121</xm:f>
              <xm:sqref>AHR121</xm:sqref>
            </x14:sparkline>
            <x14:sparkline>
              <xm:f>'CB_Lcr (2)'!$AHS121:$AHS121</xm:f>
              <xm:sqref>AHS121</xm:sqref>
            </x14:sparkline>
            <x14:sparkline>
              <xm:f>'CB_Lcr (2)'!$AHT121:$AHT121</xm:f>
              <xm:sqref>AHT121</xm:sqref>
            </x14:sparkline>
            <x14:sparkline>
              <xm:f>'CB_Lcr (2)'!$AHU121:$AHU121</xm:f>
              <xm:sqref>AHU121</xm:sqref>
            </x14:sparkline>
            <x14:sparkline>
              <xm:f>'CB_Lcr (2)'!$AHV121:$AHV121</xm:f>
              <xm:sqref>AHV121</xm:sqref>
            </x14:sparkline>
            <x14:sparkline>
              <xm:f>'CB_Lcr (2)'!$AHW121:$AHW121</xm:f>
              <xm:sqref>AHW121</xm:sqref>
            </x14:sparkline>
            <x14:sparkline>
              <xm:f>'CB_Lcr (2)'!$AHX121:$AHX121</xm:f>
              <xm:sqref>AHX121</xm:sqref>
            </x14:sparkline>
            <x14:sparkline>
              <xm:f>'CB_Lcr (2)'!$AHY121:$AHY121</xm:f>
              <xm:sqref>AHY121</xm:sqref>
            </x14:sparkline>
            <x14:sparkline>
              <xm:f>'CB_Lcr (2)'!$AHZ121:$AHZ121</xm:f>
              <xm:sqref>AHZ121</xm:sqref>
            </x14:sparkline>
            <x14:sparkline>
              <xm:f>'CB_Lcr (2)'!$AIA121:$AIA121</xm:f>
              <xm:sqref>AIA121</xm:sqref>
            </x14:sparkline>
            <x14:sparkline>
              <xm:f>'CB_Lcr (2)'!$AIB121:$AIB121</xm:f>
              <xm:sqref>AIB121</xm:sqref>
            </x14:sparkline>
            <x14:sparkline>
              <xm:f>'CB_Lcr (2)'!$AIC121:$AIC121</xm:f>
              <xm:sqref>AIC121</xm:sqref>
            </x14:sparkline>
            <x14:sparkline>
              <xm:f>'CB_Lcr (2)'!$AID121:$AID121</xm:f>
              <xm:sqref>AID121</xm:sqref>
            </x14:sparkline>
            <x14:sparkline>
              <xm:f>'CB_Lcr (2)'!$AIE121:$AIE121</xm:f>
              <xm:sqref>AIE121</xm:sqref>
            </x14:sparkline>
            <x14:sparkline>
              <xm:f>'CB_Lcr (2)'!$AIF121:$AIF121</xm:f>
              <xm:sqref>AIF121</xm:sqref>
            </x14:sparkline>
            <x14:sparkline>
              <xm:f>'CB_Lcr (2)'!$AIG121:$AIG121</xm:f>
              <xm:sqref>AIG121</xm:sqref>
            </x14:sparkline>
            <x14:sparkline>
              <xm:f>'CB_Lcr (2)'!$AIH121:$AIH121</xm:f>
              <xm:sqref>AIH121</xm:sqref>
            </x14:sparkline>
            <x14:sparkline>
              <xm:f>'CB_Lcr (2)'!$AII121:$AII121</xm:f>
              <xm:sqref>AII121</xm:sqref>
            </x14:sparkline>
            <x14:sparkline>
              <xm:f>'CB_Lcr (2)'!$AIJ121:$AIJ121</xm:f>
              <xm:sqref>AIJ121</xm:sqref>
            </x14:sparkline>
            <x14:sparkline>
              <xm:f>'CB_Lcr (2)'!$AIK121:$AIK121</xm:f>
              <xm:sqref>AIK121</xm:sqref>
            </x14:sparkline>
            <x14:sparkline>
              <xm:f>'CB_Lcr (2)'!$AIL121:$AIL121</xm:f>
              <xm:sqref>AIL121</xm:sqref>
            </x14:sparkline>
            <x14:sparkline>
              <xm:f>'CB_Lcr (2)'!$AIM121:$AIM121</xm:f>
              <xm:sqref>AIM121</xm:sqref>
            </x14:sparkline>
            <x14:sparkline>
              <xm:f>'CB_Lcr (2)'!$AIN121:$AIN121</xm:f>
              <xm:sqref>AIN121</xm:sqref>
            </x14:sparkline>
            <x14:sparkline>
              <xm:f>'CB_Lcr (2)'!$AIO121:$AIO121</xm:f>
              <xm:sqref>AIO121</xm:sqref>
            </x14:sparkline>
            <x14:sparkline>
              <xm:f>'CB_Lcr (2)'!$AIP121:$AIP121</xm:f>
              <xm:sqref>AIP121</xm:sqref>
            </x14:sparkline>
            <x14:sparkline>
              <xm:f>'CB_Lcr (2)'!$AIQ121:$AIQ121</xm:f>
              <xm:sqref>AIQ121</xm:sqref>
            </x14:sparkline>
            <x14:sparkline>
              <xm:f>'CB_Lcr (2)'!$AIR121:$AIR121</xm:f>
              <xm:sqref>AIR121</xm:sqref>
            </x14:sparkline>
            <x14:sparkline>
              <xm:f>'CB_Lcr (2)'!$AIS121:$AIS121</xm:f>
              <xm:sqref>AIS121</xm:sqref>
            </x14:sparkline>
            <x14:sparkline>
              <xm:f>'CB_Lcr (2)'!$AIT121:$AIT121</xm:f>
              <xm:sqref>AIT121</xm:sqref>
            </x14:sparkline>
            <x14:sparkline>
              <xm:f>'CB_Lcr (2)'!$AIU121:$AIU121</xm:f>
              <xm:sqref>AIU121</xm:sqref>
            </x14:sparkline>
            <x14:sparkline>
              <xm:f>'CB_Lcr (2)'!$AIV121:$AIV121</xm:f>
              <xm:sqref>AIV121</xm:sqref>
            </x14:sparkline>
            <x14:sparkline>
              <xm:f>'CB_Lcr (2)'!$AIW121:$AIW121</xm:f>
              <xm:sqref>AIW121</xm:sqref>
            </x14:sparkline>
            <x14:sparkline>
              <xm:f>'CB_Lcr (2)'!$AIX121:$AIX121</xm:f>
              <xm:sqref>AIX121</xm:sqref>
            </x14:sparkline>
            <x14:sparkline>
              <xm:f>'CB_Lcr (2)'!$AIY121:$AIY121</xm:f>
              <xm:sqref>AIY121</xm:sqref>
            </x14:sparkline>
            <x14:sparkline>
              <xm:f>'CB_Lcr (2)'!$AIZ121:$AIZ121</xm:f>
              <xm:sqref>AIZ121</xm:sqref>
            </x14:sparkline>
            <x14:sparkline>
              <xm:f>'CB_Lcr (2)'!$AJA121:$AJA121</xm:f>
              <xm:sqref>AJA121</xm:sqref>
            </x14:sparkline>
            <x14:sparkline>
              <xm:f>'CB_Lcr (2)'!$AJB121:$AJB121</xm:f>
              <xm:sqref>AJB121</xm:sqref>
            </x14:sparkline>
            <x14:sparkline>
              <xm:f>'CB_Lcr (2)'!$AJC121:$AJC121</xm:f>
              <xm:sqref>AJC121</xm:sqref>
            </x14:sparkline>
            <x14:sparkline>
              <xm:f>'CB_Lcr (2)'!$AJD121:$AJD121</xm:f>
              <xm:sqref>AJD121</xm:sqref>
            </x14:sparkline>
            <x14:sparkline>
              <xm:f>'CB_Lcr (2)'!$AJE121:$AJE121</xm:f>
              <xm:sqref>AJE121</xm:sqref>
            </x14:sparkline>
            <x14:sparkline>
              <xm:f>'CB_Lcr (2)'!$AJF121:$AJF121</xm:f>
              <xm:sqref>AJF121</xm:sqref>
            </x14:sparkline>
            <x14:sparkline>
              <xm:f>'CB_Lcr (2)'!$AJG121:$AJG121</xm:f>
              <xm:sqref>AJG121</xm:sqref>
            </x14:sparkline>
            <x14:sparkline>
              <xm:f>'CB_Lcr (2)'!$AJH121:$AJH121</xm:f>
              <xm:sqref>AJH121</xm:sqref>
            </x14:sparkline>
            <x14:sparkline>
              <xm:f>'CB_Lcr (2)'!$AJI121:$AJI121</xm:f>
              <xm:sqref>AJI121</xm:sqref>
            </x14:sparkline>
            <x14:sparkline>
              <xm:f>'CB_Lcr (2)'!$AJJ121:$AJJ121</xm:f>
              <xm:sqref>AJJ121</xm:sqref>
            </x14:sparkline>
            <x14:sparkline>
              <xm:f>'CB_Lcr (2)'!$AJK121:$AJK121</xm:f>
              <xm:sqref>AJK121</xm:sqref>
            </x14:sparkline>
            <x14:sparkline>
              <xm:f>'CB_Lcr (2)'!$AJL121:$AJL121</xm:f>
              <xm:sqref>AJL121</xm:sqref>
            </x14:sparkline>
            <x14:sparkline>
              <xm:f>'CB_Lcr (2)'!$AJM121:$AJM121</xm:f>
              <xm:sqref>AJM121</xm:sqref>
            </x14:sparkline>
            <x14:sparkline>
              <xm:f>'CB_Lcr (2)'!$AJN121:$AJN121</xm:f>
              <xm:sqref>AJN121</xm:sqref>
            </x14:sparkline>
            <x14:sparkline>
              <xm:f>'CB_Lcr (2)'!$AJO121:$AJO121</xm:f>
              <xm:sqref>AJO121</xm:sqref>
            </x14:sparkline>
            <x14:sparkline>
              <xm:f>'CB_Lcr (2)'!$AJP121:$AJP121</xm:f>
              <xm:sqref>AJP121</xm:sqref>
            </x14:sparkline>
            <x14:sparkline>
              <xm:f>'CB_Lcr (2)'!$AJQ121:$AJQ121</xm:f>
              <xm:sqref>AJQ121</xm:sqref>
            </x14:sparkline>
            <x14:sparkline>
              <xm:f>'CB_Lcr (2)'!$AJR121:$AJR121</xm:f>
              <xm:sqref>AJR121</xm:sqref>
            </x14:sparkline>
            <x14:sparkline>
              <xm:f>'CB_Lcr (2)'!$AJS121:$AJS121</xm:f>
              <xm:sqref>AJS121</xm:sqref>
            </x14:sparkline>
            <x14:sparkline>
              <xm:f>'CB_Lcr (2)'!$AJT121:$AJT121</xm:f>
              <xm:sqref>AJT121</xm:sqref>
            </x14:sparkline>
            <x14:sparkline>
              <xm:f>'CB_Lcr (2)'!$AJU121:$AJU121</xm:f>
              <xm:sqref>AJU121</xm:sqref>
            </x14:sparkline>
            <x14:sparkline>
              <xm:f>'CB_Lcr (2)'!$AJV121:$AJV121</xm:f>
              <xm:sqref>AJV121</xm:sqref>
            </x14:sparkline>
            <x14:sparkline>
              <xm:f>'CB_Lcr (2)'!$AJW121:$AJW121</xm:f>
              <xm:sqref>AJW121</xm:sqref>
            </x14:sparkline>
            <x14:sparkline>
              <xm:f>'CB_Lcr (2)'!$AJX121:$AJX121</xm:f>
              <xm:sqref>AJX121</xm:sqref>
            </x14:sparkline>
            <x14:sparkline>
              <xm:f>'CB_Lcr (2)'!$AJY121:$AJY121</xm:f>
              <xm:sqref>AJY121</xm:sqref>
            </x14:sparkline>
            <x14:sparkline>
              <xm:f>'CB_Lcr (2)'!$AJZ121:$AJZ121</xm:f>
              <xm:sqref>AJZ121</xm:sqref>
            </x14:sparkline>
            <x14:sparkline>
              <xm:f>'CB_Lcr (2)'!$AKA121:$AKA121</xm:f>
              <xm:sqref>AKA121</xm:sqref>
            </x14:sparkline>
            <x14:sparkline>
              <xm:f>'CB_Lcr (2)'!$AKB121:$AKB121</xm:f>
              <xm:sqref>AKB121</xm:sqref>
            </x14:sparkline>
            <x14:sparkline>
              <xm:f>'CB_Lcr (2)'!$AKC121:$AKC121</xm:f>
              <xm:sqref>AKC121</xm:sqref>
            </x14:sparkline>
            <x14:sparkline>
              <xm:f>'CB_Lcr (2)'!$AKD121:$AKD121</xm:f>
              <xm:sqref>AKD121</xm:sqref>
            </x14:sparkline>
            <x14:sparkline>
              <xm:f>'CB_Lcr (2)'!$AKE121:$AKE121</xm:f>
              <xm:sqref>AKE121</xm:sqref>
            </x14:sparkline>
            <x14:sparkline>
              <xm:f>'CB_Lcr (2)'!$AKF121:$AKF121</xm:f>
              <xm:sqref>AKF121</xm:sqref>
            </x14:sparkline>
            <x14:sparkline>
              <xm:f>'CB_Lcr (2)'!$AKG121:$AKG121</xm:f>
              <xm:sqref>AKG121</xm:sqref>
            </x14:sparkline>
            <x14:sparkline>
              <xm:f>'CB_Lcr (2)'!$AKH121:$AKH121</xm:f>
              <xm:sqref>AKH121</xm:sqref>
            </x14:sparkline>
            <x14:sparkline>
              <xm:f>'CB_Lcr (2)'!$AKI121:$AKI121</xm:f>
              <xm:sqref>AKI121</xm:sqref>
            </x14:sparkline>
            <x14:sparkline>
              <xm:f>'CB_Lcr (2)'!$AKJ121:$AKJ121</xm:f>
              <xm:sqref>AKJ121</xm:sqref>
            </x14:sparkline>
            <x14:sparkline>
              <xm:f>'CB_Lcr (2)'!$AKK121:$AKK121</xm:f>
              <xm:sqref>AKK121</xm:sqref>
            </x14:sparkline>
            <x14:sparkline>
              <xm:f>'CB_Lcr (2)'!$AKL121:$AKL121</xm:f>
              <xm:sqref>AKL121</xm:sqref>
            </x14:sparkline>
            <x14:sparkline>
              <xm:f>'CB_Lcr (2)'!$AKM121:$AKM121</xm:f>
              <xm:sqref>AKM121</xm:sqref>
            </x14:sparkline>
            <x14:sparkline>
              <xm:f>'CB_Lcr (2)'!$AKN121:$AKN121</xm:f>
              <xm:sqref>AKN121</xm:sqref>
            </x14:sparkline>
            <x14:sparkline>
              <xm:f>'CB_Lcr (2)'!$AKO121:$AKO121</xm:f>
              <xm:sqref>AKO121</xm:sqref>
            </x14:sparkline>
            <x14:sparkline>
              <xm:f>'CB_Lcr (2)'!$AKP121:$AKP121</xm:f>
              <xm:sqref>AKP121</xm:sqref>
            </x14:sparkline>
            <x14:sparkline>
              <xm:f>'CB_Lcr (2)'!$AKQ121:$AKQ121</xm:f>
              <xm:sqref>AKQ121</xm:sqref>
            </x14:sparkline>
            <x14:sparkline>
              <xm:f>'CB_Lcr (2)'!$AKR121:$AKR121</xm:f>
              <xm:sqref>AKR121</xm:sqref>
            </x14:sparkline>
            <x14:sparkline>
              <xm:f>'CB_Lcr (2)'!$AKS121:$AKS121</xm:f>
              <xm:sqref>AKS121</xm:sqref>
            </x14:sparkline>
            <x14:sparkline>
              <xm:f>'CB_Lcr (2)'!$AKT121:$AKT121</xm:f>
              <xm:sqref>AKT121</xm:sqref>
            </x14:sparkline>
            <x14:sparkline>
              <xm:f>'CB_Lcr (2)'!$AKU121:$AKU121</xm:f>
              <xm:sqref>AKU121</xm:sqref>
            </x14:sparkline>
            <x14:sparkline>
              <xm:f>'CB_Lcr (2)'!$AKV121:$AKV121</xm:f>
              <xm:sqref>AKV121</xm:sqref>
            </x14:sparkline>
            <x14:sparkline>
              <xm:f>'CB_Lcr (2)'!$AKW121:$AKW121</xm:f>
              <xm:sqref>AKW121</xm:sqref>
            </x14:sparkline>
            <x14:sparkline>
              <xm:f>'CB_Lcr (2)'!$AKX121:$AKX121</xm:f>
              <xm:sqref>AKX121</xm:sqref>
            </x14:sparkline>
            <x14:sparkline>
              <xm:f>'CB_Lcr (2)'!$AKY121:$AKY121</xm:f>
              <xm:sqref>AKY121</xm:sqref>
            </x14:sparkline>
            <x14:sparkline>
              <xm:f>'CB_Lcr (2)'!$AKZ121:$AKZ121</xm:f>
              <xm:sqref>AKZ121</xm:sqref>
            </x14:sparkline>
            <x14:sparkline>
              <xm:f>'CB_Lcr (2)'!$ALA121:$ALA121</xm:f>
              <xm:sqref>ALA121</xm:sqref>
            </x14:sparkline>
            <x14:sparkline>
              <xm:f>'CB_Lcr (2)'!$ALB121:$ALB121</xm:f>
              <xm:sqref>ALB121</xm:sqref>
            </x14:sparkline>
            <x14:sparkline>
              <xm:f>'CB_Lcr (2)'!$ALC121:$ALC121</xm:f>
              <xm:sqref>ALC121</xm:sqref>
            </x14:sparkline>
            <x14:sparkline>
              <xm:f>'CB_Lcr (2)'!$ALD121:$ALD121</xm:f>
              <xm:sqref>ALD121</xm:sqref>
            </x14:sparkline>
            <x14:sparkline>
              <xm:f>'CB_Lcr (2)'!$ALE121:$ALE121</xm:f>
              <xm:sqref>ALE121</xm:sqref>
            </x14:sparkline>
            <x14:sparkline>
              <xm:f>'CB_Lcr (2)'!$ALF121:$ALF121</xm:f>
              <xm:sqref>ALF121</xm:sqref>
            </x14:sparkline>
            <x14:sparkline>
              <xm:f>'CB_Lcr (2)'!$ALG121:$ALG121</xm:f>
              <xm:sqref>ALG121</xm:sqref>
            </x14:sparkline>
            <x14:sparkline>
              <xm:f>'CB_Lcr (2)'!$ALH121:$ALH121</xm:f>
              <xm:sqref>ALH121</xm:sqref>
            </x14:sparkline>
            <x14:sparkline>
              <xm:f>'CB_Lcr (2)'!$ALI121:$ALI121</xm:f>
              <xm:sqref>ALI121</xm:sqref>
            </x14:sparkline>
            <x14:sparkline>
              <xm:f>'CB_Lcr (2)'!$ALJ121:$ALJ121</xm:f>
              <xm:sqref>ALJ121</xm:sqref>
            </x14:sparkline>
            <x14:sparkline>
              <xm:f>'CB_Lcr (2)'!$ALK121:$ALK121</xm:f>
              <xm:sqref>ALK121</xm:sqref>
            </x14:sparkline>
            <x14:sparkline>
              <xm:f>'CB_Lcr (2)'!$ALL121:$ALL121</xm:f>
              <xm:sqref>ALL121</xm:sqref>
            </x14:sparkline>
            <x14:sparkline>
              <xm:f>'CB_Lcr (2)'!$ALM121:$ALM121</xm:f>
              <xm:sqref>ALM121</xm:sqref>
            </x14:sparkline>
            <x14:sparkline>
              <xm:f>'CB_Lcr (2)'!$ALN121:$ALN121</xm:f>
              <xm:sqref>ALN121</xm:sqref>
            </x14:sparkline>
            <x14:sparkline>
              <xm:f>'CB_Lcr (2)'!$ALO121:$ALO121</xm:f>
              <xm:sqref>ALO121</xm:sqref>
            </x14:sparkline>
            <x14:sparkline>
              <xm:f>'CB_Lcr (2)'!$ALP121:$ALP121</xm:f>
              <xm:sqref>ALP121</xm:sqref>
            </x14:sparkline>
            <x14:sparkline>
              <xm:f>'CB_Lcr (2)'!$ALQ121:$ALQ121</xm:f>
              <xm:sqref>ALQ121</xm:sqref>
            </x14:sparkline>
            <x14:sparkline>
              <xm:f>'CB_Lcr (2)'!$ALR121:$ALR121</xm:f>
              <xm:sqref>ALR121</xm:sqref>
            </x14:sparkline>
            <x14:sparkline>
              <xm:f>'CB_Lcr (2)'!$ALS121:$ALS121</xm:f>
              <xm:sqref>ALS121</xm:sqref>
            </x14:sparkline>
            <x14:sparkline>
              <xm:f>'CB_Lcr (2)'!$ALT121:$ALT121</xm:f>
              <xm:sqref>ALT121</xm:sqref>
            </x14:sparkline>
            <x14:sparkline>
              <xm:f>'CB_Lcr (2)'!$ALU121:$ALU121</xm:f>
              <xm:sqref>ALU121</xm:sqref>
            </x14:sparkline>
            <x14:sparkline>
              <xm:f>'CB_Lcr (2)'!$ALV121:$ALV121</xm:f>
              <xm:sqref>ALV121</xm:sqref>
            </x14:sparkline>
            <x14:sparkline>
              <xm:f>'CB_Lcr (2)'!$ALW121:$ALW121</xm:f>
              <xm:sqref>ALW121</xm:sqref>
            </x14:sparkline>
            <x14:sparkline>
              <xm:f>'CB_Lcr (2)'!$ALX121:$ALX121</xm:f>
              <xm:sqref>ALX121</xm:sqref>
            </x14:sparkline>
            <x14:sparkline>
              <xm:f>'CB_Lcr (2)'!$ALY121:$ALY121</xm:f>
              <xm:sqref>ALY121</xm:sqref>
            </x14:sparkline>
            <x14:sparkline>
              <xm:f>'CB_Lcr (2)'!$ALZ121:$ALZ121</xm:f>
              <xm:sqref>ALZ121</xm:sqref>
            </x14:sparkline>
            <x14:sparkline>
              <xm:f>'CB_Lcr (2)'!$AMA121:$AMA121</xm:f>
              <xm:sqref>AMA121</xm:sqref>
            </x14:sparkline>
            <x14:sparkline>
              <xm:f>'CB_Lcr (2)'!$AMB121:$AMB121</xm:f>
              <xm:sqref>AMB121</xm:sqref>
            </x14:sparkline>
            <x14:sparkline>
              <xm:f>'CB_Lcr (2)'!$AMC121:$AMC121</xm:f>
              <xm:sqref>AMC121</xm:sqref>
            </x14:sparkline>
            <x14:sparkline>
              <xm:f>'CB_Lcr (2)'!$AMD121:$AMD121</xm:f>
              <xm:sqref>AMD121</xm:sqref>
            </x14:sparkline>
            <x14:sparkline>
              <xm:f>'CB_Lcr (2)'!$AME121:$AME121</xm:f>
              <xm:sqref>AME121</xm:sqref>
            </x14:sparkline>
            <x14:sparkline>
              <xm:f>'CB_Lcr (2)'!$AMF121:$AMF121</xm:f>
              <xm:sqref>AMF121</xm:sqref>
            </x14:sparkline>
            <x14:sparkline>
              <xm:f>'CB_Lcr (2)'!$AMG121:$AMG121</xm:f>
              <xm:sqref>AMG121</xm:sqref>
            </x14:sparkline>
            <x14:sparkline>
              <xm:f>'CB_Lcr (2)'!$AMH121:$AMH121</xm:f>
              <xm:sqref>AMH121</xm:sqref>
            </x14:sparkline>
            <x14:sparkline>
              <xm:f>'CB_Lcr (2)'!$AMI121:$AMI121</xm:f>
              <xm:sqref>AMI121</xm:sqref>
            </x14:sparkline>
            <x14:sparkline>
              <xm:f>'CB_Lcr (2)'!$AMJ121:$AMJ121</xm:f>
              <xm:sqref>AMJ121</xm:sqref>
            </x14:sparkline>
            <x14:sparkline>
              <xm:f>'CB_Lcr (2)'!$AMK121:$AMK121</xm:f>
              <xm:sqref>AMK121</xm:sqref>
            </x14:sparkline>
            <x14:sparkline>
              <xm:f>'CB_Lcr (2)'!$AML121:$AML121</xm:f>
              <xm:sqref>AML121</xm:sqref>
            </x14:sparkline>
            <x14:sparkline>
              <xm:f>'CB_Lcr (2)'!$AMM121:$AMM121</xm:f>
              <xm:sqref>AMM121</xm:sqref>
            </x14:sparkline>
            <x14:sparkline>
              <xm:f>'CB_Lcr (2)'!$AMN121:$AMN121</xm:f>
              <xm:sqref>AMN121</xm:sqref>
            </x14:sparkline>
            <x14:sparkline>
              <xm:f>'CB_Lcr (2)'!$AMO121:$AMO121</xm:f>
              <xm:sqref>AMO121</xm:sqref>
            </x14:sparkline>
            <x14:sparkline>
              <xm:f>'CB_Lcr (2)'!$AMP121:$AMP121</xm:f>
              <xm:sqref>AMP121</xm:sqref>
            </x14:sparkline>
            <x14:sparkline>
              <xm:f>'CB_Lcr (2)'!$AMQ121:$AMQ121</xm:f>
              <xm:sqref>AMQ121</xm:sqref>
            </x14:sparkline>
            <x14:sparkline>
              <xm:f>'CB_Lcr (2)'!$AMR121:$AMR121</xm:f>
              <xm:sqref>AMR121</xm:sqref>
            </x14:sparkline>
            <x14:sparkline>
              <xm:f>'CB_Lcr (2)'!$AMS121:$AMS121</xm:f>
              <xm:sqref>AMS121</xm:sqref>
            </x14:sparkline>
            <x14:sparkline>
              <xm:f>'CB_Lcr (2)'!$AMT121:$AMT121</xm:f>
              <xm:sqref>AMT121</xm:sqref>
            </x14:sparkline>
            <x14:sparkline>
              <xm:f>'CB_Lcr (2)'!$AMU121:$AMU121</xm:f>
              <xm:sqref>AMU121</xm:sqref>
            </x14:sparkline>
            <x14:sparkline>
              <xm:f>'CB_Lcr (2)'!$AMV121:$AMV121</xm:f>
              <xm:sqref>AMV121</xm:sqref>
            </x14:sparkline>
            <x14:sparkline>
              <xm:f>'CB_Lcr (2)'!$AMW121:$AMW121</xm:f>
              <xm:sqref>AMW121</xm:sqref>
            </x14:sparkline>
            <x14:sparkline>
              <xm:f>'CB_Lcr (2)'!$AMX121:$AMX121</xm:f>
              <xm:sqref>AMX121</xm:sqref>
            </x14:sparkline>
            <x14:sparkline>
              <xm:f>'CB_Lcr (2)'!$AMY121:$AMY121</xm:f>
              <xm:sqref>AMY121</xm:sqref>
            </x14:sparkline>
            <x14:sparkline>
              <xm:f>'CB_Lcr (2)'!$AMZ121:$AMZ121</xm:f>
              <xm:sqref>AMZ121</xm:sqref>
            </x14:sparkline>
            <x14:sparkline>
              <xm:f>'CB_Lcr (2)'!$ANA121:$ANA121</xm:f>
              <xm:sqref>ANA121</xm:sqref>
            </x14:sparkline>
            <x14:sparkline>
              <xm:f>'CB_Lcr (2)'!$ANB121:$ANB121</xm:f>
              <xm:sqref>ANB121</xm:sqref>
            </x14:sparkline>
            <x14:sparkline>
              <xm:f>'CB_Lcr (2)'!$ANC121:$ANC121</xm:f>
              <xm:sqref>ANC121</xm:sqref>
            </x14:sparkline>
            <x14:sparkline>
              <xm:f>'CB_Lcr (2)'!$AND121:$AND121</xm:f>
              <xm:sqref>AND121</xm:sqref>
            </x14:sparkline>
            <x14:sparkline>
              <xm:f>'CB_Lcr (2)'!$ANE121:$ANE121</xm:f>
              <xm:sqref>ANE121</xm:sqref>
            </x14:sparkline>
            <x14:sparkline>
              <xm:f>'CB_Lcr (2)'!$ANF121:$ANF121</xm:f>
              <xm:sqref>ANF121</xm:sqref>
            </x14:sparkline>
            <x14:sparkline>
              <xm:f>'CB_Lcr (2)'!$ANG121:$ANG121</xm:f>
              <xm:sqref>ANG121</xm:sqref>
            </x14:sparkline>
            <x14:sparkline>
              <xm:f>'CB_Lcr (2)'!$ANH121:$ANH121</xm:f>
              <xm:sqref>ANH121</xm:sqref>
            </x14:sparkline>
            <x14:sparkline>
              <xm:f>'CB_Lcr (2)'!$ANI121:$ANI121</xm:f>
              <xm:sqref>ANI121</xm:sqref>
            </x14:sparkline>
            <x14:sparkline>
              <xm:f>'CB_Lcr (2)'!$ANJ121:$ANJ121</xm:f>
              <xm:sqref>ANJ121</xm:sqref>
            </x14:sparkline>
            <x14:sparkline>
              <xm:f>'CB_Lcr (2)'!$ANK121:$ANK121</xm:f>
              <xm:sqref>ANK121</xm:sqref>
            </x14:sparkline>
            <x14:sparkline>
              <xm:f>'CB_Lcr (2)'!$ANL121:$ANL121</xm:f>
              <xm:sqref>ANL121</xm:sqref>
            </x14:sparkline>
            <x14:sparkline>
              <xm:f>'CB_Lcr (2)'!$ANM121:$ANM121</xm:f>
              <xm:sqref>ANM121</xm:sqref>
            </x14:sparkline>
            <x14:sparkline>
              <xm:f>'CB_Lcr (2)'!$ANN121:$ANN121</xm:f>
              <xm:sqref>ANN121</xm:sqref>
            </x14:sparkline>
            <x14:sparkline>
              <xm:f>'CB_Lcr (2)'!$ANO121:$ANO121</xm:f>
              <xm:sqref>ANO121</xm:sqref>
            </x14:sparkline>
            <x14:sparkline>
              <xm:f>'CB_Lcr (2)'!$ANP121:$ANP121</xm:f>
              <xm:sqref>ANP121</xm:sqref>
            </x14:sparkline>
            <x14:sparkline>
              <xm:f>'CB_Lcr (2)'!$ANQ121:$ANQ121</xm:f>
              <xm:sqref>ANQ121</xm:sqref>
            </x14:sparkline>
            <x14:sparkline>
              <xm:f>'CB_Lcr (2)'!$ANR121:$ANR121</xm:f>
              <xm:sqref>ANR121</xm:sqref>
            </x14:sparkline>
            <x14:sparkline>
              <xm:f>'CB_Lcr (2)'!$ANS121:$ANS121</xm:f>
              <xm:sqref>ANS121</xm:sqref>
            </x14:sparkline>
            <x14:sparkline>
              <xm:f>'CB_Lcr (2)'!$ANT121:$ANT121</xm:f>
              <xm:sqref>ANT121</xm:sqref>
            </x14:sparkline>
            <x14:sparkline>
              <xm:f>'CB_Lcr (2)'!$ANU121:$ANU121</xm:f>
              <xm:sqref>ANU121</xm:sqref>
            </x14:sparkline>
            <x14:sparkline>
              <xm:f>'CB_Lcr (2)'!$ANV121:$ANV121</xm:f>
              <xm:sqref>ANV121</xm:sqref>
            </x14:sparkline>
            <x14:sparkline>
              <xm:f>'CB_Lcr (2)'!$ANW121:$ANW121</xm:f>
              <xm:sqref>ANW121</xm:sqref>
            </x14:sparkline>
            <x14:sparkline>
              <xm:f>'CB_Lcr (2)'!$ANX121:$ANX121</xm:f>
              <xm:sqref>ANX121</xm:sqref>
            </x14:sparkline>
            <x14:sparkline>
              <xm:f>'CB_Lcr (2)'!$ANY121:$ANY121</xm:f>
              <xm:sqref>ANY121</xm:sqref>
            </x14:sparkline>
            <x14:sparkline>
              <xm:f>'CB_Lcr (2)'!$ANZ121:$ANZ121</xm:f>
              <xm:sqref>ANZ121</xm:sqref>
            </x14:sparkline>
            <x14:sparkline>
              <xm:f>'CB_Lcr (2)'!$AOA121:$AOA121</xm:f>
              <xm:sqref>AOA121</xm:sqref>
            </x14:sparkline>
            <x14:sparkline>
              <xm:f>'CB_Lcr (2)'!$AOB121:$AOB121</xm:f>
              <xm:sqref>AOB121</xm:sqref>
            </x14:sparkline>
            <x14:sparkline>
              <xm:f>'CB_Lcr (2)'!$AOC121:$AOC121</xm:f>
              <xm:sqref>AOC121</xm:sqref>
            </x14:sparkline>
            <x14:sparkline>
              <xm:f>'CB_Lcr (2)'!$AOD121:$AOD121</xm:f>
              <xm:sqref>AOD121</xm:sqref>
            </x14:sparkline>
            <x14:sparkline>
              <xm:f>'CB_Lcr (2)'!$AOE121:$AOE121</xm:f>
              <xm:sqref>AOE121</xm:sqref>
            </x14:sparkline>
            <x14:sparkline>
              <xm:f>'CB_Lcr (2)'!$AOF121:$AOF121</xm:f>
              <xm:sqref>AOF121</xm:sqref>
            </x14:sparkline>
            <x14:sparkline>
              <xm:f>'CB_Lcr (2)'!$AOG121:$AOG121</xm:f>
              <xm:sqref>AOG121</xm:sqref>
            </x14:sparkline>
            <x14:sparkline>
              <xm:f>'CB_Lcr (2)'!$AOH121:$AOH121</xm:f>
              <xm:sqref>AOH121</xm:sqref>
            </x14:sparkline>
            <x14:sparkline>
              <xm:f>'CB_Lcr (2)'!$AOI121:$AOI121</xm:f>
              <xm:sqref>AOI121</xm:sqref>
            </x14:sparkline>
            <x14:sparkline>
              <xm:f>'CB_Lcr (2)'!$AOJ121:$AOJ121</xm:f>
              <xm:sqref>AOJ121</xm:sqref>
            </x14:sparkline>
            <x14:sparkline>
              <xm:f>'CB_Lcr (2)'!$AOK121:$AOK121</xm:f>
              <xm:sqref>AOK121</xm:sqref>
            </x14:sparkline>
            <x14:sparkline>
              <xm:f>'CB_Lcr (2)'!$AOL121:$AOL121</xm:f>
              <xm:sqref>AOL121</xm:sqref>
            </x14:sparkline>
            <x14:sparkline>
              <xm:f>'CB_Lcr (2)'!$AOM121:$AOM121</xm:f>
              <xm:sqref>AOM121</xm:sqref>
            </x14:sparkline>
            <x14:sparkline>
              <xm:f>'CB_Lcr (2)'!$AON121:$AON121</xm:f>
              <xm:sqref>AON121</xm:sqref>
            </x14:sparkline>
            <x14:sparkline>
              <xm:f>'CB_Lcr (2)'!$AOO121:$AOO121</xm:f>
              <xm:sqref>AOO121</xm:sqref>
            </x14:sparkline>
            <x14:sparkline>
              <xm:f>'CB_Lcr (2)'!$AOP121:$AOP121</xm:f>
              <xm:sqref>AOP121</xm:sqref>
            </x14:sparkline>
            <x14:sparkline>
              <xm:f>'CB_Lcr (2)'!$AOQ121:$AOQ121</xm:f>
              <xm:sqref>AOQ121</xm:sqref>
            </x14:sparkline>
            <x14:sparkline>
              <xm:f>'CB_Lcr (2)'!$AOR121:$AOR121</xm:f>
              <xm:sqref>AOR121</xm:sqref>
            </x14:sparkline>
            <x14:sparkline>
              <xm:f>'CB_Lcr (2)'!$AOS121:$AOS121</xm:f>
              <xm:sqref>AOS121</xm:sqref>
            </x14:sparkline>
            <x14:sparkline>
              <xm:f>'CB_Lcr (2)'!$AOT121:$AOT121</xm:f>
              <xm:sqref>AOT121</xm:sqref>
            </x14:sparkline>
            <x14:sparkline>
              <xm:f>'CB_Lcr (2)'!$AOU121:$AOU121</xm:f>
              <xm:sqref>AOU121</xm:sqref>
            </x14:sparkline>
            <x14:sparkline>
              <xm:f>'CB_Lcr (2)'!$AOV121:$AOV121</xm:f>
              <xm:sqref>AOV121</xm:sqref>
            </x14:sparkline>
            <x14:sparkline>
              <xm:f>'CB_Lcr (2)'!$AOW121:$AOW121</xm:f>
              <xm:sqref>AOW121</xm:sqref>
            </x14:sparkline>
            <x14:sparkline>
              <xm:f>'CB_Lcr (2)'!$AOX121:$AOX121</xm:f>
              <xm:sqref>AOX121</xm:sqref>
            </x14:sparkline>
            <x14:sparkline>
              <xm:f>'CB_Lcr (2)'!$AOY121:$AOY121</xm:f>
              <xm:sqref>AOY121</xm:sqref>
            </x14:sparkline>
            <x14:sparkline>
              <xm:f>'CB_Lcr (2)'!$AOZ121:$AOZ121</xm:f>
              <xm:sqref>AOZ121</xm:sqref>
            </x14:sparkline>
            <x14:sparkline>
              <xm:f>'CB_Lcr (2)'!$APA121:$APA121</xm:f>
              <xm:sqref>APA121</xm:sqref>
            </x14:sparkline>
            <x14:sparkline>
              <xm:f>'CB_Lcr (2)'!$APB121:$APB121</xm:f>
              <xm:sqref>APB121</xm:sqref>
            </x14:sparkline>
            <x14:sparkline>
              <xm:f>'CB_Lcr (2)'!$APC121:$APC121</xm:f>
              <xm:sqref>APC121</xm:sqref>
            </x14:sparkline>
            <x14:sparkline>
              <xm:f>'CB_Lcr (2)'!$APD121:$APD121</xm:f>
              <xm:sqref>APD121</xm:sqref>
            </x14:sparkline>
            <x14:sparkline>
              <xm:f>'CB_Lcr (2)'!$APE121:$APE121</xm:f>
              <xm:sqref>APE121</xm:sqref>
            </x14:sparkline>
            <x14:sparkline>
              <xm:f>'CB_Lcr (2)'!$APF121:$APF121</xm:f>
              <xm:sqref>APF121</xm:sqref>
            </x14:sparkline>
            <x14:sparkline>
              <xm:f>'CB_Lcr (2)'!$APG121:$APG121</xm:f>
              <xm:sqref>APG121</xm:sqref>
            </x14:sparkline>
            <x14:sparkline>
              <xm:f>'CB_Lcr (2)'!$APH121:$APH121</xm:f>
              <xm:sqref>APH121</xm:sqref>
            </x14:sparkline>
            <x14:sparkline>
              <xm:f>'CB_Lcr (2)'!$API121:$API121</xm:f>
              <xm:sqref>API121</xm:sqref>
            </x14:sparkline>
            <x14:sparkline>
              <xm:f>'CB_Lcr (2)'!$APJ121:$APJ121</xm:f>
              <xm:sqref>APJ121</xm:sqref>
            </x14:sparkline>
            <x14:sparkline>
              <xm:f>'CB_Lcr (2)'!$APK121:$APK121</xm:f>
              <xm:sqref>APK121</xm:sqref>
            </x14:sparkline>
            <x14:sparkline>
              <xm:f>'CB_Lcr (2)'!$APL121:$APL121</xm:f>
              <xm:sqref>APL121</xm:sqref>
            </x14:sparkline>
            <x14:sparkline>
              <xm:f>'CB_Lcr (2)'!$APM121:$APM121</xm:f>
              <xm:sqref>APM121</xm:sqref>
            </x14:sparkline>
            <x14:sparkline>
              <xm:f>'CB_Lcr (2)'!$APN121:$APN121</xm:f>
              <xm:sqref>APN121</xm:sqref>
            </x14:sparkline>
            <x14:sparkline>
              <xm:f>'CB_Lcr (2)'!$APO121:$APO121</xm:f>
              <xm:sqref>APO121</xm:sqref>
            </x14:sparkline>
            <x14:sparkline>
              <xm:f>'CB_Lcr (2)'!$APP121:$APP121</xm:f>
              <xm:sqref>APP121</xm:sqref>
            </x14:sparkline>
            <x14:sparkline>
              <xm:f>'CB_Lcr (2)'!$APQ121:$APQ121</xm:f>
              <xm:sqref>APQ121</xm:sqref>
            </x14:sparkline>
            <x14:sparkline>
              <xm:f>'CB_Lcr (2)'!$APR121:$APR121</xm:f>
              <xm:sqref>APR121</xm:sqref>
            </x14:sparkline>
            <x14:sparkline>
              <xm:f>'CB_Lcr (2)'!$APS121:$APS121</xm:f>
              <xm:sqref>APS121</xm:sqref>
            </x14:sparkline>
            <x14:sparkline>
              <xm:f>'CB_Lcr (2)'!$APT121:$APT121</xm:f>
              <xm:sqref>APT121</xm:sqref>
            </x14:sparkline>
            <x14:sparkline>
              <xm:f>'CB_Lcr (2)'!$APU121:$APU121</xm:f>
              <xm:sqref>APU121</xm:sqref>
            </x14:sparkline>
            <x14:sparkline>
              <xm:f>'CB_Lcr (2)'!$APV121:$APV121</xm:f>
              <xm:sqref>APV121</xm:sqref>
            </x14:sparkline>
            <x14:sparkline>
              <xm:f>'CB_Lcr (2)'!$APW121:$APW121</xm:f>
              <xm:sqref>APW121</xm:sqref>
            </x14:sparkline>
            <x14:sparkline>
              <xm:f>'CB_Lcr (2)'!$APX121:$APX121</xm:f>
              <xm:sqref>APX121</xm:sqref>
            </x14:sparkline>
            <x14:sparkline>
              <xm:f>'CB_Lcr (2)'!$APY121:$APY121</xm:f>
              <xm:sqref>APY121</xm:sqref>
            </x14:sparkline>
            <x14:sparkline>
              <xm:f>'CB_Lcr (2)'!$APZ121:$APZ121</xm:f>
              <xm:sqref>APZ121</xm:sqref>
            </x14:sparkline>
            <x14:sparkline>
              <xm:f>'CB_Lcr (2)'!$AQA121:$AQA121</xm:f>
              <xm:sqref>AQA121</xm:sqref>
            </x14:sparkline>
            <x14:sparkline>
              <xm:f>'CB_Lcr (2)'!$AQB121:$AQB121</xm:f>
              <xm:sqref>AQB121</xm:sqref>
            </x14:sparkline>
            <x14:sparkline>
              <xm:f>'CB_Lcr (2)'!$AQC121:$AQC121</xm:f>
              <xm:sqref>AQC121</xm:sqref>
            </x14:sparkline>
            <x14:sparkline>
              <xm:f>'CB_Lcr (2)'!$AQD121:$AQD121</xm:f>
              <xm:sqref>AQD121</xm:sqref>
            </x14:sparkline>
            <x14:sparkline>
              <xm:f>'CB_Lcr (2)'!$AQE121:$AQE121</xm:f>
              <xm:sqref>AQE121</xm:sqref>
            </x14:sparkline>
            <x14:sparkline>
              <xm:f>'CB_Lcr (2)'!$AQF121:$AQF121</xm:f>
              <xm:sqref>AQF121</xm:sqref>
            </x14:sparkline>
            <x14:sparkline>
              <xm:f>'CB_Lcr (2)'!$AQG121:$AQG121</xm:f>
              <xm:sqref>AQG121</xm:sqref>
            </x14:sparkline>
            <x14:sparkline>
              <xm:f>'CB_Lcr (2)'!$AQH121:$AQH121</xm:f>
              <xm:sqref>AQH121</xm:sqref>
            </x14:sparkline>
            <x14:sparkline>
              <xm:f>'CB_Lcr (2)'!$AQI121:$AQI121</xm:f>
              <xm:sqref>AQI121</xm:sqref>
            </x14:sparkline>
            <x14:sparkline>
              <xm:f>'CB_Lcr (2)'!$AQJ121:$AQJ121</xm:f>
              <xm:sqref>AQJ121</xm:sqref>
            </x14:sparkline>
            <x14:sparkline>
              <xm:f>'CB_Lcr (2)'!$AQK121:$AQK121</xm:f>
              <xm:sqref>AQK121</xm:sqref>
            </x14:sparkline>
            <x14:sparkline>
              <xm:f>'CB_Lcr (2)'!$AQL121:$AQL121</xm:f>
              <xm:sqref>AQL121</xm:sqref>
            </x14:sparkline>
            <x14:sparkline>
              <xm:f>'CB_Lcr (2)'!$AQM121:$AQM121</xm:f>
              <xm:sqref>AQM121</xm:sqref>
            </x14:sparkline>
            <x14:sparkline>
              <xm:f>'CB_Lcr (2)'!$AQN121:$AQN121</xm:f>
              <xm:sqref>AQN121</xm:sqref>
            </x14:sparkline>
            <x14:sparkline>
              <xm:f>'CB_Lcr (2)'!$AQO121:$AQO121</xm:f>
              <xm:sqref>AQO121</xm:sqref>
            </x14:sparkline>
            <x14:sparkline>
              <xm:f>'CB_Lcr (2)'!$AQP121:$AQP121</xm:f>
              <xm:sqref>AQP121</xm:sqref>
            </x14:sparkline>
            <x14:sparkline>
              <xm:f>'CB_Lcr (2)'!$AQQ121:$AQQ121</xm:f>
              <xm:sqref>AQQ121</xm:sqref>
            </x14:sparkline>
            <x14:sparkline>
              <xm:f>'CB_Lcr (2)'!$AQR121:$AQR121</xm:f>
              <xm:sqref>AQR121</xm:sqref>
            </x14:sparkline>
            <x14:sparkline>
              <xm:f>'CB_Lcr (2)'!$AQS121:$AQS121</xm:f>
              <xm:sqref>AQS121</xm:sqref>
            </x14:sparkline>
            <x14:sparkline>
              <xm:f>'CB_Lcr (2)'!$AQT121:$AQT121</xm:f>
              <xm:sqref>AQT121</xm:sqref>
            </x14:sparkline>
            <x14:sparkline>
              <xm:f>'CB_Lcr (2)'!$AQU121:$AQU121</xm:f>
              <xm:sqref>AQU121</xm:sqref>
            </x14:sparkline>
            <x14:sparkline>
              <xm:f>'CB_Lcr (2)'!$AQV121:$AQV121</xm:f>
              <xm:sqref>AQV121</xm:sqref>
            </x14:sparkline>
            <x14:sparkline>
              <xm:f>'CB_Lcr (2)'!$AQW121:$AQW121</xm:f>
              <xm:sqref>AQW121</xm:sqref>
            </x14:sparkline>
            <x14:sparkline>
              <xm:f>'CB_Lcr (2)'!$AQX121:$AQX121</xm:f>
              <xm:sqref>AQX121</xm:sqref>
            </x14:sparkline>
            <x14:sparkline>
              <xm:f>'CB_Lcr (2)'!$AQY121:$AQY121</xm:f>
              <xm:sqref>AQY121</xm:sqref>
            </x14:sparkline>
            <x14:sparkline>
              <xm:f>'CB_Lcr (2)'!$AQZ121:$AQZ121</xm:f>
              <xm:sqref>AQZ121</xm:sqref>
            </x14:sparkline>
            <x14:sparkline>
              <xm:f>'CB_Lcr (2)'!$ARA121:$ARA121</xm:f>
              <xm:sqref>ARA121</xm:sqref>
            </x14:sparkline>
            <x14:sparkline>
              <xm:f>'CB_Lcr (2)'!$ARB121:$ARB121</xm:f>
              <xm:sqref>ARB121</xm:sqref>
            </x14:sparkline>
            <x14:sparkline>
              <xm:f>'CB_Lcr (2)'!$ARC121:$ARC121</xm:f>
              <xm:sqref>ARC121</xm:sqref>
            </x14:sparkline>
            <x14:sparkline>
              <xm:f>'CB_Lcr (2)'!$ARD121:$ARD121</xm:f>
              <xm:sqref>ARD121</xm:sqref>
            </x14:sparkline>
            <x14:sparkline>
              <xm:f>'CB_Lcr (2)'!$ARE121:$ARE121</xm:f>
              <xm:sqref>ARE121</xm:sqref>
            </x14:sparkline>
            <x14:sparkline>
              <xm:f>'CB_Lcr (2)'!$ARF121:$ARF121</xm:f>
              <xm:sqref>ARF121</xm:sqref>
            </x14:sparkline>
            <x14:sparkline>
              <xm:f>'CB_Lcr (2)'!$ARG121:$ARG121</xm:f>
              <xm:sqref>ARG121</xm:sqref>
            </x14:sparkline>
            <x14:sparkline>
              <xm:f>'CB_Lcr (2)'!$ARH121:$ARH121</xm:f>
              <xm:sqref>ARH121</xm:sqref>
            </x14:sparkline>
            <x14:sparkline>
              <xm:f>'CB_Lcr (2)'!$ARI121:$ARI121</xm:f>
              <xm:sqref>ARI121</xm:sqref>
            </x14:sparkline>
            <x14:sparkline>
              <xm:f>'CB_Lcr (2)'!$ARJ121:$ARJ121</xm:f>
              <xm:sqref>ARJ121</xm:sqref>
            </x14:sparkline>
            <x14:sparkline>
              <xm:f>'CB_Lcr (2)'!$ARK121:$ARK121</xm:f>
              <xm:sqref>ARK121</xm:sqref>
            </x14:sparkline>
            <x14:sparkline>
              <xm:f>'CB_Lcr (2)'!$ARL121:$ARL121</xm:f>
              <xm:sqref>ARL121</xm:sqref>
            </x14:sparkline>
            <x14:sparkline>
              <xm:f>'CB_Lcr (2)'!$ARM121:$ARM121</xm:f>
              <xm:sqref>ARM121</xm:sqref>
            </x14:sparkline>
            <x14:sparkline>
              <xm:f>'CB_Lcr (2)'!$ARN121:$ARN121</xm:f>
              <xm:sqref>ARN121</xm:sqref>
            </x14:sparkline>
            <x14:sparkline>
              <xm:f>'CB_Lcr (2)'!$ARO121:$ARO121</xm:f>
              <xm:sqref>ARO121</xm:sqref>
            </x14:sparkline>
            <x14:sparkline>
              <xm:f>'CB_Lcr (2)'!$ARP121:$ARP121</xm:f>
              <xm:sqref>ARP121</xm:sqref>
            </x14:sparkline>
            <x14:sparkline>
              <xm:f>'CB_Lcr (2)'!$ARQ121:$ARQ121</xm:f>
              <xm:sqref>ARQ121</xm:sqref>
            </x14:sparkline>
            <x14:sparkline>
              <xm:f>'CB_Lcr (2)'!$ARR121:$ARR121</xm:f>
              <xm:sqref>ARR121</xm:sqref>
            </x14:sparkline>
            <x14:sparkline>
              <xm:f>'CB_Lcr (2)'!$ARS121:$ARS121</xm:f>
              <xm:sqref>ARS121</xm:sqref>
            </x14:sparkline>
            <x14:sparkline>
              <xm:f>'CB_Lcr (2)'!$ART121:$ART121</xm:f>
              <xm:sqref>ART121</xm:sqref>
            </x14:sparkline>
            <x14:sparkline>
              <xm:f>'CB_Lcr (2)'!$ARU121:$ARU121</xm:f>
              <xm:sqref>ARU121</xm:sqref>
            </x14:sparkline>
            <x14:sparkline>
              <xm:f>'CB_Lcr (2)'!$ARV121:$ARV121</xm:f>
              <xm:sqref>ARV121</xm:sqref>
            </x14:sparkline>
            <x14:sparkline>
              <xm:f>'CB_Lcr (2)'!$ARW121:$ARW121</xm:f>
              <xm:sqref>ARW121</xm:sqref>
            </x14:sparkline>
            <x14:sparkline>
              <xm:f>'CB_Lcr (2)'!$ARX121:$ARX121</xm:f>
              <xm:sqref>ARX121</xm:sqref>
            </x14:sparkline>
            <x14:sparkline>
              <xm:f>'CB_Lcr (2)'!$ARY121:$ARY121</xm:f>
              <xm:sqref>ARY121</xm:sqref>
            </x14:sparkline>
            <x14:sparkline>
              <xm:f>'CB_Lcr (2)'!$ARZ121:$ARZ121</xm:f>
              <xm:sqref>ARZ121</xm:sqref>
            </x14:sparkline>
            <x14:sparkline>
              <xm:f>'CB_Lcr (2)'!$ASA121:$ASA121</xm:f>
              <xm:sqref>ASA121</xm:sqref>
            </x14:sparkline>
            <x14:sparkline>
              <xm:f>'CB_Lcr (2)'!$ASB121:$ASB121</xm:f>
              <xm:sqref>ASB121</xm:sqref>
            </x14:sparkline>
            <x14:sparkline>
              <xm:f>'CB_Lcr (2)'!$ASC121:$ASC121</xm:f>
              <xm:sqref>ASC121</xm:sqref>
            </x14:sparkline>
            <x14:sparkline>
              <xm:f>'CB_Lcr (2)'!$ASD121:$ASD121</xm:f>
              <xm:sqref>ASD121</xm:sqref>
            </x14:sparkline>
            <x14:sparkline>
              <xm:f>'CB_Lcr (2)'!$ASE121:$ASE121</xm:f>
              <xm:sqref>ASE121</xm:sqref>
            </x14:sparkline>
            <x14:sparkline>
              <xm:f>'CB_Lcr (2)'!$ASF121:$ASF121</xm:f>
              <xm:sqref>ASF121</xm:sqref>
            </x14:sparkline>
            <x14:sparkline>
              <xm:f>'CB_Lcr (2)'!$ASG121:$ASG121</xm:f>
              <xm:sqref>ASG121</xm:sqref>
            </x14:sparkline>
            <x14:sparkline>
              <xm:f>'CB_Lcr (2)'!$ASH121:$ASH121</xm:f>
              <xm:sqref>ASH121</xm:sqref>
            </x14:sparkline>
            <x14:sparkline>
              <xm:f>'CB_Lcr (2)'!$ASI121:$ASI121</xm:f>
              <xm:sqref>ASI121</xm:sqref>
            </x14:sparkline>
            <x14:sparkline>
              <xm:f>'CB_Lcr (2)'!$ASJ121:$ASJ121</xm:f>
              <xm:sqref>ASJ121</xm:sqref>
            </x14:sparkline>
            <x14:sparkline>
              <xm:f>'CB_Lcr (2)'!$ASK121:$ASK121</xm:f>
              <xm:sqref>ASK121</xm:sqref>
            </x14:sparkline>
            <x14:sparkline>
              <xm:f>'CB_Lcr (2)'!$ASL121:$ASL121</xm:f>
              <xm:sqref>ASL121</xm:sqref>
            </x14:sparkline>
            <x14:sparkline>
              <xm:f>'CB_Lcr (2)'!$ASM121:$ASM121</xm:f>
              <xm:sqref>ASM121</xm:sqref>
            </x14:sparkline>
            <x14:sparkline>
              <xm:f>'CB_Lcr (2)'!$ASN121:$ASN121</xm:f>
              <xm:sqref>ASN121</xm:sqref>
            </x14:sparkline>
            <x14:sparkline>
              <xm:f>'CB_Lcr (2)'!$ASO121:$ASO121</xm:f>
              <xm:sqref>ASO121</xm:sqref>
            </x14:sparkline>
            <x14:sparkline>
              <xm:f>'CB_Lcr (2)'!$ASP121:$ASP121</xm:f>
              <xm:sqref>ASP121</xm:sqref>
            </x14:sparkline>
            <x14:sparkline>
              <xm:f>'CB_Lcr (2)'!$ASQ121:$ASQ121</xm:f>
              <xm:sqref>ASQ121</xm:sqref>
            </x14:sparkline>
            <x14:sparkline>
              <xm:f>'CB_Lcr (2)'!$ASR121:$ASR121</xm:f>
              <xm:sqref>ASR121</xm:sqref>
            </x14:sparkline>
            <x14:sparkline>
              <xm:f>'CB_Lcr (2)'!$ASS121:$ASS121</xm:f>
              <xm:sqref>ASS121</xm:sqref>
            </x14:sparkline>
            <x14:sparkline>
              <xm:f>'CB_Lcr (2)'!$AST121:$AST121</xm:f>
              <xm:sqref>AST121</xm:sqref>
            </x14:sparkline>
            <x14:sparkline>
              <xm:f>'CB_Lcr (2)'!$ASU121:$ASU121</xm:f>
              <xm:sqref>ASU121</xm:sqref>
            </x14:sparkline>
            <x14:sparkline>
              <xm:f>'CB_Lcr (2)'!$ASV121:$ASV121</xm:f>
              <xm:sqref>ASV121</xm:sqref>
            </x14:sparkline>
            <x14:sparkline>
              <xm:f>'CB_Lcr (2)'!$ASW121:$ASW121</xm:f>
              <xm:sqref>ASW121</xm:sqref>
            </x14:sparkline>
            <x14:sparkline>
              <xm:f>'CB_Lcr (2)'!$ASX121:$ASX121</xm:f>
              <xm:sqref>ASX121</xm:sqref>
            </x14:sparkline>
            <x14:sparkline>
              <xm:f>'CB_Lcr (2)'!$ASY121:$ASY121</xm:f>
              <xm:sqref>ASY121</xm:sqref>
            </x14:sparkline>
            <x14:sparkline>
              <xm:f>'CB_Lcr (2)'!$ASZ121:$ASZ121</xm:f>
              <xm:sqref>ASZ121</xm:sqref>
            </x14:sparkline>
            <x14:sparkline>
              <xm:f>'CB_Lcr (2)'!$ATA121:$ATA121</xm:f>
              <xm:sqref>ATA121</xm:sqref>
            </x14:sparkline>
            <x14:sparkline>
              <xm:f>'CB_Lcr (2)'!$ATB121:$ATB121</xm:f>
              <xm:sqref>ATB121</xm:sqref>
            </x14:sparkline>
            <x14:sparkline>
              <xm:f>'CB_Lcr (2)'!$ATC121:$ATC121</xm:f>
              <xm:sqref>ATC121</xm:sqref>
            </x14:sparkline>
            <x14:sparkline>
              <xm:f>'CB_Lcr (2)'!$ATD121:$ATD121</xm:f>
              <xm:sqref>ATD121</xm:sqref>
            </x14:sparkline>
            <x14:sparkline>
              <xm:f>'CB_Lcr (2)'!$ATE121:$ATE121</xm:f>
              <xm:sqref>ATE121</xm:sqref>
            </x14:sparkline>
            <x14:sparkline>
              <xm:f>'CB_Lcr (2)'!$ATF121:$ATF121</xm:f>
              <xm:sqref>ATF121</xm:sqref>
            </x14:sparkline>
            <x14:sparkline>
              <xm:f>'CB_Lcr (2)'!$ATG121:$ATG121</xm:f>
              <xm:sqref>ATG121</xm:sqref>
            </x14:sparkline>
            <x14:sparkline>
              <xm:f>'CB_Lcr (2)'!$ATH121:$ATH121</xm:f>
              <xm:sqref>ATH121</xm:sqref>
            </x14:sparkline>
            <x14:sparkline>
              <xm:f>'CB_Lcr (2)'!$ATI121:$ATI121</xm:f>
              <xm:sqref>ATI121</xm:sqref>
            </x14:sparkline>
            <x14:sparkline>
              <xm:f>'CB_Lcr (2)'!$ATJ121:$ATJ121</xm:f>
              <xm:sqref>ATJ121</xm:sqref>
            </x14:sparkline>
            <x14:sparkline>
              <xm:f>'CB_Lcr (2)'!$ATK121:$ATK121</xm:f>
              <xm:sqref>ATK121</xm:sqref>
            </x14:sparkline>
            <x14:sparkline>
              <xm:f>'CB_Lcr (2)'!$ATL121:$ATL121</xm:f>
              <xm:sqref>ATL121</xm:sqref>
            </x14:sparkline>
            <x14:sparkline>
              <xm:f>'CB_Lcr (2)'!$ATM121:$ATM121</xm:f>
              <xm:sqref>ATM121</xm:sqref>
            </x14:sparkline>
            <x14:sparkline>
              <xm:f>'CB_Lcr (2)'!$ATN121:$ATN121</xm:f>
              <xm:sqref>ATN121</xm:sqref>
            </x14:sparkline>
            <x14:sparkline>
              <xm:f>'CB_Lcr (2)'!$ATO121:$ATO121</xm:f>
              <xm:sqref>ATO121</xm:sqref>
            </x14:sparkline>
            <x14:sparkline>
              <xm:f>'CB_Lcr (2)'!$ATP121:$ATP121</xm:f>
              <xm:sqref>ATP121</xm:sqref>
            </x14:sparkline>
            <x14:sparkline>
              <xm:f>'CB_Lcr (2)'!$ATQ121:$ATQ121</xm:f>
              <xm:sqref>ATQ121</xm:sqref>
            </x14:sparkline>
            <x14:sparkline>
              <xm:f>'CB_Lcr (2)'!$ATR121:$ATR121</xm:f>
              <xm:sqref>ATR121</xm:sqref>
            </x14:sparkline>
            <x14:sparkline>
              <xm:f>'CB_Lcr (2)'!$ATS121:$ATS121</xm:f>
              <xm:sqref>ATS121</xm:sqref>
            </x14:sparkline>
            <x14:sparkline>
              <xm:f>'CB_Lcr (2)'!$ATT121:$ATT121</xm:f>
              <xm:sqref>ATT121</xm:sqref>
            </x14:sparkline>
            <x14:sparkline>
              <xm:f>'CB_Lcr (2)'!$ATU121:$ATU121</xm:f>
              <xm:sqref>ATU121</xm:sqref>
            </x14:sparkline>
            <x14:sparkline>
              <xm:f>'CB_Lcr (2)'!$ATV121:$ATV121</xm:f>
              <xm:sqref>ATV121</xm:sqref>
            </x14:sparkline>
            <x14:sparkline>
              <xm:f>'CB_Lcr (2)'!$ATW121:$ATW121</xm:f>
              <xm:sqref>ATW121</xm:sqref>
            </x14:sparkline>
            <x14:sparkline>
              <xm:f>'CB_Lcr (2)'!$ATX121:$ATX121</xm:f>
              <xm:sqref>ATX121</xm:sqref>
            </x14:sparkline>
            <x14:sparkline>
              <xm:f>'CB_Lcr (2)'!$ATY121:$ATY121</xm:f>
              <xm:sqref>ATY121</xm:sqref>
            </x14:sparkline>
            <x14:sparkline>
              <xm:f>'CB_Lcr (2)'!$ATZ121:$ATZ121</xm:f>
              <xm:sqref>ATZ121</xm:sqref>
            </x14:sparkline>
            <x14:sparkline>
              <xm:f>'CB_Lcr (2)'!$AUA121:$AUA121</xm:f>
              <xm:sqref>AUA121</xm:sqref>
            </x14:sparkline>
            <x14:sparkline>
              <xm:f>'CB_Lcr (2)'!$AUB121:$AUB121</xm:f>
              <xm:sqref>AUB121</xm:sqref>
            </x14:sparkline>
            <x14:sparkline>
              <xm:f>'CB_Lcr (2)'!$AUC121:$AUC121</xm:f>
              <xm:sqref>AUC121</xm:sqref>
            </x14:sparkline>
            <x14:sparkline>
              <xm:f>'CB_Lcr (2)'!$AUD121:$AUD121</xm:f>
              <xm:sqref>AUD121</xm:sqref>
            </x14:sparkline>
            <x14:sparkline>
              <xm:f>'CB_Lcr (2)'!$AUE121:$AUE121</xm:f>
              <xm:sqref>AUE121</xm:sqref>
            </x14:sparkline>
            <x14:sparkline>
              <xm:f>'CB_Lcr (2)'!$AUF121:$AUF121</xm:f>
              <xm:sqref>AUF121</xm:sqref>
            </x14:sparkline>
            <x14:sparkline>
              <xm:f>'CB_Lcr (2)'!$AUG121:$AUG121</xm:f>
              <xm:sqref>AUG121</xm:sqref>
            </x14:sparkline>
            <x14:sparkline>
              <xm:f>'CB_Lcr (2)'!$AUH121:$AUH121</xm:f>
              <xm:sqref>AUH121</xm:sqref>
            </x14:sparkline>
            <x14:sparkline>
              <xm:f>'CB_Lcr (2)'!$AUI121:$AUI121</xm:f>
              <xm:sqref>AUI121</xm:sqref>
            </x14:sparkline>
            <x14:sparkline>
              <xm:f>'CB_Lcr (2)'!$AUJ121:$AUJ121</xm:f>
              <xm:sqref>AUJ121</xm:sqref>
            </x14:sparkline>
            <x14:sparkline>
              <xm:f>'CB_Lcr (2)'!$AUK121:$AUK121</xm:f>
              <xm:sqref>AUK121</xm:sqref>
            </x14:sparkline>
            <x14:sparkline>
              <xm:f>'CB_Lcr (2)'!$AUL121:$AUL121</xm:f>
              <xm:sqref>AUL121</xm:sqref>
            </x14:sparkline>
            <x14:sparkline>
              <xm:f>'CB_Lcr (2)'!$AUM121:$AUM121</xm:f>
              <xm:sqref>AUM121</xm:sqref>
            </x14:sparkline>
            <x14:sparkline>
              <xm:f>'CB_Lcr (2)'!$AUN121:$AUN121</xm:f>
              <xm:sqref>AUN121</xm:sqref>
            </x14:sparkline>
            <x14:sparkline>
              <xm:f>'CB_Lcr (2)'!$AUO121:$AUO121</xm:f>
              <xm:sqref>AUO121</xm:sqref>
            </x14:sparkline>
            <x14:sparkline>
              <xm:f>'CB_Lcr (2)'!$AUP121:$AUP121</xm:f>
              <xm:sqref>AUP121</xm:sqref>
            </x14:sparkline>
            <x14:sparkline>
              <xm:f>'CB_Lcr (2)'!$AUQ121:$AUQ121</xm:f>
              <xm:sqref>AUQ121</xm:sqref>
            </x14:sparkline>
            <x14:sparkline>
              <xm:f>'CB_Lcr (2)'!$AUR121:$AUR121</xm:f>
              <xm:sqref>AUR121</xm:sqref>
            </x14:sparkline>
            <x14:sparkline>
              <xm:f>'CB_Lcr (2)'!$AUS121:$AUS121</xm:f>
              <xm:sqref>AUS121</xm:sqref>
            </x14:sparkline>
            <x14:sparkline>
              <xm:f>'CB_Lcr (2)'!$AUT121:$AUT121</xm:f>
              <xm:sqref>AUT121</xm:sqref>
            </x14:sparkline>
            <x14:sparkline>
              <xm:f>'CB_Lcr (2)'!$AUU121:$AUU121</xm:f>
              <xm:sqref>AUU121</xm:sqref>
            </x14:sparkline>
            <x14:sparkline>
              <xm:f>'CB_Lcr (2)'!$AUV121:$AUV121</xm:f>
              <xm:sqref>AUV121</xm:sqref>
            </x14:sparkline>
            <x14:sparkline>
              <xm:f>'CB_Lcr (2)'!$AUW121:$AUW121</xm:f>
              <xm:sqref>AUW121</xm:sqref>
            </x14:sparkline>
            <x14:sparkline>
              <xm:f>'CB_Lcr (2)'!$AUX121:$AUX121</xm:f>
              <xm:sqref>AUX121</xm:sqref>
            </x14:sparkline>
            <x14:sparkline>
              <xm:f>'CB_Lcr (2)'!$AUY121:$AUY121</xm:f>
              <xm:sqref>AUY121</xm:sqref>
            </x14:sparkline>
            <x14:sparkline>
              <xm:f>'CB_Lcr (2)'!$AUZ121:$AUZ121</xm:f>
              <xm:sqref>AUZ121</xm:sqref>
            </x14:sparkline>
            <x14:sparkline>
              <xm:f>'CB_Lcr (2)'!$AVA121:$AVA121</xm:f>
              <xm:sqref>AVA121</xm:sqref>
            </x14:sparkline>
            <x14:sparkline>
              <xm:f>'CB_Lcr (2)'!$AVB121:$AVB121</xm:f>
              <xm:sqref>AVB121</xm:sqref>
            </x14:sparkline>
            <x14:sparkline>
              <xm:f>'CB_Lcr (2)'!$AVC121:$AVC121</xm:f>
              <xm:sqref>AVC121</xm:sqref>
            </x14:sparkline>
            <x14:sparkline>
              <xm:f>'CB_Lcr (2)'!$AVD121:$AVD121</xm:f>
              <xm:sqref>AVD121</xm:sqref>
            </x14:sparkline>
            <x14:sparkline>
              <xm:f>'CB_Lcr (2)'!$AVE121:$AVE121</xm:f>
              <xm:sqref>AVE121</xm:sqref>
            </x14:sparkline>
            <x14:sparkline>
              <xm:f>'CB_Lcr (2)'!$AVF121:$AVF121</xm:f>
              <xm:sqref>AVF121</xm:sqref>
            </x14:sparkline>
            <x14:sparkline>
              <xm:f>'CB_Lcr (2)'!$AVG121:$AVG121</xm:f>
              <xm:sqref>AVG121</xm:sqref>
            </x14:sparkline>
            <x14:sparkline>
              <xm:f>'CB_Lcr (2)'!$AVH121:$AVH121</xm:f>
              <xm:sqref>AVH121</xm:sqref>
            </x14:sparkline>
            <x14:sparkline>
              <xm:f>'CB_Lcr (2)'!$AVI121:$AVI121</xm:f>
              <xm:sqref>AVI121</xm:sqref>
            </x14:sparkline>
            <x14:sparkline>
              <xm:f>'CB_Lcr (2)'!$AVJ121:$AVJ121</xm:f>
              <xm:sqref>AVJ121</xm:sqref>
            </x14:sparkline>
            <x14:sparkline>
              <xm:f>'CB_Lcr (2)'!$AVK121:$AVK121</xm:f>
              <xm:sqref>AVK121</xm:sqref>
            </x14:sparkline>
            <x14:sparkline>
              <xm:f>'CB_Lcr (2)'!$AVL121:$AVL121</xm:f>
              <xm:sqref>AVL121</xm:sqref>
            </x14:sparkline>
            <x14:sparkline>
              <xm:f>'CB_Lcr (2)'!$AVM121:$AVM121</xm:f>
              <xm:sqref>AVM121</xm:sqref>
            </x14:sparkline>
            <x14:sparkline>
              <xm:f>'CB_Lcr (2)'!$AVN121:$AVN121</xm:f>
              <xm:sqref>AVN121</xm:sqref>
            </x14:sparkline>
            <x14:sparkline>
              <xm:f>'CB_Lcr (2)'!$AVO121:$AVO121</xm:f>
              <xm:sqref>AVO121</xm:sqref>
            </x14:sparkline>
            <x14:sparkline>
              <xm:f>'CB_Lcr (2)'!$AVP121:$AVP121</xm:f>
              <xm:sqref>AVP121</xm:sqref>
            </x14:sparkline>
            <x14:sparkline>
              <xm:f>'CB_Lcr (2)'!$AVQ121:$AVQ121</xm:f>
              <xm:sqref>AVQ121</xm:sqref>
            </x14:sparkline>
            <x14:sparkline>
              <xm:f>'CB_Lcr (2)'!$AVR121:$AVR121</xm:f>
              <xm:sqref>AVR121</xm:sqref>
            </x14:sparkline>
            <x14:sparkline>
              <xm:f>'CB_Lcr (2)'!$AVS121:$AVS121</xm:f>
              <xm:sqref>AVS121</xm:sqref>
            </x14:sparkline>
            <x14:sparkline>
              <xm:f>'CB_Lcr (2)'!$AVT121:$AVT121</xm:f>
              <xm:sqref>AVT121</xm:sqref>
            </x14:sparkline>
            <x14:sparkline>
              <xm:f>'CB_Lcr (2)'!$AVU121:$AVU121</xm:f>
              <xm:sqref>AVU121</xm:sqref>
            </x14:sparkline>
            <x14:sparkline>
              <xm:f>'CB_Lcr (2)'!$AVV121:$AVV121</xm:f>
              <xm:sqref>AVV121</xm:sqref>
            </x14:sparkline>
            <x14:sparkline>
              <xm:f>'CB_Lcr (2)'!$AVW121:$AVW121</xm:f>
              <xm:sqref>AVW121</xm:sqref>
            </x14:sparkline>
            <x14:sparkline>
              <xm:f>'CB_Lcr (2)'!$AVX121:$AVX121</xm:f>
              <xm:sqref>AVX121</xm:sqref>
            </x14:sparkline>
            <x14:sparkline>
              <xm:f>'CB_Lcr (2)'!$AVY121:$AVY121</xm:f>
              <xm:sqref>AVY121</xm:sqref>
            </x14:sparkline>
            <x14:sparkline>
              <xm:f>'CB_Lcr (2)'!$AVZ121:$AVZ121</xm:f>
              <xm:sqref>AVZ121</xm:sqref>
            </x14:sparkline>
            <x14:sparkline>
              <xm:f>'CB_Lcr (2)'!$AWA121:$AWA121</xm:f>
              <xm:sqref>AWA121</xm:sqref>
            </x14:sparkline>
            <x14:sparkline>
              <xm:f>'CB_Lcr (2)'!$AWB121:$AWB121</xm:f>
              <xm:sqref>AWB121</xm:sqref>
            </x14:sparkline>
            <x14:sparkline>
              <xm:f>'CB_Lcr (2)'!$AWC121:$AWC121</xm:f>
              <xm:sqref>AWC121</xm:sqref>
            </x14:sparkline>
            <x14:sparkline>
              <xm:f>'CB_Lcr (2)'!$AWD121:$AWD121</xm:f>
              <xm:sqref>AWD121</xm:sqref>
            </x14:sparkline>
            <x14:sparkline>
              <xm:f>'CB_Lcr (2)'!$AWE121:$AWE121</xm:f>
              <xm:sqref>AWE121</xm:sqref>
            </x14:sparkline>
            <x14:sparkline>
              <xm:f>'CB_Lcr (2)'!$AWF121:$AWF121</xm:f>
              <xm:sqref>AWF121</xm:sqref>
            </x14:sparkline>
            <x14:sparkline>
              <xm:f>'CB_Lcr (2)'!$AWG121:$AWG121</xm:f>
              <xm:sqref>AWG121</xm:sqref>
            </x14:sparkline>
            <x14:sparkline>
              <xm:f>'CB_Lcr (2)'!$AWH121:$AWH121</xm:f>
              <xm:sqref>AWH121</xm:sqref>
            </x14:sparkline>
            <x14:sparkline>
              <xm:f>'CB_Lcr (2)'!$AWI121:$AWI121</xm:f>
              <xm:sqref>AWI121</xm:sqref>
            </x14:sparkline>
            <x14:sparkline>
              <xm:f>'CB_Lcr (2)'!$AWJ121:$AWJ121</xm:f>
              <xm:sqref>AWJ121</xm:sqref>
            </x14:sparkline>
            <x14:sparkline>
              <xm:f>'CB_Lcr (2)'!$AWK121:$AWK121</xm:f>
              <xm:sqref>AWK121</xm:sqref>
            </x14:sparkline>
            <x14:sparkline>
              <xm:f>'CB_Lcr (2)'!$AWL121:$AWL121</xm:f>
              <xm:sqref>AWL121</xm:sqref>
            </x14:sparkline>
            <x14:sparkline>
              <xm:f>'CB_Lcr (2)'!$AWM121:$AWM121</xm:f>
              <xm:sqref>AWM121</xm:sqref>
            </x14:sparkline>
            <x14:sparkline>
              <xm:f>'CB_Lcr (2)'!$AWN121:$AWN121</xm:f>
              <xm:sqref>AWN121</xm:sqref>
            </x14:sparkline>
            <x14:sparkline>
              <xm:f>'CB_Lcr (2)'!$AWO121:$AWO121</xm:f>
              <xm:sqref>AWO121</xm:sqref>
            </x14:sparkline>
            <x14:sparkline>
              <xm:f>'CB_Lcr (2)'!$AWP121:$AWP121</xm:f>
              <xm:sqref>AWP121</xm:sqref>
            </x14:sparkline>
            <x14:sparkline>
              <xm:f>'CB_Lcr (2)'!$AWQ121:$AWQ121</xm:f>
              <xm:sqref>AWQ121</xm:sqref>
            </x14:sparkline>
            <x14:sparkline>
              <xm:f>'CB_Lcr (2)'!$AWR121:$AWR121</xm:f>
              <xm:sqref>AWR121</xm:sqref>
            </x14:sparkline>
            <x14:sparkline>
              <xm:f>'CB_Lcr (2)'!$AWS121:$AWS121</xm:f>
              <xm:sqref>AWS121</xm:sqref>
            </x14:sparkline>
            <x14:sparkline>
              <xm:f>'CB_Lcr (2)'!$AWT121:$AWT121</xm:f>
              <xm:sqref>AWT121</xm:sqref>
            </x14:sparkline>
            <x14:sparkline>
              <xm:f>'CB_Lcr (2)'!$AWU121:$AWU121</xm:f>
              <xm:sqref>AWU121</xm:sqref>
            </x14:sparkline>
            <x14:sparkline>
              <xm:f>'CB_Lcr (2)'!$AWV121:$AWV121</xm:f>
              <xm:sqref>AWV121</xm:sqref>
            </x14:sparkline>
            <x14:sparkline>
              <xm:f>'CB_Lcr (2)'!$AWW121:$AWW121</xm:f>
              <xm:sqref>AWW121</xm:sqref>
            </x14:sparkline>
            <x14:sparkline>
              <xm:f>'CB_Lcr (2)'!$AWX121:$AWX121</xm:f>
              <xm:sqref>AWX121</xm:sqref>
            </x14:sparkline>
            <x14:sparkline>
              <xm:f>'CB_Lcr (2)'!$AWY121:$AWY121</xm:f>
              <xm:sqref>AWY121</xm:sqref>
            </x14:sparkline>
            <x14:sparkline>
              <xm:f>'CB_Lcr (2)'!$AWZ121:$AWZ121</xm:f>
              <xm:sqref>AWZ121</xm:sqref>
            </x14:sparkline>
            <x14:sparkline>
              <xm:f>'CB_Lcr (2)'!$AXA121:$AXA121</xm:f>
              <xm:sqref>AXA121</xm:sqref>
            </x14:sparkline>
            <x14:sparkline>
              <xm:f>'CB_Lcr (2)'!$AXB121:$AXB121</xm:f>
              <xm:sqref>AXB121</xm:sqref>
            </x14:sparkline>
            <x14:sparkline>
              <xm:f>'CB_Lcr (2)'!$AXC121:$AXC121</xm:f>
              <xm:sqref>AXC121</xm:sqref>
            </x14:sparkline>
            <x14:sparkline>
              <xm:f>'CB_Lcr (2)'!$AXD121:$AXD121</xm:f>
              <xm:sqref>AXD121</xm:sqref>
            </x14:sparkline>
            <x14:sparkline>
              <xm:f>'CB_Lcr (2)'!$AXE121:$AXE121</xm:f>
              <xm:sqref>AXE121</xm:sqref>
            </x14:sparkline>
            <x14:sparkline>
              <xm:f>'CB_Lcr (2)'!$AXF121:$AXF121</xm:f>
              <xm:sqref>AXF121</xm:sqref>
            </x14:sparkline>
            <x14:sparkline>
              <xm:f>'CB_Lcr (2)'!$AXG121:$AXG121</xm:f>
              <xm:sqref>AXG121</xm:sqref>
            </x14:sparkline>
            <x14:sparkline>
              <xm:f>'CB_Lcr (2)'!$AXH121:$AXH121</xm:f>
              <xm:sqref>AXH121</xm:sqref>
            </x14:sparkline>
            <x14:sparkline>
              <xm:f>'CB_Lcr (2)'!$AXI121:$AXI121</xm:f>
              <xm:sqref>AXI121</xm:sqref>
            </x14:sparkline>
            <x14:sparkline>
              <xm:f>'CB_Lcr (2)'!$AXJ121:$AXJ121</xm:f>
              <xm:sqref>AXJ121</xm:sqref>
            </x14:sparkline>
            <x14:sparkline>
              <xm:f>'CB_Lcr (2)'!$AXK121:$AXK121</xm:f>
              <xm:sqref>AXK121</xm:sqref>
            </x14:sparkline>
            <x14:sparkline>
              <xm:f>'CB_Lcr (2)'!$AXL121:$AXL121</xm:f>
              <xm:sqref>AXL121</xm:sqref>
            </x14:sparkline>
            <x14:sparkline>
              <xm:f>'CB_Lcr (2)'!$AXM121:$AXM121</xm:f>
              <xm:sqref>AXM121</xm:sqref>
            </x14:sparkline>
            <x14:sparkline>
              <xm:f>'CB_Lcr (2)'!$AXN121:$AXN121</xm:f>
              <xm:sqref>AXN121</xm:sqref>
            </x14:sparkline>
            <x14:sparkline>
              <xm:f>'CB_Lcr (2)'!$AXO121:$AXO121</xm:f>
              <xm:sqref>AXO121</xm:sqref>
            </x14:sparkline>
            <x14:sparkline>
              <xm:f>'CB_Lcr (2)'!$AXP121:$AXP121</xm:f>
              <xm:sqref>AXP121</xm:sqref>
            </x14:sparkline>
            <x14:sparkline>
              <xm:f>'CB_Lcr (2)'!$AXQ121:$AXQ121</xm:f>
              <xm:sqref>AXQ121</xm:sqref>
            </x14:sparkline>
            <x14:sparkline>
              <xm:f>'CB_Lcr (2)'!$AXR121:$AXR121</xm:f>
              <xm:sqref>AXR121</xm:sqref>
            </x14:sparkline>
            <x14:sparkline>
              <xm:f>'CB_Lcr (2)'!$AXS121:$AXS121</xm:f>
              <xm:sqref>AXS121</xm:sqref>
            </x14:sparkline>
            <x14:sparkline>
              <xm:f>'CB_Lcr (2)'!$AXT121:$AXT121</xm:f>
              <xm:sqref>AXT121</xm:sqref>
            </x14:sparkline>
            <x14:sparkline>
              <xm:f>'CB_Lcr (2)'!$AXU121:$AXU121</xm:f>
              <xm:sqref>AXU121</xm:sqref>
            </x14:sparkline>
            <x14:sparkline>
              <xm:f>'CB_Lcr (2)'!$AXV121:$AXV121</xm:f>
              <xm:sqref>AXV121</xm:sqref>
            </x14:sparkline>
            <x14:sparkline>
              <xm:f>'CB_Lcr (2)'!$AXW121:$AXW121</xm:f>
              <xm:sqref>AXW121</xm:sqref>
            </x14:sparkline>
            <x14:sparkline>
              <xm:f>'CB_Lcr (2)'!$AXX121:$AXX121</xm:f>
              <xm:sqref>AXX121</xm:sqref>
            </x14:sparkline>
            <x14:sparkline>
              <xm:f>'CB_Lcr (2)'!$AXY121:$AXY121</xm:f>
              <xm:sqref>AXY121</xm:sqref>
            </x14:sparkline>
            <x14:sparkline>
              <xm:f>'CB_Lcr (2)'!$AXZ121:$AXZ121</xm:f>
              <xm:sqref>AXZ121</xm:sqref>
            </x14:sparkline>
            <x14:sparkline>
              <xm:f>'CB_Lcr (2)'!$AYA121:$AYA121</xm:f>
              <xm:sqref>AYA121</xm:sqref>
            </x14:sparkline>
            <x14:sparkline>
              <xm:f>'CB_Lcr (2)'!$AYB121:$AYB121</xm:f>
              <xm:sqref>AYB121</xm:sqref>
            </x14:sparkline>
            <x14:sparkline>
              <xm:f>'CB_Lcr (2)'!$AYC121:$AYC121</xm:f>
              <xm:sqref>AYC121</xm:sqref>
            </x14:sparkline>
            <x14:sparkline>
              <xm:f>'CB_Lcr (2)'!$AYD121:$AYD121</xm:f>
              <xm:sqref>AYD121</xm:sqref>
            </x14:sparkline>
            <x14:sparkline>
              <xm:f>'CB_Lcr (2)'!$AYE121:$AYE121</xm:f>
              <xm:sqref>AYE121</xm:sqref>
            </x14:sparkline>
            <x14:sparkline>
              <xm:f>'CB_Lcr (2)'!$AYF121:$AYF121</xm:f>
              <xm:sqref>AYF121</xm:sqref>
            </x14:sparkline>
            <x14:sparkline>
              <xm:f>'CB_Lcr (2)'!$AYG121:$AYG121</xm:f>
              <xm:sqref>AYG121</xm:sqref>
            </x14:sparkline>
            <x14:sparkline>
              <xm:f>'CB_Lcr (2)'!$AYH121:$AYH121</xm:f>
              <xm:sqref>AYH121</xm:sqref>
            </x14:sparkline>
            <x14:sparkline>
              <xm:f>'CB_Lcr (2)'!$AYI121:$AYI121</xm:f>
              <xm:sqref>AYI121</xm:sqref>
            </x14:sparkline>
            <x14:sparkline>
              <xm:f>'CB_Lcr (2)'!$AYJ121:$AYJ121</xm:f>
              <xm:sqref>AYJ121</xm:sqref>
            </x14:sparkline>
            <x14:sparkline>
              <xm:f>'CB_Lcr (2)'!$AYK121:$AYK121</xm:f>
              <xm:sqref>AYK121</xm:sqref>
            </x14:sparkline>
            <x14:sparkline>
              <xm:f>'CB_Lcr (2)'!$AYL121:$AYL121</xm:f>
              <xm:sqref>AYL121</xm:sqref>
            </x14:sparkline>
            <x14:sparkline>
              <xm:f>'CB_Lcr (2)'!$AYM121:$AYM121</xm:f>
              <xm:sqref>AYM121</xm:sqref>
            </x14:sparkline>
            <x14:sparkline>
              <xm:f>'CB_Lcr (2)'!$AYN121:$AYN121</xm:f>
              <xm:sqref>AYN121</xm:sqref>
            </x14:sparkline>
            <x14:sparkline>
              <xm:f>'CB_Lcr (2)'!$AYO121:$AYO121</xm:f>
              <xm:sqref>AYO121</xm:sqref>
            </x14:sparkline>
            <x14:sparkline>
              <xm:f>'CB_Lcr (2)'!$AYP121:$AYP121</xm:f>
              <xm:sqref>AYP121</xm:sqref>
            </x14:sparkline>
            <x14:sparkline>
              <xm:f>'CB_Lcr (2)'!$AYQ121:$AYQ121</xm:f>
              <xm:sqref>AYQ121</xm:sqref>
            </x14:sparkline>
            <x14:sparkline>
              <xm:f>'CB_Lcr (2)'!$AYR121:$AYR121</xm:f>
              <xm:sqref>AYR121</xm:sqref>
            </x14:sparkline>
            <x14:sparkline>
              <xm:f>'CB_Lcr (2)'!$AYS121:$AYS121</xm:f>
              <xm:sqref>AYS121</xm:sqref>
            </x14:sparkline>
            <x14:sparkline>
              <xm:f>'CB_Lcr (2)'!$AYT121:$AYT121</xm:f>
              <xm:sqref>AYT121</xm:sqref>
            </x14:sparkline>
            <x14:sparkline>
              <xm:f>'CB_Lcr (2)'!$AYU121:$AYU121</xm:f>
              <xm:sqref>AYU121</xm:sqref>
            </x14:sparkline>
            <x14:sparkline>
              <xm:f>'CB_Lcr (2)'!$AYV121:$AYV121</xm:f>
              <xm:sqref>AYV121</xm:sqref>
            </x14:sparkline>
            <x14:sparkline>
              <xm:f>'CB_Lcr (2)'!$AYW121:$AYW121</xm:f>
              <xm:sqref>AYW121</xm:sqref>
            </x14:sparkline>
            <x14:sparkline>
              <xm:f>'CB_Lcr (2)'!$AYX121:$AYX121</xm:f>
              <xm:sqref>AYX121</xm:sqref>
            </x14:sparkline>
            <x14:sparkline>
              <xm:f>'CB_Lcr (2)'!$AYY121:$AYY121</xm:f>
              <xm:sqref>AYY121</xm:sqref>
            </x14:sparkline>
            <x14:sparkline>
              <xm:f>'CB_Lcr (2)'!$AYZ121:$AYZ121</xm:f>
              <xm:sqref>AYZ121</xm:sqref>
            </x14:sparkline>
            <x14:sparkline>
              <xm:f>'CB_Lcr (2)'!$AZA121:$AZA121</xm:f>
              <xm:sqref>AZA121</xm:sqref>
            </x14:sparkline>
            <x14:sparkline>
              <xm:f>'CB_Lcr (2)'!$AZB121:$AZB121</xm:f>
              <xm:sqref>AZB121</xm:sqref>
            </x14:sparkline>
            <x14:sparkline>
              <xm:f>'CB_Lcr (2)'!$AZC121:$AZC121</xm:f>
              <xm:sqref>AZC121</xm:sqref>
            </x14:sparkline>
            <x14:sparkline>
              <xm:f>'CB_Lcr (2)'!$AZD121:$AZD121</xm:f>
              <xm:sqref>AZD121</xm:sqref>
            </x14:sparkline>
            <x14:sparkline>
              <xm:f>'CB_Lcr (2)'!$AZE121:$AZE121</xm:f>
              <xm:sqref>AZE121</xm:sqref>
            </x14:sparkline>
            <x14:sparkline>
              <xm:f>'CB_Lcr (2)'!$AZF121:$AZF121</xm:f>
              <xm:sqref>AZF121</xm:sqref>
            </x14:sparkline>
            <x14:sparkline>
              <xm:f>'CB_Lcr (2)'!$AZG121:$AZG121</xm:f>
              <xm:sqref>AZG121</xm:sqref>
            </x14:sparkline>
            <x14:sparkline>
              <xm:f>'CB_Lcr (2)'!$AZH121:$AZH121</xm:f>
              <xm:sqref>AZH121</xm:sqref>
            </x14:sparkline>
            <x14:sparkline>
              <xm:f>'CB_Lcr (2)'!$AZI121:$AZI121</xm:f>
              <xm:sqref>AZI121</xm:sqref>
            </x14:sparkline>
            <x14:sparkline>
              <xm:f>'CB_Lcr (2)'!$AZJ121:$AZJ121</xm:f>
              <xm:sqref>AZJ121</xm:sqref>
            </x14:sparkline>
            <x14:sparkline>
              <xm:f>'CB_Lcr (2)'!$AZK121:$AZK121</xm:f>
              <xm:sqref>AZK121</xm:sqref>
            </x14:sparkline>
            <x14:sparkline>
              <xm:f>'CB_Lcr (2)'!$AZL121:$AZL121</xm:f>
              <xm:sqref>AZL121</xm:sqref>
            </x14:sparkline>
            <x14:sparkline>
              <xm:f>'CB_Lcr (2)'!$AZM121:$AZM121</xm:f>
              <xm:sqref>AZM121</xm:sqref>
            </x14:sparkline>
            <x14:sparkline>
              <xm:f>'CB_Lcr (2)'!$AZN121:$AZN121</xm:f>
              <xm:sqref>AZN121</xm:sqref>
            </x14:sparkline>
            <x14:sparkline>
              <xm:f>'CB_Lcr (2)'!$AZO121:$AZO121</xm:f>
              <xm:sqref>AZO121</xm:sqref>
            </x14:sparkline>
            <x14:sparkline>
              <xm:f>'CB_Lcr (2)'!$AZP121:$AZP121</xm:f>
              <xm:sqref>AZP121</xm:sqref>
            </x14:sparkline>
            <x14:sparkline>
              <xm:f>'CB_Lcr (2)'!$AZQ121:$AZQ121</xm:f>
              <xm:sqref>AZQ121</xm:sqref>
            </x14:sparkline>
            <x14:sparkline>
              <xm:f>'CB_Lcr (2)'!$AZR121:$AZR121</xm:f>
              <xm:sqref>AZR121</xm:sqref>
            </x14:sparkline>
            <x14:sparkline>
              <xm:f>'CB_Lcr (2)'!$AZS121:$AZS121</xm:f>
              <xm:sqref>AZS121</xm:sqref>
            </x14:sparkline>
            <x14:sparkline>
              <xm:f>'CB_Lcr (2)'!$AZT121:$AZT121</xm:f>
              <xm:sqref>AZT121</xm:sqref>
            </x14:sparkline>
            <x14:sparkline>
              <xm:f>'CB_Lcr (2)'!$AZU121:$AZU121</xm:f>
              <xm:sqref>AZU121</xm:sqref>
            </x14:sparkline>
            <x14:sparkline>
              <xm:f>'CB_Lcr (2)'!$AZV121:$AZV121</xm:f>
              <xm:sqref>AZV121</xm:sqref>
            </x14:sparkline>
            <x14:sparkline>
              <xm:f>'CB_Lcr (2)'!$AZW121:$AZW121</xm:f>
              <xm:sqref>AZW121</xm:sqref>
            </x14:sparkline>
            <x14:sparkline>
              <xm:f>'CB_Lcr (2)'!$AZX121:$AZX121</xm:f>
              <xm:sqref>AZX121</xm:sqref>
            </x14:sparkline>
            <x14:sparkline>
              <xm:f>'CB_Lcr (2)'!$AZY121:$AZY121</xm:f>
              <xm:sqref>AZY121</xm:sqref>
            </x14:sparkline>
            <x14:sparkline>
              <xm:f>'CB_Lcr (2)'!$AZZ121:$AZZ121</xm:f>
              <xm:sqref>AZZ121</xm:sqref>
            </x14:sparkline>
            <x14:sparkline>
              <xm:f>'CB_Lcr (2)'!$BAA121:$BAA121</xm:f>
              <xm:sqref>BAA121</xm:sqref>
            </x14:sparkline>
            <x14:sparkline>
              <xm:f>'CB_Lcr (2)'!$BAB121:$BAB121</xm:f>
              <xm:sqref>BAB121</xm:sqref>
            </x14:sparkline>
            <x14:sparkline>
              <xm:f>'CB_Lcr (2)'!$BAC121:$BAC121</xm:f>
              <xm:sqref>BAC121</xm:sqref>
            </x14:sparkline>
            <x14:sparkline>
              <xm:f>'CB_Lcr (2)'!$BAD121:$BAD121</xm:f>
              <xm:sqref>BAD121</xm:sqref>
            </x14:sparkline>
            <x14:sparkline>
              <xm:f>'CB_Lcr (2)'!$BAE121:$BAE121</xm:f>
              <xm:sqref>BAE121</xm:sqref>
            </x14:sparkline>
            <x14:sparkline>
              <xm:f>'CB_Lcr (2)'!$BAF121:$BAF121</xm:f>
              <xm:sqref>BAF121</xm:sqref>
            </x14:sparkline>
            <x14:sparkline>
              <xm:f>'CB_Lcr (2)'!$BAG121:$BAG121</xm:f>
              <xm:sqref>BAG121</xm:sqref>
            </x14:sparkline>
            <x14:sparkline>
              <xm:f>'CB_Lcr (2)'!$BAH121:$BAH121</xm:f>
              <xm:sqref>BAH121</xm:sqref>
            </x14:sparkline>
            <x14:sparkline>
              <xm:f>'CB_Lcr (2)'!$BAI121:$BAI121</xm:f>
              <xm:sqref>BAI121</xm:sqref>
            </x14:sparkline>
            <x14:sparkline>
              <xm:f>'CB_Lcr (2)'!$BAJ121:$BAJ121</xm:f>
              <xm:sqref>BAJ121</xm:sqref>
            </x14:sparkline>
            <x14:sparkline>
              <xm:f>'CB_Lcr (2)'!$BAK121:$BAK121</xm:f>
              <xm:sqref>BAK121</xm:sqref>
            </x14:sparkline>
            <x14:sparkline>
              <xm:f>'CB_Lcr (2)'!$BAL121:$BAL121</xm:f>
              <xm:sqref>BAL121</xm:sqref>
            </x14:sparkline>
            <x14:sparkline>
              <xm:f>'CB_Lcr (2)'!$BAM121:$BAM121</xm:f>
              <xm:sqref>BAM121</xm:sqref>
            </x14:sparkline>
            <x14:sparkline>
              <xm:f>'CB_Lcr (2)'!$BAN121:$BAN121</xm:f>
              <xm:sqref>BAN121</xm:sqref>
            </x14:sparkline>
            <x14:sparkline>
              <xm:f>'CB_Lcr (2)'!$BAO121:$BAO121</xm:f>
              <xm:sqref>BAO121</xm:sqref>
            </x14:sparkline>
            <x14:sparkline>
              <xm:f>'CB_Lcr (2)'!$BAP121:$BAP121</xm:f>
              <xm:sqref>BAP121</xm:sqref>
            </x14:sparkline>
            <x14:sparkline>
              <xm:f>'CB_Lcr (2)'!$BAQ121:$BAQ121</xm:f>
              <xm:sqref>BAQ121</xm:sqref>
            </x14:sparkline>
            <x14:sparkline>
              <xm:f>'CB_Lcr (2)'!$BAR121:$BAR121</xm:f>
              <xm:sqref>BAR121</xm:sqref>
            </x14:sparkline>
            <x14:sparkline>
              <xm:f>'CB_Lcr (2)'!$BAS121:$BAS121</xm:f>
              <xm:sqref>BAS121</xm:sqref>
            </x14:sparkline>
            <x14:sparkline>
              <xm:f>'CB_Lcr (2)'!$BAT121:$BAT121</xm:f>
              <xm:sqref>BAT121</xm:sqref>
            </x14:sparkline>
            <x14:sparkline>
              <xm:f>'CB_Lcr (2)'!$BAU121:$BAU121</xm:f>
              <xm:sqref>BAU121</xm:sqref>
            </x14:sparkline>
            <x14:sparkline>
              <xm:f>'CB_Lcr (2)'!$BAV121:$BAV121</xm:f>
              <xm:sqref>BAV121</xm:sqref>
            </x14:sparkline>
            <x14:sparkline>
              <xm:f>'CB_Lcr (2)'!$BAW121:$BAW121</xm:f>
              <xm:sqref>BAW121</xm:sqref>
            </x14:sparkline>
            <x14:sparkline>
              <xm:f>'CB_Lcr (2)'!$BAX121:$BAX121</xm:f>
              <xm:sqref>BAX121</xm:sqref>
            </x14:sparkline>
            <x14:sparkline>
              <xm:f>'CB_Lcr (2)'!$BAY121:$BAY121</xm:f>
              <xm:sqref>BAY121</xm:sqref>
            </x14:sparkline>
            <x14:sparkline>
              <xm:f>'CB_Lcr (2)'!$BAZ121:$BAZ121</xm:f>
              <xm:sqref>BAZ121</xm:sqref>
            </x14:sparkline>
            <x14:sparkline>
              <xm:f>'CB_Lcr (2)'!$BBA121:$BBA121</xm:f>
              <xm:sqref>BBA121</xm:sqref>
            </x14:sparkline>
            <x14:sparkline>
              <xm:f>'CB_Lcr (2)'!$BBB121:$BBB121</xm:f>
              <xm:sqref>BBB121</xm:sqref>
            </x14:sparkline>
            <x14:sparkline>
              <xm:f>'CB_Lcr (2)'!$BBC121:$BBC121</xm:f>
              <xm:sqref>BBC121</xm:sqref>
            </x14:sparkline>
            <x14:sparkline>
              <xm:f>'CB_Lcr (2)'!$BBD121:$BBD121</xm:f>
              <xm:sqref>BBD121</xm:sqref>
            </x14:sparkline>
            <x14:sparkline>
              <xm:f>'CB_Lcr (2)'!$BBE121:$BBE121</xm:f>
              <xm:sqref>BBE121</xm:sqref>
            </x14:sparkline>
            <x14:sparkline>
              <xm:f>'CB_Lcr (2)'!$BBF121:$BBF121</xm:f>
              <xm:sqref>BBF121</xm:sqref>
            </x14:sparkline>
            <x14:sparkline>
              <xm:f>'CB_Lcr (2)'!$BBG121:$BBG121</xm:f>
              <xm:sqref>BBG121</xm:sqref>
            </x14:sparkline>
            <x14:sparkline>
              <xm:f>'CB_Lcr (2)'!$BBH121:$BBH121</xm:f>
              <xm:sqref>BBH121</xm:sqref>
            </x14:sparkline>
            <x14:sparkline>
              <xm:f>'CB_Lcr (2)'!$BBI121:$BBI121</xm:f>
              <xm:sqref>BBI121</xm:sqref>
            </x14:sparkline>
            <x14:sparkline>
              <xm:f>'CB_Lcr (2)'!$BBJ121:$BBJ121</xm:f>
              <xm:sqref>BBJ121</xm:sqref>
            </x14:sparkline>
            <x14:sparkline>
              <xm:f>'CB_Lcr (2)'!$BBK121:$BBK121</xm:f>
              <xm:sqref>BBK121</xm:sqref>
            </x14:sparkline>
            <x14:sparkline>
              <xm:f>'CB_Lcr (2)'!$BBL121:$BBL121</xm:f>
              <xm:sqref>BBL121</xm:sqref>
            </x14:sparkline>
            <x14:sparkline>
              <xm:f>'CB_Lcr (2)'!$BBM121:$BBM121</xm:f>
              <xm:sqref>BBM121</xm:sqref>
            </x14:sparkline>
            <x14:sparkline>
              <xm:f>'CB_Lcr (2)'!$BBN121:$BBN121</xm:f>
              <xm:sqref>BBN121</xm:sqref>
            </x14:sparkline>
            <x14:sparkline>
              <xm:f>'CB_Lcr (2)'!$BBO121:$BBO121</xm:f>
              <xm:sqref>BBO121</xm:sqref>
            </x14:sparkline>
            <x14:sparkline>
              <xm:f>'CB_Lcr (2)'!$BBP121:$BBP121</xm:f>
              <xm:sqref>BBP121</xm:sqref>
            </x14:sparkline>
            <x14:sparkline>
              <xm:f>'CB_Lcr (2)'!$BBQ121:$BBQ121</xm:f>
              <xm:sqref>BBQ121</xm:sqref>
            </x14:sparkline>
            <x14:sparkline>
              <xm:f>'CB_Lcr (2)'!$BBR121:$BBR121</xm:f>
              <xm:sqref>BBR121</xm:sqref>
            </x14:sparkline>
            <x14:sparkline>
              <xm:f>'CB_Lcr (2)'!$BBS121:$BBS121</xm:f>
              <xm:sqref>BBS121</xm:sqref>
            </x14:sparkline>
            <x14:sparkline>
              <xm:f>'CB_Lcr (2)'!$BBT121:$BBT121</xm:f>
              <xm:sqref>BBT121</xm:sqref>
            </x14:sparkline>
            <x14:sparkline>
              <xm:f>'CB_Lcr (2)'!$BBU121:$BBU121</xm:f>
              <xm:sqref>BBU121</xm:sqref>
            </x14:sparkline>
            <x14:sparkline>
              <xm:f>'CB_Lcr (2)'!$BBV121:$BBV121</xm:f>
              <xm:sqref>BBV121</xm:sqref>
            </x14:sparkline>
            <x14:sparkline>
              <xm:f>'CB_Lcr (2)'!$BBW121:$BBW121</xm:f>
              <xm:sqref>BBW121</xm:sqref>
            </x14:sparkline>
            <x14:sparkline>
              <xm:f>'CB_Lcr (2)'!$BBX121:$BBX121</xm:f>
              <xm:sqref>BBX121</xm:sqref>
            </x14:sparkline>
            <x14:sparkline>
              <xm:f>'CB_Lcr (2)'!$BBY121:$BBY121</xm:f>
              <xm:sqref>BBY121</xm:sqref>
            </x14:sparkline>
            <x14:sparkline>
              <xm:f>'CB_Lcr (2)'!$BBZ121:$BBZ121</xm:f>
              <xm:sqref>BBZ121</xm:sqref>
            </x14:sparkline>
            <x14:sparkline>
              <xm:f>'CB_Lcr (2)'!$BCA121:$BCA121</xm:f>
              <xm:sqref>BCA121</xm:sqref>
            </x14:sparkline>
            <x14:sparkline>
              <xm:f>'CB_Lcr (2)'!$BCB121:$BCB121</xm:f>
              <xm:sqref>BCB121</xm:sqref>
            </x14:sparkline>
            <x14:sparkline>
              <xm:f>'CB_Lcr (2)'!$BCC121:$BCC121</xm:f>
              <xm:sqref>BCC121</xm:sqref>
            </x14:sparkline>
            <x14:sparkline>
              <xm:f>'CB_Lcr (2)'!$BCD121:$BCD121</xm:f>
              <xm:sqref>BCD121</xm:sqref>
            </x14:sparkline>
            <x14:sparkline>
              <xm:f>'CB_Lcr (2)'!$BCE121:$BCE121</xm:f>
              <xm:sqref>BCE121</xm:sqref>
            </x14:sparkline>
            <x14:sparkline>
              <xm:f>'CB_Lcr (2)'!$BCF121:$BCF121</xm:f>
              <xm:sqref>BCF121</xm:sqref>
            </x14:sparkline>
            <x14:sparkline>
              <xm:f>'CB_Lcr (2)'!$BCG121:$BCG121</xm:f>
              <xm:sqref>BCG121</xm:sqref>
            </x14:sparkline>
            <x14:sparkline>
              <xm:f>'CB_Lcr (2)'!$BCH121:$BCH121</xm:f>
              <xm:sqref>BCH121</xm:sqref>
            </x14:sparkline>
            <x14:sparkline>
              <xm:f>'CB_Lcr (2)'!$BCI121:$BCI121</xm:f>
              <xm:sqref>BCI121</xm:sqref>
            </x14:sparkline>
            <x14:sparkline>
              <xm:f>'CB_Lcr (2)'!$BCJ121:$BCJ121</xm:f>
              <xm:sqref>BCJ121</xm:sqref>
            </x14:sparkline>
            <x14:sparkline>
              <xm:f>'CB_Lcr (2)'!$BCK121:$BCK121</xm:f>
              <xm:sqref>BCK121</xm:sqref>
            </x14:sparkline>
            <x14:sparkline>
              <xm:f>'CB_Lcr (2)'!$BCL121:$BCL121</xm:f>
              <xm:sqref>BCL121</xm:sqref>
            </x14:sparkline>
            <x14:sparkline>
              <xm:f>'CB_Lcr (2)'!$BCM121:$BCM121</xm:f>
              <xm:sqref>BCM121</xm:sqref>
            </x14:sparkline>
            <x14:sparkline>
              <xm:f>'CB_Lcr (2)'!$BCN121:$BCN121</xm:f>
              <xm:sqref>BCN121</xm:sqref>
            </x14:sparkline>
            <x14:sparkline>
              <xm:f>'CB_Lcr (2)'!$BCO121:$BCO121</xm:f>
              <xm:sqref>BCO121</xm:sqref>
            </x14:sparkline>
            <x14:sparkline>
              <xm:f>'CB_Lcr (2)'!$BCP121:$BCP121</xm:f>
              <xm:sqref>BCP121</xm:sqref>
            </x14:sparkline>
            <x14:sparkline>
              <xm:f>'CB_Lcr (2)'!$BCQ121:$BCQ121</xm:f>
              <xm:sqref>BCQ121</xm:sqref>
            </x14:sparkline>
            <x14:sparkline>
              <xm:f>'CB_Lcr (2)'!$BCR121:$BCR121</xm:f>
              <xm:sqref>BCR121</xm:sqref>
            </x14:sparkline>
            <x14:sparkline>
              <xm:f>'CB_Lcr (2)'!$BCS121:$BCS121</xm:f>
              <xm:sqref>BCS121</xm:sqref>
            </x14:sparkline>
            <x14:sparkline>
              <xm:f>'CB_Lcr (2)'!$BCT121:$BCT121</xm:f>
              <xm:sqref>BCT121</xm:sqref>
            </x14:sparkline>
            <x14:sparkline>
              <xm:f>'CB_Lcr (2)'!$BCU121:$BCU121</xm:f>
              <xm:sqref>BCU121</xm:sqref>
            </x14:sparkline>
            <x14:sparkline>
              <xm:f>'CB_Lcr (2)'!$BCV121:$BCV121</xm:f>
              <xm:sqref>BCV121</xm:sqref>
            </x14:sparkline>
            <x14:sparkline>
              <xm:f>'CB_Lcr (2)'!$BCW121:$BCW121</xm:f>
              <xm:sqref>BCW121</xm:sqref>
            </x14:sparkline>
            <x14:sparkline>
              <xm:f>'CB_Lcr (2)'!$BCX121:$BCX121</xm:f>
              <xm:sqref>BCX121</xm:sqref>
            </x14:sparkline>
            <x14:sparkline>
              <xm:f>'CB_Lcr (2)'!$BCY121:$BCY121</xm:f>
              <xm:sqref>BCY121</xm:sqref>
            </x14:sparkline>
            <x14:sparkline>
              <xm:f>'CB_Lcr (2)'!$BCZ121:$BCZ121</xm:f>
              <xm:sqref>BCZ121</xm:sqref>
            </x14:sparkline>
            <x14:sparkline>
              <xm:f>'CB_Lcr (2)'!$BDA121:$BDA121</xm:f>
              <xm:sqref>BDA121</xm:sqref>
            </x14:sparkline>
            <x14:sparkline>
              <xm:f>'CB_Lcr (2)'!$BDB121:$BDB121</xm:f>
              <xm:sqref>BDB121</xm:sqref>
            </x14:sparkline>
            <x14:sparkline>
              <xm:f>'CB_Lcr (2)'!$BDC121:$BDC121</xm:f>
              <xm:sqref>BDC121</xm:sqref>
            </x14:sparkline>
            <x14:sparkline>
              <xm:f>'CB_Lcr (2)'!$BDD121:$BDD121</xm:f>
              <xm:sqref>BDD121</xm:sqref>
            </x14:sparkline>
            <x14:sparkline>
              <xm:f>'CB_Lcr (2)'!$BDE121:$BDE121</xm:f>
              <xm:sqref>BDE121</xm:sqref>
            </x14:sparkline>
            <x14:sparkline>
              <xm:f>'CB_Lcr (2)'!$BDF121:$BDF121</xm:f>
              <xm:sqref>BDF121</xm:sqref>
            </x14:sparkline>
            <x14:sparkline>
              <xm:f>'CB_Lcr (2)'!$BDG121:$BDG121</xm:f>
              <xm:sqref>BDG121</xm:sqref>
            </x14:sparkline>
            <x14:sparkline>
              <xm:f>'CB_Lcr (2)'!$BDH121:$BDH121</xm:f>
              <xm:sqref>BDH121</xm:sqref>
            </x14:sparkline>
            <x14:sparkline>
              <xm:f>'CB_Lcr (2)'!$BDI121:$BDI121</xm:f>
              <xm:sqref>BDI121</xm:sqref>
            </x14:sparkline>
            <x14:sparkline>
              <xm:f>'CB_Lcr (2)'!$BDJ121:$BDJ121</xm:f>
              <xm:sqref>BDJ121</xm:sqref>
            </x14:sparkline>
            <x14:sparkline>
              <xm:f>'CB_Lcr (2)'!$BDK121:$BDK121</xm:f>
              <xm:sqref>BDK121</xm:sqref>
            </x14:sparkline>
            <x14:sparkline>
              <xm:f>'CB_Lcr (2)'!$BDL121:$BDL121</xm:f>
              <xm:sqref>BDL121</xm:sqref>
            </x14:sparkline>
            <x14:sparkline>
              <xm:f>'CB_Lcr (2)'!$BDM121:$BDM121</xm:f>
              <xm:sqref>BDM121</xm:sqref>
            </x14:sparkline>
            <x14:sparkline>
              <xm:f>'CB_Lcr (2)'!$BDN121:$BDN121</xm:f>
              <xm:sqref>BDN121</xm:sqref>
            </x14:sparkline>
            <x14:sparkline>
              <xm:f>'CB_Lcr (2)'!$BDO121:$BDO121</xm:f>
              <xm:sqref>BDO121</xm:sqref>
            </x14:sparkline>
            <x14:sparkline>
              <xm:f>'CB_Lcr (2)'!$BDP121:$BDP121</xm:f>
              <xm:sqref>BDP121</xm:sqref>
            </x14:sparkline>
            <x14:sparkline>
              <xm:f>'CB_Lcr (2)'!$BDQ121:$BDQ121</xm:f>
              <xm:sqref>BDQ121</xm:sqref>
            </x14:sparkline>
            <x14:sparkline>
              <xm:f>'CB_Lcr (2)'!$BDR121:$BDR121</xm:f>
              <xm:sqref>BDR121</xm:sqref>
            </x14:sparkline>
            <x14:sparkline>
              <xm:f>'CB_Lcr (2)'!$BDS121:$BDS121</xm:f>
              <xm:sqref>BDS121</xm:sqref>
            </x14:sparkline>
            <x14:sparkline>
              <xm:f>'CB_Lcr (2)'!$BDT121:$BDT121</xm:f>
              <xm:sqref>BDT121</xm:sqref>
            </x14:sparkline>
            <x14:sparkline>
              <xm:f>'CB_Lcr (2)'!$BDU121:$BDU121</xm:f>
              <xm:sqref>BDU121</xm:sqref>
            </x14:sparkline>
            <x14:sparkline>
              <xm:f>'CB_Lcr (2)'!$BDV121:$BDV121</xm:f>
              <xm:sqref>BDV121</xm:sqref>
            </x14:sparkline>
            <x14:sparkline>
              <xm:f>'CB_Lcr (2)'!$BDW121:$BDW121</xm:f>
              <xm:sqref>BDW121</xm:sqref>
            </x14:sparkline>
            <x14:sparkline>
              <xm:f>'CB_Lcr (2)'!$BDX121:$BDX121</xm:f>
              <xm:sqref>BDX121</xm:sqref>
            </x14:sparkline>
            <x14:sparkline>
              <xm:f>'CB_Lcr (2)'!$BDY121:$BDY121</xm:f>
              <xm:sqref>BDY121</xm:sqref>
            </x14:sparkline>
            <x14:sparkline>
              <xm:f>'CB_Lcr (2)'!$BDZ121:$BDZ121</xm:f>
              <xm:sqref>BDZ121</xm:sqref>
            </x14:sparkline>
            <x14:sparkline>
              <xm:f>'CB_Lcr (2)'!$BEA121:$BEA121</xm:f>
              <xm:sqref>BEA121</xm:sqref>
            </x14:sparkline>
            <x14:sparkline>
              <xm:f>'CB_Lcr (2)'!$BEB121:$BEB121</xm:f>
              <xm:sqref>BEB121</xm:sqref>
            </x14:sparkline>
            <x14:sparkline>
              <xm:f>'CB_Lcr (2)'!$BEC121:$BEC121</xm:f>
              <xm:sqref>BEC121</xm:sqref>
            </x14:sparkline>
            <x14:sparkline>
              <xm:f>'CB_Lcr (2)'!$BED121:$BED121</xm:f>
              <xm:sqref>BED121</xm:sqref>
            </x14:sparkline>
            <x14:sparkline>
              <xm:f>'CB_Lcr (2)'!$BEE121:$BEE121</xm:f>
              <xm:sqref>BEE121</xm:sqref>
            </x14:sparkline>
            <x14:sparkline>
              <xm:f>'CB_Lcr (2)'!$BEF121:$BEF121</xm:f>
              <xm:sqref>BEF121</xm:sqref>
            </x14:sparkline>
            <x14:sparkline>
              <xm:f>'CB_Lcr (2)'!$BEG121:$BEG121</xm:f>
              <xm:sqref>BEG121</xm:sqref>
            </x14:sparkline>
            <x14:sparkline>
              <xm:f>'CB_Lcr (2)'!$BEH121:$BEH121</xm:f>
              <xm:sqref>BEH121</xm:sqref>
            </x14:sparkline>
            <x14:sparkline>
              <xm:f>'CB_Lcr (2)'!$BEI121:$BEI121</xm:f>
              <xm:sqref>BEI121</xm:sqref>
            </x14:sparkline>
            <x14:sparkline>
              <xm:f>'CB_Lcr (2)'!$BEJ121:$BEJ121</xm:f>
              <xm:sqref>BEJ121</xm:sqref>
            </x14:sparkline>
            <x14:sparkline>
              <xm:f>'CB_Lcr (2)'!$BEK121:$BEK121</xm:f>
              <xm:sqref>BEK121</xm:sqref>
            </x14:sparkline>
            <x14:sparkline>
              <xm:f>'CB_Lcr (2)'!$BEL121:$BEL121</xm:f>
              <xm:sqref>BEL121</xm:sqref>
            </x14:sparkline>
            <x14:sparkline>
              <xm:f>'CB_Lcr (2)'!$BEM121:$BEM121</xm:f>
              <xm:sqref>BEM121</xm:sqref>
            </x14:sparkline>
            <x14:sparkline>
              <xm:f>'CB_Lcr (2)'!$BEN121:$BEN121</xm:f>
              <xm:sqref>BEN121</xm:sqref>
            </x14:sparkline>
            <x14:sparkline>
              <xm:f>'CB_Lcr (2)'!$BEO121:$BEO121</xm:f>
              <xm:sqref>BEO121</xm:sqref>
            </x14:sparkline>
            <x14:sparkline>
              <xm:f>'CB_Lcr (2)'!$BEP121:$BEP121</xm:f>
              <xm:sqref>BEP121</xm:sqref>
            </x14:sparkline>
            <x14:sparkline>
              <xm:f>'CB_Lcr (2)'!$BEQ121:$BEQ121</xm:f>
              <xm:sqref>BEQ121</xm:sqref>
            </x14:sparkline>
            <x14:sparkline>
              <xm:f>'CB_Lcr (2)'!$BER121:$BER121</xm:f>
              <xm:sqref>BER121</xm:sqref>
            </x14:sparkline>
            <x14:sparkline>
              <xm:f>'CB_Lcr (2)'!$BES121:$BES121</xm:f>
              <xm:sqref>BES121</xm:sqref>
            </x14:sparkline>
            <x14:sparkline>
              <xm:f>'CB_Lcr (2)'!$BET121:$BET121</xm:f>
              <xm:sqref>BET121</xm:sqref>
            </x14:sparkline>
            <x14:sparkline>
              <xm:f>'CB_Lcr (2)'!$BEU121:$BEU121</xm:f>
              <xm:sqref>BEU121</xm:sqref>
            </x14:sparkline>
            <x14:sparkline>
              <xm:f>'CB_Lcr (2)'!$BEV121:$BEV121</xm:f>
              <xm:sqref>BEV121</xm:sqref>
            </x14:sparkline>
            <x14:sparkline>
              <xm:f>'CB_Lcr (2)'!$BEW121:$BEW121</xm:f>
              <xm:sqref>BEW121</xm:sqref>
            </x14:sparkline>
            <x14:sparkline>
              <xm:f>'CB_Lcr (2)'!$BEX121:$BEX121</xm:f>
              <xm:sqref>BEX121</xm:sqref>
            </x14:sparkline>
            <x14:sparkline>
              <xm:f>'CB_Lcr (2)'!$BEY121:$BEY121</xm:f>
              <xm:sqref>BEY121</xm:sqref>
            </x14:sparkline>
            <x14:sparkline>
              <xm:f>'CB_Lcr (2)'!$BEZ121:$BEZ121</xm:f>
              <xm:sqref>BEZ121</xm:sqref>
            </x14:sparkline>
            <x14:sparkline>
              <xm:f>'CB_Lcr (2)'!$BFA121:$BFA121</xm:f>
              <xm:sqref>BFA121</xm:sqref>
            </x14:sparkline>
            <x14:sparkline>
              <xm:f>'CB_Lcr (2)'!$BFB121:$BFB121</xm:f>
              <xm:sqref>BFB121</xm:sqref>
            </x14:sparkline>
            <x14:sparkline>
              <xm:f>'CB_Lcr (2)'!$BFC121:$BFC121</xm:f>
              <xm:sqref>BFC121</xm:sqref>
            </x14:sparkline>
            <x14:sparkline>
              <xm:f>'CB_Lcr (2)'!$BFD121:$BFD121</xm:f>
              <xm:sqref>BFD121</xm:sqref>
            </x14:sparkline>
            <x14:sparkline>
              <xm:f>'CB_Lcr (2)'!$BFE121:$BFE121</xm:f>
              <xm:sqref>BFE121</xm:sqref>
            </x14:sparkline>
            <x14:sparkline>
              <xm:f>'CB_Lcr (2)'!$BFF121:$BFF121</xm:f>
              <xm:sqref>BFF121</xm:sqref>
            </x14:sparkline>
            <x14:sparkline>
              <xm:f>'CB_Lcr (2)'!$BFG121:$BFG121</xm:f>
              <xm:sqref>BFG121</xm:sqref>
            </x14:sparkline>
            <x14:sparkline>
              <xm:f>'CB_Lcr (2)'!$BFH121:$BFH121</xm:f>
              <xm:sqref>BFH121</xm:sqref>
            </x14:sparkline>
            <x14:sparkline>
              <xm:f>'CB_Lcr (2)'!$BFI121:$BFI121</xm:f>
              <xm:sqref>BFI121</xm:sqref>
            </x14:sparkline>
            <x14:sparkline>
              <xm:f>'CB_Lcr (2)'!$BFJ121:$BFJ121</xm:f>
              <xm:sqref>BFJ121</xm:sqref>
            </x14:sparkline>
            <x14:sparkline>
              <xm:f>'CB_Lcr (2)'!$BFK121:$BFK121</xm:f>
              <xm:sqref>BFK121</xm:sqref>
            </x14:sparkline>
            <x14:sparkline>
              <xm:f>'CB_Lcr (2)'!$BFL121:$BFL121</xm:f>
              <xm:sqref>BFL121</xm:sqref>
            </x14:sparkline>
            <x14:sparkline>
              <xm:f>'CB_Lcr (2)'!$BFM121:$BFM121</xm:f>
              <xm:sqref>BFM121</xm:sqref>
            </x14:sparkline>
            <x14:sparkline>
              <xm:f>'CB_Lcr (2)'!$BFN121:$BFN121</xm:f>
              <xm:sqref>BFN121</xm:sqref>
            </x14:sparkline>
            <x14:sparkline>
              <xm:f>'CB_Lcr (2)'!$BFO121:$BFO121</xm:f>
              <xm:sqref>BFO121</xm:sqref>
            </x14:sparkline>
            <x14:sparkline>
              <xm:f>'CB_Lcr (2)'!$BFP121:$BFP121</xm:f>
              <xm:sqref>BFP121</xm:sqref>
            </x14:sparkline>
            <x14:sparkline>
              <xm:f>'CB_Lcr (2)'!$BFQ121:$BFQ121</xm:f>
              <xm:sqref>BFQ121</xm:sqref>
            </x14:sparkline>
            <x14:sparkline>
              <xm:f>'CB_Lcr (2)'!$BFR121:$BFR121</xm:f>
              <xm:sqref>BFR121</xm:sqref>
            </x14:sparkline>
            <x14:sparkline>
              <xm:f>'CB_Lcr (2)'!$BFS121:$BFS121</xm:f>
              <xm:sqref>BFS121</xm:sqref>
            </x14:sparkline>
            <x14:sparkline>
              <xm:f>'CB_Lcr (2)'!$BFT121:$BFT121</xm:f>
              <xm:sqref>BFT121</xm:sqref>
            </x14:sparkline>
            <x14:sparkline>
              <xm:f>'CB_Lcr (2)'!$BFU121:$BFU121</xm:f>
              <xm:sqref>BFU121</xm:sqref>
            </x14:sparkline>
            <x14:sparkline>
              <xm:f>'CB_Lcr (2)'!$BFV121:$BFV121</xm:f>
              <xm:sqref>BFV121</xm:sqref>
            </x14:sparkline>
            <x14:sparkline>
              <xm:f>'CB_Lcr (2)'!$BFW121:$BFW121</xm:f>
              <xm:sqref>BFW121</xm:sqref>
            </x14:sparkline>
            <x14:sparkline>
              <xm:f>'CB_Lcr (2)'!$BFX121:$BFX121</xm:f>
              <xm:sqref>BFX121</xm:sqref>
            </x14:sparkline>
            <x14:sparkline>
              <xm:f>'CB_Lcr (2)'!$BFY121:$BFY121</xm:f>
              <xm:sqref>BFY121</xm:sqref>
            </x14:sparkline>
            <x14:sparkline>
              <xm:f>'CB_Lcr (2)'!$BFZ121:$BFZ121</xm:f>
              <xm:sqref>BFZ121</xm:sqref>
            </x14:sparkline>
            <x14:sparkline>
              <xm:f>'CB_Lcr (2)'!$BGA121:$BGA121</xm:f>
              <xm:sqref>BGA121</xm:sqref>
            </x14:sparkline>
            <x14:sparkline>
              <xm:f>'CB_Lcr (2)'!$BGB121:$BGB121</xm:f>
              <xm:sqref>BGB121</xm:sqref>
            </x14:sparkline>
            <x14:sparkline>
              <xm:f>'CB_Lcr (2)'!$BGC121:$BGC121</xm:f>
              <xm:sqref>BGC121</xm:sqref>
            </x14:sparkline>
            <x14:sparkline>
              <xm:f>'CB_Lcr (2)'!$BGD121:$BGD121</xm:f>
              <xm:sqref>BGD121</xm:sqref>
            </x14:sparkline>
            <x14:sparkline>
              <xm:f>'CB_Lcr (2)'!$BGE121:$BGE121</xm:f>
              <xm:sqref>BGE121</xm:sqref>
            </x14:sparkline>
            <x14:sparkline>
              <xm:f>'CB_Lcr (2)'!$BGF121:$BGF121</xm:f>
              <xm:sqref>BGF121</xm:sqref>
            </x14:sparkline>
            <x14:sparkline>
              <xm:f>'CB_Lcr (2)'!$BGG121:$BGG121</xm:f>
              <xm:sqref>BGG121</xm:sqref>
            </x14:sparkline>
            <x14:sparkline>
              <xm:f>'CB_Lcr (2)'!$BGH121:$BGH121</xm:f>
              <xm:sqref>BGH121</xm:sqref>
            </x14:sparkline>
            <x14:sparkline>
              <xm:f>'CB_Lcr (2)'!$BGI121:$BGI121</xm:f>
              <xm:sqref>BGI121</xm:sqref>
            </x14:sparkline>
            <x14:sparkline>
              <xm:f>'CB_Lcr (2)'!$BGJ121:$BGJ121</xm:f>
              <xm:sqref>BGJ121</xm:sqref>
            </x14:sparkline>
            <x14:sparkline>
              <xm:f>'CB_Lcr (2)'!$BGK121:$BGK121</xm:f>
              <xm:sqref>BGK121</xm:sqref>
            </x14:sparkline>
            <x14:sparkline>
              <xm:f>'CB_Lcr (2)'!$BGL121:$BGL121</xm:f>
              <xm:sqref>BGL121</xm:sqref>
            </x14:sparkline>
            <x14:sparkline>
              <xm:f>'CB_Lcr (2)'!$BGM121:$BGM121</xm:f>
              <xm:sqref>BGM121</xm:sqref>
            </x14:sparkline>
            <x14:sparkline>
              <xm:f>'CB_Lcr (2)'!$BGN121:$BGN121</xm:f>
              <xm:sqref>BGN121</xm:sqref>
            </x14:sparkline>
            <x14:sparkline>
              <xm:f>'CB_Lcr (2)'!$BGO121:$BGO121</xm:f>
              <xm:sqref>BGO121</xm:sqref>
            </x14:sparkline>
            <x14:sparkline>
              <xm:f>'CB_Lcr (2)'!$BGP121:$BGP121</xm:f>
              <xm:sqref>BGP121</xm:sqref>
            </x14:sparkline>
            <x14:sparkline>
              <xm:f>'CB_Lcr (2)'!$BGQ121:$BGQ121</xm:f>
              <xm:sqref>BGQ121</xm:sqref>
            </x14:sparkline>
            <x14:sparkline>
              <xm:f>'CB_Lcr (2)'!$BGR121:$BGR121</xm:f>
              <xm:sqref>BGR121</xm:sqref>
            </x14:sparkline>
            <x14:sparkline>
              <xm:f>'CB_Lcr (2)'!$BGS121:$BGS121</xm:f>
              <xm:sqref>BGS121</xm:sqref>
            </x14:sparkline>
            <x14:sparkline>
              <xm:f>'CB_Lcr (2)'!$BGT121:$BGT121</xm:f>
              <xm:sqref>BGT121</xm:sqref>
            </x14:sparkline>
            <x14:sparkline>
              <xm:f>'CB_Lcr (2)'!$BGU121:$BGU121</xm:f>
              <xm:sqref>BGU121</xm:sqref>
            </x14:sparkline>
            <x14:sparkline>
              <xm:f>'CB_Lcr (2)'!$BGV121:$BGV121</xm:f>
              <xm:sqref>BGV121</xm:sqref>
            </x14:sparkline>
            <x14:sparkline>
              <xm:f>'CB_Lcr (2)'!$BGW121:$BGW121</xm:f>
              <xm:sqref>BGW121</xm:sqref>
            </x14:sparkline>
            <x14:sparkline>
              <xm:f>'CB_Lcr (2)'!$BGX121:$BGX121</xm:f>
              <xm:sqref>BGX121</xm:sqref>
            </x14:sparkline>
            <x14:sparkline>
              <xm:f>'CB_Lcr (2)'!$BGY121:$BGY121</xm:f>
              <xm:sqref>BGY121</xm:sqref>
            </x14:sparkline>
            <x14:sparkline>
              <xm:f>'CB_Lcr (2)'!$BGZ121:$BGZ121</xm:f>
              <xm:sqref>BGZ121</xm:sqref>
            </x14:sparkline>
            <x14:sparkline>
              <xm:f>'CB_Lcr (2)'!$BHA121:$BHA121</xm:f>
              <xm:sqref>BHA121</xm:sqref>
            </x14:sparkline>
            <x14:sparkline>
              <xm:f>'CB_Lcr (2)'!$BHB121:$BHB121</xm:f>
              <xm:sqref>BHB121</xm:sqref>
            </x14:sparkline>
            <x14:sparkline>
              <xm:f>'CB_Lcr (2)'!$BHC121:$BHC121</xm:f>
              <xm:sqref>BHC121</xm:sqref>
            </x14:sparkline>
            <x14:sparkline>
              <xm:f>'CB_Lcr (2)'!$BHD121:$BHD121</xm:f>
              <xm:sqref>BHD121</xm:sqref>
            </x14:sparkline>
            <x14:sparkline>
              <xm:f>'CB_Lcr (2)'!$BHE121:$BHE121</xm:f>
              <xm:sqref>BHE121</xm:sqref>
            </x14:sparkline>
            <x14:sparkline>
              <xm:f>'CB_Lcr (2)'!$BHF121:$BHF121</xm:f>
              <xm:sqref>BHF121</xm:sqref>
            </x14:sparkline>
            <x14:sparkline>
              <xm:f>'CB_Lcr (2)'!$BHG121:$BHG121</xm:f>
              <xm:sqref>BHG121</xm:sqref>
            </x14:sparkline>
            <x14:sparkline>
              <xm:f>'CB_Lcr (2)'!$BHH121:$BHH121</xm:f>
              <xm:sqref>BHH121</xm:sqref>
            </x14:sparkline>
            <x14:sparkline>
              <xm:f>'CB_Lcr (2)'!$BHI121:$BHI121</xm:f>
              <xm:sqref>BHI121</xm:sqref>
            </x14:sparkline>
            <x14:sparkline>
              <xm:f>'CB_Lcr (2)'!$BHJ121:$BHJ121</xm:f>
              <xm:sqref>BHJ121</xm:sqref>
            </x14:sparkline>
            <x14:sparkline>
              <xm:f>'CB_Lcr (2)'!$BHK121:$BHK121</xm:f>
              <xm:sqref>BHK121</xm:sqref>
            </x14:sparkline>
            <x14:sparkline>
              <xm:f>'CB_Lcr (2)'!$BHL121:$BHL121</xm:f>
              <xm:sqref>BHL121</xm:sqref>
            </x14:sparkline>
            <x14:sparkline>
              <xm:f>'CB_Lcr (2)'!$BHM121:$BHM121</xm:f>
              <xm:sqref>BHM121</xm:sqref>
            </x14:sparkline>
            <x14:sparkline>
              <xm:f>'CB_Lcr (2)'!$BHN121:$BHN121</xm:f>
              <xm:sqref>BHN121</xm:sqref>
            </x14:sparkline>
            <x14:sparkline>
              <xm:f>'CB_Lcr (2)'!$BHO121:$BHO121</xm:f>
              <xm:sqref>BHO121</xm:sqref>
            </x14:sparkline>
            <x14:sparkline>
              <xm:f>'CB_Lcr (2)'!$BHP121:$BHP121</xm:f>
              <xm:sqref>BHP121</xm:sqref>
            </x14:sparkline>
            <x14:sparkline>
              <xm:f>'CB_Lcr (2)'!$BHQ121:$BHQ121</xm:f>
              <xm:sqref>BHQ121</xm:sqref>
            </x14:sparkline>
            <x14:sparkline>
              <xm:f>'CB_Lcr (2)'!$BHR121:$BHR121</xm:f>
              <xm:sqref>BHR121</xm:sqref>
            </x14:sparkline>
            <x14:sparkline>
              <xm:f>'CB_Lcr (2)'!$BHS121:$BHS121</xm:f>
              <xm:sqref>BHS121</xm:sqref>
            </x14:sparkline>
            <x14:sparkline>
              <xm:f>'CB_Lcr (2)'!$BHT121:$BHT121</xm:f>
              <xm:sqref>BHT121</xm:sqref>
            </x14:sparkline>
            <x14:sparkline>
              <xm:f>'CB_Lcr (2)'!$BHU121:$BHU121</xm:f>
              <xm:sqref>BHU121</xm:sqref>
            </x14:sparkline>
            <x14:sparkline>
              <xm:f>'CB_Lcr (2)'!$BHV121:$BHV121</xm:f>
              <xm:sqref>BHV121</xm:sqref>
            </x14:sparkline>
            <x14:sparkline>
              <xm:f>'CB_Lcr (2)'!$BHW121:$BHW121</xm:f>
              <xm:sqref>BHW121</xm:sqref>
            </x14:sparkline>
            <x14:sparkline>
              <xm:f>'CB_Lcr (2)'!$BHX121:$BHX121</xm:f>
              <xm:sqref>BHX121</xm:sqref>
            </x14:sparkline>
            <x14:sparkline>
              <xm:f>'CB_Lcr (2)'!$BHY121:$BHY121</xm:f>
              <xm:sqref>BHY121</xm:sqref>
            </x14:sparkline>
            <x14:sparkline>
              <xm:f>'CB_Lcr (2)'!$BHZ121:$BHZ121</xm:f>
              <xm:sqref>BHZ121</xm:sqref>
            </x14:sparkline>
            <x14:sparkline>
              <xm:f>'CB_Lcr (2)'!$BIA121:$BIA121</xm:f>
              <xm:sqref>BIA121</xm:sqref>
            </x14:sparkline>
            <x14:sparkline>
              <xm:f>'CB_Lcr (2)'!$BIB121:$BIB121</xm:f>
              <xm:sqref>BIB121</xm:sqref>
            </x14:sparkline>
            <x14:sparkline>
              <xm:f>'CB_Lcr (2)'!$BIC121:$BIC121</xm:f>
              <xm:sqref>BIC121</xm:sqref>
            </x14:sparkline>
            <x14:sparkline>
              <xm:f>'CB_Lcr (2)'!$BID121:$BID121</xm:f>
              <xm:sqref>BID121</xm:sqref>
            </x14:sparkline>
            <x14:sparkline>
              <xm:f>'CB_Lcr (2)'!$BIE121:$BIE121</xm:f>
              <xm:sqref>BIE121</xm:sqref>
            </x14:sparkline>
            <x14:sparkline>
              <xm:f>'CB_Lcr (2)'!$BIF121:$BIF121</xm:f>
              <xm:sqref>BIF121</xm:sqref>
            </x14:sparkline>
            <x14:sparkline>
              <xm:f>'CB_Lcr (2)'!$BIG121:$BIG121</xm:f>
              <xm:sqref>BIG121</xm:sqref>
            </x14:sparkline>
            <x14:sparkline>
              <xm:f>'CB_Lcr (2)'!$BIH121:$BIH121</xm:f>
              <xm:sqref>BIH121</xm:sqref>
            </x14:sparkline>
            <x14:sparkline>
              <xm:f>'CB_Lcr (2)'!$BII121:$BII121</xm:f>
              <xm:sqref>BII121</xm:sqref>
            </x14:sparkline>
            <x14:sparkline>
              <xm:f>'CB_Lcr (2)'!$BIJ121:$BIJ121</xm:f>
              <xm:sqref>BIJ121</xm:sqref>
            </x14:sparkline>
            <x14:sparkline>
              <xm:f>'CB_Lcr (2)'!$BIK121:$BIK121</xm:f>
              <xm:sqref>BIK121</xm:sqref>
            </x14:sparkline>
            <x14:sparkline>
              <xm:f>'CB_Lcr (2)'!$BIL121:$BIL121</xm:f>
              <xm:sqref>BIL121</xm:sqref>
            </x14:sparkline>
            <x14:sparkline>
              <xm:f>'CB_Lcr (2)'!$BIM121:$BIM121</xm:f>
              <xm:sqref>BIM121</xm:sqref>
            </x14:sparkline>
            <x14:sparkline>
              <xm:f>'CB_Lcr (2)'!$BIN121:$BIN121</xm:f>
              <xm:sqref>BIN121</xm:sqref>
            </x14:sparkline>
            <x14:sparkline>
              <xm:f>'CB_Lcr (2)'!$BIO121:$BIO121</xm:f>
              <xm:sqref>BIO121</xm:sqref>
            </x14:sparkline>
            <x14:sparkline>
              <xm:f>'CB_Lcr (2)'!$BIP121:$BIP121</xm:f>
              <xm:sqref>BIP121</xm:sqref>
            </x14:sparkline>
            <x14:sparkline>
              <xm:f>'CB_Lcr (2)'!$BIQ121:$BIQ121</xm:f>
              <xm:sqref>BIQ121</xm:sqref>
            </x14:sparkline>
            <x14:sparkline>
              <xm:f>'CB_Lcr (2)'!$BIR121:$BIR121</xm:f>
              <xm:sqref>BIR121</xm:sqref>
            </x14:sparkline>
            <x14:sparkline>
              <xm:f>'CB_Lcr (2)'!$BIS121:$BIS121</xm:f>
              <xm:sqref>BIS121</xm:sqref>
            </x14:sparkline>
            <x14:sparkline>
              <xm:f>'CB_Lcr (2)'!$BIT121:$BIT121</xm:f>
              <xm:sqref>BIT121</xm:sqref>
            </x14:sparkline>
            <x14:sparkline>
              <xm:f>'CB_Lcr (2)'!$BIU121:$BIU121</xm:f>
              <xm:sqref>BIU121</xm:sqref>
            </x14:sparkline>
            <x14:sparkline>
              <xm:f>'CB_Lcr (2)'!$BIV121:$BIV121</xm:f>
              <xm:sqref>BIV121</xm:sqref>
            </x14:sparkline>
            <x14:sparkline>
              <xm:f>'CB_Lcr (2)'!$BIW121:$BIW121</xm:f>
              <xm:sqref>BIW121</xm:sqref>
            </x14:sparkline>
            <x14:sparkline>
              <xm:f>'CB_Lcr (2)'!$BIX121:$BIX121</xm:f>
              <xm:sqref>BIX121</xm:sqref>
            </x14:sparkline>
            <x14:sparkline>
              <xm:f>'CB_Lcr (2)'!$BIY121:$BIY121</xm:f>
              <xm:sqref>BIY121</xm:sqref>
            </x14:sparkline>
            <x14:sparkline>
              <xm:f>'CB_Lcr (2)'!$BIZ121:$BIZ121</xm:f>
              <xm:sqref>BIZ121</xm:sqref>
            </x14:sparkline>
            <x14:sparkline>
              <xm:f>'CB_Lcr (2)'!$BJA121:$BJA121</xm:f>
              <xm:sqref>BJA121</xm:sqref>
            </x14:sparkline>
            <x14:sparkline>
              <xm:f>'CB_Lcr (2)'!$BJB121:$BJB121</xm:f>
              <xm:sqref>BJB121</xm:sqref>
            </x14:sparkline>
            <x14:sparkline>
              <xm:f>'CB_Lcr (2)'!$BJC121:$BJC121</xm:f>
              <xm:sqref>BJC121</xm:sqref>
            </x14:sparkline>
            <x14:sparkline>
              <xm:f>'CB_Lcr (2)'!$BJD121:$BJD121</xm:f>
              <xm:sqref>BJD121</xm:sqref>
            </x14:sparkline>
            <x14:sparkline>
              <xm:f>'CB_Lcr (2)'!$BJE121:$BJE121</xm:f>
              <xm:sqref>BJE121</xm:sqref>
            </x14:sparkline>
            <x14:sparkline>
              <xm:f>'CB_Lcr (2)'!$BJF121:$BJF121</xm:f>
              <xm:sqref>BJF121</xm:sqref>
            </x14:sparkline>
            <x14:sparkline>
              <xm:f>'CB_Lcr (2)'!$BJG121:$BJG121</xm:f>
              <xm:sqref>BJG121</xm:sqref>
            </x14:sparkline>
            <x14:sparkline>
              <xm:f>'CB_Lcr (2)'!$BJH121:$BJH121</xm:f>
              <xm:sqref>BJH121</xm:sqref>
            </x14:sparkline>
            <x14:sparkline>
              <xm:f>'CB_Lcr (2)'!$BJI121:$BJI121</xm:f>
              <xm:sqref>BJI121</xm:sqref>
            </x14:sparkline>
            <x14:sparkline>
              <xm:f>'CB_Lcr (2)'!$BJJ121:$BJJ121</xm:f>
              <xm:sqref>BJJ121</xm:sqref>
            </x14:sparkline>
            <x14:sparkline>
              <xm:f>'CB_Lcr (2)'!$BJK121:$BJK121</xm:f>
              <xm:sqref>BJK121</xm:sqref>
            </x14:sparkline>
            <x14:sparkline>
              <xm:f>'CB_Lcr (2)'!$BJL121:$BJL121</xm:f>
              <xm:sqref>BJL121</xm:sqref>
            </x14:sparkline>
            <x14:sparkline>
              <xm:f>'CB_Lcr (2)'!$BJM121:$BJM121</xm:f>
              <xm:sqref>BJM121</xm:sqref>
            </x14:sparkline>
            <x14:sparkline>
              <xm:f>'CB_Lcr (2)'!$BJN121:$BJN121</xm:f>
              <xm:sqref>BJN121</xm:sqref>
            </x14:sparkline>
            <x14:sparkline>
              <xm:f>'CB_Lcr (2)'!$BJO121:$BJO121</xm:f>
              <xm:sqref>BJO121</xm:sqref>
            </x14:sparkline>
            <x14:sparkline>
              <xm:f>'CB_Lcr (2)'!$BJP121:$BJP121</xm:f>
              <xm:sqref>BJP121</xm:sqref>
            </x14:sparkline>
            <x14:sparkline>
              <xm:f>'CB_Lcr (2)'!$BJQ121:$BJQ121</xm:f>
              <xm:sqref>BJQ121</xm:sqref>
            </x14:sparkline>
            <x14:sparkline>
              <xm:f>'CB_Lcr (2)'!$BJR121:$BJR121</xm:f>
              <xm:sqref>BJR121</xm:sqref>
            </x14:sparkline>
            <x14:sparkline>
              <xm:f>'CB_Lcr (2)'!$BJS121:$BJS121</xm:f>
              <xm:sqref>BJS121</xm:sqref>
            </x14:sparkline>
            <x14:sparkline>
              <xm:f>'CB_Lcr (2)'!$BJT121:$BJT121</xm:f>
              <xm:sqref>BJT121</xm:sqref>
            </x14:sparkline>
            <x14:sparkline>
              <xm:f>'CB_Lcr (2)'!$BJU121:$BJU121</xm:f>
              <xm:sqref>BJU121</xm:sqref>
            </x14:sparkline>
            <x14:sparkline>
              <xm:f>'CB_Lcr (2)'!$BJV121:$BJV121</xm:f>
              <xm:sqref>BJV121</xm:sqref>
            </x14:sparkline>
            <x14:sparkline>
              <xm:f>'CB_Lcr (2)'!$BJW121:$BJW121</xm:f>
              <xm:sqref>BJW121</xm:sqref>
            </x14:sparkline>
            <x14:sparkline>
              <xm:f>'CB_Lcr (2)'!$BJX121:$BJX121</xm:f>
              <xm:sqref>BJX121</xm:sqref>
            </x14:sparkline>
            <x14:sparkline>
              <xm:f>'CB_Lcr (2)'!$BJY121:$BJY121</xm:f>
              <xm:sqref>BJY121</xm:sqref>
            </x14:sparkline>
            <x14:sparkline>
              <xm:f>'CB_Lcr (2)'!$BJZ121:$BJZ121</xm:f>
              <xm:sqref>BJZ121</xm:sqref>
            </x14:sparkline>
            <x14:sparkline>
              <xm:f>'CB_Lcr (2)'!$BKA121:$BKA121</xm:f>
              <xm:sqref>BKA121</xm:sqref>
            </x14:sparkline>
            <x14:sparkline>
              <xm:f>'CB_Lcr (2)'!$BKB121:$BKB121</xm:f>
              <xm:sqref>BKB121</xm:sqref>
            </x14:sparkline>
            <x14:sparkline>
              <xm:f>'CB_Lcr (2)'!$BKC121:$BKC121</xm:f>
              <xm:sqref>BKC121</xm:sqref>
            </x14:sparkline>
            <x14:sparkline>
              <xm:f>'CB_Lcr (2)'!$BKD121:$BKD121</xm:f>
              <xm:sqref>BKD121</xm:sqref>
            </x14:sparkline>
            <x14:sparkline>
              <xm:f>'CB_Lcr (2)'!$BKE121:$BKE121</xm:f>
              <xm:sqref>BKE121</xm:sqref>
            </x14:sparkline>
            <x14:sparkline>
              <xm:f>'CB_Lcr (2)'!$BKF121:$BKF121</xm:f>
              <xm:sqref>BKF121</xm:sqref>
            </x14:sparkline>
            <x14:sparkline>
              <xm:f>'CB_Lcr (2)'!$BKG121:$BKG121</xm:f>
              <xm:sqref>BKG121</xm:sqref>
            </x14:sparkline>
            <x14:sparkline>
              <xm:f>'CB_Lcr (2)'!$BKH121:$BKH121</xm:f>
              <xm:sqref>BKH121</xm:sqref>
            </x14:sparkline>
            <x14:sparkline>
              <xm:f>'CB_Lcr (2)'!$BKI121:$BKI121</xm:f>
              <xm:sqref>BKI121</xm:sqref>
            </x14:sparkline>
            <x14:sparkline>
              <xm:f>'CB_Lcr (2)'!$BKJ121:$BKJ121</xm:f>
              <xm:sqref>BKJ121</xm:sqref>
            </x14:sparkline>
            <x14:sparkline>
              <xm:f>'CB_Lcr (2)'!$BKK121:$BKK121</xm:f>
              <xm:sqref>BKK121</xm:sqref>
            </x14:sparkline>
            <x14:sparkline>
              <xm:f>'CB_Lcr (2)'!$BKL121:$BKL121</xm:f>
              <xm:sqref>BKL121</xm:sqref>
            </x14:sparkline>
            <x14:sparkline>
              <xm:f>'CB_Lcr (2)'!$BKM121:$BKM121</xm:f>
              <xm:sqref>BKM121</xm:sqref>
            </x14:sparkline>
            <x14:sparkline>
              <xm:f>'CB_Lcr (2)'!$BKN121:$BKN121</xm:f>
              <xm:sqref>BKN121</xm:sqref>
            </x14:sparkline>
            <x14:sparkline>
              <xm:f>'CB_Lcr (2)'!$BKO121:$BKO121</xm:f>
              <xm:sqref>BKO121</xm:sqref>
            </x14:sparkline>
            <x14:sparkline>
              <xm:f>'CB_Lcr (2)'!$BKP121:$BKP121</xm:f>
              <xm:sqref>BKP121</xm:sqref>
            </x14:sparkline>
            <x14:sparkline>
              <xm:f>'CB_Lcr (2)'!$BKQ121:$BKQ121</xm:f>
              <xm:sqref>BKQ121</xm:sqref>
            </x14:sparkline>
            <x14:sparkline>
              <xm:f>'CB_Lcr (2)'!$BKR121:$BKR121</xm:f>
              <xm:sqref>BKR121</xm:sqref>
            </x14:sparkline>
            <x14:sparkline>
              <xm:f>'CB_Lcr (2)'!$BKS121:$BKS121</xm:f>
              <xm:sqref>BKS121</xm:sqref>
            </x14:sparkline>
            <x14:sparkline>
              <xm:f>'CB_Lcr (2)'!$BKT121:$BKT121</xm:f>
              <xm:sqref>BKT121</xm:sqref>
            </x14:sparkline>
            <x14:sparkline>
              <xm:f>'CB_Lcr (2)'!$BKU121:$BKU121</xm:f>
              <xm:sqref>BKU121</xm:sqref>
            </x14:sparkline>
            <x14:sparkline>
              <xm:f>'CB_Lcr (2)'!$BKV121:$BKV121</xm:f>
              <xm:sqref>BKV121</xm:sqref>
            </x14:sparkline>
            <x14:sparkline>
              <xm:f>'CB_Lcr (2)'!$BKW121:$BKW121</xm:f>
              <xm:sqref>BKW121</xm:sqref>
            </x14:sparkline>
            <x14:sparkline>
              <xm:f>'CB_Lcr (2)'!$BKX121:$BKX121</xm:f>
              <xm:sqref>BKX121</xm:sqref>
            </x14:sparkline>
            <x14:sparkline>
              <xm:f>'CB_Lcr (2)'!$BKY121:$BKY121</xm:f>
              <xm:sqref>BKY121</xm:sqref>
            </x14:sparkline>
            <x14:sparkline>
              <xm:f>'CB_Lcr (2)'!$BKZ121:$BKZ121</xm:f>
              <xm:sqref>BKZ121</xm:sqref>
            </x14:sparkline>
            <x14:sparkline>
              <xm:f>'CB_Lcr (2)'!$BLA121:$BLA121</xm:f>
              <xm:sqref>BLA121</xm:sqref>
            </x14:sparkline>
            <x14:sparkline>
              <xm:f>'CB_Lcr (2)'!$BLB121:$BLB121</xm:f>
              <xm:sqref>BLB121</xm:sqref>
            </x14:sparkline>
            <x14:sparkline>
              <xm:f>'CB_Lcr (2)'!$BLC121:$BLC121</xm:f>
              <xm:sqref>BLC121</xm:sqref>
            </x14:sparkline>
            <x14:sparkline>
              <xm:f>'CB_Lcr (2)'!$BLD121:$BLD121</xm:f>
              <xm:sqref>BLD121</xm:sqref>
            </x14:sparkline>
            <x14:sparkline>
              <xm:f>'CB_Lcr (2)'!$BLE121:$BLE121</xm:f>
              <xm:sqref>BLE121</xm:sqref>
            </x14:sparkline>
            <x14:sparkline>
              <xm:f>'CB_Lcr (2)'!$BLF121:$BLF121</xm:f>
              <xm:sqref>BLF121</xm:sqref>
            </x14:sparkline>
            <x14:sparkline>
              <xm:f>'CB_Lcr (2)'!$BLG121:$BLG121</xm:f>
              <xm:sqref>BLG121</xm:sqref>
            </x14:sparkline>
            <x14:sparkline>
              <xm:f>'CB_Lcr (2)'!$BLH121:$BLH121</xm:f>
              <xm:sqref>BLH121</xm:sqref>
            </x14:sparkline>
            <x14:sparkline>
              <xm:f>'CB_Lcr (2)'!$BLI121:$BLI121</xm:f>
              <xm:sqref>BLI121</xm:sqref>
            </x14:sparkline>
            <x14:sparkline>
              <xm:f>'CB_Lcr (2)'!$BLJ121:$BLJ121</xm:f>
              <xm:sqref>BLJ121</xm:sqref>
            </x14:sparkline>
            <x14:sparkline>
              <xm:f>'CB_Lcr (2)'!$BLK121:$BLK121</xm:f>
              <xm:sqref>BLK121</xm:sqref>
            </x14:sparkline>
            <x14:sparkline>
              <xm:f>'CB_Lcr (2)'!$BLL121:$BLL121</xm:f>
              <xm:sqref>BLL121</xm:sqref>
            </x14:sparkline>
            <x14:sparkline>
              <xm:f>'CB_Lcr (2)'!$BLM121:$BLM121</xm:f>
              <xm:sqref>BLM121</xm:sqref>
            </x14:sparkline>
            <x14:sparkline>
              <xm:f>'CB_Lcr (2)'!$BLN121:$BLN121</xm:f>
              <xm:sqref>BLN121</xm:sqref>
            </x14:sparkline>
            <x14:sparkline>
              <xm:f>'CB_Lcr (2)'!$BLO121:$BLO121</xm:f>
              <xm:sqref>BLO121</xm:sqref>
            </x14:sparkline>
            <x14:sparkline>
              <xm:f>'CB_Lcr (2)'!$BLP121:$BLP121</xm:f>
              <xm:sqref>BLP121</xm:sqref>
            </x14:sparkline>
            <x14:sparkline>
              <xm:f>'CB_Lcr (2)'!$BLQ121:$BLQ121</xm:f>
              <xm:sqref>BLQ121</xm:sqref>
            </x14:sparkline>
            <x14:sparkline>
              <xm:f>'CB_Lcr (2)'!$BLR121:$BLR121</xm:f>
              <xm:sqref>BLR121</xm:sqref>
            </x14:sparkline>
            <x14:sparkline>
              <xm:f>'CB_Lcr (2)'!$BLS121:$BLS121</xm:f>
              <xm:sqref>BLS121</xm:sqref>
            </x14:sparkline>
            <x14:sparkline>
              <xm:f>'CB_Lcr (2)'!$BLT121:$BLT121</xm:f>
              <xm:sqref>BLT121</xm:sqref>
            </x14:sparkline>
            <x14:sparkline>
              <xm:f>'CB_Lcr (2)'!$BLU121:$BLU121</xm:f>
              <xm:sqref>BLU121</xm:sqref>
            </x14:sparkline>
            <x14:sparkline>
              <xm:f>'CB_Lcr (2)'!$BLV121:$BLV121</xm:f>
              <xm:sqref>BLV121</xm:sqref>
            </x14:sparkline>
            <x14:sparkline>
              <xm:f>'CB_Lcr (2)'!$BLW121:$BLW121</xm:f>
              <xm:sqref>BLW121</xm:sqref>
            </x14:sparkline>
            <x14:sparkline>
              <xm:f>'CB_Lcr (2)'!$BLX121:$BLX121</xm:f>
              <xm:sqref>BLX121</xm:sqref>
            </x14:sparkline>
            <x14:sparkline>
              <xm:f>'CB_Lcr (2)'!$BLY121:$BLY121</xm:f>
              <xm:sqref>BLY121</xm:sqref>
            </x14:sparkline>
            <x14:sparkline>
              <xm:f>'CB_Lcr (2)'!$BLZ121:$BLZ121</xm:f>
              <xm:sqref>BLZ121</xm:sqref>
            </x14:sparkline>
            <x14:sparkline>
              <xm:f>'CB_Lcr (2)'!$BMA121:$BMA121</xm:f>
              <xm:sqref>BMA121</xm:sqref>
            </x14:sparkline>
            <x14:sparkline>
              <xm:f>'CB_Lcr (2)'!$BMB121:$BMB121</xm:f>
              <xm:sqref>BMB121</xm:sqref>
            </x14:sparkline>
            <x14:sparkline>
              <xm:f>'CB_Lcr (2)'!$BMC121:$BMC121</xm:f>
              <xm:sqref>BMC121</xm:sqref>
            </x14:sparkline>
            <x14:sparkline>
              <xm:f>'CB_Lcr (2)'!$BMD121:$BMD121</xm:f>
              <xm:sqref>BMD121</xm:sqref>
            </x14:sparkline>
            <x14:sparkline>
              <xm:f>'CB_Lcr (2)'!$BME121:$BME121</xm:f>
              <xm:sqref>BME121</xm:sqref>
            </x14:sparkline>
            <x14:sparkline>
              <xm:f>'CB_Lcr (2)'!$BMF121:$BMF121</xm:f>
              <xm:sqref>BMF121</xm:sqref>
            </x14:sparkline>
            <x14:sparkline>
              <xm:f>'CB_Lcr (2)'!$BMG121:$BMG121</xm:f>
              <xm:sqref>BMG121</xm:sqref>
            </x14:sparkline>
            <x14:sparkline>
              <xm:f>'CB_Lcr (2)'!$BMH121:$BMH121</xm:f>
              <xm:sqref>BMH121</xm:sqref>
            </x14:sparkline>
            <x14:sparkline>
              <xm:f>'CB_Lcr (2)'!$BMI121:$BMI121</xm:f>
              <xm:sqref>BMI121</xm:sqref>
            </x14:sparkline>
            <x14:sparkline>
              <xm:f>'CB_Lcr (2)'!$BMJ121:$BMJ121</xm:f>
              <xm:sqref>BMJ121</xm:sqref>
            </x14:sparkline>
            <x14:sparkline>
              <xm:f>'CB_Lcr (2)'!$BMK121:$BMK121</xm:f>
              <xm:sqref>BMK121</xm:sqref>
            </x14:sparkline>
            <x14:sparkline>
              <xm:f>'CB_Lcr (2)'!$BML121:$BML121</xm:f>
              <xm:sqref>BML121</xm:sqref>
            </x14:sparkline>
            <x14:sparkline>
              <xm:f>'CB_Lcr (2)'!$BMM121:$BMM121</xm:f>
              <xm:sqref>BMM121</xm:sqref>
            </x14:sparkline>
            <x14:sparkline>
              <xm:f>'CB_Lcr (2)'!$BMN121:$BMN121</xm:f>
              <xm:sqref>BMN121</xm:sqref>
            </x14:sparkline>
            <x14:sparkline>
              <xm:f>'CB_Lcr (2)'!$BMO121:$BMO121</xm:f>
              <xm:sqref>BMO121</xm:sqref>
            </x14:sparkline>
            <x14:sparkline>
              <xm:f>'CB_Lcr (2)'!$BMP121:$BMP121</xm:f>
              <xm:sqref>BMP121</xm:sqref>
            </x14:sparkline>
            <x14:sparkline>
              <xm:f>'CB_Lcr (2)'!$BMQ121:$BMQ121</xm:f>
              <xm:sqref>BMQ121</xm:sqref>
            </x14:sparkline>
            <x14:sparkline>
              <xm:f>'CB_Lcr (2)'!$BMR121:$BMR121</xm:f>
              <xm:sqref>BMR121</xm:sqref>
            </x14:sparkline>
            <x14:sparkline>
              <xm:f>'CB_Lcr (2)'!$BMS121:$BMS121</xm:f>
              <xm:sqref>BMS121</xm:sqref>
            </x14:sparkline>
            <x14:sparkline>
              <xm:f>'CB_Lcr (2)'!$BMT121:$BMT121</xm:f>
              <xm:sqref>BMT121</xm:sqref>
            </x14:sparkline>
            <x14:sparkline>
              <xm:f>'CB_Lcr (2)'!$BMU121:$BMU121</xm:f>
              <xm:sqref>BMU121</xm:sqref>
            </x14:sparkline>
            <x14:sparkline>
              <xm:f>'CB_Lcr (2)'!$BMV121:$BMV121</xm:f>
              <xm:sqref>BMV121</xm:sqref>
            </x14:sparkline>
            <x14:sparkline>
              <xm:f>'CB_Lcr (2)'!$BMW121:$BMW121</xm:f>
              <xm:sqref>BMW121</xm:sqref>
            </x14:sparkline>
            <x14:sparkline>
              <xm:f>'CB_Lcr (2)'!$BMX121:$BMX121</xm:f>
              <xm:sqref>BMX121</xm:sqref>
            </x14:sparkline>
            <x14:sparkline>
              <xm:f>'CB_Lcr (2)'!$BMY121:$BMY121</xm:f>
              <xm:sqref>BMY121</xm:sqref>
            </x14:sparkline>
            <x14:sparkline>
              <xm:f>'CB_Lcr (2)'!$BMZ121:$BMZ121</xm:f>
              <xm:sqref>BMZ121</xm:sqref>
            </x14:sparkline>
            <x14:sparkline>
              <xm:f>'CB_Lcr (2)'!$BNA121:$BNA121</xm:f>
              <xm:sqref>BNA121</xm:sqref>
            </x14:sparkline>
            <x14:sparkline>
              <xm:f>'CB_Lcr (2)'!$BNB121:$BNB121</xm:f>
              <xm:sqref>BNB121</xm:sqref>
            </x14:sparkline>
            <x14:sparkline>
              <xm:f>'CB_Lcr (2)'!$BNC121:$BNC121</xm:f>
              <xm:sqref>BNC121</xm:sqref>
            </x14:sparkline>
            <x14:sparkline>
              <xm:f>'CB_Lcr (2)'!$BND121:$BND121</xm:f>
              <xm:sqref>BND121</xm:sqref>
            </x14:sparkline>
            <x14:sparkline>
              <xm:f>'CB_Lcr (2)'!$BNE121:$BNE121</xm:f>
              <xm:sqref>BNE121</xm:sqref>
            </x14:sparkline>
            <x14:sparkline>
              <xm:f>'CB_Lcr (2)'!$BNF121:$BNF121</xm:f>
              <xm:sqref>BNF121</xm:sqref>
            </x14:sparkline>
            <x14:sparkline>
              <xm:f>'CB_Lcr (2)'!$BNG121:$BNG121</xm:f>
              <xm:sqref>BNG121</xm:sqref>
            </x14:sparkline>
            <x14:sparkline>
              <xm:f>'CB_Lcr (2)'!$BNH121:$BNH121</xm:f>
              <xm:sqref>BNH121</xm:sqref>
            </x14:sparkline>
            <x14:sparkline>
              <xm:f>'CB_Lcr (2)'!$BNI121:$BNI121</xm:f>
              <xm:sqref>BNI121</xm:sqref>
            </x14:sparkline>
            <x14:sparkline>
              <xm:f>'CB_Lcr (2)'!$BNJ121:$BNJ121</xm:f>
              <xm:sqref>BNJ121</xm:sqref>
            </x14:sparkline>
            <x14:sparkline>
              <xm:f>'CB_Lcr (2)'!$BNK121:$BNK121</xm:f>
              <xm:sqref>BNK121</xm:sqref>
            </x14:sparkline>
            <x14:sparkline>
              <xm:f>'CB_Lcr (2)'!$BNL121:$BNL121</xm:f>
              <xm:sqref>BNL121</xm:sqref>
            </x14:sparkline>
            <x14:sparkline>
              <xm:f>'CB_Lcr (2)'!$BNM121:$BNM121</xm:f>
              <xm:sqref>BNM121</xm:sqref>
            </x14:sparkline>
            <x14:sparkline>
              <xm:f>'CB_Lcr (2)'!$BNN121:$BNN121</xm:f>
              <xm:sqref>BNN121</xm:sqref>
            </x14:sparkline>
            <x14:sparkline>
              <xm:f>'CB_Lcr (2)'!$BNO121:$BNO121</xm:f>
              <xm:sqref>BNO121</xm:sqref>
            </x14:sparkline>
            <x14:sparkline>
              <xm:f>'CB_Lcr (2)'!$BNP121:$BNP121</xm:f>
              <xm:sqref>BNP121</xm:sqref>
            </x14:sparkline>
            <x14:sparkline>
              <xm:f>'CB_Lcr (2)'!$BNQ121:$BNQ121</xm:f>
              <xm:sqref>BNQ121</xm:sqref>
            </x14:sparkline>
            <x14:sparkline>
              <xm:f>'CB_Lcr (2)'!$BNR121:$BNR121</xm:f>
              <xm:sqref>BNR121</xm:sqref>
            </x14:sparkline>
            <x14:sparkline>
              <xm:f>'CB_Lcr (2)'!$BNS121:$BNS121</xm:f>
              <xm:sqref>BNS121</xm:sqref>
            </x14:sparkline>
            <x14:sparkline>
              <xm:f>'CB_Lcr (2)'!$BNT121:$BNT121</xm:f>
              <xm:sqref>BNT121</xm:sqref>
            </x14:sparkline>
            <x14:sparkline>
              <xm:f>'CB_Lcr (2)'!$BNU121:$BNU121</xm:f>
              <xm:sqref>BNU121</xm:sqref>
            </x14:sparkline>
            <x14:sparkline>
              <xm:f>'CB_Lcr (2)'!$BNV121:$BNV121</xm:f>
              <xm:sqref>BNV121</xm:sqref>
            </x14:sparkline>
            <x14:sparkline>
              <xm:f>'CB_Lcr (2)'!$BNW121:$BNW121</xm:f>
              <xm:sqref>BNW121</xm:sqref>
            </x14:sparkline>
            <x14:sparkline>
              <xm:f>'CB_Lcr (2)'!$BNX121:$BNX121</xm:f>
              <xm:sqref>BNX121</xm:sqref>
            </x14:sparkline>
            <x14:sparkline>
              <xm:f>'CB_Lcr (2)'!$BNY121:$BNY121</xm:f>
              <xm:sqref>BNY121</xm:sqref>
            </x14:sparkline>
            <x14:sparkline>
              <xm:f>'CB_Lcr (2)'!$BNZ121:$BNZ121</xm:f>
              <xm:sqref>BNZ121</xm:sqref>
            </x14:sparkline>
            <x14:sparkline>
              <xm:f>'CB_Lcr (2)'!$BOA121:$BOA121</xm:f>
              <xm:sqref>BOA121</xm:sqref>
            </x14:sparkline>
            <x14:sparkline>
              <xm:f>'CB_Lcr (2)'!$BOB121:$BOB121</xm:f>
              <xm:sqref>BOB121</xm:sqref>
            </x14:sparkline>
            <x14:sparkline>
              <xm:f>'CB_Lcr (2)'!$BOC121:$BOC121</xm:f>
              <xm:sqref>BOC121</xm:sqref>
            </x14:sparkline>
            <x14:sparkline>
              <xm:f>'CB_Lcr (2)'!$BOD121:$BOD121</xm:f>
              <xm:sqref>BOD121</xm:sqref>
            </x14:sparkline>
            <x14:sparkline>
              <xm:f>'CB_Lcr (2)'!$BOE121:$BOE121</xm:f>
              <xm:sqref>BOE121</xm:sqref>
            </x14:sparkline>
            <x14:sparkline>
              <xm:f>'CB_Lcr (2)'!$BOF121:$BOF121</xm:f>
              <xm:sqref>BOF121</xm:sqref>
            </x14:sparkline>
            <x14:sparkline>
              <xm:f>'CB_Lcr (2)'!$BOG121:$BOG121</xm:f>
              <xm:sqref>BOG121</xm:sqref>
            </x14:sparkline>
            <x14:sparkline>
              <xm:f>'CB_Lcr (2)'!$BOH121:$BOH121</xm:f>
              <xm:sqref>BOH121</xm:sqref>
            </x14:sparkline>
            <x14:sparkline>
              <xm:f>'CB_Lcr (2)'!$BOI121:$BOI121</xm:f>
              <xm:sqref>BOI121</xm:sqref>
            </x14:sparkline>
            <x14:sparkline>
              <xm:f>'CB_Lcr (2)'!$BOJ121:$BOJ121</xm:f>
              <xm:sqref>BOJ121</xm:sqref>
            </x14:sparkline>
            <x14:sparkline>
              <xm:f>'CB_Lcr (2)'!$BOK121:$BOK121</xm:f>
              <xm:sqref>BOK121</xm:sqref>
            </x14:sparkline>
            <x14:sparkline>
              <xm:f>'CB_Lcr (2)'!$BOL121:$BOL121</xm:f>
              <xm:sqref>BOL121</xm:sqref>
            </x14:sparkline>
            <x14:sparkline>
              <xm:f>'CB_Lcr (2)'!$BOM121:$BOM121</xm:f>
              <xm:sqref>BOM121</xm:sqref>
            </x14:sparkline>
            <x14:sparkline>
              <xm:f>'CB_Lcr (2)'!$BON121:$BON121</xm:f>
              <xm:sqref>BON121</xm:sqref>
            </x14:sparkline>
            <x14:sparkline>
              <xm:f>'CB_Lcr (2)'!$BOO121:$BOO121</xm:f>
              <xm:sqref>BOO121</xm:sqref>
            </x14:sparkline>
            <x14:sparkline>
              <xm:f>'CB_Lcr (2)'!$BOP121:$BOP121</xm:f>
              <xm:sqref>BOP121</xm:sqref>
            </x14:sparkline>
            <x14:sparkline>
              <xm:f>'CB_Lcr (2)'!$BOQ121:$BOQ121</xm:f>
              <xm:sqref>BOQ121</xm:sqref>
            </x14:sparkline>
            <x14:sparkline>
              <xm:f>'CB_Lcr (2)'!$BOR121:$BOR121</xm:f>
              <xm:sqref>BOR121</xm:sqref>
            </x14:sparkline>
            <x14:sparkline>
              <xm:f>'CB_Lcr (2)'!$BOS121:$BOS121</xm:f>
              <xm:sqref>BOS121</xm:sqref>
            </x14:sparkline>
            <x14:sparkline>
              <xm:f>'CB_Lcr (2)'!$BOT121:$BOT121</xm:f>
              <xm:sqref>BOT121</xm:sqref>
            </x14:sparkline>
            <x14:sparkline>
              <xm:f>'CB_Lcr (2)'!$BOU121:$BOU121</xm:f>
              <xm:sqref>BOU121</xm:sqref>
            </x14:sparkline>
            <x14:sparkline>
              <xm:f>'CB_Lcr (2)'!$BOV121:$BOV121</xm:f>
              <xm:sqref>BOV121</xm:sqref>
            </x14:sparkline>
            <x14:sparkline>
              <xm:f>'CB_Lcr (2)'!$BOW121:$BOW121</xm:f>
              <xm:sqref>BOW121</xm:sqref>
            </x14:sparkline>
            <x14:sparkline>
              <xm:f>'CB_Lcr (2)'!$BOX121:$BOX121</xm:f>
              <xm:sqref>BOX121</xm:sqref>
            </x14:sparkline>
            <x14:sparkline>
              <xm:f>'CB_Lcr (2)'!$BOY121:$BOY121</xm:f>
              <xm:sqref>BOY121</xm:sqref>
            </x14:sparkline>
            <x14:sparkline>
              <xm:f>'CB_Lcr (2)'!$BOZ121:$BOZ121</xm:f>
              <xm:sqref>BOZ121</xm:sqref>
            </x14:sparkline>
            <x14:sparkline>
              <xm:f>'CB_Lcr (2)'!$BPA121:$BPA121</xm:f>
              <xm:sqref>BPA121</xm:sqref>
            </x14:sparkline>
            <x14:sparkline>
              <xm:f>'CB_Lcr (2)'!$BPB121:$BPB121</xm:f>
              <xm:sqref>BPB121</xm:sqref>
            </x14:sparkline>
            <x14:sparkline>
              <xm:f>'CB_Lcr (2)'!$BPC121:$BPC121</xm:f>
              <xm:sqref>BPC121</xm:sqref>
            </x14:sparkline>
            <x14:sparkline>
              <xm:f>'CB_Lcr (2)'!$BPD121:$BPD121</xm:f>
              <xm:sqref>BPD121</xm:sqref>
            </x14:sparkline>
            <x14:sparkline>
              <xm:f>'CB_Lcr (2)'!$BPE121:$BPE121</xm:f>
              <xm:sqref>BPE121</xm:sqref>
            </x14:sparkline>
            <x14:sparkline>
              <xm:f>'CB_Lcr (2)'!$BPF121:$BPF121</xm:f>
              <xm:sqref>BPF121</xm:sqref>
            </x14:sparkline>
            <x14:sparkline>
              <xm:f>'CB_Lcr (2)'!$BPG121:$BPG121</xm:f>
              <xm:sqref>BPG121</xm:sqref>
            </x14:sparkline>
            <x14:sparkline>
              <xm:f>'CB_Lcr (2)'!$BPH121:$BPH121</xm:f>
              <xm:sqref>BPH121</xm:sqref>
            </x14:sparkline>
            <x14:sparkline>
              <xm:f>'CB_Lcr (2)'!$BPI121:$BPI121</xm:f>
              <xm:sqref>BPI121</xm:sqref>
            </x14:sparkline>
            <x14:sparkline>
              <xm:f>'CB_Lcr (2)'!$BPJ121:$BPJ121</xm:f>
              <xm:sqref>BPJ121</xm:sqref>
            </x14:sparkline>
            <x14:sparkline>
              <xm:f>'CB_Lcr (2)'!$BPK121:$BPK121</xm:f>
              <xm:sqref>BPK121</xm:sqref>
            </x14:sparkline>
            <x14:sparkline>
              <xm:f>'CB_Lcr (2)'!$BPL121:$BPL121</xm:f>
              <xm:sqref>BPL121</xm:sqref>
            </x14:sparkline>
            <x14:sparkline>
              <xm:f>'CB_Lcr (2)'!$BPM121:$BPM121</xm:f>
              <xm:sqref>BPM121</xm:sqref>
            </x14:sparkline>
            <x14:sparkline>
              <xm:f>'CB_Lcr (2)'!$BPN121:$BPN121</xm:f>
              <xm:sqref>BPN121</xm:sqref>
            </x14:sparkline>
            <x14:sparkline>
              <xm:f>'CB_Lcr (2)'!$BPO121:$BPO121</xm:f>
              <xm:sqref>BPO121</xm:sqref>
            </x14:sparkline>
            <x14:sparkline>
              <xm:f>'CB_Lcr (2)'!$BPP121:$BPP121</xm:f>
              <xm:sqref>BPP121</xm:sqref>
            </x14:sparkline>
            <x14:sparkline>
              <xm:f>'CB_Lcr (2)'!$BPQ121:$BPQ121</xm:f>
              <xm:sqref>BPQ121</xm:sqref>
            </x14:sparkline>
            <x14:sparkline>
              <xm:f>'CB_Lcr (2)'!$BPR121:$BPR121</xm:f>
              <xm:sqref>BPR121</xm:sqref>
            </x14:sparkline>
            <x14:sparkline>
              <xm:f>'CB_Lcr (2)'!$BPS121:$BPS121</xm:f>
              <xm:sqref>BPS121</xm:sqref>
            </x14:sparkline>
            <x14:sparkline>
              <xm:f>'CB_Lcr (2)'!$BPT121:$BPT121</xm:f>
              <xm:sqref>BPT121</xm:sqref>
            </x14:sparkline>
            <x14:sparkline>
              <xm:f>'CB_Lcr (2)'!$BPU121:$BPU121</xm:f>
              <xm:sqref>BPU121</xm:sqref>
            </x14:sparkline>
            <x14:sparkline>
              <xm:f>'CB_Lcr (2)'!$BPV121:$BPV121</xm:f>
              <xm:sqref>BPV121</xm:sqref>
            </x14:sparkline>
            <x14:sparkline>
              <xm:f>'CB_Lcr (2)'!$BPW121:$BPW121</xm:f>
              <xm:sqref>BPW121</xm:sqref>
            </x14:sparkline>
            <x14:sparkline>
              <xm:f>'CB_Lcr (2)'!$BPX121:$BPX121</xm:f>
              <xm:sqref>BPX121</xm:sqref>
            </x14:sparkline>
            <x14:sparkline>
              <xm:f>'CB_Lcr (2)'!$BPY121:$BPY121</xm:f>
              <xm:sqref>BPY121</xm:sqref>
            </x14:sparkline>
            <x14:sparkline>
              <xm:f>'CB_Lcr (2)'!$BPZ121:$BPZ121</xm:f>
              <xm:sqref>BPZ121</xm:sqref>
            </x14:sparkline>
            <x14:sparkline>
              <xm:f>'CB_Lcr (2)'!$BQA121:$BQA121</xm:f>
              <xm:sqref>BQA121</xm:sqref>
            </x14:sparkline>
            <x14:sparkline>
              <xm:f>'CB_Lcr (2)'!$BQB121:$BQB121</xm:f>
              <xm:sqref>BQB121</xm:sqref>
            </x14:sparkline>
            <x14:sparkline>
              <xm:f>'CB_Lcr (2)'!$BQC121:$BQC121</xm:f>
              <xm:sqref>BQC121</xm:sqref>
            </x14:sparkline>
            <x14:sparkline>
              <xm:f>'CB_Lcr (2)'!$BQD121:$BQD121</xm:f>
              <xm:sqref>BQD121</xm:sqref>
            </x14:sparkline>
            <x14:sparkline>
              <xm:f>'CB_Lcr (2)'!$BQE121:$BQE121</xm:f>
              <xm:sqref>BQE121</xm:sqref>
            </x14:sparkline>
            <x14:sparkline>
              <xm:f>'CB_Lcr (2)'!$BQF121:$BQF121</xm:f>
              <xm:sqref>BQF121</xm:sqref>
            </x14:sparkline>
            <x14:sparkline>
              <xm:f>'CB_Lcr (2)'!$BQG121:$BQG121</xm:f>
              <xm:sqref>BQG121</xm:sqref>
            </x14:sparkline>
            <x14:sparkline>
              <xm:f>'CB_Lcr (2)'!$BQH121:$BQH121</xm:f>
              <xm:sqref>BQH121</xm:sqref>
            </x14:sparkline>
            <x14:sparkline>
              <xm:f>'CB_Lcr (2)'!$BQI121:$BQI121</xm:f>
              <xm:sqref>BQI121</xm:sqref>
            </x14:sparkline>
            <x14:sparkline>
              <xm:f>'CB_Lcr (2)'!$BQJ121:$BQJ121</xm:f>
              <xm:sqref>BQJ121</xm:sqref>
            </x14:sparkline>
            <x14:sparkline>
              <xm:f>'CB_Lcr (2)'!$BQK121:$BQK121</xm:f>
              <xm:sqref>BQK121</xm:sqref>
            </x14:sparkline>
            <x14:sparkline>
              <xm:f>'CB_Lcr (2)'!$BQL121:$BQL121</xm:f>
              <xm:sqref>BQL121</xm:sqref>
            </x14:sparkline>
            <x14:sparkline>
              <xm:f>'CB_Lcr (2)'!$BQM121:$BQM121</xm:f>
              <xm:sqref>BQM121</xm:sqref>
            </x14:sparkline>
            <x14:sparkline>
              <xm:f>'CB_Lcr (2)'!$BQN121:$BQN121</xm:f>
              <xm:sqref>BQN121</xm:sqref>
            </x14:sparkline>
            <x14:sparkline>
              <xm:f>'CB_Lcr (2)'!$BQO121:$BQO121</xm:f>
              <xm:sqref>BQO121</xm:sqref>
            </x14:sparkline>
            <x14:sparkline>
              <xm:f>'CB_Lcr (2)'!$BQP121:$BQP121</xm:f>
              <xm:sqref>BQP121</xm:sqref>
            </x14:sparkline>
            <x14:sparkline>
              <xm:f>'CB_Lcr (2)'!$BQQ121:$BQQ121</xm:f>
              <xm:sqref>BQQ121</xm:sqref>
            </x14:sparkline>
            <x14:sparkline>
              <xm:f>'CB_Lcr (2)'!$BQR121:$BQR121</xm:f>
              <xm:sqref>BQR121</xm:sqref>
            </x14:sparkline>
            <x14:sparkline>
              <xm:f>'CB_Lcr (2)'!$BQS121:$BQS121</xm:f>
              <xm:sqref>BQS121</xm:sqref>
            </x14:sparkline>
            <x14:sparkline>
              <xm:f>'CB_Lcr (2)'!$BQT121:$BQT121</xm:f>
              <xm:sqref>BQT121</xm:sqref>
            </x14:sparkline>
            <x14:sparkline>
              <xm:f>'CB_Lcr (2)'!$BQU121:$BQU121</xm:f>
              <xm:sqref>BQU121</xm:sqref>
            </x14:sparkline>
            <x14:sparkline>
              <xm:f>'CB_Lcr (2)'!$BQV121:$BQV121</xm:f>
              <xm:sqref>BQV121</xm:sqref>
            </x14:sparkline>
            <x14:sparkline>
              <xm:f>'CB_Lcr (2)'!$BQW121:$BQW121</xm:f>
              <xm:sqref>BQW121</xm:sqref>
            </x14:sparkline>
            <x14:sparkline>
              <xm:f>'CB_Lcr (2)'!$BQX121:$BQX121</xm:f>
              <xm:sqref>BQX121</xm:sqref>
            </x14:sparkline>
            <x14:sparkline>
              <xm:f>'CB_Lcr (2)'!$BQY121:$BQY121</xm:f>
              <xm:sqref>BQY121</xm:sqref>
            </x14:sparkline>
            <x14:sparkline>
              <xm:f>'CB_Lcr (2)'!$BQZ121:$BQZ121</xm:f>
              <xm:sqref>BQZ121</xm:sqref>
            </x14:sparkline>
            <x14:sparkline>
              <xm:f>'CB_Lcr (2)'!$BRA121:$BRA121</xm:f>
              <xm:sqref>BRA121</xm:sqref>
            </x14:sparkline>
            <x14:sparkline>
              <xm:f>'CB_Lcr (2)'!$BRB121:$BRB121</xm:f>
              <xm:sqref>BRB121</xm:sqref>
            </x14:sparkline>
            <x14:sparkline>
              <xm:f>'CB_Lcr (2)'!$BRC121:$BRC121</xm:f>
              <xm:sqref>BRC121</xm:sqref>
            </x14:sparkline>
            <x14:sparkline>
              <xm:f>'CB_Lcr (2)'!$BRD121:$BRD121</xm:f>
              <xm:sqref>BRD121</xm:sqref>
            </x14:sparkline>
            <x14:sparkline>
              <xm:f>'CB_Lcr (2)'!$BRE121:$BRE121</xm:f>
              <xm:sqref>BRE121</xm:sqref>
            </x14:sparkline>
            <x14:sparkline>
              <xm:f>'CB_Lcr (2)'!$BRF121:$BRF121</xm:f>
              <xm:sqref>BRF121</xm:sqref>
            </x14:sparkline>
            <x14:sparkline>
              <xm:f>'CB_Lcr (2)'!$BRG121:$BRG121</xm:f>
              <xm:sqref>BRG121</xm:sqref>
            </x14:sparkline>
            <x14:sparkline>
              <xm:f>'CB_Lcr (2)'!$BRH121:$BRH121</xm:f>
              <xm:sqref>BRH121</xm:sqref>
            </x14:sparkline>
            <x14:sparkline>
              <xm:f>'CB_Lcr (2)'!$BRI121:$BRI121</xm:f>
              <xm:sqref>BRI121</xm:sqref>
            </x14:sparkline>
            <x14:sparkline>
              <xm:f>'CB_Lcr (2)'!$BRJ121:$BRJ121</xm:f>
              <xm:sqref>BRJ121</xm:sqref>
            </x14:sparkline>
            <x14:sparkline>
              <xm:f>'CB_Lcr (2)'!$BRK121:$BRK121</xm:f>
              <xm:sqref>BRK121</xm:sqref>
            </x14:sparkline>
            <x14:sparkline>
              <xm:f>'CB_Lcr (2)'!$BRL121:$BRL121</xm:f>
              <xm:sqref>BRL121</xm:sqref>
            </x14:sparkline>
            <x14:sparkline>
              <xm:f>'CB_Lcr (2)'!$BRM121:$BRM121</xm:f>
              <xm:sqref>BRM121</xm:sqref>
            </x14:sparkline>
            <x14:sparkline>
              <xm:f>'CB_Lcr (2)'!$BRN121:$BRN121</xm:f>
              <xm:sqref>BRN121</xm:sqref>
            </x14:sparkline>
            <x14:sparkline>
              <xm:f>'CB_Lcr (2)'!$BRO121:$BRO121</xm:f>
              <xm:sqref>BRO121</xm:sqref>
            </x14:sparkline>
            <x14:sparkline>
              <xm:f>'CB_Lcr (2)'!$BRP121:$BRP121</xm:f>
              <xm:sqref>BRP121</xm:sqref>
            </x14:sparkline>
            <x14:sparkline>
              <xm:f>'CB_Lcr (2)'!$BRQ121:$BRQ121</xm:f>
              <xm:sqref>BRQ121</xm:sqref>
            </x14:sparkline>
            <x14:sparkline>
              <xm:f>'CB_Lcr (2)'!$BRR121:$BRR121</xm:f>
              <xm:sqref>BRR121</xm:sqref>
            </x14:sparkline>
            <x14:sparkline>
              <xm:f>'CB_Lcr (2)'!$BRS121:$BRS121</xm:f>
              <xm:sqref>BRS121</xm:sqref>
            </x14:sparkline>
            <x14:sparkline>
              <xm:f>'CB_Lcr (2)'!$BRT121:$BRT121</xm:f>
              <xm:sqref>BRT121</xm:sqref>
            </x14:sparkline>
            <x14:sparkline>
              <xm:f>'CB_Lcr (2)'!$BRU121:$BRU121</xm:f>
              <xm:sqref>BRU121</xm:sqref>
            </x14:sparkline>
            <x14:sparkline>
              <xm:f>'CB_Lcr (2)'!$BRV121:$BRV121</xm:f>
              <xm:sqref>BRV121</xm:sqref>
            </x14:sparkline>
            <x14:sparkline>
              <xm:f>'CB_Lcr (2)'!$BRW121:$BRW121</xm:f>
              <xm:sqref>BRW121</xm:sqref>
            </x14:sparkline>
            <x14:sparkline>
              <xm:f>'CB_Lcr (2)'!$BRX121:$BRX121</xm:f>
              <xm:sqref>BRX121</xm:sqref>
            </x14:sparkline>
            <x14:sparkline>
              <xm:f>'CB_Lcr (2)'!$BRY121:$BRY121</xm:f>
              <xm:sqref>BRY121</xm:sqref>
            </x14:sparkline>
            <x14:sparkline>
              <xm:f>'CB_Lcr (2)'!$BRZ121:$BRZ121</xm:f>
              <xm:sqref>BRZ121</xm:sqref>
            </x14:sparkline>
            <x14:sparkline>
              <xm:f>'CB_Lcr (2)'!$BSA121:$BSA121</xm:f>
              <xm:sqref>BSA121</xm:sqref>
            </x14:sparkline>
            <x14:sparkline>
              <xm:f>'CB_Lcr (2)'!$BSB121:$BSB121</xm:f>
              <xm:sqref>BSB121</xm:sqref>
            </x14:sparkline>
            <x14:sparkline>
              <xm:f>'CB_Lcr (2)'!$BSC121:$BSC121</xm:f>
              <xm:sqref>BSC121</xm:sqref>
            </x14:sparkline>
            <x14:sparkline>
              <xm:f>'CB_Lcr (2)'!$BSD121:$BSD121</xm:f>
              <xm:sqref>BSD121</xm:sqref>
            </x14:sparkline>
            <x14:sparkline>
              <xm:f>'CB_Lcr (2)'!$BSE121:$BSE121</xm:f>
              <xm:sqref>BSE121</xm:sqref>
            </x14:sparkline>
            <x14:sparkline>
              <xm:f>'CB_Lcr (2)'!$BSF121:$BSF121</xm:f>
              <xm:sqref>BSF121</xm:sqref>
            </x14:sparkline>
            <x14:sparkline>
              <xm:f>'CB_Lcr (2)'!$BSG121:$BSG121</xm:f>
              <xm:sqref>BSG121</xm:sqref>
            </x14:sparkline>
            <x14:sparkline>
              <xm:f>'CB_Lcr (2)'!$BSH121:$BSH121</xm:f>
              <xm:sqref>BSH121</xm:sqref>
            </x14:sparkline>
            <x14:sparkline>
              <xm:f>'CB_Lcr (2)'!$BSI121:$BSI121</xm:f>
              <xm:sqref>BSI121</xm:sqref>
            </x14:sparkline>
            <x14:sparkline>
              <xm:f>'CB_Lcr (2)'!$BSJ121:$BSJ121</xm:f>
              <xm:sqref>BSJ121</xm:sqref>
            </x14:sparkline>
            <x14:sparkline>
              <xm:f>'CB_Lcr (2)'!$BSK121:$BSK121</xm:f>
              <xm:sqref>BSK121</xm:sqref>
            </x14:sparkline>
            <x14:sparkline>
              <xm:f>'CB_Lcr (2)'!$BSL121:$BSL121</xm:f>
              <xm:sqref>BSL121</xm:sqref>
            </x14:sparkline>
            <x14:sparkline>
              <xm:f>'CB_Lcr (2)'!$BSM121:$BSM121</xm:f>
              <xm:sqref>BSM121</xm:sqref>
            </x14:sparkline>
            <x14:sparkline>
              <xm:f>'CB_Lcr (2)'!$BSN121:$BSN121</xm:f>
              <xm:sqref>BSN121</xm:sqref>
            </x14:sparkline>
            <x14:sparkline>
              <xm:f>'CB_Lcr (2)'!$BSO121:$BSO121</xm:f>
              <xm:sqref>BSO121</xm:sqref>
            </x14:sparkline>
            <x14:sparkline>
              <xm:f>'CB_Lcr (2)'!$BSP121:$BSP121</xm:f>
              <xm:sqref>BSP121</xm:sqref>
            </x14:sparkline>
            <x14:sparkline>
              <xm:f>'CB_Lcr (2)'!$BSQ121:$BSQ121</xm:f>
              <xm:sqref>BSQ121</xm:sqref>
            </x14:sparkline>
            <x14:sparkline>
              <xm:f>'CB_Lcr (2)'!$BSR121:$BSR121</xm:f>
              <xm:sqref>BSR121</xm:sqref>
            </x14:sparkline>
            <x14:sparkline>
              <xm:f>'CB_Lcr (2)'!$BSS121:$BSS121</xm:f>
              <xm:sqref>BSS121</xm:sqref>
            </x14:sparkline>
            <x14:sparkline>
              <xm:f>'CB_Lcr (2)'!$BST121:$BST121</xm:f>
              <xm:sqref>BST121</xm:sqref>
            </x14:sparkline>
            <x14:sparkline>
              <xm:f>'CB_Lcr (2)'!$BSU121:$BSU121</xm:f>
              <xm:sqref>BSU121</xm:sqref>
            </x14:sparkline>
            <x14:sparkline>
              <xm:f>'CB_Lcr (2)'!$BSV121:$BSV121</xm:f>
              <xm:sqref>BSV121</xm:sqref>
            </x14:sparkline>
            <x14:sparkline>
              <xm:f>'CB_Lcr (2)'!$BSW121:$BSW121</xm:f>
              <xm:sqref>BSW121</xm:sqref>
            </x14:sparkline>
            <x14:sparkline>
              <xm:f>'CB_Lcr (2)'!$BSX121:$BSX121</xm:f>
              <xm:sqref>BSX121</xm:sqref>
            </x14:sparkline>
            <x14:sparkline>
              <xm:f>'CB_Lcr (2)'!$BSY121:$BSY121</xm:f>
              <xm:sqref>BSY121</xm:sqref>
            </x14:sparkline>
            <x14:sparkline>
              <xm:f>'CB_Lcr (2)'!$BSZ121:$BSZ121</xm:f>
              <xm:sqref>BSZ121</xm:sqref>
            </x14:sparkline>
            <x14:sparkline>
              <xm:f>'CB_Lcr (2)'!$BTA121:$BTA121</xm:f>
              <xm:sqref>BTA121</xm:sqref>
            </x14:sparkline>
            <x14:sparkline>
              <xm:f>'CB_Lcr (2)'!$BTB121:$BTB121</xm:f>
              <xm:sqref>BTB121</xm:sqref>
            </x14:sparkline>
            <x14:sparkline>
              <xm:f>'CB_Lcr (2)'!$BTC121:$BTC121</xm:f>
              <xm:sqref>BTC121</xm:sqref>
            </x14:sparkline>
            <x14:sparkline>
              <xm:f>'CB_Lcr (2)'!$BTD121:$BTD121</xm:f>
              <xm:sqref>BTD121</xm:sqref>
            </x14:sparkline>
            <x14:sparkline>
              <xm:f>'CB_Lcr (2)'!$BTE121:$BTE121</xm:f>
              <xm:sqref>BTE121</xm:sqref>
            </x14:sparkline>
            <x14:sparkline>
              <xm:f>'CB_Lcr (2)'!$BTF121:$BTF121</xm:f>
              <xm:sqref>BTF121</xm:sqref>
            </x14:sparkline>
            <x14:sparkline>
              <xm:f>'CB_Lcr (2)'!$BTG121:$BTG121</xm:f>
              <xm:sqref>BTG121</xm:sqref>
            </x14:sparkline>
            <x14:sparkline>
              <xm:f>'CB_Lcr (2)'!$BTH121:$BTH121</xm:f>
              <xm:sqref>BTH121</xm:sqref>
            </x14:sparkline>
            <x14:sparkline>
              <xm:f>'CB_Lcr (2)'!$BTI121:$BTI121</xm:f>
              <xm:sqref>BTI121</xm:sqref>
            </x14:sparkline>
            <x14:sparkline>
              <xm:f>'CB_Lcr (2)'!$BTJ121:$BTJ121</xm:f>
              <xm:sqref>BTJ121</xm:sqref>
            </x14:sparkline>
            <x14:sparkline>
              <xm:f>'CB_Lcr (2)'!$BTK121:$BTK121</xm:f>
              <xm:sqref>BTK121</xm:sqref>
            </x14:sparkline>
            <x14:sparkline>
              <xm:f>'CB_Lcr (2)'!$BTL121:$BTL121</xm:f>
              <xm:sqref>BTL121</xm:sqref>
            </x14:sparkline>
            <x14:sparkline>
              <xm:f>'CB_Lcr (2)'!$BTM121:$BTM121</xm:f>
              <xm:sqref>BTM121</xm:sqref>
            </x14:sparkline>
            <x14:sparkline>
              <xm:f>'CB_Lcr (2)'!$BTN121:$BTN121</xm:f>
              <xm:sqref>BTN121</xm:sqref>
            </x14:sparkline>
            <x14:sparkline>
              <xm:f>'CB_Lcr (2)'!$BTO121:$BTO121</xm:f>
              <xm:sqref>BTO121</xm:sqref>
            </x14:sparkline>
            <x14:sparkline>
              <xm:f>'CB_Lcr (2)'!$BTP121:$BTP121</xm:f>
              <xm:sqref>BTP121</xm:sqref>
            </x14:sparkline>
            <x14:sparkline>
              <xm:f>'CB_Lcr (2)'!$BTQ121:$BTQ121</xm:f>
              <xm:sqref>BTQ121</xm:sqref>
            </x14:sparkline>
            <x14:sparkline>
              <xm:f>'CB_Lcr (2)'!$BTR121:$BTR121</xm:f>
              <xm:sqref>BTR121</xm:sqref>
            </x14:sparkline>
            <x14:sparkline>
              <xm:f>'CB_Lcr (2)'!$BTS121:$BTS121</xm:f>
              <xm:sqref>BTS121</xm:sqref>
            </x14:sparkline>
            <x14:sparkline>
              <xm:f>'CB_Lcr (2)'!$BTT121:$BTT121</xm:f>
              <xm:sqref>BTT121</xm:sqref>
            </x14:sparkline>
            <x14:sparkline>
              <xm:f>'CB_Lcr (2)'!$BTU121:$BTU121</xm:f>
              <xm:sqref>BTU121</xm:sqref>
            </x14:sparkline>
            <x14:sparkline>
              <xm:f>'CB_Lcr (2)'!$BTV121:$BTV121</xm:f>
              <xm:sqref>BTV121</xm:sqref>
            </x14:sparkline>
            <x14:sparkline>
              <xm:f>'CB_Lcr (2)'!$BTW121:$BTW121</xm:f>
              <xm:sqref>BTW121</xm:sqref>
            </x14:sparkline>
            <x14:sparkline>
              <xm:f>'CB_Lcr (2)'!$BTX121:$BTX121</xm:f>
              <xm:sqref>BTX121</xm:sqref>
            </x14:sparkline>
            <x14:sparkline>
              <xm:f>'CB_Lcr (2)'!$BTY121:$BTY121</xm:f>
              <xm:sqref>BTY121</xm:sqref>
            </x14:sparkline>
            <x14:sparkline>
              <xm:f>'CB_Lcr (2)'!$BTZ121:$BTZ121</xm:f>
              <xm:sqref>BTZ121</xm:sqref>
            </x14:sparkline>
            <x14:sparkline>
              <xm:f>'CB_Lcr (2)'!$BUA121:$BUA121</xm:f>
              <xm:sqref>BUA121</xm:sqref>
            </x14:sparkline>
            <x14:sparkline>
              <xm:f>'CB_Lcr (2)'!$BUB121:$BUB121</xm:f>
              <xm:sqref>BUB121</xm:sqref>
            </x14:sparkline>
            <x14:sparkline>
              <xm:f>'CB_Lcr (2)'!$BUC121:$BUC121</xm:f>
              <xm:sqref>BUC121</xm:sqref>
            </x14:sparkline>
            <x14:sparkline>
              <xm:f>'CB_Lcr (2)'!$BUD121:$BUD121</xm:f>
              <xm:sqref>BUD121</xm:sqref>
            </x14:sparkline>
            <x14:sparkline>
              <xm:f>'CB_Lcr (2)'!$BUE121:$BUE121</xm:f>
              <xm:sqref>BUE121</xm:sqref>
            </x14:sparkline>
            <x14:sparkline>
              <xm:f>'CB_Lcr (2)'!$BUF121:$BUF121</xm:f>
              <xm:sqref>BUF121</xm:sqref>
            </x14:sparkline>
            <x14:sparkline>
              <xm:f>'CB_Lcr (2)'!$BUG121:$BUG121</xm:f>
              <xm:sqref>BUG121</xm:sqref>
            </x14:sparkline>
            <x14:sparkline>
              <xm:f>'CB_Lcr (2)'!$BUH121:$BUH121</xm:f>
              <xm:sqref>BUH121</xm:sqref>
            </x14:sparkline>
            <x14:sparkline>
              <xm:f>'CB_Lcr (2)'!$BUI121:$BUI121</xm:f>
              <xm:sqref>BUI121</xm:sqref>
            </x14:sparkline>
            <x14:sparkline>
              <xm:f>'CB_Lcr (2)'!$BUJ121:$BUJ121</xm:f>
              <xm:sqref>BUJ121</xm:sqref>
            </x14:sparkline>
            <x14:sparkline>
              <xm:f>'CB_Lcr (2)'!$BUK121:$BUK121</xm:f>
              <xm:sqref>BUK121</xm:sqref>
            </x14:sparkline>
            <x14:sparkline>
              <xm:f>'CB_Lcr (2)'!$BUL121:$BUL121</xm:f>
              <xm:sqref>BUL121</xm:sqref>
            </x14:sparkline>
            <x14:sparkline>
              <xm:f>'CB_Lcr (2)'!$BUM121:$BUM121</xm:f>
              <xm:sqref>BUM121</xm:sqref>
            </x14:sparkline>
            <x14:sparkline>
              <xm:f>'CB_Lcr (2)'!$BUN121:$BUN121</xm:f>
              <xm:sqref>BUN121</xm:sqref>
            </x14:sparkline>
            <x14:sparkline>
              <xm:f>'CB_Lcr (2)'!$BUO121:$BUO121</xm:f>
              <xm:sqref>BUO121</xm:sqref>
            </x14:sparkline>
            <x14:sparkline>
              <xm:f>'CB_Lcr (2)'!$BUP121:$BUP121</xm:f>
              <xm:sqref>BUP121</xm:sqref>
            </x14:sparkline>
            <x14:sparkline>
              <xm:f>'CB_Lcr (2)'!$BUQ121:$BUQ121</xm:f>
              <xm:sqref>BUQ121</xm:sqref>
            </x14:sparkline>
            <x14:sparkline>
              <xm:f>'CB_Lcr (2)'!$BUR121:$BUR121</xm:f>
              <xm:sqref>BUR121</xm:sqref>
            </x14:sparkline>
            <x14:sparkline>
              <xm:f>'CB_Lcr (2)'!$BUS121:$BUS121</xm:f>
              <xm:sqref>BUS121</xm:sqref>
            </x14:sparkline>
            <x14:sparkline>
              <xm:f>'CB_Lcr (2)'!$BUT121:$BUT121</xm:f>
              <xm:sqref>BUT121</xm:sqref>
            </x14:sparkline>
            <x14:sparkline>
              <xm:f>'CB_Lcr (2)'!$BUU121:$BUU121</xm:f>
              <xm:sqref>BUU121</xm:sqref>
            </x14:sparkline>
            <x14:sparkline>
              <xm:f>'CB_Lcr (2)'!$BUV121:$BUV121</xm:f>
              <xm:sqref>BUV121</xm:sqref>
            </x14:sparkline>
            <x14:sparkline>
              <xm:f>'CB_Lcr (2)'!$BUW121:$BUW121</xm:f>
              <xm:sqref>BUW121</xm:sqref>
            </x14:sparkline>
            <x14:sparkline>
              <xm:f>'CB_Lcr (2)'!$BUX121:$BUX121</xm:f>
              <xm:sqref>BUX121</xm:sqref>
            </x14:sparkline>
            <x14:sparkline>
              <xm:f>'CB_Lcr (2)'!$BUY121:$BUY121</xm:f>
              <xm:sqref>BUY121</xm:sqref>
            </x14:sparkline>
            <x14:sparkline>
              <xm:f>'CB_Lcr (2)'!$BUZ121:$BUZ121</xm:f>
              <xm:sqref>BUZ121</xm:sqref>
            </x14:sparkline>
            <x14:sparkline>
              <xm:f>'CB_Lcr (2)'!$BVA121:$BVA121</xm:f>
              <xm:sqref>BVA121</xm:sqref>
            </x14:sparkline>
            <x14:sparkline>
              <xm:f>'CB_Lcr (2)'!$BVB121:$BVB121</xm:f>
              <xm:sqref>BVB121</xm:sqref>
            </x14:sparkline>
            <x14:sparkline>
              <xm:f>'CB_Lcr (2)'!$BVC121:$BVC121</xm:f>
              <xm:sqref>BVC121</xm:sqref>
            </x14:sparkline>
            <x14:sparkline>
              <xm:f>'CB_Lcr (2)'!$BVD121:$BVD121</xm:f>
              <xm:sqref>BVD121</xm:sqref>
            </x14:sparkline>
            <x14:sparkline>
              <xm:f>'CB_Lcr (2)'!$BVE121:$BVE121</xm:f>
              <xm:sqref>BVE121</xm:sqref>
            </x14:sparkline>
            <x14:sparkline>
              <xm:f>'CB_Lcr (2)'!$BVF121:$BVF121</xm:f>
              <xm:sqref>BVF121</xm:sqref>
            </x14:sparkline>
            <x14:sparkline>
              <xm:f>'CB_Lcr (2)'!$BVG121:$BVG121</xm:f>
              <xm:sqref>BVG121</xm:sqref>
            </x14:sparkline>
            <x14:sparkline>
              <xm:f>'CB_Lcr (2)'!$BVH121:$BVH121</xm:f>
              <xm:sqref>BVH121</xm:sqref>
            </x14:sparkline>
            <x14:sparkline>
              <xm:f>'CB_Lcr (2)'!$BVI121:$BVI121</xm:f>
              <xm:sqref>BVI121</xm:sqref>
            </x14:sparkline>
            <x14:sparkline>
              <xm:f>'CB_Lcr (2)'!$BVJ121:$BVJ121</xm:f>
              <xm:sqref>BVJ121</xm:sqref>
            </x14:sparkline>
            <x14:sparkline>
              <xm:f>'CB_Lcr (2)'!$BVK121:$BVK121</xm:f>
              <xm:sqref>BVK121</xm:sqref>
            </x14:sparkline>
            <x14:sparkline>
              <xm:f>'CB_Lcr (2)'!$BVL121:$BVL121</xm:f>
              <xm:sqref>BVL121</xm:sqref>
            </x14:sparkline>
            <x14:sparkline>
              <xm:f>'CB_Lcr (2)'!$BVM121:$BVM121</xm:f>
              <xm:sqref>BVM121</xm:sqref>
            </x14:sparkline>
            <x14:sparkline>
              <xm:f>'CB_Lcr (2)'!$BVN121:$BVN121</xm:f>
              <xm:sqref>BVN121</xm:sqref>
            </x14:sparkline>
            <x14:sparkline>
              <xm:f>'CB_Lcr (2)'!$BVO121:$BVO121</xm:f>
              <xm:sqref>BVO121</xm:sqref>
            </x14:sparkline>
            <x14:sparkline>
              <xm:f>'CB_Lcr (2)'!$BVP121:$BVP121</xm:f>
              <xm:sqref>BVP121</xm:sqref>
            </x14:sparkline>
            <x14:sparkline>
              <xm:f>'CB_Lcr (2)'!$BVQ121:$BVQ121</xm:f>
              <xm:sqref>BVQ121</xm:sqref>
            </x14:sparkline>
            <x14:sparkline>
              <xm:f>'CB_Lcr (2)'!$BVR121:$BVR121</xm:f>
              <xm:sqref>BVR121</xm:sqref>
            </x14:sparkline>
            <x14:sparkline>
              <xm:f>'CB_Lcr (2)'!$BVS121:$BVS121</xm:f>
              <xm:sqref>BVS121</xm:sqref>
            </x14:sparkline>
            <x14:sparkline>
              <xm:f>'CB_Lcr (2)'!$BVT121:$BVT121</xm:f>
              <xm:sqref>BVT121</xm:sqref>
            </x14:sparkline>
            <x14:sparkline>
              <xm:f>'CB_Lcr (2)'!$BVU121:$BVU121</xm:f>
              <xm:sqref>BVU121</xm:sqref>
            </x14:sparkline>
            <x14:sparkline>
              <xm:f>'CB_Lcr (2)'!$BVV121:$BVV121</xm:f>
              <xm:sqref>BVV121</xm:sqref>
            </x14:sparkline>
            <x14:sparkline>
              <xm:f>'CB_Lcr (2)'!$BVW121:$BVW121</xm:f>
              <xm:sqref>BVW121</xm:sqref>
            </x14:sparkline>
            <x14:sparkline>
              <xm:f>'CB_Lcr (2)'!$BVX121:$BVX121</xm:f>
              <xm:sqref>BVX121</xm:sqref>
            </x14:sparkline>
            <x14:sparkline>
              <xm:f>'CB_Lcr (2)'!$BVY121:$BVY121</xm:f>
              <xm:sqref>BVY121</xm:sqref>
            </x14:sparkline>
            <x14:sparkline>
              <xm:f>'CB_Lcr (2)'!$BVZ121:$BVZ121</xm:f>
              <xm:sqref>BVZ121</xm:sqref>
            </x14:sparkline>
            <x14:sparkline>
              <xm:f>'CB_Lcr (2)'!$BWA121:$BWA121</xm:f>
              <xm:sqref>BWA121</xm:sqref>
            </x14:sparkline>
            <x14:sparkline>
              <xm:f>'CB_Lcr (2)'!$BWB121:$BWB121</xm:f>
              <xm:sqref>BWB121</xm:sqref>
            </x14:sparkline>
            <x14:sparkline>
              <xm:f>'CB_Lcr (2)'!$BWC121:$BWC121</xm:f>
              <xm:sqref>BWC121</xm:sqref>
            </x14:sparkline>
            <x14:sparkline>
              <xm:f>'CB_Lcr (2)'!$BWD121:$BWD121</xm:f>
              <xm:sqref>BWD121</xm:sqref>
            </x14:sparkline>
            <x14:sparkline>
              <xm:f>'CB_Lcr (2)'!$BWE121:$BWE121</xm:f>
              <xm:sqref>BWE121</xm:sqref>
            </x14:sparkline>
            <x14:sparkline>
              <xm:f>'CB_Lcr (2)'!$BWF121:$BWF121</xm:f>
              <xm:sqref>BWF121</xm:sqref>
            </x14:sparkline>
            <x14:sparkline>
              <xm:f>'CB_Lcr (2)'!$BWG121:$BWG121</xm:f>
              <xm:sqref>BWG121</xm:sqref>
            </x14:sparkline>
            <x14:sparkline>
              <xm:f>'CB_Lcr (2)'!$BWH121:$BWH121</xm:f>
              <xm:sqref>BWH121</xm:sqref>
            </x14:sparkline>
            <x14:sparkline>
              <xm:f>'CB_Lcr (2)'!$BWI121:$BWI121</xm:f>
              <xm:sqref>BWI121</xm:sqref>
            </x14:sparkline>
            <x14:sparkline>
              <xm:f>'CB_Lcr (2)'!$BWJ121:$BWJ121</xm:f>
              <xm:sqref>BWJ121</xm:sqref>
            </x14:sparkline>
            <x14:sparkline>
              <xm:f>'CB_Lcr (2)'!$BWK121:$BWK121</xm:f>
              <xm:sqref>BWK121</xm:sqref>
            </x14:sparkline>
            <x14:sparkline>
              <xm:f>'CB_Lcr (2)'!$BWL121:$BWL121</xm:f>
              <xm:sqref>BWL121</xm:sqref>
            </x14:sparkline>
            <x14:sparkline>
              <xm:f>'CB_Lcr (2)'!$BWM121:$BWM121</xm:f>
              <xm:sqref>BWM121</xm:sqref>
            </x14:sparkline>
            <x14:sparkline>
              <xm:f>'CB_Lcr (2)'!$BWN121:$BWN121</xm:f>
              <xm:sqref>BWN121</xm:sqref>
            </x14:sparkline>
            <x14:sparkline>
              <xm:f>'CB_Lcr (2)'!$BWO121:$BWO121</xm:f>
              <xm:sqref>BWO121</xm:sqref>
            </x14:sparkline>
            <x14:sparkline>
              <xm:f>'CB_Lcr (2)'!$BWP121:$BWP121</xm:f>
              <xm:sqref>BWP121</xm:sqref>
            </x14:sparkline>
            <x14:sparkline>
              <xm:f>'CB_Lcr (2)'!$BWQ121:$BWQ121</xm:f>
              <xm:sqref>BWQ121</xm:sqref>
            </x14:sparkline>
            <x14:sparkline>
              <xm:f>'CB_Lcr (2)'!$BWR121:$BWR121</xm:f>
              <xm:sqref>BWR121</xm:sqref>
            </x14:sparkline>
            <x14:sparkline>
              <xm:f>'CB_Lcr (2)'!$BWS121:$BWS121</xm:f>
              <xm:sqref>BWS121</xm:sqref>
            </x14:sparkline>
            <x14:sparkline>
              <xm:f>'CB_Lcr (2)'!$BWT121:$BWT121</xm:f>
              <xm:sqref>BWT121</xm:sqref>
            </x14:sparkline>
            <x14:sparkline>
              <xm:f>'CB_Lcr (2)'!$BWU121:$BWU121</xm:f>
              <xm:sqref>BWU121</xm:sqref>
            </x14:sparkline>
            <x14:sparkline>
              <xm:f>'CB_Lcr (2)'!$BWV121:$BWV121</xm:f>
              <xm:sqref>BWV121</xm:sqref>
            </x14:sparkline>
            <x14:sparkline>
              <xm:f>'CB_Lcr (2)'!$BWW121:$BWW121</xm:f>
              <xm:sqref>BWW121</xm:sqref>
            </x14:sparkline>
            <x14:sparkline>
              <xm:f>'CB_Lcr (2)'!$BWX121:$BWX121</xm:f>
              <xm:sqref>BWX121</xm:sqref>
            </x14:sparkline>
            <x14:sparkline>
              <xm:f>'CB_Lcr (2)'!$BWY121:$BWY121</xm:f>
              <xm:sqref>BWY121</xm:sqref>
            </x14:sparkline>
            <x14:sparkline>
              <xm:f>'CB_Lcr (2)'!$BWZ121:$BWZ121</xm:f>
              <xm:sqref>BWZ121</xm:sqref>
            </x14:sparkline>
            <x14:sparkline>
              <xm:f>'CB_Lcr (2)'!$BXA121:$BXA121</xm:f>
              <xm:sqref>BXA121</xm:sqref>
            </x14:sparkline>
            <x14:sparkline>
              <xm:f>'CB_Lcr (2)'!$BXB121:$BXB121</xm:f>
              <xm:sqref>BXB121</xm:sqref>
            </x14:sparkline>
            <x14:sparkline>
              <xm:f>'CB_Lcr (2)'!$BXC121:$BXC121</xm:f>
              <xm:sqref>BXC121</xm:sqref>
            </x14:sparkline>
            <x14:sparkline>
              <xm:f>'CB_Lcr (2)'!$BXD121:$BXD121</xm:f>
              <xm:sqref>BXD121</xm:sqref>
            </x14:sparkline>
            <x14:sparkline>
              <xm:f>'CB_Lcr (2)'!$BXE121:$BXE121</xm:f>
              <xm:sqref>BXE121</xm:sqref>
            </x14:sparkline>
            <x14:sparkline>
              <xm:f>'CB_Lcr (2)'!$BXF121:$BXF121</xm:f>
              <xm:sqref>BXF121</xm:sqref>
            </x14:sparkline>
            <x14:sparkline>
              <xm:f>'CB_Lcr (2)'!$BXG121:$BXG121</xm:f>
              <xm:sqref>BXG121</xm:sqref>
            </x14:sparkline>
            <x14:sparkline>
              <xm:f>'CB_Lcr (2)'!$BXH121:$BXH121</xm:f>
              <xm:sqref>BXH121</xm:sqref>
            </x14:sparkline>
            <x14:sparkline>
              <xm:f>'CB_Lcr (2)'!$BXI121:$BXI121</xm:f>
              <xm:sqref>BXI121</xm:sqref>
            </x14:sparkline>
            <x14:sparkline>
              <xm:f>'CB_Lcr (2)'!$BXJ121:$BXJ121</xm:f>
              <xm:sqref>BXJ121</xm:sqref>
            </x14:sparkline>
            <x14:sparkline>
              <xm:f>'CB_Lcr (2)'!$BXK121:$BXK121</xm:f>
              <xm:sqref>BXK121</xm:sqref>
            </x14:sparkline>
            <x14:sparkline>
              <xm:f>'CB_Lcr (2)'!$BXL121:$BXL121</xm:f>
              <xm:sqref>BXL121</xm:sqref>
            </x14:sparkline>
            <x14:sparkline>
              <xm:f>'CB_Lcr (2)'!$BXM121:$BXM121</xm:f>
              <xm:sqref>BXM121</xm:sqref>
            </x14:sparkline>
            <x14:sparkline>
              <xm:f>'CB_Lcr (2)'!$BXN121:$BXN121</xm:f>
              <xm:sqref>BXN121</xm:sqref>
            </x14:sparkline>
            <x14:sparkline>
              <xm:f>'CB_Lcr (2)'!$BXO121:$BXO121</xm:f>
              <xm:sqref>BXO121</xm:sqref>
            </x14:sparkline>
            <x14:sparkline>
              <xm:f>'CB_Lcr (2)'!$BXP121:$BXP121</xm:f>
              <xm:sqref>BXP121</xm:sqref>
            </x14:sparkline>
            <x14:sparkline>
              <xm:f>'CB_Lcr (2)'!$BXQ121:$BXQ121</xm:f>
              <xm:sqref>BXQ121</xm:sqref>
            </x14:sparkline>
            <x14:sparkline>
              <xm:f>'CB_Lcr (2)'!$BXR121:$BXR121</xm:f>
              <xm:sqref>BXR121</xm:sqref>
            </x14:sparkline>
            <x14:sparkline>
              <xm:f>'CB_Lcr (2)'!$BXS121:$BXS121</xm:f>
              <xm:sqref>BXS121</xm:sqref>
            </x14:sparkline>
            <x14:sparkline>
              <xm:f>'CB_Lcr (2)'!$BXT121:$BXT121</xm:f>
              <xm:sqref>BXT121</xm:sqref>
            </x14:sparkline>
            <x14:sparkline>
              <xm:f>'CB_Lcr (2)'!$BXU121:$BXU121</xm:f>
              <xm:sqref>BXU121</xm:sqref>
            </x14:sparkline>
            <x14:sparkline>
              <xm:f>'CB_Lcr (2)'!$BXV121:$BXV121</xm:f>
              <xm:sqref>BXV121</xm:sqref>
            </x14:sparkline>
            <x14:sparkline>
              <xm:f>'CB_Lcr (2)'!$BXW121:$BXW121</xm:f>
              <xm:sqref>BXW121</xm:sqref>
            </x14:sparkline>
            <x14:sparkline>
              <xm:f>'CB_Lcr (2)'!$BXX121:$BXX121</xm:f>
              <xm:sqref>BXX121</xm:sqref>
            </x14:sparkline>
            <x14:sparkline>
              <xm:f>'CB_Lcr (2)'!$BXY121:$BXY121</xm:f>
              <xm:sqref>BXY121</xm:sqref>
            </x14:sparkline>
            <x14:sparkline>
              <xm:f>'CB_Lcr (2)'!$BXZ121:$BXZ121</xm:f>
              <xm:sqref>BXZ121</xm:sqref>
            </x14:sparkline>
            <x14:sparkline>
              <xm:f>'CB_Lcr (2)'!$BYA121:$BYA121</xm:f>
              <xm:sqref>BYA121</xm:sqref>
            </x14:sparkline>
            <x14:sparkline>
              <xm:f>'CB_Lcr (2)'!$BYB121:$BYB121</xm:f>
              <xm:sqref>BYB121</xm:sqref>
            </x14:sparkline>
            <x14:sparkline>
              <xm:f>'CB_Lcr (2)'!$BYC121:$BYC121</xm:f>
              <xm:sqref>BYC121</xm:sqref>
            </x14:sparkline>
            <x14:sparkline>
              <xm:f>'CB_Lcr (2)'!$BYD121:$BYD121</xm:f>
              <xm:sqref>BYD121</xm:sqref>
            </x14:sparkline>
            <x14:sparkline>
              <xm:f>'CB_Lcr (2)'!$BYE121:$BYE121</xm:f>
              <xm:sqref>BYE121</xm:sqref>
            </x14:sparkline>
            <x14:sparkline>
              <xm:f>'CB_Lcr (2)'!$BYF121:$BYF121</xm:f>
              <xm:sqref>BYF121</xm:sqref>
            </x14:sparkline>
            <x14:sparkline>
              <xm:f>'CB_Lcr (2)'!$BYG121:$BYG121</xm:f>
              <xm:sqref>BYG121</xm:sqref>
            </x14:sparkline>
            <x14:sparkline>
              <xm:f>'CB_Lcr (2)'!$BYH121:$BYH121</xm:f>
              <xm:sqref>BYH121</xm:sqref>
            </x14:sparkline>
            <x14:sparkline>
              <xm:f>'CB_Lcr (2)'!$BYI121:$BYI121</xm:f>
              <xm:sqref>BYI121</xm:sqref>
            </x14:sparkline>
            <x14:sparkline>
              <xm:f>'CB_Lcr (2)'!$BYJ121:$BYJ121</xm:f>
              <xm:sqref>BYJ121</xm:sqref>
            </x14:sparkline>
            <x14:sparkline>
              <xm:f>'CB_Lcr (2)'!$BYK121:$BYK121</xm:f>
              <xm:sqref>BYK121</xm:sqref>
            </x14:sparkline>
            <x14:sparkline>
              <xm:f>'CB_Lcr (2)'!$BYL121:$BYL121</xm:f>
              <xm:sqref>BYL121</xm:sqref>
            </x14:sparkline>
            <x14:sparkline>
              <xm:f>'CB_Lcr (2)'!$BYM121:$BYM121</xm:f>
              <xm:sqref>BYM121</xm:sqref>
            </x14:sparkline>
            <x14:sparkline>
              <xm:f>'CB_Lcr (2)'!$BYN121:$BYN121</xm:f>
              <xm:sqref>BYN121</xm:sqref>
            </x14:sparkline>
            <x14:sparkline>
              <xm:f>'CB_Lcr (2)'!$BYO121:$BYO121</xm:f>
              <xm:sqref>BYO121</xm:sqref>
            </x14:sparkline>
            <x14:sparkline>
              <xm:f>'CB_Lcr (2)'!$BYP121:$BYP121</xm:f>
              <xm:sqref>BYP121</xm:sqref>
            </x14:sparkline>
            <x14:sparkline>
              <xm:f>'CB_Lcr (2)'!$BYQ121:$BYQ121</xm:f>
              <xm:sqref>BYQ121</xm:sqref>
            </x14:sparkline>
            <x14:sparkline>
              <xm:f>'CB_Lcr (2)'!$BYR121:$BYR121</xm:f>
              <xm:sqref>BYR121</xm:sqref>
            </x14:sparkline>
            <x14:sparkline>
              <xm:f>'CB_Lcr (2)'!$BYS121:$BYS121</xm:f>
              <xm:sqref>BYS121</xm:sqref>
            </x14:sparkline>
            <x14:sparkline>
              <xm:f>'CB_Lcr (2)'!$BYT121:$BYT121</xm:f>
              <xm:sqref>BYT121</xm:sqref>
            </x14:sparkline>
            <x14:sparkline>
              <xm:f>'CB_Lcr (2)'!$BYU121:$BYU121</xm:f>
              <xm:sqref>BYU121</xm:sqref>
            </x14:sparkline>
            <x14:sparkline>
              <xm:f>'CB_Lcr (2)'!$BYV121:$BYV121</xm:f>
              <xm:sqref>BYV121</xm:sqref>
            </x14:sparkline>
            <x14:sparkline>
              <xm:f>'CB_Lcr (2)'!$BYW121:$BYW121</xm:f>
              <xm:sqref>BYW121</xm:sqref>
            </x14:sparkline>
            <x14:sparkline>
              <xm:f>'CB_Lcr (2)'!$BYX121:$BYX121</xm:f>
              <xm:sqref>BYX121</xm:sqref>
            </x14:sparkline>
            <x14:sparkline>
              <xm:f>'CB_Lcr (2)'!$BYY121:$BYY121</xm:f>
              <xm:sqref>BYY121</xm:sqref>
            </x14:sparkline>
            <x14:sparkline>
              <xm:f>'CB_Lcr (2)'!$BYZ121:$BYZ121</xm:f>
              <xm:sqref>BYZ121</xm:sqref>
            </x14:sparkline>
            <x14:sparkline>
              <xm:f>'CB_Lcr (2)'!$BZA121:$BZA121</xm:f>
              <xm:sqref>BZA121</xm:sqref>
            </x14:sparkline>
            <x14:sparkline>
              <xm:f>'CB_Lcr (2)'!$BZB121:$BZB121</xm:f>
              <xm:sqref>BZB121</xm:sqref>
            </x14:sparkline>
            <x14:sparkline>
              <xm:f>'CB_Lcr (2)'!$BZC121:$BZC121</xm:f>
              <xm:sqref>BZC121</xm:sqref>
            </x14:sparkline>
            <x14:sparkline>
              <xm:f>'CB_Lcr (2)'!$BZD121:$BZD121</xm:f>
              <xm:sqref>BZD121</xm:sqref>
            </x14:sparkline>
            <x14:sparkline>
              <xm:f>'CB_Lcr (2)'!$BZE121:$BZE121</xm:f>
              <xm:sqref>BZE121</xm:sqref>
            </x14:sparkline>
            <x14:sparkline>
              <xm:f>'CB_Lcr (2)'!$BZF121:$BZF121</xm:f>
              <xm:sqref>BZF121</xm:sqref>
            </x14:sparkline>
            <x14:sparkline>
              <xm:f>'CB_Lcr (2)'!$BZG121:$BZG121</xm:f>
              <xm:sqref>BZG121</xm:sqref>
            </x14:sparkline>
            <x14:sparkline>
              <xm:f>'CB_Lcr (2)'!$BZH121:$BZH121</xm:f>
              <xm:sqref>BZH121</xm:sqref>
            </x14:sparkline>
            <x14:sparkline>
              <xm:f>'CB_Lcr (2)'!$BZI121:$BZI121</xm:f>
              <xm:sqref>BZI121</xm:sqref>
            </x14:sparkline>
            <x14:sparkline>
              <xm:f>'CB_Lcr (2)'!$BZJ121:$BZJ121</xm:f>
              <xm:sqref>BZJ121</xm:sqref>
            </x14:sparkline>
            <x14:sparkline>
              <xm:f>'CB_Lcr (2)'!$BZK121:$BZK121</xm:f>
              <xm:sqref>BZK121</xm:sqref>
            </x14:sparkline>
            <x14:sparkline>
              <xm:f>'CB_Lcr (2)'!$BZL121:$BZL121</xm:f>
              <xm:sqref>BZL121</xm:sqref>
            </x14:sparkline>
            <x14:sparkline>
              <xm:f>'CB_Lcr (2)'!$BZM121:$BZM121</xm:f>
              <xm:sqref>BZM121</xm:sqref>
            </x14:sparkline>
            <x14:sparkline>
              <xm:f>'CB_Lcr (2)'!$BZN121:$BZN121</xm:f>
              <xm:sqref>BZN121</xm:sqref>
            </x14:sparkline>
            <x14:sparkline>
              <xm:f>'CB_Lcr (2)'!$BZO121:$BZO121</xm:f>
              <xm:sqref>BZO121</xm:sqref>
            </x14:sparkline>
            <x14:sparkline>
              <xm:f>'CB_Lcr (2)'!$BZP121:$BZP121</xm:f>
              <xm:sqref>BZP121</xm:sqref>
            </x14:sparkline>
            <x14:sparkline>
              <xm:f>'CB_Lcr (2)'!$BZQ121:$BZQ121</xm:f>
              <xm:sqref>BZQ121</xm:sqref>
            </x14:sparkline>
            <x14:sparkline>
              <xm:f>'CB_Lcr (2)'!$BZR121:$BZR121</xm:f>
              <xm:sqref>BZR121</xm:sqref>
            </x14:sparkline>
            <x14:sparkline>
              <xm:f>'CB_Lcr (2)'!$BZS121:$BZS121</xm:f>
              <xm:sqref>BZS121</xm:sqref>
            </x14:sparkline>
            <x14:sparkline>
              <xm:f>'CB_Lcr (2)'!$BZT121:$BZT121</xm:f>
              <xm:sqref>BZT121</xm:sqref>
            </x14:sparkline>
            <x14:sparkline>
              <xm:f>'CB_Lcr (2)'!$BZU121:$BZU121</xm:f>
              <xm:sqref>BZU121</xm:sqref>
            </x14:sparkline>
            <x14:sparkline>
              <xm:f>'CB_Lcr (2)'!$BZV121:$BZV121</xm:f>
              <xm:sqref>BZV121</xm:sqref>
            </x14:sparkline>
            <x14:sparkline>
              <xm:f>'CB_Lcr (2)'!$BZW121:$BZW121</xm:f>
              <xm:sqref>BZW121</xm:sqref>
            </x14:sparkline>
            <x14:sparkline>
              <xm:f>'CB_Lcr (2)'!$BZX121:$BZX121</xm:f>
              <xm:sqref>BZX121</xm:sqref>
            </x14:sparkline>
            <x14:sparkline>
              <xm:f>'CB_Lcr (2)'!$BZY121:$BZY121</xm:f>
              <xm:sqref>BZY121</xm:sqref>
            </x14:sparkline>
            <x14:sparkline>
              <xm:f>'CB_Lcr (2)'!$BZZ121:$BZZ121</xm:f>
              <xm:sqref>BZZ121</xm:sqref>
            </x14:sparkline>
            <x14:sparkline>
              <xm:f>'CB_Lcr (2)'!$CAA121:$CAA121</xm:f>
              <xm:sqref>CAA121</xm:sqref>
            </x14:sparkline>
            <x14:sparkline>
              <xm:f>'CB_Lcr (2)'!$CAB121:$CAB121</xm:f>
              <xm:sqref>CAB121</xm:sqref>
            </x14:sparkline>
            <x14:sparkline>
              <xm:f>'CB_Lcr (2)'!$CAC121:$CAC121</xm:f>
              <xm:sqref>CAC121</xm:sqref>
            </x14:sparkline>
            <x14:sparkline>
              <xm:f>'CB_Lcr (2)'!$CAD121:$CAD121</xm:f>
              <xm:sqref>CAD121</xm:sqref>
            </x14:sparkline>
            <x14:sparkline>
              <xm:f>'CB_Lcr (2)'!$CAE121:$CAE121</xm:f>
              <xm:sqref>CAE121</xm:sqref>
            </x14:sparkline>
            <x14:sparkline>
              <xm:f>'CB_Lcr (2)'!$CAF121:$CAF121</xm:f>
              <xm:sqref>CAF121</xm:sqref>
            </x14:sparkline>
            <x14:sparkline>
              <xm:f>'CB_Lcr (2)'!$CAG121:$CAG121</xm:f>
              <xm:sqref>CAG121</xm:sqref>
            </x14:sparkline>
            <x14:sparkline>
              <xm:f>'CB_Lcr (2)'!$CAH121:$CAH121</xm:f>
              <xm:sqref>CAH121</xm:sqref>
            </x14:sparkline>
            <x14:sparkline>
              <xm:f>'CB_Lcr (2)'!$CAI121:$CAI121</xm:f>
              <xm:sqref>CAI121</xm:sqref>
            </x14:sparkline>
            <x14:sparkline>
              <xm:f>'CB_Lcr (2)'!$CAJ121:$CAJ121</xm:f>
              <xm:sqref>CAJ121</xm:sqref>
            </x14:sparkline>
            <x14:sparkline>
              <xm:f>'CB_Lcr (2)'!$CAK121:$CAK121</xm:f>
              <xm:sqref>CAK121</xm:sqref>
            </x14:sparkline>
            <x14:sparkline>
              <xm:f>'CB_Lcr (2)'!$CAL121:$CAL121</xm:f>
              <xm:sqref>CAL121</xm:sqref>
            </x14:sparkline>
            <x14:sparkline>
              <xm:f>'CB_Lcr (2)'!$CAM121:$CAM121</xm:f>
              <xm:sqref>CAM121</xm:sqref>
            </x14:sparkline>
            <x14:sparkline>
              <xm:f>'CB_Lcr (2)'!$CAN121:$CAN121</xm:f>
              <xm:sqref>CAN121</xm:sqref>
            </x14:sparkline>
            <x14:sparkline>
              <xm:f>'CB_Lcr (2)'!$CAO121:$CAO121</xm:f>
              <xm:sqref>CAO121</xm:sqref>
            </x14:sparkline>
            <x14:sparkline>
              <xm:f>'CB_Lcr (2)'!$CAP121:$CAP121</xm:f>
              <xm:sqref>CAP121</xm:sqref>
            </x14:sparkline>
            <x14:sparkline>
              <xm:f>'CB_Lcr (2)'!$CAQ121:$CAQ121</xm:f>
              <xm:sqref>CAQ121</xm:sqref>
            </x14:sparkline>
            <x14:sparkline>
              <xm:f>'CB_Lcr (2)'!$CAR121:$CAR121</xm:f>
              <xm:sqref>CAR121</xm:sqref>
            </x14:sparkline>
            <x14:sparkline>
              <xm:f>'CB_Lcr (2)'!$CAS121:$CAS121</xm:f>
              <xm:sqref>CAS121</xm:sqref>
            </x14:sparkline>
            <x14:sparkline>
              <xm:f>'CB_Lcr (2)'!$CAT121:$CAT121</xm:f>
              <xm:sqref>CAT121</xm:sqref>
            </x14:sparkline>
            <x14:sparkline>
              <xm:f>'CB_Lcr (2)'!$CAU121:$CAU121</xm:f>
              <xm:sqref>CAU121</xm:sqref>
            </x14:sparkline>
            <x14:sparkline>
              <xm:f>'CB_Lcr (2)'!$CAV121:$CAV121</xm:f>
              <xm:sqref>CAV121</xm:sqref>
            </x14:sparkline>
            <x14:sparkline>
              <xm:f>'CB_Lcr (2)'!$CAW121:$CAW121</xm:f>
              <xm:sqref>CAW121</xm:sqref>
            </x14:sparkline>
            <x14:sparkline>
              <xm:f>'CB_Lcr (2)'!$CAX121:$CAX121</xm:f>
              <xm:sqref>CAX121</xm:sqref>
            </x14:sparkline>
            <x14:sparkline>
              <xm:f>'CB_Lcr (2)'!$CAY121:$CAY121</xm:f>
              <xm:sqref>CAY121</xm:sqref>
            </x14:sparkline>
            <x14:sparkline>
              <xm:f>'CB_Lcr (2)'!$CAZ121:$CAZ121</xm:f>
              <xm:sqref>CAZ121</xm:sqref>
            </x14:sparkline>
            <x14:sparkline>
              <xm:f>'CB_Lcr (2)'!$CBA121:$CBA121</xm:f>
              <xm:sqref>CBA121</xm:sqref>
            </x14:sparkline>
            <x14:sparkline>
              <xm:f>'CB_Lcr (2)'!$CBB121:$CBB121</xm:f>
              <xm:sqref>CBB121</xm:sqref>
            </x14:sparkline>
            <x14:sparkline>
              <xm:f>'CB_Lcr (2)'!$CBC121:$CBC121</xm:f>
              <xm:sqref>CBC121</xm:sqref>
            </x14:sparkline>
            <x14:sparkline>
              <xm:f>'CB_Lcr (2)'!$CBD121:$CBD121</xm:f>
              <xm:sqref>CBD121</xm:sqref>
            </x14:sparkline>
            <x14:sparkline>
              <xm:f>'CB_Lcr (2)'!$CBE121:$CBE121</xm:f>
              <xm:sqref>CBE121</xm:sqref>
            </x14:sparkline>
            <x14:sparkline>
              <xm:f>'CB_Lcr (2)'!$CBF121:$CBF121</xm:f>
              <xm:sqref>CBF121</xm:sqref>
            </x14:sparkline>
            <x14:sparkline>
              <xm:f>'CB_Lcr (2)'!$CBG121:$CBG121</xm:f>
              <xm:sqref>CBG121</xm:sqref>
            </x14:sparkline>
            <x14:sparkline>
              <xm:f>'CB_Lcr (2)'!$CBH121:$CBH121</xm:f>
              <xm:sqref>CBH121</xm:sqref>
            </x14:sparkline>
            <x14:sparkline>
              <xm:f>'CB_Lcr (2)'!$CBI121:$CBI121</xm:f>
              <xm:sqref>CBI121</xm:sqref>
            </x14:sparkline>
            <x14:sparkline>
              <xm:f>'CB_Lcr (2)'!$CBJ121:$CBJ121</xm:f>
              <xm:sqref>CBJ121</xm:sqref>
            </x14:sparkline>
            <x14:sparkline>
              <xm:f>'CB_Lcr (2)'!$CBK121:$CBK121</xm:f>
              <xm:sqref>CBK121</xm:sqref>
            </x14:sparkline>
            <x14:sparkline>
              <xm:f>'CB_Lcr (2)'!$CBL121:$CBL121</xm:f>
              <xm:sqref>CBL121</xm:sqref>
            </x14:sparkline>
            <x14:sparkline>
              <xm:f>'CB_Lcr (2)'!$CBM121:$CBM121</xm:f>
              <xm:sqref>CBM121</xm:sqref>
            </x14:sparkline>
            <x14:sparkline>
              <xm:f>'CB_Lcr (2)'!$CBN121:$CBN121</xm:f>
              <xm:sqref>CBN121</xm:sqref>
            </x14:sparkline>
            <x14:sparkline>
              <xm:f>'CB_Lcr (2)'!$CBO121:$CBO121</xm:f>
              <xm:sqref>CBO121</xm:sqref>
            </x14:sparkline>
            <x14:sparkline>
              <xm:f>'CB_Lcr (2)'!$CBP121:$CBP121</xm:f>
              <xm:sqref>CBP121</xm:sqref>
            </x14:sparkline>
            <x14:sparkline>
              <xm:f>'CB_Lcr (2)'!$CBQ121:$CBQ121</xm:f>
              <xm:sqref>CBQ121</xm:sqref>
            </x14:sparkline>
            <x14:sparkline>
              <xm:f>'CB_Lcr (2)'!$CBR121:$CBR121</xm:f>
              <xm:sqref>CBR121</xm:sqref>
            </x14:sparkline>
            <x14:sparkline>
              <xm:f>'CB_Lcr (2)'!$CBS121:$CBS121</xm:f>
              <xm:sqref>CBS121</xm:sqref>
            </x14:sparkline>
            <x14:sparkline>
              <xm:f>'CB_Lcr (2)'!$CBT121:$CBT121</xm:f>
              <xm:sqref>CBT121</xm:sqref>
            </x14:sparkline>
            <x14:sparkline>
              <xm:f>'CB_Lcr (2)'!$CBU121:$CBU121</xm:f>
              <xm:sqref>CBU121</xm:sqref>
            </x14:sparkline>
            <x14:sparkline>
              <xm:f>'CB_Lcr (2)'!$CBV121:$CBV121</xm:f>
              <xm:sqref>CBV121</xm:sqref>
            </x14:sparkline>
            <x14:sparkline>
              <xm:f>'CB_Lcr (2)'!$CBW121:$CBW121</xm:f>
              <xm:sqref>CBW121</xm:sqref>
            </x14:sparkline>
            <x14:sparkline>
              <xm:f>'CB_Lcr (2)'!$CBX121:$CBX121</xm:f>
              <xm:sqref>CBX121</xm:sqref>
            </x14:sparkline>
            <x14:sparkline>
              <xm:f>'CB_Lcr (2)'!$CBY121:$CBY121</xm:f>
              <xm:sqref>CBY121</xm:sqref>
            </x14:sparkline>
            <x14:sparkline>
              <xm:f>'CB_Lcr (2)'!$CBZ121:$CBZ121</xm:f>
              <xm:sqref>CBZ121</xm:sqref>
            </x14:sparkline>
            <x14:sparkline>
              <xm:f>'CB_Lcr (2)'!$CCA121:$CCA121</xm:f>
              <xm:sqref>CCA121</xm:sqref>
            </x14:sparkline>
            <x14:sparkline>
              <xm:f>'CB_Lcr (2)'!$CCB121:$CCB121</xm:f>
              <xm:sqref>CCB121</xm:sqref>
            </x14:sparkline>
            <x14:sparkline>
              <xm:f>'CB_Lcr (2)'!$CCC121:$CCC121</xm:f>
              <xm:sqref>CCC121</xm:sqref>
            </x14:sparkline>
            <x14:sparkline>
              <xm:f>'CB_Lcr (2)'!$CCD121:$CCD121</xm:f>
              <xm:sqref>CCD121</xm:sqref>
            </x14:sparkline>
            <x14:sparkline>
              <xm:f>'CB_Lcr (2)'!$CCE121:$CCE121</xm:f>
              <xm:sqref>CCE121</xm:sqref>
            </x14:sparkline>
            <x14:sparkline>
              <xm:f>'CB_Lcr (2)'!$CCF121:$CCF121</xm:f>
              <xm:sqref>CCF121</xm:sqref>
            </x14:sparkline>
            <x14:sparkline>
              <xm:f>'CB_Lcr (2)'!$CCG121:$CCG121</xm:f>
              <xm:sqref>CCG121</xm:sqref>
            </x14:sparkline>
            <x14:sparkline>
              <xm:f>'CB_Lcr (2)'!$CCH121:$CCH121</xm:f>
              <xm:sqref>CCH121</xm:sqref>
            </x14:sparkline>
            <x14:sparkline>
              <xm:f>'CB_Lcr (2)'!$CCI121:$CCI121</xm:f>
              <xm:sqref>CCI121</xm:sqref>
            </x14:sparkline>
            <x14:sparkline>
              <xm:f>'CB_Lcr (2)'!$CCJ121:$CCJ121</xm:f>
              <xm:sqref>CCJ121</xm:sqref>
            </x14:sparkline>
            <x14:sparkline>
              <xm:f>'CB_Lcr (2)'!$CCK121:$CCK121</xm:f>
              <xm:sqref>CCK121</xm:sqref>
            </x14:sparkline>
            <x14:sparkline>
              <xm:f>'CB_Lcr (2)'!$CCL121:$CCL121</xm:f>
              <xm:sqref>CCL121</xm:sqref>
            </x14:sparkline>
            <x14:sparkline>
              <xm:f>'CB_Lcr (2)'!$CCM121:$CCM121</xm:f>
              <xm:sqref>CCM121</xm:sqref>
            </x14:sparkline>
            <x14:sparkline>
              <xm:f>'CB_Lcr (2)'!$CCN121:$CCN121</xm:f>
              <xm:sqref>CCN121</xm:sqref>
            </x14:sparkline>
            <x14:sparkline>
              <xm:f>'CB_Lcr (2)'!$CCO121:$CCO121</xm:f>
              <xm:sqref>CCO121</xm:sqref>
            </x14:sparkline>
            <x14:sparkline>
              <xm:f>'CB_Lcr (2)'!$CCP121:$CCP121</xm:f>
              <xm:sqref>CCP121</xm:sqref>
            </x14:sparkline>
            <x14:sparkline>
              <xm:f>'CB_Lcr (2)'!$CCQ121:$CCQ121</xm:f>
              <xm:sqref>CCQ121</xm:sqref>
            </x14:sparkline>
            <x14:sparkline>
              <xm:f>'CB_Lcr (2)'!$CCR121:$CCR121</xm:f>
              <xm:sqref>CCR121</xm:sqref>
            </x14:sparkline>
            <x14:sparkline>
              <xm:f>'CB_Lcr (2)'!$CCS121:$CCS121</xm:f>
              <xm:sqref>CCS121</xm:sqref>
            </x14:sparkline>
            <x14:sparkline>
              <xm:f>'CB_Lcr (2)'!$CCT121:$CCT121</xm:f>
              <xm:sqref>CCT121</xm:sqref>
            </x14:sparkline>
            <x14:sparkline>
              <xm:f>'CB_Lcr (2)'!$CCU121:$CCU121</xm:f>
              <xm:sqref>CCU121</xm:sqref>
            </x14:sparkline>
            <x14:sparkline>
              <xm:f>'CB_Lcr (2)'!$CCV121:$CCV121</xm:f>
              <xm:sqref>CCV121</xm:sqref>
            </x14:sparkline>
            <x14:sparkline>
              <xm:f>'CB_Lcr (2)'!$CCW121:$CCW121</xm:f>
              <xm:sqref>CCW121</xm:sqref>
            </x14:sparkline>
            <x14:sparkline>
              <xm:f>'CB_Lcr (2)'!$CCX121:$CCX121</xm:f>
              <xm:sqref>CCX121</xm:sqref>
            </x14:sparkline>
            <x14:sparkline>
              <xm:f>'CB_Lcr (2)'!$CCY121:$CCY121</xm:f>
              <xm:sqref>CCY121</xm:sqref>
            </x14:sparkline>
            <x14:sparkline>
              <xm:f>'CB_Lcr (2)'!$CCZ121:$CCZ121</xm:f>
              <xm:sqref>CCZ121</xm:sqref>
            </x14:sparkline>
            <x14:sparkline>
              <xm:f>'CB_Lcr (2)'!$CDA121:$CDA121</xm:f>
              <xm:sqref>CDA121</xm:sqref>
            </x14:sparkline>
            <x14:sparkline>
              <xm:f>'CB_Lcr (2)'!$CDB121:$CDB121</xm:f>
              <xm:sqref>CDB121</xm:sqref>
            </x14:sparkline>
            <x14:sparkline>
              <xm:f>'CB_Lcr (2)'!$CDC121:$CDC121</xm:f>
              <xm:sqref>CDC121</xm:sqref>
            </x14:sparkline>
            <x14:sparkline>
              <xm:f>'CB_Lcr (2)'!$CDD121:$CDD121</xm:f>
              <xm:sqref>CDD121</xm:sqref>
            </x14:sparkline>
            <x14:sparkline>
              <xm:f>'CB_Lcr (2)'!$CDE121:$CDE121</xm:f>
              <xm:sqref>CDE121</xm:sqref>
            </x14:sparkline>
            <x14:sparkline>
              <xm:f>'CB_Lcr (2)'!$CDF121:$CDF121</xm:f>
              <xm:sqref>CDF121</xm:sqref>
            </x14:sparkline>
            <x14:sparkline>
              <xm:f>'CB_Lcr (2)'!$CDG121:$CDG121</xm:f>
              <xm:sqref>CDG121</xm:sqref>
            </x14:sparkline>
            <x14:sparkline>
              <xm:f>'CB_Lcr (2)'!$CDH121:$CDH121</xm:f>
              <xm:sqref>CDH121</xm:sqref>
            </x14:sparkline>
            <x14:sparkline>
              <xm:f>'CB_Lcr (2)'!$CDI121:$CDI121</xm:f>
              <xm:sqref>CDI121</xm:sqref>
            </x14:sparkline>
            <x14:sparkline>
              <xm:f>'CB_Lcr (2)'!$CDJ121:$CDJ121</xm:f>
              <xm:sqref>CDJ121</xm:sqref>
            </x14:sparkline>
            <x14:sparkline>
              <xm:f>'CB_Lcr (2)'!$CDK121:$CDK121</xm:f>
              <xm:sqref>CDK121</xm:sqref>
            </x14:sparkline>
            <x14:sparkline>
              <xm:f>'CB_Lcr (2)'!$CDL121:$CDL121</xm:f>
              <xm:sqref>CDL121</xm:sqref>
            </x14:sparkline>
            <x14:sparkline>
              <xm:f>'CB_Lcr (2)'!$CDM121:$CDM121</xm:f>
              <xm:sqref>CDM121</xm:sqref>
            </x14:sparkline>
            <x14:sparkline>
              <xm:f>'CB_Lcr (2)'!$CDN121:$CDN121</xm:f>
              <xm:sqref>CDN121</xm:sqref>
            </x14:sparkline>
            <x14:sparkline>
              <xm:f>'CB_Lcr (2)'!$CDO121:$CDO121</xm:f>
              <xm:sqref>CDO121</xm:sqref>
            </x14:sparkline>
            <x14:sparkline>
              <xm:f>'CB_Lcr (2)'!$CDP121:$CDP121</xm:f>
              <xm:sqref>CDP121</xm:sqref>
            </x14:sparkline>
            <x14:sparkline>
              <xm:f>'CB_Lcr (2)'!$CDQ121:$CDQ121</xm:f>
              <xm:sqref>CDQ121</xm:sqref>
            </x14:sparkline>
            <x14:sparkline>
              <xm:f>'CB_Lcr (2)'!$CDR121:$CDR121</xm:f>
              <xm:sqref>CDR121</xm:sqref>
            </x14:sparkline>
            <x14:sparkline>
              <xm:f>'CB_Lcr (2)'!$CDS121:$CDS121</xm:f>
              <xm:sqref>CDS121</xm:sqref>
            </x14:sparkline>
            <x14:sparkline>
              <xm:f>'CB_Lcr (2)'!$CDT121:$CDT121</xm:f>
              <xm:sqref>CDT121</xm:sqref>
            </x14:sparkline>
            <x14:sparkline>
              <xm:f>'CB_Lcr (2)'!$CDU121:$CDU121</xm:f>
              <xm:sqref>CDU121</xm:sqref>
            </x14:sparkline>
            <x14:sparkline>
              <xm:f>'CB_Lcr (2)'!$CDV121:$CDV121</xm:f>
              <xm:sqref>CDV121</xm:sqref>
            </x14:sparkline>
            <x14:sparkline>
              <xm:f>'CB_Lcr (2)'!$CDW121:$CDW121</xm:f>
              <xm:sqref>CDW121</xm:sqref>
            </x14:sparkline>
            <x14:sparkline>
              <xm:f>'CB_Lcr (2)'!$CDX121:$CDX121</xm:f>
              <xm:sqref>CDX121</xm:sqref>
            </x14:sparkline>
            <x14:sparkline>
              <xm:f>'CB_Lcr (2)'!$CDY121:$CDY121</xm:f>
              <xm:sqref>CDY121</xm:sqref>
            </x14:sparkline>
            <x14:sparkline>
              <xm:f>'CB_Lcr (2)'!$CDZ121:$CDZ121</xm:f>
              <xm:sqref>CDZ121</xm:sqref>
            </x14:sparkline>
            <x14:sparkline>
              <xm:f>'CB_Lcr (2)'!$CEA121:$CEA121</xm:f>
              <xm:sqref>CEA121</xm:sqref>
            </x14:sparkline>
            <x14:sparkline>
              <xm:f>'CB_Lcr (2)'!$CEB121:$CEB121</xm:f>
              <xm:sqref>CEB121</xm:sqref>
            </x14:sparkline>
            <x14:sparkline>
              <xm:f>'CB_Lcr (2)'!$CEC121:$CEC121</xm:f>
              <xm:sqref>CEC121</xm:sqref>
            </x14:sparkline>
            <x14:sparkline>
              <xm:f>'CB_Lcr (2)'!$CED121:$CED121</xm:f>
              <xm:sqref>CED121</xm:sqref>
            </x14:sparkline>
            <x14:sparkline>
              <xm:f>'CB_Lcr (2)'!$CEE121:$CEE121</xm:f>
              <xm:sqref>CEE121</xm:sqref>
            </x14:sparkline>
            <x14:sparkline>
              <xm:f>'CB_Lcr (2)'!$CEF121:$CEF121</xm:f>
              <xm:sqref>CEF121</xm:sqref>
            </x14:sparkline>
            <x14:sparkline>
              <xm:f>'CB_Lcr (2)'!$CEG121:$CEG121</xm:f>
              <xm:sqref>CEG121</xm:sqref>
            </x14:sparkline>
            <x14:sparkline>
              <xm:f>'CB_Lcr (2)'!$CEH121:$CEH121</xm:f>
              <xm:sqref>CEH121</xm:sqref>
            </x14:sparkline>
            <x14:sparkline>
              <xm:f>'CB_Lcr (2)'!$CEI121:$CEI121</xm:f>
              <xm:sqref>CEI121</xm:sqref>
            </x14:sparkline>
            <x14:sparkline>
              <xm:f>'CB_Lcr (2)'!$CEJ121:$CEJ121</xm:f>
              <xm:sqref>CEJ121</xm:sqref>
            </x14:sparkline>
            <x14:sparkline>
              <xm:f>'CB_Lcr (2)'!$CEK121:$CEK121</xm:f>
              <xm:sqref>CEK121</xm:sqref>
            </x14:sparkline>
            <x14:sparkline>
              <xm:f>'CB_Lcr (2)'!$CEL121:$CEL121</xm:f>
              <xm:sqref>CEL121</xm:sqref>
            </x14:sparkline>
            <x14:sparkline>
              <xm:f>'CB_Lcr (2)'!$CEM121:$CEM121</xm:f>
              <xm:sqref>CEM121</xm:sqref>
            </x14:sparkline>
            <x14:sparkline>
              <xm:f>'CB_Lcr (2)'!$CEN121:$CEN121</xm:f>
              <xm:sqref>CEN121</xm:sqref>
            </x14:sparkline>
            <x14:sparkline>
              <xm:f>'CB_Lcr (2)'!$CEO121:$CEO121</xm:f>
              <xm:sqref>CEO121</xm:sqref>
            </x14:sparkline>
            <x14:sparkline>
              <xm:f>'CB_Lcr (2)'!$CEP121:$CEP121</xm:f>
              <xm:sqref>CEP121</xm:sqref>
            </x14:sparkline>
            <x14:sparkline>
              <xm:f>'CB_Lcr (2)'!$CEQ121:$CEQ121</xm:f>
              <xm:sqref>CEQ121</xm:sqref>
            </x14:sparkline>
            <x14:sparkline>
              <xm:f>'CB_Lcr (2)'!$CER121:$CER121</xm:f>
              <xm:sqref>CER121</xm:sqref>
            </x14:sparkline>
            <x14:sparkline>
              <xm:f>'CB_Lcr (2)'!$CES121:$CES121</xm:f>
              <xm:sqref>CES121</xm:sqref>
            </x14:sparkline>
            <x14:sparkline>
              <xm:f>'CB_Lcr (2)'!$CET121:$CET121</xm:f>
              <xm:sqref>CET121</xm:sqref>
            </x14:sparkline>
            <x14:sparkline>
              <xm:f>'CB_Lcr (2)'!$CEU121:$CEU121</xm:f>
              <xm:sqref>CEU121</xm:sqref>
            </x14:sparkline>
            <x14:sparkline>
              <xm:f>'CB_Lcr (2)'!$CEV121:$CEV121</xm:f>
              <xm:sqref>CEV121</xm:sqref>
            </x14:sparkline>
            <x14:sparkline>
              <xm:f>'CB_Lcr (2)'!$CEW121:$CEW121</xm:f>
              <xm:sqref>CEW121</xm:sqref>
            </x14:sparkline>
            <x14:sparkline>
              <xm:f>'CB_Lcr (2)'!$CEX121:$CEX121</xm:f>
              <xm:sqref>CEX121</xm:sqref>
            </x14:sparkline>
            <x14:sparkline>
              <xm:f>'CB_Lcr (2)'!$CEY121:$CEY121</xm:f>
              <xm:sqref>CEY121</xm:sqref>
            </x14:sparkline>
            <x14:sparkline>
              <xm:f>'CB_Lcr (2)'!$CEZ121:$CEZ121</xm:f>
              <xm:sqref>CEZ121</xm:sqref>
            </x14:sparkline>
            <x14:sparkline>
              <xm:f>'CB_Lcr (2)'!$CFA121:$CFA121</xm:f>
              <xm:sqref>CFA121</xm:sqref>
            </x14:sparkline>
            <x14:sparkline>
              <xm:f>'CB_Lcr (2)'!$CFB121:$CFB121</xm:f>
              <xm:sqref>CFB121</xm:sqref>
            </x14:sparkline>
            <x14:sparkline>
              <xm:f>'CB_Lcr (2)'!$CFC121:$CFC121</xm:f>
              <xm:sqref>CFC121</xm:sqref>
            </x14:sparkline>
            <x14:sparkline>
              <xm:f>'CB_Lcr (2)'!$CFD121:$CFD121</xm:f>
              <xm:sqref>CFD121</xm:sqref>
            </x14:sparkline>
            <x14:sparkline>
              <xm:f>'CB_Lcr (2)'!$CFE121:$CFE121</xm:f>
              <xm:sqref>CFE121</xm:sqref>
            </x14:sparkline>
            <x14:sparkline>
              <xm:f>'CB_Lcr (2)'!$CFF121:$CFF121</xm:f>
              <xm:sqref>CFF121</xm:sqref>
            </x14:sparkline>
            <x14:sparkline>
              <xm:f>'CB_Lcr (2)'!$CFG121:$CFG121</xm:f>
              <xm:sqref>CFG121</xm:sqref>
            </x14:sparkline>
            <x14:sparkline>
              <xm:f>'CB_Lcr (2)'!$CFH121:$CFH121</xm:f>
              <xm:sqref>CFH121</xm:sqref>
            </x14:sparkline>
            <x14:sparkline>
              <xm:f>'CB_Lcr (2)'!$CFI121:$CFI121</xm:f>
              <xm:sqref>CFI121</xm:sqref>
            </x14:sparkline>
            <x14:sparkline>
              <xm:f>'CB_Lcr (2)'!$CFJ121:$CFJ121</xm:f>
              <xm:sqref>CFJ121</xm:sqref>
            </x14:sparkline>
            <x14:sparkline>
              <xm:f>'CB_Lcr (2)'!$CFK121:$CFK121</xm:f>
              <xm:sqref>CFK121</xm:sqref>
            </x14:sparkline>
            <x14:sparkline>
              <xm:f>'CB_Lcr (2)'!$CFL121:$CFL121</xm:f>
              <xm:sqref>CFL121</xm:sqref>
            </x14:sparkline>
            <x14:sparkline>
              <xm:f>'CB_Lcr (2)'!$CFM121:$CFM121</xm:f>
              <xm:sqref>CFM121</xm:sqref>
            </x14:sparkline>
            <x14:sparkline>
              <xm:f>'CB_Lcr (2)'!$CFN121:$CFN121</xm:f>
              <xm:sqref>CFN121</xm:sqref>
            </x14:sparkline>
            <x14:sparkline>
              <xm:f>'CB_Lcr (2)'!$CFO121:$CFO121</xm:f>
              <xm:sqref>CFO121</xm:sqref>
            </x14:sparkline>
            <x14:sparkline>
              <xm:f>'CB_Lcr (2)'!$CFP121:$CFP121</xm:f>
              <xm:sqref>CFP121</xm:sqref>
            </x14:sparkline>
            <x14:sparkline>
              <xm:f>'CB_Lcr (2)'!$CFQ121:$CFQ121</xm:f>
              <xm:sqref>CFQ121</xm:sqref>
            </x14:sparkline>
            <x14:sparkline>
              <xm:f>'CB_Lcr (2)'!$CFR121:$CFR121</xm:f>
              <xm:sqref>CFR121</xm:sqref>
            </x14:sparkline>
            <x14:sparkline>
              <xm:f>'CB_Lcr (2)'!$CFS121:$CFS121</xm:f>
              <xm:sqref>CFS121</xm:sqref>
            </x14:sparkline>
            <x14:sparkline>
              <xm:f>'CB_Lcr (2)'!$CFT121:$CFT121</xm:f>
              <xm:sqref>CFT121</xm:sqref>
            </x14:sparkline>
            <x14:sparkline>
              <xm:f>'CB_Lcr (2)'!$CFU121:$CFU121</xm:f>
              <xm:sqref>CFU121</xm:sqref>
            </x14:sparkline>
            <x14:sparkline>
              <xm:f>'CB_Lcr (2)'!$CFV121:$CFV121</xm:f>
              <xm:sqref>CFV121</xm:sqref>
            </x14:sparkline>
            <x14:sparkline>
              <xm:f>'CB_Lcr (2)'!$CFW121:$CFW121</xm:f>
              <xm:sqref>CFW121</xm:sqref>
            </x14:sparkline>
            <x14:sparkline>
              <xm:f>'CB_Lcr (2)'!$CFX121:$CFX121</xm:f>
              <xm:sqref>CFX121</xm:sqref>
            </x14:sparkline>
            <x14:sparkline>
              <xm:f>'CB_Lcr (2)'!$CFY121:$CFY121</xm:f>
              <xm:sqref>CFY121</xm:sqref>
            </x14:sparkline>
            <x14:sparkline>
              <xm:f>'CB_Lcr (2)'!$CFZ121:$CFZ121</xm:f>
              <xm:sqref>CFZ121</xm:sqref>
            </x14:sparkline>
            <x14:sparkline>
              <xm:f>'CB_Lcr (2)'!$CGA121:$CGA121</xm:f>
              <xm:sqref>CGA121</xm:sqref>
            </x14:sparkline>
            <x14:sparkline>
              <xm:f>'CB_Lcr (2)'!$CGB121:$CGB121</xm:f>
              <xm:sqref>CGB121</xm:sqref>
            </x14:sparkline>
            <x14:sparkline>
              <xm:f>'CB_Lcr (2)'!$CGC121:$CGC121</xm:f>
              <xm:sqref>CGC121</xm:sqref>
            </x14:sparkline>
            <x14:sparkline>
              <xm:f>'CB_Lcr (2)'!$CGD121:$CGD121</xm:f>
              <xm:sqref>CGD121</xm:sqref>
            </x14:sparkline>
            <x14:sparkline>
              <xm:f>'CB_Lcr (2)'!$CGE121:$CGE121</xm:f>
              <xm:sqref>CGE121</xm:sqref>
            </x14:sparkline>
            <x14:sparkline>
              <xm:f>'CB_Lcr (2)'!$CGF121:$CGF121</xm:f>
              <xm:sqref>CGF121</xm:sqref>
            </x14:sparkline>
            <x14:sparkline>
              <xm:f>'CB_Lcr (2)'!$CGG121:$CGG121</xm:f>
              <xm:sqref>CGG121</xm:sqref>
            </x14:sparkline>
            <x14:sparkline>
              <xm:f>'CB_Lcr (2)'!$CGH121:$CGH121</xm:f>
              <xm:sqref>CGH121</xm:sqref>
            </x14:sparkline>
            <x14:sparkline>
              <xm:f>'CB_Lcr (2)'!$CGI121:$CGI121</xm:f>
              <xm:sqref>CGI121</xm:sqref>
            </x14:sparkline>
            <x14:sparkline>
              <xm:f>'CB_Lcr (2)'!$CGJ121:$CGJ121</xm:f>
              <xm:sqref>CGJ121</xm:sqref>
            </x14:sparkline>
            <x14:sparkline>
              <xm:f>'CB_Lcr (2)'!$CGK121:$CGK121</xm:f>
              <xm:sqref>CGK121</xm:sqref>
            </x14:sparkline>
            <x14:sparkline>
              <xm:f>'CB_Lcr (2)'!$CGL121:$CGL121</xm:f>
              <xm:sqref>CGL121</xm:sqref>
            </x14:sparkline>
            <x14:sparkline>
              <xm:f>'CB_Lcr (2)'!$CGM121:$CGM121</xm:f>
              <xm:sqref>CGM121</xm:sqref>
            </x14:sparkline>
            <x14:sparkline>
              <xm:f>'CB_Lcr (2)'!$CGN121:$CGN121</xm:f>
              <xm:sqref>CGN121</xm:sqref>
            </x14:sparkline>
            <x14:sparkline>
              <xm:f>'CB_Lcr (2)'!$CGO121:$CGO121</xm:f>
              <xm:sqref>CGO121</xm:sqref>
            </x14:sparkline>
            <x14:sparkline>
              <xm:f>'CB_Lcr (2)'!$CGP121:$CGP121</xm:f>
              <xm:sqref>CGP121</xm:sqref>
            </x14:sparkline>
            <x14:sparkline>
              <xm:f>'CB_Lcr (2)'!$CGQ121:$CGQ121</xm:f>
              <xm:sqref>CGQ121</xm:sqref>
            </x14:sparkline>
            <x14:sparkline>
              <xm:f>'CB_Lcr (2)'!$CGR121:$CGR121</xm:f>
              <xm:sqref>CGR121</xm:sqref>
            </x14:sparkline>
            <x14:sparkline>
              <xm:f>'CB_Lcr (2)'!$CGS121:$CGS121</xm:f>
              <xm:sqref>CGS121</xm:sqref>
            </x14:sparkline>
            <x14:sparkline>
              <xm:f>'CB_Lcr (2)'!$CGT121:$CGT121</xm:f>
              <xm:sqref>CGT121</xm:sqref>
            </x14:sparkline>
            <x14:sparkline>
              <xm:f>'CB_Lcr (2)'!$CGU121:$CGU121</xm:f>
              <xm:sqref>CGU121</xm:sqref>
            </x14:sparkline>
            <x14:sparkline>
              <xm:f>'CB_Lcr (2)'!$CGV121:$CGV121</xm:f>
              <xm:sqref>CGV121</xm:sqref>
            </x14:sparkline>
            <x14:sparkline>
              <xm:f>'CB_Lcr (2)'!$CGW121:$CGW121</xm:f>
              <xm:sqref>CGW121</xm:sqref>
            </x14:sparkline>
            <x14:sparkline>
              <xm:f>'CB_Lcr (2)'!$CGX121:$CGX121</xm:f>
              <xm:sqref>CGX121</xm:sqref>
            </x14:sparkline>
            <x14:sparkline>
              <xm:f>'CB_Lcr (2)'!$CGY121:$CGY121</xm:f>
              <xm:sqref>CGY121</xm:sqref>
            </x14:sparkline>
            <x14:sparkline>
              <xm:f>'CB_Lcr (2)'!$CGZ121:$CGZ121</xm:f>
              <xm:sqref>CGZ121</xm:sqref>
            </x14:sparkline>
            <x14:sparkline>
              <xm:f>'CB_Lcr (2)'!$CHA121:$CHA121</xm:f>
              <xm:sqref>CHA121</xm:sqref>
            </x14:sparkline>
            <x14:sparkline>
              <xm:f>'CB_Lcr (2)'!$CHB121:$CHB121</xm:f>
              <xm:sqref>CHB121</xm:sqref>
            </x14:sparkline>
            <x14:sparkline>
              <xm:f>'CB_Lcr (2)'!$CHC121:$CHC121</xm:f>
              <xm:sqref>CHC121</xm:sqref>
            </x14:sparkline>
            <x14:sparkline>
              <xm:f>'CB_Lcr (2)'!$CHD121:$CHD121</xm:f>
              <xm:sqref>CHD121</xm:sqref>
            </x14:sparkline>
            <x14:sparkline>
              <xm:f>'CB_Lcr (2)'!$CHE121:$CHE121</xm:f>
              <xm:sqref>CHE121</xm:sqref>
            </x14:sparkline>
            <x14:sparkline>
              <xm:f>'CB_Lcr (2)'!$CHF121:$CHF121</xm:f>
              <xm:sqref>CHF121</xm:sqref>
            </x14:sparkline>
            <x14:sparkline>
              <xm:f>'CB_Lcr (2)'!$CHG121:$CHG121</xm:f>
              <xm:sqref>CHG121</xm:sqref>
            </x14:sparkline>
            <x14:sparkline>
              <xm:f>'CB_Lcr (2)'!$CHH121:$CHH121</xm:f>
              <xm:sqref>CHH121</xm:sqref>
            </x14:sparkline>
            <x14:sparkline>
              <xm:f>'CB_Lcr (2)'!$CHI121:$CHI121</xm:f>
              <xm:sqref>CHI121</xm:sqref>
            </x14:sparkline>
            <x14:sparkline>
              <xm:f>'CB_Lcr (2)'!$CHJ121:$CHJ121</xm:f>
              <xm:sqref>CHJ121</xm:sqref>
            </x14:sparkline>
            <x14:sparkline>
              <xm:f>'CB_Lcr (2)'!$CHK121:$CHK121</xm:f>
              <xm:sqref>CHK121</xm:sqref>
            </x14:sparkline>
            <x14:sparkline>
              <xm:f>'CB_Lcr (2)'!$CHL121:$CHL121</xm:f>
              <xm:sqref>CHL121</xm:sqref>
            </x14:sparkline>
            <x14:sparkline>
              <xm:f>'CB_Lcr (2)'!$CHM121:$CHM121</xm:f>
              <xm:sqref>CHM121</xm:sqref>
            </x14:sparkline>
            <x14:sparkline>
              <xm:f>'CB_Lcr (2)'!$CHN121:$CHN121</xm:f>
              <xm:sqref>CHN121</xm:sqref>
            </x14:sparkline>
            <x14:sparkline>
              <xm:f>'CB_Lcr (2)'!$CHO121:$CHO121</xm:f>
              <xm:sqref>CHO121</xm:sqref>
            </x14:sparkline>
            <x14:sparkline>
              <xm:f>'CB_Lcr (2)'!$CHP121:$CHP121</xm:f>
              <xm:sqref>CHP121</xm:sqref>
            </x14:sparkline>
            <x14:sparkline>
              <xm:f>'CB_Lcr (2)'!$CHQ121:$CHQ121</xm:f>
              <xm:sqref>CHQ121</xm:sqref>
            </x14:sparkline>
            <x14:sparkline>
              <xm:f>'CB_Lcr (2)'!$CHR121:$CHR121</xm:f>
              <xm:sqref>CHR121</xm:sqref>
            </x14:sparkline>
            <x14:sparkline>
              <xm:f>'CB_Lcr (2)'!$CHS121:$CHS121</xm:f>
              <xm:sqref>CHS121</xm:sqref>
            </x14:sparkline>
            <x14:sparkline>
              <xm:f>'CB_Lcr (2)'!$CHT121:$CHT121</xm:f>
              <xm:sqref>CHT121</xm:sqref>
            </x14:sparkline>
            <x14:sparkline>
              <xm:f>'CB_Lcr (2)'!$CHU121:$CHU121</xm:f>
              <xm:sqref>CHU121</xm:sqref>
            </x14:sparkline>
            <x14:sparkline>
              <xm:f>'CB_Lcr (2)'!$CHV121:$CHV121</xm:f>
              <xm:sqref>CHV121</xm:sqref>
            </x14:sparkline>
            <x14:sparkline>
              <xm:f>'CB_Lcr (2)'!$CHW121:$CHW121</xm:f>
              <xm:sqref>CHW121</xm:sqref>
            </x14:sparkline>
            <x14:sparkline>
              <xm:f>'CB_Lcr (2)'!$CHX121:$CHX121</xm:f>
              <xm:sqref>CHX121</xm:sqref>
            </x14:sparkline>
            <x14:sparkline>
              <xm:f>'CB_Lcr (2)'!$CHY121:$CHY121</xm:f>
              <xm:sqref>CHY121</xm:sqref>
            </x14:sparkline>
            <x14:sparkline>
              <xm:f>'CB_Lcr (2)'!$CHZ121:$CHZ121</xm:f>
              <xm:sqref>CHZ121</xm:sqref>
            </x14:sparkline>
            <x14:sparkline>
              <xm:f>'CB_Lcr (2)'!$CIA121:$CIA121</xm:f>
              <xm:sqref>CIA121</xm:sqref>
            </x14:sparkline>
            <x14:sparkline>
              <xm:f>'CB_Lcr (2)'!$CIB121:$CIB121</xm:f>
              <xm:sqref>CIB121</xm:sqref>
            </x14:sparkline>
            <x14:sparkline>
              <xm:f>'CB_Lcr (2)'!$CIC121:$CIC121</xm:f>
              <xm:sqref>CIC121</xm:sqref>
            </x14:sparkline>
            <x14:sparkline>
              <xm:f>'CB_Lcr (2)'!$CID121:$CID121</xm:f>
              <xm:sqref>CID121</xm:sqref>
            </x14:sparkline>
            <x14:sparkline>
              <xm:f>'CB_Lcr (2)'!$CIE121:$CIE121</xm:f>
              <xm:sqref>CIE121</xm:sqref>
            </x14:sparkline>
            <x14:sparkline>
              <xm:f>'CB_Lcr (2)'!$CIF121:$CIF121</xm:f>
              <xm:sqref>CIF121</xm:sqref>
            </x14:sparkline>
            <x14:sparkline>
              <xm:f>'CB_Lcr (2)'!$CIG121:$CIG121</xm:f>
              <xm:sqref>CIG121</xm:sqref>
            </x14:sparkline>
            <x14:sparkline>
              <xm:f>'CB_Lcr (2)'!$CIH121:$CIH121</xm:f>
              <xm:sqref>CIH121</xm:sqref>
            </x14:sparkline>
            <x14:sparkline>
              <xm:f>'CB_Lcr (2)'!$CII121:$CII121</xm:f>
              <xm:sqref>CII121</xm:sqref>
            </x14:sparkline>
            <x14:sparkline>
              <xm:f>'CB_Lcr (2)'!$CIJ121:$CIJ121</xm:f>
              <xm:sqref>CIJ121</xm:sqref>
            </x14:sparkline>
            <x14:sparkline>
              <xm:f>'CB_Lcr (2)'!$CIK121:$CIK121</xm:f>
              <xm:sqref>CIK121</xm:sqref>
            </x14:sparkline>
            <x14:sparkline>
              <xm:f>'CB_Lcr (2)'!$CIL121:$CIL121</xm:f>
              <xm:sqref>CIL121</xm:sqref>
            </x14:sparkline>
            <x14:sparkline>
              <xm:f>'CB_Lcr (2)'!$CIM121:$CIM121</xm:f>
              <xm:sqref>CIM121</xm:sqref>
            </x14:sparkline>
            <x14:sparkline>
              <xm:f>'CB_Lcr (2)'!$CIN121:$CIN121</xm:f>
              <xm:sqref>CIN121</xm:sqref>
            </x14:sparkline>
            <x14:sparkline>
              <xm:f>'CB_Lcr (2)'!$CIO121:$CIO121</xm:f>
              <xm:sqref>CIO121</xm:sqref>
            </x14:sparkline>
            <x14:sparkline>
              <xm:f>'CB_Lcr (2)'!$CIP121:$CIP121</xm:f>
              <xm:sqref>CIP121</xm:sqref>
            </x14:sparkline>
            <x14:sparkline>
              <xm:f>'CB_Lcr (2)'!$CIQ121:$CIQ121</xm:f>
              <xm:sqref>CIQ121</xm:sqref>
            </x14:sparkline>
            <x14:sparkline>
              <xm:f>'CB_Lcr (2)'!$CIR121:$CIR121</xm:f>
              <xm:sqref>CIR121</xm:sqref>
            </x14:sparkline>
            <x14:sparkline>
              <xm:f>'CB_Lcr (2)'!$CIS121:$CIS121</xm:f>
              <xm:sqref>CIS121</xm:sqref>
            </x14:sparkline>
            <x14:sparkline>
              <xm:f>'CB_Lcr (2)'!$CIT121:$CIT121</xm:f>
              <xm:sqref>CIT121</xm:sqref>
            </x14:sparkline>
            <x14:sparkline>
              <xm:f>'CB_Lcr (2)'!$CIU121:$CIU121</xm:f>
              <xm:sqref>CIU121</xm:sqref>
            </x14:sparkline>
            <x14:sparkline>
              <xm:f>'CB_Lcr (2)'!$CIV121:$CIV121</xm:f>
              <xm:sqref>CIV121</xm:sqref>
            </x14:sparkline>
            <x14:sparkline>
              <xm:f>'CB_Lcr (2)'!$CIW121:$CIW121</xm:f>
              <xm:sqref>CIW121</xm:sqref>
            </x14:sparkline>
            <x14:sparkline>
              <xm:f>'CB_Lcr (2)'!$CIX121:$CIX121</xm:f>
              <xm:sqref>CIX121</xm:sqref>
            </x14:sparkline>
            <x14:sparkline>
              <xm:f>'CB_Lcr (2)'!$CIY121:$CIY121</xm:f>
              <xm:sqref>CIY121</xm:sqref>
            </x14:sparkline>
            <x14:sparkline>
              <xm:f>'CB_Lcr (2)'!$CIZ121:$CIZ121</xm:f>
              <xm:sqref>CIZ121</xm:sqref>
            </x14:sparkline>
            <x14:sparkline>
              <xm:f>'CB_Lcr (2)'!$CJA121:$CJA121</xm:f>
              <xm:sqref>CJA121</xm:sqref>
            </x14:sparkline>
            <x14:sparkline>
              <xm:f>'CB_Lcr (2)'!$CJB121:$CJB121</xm:f>
              <xm:sqref>CJB121</xm:sqref>
            </x14:sparkline>
            <x14:sparkline>
              <xm:f>'CB_Lcr (2)'!$CJC121:$CJC121</xm:f>
              <xm:sqref>CJC121</xm:sqref>
            </x14:sparkline>
            <x14:sparkline>
              <xm:f>'CB_Lcr (2)'!$CJD121:$CJD121</xm:f>
              <xm:sqref>CJD121</xm:sqref>
            </x14:sparkline>
            <x14:sparkline>
              <xm:f>'CB_Lcr (2)'!$CJE121:$CJE121</xm:f>
              <xm:sqref>CJE121</xm:sqref>
            </x14:sparkline>
            <x14:sparkline>
              <xm:f>'CB_Lcr (2)'!$CJF121:$CJF121</xm:f>
              <xm:sqref>CJF121</xm:sqref>
            </x14:sparkline>
            <x14:sparkline>
              <xm:f>'CB_Lcr (2)'!$CJG121:$CJG121</xm:f>
              <xm:sqref>CJG121</xm:sqref>
            </x14:sparkline>
            <x14:sparkline>
              <xm:f>'CB_Lcr (2)'!$CJH121:$CJH121</xm:f>
              <xm:sqref>CJH121</xm:sqref>
            </x14:sparkline>
            <x14:sparkline>
              <xm:f>'CB_Lcr (2)'!$CJI121:$CJI121</xm:f>
              <xm:sqref>CJI121</xm:sqref>
            </x14:sparkline>
            <x14:sparkline>
              <xm:f>'CB_Lcr (2)'!$CJJ121:$CJJ121</xm:f>
              <xm:sqref>CJJ121</xm:sqref>
            </x14:sparkline>
            <x14:sparkline>
              <xm:f>'CB_Lcr (2)'!$CJK121:$CJK121</xm:f>
              <xm:sqref>CJK121</xm:sqref>
            </x14:sparkline>
            <x14:sparkline>
              <xm:f>'CB_Lcr (2)'!$CJL121:$CJL121</xm:f>
              <xm:sqref>CJL121</xm:sqref>
            </x14:sparkline>
            <x14:sparkline>
              <xm:f>'CB_Lcr (2)'!$CJM121:$CJM121</xm:f>
              <xm:sqref>CJM121</xm:sqref>
            </x14:sparkline>
            <x14:sparkline>
              <xm:f>'CB_Lcr (2)'!$CJN121:$CJN121</xm:f>
              <xm:sqref>CJN121</xm:sqref>
            </x14:sparkline>
            <x14:sparkline>
              <xm:f>'CB_Lcr (2)'!$CJO121:$CJO121</xm:f>
              <xm:sqref>CJO121</xm:sqref>
            </x14:sparkline>
            <x14:sparkline>
              <xm:f>'CB_Lcr (2)'!$CJP121:$CJP121</xm:f>
              <xm:sqref>CJP121</xm:sqref>
            </x14:sparkline>
            <x14:sparkline>
              <xm:f>'CB_Lcr (2)'!$CJQ121:$CJQ121</xm:f>
              <xm:sqref>CJQ121</xm:sqref>
            </x14:sparkline>
            <x14:sparkline>
              <xm:f>'CB_Lcr (2)'!$CJR121:$CJR121</xm:f>
              <xm:sqref>CJR121</xm:sqref>
            </x14:sparkline>
            <x14:sparkline>
              <xm:f>'CB_Lcr (2)'!$CJS121:$CJS121</xm:f>
              <xm:sqref>CJS121</xm:sqref>
            </x14:sparkline>
            <x14:sparkline>
              <xm:f>'CB_Lcr (2)'!$CJT121:$CJT121</xm:f>
              <xm:sqref>CJT121</xm:sqref>
            </x14:sparkline>
            <x14:sparkline>
              <xm:f>'CB_Lcr (2)'!$CJU121:$CJU121</xm:f>
              <xm:sqref>CJU121</xm:sqref>
            </x14:sparkline>
            <x14:sparkline>
              <xm:f>'CB_Lcr (2)'!$CJV121:$CJV121</xm:f>
              <xm:sqref>CJV121</xm:sqref>
            </x14:sparkline>
            <x14:sparkline>
              <xm:f>'CB_Lcr (2)'!$CJW121:$CJW121</xm:f>
              <xm:sqref>CJW121</xm:sqref>
            </x14:sparkline>
            <x14:sparkline>
              <xm:f>'CB_Lcr (2)'!$CJX121:$CJX121</xm:f>
              <xm:sqref>CJX121</xm:sqref>
            </x14:sparkline>
            <x14:sparkline>
              <xm:f>'CB_Lcr (2)'!$CJY121:$CJY121</xm:f>
              <xm:sqref>CJY121</xm:sqref>
            </x14:sparkline>
            <x14:sparkline>
              <xm:f>'CB_Lcr (2)'!$CJZ121:$CJZ121</xm:f>
              <xm:sqref>CJZ121</xm:sqref>
            </x14:sparkline>
            <x14:sparkline>
              <xm:f>'CB_Lcr (2)'!$CKA121:$CKA121</xm:f>
              <xm:sqref>CKA121</xm:sqref>
            </x14:sparkline>
            <x14:sparkline>
              <xm:f>'CB_Lcr (2)'!$CKB121:$CKB121</xm:f>
              <xm:sqref>CKB121</xm:sqref>
            </x14:sparkline>
            <x14:sparkline>
              <xm:f>'CB_Lcr (2)'!$CKC121:$CKC121</xm:f>
              <xm:sqref>CKC121</xm:sqref>
            </x14:sparkline>
            <x14:sparkline>
              <xm:f>'CB_Lcr (2)'!$CKD121:$CKD121</xm:f>
              <xm:sqref>CKD121</xm:sqref>
            </x14:sparkline>
            <x14:sparkline>
              <xm:f>'CB_Lcr (2)'!$CKE121:$CKE121</xm:f>
              <xm:sqref>CKE121</xm:sqref>
            </x14:sparkline>
            <x14:sparkline>
              <xm:f>'CB_Lcr (2)'!$CKF121:$CKF121</xm:f>
              <xm:sqref>CKF121</xm:sqref>
            </x14:sparkline>
            <x14:sparkline>
              <xm:f>'CB_Lcr (2)'!$CKG121:$CKG121</xm:f>
              <xm:sqref>CKG121</xm:sqref>
            </x14:sparkline>
            <x14:sparkline>
              <xm:f>'CB_Lcr (2)'!$CKH121:$CKH121</xm:f>
              <xm:sqref>CKH121</xm:sqref>
            </x14:sparkline>
            <x14:sparkline>
              <xm:f>'CB_Lcr (2)'!$CKI121:$CKI121</xm:f>
              <xm:sqref>CKI121</xm:sqref>
            </x14:sparkline>
            <x14:sparkline>
              <xm:f>'CB_Lcr (2)'!$CKJ121:$CKJ121</xm:f>
              <xm:sqref>CKJ121</xm:sqref>
            </x14:sparkline>
            <x14:sparkline>
              <xm:f>'CB_Lcr (2)'!$CKK121:$CKK121</xm:f>
              <xm:sqref>CKK121</xm:sqref>
            </x14:sparkline>
            <x14:sparkline>
              <xm:f>'CB_Lcr (2)'!$CKL121:$CKL121</xm:f>
              <xm:sqref>CKL121</xm:sqref>
            </x14:sparkline>
            <x14:sparkline>
              <xm:f>'CB_Lcr (2)'!$CKM121:$CKM121</xm:f>
              <xm:sqref>CKM121</xm:sqref>
            </x14:sparkline>
            <x14:sparkline>
              <xm:f>'CB_Lcr (2)'!$CKN121:$CKN121</xm:f>
              <xm:sqref>CKN121</xm:sqref>
            </x14:sparkline>
            <x14:sparkline>
              <xm:f>'CB_Lcr (2)'!$CKO121:$CKO121</xm:f>
              <xm:sqref>CKO121</xm:sqref>
            </x14:sparkline>
            <x14:sparkline>
              <xm:f>'CB_Lcr (2)'!$CKP121:$CKP121</xm:f>
              <xm:sqref>CKP121</xm:sqref>
            </x14:sparkline>
            <x14:sparkline>
              <xm:f>'CB_Lcr (2)'!$CKQ121:$CKQ121</xm:f>
              <xm:sqref>CKQ121</xm:sqref>
            </x14:sparkline>
            <x14:sparkline>
              <xm:f>'CB_Lcr (2)'!$CKR121:$CKR121</xm:f>
              <xm:sqref>CKR121</xm:sqref>
            </x14:sparkline>
            <x14:sparkline>
              <xm:f>'CB_Lcr (2)'!$CKS121:$CKS121</xm:f>
              <xm:sqref>CKS121</xm:sqref>
            </x14:sparkline>
            <x14:sparkline>
              <xm:f>'CB_Lcr (2)'!$CKT121:$CKT121</xm:f>
              <xm:sqref>CKT121</xm:sqref>
            </x14:sparkline>
            <x14:sparkline>
              <xm:f>'CB_Lcr (2)'!$CKU121:$CKU121</xm:f>
              <xm:sqref>CKU121</xm:sqref>
            </x14:sparkline>
            <x14:sparkline>
              <xm:f>'CB_Lcr (2)'!$CKV121:$CKV121</xm:f>
              <xm:sqref>CKV121</xm:sqref>
            </x14:sparkline>
            <x14:sparkline>
              <xm:f>'CB_Lcr (2)'!$CKW121:$CKW121</xm:f>
              <xm:sqref>CKW121</xm:sqref>
            </x14:sparkline>
            <x14:sparkline>
              <xm:f>'CB_Lcr (2)'!$CKX121:$CKX121</xm:f>
              <xm:sqref>CKX121</xm:sqref>
            </x14:sparkline>
            <x14:sparkline>
              <xm:f>'CB_Lcr (2)'!$CKY121:$CKY121</xm:f>
              <xm:sqref>CKY121</xm:sqref>
            </x14:sparkline>
            <x14:sparkline>
              <xm:f>'CB_Lcr (2)'!$CKZ121:$CKZ121</xm:f>
              <xm:sqref>CKZ121</xm:sqref>
            </x14:sparkline>
            <x14:sparkline>
              <xm:f>'CB_Lcr (2)'!$CLA121:$CLA121</xm:f>
              <xm:sqref>CLA121</xm:sqref>
            </x14:sparkline>
            <x14:sparkline>
              <xm:f>'CB_Lcr (2)'!$CLB121:$CLB121</xm:f>
              <xm:sqref>CLB121</xm:sqref>
            </x14:sparkline>
            <x14:sparkline>
              <xm:f>'CB_Lcr (2)'!$CLC121:$CLC121</xm:f>
              <xm:sqref>CLC121</xm:sqref>
            </x14:sparkline>
            <x14:sparkline>
              <xm:f>'CB_Lcr (2)'!$CLD121:$CLD121</xm:f>
              <xm:sqref>CLD121</xm:sqref>
            </x14:sparkline>
            <x14:sparkline>
              <xm:f>'CB_Lcr (2)'!$CLE121:$CLE121</xm:f>
              <xm:sqref>CLE121</xm:sqref>
            </x14:sparkline>
            <x14:sparkline>
              <xm:f>'CB_Lcr (2)'!$CLF121:$CLF121</xm:f>
              <xm:sqref>CLF121</xm:sqref>
            </x14:sparkline>
            <x14:sparkline>
              <xm:f>'CB_Lcr (2)'!$CLG121:$CLG121</xm:f>
              <xm:sqref>CLG121</xm:sqref>
            </x14:sparkline>
            <x14:sparkline>
              <xm:f>'CB_Lcr (2)'!$CLH121:$CLH121</xm:f>
              <xm:sqref>CLH121</xm:sqref>
            </x14:sparkline>
            <x14:sparkline>
              <xm:f>'CB_Lcr (2)'!$CLI121:$CLI121</xm:f>
              <xm:sqref>CLI121</xm:sqref>
            </x14:sparkline>
            <x14:sparkline>
              <xm:f>'CB_Lcr (2)'!$CLJ121:$CLJ121</xm:f>
              <xm:sqref>CLJ121</xm:sqref>
            </x14:sparkline>
            <x14:sparkline>
              <xm:f>'CB_Lcr (2)'!$CLK121:$CLK121</xm:f>
              <xm:sqref>CLK121</xm:sqref>
            </x14:sparkline>
            <x14:sparkline>
              <xm:f>'CB_Lcr (2)'!$CLL121:$CLL121</xm:f>
              <xm:sqref>CLL121</xm:sqref>
            </x14:sparkline>
            <x14:sparkline>
              <xm:f>'CB_Lcr (2)'!$CLM121:$CLM121</xm:f>
              <xm:sqref>CLM121</xm:sqref>
            </x14:sparkline>
            <x14:sparkline>
              <xm:f>'CB_Lcr (2)'!$CLN121:$CLN121</xm:f>
              <xm:sqref>CLN121</xm:sqref>
            </x14:sparkline>
            <x14:sparkline>
              <xm:f>'CB_Lcr (2)'!$CLO121:$CLO121</xm:f>
              <xm:sqref>CLO121</xm:sqref>
            </x14:sparkline>
            <x14:sparkline>
              <xm:f>'CB_Lcr (2)'!$CLP121:$CLP121</xm:f>
              <xm:sqref>CLP121</xm:sqref>
            </x14:sparkline>
            <x14:sparkline>
              <xm:f>'CB_Lcr (2)'!$CLQ121:$CLQ121</xm:f>
              <xm:sqref>CLQ121</xm:sqref>
            </x14:sparkline>
            <x14:sparkline>
              <xm:f>'CB_Lcr (2)'!$CLR121:$CLR121</xm:f>
              <xm:sqref>CLR121</xm:sqref>
            </x14:sparkline>
            <x14:sparkline>
              <xm:f>'CB_Lcr (2)'!$CLS121:$CLS121</xm:f>
              <xm:sqref>CLS121</xm:sqref>
            </x14:sparkline>
            <x14:sparkline>
              <xm:f>'CB_Lcr (2)'!$CLT121:$CLT121</xm:f>
              <xm:sqref>CLT121</xm:sqref>
            </x14:sparkline>
            <x14:sparkline>
              <xm:f>'CB_Lcr (2)'!$CLU121:$CLU121</xm:f>
              <xm:sqref>CLU121</xm:sqref>
            </x14:sparkline>
            <x14:sparkline>
              <xm:f>'CB_Lcr (2)'!$CLV121:$CLV121</xm:f>
              <xm:sqref>CLV121</xm:sqref>
            </x14:sparkline>
            <x14:sparkline>
              <xm:f>'CB_Lcr (2)'!$CLW121:$CLW121</xm:f>
              <xm:sqref>CLW121</xm:sqref>
            </x14:sparkline>
            <x14:sparkline>
              <xm:f>'CB_Lcr (2)'!$CLX121:$CLX121</xm:f>
              <xm:sqref>CLX121</xm:sqref>
            </x14:sparkline>
            <x14:sparkline>
              <xm:f>'CB_Lcr (2)'!$CLY121:$CLY121</xm:f>
              <xm:sqref>CLY121</xm:sqref>
            </x14:sparkline>
            <x14:sparkline>
              <xm:f>'CB_Lcr (2)'!$CLZ121:$CLZ121</xm:f>
              <xm:sqref>CLZ121</xm:sqref>
            </x14:sparkline>
            <x14:sparkline>
              <xm:f>'CB_Lcr (2)'!$CMA121:$CMA121</xm:f>
              <xm:sqref>CMA121</xm:sqref>
            </x14:sparkline>
            <x14:sparkline>
              <xm:f>'CB_Lcr (2)'!$CMB121:$CMB121</xm:f>
              <xm:sqref>CMB121</xm:sqref>
            </x14:sparkline>
            <x14:sparkline>
              <xm:f>'CB_Lcr (2)'!$CMC121:$CMC121</xm:f>
              <xm:sqref>CMC121</xm:sqref>
            </x14:sparkline>
            <x14:sparkline>
              <xm:f>'CB_Lcr (2)'!$CMD121:$CMD121</xm:f>
              <xm:sqref>CMD121</xm:sqref>
            </x14:sparkline>
            <x14:sparkline>
              <xm:f>'CB_Lcr (2)'!$CME121:$CME121</xm:f>
              <xm:sqref>CME121</xm:sqref>
            </x14:sparkline>
            <x14:sparkline>
              <xm:f>'CB_Lcr (2)'!$CMF121:$CMF121</xm:f>
              <xm:sqref>CMF121</xm:sqref>
            </x14:sparkline>
            <x14:sparkline>
              <xm:f>'CB_Lcr (2)'!$CMG121:$CMG121</xm:f>
              <xm:sqref>CMG121</xm:sqref>
            </x14:sparkline>
            <x14:sparkline>
              <xm:f>'CB_Lcr (2)'!$CMH121:$CMH121</xm:f>
              <xm:sqref>CMH121</xm:sqref>
            </x14:sparkline>
            <x14:sparkline>
              <xm:f>'CB_Lcr (2)'!$CMI121:$CMI121</xm:f>
              <xm:sqref>CMI121</xm:sqref>
            </x14:sparkline>
            <x14:sparkline>
              <xm:f>'CB_Lcr (2)'!$CMJ121:$CMJ121</xm:f>
              <xm:sqref>CMJ121</xm:sqref>
            </x14:sparkline>
            <x14:sparkline>
              <xm:f>'CB_Lcr (2)'!$CMK121:$CMK121</xm:f>
              <xm:sqref>CMK121</xm:sqref>
            </x14:sparkline>
            <x14:sparkline>
              <xm:f>'CB_Lcr (2)'!$CML121:$CML121</xm:f>
              <xm:sqref>CML121</xm:sqref>
            </x14:sparkline>
            <x14:sparkline>
              <xm:f>'CB_Lcr (2)'!$CMM121:$CMM121</xm:f>
              <xm:sqref>CMM121</xm:sqref>
            </x14:sparkline>
            <x14:sparkline>
              <xm:f>'CB_Lcr (2)'!$CMN121:$CMN121</xm:f>
              <xm:sqref>CMN121</xm:sqref>
            </x14:sparkline>
            <x14:sparkline>
              <xm:f>'CB_Lcr (2)'!$CMO121:$CMO121</xm:f>
              <xm:sqref>CMO121</xm:sqref>
            </x14:sparkline>
            <x14:sparkline>
              <xm:f>'CB_Lcr (2)'!$CMP121:$CMP121</xm:f>
              <xm:sqref>CMP121</xm:sqref>
            </x14:sparkline>
            <x14:sparkline>
              <xm:f>'CB_Lcr (2)'!$CMQ121:$CMQ121</xm:f>
              <xm:sqref>CMQ121</xm:sqref>
            </x14:sparkline>
            <x14:sparkline>
              <xm:f>'CB_Lcr (2)'!$CMR121:$CMR121</xm:f>
              <xm:sqref>CMR121</xm:sqref>
            </x14:sparkline>
            <x14:sparkline>
              <xm:f>'CB_Lcr (2)'!$CMS121:$CMS121</xm:f>
              <xm:sqref>CMS121</xm:sqref>
            </x14:sparkline>
            <x14:sparkline>
              <xm:f>'CB_Lcr (2)'!$CMT121:$CMT121</xm:f>
              <xm:sqref>CMT121</xm:sqref>
            </x14:sparkline>
            <x14:sparkline>
              <xm:f>'CB_Lcr (2)'!$CMU121:$CMU121</xm:f>
              <xm:sqref>CMU121</xm:sqref>
            </x14:sparkline>
            <x14:sparkline>
              <xm:f>'CB_Lcr (2)'!$CMV121:$CMV121</xm:f>
              <xm:sqref>CMV121</xm:sqref>
            </x14:sparkline>
            <x14:sparkline>
              <xm:f>'CB_Lcr (2)'!$CMW121:$CMW121</xm:f>
              <xm:sqref>CMW121</xm:sqref>
            </x14:sparkline>
            <x14:sparkline>
              <xm:f>'CB_Lcr (2)'!$CMX121:$CMX121</xm:f>
              <xm:sqref>CMX121</xm:sqref>
            </x14:sparkline>
            <x14:sparkline>
              <xm:f>'CB_Lcr (2)'!$CMY121:$CMY121</xm:f>
              <xm:sqref>CMY121</xm:sqref>
            </x14:sparkline>
            <x14:sparkline>
              <xm:f>'CB_Lcr (2)'!$CMZ121:$CMZ121</xm:f>
              <xm:sqref>CMZ121</xm:sqref>
            </x14:sparkline>
            <x14:sparkline>
              <xm:f>'CB_Lcr (2)'!$CNA121:$CNA121</xm:f>
              <xm:sqref>CNA121</xm:sqref>
            </x14:sparkline>
            <x14:sparkline>
              <xm:f>'CB_Lcr (2)'!$CNB121:$CNB121</xm:f>
              <xm:sqref>CNB121</xm:sqref>
            </x14:sparkline>
            <x14:sparkline>
              <xm:f>'CB_Lcr (2)'!$CNC121:$CNC121</xm:f>
              <xm:sqref>CNC121</xm:sqref>
            </x14:sparkline>
            <x14:sparkline>
              <xm:f>'CB_Lcr (2)'!$CND121:$CND121</xm:f>
              <xm:sqref>CND121</xm:sqref>
            </x14:sparkline>
            <x14:sparkline>
              <xm:f>'CB_Lcr (2)'!$CNE121:$CNE121</xm:f>
              <xm:sqref>CNE121</xm:sqref>
            </x14:sparkline>
            <x14:sparkline>
              <xm:f>'CB_Lcr (2)'!$CNF121:$CNF121</xm:f>
              <xm:sqref>CNF121</xm:sqref>
            </x14:sparkline>
            <x14:sparkline>
              <xm:f>'CB_Lcr (2)'!$CNG121:$CNG121</xm:f>
              <xm:sqref>CNG121</xm:sqref>
            </x14:sparkline>
            <x14:sparkline>
              <xm:f>'CB_Lcr (2)'!$CNH121:$CNH121</xm:f>
              <xm:sqref>CNH121</xm:sqref>
            </x14:sparkline>
            <x14:sparkline>
              <xm:f>'CB_Lcr (2)'!$CNI121:$CNI121</xm:f>
              <xm:sqref>CNI121</xm:sqref>
            </x14:sparkline>
            <x14:sparkline>
              <xm:f>'CB_Lcr (2)'!$CNJ121:$CNJ121</xm:f>
              <xm:sqref>CNJ121</xm:sqref>
            </x14:sparkline>
            <x14:sparkline>
              <xm:f>'CB_Lcr (2)'!$CNK121:$CNK121</xm:f>
              <xm:sqref>CNK121</xm:sqref>
            </x14:sparkline>
            <x14:sparkline>
              <xm:f>'CB_Lcr (2)'!$CNL121:$CNL121</xm:f>
              <xm:sqref>CNL121</xm:sqref>
            </x14:sparkline>
            <x14:sparkline>
              <xm:f>'CB_Lcr (2)'!$CNM121:$CNM121</xm:f>
              <xm:sqref>CNM121</xm:sqref>
            </x14:sparkline>
            <x14:sparkline>
              <xm:f>'CB_Lcr (2)'!$CNN121:$CNN121</xm:f>
              <xm:sqref>CNN121</xm:sqref>
            </x14:sparkline>
            <x14:sparkline>
              <xm:f>'CB_Lcr (2)'!$CNO121:$CNO121</xm:f>
              <xm:sqref>CNO121</xm:sqref>
            </x14:sparkline>
            <x14:sparkline>
              <xm:f>'CB_Lcr (2)'!$CNP121:$CNP121</xm:f>
              <xm:sqref>CNP121</xm:sqref>
            </x14:sparkline>
            <x14:sparkline>
              <xm:f>'CB_Lcr (2)'!$CNQ121:$CNQ121</xm:f>
              <xm:sqref>CNQ121</xm:sqref>
            </x14:sparkline>
            <x14:sparkline>
              <xm:f>'CB_Lcr (2)'!$CNR121:$CNR121</xm:f>
              <xm:sqref>CNR121</xm:sqref>
            </x14:sparkline>
            <x14:sparkline>
              <xm:f>'CB_Lcr (2)'!$CNS121:$CNS121</xm:f>
              <xm:sqref>CNS121</xm:sqref>
            </x14:sparkline>
            <x14:sparkline>
              <xm:f>'CB_Lcr (2)'!$CNT121:$CNT121</xm:f>
              <xm:sqref>CNT121</xm:sqref>
            </x14:sparkline>
            <x14:sparkline>
              <xm:f>'CB_Lcr (2)'!$CNU121:$CNU121</xm:f>
              <xm:sqref>CNU121</xm:sqref>
            </x14:sparkline>
            <x14:sparkline>
              <xm:f>'CB_Lcr (2)'!$CNV121:$CNV121</xm:f>
              <xm:sqref>CNV121</xm:sqref>
            </x14:sparkline>
            <x14:sparkline>
              <xm:f>'CB_Lcr (2)'!$CNW121:$CNW121</xm:f>
              <xm:sqref>CNW121</xm:sqref>
            </x14:sparkline>
            <x14:sparkline>
              <xm:f>'CB_Lcr (2)'!$CNX121:$CNX121</xm:f>
              <xm:sqref>CNX121</xm:sqref>
            </x14:sparkline>
            <x14:sparkline>
              <xm:f>'CB_Lcr (2)'!$CNY121:$CNY121</xm:f>
              <xm:sqref>CNY121</xm:sqref>
            </x14:sparkline>
            <x14:sparkline>
              <xm:f>'CB_Lcr (2)'!$CNZ121:$CNZ121</xm:f>
              <xm:sqref>CNZ121</xm:sqref>
            </x14:sparkline>
            <x14:sparkline>
              <xm:f>'CB_Lcr (2)'!$COA121:$COA121</xm:f>
              <xm:sqref>COA121</xm:sqref>
            </x14:sparkline>
            <x14:sparkline>
              <xm:f>'CB_Lcr (2)'!$COB121:$COB121</xm:f>
              <xm:sqref>COB121</xm:sqref>
            </x14:sparkline>
            <x14:sparkline>
              <xm:f>'CB_Lcr (2)'!$COC121:$COC121</xm:f>
              <xm:sqref>COC121</xm:sqref>
            </x14:sparkline>
            <x14:sparkline>
              <xm:f>'CB_Lcr (2)'!$COD121:$COD121</xm:f>
              <xm:sqref>COD121</xm:sqref>
            </x14:sparkline>
            <x14:sparkline>
              <xm:f>'CB_Lcr (2)'!$COE121:$COE121</xm:f>
              <xm:sqref>COE121</xm:sqref>
            </x14:sparkline>
            <x14:sparkline>
              <xm:f>'CB_Lcr (2)'!$COF121:$COF121</xm:f>
              <xm:sqref>COF121</xm:sqref>
            </x14:sparkline>
            <x14:sparkline>
              <xm:f>'CB_Lcr (2)'!$COG121:$COG121</xm:f>
              <xm:sqref>COG121</xm:sqref>
            </x14:sparkline>
            <x14:sparkline>
              <xm:f>'CB_Lcr (2)'!$COH121:$COH121</xm:f>
              <xm:sqref>COH121</xm:sqref>
            </x14:sparkline>
            <x14:sparkline>
              <xm:f>'CB_Lcr (2)'!$COI121:$COI121</xm:f>
              <xm:sqref>COI121</xm:sqref>
            </x14:sparkline>
            <x14:sparkline>
              <xm:f>'CB_Lcr (2)'!$COJ121:$COJ121</xm:f>
              <xm:sqref>COJ121</xm:sqref>
            </x14:sparkline>
            <x14:sparkline>
              <xm:f>'CB_Lcr (2)'!$COK121:$COK121</xm:f>
              <xm:sqref>COK121</xm:sqref>
            </x14:sparkline>
            <x14:sparkline>
              <xm:f>'CB_Lcr (2)'!$COL121:$COL121</xm:f>
              <xm:sqref>COL121</xm:sqref>
            </x14:sparkline>
            <x14:sparkline>
              <xm:f>'CB_Lcr (2)'!$COM121:$COM121</xm:f>
              <xm:sqref>COM121</xm:sqref>
            </x14:sparkline>
            <x14:sparkline>
              <xm:f>'CB_Lcr (2)'!$CON121:$CON121</xm:f>
              <xm:sqref>CON121</xm:sqref>
            </x14:sparkline>
            <x14:sparkline>
              <xm:f>'CB_Lcr (2)'!$COO121:$COO121</xm:f>
              <xm:sqref>COO121</xm:sqref>
            </x14:sparkline>
            <x14:sparkline>
              <xm:f>'CB_Lcr (2)'!$COP121:$COP121</xm:f>
              <xm:sqref>COP121</xm:sqref>
            </x14:sparkline>
            <x14:sparkline>
              <xm:f>'CB_Lcr (2)'!$COQ121:$COQ121</xm:f>
              <xm:sqref>COQ121</xm:sqref>
            </x14:sparkline>
            <x14:sparkline>
              <xm:f>'CB_Lcr (2)'!$COR121:$COR121</xm:f>
              <xm:sqref>COR121</xm:sqref>
            </x14:sparkline>
            <x14:sparkline>
              <xm:f>'CB_Lcr (2)'!$COS121:$COS121</xm:f>
              <xm:sqref>COS121</xm:sqref>
            </x14:sparkline>
            <x14:sparkline>
              <xm:f>'CB_Lcr (2)'!$COT121:$COT121</xm:f>
              <xm:sqref>COT121</xm:sqref>
            </x14:sparkline>
            <x14:sparkline>
              <xm:f>'CB_Lcr (2)'!$COU121:$COU121</xm:f>
              <xm:sqref>COU121</xm:sqref>
            </x14:sparkline>
            <x14:sparkline>
              <xm:f>'CB_Lcr (2)'!$COV121:$COV121</xm:f>
              <xm:sqref>COV121</xm:sqref>
            </x14:sparkline>
            <x14:sparkline>
              <xm:f>'CB_Lcr (2)'!$COW121:$COW121</xm:f>
              <xm:sqref>COW121</xm:sqref>
            </x14:sparkline>
            <x14:sparkline>
              <xm:f>'CB_Lcr (2)'!$COX121:$COX121</xm:f>
              <xm:sqref>COX121</xm:sqref>
            </x14:sparkline>
            <x14:sparkline>
              <xm:f>'CB_Lcr (2)'!$COY121:$COY121</xm:f>
              <xm:sqref>COY121</xm:sqref>
            </x14:sparkline>
            <x14:sparkline>
              <xm:f>'CB_Lcr (2)'!$COZ121:$COZ121</xm:f>
              <xm:sqref>COZ121</xm:sqref>
            </x14:sparkline>
            <x14:sparkline>
              <xm:f>'CB_Lcr (2)'!$CPA121:$CPA121</xm:f>
              <xm:sqref>CPA121</xm:sqref>
            </x14:sparkline>
            <x14:sparkline>
              <xm:f>'CB_Lcr (2)'!$CPB121:$CPB121</xm:f>
              <xm:sqref>CPB121</xm:sqref>
            </x14:sparkline>
            <x14:sparkline>
              <xm:f>'CB_Lcr (2)'!$CPC121:$CPC121</xm:f>
              <xm:sqref>CPC121</xm:sqref>
            </x14:sparkline>
            <x14:sparkline>
              <xm:f>'CB_Lcr (2)'!$CPD121:$CPD121</xm:f>
              <xm:sqref>CPD121</xm:sqref>
            </x14:sparkline>
            <x14:sparkline>
              <xm:f>'CB_Lcr (2)'!$CPE121:$CPE121</xm:f>
              <xm:sqref>CPE121</xm:sqref>
            </x14:sparkline>
            <x14:sparkline>
              <xm:f>'CB_Lcr (2)'!$CPF121:$CPF121</xm:f>
              <xm:sqref>CPF121</xm:sqref>
            </x14:sparkline>
            <x14:sparkline>
              <xm:f>'CB_Lcr (2)'!$CPG121:$CPG121</xm:f>
              <xm:sqref>CPG121</xm:sqref>
            </x14:sparkline>
            <x14:sparkline>
              <xm:f>'CB_Lcr (2)'!$CPH121:$CPH121</xm:f>
              <xm:sqref>CPH121</xm:sqref>
            </x14:sparkline>
            <x14:sparkline>
              <xm:f>'CB_Lcr (2)'!$CPI121:$CPI121</xm:f>
              <xm:sqref>CPI121</xm:sqref>
            </x14:sparkline>
            <x14:sparkline>
              <xm:f>'CB_Lcr (2)'!$CPJ121:$CPJ121</xm:f>
              <xm:sqref>CPJ121</xm:sqref>
            </x14:sparkline>
            <x14:sparkline>
              <xm:f>'CB_Lcr (2)'!$CPK121:$CPK121</xm:f>
              <xm:sqref>CPK121</xm:sqref>
            </x14:sparkline>
            <x14:sparkline>
              <xm:f>'CB_Lcr (2)'!$CPL121:$CPL121</xm:f>
              <xm:sqref>CPL121</xm:sqref>
            </x14:sparkline>
            <x14:sparkline>
              <xm:f>'CB_Lcr (2)'!$CPM121:$CPM121</xm:f>
              <xm:sqref>CPM121</xm:sqref>
            </x14:sparkline>
            <x14:sparkline>
              <xm:f>'CB_Lcr (2)'!$CPN121:$CPN121</xm:f>
              <xm:sqref>CPN121</xm:sqref>
            </x14:sparkline>
            <x14:sparkline>
              <xm:f>'CB_Lcr (2)'!$CPO121:$CPO121</xm:f>
              <xm:sqref>CPO121</xm:sqref>
            </x14:sparkline>
            <x14:sparkline>
              <xm:f>'CB_Lcr (2)'!$CPP121:$CPP121</xm:f>
              <xm:sqref>CPP121</xm:sqref>
            </x14:sparkline>
            <x14:sparkline>
              <xm:f>'CB_Lcr (2)'!$CPQ121:$CPQ121</xm:f>
              <xm:sqref>CPQ121</xm:sqref>
            </x14:sparkline>
            <x14:sparkline>
              <xm:f>'CB_Lcr (2)'!$CPR121:$CPR121</xm:f>
              <xm:sqref>CPR121</xm:sqref>
            </x14:sparkline>
            <x14:sparkline>
              <xm:f>'CB_Lcr (2)'!$CPS121:$CPS121</xm:f>
              <xm:sqref>CPS121</xm:sqref>
            </x14:sparkline>
            <x14:sparkline>
              <xm:f>'CB_Lcr (2)'!$CPT121:$CPT121</xm:f>
              <xm:sqref>CPT121</xm:sqref>
            </x14:sparkline>
            <x14:sparkline>
              <xm:f>'CB_Lcr (2)'!$CPU121:$CPU121</xm:f>
              <xm:sqref>CPU121</xm:sqref>
            </x14:sparkline>
            <x14:sparkline>
              <xm:f>'CB_Lcr (2)'!$CPV121:$CPV121</xm:f>
              <xm:sqref>CPV121</xm:sqref>
            </x14:sparkline>
            <x14:sparkline>
              <xm:f>'CB_Lcr (2)'!$CPW121:$CPW121</xm:f>
              <xm:sqref>CPW121</xm:sqref>
            </x14:sparkline>
            <x14:sparkline>
              <xm:f>'CB_Lcr (2)'!$CPX121:$CPX121</xm:f>
              <xm:sqref>CPX121</xm:sqref>
            </x14:sparkline>
            <x14:sparkline>
              <xm:f>'CB_Lcr (2)'!$CPY121:$CPY121</xm:f>
              <xm:sqref>CPY121</xm:sqref>
            </x14:sparkline>
            <x14:sparkline>
              <xm:f>'CB_Lcr (2)'!$CPZ121:$CPZ121</xm:f>
              <xm:sqref>CPZ121</xm:sqref>
            </x14:sparkline>
            <x14:sparkline>
              <xm:f>'CB_Lcr (2)'!$CQA121:$CQA121</xm:f>
              <xm:sqref>CQA121</xm:sqref>
            </x14:sparkline>
            <x14:sparkline>
              <xm:f>'CB_Lcr (2)'!$CQB121:$CQB121</xm:f>
              <xm:sqref>CQB121</xm:sqref>
            </x14:sparkline>
            <x14:sparkline>
              <xm:f>'CB_Lcr (2)'!$CQC121:$CQC121</xm:f>
              <xm:sqref>CQC121</xm:sqref>
            </x14:sparkline>
            <x14:sparkline>
              <xm:f>'CB_Lcr (2)'!$CQD121:$CQD121</xm:f>
              <xm:sqref>CQD121</xm:sqref>
            </x14:sparkline>
            <x14:sparkline>
              <xm:f>'CB_Lcr (2)'!$CQE121:$CQE121</xm:f>
              <xm:sqref>CQE121</xm:sqref>
            </x14:sparkline>
            <x14:sparkline>
              <xm:f>'CB_Lcr (2)'!$CQF121:$CQF121</xm:f>
              <xm:sqref>CQF121</xm:sqref>
            </x14:sparkline>
            <x14:sparkline>
              <xm:f>'CB_Lcr (2)'!$CQG121:$CQG121</xm:f>
              <xm:sqref>CQG121</xm:sqref>
            </x14:sparkline>
            <x14:sparkline>
              <xm:f>'CB_Lcr (2)'!$CQH121:$CQH121</xm:f>
              <xm:sqref>CQH121</xm:sqref>
            </x14:sparkline>
            <x14:sparkline>
              <xm:f>'CB_Lcr (2)'!$CQI121:$CQI121</xm:f>
              <xm:sqref>CQI121</xm:sqref>
            </x14:sparkline>
            <x14:sparkline>
              <xm:f>'CB_Lcr (2)'!$CQJ121:$CQJ121</xm:f>
              <xm:sqref>CQJ121</xm:sqref>
            </x14:sparkline>
            <x14:sparkline>
              <xm:f>'CB_Lcr (2)'!$CQK121:$CQK121</xm:f>
              <xm:sqref>CQK121</xm:sqref>
            </x14:sparkline>
            <x14:sparkline>
              <xm:f>'CB_Lcr (2)'!$CQL121:$CQL121</xm:f>
              <xm:sqref>CQL121</xm:sqref>
            </x14:sparkline>
            <x14:sparkline>
              <xm:f>'CB_Lcr (2)'!$CQM121:$CQM121</xm:f>
              <xm:sqref>CQM121</xm:sqref>
            </x14:sparkline>
            <x14:sparkline>
              <xm:f>'CB_Lcr (2)'!$CQN121:$CQN121</xm:f>
              <xm:sqref>CQN121</xm:sqref>
            </x14:sparkline>
            <x14:sparkline>
              <xm:f>'CB_Lcr (2)'!$CQO121:$CQO121</xm:f>
              <xm:sqref>CQO121</xm:sqref>
            </x14:sparkline>
            <x14:sparkline>
              <xm:f>'CB_Lcr (2)'!$CQP121:$CQP121</xm:f>
              <xm:sqref>CQP121</xm:sqref>
            </x14:sparkline>
            <x14:sparkline>
              <xm:f>'CB_Lcr (2)'!$CQQ121:$CQQ121</xm:f>
              <xm:sqref>CQQ121</xm:sqref>
            </x14:sparkline>
            <x14:sparkline>
              <xm:f>'CB_Lcr (2)'!$CQR121:$CQR121</xm:f>
              <xm:sqref>CQR121</xm:sqref>
            </x14:sparkline>
            <x14:sparkline>
              <xm:f>'CB_Lcr (2)'!$CQS121:$CQS121</xm:f>
              <xm:sqref>CQS121</xm:sqref>
            </x14:sparkline>
            <x14:sparkline>
              <xm:f>'CB_Lcr (2)'!$CQT121:$CQT121</xm:f>
              <xm:sqref>CQT121</xm:sqref>
            </x14:sparkline>
            <x14:sparkline>
              <xm:f>'CB_Lcr (2)'!$CQU121:$CQU121</xm:f>
              <xm:sqref>CQU121</xm:sqref>
            </x14:sparkline>
            <x14:sparkline>
              <xm:f>'CB_Lcr (2)'!$CQV121:$CQV121</xm:f>
              <xm:sqref>CQV121</xm:sqref>
            </x14:sparkline>
            <x14:sparkline>
              <xm:f>'CB_Lcr (2)'!$CQW121:$CQW121</xm:f>
              <xm:sqref>CQW121</xm:sqref>
            </x14:sparkline>
            <x14:sparkline>
              <xm:f>'CB_Lcr (2)'!$CQX121:$CQX121</xm:f>
              <xm:sqref>CQX121</xm:sqref>
            </x14:sparkline>
            <x14:sparkline>
              <xm:f>'CB_Lcr (2)'!$CQY121:$CQY121</xm:f>
              <xm:sqref>CQY121</xm:sqref>
            </x14:sparkline>
            <x14:sparkline>
              <xm:f>'CB_Lcr (2)'!$CQZ121:$CQZ121</xm:f>
              <xm:sqref>CQZ121</xm:sqref>
            </x14:sparkline>
            <x14:sparkline>
              <xm:f>'CB_Lcr (2)'!$CRA121:$CRA121</xm:f>
              <xm:sqref>CRA121</xm:sqref>
            </x14:sparkline>
            <x14:sparkline>
              <xm:f>'CB_Lcr (2)'!$CRB121:$CRB121</xm:f>
              <xm:sqref>CRB121</xm:sqref>
            </x14:sparkline>
            <x14:sparkline>
              <xm:f>'CB_Lcr (2)'!$CRC121:$CRC121</xm:f>
              <xm:sqref>CRC121</xm:sqref>
            </x14:sparkline>
            <x14:sparkline>
              <xm:f>'CB_Lcr (2)'!$CRD121:$CRD121</xm:f>
              <xm:sqref>CRD121</xm:sqref>
            </x14:sparkline>
            <x14:sparkline>
              <xm:f>'CB_Lcr (2)'!$CRE121:$CRE121</xm:f>
              <xm:sqref>CRE121</xm:sqref>
            </x14:sparkline>
            <x14:sparkline>
              <xm:f>'CB_Lcr (2)'!$CRF121:$CRF121</xm:f>
              <xm:sqref>CRF121</xm:sqref>
            </x14:sparkline>
            <x14:sparkline>
              <xm:f>'CB_Lcr (2)'!$CRG121:$CRG121</xm:f>
              <xm:sqref>CRG121</xm:sqref>
            </x14:sparkline>
            <x14:sparkline>
              <xm:f>'CB_Lcr (2)'!$CRH121:$CRH121</xm:f>
              <xm:sqref>CRH121</xm:sqref>
            </x14:sparkline>
            <x14:sparkline>
              <xm:f>'CB_Lcr (2)'!$CRI121:$CRI121</xm:f>
              <xm:sqref>CRI121</xm:sqref>
            </x14:sparkline>
            <x14:sparkline>
              <xm:f>'CB_Lcr (2)'!$CRJ121:$CRJ121</xm:f>
              <xm:sqref>CRJ121</xm:sqref>
            </x14:sparkline>
            <x14:sparkline>
              <xm:f>'CB_Lcr (2)'!$CRK121:$CRK121</xm:f>
              <xm:sqref>CRK121</xm:sqref>
            </x14:sparkline>
            <x14:sparkline>
              <xm:f>'CB_Lcr (2)'!$CRL121:$CRL121</xm:f>
              <xm:sqref>CRL121</xm:sqref>
            </x14:sparkline>
            <x14:sparkline>
              <xm:f>'CB_Lcr (2)'!$CRM121:$CRM121</xm:f>
              <xm:sqref>CRM121</xm:sqref>
            </x14:sparkline>
            <x14:sparkline>
              <xm:f>'CB_Lcr (2)'!$CRN121:$CRN121</xm:f>
              <xm:sqref>CRN121</xm:sqref>
            </x14:sparkline>
            <x14:sparkline>
              <xm:f>'CB_Lcr (2)'!$CRO121:$CRO121</xm:f>
              <xm:sqref>CRO121</xm:sqref>
            </x14:sparkline>
            <x14:sparkline>
              <xm:f>'CB_Lcr (2)'!$CRP121:$CRP121</xm:f>
              <xm:sqref>CRP121</xm:sqref>
            </x14:sparkline>
            <x14:sparkline>
              <xm:f>'CB_Lcr (2)'!$CRQ121:$CRQ121</xm:f>
              <xm:sqref>CRQ121</xm:sqref>
            </x14:sparkline>
            <x14:sparkline>
              <xm:f>'CB_Lcr (2)'!$CRR121:$CRR121</xm:f>
              <xm:sqref>CRR121</xm:sqref>
            </x14:sparkline>
            <x14:sparkline>
              <xm:f>'CB_Lcr (2)'!$CRS121:$CRS121</xm:f>
              <xm:sqref>CRS121</xm:sqref>
            </x14:sparkline>
            <x14:sparkline>
              <xm:f>'CB_Lcr (2)'!$CRT121:$CRT121</xm:f>
              <xm:sqref>CRT121</xm:sqref>
            </x14:sparkline>
            <x14:sparkline>
              <xm:f>'CB_Lcr (2)'!$CRU121:$CRU121</xm:f>
              <xm:sqref>CRU121</xm:sqref>
            </x14:sparkline>
            <x14:sparkline>
              <xm:f>'CB_Lcr (2)'!$CRV121:$CRV121</xm:f>
              <xm:sqref>CRV121</xm:sqref>
            </x14:sparkline>
            <x14:sparkline>
              <xm:f>'CB_Lcr (2)'!$CRW121:$CRW121</xm:f>
              <xm:sqref>CRW121</xm:sqref>
            </x14:sparkline>
            <x14:sparkline>
              <xm:f>'CB_Lcr (2)'!$CRX121:$CRX121</xm:f>
              <xm:sqref>CRX121</xm:sqref>
            </x14:sparkline>
            <x14:sparkline>
              <xm:f>'CB_Lcr (2)'!$CRY121:$CRY121</xm:f>
              <xm:sqref>CRY121</xm:sqref>
            </x14:sparkline>
            <x14:sparkline>
              <xm:f>'CB_Lcr (2)'!$CRZ121:$CRZ121</xm:f>
              <xm:sqref>CRZ121</xm:sqref>
            </x14:sparkline>
            <x14:sparkline>
              <xm:f>'CB_Lcr (2)'!$CSA121:$CSA121</xm:f>
              <xm:sqref>CSA121</xm:sqref>
            </x14:sparkline>
            <x14:sparkline>
              <xm:f>'CB_Lcr (2)'!$CSB121:$CSB121</xm:f>
              <xm:sqref>CSB121</xm:sqref>
            </x14:sparkline>
            <x14:sparkline>
              <xm:f>'CB_Lcr (2)'!$CSC121:$CSC121</xm:f>
              <xm:sqref>CSC121</xm:sqref>
            </x14:sparkline>
            <x14:sparkline>
              <xm:f>'CB_Lcr (2)'!$CSD121:$CSD121</xm:f>
              <xm:sqref>CSD121</xm:sqref>
            </x14:sparkline>
            <x14:sparkline>
              <xm:f>'CB_Lcr (2)'!$CSE121:$CSE121</xm:f>
              <xm:sqref>CSE121</xm:sqref>
            </x14:sparkline>
            <x14:sparkline>
              <xm:f>'CB_Lcr (2)'!$CSF121:$CSF121</xm:f>
              <xm:sqref>CSF121</xm:sqref>
            </x14:sparkline>
            <x14:sparkline>
              <xm:f>'CB_Lcr (2)'!$CSG121:$CSG121</xm:f>
              <xm:sqref>CSG121</xm:sqref>
            </x14:sparkline>
            <x14:sparkline>
              <xm:f>'CB_Lcr (2)'!$CSH121:$CSH121</xm:f>
              <xm:sqref>CSH121</xm:sqref>
            </x14:sparkline>
            <x14:sparkline>
              <xm:f>'CB_Lcr (2)'!$CSI121:$CSI121</xm:f>
              <xm:sqref>CSI121</xm:sqref>
            </x14:sparkline>
            <x14:sparkline>
              <xm:f>'CB_Lcr (2)'!$CSJ121:$CSJ121</xm:f>
              <xm:sqref>CSJ121</xm:sqref>
            </x14:sparkline>
            <x14:sparkline>
              <xm:f>'CB_Lcr (2)'!$CSK121:$CSK121</xm:f>
              <xm:sqref>CSK121</xm:sqref>
            </x14:sparkline>
            <x14:sparkline>
              <xm:f>'CB_Lcr (2)'!$CSL121:$CSL121</xm:f>
              <xm:sqref>CSL121</xm:sqref>
            </x14:sparkline>
            <x14:sparkline>
              <xm:f>'CB_Lcr (2)'!$CSM121:$CSM121</xm:f>
              <xm:sqref>CSM121</xm:sqref>
            </x14:sparkline>
            <x14:sparkline>
              <xm:f>'CB_Lcr (2)'!$CSN121:$CSN121</xm:f>
              <xm:sqref>CSN121</xm:sqref>
            </x14:sparkline>
            <x14:sparkline>
              <xm:f>'CB_Lcr (2)'!$CSO121:$CSO121</xm:f>
              <xm:sqref>CSO121</xm:sqref>
            </x14:sparkline>
            <x14:sparkline>
              <xm:f>'CB_Lcr (2)'!$CSP121:$CSP121</xm:f>
              <xm:sqref>CSP121</xm:sqref>
            </x14:sparkline>
            <x14:sparkline>
              <xm:f>'CB_Lcr (2)'!$CSQ121:$CSQ121</xm:f>
              <xm:sqref>CSQ121</xm:sqref>
            </x14:sparkline>
            <x14:sparkline>
              <xm:f>'CB_Lcr (2)'!$CSR121:$CSR121</xm:f>
              <xm:sqref>CSR121</xm:sqref>
            </x14:sparkline>
            <x14:sparkline>
              <xm:f>'CB_Lcr (2)'!$CSS121:$CSS121</xm:f>
              <xm:sqref>CSS121</xm:sqref>
            </x14:sparkline>
            <x14:sparkline>
              <xm:f>'CB_Lcr (2)'!$CST121:$CST121</xm:f>
              <xm:sqref>CST121</xm:sqref>
            </x14:sparkline>
            <x14:sparkline>
              <xm:f>'CB_Lcr (2)'!$CSU121:$CSU121</xm:f>
              <xm:sqref>CSU121</xm:sqref>
            </x14:sparkline>
            <x14:sparkline>
              <xm:f>'CB_Lcr (2)'!$CSV121:$CSV121</xm:f>
              <xm:sqref>CSV121</xm:sqref>
            </x14:sparkline>
            <x14:sparkline>
              <xm:f>'CB_Lcr (2)'!$CSW121:$CSW121</xm:f>
              <xm:sqref>CSW121</xm:sqref>
            </x14:sparkline>
            <x14:sparkline>
              <xm:f>'CB_Lcr (2)'!$CSX121:$CSX121</xm:f>
              <xm:sqref>CSX121</xm:sqref>
            </x14:sparkline>
            <x14:sparkline>
              <xm:f>'CB_Lcr (2)'!$CSY121:$CSY121</xm:f>
              <xm:sqref>CSY121</xm:sqref>
            </x14:sparkline>
            <x14:sparkline>
              <xm:f>'CB_Lcr (2)'!$CSZ121:$CSZ121</xm:f>
              <xm:sqref>CSZ121</xm:sqref>
            </x14:sparkline>
            <x14:sparkline>
              <xm:f>'CB_Lcr (2)'!$CTA121:$CTA121</xm:f>
              <xm:sqref>CTA121</xm:sqref>
            </x14:sparkline>
            <x14:sparkline>
              <xm:f>'CB_Lcr (2)'!$CTB121:$CTB121</xm:f>
              <xm:sqref>CTB121</xm:sqref>
            </x14:sparkline>
            <x14:sparkline>
              <xm:f>'CB_Lcr (2)'!$CTC121:$CTC121</xm:f>
              <xm:sqref>CTC121</xm:sqref>
            </x14:sparkline>
            <x14:sparkline>
              <xm:f>'CB_Lcr (2)'!$CTD121:$CTD121</xm:f>
              <xm:sqref>CTD121</xm:sqref>
            </x14:sparkline>
            <x14:sparkline>
              <xm:f>'CB_Lcr (2)'!$CTE121:$CTE121</xm:f>
              <xm:sqref>CTE121</xm:sqref>
            </x14:sparkline>
            <x14:sparkline>
              <xm:f>'CB_Lcr (2)'!$CTF121:$CTF121</xm:f>
              <xm:sqref>CTF121</xm:sqref>
            </x14:sparkline>
            <x14:sparkline>
              <xm:f>'CB_Lcr (2)'!$CTG121:$CTG121</xm:f>
              <xm:sqref>CTG121</xm:sqref>
            </x14:sparkline>
            <x14:sparkline>
              <xm:f>'CB_Lcr (2)'!$CTH121:$CTH121</xm:f>
              <xm:sqref>CTH121</xm:sqref>
            </x14:sparkline>
            <x14:sparkline>
              <xm:f>'CB_Lcr (2)'!$CTI121:$CTI121</xm:f>
              <xm:sqref>CTI121</xm:sqref>
            </x14:sparkline>
            <x14:sparkline>
              <xm:f>'CB_Lcr (2)'!$CTJ121:$CTJ121</xm:f>
              <xm:sqref>CTJ121</xm:sqref>
            </x14:sparkline>
            <x14:sparkline>
              <xm:f>'CB_Lcr (2)'!$CTK121:$CTK121</xm:f>
              <xm:sqref>CTK121</xm:sqref>
            </x14:sparkline>
            <x14:sparkline>
              <xm:f>'CB_Lcr (2)'!$CTL121:$CTL121</xm:f>
              <xm:sqref>CTL121</xm:sqref>
            </x14:sparkline>
            <x14:sparkline>
              <xm:f>'CB_Lcr (2)'!$CTM121:$CTM121</xm:f>
              <xm:sqref>CTM121</xm:sqref>
            </x14:sparkline>
            <x14:sparkline>
              <xm:f>'CB_Lcr (2)'!$CTN121:$CTN121</xm:f>
              <xm:sqref>CTN121</xm:sqref>
            </x14:sparkline>
            <x14:sparkline>
              <xm:f>'CB_Lcr (2)'!$CTO121:$CTO121</xm:f>
              <xm:sqref>CTO121</xm:sqref>
            </x14:sparkline>
            <x14:sparkline>
              <xm:f>'CB_Lcr (2)'!$CTP121:$CTP121</xm:f>
              <xm:sqref>CTP121</xm:sqref>
            </x14:sparkline>
            <x14:sparkline>
              <xm:f>'CB_Lcr (2)'!$CTQ121:$CTQ121</xm:f>
              <xm:sqref>CTQ121</xm:sqref>
            </x14:sparkline>
            <x14:sparkline>
              <xm:f>'CB_Lcr (2)'!$CTR121:$CTR121</xm:f>
              <xm:sqref>CTR121</xm:sqref>
            </x14:sparkline>
            <x14:sparkline>
              <xm:f>'CB_Lcr (2)'!$CTS121:$CTS121</xm:f>
              <xm:sqref>CTS121</xm:sqref>
            </x14:sparkline>
            <x14:sparkline>
              <xm:f>'CB_Lcr (2)'!$CTT121:$CTT121</xm:f>
              <xm:sqref>CTT121</xm:sqref>
            </x14:sparkline>
            <x14:sparkline>
              <xm:f>'CB_Lcr (2)'!$CTU121:$CTU121</xm:f>
              <xm:sqref>CTU121</xm:sqref>
            </x14:sparkline>
            <x14:sparkline>
              <xm:f>'CB_Lcr (2)'!$CTV121:$CTV121</xm:f>
              <xm:sqref>CTV121</xm:sqref>
            </x14:sparkline>
            <x14:sparkline>
              <xm:f>'CB_Lcr (2)'!$CTW121:$CTW121</xm:f>
              <xm:sqref>CTW121</xm:sqref>
            </x14:sparkline>
            <x14:sparkline>
              <xm:f>'CB_Lcr (2)'!$CTX121:$CTX121</xm:f>
              <xm:sqref>CTX121</xm:sqref>
            </x14:sparkline>
            <x14:sparkline>
              <xm:f>'CB_Lcr (2)'!$CTY121:$CTY121</xm:f>
              <xm:sqref>CTY121</xm:sqref>
            </x14:sparkline>
            <x14:sparkline>
              <xm:f>'CB_Lcr (2)'!$CTZ121:$CTZ121</xm:f>
              <xm:sqref>CTZ121</xm:sqref>
            </x14:sparkline>
            <x14:sparkline>
              <xm:f>'CB_Lcr (2)'!$CUA121:$CUA121</xm:f>
              <xm:sqref>CUA121</xm:sqref>
            </x14:sparkline>
            <x14:sparkline>
              <xm:f>'CB_Lcr (2)'!$CUB121:$CUB121</xm:f>
              <xm:sqref>CUB121</xm:sqref>
            </x14:sparkline>
            <x14:sparkline>
              <xm:f>'CB_Lcr (2)'!$CUC121:$CUC121</xm:f>
              <xm:sqref>CUC121</xm:sqref>
            </x14:sparkline>
            <x14:sparkline>
              <xm:f>'CB_Lcr (2)'!$CUD121:$CUD121</xm:f>
              <xm:sqref>CUD121</xm:sqref>
            </x14:sparkline>
            <x14:sparkline>
              <xm:f>'CB_Lcr (2)'!$CUE121:$CUE121</xm:f>
              <xm:sqref>CUE121</xm:sqref>
            </x14:sparkline>
            <x14:sparkline>
              <xm:f>'CB_Lcr (2)'!$CUF121:$CUF121</xm:f>
              <xm:sqref>CUF121</xm:sqref>
            </x14:sparkline>
            <x14:sparkline>
              <xm:f>'CB_Lcr (2)'!$CUG121:$CUG121</xm:f>
              <xm:sqref>CUG121</xm:sqref>
            </x14:sparkline>
            <x14:sparkline>
              <xm:f>'CB_Lcr (2)'!$CUH121:$CUH121</xm:f>
              <xm:sqref>CUH121</xm:sqref>
            </x14:sparkline>
            <x14:sparkline>
              <xm:f>'CB_Lcr (2)'!$CUI121:$CUI121</xm:f>
              <xm:sqref>CUI121</xm:sqref>
            </x14:sparkline>
            <x14:sparkline>
              <xm:f>'CB_Lcr (2)'!$CUJ121:$CUJ121</xm:f>
              <xm:sqref>CUJ121</xm:sqref>
            </x14:sparkline>
            <x14:sparkline>
              <xm:f>'CB_Lcr (2)'!$CUK121:$CUK121</xm:f>
              <xm:sqref>CUK121</xm:sqref>
            </x14:sparkline>
            <x14:sparkline>
              <xm:f>'CB_Lcr (2)'!$CUL121:$CUL121</xm:f>
              <xm:sqref>CUL121</xm:sqref>
            </x14:sparkline>
            <x14:sparkline>
              <xm:f>'CB_Lcr (2)'!$CUM121:$CUM121</xm:f>
              <xm:sqref>CUM121</xm:sqref>
            </x14:sparkline>
            <x14:sparkline>
              <xm:f>'CB_Lcr (2)'!$CUN121:$CUN121</xm:f>
              <xm:sqref>CUN121</xm:sqref>
            </x14:sparkline>
            <x14:sparkline>
              <xm:f>'CB_Lcr (2)'!$CUO121:$CUO121</xm:f>
              <xm:sqref>CUO121</xm:sqref>
            </x14:sparkline>
            <x14:sparkline>
              <xm:f>'CB_Lcr (2)'!$CUP121:$CUP121</xm:f>
              <xm:sqref>CUP121</xm:sqref>
            </x14:sparkline>
            <x14:sparkline>
              <xm:f>'CB_Lcr (2)'!$CUQ121:$CUQ121</xm:f>
              <xm:sqref>CUQ121</xm:sqref>
            </x14:sparkline>
            <x14:sparkline>
              <xm:f>'CB_Lcr (2)'!$CUR121:$CUR121</xm:f>
              <xm:sqref>CUR121</xm:sqref>
            </x14:sparkline>
            <x14:sparkline>
              <xm:f>'CB_Lcr (2)'!$CUS121:$CUS121</xm:f>
              <xm:sqref>CUS121</xm:sqref>
            </x14:sparkline>
            <x14:sparkline>
              <xm:f>'CB_Lcr (2)'!$CUT121:$CUT121</xm:f>
              <xm:sqref>CUT121</xm:sqref>
            </x14:sparkline>
            <x14:sparkline>
              <xm:f>'CB_Lcr (2)'!$CUU121:$CUU121</xm:f>
              <xm:sqref>CUU121</xm:sqref>
            </x14:sparkline>
            <x14:sparkline>
              <xm:f>'CB_Lcr (2)'!$CUV121:$CUV121</xm:f>
              <xm:sqref>CUV121</xm:sqref>
            </x14:sparkline>
            <x14:sparkline>
              <xm:f>'CB_Lcr (2)'!$CUW121:$CUW121</xm:f>
              <xm:sqref>CUW121</xm:sqref>
            </x14:sparkline>
            <x14:sparkline>
              <xm:f>'CB_Lcr (2)'!$CUX121:$CUX121</xm:f>
              <xm:sqref>CUX121</xm:sqref>
            </x14:sparkline>
            <x14:sparkline>
              <xm:f>'CB_Lcr (2)'!$CUY121:$CUY121</xm:f>
              <xm:sqref>CUY121</xm:sqref>
            </x14:sparkline>
            <x14:sparkline>
              <xm:f>'CB_Lcr (2)'!$CUZ121:$CUZ121</xm:f>
              <xm:sqref>CUZ121</xm:sqref>
            </x14:sparkline>
            <x14:sparkline>
              <xm:f>'CB_Lcr (2)'!$CVA121:$CVA121</xm:f>
              <xm:sqref>CVA121</xm:sqref>
            </x14:sparkline>
            <x14:sparkline>
              <xm:f>'CB_Lcr (2)'!$CVB121:$CVB121</xm:f>
              <xm:sqref>CVB121</xm:sqref>
            </x14:sparkline>
            <x14:sparkline>
              <xm:f>'CB_Lcr (2)'!$CVC121:$CVC121</xm:f>
              <xm:sqref>CVC121</xm:sqref>
            </x14:sparkline>
            <x14:sparkline>
              <xm:f>'CB_Lcr (2)'!$CVD121:$CVD121</xm:f>
              <xm:sqref>CVD121</xm:sqref>
            </x14:sparkline>
            <x14:sparkline>
              <xm:f>'CB_Lcr (2)'!$CVE121:$CVE121</xm:f>
              <xm:sqref>CVE121</xm:sqref>
            </x14:sparkline>
            <x14:sparkline>
              <xm:f>'CB_Lcr (2)'!$CVF121:$CVF121</xm:f>
              <xm:sqref>CVF121</xm:sqref>
            </x14:sparkline>
            <x14:sparkline>
              <xm:f>'CB_Lcr (2)'!$CVG121:$CVG121</xm:f>
              <xm:sqref>CVG121</xm:sqref>
            </x14:sparkline>
            <x14:sparkline>
              <xm:f>'CB_Lcr (2)'!$CVH121:$CVH121</xm:f>
              <xm:sqref>CVH121</xm:sqref>
            </x14:sparkline>
            <x14:sparkline>
              <xm:f>'CB_Lcr (2)'!$CVI121:$CVI121</xm:f>
              <xm:sqref>CVI121</xm:sqref>
            </x14:sparkline>
            <x14:sparkline>
              <xm:f>'CB_Lcr (2)'!$CVJ121:$CVJ121</xm:f>
              <xm:sqref>CVJ121</xm:sqref>
            </x14:sparkline>
            <x14:sparkline>
              <xm:f>'CB_Lcr (2)'!$CVK121:$CVK121</xm:f>
              <xm:sqref>CVK121</xm:sqref>
            </x14:sparkline>
            <x14:sparkline>
              <xm:f>'CB_Lcr (2)'!$CVL121:$CVL121</xm:f>
              <xm:sqref>CVL121</xm:sqref>
            </x14:sparkline>
            <x14:sparkline>
              <xm:f>'CB_Lcr (2)'!$CVM121:$CVM121</xm:f>
              <xm:sqref>CVM121</xm:sqref>
            </x14:sparkline>
            <x14:sparkline>
              <xm:f>'CB_Lcr (2)'!$CVN121:$CVN121</xm:f>
              <xm:sqref>CVN121</xm:sqref>
            </x14:sparkline>
            <x14:sparkline>
              <xm:f>'CB_Lcr (2)'!$CVO121:$CVO121</xm:f>
              <xm:sqref>CVO121</xm:sqref>
            </x14:sparkline>
            <x14:sparkline>
              <xm:f>'CB_Lcr (2)'!$CVP121:$CVP121</xm:f>
              <xm:sqref>CVP121</xm:sqref>
            </x14:sparkline>
            <x14:sparkline>
              <xm:f>'CB_Lcr (2)'!$CVQ121:$CVQ121</xm:f>
              <xm:sqref>CVQ121</xm:sqref>
            </x14:sparkline>
            <x14:sparkline>
              <xm:f>'CB_Lcr (2)'!$CVR121:$CVR121</xm:f>
              <xm:sqref>CVR121</xm:sqref>
            </x14:sparkline>
            <x14:sparkline>
              <xm:f>'CB_Lcr (2)'!$CVS121:$CVS121</xm:f>
              <xm:sqref>CVS121</xm:sqref>
            </x14:sparkline>
            <x14:sparkline>
              <xm:f>'CB_Lcr (2)'!$CVT121:$CVT121</xm:f>
              <xm:sqref>CVT121</xm:sqref>
            </x14:sparkline>
            <x14:sparkline>
              <xm:f>'CB_Lcr (2)'!$CVU121:$CVU121</xm:f>
              <xm:sqref>CVU121</xm:sqref>
            </x14:sparkline>
            <x14:sparkline>
              <xm:f>'CB_Lcr (2)'!$CVV121:$CVV121</xm:f>
              <xm:sqref>CVV121</xm:sqref>
            </x14:sparkline>
            <x14:sparkline>
              <xm:f>'CB_Lcr (2)'!$CVW121:$CVW121</xm:f>
              <xm:sqref>CVW121</xm:sqref>
            </x14:sparkline>
            <x14:sparkline>
              <xm:f>'CB_Lcr (2)'!$CVX121:$CVX121</xm:f>
              <xm:sqref>CVX121</xm:sqref>
            </x14:sparkline>
            <x14:sparkline>
              <xm:f>'CB_Lcr (2)'!$CVY121:$CVY121</xm:f>
              <xm:sqref>CVY121</xm:sqref>
            </x14:sparkline>
            <x14:sparkline>
              <xm:f>'CB_Lcr (2)'!$CVZ121:$CVZ121</xm:f>
              <xm:sqref>CVZ121</xm:sqref>
            </x14:sparkline>
            <x14:sparkline>
              <xm:f>'CB_Lcr (2)'!$CWA121:$CWA121</xm:f>
              <xm:sqref>CWA121</xm:sqref>
            </x14:sparkline>
            <x14:sparkline>
              <xm:f>'CB_Lcr (2)'!$CWB121:$CWB121</xm:f>
              <xm:sqref>CWB121</xm:sqref>
            </x14:sparkline>
            <x14:sparkline>
              <xm:f>'CB_Lcr (2)'!$CWC121:$CWC121</xm:f>
              <xm:sqref>CWC121</xm:sqref>
            </x14:sparkline>
            <x14:sparkline>
              <xm:f>'CB_Lcr (2)'!$CWD121:$CWD121</xm:f>
              <xm:sqref>CWD121</xm:sqref>
            </x14:sparkline>
            <x14:sparkline>
              <xm:f>'CB_Lcr (2)'!$CWE121:$CWE121</xm:f>
              <xm:sqref>CWE121</xm:sqref>
            </x14:sparkline>
            <x14:sparkline>
              <xm:f>'CB_Lcr (2)'!$CWF121:$CWF121</xm:f>
              <xm:sqref>CWF121</xm:sqref>
            </x14:sparkline>
            <x14:sparkline>
              <xm:f>'CB_Lcr (2)'!$CWG121:$CWG121</xm:f>
              <xm:sqref>CWG121</xm:sqref>
            </x14:sparkline>
            <x14:sparkline>
              <xm:f>'CB_Lcr (2)'!$CWH121:$CWH121</xm:f>
              <xm:sqref>CWH121</xm:sqref>
            </x14:sparkline>
            <x14:sparkline>
              <xm:f>'CB_Lcr (2)'!$CWI121:$CWI121</xm:f>
              <xm:sqref>CWI121</xm:sqref>
            </x14:sparkline>
            <x14:sparkline>
              <xm:f>'CB_Lcr (2)'!$CWJ121:$CWJ121</xm:f>
              <xm:sqref>CWJ121</xm:sqref>
            </x14:sparkline>
            <x14:sparkline>
              <xm:f>'CB_Lcr (2)'!$CWK121:$CWK121</xm:f>
              <xm:sqref>CWK121</xm:sqref>
            </x14:sparkline>
            <x14:sparkline>
              <xm:f>'CB_Lcr (2)'!$CWL121:$CWL121</xm:f>
              <xm:sqref>CWL121</xm:sqref>
            </x14:sparkline>
            <x14:sparkline>
              <xm:f>'CB_Lcr (2)'!$CWM121:$CWM121</xm:f>
              <xm:sqref>CWM121</xm:sqref>
            </x14:sparkline>
            <x14:sparkline>
              <xm:f>'CB_Lcr (2)'!$CWN121:$CWN121</xm:f>
              <xm:sqref>CWN121</xm:sqref>
            </x14:sparkline>
            <x14:sparkline>
              <xm:f>'CB_Lcr (2)'!$CWO121:$CWO121</xm:f>
              <xm:sqref>CWO121</xm:sqref>
            </x14:sparkline>
            <x14:sparkline>
              <xm:f>'CB_Lcr (2)'!$CWP121:$CWP121</xm:f>
              <xm:sqref>CWP121</xm:sqref>
            </x14:sparkline>
            <x14:sparkline>
              <xm:f>'CB_Lcr (2)'!$CWQ121:$CWQ121</xm:f>
              <xm:sqref>CWQ121</xm:sqref>
            </x14:sparkline>
            <x14:sparkline>
              <xm:f>'CB_Lcr (2)'!$CWR121:$CWR121</xm:f>
              <xm:sqref>CWR121</xm:sqref>
            </x14:sparkline>
            <x14:sparkline>
              <xm:f>'CB_Lcr (2)'!$CWS121:$CWS121</xm:f>
              <xm:sqref>CWS121</xm:sqref>
            </x14:sparkline>
            <x14:sparkline>
              <xm:f>'CB_Lcr (2)'!$CWT121:$CWT121</xm:f>
              <xm:sqref>CWT121</xm:sqref>
            </x14:sparkline>
            <x14:sparkline>
              <xm:f>'CB_Lcr (2)'!$CWU121:$CWU121</xm:f>
              <xm:sqref>CWU121</xm:sqref>
            </x14:sparkline>
            <x14:sparkline>
              <xm:f>'CB_Lcr (2)'!$CWV121:$CWV121</xm:f>
              <xm:sqref>CWV121</xm:sqref>
            </x14:sparkline>
            <x14:sparkline>
              <xm:f>'CB_Lcr (2)'!$CWW121:$CWW121</xm:f>
              <xm:sqref>CWW121</xm:sqref>
            </x14:sparkline>
            <x14:sparkline>
              <xm:f>'CB_Lcr (2)'!$CWX121:$CWX121</xm:f>
              <xm:sqref>CWX121</xm:sqref>
            </x14:sparkline>
            <x14:sparkline>
              <xm:f>'CB_Lcr (2)'!$CWY121:$CWY121</xm:f>
              <xm:sqref>CWY121</xm:sqref>
            </x14:sparkline>
            <x14:sparkline>
              <xm:f>'CB_Lcr (2)'!$CWZ121:$CWZ121</xm:f>
              <xm:sqref>CWZ121</xm:sqref>
            </x14:sparkline>
            <x14:sparkline>
              <xm:f>'CB_Lcr (2)'!$CXA121:$CXA121</xm:f>
              <xm:sqref>CXA121</xm:sqref>
            </x14:sparkline>
            <x14:sparkline>
              <xm:f>'CB_Lcr (2)'!$CXB121:$CXB121</xm:f>
              <xm:sqref>CXB121</xm:sqref>
            </x14:sparkline>
            <x14:sparkline>
              <xm:f>'CB_Lcr (2)'!$CXC121:$CXC121</xm:f>
              <xm:sqref>CXC121</xm:sqref>
            </x14:sparkline>
            <x14:sparkline>
              <xm:f>'CB_Lcr (2)'!$CXD121:$CXD121</xm:f>
              <xm:sqref>CXD121</xm:sqref>
            </x14:sparkline>
            <x14:sparkline>
              <xm:f>'CB_Lcr (2)'!$CXE121:$CXE121</xm:f>
              <xm:sqref>CXE121</xm:sqref>
            </x14:sparkline>
            <x14:sparkline>
              <xm:f>'CB_Lcr (2)'!$CXF121:$CXF121</xm:f>
              <xm:sqref>CXF121</xm:sqref>
            </x14:sparkline>
            <x14:sparkline>
              <xm:f>'CB_Lcr (2)'!$CXG121:$CXG121</xm:f>
              <xm:sqref>CXG121</xm:sqref>
            </x14:sparkline>
            <x14:sparkline>
              <xm:f>'CB_Lcr (2)'!$CXH121:$CXH121</xm:f>
              <xm:sqref>CXH121</xm:sqref>
            </x14:sparkline>
            <x14:sparkline>
              <xm:f>'CB_Lcr (2)'!$CXI121:$CXI121</xm:f>
              <xm:sqref>CXI121</xm:sqref>
            </x14:sparkline>
            <x14:sparkline>
              <xm:f>'CB_Lcr (2)'!$CXJ121:$CXJ121</xm:f>
              <xm:sqref>CXJ121</xm:sqref>
            </x14:sparkline>
            <x14:sparkline>
              <xm:f>'CB_Lcr (2)'!$CXK121:$CXK121</xm:f>
              <xm:sqref>CXK121</xm:sqref>
            </x14:sparkline>
            <x14:sparkline>
              <xm:f>'CB_Lcr (2)'!$CXL121:$CXL121</xm:f>
              <xm:sqref>CXL121</xm:sqref>
            </x14:sparkline>
            <x14:sparkline>
              <xm:f>'CB_Lcr (2)'!$CXM121:$CXM121</xm:f>
              <xm:sqref>CXM121</xm:sqref>
            </x14:sparkline>
            <x14:sparkline>
              <xm:f>'CB_Lcr (2)'!$CXN121:$CXN121</xm:f>
              <xm:sqref>CXN121</xm:sqref>
            </x14:sparkline>
            <x14:sparkline>
              <xm:f>'CB_Lcr (2)'!$CXO121:$CXO121</xm:f>
              <xm:sqref>CXO121</xm:sqref>
            </x14:sparkline>
            <x14:sparkline>
              <xm:f>'CB_Lcr (2)'!$CXP121:$CXP121</xm:f>
              <xm:sqref>CXP121</xm:sqref>
            </x14:sparkline>
            <x14:sparkline>
              <xm:f>'CB_Lcr (2)'!$CXQ121:$CXQ121</xm:f>
              <xm:sqref>CXQ121</xm:sqref>
            </x14:sparkline>
            <x14:sparkline>
              <xm:f>'CB_Lcr (2)'!$CXR121:$CXR121</xm:f>
              <xm:sqref>CXR121</xm:sqref>
            </x14:sparkline>
            <x14:sparkline>
              <xm:f>'CB_Lcr (2)'!$CXS121:$CXS121</xm:f>
              <xm:sqref>CXS121</xm:sqref>
            </x14:sparkline>
            <x14:sparkline>
              <xm:f>'CB_Lcr (2)'!$CXT121:$CXT121</xm:f>
              <xm:sqref>CXT121</xm:sqref>
            </x14:sparkline>
            <x14:sparkline>
              <xm:f>'CB_Lcr (2)'!$CXU121:$CXU121</xm:f>
              <xm:sqref>CXU121</xm:sqref>
            </x14:sparkline>
            <x14:sparkline>
              <xm:f>'CB_Lcr (2)'!$CXV121:$CXV121</xm:f>
              <xm:sqref>CXV121</xm:sqref>
            </x14:sparkline>
            <x14:sparkline>
              <xm:f>'CB_Lcr (2)'!$CXW121:$CXW121</xm:f>
              <xm:sqref>CXW121</xm:sqref>
            </x14:sparkline>
            <x14:sparkline>
              <xm:f>'CB_Lcr (2)'!$CXX121:$CXX121</xm:f>
              <xm:sqref>CXX121</xm:sqref>
            </x14:sparkline>
            <x14:sparkline>
              <xm:f>'CB_Lcr (2)'!$CXY121:$CXY121</xm:f>
              <xm:sqref>CXY121</xm:sqref>
            </x14:sparkline>
            <x14:sparkline>
              <xm:f>'CB_Lcr (2)'!$CXZ121:$CXZ121</xm:f>
              <xm:sqref>CXZ121</xm:sqref>
            </x14:sparkline>
            <x14:sparkline>
              <xm:f>'CB_Lcr (2)'!$CYA121:$CYA121</xm:f>
              <xm:sqref>CYA121</xm:sqref>
            </x14:sparkline>
            <x14:sparkline>
              <xm:f>'CB_Lcr (2)'!$CYB121:$CYB121</xm:f>
              <xm:sqref>CYB121</xm:sqref>
            </x14:sparkline>
            <x14:sparkline>
              <xm:f>'CB_Lcr (2)'!$CYC121:$CYC121</xm:f>
              <xm:sqref>CYC121</xm:sqref>
            </x14:sparkline>
            <x14:sparkline>
              <xm:f>'CB_Lcr (2)'!$CYD121:$CYD121</xm:f>
              <xm:sqref>CYD121</xm:sqref>
            </x14:sparkline>
            <x14:sparkline>
              <xm:f>'CB_Lcr (2)'!$CYE121:$CYE121</xm:f>
              <xm:sqref>CYE121</xm:sqref>
            </x14:sparkline>
            <x14:sparkline>
              <xm:f>'CB_Lcr (2)'!$CYF121:$CYF121</xm:f>
              <xm:sqref>CYF121</xm:sqref>
            </x14:sparkline>
            <x14:sparkline>
              <xm:f>'CB_Lcr (2)'!$CYG121:$CYG121</xm:f>
              <xm:sqref>CYG121</xm:sqref>
            </x14:sparkline>
            <x14:sparkline>
              <xm:f>'CB_Lcr (2)'!$CYH121:$CYH121</xm:f>
              <xm:sqref>CYH121</xm:sqref>
            </x14:sparkline>
            <x14:sparkline>
              <xm:f>'CB_Lcr (2)'!$CYI121:$CYI121</xm:f>
              <xm:sqref>CYI121</xm:sqref>
            </x14:sparkline>
            <x14:sparkline>
              <xm:f>'CB_Lcr (2)'!$CYJ121:$CYJ121</xm:f>
              <xm:sqref>CYJ121</xm:sqref>
            </x14:sparkline>
            <x14:sparkline>
              <xm:f>'CB_Lcr (2)'!$CYK121:$CYK121</xm:f>
              <xm:sqref>CYK121</xm:sqref>
            </x14:sparkline>
            <x14:sparkline>
              <xm:f>'CB_Lcr (2)'!$CYL121:$CYL121</xm:f>
              <xm:sqref>CYL121</xm:sqref>
            </x14:sparkline>
            <x14:sparkline>
              <xm:f>'CB_Lcr (2)'!$CYM121:$CYM121</xm:f>
              <xm:sqref>CYM121</xm:sqref>
            </x14:sparkline>
            <x14:sparkline>
              <xm:f>'CB_Lcr (2)'!$CYN121:$CYN121</xm:f>
              <xm:sqref>CYN121</xm:sqref>
            </x14:sparkline>
            <x14:sparkline>
              <xm:f>'CB_Lcr (2)'!$CYO121:$CYO121</xm:f>
              <xm:sqref>CYO121</xm:sqref>
            </x14:sparkline>
            <x14:sparkline>
              <xm:f>'CB_Lcr (2)'!$CYP121:$CYP121</xm:f>
              <xm:sqref>CYP121</xm:sqref>
            </x14:sparkline>
            <x14:sparkline>
              <xm:f>'CB_Lcr (2)'!$CYQ121:$CYQ121</xm:f>
              <xm:sqref>CYQ121</xm:sqref>
            </x14:sparkline>
            <x14:sparkline>
              <xm:f>'CB_Lcr (2)'!$CYR121:$CYR121</xm:f>
              <xm:sqref>CYR121</xm:sqref>
            </x14:sparkline>
            <x14:sparkline>
              <xm:f>'CB_Lcr (2)'!$CYS121:$CYS121</xm:f>
              <xm:sqref>CYS121</xm:sqref>
            </x14:sparkline>
            <x14:sparkline>
              <xm:f>'CB_Lcr (2)'!$CYT121:$CYT121</xm:f>
              <xm:sqref>CYT121</xm:sqref>
            </x14:sparkline>
            <x14:sparkline>
              <xm:f>'CB_Lcr (2)'!$CYU121:$CYU121</xm:f>
              <xm:sqref>CYU121</xm:sqref>
            </x14:sparkline>
            <x14:sparkline>
              <xm:f>'CB_Lcr (2)'!$CYV121:$CYV121</xm:f>
              <xm:sqref>CYV121</xm:sqref>
            </x14:sparkline>
            <x14:sparkline>
              <xm:f>'CB_Lcr (2)'!$CYW121:$CYW121</xm:f>
              <xm:sqref>CYW121</xm:sqref>
            </x14:sparkline>
            <x14:sparkline>
              <xm:f>'CB_Lcr (2)'!$CYX121:$CYX121</xm:f>
              <xm:sqref>CYX121</xm:sqref>
            </x14:sparkline>
            <x14:sparkline>
              <xm:f>'CB_Lcr (2)'!$CYY121:$CYY121</xm:f>
              <xm:sqref>CYY121</xm:sqref>
            </x14:sparkline>
            <x14:sparkline>
              <xm:f>'CB_Lcr (2)'!$CYZ121:$CYZ121</xm:f>
              <xm:sqref>CYZ121</xm:sqref>
            </x14:sparkline>
            <x14:sparkline>
              <xm:f>'CB_Lcr (2)'!$CZA121:$CZA121</xm:f>
              <xm:sqref>CZA121</xm:sqref>
            </x14:sparkline>
            <x14:sparkline>
              <xm:f>'CB_Lcr (2)'!$CZB121:$CZB121</xm:f>
              <xm:sqref>CZB121</xm:sqref>
            </x14:sparkline>
            <x14:sparkline>
              <xm:f>'CB_Lcr (2)'!$CZC121:$CZC121</xm:f>
              <xm:sqref>CZC121</xm:sqref>
            </x14:sparkline>
            <x14:sparkline>
              <xm:f>'CB_Lcr (2)'!$CZD121:$CZD121</xm:f>
              <xm:sqref>CZD121</xm:sqref>
            </x14:sparkline>
            <x14:sparkline>
              <xm:f>'CB_Lcr (2)'!$CZE121:$CZE121</xm:f>
              <xm:sqref>CZE121</xm:sqref>
            </x14:sparkline>
            <x14:sparkline>
              <xm:f>'CB_Lcr (2)'!$CZF121:$CZF121</xm:f>
              <xm:sqref>CZF121</xm:sqref>
            </x14:sparkline>
            <x14:sparkline>
              <xm:f>'CB_Lcr (2)'!$CZG121:$CZG121</xm:f>
              <xm:sqref>CZG121</xm:sqref>
            </x14:sparkline>
            <x14:sparkline>
              <xm:f>'CB_Lcr (2)'!$CZH121:$CZH121</xm:f>
              <xm:sqref>CZH121</xm:sqref>
            </x14:sparkline>
            <x14:sparkline>
              <xm:f>'CB_Lcr (2)'!$CZI121:$CZI121</xm:f>
              <xm:sqref>CZI121</xm:sqref>
            </x14:sparkline>
            <x14:sparkline>
              <xm:f>'CB_Lcr (2)'!$CZJ121:$CZJ121</xm:f>
              <xm:sqref>CZJ121</xm:sqref>
            </x14:sparkline>
            <x14:sparkline>
              <xm:f>'CB_Lcr (2)'!$CZK121:$CZK121</xm:f>
              <xm:sqref>CZK121</xm:sqref>
            </x14:sparkline>
            <x14:sparkline>
              <xm:f>'CB_Lcr (2)'!$CZL121:$CZL121</xm:f>
              <xm:sqref>CZL121</xm:sqref>
            </x14:sparkline>
            <x14:sparkline>
              <xm:f>'CB_Lcr (2)'!$CZM121:$CZM121</xm:f>
              <xm:sqref>CZM121</xm:sqref>
            </x14:sparkline>
            <x14:sparkline>
              <xm:f>'CB_Lcr (2)'!$CZN121:$CZN121</xm:f>
              <xm:sqref>CZN121</xm:sqref>
            </x14:sparkline>
            <x14:sparkline>
              <xm:f>'CB_Lcr (2)'!$CZO121:$CZO121</xm:f>
              <xm:sqref>CZO121</xm:sqref>
            </x14:sparkline>
            <x14:sparkline>
              <xm:f>'CB_Lcr (2)'!$CZP121:$CZP121</xm:f>
              <xm:sqref>CZP121</xm:sqref>
            </x14:sparkline>
            <x14:sparkline>
              <xm:f>'CB_Lcr (2)'!$CZQ121:$CZQ121</xm:f>
              <xm:sqref>CZQ121</xm:sqref>
            </x14:sparkline>
            <x14:sparkline>
              <xm:f>'CB_Lcr (2)'!$CZR121:$CZR121</xm:f>
              <xm:sqref>CZR121</xm:sqref>
            </x14:sparkline>
            <x14:sparkline>
              <xm:f>'CB_Lcr (2)'!$CZS121:$CZS121</xm:f>
              <xm:sqref>CZS121</xm:sqref>
            </x14:sparkline>
            <x14:sparkline>
              <xm:f>'CB_Lcr (2)'!$CZT121:$CZT121</xm:f>
              <xm:sqref>CZT121</xm:sqref>
            </x14:sparkline>
            <x14:sparkline>
              <xm:f>'CB_Lcr (2)'!$CZU121:$CZU121</xm:f>
              <xm:sqref>CZU121</xm:sqref>
            </x14:sparkline>
            <x14:sparkline>
              <xm:f>'CB_Lcr (2)'!$CZV121:$CZV121</xm:f>
              <xm:sqref>CZV121</xm:sqref>
            </x14:sparkline>
            <x14:sparkline>
              <xm:f>'CB_Lcr (2)'!$CZW121:$CZW121</xm:f>
              <xm:sqref>CZW121</xm:sqref>
            </x14:sparkline>
            <x14:sparkline>
              <xm:f>'CB_Lcr (2)'!$CZX121:$CZX121</xm:f>
              <xm:sqref>CZX121</xm:sqref>
            </x14:sparkline>
            <x14:sparkline>
              <xm:f>'CB_Lcr (2)'!$CZY121:$CZY121</xm:f>
              <xm:sqref>CZY121</xm:sqref>
            </x14:sparkline>
            <x14:sparkline>
              <xm:f>'CB_Lcr (2)'!$CZZ121:$CZZ121</xm:f>
              <xm:sqref>CZZ121</xm:sqref>
            </x14:sparkline>
            <x14:sparkline>
              <xm:f>'CB_Lcr (2)'!$DAA121:$DAA121</xm:f>
              <xm:sqref>DAA121</xm:sqref>
            </x14:sparkline>
            <x14:sparkline>
              <xm:f>'CB_Lcr (2)'!$DAB121:$DAB121</xm:f>
              <xm:sqref>DAB121</xm:sqref>
            </x14:sparkline>
            <x14:sparkline>
              <xm:f>'CB_Lcr (2)'!$DAC121:$DAC121</xm:f>
              <xm:sqref>DAC121</xm:sqref>
            </x14:sparkline>
            <x14:sparkline>
              <xm:f>'CB_Lcr (2)'!$DAD121:$DAD121</xm:f>
              <xm:sqref>DAD121</xm:sqref>
            </x14:sparkline>
            <x14:sparkline>
              <xm:f>'CB_Lcr (2)'!$DAE121:$DAE121</xm:f>
              <xm:sqref>DAE121</xm:sqref>
            </x14:sparkline>
            <x14:sparkline>
              <xm:f>'CB_Lcr (2)'!$DAF121:$DAF121</xm:f>
              <xm:sqref>DAF121</xm:sqref>
            </x14:sparkline>
            <x14:sparkline>
              <xm:f>'CB_Lcr (2)'!$DAG121:$DAG121</xm:f>
              <xm:sqref>DAG121</xm:sqref>
            </x14:sparkline>
            <x14:sparkline>
              <xm:f>'CB_Lcr (2)'!$DAH121:$DAH121</xm:f>
              <xm:sqref>DAH121</xm:sqref>
            </x14:sparkline>
            <x14:sparkline>
              <xm:f>'CB_Lcr (2)'!$DAI121:$DAI121</xm:f>
              <xm:sqref>DAI121</xm:sqref>
            </x14:sparkline>
            <x14:sparkline>
              <xm:f>'CB_Lcr (2)'!$DAJ121:$DAJ121</xm:f>
              <xm:sqref>DAJ121</xm:sqref>
            </x14:sparkline>
            <x14:sparkline>
              <xm:f>'CB_Lcr (2)'!$DAK121:$DAK121</xm:f>
              <xm:sqref>DAK121</xm:sqref>
            </x14:sparkline>
            <x14:sparkline>
              <xm:f>'CB_Lcr (2)'!$DAL121:$DAL121</xm:f>
              <xm:sqref>DAL121</xm:sqref>
            </x14:sparkline>
            <x14:sparkline>
              <xm:f>'CB_Lcr (2)'!$DAM121:$DAM121</xm:f>
              <xm:sqref>DAM121</xm:sqref>
            </x14:sparkline>
            <x14:sparkline>
              <xm:f>'CB_Lcr (2)'!$DAN121:$DAN121</xm:f>
              <xm:sqref>DAN121</xm:sqref>
            </x14:sparkline>
            <x14:sparkline>
              <xm:f>'CB_Lcr (2)'!$DAO121:$DAO121</xm:f>
              <xm:sqref>DAO121</xm:sqref>
            </x14:sparkline>
            <x14:sparkline>
              <xm:f>'CB_Lcr (2)'!$DAP121:$DAP121</xm:f>
              <xm:sqref>DAP121</xm:sqref>
            </x14:sparkline>
            <x14:sparkline>
              <xm:f>'CB_Lcr (2)'!$DAQ121:$DAQ121</xm:f>
              <xm:sqref>DAQ121</xm:sqref>
            </x14:sparkline>
            <x14:sparkline>
              <xm:f>'CB_Lcr (2)'!$DAR121:$DAR121</xm:f>
              <xm:sqref>DAR121</xm:sqref>
            </x14:sparkline>
            <x14:sparkline>
              <xm:f>'CB_Lcr (2)'!$DAS121:$DAS121</xm:f>
              <xm:sqref>DAS121</xm:sqref>
            </x14:sparkline>
            <x14:sparkline>
              <xm:f>'CB_Lcr (2)'!$DAT121:$DAT121</xm:f>
              <xm:sqref>DAT121</xm:sqref>
            </x14:sparkline>
            <x14:sparkline>
              <xm:f>'CB_Lcr (2)'!$DAU121:$DAU121</xm:f>
              <xm:sqref>DAU121</xm:sqref>
            </x14:sparkline>
            <x14:sparkline>
              <xm:f>'CB_Lcr (2)'!$DAV121:$DAV121</xm:f>
              <xm:sqref>DAV121</xm:sqref>
            </x14:sparkline>
            <x14:sparkline>
              <xm:f>'CB_Lcr (2)'!$DAW121:$DAW121</xm:f>
              <xm:sqref>DAW121</xm:sqref>
            </x14:sparkline>
            <x14:sparkline>
              <xm:f>'CB_Lcr (2)'!$DAX121:$DAX121</xm:f>
              <xm:sqref>DAX121</xm:sqref>
            </x14:sparkline>
            <x14:sparkline>
              <xm:f>'CB_Lcr (2)'!$DAY121:$DAY121</xm:f>
              <xm:sqref>DAY121</xm:sqref>
            </x14:sparkline>
            <x14:sparkline>
              <xm:f>'CB_Lcr (2)'!$DAZ121:$DAZ121</xm:f>
              <xm:sqref>DAZ121</xm:sqref>
            </x14:sparkline>
            <x14:sparkline>
              <xm:f>'CB_Lcr (2)'!$DBA121:$DBA121</xm:f>
              <xm:sqref>DBA121</xm:sqref>
            </x14:sparkline>
            <x14:sparkline>
              <xm:f>'CB_Lcr (2)'!$DBB121:$DBB121</xm:f>
              <xm:sqref>DBB121</xm:sqref>
            </x14:sparkline>
            <x14:sparkline>
              <xm:f>'CB_Lcr (2)'!$DBC121:$DBC121</xm:f>
              <xm:sqref>DBC121</xm:sqref>
            </x14:sparkline>
            <x14:sparkline>
              <xm:f>'CB_Lcr (2)'!$DBD121:$DBD121</xm:f>
              <xm:sqref>DBD121</xm:sqref>
            </x14:sparkline>
            <x14:sparkline>
              <xm:f>'CB_Lcr (2)'!$DBE121:$DBE121</xm:f>
              <xm:sqref>DBE121</xm:sqref>
            </x14:sparkline>
            <x14:sparkline>
              <xm:f>'CB_Lcr (2)'!$DBF121:$DBF121</xm:f>
              <xm:sqref>DBF121</xm:sqref>
            </x14:sparkline>
            <x14:sparkline>
              <xm:f>'CB_Lcr (2)'!$DBG121:$DBG121</xm:f>
              <xm:sqref>DBG121</xm:sqref>
            </x14:sparkline>
            <x14:sparkline>
              <xm:f>'CB_Lcr (2)'!$DBH121:$DBH121</xm:f>
              <xm:sqref>DBH121</xm:sqref>
            </x14:sparkline>
            <x14:sparkline>
              <xm:f>'CB_Lcr (2)'!$DBI121:$DBI121</xm:f>
              <xm:sqref>DBI121</xm:sqref>
            </x14:sparkline>
            <x14:sparkline>
              <xm:f>'CB_Lcr (2)'!$DBJ121:$DBJ121</xm:f>
              <xm:sqref>DBJ121</xm:sqref>
            </x14:sparkline>
            <x14:sparkline>
              <xm:f>'CB_Lcr (2)'!$DBK121:$DBK121</xm:f>
              <xm:sqref>DBK121</xm:sqref>
            </x14:sparkline>
            <x14:sparkline>
              <xm:f>'CB_Lcr (2)'!$DBL121:$DBL121</xm:f>
              <xm:sqref>DBL121</xm:sqref>
            </x14:sparkline>
            <x14:sparkline>
              <xm:f>'CB_Lcr (2)'!$DBM121:$DBM121</xm:f>
              <xm:sqref>DBM121</xm:sqref>
            </x14:sparkline>
            <x14:sparkline>
              <xm:f>'CB_Lcr (2)'!$DBN121:$DBN121</xm:f>
              <xm:sqref>DBN121</xm:sqref>
            </x14:sparkline>
            <x14:sparkline>
              <xm:f>'CB_Lcr (2)'!$DBO121:$DBO121</xm:f>
              <xm:sqref>DBO121</xm:sqref>
            </x14:sparkline>
            <x14:sparkline>
              <xm:f>'CB_Lcr (2)'!$DBP121:$DBP121</xm:f>
              <xm:sqref>DBP121</xm:sqref>
            </x14:sparkline>
            <x14:sparkline>
              <xm:f>'CB_Lcr (2)'!$DBQ121:$DBQ121</xm:f>
              <xm:sqref>DBQ121</xm:sqref>
            </x14:sparkline>
            <x14:sparkline>
              <xm:f>'CB_Lcr (2)'!$DBR121:$DBR121</xm:f>
              <xm:sqref>DBR121</xm:sqref>
            </x14:sparkline>
            <x14:sparkline>
              <xm:f>'CB_Lcr (2)'!$DBS121:$DBS121</xm:f>
              <xm:sqref>DBS121</xm:sqref>
            </x14:sparkline>
            <x14:sparkline>
              <xm:f>'CB_Lcr (2)'!$DBT121:$DBT121</xm:f>
              <xm:sqref>DBT121</xm:sqref>
            </x14:sparkline>
            <x14:sparkline>
              <xm:f>'CB_Lcr (2)'!$DBU121:$DBU121</xm:f>
              <xm:sqref>DBU121</xm:sqref>
            </x14:sparkline>
            <x14:sparkline>
              <xm:f>'CB_Lcr (2)'!$DBV121:$DBV121</xm:f>
              <xm:sqref>DBV121</xm:sqref>
            </x14:sparkline>
            <x14:sparkline>
              <xm:f>'CB_Lcr (2)'!$DBW121:$DBW121</xm:f>
              <xm:sqref>DBW121</xm:sqref>
            </x14:sparkline>
            <x14:sparkline>
              <xm:f>'CB_Lcr (2)'!$DBX121:$DBX121</xm:f>
              <xm:sqref>DBX121</xm:sqref>
            </x14:sparkline>
            <x14:sparkline>
              <xm:f>'CB_Lcr (2)'!$DBY121:$DBY121</xm:f>
              <xm:sqref>DBY121</xm:sqref>
            </x14:sparkline>
            <x14:sparkline>
              <xm:f>'CB_Lcr (2)'!$DBZ121:$DBZ121</xm:f>
              <xm:sqref>DBZ121</xm:sqref>
            </x14:sparkline>
            <x14:sparkline>
              <xm:f>'CB_Lcr (2)'!$DCA121:$DCA121</xm:f>
              <xm:sqref>DCA121</xm:sqref>
            </x14:sparkline>
            <x14:sparkline>
              <xm:f>'CB_Lcr (2)'!$DCB121:$DCB121</xm:f>
              <xm:sqref>DCB121</xm:sqref>
            </x14:sparkline>
            <x14:sparkline>
              <xm:f>'CB_Lcr (2)'!$DCC121:$DCC121</xm:f>
              <xm:sqref>DCC121</xm:sqref>
            </x14:sparkline>
            <x14:sparkline>
              <xm:f>'CB_Lcr (2)'!$DCD121:$DCD121</xm:f>
              <xm:sqref>DCD121</xm:sqref>
            </x14:sparkline>
            <x14:sparkline>
              <xm:f>'CB_Lcr (2)'!$DCE121:$DCE121</xm:f>
              <xm:sqref>DCE121</xm:sqref>
            </x14:sparkline>
            <x14:sparkline>
              <xm:f>'CB_Lcr (2)'!$DCF121:$DCF121</xm:f>
              <xm:sqref>DCF121</xm:sqref>
            </x14:sparkline>
            <x14:sparkline>
              <xm:f>'CB_Lcr (2)'!$DCG121:$DCG121</xm:f>
              <xm:sqref>DCG121</xm:sqref>
            </x14:sparkline>
            <x14:sparkline>
              <xm:f>'CB_Lcr (2)'!$DCH121:$DCH121</xm:f>
              <xm:sqref>DCH121</xm:sqref>
            </x14:sparkline>
            <x14:sparkline>
              <xm:f>'CB_Lcr (2)'!$DCI121:$DCI121</xm:f>
              <xm:sqref>DCI121</xm:sqref>
            </x14:sparkline>
            <x14:sparkline>
              <xm:f>'CB_Lcr (2)'!$DCJ121:$DCJ121</xm:f>
              <xm:sqref>DCJ121</xm:sqref>
            </x14:sparkline>
            <x14:sparkline>
              <xm:f>'CB_Lcr (2)'!$DCK121:$DCK121</xm:f>
              <xm:sqref>DCK121</xm:sqref>
            </x14:sparkline>
            <x14:sparkline>
              <xm:f>'CB_Lcr (2)'!$DCL121:$DCL121</xm:f>
              <xm:sqref>DCL121</xm:sqref>
            </x14:sparkline>
            <x14:sparkline>
              <xm:f>'CB_Lcr (2)'!$DCM121:$DCM121</xm:f>
              <xm:sqref>DCM121</xm:sqref>
            </x14:sparkline>
            <x14:sparkline>
              <xm:f>'CB_Lcr (2)'!$DCN121:$DCN121</xm:f>
              <xm:sqref>DCN121</xm:sqref>
            </x14:sparkline>
            <x14:sparkline>
              <xm:f>'CB_Lcr (2)'!$DCO121:$DCO121</xm:f>
              <xm:sqref>DCO121</xm:sqref>
            </x14:sparkline>
            <x14:sparkline>
              <xm:f>'CB_Lcr (2)'!$DCP121:$DCP121</xm:f>
              <xm:sqref>DCP121</xm:sqref>
            </x14:sparkline>
            <x14:sparkline>
              <xm:f>'CB_Lcr (2)'!$DCQ121:$DCQ121</xm:f>
              <xm:sqref>DCQ121</xm:sqref>
            </x14:sparkline>
            <x14:sparkline>
              <xm:f>'CB_Lcr (2)'!$DCR121:$DCR121</xm:f>
              <xm:sqref>DCR121</xm:sqref>
            </x14:sparkline>
            <x14:sparkline>
              <xm:f>'CB_Lcr (2)'!$DCS121:$DCS121</xm:f>
              <xm:sqref>DCS121</xm:sqref>
            </x14:sparkline>
            <x14:sparkline>
              <xm:f>'CB_Lcr (2)'!$DCT121:$DCT121</xm:f>
              <xm:sqref>DCT121</xm:sqref>
            </x14:sparkline>
            <x14:sparkline>
              <xm:f>'CB_Lcr (2)'!$DCU121:$DCU121</xm:f>
              <xm:sqref>DCU121</xm:sqref>
            </x14:sparkline>
            <x14:sparkline>
              <xm:f>'CB_Lcr (2)'!$DCV121:$DCV121</xm:f>
              <xm:sqref>DCV121</xm:sqref>
            </x14:sparkline>
            <x14:sparkline>
              <xm:f>'CB_Lcr (2)'!$DCW121:$DCW121</xm:f>
              <xm:sqref>DCW121</xm:sqref>
            </x14:sparkline>
            <x14:sparkline>
              <xm:f>'CB_Lcr (2)'!$DCX121:$DCX121</xm:f>
              <xm:sqref>DCX121</xm:sqref>
            </x14:sparkline>
            <x14:sparkline>
              <xm:f>'CB_Lcr (2)'!$DCY121:$DCY121</xm:f>
              <xm:sqref>DCY121</xm:sqref>
            </x14:sparkline>
            <x14:sparkline>
              <xm:f>'CB_Lcr (2)'!$DCZ121:$DCZ121</xm:f>
              <xm:sqref>DCZ121</xm:sqref>
            </x14:sparkline>
            <x14:sparkline>
              <xm:f>'CB_Lcr (2)'!$DDA121:$DDA121</xm:f>
              <xm:sqref>DDA121</xm:sqref>
            </x14:sparkline>
            <x14:sparkline>
              <xm:f>'CB_Lcr (2)'!$DDB121:$DDB121</xm:f>
              <xm:sqref>DDB121</xm:sqref>
            </x14:sparkline>
            <x14:sparkline>
              <xm:f>'CB_Lcr (2)'!$DDC121:$DDC121</xm:f>
              <xm:sqref>DDC121</xm:sqref>
            </x14:sparkline>
            <x14:sparkline>
              <xm:f>'CB_Lcr (2)'!$DDD121:$DDD121</xm:f>
              <xm:sqref>DDD121</xm:sqref>
            </x14:sparkline>
            <x14:sparkline>
              <xm:f>'CB_Lcr (2)'!$DDE121:$DDE121</xm:f>
              <xm:sqref>DDE121</xm:sqref>
            </x14:sparkline>
            <x14:sparkline>
              <xm:f>'CB_Lcr (2)'!$DDF121:$DDF121</xm:f>
              <xm:sqref>DDF121</xm:sqref>
            </x14:sparkline>
            <x14:sparkline>
              <xm:f>'CB_Lcr (2)'!$DDG121:$DDG121</xm:f>
              <xm:sqref>DDG121</xm:sqref>
            </x14:sparkline>
            <x14:sparkline>
              <xm:f>'CB_Lcr (2)'!$DDH121:$DDH121</xm:f>
              <xm:sqref>DDH121</xm:sqref>
            </x14:sparkline>
            <x14:sparkline>
              <xm:f>'CB_Lcr (2)'!$DDI121:$DDI121</xm:f>
              <xm:sqref>DDI121</xm:sqref>
            </x14:sparkline>
            <x14:sparkline>
              <xm:f>'CB_Lcr (2)'!$DDJ121:$DDJ121</xm:f>
              <xm:sqref>DDJ121</xm:sqref>
            </x14:sparkline>
            <x14:sparkline>
              <xm:f>'CB_Lcr (2)'!$DDK121:$DDK121</xm:f>
              <xm:sqref>DDK121</xm:sqref>
            </x14:sparkline>
            <x14:sparkline>
              <xm:f>'CB_Lcr (2)'!$DDL121:$DDL121</xm:f>
              <xm:sqref>DDL121</xm:sqref>
            </x14:sparkline>
            <x14:sparkline>
              <xm:f>'CB_Lcr (2)'!$DDM121:$DDM121</xm:f>
              <xm:sqref>DDM121</xm:sqref>
            </x14:sparkline>
            <x14:sparkline>
              <xm:f>'CB_Lcr (2)'!$DDN121:$DDN121</xm:f>
              <xm:sqref>DDN121</xm:sqref>
            </x14:sparkline>
            <x14:sparkline>
              <xm:f>'CB_Lcr (2)'!$DDO121:$DDO121</xm:f>
              <xm:sqref>DDO121</xm:sqref>
            </x14:sparkline>
            <x14:sparkline>
              <xm:f>'CB_Lcr (2)'!$DDP121:$DDP121</xm:f>
              <xm:sqref>DDP121</xm:sqref>
            </x14:sparkline>
            <x14:sparkline>
              <xm:f>'CB_Lcr (2)'!$DDQ121:$DDQ121</xm:f>
              <xm:sqref>DDQ121</xm:sqref>
            </x14:sparkline>
            <x14:sparkline>
              <xm:f>'CB_Lcr (2)'!$DDR121:$DDR121</xm:f>
              <xm:sqref>DDR121</xm:sqref>
            </x14:sparkline>
            <x14:sparkline>
              <xm:f>'CB_Lcr (2)'!$DDS121:$DDS121</xm:f>
              <xm:sqref>DDS121</xm:sqref>
            </x14:sparkline>
            <x14:sparkline>
              <xm:f>'CB_Lcr (2)'!$DDT121:$DDT121</xm:f>
              <xm:sqref>DDT121</xm:sqref>
            </x14:sparkline>
            <x14:sparkline>
              <xm:f>'CB_Lcr (2)'!$DDU121:$DDU121</xm:f>
              <xm:sqref>DDU121</xm:sqref>
            </x14:sparkline>
            <x14:sparkline>
              <xm:f>'CB_Lcr (2)'!$DDV121:$DDV121</xm:f>
              <xm:sqref>DDV121</xm:sqref>
            </x14:sparkline>
            <x14:sparkline>
              <xm:f>'CB_Lcr (2)'!$DDW121:$DDW121</xm:f>
              <xm:sqref>DDW121</xm:sqref>
            </x14:sparkline>
            <x14:sparkline>
              <xm:f>'CB_Lcr (2)'!$DDX121:$DDX121</xm:f>
              <xm:sqref>DDX121</xm:sqref>
            </x14:sparkline>
            <x14:sparkline>
              <xm:f>'CB_Lcr (2)'!$DDY121:$DDY121</xm:f>
              <xm:sqref>DDY121</xm:sqref>
            </x14:sparkline>
            <x14:sparkline>
              <xm:f>'CB_Lcr (2)'!$DDZ121:$DDZ121</xm:f>
              <xm:sqref>DDZ121</xm:sqref>
            </x14:sparkline>
            <x14:sparkline>
              <xm:f>'CB_Lcr (2)'!$DEA121:$DEA121</xm:f>
              <xm:sqref>DEA121</xm:sqref>
            </x14:sparkline>
            <x14:sparkline>
              <xm:f>'CB_Lcr (2)'!$DEB121:$DEB121</xm:f>
              <xm:sqref>DEB121</xm:sqref>
            </x14:sparkline>
            <x14:sparkline>
              <xm:f>'CB_Lcr (2)'!$DEC121:$DEC121</xm:f>
              <xm:sqref>DEC121</xm:sqref>
            </x14:sparkline>
            <x14:sparkline>
              <xm:f>'CB_Lcr (2)'!$DED121:$DED121</xm:f>
              <xm:sqref>DED121</xm:sqref>
            </x14:sparkline>
            <x14:sparkline>
              <xm:f>'CB_Lcr (2)'!$DEE121:$DEE121</xm:f>
              <xm:sqref>DEE121</xm:sqref>
            </x14:sparkline>
            <x14:sparkline>
              <xm:f>'CB_Lcr (2)'!$DEF121:$DEF121</xm:f>
              <xm:sqref>DEF121</xm:sqref>
            </x14:sparkline>
            <x14:sparkline>
              <xm:f>'CB_Lcr (2)'!$DEG121:$DEG121</xm:f>
              <xm:sqref>DEG121</xm:sqref>
            </x14:sparkline>
            <x14:sparkline>
              <xm:f>'CB_Lcr (2)'!$DEH121:$DEH121</xm:f>
              <xm:sqref>DEH121</xm:sqref>
            </x14:sparkline>
            <x14:sparkline>
              <xm:f>'CB_Lcr (2)'!$DEI121:$DEI121</xm:f>
              <xm:sqref>DEI121</xm:sqref>
            </x14:sparkline>
            <x14:sparkline>
              <xm:f>'CB_Lcr (2)'!$DEJ121:$DEJ121</xm:f>
              <xm:sqref>DEJ121</xm:sqref>
            </x14:sparkline>
            <x14:sparkline>
              <xm:f>'CB_Lcr (2)'!$DEK121:$DEK121</xm:f>
              <xm:sqref>DEK121</xm:sqref>
            </x14:sparkline>
            <x14:sparkline>
              <xm:f>'CB_Lcr (2)'!$DEL121:$DEL121</xm:f>
              <xm:sqref>DEL121</xm:sqref>
            </x14:sparkline>
            <x14:sparkline>
              <xm:f>'CB_Lcr (2)'!$DEM121:$DEM121</xm:f>
              <xm:sqref>DEM121</xm:sqref>
            </x14:sparkline>
            <x14:sparkline>
              <xm:f>'CB_Lcr (2)'!$DEN121:$DEN121</xm:f>
              <xm:sqref>DEN121</xm:sqref>
            </x14:sparkline>
            <x14:sparkline>
              <xm:f>'CB_Lcr (2)'!$DEO121:$DEO121</xm:f>
              <xm:sqref>DEO121</xm:sqref>
            </x14:sparkline>
            <x14:sparkline>
              <xm:f>'CB_Lcr (2)'!$DEP121:$DEP121</xm:f>
              <xm:sqref>DEP121</xm:sqref>
            </x14:sparkline>
            <x14:sparkline>
              <xm:f>'CB_Lcr (2)'!$DEQ121:$DEQ121</xm:f>
              <xm:sqref>DEQ121</xm:sqref>
            </x14:sparkline>
            <x14:sparkline>
              <xm:f>'CB_Lcr (2)'!$DER121:$DER121</xm:f>
              <xm:sqref>DER121</xm:sqref>
            </x14:sparkline>
            <x14:sparkline>
              <xm:f>'CB_Lcr (2)'!$DES121:$DES121</xm:f>
              <xm:sqref>DES121</xm:sqref>
            </x14:sparkline>
            <x14:sparkline>
              <xm:f>'CB_Lcr (2)'!$DET121:$DET121</xm:f>
              <xm:sqref>DET121</xm:sqref>
            </x14:sparkline>
            <x14:sparkline>
              <xm:f>'CB_Lcr (2)'!$DEU121:$DEU121</xm:f>
              <xm:sqref>DEU121</xm:sqref>
            </x14:sparkline>
            <x14:sparkline>
              <xm:f>'CB_Lcr (2)'!$DEV121:$DEV121</xm:f>
              <xm:sqref>DEV121</xm:sqref>
            </x14:sparkline>
            <x14:sparkline>
              <xm:f>'CB_Lcr (2)'!$DEW121:$DEW121</xm:f>
              <xm:sqref>DEW121</xm:sqref>
            </x14:sparkline>
            <x14:sparkline>
              <xm:f>'CB_Lcr (2)'!$DEX121:$DEX121</xm:f>
              <xm:sqref>DEX121</xm:sqref>
            </x14:sparkline>
            <x14:sparkline>
              <xm:f>'CB_Lcr (2)'!$DEY121:$DEY121</xm:f>
              <xm:sqref>DEY121</xm:sqref>
            </x14:sparkline>
            <x14:sparkline>
              <xm:f>'CB_Lcr (2)'!$DEZ121:$DEZ121</xm:f>
              <xm:sqref>DEZ121</xm:sqref>
            </x14:sparkline>
            <x14:sparkline>
              <xm:f>'CB_Lcr (2)'!$DFA121:$DFA121</xm:f>
              <xm:sqref>DFA121</xm:sqref>
            </x14:sparkline>
            <x14:sparkline>
              <xm:f>'CB_Lcr (2)'!$DFB121:$DFB121</xm:f>
              <xm:sqref>DFB121</xm:sqref>
            </x14:sparkline>
            <x14:sparkline>
              <xm:f>'CB_Lcr (2)'!$DFC121:$DFC121</xm:f>
              <xm:sqref>DFC121</xm:sqref>
            </x14:sparkline>
            <x14:sparkline>
              <xm:f>'CB_Lcr (2)'!$DFD121:$DFD121</xm:f>
              <xm:sqref>DFD121</xm:sqref>
            </x14:sparkline>
            <x14:sparkline>
              <xm:f>'CB_Lcr (2)'!$DFE121:$DFE121</xm:f>
              <xm:sqref>DFE121</xm:sqref>
            </x14:sparkline>
            <x14:sparkline>
              <xm:f>'CB_Lcr (2)'!$DFF121:$DFF121</xm:f>
              <xm:sqref>DFF121</xm:sqref>
            </x14:sparkline>
            <x14:sparkline>
              <xm:f>'CB_Lcr (2)'!$DFG121:$DFG121</xm:f>
              <xm:sqref>DFG121</xm:sqref>
            </x14:sparkline>
            <x14:sparkline>
              <xm:f>'CB_Lcr (2)'!$DFH121:$DFH121</xm:f>
              <xm:sqref>DFH121</xm:sqref>
            </x14:sparkline>
            <x14:sparkline>
              <xm:f>'CB_Lcr (2)'!$DFI121:$DFI121</xm:f>
              <xm:sqref>DFI121</xm:sqref>
            </x14:sparkline>
            <x14:sparkline>
              <xm:f>'CB_Lcr (2)'!$DFJ121:$DFJ121</xm:f>
              <xm:sqref>DFJ121</xm:sqref>
            </x14:sparkline>
            <x14:sparkline>
              <xm:f>'CB_Lcr (2)'!$DFK121:$DFK121</xm:f>
              <xm:sqref>DFK121</xm:sqref>
            </x14:sparkline>
            <x14:sparkline>
              <xm:f>'CB_Lcr (2)'!$DFL121:$DFL121</xm:f>
              <xm:sqref>DFL121</xm:sqref>
            </x14:sparkline>
            <x14:sparkline>
              <xm:f>'CB_Lcr (2)'!$DFM121:$DFM121</xm:f>
              <xm:sqref>DFM121</xm:sqref>
            </x14:sparkline>
            <x14:sparkline>
              <xm:f>'CB_Lcr (2)'!$DFN121:$DFN121</xm:f>
              <xm:sqref>DFN121</xm:sqref>
            </x14:sparkline>
            <x14:sparkline>
              <xm:f>'CB_Lcr (2)'!$DFO121:$DFO121</xm:f>
              <xm:sqref>DFO121</xm:sqref>
            </x14:sparkline>
            <x14:sparkline>
              <xm:f>'CB_Lcr (2)'!$DFP121:$DFP121</xm:f>
              <xm:sqref>DFP121</xm:sqref>
            </x14:sparkline>
            <x14:sparkline>
              <xm:f>'CB_Lcr (2)'!$DFQ121:$DFQ121</xm:f>
              <xm:sqref>DFQ121</xm:sqref>
            </x14:sparkline>
            <x14:sparkline>
              <xm:f>'CB_Lcr (2)'!$DFR121:$DFR121</xm:f>
              <xm:sqref>DFR121</xm:sqref>
            </x14:sparkline>
            <x14:sparkline>
              <xm:f>'CB_Lcr (2)'!$DFS121:$DFS121</xm:f>
              <xm:sqref>DFS121</xm:sqref>
            </x14:sparkline>
            <x14:sparkline>
              <xm:f>'CB_Lcr (2)'!$DFT121:$DFT121</xm:f>
              <xm:sqref>DFT121</xm:sqref>
            </x14:sparkline>
            <x14:sparkline>
              <xm:f>'CB_Lcr (2)'!$DFU121:$DFU121</xm:f>
              <xm:sqref>DFU121</xm:sqref>
            </x14:sparkline>
            <x14:sparkline>
              <xm:f>'CB_Lcr (2)'!$DFV121:$DFV121</xm:f>
              <xm:sqref>DFV121</xm:sqref>
            </x14:sparkline>
            <x14:sparkline>
              <xm:f>'CB_Lcr (2)'!$DFW121:$DFW121</xm:f>
              <xm:sqref>DFW121</xm:sqref>
            </x14:sparkline>
            <x14:sparkline>
              <xm:f>'CB_Lcr (2)'!$DFX121:$DFX121</xm:f>
              <xm:sqref>DFX121</xm:sqref>
            </x14:sparkline>
            <x14:sparkline>
              <xm:f>'CB_Lcr (2)'!$DFY121:$DFY121</xm:f>
              <xm:sqref>DFY121</xm:sqref>
            </x14:sparkline>
            <x14:sparkline>
              <xm:f>'CB_Lcr (2)'!$DFZ121:$DFZ121</xm:f>
              <xm:sqref>DFZ121</xm:sqref>
            </x14:sparkline>
            <x14:sparkline>
              <xm:f>'CB_Lcr (2)'!$DGA121:$DGA121</xm:f>
              <xm:sqref>DGA121</xm:sqref>
            </x14:sparkline>
            <x14:sparkline>
              <xm:f>'CB_Lcr (2)'!$DGB121:$DGB121</xm:f>
              <xm:sqref>DGB121</xm:sqref>
            </x14:sparkline>
            <x14:sparkline>
              <xm:f>'CB_Lcr (2)'!$DGC121:$DGC121</xm:f>
              <xm:sqref>DGC121</xm:sqref>
            </x14:sparkline>
            <x14:sparkline>
              <xm:f>'CB_Lcr (2)'!$DGD121:$DGD121</xm:f>
              <xm:sqref>DGD121</xm:sqref>
            </x14:sparkline>
            <x14:sparkline>
              <xm:f>'CB_Lcr (2)'!$DGE121:$DGE121</xm:f>
              <xm:sqref>DGE121</xm:sqref>
            </x14:sparkline>
            <x14:sparkline>
              <xm:f>'CB_Lcr (2)'!$DGF121:$DGF121</xm:f>
              <xm:sqref>DGF121</xm:sqref>
            </x14:sparkline>
            <x14:sparkline>
              <xm:f>'CB_Lcr (2)'!$DGG121:$DGG121</xm:f>
              <xm:sqref>DGG121</xm:sqref>
            </x14:sparkline>
            <x14:sparkline>
              <xm:f>'CB_Lcr (2)'!$DGH121:$DGH121</xm:f>
              <xm:sqref>DGH121</xm:sqref>
            </x14:sparkline>
            <x14:sparkline>
              <xm:f>'CB_Lcr (2)'!$DGI121:$DGI121</xm:f>
              <xm:sqref>DGI121</xm:sqref>
            </x14:sparkline>
            <x14:sparkline>
              <xm:f>'CB_Lcr (2)'!$DGJ121:$DGJ121</xm:f>
              <xm:sqref>DGJ121</xm:sqref>
            </x14:sparkline>
            <x14:sparkline>
              <xm:f>'CB_Lcr (2)'!$DGK121:$DGK121</xm:f>
              <xm:sqref>DGK121</xm:sqref>
            </x14:sparkline>
            <x14:sparkline>
              <xm:f>'CB_Lcr (2)'!$DGL121:$DGL121</xm:f>
              <xm:sqref>DGL121</xm:sqref>
            </x14:sparkline>
            <x14:sparkline>
              <xm:f>'CB_Lcr (2)'!$DGM121:$DGM121</xm:f>
              <xm:sqref>DGM121</xm:sqref>
            </x14:sparkline>
            <x14:sparkline>
              <xm:f>'CB_Lcr (2)'!$DGN121:$DGN121</xm:f>
              <xm:sqref>DGN121</xm:sqref>
            </x14:sparkline>
            <x14:sparkline>
              <xm:f>'CB_Lcr (2)'!$DGO121:$DGO121</xm:f>
              <xm:sqref>DGO121</xm:sqref>
            </x14:sparkline>
            <x14:sparkline>
              <xm:f>'CB_Lcr (2)'!$DGP121:$DGP121</xm:f>
              <xm:sqref>DGP121</xm:sqref>
            </x14:sparkline>
            <x14:sparkline>
              <xm:f>'CB_Lcr (2)'!$DGQ121:$DGQ121</xm:f>
              <xm:sqref>DGQ121</xm:sqref>
            </x14:sparkline>
            <x14:sparkline>
              <xm:f>'CB_Lcr (2)'!$DGR121:$DGR121</xm:f>
              <xm:sqref>DGR121</xm:sqref>
            </x14:sparkline>
            <x14:sparkline>
              <xm:f>'CB_Lcr (2)'!$DGS121:$DGS121</xm:f>
              <xm:sqref>DGS121</xm:sqref>
            </x14:sparkline>
            <x14:sparkline>
              <xm:f>'CB_Lcr (2)'!$DGT121:$DGT121</xm:f>
              <xm:sqref>DGT121</xm:sqref>
            </x14:sparkline>
            <x14:sparkline>
              <xm:f>'CB_Lcr (2)'!$DGU121:$DGU121</xm:f>
              <xm:sqref>DGU121</xm:sqref>
            </x14:sparkline>
            <x14:sparkline>
              <xm:f>'CB_Lcr (2)'!$DGV121:$DGV121</xm:f>
              <xm:sqref>DGV121</xm:sqref>
            </x14:sparkline>
            <x14:sparkline>
              <xm:f>'CB_Lcr (2)'!$DGW121:$DGW121</xm:f>
              <xm:sqref>DGW121</xm:sqref>
            </x14:sparkline>
            <x14:sparkline>
              <xm:f>'CB_Lcr (2)'!$DGX121:$DGX121</xm:f>
              <xm:sqref>DGX121</xm:sqref>
            </x14:sparkline>
            <x14:sparkline>
              <xm:f>'CB_Lcr (2)'!$DGY121:$DGY121</xm:f>
              <xm:sqref>DGY121</xm:sqref>
            </x14:sparkline>
            <x14:sparkline>
              <xm:f>'CB_Lcr (2)'!$DGZ121:$DGZ121</xm:f>
              <xm:sqref>DGZ121</xm:sqref>
            </x14:sparkline>
            <x14:sparkline>
              <xm:f>'CB_Lcr (2)'!$DHA121:$DHA121</xm:f>
              <xm:sqref>DHA121</xm:sqref>
            </x14:sparkline>
            <x14:sparkline>
              <xm:f>'CB_Lcr (2)'!$DHB121:$DHB121</xm:f>
              <xm:sqref>DHB121</xm:sqref>
            </x14:sparkline>
            <x14:sparkline>
              <xm:f>'CB_Lcr (2)'!$DHC121:$DHC121</xm:f>
              <xm:sqref>DHC121</xm:sqref>
            </x14:sparkline>
            <x14:sparkline>
              <xm:f>'CB_Lcr (2)'!$DHD121:$DHD121</xm:f>
              <xm:sqref>DHD121</xm:sqref>
            </x14:sparkline>
            <x14:sparkline>
              <xm:f>'CB_Lcr (2)'!$DHE121:$DHE121</xm:f>
              <xm:sqref>DHE121</xm:sqref>
            </x14:sparkline>
            <x14:sparkline>
              <xm:f>'CB_Lcr (2)'!$DHF121:$DHF121</xm:f>
              <xm:sqref>DHF121</xm:sqref>
            </x14:sparkline>
            <x14:sparkline>
              <xm:f>'CB_Lcr (2)'!$DHG121:$DHG121</xm:f>
              <xm:sqref>DHG121</xm:sqref>
            </x14:sparkline>
            <x14:sparkline>
              <xm:f>'CB_Lcr (2)'!$DHH121:$DHH121</xm:f>
              <xm:sqref>DHH121</xm:sqref>
            </x14:sparkline>
            <x14:sparkline>
              <xm:f>'CB_Lcr (2)'!$DHI121:$DHI121</xm:f>
              <xm:sqref>DHI121</xm:sqref>
            </x14:sparkline>
            <x14:sparkline>
              <xm:f>'CB_Lcr (2)'!$DHJ121:$DHJ121</xm:f>
              <xm:sqref>DHJ121</xm:sqref>
            </x14:sparkline>
            <x14:sparkline>
              <xm:f>'CB_Lcr (2)'!$DHK121:$DHK121</xm:f>
              <xm:sqref>DHK121</xm:sqref>
            </x14:sparkline>
            <x14:sparkline>
              <xm:f>'CB_Lcr (2)'!$DHL121:$DHL121</xm:f>
              <xm:sqref>DHL121</xm:sqref>
            </x14:sparkline>
            <x14:sparkline>
              <xm:f>'CB_Lcr (2)'!$DHM121:$DHM121</xm:f>
              <xm:sqref>DHM121</xm:sqref>
            </x14:sparkline>
            <x14:sparkline>
              <xm:f>'CB_Lcr (2)'!$DHN121:$DHN121</xm:f>
              <xm:sqref>DHN121</xm:sqref>
            </x14:sparkline>
            <x14:sparkline>
              <xm:f>'CB_Lcr (2)'!$DHO121:$DHO121</xm:f>
              <xm:sqref>DHO121</xm:sqref>
            </x14:sparkline>
            <x14:sparkline>
              <xm:f>'CB_Lcr (2)'!$DHP121:$DHP121</xm:f>
              <xm:sqref>DHP121</xm:sqref>
            </x14:sparkline>
            <x14:sparkline>
              <xm:f>'CB_Lcr (2)'!$DHQ121:$DHQ121</xm:f>
              <xm:sqref>DHQ121</xm:sqref>
            </x14:sparkline>
            <x14:sparkline>
              <xm:f>'CB_Lcr (2)'!$DHR121:$DHR121</xm:f>
              <xm:sqref>DHR121</xm:sqref>
            </x14:sparkline>
            <x14:sparkline>
              <xm:f>'CB_Lcr (2)'!$DHS121:$DHS121</xm:f>
              <xm:sqref>DHS121</xm:sqref>
            </x14:sparkline>
            <x14:sparkline>
              <xm:f>'CB_Lcr (2)'!$DHT121:$DHT121</xm:f>
              <xm:sqref>DHT121</xm:sqref>
            </x14:sparkline>
            <x14:sparkline>
              <xm:f>'CB_Lcr (2)'!$DHU121:$DHU121</xm:f>
              <xm:sqref>DHU121</xm:sqref>
            </x14:sparkline>
            <x14:sparkline>
              <xm:f>'CB_Lcr (2)'!$DHV121:$DHV121</xm:f>
              <xm:sqref>DHV121</xm:sqref>
            </x14:sparkline>
            <x14:sparkline>
              <xm:f>'CB_Lcr (2)'!$DHW121:$DHW121</xm:f>
              <xm:sqref>DHW121</xm:sqref>
            </x14:sparkline>
            <x14:sparkline>
              <xm:f>'CB_Lcr (2)'!$DHX121:$DHX121</xm:f>
              <xm:sqref>DHX121</xm:sqref>
            </x14:sparkline>
            <x14:sparkline>
              <xm:f>'CB_Lcr (2)'!$DHY121:$DHY121</xm:f>
              <xm:sqref>DHY121</xm:sqref>
            </x14:sparkline>
            <x14:sparkline>
              <xm:f>'CB_Lcr (2)'!$DHZ121:$DHZ121</xm:f>
              <xm:sqref>DHZ121</xm:sqref>
            </x14:sparkline>
            <x14:sparkline>
              <xm:f>'CB_Lcr (2)'!$DIA121:$DIA121</xm:f>
              <xm:sqref>DIA121</xm:sqref>
            </x14:sparkline>
            <x14:sparkline>
              <xm:f>'CB_Lcr (2)'!$DIB121:$DIB121</xm:f>
              <xm:sqref>DIB121</xm:sqref>
            </x14:sparkline>
            <x14:sparkline>
              <xm:f>'CB_Lcr (2)'!$DIC121:$DIC121</xm:f>
              <xm:sqref>DIC121</xm:sqref>
            </x14:sparkline>
            <x14:sparkline>
              <xm:f>'CB_Lcr (2)'!$DID121:$DID121</xm:f>
              <xm:sqref>DID121</xm:sqref>
            </x14:sparkline>
            <x14:sparkline>
              <xm:f>'CB_Lcr (2)'!$DIE121:$DIE121</xm:f>
              <xm:sqref>DIE121</xm:sqref>
            </x14:sparkline>
            <x14:sparkline>
              <xm:f>'CB_Lcr (2)'!$DIF121:$DIF121</xm:f>
              <xm:sqref>DIF121</xm:sqref>
            </x14:sparkline>
            <x14:sparkline>
              <xm:f>'CB_Lcr (2)'!$DIG121:$DIG121</xm:f>
              <xm:sqref>DIG121</xm:sqref>
            </x14:sparkline>
            <x14:sparkline>
              <xm:f>'CB_Lcr (2)'!$DIH121:$DIH121</xm:f>
              <xm:sqref>DIH121</xm:sqref>
            </x14:sparkline>
            <x14:sparkline>
              <xm:f>'CB_Lcr (2)'!$DII121:$DII121</xm:f>
              <xm:sqref>DII121</xm:sqref>
            </x14:sparkline>
            <x14:sparkline>
              <xm:f>'CB_Lcr (2)'!$DIJ121:$DIJ121</xm:f>
              <xm:sqref>DIJ121</xm:sqref>
            </x14:sparkline>
            <x14:sparkline>
              <xm:f>'CB_Lcr (2)'!$DIK121:$DIK121</xm:f>
              <xm:sqref>DIK121</xm:sqref>
            </x14:sparkline>
            <x14:sparkline>
              <xm:f>'CB_Lcr (2)'!$DIL121:$DIL121</xm:f>
              <xm:sqref>DIL121</xm:sqref>
            </x14:sparkline>
            <x14:sparkline>
              <xm:f>'CB_Lcr (2)'!$DIM121:$DIM121</xm:f>
              <xm:sqref>DIM121</xm:sqref>
            </x14:sparkline>
            <x14:sparkline>
              <xm:f>'CB_Lcr (2)'!$DIN121:$DIN121</xm:f>
              <xm:sqref>DIN121</xm:sqref>
            </x14:sparkline>
            <x14:sparkline>
              <xm:f>'CB_Lcr (2)'!$DIO121:$DIO121</xm:f>
              <xm:sqref>DIO121</xm:sqref>
            </x14:sparkline>
            <x14:sparkline>
              <xm:f>'CB_Lcr (2)'!$DIP121:$DIP121</xm:f>
              <xm:sqref>DIP121</xm:sqref>
            </x14:sparkline>
            <x14:sparkline>
              <xm:f>'CB_Lcr (2)'!$DIQ121:$DIQ121</xm:f>
              <xm:sqref>DIQ121</xm:sqref>
            </x14:sparkline>
            <x14:sparkline>
              <xm:f>'CB_Lcr (2)'!$DIR121:$DIR121</xm:f>
              <xm:sqref>DIR121</xm:sqref>
            </x14:sparkline>
            <x14:sparkline>
              <xm:f>'CB_Lcr (2)'!$DIS121:$DIS121</xm:f>
              <xm:sqref>DIS121</xm:sqref>
            </x14:sparkline>
            <x14:sparkline>
              <xm:f>'CB_Lcr (2)'!$DIT121:$DIT121</xm:f>
              <xm:sqref>DIT121</xm:sqref>
            </x14:sparkline>
            <x14:sparkline>
              <xm:f>'CB_Lcr (2)'!$DIU121:$DIU121</xm:f>
              <xm:sqref>DIU121</xm:sqref>
            </x14:sparkline>
            <x14:sparkline>
              <xm:f>'CB_Lcr (2)'!$DIV121:$DIV121</xm:f>
              <xm:sqref>DIV121</xm:sqref>
            </x14:sparkline>
            <x14:sparkline>
              <xm:f>'CB_Lcr (2)'!$DIW121:$DIW121</xm:f>
              <xm:sqref>DIW121</xm:sqref>
            </x14:sparkline>
            <x14:sparkline>
              <xm:f>'CB_Lcr (2)'!$DIX121:$DIX121</xm:f>
              <xm:sqref>DIX121</xm:sqref>
            </x14:sparkline>
            <x14:sparkline>
              <xm:f>'CB_Lcr (2)'!$DIY121:$DIY121</xm:f>
              <xm:sqref>DIY121</xm:sqref>
            </x14:sparkline>
            <x14:sparkline>
              <xm:f>'CB_Lcr (2)'!$DIZ121:$DIZ121</xm:f>
              <xm:sqref>DIZ121</xm:sqref>
            </x14:sparkline>
            <x14:sparkline>
              <xm:f>'CB_Lcr (2)'!$DJA121:$DJA121</xm:f>
              <xm:sqref>DJA121</xm:sqref>
            </x14:sparkline>
            <x14:sparkline>
              <xm:f>'CB_Lcr (2)'!$DJB121:$DJB121</xm:f>
              <xm:sqref>DJB121</xm:sqref>
            </x14:sparkline>
            <x14:sparkline>
              <xm:f>'CB_Lcr (2)'!$DJC121:$DJC121</xm:f>
              <xm:sqref>DJC121</xm:sqref>
            </x14:sparkline>
            <x14:sparkline>
              <xm:f>'CB_Lcr (2)'!$DJD121:$DJD121</xm:f>
              <xm:sqref>DJD121</xm:sqref>
            </x14:sparkline>
            <x14:sparkline>
              <xm:f>'CB_Lcr (2)'!$DJE121:$DJE121</xm:f>
              <xm:sqref>DJE121</xm:sqref>
            </x14:sparkline>
            <x14:sparkline>
              <xm:f>'CB_Lcr (2)'!$DJF121:$DJF121</xm:f>
              <xm:sqref>DJF121</xm:sqref>
            </x14:sparkline>
            <x14:sparkline>
              <xm:f>'CB_Lcr (2)'!$DJG121:$DJG121</xm:f>
              <xm:sqref>DJG121</xm:sqref>
            </x14:sparkline>
            <x14:sparkline>
              <xm:f>'CB_Lcr (2)'!$DJH121:$DJH121</xm:f>
              <xm:sqref>DJH121</xm:sqref>
            </x14:sparkline>
            <x14:sparkline>
              <xm:f>'CB_Lcr (2)'!$DJI121:$DJI121</xm:f>
              <xm:sqref>DJI121</xm:sqref>
            </x14:sparkline>
            <x14:sparkline>
              <xm:f>'CB_Lcr (2)'!$DJJ121:$DJJ121</xm:f>
              <xm:sqref>DJJ121</xm:sqref>
            </x14:sparkline>
            <x14:sparkline>
              <xm:f>'CB_Lcr (2)'!$DJK121:$DJK121</xm:f>
              <xm:sqref>DJK121</xm:sqref>
            </x14:sparkline>
            <x14:sparkline>
              <xm:f>'CB_Lcr (2)'!$DJL121:$DJL121</xm:f>
              <xm:sqref>DJL121</xm:sqref>
            </x14:sparkline>
            <x14:sparkline>
              <xm:f>'CB_Lcr (2)'!$DJM121:$DJM121</xm:f>
              <xm:sqref>DJM121</xm:sqref>
            </x14:sparkline>
            <x14:sparkline>
              <xm:f>'CB_Lcr (2)'!$DJN121:$DJN121</xm:f>
              <xm:sqref>DJN121</xm:sqref>
            </x14:sparkline>
            <x14:sparkline>
              <xm:f>'CB_Lcr (2)'!$DJO121:$DJO121</xm:f>
              <xm:sqref>DJO121</xm:sqref>
            </x14:sparkline>
            <x14:sparkline>
              <xm:f>'CB_Lcr (2)'!$DJP121:$DJP121</xm:f>
              <xm:sqref>DJP121</xm:sqref>
            </x14:sparkline>
            <x14:sparkline>
              <xm:f>'CB_Lcr (2)'!$DJQ121:$DJQ121</xm:f>
              <xm:sqref>DJQ121</xm:sqref>
            </x14:sparkline>
            <x14:sparkline>
              <xm:f>'CB_Lcr (2)'!$DJR121:$DJR121</xm:f>
              <xm:sqref>DJR121</xm:sqref>
            </x14:sparkline>
            <x14:sparkline>
              <xm:f>'CB_Lcr (2)'!$DJS121:$DJS121</xm:f>
              <xm:sqref>DJS121</xm:sqref>
            </x14:sparkline>
            <x14:sparkline>
              <xm:f>'CB_Lcr (2)'!$DJT121:$DJT121</xm:f>
              <xm:sqref>DJT121</xm:sqref>
            </x14:sparkline>
            <x14:sparkline>
              <xm:f>'CB_Lcr (2)'!$DJU121:$DJU121</xm:f>
              <xm:sqref>DJU121</xm:sqref>
            </x14:sparkline>
            <x14:sparkline>
              <xm:f>'CB_Lcr (2)'!$DJV121:$DJV121</xm:f>
              <xm:sqref>DJV121</xm:sqref>
            </x14:sparkline>
            <x14:sparkline>
              <xm:f>'CB_Lcr (2)'!$DJW121:$DJW121</xm:f>
              <xm:sqref>DJW121</xm:sqref>
            </x14:sparkline>
            <x14:sparkline>
              <xm:f>'CB_Lcr (2)'!$DJX121:$DJX121</xm:f>
              <xm:sqref>DJX121</xm:sqref>
            </x14:sparkline>
            <x14:sparkline>
              <xm:f>'CB_Lcr (2)'!$DJY121:$DJY121</xm:f>
              <xm:sqref>DJY121</xm:sqref>
            </x14:sparkline>
            <x14:sparkline>
              <xm:f>'CB_Lcr (2)'!$DJZ121:$DJZ121</xm:f>
              <xm:sqref>DJZ121</xm:sqref>
            </x14:sparkline>
            <x14:sparkline>
              <xm:f>'CB_Lcr (2)'!$DKA121:$DKA121</xm:f>
              <xm:sqref>DKA121</xm:sqref>
            </x14:sparkline>
            <x14:sparkline>
              <xm:f>'CB_Lcr (2)'!$DKB121:$DKB121</xm:f>
              <xm:sqref>DKB121</xm:sqref>
            </x14:sparkline>
            <x14:sparkline>
              <xm:f>'CB_Lcr (2)'!$DKC121:$DKC121</xm:f>
              <xm:sqref>DKC121</xm:sqref>
            </x14:sparkline>
            <x14:sparkline>
              <xm:f>'CB_Lcr (2)'!$DKD121:$DKD121</xm:f>
              <xm:sqref>DKD121</xm:sqref>
            </x14:sparkline>
            <x14:sparkline>
              <xm:f>'CB_Lcr (2)'!$DKE121:$DKE121</xm:f>
              <xm:sqref>DKE121</xm:sqref>
            </x14:sparkline>
            <x14:sparkline>
              <xm:f>'CB_Lcr (2)'!$DKF121:$DKF121</xm:f>
              <xm:sqref>DKF121</xm:sqref>
            </x14:sparkline>
            <x14:sparkline>
              <xm:f>'CB_Lcr (2)'!$DKG121:$DKG121</xm:f>
              <xm:sqref>DKG121</xm:sqref>
            </x14:sparkline>
            <x14:sparkline>
              <xm:f>'CB_Lcr (2)'!$DKH121:$DKH121</xm:f>
              <xm:sqref>DKH121</xm:sqref>
            </x14:sparkline>
            <x14:sparkline>
              <xm:f>'CB_Lcr (2)'!$DKI121:$DKI121</xm:f>
              <xm:sqref>DKI121</xm:sqref>
            </x14:sparkline>
            <x14:sparkline>
              <xm:f>'CB_Lcr (2)'!$DKJ121:$DKJ121</xm:f>
              <xm:sqref>DKJ121</xm:sqref>
            </x14:sparkline>
            <x14:sparkline>
              <xm:f>'CB_Lcr (2)'!$DKK121:$DKK121</xm:f>
              <xm:sqref>DKK121</xm:sqref>
            </x14:sparkline>
            <x14:sparkline>
              <xm:f>'CB_Lcr (2)'!$DKL121:$DKL121</xm:f>
              <xm:sqref>DKL121</xm:sqref>
            </x14:sparkline>
            <x14:sparkline>
              <xm:f>'CB_Lcr (2)'!$DKM121:$DKM121</xm:f>
              <xm:sqref>DKM121</xm:sqref>
            </x14:sparkline>
            <x14:sparkline>
              <xm:f>'CB_Lcr (2)'!$DKN121:$DKN121</xm:f>
              <xm:sqref>DKN121</xm:sqref>
            </x14:sparkline>
            <x14:sparkline>
              <xm:f>'CB_Lcr (2)'!$DKO121:$DKO121</xm:f>
              <xm:sqref>DKO121</xm:sqref>
            </x14:sparkline>
            <x14:sparkline>
              <xm:f>'CB_Lcr (2)'!$DKP121:$DKP121</xm:f>
              <xm:sqref>DKP121</xm:sqref>
            </x14:sparkline>
            <x14:sparkline>
              <xm:f>'CB_Lcr (2)'!$DKQ121:$DKQ121</xm:f>
              <xm:sqref>DKQ121</xm:sqref>
            </x14:sparkline>
            <x14:sparkline>
              <xm:f>'CB_Lcr (2)'!$DKR121:$DKR121</xm:f>
              <xm:sqref>DKR121</xm:sqref>
            </x14:sparkline>
            <x14:sparkline>
              <xm:f>'CB_Lcr (2)'!$DKS121:$DKS121</xm:f>
              <xm:sqref>DKS121</xm:sqref>
            </x14:sparkline>
            <x14:sparkline>
              <xm:f>'CB_Lcr (2)'!$DKT121:$DKT121</xm:f>
              <xm:sqref>DKT121</xm:sqref>
            </x14:sparkline>
            <x14:sparkline>
              <xm:f>'CB_Lcr (2)'!$DKU121:$DKU121</xm:f>
              <xm:sqref>DKU121</xm:sqref>
            </x14:sparkline>
            <x14:sparkline>
              <xm:f>'CB_Lcr (2)'!$DKV121:$DKV121</xm:f>
              <xm:sqref>DKV121</xm:sqref>
            </x14:sparkline>
            <x14:sparkline>
              <xm:f>'CB_Lcr (2)'!$DKW121:$DKW121</xm:f>
              <xm:sqref>DKW121</xm:sqref>
            </x14:sparkline>
            <x14:sparkline>
              <xm:f>'CB_Lcr (2)'!$DKX121:$DKX121</xm:f>
              <xm:sqref>DKX121</xm:sqref>
            </x14:sparkline>
            <x14:sparkline>
              <xm:f>'CB_Lcr (2)'!$DKY121:$DKY121</xm:f>
              <xm:sqref>DKY121</xm:sqref>
            </x14:sparkline>
            <x14:sparkline>
              <xm:f>'CB_Lcr (2)'!$DKZ121:$DKZ121</xm:f>
              <xm:sqref>DKZ121</xm:sqref>
            </x14:sparkline>
            <x14:sparkline>
              <xm:f>'CB_Lcr (2)'!$DLA121:$DLA121</xm:f>
              <xm:sqref>DLA121</xm:sqref>
            </x14:sparkline>
            <x14:sparkline>
              <xm:f>'CB_Lcr (2)'!$DLB121:$DLB121</xm:f>
              <xm:sqref>DLB121</xm:sqref>
            </x14:sparkline>
            <x14:sparkline>
              <xm:f>'CB_Lcr (2)'!$DLC121:$DLC121</xm:f>
              <xm:sqref>DLC121</xm:sqref>
            </x14:sparkline>
            <x14:sparkline>
              <xm:f>'CB_Lcr (2)'!$DLD121:$DLD121</xm:f>
              <xm:sqref>DLD121</xm:sqref>
            </x14:sparkline>
            <x14:sparkline>
              <xm:f>'CB_Lcr (2)'!$DLE121:$DLE121</xm:f>
              <xm:sqref>DLE121</xm:sqref>
            </x14:sparkline>
            <x14:sparkline>
              <xm:f>'CB_Lcr (2)'!$DLF121:$DLF121</xm:f>
              <xm:sqref>DLF121</xm:sqref>
            </x14:sparkline>
            <x14:sparkline>
              <xm:f>'CB_Lcr (2)'!$DLG121:$DLG121</xm:f>
              <xm:sqref>DLG121</xm:sqref>
            </x14:sparkline>
            <x14:sparkline>
              <xm:f>'CB_Lcr (2)'!$DLH121:$DLH121</xm:f>
              <xm:sqref>DLH121</xm:sqref>
            </x14:sparkline>
            <x14:sparkline>
              <xm:f>'CB_Lcr (2)'!$DLI121:$DLI121</xm:f>
              <xm:sqref>DLI121</xm:sqref>
            </x14:sparkline>
            <x14:sparkline>
              <xm:f>'CB_Lcr (2)'!$DLJ121:$DLJ121</xm:f>
              <xm:sqref>DLJ121</xm:sqref>
            </x14:sparkline>
            <x14:sparkline>
              <xm:f>'CB_Lcr (2)'!$DLK121:$DLK121</xm:f>
              <xm:sqref>DLK121</xm:sqref>
            </x14:sparkline>
            <x14:sparkline>
              <xm:f>'CB_Lcr (2)'!$DLL121:$DLL121</xm:f>
              <xm:sqref>DLL121</xm:sqref>
            </x14:sparkline>
            <x14:sparkline>
              <xm:f>'CB_Lcr (2)'!$DLM121:$DLM121</xm:f>
              <xm:sqref>DLM121</xm:sqref>
            </x14:sparkline>
            <x14:sparkline>
              <xm:f>'CB_Lcr (2)'!$DLN121:$DLN121</xm:f>
              <xm:sqref>DLN121</xm:sqref>
            </x14:sparkline>
            <x14:sparkline>
              <xm:f>'CB_Lcr (2)'!$DLO121:$DLO121</xm:f>
              <xm:sqref>DLO121</xm:sqref>
            </x14:sparkline>
            <x14:sparkline>
              <xm:f>'CB_Lcr (2)'!$DLP121:$DLP121</xm:f>
              <xm:sqref>DLP121</xm:sqref>
            </x14:sparkline>
            <x14:sparkline>
              <xm:f>'CB_Lcr (2)'!$DLQ121:$DLQ121</xm:f>
              <xm:sqref>DLQ121</xm:sqref>
            </x14:sparkline>
            <x14:sparkline>
              <xm:f>'CB_Lcr (2)'!$DLR121:$DLR121</xm:f>
              <xm:sqref>DLR121</xm:sqref>
            </x14:sparkline>
            <x14:sparkline>
              <xm:f>'CB_Lcr (2)'!$DLS121:$DLS121</xm:f>
              <xm:sqref>DLS121</xm:sqref>
            </x14:sparkline>
            <x14:sparkline>
              <xm:f>'CB_Lcr (2)'!$DLT121:$DLT121</xm:f>
              <xm:sqref>DLT121</xm:sqref>
            </x14:sparkline>
            <x14:sparkline>
              <xm:f>'CB_Lcr (2)'!$DLU121:$DLU121</xm:f>
              <xm:sqref>DLU121</xm:sqref>
            </x14:sparkline>
            <x14:sparkline>
              <xm:f>'CB_Lcr (2)'!$DLV121:$DLV121</xm:f>
              <xm:sqref>DLV121</xm:sqref>
            </x14:sparkline>
            <x14:sparkline>
              <xm:f>'CB_Lcr (2)'!$DLW121:$DLW121</xm:f>
              <xm:sqref>DLW121</xm:sqref>
            </x14:sparkline>
            <x14:sparkline>
              <xm:f>'CB_Lcr (2)'!$DLX121:$DLX121</xm:f>
              <xm:sqref>DLX121</xm:sqref>
            </x14:sparkline>
            <x14:sparkline>
              <xm:f>'CB_Lcr (2)'!$DLY121:$DLY121</xm:f>
              <xm:sqref>DLY121</xm:sqref>
            </x14:sparkline>
            <x14:sparkline>
              <xm:f>'CB_Lcr (2)'!$DLZ121:$DLZ121</xm:f>
              <xm:sqref>DLZ121</xm:sqref>
            </x14:sparkline>
            <x14:sparkline>
              <xm:f>'CB_Lcr (2)'!$DMA121:$DMA121</xm:f>
              <xm:sqref>DMA121</xm:sqref>
            </x14:sparkline>
            <x14:sparkline>
              <xm:f>'CB_Lcr (2)'!$DMB121:$DMB121</xm:f>
              <xm:sqref>DMB121</xm:sqref>
            </x14:sparkline>
            <x14:sparkline>
              <xm:f>'CB_Lcr (2)'!$DMC121:$DMC121</xm:f>
              <xm:sqref>DMC121</xm:sqref>
            </x14:sparkline>
            <x14:sparkline>
              <xm:f>'CB_Lcr (2)'!$DMD121:$DMD121</xm:f>
              <xm:sqref>DMD121</xm:sqref>
            </x14:sparkline>
            <x14:sparkline>
              <xm:f>'CB_Lcr (2)'!$DME121:$DME121</xm:f>
              <xm:sqref>DME121</xm:sqref>
            </x14:sparkline>
            <x14:sparkline>
              <xm:f>'CB_Lcr (2)'!$DMF121:$DMF121</xm:f>
              <xm:sqref>DMF121</xm:sqref>
            </x14:sparkline>
            <x14:sparkline>
              <xm:f>'CB_Lcr (2)'!$DMG121:$DMG121</xm:f>
              <xm:sqref>DMG121</xm:sqref>
            </x14:sparkline>
            <x14:sparkline>
              <xm:f>'CB_Lcr (2)'!$DMH121:$DMH121</xm:f>
              <xm:sqref>DMH121</xm:sqref>
            </x14:sparkline>
            <x14:sparkline>
              <xm:f>'CB_Lcr (2)'!$DMI121:$DMI121</xm:f>
              <xm:sqref>DMI121</xm:sqref>
            </x14:sparkline>
            <x14:sparkline>
              <xm:f>'CB_Lcr (2)'!$DMJ121:$DMJ121</xm:f>
              <xm:sqref>DMJ121</xm:sqref>
            </x14:sparkline>
            <x14:sparkline>
              <xm:f>'CB_Lcr (2)'!$DMK121:$DMK121</xm:f>
              <xm:sqref>DMK121</xm:sqref>
            </x14:sparkline>
            <x14:sparkline>
              <xm:f>'CB_Lcr (2)'!$DML121:$DML121</xm:f>
              <xm:sqref>DML121</xm:sqref>
            </x14:sparkline>
            <x14:sparkline>
              <xm:f>'CB_Lcr (2)'!$DMM121:$DMM121</xm:f>
              <xm:sqref>DMM121</xm:sqref>
            </x14:sparkline>
            <x14:sparkline>
              <xm:f>'CB_Lcr (2)'!$DMN121:$DMN121</xm:f>
              <xm:sqref>DMN121</xm:sqref>
            </x14:sparkline>
            <x14:sparkline>
              <xm:f>'CB_Lcr (2)'!$DMO121:$DMO121</xm:f>
              <xm:sqref>DMO121</xm:sqref>
            </x14:sparkline>
            <x14:sparkline>
              <xm:f>'CB_Lcr (2)'!$DMP121:$DMP121</xm:f>
              <xm:sqref>DMP121</xm:sqref>
            </x14:sparkline>
            <x14:sparkline>
              <xm:f>'CB_Lcr (2)'!$DMQ121:$DMQ121</xm:f>
              <xm:sqref>DMQ121</xm:sqref>
            </x14:sparkline>
            <x14:sparkline>
              <xm:f>'CB_Lcr (2)'!$DMR121:$DMR121</xm:f>
              <xm:sqref>DMR121</xm:sqref>
            </x14:sparkline>
            <x14:sparkline>
              <xm:f>'CB_Lcr (2)'!$DMS121:$DMS121</xm:f>
              <xm:sqref>DMS121</xm:sqref>
            </x14:sparkline>
            <x14:sparkline>
              <xm:f>'CB_Lcr (2)'!$DMT121:$DMT121</xm:f>
              <xm:sqref>DMT121</xm:sqref>
            </x14:sparkline>
            <x14:sparkline>
              <xm:f>'CB_Lcr (2)'!$DMU121:$DMU121</xm:f>
              <xm:sqref>DMU121</xm:sqref>
            </x14:sparkline>
            <x14:sparkline>
              <xm:f>'CB_Lcr (2)'!$DMV121:$DMV121</xm:f>
              <xm:sqref>DMV121</xm:sqref>
            </x14:sparkline>
            <x14:sparkline>
              <xm:f>'CB_Lcr (2)'!$DMW121:$DMW121</xm:f>
              <xm:sqref>DMW121</xm:sqref>
            </x14:sparkline>
            <x14:sparkline>
              <xm:f>'CB_Lcr (2)'!$DMX121:$DMX121</xm:f>
              <xm:sqref>DMX121</xm:sqref>
            </x14:sparkline>
            <x14:sparkline>
              <xm:f>'CB_Lcr (2)'!$DMY121:$DMY121</xm:f>
              <xm:sqref>DMY121</xm:sqref>
            </x14:sparkline>
            <x14:sparkline>
              <xm:f>'CB_Lcr (2)'!$DMZ121:$DMZ121</xm:f>
              <xm:sqref>DMZ121</xm:sqref>
            </x14:sparkline>
            <x14:sparkline>
              <xm:f>'CB_Lcr (2)'!$DNA121:$DNA121</xm:f>
              <xm:sqref>DNA121</xm:sqref>
            </x14:sparkline>
            <x14:sparkline>
              <xm:f>'CB_Lcr (2)'!$DNB121:$DNB121</xm:f>
              <xm:sqref>DNB121</xm:sqref>
            </x14:sparkline>
            <x14:sparkline>
              <xm:f>'CB_Lcr (2)'!$DNC121:$DNC121</xm:f>
              <xm:sqref>DNC121</xm:sqref>
            </x14:sparkline>
            <x14:sparkline>
              <xm:f>'CB_Lcr (2)'!$DND121:$DND121</xm:f>
              <xm:sqref>DND121</xm:sqref>
            </x14:sparkline>
            <x14:sparkline>
              <xm:f>'CB_Lcr (2)'!$DNE121:$DNE121</xm:f>
              <xm:sqref>DNE121</xm:sqref>
            </x14:sparkline>
            <x14:sparkline>
              <xm:f>'CB_Lcr (2)'!$DNF121:$DNF121</xm:f>
              <xm:sqref>DNF121</xm:sqref>
            </x14:sparkline>
            <x14:sparkline>
              <xm:f>'CB_Lcr (2)'!$DNG121:$DNG121</xm:f>
              <xm:sqref>DNG121</xm:sqref>
            </x14:sparkline>
            <x14:sparkline>
              <xm:f>'CB_Lcr (2)'!$DNH121:$DNH121</xm:f>
              <xm:sqref>DNH121</xm:sqref>
            </x14:sparkline>
            <x14:sparkline>
              <xm:f>'CB_Lcr (2)'!$DNI121:$DNI121</xm:f>
              <xm:sqref>DNI121</xm:sqref>
            </x14:sparkline>
            <x14:sparkline>
              <xm:f>'CB_Lcr (2)'!$DNJ121:$DNJ121</xm:f>
              <xm:sqref>DNJ121</xm:sqref>
            </x14:sparkline>
            <x14:sparkline>
              <xm:f>'CB_Lcr (2)'!$DNK121:$DNK121</xm:f>
              <xm:sqref>DNK121</xm:sqref>
            </x14:sparkline>
            <x14:sparkline>
              <xm:f>'CB_Lcr (2)'!$DNL121:$DNL121</xm:f>
              <xm:sqref>DNL121</xm:sqref>
            </x14:sparkline>
            <x14:sparkline>
              <xm:f>'CB_Lcr (2)'!$DNM121:$DNM121</xm:f>
              <xm:sqref>DNM121</xm:sqref>
            </x14:sparkline>
            <x14:sparkline>
              <xm:f>'CB_Lcr (2)'!$DNN121:$DNN121</xm:f>
              <xm:sqref>DNN121</xm:sqref>
            </x14:sparkline>
            <x14:sparkline>
              <xm:f>'CB_Lcr (2)'!$DNO121:$DNO121</xm:f>
              <xm:sqref>DNO121</xm:sqref>
            </x14:sparkline>
            <x14:sparkline>
              <xm:f>'CB_Lcr (2)'!$DNP121:$DNP121</xm:f>
              <xm:sqref>DNP121</xm:sqref>
            </x14:sparkline>
            <x14:sparkline>
              <xm:f>'CB_Lcr (2)'!$DNQ121:$DNQ121</xm:f>
              <xm:sqref>DNQ121</xm:sqref>
            </x14:sparkline>
            <x14:sparkline>
              <xm:f>'CB_Lcr (2)'!$DNR121:$DNR121</xm:f>
              <xm:sqref>DNR121</xm:sqref>
            </x14:sparkline>
            <x14:sparkline>
              <xm:f>'CB_Lcr (2)'!$DNS121:$DNS121</xm:f>
              <xm:sqref>DNS121</xm:sqref>
            </x14:sparkline>
            <x14:sparkline>
              <xm:f>'CB_Lcr (2)'!$DNT121:$DNT121</xm:f>
              <xm:sqref>DNT121</xm:sqref>
            </x14:sparkline>
            <x14:sparkline>
              <xm:f>'CB_Lcr (2)'!$DNU121:$DNU121</xm:f>
              <xm:sqref>DNU121</xm:sqref>
            </x14:sparkline>
            <x14:sparkline>
              <xm:f>'CB_Lcr (2)'!$DNV121:$DNV121</xm:f>
              <xm:sqref>DNV121</xm:sqref>
            </x14:sparkline>
            <x14:sparkline>
              <xm:f>'CB_Lcr (2)'!$DNW121:$DNW121</xm:f>
              <xm:sqref>DNW121</xm:sqref>
            </x14:sparkline>
            <x14:sparkline>
              <xm:f>'CB_Lcr (2)'!$DNX121:$DNX121</xm:f>
              <xm:sqref>DNX121</xm:sqref>
            </x14:sparkline>
            <x14:sparkline>
              <xm:f>'CB_Lcr (2)'!$DNY121:$DNY121</xm:f>
              <xm:sqref>DNY121</xm:sqref>
            </x14:sparkline>
            <x14:sparkline>
              <xm:f>'CB_Lcr (2)'!$DNZ121:$DNZ121</xm:f>
              <xm:sqref>DNZ121</xm:sqref>
            </x14:sparkline>
            <x14:sparkline>
              <xm:f>'CB_Lcr (2)'!$DOA121:$DOA121</xm:f>
              <xm:sqref>DOA121</xm:sqref>
            </x14:sparkline>
            <x14:sparkline>
              <xm:f>'CB_Lcr (2)'!$DOB121:$DOB121</xm:f>
              <xm:sqref>DOB121</xm:sqref>
            </x14:sparkline>
            <x14:sparkline>
              <xm:f>'CB_Lcr (2)'!$DOC121:$DOC121</xm:f>
              <xm:sqref>DOC121</xm:sqref>
            </x14:sparkline>
            <x14:sparkline>
              <xm:f>'CB_Lcr (2)'!$DOD121:$DOD121</xm:f>
              <xm:sqref>DOD121</xm:sqref>
            </x14:sparkline>
            <x14:sparkline>
              <xm:f>'CB_Lcr (2)'!$DOE121:$DOE121</xm:f>
              <xm:sqref>DOE121</xm:sqref>
            </x14:sparkline>
            <x14:sparkline>
              <xm:f>'CB_Lcr (2)'!$DOF121:$DOF121</xm:f>
              <xm:sqref>DOF121</xm:sqref>
            </x14:sparkline>
            <x14:sparkline>
              <xm:f>'CB_Lcr (2)'!$DOG121:$DOG121</xm:f>
              <xm:sqref>DOG121</xm:sqref>
            </x14:sparkline>
            <x14:sparkline>
              <xm:f>'CB_Lcr (2)'!$DOH121:$DOH121</xm:f>
              <xm:sqref>DOH121</xm:sqref>
            </x14:sparkline>
            <x14:sparkline>
              <xm:f>'CB_Lcr (2)'!$DOI121:$DOI121</xm:f>
              <xm:sqref>DOI121</xm:sqref>
            </x14:sparkline>
            <x14:sparkline>
              <xm:f>'CB_Lcr (2)'!$DOJ121:$DOJ121</xm:f>
              <xm:sqref>DOJ121</xm:sqref>
            </x14:sparkline>
            <x14:sparkline>
              <xm:f>'CB_Lcr (2)'!$DOK121:$DOK121</xm:f>
              <xm:sqref>DOK121</xm:sqref>
            </x14:sparkline>
            <x14:sparkline>
              <xm:f>'CB_Lcr (2)'!$DOL121:$DOL121</xm:f>
              <xm:sqref>DOL121</xm:sqref>
            </x14:sparkline>
            <x14:sparkline>
              <xm:f>'CB_Lcr (2)'!$DOM121:$DOM121</xm:f>
              <xm:sqref>DOM121</xm:sqref>
            </x14:sparkline>
            <x14:sparkline>
              <xm:f>'CB_Lcr (2)'!$DON121:$DON121</xm:f>
              <xm:sqref>DON121</xm:sqref>
            </x14:sparkline>
            <x14:sparkline>
              <xm:f>'CB_Lcr (2)'!$DOO121:$DOO121</xm:f>
              <xm:sqref>DOO121</xm:sqref>
            </x14:sparkline>
            <x14:sparkline>
              <xm:f>'CB_Lcr (2)'!$DOP121:$DOP121</xm:f>
              <xm:sqref>DOP121</xm:sqref>
            </x14:sparkline>
            <x14:sparkline>
              <xm:f>'CB_Lcr (2)'!$DOQ121:$DOQ121</xm:f>
              <xm:sqref>DOQ121</xm:sqref>
            </x14:sparkline>
            <x14:sparkline>
              <xm:f>'CB_Lcr (2)'!$DOR121:$DOR121</xm:f>
              <xm:sqref>DOR121</xm:sqref>
            </x14:sparkline>
            <x14:sparkline>
              <xm:f>'CB_Lcr (2)'!$DOS121:$DOS121</xm:f>
              <xm:sqref>DOS121</xm:sqref>
            </x14:sparkline>
            <x14:sparkline>
              <xm:f>'CB_Lcr (2)'!$DOT121:$DOT121</xm:f>
              <xm:sqref>DOT121</xm:sqref>
            </x14:sparkline>
            <x14:sparkline>
              <xm:f>'CB_Lcr (2)'!$DOU121:$DOU121</xm:f>
              <xm:sqref>DOU121</xm:sqref>
            </x14:sparkline>
            <x14:sparkline>
              <xm:f>'CB_Lcr (2)'!$DOV121:$DOV121</xm:f>
              <xm:sqref>DOV121</xm:sqref>
            </x14:sparkline>
            <x14:sparkline>
              <xm:f>'CB_Lcr (2)'!$DOW121:$DOW121</xm:f>
              <xm:sqref>DOW121</xm:sqref>
            </x14:sparkline>
            <x14:sparkline>
              <xm:f>'CB_Lcr (2)'!$DOX121:$DOX121</xm:f>
              <xm:sqref>DOX121</xm:sqref>
            </x14:sparkline>
            <x14:sparkline>
              <xm:f>'CB_Lcr (2)'!$DOY121:$DOY121</xm:f>
              <xm:sqref>DOY121</xm:sqref>
            </x14:sparkline>
            <x14:sparkline>
              <xm:f>'CB_Lcr (2)'!$DOZ121:$DOZ121</xm:f>
              <xm:sqref>DOZ121</xm:sqref>
            </x14:sparkline>
            <x14:sparkline>
              <xm:f>'CB_Lcr (2)'!$DPA121:$DPA121</xm:f>
              <xm:sqref>DPA121</xm:sqref>
            </x14:sparkline>
            <x14:sparkline>
              <xm:f>'CB_Lcr (2)'!$DPB121:$DPB121</xm:f>
              <xm:sqref>DPB121</xm:sqref>
            </x14:sparkline>
            <x14:sparkline>
              <xm:f>'CB_Lcr (2)'!$DPC121:$DPC121</xm:f>
              <xm:sqref>DPC121</xm:sqref>
            </x14:sparkline>
            <x14:sparkline>
              <xm:f>'CB_Lcr (2)'!$DPD121:$DPD121</xm:f>
              <xm:sqref>DPD121</xm:sqref>
            </x14:sparkline>
            <x14:sparkline>
              <xm:f>'CB_Lcr (2)'!$DPE121:$DPE121</xm:f>
              <xm:sqref>DPE121</xm:sqref>
            </x14:sparkline>
            <x14:sparkline>
              <xm:f>'CB_Lcr (2)'!$DPF121:$DPF121</xm:f>
              <xm:sqref>DPF121</xm:sqref>
            </x14:sparkline>
            <x14:sparkline>
              <xm:f>'CB_Lcr (2)'!$DPG121:$DPG121</xm:f>
              <xm:sqref>DPG121</xm:sqref>
            </x14:sparkline>
            <x14:sparkline>
              <xm:f>'CB_Lcr (2)'!$DPH121:$DPH121</xm:f>
              <xm:sqref>DPH121</xm:sqref>
            </x14:sparkline>
            <x14:sparkline>
              <xm:f>'CB_Lcr (2)'!$DPI121:$DPI121</xm:f>
              <xm:sqref>DPI121</xm:sqref>
            </x14:sparkline>
            <x14:sparkline>
              <xm:f>'CB_Lcr (2)'!$DPJ121:$DPJ121</xm:f>
              <xm:sqref>DPJ121</xm:sqref>
            </x14:sparkline>
            <x14:sparkline>
              <xm:f>'CB_Lcr (2)'!$DPK121:$DPK121</xm:f>
              <xm:sqref>DPK121</xm:sqref>
            </x14:sparkline>
            <x14:sparkline>
              <xm:f>'CB_Lcr (2)'!$DPL121:$DPL121</xm:f>
              <xm:sqref>DPL121</xm:sqref>
            </x14:sparkline>
            <x14:sparkline>
              <xm:f>'CB_Lcr (2)'!$DPM121:$DPM121</xm:f>
              <xm:sqref>DPM121</xm:sqref>
            </x14:sparkline>
            <x14:sparkline>
              <xm:f>'CB_Lcr (2)'!$DPN121:$DPN121</xm:f>
              <xm:sqref>DPN121</xm:sqref>
            </x14:sparkline>
            <x14:sparkline>
              <xm:f>'CB_Lcr (2)'!$DPO121:$DPO121</xm:f>
              <xm:sqref>DPO121</xm:sqref>
            </x14:sparkline>
            <x14:sparkline>
              <xm:f>'CB_Lcr (2)'!$DPP121:$DPP121</xm:f>
              <xm:sqref>DPP121</xm:sqref>
            </x14:sparkline>
            <x14:sparkline>
              <xm:f>'CB_Lcr (2)'!$DPQ121:$DPQ121</xm:f>
              <xm:sqref>DPQ121</xm:sqref>
            </x14:sparkline>
            <x14:sparkline>
              <xm:f>'CB_Lcr (2)'!$DPR121:$DPR121</xm:f>
              <xm:sqref>DPR121</xm:sqref>
            </x14:sparkline>
            <x14:sparkline>
              <xm:f>'CB_Lcr (2)'!$DPS121:$DPS121</xm:f>
              <xm:sqref>DPS121</xm:sqref>
            </x14:sparkline>
            <x14:sparkline>
              <xm:f>'CB_Lcr (2)'!$DPT121:$DPT121</xm:f>
              <xm:sqref>DPT121</xm:sqref>
            </x14:sparkline>
            <x14:sparkline>
              <xm:f>'CB_Lcr (2)'!$DPU121:$DPU121</xm:f>
              <xm:sqref>DPU121</xm:sqref>
            </x14:sparkline>
            <x14:sparkline>
              <xm:f>'CB_Lcr (2)'!$DPV121:$DPV121</xm:f>
              <xm:sqref>DPV121</xm:sqref>
            </x14:sparkline>
            <x14:sparkline>
              <xm:f>'CB_Lcr (2)'!$DPW121:$DPW121</xm:f>
              <xm:sqref>DPW121</xm:sqref>
            </x14:sparkline>
            <x14:sparkline>
              <xm:f>'CB_Lcr (2)'!$DPX121:$DPX121</xm:f>
              <xm:sqref>DPX121</xm:sqref>
            </x14:sparkline>
            <x14:sparkline>
              <xm:f>'CB_Lcr (2)'!$DPY121:$DPY121</xm:f>
              <xm:sqref>DPY121</xm:sqref>
            </x14:sparkline>
            <x14:sparkline>
              <xm:f>'CB_Lcr (2)'!$DPZ121:$DPZ121</xm:f>
              <xm:sqref>DPZ121</xm:sqref>
            </x14:sparkline>
            <x14:sparkline>
              <xm:f>'CB_Lcr (2)'!$DQA121:$DQA121</xm:f>
              <xm:sqref>DQA121</xm:sqref>
            </x14:sparkline>
            <x14:sparkline>
              <xm:f>'CB_Lcr (2)'!$DQB121:$DQB121</xm:f>
              <xm:sqref>DQB121</xm:sqref>
            </x14:sparkline>
            <x14:sparkline>
              <xm:f>'CB_Lcr (2)'!$DQC121:$DQC121</xm:f>
              <xm:sqref>DQC121</xm:sqref>
            </x14:sparkline>
            <x14:sparkline>
              <xm:f>'CB_Lcr (2)'!$DQD121:$DQD121</xm:f>
              <xm:sqref>DQD121</xm:sqref>
            </x14:sparkline>
            <x14:sparkline>
              <xm:f>'CB_Lcr (2)'!$DQE121:$DQE121</xm:f>
              <xm:sqref>DQE121</xm:sqref>
            </x14:sparkline>
            <x14:sparkline>
              <xm:f>'CB_Lcr (2)'!$DQF121:$DQF121</xm:f>
              <xm:sqref>DQF121</xm:sqref>
            </x14:sparkline>
            <x14:sparkline>
              <xm:f>'CB_Lcr (2)'!$DQG121:$DQG121</xm:f>
              <xm:sqref>DQG121</xm:sqref>
            </x14:sparkline>
            <x14:sparkline>
              <xm:f>'CB_Lcr (2)'!$DQH121:$DQH121</xm:f>
              <xm:sqref>DQH121</xm:sqref>
            </x14:sparkline>
            <x14:sparkline>
              <xm:f>'CB_Lcr (2)'!$DQI121:$DQI121</xm:f>
              <xm:sqref>DQI121</xm:sqref>
            </x14:sparkline>
            <x14:sparkline>
              <xm:f>'CB_Lcr (2)'!$DQJ121:$DQJ121</xm:f>
              <xm:sqref>DQJ121</xm:sqref>
            </x14:sparkline>
            <x14:sparkline>
              <xm:f>'CB_Lcr (2)'!$DQK121:$DQK121</xm:f>
              <xm:sqref>DQK121</xm:sqref>
            </x14:sparkline>
            <x14:sparkline>
              <xm:f>'CB_Lcr (2)'!$DQL121:$DQL121</xm:f>
              <xm:sqref>DQL121</xm:sqref>
            </x14:sparkline>
            <x14:sparkline>
              <xm:f>'CB_Lcr (2)'!$DQM121:$DQM121</xm:f>
              <xm:sqref>DQM121</xm:sqref>
            </x14:sparkline>
            <x14:sparkline>
              <xm:f>'CB_Lcr (2)'!$DQN121:$DQN121</xm:f>
              <xm:sqref>DQN121</xm:sqref>
            </x14:sparkline>
            <x14:sparkline>
              <xm:f>'CB_Lcr (2)'!$DQO121:$DQO121</xm:f>
              <xm:sqref>DQO121</xm:sqref>
            </x14:sparkline>
            <x14:sparkline>
              <xm:f>'CB_Lcr (2)'!$DQP121:$DQP121</xm:f>
              <xm:sqref>DQP121</xm:sqref>
            </x14:sparkline>
            <x14:sparkline>
              <xm:f>'CB_Lcr (2)'!$DQQ121:$DQQ121</xm:f>
              <xm:sqref>DQQ121</xm:sqref>
            </x14:sparkline>
            <x14:sparkline>
              <xm:f>'CB_Lcr (2)'!$DQR121:$DQR121</xm:f>
              <xm:sqref>DQR121</xm:sqref>
            </x14:sparkline>
            <x14:sparkline>
              <xm:f>'CB_Lcr (2)'!$DQS121:$DQS121</xm:f>
              <xm:sqref>DQS121</xm:sqref>
            </x14:sparkline>
            <x14:sparkline>
              <xm:f>'CB_Lcr (2)'!$DQT121:$DQT121</xm:f>
              <xm:sqref>DQT121</xm:sqref>
            </x14:sparkline>
            <x14:sparkline>
              <xm:f>'CB_Lcr (2)'!$DQU121:$DQU121</xm:f>
              <xm:sqref>DQU121</xm:sqref>
            </x14:sparkline>
            <x14:sparkline>
              <xm:f>'CB_Lcr (2)'!$DQV121:$DQV121</xm:f>
              <xm:sqref>DQV121</xm:sqref>
            </x14:sparkline>
            <x14:sparkline>
              <xm:f>'CB_Lcr (2)'!$DQW121:$DQW121</xm:f>
              <xm:sqref>DQW121</xm:sqref>
            </x14:sparkline>
            <x14:sparkline>
              <xm:f>'CB_Lcr (2)'!$DQX121:$DQX121</xm:f>
              <xm:sqref>DQX121</xm:sqref>
            </x14:sparkline>
            <x14:sparkline>
              <xm:f>'CB_Lcr (2)'!$DQY121:$DQY121</xm:f>
              <xm:sqref>DQY121</xm:sqref>
            </x14:sparkline>
            <x14:sparkline>
              <xm:f>'CB_Lcr (2)'!$DQZ121:$DQZ121</xm:f>
              <xm:sqref>DQZ121</xm:sqref>
            </x14:sparkline>
            <x14:sparkline>
              <xm:f>'CB_Lcr (2)'!$DRA121:$DRA121</xm:f>
              <xm:sqref>DRA121</xm:sqref>
            </x14:sparkline>
            <x14:sparkline>
              <xm:f>'CB_Lcr (2)'!$DRB121:$DRB121</xm:f>
              <xm:sqref>DRB121</xm:sqref>
            </x14:sparkline>
            <x14:sparkline>
              <xm:f>'CB_Lcr (2)'!$DRC121:$DRC121</xm:f>
              <xm:sqref>DRC121</xm:sqref>
            </x14:sparkline>
            <x14:sparkline>
              <xm:f>'CB_Lcr (2)'!$DRD121:$DRD121</xm:f>
              <xm:sqref>DRD121</xm:sqref>
            </x14:sparkline>
            <x14:sparkline>
              <xm:f>'CB_Lcr (2)'!$DRE121:$DRE121</xm:f>
              <xm:sqref>DRE121</xm:sqref>
            </x14:sparkline>
            <x14:sparkline>
              <xm:f>'CB_Lcr (2)'!$DRF121:$DRF121</xm:f>
              <xm:sqref>DRF121</xm:sqref>
            </x14:sparkline>
            <x14:sparkline>
              <xm:f>'CB_Lcr (2)'!$DRG121:$DRG121</xm:f>
              <xm:sqref>DRG121</xm:sqref>
            </x14:sparkline>
            <x14:sparkline>
              <xm:f>'CB_Lcr (2)'!$DRH121:$DRH121</xm:f>
              <xm:sqref>DRH121</xm:sqref>
            </x14:sparkline>
            <x14:sparkline>
              <xm:f>'CB_Lcr (2)'!$DRI121:$DRI121</xm:f>
              <xm:sqref>DRI121</xm:sqref>
            </x14:sparkline>
            <x14:sparkline>
              <xm:f>'CB_Lcr (2)'!$DRJ121:$DRJ121</xm:f>
              <xm:sqref>DRJ121</xm:sqref>
            </x14:sparkline>
            <x14:sparkline>
              <xm:f>'CB_Lcr (2)'!$DRK121:$DRK121</xm:f>
              <xm:sqref>DRK121</xm:sqref>
            </x14:sparkline>
            <x14:sparkline>
              <xm:f>'CB_Lcr (2)'!$DRL121:$DRL121</xm:f>
              <xm:sqref>DRL121</xm:sqref>
            </x14:sparkline>
            <x14:sparkline>
              <xm:f>'CB_Lcr (2)'!$DRM121:$DRM121</xm:f>
              <xm:sqref>DRM121</xm:sqref>
            </x14:sparkline>
            <x14:sparkline>
              <xm:f>'CB_Lcr (2)'!$DRN121:$DRN121</xm:f>
              <xm:sqref>DRN121</xm:sqref>
            </x14:sparkline>
            <x14:sparkline>
              <xm:f>'CB_Lcr (2)'!$DRO121:$DRO121</xm:f>
              <xm:sqref>DRO121</xm:sqref>
            </x14:sparkline>
            <x14:sparkline>
              <xm:f>'CB_Lcr (2)'!$DRP121:$DRP121</xm:f>
              <xm:sqref>DRP121</xm:sqref>
            </x14:sparkline>
            <x14:sparkline>
              <xm:f>'CB_Lcr (2)'!$DRQ121:$DRQ121</xm:f>
              <xm:sqref>DRQ121</xm:sqref>
            </x14:sparkline>
            <x14:sparkline>
              <xm:f>'CB_Lcr (2)'!$DRR121:$DRR121</xm:f>
              <xm:sqref>DRR121</xm:sqref>
            </x14:sparkline>
            <x14:sparkline>
              <xm:f>'CB_Lcr (2)'!$DRS121:$DRS121</xm:f>
              <xm:sqref>DRS121</xm:sqref>
            </x14:sparkline>
            <x14:sparkline>
              <xm:f>'CB_Lcr (2)'!$DRT121:$DRT121</xm:f>
              <xm:sqref>DRT121</xm:sqref>
            </x14:sparkline>
            <x14:sparkline>
              <xm:f>'CB_Lcr (2)'!$DRU121:$DRU121</xm:f>
              <xm:sqref>DRU121</xm:sqref>
            </x14:sparkline>
            <x14:sparkline>
              <xm:f>'CB_Lcr (2)'!$DRV121:$DRV121</xm:f>
              <xm:sqref>DRV121</xm:sqref>
            </x14:sparkline>
            <x14:sparkline>
              <xm:f>'CB_Lcr (2)'!$DRW121:$DRW121</xm:f>
              <xm:sqref>DRW121</xm:sqref>
            </x14:sparkline>
            <x14:sparkline>
              <xm:f>'CB_Lcr (2)'!$DRX121:$DRX121</xm:f>
              <xm:sqref>DRX121</xm:sqref>
            </x14:sparkline>
            <x14:sparkline>
              <xm:f>'CB_Lcr (2)'!$DRY121:$DRY121</xm:f>
              <xm:sqref>DRY121</xm:sqref>
            </x14:sparkline>
            <x14:sparkline>
              <xm:f>'CB_Lcr (2)'!$DRZ121:$DRZ121</xm:f>
              <xm:sqref>DRZ121</xm:sqref>
            </x14:sparkline>
            <x14:sparkline>
              <xm:f>'CB_Lcr (2)'!$DSA121:$DSA121</xm:f>
              <xm:sqref>DSA121</xm:sqref>
            </x14:sparkline>
            <x14:sparkline>
              <xm:f>'CB_Lcr (2)'!$DSB121:$DSB121</xm:f>
              <xm:sqref>DSB121</xm:sqref>
            </x14:sparkline>
            <x14:sparkline>
              <xm:f>'CB_Lcr (2)'!$DSC121:$DSC121</xm:f>
              <xm:sqref>DSC121</xm:sqref>
            </x14:sparkline>
            <x14:sparkline>
              <xm:f>'CB_Lcr (2)'!$DSD121:$DSD121</xm:f>
              <xm:sqref>DSD121</xm:sqref>
            </x14:sparkline>
            <x14:sparkline>
              <xm:f>'CB_Lcr (2)'!$DSE121:$DSE121</xm:f>
              <xm:sqref>DSE121</xm:sqref>
            </x14:sparkline>
            <x14:sparkline>
              <xm:f>'CB_Lcr (2)'!$DSF121:$DSF121</xm:f>
              <xm:sqref>DSF121</xm:sqref>
            </x14:sparkline>
            <x14:sparkline>
              <xm:f>'CB_Lcr (2)'!$DSG121:$DSG121</xm:f>
              <xm:sqref>DSG121</xm:sqref>
            </x14:sparkline>
            <x14:sparkline>
              <xm:f>'CB_Lcr (2)'!$DSH121:$DSH121</xm:f>
              <xm:sqref>DSH121</xm:sqref>
            </x14:sparkline>
            <x14:sparkline>
              <xm:f>'CB_Lcr (2)'!$DSI121:$DSI121</xm:f>
              <xm:sqref>DSI121</xm:sqref>
            </x14:sparkline>
            <x14:sparkline>
              <xm:f>'CB_Lcr (2)'!$DSJ121:$DSJ121</xm:f>
              <xm:sqref>DSJ121</xm:sqref>
            </x14:sparkline>
            <x14:sparkline>
              <xm:f>'CB_Lcr (2)'!$DSK121:$DSK121</xm:f>
              <xm:sqref>DSK121</xm:sqref>
            </x14:sparkline>
            <x14:sparkline>
              <xm:f>'CB_Lcr (2)'!$DSL121:$DSL121</xm:f>
              <xm:sqref>DSL121</xm:sqref>
            </x14:sparkline>
            <x14:sparkline>
              <xm:f>'CB_Lcr (2)'!$DSM121:$DSM121</xm:f>
              <xm:sqref>DSM121</xm:sqref>
            </x14:sparkline>
            <x14:sparkline>
              <xm:f>'CB_Lcr (2)'!$DSN121:$DSN121</xm:f>
              <xm:sqref>DSN121</xm:sqref>
            </x14:sparkline>
            <x14:sparkline>
              <xm:f>'CB_Lcr (2)'!$DSO121:$DSO121</xm:f>
              <xm:sqref>DSO121</xm:sqref>
            </x14:sparkline>
            <x14:sparkline>
              <xm:f>'CB_Lcr (2)'!$DSP121:$DSP121</xm:f>
              <xm:sqref>DSP121</xm:sqref>
            </x14:sparkline>
            <x14:sparkline>
              <xm:f>'CB_Lcr (2)'!$DSQ121:$DSQ121</xm:f>
              <xm:sqref>DSQ121</xm:sqref>
            </x14:sparkline>
            <x14:sparkline>
              <xm:f>'CB_Lcr (2)'!$DSR121:$DSR121</xm:f>
              <xm:sqref>DSR121</xm:sqref>
            </x14:sparkline>
            <x14:sparkline>
              <xm:f>'CB_Lcr (2)'!$DSS121:$DSS121</xm:f>
              <xm:sqref>DSS121</xm:sqref>
            </x14:sparkline>
            <x14:sparkline>
              <xm:f>'CB_Lcr (2)'!$DST121:$DST121</xm:f>
              <xm:sqref>DST121</xm:sqref>
            </x14:sparkline>
            <x14:sparkline>
              <xm:f>'CB_Lcr (2)'!$DSU121:$DSU121</xm:f>
              <xm:sqref>DSU121</xm:sqref>
            </x14:sparkline>
            <x14:sparkline>
              <xm:f>'CB_Lcr (2)'!$DSV121:$DSV121</xm:f>
              <xm:sqref>DSV121</xm:sqref>
            </x14:sparkline>
            <x14:sparkline>
              <xm:f>'CB_Lcr (2)'!$DSW121:$DSW121</xm:f>
              <xm:sqref>DSW121</xm:sqref>
            </x14:sparkline>
            <x14:sparkline>
              <xm:f>'CB_Lcr (2)'!$DSX121:$DSX121</xm:f>
              <xm:sqref>DSX121</xm:sqref>
            </x14:sparkline>
            <x14:sparkline>
              <xm:f>'CB_Lcr (2)'!$DSY121:$DSY121</xm:f>
              <xm:sqref>DSY121</xm:sqref>
            </x14:sparkline>
            <x14:sparkline>
              <xm:f>'CB_Lcr (2)'!$DSZ121:$DSZ121</xm:f>
              <xm:sqref>DSZ121</xm:sqref>
            </x14:sparkline>
            <x14:sparkline>
              <xm:f>'CB_Lcr (2)'!$DTA121:$DTA121</xm:f>
              <xm:sqref>DTA121</xm:sqref>
            </x14:sparkline>
            <x14:sparkline>
              <xm:f>'CB_Lcr (2)'!$DTB121:$DTB121</xm:f>
              <xm:sqref>DTB121</xm:sqref>
            </x14:sparkline>
            <x14:sparkline>
              <xm:f>'CB_Lcr (2)'!$DTC121:$DTC121</xm:f>
              <xm:sqref>DTC121</xm:sqref>
            </x14:sparkline>
            <x14:sparkline>
              <xm:f>'CB_Lcr (2)'!$DTD121:$DTD121</xm:f>
              <xm:sqref>DTD121</xm:sqref>
            </x14:sparkline>
            <x14:sparkline>
              <xm:f>'CB_Lcr (2)'!$DTE121:$DTE121</xm:f>
              <xm:sqref>DTE121</xm:sqref>
            </x14:sparkline>
            <x14:sparkline>
              <xm:f>'CB_Lcr (2)'!$DTF121:$DTF121</xm:f>
              <xm:sqref>DTF121</xm:sqref>
            </x14:sparkline>
            <x14:sparkline>
              <xm:f>'CB_Lcr (2)'!$DTG121:$DTG121</xm:f>
              <xm:sqref>DTG121</xm:sqref>
            </x14:sparkline>
            <x14:sparkline>
              <xm:f>'CB_Lcr (2)'!$DTH121:$DTH121</xm:f>
              <xm:sqref>DTH121</xm:sqref>
            </x14:sparkline>
            <x14:sparkline>
              <xm:f>'CB_Lcr (2)'!$DTI121:$DTI121</xm:f>
              <xm:sqref>DTI121</xm:sqref>
            </x14:sparkline>
            <x14:sparkline>
              <xm:f>'CB_Lcr (2)'!$DTJ121:$DTJ121</xm:f>
              <xm:sqref>DTJ121</xm:sqref>
            </x14:sparkline>
            <x14:sparkline>
              <xm:f>'CB_Lcr (2)'!$DTK121:$DTK121</xm:f>
              <xm:sqref>DTK121</xm:sqref>
            </x14:sparkline>
            <x14:sparkline>
              <xm:f>'CB_Lcr (2)'!$DTL121:$DTL121</xm:f>
              <xm:sqref>DTL121</xm:sqref>
            </x14:sparkline>
            <x14:sparkline>
              <xm:f>'CB_Lcr (2)'!$DTM121:$DTM121</xm:f>
              <xm:sqref>DTM121</xm:sqref>
            </x14:sparkline>
            <x14:sparkline>
              <xm:f>'CB_Lcr (2)'!$DTN121:$DTN121</xm:f>
              <xm:sqref>DTN121</xm:sqref>
            </x14:sparkline>
            <x14:sparkline>
              <xm:f>'CB_Lcr (2)'!$DTO121:$DTO121</xm:f>
              <xm:sqref>DTO121</xm:sqref>
            </x14:sparkline>
            <x14:sparkline>
              <xm:f>'CB_Lcr (2)'!$DTP121:$DTP121</xm:f>
              <xm:sqref>DTP121</xm:sqref>
            </x14:sparkline>
            <x14:sparkline>
              <xm:f>'CB_Lcr (2)'!$DTQ121:$DTQ121</xm:f>
              <xm:sqref>DTQ121</xm:sqref>
            </x14:sparkline>
            <x14:sparkline>
              <xm:f>'CB_Lcr (2)'!$DTR121:$DTR121</xm:f>
              <xm:sqref>DTR121</xm:sqref>
            </x14:sparkline>
            <x14:sparkline>
              <xm:f>'CB_Lcr (2)'!$DTS121:$DTS121</xm:f>
              <xm:sqref>DTS121</xm:sqref>
            </x14:sparkline>
            <x14:sparkline>
              <xm:f>'CB_Lcr (2)'!$DTT121:$DTT121</xm:f>
              <xm:sqref>DTT121</xm:sqref>
            </x14:sparkline>
            <x14:sparkline>
              <xm:f>'CB_Lcr (2)'!$DTU121:$DTU121</xm:f>
              <xm:sqref>DTU121</xm:sqref>
            </x14:sparkline>
            <x14:sparkline>
              <xm:f>'CB_Lcr (2)'!$DTV121:$DTV121</xm:f>
              <xm:sqref>DTV121</xm:sqref>
            </x14:sparkline>
            <x14:sparkline>
              <xm:f>'CB_Lcr (2)'!$DTW121:$DTW121</xm:f>
              <xm:sqref>DTW121</xm:sqref>
            </x14:sparkline>
            <x14:sparkline>
              <xm:f>'CB_Lcr (2)'!$DTX121:$DTX121</xm:f>
              <xm:sqref>DTX121</xm:sqref>
            </x14:sparkline>
            <x14:sparkline>
              <xm:f>'CB_Lcr (2)'!$DTY121:$DTY121</xm:f>
              <xm:sqref>DTY121</xm:sqref>
            </x14:sparkline>
            <x14:sparkline>
              <xm:f>'CB_Lcr (2)'!$DTZ121:$DTZ121</xm:f>
              <xm:sqref>DTZ121</xm:sqref>
            </x14:sparkline>
            <x14:sparkline>
              <xm:f>'CB_Lcr (2)'!$DUA121:$DUA121</xm:f>
              <xm:sqref>DUA121</xm:sqref>
            </x14:sparkline>
            <x14:sparkline>
              <xm:f>'CB_Lcr (2)'!$DUB121:$DUB121</xm:f>
              <xm:sqref>DUB121</xm:sqref>
            </x14:sparkline>
            <x14:sparkline>
              <xm:f>'CB_Lcr (2)'!$DUC121:$DUC121</xm:f>
              <xm:sqref>DUC121</xm:sqref>
            </x14:sparkline>
            <x14:sparkline>
              <xm:f>'CB_Lcr (2)'!$DUD121:$DUD121</xm:f>
              <xm:sqref>DUD121</xm:sqref>
            </x14:sparkline>
            <x14:sparkline>
              <xm:f>'CB_Lcr (2)'!$DUE121:$DUE121</xm:f>
              <xm:sqref>DUE121</xm:sqref>
            </x14:sparkline>
            <x14:sparkline>
              <xm:f>'CB_Lcr (2)'!$DUF121:$DUF121</xm:f>
              <xm:sqref>DUF121</xm:sqref>
            </x14:sparkline>
            <x14:sparkline>
              <xm:f>'CB_Lcr (2)'!$DUG121:$DUG121</xm:f>
              <xm:sqref>DUG121</xm:sqref>
            </x14:sparkline>
            <x14:sparkline>
              <xm:f>'CB_Lcr (2)'!$DUH121:$DUH121</xm:f>
              <xm:sqref>DUH121</xm:sqref>
            </x14:sparkline>
            <x14:sparkline>
              <xm:f>'CB_Lcr (2)'!$DUI121:$DUI121</xm:f>
              <xm:sqref>DUI121</xm:sqref>
            </x14:sparkline>
            <x14:sparkline>
              <xm:f>'CB_Lcr (2)'!$DUJ121:$DUJ121</xm:f>
              <xm:sqref>DUJ121</xm:sqref>
            </x14:sparkline>
            <x14:sparkline>
              <xm:f>'CB_Lcr (2)'!$DUK121:$DUK121</xm:f>
              <xm:sqref>DUK121</xm:sqref>
            </x14:sparkline>
            <x14:sparkline>
              <xm:f>'CB_Lcr (2)'!$DUL121:$DUL121</xm:f>
              <xm:sqref>DUL121</xm:sqref>
            </x14:sparkline>
            <x14:sparkline>
              <xm:f>'CB_Lcr (2)'!$DUM121:$DUM121</xm:f>
              <xm:sqref>DUM121</xm:sqref>
            </x14:sparkline>
            <x14:sparkline>
              <xm:f>'CB_Lcr (2)'!$DUN121:$DUN121</xm:f>
              <xm:sqref>DUN121</xm:sqref>
            </x14:sparkline>
            <x14:sparkline>
              <xm:f>'CB_Lcr (2)'!$DUO121:$DUO121</xm:f>
              <xm:sqref>DUO121</xm:sqref>
            </x14:sparkline>
            <x14:sparkline>
              <xm:f>'CB_Lcr (2)'!$DUP121:$DUP121</xm:f>
              <xm:sqref>DUP121</xm:sqref>
            </x14:sparkline>
            <x14:sparkline>
              <xm:f>'CB_Lcr (2)'!$DUQ121:$DUQ121</xm:f>
              <xm:sqref>DUQ121</xm:sqref>
            </x14:sparkline>
            <x14:sparkline>
              <xm:f>'CB_Lcr (2)'!$DUR121:$DUR121</xm:f>
              <xm:sqref>DUR121</xm:sqref>
            </x14:sparkline>
            <x14:sparkline>
              <xm:f>'CB_Lcr (2)'!$DUS121:$DUS121</xm:f>
              <xm:sqref>DUS121</xm:sqref>
            </x14:sparkline>
            <x14:sparkline>
              <xm:f>'CB_Lcr (2)'!$DUT121:$DUT121</xm:f>
              <xm:sqref>DUT121</xm:sqref>
            </x14:sparkline>
            <x14:sparkline>
              <xm:f>'CB_Lcr (2)'!$DUU121:$DUU121</xm:f>
              <xm:sqref>DUU121</xm:sqref>
            </x14:sparkline>
            <x14:sparkline>
              <xm:f>'CB_Lcr (2)'!$DUV121:$DUV121</xm:f>
              <xm:sqref>DUV121</xm:sqref>
            </x14:sparkline>
            <x14:sparkline>
              <xm:f>'CB_Lcr (2)'!$DUW121:$DUW121</xm:f>
              <xm:sqref>DUW121</xm:sqref>
            </x14:sparkline>
            <x14:sparkline>
              <xm:f>'CB_Lcr (2)'!$DUX121:$DUX121</xm:f>
              <xm:sqref>DUX121</xm:sqref>
            </x14:sparkline>
            <x14:sparkline>
              <xm:f>'CB_Lcr (2)'!$DUY121:$DUY121</xm:f>
              <xm:sqref>DUY121</xm:sqref>
            </x14:sparkline>
            <x14:sparkline>
              <xm:f>'CB_Lcr (2)'!$DUZ121:$DUZ121</xm:f>
              <xm:sqref>DUZ121</xm:sqref>
            </x14:sparkline>
            <x14:sparkline>
              <xm:f>'CB_Lcr (2)'!$DVA121:$DVA121</xm:f>
              <xm:sqref>DVA121</xm:sqref>
            </x14:sparkline>
            <x14:sparkline>
              <xm:f>'CB_Lcr (2)'!$DVB121:$DVB121</xm:f>
              <xm:sqref>DVB121</xm:sqref>
            </x14:sparkline>
            <x14:sparkline>
              <xm:f>'CB_Lcr (2)'!$DVC121:$DVC121</xm:f>
              <xm:sqref>DVC121</xm:sqref>
            </x14:sparkline>
            <x14:sparkline>
              <xm:f>'CB_Lcr (2)'!$DVD121:$DVD121</xm:f>
              <xm:sqref>DVD121</xm:sqref>
            </x14:sparkline>
            <x14:sparkline>
              <xm:f>'CB_Lcr (2)'!$DVE121:$DVE121</xm:f>
              <xm:sqref>DVE121</xm:sqref>
            </x14:sparkline>
            <x14:sparkline>
              <xm:f>'CB_Lcr (2)'!$DVF121:$DVF121</xm:f>
              <xm:sqref>DVF121</xm:sqref>
            </x14:sparkline>
            <x14:sparkline>
              <xm:f>'CB_Lcr (2)'!$DVG121:$DVG121</xm:f>
              <xm:sqref>DVG121</xm:sqref>
            </x14:sparkline>
            <x14:sparkline>
              <xm:f>'CB_Lcr (2)'!$DVH121:$DVH121</xm:f>
              <xm:sqref>DVH121</xm:sqref>
            </x14:sparkline>
            <x14:sparkline>
              <xm:f>'CB_Lcr (2)'!$DVI121:$DVI121</xm:f>
              <xm:sqref>DVI121</xm:sqref>
            </x14:sparkline>
            <x14:sparkline>
              <xm:f>'CB_Lcr (2)'!$DVJ121:$DVJ121</xm:f>
              <xm:sqref>DVJ121</xm:sqref>
            </x14:sparkline>
            <x14:sparkline>
              <xm:f>'CB_Lcr (2)'!$DVK121:$DVK121</xm:f>
              <xm:sqref>DVK121</xm:sqref>
            </x14:sparkline>
            <x14:sparkline>
              <xm:f>'CB_Lcr (2)'!$DVL121:$DVL121</xm:f>
              <xm:sqref>DVL121</xm:sqref>
            </x14:sparkline>
            <x14:sparkline>
              <xm:f>'CB_Lcr (2)'!$DVM121:$DVM121</xm:f>
              <xm:sqref>DVM121</xm:sqref>
            </x14:sparkline>
            <x14:sparkline>
              <xm:f>'CB_Lcr (2)'!$DVN121:$DVN121</xm:f>
              <xm:sqref>DVN121</xm:sqref>
            </x14:sparkline>
            <x14:sparkline>
              <xm:f>'CB_Lcr (2)'!$DVO121:$DVO121</xm:f>
              <xm:sqref>DVO121</xm:sqref>
            </x14:sparkline>
            <x14:sparkline>
              <xm:f>'CB_Lcr (2)'!$DVP121:$DVP121</xm:f>
              <xm:sqref>DVP121</xm:sqref>
            </x14:sparkline>
            <x14:sparkline>
              <xm:f>'CB_Lcr (2)'!$DVQ121:$DVQ121</xm:f>
              <xm:sqref>DVQ121</xm:sqref>
            </x14:sparkline>
            <x14:sparkline>
              <xm:f>'CB_Lcr (2)'!$DVR121:$DVR121</xm:f>
              <xm:sqref>DVR121</xm:sqref>
            </x14:sparkline>
            <x14:sparkline>
              <xm:f>'CB_Lcr (2)'!$DVS121:$DVS121</xm:f>
              <xm:sqref>DVS121</xm:sqref>
            </x14:sparkline>
            <x14:sparkline>
              <xm:f>'CB_Lcr (2)'!$DVT121:$DVT121</xm:f>
              <xm:sqref>DVT121</xm:sqref>
            </x14:sparkline>
            <x14:sparkline>
              <xm:f>'CB_Lcr (2)'!$DVU121:$DVU121</xm:f>
              <xm:sqref>DVU121</xm:sqref>
            </x14:sparkline>
            <x14:sparkline>
              <xm:f>'CB_Lcr (2)'!$DVV121:$DVV121</xm:f>
              <xm:sqref>DVV121</xm:sqref>
            </x14:sparkline>
            <x14:sparkline>
              <xm:f>'CB_Lcr (2)'!$DVW121:$DVW121</xm:f>
              <xm:sqref>DVW121</xm:sqref>
            </x14:sparkline>
            <x14:sparkline>
              <xm:f>'CB_Lcr (2)'!$DVX121:$DVX121</xm:f>
              <xm:sqref>DVX121</xm:sqref>
            </x14:sparkline>
            <x14:sparkline>
              <xm:f>'CB_Lcr (2)'!$DVY121:$DVY121</xm:f>
              <xm:sqref>DVY121</xm:sqref>
            </x14:sparkline>
            <x14:sparkline>
              <xm:f>'CB_Lcr (2)'!$DVZ121:$DVZ121</xm:f>
              <xm:sqref>DVZ121</xm:sqref>
            </x14:sparkline>
            <x14:sparkline>
              <xm:f>'CB_Lcr (2)'!$DWA121:$DWA121</xm:f>
              <xm:sqref>DWA121</xm:sqref>
            </x14:sparkline>
            <x14:sparkline>
              <xm:f>'CB_Lcr (2)'!$DWB121:$DWB121</xm:f>
              <xm:sqref>DWB121</xm:sqref>
            </x14:sparkline>
            <x14:sparkline>
              <xm:f>'CB_Lcr (2)'!$DWC121:$DWC121</xm:f>
              <xm:sqref>DWC121</xm:sqref>
            </x14:sparkline>
            <x14:sparkline>
              <xm:f>'CB_Lcr (2)'!$DWD121:$DWD121</xm:f>
              <xm:sqref>DWD121</xm:sqref>
            </x14:sparkline>
            <x14:sparkline>
              <xm:f>'CB_Lcr (2)'!$DWE121:$DWE121</xm:f>
              <xm:sqref>DWE121</xm:sqref>
            </x14:sparkline>
            <x14:sparkline>
              <xm:f>'CB_Lcr (2)'!$DWF121:$DWF121</xm:f>
              <xm:sqref>DWF121</xm:sqref>
            </x14:sparkline>
            <x14:sparkline>
              <xm:f>'CB_Lcr (2)'!$DWG121:$DWG121</xm:f>
              <xm:sqref>DWG121</xm:sqref>
            </x14:sparkline>
            <x14:sparkline>
              <xm:f>'CB_Lcr (2)'!$DWH121:$DWH121</xm:f>
              <xm:sqref>DWH121</xm:sqref>
            </x14:sparkline>
            <x14:sparkline>
              <xm:f>'CB_Lcr (2)'!$DWI121:$DWI121</xm:f>
              <xm:sqref>DWI121</xm:sqref>
            </x14:sparkline>
            <x14:sparkline>
              <xm:f>'CB_Lcr (2)'!$DWJ121:$DWJ121</xm:f>
              <xm:sqref>DWJ121</xm:sqref>
            </x14:sparkline>
            <x14:sparkline>
              <xm:f>'CB_Lcr (2)'!$DWK121:$DWK121</xm:f>
              <xm:sqref>DWK121</xm:sqref>
            </x14:sparkline>
            <x14:sparkline>
              <xm:f>'CB_Lcr (2)'!$DWL121:$DWL121</xm:f>
              <xm:sqref>DWL121</xm:sqref>
            </x14:sparkline>
            <x14:sparkline>
              <xm:f>'CB_Lcr (2)'!$DWM121:$DWM121</xm:f>
              <xm:sqref>DWM121</xm:sqref>
            </x14:sparkline>
            <x14:sparkline>
              <xm:f>'CB_Lcr (2)'!$DWN121:$DWN121</xm:f>
              <xm:sqref>DWN121</xm:sqref>
            </x14:sparkline>
            <x14:sparkline>
              <xm:f>'CB_Lcr (2)'!$DWO121:$DWO121</xm:f>
              <xm:sqref>DWO121</xm:sqref>
            </x14:sparkline>
            <x14:sparkline>
              <xm:f>'CB_Lcr (2)'!$DWP121:$DWP121</xm:f>
              <xm:sqref>DWP121</xm:sqref>
            </x14:sparkline>
            <x14:sparkline>
              <xm:f>'CB_Lcr (2)'!$DWQ121:$DWQ121</xm:f>
              <xm:sqref>DWQ121</xm:sqref>
            </x14:sparkline>
            <x14:sparkline>
              <xm:f>'CB_Lcr (2)'!$DWR121:$DWR121</xm:f>
              <xm:sqref>DWR121</xm:sqref>
            </x14:sparkline>
            <x14:sparkline>
              <xm:f>'CB_Lcr (2)'!$DWS121:$DWS121</xm:f>
              <xm:sqref>DWS121</xm:sqref>
            </x14:sparkline>
            <x14:sparkline>
              <xm:f>'CB_Lcr (2)'!$DWT121:$DWT121</xm:f>
              <xm:sqref>DWT121</xm:sqref>
            </x14:sparkline>
            <x14:sparkline>
              <xm:f>'CB_Lcr (2)'!$DWU121:$DWU121</xm:f>
              <xm:sqref>DWU121</xm:sqref>
            </x14:sparkline>
            <x14:sparkline>
              <xm:f>'CB_Lcr (2)'!$DWV121:$DWV121</xm:f>
              <xm:sqref>DWV121</xm:sqref>
            </x14:sparkline>
            <x14:sparkline>
              <xm:f>'CB_Lcr (2)'!$DWW121:$DWW121</xm:f>
              <xm:sqref>DWW121</xm:sqref>
            </x14:sparkline>
            <x14:sparkline>
              <xm:f>'CB_Lcr (2)'!$DWX121:$DWX121</xm:f>
              <xm:sqref>DWX121</xm:sqref>
            </x14:sparkline>
            <x14:sparkline>
              <xm:f>'CB_Lcr (2)'!$DWY121:$DWY121</xm:f>
              <xm:sqref>DWY121</xm:sqref>
            </x14:sparkline>
            <x14:sparkline>
              <xm:f>'CB_Lcr (2)'!$DWZ121:$DWZ121</xm:f>
              <xm:sqref>DWZ121</xm:sqref>
            </x14:sparkline>
            <x14:sparkline>
              <xm:f>'CB_Lcr (2)'!$DXA121:$DXA121</xm:f>
              <xm:sqref>DXA121</xm:sqref>
            </x14:sparkline>
            <x14:sparkline>
              <xm:f>'CB_Lcr (2)'!$DXB121:$DXB121</xm:f>
              <xm:sqref>DXB121</xm:sqref>
            </x14:sparkline>
            <x14:sparkline>
              <xm:f>'CB_Lcr (2)'!$DXC121:$DXC121</xm:f>
              <xm:sqref>DXC121</xm:sqref>
            </x14:sparkline>
            <x14:sparkline>
              <xm:f>'CB_Lcr (2)'!$DXD121:$DXD121</xm:f>
              <xm:sqref>DXD121</xm:sqref>
            </x14:sparkline>
            <x14:sparkline>
              <xm:f>'CB_Lcr (2)'!$DXE121:$DXE121</xm:f>
              <xm:sqref>DXE121</xm:sqref>
            </x14:sparkline>
            <x14:sparkline>
              <xm:f>'CB_Lcr (2)'!$DXF121:$DXF121</xm:f>
              <xm:sqref>DXF121</xm:sqref>
            </x14:sparkline>
            <x14:sparkline>
              <xm:f>'CB_Lcr (2)'!$DXG121:$DXG121</xm:f>
              <xm:sqref>DXG121</xm:sqref>
            </x14:sparkline>
            <x14:sparkline>
              <xm:f>'CB_Lcr (2)'!$DXH121:$DXH121</xm:f>
              <xm:sqref>DXH121</xm:sqref>
            </x14:sparkline>
            <x14:sparkline>
              <xm:f>'CB_Lcr (2)'!$DXI121:$DXI121</xm:f>
              <xm:sqref>DXI121</xm:sqref>
            </x14:sparkline>
            <x14:sparkline>
              <xm:f>'CB_Lcr (2)'!$DXJ121:$DXJ121</xm:f>
              <xm:sqref>DXJ121</xm:sqref>
            </x14:sparkline>
            <x14:sparkline>
              <xm:f>'CB_Lcr (2)'!$DXK121:$DXK121</xm:f>
              <xm:sqref>DXK121</xm:sqref>
            </x14:sparkline>
            <x14:sparkline>
              <xm:f>'CB_Lcr (2)'!$DXL121:$DXL121</xm:f>
              <xm:sqref>DXL121</xm:sqref>
            </x14:sparkline>
            <x14:sparkline>
              <xm:f>'CB_Lcr (2)'!$DXM121:$DXM121</xm:f>
              <xm:sqref>DXM121</xm:sqref>
            </x14:sparkline>
            <x14:sparkline>
              <xm:f>'CB_Lcr (2)'!$DXN121:$DXN121</xm:f>
              <xm:sqref>DXN121</xm:sqref>
            </x14:sparkline>
            <x14:sparkline>
              <xm:f>'CB_Lcr (2)'!$DXO121:$DXO121</xm:f>
              <xm:sqref>DXO121</xm:sqref>
            </x14:sparkline>
            <x14:sparkline>
              <xm:f>'CB_Lcr (2)'!$DXP121:$DXP121</xm:f>
              <xm:sqref>DXP121</xm:sqref>
            </x14:sparkline>
            <x14:sparkline>
              <xm:f>'CB_Lcr (2)'!$DXQ121:$DXQ121</xm:f>
              <xm:sqref>DXQ121</xm:sqref>
            </x14:sparkline>
            <x14:sparkline>
              <xm:f>'CB_Lcr (2)'!$DXR121:$DXR121</xm:f>
              <xm:sqref>DXR121</xm:sqref>
            </x14:sparkline>
            <x14:sparkline>
              <xm:f>'CB_Lcr (2)'!$DXS121:$DXS121</xm:f>
              <xm:sqref>DXS121</xm:sqref>
            </x14:sparkline>
            <x14:sparkline>
              <xm:f>'CB_Lcr (2)'!$DXT121:$DXT121</xm:f>
              <xm:sqref>DXT121</xm:sqref>
            </x14:sparkline>
            <x14:sparkline>
              <xm:f>'CB_Lcr (2)'!$DXU121:$DXU121</xm:f>
              <xm:sqref>DXU121</xm:sqref>
            </x14:sparkline>
            <x14:sparkline>
              <xm:f>'CB_Lcr (2)'!$DXV121:$DXV121</xm:f>
              <xm:sqref>DXV121</xm:sqref>
            </x14:sparkline>
            <x14:sparkline>
              <xm:f>'CB_Lcr (2)'!$DXW121:$DXW121</xm:f>
              <xm:sqref>DXW121</xm:sqref>
            </x14:sparkline>
            <x14:sparkline>
              <xm:f>'CB_Lcr (2)'!$DXX121:$DXX121</xm:f>
              <xm:sqref>DXX121</xm:sqref>
            </x14:sparkline>
            <x14:sparkline>
              <xm:f>'CB_Lcr (2)'!$DXY121:$DXY121</xm:f>
              <xm:sqref>DXY121</xm:sqref>
            </x14:sparkline>
            <x14:sparkline>
              <xm:f>'CB_Lcr (2)'!$DXZ121:$DXZ121</xm:f>
              <xm:sqref>DXZ121</xm:sqref>
            </x14:sparkline>
            <x14:sparkline>
              <xm:f>'CB_Lcr (2)'!$DYA121:$DYA121</xm:f>
              <xm:sqref>DYA121</xm:sqref>
            </x14:sparkline>
            <x14:sparkline>
              <xm:f>'CB_Lcr (2)'!$DYB121:$DYB121</xm:f>
              <xm:sqref>DYB121</xm:sqref>
            </x14:sparkline>
            <x14:sparkline>
              <xm:f>'CB_Lcr (2)'!$DYC121:$DYC121</xm:f>
              <xm:sqref>DYC121</xm:sqref>
            </x14:sparkline>
            <x14:sparkline>
              <xm:f>'CB_Lcr (2)'!$DYD121:$DYD121</xm:f>
              <xm:sqref>DYD121</xm:sqref>
            </x14:sparkline>
            <x14:sparkline>
              <xm:f>'CB_Lcr (2)'!$DYE121:$DYE121</xm:f>
              <xm:sqref>DYE121</xm:sqref>
            </x14:sparkline>
            <x14:sparkline>
              <xm:f>'CB_Lcr (2)'!$DYF121:$DYF121</xm:f>
              <xm:sqref>DYF121</xm:sqref>
            </x14:sparkline>
            <x14:sparkline>
              <xm:f>'CB_Lcr (2)'!$DYG121:$DYG121</xm:f>
              <xm:sqref>DYG121</xm:sqref>
            </x14:sparkline>
            <x14:sparkline>
              <xm:f>'CB_Lcr (2)'!$DYH121:$DYH121</xm:f>
              <xm:sqref>DYH121</xm:sqref>
            </x14:sparkline>
            <x14:sparkline>
              <xm:f>'CB_Lcr (2)'!$DYI121:$DYI121</xm:f>
              <xm:sqref>DYI121</xm:sqref>
            </x14:sparkline>
            <x14:sparkline>
              <xm:f>'CB_Lcr (2)'!$DYJ121:$DYJ121</xm:f>
              <xm:sqref>DYJ121</xm:sqref>
            </x14:sparkline>
            <x14:sparkline>
              <xm:f>'CB_Lcr (2)'!$DYK121:$DYK121</xm:f>
              <xm:sqref>DYK121</xm:sqref>
            </x14:sparkline>
            <x14:sparkline>
              <xm:f>'CB_Lcr (2)'!$DYL121:$DYL121</xm:f>
              <xm:sqref>DYL121</xm:sqref>
            </x14:sparkline>
            <x14:sparkline>
              <xm:f>'CB_Lcr (2)'!$DYM121:$DYM121</xm:f>
              <xm:sqref>DYM121</xm:sqref>
            </x14:sparkline>
            <x14:sparkline>
              <xm:f>'CB_Lcr (2)'!$DYN121:$DYN121</xm:f>
              <xm:sqref>DYN121</xm:sqref>
            </x14:sparkline>
            <x14:sparkline>
              <xm:f>'CB_Lcr (2)'!$DYO121:$DYO121</xm:f>
              <xm:sqref>DYO121</xm:sqref>
            </x14:sparkline>
            <x14:sparkline>
              <xm:f>'CB_Lcr (2)'!$DYP121:$DYP121</xm:f>
              <xm:sqref>DYP121</xm:sqref>
            </x14:sparkline>
            <x14:sparkline>
              <xm:f>'CB_Lcr (2)'!$DYQ121:$DYQ121</xm:f>
              <xm:sqref>DYQ121</xm:sqref>
            </x14:sparkline>
            <x14:sparkline>
              <xm:f>'CB_Lcr (2)'!$DYR121:$DYR121</xm:f>
              <xm:sqref>DYR121</xm:sqref>
            </x14:sparkline>
            <x14:sparkline>
              <xm:f>'CB_Lcr (2)'!$DYS121:$DYS121</xm:f>
              <xm:sqref>DYS121</xm:sqref>
            </x14:sparkline>
            <x14:sparkline>
              <xm:f>'CB_Lcr (2)'!$DYT121:$DYT121</xm:f>
              <xm:sqref>DYT121</xm:sqref>
            </x14:sparkline>
            <x14:sparkline>
              <xm:f>'CB_Lcr (2)'!$DYU121:$DYU121</xm:f>
              <xm:sqref>DYU121</xm:sqref>
            </x14:sparkline>
            <x14:sparkline>
              <xm:f>'CB_Lcr (2)'!$DYV121:$DYV121</xm:f>
              <xm:sqref>DYV121</xm:sqref>
            </x14:sparkline>
            <x14:sparkline>
              <xm:f>'CB_Lcr (2)'!$DYW121:$DYW121</xm:f>
              <xm:sqref>DYW121</xm:sqref>
            </x14:sparkline>
            <x14:sparkline>
              <xm:f>'CB_Lcr (2)'!$DYX121:$DYX121</xm:f>
              <xm:sqref>DYX121</xm:sqref>
            </x14:sparkline>
            <x14:sparkline>
              <xm:f>'CB_Lcr (2)'!$DYY121:$DYY121</xm:f>
              <xm:sqref>DYY121</xm:sqref>
            </x14:sparkline>
            <x14:sparkline>
              <xm:f>'CB_Lcr (2)'!$DYZ121:$DYZ121</xm:f>
              <xm:sqref>DYZ121</xm:sqref>
            </x14:sparkline>
            <x14:sparkline>
              <xm:f>'CB_Lcr (2)'!$DZA121:$DZA121</xm:f>
              <xm:sqref>DZA121</xm:sqref>
            </x14:sparkline>
            <x14:sparkline>
              <xm:f>'CB_Lcr (2)'!$DZB121:$DZB121</xm:f>
              <xm:sqref>DZB121</xm:sqref>
            </x14:sparkline>
            <x14:sparkline>
              <xm:f>'CB_Lcr (2)'!$DZC121:$DZC121</xm:f>
              <xm:sqref>DZC121</xm:sqref>
            </x14:sparkline>
            <x14:sparkline>
              <xm:f>'CB_Lcr (2)'!$DZD121:$DZD121</xm:f>
              <xm:sqref>DZD121</xm:sqref>
            </x14:sparkline>
            <x14:sparkline>
              <xm:f>'CB_Lcr (2)'!$DZE121:$DZE121</xm:f>
              <xm:sqref>DZE121</xm:sqref>
            </x14:sparkline>
            <x14:sparkline>
              <xm:f>'CB_Lcr (2)'!$DZF121:$DZF121</xm:f>
              <xm:sqref>DZF121</xm:sqref>
            </x14:sparkline>
            <x14:sparkline>
              <xm:f>'CB_Lcr (2)'!$DZG121:$DZG121</xm:f>
              <xm:sqref>DZG121</xm:sqref>
            </x14:sparkline>
            <x14:sparkline>
              <xm:f>'CB_Lcr (2)'!$DZH121:$DZH121</xm:f>
              <xm:sqref>DZH121</xm:sqref>
            </x14:sparkline>
            <x14:sparkline>
              <xm:f>'CB_Lcr (2)'!$DZI121:$DZI121</xm:f>
              <xm:sqref>DZI121</xm:sqref>
            </x14:sparkline>
            <x14:sparkline>
              <xm:f>'CB_Lcr (2)'!$DZJ121:$DZJ121</xm:f>
              <xm:sqref>DZJ121</xm:sqref>
            </x14:sparkline>
            <x14:sparkline>
              <xm:f>'CB_Lcr (2)'!$DZK121:$DZK121</xm:f>
              <xm:sqref>DZK121</xm:sqref>
            </x14:sparkline>
            <x14:sparkline>
              <xm:f>'CB_Lcr (2)'!$DZL121:$DZL121</xm:f>
              <xm:sqref>DZL121</xm:sqref>
            </x14:sparkline>
            <x14:sparkline>
              <xm:f>'CB_Lcr (2)'!$DZM121:$DZM121</xm:f>
              <xm:sqref>DZM121</xm:sqref>
            </x14:sparkline>
            <x14:sparkline>
              <xm:f>'CB_Lcr (2)'!$DZN121:$DZN121</xm:f>
              <xm:sqref>DZN121</xm:sqref>
            </x14:sparkline>
            <x14:sparkline>
              <xm:f>'CB_Lcr (2)'!$DZO121:$DZO121</xm:f>
              <xm:sqref>DZO121</xm:sqref>
            </x14:sparkline>
            <x14:sparkline>
              <xm:f>'CB_Lcr (2)'!$DZP121:$DZP121</xm:f>
              <xm:sqref>DZP121</xm:sqref>
            </x14:sparkline>
            <x14:sparkline>
              <xm:f>'CB_Lcr (2)'!$DZQ121:$DZQ121</xm:f>
              <xm:sqref>DZQ121</xm:sqref>
            </x14:sparkline>
            <x14:sparkline>
              <xm:f>'CB_Lcr (2)'!$DZR121:$DZR121</xm:f>
              <xm:sqref>DZR121</xm:sqref>
            </x14:sparkline>
            <x14:sparkline>
              <xm:f>'CB_Lcr (2)'!$DZS121:$DZS121</xm:f>
              <xm:sqref>DZS121</xm:sqref>
            </x14:sparkline>
            <x14:sparkline>
              <xm:f>'CB_Lcr (2)'!$DZT121:$DZT121</xm:f>
              <xm:sqref>DZT121</xm:sqref>
            </x14:sparkline>
            <x14:sparkline>
              <xm:f>'CB_Lcr (2)'!$DZU121:$DZU121</xm:f>
              <xm:sqref>DZU121</xm:sqref>
            </x14:sparkline>
            <x14:sparkline>
              <xm:f>'CB_Lcr (2)'!$DZV121:$DZV121</xm:f>
              <xm:sqref>DZV121</xm:sqref>
            </x14:sparkline>
            <x14:sparkline>
              <xm:f>'CB_Lcr (2)'!$DZW121:$DZW121</xm:f>
              <xm:sqref>DZW121</xm:sqref>
            </x14:sparkline>
            <x14:sparkline>
              <xm:f>'CB_Lcr (2)'!$DZX121:$DZX121</xm:f>
              <xm:sqref>DZX121</xm:sqref>
            </x14:sparkline>
            <x14:sparkline>
              <xm:f>'CB_Lcr (2)'!$DZY121:$DZY121</xm:f>
              <xm:sqref>DZY121</xm:sqref>
            </x14:sparkline>
            <x14:sparkline>
              <xm:f>'CB_Lcr (2)'!$DZZ121:$DZZ121</xm:f>
              <xm:sqref>DZZ121</xm:sqref>
            </x14:sparkline>
            <x14:sparkline>
              <xm:f>'CB_Lcr (2)'!$EAA121:$EAA121</xm:f>
              <xm:sqref>EAA121</xm:sqref>
            </x14:sparkline>
            <x14:sparkline>
              <xm:f>'CB_Lcr (2)'!$EAB121:$EAB121</xm:f>
              <xm:sqref>EAB121</xm:sqref>
            </x14:sparkline>
            <x14:sparkline>
              <xm:f>'CB_Lcr (2)'!$EAC121:$EAC121</xm:f>
              <xm:sqref>EAC121</xm:sqref>
            </x14:sparkline>
            <x14:sparkline>
              <xm:f>'CB_Lcr (2)'!$EAD121:$EAD121</xm:f>
              <xm:sqref>EAD121</xm:sqref>
            </x14:sparkline>
            <x14:sparkline>
              <xm:f>'CB_Lcr (2)'!$EAE121:$EAE121</xm:f>
              <xm:sqref>EAE121</xm:sqref>
            </x14:sparkline>
            <x14:sparkline>
              <xm:f>'CB_Lcr (2)'!$EAF121:$EAF121</xm:f>
              <xm:sqref>EAF121</xm:sqref>
            </x14:sparkline>
            <x14:sparkline>
              <xm:f>'CB_Lcr (2)'!$EAG121:$EAG121</xm:f>
              <xm:sqref>EAG121</xm:sqref>
            </x14:sparkline>
            <x14:sparkline>
              <xm:f>'CB_Lcr (2)'!$EAH121:$EAH121</xm:f>
              <xm:sqref>EAH121</xm:sqref>
            </x14:sparkline>
            <x14:sparkline>
              <xm:f>'CB_Lcr (2)'!$EAI121:$EAI121</xm:f>
              <xm:sqref>EAI121</xm:sqref>
            </x14:sparkline>
            <x14:sparkline>
              <xm:f>'CB_Lcr (2)'!$EAJ121:$EAJ121</xm:f>
              <xm:sqref>EAJ121</xm:sqref>
            </x14:sparkline>
            <x14:sparkline>
              <xm:f>'CB_Lcr (2)'!$EAK121:$EAK121</xm:f>
              <xm:sqref>EAK121</xm:sqref>
            </x14:sparkline>
            <x14:sparkline>
              <xm:f>'CB_Lcr (2)'!$EAL121:$EAL121</xm:f>
              <xm:sqref>EAL121</xm:sqref>
            </x14:sparkline>
            <x14:sparkline>
              <xm:f>'CB_Lcr (2)'!$EAM121:$EAM121</xm:f>
              <xm:sqref>EAM121</xm:sqref>
            </x14:sparkline>
            <x14:sparkline>
              <xm:f>'CB_Lcr (2)'!$EAN121:$EAN121</xm:f>
              <xm:sqref>EAN121</xm:sqref>
            </x14:sparkline>
            <x14:sparkline>
              <xm:f>'CB_Lcr (2)'!$EAO121:$EAO121</xm:f>
              <xm:sqref>EAO121</xm:sqref>
            </x14:sparkline>
            <x14:sparkline>
              <xm:f>'CB_Lcr (2)'!$EAP121:$EAP121</xm:f>
              <xm:sqref>EAP121</xm:sqref>
            </x14:sparkline>
            <x14:sparkline>
              <xm:f>'CB_Lcr (2)'!$EAQ121:$EAQ121</xm:f>
              <xm:sqref>EAQ121</xm:sqref>
            </x14:sparkline>
            <x14:sparkline>
              <xm:f>'CB_Lcr (2)'!$EAR121:$EAR121</xm:f>
              <xm:sqref>EAR121</xm:sqref>
            </x14:sparkline>
            <x14:sparkline>
              <xm:f>'CB_Lcr (2)'!$EAS121:$EAS121</xm:f>
              <xm:sqref>EAS121</xm:sqref>
            </x14:sparkline>
            <x14:sparkline>
              <xm:f>'CB_Lcr (2)'!$EAT121:$EAT121</xm:f>
              <xm:sqref>EAT121</xm:sqref>
            </x14:sparkline>
            <x14:sparkline>
              <xm:f>'CB_Lcr (2)'!$EAU121:$EAU121</xm:f>
              <xm:sqref>EAU121</xm:sqref>
            </x14:sparkline>
            <x14:sparkline>
              <xm:f>'CB_Lcr (2)'!$EAV121:$EAV121</xm:f>
              <xm:sqref>EAV121</xm:sqref>
            </x14:sparkline>
            <x14:sparkline>
              <xm:f>'CB_Lcr (2)'!$EAW121:$EAW121</xm:f>
              <xm:sqref>EAW121</xm:sqref>
            </x14:sparkline>
            <x14:sparkline>
              <xm:f>'CB_Lcr (2)'!$EAX121:$EAX121</xm:f>
              <xm:sqref>EAX121</xm:sqref>
            </x14:sparkline>
            <x14:sparkline>
              <xm:f>'CB_Lcr (2)'!$EAY121:$EAY121</xm:f>
              <xm:sqref>EAY121</xm:sqref>
            </x14:sparkline>
            <x14:sparkline>
              <xm:f>'CB_Lcr (2)'!$EAZ121:$EAZ121</xm:f>
              <xm:sqref>EAZ121</xm:sqref>
            </x14:sparkline>
            <x14:sparkline>
              <xm:f>'CB_Lcr (2)'!$EBA121:$EBA121</xm:f>
              <xm:sqref>EBA121</xm:sqref>
            </x14:sparkline>
            <x14:sparkline>
              <xm:f>'CB_Lcr (2)'!$EBB121:$EBB121</xm:f>
              <xm:sqref>EBB121</xm:sqref>
            </x14:sparkline>
            <x14:sparkline>
              <xm:f>'CB_Lcr (2)'!$EBC121:$EBC121</xm:f>
              <xm:sqref>EBC121</xm:sqref>
            </x14:sparkline>
            <x14:sparkline>
              <xm:f>'CB_Lcr (2)'!$EBD121:$EBD121</xm:f>
              <xm:sqref>EBD121</xm:sqref>
            </x14:sparkline>
            <x14:sparkline>
              <xm:f>'CB_Lcr (2)'!$EBE121:$EBE121</xm:f>
              <xm:sqref>EBE121</xm:sqref>
            </x14:sparkline>
            <x14:sparkline>
              <xm:f>'CB_Lcr (2)'!$EBF121:$EBF121</xm:f>
              <xm:sqref>EBF121</xm:sqref>
            </x14:sparkline>
            <x14:sparkline>
              <xm:f>'CB_Lcr (2)'!$EBG121:$EBG121</xm:f>
              <xm:sqref>EBG121</xm:sqref>
            </x14:sparkline>
            <x14:sparkline>
              <xm:f>'CB_Lcr (2)'!$EBH121:$EBH121</xm:f>
              <xm:sqref>EBH121</xm:sqref>
            </x14:sparkline>
            <x14:sparkline>
              <xm:f>'CB_Lcr (2)'!$EBI121:$EBI121</xm:f>
              <xm:sqref>EBI121</xm:sqref>
            </x14:sparkline>
            <x14:sparkline>
              <xm:f>'CB_Lcr (2)'!$EBJ121:$EBJ121</xm:f>
              <xm:sqref>EBJ121</xm:sqref>
            </x14:sparkline>
            <x14:sparkline>
              <xm:f>'CB_Lcr (2)'!$EBK121:$EBK121</xm:f>
              <xm:sqref>EBK121</xm:sqref>
            </x14:sparkline>
            <x14:sparkline>
              <xm:f>'CB_Lcr (2)'!$EBL121:$EBL121</xm:f>
              <xm:sqref>EBL121</xm:sqref>
            </x14:sparkline>
            <x14:sparkline>
              <xm:f>'CB_Lcr (2)'!$EBM121:$EBM121</xm:f>
              <xm:sqref>EBM121</xm:sqref>
            </x14:sparkline>
            <x14:sparkline>
              <xm:f>'CB_Lcr (2)'!$EBN121:$EBN121</xm:f>
              <xm:sqref>EBN121</xm:sqref>
            </x14:sparkline>
            <x14:sparkline>
              <xm:f>'CB_Lcr (2)'!$EBO121:$EBO121</xm:f>
              <xm:sqref>EBO121</xm:sqref>
            </x14:sparkline>
            <x14:sparkline>
              <xm:f>'CB_Lcr (2)'!$EBP121:$EBP121</xm:f>
              <xm:sqref>EBP121</xm:sqref>
            </x14:sparkline>
            <x14:sparkline>
              <xm:f>'CB_Lcr (2)'!$EBQ121:$EBQ121</xm:f>
              <xm:sqref>EBQ121</xm:sqref>
            </x14:sparkline>
            <x14:sparkline>
              <xm:f>'CB_Lcr (2)'!$EBR121:$EBR121</xm:f>
              <xm:sqref>EBR121</xm:sqref>
            </x14:sparkline>
            <x14:sparkline>
              <xm:f>'CB_Lcr (2)'!$EBS121:$EBS121</xm:f>
              <xm:sqref>EBS121</xm:sqref>
            </x14:sparkline>
            <x14:sparkline>
              <xm:f>'CB_Lcr (2)'!$EBT121:$EBT121</xm:f>
              <xm:sqref>EBT121</xm:sqref>
            </x14:sparkline>
            <x14:sparkline>
              <xm:f>'CB_Lcr (2)'!$EBU121:$EBU121</xm:f>
              <xm:sqref>EBU121</xm:sqref>
            </x14:sparkline>
            <x14:sparkline>
              <xm:f>'CB_Lcr (2)'!$EBV121:$EBV121</xm:f>
              <xm:sqref>EBV121</xm:sqref>
            </x14:sparkline>
            <x14:sparkline>
              <xm:f>'CB_Lcr (2)'!$EBW121:$EBW121</xm:f>
              <xm:sqref>EBW121</xm:sqref>
            </x14:sparkline>
            <x14:sparkline>
              <xm:f>'CB_Lcr (2)'!$EBX121:$EBX121</xm:f>
              <xm:sqref>EBX121</xm:sqref>
            </x14:sparkline>
            <x14:sparkline>
              <xm:f>'CB_Lcr (2)'!$EBY121:$EBY121</xm:f>
              <xm:sqref>EBY121</xm:sqref>
            </x14:sparkline>
            <x14:sparkline>
              <xm:f>'CB_Lcr (2)'!$EBZ121:$EBZ121</xm:f>
              <xm:sqref>EBZ121</xm:sqref>
            </x14:sparkline>
            <x14:sparkline>
              <xm:f>'CB_Lcr (2)'!$ECA121:$ECA121</xm:f>
              <xm:sqref>ECA121</xm:sqref>
            </x14:sparkline>
            <x14:sparkline>
              <xm:f>'CB_Lcr (2)'!$ECB121:$ECB121</xm:f>
              <xm:sqref>ECB121</xm:sqref>
            </x14:sparkline>
            <x14:sparkline>
              <xm:f>'CB_Lcr (2)'!$ECC121:$ECC121</xm:f>
              <xm:sqref>ECC121</xm:sqref>
            </x14:sparkline>
            <x14:sparkline>
              <xm:f>'CB_Lcr (2)'!$ECD121:$ECD121</xm:f>
              <xm:sqref>ECD121</xm:sqref>
            </x14:sparkline>
            <x14:sparkline>
              <xm:f>'CB_Lcr (2)'!$ECE121:$ECE121</xm:f>
              <xm:sqref>ECE121</xm:sqref>
            </x14:sparkline>
            <x14:sparkline>
              <xm:f>'CB_Lcr (2)'!$ECF121:$ECF121</xm:f>
              <xm:sqref>ECF121</xm:sqref>
            </x14:sparkline>
            <x14:sparkline>
              <xm:f>'CB_Lcr (2)'!$ECG121:$ECG121</xm:f>
              <xm:sqref>ECG121</xm:sqref>
            </x14:sparkline>
            <x14:sparkline>
              <xm:f>'CB_Lcr (2)'!$ECH121:$ECH121</xm:f>
              <xm:sqref>ECH121</xm:sqref>
            </x14:sparkline>
            <x14:sparkline>
              <xm:f>'CB_Lcr (2)'!$ECI121:$ECI121</xm:f>
              <xm:sqref>ECI121</xm:sqref>
            </x14:sparkline>
            <x14:sparkline>
              <xm:f>'CB_Lcr (2)'!$ECJ121:$ECJ121</xm:f>
              <xm:sqref>ECJ121</xm:sqref>
            </x14:sparkline>
            <x14:sparkline>
              <xm:f>'CB_Lcr (2)'!$ECK121:$ECK121</xm:f>
              <xm:sqref>ECK121</xm:sqref>
            </x14:sparkline>
            <x14:sparkline>
              <xm:f>'CB_Lcr (2)'!$ECL121:$ECL121</xm:f>
              <xm:sqref>ECL121</xm:sqref>
            </x14:sparkline>
            <x14:sparkline>
              <xm:f>'CB_Lcr (2)'!$ECM121:$ECM121</xm:f>
              <xm:sqref>ECM121</xm:sqref>
            </x14:sparkline>
            <x14:sparkline>
              <xm:f>'CB_Lcr (2)'!$ECN121:$ECN121</xm:f>
              <xm:sqref>ECN121</xm:sqref>
            </x14:sparkline>
            <x14:sparkline>
              <xm:f>'CB_Lcr (2)'!$ECO121:$ECO121</xm:f>
              <xm:sqref>ECO121</xm:sqref>
            </x14:sparkline>
            <x14:sparkline>
              <xm:f>'CB_Lcr (2)'!$ECP121:$ECP121</xm:f>
              <xm:sqref>ECP121</xm:sqref>
            </x14:sparkline>
            <x14:sparkline>
              <xm:f>'CB_Lcr (2)'!$ECQ121:$ECQ121</xm:f>
              <xm:sqref>ECQ121</xm:sqref>
            </x14:sparkline>
            <x14:sparkline>
              <xm:f>'CB_Lcr (2)'!$ECR121:$ECR121</xm:f>
              <xm:sqref>ECR121</xm:sqref>
            </x14:sparkline>
            <x14:sparkline>
              <xm:f>'CB_Lcr (2)'!$ECS121:$ECS121</xm:f>
              <xm:sqref>ECS121</xm:sqref>
            </x14:sparkline>
            <x14:sparkline>
              <xm:f>'CB_Lcr (2)'!$ECT121:$ECT121</xm:f>
              <xm:sqref>ECT121</xm:sqref>
            </x14:sparkline>
            <x14:sparkline>
              <xm:f>'CB_Lcr (2)'!$ECU121:$ECU121</xm:f>
              <xm:sqref>ECU121</xm:sqref>
            </x14:sparkline>
            <x14:sparkline>
              <xm:f>'CB_Lcr (2)'!$ECV121:$ECV121</xm:f>
              <xm:sqref>ECV121</xm:sqref>
            </x14:sparkline>
            <x14:sparkline>
              <xm:f>'CB_Lcr (2)'!$ECW121:$ECW121</xm:f>
              <xm:sqref>ECW121</xm:sqref>
            </x14:sparkline>
            <x14:sparkline>
              <xm:f>'CB_Lcr (2)'!$ECX121:$ECX121</xm:f>
              <xm:sqref>ECX121</xm:sqref>
            </x14:sparkline>
            <x14:sparkline>
              <xm:f>'CB_Lcr (2)'!$ECY121:$ECY121</xm:f>
              <xm:sqref>ECY121</xm:sqref>
            </x14:sparkline>
            <x14:sparkline>
              <xm:f>'CB_Lcr (2)'!$ECZ121:$ECZ121</xm:f>
              <xm:sqref>ECZ121</xm:sqref>
            </x14:sparkline>
            <x14:sparkline>
              <xm:f>'CB_Lcr (2)'!$EDA121:$EDA121</xm:f>
              <xm:sqref>EDA121</xm:sqref>
            </x14:sparkline>
            <x14:sparkline>
              <xm:f>'CB_Lcr (2)'!$EDB121:$EDB121</xm:f>
              <xm:sqref>EDB121</xm:sqref>
            </x14:sparkline>
            <x14:sparkline>
              <xm:f>'CB_Lcr (2)'!$EDC121:$EDC121</xm:f>
              <xm:sqref>EDC121</xm:sqref>
            </x14:sparkline>
            <x14:sparkline>
              <xm:f>'CB_Lcr (2)'!$EDD121:$EDD121</xm:f>
              <xm:sqref>EDD121</xm:sqref>
            </x14:sparkline>
            <x14:sparkline>
              <xm:f>'CB_Lcr (2)'!$EDE121:$EDE121</xm:f>
              <xm:sqref>EDE121</xm:sqref>
            </x14:sparkline>
            <x14:sparkline>
              <xm:f>'CB_Lcr (2)'!$EDF121:$EDF121</xm:f>
              <xm:sqref>EDF121</xm:sqref>
            </x14:sparkline>
            <x14:sparkline>
              <xm:f>'CB_Lcr (2)'!$EDG121:$EDG121</xm:f>
              <xm:sqref>EDG121</xm:sqref>
            </x14:sparkline>
            <x14:sparkline>
              <xm:f>'CB_Lcr (2)'!$EDH121:$EDH121</xm:f>
              <xm:sqref>EDH121</xm:sqref>
            </x14:sparkline>
            <x14:sparkline>
              <xm:f>'CB_Lcr (2)'!$EDI121:$EDI121</xm:f>
              <xm:sqref>EDI121</xm:sqref>
            </x14:sparkline>
            <x14:sparkline>
              <xm:f>'CB_Lcr (2)'!$EDJ121:$EDJ121</xm:f>
              <xm:sqref>EDJ121</xm:sqref>
            </x14:sparkline>
            <x14:sparkline>
              <xm:f>'CB_Lcr (2)'!$EDK121:$EDK121</xm:f>
              <xm:sqref>EDK121</xm:sqref>
            </x14:sparkline>
            <x14:sparkline>
              <xm:f>'CB_Lcr (2)'!$EDL121:$EDL121</xm:f>
              <xm:sqref>EDL121</xm:sqref>
            </x14:sparkline>
            <x14:sparkline>
              <xm:f>'CB_Lcr (2)'!$EDM121:$EDM121</xm:f>
              <xm:sqref>EDM121</xm:sqref>
            </x14:sparkline>
            <x14:sparkline>
              <xm:f>'CB_Lcr (2)'!$EDN121:$EDN121</xm:f>
              <xm:sqref>EDN121</xm:sqref>
            </x14:sparkline>
            <x14:sparkline>
              <xm:f>'CB_Lcr (2)'!$EDO121:$EDO121</xm:f>
              <xm:sqref>EDO121</xm:sqref>
            </x14:sparkline>
            <x14:sparkline>
              <xm:f>'CB_Lcr (2)'!$EDP121:$EDP121</xm:f>
              <xm:sqref>EDP121</xm:sqref>
            </x14:sparkline>
            <x14:sparkline>
              <xm:f>'CB_Lcr (2)'!$EDQ121:$EDQ121</xm:f>
              <xm:sqref>EDQ121</xm:sqref>
            </x14:sparkline>
            <x14:sparkline>
              <xm:f>'CB_Lcr (2)'!$EDR121:$EDR121</xm:f>
              <xm:sqref>EDR121</xm:sqref>
            </x14:sparkline>
            <x14:sparkline>
              <xm:f>'CB_Lcr (2)'!$EDS121:$EDS121</xm:f>
              <xm:sqref>EDS121</xm:sqref>
            </x14:sparkline>
            <x14:sparkline>
              <xm:f>'CB_Lcr (2)'!$EDT121:$EDT121</xm:f>
              <xm:sqref>EDT121</xm:sqref>
            </x14:sparkline>
            <x14:sparkline>
              <xm:f>'CB_Lcr (2)'!$EDU121:$EDU121</xm:f>
              <xm:sqref>EDU121</xm:sqref>
            </x14:sparkline>
            <x14:sparkline>
              <xm:f>'CB_Lcr (2)'!$EDV121:$EDV121</xm:f>
              <xm:sqref>EDV121</xm:sqref>
            </x14:sparkline>
            <x14:sparkline>
              <xm:f>'CB_Lcr (2)'!$EDW121:$EDW121</xm:f>
              <xm:sqref>EDW121</xm:sqref>
            </x14:sparkline>
            <x14:sparkline>
              <xm:f>'CB_Lcr (2)'!$EDX121:$EDX121</xm:f>
              <xm:sqref>EDX121</xm:sqref>
            </x14:sparkline>
            <x14:sparkline>
              <xm:f>'CB_Lcr (2)'!$EDY121:$EDY121</xm:f>
              <xm:sqref>EDY121</xm:sqref>
            </x14:sparkline>
            <x14:sparkline>
              <xm:f>'CB_Lcr (2)'!$EDZ121:$EDZ121</xm:f>
              <xm:sqref>EDZ121</xm:sqref>
            </x14:sparkline>
            <x14:sparkline>
              <xm:f>'CB_Lcr (2)'!$EEA121:$EEA121</xm:f>
              <xm:sqref>EEA121</xm:sqref>
            </x14:sparkline>
            <x14:sparkline>
              <xm:f>'CB_Lcr (2)'!$EEB121:$EEB121</xm:f>
              <xm:sqref>EEB121</xm:sqref>
            </x14:sparkline>
            <x14:sparkline>
              <xm:f>'CB_Lcr (2)'!$EEC121:$EEC121</xm:f>
              <xm:sqref>EEC121</xm:sqref>
            </x14:sparkline>
            <x14:sparkline>
              <xm:f>'CB_Lcr (2)'!$EED121:$EED121</xm:f>
              <xm:sqref>EED121</xm:sqref>
            </x14:sparkline>
            <x14:sparkline>
              <xm:f>'CB_Lcr (2)'!$EEE121:$EEE121</xm:f>
              <xm:sqref>EEE121</xm:sqref>
            </x14:sparkline>
            <x14:sparkline>
              <xm:f>'CB_Lcr (2)'!$EEF121:$EEF121</xm:f>
              <xm:sqref>EEF121</xm:sqref>
            </x14:sparkline>
            <x14:sparkline>
              <xm:f>'CB_Lcr (2)'!$EEG121:$EEG121</xm:f>
              <xm:sqref>EEG121</xm:sqref>
            </x14:sparkline>
            <x14:sparkline>
              <xm:f>'CB_Lcr (2)'!$EEH121:$EEH121</xm:f>
              <xm:sqref>EEH121</xm:sqref>
            </x14:sparkline>
            <x14:sparkline>
              <xm:f>'CB_Lcr (2)'!$EEI121:$EEI121</xm:f>
              <xm:sqref>EEI121</xm:sqref>
            </x14:sparkline>
            <x14:sparkline>
              <xm:f>'CB_Lcr (2)'!$EEJ121:$EEJ121</xm:f>
              <xm:sqref>EEJ121</xm:sqref>
            </x14:sparkline>
            <x14:sparkline>
              <xm:f>'CB_Lcr (2)'!$EEK121:$EEK121</xm:f>
              <xm:sqref>EEK121</xm:sqref>
            </x14:sparkline>
            <x14:sparkline>
              <xm:f>'CB_Lcr (2)'!$EEL121:$EEL121</xm:f>
              <xm:sqref>EEL121</xm:sqref>
            </x14:sparkline>
            <x14:sparkline>
              <xm:f>'CB_Lcr (2)'!$EEM121:$EEM121</xm:f>
              <xm:sqref>EEM121</xm:sqref>
            </x14:sparkline>
            <x14:sparkline>
              <xm:f>'CB_Lcr (2)'!$EEN121:$EEN121</xm:f>
              <xm:sqref>EEN121</xm:sqref>
            </x14:sparkline>
            <x14:sparkline>
              <xm:f>'CB_Lcr (2)'!$EEO121:$EEO121</xm:f>
              <xm:sqref>EEO121</xm:sqref>
            </x14:sparkline>
            <x14:sparkline>
              <xm:f>'CB_Lcr (2)'!$EEP121:$EEP121</xm:f>
              <xm:sqref>EEP121</xm:sqref>
            </x14:sparkline>
            <x14:sparkline>
              <xm:f>'CB_Lcr (2)'!$EEQ121:$EEQ121</xm:f>
              <xm:sqref>EEQ121</xm:sqref>
            </x14:sparkline>
            <x14:sparkline>
              <xm:f>'CB_Lcr (2)'!$EER121:$EER121</xm:f>
              <xm:sqref>EER121</xm:sqref>
            </x14:sparkline>
            <x14:sparkline>
              <xm:f>'CB_Lcr (2)'!$EES121:$EES121</xm:f>
              <xm:sqref>EES121</xm:sqref>
            </x14:sparkline>
            <x14:sparkline>
              <xm:f>'CB_Lcr (2)'!$EET121:$EET121</xm:f>
              <xm:sqref>EET121</xm:sqref>
            </x14:sparkline>
            <x14:sparkline>
              <xm:f>'CB_Lcr (2)'!$EEU121:$EEU121</xm:f>
              <xm:sqref>EEU121</xm:sqref>
            </x14:sparkline>
            <x14:sparkline>
              <xm:f>'CB_Lcr (2)'!$EEV121:$EEV121</xm:f>
              <xm:sqref>EEV121</xm:sqref>
            </x14:sparkline>
            <x14:sparkline>
              <xm:f>'CB_Lcr (2)'!$EEW121:$EEW121</xm:f>
              <xm:sqref>EEW121</xm:sqref>
            </x14:sparkline>
            <x14:sparkline>
              <xm:f>'CB_Lcr (2)'!$EEX121:$EEX121</xm:f>
              <xm:sqref>EEX121</xm:sqref>
            </x14:sparkline>
            <x14:sparkline>
              <xm:f>'CB_Lcr (2)'!$EEY121:$EEY121</xm:f>
              <xm:sqref>EEY121</xm:sqref>
            </x14:sparkline>
            <x14:sparkline>
              <xm:f>'CB_Lcr (2)'!$EEZ121:$EEZ121</xm:f>
              <xm:sqref>EEZ121</xm:sqref>
            </x14:sparkline>
            <x14:sparkline>
              <xm:f>'CB_Lcr (2)'!$EFA121:$EFA121</xm:f>
              <xm:sqref>EFA121</xm:sqref>
            </x14:sparkline>
            <x14:sparkline>
              <xm:f>'CB_Lcr (2)'!$EFB121:$EFB121</xm:f>
              <xm:sqref>EFB121</xm:sqref>
            </x14:sparkline>
            <x14:sparkline>
              <xm:f>'CB_Lcr (2)'!$EFC121:$EFC121</xm:f>
              <xm:sqref>EFC121</xm:sqref>
            </x14:sparkline>
            <x14:sparkline>
              <xm:f>'CB_Lcr (2)'!$EFD121:$EFD121</xm:f>
              <xm:sqref>EFD121</xm:sqref>
            </x14:sparkline>
            <x14:sparkline>
              <xm:f>'CB_Lcr (2)'!$EFE121:$EFE121</xm:f>
              <xm:sqref>EFE121</xm:sqref>
            </x14:sparkline>
            <x14:sparkline>
              <xm:f>'CB_Lcr (2)'!$EFF121:$EFF121</xm:f>
              <xm:sqref>EFF121</xm:sqref>
            </x14:sparkline>
            <x14:sparkline>
              <xm:f>'CB_Lcr (2)'!$EFG121:$EFG121</xm:f>
              <xm:sqref>EFG121</xm:sqref>
            </x14:sparkline>
            <x14:sparkline>
              <xm:f>'CB_Lcr (2)'!$EFH121:$EFH121</xm:f>
              <xm:sqref>EFH121</xm:sqref>
            </x14:sparkline>
            <x14:sparkline>
              <xm:f>'CB_Lcr (2)'!$EFI121:$EFI121</xm:f>
              <xm:sqref>EFI121</xm:sqref>
            </x14:sparkline>
            <x14:sparkline>
              <xm:f>'CB_Lcr (2)'!$EFJ121:$EFJ121</xm:f>
              <xm:sqref>EFJ121</xm:sqref>
            </x14:sparkline>
            <x14:sparkline>
              <xm:f>'CB_Lcr (2)'!$EFK121:$EFK121</xm:f>
              <xm:sqref>EFK121</xm:sqref>
            </x14:sparkline>
            <x14:sparkline>
              <xm:f>'CB_Lcr (2)'!$EFL121:$EFL121</xm:f>
              <xm:sqref>EFL121</xm:sqref>
            </x14:sparkline>
            <x14:sparkline>
              <xm:f>'CB_Lcr (2)'!$EFM121:$EFM121</xm:f>
              <xm:sqref>EFM121</xm:sqref>
            </x14:sparkline>
            <x14:sparkline>
              <xm:f>'CB_Lcr (2)'!$EFN121:$EFN121</xm:f>
              <xm:sqref>EFN121</xm:sqref>
            </x14:sparkline>
            <x14:sparkline>
              <xm:f>'CB_Lcr (2)'!$EFO121:$EFO121</xm:f>
              <xm:sqref>EFO121</xm:sqref>
            </x14:sparkline>
            <x14:sparkline>
              <xm:f>'CB_Lcr (2)'!$EFP121:$EFP121</xm:f>
              <xm:sqref>EFP121</xm:sqref>
            </x14:sparkline>
            <x14:sparkline>
              <xm:f>'CB_Lcr (2)'!$EFQ121:$EFQ121</xm:f>
              <xm:sqref>EFQ121</xm:sqref>
            </x14:sparkline>
            <x14:sparkline>
              <xm:f>'CB_Lcr (2)'!$EFR121:$EFR121</xm:f>
              <xm:sqref>EFR121</xm:sqref>
            </x14:sparkline>
            <x14:sparkline>
              <xm:f>'CB_Lcr (2)'!$EFS121:$EFS121</xm:f>
              <xm:sqref>EFS121</xm:sqref>
            </x14:sparkline>
            <x14:sparkline>
              <xm:f>'CB_Lcr (2)'!$EFT121:$EFT121</xm:f>
              <xm:sqref>EFT121</xm:sqref>
            </x14:sparkline>
            <x14:sparkline>
              <xm:f>'CB_Lcr (2)'!$EFU121:$EFU121</xm:f>
              <xm:sqref>EFU121</xm:sqref>
            </x14:sparkline>
            <x14:sparkline>
              <xm:f>'CB_Lcr (2)'!$EFV121:$EFV121</xm:f>
              <xm:sqref>EFV121</xm:sqref>
            </x14:sparkline>
            <x14:sparkline>
              <xm:f>'CB_Lcr (2)'!$EFW121:$EFW121</xm:f>
              <xm:sqref>EFW121</xm:sqref>
            </x14:sparkline>
            <x14:sparkline>
              <xm:f>'CB_Lcr (2)'!$EFX121:$EFX121</xm:f>
              <xm:sqref>EFX121</xm:sqref>
            </x14:sparkline>
            <x14:sparkline>
              <xm:f>'CB_Lcr (2)'!$EFY121:$EFY121</xm:f>
              <xm:sqref>EFY121</xm:sqref>
            </x14:sparkline>
            <x14:sparkline>
              <xm:f>'CB_Lcr (2)'!$EFZ121:$EFZ121</xm:f>
              <xm:sqref>EFZ121</xm:sqref>
            </x14:sparkline>
            <x14:sparkline>
              <xm:f>'CB_Lcr (2)'!$EGA121:$EGA121</xm:f>
              <xm:sqref>EGA121</xm:sqref>
            </x14:sparkline>
            <x14:sparkline>
              <xm:f>'CB_Lcr (2)'!$EGB121:$EGB121</xm:f>
              <xm:sqref>EGB121</xm:sqref>
            </x14:sparkline>
            <x14:sparkline>
              <xm:f>'CB_Lcr (2)'!$EGC121:$EGC121</xm:f>
              <xm:sqref>EGC121</xm:sqref>
            </x14:sparkline>
            <x14:sparkline>
              <xm:f>'CB_Lcr (2)'!$EGD121:$EGD121</xm:f>
              <xm:sqref>EGD121</xm:sqref>
            </x14:sparkline>
            <x14:sparkline>
              <xm:f>'CB_Lcr (2)'!$EGE121:$EGE121</xm:f>
              <xm:sqref>EGE121</xm:sqref>
            </x14:sparkline>
            <x14:sparkline>
              <xm:f>'CB_Lcr (2)'!$EGF121:$EGF121</xm:f>
              <xm:sqref>EGF121</xm:sqref>
            </x14:sparkline>
            <x14:sparkline>
              <xm:f>'CB_Lcr (2)'!$EGG121:$EGG121</xm:f>
              <xm:sqref>EGG121</xm:sqref>
            </x14:sparkline>
            <x14:sparkline>
              <xm:f>'CB_Lcr (2)'!$EGH121:$EGH121</xm:f>
              <xm:sqref>EGH121</xm:sqref>
            </x14:sparkline>
            <x14:sparkline>
              <xm:f>'CB_Lcr (2)'!$EGI121:$EGI121</xm:f>
              <xm:sqref>EGI121</xm:sqref>
            </x14:sparkline>
            <x14:sparkline>
              <xm:f>'CB_Lcr (2)'!$EGJ121:$EGJ121</xm:f>
              <xm:sqref>EGJ121</xm:sqref>
            </x14:sparkline>
            <x14:sparkline>
              <xm:f>'CB_Lcr (2)'!$EGK121:$EGK121</xm:f>
              <xm:sqref>EGK121</xm:sqref>
            </x14:sparkline>
            <x14:sparkline>
              <xm:f>'CB_Lcr (2)'!$EGL121:$EGL121</xm:f>
              <xm:sqref>EGL121</xm:sqref>
            </x14:sparkline>
            <x14:sparkline>
              <xm:f>'CB_Lcr (2)'!$EGM121:$EGM121</xm:f>
              <xm:sqref>EGM121</xm:sqref>
            </x14:sparkline>
            <x14:sparkline>
              <xm:f>'CB_Lcr (2)'!$EGN121:$EGN121</xm:f>
              <xm:sqref>EGN121</xm:sqref>
            </x14:sparkline>
            <x14:sparkline>
              <xm:f>'CB_Lcr (2)'!$EGO121:$EGO121</xm:f>
              <xm:sqref>EGO121</xm:sqref>
            </x14:sparkline>
            <x14:sparkline>
              <xm:f>'CB_Lcr (2)'!$EGP121:$EGP121</xm:f>
              <xm:sqref>EGP121</xm:sqref>
            </x14:sparkline>
            <x14:sparkline>
              <xm:f>'CB_Lcr (2)'!$EGQ121:$EGQ121</xm:f>
              <xm:sqref>EGQ121</xm:sqref>
            </x14:sparkline>
            <x14:sparkline>
              <xm:f>'CB_Lcr (2)'!$EGR121:$EGR121</xm:f>
              <xm:sqref>EGR121</xm:sqref>
            </x14:sparkline>
            <x14:sparkline>
              <xm:f>'CB_Lcr (2)'!$EGS121:$EGS121</xm:f>
              <xm:sqref>EGS121</xm:sqref>
            </x14:sparkline>
            <x14:sparkline>
              <xm:f>'CB_Lcr (2)'!$EGT121:$EGT121</xm:f>
              <xm:sqref>EGT121</xm:sqref>
            </x14:sparkline>
            <x14:sparkline>
              <xm:f>'CB_Lcr (2)'!$EGU121:$EGU121</xm:f>
              <xm:sqref>EGU121</xm:sqref>
            </x14:sparkline>
            <x14:sparkline>
              <xm:f>'CB_Lcr (2)'!$EGV121:$EGV121</xm:f>
              <xm:sqref>EGV121</xm:sqref>
            </x14:sparkline>
            <x14:sparkline>
              <xm:f>'CB_Lcr (2)'!$EGW121:$EGW121</xm:f>
              <xm:sqref>EGW121</xm:sqref>
            </x14:sparkline>
            <x14:sparkline>
              <xm:f>'CB_Lcr (2)'!$EGX121:$EGX121</xm:f>
              <xm:sqref>EGX121</xm:sqref>
            </x14:sparkline>
            <x14:sparkline>
              <xm:f>'CB_Lcr (2)'!$EGY121:$EGY121</xm:f>
              <xm:sqref>EGY121</xm:sqref>
            </x14:sparkline>
            <x14:sparkline>
              <xm:f>'CB_Lcr (2)'!$EGZ121:$EGZ121</xm:f>
              <xm:sqref>EGZ121</xm:sqref>
            </x14:sparkline>
            <x14:sparkline>
              <xm:f>'CB_Lcr (2)'!$EHA121:$EHA121</xm:f>
              <xm:sqref>EHA121</xm:sqref>
            </x14:sparkline>
            <x14:sparkline>
              <xm:f>'CB_Lcr (2)'!$EHB121:$EHB121</xm:f>
              <xm:sqref>EHB121</xm:sqref>
            </x14:sparkline>
            <x14:sparkline>
              <xm:f>'CB_Lcr (2)'!$EHC121:$EHC121</xm:f>
              <xm:sqref>EHC121</xm:sqref>
            </x14:sparkline>
            <x14:sparkline>
              <xm:f>'CB_Lcr (2)'!$EHD121:$EHD121</xm:f>
              <xm:sqref>EHD121</xm:sqref>
            </x14:sparkline>
            <x14:sparkline>
              <xm:f>'CB_Lcr (2)'!$EHE121:$EHE121</xm:f>
              <xm:sqref>EHE121</xm:sqref>
            </x14:sparkline>
            <x14:sparkline>
              <xm:f>'CB_Lcr (2)'!$EHF121:$EHF121</xm:f>
              <xm:sqref>EHF121</xm:sqref>
            </x14:sparkline>
            <x14:sparkline>
              <xm:f>'CB_Lcr (2)'!$EHG121:$EHG121</xm:f>
              <xm:sqref>EHG121</xm:sqref>
            </x14:sparkline>
            <x14:sparkline>
              <xm:f>'CB_Lcr (2)'!$EHH121:$EHH121</xm:f>
              <xm:sqref>EHH121</xm:sqref>
            </x14:sparkline>
            <x14:sparkline>
              <xm:f>'CB_Lcr (2)'!$EHI121:$EHI121</xm:f>
              <xm:sqref>EHI121</xm:sqref>
            </x14:sparkline>
            <x14:sparkline>
              <xm:f>'CB_Lcr (2)'!$EHJ121:$EHJ121</xm:f>
              <xm:sqref>EHJ121</xm:sqref>
            </x14:sparkline>
            <x14:sparkline>
              <xm:f>'CB_Lcr (2)'!$EHK121:$EHK121</xm:f>
              <xm:sqref>EHK121</xm:sqref>
            </x14:sparkline>
            <x14:sparkline>
              <xm:f>'CB_Lcr (2)'!$EHL121:$EHL121</xm:f>
              <xm:sqref>EHL121</xm:sqref>
            </x14:sparkline>
            <x14:sparkline>
              <xm:f>'CB_Lcr (2)'!$EHM121:$EHM121</xm:f>
              <xm:sqref>EHM121</xm:sqref>
            </x14:sparkline>
            <x14:sparkline>
              <xm:f>'CB_Lcr (2)'!$EHN121:$EHN121</xm:f>
              <xm:sqref>EHN121</xm:sqref>
            </x14:sparkline>
            <x14:sparkline>
              <xm:f>'CB_Lcr (2)'!$EHO121:$EHO121</xm:f>
              <xm:sqref>EHO121</xm:sqref>
            </x14:sparkline>
            <x14:sparkline>
              <xm:f>'CB_Lcr (2)'!$EHP121:$EHP121</xm:f>
              <xm:sqref>EHP121</xm:sqref>
            </x14:sparkline>
            <x14:sparkline>
              <xm:f>'CB_Lcr (2)'!$EHQ121:$EHQ121</xm:f>
              <xm:sqref>EHQ121</xm:sqref>
            </x14:sparkline>
            <x14:sparkline>
              <xm:f>'CB_Lcr (2)'!$EHR121:$EHR121</xm:f>
              <xm:sqref>EHR121</xm:sqref>
            </x14:sparkline>
            <x14:sparkline>
              <xm:f>'CB_Lcr (2)'!$EHS121:$EHS121</xm:f>
              <xm:sqref>EHS121</xm:sqref>
            </x14:sparkline>
            <x14:sparkline>
              <xm:f>'CB_Lcr (2)'!$EHT121:$EHT121</xm:f>
              <xm:sqref>EHT121</xm:sqref>
            </x14:sparkline>
            <x14:sparkline>
              <xm:f>'CB_Lcr (2)'!$EHU121:$EHU121</xm:f>
              <xm:sqref>EHU121</xm:sqref>
            </x14:sparkline>
            <x14:sparkline>
              <xm:f>'CB_Lcr (2)'!$EHV121:$EHV121</xm:f>
              <xm:sqref>EHV121</xm:sqref>
            </x14:sparkline>
            <x14:sparkline>
              <xm:f>'CB_Lcr (2)'!$EHW121:$EHW121</xm:f>
              <xm:sqref>EHW121</xm:sqref>
            </x14:sparkline>
            <x14:sparkline>
              <xm:f>'CB_Lcr (2)'!$EHX121:$EHX121</xm:f>
              <xm:sqref>EHX121</xm:sqref>
            </x14:sparkline>
            <x14:sparkline>
              <xm:f>'CB_Lcr (2)'!$EHY121:$EHY121</xm:f>
              <xm:sqref>EHY121</xm:sqref>
            </x14:sparkline>
            <x14:sparkline>
              <xm:f>'CB_Lcr (2)'!$EHZ121:$EHZ121</xm:f>
              <xm:sqref>EHZ121</xm:sqref>
            </x14:sparkline>
            <x14:sparkline>
              <xm:f>'CB_Lcr (2)'!$EIA121:$EIA121</xm:f>
              <xm:sqref>EIA121</xm:sqref>
            </x14:sparkline>
            <x14:sparkline>
              <xm:f>'CB_Lcr (2)'!$EIB121:$EIB121</xm:f>
              <xm:sqref>EIB121</xm:sqref>
            </x14:sparkline>
            <x14:sparkline>
              <xm:f>'CB_Lcr (2)'!$EIC121:$EIC121</xm:f>
              <xm:sqref>EIC121</xm:sqref>
            </x14:sparkline>
            <x14:sparkline>
              <xm:f>'CB_Lcr (2)'!$EID121:$EID121</xm:f>
              <xm:sqref>EID121</xm:sqref>
            </x14:sparkline>
            <x14:sparkline>
              <xm:f>'CB_Lcr (2)'!$EIE121:$EIE121</xm:f>
              <xm:sqref>EIE121</xm:sqref>
            </x14:sparkline>
            <x14:sparkline>
              <xm:f>'CB_Lcr (2)'!$EIF121:$EIF121</xm:f>
              <xm:sqref>EIF121</xm:sqref>
            </x14:sparkline>
            <x14:sparkline>
              <xm:f>'CB_Lcr (2)'!$EIG121:$EIG121</xm:f>
              <xm:sqref>EIG121</xm:sqref>
            </x14:sparkline>
            <x14:sparkline>
              <xm:f>'CB_Lcr (2)'!$EIH121:$EIH121</xm:f>
              <xm:sqref>EIH121</xm:sqref>
            </x14:sparkline>
            <x14:sparkline>
              <xm:f>'CB_Lcr (2)'!$EII121:$EII121</xm:f>
              <xm:sqref>EII121</xm:sqref>
            </x14:sparkline>
            <x14:sparkline>
              <xm:f>'CB_Lcr (2)'!$EIJ121:$EIJ121</xm:f>
              <xm:sqref>EIJ121</xm:sqref>
            </x14:sparkline>
            <x14:sparkline>
              <xm:f>'CB_Lcr (2)'!$EIK121:$EIK121</xm:f>
              <xm:sqref>EIK121</xm:sqref>
            </x14:sparkline>
            <x14:sparkline>
              <xm:f>'CB_Lcr (2)'!$EIL121:$EIL121</xm:f>
              <xm:sqref>EIL121</xm:sqref>
            </x14:sparkline>
            <x14:sparkline>
              <xm:f>'CB_Lcr (2)'!$EIM121:$EIM121</xm:f>
              <xm:sqref>EIM121</xm:sqref>
            </x14:sparkline>
            <x14:sparkline>
              <xm:f>'CB_Lcr (2)'!$EIN121:$EIN121</xm:f>
              <xm:sqref>EIN121</xm:sqref>
            </x14:sparkline>
            <x14:sparkline>
              <xm:f>'CB_Lcr (2)'!$EIO121:$EIO121</xm:f>
              <xm:sqref>EIO121</xm:sqref>
            </x14:sparkline>
            <x14:sparkline>
              <xm:f>'CB_Lcr (2)'!$EIP121:$EIP121</xm:f>
              <xm:sqref>EIP121</xm:sqref>
            </x14:sparkline>
            <x14:sparkline>
              <xm:f>'CB_Lcr (2)'!$EIQ121:$EIQ121</xm:f>
              <xm:sqref>EIQ121</xm:sqref>
            </x14:sparkline>
            <x14:sparkline>
              <xm:f>'CB_Lcr (2)'!$EIR121:$EIR121</xm:f>
              <xm:sqref>EIR121</xm:sqref>
            </x14:sparkline>
            <x14:sparkline>
              <xm:f>'CB_Lcr (2)'!$EIS121:$EIS121</xm:f>
              <xm:sqref>EIS121</xm:sqref>
            </x14:sparkline>
            <x14:sparkline>
              <xm:f>'CB_Lcr (2)'!$EIT121:$EIT121</xm:f>
              <xm:sqref>EIT121</xm:sqref>
            </x14:sparkline>
            <x14:sparkline>
              <xm:f>'CB_Lcr (2)'!$EIU121:$EIU121</xm:f>
              <xm:sqref>EIU121</xm:sqref>
            </x14:sparkline>
            <x14:sparkline>
              <xm:f>'CB_Lcr (2)'!$EIV121:$EIV121</xm:f>
              <xm:sqref>EIV121</xm:sqref>
            </x14:sparkline>
            <x14:sparkline>
              <xm:f>'CB_Lcr (2)'!$EIW121:$EIW121</xm:f>
              <xm:sqref>EIW121</xm:sqref>
            </x14:sparkline>
            <x14:sparkline>
              <xm:f>'CB_Lcr (2)'!$EIX121:$EIX121</xm:f>
              <xm:sqref>EIX121</xm:sqref>
            </x14:sparkline>
            <x14:sparkline>
              <xm:f>'CB_Lcr (2)'!$EIY121:$EIY121</xm:f>
              <xm:sqref>EIY121</xm:sqref>
            </x14:sparkline>
            <x14:sparkline>
              <xm:f>'CB_Lcr (2)'!$EIZ121:$EIZ121</xm:f>
              <xm:sqref>EIZ121</xm:sqref>
            </x14:sparkline>
            <x14:sparkline>
              <xm:f>'CB_Lcr (2)'!$EJA121:$EJA121</xm:f>
              <xm:sqref>EJA121</xm:sqref>
            </x14:sparkline>
            <x14:sparkline>
              <xm:f>'CB_Lcr (2)'!$EJB121:$EJB121</xm:f>
              <xm:sqref>EJB121</xm:sqref>
            </x14:sparkline>
            <x14:sparkline>
              <xm:f>'CB_Lcr (2)'!$EJC121:$EJC121</xm:f>
              <xm:sqref>EJC121</xm:sqref>
            </x14:sparkline>
            <x14:sparkline>
              <xm:f>'CB_Lcr (2)'!$EJD121:$EJD121</xm:f>
              <xm:sqref>EJD121</xm:sqref>
            </x14:sparkline>
            <x14:sparkline>
              <xm:f>'CB_Lcr (2)'!$EJE121:$EJE121</xm:f>
              <xm:sqref>EJE121</xm:sqref>
            </x14:sparkline>
            <x14:sparkline>
              <xm:f>'CB_Lcr (2)'!$EJF121:$EJF121</xm:f>
              <xm:sqref>EJF121</xm:sqref>
            </x14:sparkline>
            <x14:sparkline>
              <xm:f>'CB_Lcr (2)'!$EJG121:$EJG121</xm:f>
              <xm:sqref>EJG121</xm:sqref>
            </x14:sparkline>
            <x14:sparkline>
              <xm:f>'CB_Lcr (2)'!$EJH121:$EJH121</xm:f>
              <xm:sqref>EJH121</xm:sqref>
            </x14:sparkline>
            <x14:sparkline>
              <xm:f>'CB_Lcr (2)'!$EJI121:$EJI121</xm:f>
              <xm:sqref>EJI121</xm:sqref>
            </x14:sparkline>
            <x14:sparkline>
              <xm:f>'CB_Lcr (2)'!$EJJ121:$EJJ121</xm:f>
              <xm:sqref>EJJ121</xm:sqref>
            </x14:sparkline>
            <x14:sparkline>
              <xm:f>'CB_Lcr (2)'!$EJK121:$EJK121</xm:f>
              <xm:sqref>EJK121</xm:sqref>
            </x14:sparkline>
            <x14:sparkline>
              <xm:f>'CB_Lcr (2)'!$EJL121:$EJL121</xm:f>
              <xm:sqref>EJL121</xm:sqref>
            </x14:sparkline>
            <x14:sparkline>
              <xm:f>'CB_Lcr (2)'!$EJM121:$EJM121</xm:f>
              <xm:sqref>EJM121</xm:sqref>
            </x14:sparkline>
            <x14:sparkline>
              <xm:f>'CB_Lcr (2)'!$EJN121:$EJN121</xm:f>
              <xm:sqref>EJN121</xm:sqref>
            </x14:sparkline>
            <x14:sparkline>
              <xm:f>'CB_Lcr (2)'!$EJO121:$EJO121</xm:f>
              <xm:sqref>EJO121</xm:sqref>
            </x14:sparkline>
            <x14:sparkline>
              <xm:f>'CB_Lcr (2)'!$EJP121:$EJP121</xm:f>
              <xm:sqref>EJP121</xm:sqref>
            </x14:sparkline>
            <x14:sparkline>
              <xm:f>'CB_Lcr (2)'!$EJQ121:$EJQ121</xm:f>
              <xm:sqref>EJQ121</xm:sqref>
            </x14:sparkline>
            <x14:sparkline>
              <xm:f>'CB_Lcr (2)'!$EJR121:$EJR121</xm:f>
              <xm:sqref>EJR121</xm:sqref>
            </x14:sparkline>
            <x14:sparkline>
              <xm:f>'CB_Lcr (2)'!$EJS121:$EJS121</xm:f>
              <xm:sqref>EJS121</xm:sqref>
            </x14:sparkline>
            <x14:sparkline>
              <xm:f>'CB_Lcr (2)'!$EJT121:$EJT121</xm:f>
              <xm:sqref>EJT121</xm:sqref>
            </x14:sparkline>
            <x14:sparkline>
              <xm:f>'CB_Lcr (2)'!$EJU121:$EJU121</xm:f>
              <xm:sqref>EJU121</xm:sqref>
            </x14:sparkline>
            <x14:sparkline>
              <xm:f>'CB_Lcr (2)'!$EJV121:$EJV121</xm:f>
              <xm:sqref>EJV121</xm:sqref>
            </x14:sparkline>
            <x14:sparkline>
              <xm:f>'CB_Lcr (2)'!$EJW121:$EJW121</xm:f>
              <xm:sqref>EJW121</xm:sqref>
            </x14:sparkline>
            <x14:sparkline>
              <xm:f>'CB_Lcr (2)'!$EJX121:$EJX121</xm:f>
              <xm:sqref>EJX121</xm:sqref>
            </x14:sparkline>
            <x14:sparkline>
              <xm:f>'CB_Lcr (2)'!$EJY121:$EJY121</xm:f>
              <xm:sqref>EJY121</xm:sqref>
            </x14:sparkline>
            <x14:sparkline>
              <xm:f>'CB_Lcr (2)'!$EJZ121:$EJZ121</xm:f>
              <xm:sqref>EJZ121</xm:sqref>
            </x14:sparkline>
            <x14:sparkline>
              <xm:f>'CB_Lcr (2)'!$EKA121:$EKA121</xm:f>
              <xm:sqref>EKA121</xm:sqref>
            </x14:sparkline>
            <x14:sparkline>
              <xm:f>'CB_Lcr (2)'!$EKB121:$EKB121</xm:f>
              <xm:sqref>EKB121</xm:sqref>
            </x14:sparkline>
            <x14:sparkline>
              <xm:f>'CB_Lcr (2)'!$EKC121:$EKC121</xm:f>
              <xm:sqref>EKC121</xm:sqref>
            </x14:sparkline>
            <x14:sparkline>
              <xm:f>'CB_Lcr (2)'!$EKD121:$EKD121</xm:f>
              <xm:sqref>EKD121</xm:sqref>
            </x14:sparkline>
            <x14:sparkline>
              <xm:f>'CB_Lcr (2)'!$EKE121:$EKE121</xm:f>
              <xm:sqref>EKE121</xm:sqref>
            </x14:sparkline>
            <x14:sparkline>
              <xm:f>'CB_Lcr (2)'!$EKF121:$EKF121</xm:f>
              <xm:sqref>EKF121</xm:sqref>
            </x14:sparkline>
            <x14:sparkline>
              <xm:f>'CB_Lcr (2)'!$EKG121:$EKG121</xm:f>
              <xm:sqref>EKG121</xm:sqref>
            </x14:sparkline>
            <x14:sparkline>
              <xm:f>'CB_Lcr (2)'!$EKH121:$EKH121</xm:f>
              <xm:sqref>EKH121</xm:sqref>
            </x14:sparkline>
            <x14:sparkline>
              <xm:f>'CB_Lcr (2)'!$EKI121:$EKI121</xm:f>
              <xm:sqref>EKI121</xm:sqref>
            </x14:sparkline>
            <x14:sparkline>
              <xm:f>'CB_Lcr (2)'!$EKJ121:$EKJ121</xm:f>
              <xm:sqref>EKJ121</xm:sqref>
            </x14:sparkline>
            <x14:sparkline>
              <xm:f>'CB_Lcr (2)'!$EKK121:$EKK121</xm:f>
              <xm:sqref>EKK121</xm:sqref>
            </x14:sparkline>
            <x14:sparkline>
              <xm:f>'CB_Lcr (2)'!$EKL121:$EKL121</xm:f>
              <xm:sqref>EKL121</xm:sqref>
            </x14:sparkline>
            <x14:sparkline>
              <xm:f>'CB_Lcr (2)'!$EKM121:$EKM121</xm:f>
              <xm:sqref>EKM121</xm:sqref>
            </x14:sparkline>
            <x14:sparkline>
              <xm:f>'CB_Lcr (2)'!$EKN121:$EKN121</xm:f>
              <xm:sqref>EKN121</xm:sqref>
            </x14:sparkline>
            <x14:sparkline>
              <xm:f>'CB_Lcr (2)'!$EKO121:$EKO121</xm:f>
              <xm:sqref>EKO121</xm:sqref>
            </x14:sparkline>
            <x14:sparkline>
              <xm:f>'CB_Lcr (2)'!$EKP121:$EKP121</xm:f>
              <xm:sqref>EKP121</xm:sqref>
            </x14:sparkline>
            <x14:sparkline>
              <xm:f>'CB_Lcr (2)'!$EKQ121:$EKQ121</xm:f>
              <xm:sqref>EKQ121</xm:sqref>
            </x14:sparkline>
            <x14:sparkline>
              <xm:f>'CB_Lcr (2)'!$EKR121:$EKR121</xm:f>
              <xm:sqref>EKR121</xm:sqref>
            </x14:sparkline>
            <x14:sparkline>
              <xm:f>'CB_Lcr (2)'!$EKS121:$EKS121</xm:f>
              <xm:sqref>EKS121</xm:sqref>
            </x14:sparkline>
            <x14:sparkline>
              <xm:f>'CB_Lcr (2)'!$EKT121:$EKT121</xm:f>
              <xm:sqref>EKT121</xm:sqref>
            </x14:sparkline>
            <x14:sparkline>
              <xm:f>'CB_Lcr (2)'!$EKU121:$EKU121</xm:f>
              <xm:sqref>EKU121</xm:sqref>
            </x14:sparkline>
            <x14:sparkline>
              <xm:f>'CB_Lcr (2)'!$EKV121:$EKV121</xm:f>
              <xm:sqref>EKV121</xm:sqref>
            </x14:sparkline>
            <x14:sparkline>
              <xm:f>'CB_Lcr (2)'!$EKW121:$EKW121</xm:f>
              <xm:sqref>EKW121</xm:sqref>
            </x14:sparkline>
            <x14:sparkline>
              <xm:f>'CB_Lcr (2)'!$EKX121:$EKX121</xm:f>
              <xm:sqref>EKX121</xm:sqref>
            </x14:sparkline>
            <x14:sparkline>
              <xm:f>'CB_Lcr (2)'!$EKY121:$EKY121</xm:f>
              <xm:sqref>EKY121</xm:sqref>
            </x14:sparkline>
            <x14:sparkline>
              <xm:f>'CB_Lcr (2)'!$EKZ121:$EKZ121</xm:f>
              <xm:sqref>EKZ121</xm:sqref>
            </x14:sparkline>
            <x14:sparkline>
              <xm:f>'CB_Lcr (2)'!$ELA121:$ELA121</xm:f>
              <xm:sqref>ELA121</xm:sqref>
            </x14:sparkline>
            <x14:sparkline>
              <xm:f>'CB_Lcr (2)'!$ELB121:$ELB121</xm:f>
              <xm:sqref>ELB121</xm:sqref>
            </x14:sparkline>
            <x14:sparkline>
              <xm:f>'CB_Lcr (2)'!$ELC121:$ELC121</xm:f>
              <xm:sqref>ELC121</xm:sqref>
            </x14:sparkline>
            <x14:sparkline>
              <xm:f>'CB_Lcr (2)'!$ELD121:$ELD121</xm:f>
              <xm:sqref>ELD121</xm:sqref>
            </x14:sparkline>
            <x14:sparkline>
              <xm:f>'CB_Lcr (2)'!$ELE121:$ELE121</xm:f>
              <xm:sqref>ELE121</xm:sqref>
            </x14:sparkline>
            <x14:sparkline>
              <xm:f>'CB_Lcr (2)'!$ELF121:$ELF121</xm:f>
              <xm:sqref>ELF121</xm:sqref>
            </x14:sparkline>
            <x14:sparkline>
              <xm:f>'CB_Lcr (2)'!$ELG121:$ELG121</xm:f>
              <xm:sqref>ELG121</xm:sqref>
            </x14:sparkline>
            <x14:sparkline>
              <xm:f>'CB_Lcr (2)'!$ELH121:$ELH121</xm:f>
              <xm:sqref>ELH121</xm:sqref>
            </x14:sparkline>
            <x14:sparkline>
              <xm:f>'CB_Lcr (2)'!$ELI121:$ELI121</xm:f>
              <xm:sqref>ELI121</xm:sqref>
            </x14:sparkline>
            <x14:sparkline>
              <xm:f>'CB_Lcr (2)'!$ELJ121:$ELJ121</xm:f>
              <xm:sqref>ELJ121</xm:sqref>
            </x14:sparkline>
            <x14:sparkline>
              <xm:f>'CB_Lcr (2)'!$ELK121:$ELK121</xm:f>
              <xm:sqref>ELK121</xm:sqref>
            </x14:sparkline>
            <x14:sparkline>
              <xm:f>'CB_Lcr (2)'!$ELL121:$ELL121</xm:f>
              <xm:sqref>ELL121</xm:sqref>
            </x14:sparkline>
            <x14:sparkline>
              <xm:f>'CB_Lcr (2)'!$ELM121:$ELM121</xm:f>
              <xm:sqref>ELM121</xm:sqref>
            </x14:sparkline>
            <x14:sparkline>
              <xm:f>'CB_Lcr (2)'!$ELN121:$ELN121</xm:f>
              <xm:sqref>ELN121</xm:sqref>
            </x14:sparkline>
            <x14:sparkline>
              <xm:f>'CB_Lcr (2)'!$ELO121:$ELO121</xm:f>
              <xm:sqref>ELO121</xm:sqref>
            </x14:sparkline>
            <x14:sparkline>
              <xm:f>'CB_Lcr (2)'!$ELP121:$ELP121</xm:f>
              <xm:sqref>ELP121</xm:sqref>
            </x14:sparkline>
            <x14:sparkline>
              <xm:f>'CB_Lcr (2)'!$ELQ121:$ELQ121</xm:f>
              <xm:sqref>ELQ121</xm:sqref>
            </x14:sparkline>
            <x14:sparkline>
              <xm:f>'CB_Lcr (2)'!$ELR121:$ELR121</xm:f>
              <xm:sqref>ELR121</xm:sqref>
            </x14:sparkline>
            <x14:sparkline>
              <xm:f>'CB_Lcr (2)'!$ELS121:$ELS121</xm:f>
              <xm:sqref>ELS121</xm:sqref>
            </x14:sparkline>
            <x14:sparkline>
              <xm:f>'CB_Lcr (2)'!$ELT121:$ELT121</xm:f>
              <xm:sqref>ELT121</xm:sqref>
            </x14:sparkline>
            <x14:sparkline>
              <xm:f>'CB_Lcr (2)'!$ELU121:$ELU121</xm:f>
              <xm:sqref>ELU121</xm:sqref>
            </x14:sparkline>
            <x14:sparkline>
              <xm:f>'CB_Lcr (2)'!$ELV121:$ELV121</xm:f>
              <xm:sqref>ELV121</xm:sqref>
            </x14:sparkline>
            <x14:sparkline>
              <xm:f>'CB_Lcr (2)'!$ELW121:$ELW121</xm:f>
              <xm:sqref>ELW121</xm:sqref>
            </x14:sparkline>
            <x14:sparkline>
              <xm:f>'CB_Lcr (2)'!$ELX121:$ELX121</xm:f>
              <xm:sqref>ELX121</xm:sqref>
            </x14:sparkline>
            <x14:sparkline>
              <xm:f>'CB_Lcr (2)'!$ELY121:$ELY121</xm:f>
              <xm:sqref>ELY121</xm:sqref>
            </x14:sparkline>
            <x14:sparkline>
              <xm:f>'CB_Lcr (2)'!$ELZ121:$ELZ121</xm:f>
              <xm:sqref>ELZ121</xm:sqref>
            </x14:sparkline>
            <x14:sparkline>
              <xm:f>'CB_Lcr (2)'!$EMA121:$EMA121</xm:f>
              <xm:sqref>EMA121</xm:sqref>
            </x14:sparkline>
            <x14:sparkline>
              <xm:f>'CB_Lcr (2)'!$EMB121:$EMB121</xm:f>
              <xm:sqref>EMB121</xm:sqref>
            </x14:sparkline>
            <x14:sparkline>
              <xm:f>'CB_Lcr (2)'!$EMC121:$EMC121</xm:f>
              <xm:sqref>EMC121</xm:sqref>
            </x14:sparkline>
            <x14:sparkline>
              <xm:f>'CB_Lcr (2)'!$EMD121:$EMD121</xm:f>
              <xm:sqref>EMD121</xm:sqref>
            </x14:sparkline>
            <x14:sparkline>
              <xm:f>'CB_Lcr (2)'!$EME121:$EME121</xm:f>
              <xm:sqref>EME121</xm:sqref>
            </x14:sparkline>
            <x14:sparkline>
              <xm:f>'CB_Lcr (2)'!$EMF121:$EMF121</xm:f>
              <xm:sqref>EMF121</xm:sqref>
            </x14:sparkline>
            <x14:sparkline>
              <xm:f>'CB_Lcr (2)'!$EMG121:$EMG121</xm:f>
              <xm:sqref>EMG121</xm:sqref>
            </x14:sparkline>
            <x14:sparkline>
              <xm:f>'CB_Lcr (2)'!$EMH121:$EMH121</xm:f>
              <xm:sqref>EMH121</xm:sqref>
            </x14:sparkline>
            <x14:sparkline>
              <xm:f>'CB_Lcr (2)'!$EMI121:$EMI121</xm:f>
              <xm:sqref>EMI121</xm:sqref>
            </x14:sparkline>
            <x14:sparkline>
              <xm:f>'CB_Lcr (2)'!$EMJ121:$EMJ121</xm:f>
              <xm:sqref>EMJ121</xm:sqref>
            </x14:sparkline>
            <x14:sparkline>
              <xm:f>'CB_Lcr (2)'!$EMK121:$EMK121</xm:f>
              <xm:sqref>EMK121</xm:sqref>
            </x14:sparkline>
            <x14:sparkline>
              <xm:f>'CB_Lcr (2)'!$EML121:$EML121</xm:f>
              <xm:sqref>EML121</xm:sqref>
            </x14:sparkline>
            <x14:sparkline>
              <xm:f>'CB_Lcr (2)'!$EMM121:$EMM121</xm:f>
              <xm:sqref>EMM121</xm:sqref>
            </x14:sparkline>
            <x14:sparkline>
              <xm:f>'CB_Lcr (2)'!$EMN121:$EMN121</xm:f>
              <xm:sqref>EMN121</xm:sqref>
            </x14:sparkline>
            <x14:sparkline>
              <xm:f>'CB_Lcr (2)'!$EMO121:$EMO121</xm:f>
              <xm:sqref>EMO121</xm:sqref>
            </x14:sparkline>
            <x14:sparkline>
              <xm:f>'CB_Lcr (2)'!$EMP121:$EMP121</xm:f>
              <xm:sqref>EMP121</xm:sqref>
            </x14:sparkline>
            <x14:sparkline>
              <xm:f>'CB_Lcr (2)'!$EMQ121:$EMQ121</xm:f>
              <xm:sqref>EMQ121</xm:sqref>
            </x14:sparkline>
            <x14:sparkline>
              <xm:f>'CB_Lcr (2)'!$EMR121:$EMR121</xm:f>
              <xm:sqref>EMR121</xm:sqref>
            </x14:sparkline>
            <x14:sparkline>
              <xm:f>'CB_Lcr (2)'!$EMS121:$EMS121</xm:f>
              <xm:sqref>EMS121</xm:sqref>
            </x14:sparkline>
            <x14:sparkline>
              <xm:f>'CB_Lcr (2)'!$EMT121:$EMT121</xm:f>
              <xm:sqref>EMT121</xm:sqref>
            </x14:sparkline>
            <x14:sparkline>
              <xm:f>'CB_Lcr (2)'!$EMU121:$EMU121</xm:f>
              <xm:sqref>EMU121</xm:sqref>
            </x14:sparkline>
            <x14:sparkline>
              <xm:f>'CB_Lcr (2)'!$EMV121:$EMV121</xm:f>
              <xm:sqref>EMV121</xm:sqref>
            </x14:sparkline>
            <x14:sparkline>
              <xm:f>'CB_Lcr (2)'!$EMW121:$EMW121</xm:f>
              <xm:sqref>EMW121</xm:sqref>
            </x14:sparkline>
            <x14:sparkline>
              <xm:f>'CB_Lcr (2)'!$EMX121:$EMX121</xm:f>
              <xm:sqref>EMX121</xm:sqref>
            </x14:sparkline>
            <x14:sparkline>
              <xm:f>'CB_Lcr (2)'!$EMY121:$EMY121</xm:f>
              <xm:sqref>EMY121</xm:sqref>
            </x14:sparkline>
            <x14:sparkline>
              <xm:f>'CB_Lcr (2)'!$EMZ121:$EMZ121</xm:f>
              <xm:sqref>EMZ121</xm:sqref>
            </x14:sparkline>
            <x14:sparkline>
              <xm:f>'CB_Lcr (2)'!$ENA121:$ENA121</xm:f>
              <xm:sqref>ENA121</xm:sqref>
            </x14:sparkline>
            <x14:sparkline>
              <xm:f>'CB_Lcr (2)'!$ENB121:$ENB121</xm:f>
              <xm:sqref>ENB121</xm:sqref>
            </x14:sparkline>
            <x14:sparkline>
              <xm:f>'CB_Lcr (2)'!$ENC121:$ENC121</xm:f>
              <xm:sqref>ENC121</xm:sqref>
            </x14:sparkline>
            <x14:sparkline>
              <xm:f>'CB_Lcr (2)'!$END121:$END121</xm:f>
              <xm:sqref>END121</xm:sqref>
            </x14:sparkline>
            <x14:sparkline>
              <xm:f>'CB_Lcr (2)'!$ENE121:$ENE121</xm:f>
              <xm:sqref>ENE121</xm:sqref>
            </x14:sparkline>
            <x14:sparkline>
              <xm:f>'CB_Lcr (2)'!$ENF121:$ENF121</xm:f>
              <xm:sqref>ENF121</xm:sqref>
            </x14:sparkline>
            <x14:sparkline>
              <xm:f>'CB_Lcr (2)'!$ENG121:$ENG121</xm:f>
              <xm:sqref>ENG121</xm:sqref>
            </x14:sparkline>
            <x14:sparkline>
              <xm:f>'CB_Lcr (2)'!$ENH121:$ENH121</xm:f>
              <xm:sqref>ENH121</xm:sqref>
            </x14:sparkline>
            <x14:sparkline>
              <xm:f>'CB_Lcr (2)'!$ENI121:$ENI121</xm:f>
              <xm:sqref>ENI121</xm:sqref>
            </x14:sparkline>
            <x14:sparkline>
              <xm:f>'CB_Lcr (2)'!$ENJ121:$ENJ121</xm:f>
              <xm:sqref>ENJ121</xm:sqref>
            </x14:sparkline>
            <x14:sparkline>
              <xm:f>'CB_Lcr (2)'!$ENK121:$ENK121</xm:f>
              <xm:sqref>ENK121</xm:sqref>
            </x14:sparkline>
            <x14:sparkline>
              <xm:f>'CB_Lcr (2)'!$ENL121:$ENL121</xm:f>
              <xm:sqref>ENL121</xm:sqref>
            </x14:sparkline>
            <x14:sparkline>
              <xm:f>'CB_Lcr (2)'!$ENM121:$ENM121</xm:f>
              <xm:sqref>ENM121</xm:sqref>
            </x14:sparkline>
            <x14:sparkline>
              <xm:f>'CB_Lcr (2)'!$ENN121:$ENN121</xm:f>
              <xm:sqref>ENN121</xm:sqref>
            </x14:sparkline>
            <x14:sparkline>
              <xm:f>'CB_Lcr (2)'!$ENO121:$ENO121</xm:f>
              <xm:sqref>ENO121</xm:sqref>
            </x14:sparkline>
            <x14:sparkline>
              <xm:f>'CB_Lcr (2)'!$ENP121:$ENP121</xm:f>
              <xm:sqref>ENP121</xm:sqref>
            </x14:sparkline>
            <x14:sparkline>
              <xm:f>'CB_Lcr (2)'!$ENQ121:$ENQ121</xm:f>
              <xm:sqref>ENQ121</xm:sqref>
            </x14:sparkline>
            <x14:sparkline>
              <xm:f>'CB_Lcr (2)'!$ENR121:$ENR121</xm:f>
              <xm:sqref>ENR121</xm:sqref>
            </x14:sparkline>
            <x14:sparkline>
              <xm:f>'CB_Lcr (2)'!$ENS121:$ENS121</xm:f>
              <xm:sqref>ENS121</xm:sqref>
            </x14:sparkline>
            <x14:sparkline>
              <xm:f>'CB_Lcr (2)'!$ENT121:$ENT121</xm:f>
              <xm:sqref>ENT121</xm:sqref>
            </x14:sparkline>
            <x14:sparkline>
              <xm:f>'CB_Lcr (2)'!$ENU121:$ENU121</xm:f>
              <xm:sqref>ENU121</xm:sqref>
            </x14:sparkline>
            <x14:sparkline>
              <xm:f>'CB_Lcr (2)'!$ENV121:$ENV121</xm:f>
              <xm:sqref>ENV121</xm:sqref>
            </x14:sparkline>
            <x14:sparkline>
              <xm:f>'CB_Lcr (2)'!$ENW121:$ENW121</xm:f>
              <xm:sqref>ENW121</xm:sqref>
            </x14:sparkline>
            <x14:sparkline>
              <xm:f>'CB_Lcr (2)'!$ENX121:$ENX121</xm:f>
              <xm:sqref>ENX121</xm:sqref>
            </x14:sparkline>
            <x14:sparkline>
              <xm:f>'CB_Lcr (2)'!$ENY121:$ENY121</xm:f>
              <xm:sqref>ENY121</xm:sqref>
            </x14:sparkline>
            <x14:sparkline>
              <xm:f>'CB_Lcr (2)'!$ENZ121:$ENZ121</xm:f>
              <xm:sqref>ENZ121</xm:sqref>
            </x14:sparkline>
            <x14:sparkline>
              <xm:f>'CB_Lcr (2)'!$EOA121:$EOA121</xm:f>
              <xm:sqref>EOA121</xm:sqref>
            </x14:sparkline>
            <x14:sparkline>
              <xm:f>'CB_Lcr (2)'!$EOB121:$EOB121</xm:f>
              <xm:sqref>EOB121</xm:sqref>
            </x14:sparkline>
            <x14:sparkline>
              <xm:f>'CB_Lcr (2)'!$EOC121:$EOC121</xm:f>
              <xm:sqref>EOC121</xm:sqref>
            </x14:sparkline>
            <x14:sparkline>
              <xm:f>'CB_Lcr (2)'!$EOD121:$EOD121</xm:f>
              <xm:sqref>EOD121</xm:sqref>
            </x14:sparkline>
            <x14:sparkline>
              <xm:f>'CB_Lcr (2)'!$EOE121:$EOE121</xm:f>
              <xm:sqref>EOE121</xm:sqref>
            </x14:sparkline>
            <x14:sparkline>
              <xm:f>'CB_Lcr (2)'!$EOF121:$EOF121</xm:f>
              <xm:sqref>EOF121</xm:sqref>
            </x14:sparkline>
            <x14:sparkline>
              <xm:f>'CB_Lcr (2)'!$EOG121:$EOG121</xm:f>
              <xm:sqref>EOG121</xm:sqref>
            </x14:sparkline>
            <x14:sparkline>
              <xm:f>'CB_Lcr (2)'!$EOH121:$EOH121</xm:f>
              <xm:sqref>EOH121</xm:sqref>
            </x14:sparkline>
            <x14:sparkline>
              <xm:f>'CB_Lcr (2)'!$EOI121:$EOI121</xm:f>
              <xm:sqref>EOI121</xm:sqref>
            </x14:sparkline>
            <x14:sparkline>
              <xm:f>'CB_Lcr (2)'!$EOJ121:$EOJ121</xm:f>
              <xm:sqref>EOJ121</xm:sqref>
            </x14:sparkline>
            <x14:sparkline>
              <xm:f>'CB_Lcr (2)'!$EOK121:$EOK121</xm:f>
              <xm:sqref>EOK121</xm:sqref>
            </x14:sparkline>
            <x14:sparkline>
              <xm:f>'CB_Lcr (2)'!$EOL121:$EOL121</xm:f>
              <xm:sqref>EOL121</xm:sqref>
            </x14:sparkline>
            <x14:sparkline>
              <xm:f>'CB_Lcr (2)'!$EOM121:$EOM121</xm:f>
              <xm:sqref>EOM121</xm:sqref>
            </x14:sparkline>
            <x14:sparkline>
              <xm:f>'CB_Lcr (2)'!$EON121:$EON121</xm:f>
              <xm:sqref>EON121</xm:sqref>
            </x14:sparkline>
            <x14:sparkline>
              <xm:f>'CB_Lcr (2)'!$EOO121:$EOO121</xm:f>
              <xm:sqref>EOO121</xm:sqref>
            </x14:sparkline>
            <x14:sparkline>
              <xm:f>'CB_Lcr (2)'!$EOP121:$EOP121</xm:f>
              <xm:sqref>EOP121</xm:sqref>
            </x14:sparkline>
            <x14:sparkline>
              <xm:f>'CB_Lcr (2)'!$EOQ121:$EOQ121</xm:f>
              <xm:sqref>EOQ121</xm:sqref>
            </x14:sparkline>
            <x14:sparkline>
              <xm:f>'CB_Lcr (2)'!$EOR121:$EOR121</xm:f>
              <xm:sqref>EOR121</xm:sqref>
            </x14:sparkline>
            <x14:sparkline>
              <xm:f>'CB_Lcr (2)'!$EOS121:$EOS121</xm:f>
              <xm:sqref>EOS121</xm:sqref>
            </x14:sparkline>
            <x14:sparkline>
              <xm:f>'CB_Lcr (2)'!$EOT121:$EOT121</xm:f>
              <xm:sqref>EOT121</xm:sqref>
            </x14:sparkline>
            <x14:sparkline>
              <xm:f>'CB_Lcr (2)'!$EOU121:$EOU121</xm:f>
              <xm:sqref>EOU121</xm:sqref>
            </x14:sparkline>
            <x14:sparkline>
              <xm:f>'CB_Lcr (2)'!$EOV121:$EOV121</xm:f>
              <xm:sqref>EOV121</xm:sqref>
            </x14:sparkline>
            <x14:sparkline>
              <xm:f>'CB_Lcr (2)'!$EOW121:$EOW121</xm:f>
              <xm:sqref>EOW121</xm:sqref>
            </x14:sparkline>
            <x14:sparkline>
              <xm:f>'CB_Lcr (2)'!$EOX121:$EOX121</xm:f>
              <xm:sqref>EOX121</xm:sqref>
            </x14:sparkline>
            <x14:sparkline>
              <xm:f>'CB_Lcr (2)'!$EOY121:$EOY121</xm:f>
              <xm:sqref>EOY121</xm:sqref>
            </x14:sparkline>
            <x14:sparkline>
              <xm:f>'CB_Lcr (2)'!$EOZ121:$EOZ121</xm:f>
              <xm:sqref>EOZ121</xm:sqref>
            </x14:sparkline>
            <x14:sparkline>
              <xm:f>'CB_Lcr (2)'!$EPA121:$EPA121</xm:f>
              <xm:sqref>EPA121</xm:sqref>
            </x14:sparkline>
            <x14:sparkline>
              <xm:f>'CB_Lcr (2)'!$EPB121:$EPB121</xm:f>
              <xm:sqref>EPB121</xm:sqref>
            </x14:sparkline>
            <x14:sparkline>
              <xm:f>'CB_Lcr (2)'!$EPC121:$EPC121</xm:f>
              <xm:sqref>EPC121</xm:sqref>
            </x14:sparkline>
            <x14:sparkline>
              <xm:f>'CB_Lcr (2)'!$EPD121:$EPD121</xm:f>
              <xm:sqref>EPD121</xm:sqref>
            </x14:sparkline>
            <x14:sparkline>
              <xm:f>'CB_Lcr (2)'!$EPE121:$EPE121</xm:f>
              <xm:sqref>EPE121</xm:sqref>
            </x14:sparkline>
            <x14:sparkline>
              <xm:f>'CB_Lcr (2)'!$EPF121:$EPF121</xm:f>
              <xm:sqref>EPF121</xm:sqref>
            </x14:sparkline>
            <x14:sparkline>
              <xm:f>'CB_Lcr (2)'!$EPG121:$EPG121</xm:f>
              <xm:sqref>EPG121</xm:sqref>
            </x14:sparkline>
            <x14:sparkline>
              <xm:f>'CB_Lcr (2)'!$EPH121:$EPH121</xm:f>
              <xm:sqref>EPH121</xm:sqref>
            </x14:sparkline>
            <x14:sparkline>
              <xm:f>'CB_Lcr (2)'!$EPI121:$EPI121</xm:f>
              <xm:sqref>EPI121</xm:sqref>
            </x14:sparkline>
            <x14:sparkline>
              <xm:f>'CB_Lcr (2)'!$EPJ121:$EPJ121</xm:f>
              <xm:sqref>EPJ121</xm:sqref>
            </x14:sparkline>
            <x14:sparkline>
              <xm:f>'CB_Lcr (2)'!$EPK121:$EPK121</xm:f>
              <xm:sqref>EPK121</xm:sqref>
            </x14:sparkline>
            <x14:sparkline>
              <xm:f>'CB_Lcr (2)'!$EPL121:$EPL121</xm:f>
              <xm:sqref>EPL121</xm:sqref>
            </x14:sparkline>
            <x14:sparkline>
              <xm:f>'CB_Lcr (2)'!$EPM121:$EPM121</xm:f>
              <xm:sqref>EPM121</xm:sqref>
            </x14:sparkline>
            <x14:sparkline>
              <xm:f>'CB_Lcr (2)'!$EPN121:$EPN121</xm:f>
              <xm:sqref>EPN121</xm:sqref>
            </x14:sparkline>
            <x14:sparkline>
              <xm:f>'CB_Lcr (2)'!$EPO121:$EPO121</xm:f>
              <xm:sqref>EPO121</xm:sqref>
            </x14:sparkline>
            <x14:sparkline>
              <xm:f>'CB_Lcr (2)'!$EPP121:$EPP121</xm:f>
              <xm:sqref>EPP121</xm:sqref>
            </x14:sparkline>
            <x14:sparkline>
              <xm:f>'CB_Lcr (2)'!$EPQ121:$EPQ121</xm:f>
              <xm:sqref>EPQ121</xm:sqref>
            </x14:sparkline>
            <x14:sparkline>
              <xm:f>'CB_Lcr (2)'!$EPR121:$EPR121</xm:f>
              <xm:sqref>EPR121</xm:sqref>
            </x14:sparkline>
            <x14:sparkline>
              <xm:f>'CB_Lcr (2)'!$EPS121:$EPS121</xm:f>
              <xm:sqref>EPS121</xm:sqref>
            </x14:sparkline>
            <x14:sparkline>
              <xm:f>'CB_Lcr (2)'!$EPT121:$EPT121</xm:f>
              <xm:sqref>EPT121</xm:sqref>
            </x14:sparkline>
            <x14:sparkline>
              <xm:f>'CB_Lcr (2)'!$EPU121:$EPU121</xm:f>
              <xm:sqref>EPU121</xm:sqref>
            </x14:sparkline>
            <x14:sparkline>
              <xm:f>'CB_Lcr (2)'!$EPV121:$EPV121</xm:f>
              <xm:sqref>EPV121</xm:sqref>
            </x14:sparkline>
            <x14:sparkline>
              <xm:f>'CB_Lcr (2)'!$EPW121:$EPW121</xm:f>
              <xm:sqref>EPW121</xm:sqref>
            </x14:sparkline>
            <x14:sparkline>
              <xm:f>'CB_Lcr (2)'!$EPX121:$EPX121</xm:f>
              <xm:sqref>EPX121</xm:sqref>
            </x14:sparkline>
            <x14:sparkline>
              <xm:f>'CB_Lcr (2)'!$EPY121:$EPY121</xm:f>
              <xm:sqref>EPY121</xm:sqref>
            </x14:sparkline>
            <x14:sparkline>
              <xm:f>'CB_Lcr (2)'!$EPZ121:$EPZ121</xm:f>
              <xm:sqref>EPZ121</xm:sqref>
            </x14:sparkline>
            <x14:sparkline>
              <xm:f>'CB_Lcr (2)'!$EQA121:$EQA121</xm:f>
              <xm:sqref>EQA121</xm:sqref>
            </x14:sparkline>
            <x14:sparkline>
              <xm:f>'CB_Lcr (2)'!$EQB121:$EQB121</xm:f>
              <xm:sqref>EQB121</xm:sqref>
            </x14:sparkline>
            <x14:sparkline>
              <xm:f>'CB_Lcr (2)'!$EQC121:$EQC121</xm:f>
              <xm:sqref>EQC121</xm:sqref>
            </x14:sparkline>
            <x14:sparkline>
              <xm:f>'CB_Lcr (2)'!$EQD121:$EQD121</xm:f>
              <xm:sqref>EQD121</xm:sqref>
            </x14:sparkline>
            <x14:sparkline>
              <xm:f>'CB_Lcr (2)'!$EQE121:$EQE121</xm:f>
              <xm:sqref>EQE121</xm:sqref>
            </x14:sparkline>
            <x14:sparkline>
              <xm:f>'CB_Lcr (2)'!$EQF121:$EQF121</xm:f>
              <xm:sqref>EQF121</xm:sqref>
            </x14:sparkline>
            <x14:sparkline>
              <xm:f>'CB_Lcr (2)'!$EQG121:$EQG121</xm:f>
              <xm:sqref>EQG121</xm:sqref>
            </x14:sparkline>
            <x14:sparkline>
              <xm:f>'CB_Lcr (2)'!$EQH121:$EQH121</xm:f>
              <xm:sqref>EQH121</xm:sqref>
            </x14:sparkline>
            <x14:sparkline>
              <xm:f>'CB_Lcr (2)'!$EQI121:$EQI121</xm:f>
              <xm:sqref>EQI121</xm:sqref>
            </x14:sparkline>
            <x14:sparkline>
              <xm:f>'CB_Lcr (2)'!$EQJ121:$EQJ121</xm:f>
              <xm:sqref>EQJ121</xm:sqref>
            </x14:sparkline>
            <x14:sparkline>
              <xm:f>'CB_Lcr (2)'!$EQK121:$EQK121</xm:f>
              <xm:sqref>EQK121</xm:sqref>
            </x14:sparkline>
            <x14:sparkline>
              <xm:f>'CB_Lcr (2)'!$EQL121:$EQL121</xm:f>
              <xm:sqref>EQL121</xm:sqref>
            </x14:sparkline>
            <x14:sparkline>
              <xm:f>'CB_Lcr (2)'!$EQM121:$EQM121</xm:f>
              <xm:sqref>EQM121</xm:sqref>
            </x14:sparkline>
            <x14:sparkline>
              <xm:f>'CB_Lcr (2)'!$EQN121:$EQN121</xm:f>
              <xm:sqref>EQN121</xm:sqref>
            </x14:sparkline>
            <x14:sparkline>
              <xm:f>'CB_Lcr (2)'!$EQO121:$EQO121</xm:f>
              <xm:sqref>EQO121</xm:sqref>
            </x14:sparkline>
            <x14:sparkline>
              <xm:f>'CB_Lcr (2)'!$EQP121:$EQP121</xm:f>
              <xm:sqref>EQP121</xm:sqref>
            </x14:sparkline>
            <x14:sparkline>
              <xm:f>'CB_Lcr (2)'!$EQQ121:$EQQ121</xm:f>
              <xm:sqref>EQQ121</xm:sqref>
            </x14:sparkline>
            <x14:sparkline>
              <xm:f>'CB_Lcr (2)'!$EQR121:$EQR121</xm:f>
              <xm:sqref>EQR121</xm:sqref>
            </x14:sparkline>
            <x14:sparkline>
              <xm:f>'CB_Lcr (2)'!$EQS121:$EQS121</xm:f>
              <xm:sqref>EQS121</xm:sqref>
            </x14:sparkline>
            <x14:sparkline>
              <xm:f>'CB_Lcr (2)'!$EQT121:$EQT121</xm:f>
              <xm:sqref>EQT121</xm:sqref>
            </x14:sparkline>
            <x14:sparkline>
              <xm:f>'CB_Lcr (2)'!$EQU121:$EQU121</xm:f>
              <xm:sqref>EQU121</xm:sqref>
            </x14:sparkline>
            <x14:sparkline>
              <xm:f>'CB_Lcr (2)'!$EQV121:$EQV121</xm:f>
              <xm:sqref>EQV121</xm:sqref>
            </x14:sparkline>
            <x14:sparkline>
              <xm:f>'CB_Lcr (2)'!$EQW121:$EQW121</xm:f>
              <xm:sqref>EQW121</xm:sqref>
            </x14:sparkline>
            <x14:sparkline>
              <xm:f>'CB_Lcr (2)'!$EQX121:$EQX121</xm:f>
              <xm:sqref>EQX121</xm:sqref>
            </x14:sparkline>
            <x14:sparkline>
              <xm:f>'CB_Lcr (2)'!$EQY121:$EQY121</xm:f>
              <xm:sqref>EQY121</xm:sqref>
            </x14:sparkline>
            <x14:sparkline>
              <xm:f>'CB_Lcr (2)'!$EQZ121:$EQZ121</xm:f>
              <xm:sqref>EQZ121</xm:sqref>
            </x14:sparkline>
            <x14:sparkline>
              <xm:f>'CB_Lcr (2)'!$ERA121:$ERA121</xm:f>
              <xm:sqref>ERA121</xm:sqref>
            </x14:sparkline>
            <x14:sparkline>
              <xm:f>'CB_Lcr (2)'!$ERB121:$ERB121</xm:f>
              <xm:sqref>ERB121</xm:sqref>
            </x14:sparkline>
            <x14:sparkline>
              <xm:f>'CB_Lcr (2)'!$ERC121:$ERC121</xm:f>
              <xm:sqref>ERC121</xm:sqref>
            </x14:sparkline>
            <x14:sparkline>
              <xm:f>'CB_Lcr (2)'!$ERD121:$ERD121</xm:f>
              <xm:sqref>ERD121</xm:sqref>
            </x14:sparkline>
            <x14:sparkline>
              <xm:f>'CB_Lcr (2)'!$ERE121:$ERE121</xm:f>
              <xm:sqref>ERE121</xm:sqref>
            </x14:sparkline>
            <x14:sparkline>
              <xm:f>'CB_Lcr (2)'!$ERF121:$ERF121</xm:f>
              <xm:sqref>ERF121</xm:sqref>
            </x14:sparkline>
            <x14:sparkline>
              <xm:f>'CB_Lcr (2)'!$ERG121:$ERG121</xm:f>
              <xm:sqref>ERG121</xm:sqref>
            </x14:sparkline>
            <x14:sparkline>
              <xm:f>'CB_Lcr (2)'!$ERH121:$ERH121</xm:f>
              <xm:sqref>ERH121</xm:sqref>
            </x14:sparkline>
            <x14:sparkline>
              <xm:f>'CB_Lcr (2)'!$ERI121:$ERI121</xm:f>
              <xm:sqref>ERI121</xm:sqref>
            </x14:sparkline>
            <x14:sparkline>
              <xm:f>'CB_Lcr (2)'!$ERJ121:$ERJ121</xm:f>
              <xm:sqref>ERJ121</xm:sqref>
            </x14:sparkline>
            <x14:sparkline>
              <xm:f>'CB_Lcr (2)'!$ERK121:$ERK121</xm:f>
              <xm:sqref>ERK121</xm:sqref>
            </x14:sparkline>
            <x14:sparkline>
              <xm:f>'CB_Lcr (2)'!$ERL121:$ERL121</xm:f>
              <xm:sqref>ERL121</xm:sqref>
            </x14:sparkline>
            <x14:sparkline>
              <xm:f>'CB_Lcr (2)'!$ERM121:$ERM121</xm:f>
              <xm:sqref>ERM121</xm:sqref>
            </x14:sparkline>
            <x14:sparkline>
              <xm:f>'CB_Lcr (2)'!$ERN121:$ERN121</xm:f>
              <xm:sqref>ERN121</xm:sqref>
            </x14:sparkline>
            <x14:sparkline>
              <xm:f>'CB_Lcr (2)'!$ERO121:$ERO121</xm:f>
              <xm:sqref>ERO121</xm:sqref>
            </x14:sparkline>
            <x14:sparkline>
              <xm:f>'CB_Lcr (2)'!$ERP121:$ERP121</xm:f>
              <xm:sqref>ERP121</xm:sqref>
            </x14:sparkline>
            <x14:sparkline>
              <xm:f>'CB_Lcr (2)'!$ERQ121:$ERQ121</xm:f>
              <xm:sqref>ERQ121</xm:sqref>
            </x14:sparkline>
            <x14:sparkline>
              <xm:f>'CB_Lcr (2)'!$ERR121:$ERR121</xm:f>
              <xm:sqref>ERR121</xm:sqref>
            </x14:sparkline>
            <x14:sparkline>
              <xm:f>'CB_Lcr (2)'!$ERS121:$ERS121</xm:f>
              <xm:sqref>ERS121</xm:sqref>
            </x14:sparkline>
            <x14:sparkline>
              <xm:f>'CB_Lcr (2)'!$ERT121:$ERT121</xm:f>
              <xm:sqref>ERT121</xm:sqref>
            </x14:sparkline>
            <x14:sparkline>
              <xm:f>'CB_Lcr (2)'!$ERU121:$ERU121</xm:f>
              <xm:sqref>ERU121</xm:sqref>
            </x14:sparkline>
            <x14:sparkline>
              <xm:f>'CB_Lcr (2)'!$ERV121:$ERV121</xm:f>
              <xm:sqref>ERV121</xm:sqref>
            </x14:sparkline>
            <x14:sparkline>
              <xm:f>'CB_Lcr (2)'!$ERW121:$ERW121</xm:f>
              <xm:sqref>ERW121</xm:sqref>
            </x14:sparkline>
            <x14:sparkline>
              <xm:f>'CB_Lcr (2)'!$ERX121:$ERX121</xm:f>
              <xm:sqref>ERX121</xm:sqref>
            </x14:sparkline>
            <x14:sparkline>
              <xm:f>'CB_Lcr (2)'!$ERY121:$ERY121</xm:f>
              <xm:sqref>ERY121</xm:sqref>
            </x14:sparkline>
            <x14:sparkline>
              <xm:f>'CB_Lcr (2)'!$ERZ121:$ERZ121</xm:f>
              <xm:sqref>ERZ121</xm:sqref>
            </x14:sparkline>
            <x14:sparkline>
              <xm:f>'CB_Lcr (2)'!$ESA121:$ESA121</xm:f>
              <xm:sqref>ESA121</xm:sqref>
            </x14:sparkline>
            <x14:sparkline>
              <xm:f>'CB_Lcr (2)'!$ESB121:$ESB121</xm:f>
              <xm:sqref>ESB121</xm:sqref>
            </x14:sparkline>
            <x14:sparkline>
              <xm:f>'CB_Lcr (2)'!$ESC121:$ESC121</xm:f>
              <xm:sqref>ESC121</xm:sqref>
            </x14:sparkline>
            <x14:sparkline>
              <xm:f>'CB_Lcr (2)'!$ESD121:$ESD121</xm:f>
              <xm:sqref>ESD121</xm:sqref>
            </x14:sparkline>
            <x14:sparkline>
              <xm:f>'CB_Lcr (2)'!$ESE121:$ESE121</xm:f>
              <xm:sqref>ESE121</xm:sqref>
            </x14:sparkline>
            <x14:sparkline>
              <xm:f>'CB_Lcr (2)'!$ESF121:$ESF121</xm:f>
              <xm:sqref>ESF121</xm:sqref>
            </x14:sparkline>
            <x14:sparkline>
              <xm:f>'CB_Lcr (2)'!$ESG121:$ESG121</xm:f>
              <xm:sqref>ESG121</xm:sqref>
            </x14:sparkline>
            <x14:sparkline>
              <xm:f>'CB_Lcr (2)'!$ESH121:$ESH121</xm:f>
              <xm:sqref>ESH121</xm:sqref>
            </x14:sparkline>
            <x14:sparkline>
              <xm:f>'CB_Lcr (2)'!$ESI121:$ESI121</xm:f>
              <xm:sqref>ESI121</xm:sqref>
            </x14:sparkline>
            <x14:sparkline>
              <xm:f>'CB_Lcr (2)'!$ESJ121:$ESJ121</xm:f>
              <xm:sqref>ESJ121</xm:sqref>
            </x14:sparkline>
            <x14:sparkline>
              <xm:f>'CB_Lcr (2)'!$ESK121:$ESK121</xm:f>
              <xm:sqref>ESK121</xm:sqref>
            </x14:sparkline>
            <x14:sparkline>
              <xm:f>'CB_Lcr (2)'!$ESL121:$ESL121</xm:f>
              <xm:sqref>ESL121</xm:sqref>
            </x14:sparkline>
            <x14:sparkline>
              <xm:f>'CB_Lcr (2)'!$ESM121:$ESM121</xm:f>
              <xm:sqref>ESM121</xm:sqref>
            </x14:sparkline>
            <x14:sparkline>
              <xm:f>'CB_Lcr (2)'!$ESN121:$ESN121</xm:f>
              <xm:sqref>ESN121</xm:sqref>
            </x14:sparkline>
            <x14:sparkline>
              <xm:f>'CB_Lcr (2)'!$ESO121:$ESO121</xm:f>
              <xm:sqref>ESO121</xm:sqref>
            </x14:sparkline>
            <x14:sparkline>
              <xm:f>'CB_Lcr (2)'!$ESP121:$ESP121</xm:f>
              <xm:sqref>ESP121</xm:sqref>
            </x14:sparkline>
            <x14:sparkline>
              <xm:f>'CB_Lcr (2)'!$ESQ121:$ESQ121</xm:f>
              <xm:sqref>ESQ121</xm:sqref>
            </x14:sparkline>
            <x14:sparkline>
              <xm:f>'CB_Lcr (2)'!$ESR121:$ESR121</xm:f>
              <xm:sqref>ESR121</xm:sqref>
            </x14:sparkline>
            <x14:sparkline>
              <xm:f>'CB_Lcr (2)'!$ESS121:$ESS121</xm:f>
              <xm:sqref>ESS121</xm:sqref>
            </x14:sparkline>
            <x14:sparkline>
              <xm:f>'CB_Lcr (2)'!$EST121:$EST121</xm:f>
              <xm:sqref>EST121</xm:sqref>
            </x14:sparkline>
            <x14:sparkline>
              <xm:f>'CB_Lcr (2)'!$ESU121:$ESU121</xm:f>
              <xm:sqref>ESU121</xm:sqref>
            </x14:sparkline>
            <x14:sparkline>
              <xm:f>'CB_Lcr (2)'!$ESV121:$ESV121</xm:f>
              <xm:sqref>ESV121</xm:sqref>
            </x14:sparkline>
            <x14:sparkline>
              <xm:f>'CB_Lcr (2)'!$ESW121:$ESW121</xm:f>
              <xm:sqref>ESW121</xm:sqref>
            </x14:sparkline>
            <x14:sparkline>
              <xm:f>'CB_Lcr (2)'!$ESX121:$ESX121</xm:f>
              <xm:sqref>ESX121</xm:sqref>
            </x14:sparkline>
            <x14:sparkline>
              <xm:f>'CB_Lcr (2)'!$ESY121:$ESY121</xm:f>
              <xm:sqref>ESY121</xm:sqref>
            </x14:sparkline>
            <x14:sparkline>
              <xm:f>'CB_Lcr (2)'!$ESZ121:$ESZ121</xm:f>
              <xm:sqref>ESZ121</xm:sqref>
            </x14:sparkline>
            <x14:sparkline>
              <xm:f>'CB_Lcr (2)'!$ETA121:$ETA121</xm:f>
              <xm:sqref>ETA121</xm:sqref>
            </x14:sparkline>
            <x14:sparkline>
              <xm:f>'CB_Lcr (2)'!$ETB121:$ETB121</xm:f>
              <xm:sqref>ETB121</xm:sqref>
            </x14:sparkline>
            <x14:sparkline>
              <xm:f>'CB_Lcr (2)'!$ETC121:$ETC121</xm:f>
              <xm:sqref>ETC121</xm:sqref>
            </x14:sparkline>
            <x14:sparkline>
              <xm:f>'CB_Lcr (2)'!$ETD121:$ETD121</xm:f>
              <xm:sqref>ETD121</xm:sqref>
            </x14:sparkline>
            <x14:sparkline>
              <xm:f>'CB_Lcr (2)'!$ETE121:$ETE121</xm:f>
              <xm:sqref>ETE121</xm:sqref>
            </x14:sparkline>
            <x14:sparkline>
              <xm:f>'CB_Lcr (2)'!$ETF121:$ETF121</xm:f>
              <xm:sqref>ETF121</xm:sqref>
            </x14:sparkline>
            <x14:sparkline>
              <xm:f>'CB_Lcr (2)'!$ETG121:$ETG121</xm:f>
              <xm:sqref>ETG121</xm:sqref>
            </x14:sparkline>
            <x14:sparkline>
              <xm:f>'CB_Lcr (2)'!$ETH121:$ETH121</xm:f>
              <xm:sqref>ETH121</xm:sqref>
            </x14:sparkline>
            <x14:sparkline>
              <xm:f>'CB_Lcr (2)'!$ETI121:$ETI121</xm:f>
              <xm:sqref>ETI121</xm:sqref>
            </x14:sparkline>
            <x14:sparkline>
              <xm:f>'CB_Lcr (2)'!$ETJ121:$ETJ121</xm:f>
              <xm:sqref>ETJ121</xm:sqref>
            </x14:sparkline>
            <x14:sparkline>
              <xm:f>'CB_Lcr (2)'!$ETK121:$ETK121</xm:f>
              <xm:sqref>ETK121</xm:sqref>
            </x14:sparkline>
            <x14:sparkline>
              <xm:f>'CB_Lcr (2)'!$ETL121:$ETL121</xm:f>
              <xm:sqref>ETL121</xm:sqref>
            </x14:sparkline>
            <x14:sparkline>
              <xm:f>'CB_Lcr (2)'!$ETM121:$ETM121</xm:f>
              <xm:sqref>ETM121</xm:sqref>
            </x14:sparkline>
            <x14:sparkline>
              <xm:f>'CB_Lcr (2)'!$ETN121:$ETN121</xm:f>
              <xm:sqref>ETN121</xm:sqref>
            </x14:sparkline>
            <x14:sparkline>
              <xm:f>'CB_Lcr (2)'!$ETO121:$ETO121</xm:f>
              <xm:sqref>ETO121</xm:sqref>
            </x14:sparkline>
            <x14:sparkline>
              <xm:f>'CB_Lcr (2)'!$ETP121:$ETP121</xm:f>
              <xm:sqref>ETP121</xm:sqref>
            </x14:sparkline>
            <x14:sparkline>
              <xm:f>'CB_Lcr (2)'!$ETQ121:$ETQ121</xm:f>
              <xm:sqref>ETQ121</xm:sqref>
            </x14:sparkline>
            <x14:sparkline>
              <xm:f>'CB_Lcr (2)'!$ETR121:$ETR121</xm:f>
              <xm:sqref>ETR121</xm:sqref>
            </x14:sparkline>
            <x14:sparkline>
              <xm:f>'CB_Lcr (2)'!$ETS121:$ETS121</xm:f>
              <xm:sqref>ETS121</xm:sqref>
            </x14:sparkline>
            <x14:sparkline>
              <xm:f>'CB_Lcr (2)'!$ETT121:$ETT121</xm:f>
              <xm:sqref>ETT121</xm:sqref>
            </x14:sparkline>
            <x14:sparkline>
              <xm:f>'CB_Lcr (2)'!$ETU121:$ETU121</xm:f>
              <xm:sqref>ETU121</xm:sqref>
            </x14:sparkline>
            <x14:sparkline>
              <xm:f>'CB_Lcr (2)'!$ETV121:$ETV121</xm:f>
              <xm:sqref>ETV121</xm:sqref>
            </x14:sparkline>
            <x14:sparkline>
              <xm:f>'CB_Lcr (2)'!$ETW121:$ETW121</xm:f>
              <xm:sqref>ETW121</xm:sqref>
            </x14:sparkline>
            <x14:sparkline>
              <xm:f>'CB_Lcr (2)'!$ETX121:$ETX121</xm:f>
              <xm:sqref>ETX121</xm:sqref>
            </x14:sparkline>
            <x14:sparkline>
              <xm:f>'CB_Lcr (2)'!$ETY121:$ETY121</xm:f>
              <xm:sqref>ETY121</xm:sqref>
            </x14:sparkline>
            <x14:sparkline>
              <xm:f>'CB_Lcr (2)'!$ETZ121:$ETZ121</xm:f>
              <xm:sqref>ETZ121</xm:sqref>
            </x14:sparkline>
            <x14:sparkline>
              <xm:f>'CB_Lcr (2)'!$EUA121:$EUA121</xm:f>
              <xm:sqref>EUA121</xm:sqref>
            </x14:sparkline>
            <x14:sparkline>
              <xm:f>'CB_Lcr (2)'!$EUB121:$EUB121</xm:f>
              <xm:sqref>EUB121</xm:sqref>
            </x14:sparkline>
            <x14:sparkline>
              <xm:f>'CB_Lcr (2)'!$EUC121:$EUC121</xm:f>
              <xm:sqref>EUC121</xm:sqref>
            </x14:sparkline>
            <x14:sparkline>
              <xm:f>'CB_Lcr (2)'!$EUD121:$EUD121</xm:f>
              <xm:sqref>EUD121</xm:sqref>
            </x14:sparkline>
            <x14:sparkline>
              <xm:f>'CB_Lcr (2)'!$EUE121:$EUE121</xm:f>
              <xm:sqref>EUE121</xm:sqref>
            </x14:sparkline>
            <x14:sparkline>
              <xm:f>'CB_Lcr (2)'!$EUF121:$EUF121</xm:f>
              <xm:sqref>EUF121</xm:sqref>
            </x14:sparkline>
            <x14:sparkline>
              <xm:f>'CB_Lcr (2)'!$EUG121:$EUG121</xm:f>
              <xm:sqref>EUG121</xm:sqref>
            </x14:sparkline>
            <x14:sparkline>
              <xm:f>'CB_Lcr (2)'!$EUH121:$EUH121</xm:f>
              <xm:sqref>EUH121</xm:sqref>
            </x14:sparkline>
            <x14:sparkline>
              <xm:f>'CB_Lcr (2)'!$EUI121:$EUI121</xm:f>
              <xm:sqref>EUI121</xm:sqref>
            </x14:sparkline>
            <x14:sparkline>
              <xm:f>'CB_Lcr (2)'!$EUJ121:$EUJ121</xm:f>
              <xm:sqref>EUJ121</xm:sqref>
            </x14:sparkline>
            <x14:sparkline>
              <xm:f>'CB_Lcr (2)'!$EUK121:$EUK121</xm:f>
              <xm:sqref>EUK121</xm:sqref>
            </x14:sparkline>
            <x14:sparkline>
              <xm:f>'CB_Lcr (2)'!$EUL121:$EUL121</xm:f>
              <xm:sqref>EUL121</xm:sqref>
            </x14:sparkline>
            <x14:sparkline>
              <xm:f>'CB_Lcr (2)'!$EUM121:$EUM121</xm:f>
              <xm:sqref>EUM121</xm:sqref>
            </x14:sparkline>
            <x14:sparkline>
              <xm:f>'CB_Lcr (2)'!$EUN121:$EUN121</xm:f>
              <xm:sqref>EUN121</xm:sqref>
            </x14:sparkline>
            <x14:sparkline>
              <xm:f>'CB_Lcr (2)'!$EUO121:$EUO121</xm:f>
              <xm:sqref>EUO121</xm:sqref>
            </x14:sparkline>
            <x14:sparkline>
              <xm:f>'CB_Lcr (2)'!$EUP121:$EUP121</xm:f>
              <xm:sqref>EUP121</xm:sqref>
            </x14:sparkline>
            <x14:sparkline>
              <xm:f>'CB_Lcr (2)'!$EUQ121:$EUQ121</xm:f>
              <xm:sqref>EUQ121</xm:sqref>
            </x14:sparkline>
            <x14:sparkline>
              <xm:f>'CB_Lcr (2)'!$EUR121:$EUR121</xm:f>
              <xm:sqref>EUR121</xm:sqref>
            </x14:sparkline>
            <x14:sparkline>
              <xm:f>'CB_Lcr (2)'!$EUS121:$EUS121</xm:f>
              <xm:sqref>EUS121</xm:sqref>
            </x14:sparkline>
            <x14:sparkline>
              <xm:f>'CB_Lcr (2)'!$EUT121:$EUT121</xm:f>
              <xm:sqref>EUT121</xm:sqref>
            </x14:sparkline>
            <x14:sparkline>
              <xm:f>'CB_Lcr (2)'!$EUU121:$EUU121</xm:f>
              <xm:sqref>EUU121</xm:sqref>
            </x14:sparkline>
            <x14:sparkline>
              <xm:f>'CB_Lcr (2)'!$EUV121:$EUV121</xm:f>
              <xm:sqref>EUV121</xm:sqref>
            </x14:sparkline>
            <x14:sparkline>
              <xm:f>'CB_Lcr (2)'!$EUW121:$EUW121</xm:f>
              <xm:sqref>EUW121</xm:sqref>
            </x14:sparkline>
            <x14:sparkline>
              <xm:f>'CB_Lcr (2)'!$EUX121:$EUX121</xm:f>
              <xm:sqref>EUX121</xm:sqref>
            </x14:sparkline>
            <x14:sparkline>
              <xm:f>'CB_Lcr (2)'!$EUY121:$EUY121</xm:f>
              <xm:sqref>EUY121</xm:sqref>
            </x14:sparkline>
            <x14:sparkline>
              <xm:f>'CB_Lcr (2)'!$EUZ121:$EUZ121</xm:f>
              <xm:sqref>EUZ121</xm:sqref>
            </x14:sparkline>
            <x14:sparkline>
              <xm:f>'CB_Lcr (2)'!$EVA121:$EVA121</xm:f>
              <xm:sqref>EVA121</xm:sqref>
            </x14:sparkline>
            <x14:sparkline>
              <xm:f>'CB_Lcr (2)'!$EVB121:$EVB121</xm:f>
              <xm:sqref>EVB121</xm:sqref>
            </x14:sparkline>
            <x14:sparkline>
              <xm:f>'CB_Lcr (2)'!$EVC121:$EVC121</xm:f>
              <xm:sqref>EVC121</xm:sqref>
            </x14:sparkline>
            <x14:sparkline>
              <xm:f>'CB_Lcr (2)'!$EVD121:$EVD121</xm:f>
              <xm:sqref>EVD121</xm:sqref>
            </x14:sparkline>
            <x14:sparkline>
              <xm:f>'CB_Lcr (2)'!$EVE121:$EVE121</xm:f>
              <xm:sqref>EVE121</xm:sqref>
            </x14:sparkline>
            <x14:sparkline>
              <xm:f>'CB_Lcr (2)'!$EVF121:$EVF121</xm:f>
              <xm:sqref>EVF121</xm:sqref>
            </x14:sparkline>
            <x14:sparkline>
              <xm:f>'CB_Lcr (2)'!$EVG121:$EVG121</xm:f>
              <xm:sqref>EVG121</xm:sqref>
            </x14:sparkline>
            <x14:sparkline>
              <xm:f>'CB_Lcr (2)'!$EVH121:$EVH121</xm:f>
              <xm:sqref>EVH121</xm:sqref>
            </x14:sparkline>
            <x14:sparkline>
              <xm:f>'CB_Lcr (2)'!$EVI121:$EVI121</xm:f>
              <xm:sqref>EVI121</xm:sqref>
            </x14:sparkline>
            <x14:sparkline>
              <xm:f>'CB_Lcr (2)'!$EVJ121:$EVJ121</xm:f>
              <xm:sqref>EVJ121</xm:sqref>
            </x14:sparkline>
            <x14:sparkline>
              <xm:f>'CB_Lcr (2)'!$EVK121:$EVK121</xm:f>
              <xm:sqref>EVK121</xm:sqref>
            </x14:sparkline>
            <x14:sparkline>
              <xm:f>'CB_Lcr (2)'!$EVL121:$EVL121</xm:f>
              <xm:sqref>EVL121</xm:sqref>
            </x14:sparkline>
            <x14:sparkline>
              <xm:f>'CB_Lcr (2)'!$EVM121:$EVM121</xm:f>
              <xm:sqref>EVM121</xm:sqref>
            </x14:sparkline>
            <x14:sparkline>
              <xm:f>'CB_Lcr (2)'!$EVN121:$EVN121</xm:f>
              <xm:sqref>EVN121</xm:sqref>
            </x14:sparkline>
            <x14:sparkline>
              <xm:f>'CB_Lcr (2)'!$EVO121:$EVO121</xm:f>
              <xm:sqref>EVO121</xm:sqref>
            </x14:sparkline>
            <x14:sparkline>
              <xm:f>'CB_Lcr (2)'!$EVP121:$EVP121</xm:f>
              <xm:sqref>EVP121</xm:sqref>
            </x14:sparkline>
            <x14:sparkline>
              <xm:f>'CB_Lcr (2)'!$EVQ121:$EVQ121</xm:f>
              <xm:sqref>EVQ121</xm:sqref>
            </x14:sparkline>
            <x14:sparkline>
              <xm:f>'CB_Lcr (2)'!$EVR121:$EVR121</xm:f>
              <xm:sqref>EVR121</xm:sqref>
            </x14:sparkline>
            <x14:sparkline>
              <xm:f>'CB_Lcr (2)'!$EVS121:$EVS121</xm:f>
              <xm:sqref>EVS121</xm:sqref>
            </x14:sparkline>
            <x14:sparkline>
              <xm:f>'CB_Lcr (2)'!$EVT121:$EVT121</xm:f>
              <xm:sqref>EVT121</xm:sqref>
            </x14:sparkline>
            <x14:sparkline>
              <xm:f>'CB_Lcr (2)'!$EVU121:$EVU121</xm:f>
              <xm:sqref>EVU121</xm:sqref>
            </x14:sparkline>
            <x14:sparkline>
              <xm:f>'CB_Lcr (2)'!$EVV121:$EVV121</xm:f>
              <xm:sqref>EVV121</xm:sqref>
            </x14:sparkline>
            <x14:sparkline>
              <xm:f>'CB_Lcr (2)'!$EVW121:$EVW121</xm:f>
              <xm:sqref>EVW121</xm:sqref>
            </x14:sparkline>
            <x14:sparkline>
              <xm:f>'CB_Lcr (2)'!$EVX121:$EVX121</xm:f>
              <xm:sqref>EVX121</xm:sqref>
            </x14:sparkline>
            <x14:sparkline>
              <xm:f>'CB_Lcr (2)'!$EVY121:$EVY121</xm:f>
              <xm:sqref>EVY121</xm:sqref>
            </x14:sparkline>
            <x14:sparkline>
              <xm:f>'CB_Lcr (2)'!$EVZ121:$EVZ121</xm:f>
              <xm:sqref>EVZ121</xm:sqref>
            </x14:sparkline>
            <x14:sparkline>
              <xm:f>'CB_Lcr (2)'!$EWA121:$EWA121</xm:f>
              <xm:sqref>EWA121</xm:sqref>
            </x14:sparkline>
            <x14:sparkline>
              <xm:f>'CB_Lcr (2)'!$EWB121:$EWB121</xm:f>
              <xm:sqref>EWB121</xm:sqref>
            </x14:sparkline>
            <x14:sparkline>
              <xm:f>'CB_Lcr (2)'!$EWC121:$EWC121</xm:f>
              <xm:sqref>EWC121</xm:sqref>
            </x14:sparkline>
            <x14:sparkline>
              <xm:f>'CB_Lcr (2)'!$EWD121:$EWD121</xm:f>
              <xm:sqref>EWD121</xm:sqref>
            </x14:sparkline>
            <x14:sparkline>
              <xm:f>'CB_Lcr (2)'!$EWE121:$EWE121</xm:f>
              <xm:sqref>EWE121</xm:sqref>
            </x14:sparkline>
            <x14:sparkline>
              <xm:f>'CB_Lcr (2)'!$EWF121:$EWF121</xm:f>
              <xm:sqref>EWF121</xm:sqref>
            </x14:sparkline>
            <x14:sparkline>
              <xm:f>'CB_Lcr (2)'!$EWG121:$EWG121</xm:f>
              <xm:sqref>EWG121</xm:sqref>
            </x14:sparkline>
            <x14:sparkline>
              <xm:f>'CB_Lcr (2)'!$EWH121:$EWH121</xm:f>
              <xm:sqref>EWH121</xm:sqref>
            </x14:sparkline>
            <x14:sparkline>
              <xm:f>'CB_Lcr (2)'!$EWI121:$EWI121</xm:f>
              <xm:sqref>EWI121</xm:sqref>
            </x14:sparkline>
            <x14:sparkline>
              <xm:f>'CB_Lcr (2)'!$EWJ121:$EWJ121</xm:f>
              <xm:sqref>EWJ121</xm:sqref>
            </x14:sparkline>
            <x14:sparkline>
              <xm:f>'CB_Lcr (2)'!$EWK121:$EWK121</xm:f>
              <xm:sqref>EWK121</xm:sqref>
            </x14:sparkline>
            <x14:sparkline>
              <xm:f>'CB_Lcr (2)'!$EWL121:$EWL121</xm:f>
              <xm:sqref>EWL121</xm:sqref>
            </x14:sparkline>
            <x14:sparkline>
              <xm:f>'CB_Lcr (2)'!$EWM121:$EWM121</xm:f>
              <xm:sqref>EWM121</xm:sqref>
            </x14:sparkline>
            <x14:sparkline>
              <xm:f>'CB_Lcr (2)'!$EWN121:$EWN121</xm:f>
              <xm:sqref>EWN121</xm:sqref>
            </x14:sparkline>
            <x14:sparkline>
              <xm:f>'CB_Lcr (2)'!$EWO121:$EWO121</xm:f>
              <xm:sqref>EWO121</xm:sqref>
            </x14:sparkline>
            <x14:sparkline>
              <xm:f>'CB_Lcr (2)'!$EWP121:$EWP121</xm:f>
              <xm:sqref>EWP121</xm:sqref>
            </x14:sparkline>
            <x14:sparkline>
              <xm:f>'CB_Lcr (2)'!$EWQ121:$EWQ121</xm:f>
              <xm:sqref>EWQ121</xm:sqref>
            </x14:sparkline>
            <x14:sparkline>
              <xm:f>'CB_Lcr (2)'!$EWR121:$EWR121</xm:f>
              <xm:sqref>EWR121</xm:sqref>
            </x14:sparkline>
            <x14:sparkline>
              <xm:f>'CB_Lcr (2)'!$EWS121:$EWS121</xm:f>
              <xm:sqref>EWS121</xm:sqref>
            </x14:sparkline>
            <x14:sparkline>
              <xm:f>'CB_Lcr (2)'!$EWT121:$EWT121</xm:f>
              <xm:sqref>EWT121</xm:sqref>
            </x14:sparkline>
            <x14:sparkline>
              <xm:f>'CB_Lcr (2)'!$EWU121:$EWU121</xm:f>
              <xm:sqref>EWU121</xm:sqref>
            </x14:sparkline>
            <x14:sparkline>
              <xm:f>'CB_Lcr (2)'!$EWV121:$EWV121</xm:f>
              <xm:sqref>EWV121</xm:sqref>
            </x14:sparkline>
            <x14:sparkline>
              <xm:f>'CB_Lcr (2)'!$EWW121:$EWW121</xm:f>
              <xm:sqref>EWW121</xm:sqref>
            </x14:sparkline>
            <x14:sparkline>
              <xm:f>'CB_Lcr (2)'!$EWX121:$EWX121</xm:f>
              <xm:sqref>EWX121</xm:sqref>
            </x14:sparkline>
            <x14:sparkline>
              <xm:f>'CB_Lcr (2)'!$EWY121:$EWY121</xm:f>
              <xm:sqref>EWY121</xm:sqref>
            </x14:sparkline>
            <x14:sparkline>
              <xm:f>'CB_Lcr (2)'!$EWZ121:$EWZ121</xm:f>
              <xm:sqref>EWZ121</xm:sqref>
            </x14:sparkline>
            <x14:sparkline>
              <xm:f>'CB_Lcr (2)'!$EXA121:$EXA121</xm:f>
              <xm:sqref>EXA121</xm:sqref>
            </x14:sparkline>
            <x14:sparkline>
              <xm:f>'CB_Lcr (2)'!$EXB121:$EXB121</xm:f>
              <xm:sqref>EXB121</xm:sqref>
            </x14:sparkline>
            <x14:sparkline>
              <xm:f>'CB_Lcr (2)'!$EXC121:$EXC121</xm:f>
              <xm:sqref>EXC121</xm:sqref>
            </x14:sparkline>
            <x14:sparkline>
              <xm:f>'CB_Lcr (2)'!$EXD121:$EXD121</xm:f>
              <xm:sqref>EXD121</xm:sqref>
            </x14:sparkline>
            <x14:sparkline>
              <xm:f>'CB_Lcr (2)'!$EXE121:$EXE121</xm:f>
              <xm:sqref>EXE121</xm:sqref>
            </x14:sparkline>
            <x14:sparkline>
              <xm:f>'CB_Lcr (2)'!$EXF121:$EXF121</xm:f>
              <xm:sqref>EXF121</xm:sqref>
            </x14:sparkline>
            <x14:sparkline>
              <xm:f>'CB_Lcr (2)'!$EXG121:$EXG121</xm:f>
              <xm:sqref>EXG121</xm:sqref>
            </x14:sparkline>
            <x14:sparkline>
              <xm:f>'CB_Lcr (2)'!$EXH121:$EXH121</xm:f>
              <xm:sqref>EXH121</xm:sqref>
            </x14:sparkline>
            <x14:sparkline>
              <xm:f>'CB_Lcr (2)'!$EXI121:$EXI121</xm:f>
              <xm:sqref>EXI121</xm:sqref>
            </x14:sparkline>
            <x14:sparkline>
              <xm:f>'CB_Lcr (2)'!$EXJ121:$EXJ121</xm:f>
              <xm:sqref>EXJ121</xm:sqref>
            </x14:sparkline>
            <x14:sparkline>
              <xm:f>'CB_Lcr (2)'!$EXK121:$EXK121</xm:f>
              <xm:sqref>EXK121</xm:sqref>
            </x14:sparkline>
            <x14:sparkline>
              <xm:f>'CB_Lcr (2)'!$EXL121:$EXL121</xm:f>
              <xm:sqref>EXL121</xm:sqref>
            </x14:sparkline>
            <x14:sparkline>
              <xm:f>'CB_Lcr (2)'!$EXM121:$EXM121</xm:f>
              <xm:sqref>EXM121</xm:sqref>
            </x14:sparkline>
            <x14:sparkline>
              <xm:f>'CB_Lcr (2)'!$EXN121:$EXN121</xm:f>
              <xm:sqref>EXN121</xm:sqref>
            </x14:sparkline>
            <x14:sparkline>
              <xm:f>'CB_Lcr (2)'!$EXO121:$EXO121</xm:f>
              <xm:sqref>EXO121</xm:sqref>
            </x14:sparkline>
            <x14:sparkline>
              <xm:f>'CB_Lcr (2)'!$EXP121:$EXP121</xm:f>
              <xm:sqref>EXP121</xm:sqref>
            </x14:sparkline>
            <x14:sparkline>
              <xm:f>'CB_Lcr (2)'!$EXQ121:$EXQ121</xm:f>
              <xm:sqref>EXQ121</xm:sqref>
            </x14:sparkline>
            <x14:sparkline>
              <xm:f>'CB_Lcr (2)'!$EXR121:$EXR121</xm:f>
              <xm:sqref>EXR121</xm:sqref>
            </x14:sparkline>
            <x14:sparkline>
              <xm:f>'CB_Lcr (2)'!$EXS121:$EXS121</xm:f>
              <xm:sqref>EXS121</xm:sqref>
            </x14:sparkline>
            <x14:sparkline>
              <xm:f>'CB_Lcr (2)'!$EXT121:$EXT121</xm:f>
              <xm:sqref>EXT121</xm:sqref>
            </x14:sparkline>
            <x14:sparkline>
              <xm:f>'CB_Lcr (2)'!$EXU121:$EXU121</xm:f>
              <xm:sqref>EXU121</xm:sqref>
            </x14:sparkline>
            <x14:sparkline>
              <xm:f>'CB_Lcr (2)'!$EXV121:$EXV121</xm:f>
              <xm:sqref>EXV121</xm:sqref>
            </x14:sparkline>
            <x14:sparkline>
              <xm:f>'CB_Lcr (2)'!$EXW121:$EXW121</xm:f>
              <xm:sqref>EXW121</xm:sqref>
            </x14:sparkline>
            <x14:sparkline>
              <xm:f>'CB_Lcr (2)'!$EXX121:$EXX121</xm:f>
              <xm:sqref>EXX121</xm:sqref>
            </x14:sparkline>
            <x14:sparkline>
              <xm:f>'CB_Lcr (2)'!$EXY121:$EXY121</xm:f>
              <xm:sqref>EXY121</xm:sqref>
            </x14:sparkline>
            <x14:sparkline>
              <xm:f>'CB_Lcr (2)'!$EXZ121:$EXZ121</xm:f>
              <xm:sqref>EXZ121</xm:sqref>
            </x14:sparkline>
            <x14:sparkline>
              <xm:f>'CB_Lcr (2)'!$EYA121:$EYA121</xm:f>
              <xm:sqref>EYA121</xm:sqref>
            </x14:sparkline>
            <x14:sparkline>
              <xm:f>'CB_Lcr (2)'!$EYB121:$EYB121</xm:f>
              <xm:sqref>EYB121</xm:sqref>
            </x14:sparkline>
            <x14:sparkline>
              <xm:f>'CB_Lcr (2)'!$EYC121:$EYC121</xm:f>
              <xm:sqref>EYC121</xm:sqref>
            </x14:sparkline>
            <x14:sparkline>
              <xm:f>'CB_Lcr (2)'!$EYD121:$EYD121</xm:f>
              <xm:sqref>EYD121</xm:sqref>
            </x14:sparkline>
            <x14:sparkline>
              <xm:f>'CB_Lcr (2)'!$EYE121:$EYE121</xm:f>
              <xm:sqref>EYE121</xm:sqref>
            </x14:sparkline>
            <x14:sparkline>
              <xm:f>'CB_Lcr (2)'!$EYF121:$EYF121</xm:f>
              <xm:sqref>EYF121</xm:sqref>
            </x14:sparkline>
            <x14:sparkline>
              <xm:f>'CB_Lcr (2)'!$EYG121:$EYG121</xm:f>
              <xm:sqref>EYG121</xm:sqref>
            </x14:sparkline>
            <x14:sparkline>
              <xm:f>'CB_Lcr (2)'!$EYH121:$EYH121</xm:f>
              <xm:sqref>EYH121</xm:sqref>
            </x14:sparkline>
            <x14:sparkline>
              <xm:f>'CB_Lcr (2)'!$EYI121:$EYI121</xm:f>
              <xm:sqref>EYI121</xm:sqref>
            </x14:sparkline>
            <x14:sparkline>
              <xm:f>'CB_Lcr (2)'!$EYJ121:$EYJ121</xm:f>
              <xm:sqref>EYJ121</xm:sqref>
            </x14:sparkline>
            <x14:sparkline>
              <xm:f>'CB_Lcr (2)'!$EYK121:$EYK121</xm:f>
              <xm:sqref>EYK121</xm:sqref>
            </x14:sparkline>
            <x14:sparkline>
              <xm:f>'CB_Lcr (2)'!$EYL121:$EYL121</xm:f>
              <xm:sqref>EYL121</xm:sqref>
            </x14:sparkline>
            <x14:sparkline>
              <xm:f>'CB_Lcr (2)'!$EYM121:$EYM121</xm:f>
              <xm:sqref>EYM121</xm:sqref>
            </x14:sparkline>
            <x14:sparkline>
              <xm:f>'CB_Lcr (2)'!$EYN121:$EYN121</xm:f>
              <xm:sqref>EYN121</xm:sqref>
            </x14:sparkline>
            <x14:sparkline>
              <xm:f>'CB_Lcr (2)'!$EYO121:$EYO121</xm:f>
              <xm:sqref>EYO121</xm:sqref>
            </x14:sparkline>
            <x14:sparkline>
              <xm:f>'CB_Lcr (2)'!$EYP121:$EYP121</xm:f>
              <xm:sqref>EYP121</xm:sqref>
            </x14:sparkline>
            <x14:sparkline>
              <xm:f>'CB_Lcr (2)'!$EYQ121:$EYQ121</xm:f>
              <xm:sqref>EYQ121</xm:sqref>
            </x14:sparkline>
            <x14:sparkline>
              <xm:f>'CB_Lcr (2)'!$EYR121:$EYR121</xm:f>
              <xm:sqref>EYR121</xm:sqref>
            </x14:sparkline>
            <x14:sparkline>
              <xm:f>'CB_Lcr (2)'!$EYS121:$EYS121</xm:f>
              <xm:sqref>EYS121</xm:sqref>
            </x14:sparkline>
            <x14:sparkline>
              <xm:f>'CB_Lcr (2)'!$EYT121:$EYT121</xm:f>
              <xm:sqref>EYT121</xm:sqref>
            </x14:sparkline>
            <x14:sparkline>
              <xm:f>'CB_Lcr (2)'!$EYU121:$EYU121</xm:f>
              <xm:sqref>EYU121</xm:sqref>
            </x14:sparkline>
            <x14:sparkline>
              <xm:f>'CB_Lcr (2)'!$EYV121:$EYV121</xm:f>
              <xm:sqref>EYV121</xm:sqref>
            </x14:sparkline>
            <x14:sparkline>
              <xm:f>'CB_Lcr (2)'!$EYW121:$EYW121</xm:f>
              <xm:sqref>EYW121</xm:sqref>
            </x14:sparkline>
            <x14:sparkline>
              <xm:f>'CB_Lcr (2)'!$EYX121:$EYX121</xm:f>
              <xm:sqref>EYX121</xm:sqref>
            </x14:sparkline>
            <x14:sparkline>
              <xm:f>'CB_Lcr (2)'!$EYY121:$EYY121</xm:f>
              <xm:sqref>EYY121</xm:sqref>
            </x14:sparkline>
            <x14:sparkline>
              <xm:f>'CB_Lcr (2)'!$EYZ121:$EYZ121</xm:f>
              <xm:sqref>EYZ121</xm:sqref>
            </x14:sparkline>
            <x14:sparkline>
              <xm:f>'CB_Lcr (2)'!$EZA121:$EZA121</xm:f>
              <xm:sqref>EZA121</xm:sqref>
            </x14:sparkline>
            <x14:sparkline>
              <xm:f>'CB_Lcr (2)'!$EZB121:$EZB121</xm:f>
              <xm:sqref>EZB121</xm:sqref>
            </x14:sparkline>
            <x14:sparkline>
              <xm:f>'CB_Lcr (2)'!$EZC121:$EZC121</xm:f>
              <xm:sqref>EZC121</xm:sqref>
            </x14:sparkline>
            <x14:sparkline>
              <xm:f>'CB_Lcr (2)'!$EZD121:$EZD121</xm:f>
              <xm:sqref>EZD121</xm:sqref>
            </x14:sparkline>
            <x14:sparkline>
              <xm:f>'CB_Lcr (2)'!$EZE121:$EZE121</xm:f>
              <xm:sqref>EZE121</xm:sqref>
            </x14:sparkline>
            <x14:sparkline>
              <xm:f>'CB_Lcr (2)'!$EZF121:$EZF121</xm:f>
              <xm:sqref>EZF121</xm:sqref>
            </x14:sparkline>
            <x14:sparkline>
              <xm:f>'CB_Lcr (2)'!$EZG121:$EZG121</xm:f>
              <xm:sqref>EZG121</xm:sqref>
            </x14:sparkline>
            <x14:sparkline>
              <xm:f>'CB_Lcr (2)'!$EZH121:$EZH121</xm:f>
              <xm:sqref>EZH121</xm:sqref>
            </x14:sparkline>
            <x14:sparkline>
              <xm:f>'CB_Lcr (2)'!$EZI121:$EZI121</xm:f>
              <xm:sqref>EZI121</xm:sqref>
            </x14:sparkline>
            <x14:sparkline>
              <xm:f>'CB_Lcr (2)'!$EZJ121:$EZJ121</xm:f>
              <xm:sqref>EZJ121</xm:sqref>
            </x14:sparkline>
            <x14:sparkline>
              <xm:f>'CB_Lcr (2)'!$EZK121:$EZK121</xm:f>
              <xm:sqref>EZK121</xm:sqref>
            </x14:sparkline>
            <x14:sparkline>
              <xm:f>'CB_Lcr (2)'!$EZL121:$EZL121</xm:f>
              <xm:sqref>EZL121</xm:sqref>
            </x14:sparkline>
            <x14:sparkline>
              <xm:f>'CB_Lcr (2)'!$EZM121:$EZM121</xm:f>
              <xm:sqref>EZM121</xm:sqref>
            </x14:sparkline>
            <x14:sparkline>
              <xm:f>'CB_Lcr (2)'!$EZN121:$EZN121</xm:f>
              <xm:sqref>EZN121</xm:sqref>
            </x14:sparkline>
            <x14:sparkline>
              <xm:f>'CB_Lcr (2)'!$EZO121:$EZO121</xm:f>
              <xm:sqref>EZO121</xm:sqref>
            </x14:sparkline>
            <x14:sparkline>
              <xm:f>'CB_Lcr (2)'!$EZP121:$EZP121</xm:f>
              <xm:sqref>EZP121</xm:sqref>
            </x14:sparkline>
            <x14:sparkline>
              <xm:f>'CB_Lcr (2)'!$EZQ121:$EZQ121</xm:f>
              <xm:sqref>EZQ121</xm:sqref>
            </x14:sparkline>
            <x14:sparkline>
              <xm:f>'CB_Lcr (2)'!$EZR121:$EZR121</xm:f>
              <xm:sqref>EZR121</xm:sqref>
            </x14:sparkline>
            <x14:sparkline>
              <xm:f>'CB_Lcr (2)'!$EZS121:$EZS121</xm:f>
              <xm:sqref>EZS121</xm:sqref>
            </x14:sparkline>
            <x14:sparkline>
              <xm:f>'CB_Lcr (2)'!$EZT121:$EZT121</xm:f>
              <xm:sqref>EZT121</xm:sqref>
            </x14:sparkline>
            <x14:sparkline>
              <xm:f>'CB_Lcr (2)'!$EZU121:$EZU121</xm:f>
              <xm:sqref>EZU121</xm:sqref>
            </x14:sparkline>
            <x14:sparkline>
              <xm:f>'CB_Lcr (2)'!$EZV121:$EZV121</xm:f>
              <xm:sqref>EZV121</xm:sqref>
            </x14:sparkline>
            <x14:sparkline>
              <xm:f>'CB_Lcr (2)'!$EZW121:$EZW121</xm:f>
              <xm:sqref>EZW121</xm:sqref>
            </x14:sparkline>
            <x14:sparkline>
              <xm:f>'CB_Lcr (2)'!$EZX121:$EZX121</xm:f>
              <xm:sqref>EZX121</xm:sqref>
            </x14:sparkline>
            <x14:sparkline>
              <xm:f>'CB_Lcr (2)'!$EZY121:$EZY121</xm:f>
              <xm:sqref>EZY121</xm:sqref>
            </x14:sparkline>
            <x14:sparkline>
              <xm:f>'CB_Lcr (2)'!$EZZ121:$EZZ121</xm:f>
              <xm:sqref>EZZ121</xm:sqref>
            </x14:sparkline>
            <x14:sparkline>
              <xm:f>'CB_Lcr (2)'!$FAA121:$FAA121</xm:f>
              <xm:sqref>FAA121</xm:sqref>
            </x14:sparkline>
            <x14:sparkline>
              <xm:f>'CB_Lcr (2)'!$FAB121:$FAB121</xm:f>
              <xm:sqref>FAB121</xm:sqref>
            </x14:sparkline>
            <x14:sparkline>
              <xm:f>'CB_Lcr (2)'!$FAC121:$FAC121</xm:f>
              <xm:sqref>FAC121</xm:sqref>
            </x14:sparkline>
            <x14:sparkline>
              <xm:f>'CB_Lcr (2)'!$FAD121:$FAD121</xm:f>
              <xm:sqref>FAD121</xm:sqref>
            </x14:sparkline>
            <x14:sparkline>
              <xm:f>'CB_Lcr (2)'!$FAE121:$FAE121</xm:f>
              <xm:sqref>FAE121</xm:sqref>
            </x14:sparkline>
            <x14:sparkline>
              <xm:f>'CB_Lcr (2)'!$FAF121:$FAF121</xm:f>
              <xm:sqref>FAF121</xm:sqref>
            </x14:sparkline>
            <x14:sparkline>
              <xm:f>'CB_Lcr (2)'!$FAG121:$FAG121</xm:f>
              <xm:sqref>FAG121</xm:sqref>
            </x14:sparkline>
            <x14:sparkline>
              <xm:f>'CB_Lcr (2)'!$FAH121:$FAH121</xm:f>
              <xm:sqref>FAH121</xm:sqref>
            </x14:sparkline>
            <x14:sparkline>
              <xm:f>'CB_Lcr (2)'!$FAI121:$FAI121</xm:f>
              <xm:sqref>FAI121</xm:sqref>
            </x14:sparkline>
            <x14:sparkline>
              <xm:f>'CB_Lcr (2)'!$FAJ121:$FAJ121</xm:f>
              <xm:sqref>FAJ121</xm:sqref>
            </x14:sparkline>
            <x14:sparkline>
              <xm:f>'CB_Lcr (2)'!$FAK121:$FAK121</xm:f>
              <xm:sqref>FAK121</xm:sqref>
            </x14:sparkline>
            <x14:sparkline>
              <xm:f>'CB_Lcr (2)'!$FAL121:$FAL121</xm:f>
              <xm:sqref>FAL121</xm:sqref>
            </x14:sparkline>
            <x14:sparkline>
              <xm:f>'CB_Lcr (2)'!$FAM121:$FAM121</xm:f>
              <xm:sqref>FAM121</xm:sqref>
            </x14:sparkline>
            <x14:sparkline>
              <xm:f>'CB_Lcr (2)'!$FAN121:$FAN121</xm:f>
              <xm:sqref>FAN121</xm:sqref>
            </x14:sparkline>
            <x14:sparkline>
              <xm:f>'CB_Lcr (2)'!$FAO121:$FAO121</xm:f>
              <xm:sqref>FAO121</xm:sqref>
            </x14:sparkline>
            <x14:sparkline>
              <xm:f>'CB_Lcr (2)'!$FAP121:$FAP121</xm:f>
              <xm:sqref>FAP121</xm:sqref>
            </x14:sparkline>
            <x14:sparkline>
              <xm:f>'CB_Lcr (2)'!$FAQ121:$FAQ121</xm:f>
              <xm:sqref>FAQ121</xm:sqref>
            </x14:sparkline>
            <x14:sparkline>
              <xm:f>'CB_Lcr (2)'!$FAR121:$FAR121</xm:f>
              <xm:sqref>FAR121</xm:sqref>
            </x14:sparkline>
            <x14:sparkline>
              <xm:f>'CB_Lcr (2)'!$FAS121:$FAS121</xm:f>
              <xm:sqref>FAS121</xm:sqref>
            </x14:sparkline>
            <x14:sparkline>
              <xm:f>'CB_Lcr (2)'!$FAT121:$FAT121</xm:f>
              <xm:sqref>FAT121</xm:sqref>
            </x14:sparkline>
            <x14:sparkline>
              <xm:f>'CB_Lcr (2)'!$FAU121:$FAU121</xm:f>
              <xm:sqref>FAU121</xm:sqref>
            </x14:sparkline>
            <x14:sparkline>
              <xm:f>'CB_Lcr (2)'!$FAV121:$FAV121</xm:f>
              <xm:sqref>FAV121</xm:sqref>
            </x14:sparkline>
            <x14:sparkline>
              <xm:f>'CB_Lcr (2)'!$FAW121:$FAW121</xm:f>
              <xm:sqref>FAW121</xm:sqref>
            </x14:sparkline>
            <x14:sparkline>
              <xm:f>'CB_Lcr (2)'!$FAX121:$FAX121</xm:f>
              <xm:sqref>FAX121</xm:sqref>
            </x14:sparkline>
            <x14:sparkline>
              <xm:f>'CB_Lcr (2)'!$FAY121:$FAY121</xm:f>
              <xm:sqref>FAY121</xm:sqref>
            </x14:sparkline>
            <x14:sparkline>
              <xm:f>'CB_Lcr (2)'!$FAZ121:$FAZ121</xm:f>
              <xm:sqref>FAZ121</xm:sqref>
            </x14:sparkline>
            <x14:sparkline>
              <xm:f>'CB_Lcr (2)'!$FBA121:$FBA121</xm:f>
              <xm:sqref>FBA121</xm:sqref>
            </x14:sparkline>
            <x14:sparkline>
              <xm:f>'CB_Lcr (2)'!$FBB121:$FBB121</xm:f>
              <xm:sqref>FBB121</xm:sqref>
            </x14:sparkline>
            <x14:sparkline>
              <xm:f>'CB_Lcr (2)'!$FBC121:$FBC121</xm:f>
              <xm:sqref>FBC121</xm:sqref>
            </x14:sparkline>
            <x14:sparkline>
              <xm:f>'CB_Lcr (2)'!$FBD121:$FBD121</xm:f>
              <xm:sqref>FBD121</xm:sqref>
            </x14:sparkline>
            <x14:sparkline>
              <xm:f>'CB_Lcr (2)'!$FBE121:$FBE121</xm:f>
              <xm:sqref>FBE121</xm:sqref>
            </x14:sparkline>
            <x14:sparkline>
              <xm:f>'CB_Lcr (2)'!$FBF121:$FBF121</xm:f>
              <xm:sqref>FBF121</xm:sqref>
            </x14:sparkline>
            <x14:sparkline>
              <xm:f>'CB_Lcr (2)'!$FBG121:$FBG121</xm:f>
              <xm:sqref>FBG121</xm:sqref>
            </x14:sparkline>
            <x14:sparkline>
              <xm:f>'CB_Lcr (2)'!$FBH121:$FBH121</xm:f>
              <xm:sqref>FBH121</xm:sqref>
            </x14:sparkline>
            <x14:sparkline>
              <xm:f>'CB_Lcr (2)'!$FBI121:$FBI121</xm:f>
              <xm:sqref>FBI121</xm:sqref>
            </x14:sparkline>
            <x14:sparkline>
              <xm:f>'CB_Lcr (2)'!$FBJ121:$FBJ121</xm:f>
              <xm:sqref>FBJ121</xm:sqref>
            </x14:sparkline>
            <x14:sparkline>
              <xm:f>'CB_Lcr (2)'!$FBK121:$FBK121</xm:f>
              <xm:sqref>FBK121</xm:sqref>
            </x14:sparkline>
            <x14:sparkline>
              <xm:f>'CB_Lcr (2)'!$FBL121:$FBL121</xm:f>
              <xm:sqref>FBL121</xm:sqref>
            </x14:sparkline>
            <x14:sparkline>
              <xm:f>'CB_Lcr (2)'!$FBM121:$FBM121</xm:f>
              <xm:sqref>FBM121</xm:sqref>
            </x14:sparkline>
            <x14:sparkline>
              <xm:f>'CB_Lcr (2)'!$FBN121:$FBN121</xm:f>
              <xm:sqref>FBN121</xm:sqref>
            </x14:sparkline>
            <x14:sparkline>
              <xm:f>'CB_Lcr (2)'!$FBO121:$FBO121</xm:f>
              <xm:sqref>FBO121</xm:sqref>
            </x14:sparkline>
            <x14:sparkline>
              <xm:f>'CB_Lcr (2)'!$FBP121:$FBP121</xm:f>
              <xm:sqref>FBP121</xm:sqref>
            </x14:sparkline>
            <x14:sparkline>
              <xm:f>'CB_Lcr (2)'!$FBQ121:$FBQ121</xm:f>
              <xm:sqref>FBQ121</xm:sqref>
            </x14:sparkline>
            <x14:sparkline>
              <xm:f>'CB_Lcr (2)'!$FBR121:$FBR121</xm:f>
              <xm:sqref>FBR121</xm:sqref>
            </x14:sparkline>
            <x14:sparkline>
              <xm:f>'CB_Lcr (2)'!$FBS121:$FBS121</xm:f>
              <xm:sqref>FBS121</xm:sqref>
            </x14:sparkline>
            <x14:sparkline>
              <xm:f>'CB_Lcr (2)'!$FBT121:$FBT121</xm:f>
              <xm:sqref>FBT121</xm:sqref>
            </x14:sparkline>
            <x14:sparkline>
              <xm:f>'CB_Lcr (2)'!$FBU121:$FBU121</xm:f>
              <xm:sqref>FBU121</xm:sqref>
            </x14:sparkline>
            <x14:sparkline>
              <xm:f>'CB_Lcr (2)'!$FBV121:$FBV121</xm:f>
              <xm:sqref>FBV121</xm:sqref>
            </x14:sparkline>
            <x14:sparkline>
              <xm:f>'CB_Lcr (2)'!$FBW121:$FBW121</xm:f>
              <xm:sqref>FBW121</xm:sqref>
            </x14:sparkline>
            <x14:sparkline>
              <xm:f>'CB_Lcr (2)'!$FBX121:$FBX121</xm:f>
              <xm:sqref>FBX121</xm:sqref>
            </x14:sparkline>
            <x14:sparkline>
              <xm:f>'CB_Lcr (2)'!$FBY121:$FBY121</xm:f>
              <xm:sqref>FBY121</xm:sqref>
            </x14:sparkline>
            <x14:sparkline>
              <xm:f>'CB_Lcr (2)'!$FBZ121:$FBZ121</xm:f>
              <xm:sqref>FBZ121</xm:sqref>
            </x14:sparkline>
            <x14:sparkline>
              <xm:f>'CB_Lcr (2)'!$FCA121:$FCA121</xm:f>
              <xm:sqref>FCA121</xm:sqref>
            </x14:sparkline>
            <x14:sparkline>
              <xm:f>'CB_Lcr (2)'!$FCB121:$FCB121</xm:f>
              <xm:sqref>FCB121</xm:sqref>
            </x14:sparkline>
            <x14:sparkline>
              <xm:f>'CB_Lcr (2)'!$FCC121:$FCC121</xm:f>
              <xm:sqref>FCC121</xm:sqref>
            </x14:sparkline>
            <x14:sparkline>
              <xm:f>'CB_Lcr (2)'!$FCD121:$FCD121</xm:f>
              <xm:sqref>FCD121</xm:sqref>
            </x14:sparkline>
            <x14:sparkline>
              <xm:f>'CB_Lcr (2)'!$FCE121:$FCE121</xm:f>
              <xm:sqref>FCE121</xm:sqref>
            </x14:sparkline>
            <x14:sparkline>
              <xm:f>'CB_Lcr (2)'!$FCF121:$FCF121</xm:f>
              <xm:sqref>FCF121</xm:sqref>
            </x14:sparkline>
            <x14:sparkline>
              <xm:f>'CB_Lcr (2)'!$FCG121:$FCG121</xm:f>
              <xm:sqref>FCG121</xm:sqref>
            </x14:sparkline>
            <x14:sparkline>
              <xm:f>'CB_Lcr (2)'!$FCH121:$FCH121</xm:f>
              <xm:sqref>FCH121</xm:sqref>
            </x14:sparkline>
            <x14:sparkline>
              <xm:f>'CB_Lcr (2)'!$FCI121:$FCI121</xm:f>
              <xm:sqref>FCI121</xm:sqref>
            </x14:sparkline>
            <x14:sparkline>
              <xm:f>'CB_Lcr (2)'!$FCJ121:$FCJ121</xm:f>
              <xm:sqref>FCJ121</xm:sqref>
            </x14:sparkline>
            <x14:sparkline>
              <xm:f>'CB_Lcr (2)'!$FCK121:$FCK121</xm:f>
              <xm:sqref>FCK121</xm:sqref>
            </x14:sparkline>
            <x14:sparkline>
              <xm:f>'CB_Lcr (2)'!$FCL121:$FCL121</xm:f>
              <xm:sqref>FCL121</xm:sqref>
            </x14:sparkline>
            <x14:sparkline>
              <xm:f>'CB_Lcr (2)'!$FCM121:$FCM121</xm:f>
              <xm:sqref>FCM121</xm:sqref>
            </x14:sparkline>
            <x14:sparkline>
              <xm:f>'CB_Lcr (2)'!$FCN121:$FCN121</xm:f>
              <xm:sqref>FCN121</xm:sqref>
            </x14:sparkline>
            <x14:sparkline>
              <xm:f>'CB_Lcr (2)'!$FCO121:$FCO121</xm:f>
              <xm:sqref>FCO121</xm:sqref>
            </x14:sparkline>
            <x14:sparkline>
              <xm:f>'CB_Lcr (2)'!$FCP121:$FCP121</xm:f>
              <xm:sqref>FCP121</xm:sqref>
            </x14:sparkline>
            <x14:sparkline>
              <xm:f>'CB_Lcr (2)'!$FCQ121:$FCQ121</xm:f>
              <xm:sqref>FCQ121</xm:sqref>
            </x14:sparkline>
            <x14:sparkline>
              <xm:f>'CB_Lcr (2)'!$FCR121:$FCR121</xm:f>
              <xm:sqref>FCR121</xm:sqref>
            </x14:sparkline>
            <x14:sparkline>
              <xm:f>'CB_Lcr (2)'!$FCS121:$FCS121</xm:f>
              <xm:sqref>FCS121</xm:sqref>
            </x14:sparkline>
            <x14:sparkline>
              <xm:f>'CB_Lcr (2)'!$FCT121:$FCT121</xm:f>
              <xm:sqref>FCT121</xm:sqref>
            </x14:sparkline>
            <x14:sparkline>
              <xm:f>'CB_Lcr (2)'!$FCU121:$FCU121</xm:f>
              <xm:sqref>FCU121</xm:sqref>
            </x14:sparkline>
            <x14:sparkline>
              <xm:f>'CB_Lcr (2)'!$FCV121:$FCV121</xm:f>
              <xm:sqref>FCV121</xm:sqref>
            </x14:sparkline>
            <x14:sparkline>
              <xm:f>'CB_Lcr (2)'!$FCW121:$FCW121</xm:f>
              <xm:sqref>FCW121</xm:sqref>
            </x14:sparkline>
            <x14:sparkline>
              <xm:f>'CB_Lcr (2)'!$FCX121:$FCX121</xm:f>
              <xm:sqref>FCX121</xm:sqref>
            </x14:sparkline>
            <x14:sparkline>
              <xm:f>'CB_Lcr (2)'!$FCY121:$FCY121</xm:f>
              <xm:sqref>FCY121</xm:sqref>
            </x14:sparkline>
            <x14:sparkline>
              <xm:f>'CB_Lcr (2)'!$FCZ121:$FCZ121</xm:f>
              <xm:sqref>FCZ121</xm:sqref>
            </x14:sparkline>
            <x14:sparkline>
              <xm:f>'CB_Lcr (2)'!$FDA121:$FDA121</xm:f>
              <xm:sqref>FDA121</xm:sqref>
            </x14:sparkline>
            <x14:sparkline>
              <xm:f>'CB_Lcr (2)'!$FDB121:$FDB121</xm:f>
              <xm:sqref>FDB121</xm:sqref>
            </x14:sparkline>
            <x14:sparkline>
              <xm:f>'CB_Lcr (2)'!$FDC121:$FDC121</xm:f>
              <xm:sqref>FDC121</xm:sqref>
            </x14:sparkline>
            <x14:sparkline>
              <xm:f>'CB_Lcr (2)'!$FDD121:$FDD121</xm:f>
              <xm:sqref>FDD121</xm:sqref>
            </x14:sparkline>
            <x14:sparkline>
              <xm:f>'CB_Lcr (2)'!$FDE121:$FDE121</xm:f>
              <xm:sqref>FDE121</xm:sqref>
            </x14:sparkline>
            <x14:sparkline>
              <xm:f>'CB_Lcr (2)'!$FDF121:$FDF121</xm:f>
              <xm:sqref>FDF121</xm:sqref>
            </x14:sparkline>
            <x14:sparkline>
              <xm:f>'CB_Lcr (2)'!$FDG121:$FDG121</xm:f>
              <xm:sqref>FDG121</xm:sqref>
            </x14:sparkline>
            <x14:sparkline>
              <xm:f>'CB_Lcr (2)'!$FDH121:$FDH121</xm:f>
              <xm:sqref>FDH121</xm:sqref>
            </x14:sparkline>
            <x14:sparkline>
              <xm:f>'CB_Lcr (2)'!$FDI121:$FDI121</xm:f>
              <xm:sqref>FDI121</xm:sqref>
            </x14:sparkline>
            <x14:sparkline>
              <xm:f>'CB_Lcr (2)'!$FDJ121:$FDJ121</xm:f>
              <xm:sqref>FDJ121</xm:sqref>
            </x14:sparkline>
            <x14:sparkline>
              <xm:f>'CB_Lcr (2)'!$FDK121:$FDK121</xm:f>
              <xm:sqref>FDK121</xm:sqref>
            </x14:sparkline>
            <x14:sparkline>
              <xm:f>'CB_Lcr (2)'!$FDL121:$FDL121</xm:f>
              <xm:sqref>FDL121</xm:sqref>
            </x14:sparkline>
            <x14:sparkline>
              <xm:f>'CB_Lcr (2)'!$FDM121:$FDM121</xm:f>
              <xm:sqref>FDM121</xm:sqref>
            </x14:sparkline>
            <x14:sparkline>
              <xm:f>'CB_Lcr (2)'!$FDN121:$FDN121</xm:f>
              <xm:sqref>FDN121</xm:sqref>
            </x14:sparkline>
            <x14:sparkline>
              <xm:f>'CB_Lcr (2)'!$FDO121:$FDO121</xm:f>
              <xm:sqref>FDO121</xm:sqref>
            </x14:sparkline>
            <x14:sparkline>
              <xm:f>'CB_Lcr (2)'!$FDP121:$FDP121</xm:f>
              <xm:sqref>FDP121</xm:sqref>
            </x14:sparkline>
            <x14:sparkline>
              <xm:f>'CB_Lcr (2)'!$FDQ121:$FDQ121</xm:f>
              <xm:sqref>FDQ121</xm:sqref>
            </x14:sparkline>
            <x14:sparkline>
              <xm:f>'CB_Lcr (2)'!$FDR121:$FDR121</xm:f>
              <xm:sqref>FDR121</xm:sqref>
            </x14:sparkline>
            <x14:sparkline>
              <xm:f>'CB_Lcr (2)'!$FDS121:$FDS121</xm:f>
              <xm:sqref>FDS121</xm:sqref>
            </x14:sparkline>
            <x14:sparkline>
              <xm:f>'CB_Lcr (2)'!$FDT121:$FDT121</xm:f>
              <xm:sqref>FDT121</xm:sqref>
            </x14:sparkline>
            <x14:sparkline>
              <xm:f>'CB_Lcr (2)'!$FDU121:$FDU121</xm:f>
              <xm:sqref>FDU121</xm:sqref>
            </x14:sparkline>
            <x14:sparkline>
              <xm:f>'CB_Lcr (2)'!$FDV121:$FDV121</xm:f>
              <xm:sqref>FDV121</xm:sqref>
            </x14:sparkline>
            <x14:sparkline>
              <xm:f>'CB_Lcr (2)'!$FDW121:$FDW121</xm:f>
              <xm:sqref>FDW121</xm:sqref>
            </x14:sparkline>
            <x14:sparkline>
              <xm:f>'CB_Lcr (2)'!$FDX121:$FDX121</xm:f>
              <xm:sqref>FDX121</xm:sqref>
            </x14:sparkline>
            <x14:sparkline>
              <xm:f>'CB_Lcr (2)'!$FDY121:$FDY121</xm:f>
              <xm:sqref>FDY121</xm:sqref>
            </x14:sparkline>
            <x14:sparkline>
              <xm:f>'CB_Lcr (2)'!$FDZ121:$FDZ121</xm:f>
              <xm:sqref>FDZ121</xm:sqref>
            </x14:sparkline>
            <x14:sparkline>
              <xm:f>'CB_Lcr (2)'!$FEA121:$FEA121</xm:f>
              <xm:sqref>FEA121</xm:sqref>
            </x14:sparkline>
            <x14:sparkline>
              <xm:f>'CB_Lcr (2)'!$FEB121:$FEB121</xm:f>
              <xm:sqref>FEB121</xm:sqref>
            </x14:sparkline>
            <x14:sparkline>
              <xm:f>'CB_Lcr (2)'!$FEC121:$FEC121</xm:f>
              <xm:sqref>FEC121</xm:sqref>
            </x14:sparkline>
            <x14:sparkline>
              <xm:f>'CB_Lcr (2)'!$FED121:$FED121</xm:f>
              <xm:sqref>FED121</xm:sqref>
            </x14:sparkline>
            <x14:sparkline>
              <xm:f>'CB_Lcr (2)'!$FEE121:$FEE121</xm:f>
              <xm:sqref>FEE121</xm:sqref>
            </x14:sparkline>
            <x14:sparkline>
              <xm:f>'CB_Lcr (2)'!$FEF121:$FEF121</xm:f>
              <xm:sqref>FEF121</xm:sqref>
            </x14:sparkline>
            <x14:sparkline>
              <xm:f>'CB_Lcr (2)'!$FEG121:$FEG121</xm:f>
              <xm:sqref>FEG121</xm:sqref>
            </x14:sparkline>
            <x14:sparkline>
              <xm:f>'CB_Lcr (2)'!$FEH121:$FEH121</xm:f>
              <xm:sqref>FEH121</xm:sqref>
            </x14:sparkline>
            <x14:sparkline>
              <xm:f>'CB_Lcr (2)'!$FEI121:$FEI121</xm:f>
              <xm:sqref>FEI121</xm:sqref>
            </x14:sparkline>
            <x14:sparkline>
              <xm:f>'CB_Lcr (2)'!$FEJ121:$FEJ121</xm:f>
              <xm:sqref>FEJ121</xm:sqref>
            </x14:sparkline>
            <x14:sparkline>
              <xm:f>'CB_Lcr (2)'!$FEK121:$FEK121</xm:f>
              <xm:sqref>FEK121</xm:sqref>
            </x14:sparkline>
            <x14:sparkline>
              <xm:f>'CB_Lcr (2)'!$FEL121:$FEL121</xm:f>
              <xm:sqref>FEL121</xm:sqref>
            </x14:sparkline>
            <x14:sparkline>
              <xm:f>'CB_Lcr (2)'!$FEM121:$FEM121</xm:f>
              <xm:sqref>FEM121</xm:sqref>
            </x14:sparkline>
            <x14:sparkline>
              <xm:f>'CB_Lcr (2)'!$FEN121:$FEN121</xm:f>
              <xm:sqref>FEN121</xm:sqref>
            </x14:sparkline>
            <x14:sparkline>
              <xm:f>'CB_Lcr (2)'!$FEO121:$FEO121</xm:f>
              <xm:sqref>FEO121</xm:sqref>
            </x14:sparkline>
            <x14:sparkline>
              <xm:f>'CB_Lcr (2)'!$FEP121:$FEP121</xm:f>
              <xm:sqref>FEP121</xm:sqref>
            </x14:sparkline>
            <x14:sparkline>
              <xm:f>'CB_Lcr (2)'!$FEQ121:$FEQ121</xm:f>
              <xm:sqref>FEQ121</xm:sqref>
            </x14:sparkline>
            <x14:sparkline>
              <xm:f>'CB_Lcr (2)'!$FER121:$FER121</xm:f>
              <xm:sqref>FER121</xm:sqref>
            </x14:sparkline>
            <x14:sparkline>
              <xm:f>'CB_Lcr (2)'!$FES121:$FES121</xm:f>
              <xm:sqref>FES121</xm:sqref>
            </x14:sparkline>
            <x14:sparkline>
              <xm:f>'CB_Lcr (2)'!$FET121:$FET121</xm:f>
              <xm:sqref>FET121</xm:sqref>
            </x14:sparkline>
            <x14:sparkline>
              <xm:f>'CB_Lcr (2)'!$FEU121:$FEU121</xm:f>
              <xm:sqref>FEU121</xm:sqref>
            </x14:sparkline>
            <x14:sparkline>
              <xm:f>'CB_Lcr (2)'!$FEV121:$FEV121</xm:f>
              <xm:sqref>FEV121</xm:sqref>
            </x14:sparkline>
            <x14:sparkline>
              <xm:f>'CB_Lcr (2)'!$FEW121:$FEW121</xm:f>
              <xm:sqref>FEW121</xm:sqref>
            </x14:sparkline>
            <x14:sparkline>
              <xm:f>'CB_Lcr (2)'!$FEX121:$FEX121</xm:f>
              <xm:sqref>FEX121</xm:sqref>
            </x14:sparkline>
            <x14:sparkline>
              <xm:f>'CB_Lcr (2)'!$FEY121:$FEY121</xm:f>
              <xm:sqref>FEY121</xm:sqref>
            </x14:sparkline>
            <x14:sparkline>
              <xm:f>'CB_Lcr (2)'!$FEZ121:$FEZ121</xm:f>
              <xm:sqref>FEZ121</xm:sqref>
            </x14:sparkline>
            <x14:sparkline>
              <xm:f>'CB_Lcr (2)'!$FFA121:$FFA121</xm:f>
              <xm:sqref>FFA121</xm:sqref>
            </x14:sparkline>
            <x14:sparkline>
              <xm:f>'CB_Lcr (2)'!$FFB121:$FFB121</xm:f>
              <xm:sqref>FFB121</xm:sqref>
            </x14:sparkline>
            <x14:sparkline>
              <xm:f>'CB_Lcr (2)'!$FFC121:$FFC121</xm:f>
              <xm:sqref>FFC121</xm:sqref>
            </x14:sparkline>
            <x14:sparkline>
              <xm:f>'CB_Lcr (2)'!$FFD121:$FFD121</xm:f>
              <xm:sqref>FFD121</xm:sqref>
            </x14:sparkline>
            <x14:sparkline>
              <xm:f>'CB_Lcr (2)'!$FFE121:$FFE121</xm:f>
              <xm:sqref>FFE121</xm:sqref>
            </x14:sparkline>
            <x14:sparkline>
              <xm:f>'CB_Lcr (2)'!$FFF121:$FFF121</xm:f>
              <xm:sqref>FFF121</xm:sqref>
            </x14:sparkline>
            <x14:sparkline>
              <xm:f>'CB_Lcr (2)'!$FFG121:$FFG121</xm:f>
              <xm:sqref>FFG121</xm:sqref>
            </x14:sparkline>
            <x14:sparkline>
              <xm:f>'CB_Lcr (2)'!$FFH121:$FFH121</xm:f>
              <xm:sqref>FFH121</xm:sqref>
            </x14:sparkline>
            <x14:sparkline>
              <xm:f>'CB_Lcr (2)'!$FFI121:$FFI121</xm:f>
              <xm:sqref>FFI121</xm:sqref>
            </x14:sparkline>
            <x14:sparkline>
              <xm:f>'CB_Lcr (2)'!$FFJ121:$FFJ121</xm:f>
              <xm:sqref>FFJ121</xm:sqref>
            </x14:sparkline>
            <x14:sparkline>
              <xm:f>'CB_Lcr (2)'!$FFK121:$FFK121</xm:f>
              <xm:sqref>FFK121</xm:sqref>
            </x14:sparkline>
            <x14:sparkline>
              <xm:f>'CB_Lcr (2)'!$FFL121:$FFL121</xm:f>
              <xm:sqref>FFL121</xm:sqref>
            </x14:sparkline>
            <x14:sparkline>
              <xm:f>'CB_Lcr (2)'!$FFM121:$FFM121</xm:f>
              <xm:sqref>FFM121</xm:sqref>
            </x14:sparkline>
            <x14:sparkline>
              <xm:f>'CB_Lcr (2)'!$FFN121:$FFN121</xm:f>
              <xm:sqref>FFN121</xm:sqref>
            </x14:sparkline>
            <x14:sparkline>
              <xm:f>'CB_Lcr (2)'!$FFO121:$FFO121</xm:f>
              <xm:sqref>FFO121</xm:sqref>
            </x14:sparkline>
            <x14:sparkline>
              <xm:f>'CB_Lcr (2)'!$FFP121:$FFP121</xm:f>
              <xm:sqref>FFP121</xm:sqref>
            </x14:sparkline>
            <x14:sparkline>
              <xm:f>'CB_Lcr (2)'!$FFQ121:$FFQ121</xm:f>
              <xm:sqref>FFQ121</xm:sqref>
            </x14:sparkline>
            <x14:sparkline>
              <xm:f>'CB_Lcr (2)'!$FFR121:$FFR121</xm:f>
              <xm:sqref>FFR121</xm:sqref>
            </x14:sparkline>
            <x14:sparkline>
              <xm:f>'CB_Lcr (2)'!$FFS121:$FFS121</xm:f>
              <xm:sqref>FFS121</xm:sqref>
            </x14:sparkline>
            <x14:sparkline>
              <xm:f>'CB_Lcr (2)'!$FFT121:$FFT121</xm:f>
              <xm:sqref>FFT121</xm:sqref>
            </x14:sparkline>
            <x14:sparkline>
              <xm:f>'CB_Lcr (2)'!$FFU121:$FFU121</xm:f>
              <xm:sqref>FFU121</xm:sqref>
            </x14:sparkline>
            <x14:sparkline>
              <xm:f>'CB_Lcr (2)'!$FFV121:$FFV121</xm:f>
              <xm:sqref>FFV121</xm:sqref>
            </x14:sparkline>
            <x14:sparkline>
              <xm:f>'CB_Lcr (2)'!$FFW121:$FFW121</xm:f>
              <xm:sqref>FFW121</xm:sqref>
            </x14:sparkline>
            <x14:sparkline>
              <xm:f>'CB_Lcr (2)'!$FFX121:$FFX121</xm:f>
              <xm:sqref>FFX121</xm:sqref>
            </x14:sparkline>
            <x14:sparkline>
              <xm:f>'CB_Lcr (2)'!$FFY121:$FFY121</xm:f>
              <xm:sqref>FFY121</xm:sqref>
            </x14:sparkline>
            <x14:sparkline>
              <xm:f>'CB_Lcr (2)'!$FFZ121:$FFZ121</xm:f>
              <xm:sqref>FFZ121</xm:sqref>
            </x14:sparkline>
            <x14:sparkline>
              <xm:f>'CB_Lcr (2)'!$FGA121:$FGA121</xm:f>
              <xm:sqref>FGA121</xm:sqref>
            </x14:sparkline>
            <x14:sparkline>
              <xm:f>'CB_Lcr (2)'!$FGB121:$FGB121</xm:f>
              <xm:sqref>FGB121</xm:sqref>
            </x14:sparkline>
            <x14:sparkline>
              <xm:f>'CB_Lcr (2)'!$FGC121:$FGC121</xm:f>
              <xm:sqref>FGC121</xm:sqref>
            </x14:sparkline>
            <x14:sparkline>
              <xm:f>'CB_Lcr (2)'!$FGD121:$FGD121</xm:f>
              <xm:sqref>FGD121</xm:sqref>
            </x14:sparkline>
            <x14:sparkline>
              <xm:f>'CB_Lcr (2)'!$FGE121:$FGE121</xm:f>
              <xm:sqref>FGE121</xm:sqref>
            </x14:sparkline>
            <x14:sparkline>
              <xm:f>'CB_Lcr (2)'!$FGF121:$FGF121</xm:f>
              <xm:sqref>FGF121</xm:sqref>
            </x14:sparkline>
            <x14:sparkline>
              <xm:f>'CB_Lcr (2)'!$FGG121:$FGG121</xm:f>
              <xm:sqref>FGG121</xm:sqref>
            </x14:sparkline>
            <x14:sparkline>
              <xm:f>'CB_Lcr (2)'!$FGH121:$FGH121</xm:f>
              <xm:sqref>FGH121</xm:sqref>
            </x14:sparkline>
            <x14:sparkline>
              <xm:f>'CB_Lcr (2)'!$FGI121:$FGI121</xm:f>
              <xm:sqref>FGI121</xm:sqref>
            </x14:sparkline>
            <x14:sparkline>
              <xm:f>'CB_Lcr (2)'!$FGJ121:$FGJ121</xm:f>
              <xm:sqref>FGJ121</xm:sqref>
            </x14:sparkline>
            <x14:sparkline>
              <xm:f>'CB_Lcr (2)'!$FGK121:$FGK121</xm:f>
              <xm:sqref>FGK121</xm:sqref>
            </x14:sparkline>
            <x14:sparkline>
              <xm:f>'CB_Lcr (2)'!$FGL121:$FGL121</xm:f>
              <xm:sqref>FGL121</xm:sqref>
            </x14:sparkline>
            <x14:sparkline>
              <xm:f>'CB_Lcr (2)'!$FGM121:$FGM121</xm:f>
              <xm:sqref>FGM121</xm:sqref>
            </x14:sparkline>
            <x14:sparkline>
              <xm:f>'CB_Lcr (2)'!$FGN121:$FGN121</xm:f>
              <xm:sqref>FGN121</xm:sqref>
            </x14:sparkline>
            <x14:sparkline>
              <xm:f>'CB_Lcr (2)'!$FGO121:$FGO121</xm:f>
              <xm:sqref>FGO121</xm:sqref>
            </x14:sparkline>
            <x14:sparkline>
              <xm:f>'CB_Lcr (2)'!$FGP121:$FGP121</xm:f>
              <xm:sqref>FGP121</xm:sqref>
            </x14:sparkline>
            <x14:sparkline>
              <xm:f>'CB_Lcr (2)'!$FGQ121:$FGQ121</xm:f>
              <xm:sqref>FGQ121</xm:sqref>
            </x14:sparkline>
            <x14:sparkline>
              <xm:f>'CB_Lcr (2)'!$FGR121:$FGR121</xm:f>
              <xm:sqref>FGR121</xm:sqref>
            </x14:sparkline>
            <x14:sparkline>
              <xm:f>'CB_Lcr (2)'!$FGS121:$FGS121</xm:f>
              <xm:sqref>FGS121</xm:sqref>
            </x14:sparkline>
            <x14:sparkline>
              <xm:f>'CB_Lcr (2)'!$FGT121:$FGT121</xm:f>
              <xm:sqref>FGT121</xm:sqref>
            </x14:sparkline>
            <x14:sparkline>
              <xm:f>'CB_Lcr (2)'!$FGU121:$FGU121</xm:f>
              <xm:sqref>FGU121</xm:sqref>
            </x14:sparkline>
            <x14:sparkline>
              <xm:f>'CB_Lcr (2)'!$FGV121:$FGV121</xm:f>
              <xm:sqref>FGV121</xm:sqref>
            </x14:sparkline>
            <x14:sparkline>
              <xm:f>'CB_Lcr (2)'!$FGW121:$FGW121</xm:f>
              <xm:sqref>FGW121</xm:sqref>
            </x14:sparkline>
            <x14:sparkline>
              <xm:f>'CB_Lcr (2)'!$FGX121:$FGX121</xm:f>
              <xm:sqref>FGX121</xm:sqref>
            </x14:sparkline>
            <x14:sparkline>
              <xm:f>'CB_Lcr (2)'!$FGY121:$FGY121</xm:f>
              <xm:sqref>FGY121</xm:sqref>
            </x14:sparkline>
            <x14:sparkline>
              <xm:f>'CB_Lcr (2)'!$FGZ121:$FGZ121</xm:f>
              <xm:sqref>FGZ121</xm:sqref>
            </x14:sparkline>
            <x14:sparkline>
              <xm:f>'CB_Lcr (2)'!$FHA121:$FHA121</xm:f>
              <xm:sqref>FHA121</xm:sqref>
            </x14:sparkline>
            <x14:sparkline>
              <xm:f>'CB_Lcr (2)'!$FHB121:$FHB121</xm:f>
              <xm:sqref>FHB121</xm:sqref>
            </x14:sparkline>
            <x14:sparkline>
              <xm:f>'CB_Lcr (2)'!$FHC121:$FHC121</xm:f>
              <xm:sqref>FHC121</xm:sqref>
            </x14:sparkline>
            <x14:sparkline>
              <xm:f>'CB_Lcr (2)'!$FHD121:$FHD121</xm:f>
              <xm:sqref>FHD121</xm:sqref>
            </x14:sparkline>
            <x14:sparkline>
              <xm:f>'CB_Lcr (2)'!$FHE121:$FHE121</xm:f>
              <xm:sqref>FHE121</xm:sqref>
            </x14:sparkline>
            <x14:sparkline>
              <xm:f>'CB_Lcr (2)'!$FHF121:$FHF121</xm:f>
              <xm:sqref>FHF121</xm:sqref>
            </x14:sparkline>
            <x14:sparkline>
              <xm:f>'CB_Lcr (2)'!$FHG121:$FHG121</xm:f>
              <xm:sqref>FHG121</xm:sqref>
            </x14:sparkline>
            <x14:sparkline>
              <xm:f>'CB_Lcr (2)'!$FHH121:$FHH121</xm:f>
              <xm:sqref>FHH121</xm:sqref>
            </x14:sparkline>
            <x14:sparkline>
              <xm:f>'CB_Lcr (2)'!$FHI121:$FHI121</xm:f>
              <xm:sqref>FHI121</xm:sqref>
            </x14:sparkline>
            <x14:sparkline>
              <xm:f>'CB_Lcr (2)'!$FHJ121:$FHJ121</xm:f>
              <xm:sqref>FHJ121</xm:sqref>
            </x14:sparkline>
            <x14:sparkline>
              <xm:f>'CB_Lcr (2)'!$FHK121:$FHK121</xm:f>
              <xm:sqref>FHK121</xm:sqref>
            </x14:sparkline>
            <x14:sparkline>
              <xm:f>'CB_Lcr (2)'!$FHL121:$FHL121</xm:f>
              <xm:sqref>FHL121</xm:sqref>
            </x14:sparkline>
            <x14:sparkline>
              <xm:f>'CB_Lcr (2)'!$FHM121:$FHM121</xm:f>
              <xm:sqref>FHM121</xm:sqref>
            </x14:sparkline>
            <x14:sparkline>
              <xm:f>'CB_Lcr (2)'!$FHN121:$FHN121</xm:f>
              <xm:sqref>FHN121</xm:sqref>
            </x14:sparkline>
            <x14:sparkline>
              <xm:f>'CB_Lcr (2)'!$FHO121:$FHO121</xm:f>
              <xm:sqref>FHO121</xm:sqref>
            </x14:sparkline>
            <x14:sparkline>
              <xm:f>'CB_Lcr (2)'!$FHP121:$FHP121</xm:f>
              <xm:sqref>FHP121</xm:sqref>
            </x14:sparkline>
            <x14:sparkline>
              <xm:f>'CB_Lcr (2)'!$FHQ121:$FHQ121</xm:f>
              <xm:sqref>FHQ121</xm:sqref>
            </x14:sparkline>
            <x14:sparkline>
              <xm:f>'CB_Lcr (2)'!$FHR121:$FHR121</xm:f>
              <xm:sqref>FHR121</xm:sqref>
            </x14:sparkline>
            <x14:sparkline>
              <xm:f>'CB_Lcr (2)'!$FHS121:$FHS121</xm:f>
              <xm:sqref>FHS121</xm:sqref>
            </x14:sparkline>
            <x14:sparkline>
              <xm:f>'CB_Lcr (2)'!$FHT121:$FHT121</xm:f>
              <xm:sqref>FHT121</xm:sqref>
            </x14:sparkline>
            <x14:sparkline>
              <xm:f>'CB_Lcr (2)'!$FHU121:$FHU121</xm:f>
              <xm:sqref>FHU121</xm:sqref>
            </x14:sparkline>
            <x14:sparkline>
              <xm:f>'CB_Lcr (2)'!$FHV121:$FHV121</xm:f>
              <xm:sqref>FHV121</xm:sqref>
            </x14:sparkline>
            <x14:sparkline>
              <xm:f>'CB_Lcr (2)'!$FHW121:$FHW121</xm:f>
              <xm:sqref>FHW121</xm:sqref>
            </x14:sparkline>
            <x14:sparkline>
              <xm:f>'CB_Lcr (2)'!$FHX121:$FHX121</xm:f>
              <xm:sqref>FHX121</xm:sqref>
            </x14:sparkline>
            <x14:sparkline>
              <xm:f>'CB_Lcr (2)'!$FHY121:$FHY121</xm:f>
              <xm:sqref>FHY121</xm:sqref>
            </x14:sparkline>
            <x14:sparkline>
              <xm:f>'CB_Lcr (2)'!$FHZ121:$FHZ121</xm:f>
              <xm:sqref>FHZ121</xm:sqref>
            </x14:sparkline>
            <x14:sparkline>
              <xm:f>'CB_Lcr (2)'!$FIA121:$FIA121</xm:f>
              <xm:sqref>FIA121</xm:sqref>
            </x14:sparkline>
            <x14:sparkline>
              <xm:f>'CB_Lcr (2)'!$FIB121:$FIB121</xm:f>
              <xm:sqref>FIB121</xm:sqref>
            </x14:sparkline>
            <x14:sparkline>
              <xm:f>'CB_Lcr (2)'!$FIC121:$FIC121</xm:f>
              <xm:sqref>FIC121</xm:sqref>
            </x14:sparkline>
            <x14:sparkline>
              <xm:f>'CB_Lcr (2)'!$FID121:$FID121</xm:f>
              <xm:sqref>FID121</xm:sqref>
            </x14:sparkline>
            <x14:sparkline>
              <xm:f>'CB_Lcr (2)'!$FIE121:$FIE121</xm:f>
              <xm:sqref>FIE121</xm:sqref>
            </x14:sparkline>
            <x14:sparkline>
              <xm:f>'CB_Lcr (2)'!$FIF121:$FIF121</xm:f>
              <xm:sqref>FIF121</xm:sqref>
            </x14:sparkline>
            <x14:sparkline>
              <xm:f>'CB_Lcr (2)'!$FIG121:$FIG121</xm:f>
              <xm:sqref>FIG121</xm:sqref>
            </x14:sparkline>
            <x14:sparkline>
              <xm:f>'CB_Lcr (2)'!$FIH121:$FIH121</xm:f>
              <xm:sqref>FIH121</xm:sqref>
            </x14:sparkline>
            <x14:sparkline>
              <xm:f>'CB_Lcr (2)'!$FII121:$FII121</xm:f>
              <xm:sqref>FII121</xm:sqref>
            </x14:sparkline>
            <x14:sparkline>
              <xm:f>'CB_Lcr (2)'!$FIJ121:$FIJ121</xm:f>
              <xm:sqref>FIJ121</xm:sqref>
            </x14:sparkline>
            <x14:sparkline>
              <xm:f>'CB_Lcr (2)'!$FIK121:$FIK121</xm:f>
              <xm:sqref>FIK121</xm:sqref>
            </x14:sparkline>
            <x14:sparkline>
              <xm:f>'CB_Lcr (2)'!$FIL121:$FIL121</xm:f>
              <xm:sqref>FIL121</xm:sqref>
            </x14:sparkline>
            <x14:sparkline>
              <xm:f>'CB_Lcr (2)'!$FIM121:$FIM121</xm:f>
              <xm:sqref>FIM121</xm:sqref>
            </x14:sparkline>
            <x14:sparkline>
              <xm:f>'CB_Lcr (2)'!$FIN121:$FIN121</xm:f>
              <xm:sqref>FIN121</xm:sqref>
            </x14:sparkline>
            <x14:sparkline>
              <xm:f>'CB_Lcr (2)'!$FIO121:$FIO121</xm:f>
              <xm:sqref>FIO121</xm:sqref>
            </x14:sparkline>
            <x14:sparkline>
              <xm:f>'CB_Lcr (2)'!$FIP121:$FIP121</xm:f>
              <xm:sqref>FIP121</xm:sqref>
            </x14:sparkline>
            <x14:sparkline>
              <xm:f>'CB_Lcr (2)'!$FIQ121:$FIQ121</xm:f>
              <xm:sqref>FIQ121</xm:sqref>
            </x14:sparkline>
            <x14:sparkline>
              <xm:f>'CB_Lcr (2)'!$FIR121:$FIR121</xm:f>
              <xm:sqref>FIR121</xm:sqref>
            </x14:sparkline>
            <x14:sparkline>
              <xm:f>'CB_Lcr (2)'!$FIS121:$FIS121</xm:f>
              <xm:sqref>FIS121</xm:sqref>
            </x14:sparkline>
            <x14:sparkline>
              <xm:f>'CB_Lcr (2)'!$FIT121:$FIT121</xm:f>
              <xm:sqref>FIT121</xm:sqref>
            </x14:sparkline>
            <x14:sparkline>
              <xm:f>'CB_Lcr (2)'!$FIU121:$FIU121</xm:f>
              <xm:sqref>FIU121</xm:sqref>
            </x14:sparkline>
            <x14:sparkline>
              <xm:f>'CB_Lcr (2)'!$FIV121:$FIV121</xm:f>
              <xm:sqref>FIV121</xm:sqref>
            </x14:sparkline>
            <x14:sparkline>
              <xm:f>'CB_Lcr (2)'!$FIW121:$FIW121</xm:f>
              <xm:sqref>FIW121</xm:sqref>
            </x14:sparkline>
            <x14:sparkline>
              <xm:f>'CB_Lcr (2)'!$FIX121:$FIX121</xm:f>
              <xm:sqref>FIX121</xm:sqref>
            </x14:sparkline>
            <x14:sparkline>
              <xm:f>'CB_Lcr (2)'!$FIY121:$FIY121</xm:f>
              <xm:sqref>FIY121</xm:sqref>
            </x14:sparkline>
            <x14:sparkline>
              <xm:f>'CB_Lcr (2)'!$FIZ121:$FIZ121</xm:f>
              <xm:sqref>FIZ121</xm:sqref>
            </x14:sparkline>
            <x14:sparkline>
              <xm:f>'CB_Lcr (2)'!$FJA121:$FJA121</xm:f>
              <xm:sqref>FJA121</xm:sqref>
            </x14:sparkline>
            <x14:sparkline>
              <xm:f>'CB_Lcr (2)'!$FJB121:$FJB121</xm:f>
              <xm:sqref>FJB121</xm:sqref>
            </x14:sparkline>
            <x14:sparkline>
              <xm:f>'CB_Lcr (2)'!$FJC121:$FJC121</xm:f>
              <xm:sqref>FJC121</xm:sqref>
            </x14:sparkline>
            <x14:sparkline>
              <xm:f>'CB_Lcr (2)'!$FJD121:$FJD121</xm:f>
              <xm:sqref>FJD121</xm:sqref>
            </x14:sparkline>
            <x14:sparkline>
              <xm:f>'CB_Lcr (2)'!$FJE121:$FJE121</xm:f>
              <xm:sqref>FJE121</xm:sqref>
            </x14:sparkline>
            <x14:sparkline>
              <xm:f>'CB_Lcr (2)'!$FJF121:$FJF121</xm:f>
              <xm:sqref>FJF121</xm:sqref>
            </x14:sparkline>
            <x14:sparkline>
              <xm:f>'CB_Lcr (2)'!$FJG121:$FJG121</xm:f>
              <xm:sqref>FJG121</xm:sqref>
            </x14:sparkline>
            <x14:sparkline>
              <xm:f>'CB_Lcr (2)'!$FJH121:$FJH121</xm:f>
              <xm:sqref>FJH121</xm:sqref>
            </x14:sparkline>
            <x14:sparkline>
              <xm:f>'CB_Lcr (2)'!$FJI121:$FJI121</xm:f>
              <xm:sqref>FJI121</xm:sqref>
            </x14:sparkline>
            <x14:sparkline>
              <xm:f>'CB_Lcr (2)'!$FJJ121:$FJJ121</xm:f>
              <xm:sqref>FJJ121</xm:sqref>
            </x14:sparkline>
            <x14:sparkline>
              <xm:f>'CB_Lcr (2)'!$FJK121:$FJK121</xm:f>
              <xm:sqref>FJK121</xm:sqref>
            </x14:sparkline>
            <x14:sparkline>
              <xm:f>'CB_Lcr (2)'!$FJL121:$FJL121</xm:f>
              <xm:sqref>FJL121</xm:sqref>
            </x14:sparkline>
            <x14:sparkline>
              <xm:f>'CB_Lcr (2)'!$FJM121:$FJM121</xm:f>
              <xm:sqref>FJM121</xm:sqref>
            </x14:sparkline>
            <x14:sparkline>
              <xm:f>'CB_Lcr (2)'!$FJN121:$FJN121</xm:f>
              <xm:sqref>FJN121</xm:sqref>
            </x14:sparkline>
            <x14:sparkline>
              <xm:f>'CB_Lcr (2)'!$FJO121:$FJO121</xm:f>
              <xm:sqref>FJO121</xm:sqref>
            </x14:sparkline>
            <x14:sparkline>
              <xm:f>'CB_Lcr (2)'!$FJP121:$FJP121</xm:f>
              <xm:sqref>FJP121</xm:sqref>
            </x14:sparkline>
            <x14:sparkline>
              <xm:f>'CB_Lcr (2)'!$FJQ121:$FJQ121</xm:f>
              <xm:sqref>FJQ121</xm:sqref>
            </x14:sparkline>
            <x14:sparkline>
              <xm:f>'CB_Lcr (2)'!$FJR121:$FJR121</xm:f>
              <xm:sqref>FJR121</xm:sqref>
            </x14:sparkline>
            <x14:sparkline>
              <xm:f>'CB_Lcr (2)'!$FJS121:$FJS121</xm:f>
              <xm:sqref>FJS121</xm:sqref>
            </x14:sparkline>
            <x14:sparkline>
              <xm:f>'CB_Lcr (2)'!$FJT121:$FJT121</xm:f>
              <xm:sqref>FJT121</xm:sqref>
            </x14:sparkline>
            <x14:sparkline>
              <xm:f>'CB_Lcr (2)'!$FJU121:$FJU121</xm:f>
              <xm:sqref>FJU121</xm:sqref>
            </x14:sparkline>
            <x14:sparkline>
              <xm:f>'CB_Lcr (2)'!$FJV121:$FJV121</xm:f>
              <xm:sqref>FJV121</xm:sqref>
            </x14:sparkline>
            <x14:sparkline>
              <xm:f>'CB_Lcr (2)'!$FJW121:$FJW121</xm:f>
              <xm:sqref>FJW121</xm:sqref>
            </x14:sparkline>
            <x14:sparkline>
              <xm:f>'CB_Lcr (2)'!$FJX121:$FJX121</xm:f>
              <xm:sqref>FJX121</xm:sqref>
            </x14:sparkline>
            <x14:sparkline>
              <xm:f>'CB_Lcr (2)'!$FJY121:$FJY121</xm:f>
              <xm:sqref>FJY121</xm:sqref>
            </x14:sparkline>
            <x14:sparkline>
              <xm:f>'CB_Lcr (2)'!$FJZ121:$FJZ121</xm:f>
              <xm:sqref>FJZ121</xm:sqref>
            </x14:sparkline>
            <x14:sparkline>
              <xm:f>'CB_Lcr (2)'!$FKA121:$FKA121</xm:f>
              <xm:sqref>FKA121</xm:sqref>
            </x14:sparkline>
            <x14:sparkline>
              <xm:f>'CB_Lcr (2)'!$FKB121:$FKB121</xm:f>
              <xm:sqref>FKB121</xm:sqref>
            </x14:sparkline>
            <x14:sparkline>
              <xm:f>'CB_Lcr (2)'!$FKC121:$FKC121</xm:f>
              <xm:sqref>FKC121</xm:sqref>
            </x14:sparkline>
            <x14:sparkline>
              <xm:f>'CB_Lcr (2)'!$FKD121:$FKD121</xm:f>
              <xm:sqref>FKD121</xm:sqref>
            </x14:sparkline>
            <x14:sparkline>
              <xm:f>'CB_Lcr (2)'!$FKE121:$FKE121</xm:f>
              <xm:sqref>FKE121</xm:sqref>
            </x14:sparkline>
            <x14:sparkline>
              <xm:f>'CB_Lcr (2)'!$FKF121:$FKF121</xm:f>
              <xm:sqref>FKF121</xm:sqref>
            </x14:sparkline>
            <x14:sparkline>
              <xm:f>'CB_Lcr (2)'!$FKG121:$FKG121</xm:f>
              <xm:sqref>FKG121</xm:sqref>
            </x14:sparkline>
            <x14:sparkline>
              <xm:f>'CB_Lcr (2)'!$FKH121:$FKH121</xm:f>
              <xm:sqref>FKH121</xm:sqref>
            </x14:sparkline>
            <x14:sparkline>
              <xm:f>'CB_Lcr (2)'!$FKI121:$FKI121</xm:f>
              <xm:sqref>FKI121</xm:sqref>
            </x14:sparkline>
            <x14:sparkline>
              <xm:f>'CB_Lcr (2)'!$FKJ121:$FKJ121</xm:f>
              <xm:sqref>FKJ121</xm:sqref>
            </x14:sparkline>
            <x14:sparkline>
              <xm:f>'CB_Lcr (2)'!$FKK121:$FKK121</xm:f>
              <xm:sqref>FKK121</xm:sqref>
            </x14:sparkline>
            <x14:sparkline>
              <xm:f>'CB_Lcr (2)'!$FKL121:$FKL121</xm:f>
              <xm:sqref>FKL121</xm:sqref>
            </x14:sparkline>
            <x14:sparkline>
              <xm:f>'CB_Lcr (2)'!$FKM121:$FKM121</xm:f>
              <xm:sqref>FKM121</xm:sqref>
            </x14:sparkline>
            <x14:sparkline>
              <xm:f>'CB_Lcr (2)'!$FKN121:$FKN121</xm:f>
              <xm:sqref>FKN121</xm:sqref>
            </x14:sparkline>
            <x14:sparkline>
              <xm:f>'CB_Lcr (2)'!$FKO121:$FKO121</xm:f>
              <xm:sqref>FKO121</xm:sqref>
            </x14:sparkline>
            <x14:sparkline>
              <xm:f>'CB_Lcr (2)'!$FKP121:$FKP121</xm:f>
              <xm:sqref>FKP121</xm:sqref>
            </x14:sparkline>
            <x14:sparkline>
              <xm:f>'CB_Lcr (2)'!$FKQ121:$FKQ121</xm:f>
              <xm:sqref>FKQ121</xm:sqref>
            </x14:sparkline>
            <x14:sparkline>
              <xm:f>'CB_Lcr (2)'!$FKR121:$FKR121</xm:f>
              <xm:sqref>FKR121</xm:sqref>
            </x14:sparkline>
            <x14:sparkline>
              <xm:f>'CB_Lcr (2)'!$FKS121:$FKS121</xm:f>
              <xm:sqref>FKS121</xm:sqref>
            </x14:sparkline>
            <x14:sparkline>
              <xm:f>'CB_Lcr (2)'!$FKT121:$FKT121</xm:f>
              <xm:sqref>FKT121</xm:sqref>
            </x14:sparkline>
            <x14:sparkline>
              <xm:f>'CB_Lcr (2)'!$FKU121:$FKU121</xm:f>
              <xm:sqref>FKU121</xm:sqref>
            </x14:sparkline>
            <x14:sparkline>
              <xm:f>'CB_Lcr (2)'!$FKV121:$FKV121</xm:f>
              <xm:sqref>FKV121</xm:sqref>
            </x14:sparkline>
            <x14:sparkline>
              <xm:f>'CB_Lcr (2)'!$FKW121:$FKW121</xm:f>
              <xm:sqref>FKW121</xm:sqref>
            </x14:sparkline>
            <x14:sparkline>
              <xm:f>'CB_Lcr (2)'!$FKX121:$FKX121</xm:f>
              <xm:sqref>FKX121</xm:sqref>
            </x14:sparkline>
            <x14:sparkline>
              <xm:f>'CB_Lcr (2)'!$FKY121:$FKY121</xm:f>
              <xm:sqref>FKY121</xm:sqref>
            </x14:sparkline>
            <x14:sparkline>
              <xm:f>'CB_Lcr (2)'!$FKZ121:$FKZ121</xm:f>
              <xm:sqref>FKZ121</xm:sqref>
            </x14:sparkline>
            <x14:sparkline>
              <xm:f>'CB_Lcr (2)'!$FLA121:$FLA121</xm:f>
              <xm:sqref>FLA121</xm:sqref>
            </x14:sparkline>
            <x14:sparkline>
              <xm:f>'CB_Lcr (2)'!$FLB121:$FLB121</xm:f>
              <xm:sqref>FLB121</xm:sqref>
            </x14:sparkline>
            <x14:sparkline>
              <xm:f>'CB_Lcr (2)'!$FLC121:$FLC121</xm:f>
              <xm:sqref>FLC121</xm:sqref>
            </x14:sparkline>
            <x14:sparkline>
              <xm:f>'CB_Lcr (2)'!$FLD121:$FLD121</xm:f>
              <xm:sqref>FLD121</xm:sqref>
            </x14:sparkline>
            <x14:sparkline>
              <xm:f>'CB_Lcr (2)'!$FLE121:$FLE121</xm:f>
              <xm:sqref>FLE121</xm:sqref>
            </x14:sparkline>
            <x14:sparkline>
              <xm:f>'CB_Lcr (2)'!$FLF121:$FLF121</xm:f>
              <xm:sqref>FLF121</xm:sqref>
            </x14:sparkline>
            <x14:sparkline>
              <xm:f>'CB_Lcr (2)'!$FLG121:$FLG121</xm:f>
              <xm:sqref>FLG121</xm:sqref>
            </x14:sparkline>
            <x14:sparkline>
              <xm:f>'CB_Lcr (2)'!$FLH121:$FLH121</xm:f>
              <xm:sqref>FLH121</xm:sqref>
            </x14:sparkline>
            <x14:sparkline>
              <xm:f>'CB_Lcr (2)'!$FLI121:$FLI121</xm:f>
              <xm:sqref>FLI121</xm:sqref>
            </x14:sparkline>
            <x14:sparkline>
              <xm:f>'CB_Lcr (2)'!$FLJ121:$FLJ121</xm:f>
              <xm:sqref>FLJ121</xm:sqref>
            </x14:sparkline>
            <x14:sparkline>
              <xm:f>'CB_Lcr (2)'!$FLK121:$FLK121</xm:f>
              <xm:sqref>FLK121</xm:sqref>
            </x14:sparkline>
            <x14:sparkline>
              <xm:f>'CB_Lcr (2)'!$FLL121:$FLL121</xm:f>
              <xm:sqref>FLL121</xm:sqref>
            </x14:sparkline>
            <x14:sparkline>
              <xm:f>'CB_Lcr (2)'!$FLM121:$FLM121</xm:f>
              <xm:sqref>FLM121</xm:sqref>
            </x14:sparkline>
            <x14:sparkline>
              <xm:f>'CB_Lcr (2)'!$FLN121:$FLN121</xm:f>
              <xm:sqref>FLN121</xm:sqref>
            </x14:sparkline>
            <x14:sparkline>
              <xm:f>'CB_Lcr (2)'!$FLO121:$FLO121</xm:f>
              <xm:sqref>FLO121</xm:sqref>
            </x14:sparkline>
            <x14:sparkline>
              <xm:f>'CB_Lcr (2)'!$FLP121:$FLP121</xm:f>
              <xm:sqref>FLP121</xm:sqref>
            </x14:sparkline>
            <x14:sparkline>
              <xm:f>'CB_Lcr (2)'!$FLQ121:$FLQ121</xm:f>
              <xm:sqref>FLQ121</xm:sqref>
            </x14:sparkline>
            <x14:sparkline>
              <xm:f>'CB_Lcr (2)'!$FLR121:$FLR121</xm:f>
              <xm:sqref>FLR121</xm:sqref>
            </x14:sparkline>
            <x14:sparkline>
              <xm:f>'CB_Lcr (2)'!$FLS121:$FLS121</xm:f>
              <xm:sqref>FLS121</xm:sqref>
            </x14:sparkline>
            <x14:sparkline>
              <xm:f>'CB_Lcr (2)'!$FLT121:$FLT121</xm:f>
              <xm:sqref>FLT121</xm:sqref>
            </x14:sparkline>
            <x14:sparkline>
              <xm:f>'CB_Lcr (2)'!$FLU121:$FLU121</xm:f>
              <xm:sqref>FLU121</xm:sqref>
            </x14:sparkline>
            <x14:sparkline>
              <xm:f>'CB_Lcr (2)'!$FLV121:$FLV121</xm:f>
              <xm:sqref>FLV121</xm:sqref>
            </x14:sparkline>
            <x14:sparkline>
              <xm:f>'CB_Lcr (2)'!$FLW121:$FLW121</xm:f>
              <xm:sqref>FLW121</xm:sqref>
            </x14:sparkline>
            <x14:sparkline>
              <xm:f>'CB_Lcr (2)'!$FLX121:$FLX121</xm:f>
              <xm:sqref>FLX121</xm:sqref>
            </x14:sparkline>
            <x14:sparkline>
              <xm:f>'CB_Lcr (2)'!$FLY121:$FLY121</xm:f>
              <xm:sqref>FLY121</xm:sqref>
            </x14:sparkline>
            <x14:sparkline>
              <xm:f>'CB_Lcr (2)'!$FLZ121:$FLZ121</xm:f>
              <xm:sqref>FLZ121</xm:sqref>
            </x14:sparkline>
            <x14:sparkline>
              <xm:f>'CB_Lcr (2)'!$FMA121:$FMA121</xm:f>
              <xm:sqref>FMA121</xm:sqref>
            </x14:sparkline>
            <x14:sparkline>
              <xm:f>'CB_Lcr (2)'!$FMB121:$FMB121</xm:f>
              <xm:sqref>FMB121</xm:sqref>
            </x14:sparkline>
            <x14:sparkline>
              <xm:f>'CB_Lcr (2)'!$FMC121:$FMC121</xm:f>
              <xm:sqref>FMC121</xm:sqref>
            </x14:sparkline>
            <x14:sparkline>
              <xm:f>'CB_Lcr (2)'!$FMD121:$FMD121</xm:f>
              <xm:sqref>FMD121</xm:sqref>
            </x14:sparkline>
            <x14:sparkline>
              <xm:f>'CB_Lcr (2)'!$FME121:$FME121</xm:f>
              <xm:sqref>FME121</xm:sqref>
            </x14:sparkline>
            <x14:sparkline>
              <xm:f>'CB_Lcr (2)'!$FMF121:$FMF121</xm:f>
              <xm:sqref>FMF121</xm:sqref>
            </x14:sparkline>
            <x14:sparkline>
              <xm:f>'CB_Lcr (2)'!$FMG121:$FMG121</xm:f>
              <xm:sqref>FMG121</xm:sqref>
            </x14:sparkline>
            <x14:sparkline>
              <xm:f>'CB_Lcr (2)'!$FMH121:$FMH121</xm:f>
              <xm:sqref>FMH121</xm:sqref>
            </x14:sparkline>
            <x14:sparkline>
              <xm:f>'CB_Lcr (2)'!$FMI121:$FMI121</xm:f>
              <xm:sqref>FMI121</xm:sqref>
            </x14:sparkline>
            <x14:sparkline>
              <xm:f>'CB_Lcr (2)'!$FMJ121:$FMJ121</xm:f>
              <xm:sqref>FMJ121</xm:sqref>
            </x14:sparkline>
            <x14:sparkline>
              <xm:f>'CB_Lcr (2)'!$FMK121:$FMK121</xm:f>
              <xm:sqref>FMK121</xm:sqref>
            </x14:sparkline>
            <x14:sparkline>
              <xm:f>'CB_Lcr (2)'!$FML121:$FML121</xm:f>
              <xm:sqref>FML121</xm:sqref>
            </x14:sparkline>
            <x14:sparkline>
              <xm:f>'CB_Lcr (2)'!$FMM121:$FMM121</xm:f>
              <xm:sqref>FMM121</xm:sqref>
            </x14:sparkline>
            <x14:sparkline>
              <xm:f>'CB_Lcr (2)'!$FMN121:$FMN121</xm:f>
              <xm:sqref>FMN121</xm:sqref>
            </x14:sparkline>
            <x14:sparkline>
              <xm:f>'CB_Lcr (2)'!$FMO121:$FMO121</xm:f>
              <xm:sqref>FMO121</xm:sqref>
            </x14:sparkline>
            <x14:sparkline>
              <xm:f>'CB_Lcr (2)'!$FMP121:$FMP121</xm:f>
              <xm:sqref>FMP121</xm:sqref>
            </x14:sparkline>
            <x14:sparkline>
              <xm:f>'CB_Lcr (2)'!$FMQ121:$FMQ121</xm:f>
              <xm:sqref>FMQ121</xm:sqref>
            </x14:sparkline>
            <x14:sparkline>
              <xm:f>'CB_Lcr (2)'!$FMR121:$FMR121</xm:f>
              <xm:sqref>FMR121</xm:sqref>
            </x14:sparkline>
            <x14:sparkline>
              <xm:f>'CB_Lcr (2)'!$FMS121:$FMS121</xm:f>
              <xm:sqref>FMS121</xm:sqref>
            </x14:sparkline>
            <x14:sparkline>
              <xm:f>'CB_Lcr (2)'!$FMT121:$FMT121</xm:f>
              <xm:sqref>FMT121</xm:sqref>
            </x14:sparkline>
            <x14:sparkline>
              <xm:f>'CB_Lcr (2)'!$FMU121:$FMU121</xm:f>
              <xm:sqref>FMU121</xm:sqref>
            </x14:sparkline>
            <x14:sparkline>
              <xm:f>'CB_Lcr (2)'!$FMV121:$FMV121</xm:f>
              <xm:sqref>FMV121</xm:sqref>
            </x14:sparkline>
            <x14:sparkline>
              <xm:f>'CB_Lcr (2)'!$FMW121:$FMW121</xm:f>
              <xm:sqref>FMW121</xm:sqref>
            </x14:sparkline>
            <x14:sparkline>
              <xm:f>'CB_Lcr (2)'!$FMX121:$FMX121</xm:f>
              <xm:sqref>FMX121</xm:sqref>
            </x14:sparkline>
            <x14:sparkline>
              <xm:f>'CB_Lcr (2)'!$FMY121:$FMY121</xm:f>
              <xm:sqref>FMY121</xm:sqref>
            </x14:sparkline>
            <x14:sparkline>
              <xm:f>'CB_Lcr (2)'!$FMZ121:$FMZ121</xm:f>
              <xm:sqref>FMZ121</xm:sqref>
            </x14:sparkline>
            <x14:sparkline>
              <xm:f>'CB_Lcr (2)'!$FNA121:$FNA121</xm:f>
              <xm:sqref>FNA121</xm:sqref>
            </x14:sparkline>
            <x14:sparkline>
              <xm:f>'CB_Lcr (2)'!$FNB121:$FNB121</xm:f>
              <xm:sqref>FNB121</xm:sqref>
            </x14:sparkline>
            <x14:sparkline>
              <xm:f>'CB_Lcr (2)'!$FNC121:$FNC121</xm:f>
              <xm:sqref>FNC121</xm:sqref>
            </x14:sparkline>
            <x14:sparkline>
              <xm:f>'CB_Lcr (2)'!$FND121:$FND121</xm:f>
              <xm:sqref>FND121</xm:sqref>
            </x14:sparkline>
            <x14:sparkline>
              <xm:f>'CB_Lcr (2)'!$FNE121:$FNE121</xm:f>
              <xm:sqref>FNE121</xm:sqref>
            </x14:sparkline>
            <x14:sparkline>
              <xm:f>'CB_Lcr (2)'!$FNF121:$FNF121</xm:f>
              <xm:sqref>FNF121</xm:sqref>
            </x14:sparkline>
            <x14:sparkline>
              <xm:f>'CB_Lcr (2)'!$FNG121:$FNG121</xm:f>
              <xm:sqref>FNG121</xm:sqref>
            </x14:sparkline>
            <x14:sparkline>
              <xm:f>'CB_Lcr (2)'!$FNH121:$FNH121</xm:f>
              <xm:sqref>FNH121</xm:sqref>
            </x14:sparkline>
            <x14:sparkline>
              <xm:f>'CB_Lcr (2)'!$FNI121:$FNI121</xm:f>
              <xm:sqref>FNI121</xm:sqref>
            </x14:sparkline>
            <x14:sparkline>
              <xm:f>'CB_Lcr (2)'!$FNJ121:$FNJ121</xm:f>
              <xm:sqref>FNJ121</xm:sqref>
            </x14:sparkline>
            <x14:sparkline>
              <xm:f>'CB_Lcr (2)'!$FNK121:$FNK121</xm:f>
              <xm:sqref>FNK121</xm:sqref>
            </x14:sparkline>
            <x14:sparkline>
              <xm:f>'CB_Lcr (2)'!$FNL121:$FNL121</xm:f>
              <xm:sqref>FNL121</xm:sqref>
            </x14:sparkline>
            <x14:sparkline>
              <xm:f>'CB_Lcr (2)'!$FNM121:$FNM121</xm:f>
              <xm:sqref>FNM121</xm:sqref>
            </x14:sparkline>
            <x14:sparkline>
              <xm:f>'CB_Lcr (2)'!$FNN121:$FNN121</xm:f>
              <xm:sqref>FNN121</xm:sqref>
            </x14:sparkline>
            <x14:sparkline>
              <xm:f>'CB_Lcr (2)'!$FNO121:$FNO121</xm:f>
              <xm:sqref>FNO121</xm:sqref>
            </x14:sparkline>
            <x14:sparkline>
              <xm:f>'CB_Lcr (2)'!$FNP121:$FNP121</xm:f>
              <xm:sqref>FNP121</xm:sqref>
            </x14:sparkline>
            <x14:sparkline>
              <xm:f>'CB_Lcr (2)'!$FNQ121:$FNQ121</xm:f>
              <xm:sqref>FNQ121</xm:sqref>
            </x14:sparkline>
            <x14:sparkline>
              <xm:f>'CB_Lcr (2)'!$FNR121:$FNR121</xm:f>
              <xm:sqref>FNR121</xm:sqref>
            </x14:sparkline>
            <x14:sparkline>
              <xm:f>'CB_Lcr (2)'!$FNS121:$FNS121</xm:f>
              <xm:sqref>FNS121</xm:sqref>
            </x14:sparkline>
            <x14:sparkline>
              <xm:f>'CB_Lcr (2)'!$FNT121:$FNT121</xm:f>
              <xm:sqref>FNT121</xm:sqref>
            </x14:sparkline>
            <x14:sparkline>
              <xm:f>'CB_Lcr (2)'!$FNU121:$FNU121</xm:f>
              <xm:sqref>FNU121</xm:sqref>
            </x14:sparkline>
            <x14:sparkline>
              <xm:f>'CB_Lcr (2)'!$FNV121:$FNV121</xm:f>
              <xm:sqref>FNV121</xm:sqref>
            </x14:sparkline>
            <x14:sparkline>
              <xm:f>'CB_Lcr (2)'!$FNW121:$FNW121</xm:f>
              <xm:sqref>FNW121</xm:sqref>
            </x14:sparkline>
            <x14:sparkline>
              <xm:f>'CB_Lcr (2)'!$FNX121:$FNX121</xm:f>
              <xm:sqref>FNX121</xm:sqref>
            </x14:sparkline>
            <x14:sparkline>
              <xm:f>'CB_Lcr (2)'!$FNY121:$FNY121</xm:f>
              <xm:sqref>FNY121</xm:sqref>
            </x14:sparkline>
            <x14:sparkline>
              <xm:f>'CB_Lcr (2)'!$FNZ121:$FNZ121</xm:f>
              <xm:sqref>FNZ121</xm:sqref>
            </x14:sparkline>
            <x14:sparkline>
              <xm:f>'CB_Lcr (2)'!$FOA121:$FOA121</xm:f>
              <xm:sqref>FOA121</xm:sqref>
            </x14:sparkline>
            <x14:sparkline>
              <xm:f>'CB_Lcr (2)'!$FOB121:$FOB121</xm:f>
              <xm:sqref>FOB121</xm:sqref>
            </x14:sparkline>
            <x14:sparkline>
              <xm:f>'CB_Lcr (2)'!$FOC121:$FOC121</xm:f>
              <xm:sqref>FOC121</xm:sqref>
            </x14:sparkline>
            <x14:sparkline>
              <xm:f>'CB_Lcr (2)'!$FOD121:$FOD121</xm:f>
              <xm:sqref>FOD121</xm:sqref>
            </x14:sparkline>
            <x14:sparkline>
              <xm:f>'CB_Lcr (2)'!$FOE121:$FOE121</xm:f>
              <xm:sqref>FOE121</xm:sqref>
            </x14:sparkline>
            <x14:sparkline>
              <xm:f>'CB_Lcr (2)'!$FOF121:$FOF121</xm:f>
              <xm:sqref>FOF121</xm:sqref>
            </x14:sparkline>
            <x14:sparkline>
              <xm:f>'CB_Lcr (2)'!$FOG121:$FOG121</xm:f>
              <xm:sqref>FOG121</xm:sqref>
            </x14:sparkline>
            <x14:sparkline>
              <xm:f>'CB_Lcr (2)'!$FOH121:$FOH121</xm:f>
              <xm:sqref>FOH121</xm:sqref>
            </x14:sparkline>
            <x14:sparkline>
              <xm:f>'CB_Lcr (2)'!$FOI121:$FOI121</xm:f>
              <xm:sqref>FOI121</xm:sqref>
            </x14:sparkline>
            <x14:sparkline>
              <xm:f>'CB_Lcr (2)'!$FOJ121:$FOJ121</xm:f>
              <xm:sqref>FOJ121</xm:sqref>
            </x14:sparkline>
            <x14:sparkline>
              <xm:f>'CB_Lcr (2)'!$FOK121:$FOK121</xm:f>
              <xm:sqref>FOK121</xm:sqref>
            </x14:sparkline>
            <x14:sparkline>
              <xm:f>'CB_Lcr (2)'!$FOL121:$FOL121</xm:f>
              <xm:sqref>FOL121</xm:sqref>
            </x14:sparkline>
            <x14:sparkline>
              <xm:f>'CB_Lcr (2)'!$FOM121:$FOM121</xm:f>
              <xm:sqref>FOM121</xm:sqref>
            </x14:sparkline>
            <x14:sparkline>
              <xm:f>'CB_Lcr (2)'!$FON121:$FON121</xm:f>
              <xm:sqref>FON121</xm:sqref>
            </x14:sparkline>
            <x14:sparkline>
              <xm:f>'CB_Lcr (2)'!$FOO121:$FOO121</xm:f>
              <xm:sqref>FOO121</xm:sqref>
            </x14:sparkline>
            <x14:sparkline>
              <xm:f>'CB_Lcr (2)'!$FOP121:$FOP121</xm:f>
              <xm:sqref>FOP121</xm:sqref>
            </x14:sparkline>
            <x14:sparkline>
              <xm:f>'CB_Lcr (2)'!$FOQ121:$FOQ121</xm:f>
              <xm:sqref>FOQ121</xm:sqref>
            </x14:sparkline>
            <x14:sparkline>
              <xm:f>'CB_Lcr (2)'!$FOR121:$FOR121</xm:f>
              <xm:sqref>FOR121</xm:sqref>
            </x14:sparkline>
            <x14:sparkline>
              <xm:f>'CB_Lcr (2)'!$FOS121:$FOS121</xm:f>
              <xm:sqref>FOS121</xm:sqref>
            </x14:sparkline>
            <x14:sparkline>
              <xm:f>'CB_Lcr (2)'!$FOT121:$FOT121</xm:f>
              <xm:sqref>FOT121</xm:sqref>
            </x14:sparkline>
            <x14:sparkline>
              <xm:f>'CB_Lcr (2)'!$FOU121:$FOU121</xm:f>
              <xm:sqref>FOU121</xm:sqref>
            </x14:sparkline>
            <x14:sparkline>
              <xm:f>'CB_Lcr (2)'!$FOV121:$FOV121</xm:f>
              <xm:sqref>FOV121</xm:sqref>
            </x14:sparkline>
            <x14:sparkline>
              <xm:f>'CB_Lcr (2)'!$FOW121:$FOW121</xm:f>
              <xm:sqref>FOW121</xm:sqref>
            </x14:sparkline>
            <x14:sparkline>
              <xm:f>'CB_Lcr (2)'!$FOX121:$FOX121</xm:f>
              <xm:sqref>FOX121</xm:sqref>
            </x14:sparkline>
            <x14:sparkline>
              <xm:f>'CB_Lcr (2)'!$FOY121:$FOY121</xm:f>
              <xm:sqref>FOY121</xm:sqref>
            </x14:sparkline>
            <x14:sparkline>
              <xm:f>'CB_Lcr (2)'!$FOZ121:$FOZ121</xm:f>
              <xm:sqref>FOZ121</xm:sqref>
            </x14:sparkline>
            <x14:sparkline>
              <xm:f>'CB_Lcr (2)'!$FPA121:$FPA121</xm:f>
              <xm:sqref>FPA121</xm:sqref>
            </x14:sparkline>
            <x14:sparkline>
              <xm:f>'CB_Lcr (2)'!$FPB121:$FPB121</xm:f>
              <xm:sqref>FPB121</xm:sqref>
            </x14:sparkline>
            <x14:sparkline>
              <xm:f>'CB_Lcr (2)'!$FPC121:$FPC121</xm:f>
              <xm:sqref>FPC121</xm:sqref>
            </x14:sparkline>
            <x14:sparkline>
              <xm:f>'CB_Lcr (2)'!$FPD121:$FPD121</xm:f>
              <xm:sqref>FPD121</xm:sqref>
            </x14:sparkline>
            <x14:sparkline>
              <xm:f>'CB_Lcr (2)'!$FPE121:$FPE121</xm:f>
              <xm:sqref>FPE121</xm:sqref>
            </x14:sparkline>
            <x14:sparkline>
              <xm:f>'CB_Lcr (2)'!$FPF121:$FPF121</xm:f>
              <xm:sqref>FPF121</xm:sqref>
            </x14:sparkline>
            <x14:sparkline>
              <xm:f>'CB_Lcr (2)'!$FPG121:$FPG121</xm:f>
              <xm:sqref>FPG121</xm:sqref>
            </x14:sparkline>
            <x14:sparkline>
              <xm:f>'CB_Lcr (2)'!$FPH121:$FPH121</xm:f>
              <xm:sqref>FPH121</xm:sqref>
            </x14:sparkline>
            <x14:sparkline>
              <xm:f>'CB_Lcr (2)'!$FPI121:$FPI121</xm:f>
              <xm:sqref>FPI121</xm:sqref>
            </x14:sparkline>
            <x14:sparkline>
              <xm:f>'CB_Lcr (2)'!$FPJ121:$FPJ121</xm:f>
              <xm:sqref>FPJ121</xm:sqref>
            </x14:sparkline>
            <x14:sparkline>
              <xm:f>'CB_Lcr (2)'!$FPK121:$FPK121</xm:f>
              <xm:sqref>FPK121</xm:sqref>
            </x14:sparkline>
            <x14:sparkline>
              <xm:f>'CB_Lcr (2)'!$FPL121:$FPL121</xm:f>
              <xm:sqref>FPL121</xm:sqref>
            </x14:sparkline>
            <x14:sparkline>
              <xm:f>'CB_Lcr (2)'!$FPM121:$FPM121</xm:f>
              <xm:sqref>FPM121</xm:sqref>
            </x14:sparkline>
            <x14:sparkline>
              <xm:f>'CB_Lcr (2)'!$FPN121:$FPN121</xm:f>
              <xm:sqref>FPN121</xm:sqref>
            </x14:sparkline>
            <x14:sparkline>
              <xm:f>'CB_Lcr (2)'!$FPO121:$FPO121</xm:f>
              <xm:sqref>FPO121</xm:sqref>
            </x14:sparkline>
            <x14:sparkline>
              <xm:f>'CB_Lcr (2)'!$FPP121:$FPP121</xm:f>
              <xm:sqref>FPP121</xm:sqref>
            </x14:sparkline>
            <x14:sparkline>
              <xm:f>'CB_Lcr (2)'!$FPQ121:$FPQ121</xm:f>
              <xm:sqref>FPQ121</xm:sqref>
            </x14:sparkline>
            <x14:sparkline>
              <xm:f>'CB_Lcr (2)'!$FPR121:$FPR121</xm:f>
              <xm:sqref>FPR121</xm:sqref>
            </x14:sparkline>
            <x14:sparkline>
              <xm:f>'CB_Lcr (2)'!$FPS121:$FPS121</xm:f>
              <xm:sqref>FPS121</xm:sqref>
            </x14:sparkline>
            <x14:sparkline>
              <xm:f>'CB_Lcr (2)'!$FPT121:$FPT121</xm:f>
              <xm:sqref>FPT121</xm:sqref>
            </x14:sparkline>
            <x14:sparkline>
              <xm:f>'CB_Lcr (2)'!$FPU121:$FPU121</xm:f>
              <xm:sqref>FPU121</xm:sqref>
            </x14:sparkline>
            <x14:sparkline>
              <xm:f>'CB_Lcr (2)'!$FPV121:$FPV121</xm:f>
              <xm:sqref>FPV121</xm:sqref>
            </x14:sparkline>
            <x14:sparkline>
              <xm:f>'CB_Lcr (2)'!$FPW121:$FPW121</xm:f>
              <xm:sqref>FPW121</xm:sqref>
            </x14:sparkline>
            <x14:sparkline>
              <xm:f>'CB_Lcr (2)'!$FPX121:$FPX121</xm:f>
              <xm:sqref>FPX121</xm:sqref>
            </x14:sparkline>
            <x14:sparkline>
              <xm:f>'CB_Lcr (2)'!$FPY121:$FPY121</xm:f>
              <xm:sqref>FPY121</xm:sqref>
            </x14:sparkline>
            <x14:sparkline>
              <xm:f>'CB_Lcr (2)'!$FPZ121:$FPZ121</xm:f>
              <xm:sqref>FPZ121</xm:sqref>
            </x14:sparkline>
            <x14:sparkline>
              <xm:f>'CB_Lcr (2)'!$FQA121:$FQA121</xm:f>
              <xm:sqref>FQA121</xm:sqref>
            </x14:sparkline>
            <x14:sparkline>
              <xm:f>'CB_Lcr (2)'!$FQB121:$FQB121</xm:f>
              <xm:sqref>FQB121</xm:sqref>
            </x14:sparkline>
            <x14:sparkline>
              <xm:f>'CB_Lcr (2)'!$FQC121:$FQC121</xm:f>
              <xm:sqref>FQC121</xm:sqref>
            </x14:sparkline>
            <x14:sparkline>
              <xm:f>'CB_Lcr (2)'!$FQD121:$FQD121</xm:f>
              <xm:sqref>FQD121</xm:sqref>
            </x14:sparkline>
            <x14:sparkline>
              <xm:f>'CB_Lcr (2)'!$FQE121:$FQE121</xm:f>
              <xm:sqref>FQE121</xm:sqref>
            </x14:sparkline>
            <x14:sparkline>
              <xm:f>'CB_Lcr (2)'!$FQF121:$FQF121</xm:f>
              <xm:sqref>FQF121</xm:sqref>
            </x14:sparkline>
            <x14:sparkline>
              <xm:f>'CB_Lcr (2)'!$FQG121:$FQG121</xm:f>
              <xm:sqref>FQG121</xm:sqref>
            </x14:sparkline>
            <x14:sparkline>
              <xm:f>'CB_Lcr (2)'!$FQH121:$FQH121</xm:f>
              <xm:sqref>FQH121</xm:sqref>
            </x14:sparkline>
            <x14:sparkline>
              <xm:f>'CB_Lcr (2)'!$FQI121:$FQI121</xm:f>
              <xm:sqref>FQI121</xm:sqref>
            </x14:sparkline>
            <x14:sparkline>
              <xm:f>'CB_Lcr (2)'!$FQJ121:$FQJ121</xm:f>
              <xm:sqref>FQJ121</xm:sqref>
            </x14:sparkline>
            <x14:sparkline>
              <xm:f>'CB_Lcr (2)'!$FQK121:$FQK121</xm:f>
              <xm:sqref>FQK121</xm:sqref>
            </x14:sparkline>
            <x14:sparkline>
              <xm:f>'CB_Lcr (2)'!$FQL121:$FQL121</xm:f>
              <xm:sqref>FQL121</xm:sqref>
            </x14:sparkline>
            <x14:sparkline>
              <xm:f>'CB_Lcr (2)'!$FQM121:$FQM121</xm:f>
              <xm:sqref>FQM121</xm:sqref>
            </x14:sparkline>
            <x14:sparkline>
              <xm:f>'CB_Lcr (2)'!$FQN121:$FQN121</xm:f>
              <xm:sqref>FQN121</xm:sqref>
            </x14:sparkline>
            <x14:sparkline>
              <xm:f>'CB_Lcr (2)'!$FQO121:$FQO121</xm:f>
              <xm:sqref>FQO121</xm:sqref>
            </x14:sparkline>
            <x14:sparkline>
              <xm:f>'CB_Lcr (2)'!$FQP121:$FQP121</xm:f>
              <xm:sqref>FQP121</xm:sqref>
            </x14:sparkline>
            <x14:sparkline>
              <xm:f>'CB_Lcr (2)'!$FQQ121:$FQQ121</xm:f>
              <xm:sqref>FQQ121</xm:sqref>
            </x14:sparkline>
            <x14:sparkline>
              <xm:f>'CB_Lcr (2)'!$FQR121:$FQR121</xm:f>
              <xm:sqref>FQR121</xm:sqref>
            </x14:sparkline>
            <x14:sparkline>
              <xm:f>'CB_Lcr (2)'!$FQS121:$FQS121</xm:f>
              <xm:sqref>FQS121</xm:sqref>
            </x14:sparkline>
            <x14:sparkline>
              <xm:f>'CB_Lcr (2)'!$FQT121:$FQT121</xm:f>
              <xm:sqref>FQT121</xm:sqref>
            </x14:sparkline>
            <x14:sparkline>
              <xm:f>'CB_Lcr (2)'!$FQU121:$FQU121</xm:f>
              <xm:sqref>FQU121</xm:sqref>
            </x14:sparkline>
            <x14:sparkline>
              <xm:f>'CB_Lcr (2)'!$FQV121:$FQV121</xm:f>
              <xm:sqref>FQV121</xm:sqref>
            </x14:sparkline>
            <x14:sparkline>
              <xm:f>'CB_Lcr (2)'!$FQW121:$FQW121</xm:f>
              <xm:sqref>FQW121</xm:sqref>
            </x14:sparkline>
            <x14:sparkline>
              <xm:f>'CB_Lcr (2)'!$FQX121:$FQX121</xm:f>
              <xm:sqref>FQX121</xm:sqref>
            </x14:sparkline>
            <x14:sparkline>
              <xm:f>'CB_Lcr (2)'!$FQY121:$FQY121</xm:f>
              <xm:sqref>FQY121</xm:sqref>
            </x14:sparkline>
            <x14:sparkline>
              <xm:f>'CB_Lcr (2)'!$FQZ121:$FQZ121</xm:f>
              <xm:sqref>FQZ121</xm:sqref>
            </x14:sparkline>
            <x14:sparkline>
              <xm:f>'CB_Lcr (2)'!$FRA121:$FRA121</xm:f>
              <xm:sqref>FRA121</xm:sqref>
            </x14:sparkline>
            <x14:sparkline>
              <xm:f>'CB_Lcr (2)'!$FRB121:$FRB121</xm:f>
              <xm:sqref>FRB121</xm:sqref>
            </x14:sparkline>
            <x14:sparkline>
              <xm:f>'CB_Lcr (2)'!$FRC121:$FRC121</xm:f>
              <xm:sqref>FRC121</xm:sqref>
            </x14:sparkline>
            <x14:sparkline>
              <xm:f>'CB_Lcr (2)'!$FRD121:$FRD121</xm:f>
              <xm:sqref>FRD121</xm:sqref>
            </x14:sparkline>
            <x14:sparkline>
              <xm:f>'CB_Lcr (2)'!$FRE121:$FRE121</xm:f>
              <xm:sqref>FRE121</xm:sqref>
            </x14:sparkline>
            <x14:sparkline>
              <xm:f>'CB_Lcr (2)'!$FRF121:$FRF121</xm:f>
              <xm:sqref>FRF121</xm:sqref>
            </x14:sparkline>
            <x14:sparkline>
              <xm:f>'CB_Lcr (2)'!$FRG121:$FRG121</xm:f>
              <xm:sqref>FRG121</xm:sqref>
            </x14:sparkline>
            <x14:sparkline>
              <xm:f>'CB_Lcr (2)'!$FRH121:$FRH121</xm:f>
              <xm:sqref>FRH121</xm:sqref>
            </x14:sparkline>
            <x14:sparkline>
              <xm:f>'CB_Lcr (2)'!$FRI121:$FRI121</xm:f>
              <xm:sqref>FRI121</xm:sqref>
            </x14:sparkline>
            <x14:sparkline>
              <xm:f>'CB_Lcr (2)'!$FRJ121:$FRJ121</xm:f>
              <xm:sqref>FRJ121</xm:sqref>
            </x14:sparkline>
            <x14:sparkline>
              <xm:f>'CB_Lcr (2)'!$FRK121:$FRK121</xm:f>
              <xm:sqref>FRK121</xm:sqref>
            </x14:sparkline>
            <x14:sparkline>
              <xm:f>'CB_Lcr (2)'!$FRL121:$FRL121</xm:f>
              <xm:sqref>FRL121</xm:sqref>
            </x14:sparkline>
            <x14:sparkline>
              <xm:f>'CB_Lcr (2)'!$FRM121:$FRM121</xm:f>
              <xm:sqref>FRM121</xm:sqref>
            </x14:sparkline>
            <x14:sparkline>
              <xm:f>'CB_Lcr (2)'!$FRN121:$FRN121</xm:f>
              <xm:sqref>FRN121</xm:sqref>
            </x14:sparkline>
            <x14:sparkline>
              <xm:f>'CB_Lcr (2)'!$FRO121:$FRO121</xm:f>
              <xm:sqref>FRO121</xm:sqref>
            </x14:sparkline>
            <x14:sparkline>
              <xm:f>'CB_Lcr (2)'!$FRP121:$FRP121</xm:f>
              <xm:sqref>FRP121</xm:sqref>
            </x14:sparkline>
            <x14:sparkline>
              <xm:f>'CB_Lcr (2)'!$FRQ121:$FRQ121</xm:f>
              <xm:sqref>FRQ121</xm:sqref>
            </x14:sparkline>
            <x14:sparkline>
              <xm:f>'CB_Lcr (2)'!$FRR121:$FRR121</xm:f>
              <xm:sqref>FRR121</xm:sqref>
            </x14:sparkline>
            <x14:sparkline>
              <xm:f>'CB_Lcr (2)'!$FRS121:$FRS121</xm:f>
              <xm:sqref>FRS121</xm:sqref>
            </x14:sparkline>
            <x14:sparkline>
              <xm:f>'CB_Lcr (2)'!$FRT121:$FRT121</xm:f>
              <xm:sqref>FRT121</xm:sqref>
            </x14:sparkline>
            <x14:sparkline>
              <xm:f>'CB_Lcr (2)'!$FRU121:$FRU121</xm:f>
              <xm:sqref>FRU121</xm:sqref>
            </x14:sparkline>
            <x14:sparkline>
              <xm:f>'CB_Lcr (2)'!$FRV121:$FRV121</xm:f>
              <xm:sqref>FRV121</xm:sqref>
            </x14:sparkline>
            <x14:sparkline>
              <xm:f>'CB_Lcr (2)'!$FRW121:$FRW121</xm:f>
              <xm:sqref>FRW121</xm:sqref>
            </x14:sparkline>
            <x14:sparkline>
              <xm:f>'CB_Lcr (2)'!$FRX121:$FRX121</xm:f>
              <xm:sqref>FRX121</xm:sqref>
            </x14:sparkline>
            <x14:sparkline>
              <xm:f>'CB_Lcr (2)'!$FRY121:$FRY121</xm:f>
              <xm:sqref>FRY121</xm:sqref>
            </x14:sparkline>
            <x14:sparkline>
              <xm:f>'CB_Lcr (2)'!$FRZ121:$FRZ121</xm:f>
              <xm:sqref>FRZ121</xm:sqref>
            </x14:sparkline>
            <x14:sparkline>
              <xm:f>'CB_Lcr (2)'!$FSA121:$FSA121</xm:f>
              <xm:sqref>FSA121</xm:sqref>
            </x14:sparkline>
            <x14:sparkline>
              <xm:f>'CB_Lcr (2)'!$FSB121:$FSB121</xm:f>
              <xm:sqref>FSB121</xm:sqref>
            </x14:sparkline>
            <x14:sparkline>
              <xm:f>'CB_Lcr (2)'!$FSC121:$FSC121</xm:f>
              <xm:sqref>FSC121</xm:sqref>
            </x14:sparkline>
            <x14:sparkline>
              <xm:f>'CB_Lcr (2)'!$FSD121:$FSD121</xm:f>
              <xm:sqref>FSD121</xm:sqref>
            </x14:sparkline>
            <x14:sparkline>
              <xm:f>'CB_Lcr (2)'!$FSE121:$FSE121</xm:f>
              <xm:sqref>FSE121</xm:sqref>
            </x14:sparkline>
            <x14:sparkline>
              <xm:f>'CB_Lcr (2)'!$FSF121:$FSF121</xm:f>
              <xm:sqref>FSF121</xm:sqref>
            </x14:sparkline>
            <x14:sparkline>
              <xm:f>'CB_Lcr (2)'!$FSG121:$FSG121</xm:f>
              <xm:sqref>FSG121</xm:sqref>
            </x14:sparkline>
            <x14:sparkline>
              <xm:f>'CB_Lcr (2)'!$FSH121:$FSH121</xm:f>
              <xm:sqref>FSH121</xm:sqref>
            </x14:sparkline>
            <x14:sparkline>
              <xm:f>'CB_Lcr (2)'!$FSI121:$FSI121</xm:f>
              <xm:sqref>FSI121</xm:sqref>
            </x14:sparkline>
            <x14:sparkline>
              <xm:f>'CB_Lcr (2)'!$FSJ121:$FSJ121</xm:f>
              <xm:sqref>FSJ121</xm:sqref>
            </x14:sparkline>
            <x14:sparkline>
              <xm:f>'CB_Lcr (2)'!$FSK121:$FSK121</xm:f>
              <xm:sqref>FSK121</xm:sqref>
            </x14:sparkline>
            <x14:sparkline>
              <xm:f>'CB_Lcr (2)'!$FSL121:$FSL121</xm:f>
              <xm:sqref>FSL121</xm:sqref>
            </x14:sparkline>
            <x14:sparkline>
              <xm:f>'CB_Lcr (2)'!$FSM121:$FSM121</xm:f>
              <xm:sqref>FSM121</xm:sqref>
            </x14:sparkline>
            <x14:sparkline>
              <xm:f>'CB_Lcr (2)'!$FSN121:$FSN121</xm:f>
              <xm:sqref>FSN121</xm:sqref>
            </x14:sparkline>
            <x14:sparkline>
              <xm:f>'CB_Lcr (2)'!$FSO121:$FSO121</xm:f>
              <xm:sqref>FSO121</xm:sqref>
            </x14:sparkline>
            <x14:sparkline>
              <xm:f>'CB_Lcr (2)'!$FSP121:$FSP121</xm:f>
              <xm:sqref>FSP121</xm:sqref>
            </x14:sparkline>
            <x14:sparkline>
              <xm:f>'CB_Lcr (2)'!$FSQ121:$FSQ121</xm:f>
              <xm:sqref>FSQ121</xm:sqref>
            </x14:sparkline>
            <x14:sparkline>
              <xm:f>'CB_Lcr (2)'!$FSR121:$FSR121</xm:f>
              <xm:sqref>FSR121</xm:sqref>
            </x14:sparkline>
            <x14:sparkline>
              <xm:f>'CB_Lcr (2)'!$FSS121:$FSS121</xm:f>
              <xm:sqref>FSS121</xm:sqref>
            </x14:sparkline>
            <x14:sparkline>
              <xm:f>'CB_Lcr (2)'!$FST121:$FST121</xm:f>
              <xm:sqref>FST121</xm:sqref>
            </x14:sparkline>
            <x14:sparkline>
              <xm:f>'CB_Lcr (2)'!$FSU121:$FSU121</xm:f>
              <xm:sqref>FSU121</xm:sqref>
            </x14:sparkline>
            <x14:sparkline>
              <xm:f>'CB_Lcr (2)'!$FSV121:$FSV121</xm:f>
              <xm:sqref>FSV121</xm:sqref>
            </x14:sparkline>
            <x14:sparkline>
              <xm:f>'CB_Lcr (2)'!$FSW121:$FSW121</xm:f>
              <xm:sqref>FSW121</xm:sqref>
            </x14:sparkline>
            <x14:sparkline>
              <xm:f>'CB_Lcr (2)'!$FSX121:$FSX121</xm:f>
              <xm:sqref>FSX121</xm:sqref>
            </x14:sparkline>
            <x14:sparkline>
              <xm:f>'CB_Lcr (2)'!$FSY121:$FSY121</xm:f>
              <xm:sqref>FSY121</xm:sqref>
            </x14:sparkline>
            <x14:sparkline>
              <xm:f>'CB_Lcr (2)'!$FSZ121:$FSZ121</xm:f>
              <xm:sqref>FSZ121</xm:sqref>
            </x14:sparkline>
            <x14:sparkline>
              <xm:f>'CB_Lcr (2)'!$FTA121:$FTA121</xm:f>
              <xm:sqref>FTA121</xm:sqref>
            </x14:sparkline>
            <x14:sparkline>
              <xm:f>'CB_Lcr (2)'!$FTB121:$FTB121</xm:f>
              <xm:sqref>FTB121</xm:sqref>
            </x14:sparkline>
            <x14:sparkline>
              <xm:f>'CB_Lcr (2)'!$FTC121:$FTC121</xm:f>
              <xm:sqref>FTC121</xm:sqref>
            </x14:sparkline>
            <x14:sparkline>
              <xm:f>'CB_Lcr (2)'!$FTD121:$FTD121</xm:f>
              <xm:sqref>FTD121</xm:sqref>
            </x14:sparkline>
            <x14:sparkline>
              <xm:f>'CB_Lcr (2)'!$FTE121:$FTE121</xm:f>
              <xm:sqref>FTE121</xm:sqref>
            </x14:sparkline>
            <x14:sparkline>
              <xm:f>'CB_Lcr (2)'!$FTF121:$FTF121</xm:f>
              <xm:sqref>FTF121</xm:sqref>
            </x14:sparkline>
            <x14:sparkline>
              <xm:f>'CB_Lcr (2)'!$FTG121:$FTG121</xm:f>
              <xm:sqref>FTG121</xm:sqref>
            </x14:sparkline>
            <x14:sparkline>
              <xm:f>'CB_Lcr (2)'!$FTH121:$FTH121</xm:f>
              <xm:sqref>FTH121</xm:sqref>
            </x14:sparkline>
            <x14:sparkline>
              <xm:f>'CB_Lcr (2)'!$FTI121:$FTI121</xm:f>
              <xm:sqref>FTI121</xm:sqref>
            </x14:sparkline>
            <x14:sparkline>
              <xm:f>'CB_Lcr (2)'!$FTJ121:$FTJ121</xm:f>
              <xm:sqref>FTJ121</xm:sqref>
            </x14:sparkline>
            <x14:sparkline>
              <xm:f>'CB_Lcr (2)'!$FTK121:$FTK121</xm:f>
              <xm:sqref>FTK121</xm:sqref>
            </x14:sparkline>
            <x14:sparkline>
              <xm:f>'CB_Lcr (2)'!$FTL121:$FTL121</xm:f>
              <xm:sqref>FTL121</xm:sqref>
            </x14:sparkline>
            <x14:sparkline>
              <xm:f>'CB_Lcr (2)'!$FTM121:$FTM121</xm:f>
              <xm:sqref>FTM121</xm:sqref>
            </x14:sparkline>
            <x14:sparkline>
              <xm:f>'CB_Lcr (2)'!$FTN121:$FTN121</xm:f>
              <xm:sqref>FTN121</xm:sqref>
            </x14:sparkline>
            <x14:sparkline>
              <xm:f>'CB_Lcr (2)'!$FTO121:$FTO121</xm:f>
              <xm:sqref>FTO121</xm:sqref>
            </x14:sparkline>
            <x14:sparkline>
              <xm:f>'CB_Lcr (2)'!$FTP121:$FTP121</xm:f>
              <xm:sqref>FTP121</xm:sqref>
            </x14:sparkline>
            <x14:sparkline>
              <xm:f>'CB_Lcr (2)'!$FTQ121:$FTQ121</xm:f>
              <xm:sqref>FTQ121</xm:sqref>
            </x14:sparkline>
            <x14:sparkline>
              <xm:f>'CB_Lcr (2)'!$FTR121:$FTR121</xm:f>
              <xm:sqref>FTR121</xm:sqref>
            </x14:sparkline>
            <x14:sparkline>
              <xm:f>'CB_Lcr (2)'!$FTS121:$FTS121</xm:f>
              <xm:sqref>FTS121</xm:sqref>
            </x14:sparkline>
            <x14:sparkline>
              <xm:f>'CB_Lcr (2)'!$FTT121:$FTT121</xm:f>
              <xm:sqref>FTT121</xm:sqref>
            </x14:sparkline>
            <x14:sparkline>
              <xm:f>'CB_Lcr (2)'!$FTU121:$FTU121</xm:f>
              <xm:sqref>FTU121</xm:sqref>
            </x14:sparkline>
            <x14:sparkline>
              <xm:f>'CB_Lcr (2)'!$FTV121:$FTV121</xm:f>
              <xm:sqref>FTV121</xm:sqref>
            </x14:sparkline>
            <x14:sparkline>
              <xm:f>'CB_Lcr (2)'!$FTW121:$FTW121</xm:f>
              <xm:sqref>FTW121</xm:sqref>
            </x14:sparkline>
            <x14:sparkline>
              <xm:f>'CB_Lcr (2)'!$FTX121:$FTX121</xm:f>
              <xm:sqref>FTX121</xm:sqref>
            </x14:sparkline>
            <x14:sparkline>
              <xm:f>'CB_Lcr (2)'!$FTY121:$FTY121</xm:f>
              <xm:sqref>FTY121</xm:sqref>
            </x14:sparkline>
            <x14:sparkline>
              <xm:f>'CB_Lcr (2)'!$FTZ121:$FTZ121</xm:f>
              <xm:sqref>FTZ121</xm:sqref>
            </x14:sparkline>
            <x14:sparkline>
              <xm:f>'CB_Lcr (2)'!$FUA121:$FUA121</xm:f>
              <xm:sqref>FUA121</xm:sqref>
            </x14:sparkline>
            <x14:sparkline>
              <xm:f>'CB_Lcr (2)'!$FUB121:$FUB121</xm:f>
              <xm:sqref>FUB121</xm:sqref>
            </x14:sparkline>
            <x14:sparkline>
              <xm:f>'CB_Lcr (2)'!$FUC121:$FUC121</xm:f>
              <xm:sqref>FUC121</xm:sqref>
            </x14:sparkline>
            <x14:sparkline>
              <xm:f>'CB_Lcr (2)'!$FUD121:$FUD121</xm:f>
              <xm:sqref>FUD121</xm:sqref>
            </x14:sparkline>
            <x14:sparkline>
              <xm:f>'CB_Lcr (2)'!$FUE121:$FUE121</xm:f>
              <xm:sqref>FUE121</xm:sqref>
            </x14:sparkline>
            <x14:sparkline>
              <xm:f>'CB_Lcr (2)'!$FUF121:$FUF121</xm:f>
              <xm:sqref>FUF121</xm:sqref>
            </x14:sparkline>
            <x14:sparkline>
              <xm:f>'CB_Lcr (2)'!$FUG121:$FUG121</xm:f>
              <xm:sqref>FUG121</xm:sqref>
            </x14:sparkline>
            <x14:sparkline>
              <xm:f>'CB_Lcr (2)'!$FUH121:$FUH121</xm:f>
              <xm:sqref>FUH121</xm:sqref>
            </x14:sparkline>
            <x14:sparkline>
              <xm:f>'CB_Lcr (2)'!$FUI121:$FUI121</xm:f>
              <xm:sqref>FUI121</xm:sqref>
            </x14:sparkline>
            <x14:sparkline>
              <xm:f>'CB_Lcr (2)'!$FUJ121:$FUJ121</xm:f>
              <xm:sqref>FUJ121</xm:sqref>
            </x14:sparkline>
            <x14:sparkline>
              <xm:f>'CB_Lcr (2)'!$FUK121:$FUK121</xm:f>
              <xm:sqref>FUK121</xm:sqref>
            </x14:sparkline>
            <x14:sparkline>
              <xm:f>'CB_Lcr (2)'!$FUL121:$FUL121</xm:f>
              <xm:sqref>FUL121</xm:sqref>
            </x14:sparkline>
            <x14:sparkline>
              <xm:f>'CB_Lcr (2)'!$FUM121:$FUM121</xm:f>
              <xm:sqref>FUM121</xm:sqref>
            </x14:sparkline>
            <x14:sparkline>
              <xm:f>'CB_Lcr (2)'!$FUN121:$FUN121</xm:f>
              <xm:sqref>FUN121</xm:sqref>
            </x14:sparkline>
            <x14:sparkline>
              <xm:f>'CB_Lcr (2)'!$FUO121:$FUO121</xm:f>
              <xm:sqref>FUO121</xm:sqref>
            </x14:sparkline>
            <x14:sparkline>
              <xm:f>'CB_Lcr (2)'!$FUP121:$FUP121</xm:f>
              <xm:sqref>FUP121</xm:sqref>
            </x14:sparkline>
            <x14:sparkline>
              <xm:f>'CB_Lcr (2)'!$FUQ121:$FUQ121</xm:f>
              <xm:sqref>FUQ121</xm:sqref>
            </x14:sparkline>
            <x14:sparkline>
              <xm:f>'CB_Lcr (2)'!$FUR121:$FUR121</xm:f>
              <xm:sqref>FUR121</xm:sqref>
            </x14:sparkline>
            <x14:sparkline>
              <xm:f>'CB_Lcr (2)'!$FUS121:$FUS121</xm:f>
              <xm:sqref>FUS121</xm:sqref>
            </x14:sparkline>
            <x14:sparkline>
              <xm:f>'CB_Lcr (2)'!$FUT121:$FUT121</xm:f>
              <xm:sqref>FUT121</xm:sqref>
            </x14:sparkline>
            <x14:sparkline>
              <xm:f>'CB_Lcr (2)'!$FUU121:$FUU121</xm:f>
              <xm:sqref>FUU121</xm:sqref>
            </x14:sparkline>
            <x14:sparkline>
              <xm:f>'CB_Lcr (2)'!$FUV121:$FUV121</xm:f>
              <xm:sqref>FUV121</xm:sqref>
            </x14:sparkline>
            <x14:sparkline>
              <xm:f>'CB_Lcr (2)'!$FUW121:$FUW121</xm:f>
              <xm:sqref>FUW121</xm:sqref>
            </x14:sparkline>
            <x14:sparkline>
              <xm:f>'CB_Lcr (2)'!$FUX121:$FUX121</xm:f>
              <xm:sqref>FUX121</xm:sqref>
            </x14:sparkline>
            <x14:sparkline>
              <xm:f>'CB_Lcr (2)'!$FUY121:$FUY121</xm:f>
              <xm:sqref>FUY121</xm:sqref>
            </x14:sparkline>
            <x14:sparkline>
              <xm:f>'CB_Lcr (2)'!$FUZ121:$FUZ121</xm:f>
              <xm:sqref>FUZ121</xm:sqref>
            </x14:sparkline>
            <x14:sparkline>
              <xm:f>'CB_Lcr (2)'!$FVA121:$FVA121</xm:f>
              <xm:sqref>FVA121</xm:sqref>
            </x14:sparkline>
            <x14:sparkline>
              <xm:f>'CB_Lcr (2)'!$FVB121:$FVB121</xm:f>
              <xm:sqref>FVB121</xm:sqref>
            </x14:sparkline>
            <x14:sparkline>
              <xm:f>'CB_Lcr (2)'!$FVC121:$FVC121</xm:f>
              <xm:sqref>FVC121</xm:sqref>
            </x14:sparkline>
            <x14:sparkline>
              <xm:f>'CB_Lcr (2)'!$FVD121:$FVD121</xm:f>
              <xm:sqref>FVD121</xm:sqref>
            </x14:sparkline>
            <x14:sparkline>
              <xm:f>'CB_Lcr (2)'!$FVE121:$FVE121</xm:f>
              <xm:sqref>FVE121</xm:sqref>
            </x14:sparkline>
            <x14:sparkline>
              <xm:f>'CB_Lcr (2)'!$FVF121:$FVF121</xm:f>
              <xm:sqref>FVF121</xm:sqref>
            </x14:sparkline>
            <x14:sparkline>
              <xm:f>'CB_Lcr (2)'!$FVG121:$FVG121</xm:f>
              <xm:sqref>FVG121</xm:sqref>
            </x14:sparkline>
            <x14:sparkline>
              <xm:f>'CB_Lcr (2)'!$FVH121:$FVH121</xm:f>
              <xm:sqref>FVH121</xm:sqref>
            </x14:sparkline>
            <x14:sparkline>
              <xm:f>'CB_Lcr (2)'!$FVI121:$FVI121</xm:f>
              <xm:sqref>FVI121</xm:sqref>
            </x14:sparkline>
            <x14:sparkline>
              <xm:f>'CB_Lcr (2)'!$FVJ121:$FVJ121</xm:f>
              <xm:sqref>FVJ121</xm:sqref>
            </x14:sparkline>
            <x14:sparkline>
              <xm:f>'CB_Lcr (2)'!$FVK121:$FVK121</xm:f>
              <xm:sqref>FVK121</xm:sqref>
            </x14:sparkline>
            <x14:sparkline>
              <xm:f>'CB_Lcr (2)'!$FVL121:$FVL121</xm:f>
              <xm:sqref>FVL121</xm:sqref>
            </x14:sparkline>
            <x14:sparkline>
              <xm:f>'CB_Lcr (2)'!$FVM121:$FVM121</xm:f>
              <xm:sqref>FVM121</xm:sqref>
            </x14:sparkline>
            <x14:sparkline>
              <xm:f>'CB_Lcr (2)'!$FVN121:$FVN121</xm:f>
              <xm:sqref>FVN121</xm:sqref>
            </x14:sparkline>
            <x14:sparkline>
              <xm:f>'CB_Lcr (2)'!$FVO121:$FVO121</xm:f>
              <xm:sqref>FVO121</xm:sqref>
            </x14:sparkline>
            <x14:sparkline>
              <xm:f>'CB_Lcr (2)'!$FVP121:$FVP121</xm:f>
              <xm:sqref>FVP121</xm:sqref>
            </x14:sparkline>
            <x14:sparkline>
              <xm:f>'CB_Lcr (2)'!$FVQ121:$FVQ121</xm:f>
              <xm:sqref>FVQ121</xm:sqref>
            </x14:sparkline>
            <x14:sparkline>
              <xm:f>'CB_Lcr (2)'!$FVR121:$FVR121</xm:f>
              <xm:sqref>FVR121</xm:sqref>
            </x14:sparkline>
            <x14:sparkline>
              <xm:f>'CB_Lcr (2)'!$FVS121:$FVS121</xm:f>
              <xm:sqref>FVS121</xm:sqref>
            </x14:sparkline>
            <x14:sparkline>
              <xm:f>'CB_Lcr (2)'!$FVT121:$FVT121</xm:f>
              <xm:sqref>FVT121</xm:sqref>
            </x14:sparkline>
            <x14:sparkline>
              <xm:f>'CB_Lcr (2)'!$FVU121:$FVU121</xm:f>
              <xm:sqref>FVU121</xm:sqref>
            </x14:sparkline>
            <x14:sparkline>
              <xm:f>'CB_Lcr (2)'!$FVV121:$FVV121</xm:f>
              <xm:sqref>FVV121</xm:sqref>
            </x14:sparkline>
            <x14:sparkline>
              <xm:f>'CB_Lcr (2)'!$FVW121:$FVW121</xm:f>
              <xm:sqref>FVW121</xm:sqref>
            </x14:sparkline>
            <x14:sparkline>
              <xm:f>'CB_Lcr (2)'!$FVX121:$FVX121</xm:f>
              <xm:sqref>FVX121</xm:sqref>
            </x14:sparkline>
            <x14:sparkline>
              <xm:f>'CB_Lcr (2)'!$FVY121:$FVY121</xm:f>
              <xm:sqref>FVY121</xm:sqref>
            </x14:sparkline>
            <x14:sparkline>
              <xm:f>'CB_Lcr (2)'!$FVZ121:$FVZ121</xm:f>
              <xm:sqref>FVZ121</xm:sqref>
            </x14:sparkline>
            <x14:sparkline>
              <xm:f>'CB_Lcr (2)'!$FWA121:$FWA121</xm:f>
              <xm:sqref>FWA121</xm:sqref>
            </x14:sparkline>
            <x14:sparkline>
              <xm:f>'CB_Lcr (2)'!$FWB121:$FWB121</xm:f>
              <xm:sqref>FWB121</xm:sqref>
            </x14:sparkline>
            <x14:sparkline>
              <xm:f>'CB_Lcr (2)'!$FWC121:$FWC121</xm:f>
              <xm:sqref>FWC121</xm:sqref>
            </x14:sparkline>
            <x14:sparkline>
              <xm:f>'CB_Lcr (2)'!$FWD121:$FWD121</xm:f>
              <xm:sqref>FWD121</xm:sqref>
            </x14:sparkline>
            <x14:sparkline>
              <xm:f>'CB_Lcr (2)'!$FWE121:$FWE121</xm:f>
              <xm:sqref>FWE121</xm:sqref>
            </x14:sparkline>
            <x14:sparkline>
              <xm:f>'CB_Lcr (2)'!$FWF121:$FWF121</xm:f>
              <xm:sqref>FWF121</xm:sqref>
            </x14:sparkline>
            <x14:sparkline>
              <xm:f>'CB_Lcr (2)'!$FWG121:$FWG121</xm:f>
              <xm:sqref>FWG121</xm:sqref>
            </x14:sparkline>
            <x14:sparkline>
              <xm:f>'CB_Lcr (2)'!$FWH121:$FWH121</xm:f>
              <xm:sqref>FWH121</xm:sqref>
            </x14:sparkline>
            <x14:sparkline>
              <xm:f>'CB_Lcr (2)'!$FWI121:$FWI121</xm:f>
              <xm:sqref>FWI121</xm:sqref>
            </x14:sparkline>
            <x14:sparkline>
              <xm:f>'CB_Lcr (2)'!$FWJ121:$FWJ121</xm:f>
              <xm:sqref>FWJ121</xm:sqref>
            </x14:sparkline>
            <x14:sparkline>
              <xm:f>'CB_Lcr (2)'!$FWK121:$FWK121</xm:f>
              <xm:sqref>FWK121</xm:sqref>
            </x14:sparkline>
            <x14:sparkline>
              <xm:f>'CB_Lcr (2)'!$FWL121:$FWL121</xm:f>
              <xm:sqref>FWL121</xm:sqref>
            </x14:sparkline>
            <x14:sparkline>
              <xm:f>'CB_Lcr (2)'!$FWM121:$FWM121</xm:f>
              <xm:sqref>FWM121</xm:sqref>
            </x14:sparkline>
            <x14:sparkline>
              <xm:f>'CB_Lcr (2)'!$FWN121:$FWN121</xm:f>
              <xm:sqref>FWN121</xm:sqref>
            </x14:sparkline>
            <x14:sparkline>
              <xm:f>'CB_Lcr (2)'!$FWO121:$FWO121</xm:f>
              <xm:sqref>FWO121</xm:sqref>
            </x14:sparkline>
            <x14:sparkline>
              <xm:f>'CB_Lcr (2)'!$FWP121:$FWP121</xm:f>
              <xm:sqref>FWP121</xm:sqref>
            </x14:sparkline>
            <x14:sparkline>
              <xm:f>'CB_Lcr (2)'!$FWQ121:$FWQ121</xm:f>
              <xm:sqref>FWQ121</xm:sqref>
            </x14:sparkline>
            <x14:sparkline>
              <xm:f>'CB_Lcr (2)'!$FWR121:$FWR121</xm:f>
              <xm:sqref>FWR121</xm:sqref>
            </x14:sparkline>
            <x14:sparkline>
              <xm:f>'CB_Lcr (2)'!$FWS121:$FWS121</xm:f>
              <xm:sqref>FWS121</xm:sqref>
            </x14:sparkline>
            <x14:sparkline>
              <xm:f>'CB_Lcr (2)'!$FWT121:$FWT121</xm:f>
              <xm:sqref>FWT121</xm:sqref>
            </x14:sparkline>
            <x14:sparkline>
              <xm:f>'CB_Lcr (2)'!$FWU121:$FWU121</xm:f>
              <xm:sqref>FWU121</xm:sqref>
            </x14:sparkline>
            <x14:sparkline>
              <xm:f>'CB_Lcr (2)'!$FWV121:$FWV121</xm:f>
              <xm:sqref>FWV121</xm:sqref>
            </x14:sparkline>
            <x14:sparkline>
              <xm:f>'CB_Lcr (2)'!$FWW121:$FWW121</xm:f>
              <xm:sqref>FWW121</xm:sqref>
            </x14:sparkline>
            <x14:sparkline>
              <xm:f>'CB_Lcr (2)'!$FWX121:$FWX121</xm:f>
              <xm:sqref>FWX121</xm:sqref>
            </x14:sparkline>
            <x14:sparkline>
              <xm:f>'CB_Lcr (2)'!$FWY121:$FWY121</xm:f>
              <xm:sqref>FWY121</xm:sqref>
            </x14:sparkline>
            <x14:sparkline>
              <xm:f>'CB_Lcr (2)'!$FWZ121:$FWZ121</xm:f>
              <xm:sqref>FWZ121</xm:sqref>
            </x14:sparkline>
            <x14:sparkline>
              <xm:f>'CB_Lcr (2)'!$FXA121:$FXA121</xm:f>
              <xm:sqref>FXA121</xm:sqref>
            </x14:sparkline>
            <x14:sparkline>
              <xm:f>'CB_Lcr (2)'!$FXB121:$FXB121</xm:f>
              <xm:sqref>FXB121</xm:sqref>
            </x14:sparkline>
            <x14:sparkline>
              <xm:f>'CB_Lcr (2)'!$FXC121:$FXC121</xm:f>
              <xm:sqref>FXC121</xm:sqref>
            </x14:sparkline>
            <x14:sparkline>
              <xm:f>'CB_Lcr (2)'!$FXD121:$FXD121</xm:f>
              <xm:sqref>FXD121</xm:sqref>
            </x14:sparkline>
            <x14:sparkline>
              <xm:f>'CB_Lcr (2)'!$FXE121:$FXE121</xm:f>
              <xm:sqref>FXE121</xm:sqref>
            </x14:sparkline>
            <x14:sparkline>
              <xm:f>'CB_Lcr (2)'!$FXF121:$FXF121</xm:f>
              <xm:sqref>FXF121</xm:sqref>
            </x14:sparkline>
            <x14:sparkline>
              <xm:f>'CB_Lcr (2)'!$FXG121:$FXG121</xm:f>
              <xm:sqref>FXG121</xm:sqref>
            </x14:sparkline>
            <x14:sparkline>
              <xm:f>'CB_Lcr (2)'!$FXH121:$FXH121</xm:f>
              <xm:sqref>FXH121</xm:sqref>
            </x14:sparkline>
            <x14:sparkline>
              <xm:f>'CB_Lcr (2)'!$FXI121:$FXI121</xm:f>
              <xm:sqref>FXI121</xm:sqref>
            </x14:sparkline>
            <x14:sparkline>
              <xm:f>'CB_Lcr (2)'!$FXJ121:$FXJ121</xm:f>
              <xm:sqref>FXJ121</xm:sqref>
            </x14:sparkline>
            <x14:sparkline>
              <xm:f>'CB_Lcr (2)'!$FXK121:$FXK121</xm:f>
              <xm:sqref>FXK121</xm:sqref>
            </x14:sparkline>
            <x14:sparkline>
              <xm:f>'CB_Lcr (2)'!$FXL121:$FXL121</xm:f>
              <xm:sqref>FXL121</xm:sqref>
            </x14:sparkline>
            <x14:sparkline>
              <xm:f>'CB_Lcr (2)'!$FXM121:$FXM121</xm:f>
              <xm:sqref>FXM121</xm:sqref>
            </x14:sparkline>
            <x14:sparkline>
              <xm:f>'CB_Lcr (2)'!$FXN121:$FXN121</xm:f>
              <xm:sqref>FXN121</xm:sqref>
            </x14:sparkline>
            <x14:sparkline>
              <xm:f>'CB_Lcr (2)'!$FXO121:$FXO121</xm:f>
              <xm:sqref>FXO121</xm:sqref>
            </x14:sparkline>
            <x14:sparkline>
              <xm:f>'CB_Lcr (2)'!$FXP121:$FXP121</xm:f>
              <xm:sqref>FXP121</xm:sqref>
            </x14:sparkline>
            <x14:sparkline>
              <xm:f>'CB_Lcr (2)'!$FXQ121:$FXQ121</xm:f>
              <xm:sqref>FXQ121</xm:sqref>
            </x14:sparkline>
            <x14:sparkline>
              <xm:f>'CB_Lcr (2)'!$FXR121:$FXR121</xm:f>
              <xm:sqref>FXR121</xm:sqref>
            </x14:sparkline>
            <x14:sparkline>
              <xm:f>'CB_Lcr (2)'!$FXS121:$FXS121</xm:f>
              <xm:sqref>FXS121</xm:sqref>
            </x14:sparkline>
            <x14:sparkline>
              <xm:f>'CB_Lcr (2)'!$FXT121:$FXT121</xm:f>
              <xm:sqref>FXT121</xm:sqref>
            </x14:sparkline>
            <x14:sparkline>
              <xm:f>'CB_Lcr (2)'!$FXU121:$FXU121</xm:f>
              <xm:sqref>FXU121</xm:sqref>
            </x14:sparkline>
            <x14:sparkline>
              <xm:f>'CB_Lcr (2)'!$FXV121:$FXV121</xm:f>
              <xm:sqref>FXV121</xm:sqref>
            </x14:sparkline>
            <x14:sparkline>
              <xm:f>'CB_Lcr (2)'!$FXW121:$FXW121</xm:f>
              <xm:sqref>FXW121</xm:sqref>
            </x14:sparkline>
            <x14:sparkline>
              <xm:f>'CB_Lcr (2)'!$FXX121:$FXX121</xm:f>
              <xm:sqref>FXX121</xm:sqref>
            </x14:sparkline>
            <x14:sparkline>
              <xm:f>'CB_Lcr (2)'!$FXY121:$FXY121</xm:f>
              <xm:sqref>FXY121</xm:sqref>
            </x14:sparkline>
            <x14:sparkline>
              <xm:f>'CB_Lcr (2)'!$FXZ121:$FXZ121</xm:f>
              <xm:sqref>FXZ121</xm:sqref>
            </x14:sparkline>
            <x14:sparkline>
              <xm:f>'CB_Lcr (2)'!$FYA121:$FYA121</xm:f>
              <xm:sqref>FYA121</xm:sqref>
            </x14:sparkline>
            <x14:sparkline>
              <xm:f>'CB_Lcr (2)'!$FYB121:$FYB121</xm:f>
              <xm:sqref>FYB121</xm:sqref>
            </x14:sparkline>
            <x14:sparkline>
              <xm:f>'CB_Lcr (2)'!$FYC121:$FYC121</xm:f>
              <xm:sqref>FYC121</xm:sqref>
            </x14:sparkline>
            <x14:sparkline>
              <xm:f>'CB_Lcr (2)'!$FYD121:$FYD121</xm:f>
              <xm:sqref>FYD121</xm:sqref>
            </x14:sparkline>
            <x14:sparkline>
              <xm:f>'CB_Lcr (2)'!$FYE121:$FYE121</xm:f>
              <xm:sqref>FYE121</xm:sqref>
            </x14:sparkline>
            <x14:sparkline>
              <xm:f>'CB_Lcr (2)'!$FYF121:$FYF121</xm:f>
              <xm:sqref>FYF121</xm:sqref>
            </x14:sparkline>
            <x14:sparkline>
              <xm:f>'CB_Lcr (2)'!$FYG121:$FYG121</xm:f>
              <xm:sqref>FYG121</xm:sqref>
            </x14:sparkline>
            <x14:sparkline>
              <xm:f>'CB_Lcr (2)'!$FYH121:$FYH121</xm:f>
              <xm:sqref>FYH121</xm:sqref>
            </x14:sparkline>
            <x14:sparkline>
              <xm:f>'CB_Lcr (2)'!$FYI121:$FYI121</xm:f>
              <xm:sqref>FYI121</xm:sqref>
            </x14:sparkline>
            <x14:sparkline>
              <xm:f>'CB_Lcr (2)'!$FYJ121:$FYJ121</xm:f>
              <xm:sqref>FYJ121</xm:sqref>
            </x14:sparkline>
            <x14:sparkline>
              <xm:f>'CB_Lcr (2)'!$FYK121:$FYK121</xm:f>
              <xm:sqref>FYK121</xm:sqref>
            </x14:sparkline>
            <x14:sparkline>
              <xm:f>'CB_Lcr (2)'!$FYL121:$FYL121</xm:f>
              <xm:sqref>FYL121</xm:sqref>
            </x14:sparkline>
            <x14:sparkline>
              <xm:f>'CB_Lcr (2)'!$FYM121:$FYM121</xm:f>
              <xm:sqref>FYM121</xm:sqref>
            </x14:sparkline>
            <x14:sparkline>
              <xm:f>'CB_Lcr (2)'!$FYN121:$FYN121</xm:f>
              <xm:sqref>FYN121</xm:sqref>
            </x14:sparkline>
            <x14:sparkline>
              <xm:f>'CB_Lcr (2)'!$FYO121:$FYO121</xm:f>
              <xm:sqref>FYO121</xm:sqref>
            </x14:sparkline>
            <x14:sparkline>
              <xm:f>'CB_Lcr (2)'!$FYP121:$FYP121</xm:f>
              <xm:sqref>FYP121</xm:sqref>
            </x14:sparkline>
            <x14:sparkline>
              <xm:f>'CB_Lcr (2)'!$FYQ121:$FYQ121</xm:f>
              <xm:sqref>FYQ121</xm:sqref>
            </x14:sparkline>
            <x14:sparkline>
              <xm:f>'CB_Lcr (2)'!$FYR121:$FYR121</xm:f>
              <xm:sqref>FYR121</xm:sqref>
            </x14:sparkline>
            <x14:sparkline>
              <xm:f>'CB_Lcr (2)'!$FYS121:$FYS121</xm:f>
              <xm:sqref>FYS121</xm:sqref>
            </x14:sparkline>
            <x14:sparkline>
              <xm:f>'CB_Lcr (2)'!$FYT121:$FYT121</xm:f>
              <xm:sqref>FYT121</xm:sqref>
            </x14:sparkline>
            <x14:sparkline>
              <xm:f>'CB_Lcr (2)'!$FYU121:$FYU121</xm:f>
              <xm:sqref>FYU121</xm:sqref>
            </x14:sparkline>
            <x14:sparkline>
              <xm:f>'CB_Lcr (2)'!$FYV121:$FYV121</xm:f>
              <xm:sqref>FYV121</xm:sqref>
            </x14:sparkline>
            <x14:sparkline>
              <xm:f>'CB_Lcr (2)'!$FYW121:$FYW121</xm:f>
              <xm:sqref>FYW121</xm:sqref>
            </x14:sparkline>
            <x14:sparkline>
              <xm:f>'CB_Lcr (2)'!$FYX121:$FYX121</xm:f>
              <xm:sqref>FYX121</xm:sqref>
            </x14:sparkline>
            <x14:sparkline>
              <xm:f>'CB_Lcr (2)'!$FYY121:$FYY121</xm:f>
              <xm:sqref>FYY121</xm:sqref>
            </x14:sparkline>
            <x14:sparkline>
              <xm:f>'CB_Lcr (2)'!$FYZ121:$FYZ121</xm:f>
              <xm:sqref>FYZ121</xm:sqref>
            </x14:sparkline>
            <x14:sparkline>
              <xm:f>'CB_Lcr (2)'!$FZA121:$FZA121</xm:f>
              <xm:sqref>FZA121</xm:sqref>
            </x14:sparkline>
            <x14:sparkline>
              <xm:f>'CB_Lcr (2)'!$FZB121:$FZB121</xm:f>
              <xm:sqref>FZB121</xm:sqref>
            </x14:sparkline>
            <x14:sparkline>
              <xm:f>'CB_Lcr (2)'!$FZC121:$FZC121</xm:f>
              <xm:sqref>FZC121</xm:sqref>
            </x14:sparkline>
            <x14:sparkline>
              <xm:f>'CB_Lcr (2)'!$FZD121:$FZD121</xm:f>
              <xm:sqref>FZD121</xm:sqref>
            </x14:sparkline>
            <x14:sparkline>
              <xm:f>'CB_Lcr (2)'!$FZE121:$FZE121</xm:f>
              <xm:sqref>FZE121</xm:sqref>
            </x14:sparkline>
            <x14:sparkline>
              <xm:f>'CB_Lcr (2)'!$FZF121:$FZF121</xm:f>
              <xm:sqref>FZF121</xm:sqref>
            </x14:sparkline>
            <x14:sparkline>
              <xm:f>'CB_Lcr (2)'!$FZG121:$FZG121</xm:f>
              <xm:sqref>FZG121</xm:sqref>
            </x14:sparkline>
            <x14:sparkline>
              <xm:f>'CB_Lcr (2)'!$FZH121:$FZH121</xm:f>
              <xm:sqref>FZH121</xm:sqref>
            </x14:sparkline>
            <x14:sparkline>
              <xm:f>'CB_Lcr (2)'!$FZI121:$FZI121</xm:f>
              <xm:sqref>FZI121</xm:sqref>
            </x14:sparkline>
            <x14:sparkline>
              <xm:f>'CB_Lcr (2)'!$FZJ121:$FZJ121</xm:f>
              <xm:sqref>FZJ121</xm:sqref>
            </x14:sparkline>
            <x14:sparkline>
              <xm:f>'CB_Lcr (2)'!$FZK121:$FZK121</xm:f>
              <xm:sqref>FZK121</xm:sqref>
            </x14:sparkline>
            <x14:sparkline>
              <xm:f>'CB_Lcr (2)'!$FZL121:$FZL121</xm:f>
              <xm:sqref>FZL121</xm:sqref>
            </x14:sparkline>
            <x14:sparkline>
              <xm:f>'CB_Lcr (2)'!$FZM121:$FZM121</xm:f>
              <xm:sqref>FZM121</xm:sqref>
            </x14:sparkline>
            <x14:sparkline>
              <xm:f>'CB_Lcr (2)'!$FZN121:$FZN121</xm:f>
              <xm:sqref>FZN121</xm:sqref>
            </x14:sparkline>
            <x14:sparkline>
              <xm:f>'CB_Lcr (2)'!$FZO121:$FZO121</xm:f>
              <xm:sqref>FZO121</xm:sqref>
            </x14:sparkline>
            <x14:sparkline>
              <xm:f>'CB_Lcr (2)'!$FZP121:$FZP121</xm:f>
              <xm:sqref>FZP121</xm:sqref>
            </x14:sparkline>
            <x14:sparkline>
              <xm:f>'CB_Lcr (2)'!$FZQ121:$FZQ121</xm:f>
              <xm:sqref>FZQ121</xm:sqref>
            </x14:sparkline>
            <x14:sparkline>
              <xm:f>'CB_Lcr (2)'!$FZR121:$FZR121</xm:f>
              <xm:sqref>FZR121</xm:sqref>
            </x14:sparkline>
            <x14:sparkline>
              <xm:f>'CB_Lcr (2)'!$FZS121:$FZS121</xm:f>
              <xm:sqref>FZS121</xm:sqref>
            </x14:sparkline>
            <x14:sparkline>
              <xm:f>'CB_Lcr (2)'!$FZT121:$FZT121</xm:f>
              <xm:sqref>FZT121</xm:sqref>
            </x14:sparkline>
            <x14:sparkline>
              <xm:f>'CB_Lcr (2)'!$FZU121:$FZU121</xm:f>
              <xm:sqref>FZU121</xm:sqref>
            </x14:sparkline>
            <x14:sparkline>
              <xm:f>'CB_Lcr (2)'!$FZV121:$FZV121</xm:f>
              <xm:sqref>FZV121</xm:sqref>
            </x14:sparkline>
            <x14:sparkline>
              <xm:f>'CB_Lcr (2)'!$FZW121:$FZW121</xm:f>
              <xm:sqref>FZW121</xm:sqref>
            </x14:sparkline>
            <x14:sparkline>
              <xm:f>'CB_Lcr (2)'!$FZX121:$FZX121</xm:f>
              <xm:sqref>FZX121</xm:sqref>
            </x14:sparkline>
            <x14:sparkline>
              <xm:f>'CB_Lcr (2)'!$FZY121:$FZY121</xm:f>
              <xm:sqref>FZY121</xm:sqref>
            </x14:sparkline>
            <x14:sparkline>
              <xm:f>'CB_Lcr (2)'!$FZZ121:$FZZ121</xm:f>
              <xm:sqref>FZZ121</xm:sqref>
            </x14:sparkline>
            <x14:sparkline>
              <xm:f>'CB_Lcr (2)'!$GAA121:$GAA121</xm:f>
              <xm:sqref>GAA121</xm:sqref>
            </x14:sparkline>
            <x14:sparkline>
              <xm:f>'CB_Lcr (2)'!$GAB121:$GAB121</xm:f>
              <xm:sqref>GAB121</xm:sqref>
            </x14:sparkline>
            <x14:sparkline>
              <xm:f>'CB_Lcr (2)'!$GAC121:$GAC121</xm:f>
              <xm:sqref>GAC121</xm:sqref>
            </x14:sparkline>
            <x14:sparkline>
              <xm:f>'CB_Lcr (2)'!$GAD121:$GAD121</xm:f>
              <xm:sqref>GAD121</xm:sqref>
            </x14:sparkline>
            <x14:sparkline>
              <xm:f>'CB_Lcr (2)'!$GAE121:$GAE121</xm:f>
              <xm:sqref>GAE121</xm:sqref>
            </x14:sparkline>
            <x14:sparkline>
              <xm:f>'CB_Lcr (2)'!$GAF121:$GAF121</xm:f>
              <xm:sqref>GAF121</xm:sqref>
            </x14:sparkline>
            <x14:sparkline>
              <xm:f>'CB_Lcr (2)'!$GAG121:$GAG121</xm:f>
              <xm:sqref>GAG121</xm:sqref>
            </x14:sparkline>
            <x14:sparkline>
              <xm:f>'CB_Lcr (2)'!$GAH121:$GAH121</xm:f>
              <xm:sqref>GAH121</xm:sqref>
            </x14:sparkline>
            <x14:sparkline>
              <xm:f>'CB_Lcr (2)'!$GAI121:$GAI121</xm:f>
              <xm:sqref>GAI121</xm:sqref>
            </x14:sparkline>
            <x14:sparkline>
              <xm:f>'CB_Lcr (2)'!$GAJ121:$GAJ121</xm:f>
              <xm:sqref>GAJ121</xm:sqref>
            </x14:sparkline>
            <x14:sparkline>
              <xm:f>'CB_Lcr (2)'!$GAK121:$GAK121</xm:f>
              <xm:sqref>GAK121</xm:sqref>
            </x14:sparkline>
            <x14:sparkline>
              <xm:f>'CB_Lcr (2)'!$GAL121:$GAL121</xm:f>
              <xm:sqref>GAL121</xm:sqref>
            </x14:sparkline>
            <x14:sparkline>
              <xm:f>'CB_Lcr (2)'!$GAM121:$GAM121</xm:f>
              <xm:sqref>GAM121</xm:sqref>
            </x14:sparkline>
            <x14:sparkline>
              <xm:f>'CB_Lcr (2)'!$GAN121:$GAN121</xm:f>
              <xm:sqref>GAN121</xm:sqref>
            </x14:sparkline>
            <x14:sparkline>
              <xm:f>'CB_Lcr (2)'!$GAO121:$GAO121</xm:f>
              <xm:sqref>GAO121</xm:sqref>
            </x14:sparkline>
            <x14:sparkline>
              <xm:f>'CB_Lcr (2)'!$GAP121:$GAP121</xm:f>
              <xm:sqref>GAP121</xm:sqref>
            </x14:sparkline>
            <x14:sparkline>
              <xm:f>'CB_Lcr (2)'!$GAQ121:$GAQ121</xm:f>
              <xm:sqref>GAQ121</xm:sqref>
            </x14:sparkline>
            <x14:sparkline>
              <xm:f>'CB_Lcr (2)'!$GAR121:$GAR121</xm:f>
              <xm:sqref>GAR121</xm:sqref>
            </x14:sparkline>
            <x14:sparkline>
              <xm:f>'CB_Lcr (2)'!$GAS121:$GAS121</xm:f>
              <xm:sqref>GAS121</xm:sqref>
            </x14:sparkline>
            <x14:sparkline>
              <xm:f>'CB_Lcr (2)'!$GAT121:$GAT121</xm:f>
              <xm:sqref>GAT121</xm:sqref>
            </x14:sparkline>
            <x14:sparkline>
              <xm:f>'CB_Lcr (2)'!$GAU121:$GAU121</xm:f>
              <xm:sqref>GAU121</xm:sqref>
            </x14:sparkline>
            <x14:sparkline>
              <xm:f>'CB_Lcr (2)'!$GAV121:$GAV121</xm:f>
              <xm:sqref>GAV121</xm:sqref>
            </x14:sparkline>
            <x14:sparkline>
              <xm:f>'CB_Lcr (2)'!$GAW121:$GAW121</xm:f>
              <xm:sqref>GAW121</xm:sqref>
            </x14:sparkline>
            <x14:sparkline>
              <xm:f>'CB_Lcr (2)'!$GAX121:$GAX121</xm:f>
              <xm:sqref>GAX121</xm:sqref>
            </x14:sparkline>
            <x14:sparkline>
              <xm:f>'CB_Lcr (2)'!$GAY121:$GAY121</xm:f>
              <xm:sqref>GAY121</xm:sqref>
            </x14:sparkline>
            <x14:sparkline>
              <xm:f>'CB_Lcr (2)'!$GAZ121:$GAZ121</xm:f>
              <xm:sqref>GAZ121</xm:sqref>
            </x14:sparkline>
            <x14:sparkline>
              <xm:f>'CB_Lcr (2)'!$GBA121:$GBA121</xm:f>
              <xm:sqref>GBA121</xm:sqref>
            </x14:sparkline>
            <x14:sparkline>
              <xm:f>'CB_Lcr (2)'!$GBB121:$GBB121</xm:f>
              <xm:sqref>GBB121</xm:sqref>
            </x14:sparkline>
            <x14:sparkline>
              <xm:f>'CB_Lcr (2)'!$GBC121:$GBC121</xm:f>
              <xm:sqref>GBC121</xm:sqref>
            </x14:sparkline>
            <x14:sparkline>
              <xm:f>'CB_Lcr (2)'!$GBD121:$GBD121</xm:f>
              <xm:sqref>GBD121</xm:sqref>
            </x14:sparkline>
            <x14:sparkline>
              <xm:f>'CB_Lcr (2)'!$GBE121:$GBE121</xm:f>
              <xm:sqref>GBE121</xm:sqref>
            </x14:sparkline>
            <x14:sparkline>
              <xm:f>'CB_Lcr (2)'!$GBF121:$GBF121</xm:f>
              <xm:sqref>GBF121</xm:sqref>
            </x14:sparkline>
            <x14:sparkline>
              <xm:f>'CB_Lcr (2)'!$GBG121:$GBG121</xm:f>
              <xm:sqref>GBG121</xm:sqref>
            </x14:sparkline>
            <x14:sparkline>
              <xm:f>'CB_Lcr (2)'!$GBH121:$GBH121</xm:f>
              <xm:sqref>GBH121</xm:sqref>
            </x14:sparkline>
            <x14:sparkline>
              <xm:f>'CB_Lcr (2)'!$GBI121:$GBI121</xm:f>
              <xm:sqref>GBI121</xm:sqref>
            </x14:sparkline>
            <x14:sparkline>
              <xm:f>'CB_Lcr (2)'!$GBJ121:$GBJ121</xm:f>
              <xm:sqref>GBJ121</xm:sqref>
            </x14:sparkline>
            <x14:sparkline>
              <xm:f>'CB_Lcr (2)'!$GBK121:$GBK121</xm:f>
              <xm:sqref>GBK121</xm:sqref>
            </x14:sparkline>
            <x14:sparkline>
              <xm:f>'CB_Lcr (2)'!$GBL121:$GBL121</xm:f>
              <xm:sqref>GBL121</xm:sqref>
            </x14:sparkline>
            <x14:sparkline>
              <xm:f>'CB_Lcr (2)'!$GBM121:$GBM121</xm:f>
              <xm:sqref>GBM121</xm:sqref>
            </x14:sparkline>
            <x14:sparkline>
              <xm:f>'CB_Lcr (2)'!$GBN121:$GBN121</xm:f>
              <xm:sqref>GBN121</xm:sqref>
            </x14:sparkline>
            <x14:sparkline>
              <xm:f>'CB_Lcr (2)'!$GBO121:$GBO121</xm:f>
              <xm:sqref>GBO121</xm:sqref>
            </x14:sparkline>
            <x14:sparkline>
              <xm:f>'CB_Lcr (2)'!$GBP121:$GBP121</xm:f>
              <xm:sqref>GBP121</xm:sqref>
            </x14:sparkline>
            <x14:sparkline>
              <xm:f>'CB_Lcr (2)'!$GBQ121:$GBQ121</xm:f>
              <xm:sqref>GBQ121</xm:sqref>
            </x14:sparkline>
            <x14:sparkline>
              <xm:f>'CB_Lcr (2)'!$GBR121:$GBR121</xm:f>
              <xm:sqref>GBR121</xm:sqref>
            </x14:sparkline>
            <x14:sparkline>
              <xm:f>'CB_Lcr (2)'!$GBS121:$GBS121</xm:f>
              <xm:sqref>GBS121</xm:sqref>
            </x14:sparkline>
            <x14:sparkline>
              <xm:f>'CB_Lcr (2)'!$GBT121:$GBT121</xm:f>
              <xm:sqref>GBT121</xm:sqref>
            </x14:sparkline>
            <x14:sparkline>
              <xm:f>'CB_Lcr (2)'!$GBU121:$GBU121</xm:f>
              <xm:sqref>GBU121</xm:sqref>
            </x14:sparkline>
            <x14:sparkline>
              <xm:f>'CB_Lcr (2)'!$GBV121:$GBV121</xm:f>
              <xm:sqref>GBV121</xm:sqref>
            </x14:sparkline>
            <x14:sparkline>
              <xm:f>'CB_Lcr (2)'!$GBW121:$GBW121</xm:f>
              <xm:sqref>GBW121</xm:sqref>
            </x14:sparkline>
            <x14:sparkline>
              <xm:f>'CB_Lcr (2)'!$GBX121:$GBX121</xm:f>
              <xm:sqref>GBX121</xm:sqref>
            </x14:sparkline>
            <x14:sparkline>
              <xm:f>'CB_Lcr (2)'!$GBY121:$GBY121</xm:f>
              <xm:sqref>GBY121</xm:sqref>
            </x14:sparkline>
            <x14:sparkline>
              <xm:f>'CB_Lcr (2)'!$GBZ121:$GBZ121</xm:f>
              <xm:sqref>GBZ121</xm:sqref>
            </x14:sparkline>
            <x14:sparkline>
              <xm:f>'CB_Lcr (2)'!$GCA121:$GCA121</xm:f>
              <xm:sqref>GCA121</xm:sqref>
            </x14:sparkline>
            <x14:sparkline>
              <xm:f>'CB_Lcr (2)'!$GCB121:$GCB121</xm:f>
              <xm:sqref>GCB121</xm:sqref>
            </x14:sparkline>
            <x14:sparkline>
              <xm:f>'CB_Lcr (2)'!$GCC121:$GCC121</xm:f>
              <xm:sqref>GCC121</xm:sqref>
            </x14:sparkline>
            <x14:sparkline>
              <xm:f>'CB_Lcr (2)'!$GCD121:$GCD121</xm:f>
              <xm:sqref>GCD121</xm:sqref>
            </x14:sparkline>
            <x14:sparkline>
              <xm:f>'CB_Lcr (2)'!$GCE121:$GCE121</xm:f>
              <xm:sqref>GCE121</xm:sqref>
            </x14:sparkline>
            <x14:sparkline>
              <xm:f>'CB_Lcr (2)'!$GCF121:$GCF121</xm:f>
              <xm:sqref>GCF121</xm:sqref>
            </x14:sparkline>
            <x14:sparkline>
              <xm:f>'CB_Lcr (2)'!$GCG121:$GCG121</xm:f>
              <xm:sqref>GCG121</xm:sqref>
            </x14:sparkline>
            <x14:sparkline>
              <xm:f>'CB_Lcr (2)'!$GCH121:$GCH121</xm:f>
              <xm:sqref>GCH121</xm:sqref>
            </x14:sparkline>
            <x14:sparkline>
              <xm:f>'CB_Lcr (2)'!$GCI121:$GCI121</xm:f>
              <xm:sqref>GCI121</xm:sqref>
            </x14:sparkline>
            <x14:sparkline>
              <xm:f>'CB_Lcr (2)'!$GCJ121:$GCJ121</xm:f>
              <xm:sqref>GCJ121</xm:sqref>
            </x14:sparkline>
            <x14:sparkline>
              <xm:f>'CB_Lcr (2)'!$GCK121:$GCK121</xm:f>
              <xm:sqref>GCK121</xm:sqref>
            </x14:sparkline>
            <x14:sparkline>
              <xm:f>'CB_Lcr (2)'!$GCL121:$GCL121</xm:f>
              <xm:sqref>GCL121</xm:sqref>
            </x14:sparkline>
            <x14:sparkline>
              <xm:f>'CB_Lcr (2)'!$GCM121:$GCM121</xm:f>
              <xm:sqref>GCM121</xm:sqref>
            </x14:sparkline>
            <x14:sparkline>
              <xm:f>'CB_Lcr (2)'!$GCN121:$GCN121</xm:f>
              <xm:sqref>GCN121</xm:sqref>
            </x14:sparkline>
            <x14:sparkline>
              <xm:f>'CB_Lcr (2)'!$GCO121:$GCO121</xm:f>
              <xm:sqref>GCO121</xm:sqref>
            </x14:sparkline>
            <x14:sparkline>
              <xm:f>'CB_Lcr (2)'!$GCP121:$GCP121</xm:f>
              <xm:sqref>GCP121</xm:sqref>
            </x14:sparkline>
            <x14:sparkline>
              <xm:f>'CB_Lcr (2)'!$GCQ121:$GCQ121</xm:f>
              <xm:sqref>GCQ121</xm:sqref>
            </x14:sparkline>
            <x14:sparkline>
              <xm:f>'CB_Lcr (2)'!$GCR121:$GCR121</xm:f>
              <xm:sqref>GCR121</xm:sqref>
            </x14:sparkline>
            <x14:sparkline>
              <xm:f>'CB_Lcr (2)'!$GCS121:$GCS121</xm:f>
              <xm:sqref>GCS121</xm:sqref>
            </x14:sparkline>
            <x14:sparkline>
              <xm:f>'CB_Lcr (2)'!$GCT121:$GCT121</xm:f>
              <xm:sqref>GCT121</xm:sqref>
            </x14:sparkline>
            <x14:sparkline>
              <xm:f>'CB_Lcr (2)'!$GCU121:$GCU121</xm:f>
              <xm:sqref>GCU121</xm:sqref>
            </x14:sparkline>
            <x14:sparkline>
              <xm:f>'CB_Lcr (2)'!$GCV121:$GCV121</xm:f>
              <xm:sqref>GCV121</xm:sqref>
            </x14:sparkline>
            <x14:sparkline>
              <xm:f>'CB_Lcr (2)'!$GCW121:$GCW121</xm:f>
              <xm:sqref>GCW121</xm:sqref>
            </x14:sparkline>
            <x14:sparkline>
              <xm:f>'CB_Lcr (2)'!$GCX121:$GCX121</xm:f>
              <xm:sqref>GCX121</xm:sqref>
            </x14:sparkline>
            <x14:sparkline>
              <xm:f>'CB_Lcr (2)'!$GCY121:$GCY121</xm:f>
              <xm:sqref>GCY121</xm:sqref>
            </x14:sparkline>
            <x14:sparkline>
              <xm:f>'CB_Lcr (2)'!$GCZ121:$GCZ121</xm:f>
              <xm:sqref>GCZ121</xm:sqref>
            </x14:sparkline>
            <x14:sparkline>
              <xm:f>'CB_Lcr (2)'!$GDA121:$GDA121</xm:f>
              <xm:sqref>GDA121</xm:sqref>
            </x14:sparkline>
            <x14:sparkline>
              <xm:f>'CB_Lcr (2)'!$GDB121:$GDB121</xm:f>
              <xm:sqref>GDB121</xm:sqref>
            </x14:sparkline>
            <x14:sparkline>
              <xm:f>'CB_Lcr (2)'!$GDC121:$GDC121</xm:f>
              <xm:sqref>GDC121</xm:sqref>
            </x14:sparkline>
            <x14:sparkline>
              <xm:f>'CB_Lcr (2)'!$GDD121:$GDD121</xm:f>
              <xm:sqref>GDD121</xm:sqref>
            </x14:sparkline>
            <x14:sparkline>
              <xm:f>'CB_Lcr (2)'!$GDE121:$GDE121</xm:f>
              <xm:sqref>GDE121</xm:sqref>
            </x14:sparkline>
            <x14:sparkline>
              <xm:f>'CB_Lcr (2)'!$GDF121:$GDF121</xm:f>
              <xm:sqref>GDF121</xm:sqref>
            </x14:sparkline>
            <x14:sparkline>
              <xm:f>'CB_Lcr (2)'!$GDG121:$GDG121</xm:f>
              <xm:sqref>GDG121</xm:sqref>
            </x14:sparkline>
            <x14:sparkline>
              <xm:f>'CB_Lcr (2)'!$GDH121:$GDH121</xm:f>
              <xm:sqref>GDH121</xm:sqref>
            </x14:sparkline>
            <x14:sparkline>
              <xm:f>'CB_Lcr (2)'!$GDI121:$GDI121</xm:f>
              <xm:sqref>GDI121</xm:sqref>
            </x14:sparkline>
            <x14:sparkline>
              <xm:f>'CB_Lcr (2)'!$GDJ121:$GDJ121</xm:f>
              <xm:sqref>GDJ121</xm:sqref>
            </x14:sparkline>
            <x14:sparkline>
              <xm:f>'CB_Lcr (2)'!$GDK121:$GDK121</xm:f>
              <xm:sqref>GDK121</xm:sqref>
            </x14:sparkline>
            <x14:sparkline>
              <xm:f>'CB_Lcr (2)'!$GDL121:$GDL121</xm:f>
              <xm:sqref>GDL121</xm:sqref>
            </x14:sparkline>
            <x14:sparkline>
              <xm:f>'CB_Lcr (2)'!$GDM121:$GDM121</xm:f>
              <xm:sqref>GDM121</xm:sqref>
            </x14:sparkline>
            <x14:sparkline>
              <xm:f>'CB_Lcr (2)'!$GDN121:$GDN121</xm:f>
              <xm:sqref>GDN121</xm:sqref>
            </x14:sparkline>
            <x14:sparkline>
              <xm:f>'CB_Lcr (2)'!$GDO121:$GDO121</xm:f>
              <xm:sqref>GDO121</xm:sqref>
            </x14:sparkline>
            <x14:sparkline>
              <xm:f>'CB_Lcr (2)'!$GDP121:$GDP121</xm:f>
              <xm:sqref>GDP121</xm:sqref>
            </x14:sparkline>
            <x14:sparkline>
              <xm:f>'CB_Lcr (2)'!$GDQ121:$GDQ121</xm:f>
              <xm:sqref>GDQ121</xm:sqref>
            </x14:sparkline>
            <x14:sparkline>
              <xm:f>'CB_Lcr (2)'!$GDR121:$GDR121</xm:f>
              <xm:sqref>GDR121</xm:sqref>
            </x14:sparkline>
            <x14:sparkline>
              <xm:f>'CB_Lcr (2)'!$GDS121:$GDS121</xm:f>
              <xm:sqref>GDS121</xm:sqref>
            </x14:sparkline>
            <x14:sparkline>
              <xm:f>'CB_Lcr (2)'!$GDT121:$GDT121</xm:f>
              <xm:sqref>GDT121</xm:sqref>
            </x14:sparkline>
            <x14:sparkline>
              <xm:f>'CB_Lcr (2)'!$GDU121:$GDU121</xm:f>
              <xm:sqref>GDU121</xm:sqref>
            </x14:sparkline>
            <x14:sparkline>
              <xm:f>'CB_Lcr (2)'!$GDV121:$GDV121</xm:f>
              <xm:sqref>GDV121</xm:sqref>
            </x14:sparkline>
            <x14:sparkline>
              <xm:f>'CB_Lcr (2)'!$GDW121:$GDW121</xm:f>
              <xm:sqref>GDW121</xm:sqref>
            </x14:sparkline>
            <x14:sparkline>
              <xm:f>'CB_Lcr (2)'!$GDX121:$GDX121</xm:f>
              <xm:sqref>GDX121</xm:sqref>
            </x14:sparkline>
            <x14:sparkline>
              <xm:f>'CB_Lcr (2)'!$GDY121:$GDY121</xm:f>
              <xm:sqref>GDY121</xm:sqref>
            </x14:sparkline>
            <x14:sparkline>
              <xm:f>'CB_Lcr (2)'!$GDZ121:$GDZ121</xm:f>
              <xm:sqref>GDZ121</xm:sqref>
            </x14:sparkline>
            <x14:sparkline>
              <xm:f>'CB_Lcr (2)'!$GEA121:$GEA121</xm:f>
              <xm:sqref>GEA121</xm:sqref>
            </x14:sparkline>
            <x14:sparkline>
              <xm:f>'CB_Lcr (2)'!$GEB121:$GEB121</xm:f>
              <xm:sqref>GEB121</xm:sqref>
            </x14:sparkline>
            <x14:sparkline>
              <xm:f>'CB_Lcr (2)'!$GEC121:$GEC121</xm:f>
              <xm:sqref>GEC121</xm:sqref>
            </x14:sparkline>
            <x14:sparkline>
              <xm:f>'CB_Lcr (2)'!$GED121:$GED121</xm:f>
              <xm:sqref>GED121</xm:sqref>
            </x14:sparkline>
            <x14:sparkline>
              <xm:f>'CB_Lcr (2)'!$GEE121:$GEE121</xm:f>
              <xm:sqref>GEE121</xm:sqref>
            </x14:sparkline>
            <x14:sparkline>
              <xm:f>'CB_Lcr (2)'!$GEF121:$GEF121</xm:f>
              <xm:sqref>GEF121</xm:sqref>
            </x14:sparkline>
            <x14:sparkline>
              <xm:f>'CB_Lcr (2)'!$GEG121:$GEG121</xm:f>
              <xm:sqref>GEG121</xm:sqref>
            </x14:sparkline>
            <x14:sparkline>
              <xm:f>'CB_Lcr (2)'!$GEH121:$GEH121</xm:f>
              <xm:sqref>GEH121</xm:sqref>
            </x14:sparkline>
            <x14:sparkline>
              <xm:f>'CB_Lcr (2)'!$GEI121:$GEI121</xm:f>
              <xm:sqref>GEI121</xm:sqref>
            </x14:sparkline>
            <x14:sparkline>
              <xm:f>'CB_Lcr (2)'!$GEJ121:$GEJ121</xm:f>
              <xm:sqref>GEJ121</xm:sqref>
            </x14:sparkline>
            <x14:sparkline>
              <xm:f>'CB_Lcr (2)'!$GEK121:$GEK121</xm:f>
              <xm:sqref>GEK121</xm:sqref>
            </x14:sparkline>
            <x14:sparkline>
              <xm:f>'CB_Lcr (2)'!$GEL121:$GEL121</xm:f>
              <xm:sqref>GEL121</xm:sqref>
            </x14:sparkline>
            <x14:sparkline>
              <xm:f>'CB_Lcr (2)'!$GEM121:$GEM121</xm:f>
              <xm:sqref>GEM121</xm:sqref>
            </x14:sparkline>
            <x14:sparkline>
              <xm:f>'CB_Lcr (2)'!$GEN121:$GEN121</xm:f>
              <xm:sqref>GEN121</xm:sqref>
            </x14:sparkline>
            <x14:sparkline>
              <xm:f>'CB_Lcr (2)'!$GEO121:$GEO121</xm:f>
              <xm:sqref>GEO121</xm:sqref>
            </x14:sparkline>
            <x14:sparkline>
              <xm:f>'CB_Lcr (2)'!$GEP121:$GEP121</xm:f>
              <xm:sqref>GEP121</xm:sqref>
            </x14:sparkline>
            <x14:sparkline>
              <xm:f>'CB_Lcr (2)'!$GEQ121:$GEQ121</xm:f>
              <xm:sqref>GEQ121</xm:sqref>
            </x14:sparkline>
            <x14:sparkline>
              <xm:f>'CB_Lcr (2)'!$GER121:$GER121</xm:f>
              <xm:sqref>GER121</xm:sqref>
            </x14:sparkline>
            <x14:sparkline>
              <xm:f>'CB_Lcr (2)'!$GES121:$GES121</xm:f>
              <xm:sqref>GES121</xm:sqref>
            </x14:sparkline>
            <x14:sparkline>
              <xm:f>'CB_Lcr (2)'!$GET121:$GET121</xm:f>
              <xm:sqref>GET121</xm:sqref>
            </x14:sparkline>
            <x14:sparkline>
              <xm:f>'CB_Lcr (2)'!$GEU121:$GEU121</xm:f>
              <xm:sqref>GEU121</xm:sqref>
            </x14:sparkline>
            <x14:sparkline>
              <xm:f>'CB_Lcr (2)'!$GEV121:$GEV121</xm:f>
              <xm:sqref>GEV121</xm:sqref>
            </x14:sparkline>
            <x14:sparkline>
              <xm:f>'CB_Lcr (2)'!$GEW121:$GEW121</xm:f>
              <xm:sqref>GEW121</xm:sqref>
            </x14:sparkline>
            <x14:sparkline>
              <xm:f>'CB_Lcr (2)'!$GEX121:$GEX121</xm:f>
              <xm:sqref>GEX121</xm:sqref>
            </x14:sparkline>
            <x14:sparkline>
              <xm:f>'CB_Lcr (2)'!$GEY121:$GEY121</xm:f>
              <xm:sqref>GEY121</xm:sqref>
            </x14:sparkline>
            <x14:sparkline>
              <xm:f>'CB_Lcr (2)'!$GEZ121:$GEZ121</xm:f>
              <xm:sqref>GEZ121</xm:sqref>
            </x14:sparkline>
            <x14:sparkline>
              <xm:f>'CB_Lcr (2)'!$GFA121:$GFA121</xm:f>
              <xm:sqref>GFA121</xm:sqref>
            </x14:sparkline>
            <x14:sparkline>
              <xm:f>'CB_Lcr (2)'!$GFB121:$GFB121</xm:f>
              <xm:sqref>GFB121</xm:sqref>
            </x14:sparkline>
            <x14:sparkline>
              <xm:f>'CB_Lcr (2)'!$GFC121:$GFC121</xm:f>
              <xm:sqref>GFC121</xm:sqref>
            </x14:sparkline>
            <x14:sparkline>
              <xm:f>'CB_Lcr (2)'!$GFD121:$GFD121</xm:f>
              <xm:sqref>GFD121</xm:sqref>
            </x14:sparkline>
            <x14:sparkline>
              <xm:f>'CB_Lcr (2)'!$GFE121:$GFE121</xm:f>
              <xm:sqref>GFE121</xm:sqref>
            </x14:sparkline>
            <x14:sparkline>
              <xm:f>'CB_Lcr (2)'!$GFF121:$GFF121</xm:f>
              <xm:sqref>GFF121</xm:sqref>
            </x14:sparkline>
            <x14:sparkline>
              <xm:f>'CB_Lcr (2)'!$GFG121:$GFG121</xm:f>
              <xm:sqref>GFG121</xm:sqref>
            </x14:sparkline>
            <x14:sparkline>
              <xm:f>'CB_Lcr (2)'!$GFH121:$GFH121</xm:f>
              <xm:sqref>GFH121</xm:sqref>
            </x14:sparkline>
            <x14:sparkline>
              <xm:f>'CB_Lcr (2)'!$GFI121:$GFI121</xm:f>
              <xm:sqref>GFI121</xm:sqref>
            </x14:sparkline>
            <x14:sparkline>
              <xm:f>'CB_Lcr (2)'!$GFJ121:$GFJ121</xm:f>
              <xm:sqref>GFJ121</xm:sqref>
            </x14:sparkline>
            <x14:sparkline>
              <xm:f>'CB_Lcr (2)'!$GFK121:$GFK121</xm:f>
              <xm:sqref>GFK121</xm:sqref>
            </x14:sparkline>
            <x14:sparkline>
              <xm:f>'CB_Lcr (2)'!$GFL121:$GFL121</xm:f>
              <xm:sqref>GFL121</xm:sqref>
            </x14:sparkline>
            <x14:sparkline>
              <xm:f>'CB_Lcr (2)'!$GFM121:$GFM121</xm:f>
              <xm:sqref>GFM121</xm:sqref>
            </x14:sparkline>
            <x14:sparkline>
              <xm:f>'CB_Lcr (2)'!$GFN121:$GFN121</xm:f>
              <xm:sqref>GFN121</xm:sqref>
            </x14:sparkline>
            <x14:sparkline>
              <xm:f>'CB_Lcr (2)'!$GFO121:$GFO121</xm:f>
              <xm:sqref>GFO121</xm:sqref>
            </x14:sparkline>
            <x14:sparkline>
              <xm:f>'CB_Lcr (2)'!$GFP121:$GFP121</xm:f>
              <xm:sqref>GFP121</xm:sqref>
            </x14:sparkline>
            <x14:sparkline>
              <xm:f>'CB_Lcr (2)'!$GFQ121:$GFQ121</xm:f>
              <xm:sqref>GFQ121</xm:sqref>
            </x14:sparkline>
            <x14:sparkline>
              <xm:f>'CB_Lcr (2)'!$GFR121:$GFR121</xm:f>
              <xm:sqref>GFR121</xm:sqref>
            </x14:sparkline>
            <x14:sparkline>
              <xm:f>'CB_Lcr (2)'!$GFS121:$GFS121</xm:f>
              <xm:sqref>GFS121</xm:sqref>
            </x14:sparkline>
            <x14:sparkline>
              <xm:f>'CB_Lcr (2)'!$GFT121:$GFT121</xm:f>
              <xm:sqref>GFT121</xm:sqref>
            </x14:sparkline>
            <x14:sparkline>
              <xm:f>'CB_Lcr (2)'!$GFU121:$GFU121</xm:f>
              <xm:sqref>GFU121</xm:sqref>
            </x14:sparkline>
            <x14:sparkline>
              <xm:f>'CB_Lcr (2)'!$GFV121:$GFV121</xm:f>
              <xm:sqref>GFV121</xm:sqref>
            </x14:sparkline>
            <x14:sparkline>
              <xm:f>'CB_Lcr (2)'!$GFW121:$GFW121</xm:f>
              <xm:sqref>GFW121</xm:sqref>
            </x14:sparkline>
            <x14:sparkline>
              <xm:f>'CB_Lcr (2)'!$GFX121:$GFX121</xm:f>
              <xm:sqref>GFX121</xm:sqref>
            </x14:sparkline>
            <x14:sparkline>
              <xm:f>'CB_Lcr (2)'!$GFY121:$GFY121</xm:f>
              <xm:sqref>GFY121</xm:sqref>
            </x14:sparkline>
            <x14:sparkline>
              <xm:f>'CB_Lcr (2)'!$GFZ121:$GFZ121</xm:f>
              <xm:sqref>GFZ121</xm:sqref>
            </x14:sparkline>
            <x14:sparkline>
              <xm:f>'CB_Lcr (2)'!$GGA121:$GGA121</xm:f>
              <xm:sqref>GGA121</xm:sqref>
            </x14:sparkline>
            <x14:sparkline>
              <xm:f>'CB_Lcr (2)'!$GGB121:$GGB121</xm:f>
              <xm:sqref>GGB121</xm:sqref>
            </x14:sparkline>
            <x14:sparkline>
              <xm:f>'CB_Lcr (2)'!$GGC121:$GGC121</xm:f>
              <xm:sqref>GGC121</xm:sqref>
            </x14:sparkline>
            <x14:sparkline>
              <xm:f>'CB_Lcr (2)'!$GGD121:$GGD121</xm:f>
              <xm:sqref>GGD121</xm:sqref>
            </x14:sparkline>
            <x14:sparkline>
              <xm:f>'CB_Lcr (2)'!$GGE121:$GGE121</xm:f>
              <xm:sqref>GGE121</xm:sqref>
            </x14:sparkline>
            <x14:sparkline>
              <xm:f>'CB_Lcr (2)'!$GGF121:$GGF121</xm:f>
              <xm:sqref>GGF121</xm:sqref>
            </x14:sparkline>
            <x14:sparkline>
              <xm:f>'CB_Lcr (2)'!$GGG121:$GGG121</xm:f>
              <xm:sqref>GGG121</xm:sqref>
            </x14:sparkline>
            <x14:sparkline>
              <xm:f>'CB_Lcr (2)'!$GGH121:$GGH121</xm:f>
              <xm:sqref>GGH121</xm:sqref>
            </x14:sparkline>
            <x14:sparkline>
              <xm:f>'CB_Lcr (2)'!$GGI121:$GGI121</xm:f>
              <xm:sqref>GGI121</xm:sqref>
            </x14:sparkline>
            <x14:sparkline>
              <xm:f>'CB_Lcr (2)'!$GGJ121:$GGJ121</xm:f>
              <xm:sqref>GGJ121</xm:sqref>
            </x14:sparkline>
            <x14:sparkline>
              <xm:f>'CB_Lcr (2)'!$GGK121:$GGK121</xm:f>
              <xm:sqref>GGK121</xm:sqref>
            </x14:sparkline>
            <x14:sparkline>
              <xm:f>'CB_Lcr (2)'!$GGL121:$GGL121</xm:f>
              <xm:sqref>GGL121</xm:sqref>
            </x14:sparkline>
            <x14:sparkline>
              <xm:f>'CB_Lcr (2)'!$GGM121:$GGM121</xm:f>
              <xm:sqref>GGM121</xm:sqref>
            </x14:sparkline>
            <x14:sparkline>
              <xm:f>'CB_Lcr (2)'!$GGN121:$GGN121</xm:f>
              <xm:sqref>GGN121</xm:sqref>
            </x14:sparkline>
            <x14:sparkline>
              <xm:f>'CB_Lcr (2)'!$GGO121:$GGO121</xm:f>
              <xm:sqref>GGO121</xm:sqref>
            </x14:sparkline>
            <x14:sparkline>
              <xm:f>'CB_Lcr (2)'!$GGP121:$GGP121</xm:f>
              <xm:sqref>GGP121</xm:sqref>
            </x14:sparkline>
            <x14:sparkline>
              <xm:f>'CB_Lcr (2)'!$GGQ121:$GGQ121</xm:f>
              <xm:sqref>GGQ121</xm:sqref>
            </x14:sparkline>
            <x14:sparkline>
              <xm:f>'CB_Lcr (2)'!$GGR121:$GGR121</xm:f>
              <xm:sqref>GGR121</xm:sqref>
            </x14:sparkline>
            <x14:sparkline>
              <xm:f>'CB_Lcr (2)'!$GGS121:$GGS121</xm:f>
              <xm:sqref>GGS121</xm:sqref>
            </x14:sparkline>
            <x14:sparkline>
              <xm:f>'CB_Lcr (2)'!$GGT121:$GGT121</xm:f>
              <xm:sqref>GGT121</xm:sqref>
            </x14:sparkline>
            <x14:sparkline>
              <xm:f>'CB_Lcr (2)'!$GGU121:$GGU121</xm:f>
              <xm:sqref>GGU121</xm:sqref>
            </x14:sparkline>
            <x14:sparkline>
              <xm:f>'CB_Lcr (2)'!$GGV121:$GGV121</xm:f>
              <xm:sqref>GGV121</xm:sqref>
            </x14:sparkline>
            <x14:sparkline>
              <xm:f>'CB_Lcr (2)'!$GGW121:$GGW121</xm:f>
              <xm:sqref>GGW121</xm:sqref>
            </x14:sparkline>
            <x14:sparkline>
              <xm:f>'CB_Lcr (2)'!$GGX121:$GGX121</xm:f>
              <xm:sqref>GGX121</xm:sqref>
            </x14:sparkline>
            <x14:sparkline>
              <xm:f>'CB_Lcr (2)'!$GGY121:$GGY121</xm:f>
              <xm:sqref>GGY121</xm:sqref>
            </x14:sparkline>
            <x14:sparkline>
              <xm:f>'CB_Lcr (2)'!$GGZ121:$GGZ121</xm:f>
              <xm:sqref>GGZ121</xm:sqref>
            </x14:sparkline>
            <x14:sparkline>
              <xm:f>'CB_Lcr (2)'!$GHA121:$GHA121</xm:f>
              <xm:sqref>GHA121</xm:sqref>
            </x14:sparkline>
            <x14:sparkline>
              <xm:f>'CB_Lcr (2)'!$GHB121:$GHB121</xm:f>
              <xm:sqref>GHB121</xm:sqref>
            </x14:sparkline>
            <x14:sparkline>
              <xm:f>'CB_Lcr (2)'!$GHC121:$GHC121</xm:f>
              <xm:sqref>GHC121</xm:sqref>
            </x14:sparkline>
            <x14:sparkline>
              <xm:f>'CB_Lcr (2)'!$GHD121:$GHD121</xm:f>
              <xm:sqref>GHD121</xm:sqref>
            </x14:sparkline>
            <x14:sparkline>
              <xm:f>'CB_Lcr (2)'!$GHE121:$GHE121</xm:f>
              <xm:sqref>GHE121</xm:sqref>
            </x14:sparkline>
            <x14:sparkline>
              <xm:f>'CB_Lcr (2)'!$GHF121:$GHF121</xm:f>
              <xm:sqref>GHF121</xm:sqref>
            </x14:sparkline>
            <x14:sparkline>
              <xm:f>'CB_Lcr (2)'!$GHG121:$GHG121</xm:f>
              <xm:sqref>GHG121</xm:sqref>
            </x14:sparkline>
            <x14:sparkline>
              <xm:f>'CB_Lcr (2)'!$GHH121:$GHH121</xm:f>
              <xm:sqref>GHH121</xm:sqref>
            </x14:sparkline>
            <x14:sparkline>
              <xm:f>'CB_Lcr (2)'!$GHI121:$GHI121</xm:f>
              <xm:sqref>GHI121</xm:sqref>
            </x14:sparkline>
            <x14:sparkline>
              <xm:f>'CB_Lcr (2)'!$GHJ121:$GHJ121</xm:f>
              <xm:sqref>GHJ121</xm:sqref>
            </x14:sparkline>
            <x14:sparkline>
              <xm:f>'CB_Lcr (2)'!$GHK121:$GHK121</xm:f>
              <xm:sqref>GHK121</xm:sqref>
            </x14:sparkline>
            <x14:sparkline>
              <xm:f>'CB_Lcr (2)'!$GHL121:$GHL121</xm:f>
              <xm:sqref>GHL121</xm:sqref>
            </x14:sparkline>
            <x14:sparkline>
              <xm:f>'CB_Lcr (2)'!$GHM121:$GHM121</xm:f>
              <xm:sqref>GHM121</xm:sqref>
            </x14:sparkline>
            <x14:sparkline>
              <xm:f>'CB_Lcr (2)'!$GHN121:$GHN121</xm:f>
              <xm:sqref>GHN121</xm:sqref>
            </x14:sparkline>
            <x14:sparkline>
              <xm:f>'CB_Lcr (2)'!$GHO121:$GHO121</xm:f>
              <xm:sqref>GHO121</xm:sqref>
            </x14:sparkline>
            <x14:sparkline>
              <xm:f>'CB_Lcr (2)'!$GHP121:$GHP121</xm:f>
              <xm:sqref>GHP121</xm:sqref>
            </x14:sparkline>
            <x14:sparkline>
              <xm:f>'CB_Lcr (2)'!$GHQ121:$GHQ121</xm:f>
              <xm:sqref>GHQ121</xm:sqref>
            </x14:sparkline>
            <x14:sparkline>
              <xm:f>'CB_Lcr (2)'!$GHR121:$GHR121</xm:f>
              <xm:sqref>GHR121</xm:sqref>
            </x14:sparkline>
            <x14:sparkline>
              <xm:f>'CB_Lcr (2)'!$GHS121:$GHS121</xm:f>
              <xm:sqref>GHS121</xm:sqref>
            </x14:sparkline>
            <x14:sparkline>
              <xm:f>'CB_Lcr (2)'!$GHT121:$GHT121</xm:f>
              <xm:sqref>GHT121</xm:sqref>
            </x14:sparkline>
            <x14:sparkline>
              <xm:f>'CB_Lcr (2)'!$GHU121:$GHU121</xm:f>
              <xm:sqref>GHU121</xm:sqref>
            </x14:sparkline>
            <x14:sparkline>
              <xm:f>'CB_Lcr (2)'!$GHV121:$GHV121</xm:f>
              <xm:sqref>GHV121</xm:sqref>
            </x14:sparkline>
            <x14:sparkline>
              <xm:f>'CB_Lcr (2)'!$GHW121:$GHW121</xm:f>
              <xm:sqref>GHW121</xm:sqref>
            </x14:sparkline>
            <x14:sparkline>
              <xm:f>'CB_Lcr (2)'!$GHX121:$GHX121</xm:f>
              <xm:sqref>GHX121</xm:sqref>
            </x14:sparkline>
            <x14:sparkline>
              <xm:f>'CB_Lcr (2)'!$GHY121:$GHY121</xm:f>
              <xm:sqref>GHY121</xm:sqref>
            </x14:sparkline>
            <x14:sparkline>
              <xm:f>'CB_Lcr (2)'!$GHZ121:$GHZ121</xm:f>
              <xm:sqref>GHZ121</xm:sqref>
            </x14:sparkline>
            <x14:sparkline>
              <xm:f>'CB_Lcr (2)'!$GIA121:$GIA121</xm:f>
              <xm:sqref>GIA121</xm:sqref>
            </x14:sparkline>
            <x14:sparkline>
              <xm:f>'CB_Lcr (2)'!$GIB121:$GIB121</xm:f>
              <xm:sqref>GIB121</xm:sqref>
            </x14:sparkline>
            <x14:sparkline>
              <xm:f>'CB_Lcr (2)'!$GIC121:$GIC121</xm:f>
              <xm:sqref>GIC121</xm:sqref>
            </x14:sparkline>
            <x14:sparkline>
              <xm:f>'CB_Lcr (2)'!$GID121:$GID121</xm:f>
              <xm:sqref>GID121</xm:sqref>
            </x14:sparkline>
            <x14:sparkline>
              <xm:f>'CB_Lcr (2)'!$GIE121:$GIE121</xm:f>
              <xm:sqref>GIE121</xm:sqref>
            </x14:sparkline>
            <x14:sparkline>
              <xm:f>'CB_Lcr (2)'!$GIF121:$GIF121</xm:f>
              <xm:sqref>GIF121</xm:sqref>
            </x14:sparkline>
            <x14:sparkline>
              <xm:f>'CB_Lcr (2)'!$GIG121:$GIG121</xm:f>
              <xm:sqref>GIG121</xm:sqref>
            </x14:sparkline>
            <x14:sparkline>
              <xm:f>'CB_Lcr (2)'!$GIH121:$GIH121</xm:f>
              <xm:sqref>GIH121</xm:sqref>
            </x14:sparkline>
            <x14:sparkline>
              <xm:f>'CB_Lcr (2)'!$GII121:$GII121</xm:f>
              <xm:sqref>GII121</xm:sqref>
            </x14:sparkline>
            <x14:sparkline>
              <xm:f>'CB_Lcr (2)'!$GIJ121:$GIJ121</xm:f>
              <xm:sqref>GIJ121</xm:sqref>
            </x14:sparkline>
            <x14:sparkline>
              <xm:f>'CB_Lcr (2)'!$GIK121:$GIK121</xm:f>
              <xm:sqref>GIK121</xm:sqref>
            </x14:sparkline>
            <x14:sparkline>
              <xm:f>'CB_Lcr (2)'!$GIL121:$GIL121</xm:f>
              <xm:sqref>GIL121</xm:sqref>
            </x14:sparkline>
            <x14:sparkline>
              <xm:f>'CB_Lcr (2)'!$GIM121:$GIM121</xm:f>
              <xm:sqref>GIM121</xm:sqref>
            </x14:sparkline>
            <x14:sparkline>
              <xm:f>'CB_Lcr (2)'!$GIN121:$GIN121</xm:f>
              <xm:sqref>GIN121</xm:sqref>
            </x14:sparkline>
            <x14:sparkline>
              <xm:f>'CB_Lcr (2)'!$GIO121:$GIO121</xm:f>
              <xm:sqref>GIO121</xm:sqref>
            </x14:sparkline>
            <x14:sparkline>
              <xm:f>'CB_Lcr (2)'!$GIP121:$GIP121</xm:f>
              <xm:sqref>GIP121</xm:sqref>
            </x14:sparkline>
            <x14:sparkline>
              <xm:f>'CB_Lcr (2)'!$GIQ121:$GIQ121</xm:f>
              <xm:sqref>GIQ121</xm:sqref>
            </x14:sparkline>
            <x14:sparkline>
              <xm:f>'CB_Lcr (2)'!$GIR121:$GIR121</xm:f>
              <xm:sqref>GIR121</xm:sqref>
            </x14:sparkline>
            <x14:sparkline>
              <xm:f>'CB_Lcr (2)'!$GIS121:$GIS121</xm:f>
              <xm:sqref>GIS121</xm:sqref>
            </x14:sparkline>
            <x14:sparkline>
              <xm:f>'CB_Lcr (2)'!$GIT121:$GIT121</xm:f>
              <xm:sqref>GIT121</xm:sqref>
            </x14:sparkline>
            <x14:sparkline>
              <xm:f>'CB_Lcr (2)'!$GIU121:$GIU121</xm:f>
              <xm:sqref>GIU121</xm:sqref>
            </x14:sparkline>
            <x14:sparkline>
              <xm:f>'CB_Lcr (2)'!$GIV121:$GIV121</xm:f>
              <xm:sqref>GIV121</xm:sqref>
            </x14:sparkline>
            <x14:sparkline>
              <xm:f>'CB_Lcr (2)'!$GIW121:$GIW121</xm:f>
              <xm:sqref>GIW121</xm:sqref>
            </x14:sparkline>
            <x14:sparkline>
              <xm:f>'CB_Lcr (2)'!$GIX121:$GIX121</xm:f>
              <xm:sqref>GIX121</xm:sqref>
            </x14:sparkline>
            <x14:sparkline>
              <xm:f>'CB_Lcr (2)'!$GIY121:$GIY121</xm:f>
              <xm:sqref>GIY121</xm:sqref>
            </x14:sparkline>
            <x14:sparkline>
              <xm:f>'CB_Lcr (2)'!$GIZ121:$GIZ121</xm:f>
              <xm:sqref>GIZ121</xm:sqref>
            </x14:sparkline>
            <x14:sparkline>
              <xm:f>'CB_Lcr (2)'!$GJA121:$GJA121</xm:f>
              <xm:sqref>GJA121</xm:sqref>
            </x14:sparkline>
            <x14:sparkline>
              <xm:f>'CB_Lcr (2)'!$GJB121:$GJB121</xm:f>
              <xm:sqref>GJB121</xm:sqref>
            </x14:sparkline>
            <x14:sparkline>
              <xm:f>'CB_Lcr (2)'!$GJC121:$GJC121</xm:f>
              <xm:sqref>GJC121</xm:sqref>
            </x14:sparkline>
            <x14:sparkline>
              <xm:f>'CB_Lcr (2)'!$GJD121:$GJD121</xm:f>
              <xm:sqref>GJD121</xm:sqref>
            </x14:sparkline>
            <x14:sparkline>
              <xm:f>'CB_Lcr (2)'!$GJE121:$GJE121</xm:f>
              <xm:sqref>GJE121</xm:sqref>
            </x14:sparkline>
            <x14:sparkline>
              <xm:f>'CB_Lcr (2)'!$GJF121:$GJF121</xm:f>
              <xm:sqref>GJF121</xm:sqref>
            </x14:sparkline>
            <x14:sparkline>
              <xm:f>'CB_Lcr (2)'!$GJG121:$GJG121</xm:f>
              <xm:sqref>GJG121</xm:sqref>
            </x14:sparkline>
            <x14:sparkline>
              <xm:f>'CB_Lcr (2)'!$GJH121:$GJH121</xm:f>
              <xm:sqref>GJH121</xm:sqref>
            </x14:sparkline>
            <x14:sparkline>
              <xm:f>'CB_Lcr (2)'!$GJI121:$GJI121</xm:f>
              <xm:sqref>GJI121</xm:sqref>
            </x14:sparkline>
            <x14:sparkline>
              <xm:f>'CB_Lcr (2)'!$GJJ121:$GJJ121</xm:f>
              <xm:sqref>GJJ121</xm:sqref>
            </x14:sparkline>
            <x14:sparkline>
              <xm:f>'CB_Lcr (2)'!$GJK121:$GJK121</xm:f>
              <xm:sqref>GJK121</xm:sqref>
            </x14:sparkline>
            <x14:sparkline>
              <xm:f>'CB_Lcr (2)'!$GJL121:$GJL121</xm:f>
              <xm:sqref>GJL121</xm:sqref>
            </x14:sparkline>
            <x14:sparkline>
              <xm:f>'CB_Lcr (2)'!$GJM121:$GJM121</xm:f>
              <xm:sqref>GJM121</xm:sqref>
            </x14:sparkline>
            <x14:sparkline>
              <xm:f>'CB_Lcr (2)'!$GJN121:$GJN121</xm:f>
              <xm:sqref>GJN121</xm:sqref>
            </x14:sparkline>
            <x14:sparkline>
              <xm:f>'CB_Lcr (2)'!$GJO121:$GJO121</xm:f>
              <xm:sqref>GJO121</xm:sqref>
            </x14:sparkline>
            <x14:sparkline>
              <xm:f>'CB_Lcr (2)'!$GJP121:$GJP121</xm:f>
              <xm:sqref>GJP121</xm:sqref>
            </x14:sparkline>
            <x14:sparkline>
              <xm:f>'CB_Lcr (2)'!$GJQ121:$GJQ121</xm:f>
              <xm:sqref>GJQ121</xm:sqref>
            </x14:sparkline>
            <x14:sparkline>
              <xm:f>'CB_Lcr (2)'!$GJR121:$GJR121</xm:f>
              <xm:sqref>GJR121</xm:sqref>
            </x14:sparkline>
            <x14:sparkline>
              <xm:f>'CB_Lcr (2)'!$GJS121:$GJS121</xm:f>
              <xm:sqref>GJS121</xm:sqref>
            </x14:sparkline>
            <x14:sparkline>
              <xm:f>'CB_Lcr (2)'!$GJT121:$GJT121</xm:f>
              <xm:sqref>GJT121</xm:sqref>
            </x14:sparkline>
            <x14:sparkline>
              <xm:f>'CB_Lcr (2)'!$GJU121:$GJU121</xm:f>
              <xm:sqref>GJU121</xm:sqref>
            </x14:sparkline>
            <x14:sparkline>
              <xm:f>'CB_Lcr (2)'!$GJV121:$GJV121</xm:f>
              <xm:sqref>GJV121</xm:sqref>
            </x14:sparkline>
            <x14:sparkline>
              <xm:f>'CB_Lcr (2)'!$GJW121:$GJW121</xm:f>
              <xm:sqref>GJW121</xm:sqref>
            </x14:sparkline>
            <x14:sparkline>
              <xm:f>'CB_Lcr (2)'!$GJX121:$GJX121</xm:f>
              <xm:sqref>GJX121</xm:sqref>
            </x14:sparkline>
            <x14:sparkline>
              <xm:f>'CB_Lcr (2)'!$GJY121:$GJY121</xm:f>
              <xm:sqref>GJY121</xm:sqref>
            </x14:sparkline>
            <x14:sparkline>
              <xm:f>'CB_Lcr (2)'!$GJZ121:$GJZ121</xm:f>
              <xm:sqref>GJZ121</xm:sqref>
            </x14:sparkline>
            <x14:sparkline>
              <xm:f>'CB_Lcr (2)'!$GKA121:$GKA121</xm:f>
              <xm:sqref>GKA121</xm:sqref>
            </x14:sparkline>
            <x14:sparkline>
              <xm:f>'CB_Lcr (2)'!$GKB121:$GKB121</xm:f>
              <xm:sqref>GKB121</xm:sqref>
            </x14:sparkline>
            <x14:sparkline>
              <xm:f>'CB_Lcr (2)'!$GKC121:$GKC121</xm:f>
              <xm:sqref>GKC121</xm:sqref>
            </x14:sparkline>
            <x14:sparkline>
              <xm:f>'CB_Lcr (2)'!$GKD121:$GKD121</xm:f>
              <xm:sqref>GKD121</xm:sqref>
            </x14:sparkline>
            <x14:sparkline>
              <xm:f>'CB_Lcr (2)'!$GKE121:$GKE121</xm:f>
              <xm:sqref>GKE121</xm:sqref>
            </x14:sparkline>
            <x14:sparkline>
              <xm:f>'CB_Lcr (2)'!$GKF121:$GKF121</xm:f>
              <xm:sqref>GKF121</xm:sqref>
            </x14:sparkline>
            <x14:sparkline>
              <xm:f>'CB_Lcr (2)'!$GKG121:$GKG121</xm:f>
              <xm:sqref>GKG121</xm:sqref>
            </x14:sparkline>
            <x14:sparkline>
              <xm:f>'CB_Lcr (2)'!$GKH121:$GKH121</xm:f>
              <xm:sqref>GKH121</xm:sqref>
            </x14:sparkline>
            <x14:sparkline>
              <xm:f>'CB_Lcr (2)'!$GKI121:$GKI121</xm:f>
              <xm:sqref>GKI121</xm:sqref>
            </x14:sparkline>
            <x14:sparkline>
              <xm:f>'CB_Lcr (2)'!$GKJ121:$GKJ121</xm:f>
              <xm:sqref>GKJ121</xm:sqref>
            </x14:sparkline>
            <x14:sparkline>
              <xm:f>'CB_Lcr (2)'!$GKK121:$GKK121</xm:f>
              <xm:sqref>GKK121</xm:sqref>
            </x14:sparkline>
            <x14:sparkline>
              <xm:f>'CB_Lcr (2)'!$GKL121:$GKL121</xm:f>
              <xm:sqref>GKL121</xm:sqref>
            </x14:sparkline>
            <x14:sparkline>
              <xm:f>'CB_Lcr (2)'!$GKM121:$GKM121</xm:f>
              <xm:sqref>GKM121</xm:sqref>
            </x14:sparkline>
            <x14:sparkline>
              <xm:f>'CB_Lcr (2)'!$GKN121:$GKN121</xm:f>
              <xm:sqref>GKN121</xm:sqref>
            </x14:sparkline>
            <x14:sparkline>
              <xm:f>'CB_Lcr (2)'!$GKO121:$GKO121</xm:f>
              <xm:sqref>GKO121</xm:sqref>
            </x14:sparkline>
            <x14:sparkline>
              <xm:f>'CB_Lcr (2)'!$GKP121:$GKP121</xm:f>
              <xm:sqref>GKP121</xm:sqref>
            </x14:sparkline>
            <x14:sparkline>
              <xm:f>'CB_Lcr (2)'!$GKQ121:$GKQ121</xm:f>
              <xm:sqref>GKQ121</xm:sqref>
            </x14:sparkline>
            <x14:sparkline>
              <xm:f>'CB_Lcr (2)'!$GKR121:$GKR121</xm:f>
              <xm:sqref>GKR121</xm:sqref>
            </x14:sparkline>
            <x14:sparkline>
              <xm:f>'CB_Lcr (2)'!$GKS121:$GKS121</xm:f>
              <xm:sqref>GKS121</xm:sqref>
            </x14:sparkline>
            <x14:sparkline>
              <xm:f>'CB_Lcr (2)'!$GKT121:$GKT121</xm:f>
              <xm:sqref>GKT121</xm:sqref>
            </x14:sparkline>
            <x14:sparkline>
              <xm:f>'CB_Lcr (2)'!$GKU121:$GKU121</xm:f>
              <xm:sqref>GKU121</xm:sqref>
            </x14:sparkline>
            <x14:sparkline>
              <xm:f>'CB_Lcr (2)'!$GKV121:$GKV121</xm:f>
              <xm:sqref>GKV121</xm:sqref>
            </x14:sparkline>
            <x14:sparkline>
              <xm:f>'CB_Lcr (2)'!$GKW121:$GKW121</xm:f>
              <xm:sqref>GKW121</xm:sqref>
            </x14:sparkline>
            <x14:sparkline>
              <xm:f>'CB_Lcr (2)'!$GKX121:$GKX121</xm:f>
              <xm:sqref>GKX121</xm:sqref>
            </x14:sparkline>
            <x14:sparkline>
              <xm:f>'CB_Lcr (2)'!$GKY121:$GKY121</xm:f>
              <xm:sqref>GKY121</xm:sqref>
            </x14:sparkline>
            <x14:sparkline>
              <xm:f>'CB_Lcr (2)'!$GKZ121:$GKZ121</xm:f>
              <xm:sqref>GKZ121</xm:sqref>
            </x14:sparkline>
            <x14:sparkline>
              <xm:f>'CB_Lcr (2)'!$GLA121:$GLA121</xm:f>
              <xm:sqref>GLA121</xm:sqref>
            </x14:sparkline>
            <x14:sparkline>
              <xm:f>'CB_Lcr (2)'!$GLB121:$GLB121</xm:f>
              <xm:sqref>GLB121</xm:sqref>
            </x14:sparkline>
            <x14:sparkline>
              <xm:f>'CB_Lcr (2)'!$GLC121:$GLC121</xm:f>
              <xm:sqref>GLC121</xm:sqref>
            </x14:sparkline>
            <x14:sparkline>
              <xm:f>'CB_Lcr (2)'!$GLD121:$GLD121</xm:f>
              <xm:sqref>GLD121</xm:sqref>
            </x14:sparkline>
            <x14:sparkline>
              <xm:f>'CB_Lcr (2)'!$GLE121:$GLE121</xm:f>
              <xm:sqref>GLE121</xm:sqref>
            </x14:sparkline>
            <x14:sparkline>
              <xm:f>'CB_Lcr (2)'!$GLF121:$GLF121</xm:f>
              <xm:sqref>GLF121</xm:sqref>
            </x14:sparkline>
            <x14:sparkline>
              <xm:f>'CB_Lcr (2)'!$GLG121:$GLG121</xm:f>
              <xm:sqref>GLG121</xm:sqref>
            </x14:sparkline>
            <x14:sparkline>
              <xm:f>'CB_Lcr (2)'!$GLH121:$GLH121</xm:f>
              <xm:sqref>GLH121</xm:sqref>
            </x14:sparkline>
            <x14:sparkline>
              <xm:f>'CB_Lcr (2)'!$GLI121:$GLI121</xm:f>
              <xm:sqref>GLI121</xm:sqref>
            </x14:sparkline>
            <x14:sparkline>
              <xm:f>'CB_Lcr (2)'!$GLJ121:$GLJ121</xm:f>
              <xm:sqref>GLJ121</xm:sqref>
            </x14:sparkline>
            <x14:sparkline>
              <xm:f>'CB_Lcr (2)'!$GLK121:$GLK121</xm:f>
              <xm:sqref>GLK121</xm:sqref>
            </x14:sparkline>
            <x14:sparkline>
              <xm:f>'CB_Lcr (2)'!$GLL121:$GLL121</xm:f>
              <xm:sqref>GLL121</xm:sqref>
            </x14:sparkline>
            <x14:sparkline>
              <xm:f>'CB_Lcr (2)'!$GLM121:$GLM121</xm:f>
              <xm:sqref>GLM121</xm:sqref>
            </x14:sparkline>
            <x14:sparkline>
              <xm:f>'CB_Lcr (2)'!$GLN121:$GLN121</xm:f>
              <xm:sqref>GLN121</xm:sqref>
            </x14:sparkline>
            <x14:sparkline>
              <xm:f>'CB_Lcr (2)'!$GLO121:$GLO121</xm:f>
              <xm:sqref>GLO121</xm:sqref>
            </x14:sparkline>
            <x14:sparkline>
              <xm:f>'CB_Lcr (2)'!$GLP121:$GLP121</xm:f>
              <xm:sqref>GLP121</xm:sqref>
            </x14:sparkline>
            <x14:sparkline>
              <xm:f>'CB_Lcr (2)'!$GLQ121:$GLQ121</xm:f>
              <xm:sqref>GLQ121</xm:sqref>
            </x14:sparkline>
            <x14:sparkline>
              <xm:f>'CB_Lcr (2)'!$GLR121:$GLR121</xm:f>
              <xm:sqref>GLR121</xm:sqref>
            </x14:sparkline>
            <x14:sparkline>
              <xm:f>'CB_Lcr (2)'!$GLS121:$GLS121</xm:f>
              <xm:sqref>GLS121</xm:sqref>
            </x14:sparkline>
            <x14:sparkline>
              <xm:f>'CB_Lcr (2)'!$GLT121:$GLT121</xm:f>
              <xm:sqref>GLT121</xm:sqref>
            </x14:sparkline>
            <x14:sparkline>
              <xm:f>'CB_Lcr (2)'!$GLU121:$GLU121</xm:f>
              <xm:sqref>GLU121</xm:sqref>
            </x14:sparkline>
            <x14:sparkline>
              <xm:f>'CB_Lcr (2)'!$GLV121:$GLV121</xm:f>
              <xm:sqref>GLV121</xm:sqref>
            </x14:sparkline>
            <x14:sparkline>
              <xm:f>'CB_Lcr (2)'!$GLW121:$GLW121</xm:f>
              <xm:sqref>GLW121</xm:sqref>
            </x14:sparkline>
            <x14:sparkline>
              <xm:f>'CB_Lcr (2)'!$GLX121:$GLX121</xm:f>
              <xm:sqref>GLX121</xm:sqref>
            </x14:sparkline>
            <x14:sparkline>
              <xm:f>'CB_Lcr (2)'!$GLY121:$GLY121</xm:f>
              <xm:sqref>GLY121</xm:sqref>
            </x14:sparkline>
            <x14:sparkline>
              <xm:f>'CB_Lcr (2)'!$GLZ121:$GLZ121</xm:f>
              <xm:sqref>GLZ121</xm:sqref>
            </x14:sparkline>
            <x14:sparkline>
              <xm:f>'CB_Lcr (2)'!$GMA121:$GMA121</xm:f>
              <xm:sqref>GMA121</xm:sqref>
            </x14:sparkline>
            <x14:sparkline>
              <xm:f>'CB_Lcr (2)'!$GMB121:$GMB121</xm:f>
              <xm:sqref>GMB121</xm:sqref>
            </x14:sparkline>
            <x14:sparkline>
              <xm:f>'CB_Lcr (2)'!$GMC121:$GMC121</xm:f>
              <xm:sqref>GMC121</xm:sqref>
            </x14:sparkline>
            <x14:sparkline>
              <xm:f>'CB_Lcr (2)'!$GMD121:$GMD121</xm:f>
              <xm:sqref>GMD121</xm:sqref>
            </x14:sparkline>
            <x14:sparkline>
              <xm:f>'CB_Lcr (2)'!$GME121:$GME121</xm:f>
              <xm:sqref>GME121</xm:sqref>
            </x14:sparkline>
            <x14:sparkline>
              <xm:f>'CB_Lcr (2)'!$GMF121:$GMF121</xm:f>
              <xm:sqref>GMF121</xm:sqref>
            </x14:sparkline>
            <x14:sparkline>
              <xm:f>'CB_Lcr (2)'!$GMG121:$GMG121</xm:f>
              <xm:sqref>GMG121</xm:sqref>
            </x14:sparkline>
            <x14:sparkline>
              <xm:f>'CB_Lcr (2)'!$GMH121:$GMH121</xm:f>
              <xm:sqref>GMH121</xm:sqref>
            </x14:sparkline>
            <x14:sparkline>
              <xm:f>'CB_Lcr (2)'!$GMI121:$GMI121</xm:f>
              <xm:sqref>GMI121</xm:sqref>
            </x14:sparkline>
            <x14:sparkline>
              <xm:f>'CB_Lcr (2)'!$GMJ121:$GMJ121</xm:f>
              <xm:sqref>GMJ121</xm:sqref>
            </x14:sparkline>
            <x14:sparkline>
              <xm:f>'CB_Lcr (2)'!$GMK121:$GMK121</xm:f>
              <xm:sqref>GMK121</xm:sqref>
            </x14:sparkline>
            <x14:sparkline>
              <xm:f>'CB_Lcr (2)'!$GML121:$GML121</xm:f>
              <xm:sqref>GML121</xm:sqref>
            </x14:sparkline>
            <x14:sparkline>
              <xm:f>'CB_Lcr (2)'!$GMM121:$GMM121</xm:f>
              <xm:sqref>GMM121</xm:sqref>
            </x14:sparkline>
            <x14:sparkline>
              <xm:f>'CB_Lcr (2)'!$GMN121:$GMN121</xm:f>
              <xm:sqref>GMN121</xm:sqref>
            </x14:sparkline>
            <x14:sparkline>
              <xm:f>'CB_Lcr (2)'!$GMO121:$GMO121</xm:f>
              <xm:sqref>GMO121</xm:sqref>
            </x14:sparkline>
            <x14:sparkline>
              <xm:f>'CB_Lcr (2)'!$GMP121:$GMP121</xm:f>
              <xm:sqref>GMP121</xm:sqref>
            </x14:sparkline>
            <x14:sparkline>
              <xm:f>'CB_Lcr (2)'!$GMQ121:$GMQ121</xm:f>
              <xm:sqref>GMQ121</xm:sqref>
            </x14:sparkline>
            <x14:sparkline>
              <xm:f>'CB_Lcr (2)'!$GMR121:$GMR121</xm:f>
              <xm:sqref>GMR121</xm:sqref>
            </x14:sparkline>
            <x14:sparkline>
              <xm:f>'CB_Lcr (2)'!$GMS121:$GMS121</xm:f>
              <xm:sqref>GMS121</xm:sqref>
            </x14:sparkline>
            <x14:sparkline>
              <xm:f>'CB_Lcr (2)'!$GMT121:$GMT121</xm:f>
              <xm:sqref>GMT121</xm:sqref>
            </x14:sparkline>
            <x14:sparkline>
              <xm:f>'CB_Lcr (2)'!$GMU121:$GMU121</xm:f>
              <xm:sqref>GMU121</xm:sqref>
            </x14:sparkline>
            <x14:sparkline>
              <xm:f>'CB_Lcr (2)'!$GMV121:$GMV121</xm:f>
              <xm:sqref>GMV121</xm:sqref>
            </x14:sparkline>
            <x14:sparkline>
              <xm:f>'CB_Lcr (2)'!$GMW121:$GMW121</xm:f>
              <xm:sqref>GMW121</xm:sqref>
            </x14:sparkline>
            <x14:sparkline>
              <xm:f>'CB_Lcr (2)'!$GMX121:$GMX121</xm:f>
              <xm:sqref>GMX121</xm:sqref>
            </x14:sparkline>
            <x14:sparkline>
              <xm:f>'CB_Lcr (2)'!$GMY121:$GMY121</xm:f>
              <xm:sqref>GMY121</xm:sqref>
            </x14:sparkline>
            <x14:sparkline>
              <xm:f>'CB_Lcr (2)'!$GMZ121:$GMZ121</xm:f>
              <xm:sqref>GMZ121</xm:sqref>
            </x14:sparkline>
            <x14:sparkline>
              <xm:f>'CB_Lcr (2)'!$GNA121:$GNA121</xm:f>
              <xm:sqref>GNA121</xm:sqref>
            </x14:sparkline>
            <x14:sparkline>
              <xm:f>'CB_Lcr (2)'!$GNB121:$GNB121</xm:f>
              <xm:sqref>GNB121</xm:sqref>
            </x14:sparkline>
            <x14:sparkline>
              <xm:f>'CB_Lcr (2)'!$GNC121:$GNC121</xm:f>
              <xm:sqref>GNC121</xm:sqref>
            </x14:sparkline>
            <x14:sparkline>
              <xm:f>'CB_Lcr (2)'!$GND121:$GND121</xm:f>
              <xm:sqref>GND121</xm:sqref>
            </x14:sparkline>
            <x14:sparkline>
              <xm:f>'CB_Lcr (2)'!$GNE121:$GNE121</xm:f>
              <xm:sqref>GNE121</xm:sqref>
            </x14:sparkline>
            <x14:sparkline>
              <xm:f>'CB_Lcr (2)'!$GNF121:$GNF121</xm:f>
              <xm:sqref>GNF121</xm:sqref>
            </x14:sparkline>
            <x14:sparkline>
              <xm:f>'CB_Lcr (2)'!$GNG121:$GNG121</xm:f>
              <xm:sqref>GNG121</xm:sqref>
            </x14:sparkline>
            <x14:sparkline>
              <xm:f>'CB_Lcr (2)'!$GNH121:$GNH121</xm:f>
              <xm:sqref>GNH121</xm:sqref>
            </x14:sparkline>
            <x14:sparkline>
              <xm:f>'CB_Lcr (2)'!$GNI121:$GNI121</xm:f>
              <xm:sqref>GNI121</xm:sqref>
            </x14:sparkline>
            <x14:sparkline>
              <xm:f>'CB_Lcr (2)'!$GNJ121:$GNJ121</xm:f>
              <xm:sqref>GNJ121</xm:sqref>
            </x14:sparkline>
            <x14:sparkline>
              <xm:f>'CB_Lcr (2)'!$GNK121:$GNK121</xm:f>
              <xm:sqref>GNK121</xm:sqref>
            </x14:sparkline>
            <x14:sparkline>
              <xm:f>'CB_Lcr (2)'!$GNL121:$GNL121</xm:f>
              <xm:sqref>GNL121</xm:sqref>
            </x14:sparkline>
            <x14:sparkline>
              <xm:f>'CB_Lcr (2)'!$GNM121:$GNM121</xm:f>
              <xm:sqref>GNM121</xm:sqref>
            </x14:sparkline>
            <x14:sparkline>
              <xm:f>'CB_Lcr (2)'!$GNN121:$GNN121</xm:f>
              <xm:sqref>GNN121</xm:sqref>
            </x14:sparkline>
            <x14:sparkline>
              <xm:f>'CB_Lcr (2)'!$GNO121:$GNO121</xm:f>
              <xm:sqref>GNO121</xm:sqref>
            </x14:sparkline>
            <x14:sparkline>
              <xm:f>'CB_Lcr (2)'!$GNP121:$GNP121</xm:f>
              <xm:sqref>GNP121</xm:sqref>
            </x14:sparkline>
            <x14:sparkline>
              <xm:f>'CB_Lcr (2)'!$GNQ121:$GNQ121</xm:f>
              <xm:sqref>GNQ121</xm:sqref>
            </x14:sparkline>
            <x14:sparkline>
              <xm:f>'CB_Lcr (2)'!$GNR121:$GNR121</xm:f>
              <xm:sqref>GNR121</xm:sqref>
            </x14:sparkline>
            <x14:sparkline>
              <xm:f>'CB_Lcr (2)'!$GNS121:$GNS121</xm:f>
              <xm:sqref>GNS121</xm:sqref>
            </x14:sparkline>
            <x14:sparkline>
              <xm:f>'CB_Lcr (2)'!$GNT121:$GNT121</xm:f>
              <xm:sqref>GNT121</xm:sqref>
            </x14:sparkline>
            <x14:sparkline>
              <xm:f>'CB_Lcr (2)'!$GNU121:$GNU121</xm:f>
              <xm:sqref>GNU121</xm:sqref>
            </x14:sparkline>
            <x14:sparkline>
              <xm:f>'CB_Lcr (2)'!$GNV121:$GNV121</xm:f>
              <xm:sqref>GNV121</xm:sqref>
            </x14:sparkline>
            <x14:sparkline>
              <xm:f>'CB_Lcr (2)'!$GNW121:$GNW121</xm:f>
              <xm:sqref>GNW121</xm:sqref>
            </x14:sparkline>
            <x14:sparkline>
              <xm:f>'CB_Lcr (2)'!$GNX121:$GNX121</xm:f>
              <xm:sqref>GNX121</xm:sqref>
            </x14:sparkline>
            <x14:sparkline>
              <xm:f>'CB_Lcr (2)'!$GNY121:$GNY121</xm:f>
              <xm:sqref>GNY121</xm:sqref>
            </x14:sparkline>
            <x14:sparkline>
              <xm:f>'CB_Lcr (2)'!$GNZ121:$GNZ121</xm:f>
              <xm:sqref>GNZ121</xm:sqref>
            </x14:sparkline>
            <x14:sparkline>
              <xm:f>'CB_Lcr (2)'!$GOA121:$GOA121</xm:f>
              <xm:sqref>GOA121</xm:sqref>
            </x14:sparkline>
            <x14:sparkline>
              <xm:f>'CB_Lcr (2)'!$GOB121:$GOB121</xm:f>
              <xm:sqref>GOB121</xm:sqref>
            </x14:sparkline>
            <x14:sparkline>
              <xm:f>'CB_Lcr (2)'!$GOC121:$GOC121</xm:f>
              <xm:sqref>GOC121</xm:sqref>
            </x14:sparkline>
            <x14:sparkline>
              <xm:f>'CB_Lcr (2)'!$GOD121:$GOD121</xm:f>
              <xm:sqref>GOD121</xm:sqref>
            </x14:sparkline>
            <x14:sparkline>
              <xm:f>'CB_Lcr (2)'!$GOE121:$GOE121</xm:f>
              <xm:sqref>GOE121</xm:sqref>
            </x14:sparkline>
            <x14:sparkline>
              <xm:f>'CB_Lcr (2)'!$GOF121:$GOF121</xm:f>
              <xm:sqref>GOF121</xm:sqref>
            </x14:sparkline>
            <x14:sparkline>
              <xm:f>'CB_Lcr (2)'!$GOG121:$GOG121</xm:f>
              <xm:sqref>GOG121</xm:sqref>
            </x14:sparkline>
            <x14:sparkline>
              <xm:f>'CB_Lcr (2)'!$GOH121:$GOH121</xm:f>
              <xm:sqref>GOH121</xm:sqref>
            </x14:sparkline>
            <x14:sparkline>
              <xm:f>'CB_Lcr (2)'!$GOI121:$GOI121</xm:f>
              <xm:sqref>GOI121</xm:sqref>
            </x14:sparkline>
            <x14:sparkline>
              <xm:f>'CB_Lcr (2)'!$GOJ121:$GOJ121</xm:f>
              <xm:sqref>GOJ121</xm:sqref>
            </x14:sparkline>
            <x14:sparkline>
              <xm:f>'CB_Lcr (2)'!$GOK121:$GOK121</xm:f>
              <xm:sqref>GOK121</xm:sqref>
            </x14:sparkline>
            <x14:sparkline>
              <xm:f>'CB_Lcr (2)'!$GOL121:$GOL121</xm:f>
              <xm:sqref>GOL121</xm:sqref>
            </x14:sparkline>
            <x14:sparkline>
              <xm:f>'CB_Lcr (2)'!$GOM121:$GOM121</xm:f>
              <xm:sqref>GOM121</xm:sqref>
            </x14:sparkline>
            <x14:sparkline>
              <xm:f>'CB_Lcr (2)'!$GON121:$GON121</xm:f>
              <xm:sqref>GON121</xm:sqref>
            </x14:sparkline>
            <x14:sparkline>
              <xm:f>'CB_Lcr (2)'!$GOO121:$GOO121</xm:f>
              <xm:sqref>GOO121</xm:sqref>
            </x14:sparkline>
            <x14:sparkline>
              <xm:f>'CB_Lcr (2)'!$GOP121:$GOP121</xm:f>
              <xm:sqref>GOP121</xm:sqref>
            </x14:sparkline>
            <x14:sparkline>
              <xm:f>'CB_Lcr (2)'!$GOQ121:$GOQ121</xm:f>
              <xm:sqref>GOQ121</xm:sqref>
            </x14:sparkline>
            <x14:sparkline>
              <xm:f>'CB_Lcr (2)'!$GOR121:$GOR121</xm:f>
              <xm:sqref>GOR121</xm:sqref>
            </x14:sparkline>
            <x14:sparkline>
              <xm:f>'CB_Lcr (2)'!$GOS121:$GOS121</xm:f>
              <xm:sqref>GOS121</xm:sqref>
            </x14:sparkline>
            <x14:sparkline>
              <xm:f>'CB_Lcr (2)'!$GOT121:$GOT121</xm:f>
              <xm:sqref>GOT121</xm:sqref>
            </x14:sparkline>
            <x14:sparkline>
              <xm:f>'CB_Lcr (2)'!$GOU121:$GOU121</xm:f>
              <xm:sqref>GOU121</xm:sqref>
            </x14:sparkline>
            <x14:sparkline>
              <xm:f>'CB_Lcr (2)'!$GOV121:$GOV121</xm:f>
              <xm:sqref>GOV121</xm:sqref>
            </x14:sparkline>
            <x14:sparkline>
              <xm:f>'CB_Lcr (2)'!$GOW121:$GOW121</xm:f>
              <xm:sqref>GOW121</xm:sqref>
            </x14:sparkline>
            <x14:sparkline>
              <xm:f>'CB_Lcr (2)'!$GOX121:$GOX121</xm:f>
              <xm:sqref>GOX121</xm:sqref>
            </x14:sparkline>
            <x14:sparkline>
              <xm:f>'CB_Lcr (2)'!$GOY121:$GOY121</xm:f>
              <xm:sqref>GOY121</xm:sqref>
            </x14:sparkline>
            <x14:sparkline>
              <xm:f>'CB_Lcr (2)'!$GOZ121:$GOZ121</xm:f>
              <xm:sqref>GOZ121</xm:sqref>
            </x14:sparkline>
            <x14:sparkline>
              <xm:f>'CB_Lcr (2)'!$GPA121:$GPA121</xm:f>
              <xm:sqref>GPA121</xm:sqref>
            </x14:sparkline>
            <x14:sparkline>
              <xm:f>'CB_Lcr (2)'!$GPB121:$GPB121</xm:f>
              <xm:sqref>GPB121</xm:sqref>
            </x14:sparkline>
            <x14:sparkline>
              <xm:f>'CB_Lcr (2)'!$GPC121:$GPC121</xm:f>
              <xm:sqref>GPC121</xm:sqref>
            </x14:sparkline>
            <x14:sparkline>
              <xm:f>'CB_Lcr (2)'!$GPD121:$GPD121</xm:f>
              <xm:sqref>GPD121</xm:sqref>
            </x14:sparkline>
            <x14:sparkline>
              <xm:f>'CB_Lcr (2)'!$GPE121:$GPE121</xm:f>
              <xm:sqref>GPE121</xm:sqref>
            </x14:sparkline>
            <x14:sparkline>
              <xm:f>'CB_Lcr (2)'!$GPF121:$GPF121</xm:f>
              <xm:sqref>GPF121</xm:sqref>
            </x14:sparkline>
            <x14:sparkline>
              <xm:f>'CB_Lcr (2)'!$GPG121:$GPG121</xm:f>
              <xm:sqref>GPG121</xm:sqref>
            </x14:sparkline>
            <x14:sparkline>
              <xm:f>'CB_Lcr (2)'!$GPH121:$GPH121</xm:f>
              <xm:sqref>GPH121</xm:sqref>
            </x14:sparkline>
            <x14:sparkline>
              <xm:f>'CB_Lcr (2)'!$GPI121:$GPI121</xm:f>
              <xm:sqref>GPI121</xm:sqref>
            </x14:sparkline>
            <x14:sparkline>
              <xm:f>'CB_Lcr (2)'!$GPJ121:$GPJ121</xm:f>
              <xm:sqref>GPJ121</xm:sqref>
            </x14:sparkline>
            <x14:sparkline>
              <xm:f>'CB_Lcr (2)'!$GPK121:$GPK121</xm:f>
              <xm:sqref>GPK121</xm:sqref>
            </x14:sparkline>
            <x14:sparkline>
              <xm:f>'CB_Lcr (2)'!$GPL121:$GPL121</xm:f>
              <xm:sqref>GPL121</xm:sqref>
            </x14:sparkline>
            <x14:sparkline>
              <xm:f>'CB_Lcr (2)'!$GPM121:$GPM121</xm:f>
              <xm:sqref>GPM121</xm:sqref>
            </x14:sparkline>
            <x14:sparkline>
              <xm:f>'CB_Lcr (2)'!$GPN121:$GPN121</xm:f>
              <xm:sqref>GPN121</xm:sqref>
            </x14:sparkline>
            <x14:sparkline>
              <xm:f>'CB_Lcr (2)'!$GPO121:$GPO121</xm:f>
              <xm:sqref>GPO121</xm:sqref>
            </x14:sparkline>
            <x14:sparkline>
              <xm:f>'CB_Lcr (2)'!$GPP121:$GPP121</xm:f>
              <xm:sqref>GPP121</xm:sqref>
            </x14:sparkline>
            <x14:sparkline>
              <xm:f>'CB_Lcr (2)'!$GPQ121:$GPQ121</xm:f>
              <xm:sqref>GPQ121</xm:sqref>
            </x14:sparkline>
            <x14:sparkline>
              <xm:f>'CB_Lcr (2)'!$GPR121:$GPR121</xm:f>
              <xm:sqref>GPR121</xm:sqref>
            </x14:sparkline>
            <x14:sparkline>
              <xm:f>'CB_Lcr (2)'!$GPS121:$GPS121</xm:f>
              <xm:sqref>GPS121</xm:sqref>
            </x14:sparkline>
            <x14:sparkline>
              <xm:f>'CB_Lcr (2)'!$GPT121:$GPT121</xm:f>
              <xm:sqref>GPT121</xm:sqref>
            </x14:sparkline>
            <x14:sparkline>
              <xm:f>'CB_Lcr (2)'!$GPU121:$GPU121</xm:f>
              <xm:sqref>GPU121</xm:sqref>
            </x14:sparkline>
            <x14:sparkline>
              <xm:f>'CB_Lcr (2)'!$GPV121:$GPV121</xm:f>
              <xm:sqref>GPV121</xm:sqref>
            </x14:sparkline>
            <x14:sparkline>
              <xm:f>'CB_Lcr (2)'!$GPW121:$GPW121</xm:f>
              <xm:sqref>GPW121</xm:sqref>
            </x14:sparkline>
            <x14:sparkline>
              <xm:f>'CB_Lcr (2)'!$GPX121:$GPX121</xm:f>
              <xm:sqref>GPX121</xm:sqref>
            </x14:sparkline>
            <x14:sparkline>
              <xm:f>'CB_Lcr (2)'!$GPY121:$GPY121</xm:f>
              <xm:sqref>GPY121</xm:sqref>
            </x14:sparkline>
            <x14:sparkline>
              <xm:f>'CB_Lcr (2)'!$GPZ121:$GPZ121</xm:f>
              <xm:sqref>GPZ121</xm:sqref>
            </x14:sparkline>
            <x14:sparkline>
              <xm:f>'CB_Lcr (2)'!$GQA121:$GQA121</xm:f>
              <xm:sqref>GQA121</xm:sqref>
            </x14:sparkline>
            <x14:sparkline>
              <xm:f>'CB_Lcr (2)'!$GQB121:$GQB121</xm:f>
              <xm:sqref>GQB121</xm:sqref>
            </x14:sparkline>
            <x14:sparkline>
              <xm:f>'CB_Lcr (2)'!$GQC121:$GQC121</xm:f>
              <xm:sqref>GQC121</xm:sqref>
            </x14:sparkline>
            <x14:sparkline>
              <xm:f>'CB_Lcr (2)'!$GQD121:$GQD121</xm:f>
              <xm:sqref>GQD121</xm:sqref>
            </x14:sparkline>
            <x14:sparkline>
              <xm:f>'CB_Lcr (2)'!$GQE121:$GQE121</xm:f>
              <xm:sqref>GQE121</xm:sqref>
            </x14:sparkline>
            <x14:sparkline>
              <xm:f>'CB_Lcr (2)'!$GQF121:$GQF121</xm:f>
              <xm:sqref>GQF121</xm:sqref>
            </x14:sparkline>
            <x14:sparkline>
              <xm:f>'CB_Lcr (2)'!$GQG121:$GQG121</xm:f>
              <xm:sqref>GQG121</xm:sqref>
            </x14:sparkline>
            <x14:sparkline>
              <xm:f>'CB_Lcr (2)'!$GQH121:$GQH121</xm:f>
              <xm:sqref>GQH121</xm:sqref>
            </x14:sparkline>
            <x14:sparkline>
              <xm:f>'CB_Lcr (2)'!$GQI121:$GQI121</xm:f>
              <xm:sqref>GQI121</xm:sqref>
            </x14:sparkline>
            <x14:sparkline>
              <xm:f>'CB_Lcr (2)'!$GQJ121:$GQJ121</xm:f>
              <xm:sqref>GQJ121</xm:sqref>
            </x14:sparkline>
            <x14:sparkline>
              <xm:f>'CB_Lcr (2)'!$GQK121:$GQK121</xm:f>
              <xm:sqref>GQK121</xm:sqref>
            </x14:sparkline>
            <x14:sparkline>
              <xm:f>'CB_Lcr (2)'!$GQL121:$GQL121</xm:f>
              <xm:sqref>GQL121</xm:sqref>
            </x14:sparkline>
            <x14:sparkline>
              <xm:f>'CB_Lcr (2)'!$GQM121:$GQM121</xm:f>
              <xm:sqref>GQM121</xm:sqref>
            </x14:sparkline>
            <x14:sparkline>
              <xm:f>'CB_Lcr (2)'!$GQN121:$GQN121</xm:f>
              <xm:sqref>GQN121</xm:sqref>
            </x14:sparkline>
            <x14:sparkline>
              <xm:f>'CB_Lcr (2)'!$GQO121:$GQO121</xm:f>
              <xm:sqref>GQO121</xm:sqref>
            </x14:sparkline>
            <x14:sparkline>
              <xm:f>'CB_Lcr (2)'!$GQP121:$GQP121</xm:f>
              <xm:sqref>GQP121</xm:sqref>
            </x14:sparkline>
            <x14:sparkline>
              <xm:f>'CB_Lcr (2)'!$GQQ121:$GQQ121</xm:f>
              <xm:sqref>GQQ121</xm:sqref>
            </x14:sparkline>
            <x14:sparkline>
              <xm:f>'CB_Lcr (2)'!$GQR121:$GQR121</xm:f>
              <xm:sqref>GQR121</xm:sqref>
            </x14:sparkline>
            <x14:sparkline>
              <xm:f>'CB_Lcr (2)'!$GQS121:$GQS121</xm:f>
              <xm:sqref>GQS121</xm:sqref>
            </x14:sparkline>
            <x14:sparkline>
              <xm:f>'CB_Lcr (2)'!$GQT121:$GQT121</xm:f>
              <xm:sqref>GQT121</xm:sqref>
            </x14:sparkline>
            <x14:sparkline>
              <xm:f>'CB_Lcr (2)'!$GQU121:$GQU121</xm:f>
              <xm:sqref>GQU121</xm:sqref>
            </x14:sparkline>
            <x14:sparkline>
              <xm:f>'CB_Lcr (2)'!$GQV121:$GQV121</xm:f>
              <xm:sqref>GQV121</xm:sqref>
            </x14:sparkline>
            <x14:sparkline>
              <xm:f>'CB_Lcr (2)'!$GQW121:$GQW121</xm:f>
              <xm:sqref>GQW121</xm:sqref>
            </x14:sparkline>
            <x14:sparkline>
              <xm:f>'CB_Lcr (2)'!$GQX121:$GQX121</xm:f>
              <xm:sqref>GQX121</xm:sqref>
            </x14:sparkline>
            <x14:sparkline>
              <xm:f>'CB_Lcr (2)'!$GQY121:$GQY121</xm:f>
              <xm:sqref>GQY121</xm:sqref>
            </x14:sparkline>
            <x14:sparkline>
              <xm:f>'CB_Lcr (2)'!$GQZ121:$GQZ121</xm:f>
              <xm:sqref>GQZ121</xm:sqref>
            </x14:sparkline>
            <x14:sparkline>
              <xm:f>'CB_Lcr (2)'!$GRA121:$GRA121</xm:f>
              <xm:sqref>GRA121</xm:sqref>
            </x14:sparkline>
            <x14:sparkline>
              <xm:f>'CB_Lcr (2)'!$GRB121:$GRB121</xm:f>
              <xm:sqref>GRB121</xm:sqref>
            </x14:sparkline>
            <x14:sparkline>
              <xm:f>'CB_Lcr (2)'!$GRC121:$GRC121</xm:f>
              <xm:sqref>GRC121</xm:sqref>
            </x14:sparkline>
            <x14:sparkline>
              <xm:f>'CB_Lcr (2)'!$GRD121:$GRD121</xm:f>
              <xm:sqref>GRD121</xm:sqref>
            </x14:sparkline>
            <x14:sparkline>
              <xm:f>'CB_Lcr (2)'!$GRE121:$GRE121</xm:f>
              <xm:sqref>GRE121</xm:sqref>
            </x14:sparkline>
            <x14:sparkline>
              <xm:f>'CB_Lcr (2)'!$GRF121:$GRF121</xm:f>
              <xm:sqref>GRF121</xm:sqref>
            </x14:sparkline>
            <x14:sparkline>
              <xm:f>'CB_Lcr (2)'!$GRG121:$GRG121</xm:f>
              <xm:sqref>GRG121</xm:sqref>
            </x14:sparkline>
            <x14:sparkline>
              <xm:f>'CB_Lcr (2)'!$GRH121:$GRH121</xm:f>
              <xm:sqref>GRH121</xm:sqref>
            </x14:sparkline>
            <x14:sparkline>
              <xm:f>'CB_Lcr (2)'!$GRI121:$GRI121</xm:f>
              <xm:sqref>GRI121</xm:sqref>
            </x14:sparkline>
            <x14:sparkline>
              <xm:f>'CB_Lcr (2)'!$GRJ121:$GRJ121</xm:f>
              <xm:sqref>GRJ121</xm:sqref>
            </x14:sparkline>
            <x14:sparkline>
              <xm:f>'CB_Lcr (2)'!$GRK121:$GRK121</xm:f>
              <xm:sqref>GRK121</xm:sqref>
            </x14:sparkline>
            <x14:sparkline>
              <xm:f>'CB_Lcr (2)'!$GRL121:$GRL121</xm:f>
              <xm:sqref>GRL121</xm:sqref>
            </x14:sparkline>
            <x14:sparkline>
              <xm:f>'CB_Lcr (2)'!$GRM121:$GRM121</xm:f>
              <xm:sqref>GRM121</xm:sqref>
            </x14:sparkline>
            <x14:sparkline>
              <xm:f>'CB_Lcr (2)'!$GRN121:$GRN121</xm:f>
              <xm:sqref>GRN121</xm:sqref>
            </x14:sparkline>
            <x14:sparkline>
              <xm:f>'CB_Lcr (2)'!$GRO121:$GRO121</xm:f>
              <xm:sqref>GRO121</xm:sqref>
            </x14:sparkline>
            <x14:sparkline>
              <xm:f>'CB_Lcr (2)'!$GRP121:$GRP121</xm:f>
              <xm:sqref>GRP121</xm:sqref>
            </x14:sparkline>
            <x14:sparkline>
              <xm:f>'CB_Lcr (2)'!$GRQ121:$GRQ121</xm:f>
              <xm:sqref>GRQ121</xm:sqref>
            </x14:sparkline>
            <x14:sparkline>
              <xm:f>'CB_Lcr (2)'!$GRR121:$GRR121</xm:f>
              <xm:sqref>GRR121</xm:sqref>
            </x14:sparkline>
            <x14:sparkline>
              <xm:f>'CB_Lcr (2)'!$GRS121:$GRS121</xm:f>
              <xm:sqref>GRS121</xm:sqref>
            </x14:sparkline>
            <x14:sparkline>
              <xm:f>'CB_Lcr (2)'!$GRT121:$GRT121</xm:f>
              <xm:sqref>GRT121</xm:sqref>
            </x14:sparkline>
            <x14:sparkline>
              <xm:f>'CB_Lcr (2)'!$GRU121:$GRU121</xm:f>
              <xm:sqref>GRU121</xm:sqref>
            </x14:sparkline>
            <x14:sparkline>
              <xm:f>'CB_Lcr (2)'!$GRV121:$GRV121</xm:f>
              <xm:sqref>GRV121</xm:sqref>
            </x14:sparkline>
            <x14:sparkline>
              <xm:f>'CB_Lcr (2)'!$GRW121:$GRW121</xm:f>
              <xm:sqref>GRW121</xm:sqref>
            </x14:sparkline>
            <x14:sparkline>
              <xm:f>'CB_Lcr (2)'!$GRX121:$GRX121</xm:f>
              <xm:sqref>GRX121</xm:sqref>
            </x14:sparkline>
            <x14:sparkline>
              <xm:f>'CB_Lcr (2)'!$GRY121:$GRY121</xm:f>
              <xm:sqref>GRY121</xm:sqref>
            </x14:sparkline>
            <x14:sparkline>
              <xm:f>'CB_Lcr (2)'!$GRZ121:$GRZ121</xm:f>
              <xm:sqref>GRZ121</xm:sqref>
            </x14:sparkline>
            <x14:sparkline>
              <xm:f>'CB_Lcr (2)'!$GSA121:$GSA121</xm:f>
              <xm:sqref>GSA121</xm:sqref>
            </x14:sparkline>
            <x14:sparkline>
              <xm:f>'CB_Lcr (2)'!$GSB121:$GSB121</xm:f>
              <xm:sqref>GSB121</xm:sqref>
            </x14:sparkline>
            <x14:sparkline>
              <xm:f>'CB_Lcr (2)'!$GSC121:$GSC121</xm:f>
              <xm:sqref>GSC121</xm:sqref>
            </x14:sparkline>
            <x14:sparkline>
              <xm:f>'CB_Lcr (2)'!$GSD121:$GSD121</xm:f>
              <xm:sqref>GSD121</xm:sqref>
            </x14:sparkline>
            <x14:sparkline>
              <xm:f>'CB_Lcr (2)'!$GSE121:$GSE121</xm:f>
              <xm:sqref>GSE121</xm:sqref>
            </x14:sparkline>
            <x14:sparkline>
              <xm:f>'CB_Lcr (2)'!$GSF121:$GSF121</xm:f>
              <xm:sqref>GSF121</xm:sqref>
            </x14:sparkline>
            <x14:sparkline>
              <xm:f>'CB_Lcr (2)'!$GSG121:$GSG121</xm:f>
              <xm:sqref>GSG121</xm:sqref>
            </x14:sparkline>
            <x14:sparkline>
              <xm:f>'CB_Lcr (2)'!$GSH121:$GSH121</xm:f>
              <xm:sqref>GSH121</xm:sqref>
            </x14:sparkline>
            <x14:sparkline>
              <xm:f>'CB_Lcr (2)'!$GSI121:$GSI121</xm:f>
              <xm:sqref>GSI121</xm:sqref>
            </x14:sparkline>
            <x14:sparkline>
              <xm:f>'CB_Lcr (2)'!$GSJ121:$GSJ121</xm:f>
              <xm:sqref>GSJ121</xm:sqref>
            </x14:sparkline>
            <x14:sparkline>
              <xm:f>'CB_Lcr (2)'!$GSK121:$GSK121</xm:f>
              <xm:sqref>GSK121</xm:sqref>
            </x14:sparkline>
            <x14:sparkline>
              <xm:f>'CB_Lcr (2)'!$GSL121:$GSL121</xm:f>
              <xm:sqref>GSL121</xm:sqref>
            </x14:sparkline>
            <x14:sparkline>
              <xm:f>'CB_Lcr (2)'!$GSM121:$GSM121</xm:f>
              <xm:sqref>GSM121</xm:sqref>
            </x14:sparkline>
            <x14:sparkline>
              <xm:f>'CB_Lcr (2)'!$GSN121:$GSN121</xm:f>
              <xm:sqref>GSN121</xm:sqref>
            </x14:sparkline>
            <x14:sparkline>
              <xm:f>'CB_Lcr (2)'!$GSO121:$GSO121</xm:f>
              <xm:sqref>GSO121</xm:sqref>
            </x14:sparkline>
            <x14:sparkline>
              <xm:f>'CB_Lcr (2)'!$GSP121:$GSP121</xm:f>
              <xm:sqref>GSP121</xm:sqref>
            </x14:sparkline>
            <x14:sparkline>
              <xm:f>'CB_Lcr (2)'!$GSQ121:$GSQ121</xm:f>
              <xm:sqref>GSQ121</xm:sqref>
            </x14:sparkline>
            <x14:sparkline>
              <xm:f>'CB_Lcr (2)'!$GSR121:$GSR121</xm:f>
              <xm:sqref>GSR121</xm:sqref>
            </x14:sparkline>
            <x14:sparkline>
              <xm:f>'CB_Lcr (2)'!$GSS121:$GSS121</xm:f>
              <xm:sqref>GSS121</xm:sqref>
            </x14:sparkline>
            <x14:sparkline>
              <xm:f>'CB_Lcr (2)'!$GST121:$GST121</xm:f>
              <xm:sqref>GST121</xm:sqref>
            </x14:sparkline>
            <x14:sparkline>
              <xm:f>'CB_Lcr (2)'!$GSU121:$GSU121</xm:f>
              <xm:sqref>GSU121</xm:sqref>
            </x14:sparkline>
            <x14:sparkline>
              <xm:f>'CB_Lcr (2)'!$GSV121:$GSV121</xm:f>
              <xm:sqref>GSV121</xm:sqref>
            </x14:sparkline>
            <x14:sparkline>
              <xm:f>'CB_Lcr (2)'!$GSW121:$GSW121</xm:f>
              <xm:sqref>GSW121</xm:sqref>
            </x14:sparkline>
            <x14:sparkline>
              <xm:f>'CB_Lcr (2)'!$GSX121:$GSX121</xm:f>
              <xm:sqref>GSX121</xm:sqref>
            </x14:sparkline>
            <x14:sparkline>
              <xm:f>'CB_Lcr (2)'!$GSY121:$GSY121</xm:f>
              <xm:sqref>GSY121</xm:sqref>
            </x14:sparkline>
            <x14:sparkline>
              <xm:f>'CB_Lcr (2)'!$GSZ121:$GSZ121</xm:f>
              <xm:sqref>GSZ121</xm:sqref>
            </x14:sparkline>
            <x14:sparkline>
              <xm:f>'CB_Lcr (2)'!$GTA121:$GTA121</xm:f>
              <xm:sqref>GTA121</xm:sqref>
            </x14:sparkline>
            <x14:sparkline>
              <xm:f>'CB_Lcr (2)'!$GTB121:$GTB121</xm:f>
              <xm:sqref>GTB121</xm:sqref>
            </x14:sparkline>
            <x14:sparkline>
              <xm:f>'CB_Lcr (2)'!$GTC121:$GTC121</xm:f>
              <xm:sqref>GTC121</xm:sqref>
            </x14:sparkline>
            <x14:sparkline>
              <xm:f>'CB_Lcr (2)'!$GTD121:$GTD121</xm:f>
              <xm:sqref>GTD121</xm:sqref>
            </x14:sparkline>
            <x14:sparkline>
              <xm:f>'CB_Lcr (2)'!$GTE121:$GTE121</xm:f>
              <xm:sqref>GTE121</xm:sqref>
            </x14:sparkline>
            <x14:sparkline>
              <xm:f>'CB_Lcr (2)'!$GTF121:$GTF121</xm:f>
              <xm:sqref>GTF121</xm:sqref>
            </x14:sparkline>
            <x14:sparkline>
              <xm:f>'CB_Lcr (2)'!$GTG121:$GTG121</xm:f>
              <xm:sqref>GTG121</xm:sqref>
            </x14:sparkline>
            <x14:sparkline>
              <xm:f>'CB_Lcr (2)'!$GTH121:$GTH121</xm:f>
              <xm:sqref>GTH121</xm:sqref>
            </x14:sparkline>
            <x14:sparkline>
              <xm:f>'CB_Lcr (2)'!$GTI121:$GTI121</xm:f>
              <xm:sqref>GTI121</xm:sqref>
            </x14:sparkline>
            <x14:sparkline>
              <xm:f>'CB_Lcr (2)'!$GTJ121:$GTJ121</xm:f>
              <xm:sqref>GTJ121</xm:sqref>
            </x14:sparkline>
            <x14:sparkline>
              <xm:f>'CB_Lcr (2)'!$GTK121:$GTK121</xm:f>
              <xm:sqref>GTK121</xm:sqref>
            </x14:sparkline>
            <x14:sparkline>
              <xm:f>'CB_Lcr (2)'!$GTL121:$GTL121</xm:f>
              <xm:sqref>GTL121</xm:sqref>
            </x14:sparkline>
            <x14:sparkline>
              <xm:f>'CB_Lcr (2)'!$GTM121:$GTM121</xm:f>
              <xm:sqref>GTM121</xm:sqref>
            </x14:sparkline>
            <x14:sparkline>
              <xm:f>'CB_Lcr (2)'!$GTN121:$GTN121</xm:f>
              <xm:sqref>GTN121</xm:sqref>
            </x14:sparkline>
            <x14:sparkline>
              <xm:f>'CB_Lcr (2)'!$GTO121:$GTO121</xm:f>
              <xm:sqref>GTO121</xm:sqref>
            </x14:sparkline>
            <x14:sparkline>
              <xm:f>'CB_Lcr (2)'!$GTP121:$GTP121</xm:f>
              <xm:sqref>GTP121</xm:sqref>
            </x14:sparkline>
            <x14:sparkline>
              <xm:f>'CB_Lcr (2)'!$GTQ121:$GTQ121</xm:f>
              <xm:sqref>GTQ121</xm:sqref>
            </x14:sparkline>
            <x14:sparkline>
              <xm:f>'CB_Lcr (2)'!$GTR121:$GTR121</xm:f>
              <xm:sqref>GTR121</xm:sqref>
            </x14:sparkline>
            <x14:sparkline>
              <xm:f>'CB_Lcr (2)'!$GTS121:$GTS121</xm:f>
              <xm:sqref>GTS121</xm:sqref>
            </x14:sparkline>
            <x14:sparkline>
              <xm:f>'CB_Lcr (2)'!$GTT121:$GTT121</xm:f>
              <xm:sqref>GTT121</xm:sqref>
            </x14:sparkline>
            <x14:sparkline>
              <xm:f>'CB_Lcr (2)'!$GTU121:$GTU121</xm:f>
              <xm:sqref>GTU121</xm:sqref>
            </x14:sparkline>
            <x14:sparkline>
              <xm:f>'CB_Lcr (2)'!$GTV121:$GTV121</xm:f>
              <xm:sqref>GTV121</xm:sqref>
            </x14:sparkline>
            <x14:sparkline>
              <xm:f>'CB_Lcr (2)'!$GTW121:$GTW121</xm:f>
              <xm:sqref>GTW121</xm:sqref>
            </x14:sparkline>
            <x14:sparkline>
              <xm:f>'CB_Lcr (2)'!$GTX121:$GTX121</xm:f>
              <xm:sqref>GTX121</xm:sqref>
            </x14:sparkline>
            <x14:sparkline>
              <xm:f>'CB_Lcr (2)'!$GTY121:$GTY121</xm:f>
              <xm:sqref>GTY121</xm:sqref>
            </x14:sparkline>
            <x14:sparkline>
              <xm:f>'CB_Lcr (2)'!$GTZ121:$GTZ121</xm:f>
              <xm:sqref>GTZ121</xm:sqref>
            </x14:sparkline>
            <x14:sparkline>
              <xm:f>'CB_Lcr (2)'!$GUA121:$GUA121</xm:f>
              <xm:sqref>GUA121</xm:sqref>
            </x14:sparkline>
            <x14:sparkline>
              <xm:f>'CB_Lcr (2)'!$GUB121:$GUB121</xm:f>
              <xm:sqref>GUB121</xm:sqref>
            </x14:sparkline>
            <x14:sparkline>
              <xm:f>'CB_Lcr (2)'!$GUC121:$GUC121</xm:f>
              <xm:sqref>GUC121</xm:sqref>
            </x14:sparkline>
            <x14:sparkline>
              <xm:f>'CB_Lcr (2)'!$GUD121:$GUD121</xm:f>
              <xm:sqref>GUD121</xm:sqref>
            </x14:sparkline>
            <x14:sparkline>
              <xm:f>'CB_Lcr (2)'!$GUE121:$GUE121</xm:f>
              <xm:sqref>GUE121</xm:sqref>
            </x14:sparkline>
            <x14:sparkline>
              <xm:f>'CB_Lcr (2)'!$GUF121:$GUF121</xm:f>
              <xm:sqref>GUF121</xm:sqref>
            </x14:sparkline>
            <x14:sparkline>
              <xm:f>'CB_Lcr (2)'!$GUG121:$GUG121</xm:f>
              <xm:sqref>GUG121</xm:sqref>
            </x14:sparkline>
            <x14:sparkline>
              <xm:f>'CB_Lcr (2)'!$GUH121:$GUH121</xm:f>
              <xm:sqref>GUH121</xm:sqref>
            </x14:sparkline>
            <x14:sparkline>
              <xm:f>'CB_Lcr (2)'!$GUI121:$GUI121</xm:f>
              <xm:sqref>GUI121</xm:sqref>
            </x14:sparkline>
            <x14:sparkline>
              <xm:f>'CB_Lcr (2)'!$GUJ121:$GUJ121</xm:f>
              <xm:sqref>GUJ121</xm:sqref>
            </x14:sparkline>
            <x14:sparkline>
              <xm:f>'CB_Lcr (2)'!$GUK121:$GUK121</xm:f>
              <xm:sqref>GUK121</xm:sqref>
            </x14:sparkline>
            <x14:sparkline>
              <xm:f>'CB_Lcr (2)'!$GUL121:$GUL121</xm:f>
              <xm:sqref>GUL121</xm:sqref>
            </x14:sparkline>
            <x14:sparkline>
              <xm:f>'CB_Lcr (2)'!$GUM121:$GUM121</xm:f>
              <xm:sqref>GUM121</xm:sqref>
            </x14:sparkline>
            <x14:sparkline>
              <xm:f>'CB_Lcr (2)'!$GUN121:$GUN121</xm:f>
              <xm:sqref>GUN121</xm:sqref>
            </x14:sparkline>
            <x14:sparkline>
              <xm:f>'CB_Lcr (2)'!$GUO121:$GUO121</xm:f>
              <xm:sqref>GUO121</xm:sqref>
            </x14:sparkline>
            <x14:sparkline>
              <xm:f>'CB_Lcr (2)'!$GUP121:$GUP121</xm:f>
              <xm:sqref>GUP121</xm:sqref>
            </x14:sparkline>
            <x14:sparkline>
              <xm:f>'CB_Lcr (2)'!$GUQ121:$GUQ121</xm:f>
              <xm:sqref>GUQ121</xm:sqref>
            </x14:sparkline>
            <x14:sparkline>
              <xm:f>'CB_Lcr (2)'!$GUR121:$GUR121</xm:f>
              <xm:sqref>GUR121</xm:sqref>
            </x14:sparkline>
            <x14:sparkline>
              <xm:f>'CB_Lcr (2)'!$GUS121:$GUS121</xm:f>
              <xm:sqref>GUS121</xm:sqref>
            </x14:sparkline>
            <x14:sparkline>
              <xm:f>'CB_Lcr (2)'!$GUT121:$GUT121</xm:f>
              <xm:sqref>GUT121</xm:sqref>
            </x14:sparkline>
            <x14:sparkline>
              <xm:f>'CB_Lcr (2)'!$GUU121:$GUU121</xm:f>
              <xm:sqref>GUU121</xm:sqref>
            </x14:sparkline>
            <x14:sparkline>
              <xm:f>'CB_Lcr (2)'!$GUV121:$GUV121</xm:f>
              <xm:sqref>GUV121</xm:sqref>
            </x14:sparkline>
            <x14:sparkline>
              <xm:f>'CB_Lcr (2)'!$GUW121:$GUW121</xm:f>
              <xm:sqref>GUW121</xm:sqref>
            </x14:sparkline>
            <x14:sparkline>
              <xm:f>'CB_Lcr (2)'!$GUX121:$GUX121</xm:f>
              <xm:sqref>GUX121</xm:sqref>
            </x14:sparkline>
            <x14:sparkline>
              <xm:f>'CB_Lcr (2)'!$GUY121:$GUY121</xm:f>
              <xm:sqref>GUY121</xm:sqref>
            </x14:sparkline>
            <x14:sparkline>
              <xm:f>'CB_Lcr (2)'!$GUZ121:$GUZ121</xm:f>
              <xm:sqref>GUZ121</xm:sqref>
            </x14:sparkline>
            <x14:sparkline>
              <xm:f>'CB_Lcr (2)'!$GVA121:$GVA121</xm:f>
              <xm:sqref>GVA121</xm:sqref>
            </x14:sparkline>
            <x14:sparkline>
              <xm:f>'CB_Lcr (2)'!$GVB121:$GVB121</xm:f>
              <xm:sqref>GVB121</xm:sqref>
            </x14:sparkline>
            <x14:sparkline>
              <xm:f>'CB_Lcr (2)'!$GVC121:$GVC121</xm:f>
              <xm:sqref>GVC121</xm:sqref>
            </x14:sparkline>
            <x14:sparkline>
              <xm:f>'CB_Lcr (2)'!$GVD121:$GVD121</xm:f>
              <xm:sqref>GVD121</xm:sqref>
            </x14:sparkline>
            <x14:sparkline>
              <xm:f>'CB_Lcr (2)'!$GVE121:$GVE121</xm:f>
              <xm:sqref>GVE121</xm:sqref>
            </x14:sparkline>
            <x14:sparkline>
              <xm:f>'CB_Lcr (2)'!$GVF121:$GVF121</xm:f>
              <xm:sqref>GVF121</xm:sqref>
            </x14:sparkline>
            <x14:sparkline>
              <xm:f>'CB_Lcr (2)'!$GVG121:$GVG121</xm:f>
              <xm:sqref>GVG121</xm:sqref>
            </x14:sparkline>
            <x14:sparkline>
              <xm:f>'CB_Lcr (2)'!$GVH121:$GVH121</xm:f>
              <xm:sqref>GVH121</xm:sqref>
            </x14:sparkline>
            <x14:sparkline>
              <xm:f>'CB_Lcr (2)'!$GVI121:$GVI121</xm:f>
              <xm:sqref>GVI121</xm:sqref>
            </x14:sparkline>
            <x14:sparkline>
              <xm:f>'CB_Lcr (2)'!$GVJ121:$GVJ121</xm:f>
              <xm:sqref>GVJ121</xm:sqref>
            </x14:sparkline>
            <x14:sparkline>
              <xm:f>'CB_Lcr (2)'!$GVK121:$GVK121</xm:f>
              <xm:sqref>GVK121</xm:sqref>
            </x14:sparkline>
            <x14:sparkline>
              <xm:f>'CB_Lcr (2)'!$GVL121:$GVL121</xm:f>
              <xm:sqref>GVL121</xm:sqref>
            </x14:sparkline>
            <x14:sparkline>
              <xm:f>'CB_Lcr (2)'!$GVM121:$GVM121</xm:f>
              <xm:sqref>GVM121</xm:sqref>
            </x14:sparkline>
            <x14:sparkline>
              <xm:f>'CB_Lcr (2)'!$GVN121:$GVN121</xm:f>
              <xm:sqref>GVN121</xm:sqref>
            </x14:sparkline>
            <x14:sparkline>
              <xm:f>'CB_Lcr (2)'!$GVO121:$GVO121</xm:f>
              <xm:sqref>GVO121</xm:sqref>
            </x14:sparkline>
            <x14:sparkline>
              <xm:f>'CB_Lcr (2)'!$GVP121:$GVP121</xm:f>
              <xm:sqref>GVP121</xm:sqref>
            </x14:sparkline>
            <x14:sparkline>
              <xm:f>'CB_Lcr (2)'!$GVQ121:$GVQ121</xm:f>
              <xm:sqref>GVQ121</xm:sqref>
            </x14:sparkline>
            <x14:sparkline>
              <xm:f>'CB_Lcr (2)'!$GVR121:$GVR121</xm:f>
              <xm:sqref>GVR121</xm:sqref>
            </x14:sparkline>
            <x14:sparkline>
              <xm:f>'CB_Lcr (2)'!$GVS121:$GVS121</xm:f>
              <xm:sqref>GVS121</xm:sqref>
            </x14:sparkline>
            <x14:sparkline>
              <xm:f>'CB_Lcr (2)'!$GVT121:$GVT121</xm:f>
              <xm:sqref>GVT121</xm:sqref>
            </x14:sparkline>
            <x14:sparkline>
              <xm:f>'CB_Lcr (2)'!$GVU121:$GVU121</xm:f>
              <xm:sqref>GVU121</xm:sqref>
            </x14:sparkline>
            <x14:sparkline>
              <xm:f>'CB_Lcr (2)'!$GVV121:$GVV121</xm:f>
              <xm:sqref>GVV121</xm:sqref>
            </x14:sparkline>
            <x14:sparkline>
              <xm:f>'CB_Lcr (2)'!$GVW121:$GVW121</xm:f>
              <xm:sqref>GVW121</xm:sqref>
            </x14:sparkline>
            <x14:sparkline>
              <xm:f>'CB_Lcr (2)'!$GVX121:$GVX121</xm:f>
              <xm:sqref>GVX121</xm:sqref>
            </x14:sparkline>
            <x14:sparkline>
              <xm:f>'CB_Lcr (2)'!$GVY121:$GVY121</xm:f>
              <xm:sqref>GVY121</xm:sqref>
            </x14:sparkline>
            <x14:sparkline>
              <xm:f>'CB_Lcr (2)'!$GVZ121:$GVZ121</xm:f>
              <xm:sqref>GVZ121</xm:sqref>
            </x14:sparkline>
            <x14:sparkline>
              <xm:f>'CB_Lcr (2)'!$GWA121:$GWA121</xm:f>
              <xm:sqref>GWA121</xm:sqref>
            </x14:sparkline>
            <x14:sparkline>
              <xm:f>'CB_Lcr (2)'!$GWB121:$GWB121</xm:f>
              <xm:sqref>GWB121</xm:sqref>
            </x14:sparkline>
            <x14:sparkline>
              <xm:f>'CB_Lcr (2)'!$GWC121:$GWC121</xm:f>
              <xm:sqref>GWC121</xm:sqref>
            </x14:sparkline>
            <x14:sparkline>
              <xm:f>'CB_Lcr (2)'!$GWD121:$GWD121</xm:f>
              <xm:sqref>GWD121</xm:sqref>
            </x14:sparkline>
            <x14:sparkline>
              <xm:f>'CB_Lcr (2)'!$GWE121:$GWE121</xm:f>
              <xm:sqref>GWE121</xm:sqref>
            </x14:sparkline>
            <x14:sparkline>
              <xm:f>'CB_Lcr (2)'!$GWF121:$GWF121</xm:f>
              <xm:sqref>GWF121</xm:sqref>
            </x14:sparkline>
            <x14:sparkline>
              <xm:f>'CB_Lcr (2)'!$GWG121:$GWG121</xm:f>
              <xm:sqref>GWG121</xm:sqref>
            </x14:sparkline>
            <x14:sparkline>
              <xm:f>'CB_Lcr (2)'!$GWH121:$GWH121</xm:f>
              <xm:sqref>GWH121</xm:sqref>
            </x14:sparkline>
            <x14:sparkline>
              <xm:f>'CB_Lcr (2)'!$GWI121:$GWI121</xm:f>
              <xm:sqref>GWI121</xm:sqref>
            </x14:sparkline>
            <x14:sparkline>
              <xm:f>'CB_Lcr (2)'!$GWJ121:$GWJ121</xm:f>
              <xm:sqref>GWJ121</xm:sqref>
            </x14:sparkline>
            <x14:sparkline>
              <xm:f>'CB_Lcr (2)'!$GWK121:$GWK121</xm:f>
              <xm:sqref>GWK121</xm:sqref>
            </x14:sparkline>
            <x14:sparkline>
              <xm:f>'CB_Lcr (2)'!$GWL121:$GWL121</xm:f>
              <xm:sqref>GWL121</xm:sqref>
            </x14:sparkline>
            <x14:sparkline>
              <xm:f>'CB_Lcr (2)'!$GWM121:$GWM121</xm:f>
              <xm:sqref>GWM121</xm:sqref>
            </x14:sparkline>
            <x14:sparkline>
              <xm:f>'CB_Lcr (2)'!$GWN121:$GWN121</xm:f>
              <xm:sqref>GWN121</xm:sqref>
            </x14:sparkline>
            <x14:sparkline>
              <xm:f>'CB_Lcr (2)'!$GWO121:$GWO121</xm:f>
              <xm:sqref>GWO121</xm:sqref>
            </x14:sparkline>
            <x14:sparkline>
              <xm:f>'CB_Lcr (2)'!$GWP121:$GWP121</xm:f>
              <xm:sqref>GWP121</xm:sqref>
            </x14:sparkline>
            <x14:sparkline>
              <xm:f>'CB_Lcr (2)'!$GWQ121:$GWQ121</xm:f>
              <xm:sqref>GWQ121</xm:sqref>
            </x14:sparkline>
            <x14:sparkline>
              <xm:f>'CB_Lcr (2)'!$GWR121:$GWR121</xm:f>
              <xm:sqref>GWR121</xm:sqref>
            </x14:sparkline>
            <x14:sparkline>
              <xm:f>'CB_Lcr (2)'!$GWS121:$GWS121</xm:f>
              <xm:sqref>GWS121</xm:sqref>
            </x14:sparkline>
            <x14:sparkline>
              <xm:f>'CB_Lcr (2)'!$GWT121:$GWT121</xm:f>
              <xm:sqref>GWT121</xm:sqref>
            </x14:sparkline>
            <x14:sparkline>
              <xm:f>'CB_Lcr (2)'!$GWU121:$GWU121</xm:f>
              <xm:sqref>GWU121</xm:sqref>
            </x14:sparkline>
            <x14:sparkline>
              <xm:f>'CB_Lcr (2)'!$GWV121:$GWV121</xm:f>
              <xm:sqref>GWV121</xm:sqref>
            </x14:sparkline>
            <x14:sparkline>
              <xm:f>'CB_Lcr (2)'!$GWW121:$GWW121</xm:f>
              <xm:sqref>GWW121</xm:sqref>
            </x14:sparkline>
            <x14:sparkline>
              <xm:f>'CB_Lcr (2)'!$GWX121:$GWX121</xm:f>
              <xm:sqref>GWX121</xm:sqref>
            </x14:sparkline>
            <x14:sparkline>
              <xm:f>'CB_Lcr (2)'!$GWY121:$GWY121</xm:f>
              <xm:sqref>GWY121</xm:sqref>
            </x14:sparkline>
            <x14:sparkline>
              <xm:f>'CB_Lcr (2)'!$GWZ121:$GWZ121</xm:f>
              <xm:sqref>GWZ121</xm:sqref>
            </x14:sparkline>
            <x14:sparkline>
              <xm:f>'CB_Lcr (2)'!$GXA121:$GXA121</xm:f>
              <xm:sqref>GXA121</xm:sqref>
            </x14:sparkline>
            <x14:sparkline>
              <xm:f>'CB_Lcr (2)'!$GXB121:$GXB121</xm:f>
              <xm:sqref>GXB121</xm:sqref>
            </x14:sparkline>
            <x14:sparkline>
              <xm:f>'CB_Lcr (2)'!$GXC121:$GXC121</xm:f>
              <xm:sqref>GXC121</xm:sqref>
            </x14:sparkline>
            <x14:sparkline>
              <xm:f>'CB_Lcr (2)'!$GXD121:$GXD121</xm:f>
              <xm:sqref>GXD121</xm:sqref>
            </x14:sparkline>
            <x14:sparkline>
              <xm:f>'CB_Lcr (2)'!$GXE121:$GXE121</xm:f>
              <xm:sqref>GXE121</xm:sqref>
            </x14:sparkline>
            <x14:sparkline>
              <xm:f>'CB_Lcr (2)'!$GXF121:$GXF121</xm:f>
              <xm:sqref>GXF121</xm:sqref>
            </x14:sparkline>
            <x14:sparkline>
              <xm:f>'CB_Lcr (2)'!$GXG121:$GXG121</xm:f>
              <xm:sqref>GXG121</xm:sqref>
            </x14:sparkline>
            <x14:sparkline>
              <xm:f>'CB_Lcr (2)'!$GXH121:$GXH121</xm:f>
              <xm:sqref>GXH121</xm:sqref>
            </x14:sparkline>
            <x14:sparkline>
              <xm:f>'CB_Lcr (2)'!$GXI121:$GXI121</xm:f>
              <xm:sqref>GXI121</xm:sqref>
            </x14:sparkline>
            <x14:sparkline>
              <xm:f>'CB_Lcr (2)'!$GXJ121:$GXJ121</xm:f>
              <xm:sqref>GXJ121</xm:sqref>
            </x14:sparkline>
            <x14:sparkline>
              <xm:f>'CB_Lcr (2)'!$GXK121:$GXK121</xm:f>
              <xm:sqref>GXK121</xm:sqref>
            </x14:sparkline>
            <x14:sparkline>
              <xm:f>'CB_Lcr (2)'!$GXL121:$GXL121</xm:f>
              <xm:sqref>GXL121</xm:sqref>
            </x14:sparkline>
            <x14:sparkline>
              <xm:f>'CB_Lcr (2)'!$GXM121:$GXM121</xm:f>
              <xm:sqref>GXM121</xm:sqref>
            </x14:sparkline>
            <x14:sparkline>
              <xm:f>'CB_Lcr (2)'!$GXN121:$GXN121</xm:f>
              <xm:sqref>GXN121</xm:sqref>
            </x14:sparkline>
            <x14:sparkline>
              <xm:f>'CB_Lcr (2)'!$GXO121:$GXO121</xm:f>
              <xm:sqref>GXO121</xm:sqref>
            </x14:sparkline>
            <x14:sparkline>
              <xm:f>'CB_Lcr (2)'!$GXP121:$GXP121</xm:f>
              <xm:sqref>GXP121</xm:sqref>
            </x14:sparkline>
            <x14:sparkline>
              <xm:f>'CB_Lcr (2)'!$GXQ121:$GXQ121</xm:f>
              <xm:sqref>GXQ121</xm:sqref>
            </x14:sparkline>
            <x14:sparkline>
              <xm:f>'CB_Lcr (2)'!$GXR121:$GXR121</xm:f>
              <xm:sqref>GXR121</xm:sqref>
            </x14:sparkline>
            <x14:sparkline>
              <xm:f>'CB_Lcr (2)'!$GXS121:$GXS121</xm:f>
              <xm:sqref>GXS121</xm:sqref>
            </x14:sparkline>
            <x14:sparkline>
              <xm:f>'CB_Lcr (2)'!$GXT121:$GXT121</xm:f>
              <xm:sqref>GXT121</xm:sqref>
            </x14:sparkline>
            <x14:sparkline>
              <xm:f>'CB_Lcr (2)'!$GXU121:$GXU121</xm:f>
              <xm:sqref>GXU121</xm:sqref>
            </x14:sparkline>
            <x14:sparkline>
              <xm:f>'CB_Lcr (2)'!$GXV121:$GXV121</xm:f>
              <xm:sqref>GXV121</xm:sqref>
            </x14:sparkline>
            <x14:sparkline>
              <xm:f>'CB_Lcr (2)'!$GXW121:$GXW121</xm:f>
              <xm:sqref>GXW121</xm:sqref>
            </x14:sparkline>
            <x14:sparkline>
              <xm:f>'CB_Lcr (2)'!$GXX121:$GXX121</xm:f>
              <xm:sqref>GXX121</xm:sqref>
            </x14:sparkline>
            <x14:sparkline>
              <xm:f>'CB_Lcr (2)'!$GXY121:$GXY121</xm:f>
              <xm:sqref>GXY121</xm:sqref>
            </x14:sparkline>
            <x14:sparkline>
              <xm:f>'CB_Lcr (2)'!$GXZ121:$GXZ121</xm:f>
              <xm:sqref>GXZ121</xm:sqref>
            </x14:sparkline>
            <x14:sparkline>
              <xm:f>'CB_Lcr (2)'!$GYA121:$GYA121</xm:f>
              <xm:sqref>GYA121</xm:sqref>
            </x14:sparkline>
            <x14:sparkline>
              <xm:f>'CB_Lcr (2)'!$GYB121:$GYB121</xm:f>
              <xm:sqref>GYB121</xm:sqref>
            </x14:sparkline>
            <x14:sparkline>
              <xm:f>'CB_Lcr (2)'!$GYC121:$GYC121</xm:f>
              <xm:sqref>GYC121</xm:sqref>
            </x14:sparkline>
            <x14:sparkline>
              <xm:f>'CB_Lcr (2)'!$GYD121:$GYD121</xm:f>
              <xm:sqref>GYD121</xm:sqref>
            </x14:sparkline>
            <x14:sparkline>
              <xm:f>'CB_Lcr (2)'!$GYE121:$GYE121</xm:f>
              <xm:sqref>GYE121</xm:sqref>
            </x14:sparkline>
            <x14:sparkline>
              <xm:f>'CB_Lcr (2)'!$GYF121:$GYF121</xm:f>
              <xm:sqref>GYF121</xm:sqref>
            </x14:sparkline>
            <x14:sparkline>
              <xm:f>'CB_Lcr (2)'!$GYG121:$GYG121</xm:f>
              <xm:sqref>GYG121</xm:sqref>
            </x14:sparkline>
            <x14:sparkline>
              <xm:f>'CB_Lcr (2)'!$GYH121:$GYH121</xm:f>
              <xm:sqref>GYH121</xm:sqref>
            </x14:sparkline>
            <x14:sparkline>
              <xm:f>'CB_Lcr (2)'!$GYI121:$GYI121</xm:f>
              <xm:sqref>GYI121</xm:sqref>
            </x14:sparkline>
            <x14:sparkline>
              <xm:f>'CB_Lcr (2)'!$GYJ121:$GYJ121</xm:f>
              <xm:sqref>GYJ121</xm:sqref>
            </x14:sparkline>
            <x14:sparkline>
              <xm:f>'CB_Lcr (2)'!$GYK121:$GYK121</xm:f>
              <xm:sqref>GYK121</xm:sqref>
            </x14:sparkline>
            <x14:sparkline>
              <xm:f>'CB_Lcr (2)'!$GYL121:$GYL121</xm:f>
              <xm:sqref>GYL121</xm:sqref>
            </x14:sparkline>
            <x14:sparkline>
              <xm:f>'CB_Lcr (2)'!$GYM121:$GYM121</xm:f>
              <xm:sqref>GYM121</xm:sqref>
            </x14:sparkline>
            <x14:sparkline>
              <xm:f>'CB_Lcr (2)'!$GYN121:$GYN121</xm:f>
              <xm:sqref>GYN121</xm:sqref>
            </x14:sparkline>
            <x14:sparkline>
              <xm:f>'CB_Lcr (2)'!$GYO121:$GYO121</xm:f>
              <xm:sqref>GYO121</xm:sqref>
            </x14:sparkline>
            <x14:sparkline>
              <xm:f>'CB_Lcr (2)'!$GYP121:$GYP121</xm:f>
              <xm:sqref>GYP121</xm:sqref>
            </x14:sparkline>
            <x14:sparkline>
              <xm:f>'CB_Lcr (2)'!$GYQ121:$GYQ121</xm:f>
              <xm:sqref>GYQ121</xm:sqref>
            </x14:sparkline>
            <x14:sparkline>
              <xm:f>'CB_Lcr (2)'!$GYR121:$GYR121</xm:f>
              <xm:sqref>GYR121</xm:sqref>
            </x14:sparkline>
            <x14:sparkline>
              <xm:f>'CB_Lcr (2)'!$GYS121:$GYS121</xm:f>
              <xm:sqref>GYS121</xm:sqref>
            </x14:sparkline>
            <x14:sparkline>
              <xm:f>'CB_Lcr (2)'!$GYT121:$GYT121</xm:f>
              <xm:sqref>GYT121</xm:sqref>
            </x14:sparkline>
            <x14:sparkline>
              <xm:f>'CB_Lcr (2)'!$GYU121:$GYU121</xm:f>
              <xm:sqref>GYU121</xm:sqref>
            </x14:sparkline>
            <x14:sparkline>
              <xm:f>'CB_Lcr (2)'!$GYV121:$GYV121</xm:f>
              <xm:sqref>GYV121</xm:sqref>
            </x14:sparkline>
            <x14:sparkline>
              <xm:f>'CB_Lcr (2)'!$GYW121:$GYW121</xm:f>
              <xm:sqref>GYW121</xm:sqref>
            </x14:sparkline>
            <x14:sparkline>
              <xm:f>'CB_Lcr (2)'!$GYX121:$GYX121</xm:f>
              <xm:sqref>GYX121</xm:sqref>
            </x14:sparkline>
            <x14:sparkline>
              <xm:f>'CB_Lcr (2)'!$GYY121:$GYY121</xm:f>
              <xm:sqref>GYY121</xm:sqref>
            </x14:sparkline>
            <x14:sparkline>
              <xm:f>'CB_Lcr (2)'!$GYZ121:$GYZ121</xm:f>
              <xm:sqref>GYZ121</xm:sqref>
            </x14:sparkline>
            <x14:sparkline>
              <xm:f>'CB_Lcr (2)'!$GZA121:$GZA121</xm:f>
              <xm:sqref>GZA121</xm:sqref>
            </x14:sparkline>
            <x14:sparkline>
              <xm:f>'CB_Lcr (2)'!$GZB121:$GZB121</xm:f>
              <xm:sqref>GZB121</xm:sqref>
            </x14:sparkline>
            <x14:sparkline>
              <xm:f>'CB_Lcr (2)'!$GZC121:$GZC121</xm:f>
              <xm:sqref>GZC121</xm:sqref>
            </x14:sparkline>
            <x14:sparkline>
              <xm:f>'CB_Lcr (2)'!$GZD121:$GZD121</xm:f>
              <xm:sqref>GZD121</xm:sqref>
            </x14:sparkline>
            <x14:sparkline>
              <xm:f>'CB_Lcr (2)'!$GZE121:$GZE121</xm:f>
              <xm:sqref>GZE121</xm:sqref>
            </x14:sparkline>
            <x14:sparkline>
              <xm:f>'CB_Lcr (2)'!$GZF121:$GZF121</xm:f>
              <xm:sqref>GZF121</xm:sqref>
            </x14:sparkline>
            <x14:sparkline>
              <xm:f>'CB_Lcr (2)'!$GZG121:$GZG121</xm:f>
              <xm:sqref>GZG121</xm:sqref>
            </x14:sparkline>
            <x14:sparkline>
              <xm:f>'CB_Lcr (2)'!$GZH121:$GZH121</xm:f>
              <xm:sqref>GZH121</xm:sqref>
            </x14:sparkline>
            <x14:sparkline>
              <xm:f>'CB_Lcr (2)'!$GZI121:$GZI121</xm:f>
              <xm:sqref>GZI121</xm:sqref>
            </x14:sparkline>
            <x14:sparkline>
              <xm:f>'CB_Lcr (2)'!$GZJ121:$GZJ121</xm:f>
              <xm:sqref>GZJ121</xm:sqref>
            </x14:sparkline>
            <x14:sparkline>
              <xm:f>'CB_Lcr (2)'!$GZK121:$GZK121</xm:f>
              <xm:sqref>GZK121</xm:sqref>
            </x14:sparkline>
            <x14:sparkline>
              <xm:f>'CB_Lcr (2)'!$GZL121:$GZL121</xm:f>
              <xm:sqref>GZL121</xm:sqref>
            </x14:sparkline>
            <x14:sparkline>
              <xm:f>'CB_Lcr (2)'!$GZM121:$GZM121</xm:f>
              <xm:sqref>GZM121</xm:sqref>
            </x14:sparkline>
            <x14:sparkline>
              <xm:f>'CB_Lcr (2)'!$GZN121:$GZN121</xm:f>
              <xm:sqref>GZN121</xm:sqref>
            </x14:sparkline>
            <x14:sparkline>
              <xm:f>'CB_Lcr (2)'!$GZO121:$GZO121</xm:f>
              <xm:sqref>GZO121</xm:sqref>
            </x14:sparkline>
            <x14:sparkline>
              <xm:f>'CB_Lcr (2)'!$GZP121:$GZP121</xm:f>
              <xm:sqref>GZP121</xm:sqref>
            </x14:sparkline>
            <x14:sparkline>
              <xm:f>'CB_Lcr (2)'!$GZQ121:$GZQ121</xm:f>
              <xm:sqref>GZQ121</xm:sqref>
            </x14:sparkline>
            <x14:sparkline>
              <xm:f>'CB_Lcr (2)'!$GZR121:$GZR121</xm:f>
              <xm:sqref>GZR121</xm:sqref>
            </x14:sparkline>
            <x14:sparkline>
              <xm:f>'CB_Lcr (2)'!$GZS121:$GZS121</xm:f>
              <xm:sqref>GZS121</xm:sqref>
            </x14:sparkline>
            <x14:sparkline>
              <xm:f>'CB_Lcr (2)'!$GZT121:$GZT121</xm:f>
              <xm:sqref>GZT121</xm:sqref>
            </x14:sparkline>
            <x14:sparkline>
              <xm:f>'CB_Lcr (2)'!$GZU121:$GZU121</xm:f>
              <xm:sqref>GZU121</xm:sqref>
            </x14:sparkline>
            <x14:sparkline>
              <xm:f>'CB_Lcr (2)'!$GZV121:$GZV121</xm:f>
              <xm:sqref>GZV121</xm:sqref>
            </x14:sparkline>
            <x14:sparkline>
              <xm:f>'CB_Lcr (2)'!$GZW121:$GZW121</xm:f>
              <xm:sqref>GZW121</xm:sqref>
            </x14:sparkline>
            <x14:sparkline>
              <xm:f>'CB_Lcr (2)'!$GZX121:$GZX121</xm:f>
              <xm:sqref>GZX121</xm:sqref>
            </x14:sparkline>
            <x14:sparkline>
              <xm:f>'CB_Lcr (2)'!$GZY121:$GZY121</xm:f>
              <xm:sqref>GZY121</xm:sqref>
            </x14:sparkline>
            <x14:sparkline>
              <xm:f>'CB_Lcr (2)'!$GZZ121:$GZZ121</xm:f>
              <xm:sqref>GZZ121</xm:sqref>
            </x14:sparkline>
            <x14:sparkline>
              <xm:f>'CB_Lcr (2)'!$HAA121:$HAA121</xm:f>
              <xm:sqref>HAA121</xm:sqref>
            </x14:sparkline>
            <x14:sparkline>
              <xm:f>'CB_Lcr (2)'!$HAB121:$HAB121</xm:f>
              <xm:sqref>HAB121</xm:sqref>
            </x14:sparkline>
            <x14:sparkline>
              <xm:f>'CB_Lcr (2)'!$HAC121:$HAC121</xm:f>
              <xm:sqref>HAC121</xm:sqref>
            </x14:sparkline>
            <x14:sparkline>
              <xm:f>'CB_Lcr (2)'!$HAD121:$HAD121</xm:f>
              <xm:sqref>HAD121</xm:sqref>
            </x14:sparkline>
            <x14:sparkline>
              <xm:f>'CB_Lcr (2)'!$HAE121:$HAE121</xm:f>
              <xm:sqref>HAE121</xm:sqref>
            </x14:sparkline>
            <x14:sparkline>
              <xm:f>'CB_Lcr (2)'!$HAF121:$HAF121</xm:f>
              <xm:sqref>HAF121</xm:sqref>
            </x14:sparkline>
            <x14:sparkline>
              <xm:f>'CB_Lcr (2)'!$HAG121:$HAG121</xm:f>
              <xm:sqref>HAG121</xm:sqref>
            </x14:sparkline>
            <x14:sparkline>
              <xm:f>'CB_Lcr (2)'!$HAH121:$HAH121</xm:f>
              <xm:sqref>HAH121</xm:sqref>
            </x14:sparkline>
            <x14:sparkline>
              <xm:f>'CB_Lcr (2)'!$HAI121:$HAI121</xm:f>
              <xm:sqref>HAI121</xm:sqref>
            </x14:sparkline>
            <x14:sparkline>
              <xm:f>'CB_Lcr (2)'!$HAJ121:$HAJ121</xm:f>
              <xm:sqref>HAJ121</xm:sqref>
            </x14:sparkline>
            <x14:sparkline>
              <xm:f>'CB_Lcr (2)'!$HAK121:$HAK121</xm:f>
              <xm:sqref>HAK121</xm:sqref>
            </x14:sparkline>
            <x14:sparkline>
              <xm:f>'CB_Lcr (2)'!$HAL121:$HAL121</xm:f>
              <xm:sqref>HAL121</xm:sqref>
            </x14:sparkline>
            <x14:sparkline>
              <xm:f>'CB_Lcr (2)'!$HAM121:$HAM121</xm:f>
              <xm:sqref>HAM121</xm:sqref>
            </x14:sparkline>
            <x14:sparkline>
              <xm:f>'CB_Lcr (2)'!$HAN121:$HAN121</xm:f>
              <xm:sqref>HAN121</xm:sqref>
            </x14:sparkline>
            <x14:sparkline>
              <xm:f>'CB_Lcr (2)'!$HAO121:$HAO121</xm:f>
              <xm:sqref>HAO121</xm:sqref>
            </x14:sparkline>
            <x14:sparkline>
              <xm:f>'CB_Lcr (2)'!$HAP121:$HAP121</xm:f>
              <xm:sqref>HAP121</xm:sqref>
            </x14:sparkline>
            <x14:sparkline>
              <xm:f>'CB_Lcr (2)'!$HAQ121:$HAQ121</xm:f>
              <xm:sqref>HAQ121</xm:sqref>
            </x14:sparkline>
            <x14:sparkline>
              <xm:f>'CB_Lcr (2)'!$HAR121:$HAR121</xm:f>
              <xm:sqref>HAR121</xm:sqref>
            </x14:sparkline>
            <x14:sparkline>
              <xm:f>'CB_Lcr (2)'!$HAS121:$HAS121</xm:f>
              <xm:sqref>HAS121</xm:sqref>
            </x14:sparkline>
            <x14:sparkline>
              <xm:f>'CB_Lcr (2)'!$HAT121:$HAT121</xm:f>
              <xm:sqref>HAT121</xm:sqref>
            </x14:sparkline>
            <x14:sparkline>
              <xm:f>'CB_Lcr (2)'!$HAU121:$HAU121</xm:f>
              <xm:sqref>HAU121</xm:sqref>
            </x14:sparkline>
            <x14:sparkline>
              <xm:f>'CB_Lcr (2)'!$HAV121:$HAV121</xm:f>
              <xm:sqref>HAV121</xm:sqref>
            </x14:sparkline>
            <x14:sparkline>
              <xm:f>'CB_Lcr (2)'!$HAW121:$HAW121</xm:f>
              <xm:sqref>HAW121</xm:sqref>
            </x14:sparkline>
            <x14:sparkline>
              <xm:f>'CB_Lcr (2)'!$HAX121:$HAX121</xm:f>
              <xm:sqref>HAX121</xm:sqref>
            </x14:sparkline>
            <x14:sparkline>
              <xm:f>'CB_Lcr (2)'!$HAY121:$HAY121</xm:f>
              <xm:sqref>HAY121</xm:sqref>
            </x14:sparkline>
            <x14:sparkline>
              <xm:f>'CB_Lcr (2)'!$HAZ121:$HAZ121</xm:f>
              <xm:sqref>HAZ121</xm:sqref>
            </x14:sparkline>
            <x14:sparkline>
              <xm:f>'CB_Lcr (2)'!$HBA121:$HBA121</xm:f>
              <xm:sqref>HBA121</xm:sqref>
            </x14:sparkline>
            <x14:sparkline>
              <xm:f>'CB_Lcr (2)'!$HBB121:$HBB121</xm:f>
              <xm:sqref>HBB121</xm:sqref>
            </x14:sparkline>
            <x14:sparkline>
              <xm:f>'CB_Lcr (2)'!$HBC121:$HBC121</xm:f>
              <xm:sqref>HBC121</xm:sqref>
            </x14:sparkline>
            <x14:sparkline>
              <xm:f>'CB_Lcr (2)'!$HBD121:$HBD121</xm:f>
              <xm:sqref>HBD121</xm:sqref>
            </x14:sparkline>
            <x14:sparkline>
              <xm:f>'CB_Lcr (2)'!$HBE121:$HBE121</xm:f>
              <xm:sqref>HBE121</xm:sqref>
            </x14:sparkline>
            <x14:sparkline>
              <xm:f>'CB_Lcr (2)'!$HBF121:$HBF121</xm:f>
              <xm:sqref>HBF121</xm:sqref>
            </x14:sparkline>
            <x14:sparkline>
              <xm:f>'CB_Lcr (2)'!$HBG121:$HBG121</xm:f>
              <xm:sqref>HBG121</xm:sqref>
            </x14:sparkline>
            <x14:sparkline>
              <xm:f>'CB_Lcr (2)'!$HBH121:$HBH121</xm:f>
              <xm:sqref>HBH121</xm:sqref>
            </x14:sparkline>
            <x14:sparkline>
              <xm:f>'CB_Lcr (2)'!$HBI121:$HBI121</xm:f>
              <xm:sqref>HBI121</xm:sqref>
            </x14:sparkline>
            <x14:sparkline>
              <xm:f>'CB_Lcr (2)'!$HBJ121:$HBJ121</xm:f>
              <xm:sqref>HBJ121</xm:sqref>
            </x14:sparkline>
            <x14:sparkline>
              <xm:f>'CB_Lcr (2)'!$HBK121:$HBK121</xm:f>
              <xm:sqref>HBK121</xm:sqref>
            </x14:sparkline>
            <x14:sparkline>
              <xm:f>'CB_Lcr (2)'!$HBL121:$HBL121</xm:f>
              <xm:sqref>HBL121</xm:sqref>
            </x14:sparkline>
            <x14:sparkline>
              <xm:f>'CB_Lcr (2)'!$HBM121:$HBM121</xm:f>
              <xm:sqref>HBM121</xm:sqref>
            </x14:sparkline>
            <x14:sparkline>
              <xm:f>'CB_Lcr (2)'!$HBN121:$HBN121</xm:f>
              <xm:sqref>HBN121</xm:sqref>
            </x14:sparkline>
            <x14:sparkline>
              <xm:f>'CB_Lcr (2)'!$HBO121:$HBO121</xm:f>
              <xm:sqref>HBO121</xm:sqref>
            </x14:sparkline>
            <x14:sparkline>
              <xm:f>'CB_Lcr (2)'!$HBP121:$HBP121</xm:f>
              <xm:sqref>HBP121</xm:sqref>
            </x14:sparkline>
            <x14:sparkline>
              <xm:f>'CB_Lcr (2)'!$HBQ121:$HBQ121</xm:f>
              <xm:sqref>HBQ121</xm:sqref>
            </x14:sparkline>
            <x14:sparkline>
              <xm:f>'CB_Lcr (2)'!$HBR121:$HBR121</xm:f>
              <xm:sqref>HBR121</xm:sqref>
            </x14:sparkline>
            <x14:sparkline>
              <xm:f>'CB_Lcr (2)'!$HBS121:$HBS121</xm:f>
              <xm:sqref>HBS121</xm:sqref>
            </x14:sparkline>
            <x14:sparkline>
              <xm:f>'CB_Lcr (2)'!$HBT121:$HBT121</xm:f>
              <xm:sqref>HBT121</xm:sqref>
            </x14:sparkline>
            <x14:sparkline>
              <xm:f>'CB_Lcr (2)'!$HBU121:$HBU121</xm:f>
              <xm:sqref>HBU121</xm:sqref>
            </x14:sparkline>
            <x14:sparkline>
              <xm:f>'CB_Lcr (2)'!$HBV121:$HBV121</xm:f>
              <xm:sqref>HBV121</xm:sqref>
            </x14:sparkline>
            <x14:sparkline>
              <xm:f>'CB_Lcr (2)'!$HBW121:$HBW121</xm:f>
              <xm:sqref>HBW121</xm:sqref>
            </x14:sparkline>
            <x14:sparkline>
              <xm:f>'CB_Lcr (2)'!$HBX121:$HBX121</xm:f>
              <xm:sqref>HBX121</xm:sqref>
            </x14:sparkline>
            <x14:sparkline>
              <xm:f>'CB_Lcr (2)'!$HBY121:$HBY121</xm:f>
              <xm:sqref>HBY121</xm:sqref>
            </x14:sparkline>
            <x14:sparkline>
              <xm:f>'CB_Lcr (2)'!$HBZ121:$HBZ121</xm:f>
              <xm:sqref>HBZ121</xm:sqref>
            </x14:sparkline>
            <x14:sparkline>
              <xm:f>'CB_Lcr (2)'!$HCA121:$HCA121</xm:f>
              <xm:sqref>HCA121</xm:sqref>
            </x14:sparkline>
            <x14:sparkline>
              <xm:f>'CB_Lcr (2)'!$HCB121:$HCB121</xm:f>
              <xm:sqref>HCB121</xm:sqref>
            </x14:sparkline>
            <x14:sparkline>
              <xm:f>'CB_Lcr (2)'!$HCC121:$HCC121</xm:f>
              <xm:sqref>HCC121</xm:sqref>
            </x14:sparkline>
            <x14:sparkline>
              <xm:f>'CB_Lcr (2)'!$HCD121:$HCD121</xm:f>
              <xm:sqref>HCD121</xm:sqref>
            </x14:sparkline>
            <x14:sparkline>
              <xm:f>'CB_Lcr (2)'!$HCE121:$HCE121</xm:f>
              <xm:sqref>HCE121</xm:sqref>
            </x14:sparkline>
            <x14:sparkline>
              <xm:f>'CB_Lcr (2)'!$HCF121:$HCF121</xm:f>
              <xm:sqref>HCF121</xm:sqref>
            </x14:sparkline>
            <x14:sparkline>
              <xm:f>'CB_Lcr (2)'!$HCG121:$HCG121</xm:f>
              <xm:sqref>HCG121</xm:sqref>
            </x14:sparkline>
            <x14:sparkline>
              <xm:f>'CB_Lcr (2)'!$HCH121:$HCH121</xm:f>
              <xm:sqref>HCH121</xm:sqref>
            </x14:sparkline>
            <x14:sparkline>
              <xm:f>'CB_Lcr (2)'!$HCI121:$HCI121</xm:f>
              <xm:sqref>HCI121</xm:sqref>
            </x14:sparkline>
            <x14:sparkline>
              <xm:f>'CB_Lcr (2)'!$HCJ121:$HCJ121</xm:f>
              <xm:sqref>HCJ121</xm:sqref>
            </x14:sparkline>
            <x14:sparkline>
              <xm:f>'CB_Lcr (2)'!$HCK121:$HCK121</xm:f>
              <xm:sqref>HCK121</xm:sqref>
            </x14:sparkline>
            <x14:sparkline>
              <xm:f>'CB_Lcr (2)'!$HCL121:$HCL121</xm:f>
              <xm:sqref>HCL121</xm:sqref>
            </x14:sparkline>
            <x14:sparkline>
              <xm:f>'CB_Lcr (2)'!$HCM121:$HCM121</xm:f>
              <xm:sqref>HCM121</xm:sqref>
            </x14:sparkline>
            <x14:sparkline>
              <xm:f>'CB_Lcr (2)'!$HCN121:$HCN121</xm:f>
              <xm:sqref>HCN121</xm:sqref>
            </x14:sparkline>
            <x14:sparkline>
              <xm:f>'CB_Lcr (2)'!$HCO121:$HCO121</xm:f>
              <xm:sqref>HCO121</xm:sqref>
            </x14:sparkline>
            <x14:sparkline>
              <xm:f>'CB_Lcr (2)'!$HCP121:$HCP121</xm:f>
              <xm:sqref>HCP121</xm:sqref>
            </x14:sparkline>
            <x14:sparkline>
              <xm:f>'CB_Lcr (2)'!$HCQ121:$HCQ121</xm:f>
              <xm:sqref>HCQ121</xm:sqref>
            </x14:sparkline>
            <x14:sparkline>
              <xm:f>'CB_Lcr (2)'!$HCR121:$HCR121</xm:f>
              <xm:sqref>HCR121</xm:sqref>
            </x14:sparkline>
            <x14:sparkline>
              <xm:f>'CB_Lcr (2)'!$HCS121:$HCS121</xm:f>
              <xm:sqref>HCS121</xm:sqref>
            </x14:sparkline>
            <x14:sparkline>
              <xm:f>'CB_Lcr (2)'!$HCT121:$HCT121</xm:f>
              <xm:sqref>HCT121</xm:sqref>
            </x14:sparkline>
            <x14:sparkline>
              <xm:f>'CB_Lcr (2)'!$HCU121:$HCU121</xm:f>
              <xm:sqref>HCU121</xm:sqref>
            </x14:sparkline>
            <x14:sparkline>
              <xm:f>'CB_Lcr (2)'!$HCV121:$HCV121</xm:f>
              <xm:sqref>HCV121</xm:sqref>
            </x14:sparkline>
            <x14:sparkline>
              <xm:f>'CB_Lcr (2)'!$HCW121:$HCW121</xm:f>
              <xm:sqref>HCW121</xm:sqref>
            </x14:sparkline>
            <x14:sparkline>
              <xm:f>'CB_Lcr (2)'!$HCX121:$HCX121</xm:f>
              <xm:sqref>HCX121</xm:sqref>
            </x14:sparkline>
            <x14:sparkline>
              <xm:f>'CB_Lcr (2)'!$HCY121:$HCY121</xm:f>
              <xm:sqref>HCY121</xm:sqref>
            </x14:sparkline>
            <x14:sparkline>
              <xm:f>'CB_Lcr (2)'!$HCZ121:$HCZ121</xm:f>
              <xm:sqref>HCZ121</xm:sqref>
            </x14:sparkline>
            <x14:sparkline>
              <xm:f>'CB_Lcr (2)'!$HDA121:$HDA121</xm:f>
              <xm:sqref>HDA121</xm:sqref>
            </x14:sparkline>
            <x14:sparkline>
              <xm:f>'CB_Lcr (2)'!$HDB121:$HDB121</xm:f>
              <xm:sqref>HDB121</xm:sqref>
            </x14:sparkline>
            <x14:sparkline>
              <xm:f>'CB_Lcr (2)'!$HDC121:$HDC121</xm:f>
              <xm:sqref>HDC121</xm:sqref>
            </x14:sparkline>
            <x14:sparkline>
              <xm:f>'CB_Lcr (2)'!$HDD121:$HDD121</xm:f>
              <xm:sqref>HDD121</xm:sqref>
            </x14:sparkline>
            <x14:sparkline>
              <xm:f>'CB_Lcr (2)'!$HDE121:$HDE121</xm:f>
              <xm:sqref>HDE121</xm:sqref>
            </x14:sparkline>
            <x14:sparkline>
              <xm:f>'CB_Lcr (2)'!$HDF121:$HDF121</xm:f>
              <xm:sqref>HDF121</xm:sqref>
            </x14:sparkline>
            <x14:sparkline>
              <xm:f>'CB_Lcr (2)'!$HDG121:$HDG121</xm:f>
              <xm:sqref>HDG121</xm:sqref>
            </x14:sparkline>
            <x14:sparkline>
              <xm:f>'CB_Lcr (2)'!$HDH121:$HDH121</xm:f>
              <xm:sqref>HDH121</xm:sqref>
            </x14:sparkline>
            <x14:sparkline>
              <xm:f>'CB_Lcr (2)'!$HDI121:$HDI121</xm:f>
              <xm:sqref>HDI121</xm:sqref>
            </x14:sparkline>
            <x14:sparkline>
              <xm:f>'CB_Lcr (2)'!$HDJ121:$HDJ121</xm:f>
              <xm:sqref>HDJ121</xm:sqref>
            </x14:sparkline>
            <x14:sparkline>
              <xm:f>'CB_Lcr (2)'!$HDK121:$HDK121</xm:f>
              <xm:sqref>HDK121</xm:sqref>
            </x14:sparkline>
            <x14:sparkline>
              <xm:f>'CB_Lcr (2)'!$HDL121:$HDL121</xm:f>
              <xm:sqref>HDL121</xm:sqref>
            </x14:sparkline>
            <x14:sparkline>
              <xm:f>'CB_Lcr (2)'!$HDM121:$HDM121</xm:f>
              <xm:sqref>HDM121</xm:sqref>
            </x14:sparkline>
            <x14:sparkline>
              <xm:f>'CB_Lcr (2)'!$HDN121:$HDN121</xm:f>
              <xm:sqref>HDN121</xm:sqref>
            </x14:sparkline>
            <x14:sparkline>
              <xm:f>'CB_Lcr (2)'!$HDO121:$HDO121</xm:f>
              <xm:sqref>HDO121</xm:sqref>
            </x14:sparkline>
            <x14:sparkline>
              <xm:f>'CB_Lcr (2)'!$HDP121:$HDP121</xm:f>
              <xm:sqref>HDP121</xm:sqref>
            </x14:sparkline>
            <x14:sparkline>
              <xm:f>'CB_Lcr (2)'!$HDQ121:$HDQ121</xm:f>
              <xm:sqref>HDQ121</xm:sqref>
            </x14:sparkline>
            <x14:sparkline>
              <xm:f>'CB_Lcr (2)'!$HDR121:$HDR121</xm:f>
              <xm:sqref>HDR121</xm:sqref>
            </x14:sparkline>
            <x14:sparkline>
              <xm:f>'CB_Lcr (2)'!$HDS121:$HDS121</xm:f>
              <xm:sqref>HDS121</xm:sqref>
            </x14:sparkline>
            <x14:sparkline>
              <xm:f>'CB_Lcr (2)'!$HDT121:$HDT121</xm:f>
              <xm:sqref>HDT121</xm:sqref>
            </x14:sparkline>
            <x14:sparkline>
              <xm:f>'CB_Lcr (2)'!$HDU121:$HDU121</xm:f>
              <xm:sqref>HDU121</xm:sqref>
            </x14:sparkline>
            <x14:sparkline>
              <xm:f>'CB_Lcr (2)'!$HDV121:$HDV121</xm:f>
              <xm:sqref>HDV121</xm:sqref>
            </x14:sparkline>
            <x14:sparkline>
              <xm:f>'CB_Lcr (2)'!$HDW121:$HDW121</xm:f>
              <xm:sqref>HDW121</xm:sqref>
            </x14:sparkline>
            <x14:sparkline>
              <xm:f>'CB_Lcr (2)'!$HDX121:$HDX121</xm:f>
              <xm:sqref>HDX121</xm:sqref>
            </x14:sparkline>
            <x14:sparkline>
              <xm:f>'CB_Lcr (2)'!$HDY121:$HDY121</xm:f>
              <xm:sqref>HDY121</xm:sqref>
            </x14:sparkline>
            <x14:sparkline>
              <xm:f>'CB_Lcr (2)'!$HDZ121:$HDZ121</xm:f>
              <xm:sqref>HDZ121</xm:sqref>
            </x14:sparkline>
            <x14:sparkline>
              <xm:f>'CB_Lcr (2)'!$HEA121:$HEA121</xm:f>
              <xm:sqref>HEA121</xm:sqref>
            </x14:sparkline>
            <x14:sparkline>
              <xm:f>'CB_Lcr (2)'!$HEB121:$HEB121</xm:f>
              <xm:sqref>HEB121</xm:sqref>
            </x14:sparkline>
            <x14:sparkline>
              <xm:f>'CB_Lcr (2)'!$HEC121:$HEC121</xm:f>
              <xm:sqref>HEC121</xm:sqref>
            </x14:sparkline>
            <x14:sparkline>
              <xm:f>'CB_Lcr (2)'!$HED121:$HED121</xm:f>
              <xm:sqref>HED121</xm:sqref>
            </x14:sparkline>
            <x14:sparkline>
              <xm:f>'CB_Lcr (2)'!$HEE121:$HEE121</xm:f>
              <xm:sqref>HEE121</xm:sqref>
            </x14:sparkline>
            <x14:sparkline>
              <xm:f>'CB_Lcr (2)'!$HEF121:$HEF121</xm:f>
              <xm:sqref>HEF121</xm:sqref>
            </x14:sparkline>
            <x14:sparkline>
              <xm:f>'CB_Lcr (2)'!$HEG121:$HEG121</xm:f>
              <xm:sqref>HEG121</xm:sqref>
            </x14:sparkline>
            <x14:sparkline>
              <xm:f>'CB_Lcr (2)'!$HEH121:$HEH121</xm:f>
              <xm:sqref>HEH121</xm:sqref>
            </x14:sparkline>
            <x14:sparkline>
              <xm:f>'CB_Lcr (2)'!$HEI121:$HEI121</xm:f>
              <xm:sqref>HEI121</xm:sqref>
            </x14:sparkline>
            <x14:sparkline>
              <xm:f>'CB_Lcr (2)'!$HEJ121:$HEJ121</xm:f>
              <xm:sqref>HEJ121</xm:sqref>
            </x14:sparkline>
            <x14:sparkline>
              <xm:f>'CB_Lcr (2)'!$HEK121:$HEK121</xm:f>
              <xm:sqref>HEK121</xm:sqref>
            </x14:sparkline>
            <x14:sparkline>
              <xm:f>'CB_Lcr (2)'!$HEL121:$HEL121</xm:f>
              <xm:sqref>HEL121</xm:sqref>
            </x14:sparkline>
            <x14:sparkline>
              <xm:f>'CB_Lcr (2)'!$HEM121:$HEM121</xm:f>
              <xm:sqref>HEM121</xm:sqref>
            </x14:sparkline>
            <x14:sparkline>
              <xm:f>'CB_Lcr (2)'!$HEN121:$HEN121</xm:f>
              <xm:sqref>HEN121</xm:sqref>
            </x14:sparkline>
            <x14:sparkline>
              <xm:f>'CB_Lcr (2)'!$HEO121:$HEO121</xm:f>
              <xm:sqref>HEO121</xm:sqref>
            </x14:sparkline>
            <x14:sparkline>
              <xm:f>'CB_Lcr (2)'!$HEP121:$HEP121</xm:f>
              <xm:sqref>HEP121</xm:sqref>
            </x14:sparkline>
            <x14:sparkline>
              <xm:f>'CB_Lcr (2)'!$HEQ121:$HEQ121</xm:f>
              <xm:sqref>HEQ121</xm:sqref>
            </x14:sparkline>
            <x14:sparkline>
              <xm:f>'CB_Lcr (2)'!$HER121:$HER121</xm:f>
              <xm:sqref>HER121</xm:sqref>
            </x14:sparkline>
            <x14:sparkline>
              <xm:f>'CB_Lcr (2)'!$HES121:$HES121</xm:f>
              <xm:sqref>HES121</xm:sqref>
            </x14:sparkline>
            <x14:sparkline>
              <xm:f>'CB_Lcr (2)'!$HET121:$HET121</xm:f>
              <xm:sqref>HET121</xm:sqref>
            </x14:sparkline>
            <x14:sparkline>
              <xm:f>'CB_Lcr (2)'!$HEU121:$HEU121</xm:f>
              <xm:sqref>HEU121</xm:sqref>
            </x14:sparkline>
            <x14:sparkline>
              <xm:f>'CB_Lcr (2)'!$HEV121:$HEV121</xm:f>
              <xm:sqref>HEV121</xm:sqref>
            </x14:sparkline>
            <x14:sparkline>
              <xm:f>'CB_Lcr (2)'!$HEW121:$HEW121</xm:f>
              <xm:sqref>HEW121</xm:sqref>
            </x14:sparkline>
            <x14:sparkline>
              <xm:f>'CB_Lcr (2)'!$HEX121:$HEX121</xm:f>
              <xm:sqref>HEX121</xm:sqref>
            </x14:sparkline>
            <x14:sparkline>
              <xm:f>'CB_Lcr (2)'!$HEY121:$HEY121</xm:f>
              <xm:sqref>HEY121</xm:sqref>
            </x14:sparkline>
            <x14:sparkline>
              <xm:f>'CB_Lcr (2)'!$HEZ121:$HEZ121</xm:f>
              <xm:sqref>HEZ121</xm:sqref>
            </x14:sparkline>
            <x14:sparkline>
              <xm:f>'CB_Lcr (2)'!$HFA121:$HFA121</xm:f>
              <xm:sqref>HFA121</xm:sqref>
            </x14:sparkline>
            <x14:sparkline>
              <xm:f>'CB_Lcr (2)'!$HFB121:$HFB121</xm:f>
              <xm:sqref>HFB121</xm:sqref>
            </x14:sparkline>
            <x14:sparkline>
              <xm:f>'CB_Lcr (2)'!$HFC121:$HFC121</xm:f>
              <xm:sqref>HFC121</xm:sqref>
            </x14:sparkline>
            <x14:sparkline>
              <xm:f>'CB_Lcr (2)'!$HFD121:$HFD121</xm:f>
              <xm:sqref>HFD121</xm:sqref>
            </x14:sparkline>
            <x14:sparkline>
              <xm:f>'CB_Lcr (2)'!$HFE121:$HFE121</xm:f>
              <xm:sqref>HFE121</xm:sqref>
            </x14:sparkline>
            <x14:sparkline>
              <xm:f>'CB_Lcr (2)'!$HFF121:$HFF121</xm:f>
              <xm:sqref>HFF121</xm:sqref>
            </x14:sparkline>
            <x14:sparkline>
              <xm:f>'CB_Lcr (2)'!$HFG121:$HFG121</xm:f>
              <xm:sqref>HFG121</xm:sqref>
            </x14:sparkline>
            <x14:sparkline>
              <xm:f>'CB_Lcr (2)'!$HFH121:$HFH121</xm:f>
              <xm:sqref>HFH121</xm:sqref>
            </x14:sparkline>
            <x14:sparkline>
              <xm:f>'CB_Lcr (2)'!$HFI121:$HFI121</xm:f>
              <xm:sqref>HFI121</xm:sqref>
            </x14:sparkline>
            <x14:sparkline>
              <xm:f>'CB_Lcr (2)'!$HFJ121:$HFJ121</xm:f>
              <xm:sqref>HFJ121</xm:sqref>
            </x14:sparkline>
            <x14:sparkline>
              <xm:f>'CB_Lcr (2)'!$HFK121:$HFK121</xm:f>
              <xm:sqref>HFK121</xm:sqref>
            </x14:sparkline>
            <x14:sparkline>
              <xm:f>'CB_Lcr (2)'!$HFL121:$HFL121</xm:f>
              <xm:sqref>HFL121</xm:sqref>
            </x14:sparkline>
            <x14:sparkline>
              <xm:f>'CB_Lcr (2)'!$HFM121:$HFM121</xm:f>
              <xm:sqref>HFM121</xm:sqref>
            </x14:sparkline>
            <x14:sparkline>
              <xm:f>'CB_Lcr (2)'!$HFN121:$HFN121</xm:f>
              <xm:sqref>HFN121</xm:sqref>
            </x14:sparkline>
            <x14:sparkline>
              <xm:f>'CB_Lcr (2)'!$HFO121:$HFO121</xm:f>
              <xm:sqref>HFO121</xm:sqref>
            </x14:sparkline>
            <x14:sparkline>
              <xm:f>'CB_Lcr (2)'!$HFP121:$HFP121</xm:f>
              <xm:sqref>HFP121</xm:sqref>
            </x14:sparkline>
            <x14:sparkline>
              <xm:f>'CB_Lcr (2)'!$HFQ121:$HFQ121</xm:f>
              <xm:sqref>HFQ121</xm:sqref>
            </x14:sparkline>
            <x14:sparkline>
              <xm:f>'CB_Lcr (2)'!$HFR121:$HFR121</xm:f>
              <xm:sqref>HFR121</xm:sqref>
            </x14:sparkline>
            <x14:sparkline>
              <xm:f>'CB_Lcr (2)'!$HFS121:$HFS121</xm:f>
              <xm:sqref>HFS121</xm:sqref>
            </x14:sparkline>
            <x14:sparkline>
              <xm:f>'CB_Lcr (2)'!$HFT121:$HFT121</xm:f>
              <xm:sqref>HFT121</xm:sqref>
            </x14:sparkline>
            <x14:sparkline>
              <xm:f>'CB_Lcr (2)'!$HFU121:$HFU121</xm:f>
              <xm:sqref>HFU121</xm:sqref>
            </x14:sparkline>
            <x14:sparkline>
              <xm:f>'CB_Lcr (2)'!$HFV121:$HFV121</xm:f>
              <xm:sqref>HFV121</xm:sqref>
            </x14:sparkline>
            <x14:sparkline>
              <xm:f>'CB_Lcr (2)'!$HFW121:$HFW121</xm:f>
              <xm:sqref>HFW121</xm:sqref>
            </x14:sparkline>
            <x14:sparkline>
              <xm:f>'CB_Lcr (2)'!$HFX121:$HFX121</xm:f>
              <xm:sqref>HFX121</xm:sqref>
            </x14:sparkline>
            <x14:sparkline>
              <xm:f>'CB_Lcr (2)'!$HFY121:$HFY121</xm:f>
              <xm:sqref>HFY121</xm:sqref>
            </x14:sparkline>
            <x14:sparkline>
              <xm:f>'CB_Lcr (2)'!$HFZ121:$HFZ121</xm:f>
              <xm:sqref>HFZ121</xm:sqref>
            </x14:sparkline>
            <x14:sparkline>
              <xm:f>'CB_Lcr (2)'!$HGA121:$HGA121</xm:f>
              <xm:sqref>HGA121</xm:sqref>
            </x14:sparkline>
            <x14:sparkline>
              <xm:f>'CB_Lcr (2)'!$HGB121:$HGB121</xm:f>
              <xm:sqref>HGB121</xm:sqref>
            </x14:sparkline>
            <x14:sparkline>
              <xm:f>'CB_Lcr (2)'!$HGC121:$HGC121</xm:f>
              <xm:sqref>HGC121</xm:sqref>
            </x14:sparkline>
            <x14:sparkline>
              <xm:f>'CB_Lcr (2)'!$HGD121:$HGD121</xm:f>
              <xm:sqref>HGD121</xm:sqref>
            </x14:sparkline>
            <x14:sparkline>
              <xm:f>'CB_Lcr (2)'!$HGE121:$HGE121</xm:f>
              <xm:sqref>HGE121</xm:sqref>
            </x14:sparkline>
            <x14:sparkline>
              <xm:f>'CB_Lcr (2)'!$HGF121:$HGF121</xm:f>
              <xm:sqref>HGF121</xm:sqref>
            </x14:sparkline>
            <x14:sparkline>
              <xm:f>'CB_Lcr (2)'!$HGG121:$HGG121</xm:f>
              <xm:sqref>HGG121</xm:sqref>
            </x14:sparkline>
            <x14:sparkline>
              <xm:f>'CB_Lcr (2)'!$HGH121:$HGH121</xm:f>
              <xm:sqref>HGH121</xm:sqref>
            </x14:sparkline>
            <x14:sparkline>
              <xm:f>'CB_Lcr (2)'!$HGI121:$HGI121</xm:f>
              <xm:sqref>HGI121</xm:sqref>
            </x14:sparkline>
            <x14:sparkline>
              <xm:f>'CB_Lcr (2)'!$HGJ121:$HGJ121</xm:f>
              <xm:sqref>HGJ121</xm:sqref>
            </x14:sparkline>
            <x14:sparkline>
              <xm:f>'CB_Lcr (2)'!$HGK121:$HGK121</xm:f>
              <xm:sqref>HGK121</xm:sqref>
            </x14:sparkline>
            <x14:sparkline>
              <xm:f>'CB_Lcr (2)'!$HGL121:$HGL121</xm:f>
              <xm:sqref>HGL121</xm:sqref>
            </x14:sparkline>
            <x14:sparkline>
              <xm:f>'CB_Lcr (2)'!$HGM121:$HGM121</xm:f>
              <xm:sqref>HGM121</xm:sqref>
            </x14:sparkline>
            <x14:sparkline>
              <xm:f>'CB_Lcr (2)'!$HGN121:$HGN121</xm:f>
              <xm:sqref>HGN121</xm:sqref>
            </x14:sparkline>
            <x14:sparkline>
              <xm:f>'CB_Lcr (2)'!$HGO121:$HGO121</xm:f>
              <xm:sqref>HGO121</xm:sqref>
            </x14:sparkline>
            <x14:sparkline>
              <xm:f>'CB_Lcr (2)'!$HGP121:$HGP121</xm:f>
              <xm:sqref>HGP121</xm:sqref>
            </x14:sparkline>
            <x14:sparkline>
              <xm:f>'CB_Lcr (2)'!$HGQ121:$HGQ121</xm:f>
              <xm:sqref>HGQ121</xm:sqref>
            </x14:sparkline>
            <x14:sparkline>
              <xm:f>'CB_Lcr (2)'!$HGR121:$HGR121</xm:f>
              <xm:sqref>HGR121</xm:sqref>
            </x14:sparkline>
            <x14:sparkline>
              <xm:f>'CB_Lcr (2)'!$HGS121:$HGS121</xm:f>
              <xm:sqref>HGS121</xm:sqref>
            </x14:sparkline>
            <x14:sparkline>
              <xm:f>'CB_Lcr (2)'!$HGT121:$HGT121</xm:f>
              <xm:sqref>HGT121</xm:sqref>
            </x14:sparkline>
            <x14:sparkline>
              <xm:f>'CB_Lcr (2)'!$HGU121:$HGU121</xm:f>
              <xm:sqref>HGU121</xm:sqref>
            </x14:sparkline>
            <x14:sparkline>
              <xm:f>'CB_Lcr (2)'!$HGV121:$HGV121</xm:f>
              <xm:sqref>HGV121</xm:sqref>
            </x14:sparkline>
            <x14:sparkline>
              <xm:f>'CB_Lcr (2)'!$HGW121:$HGW121</xm:f>
              <xm:sqref>HGW121</xm:sqref>
            </x14:sparkline>
            <x14:sparkline>
              <xm:f>'CB_Lcr (2)'!$HGX121:$HGX121</xm:f>
              <xm:sqref>HGX121</xm:sqref>
            </x14:sparkline>
            <x14:sparkline>
              <xm:f>'CB_Lcr (2)'!$HGY121:$HGY121</xm:f>
              <xm:sqref>HGY121</xm:sqref>
            </x14:sparkline>
            <x14:sparkline>
              <xm:f>'CB_Lcr (2)'!$HGZ121:$HGZ121</xm:f>
              <xm:sqref>HGZ121</xm:sqref>
            </x14:sparkline>
            <x14:sparkline>
              <xm:f>'CB_Lcr (2)'!$HHA121:$HHA121</xm:f>
              <xm:sqref>HHA121</xm:sqref>
            </x14:sparkline>
            <x14:sparkline>
              <xm:f>'CB_Lcr (2)'!$HHB121:$HHB121</xm:f>
              <xm:sqref>HHB121</xm:sqref>
            </x14:sparkline>
            <x14:sparkline>
              <xm:f>'CB_Lcr (2)'!$HHC121:$HHC121</xm:f>
              <xm:sqref>HHC121</xm:sqref>
            </x14:sparkline>
            <x14:sparkline>
              <xm:f>'CB_Lcr (2)'!$HHD121:$HHD121</xm:f>
              <xm:sqref>HHD121</xm:sqref>
            </x14:sparkline>
            <x14:sparkline>
              <xm:f>'CB_Lcr (2)'!$HHE121:$HHE121</xm:f>
              <xm:sqref>HHE121</xm:sqref>
            </x14:sparkline>
            <x14:sparkline>
              <xm:f>'CB_Lcr (2)'!$HHF121:$HHF121</xm:f>
              <xm:sqref>HHF121</xm:sqref>
            </x14:sparkline>
            <x14:sparkline>
              <xm:f>'CB_Lcr (2)'!$HHG121:$HHG121</xm:f>
              <xm:sqref>HHG121</xm:sqref>
            </x14:sparkline>
            <x14:sparkline>
              <xm:f>'CB_Lcr (2)'!$HHH121:$HHH121</xm:f>
              <xm:sqref>HHH121</xm:sqref>
            </x14:sparkline>
            <x14:sparkline>
              <xm:f>'CB_Lcr (2)'!$HHI121:$HHI121</xm:f>
              <xm:sqref>HHI121</xm:sqref>
            </x14:sparkline>
            <x14:sparkline>
              <xm:f>'CB_Lcr (2)'!$HHJ121:$HHJ121</xm:f>
              <xm:sqref>HHJ121</xm:sqref>
            </x14:sparkline>
            <x14:sparkline>
              <xm:f>'CB_Lcr (2)'!$HHK121:$HHK121</xm:f>
              <xm:sqref>HHK121</xm:sqref>
            </x14:sparkline>
            <x14:sparkline>
              <xm:f>'CB_Lcr (2)'!$HHL121:$HHL121</xm:f>
              <xm:sqref>HHL121</xm:sqref>
            </x14:sparkline>
            <x14:sparkline>
              <xm:f>'CB_Lcr (2)'!$HHM121:$HHM121</xm:f>
              <xm:sqref>HHM121</xm:sqref>
            </x14:sparkline>
            <x14:sparkline>
              <xm:f>'CB_Lcr (2)'!$HHN121:$HHN121</xm:f>
              <xm:sqref>HHN121</xm:sqref>
            </x14:sparkline>
            <x14:sparkline>
              <xm:f>'CB_Lcr (2)'!$HHO121:$HHO121</xm:f>
              <xm:sqref>HHO121</xm:sqref>
            </x14:sparkline>
            <x14:sparkline>
              <xm:f>'CB_Lcr (2)'!$HHP121:$HHP121</xm:f>
              <xm:sqref>HHP121</xm:sqref>
            </x14:sparkline>
            <x14:sparkline>
              <xm:f>'CB_Lcr (2)'!$HHQ121:$HHQ121</xm:f>
              <xm:sqref>HHQ121</xm:sqref>
            </x14:sparkline>
            <x14:sparkline>
              <xm:f>'CB_Lcr (2)'!$HHR121:$HHR121</xm:f>
              <xm:sqref>HHR121</xm:sqref>
            </x14:sparkline>
            <x14:sparkline>
              <xm:f>'CB_Lcr (2)'!$HHS121:$HHS121</xm:f>
              <xm:sqref>HHS121</xm:sqref>
            </x14:sparkline>
            <x14:sparkline>
              <xm:f>'CB_Lcr (2)'!$HHT121:$HHT121</xm:f>
              <xm:sqref>HHT121</xm:sqref>
            </x14:sparkline>
            <x14:sparkline>
              <xm:f>'CB_Lcr (2)'!$HHU121:$HHU121</xm:f>
              <xm:sqref>HHU121</xm:sqref>
            </x14:sparkline>
            <x14:sparkline>
              <xm:f>'CB_Lcr (2)'!$HHV121:$HHV121</xm:f>
              <xm:sqref>HHV121</xm:sqref>
            </x14:sparkline>
            <x14:sparkline>
              <xm:f>'CB_Lcr (2)'!$HHW121:$HHW121</xm:f>
              <xm:sqref>HHW121</xm:sqref>
            </x14:sparkline>
            <x14:sparkline>
              <xm:f>'CB_Lcr (2)'!$HHX121:$HHX121</xm:f>
              <xm:sqref>HHX121</xm:sqref>
            </x14:sparkline>
            <x14:sparkline>
              <xm:f>'CB_Lcr (2)'!$HHY121:$HHY121</xm:f>
              <xm:sqref>HHY121</xm:sqref>
            </x14:sparkline>
            <x14:sparkline>
              <xm:f>'CB_Lcr (2)'!$HHZ121:$HHZ121</xm:f>
              <xm:sqref>HHZ121</xm:sqref>
            </x14:sparkline>
            <x14:sparkline>
              <xm:f>'CB_Lcr (2)'!$HIA121:$HIA121</xm:f>
              <xm:sqref>HIA121</xm:sqref>
            </x14:sparkline>
            <x14:sparkline>
              <xm:f>'CB_Lcr (2)'!$HIB121:$HIB121</xm:f>
              <xm:sqref>HIB121</xm:sqref>
            </x14:sparkline>
            <x14:sparkline>
              <xm:f>'CB_Lcr (2)'!$HIC121:$HIC121</xm:f>
              <xm:sqref>HIC121</xm:sqref>
            </x14:sparkline>
            <x14:sparkline>
              <xm:f>'CB_Lcr (2)'!$HID121:$HID121</xm:f>
              <xm:sqref>HID121</xm:sqref>
            </x14:sparkline>
            <x14:sparkline>
              <xm:f>'CB_Lcr (2)'!$HIE121:$HIE121</xm:f>
              <xm:sqref>HIE121</xm:sqref>
            </x14:sparkline>
            <x14:sparkline>
              <xm:f>'CB_Lcr (2)'!$HIF121:$HIF121</xm:f>
              <xm:sqref>HIF121</xm:sqref>
            </x14:sparkline>
            <x14:sparkline>
              <xm:f>'CB_Lcr (2)'!$HIG121:$HIG121</xm:f>
              <xm:sqref>HIG121</xm:sqref>
            </x14:sparkline>
            <x14:sparkline>
              <xm:f>'CB_Lcr (2)'!$HIH121:$HIH121</xm:f>
              <xm:sqref>HIH121</xm:sqref>
            </x14:sparkline>
            <x14:sparkline>
              <xm:f>'CB_Lcr (2)'!$HII121:$HII121</xm:f>
              <xm:sqref>HII121</xm:sqref>
            </x14:sparkline>
            <x14:sparkline>
              <xm:f>'CB_Lcr (2)'!$HIJ121:$HIJ121</xm:f>
              <xm:sqref>HIJ121</xm:sqref>
            </x14:sparkline>
            <x14:sparkline>
              <xm:f>'CB_Lcr (2)'!$HIK121:$HIK121</xm:f>
              <xm:sqref>HIK121</xm:sqref>
            </x14:sparkline>
            <x14:sparkline>
              <xm:f>'CB_Lcr (2)'!$HIL121:$HIL121</xm:f>
              <xm:sqref>HIL121</xm:sqref>
            </x14:sparkline>
            <x14:sparkline>
              <xm:f>'CB_Lcr (2)'!$HIM121:$HIM121</xm:f>
              <xm:sqref>HIM121</xm:sqref>
            </x14:sparkline>
            <x14:sparkline>
              <xm:f>'CB_Lcr (2)'!$HIN121:$HIN121</xm:f>
              <xm:sqref>HIN121</xm:sqref>
            </x14:sparkline>
            <x14:sparkline>
              <xm:f>'CB_Lcr (2)'!$HIO121:$HIO121</xm:f>
              <xm:sqref>HIO121</xm:sqref>
            </x14:sparkline>
            <x14:sparkline>
              <xm:f>'CB_Lcr (2)'!$HIP121:$HIP121</xm:f>
              <xm:sqref>HIP121</xm:sqref>
            </x14:sparkline>
            <x14:sparkline>
              <xm:f>'CB_Lcr (2)'!$HIQ121:$HIQ121</xm:f>
              <xm:sqref>HIQ121</xm:sqref>
            </x14:sparkline>
            <x14:sparkline>
              <xm:f>'CB_Lcr (2)'!$HIR121:$HIR121</xm:f>
              <xm:sqref>HIR121</xm:sqref>
            </x14:sparkline>
            <x14:sparkline>
              <xm:f>'CB_Lcr (2)'!$HIS121:$HIS121</xm:f>
              <xm:sqref>HIS121</xm:sqref>
            </x14:sparkline>
            <x14:sparkline>
              <xm:f>'CB_Lcr (2)'!$HIT121:$HIT121</xm:f>
              <xm:sqref>HIT121</xm:sqref>
            </x14:sparkline>
            <x14:sparkline>
              <xm:f>'CB_Lcr (2)'!$HIU121:$HIU121</xm:f>
              <xm:sqref>HIU121</xm:sqref>
            </x14:sparkline>
            <x14:sparkline>
              <xm:f>'CB_Lcr (2)'!$HIV121:$HIV121</xm:f>
              <xm:sqref>HIV121</xm:sqref>
            </x14:sparkline>
            <x14:sparkline>
              <xm:f>'CB_Lcr (2)'!$HIW121:$HIW121</xm:f>
              <xm:sqref>HIW121</xm:sqref>
            </x14:sparkline>
            <x14:sparkline>
              <xm:f>'CB_Lcr (2)'!$HIX121:$HIX121</xm:f>
              <xm:sqref>HIX121</xm:sqref>
            </x14:sparkline>
            <x14:sparkline>
              <xm:f>'CB_Lcr (2)'!$HIY121:$HIY121</xm:f>
              <xm:sqref>HIY121</xm:sqref>
            </x14:sparkline>
            <x14:sparkline>
              <xm:f>'CB_Lcr (2)'!$HIZ121:$HIZ121</xm:f>
              <xm:sqref>HIZ121</xm:sqref>
            </x14:sparkline>
            <x14:sparkline>
              <xm:f>'CB_Lcr (2)'!$HJA121:$HJA121</xm:f>
              <xm:sqref>HJA121</xm:sqref>
            </x14:sparkline>
            <x14:sparkline>
              <xm:f>'CB_Lcr (2)'!$HJB121:$HJB121</xm:f>
              <xm:sqref>HJB121</xm:sqref>
            </x14:sparkline>
            <x14:sparkline>
              <xm:f>'CB_Lcr (2)'!$HJC121:$HJC121</xm:f>
              <xm:sqref>HJC121</xm:sqref>
            </x14:sparkline>
            <x14:sparkline>
              <xm:f>'CB_Lcr (2)'!$HJD121:$HJD121</xm:f>
              <xm:sqref>HJD121</xm:sqref>
            </x14:sparkline>
            <x14:sparkline>
              <xm:f>'CB_Lcr (2)'!$HJE121:$HJE121</xm:f>
              <xm:sqref>HJE121</xm:sqref>
            </x14:sparkline>
            <x14:sparkline>
              <xm:f>'CB_Lcr (2)'!$HJF121:$HJF121</xm:f>
              <xm:sqref>HJF121</xm:sqref>
            </x14:sparkline>
            <x14:sparkline>
              <xm:f>'CB_Lcr (2)'!$HJG121:$HJG121</xm:f>
              <xm:sqref>HJG121</xm:sqref>
            </x14:sparkline>
            <x14:sparkline>
              <xm:f>'CB_Lcr (2)'!$HJH121:$HJH121</xm:f>
              <xm:sqref>HJH121</xm:sqref>
            </x14:sparkline>
            <x14:sparkline>
              <xm:f>'CB_Lcr (2)'!$HJI121:$HJI121</xm:f>
              <xm:sqref>HJI121</xm:sqref>
            </x14:sparkline>
            <x14:sparkline>
              <xm:f>'CB_Lcr (2)'!$HJJ121:$HJJ121</xm:f>
              <xm:sqref>HJJ121</xm:sqref>
            </x14:sparkline>
            <x14:sparkline>
              <xm:f>'CB_Lcr (2)'!$HJK121:$HJK121</xm:f>
              <xm:sqref>HJK121</xm:sqref>
            </x14:sparkline>
            <x14:sparkline>
              <xm:f>'CB_Lcr (2)'!$HJL121:$HJL121</xm:f>
              <xm:sqref>HJL121</xm:sqref>
            </x14:sparkline>
            <x14:sparkline>
              <xm:f>'CB_Lcr (2)'!$HJM121:$HJM121</xm:f>
              <xm:sqref>HJM121</xm:sqref>
            </x14:sparkline>
            <x14:sparkline>
              <xm:f>'CB_Lcr (2)'!$HJN121:$HJN121</xm:f>
              <xm:sqref>HJN121</xm:sqref>
            </x14:sparkline>
            <x14:sparkline>
              <xm:f>'CB_Lcr (2)'!$HJO121:$HJO121</xm:f>
              <xm:sqref>HJO121</xm:sqref>
            </x14:sparkline>
            <x14:sparkline>
              <xm:f>'CB_Lcr (2)'!$HJP121:$HJP121</xm:f>
              <xm:sqref>HJP121</xm:sqref>
            </x14:sparkline>
            <x14:sparkline>
              <xm:f>'CB_Lcr (2)'!$HJQ121:$HJQ121</xm:f>
              <xm:sqref>HJQ121</xm:sqref>
            </x14:sparkline>
            <x14:sparkline>
              <xm:f>'CB_Lcr (2)'!$HJR121:$HJR121</xm:f>
              <xm:sqref>HJR121</xm:sqref>
            </x14:sparkline>
            <x14:sparkline>
              <xm:f>'CB_Lcr (2)'!$HJS121:$HJS121</xm:f>
              <xm:sqref>HJS121</xm:sqref>
            </x14:sparkline>
            <x14:sparkline>
              <xm:f>'CB_Lcr (2)'!$HJT121:$HJT121</xm:f>
              <xm:sqref>HJT121</xm:sqref>
            </x14:sparkline>
            <x14:sparkline>
              <xm:f>'CB_Lcr (2)'!$HJU121:$HJU121</xm:f>
              <xm:sqref>HJU121</xm:sqref>
            </x14:sparkline>
            <x14:sparkline>
              <xm:f>'CB_Lcr (2)'!$HJV121:$HJV121</xm:f>
              <xm:sqref>HJV121</xm:sqref>
            </x14:sparkline>
            <x14:sparkline>
              <xm:f>'CB_Lcr (2)'!$HJW121:$HJW121</xm:f>
              <xm:sqref>HJW121</xm:sqref>
            </x14:sparkline>
            <x14:sparkline>
              <xm:f>'CB_Lcr (2)'!$HJX121:$HJX121</xm:f>
              <xm:sqref>HJX121</xm:sqref>
            </x14:sparkline>
            <x14:sparkline>
              <xm:f>'CB_Lcr (2)'!$HJY121:$HJY121</xm:f>
              <xm:sqref>HJY121</xm:sqref>
            </x14:sparkline>
            <x14:sparkline>
              <xm:f>'CB_Lcr (2)'!$HJZ121:$HJZ121</xm:f>
              <xm:sqref>HJZ121</xm:sqref>
            </x14:sparkline>
            <x14:sparkline>
              <xm:f>'CB_Lcr (2)'!$HKA121:$HKA121</xm:f>
              <xm:sqref>HKA121</xm:sqref>
            </x14:sparkline>
            <x14:sparkline>
              <xm:f>'CB_Lcr (2)'!$HKB121:$HKB121</xm:f>
              <xm:sqref>HKB121</xm:sqref>
            </x14:sparkline>
            <x14:sparkline>
              <xm:f>'CB_Lcr (2)'!$HKC121:$HKC121</xm:f>
              <xm:sqref>HKC121</xm:sqref>
            </x14:sparkline>
            <x14:sparkline>
              <xm:f>'CB_Lcr (2)'!$HKD121:$HKD121</xm:f>
              <xm:sqref>HKD121</xm:sqref>
            </x14:sparkline>
            <x14:sparkline>
              <xm:f>'CB_Lcr (2)'!$HKE121:$HKE121</xm:f>
              <xm:sqref>HKE121</xm:sqref>
            </x14:sparkline>
            <x14:sparkline>
              <xm:f>'CB_Lcr (2)'!$HKF121:$HKF121</xm:f>
              <xm:sqref>HKF121</xm:sqref>
            </x14:sparkline>
            <x14:sparkline>
              <xm:f>'CB_Lcr (2)'!$HKG121:$HKG121</xm:f>
              <xm:sqref>HKG121</xm:sqref>
            </x14:sparkline>
            <x14:sparkline>
              <xm:f>'CB_Lcr (2)'!$HKH121:$HKH121</xm:f>
              <xm:sqref>HKH121</xm:sqref>
            </x14:sparkline>
            <x14:sparkline>
              <xm:f>'CB_Lcr (2)'!$HKI121:$HKI121</xm:f>
              <xm:sqref>HKI121</xm:sqref>
            </x14:sparkline>
            <x14:sparkline>
              <xm:f>'CB_Lcr (2)'!$HKJ121:$HKJ121</xm:f>
              <xm:sqref>HKJ121</xm:sqref>
            </x14:sparkline>
            <x14:sparkline>
              <xm:f>'CB_Lcr (2)'!$HKK121:$HKK121</xm:f>
              <xm:sqref>HKK121</xm:sqref>
            </x14:sparkline>
            <x14:sparkline>
              <xm:f>'CB_Lcr (2)'!$HKL121:$HKL121</xm:f>
              <xm:sqref>HKL121</xm:sqref>
            </x14:sparkline>
            <x14:sparkline>
              <xm:f>'CB_Lcr (2)'!$HKM121:$HKM121</xm:f>
              <xm:sqref>HKM121</xm:sqref>
            </x14:sparkline>
            <x14:sparkline>
              <xm:f>'CB_Lcr (2)'!$HKN121:$HKN121</xm:f>
              <xm:sqref>HKN121</xm:sqref>
            </x14:sparkline>
            <x14:sparkline>
              <xm:f>'CB_Lcr (2)'!$HKO121:$HKO121</xm:f>
              <xm:sqref>HKO121</xm:sqref>
            </x14:sparkline>
            <x14:sparkline>
              <xm:f>'CB_Lcr (2)'!$HKP121:$HKP121</xm:f>
              <xm:sqref>HKP121</xm:sqref>
            </x14:sparkline>
            <x14:sparkline>
              <xm:f>'CB_Lcr (2)'!$HKQ121:$HKQ121</xm:f>
              <xm:sqref>HKQ121</xm:sqref>
            </x14:sparkline>
            <x14:sparkline>
              <xm:f>'CB_Lcr (2)'!$HKR121:$HKR121</xm:f>
              <xm:sqref>HKR121</xm:sqref>
            </x14:sparkline>
            <x14:sparkline>
              <xm:f>'CB_Lcr (2)'!$HKS121:$HKS121</xm:f>
              <xm:sqref>HKS121</xm:sqref>
            </x14:sparkline>
            <x14:sparkline>
              <xm:f>'CB_Lcr (2)'!$HKT121:$HKT121</xm:f>
              <xm:sqref>HKT121</xm:sqref>
            </x14:sparkline>
            <x14:sparkline>
              <xm:f>'CB_Lcr (2)'!$HKU121:$HKU121</xm:f>
              <xm:sqref>HKU121</xm:sqref>
            </x14:sparkline>
            <x14:sparkline>
              <xm:f>'CB_Lcr (2)'!$HKV121:$HKV121</xm:f>
              <xm:sqref>HKV121</xm:sqref>
            </x14:sparkline>
            <x14:sparkline>
              <xm:f>'CB_Lcr (2)'!$HKW121:$HKW121</xm:f>
              <xm:sqref>HKW121</xm:sqref>
            </x14:sparkline>
            <x14:sparkline>
              <xm:f>'CB_Lcr (2)'!$HKX121:$HKX121</xm:f>
              <xm:sqref>HKX121</xm:sqref>
            </x14:sparkline>
            <x14:sparkline>
              <xm:f>'CB_Lcr (2)'!$HKY121:$HKY121</xm:f>
              <xm:sqref>HKY121</xm:sqref>
            </x14:sparkline>
            <x14:sparkline>
              <xm:f>'CB_Lcr (2)'!$HKZ121:$HKZ121</xm:f>
              <xm:sqref>HKZ121</xm:sqref>
            </x14:sparkline>
            <x14:sparkline>
              <xm:f>'CB_Lcr (2)'!$HLA121:$HLA121</xm:f>
              <xm:sqref>HLA121</xm:sqref>
            </x14:sparkline>
            <x14:sparkline>
              <xm:f>'CB_Lcr (2)'!$HLB121:$HLB121</xm:f>
              <xm:sqref>HLB121</xm:sqref>
            </x14:sparkline>
            <x14:sparkline>
              <xm:f>'CB_Lcr (2)'!$HLC121:$HLC121</xm:f>
              <xm:sqref>HLC121</xm:sqref>
            </x14:sparkline>
            <x14:sparkline>
              <xm:f>'CB_Lcr (2)'!$HLD121:$HLD121</xm:f>
              <xm:sqref>HLD121</xm:sqref>
            </x14:sparkline>
            <x14:sparkline>
              <xm:f>'CB_Lcr (2)'!$HLE121:$HLE121</xm:f>
              <xm:sqref>HLE121</xm:sqref>
            </x14:sparkline>
            <x14:sparkline>
              <xm:f>'CB_Lcr (2)'!$HLF121:$HLF121</xm:f>
              <xm:sqref>HLF121</xm:sqref>
            </x14:sparkline>
            <x14:sparkline>
              <xm:f>'CB_Lcr (2)'!$HLG121:$HLG121</xm:f>
              <xm:sqref>HLG121</xm:sqref>
            </x14:sparkline>
            <x14:sparkline>
              <xm:f>'CB_Lcr (2)'!$HLH121:$HLH121</xm:f>
              <xm:sqref>HLH121</xm:sqref>
            </x14:sparkline>
            <x14:sparkline>
              <xm:f>'CB_Lcr (2)'!$HLI121:$HLI121</xm:f>
              <xm:sqref>HLI121</xm:sqref>
            </x14:sparkline>
            <x14:sparkline>
              <xm:f>'CB_Lcr (2)'!$HLJ121:$HLJ121</xm:f>
              <xm:sqref>HLJ121</xm:sqref>
            </x14:sparkline>
            <x14:sparkline>
              <xm:f>'CB_Lcr (2)'!$HLK121:$HLK121</xm:f>
              <xm:sqref>HLK121</xm:sqref>
            </x14:sparkline>
            <x14:sparkline>
              <xm:f>'CB_Lcr (2)'!$HLL121:$HLL121</xm:f>
              <xm:sqref>HLL121</xm:sqref>
            </x14:sparkline>
            <x14:sparkline>
              <xm:f>'CB_Lcr (2)'!$HLM121:$HLM121</xm:f>
              <xm:sqref>HLM121</xm:sqref>
            </x14:sparkline>
            <x14:sparkline>
              <xm:f>'CB_Lcr (2)'!$HLN121:$HLN121</xm:f>
              <xm:sqref>HLN121</xm:sqref>
            </x14:sparkline>
            <x14:sparkline>
              <xm:f>'CB_Lcr (2)'!$HLO121:$HLO121</xm:f>
              <xm:sqref>HLO121</xm:sqref>
            </x14:sparkline>
            <x14:sparkline>
              <xm:f>'CB_Lcr (2)'!$HLP121:$HLP121</xm:f>
              <xm:sqref>HLP121</xm:sqref>
            </x14:sparkline>
            <x14:sparkline>
              <xm:f>'CB_Lcr (2)'!$HLQ121:$HLQ121</xm:f>
              <xm:sqref>HLQ121</xm:sqref>
            </x14:sparkline>
            <x14:sparkline>
              <xm:f>'CB_Lcr (2)'!$HLR121:$HLR121</xm:f>
              <xm:sqref>HLR121</xm:sqref>
            </x14:sparkline>
            <x14:sparkline>
              <xm:f>'CB_Lcr (2)'!$HLS121:$HLS121</xm:f>
              <xm:sqref>HLS121</xm:sqref>
            </x14:sparkline>
            <x14:sparkline>
              <xm:f>'CB_Lcr (2)'!$HLT121:$HLT121</xm:f>
              <xm:sqref>HLT121</xm:sqref>
            </x14:sparkline>
            <x14:sparkline>
              <xm:f>'CB_Lcr (2)'!$HLU121:$HLU121</xm:f>
              <xm:sqref>HLU121</xm:sqref>
            </x14:sparkline>
            <x14:sparkline>
              <xm:f>'CB_Lcr (2)'!$HLV121:$HLV121</xm:f>
              <xm:sqref>HLV121</xm:sqref>
            </x14:sparkline>
            <x14:sparkline>
              <xm:f>'CB_Lcr (2)'!$HLW121:$HLW121</xm:f>
              <xm:sqref>HLW121</xm:sqref>
            </x14:sparkline>
            <x14:sparkline>
              <xm:f>'CB_Lcr (2)'!$HLX121:$HLX121</xm:f>
              <xm:sqref>HLX121</xm:sqref>
            </x14:sparkline>
            <x14:sparkline>
              <xm:f>'CB_Lcr (2)'!$HLY121:$HLY121</xm:f>
              <xm:sqref>HLY121</xm:sqref>
            </x14:sparkline>
            <x14:sparkline>
              <xm:f>'CB_Lcr (2)'!$HLZ121:$HLZ121</xm:f>
              <xm:sqref>HLZ121</xm:sqref>
            </x14:sparkline>
            <x14:sparkline>
              <xm:f>'CB_Lcr (2)'!$HMA121:$HMA121</xm:f>
              <xm:sqref>HMA121</xm:sqref>
            </x14:sparkline>
            <x14:sparkline>
              <xm:f>'CB_Lcr (2)'!$HMB121:$HMB121</xm:f>
              <xm:sqref>HMB121</xm:sqref>
            </x14:sparkline>
            <x14:sparkline>
              <xm:f>'CB_Lcr (2)'!$HMC121:$HMC121</xm:f>
              <xm:sqref>HMC121</xm:sqref>
            </x14:sparkline>
            <x14:sparkline>
              <xm:f>'CB_Lcr (2)'!$HMD121:$HMD121</xm:f>
              <xm:sqref>HMD121</xm:sqref>
            </x14:sparkline>
            <x14:sparkline>
              <xm:f>'CB_Lcr (2)'!$HME121:$HME121</xm:f>
              <xm:sqref>HME121</xm:sqref>
            </x14:sparkline>
            <x14:sparkline>
              <xm:f>'CB_Lcr (2)'!$HMF121:$HMF121</xm:f>
              <xm:sqref>HMF121</xm:sqref>
            </x14:sparkline>
            <x14:sparkline>
              <xm:f>'CB_Lcr (2)'!$HMG121:$HMG121</xm:f>
              <xm:sqref>HMG121</xm:sqref>
            </x14:sparkline>
            <x14:sparkline>
              <xm:f>'CB_Lcr (2)'!$HMH121:$HMH121</xm:f>
              <xm:sqref>HMH121</xm:sqref>
            </x14:sparkline>
            <x14:sparkline>
              <xm:f>'CB_Lcr (2)'!$HMI121:$HMI121</xm:f>
              <xm:sqref>HMI121</xm:sqref>
            </x14:sparkline>
            <x14:sparkline>
              <xm:f>'CB_Lcr (2)'!$HMJ121:$HMJ121</xm:f>
              <xm:sqref>HMJ121</xm:sqref>
            </x14:sparkline>
            <x14:sparkline>
              <xm:f>'CB_Lcr (2)'!$HMK121:$HMK121</xm:f>
              <xm:sqref>HMK121</xm:sqref>
            </x14:sparkline>
            <x14:sparkline>
              <xm:f>'CB_Lcr (2)'!$HML121:$HML121</xm:f>
              <xm:sqref>HML121</xm:sqref>
            </x14:sparkline>
            <x14:sparkline>
              <xm:f>'CB_Lcr (2)'!$HMM121:$HMM121</xm:f>
              <xm:sqref>HMM121</xm:sqref>
            </x14:sparkline>
            <x14:sparkline>
              <xm:f>'CB_Lcr (2)'!$HMN121:$HMN121</xm:f>
              <xm:sqref>HMN121</xm:sqref>
            </x14:sparkline>
            <x14:sparkline>
              <xm:f>'CB_Lcr (2)'!$HMO121:$HMO121</xm:f>
              <xm:sqref>HMO121</xm:sqref>
            </x14:sparkline>
            <x14:sparkline>
              <xm:f>'CB_Lcr (2)'!$HMP121:$HMP121</xm:f>
              <xm:sqref>HMP121</xm:sqref>
            </x14:sparkline>
            <x14:sparkline>
              <xm:f>'CB_Lcr (2)'!$HMQ121:$HMQ121</xm:f>
              <xm:sqref>HMQ121</xm:sqref>
            </x14:sparkline>
            <x14:sparkline>
              <xm:f>'CB_Lcr (2)'!$HMR121:$HMR121</xm:f>
              <xm:sqref>HMR121</xm:sqref>
            </x14:sparkline>
            <x14:sparkline>
              <xm:f>'CB_Lcr (2)'!$HMS121:$HMS121</xm:f>
              <xm:sqref>HMS121</xm:sqref>
            </x14:sparkline>
            <x14:sparkline>
              <xm:f>'CB_Lcr (2)'!$HMT121:$HMT121</xm:f>
              <xm:sqref>HMT121</xm:sqref>
            </x14:sparkline>
            <x14:sparkline>
              <xm:f>'CB_Lcr (2)'!$HMU121:$HMU121</xm:f>
              <xm:sqref>HMU121</xm:sqref>
            </x14:sparkline>
            <x14:sparkline>
              <xm:f>'CB_Lcr (2)'!$HMV121:$HMV121</xm:f>
              <xm:sqref>HMV121</xm:sqref>
            </x14:sparkline>
            <x14:sparkline>
              <xm:f>'CB_Lcr (2)'!$HMW121:$HMW121</xm:f>
              <xm:sqref>HMW121</xm:sqref>
            </x14:sparkline>
            <x14:sparkline>
              <xm:f>'CB_Lcr (2)'!$HMX121:$HMX121</xm:f>
              <xm:sqref>HMX121</xm:sqref>
            </x14:sparkline>
            <x14:sparkline>
              <xm:f>'CB_Lcr (2)'!$HMY121:$HMY121</xm:f>
              <xm:sqref>HMY121</xm:sqref>
            </x14:sparkline>
            <x14:sparkline>
              <xm:f>'CB_Lcr (2)'!$HMZ121:$HMZ121</xm:f>
              <xm:sqref>HMZ121</xm:sqref>
            </x14:sparkline>
            <x14:sparkline>
              <xm:f>'CB_Lcr (2)'!$HNA121:$HNA121</xm:f>
              <xm:sqref>HNA121</xm:sqref>
            </x14:sparkline>
            <x14:sparkline>
              <xm:f>'CB_Lcr (2)'!$HNB121:$HNB121</xm:f>
              <xm:sqref>HNB121</xm:sqref>
            </x14:sparkline>
            <x14:sparkline>
              <xm:f>'CB_Lcr (2)'!$HNC121:$HNC121</xm:f>
              <xm:sqref>HNC121</xm:sqref>
            </x14:sparkline>
            <x14:sparkline>
              <xm:f>'CB_Lcr (2)'!$HND121:$HND121</xm:f>
              <xm:sqref>HND121</xm:sqref>
            </x14:sparkline>
            <x14:sparkline>
              <xm:f>'CB_Lcr (2)'!$HNE121:$HNE121</xm:f>
              <xm:sqref>HNE121</xm:sqref>
            </x14:sparkline>
            <x14:sparkline>
              <xm:f>'CB_Lcr (2)'!$HNF121:$HNF121</xm:f>
              <xm:sqref>HNF121</xm:sqref>
            </x14:sparkline>
            <x14:sparkline>
              <xm:f>'CB_Lcr (2)'!$HNG121:$HNG121</xm:f>
              <xm:sqref>HNG121</xm:sqref>
            </x14:sparkline>
            <x14:sparkline>
              <xm:f>'CB_Lcr (2)'!$HNH121:$HNH121</xm:f>
              <xm:sqref>HNH121</xm:sqref>
            </x14:sparkline>
            <x14:sparkline>
              <xm:f>'CB_Lcr (2)'!$HNI121:$HNI121</xm:f>
              <xm:sqref>HNI121</xm:sqref>
            </x14:sparkline>
            <x14:sparkline>
              <xm:f>'CB_Lcr (2)'!$HNJ121:$HNJ121</xm:f>
              <xm:sqref>HNJ121</xm:sqref>
            </x14:sparkline>
            <x14:sparkline>
              <xm:f>'CB_Lcr (2)'!$HNK121:$HNK121</xm:f>
              <xm:sqref>HNK121</xm:sqref>
            </x14:sparkline>
            <x14:sparkline>
              <xm:f>'CB_Lcr (2)'!$HNL121:$HNL121</xm:f>
              <xm:sqref>HNL121</xm:sqref>
            </x14:sparkline>
            <x14:sparkline>
              <xm:f>'CB_Lcr (2)'!$HNM121:$HNM121</xm:f>
              <xm:sqref>HNM121</xm:sqref>
            </x14:sparkline>
            <x14:sparkline>
              <xm:f>'CB_Lcr (2)'!$HNN121:$HNN121</xm:f>
              <xm:sqref>HNN121</xm:sqref>
            </x14:sparkline>
            <x14:sparkline>
              <xm:f>'CB_Lcr (2)'!$HNO121:$HNO121</xm:f>
              <xm:sqref>HNO121</xm:sqref>
            </x14:sparkline>
            <x14:sparkline>
              <xm:f>'CB_Lcr (2)'!$HNP121:$HNP121</xm:f>
              <xm:sqref>HNP121</xm:sqref>
            </x14:sparkline>
            <x14:sparkline>
              <xm:f>'CB_Lcr (2)'!$HNQ121:$HNQ121</xm:f>
              <xm:sqref>HNQ121</xm:sqref>
            </x14:sparkline>
            <x14:sparkline>
              <xm:f>'CB_Lcr (2)'!$HNR121:$HNR121</xm:f>
              <xm:sqref>HNR121</xm:sqref>
            </x14:sparkline>
            <x14:sparkline>
              <xm:f>'CB_Lcr (2)'!$HNS121:$HNS121</xm:f>
              <xm:sqref>HNS121</xm:sqref>
            </x14:sparkline>
            <x14:sparkline>
              <xm:f>'CB_Lcr (2)'!$HNT121:$HNT121</xm:f>
              <xm:sqref>HNT121</xm:sqref>
            </x14:sparkline>
            <x14:sparkline>
              <xm:f>'CB_Lcr (2)'!$HNU121:$HNU121</xm:f>
              <xm:sqref>HNU121</xm:sqref>
            </x14:sparkline>
            <x14:sparkline>
              <xm:f>'CB_Lcr (2)'!$HNV121:$HNV121</xm:f>
              <xm:sqref>HNV121</xm:sqref>
            </x14:sparkline>
            <x14:sparkline>
              <xm:f>'CB_Lcr (2)'!$HNW121:$HNW121</xm:f>
              <xm:sqref>HNW121</xm:sqref>
            </x14:sparkline>
            <x14:sparkline>
              <xm:f>'CB_Lcr (2)'!$HNX121:$HNX121</xm:f>
              <xm:sqref>HNX121</xm:sqref>
            </x14:sparkline>
            <x14:sparkline>
              <xm:f>'CB_Lcr (2)'!$HNY121:$HNY121</xm:f>
              <xm:sqref>HNY121</xm:sqref>
            </x14:sparkline>
            <x14:sparkline>
              <xm:f>'CB_Lcr (2)'!$HNZ121:$HNZ121</xm:f>
              <xm:sqref>HNZ121</xm:sqref>
            </x14:sparkline>
            <x14:sparkline>
              <xm:f>'CB_Lcr (2)'!$HOA121:$HOA121</xm:f>
              <xm:sqref>HOA121</xm:sqref>
            </x14:sparkline>
            <x14:sparkline>
              <xm:f>'CB_Lcr (2)'!$HOB121:$HOB121</xm:f>
              <xm:sqref>HOB121</xm:sqref>
            </x14:sparkline>
            <x14:sparkline>
              <xm:f>'CB_Lcr (2)'!$HOC121:$HOC121</xm:f>
              <xm:sqref>HOC121</xm:sqref>
            </x14:sparkline>
            <x14:sparkline>
              <xm:f>'CB_Lcr (2)'!$HOD121:$HOD121</xm:f>
              <xm:sqref>HOD121</xm:sqref>
            </x14:sparkline>
            <x14:sparkline>
              <xm:f>'CB_Lcr (2)'!$HOE121:$HOE121</xm:f>
              <xm:sqref>HOE121</xm:sqref>
            </x14:sparkline>
            <x14:sparkline>
              <xm:f>'CB_Lcr (2)'!$HOF121:$HOF121</xm:f>
              <xm:sqref>HOF121</xm:sqref>
            </x14:sparkline>
            <x14:sparkline>
              <xm:f>'CB_Lcr (2)'!$HOG121:$HOG121</xm:f>
              <xm:sqref>HOG121</xm:sqref>
            </x14:sparkline>
            <x14:sparkline>
              <xm:f>'CB_Lcr (2)'!$HOH121:$HOH121</xm:f>
              <xm:sqref>HOH121</xm:sqref>
            </x14:sparkline>
            <x14:sparkline>
              <xm:f>'CB_Lcr (2)'!$HOI121:$HOI121</xm:f>
              <xm:sqref>HOI121</xm:sqref>
            </x14:sparkline>
            <x14:sparkline>
              <xm:f>'CB_Lcr (2)'!$HOJ121:$HOJ121</xm:f>
              <xm:sqref>HOJ121</xm:sqref>
            </x14:sparkline>
            <x14:sparkline>
              <xm:f>'CB_Lcr (2)'!$HOK121:$HOK121</xm:f>
              <xm:sqref>HOK121</xm:sqref>
            </x14:sparkline>
            <x14:sparkline>
              <xm:f>'CB_Lcr (2)'!$HOL121:$HOL121</xm:f>
              <xm:sqref>HOL121</xm:sqref>
            </x14:sparkline>
            <x14:sparkline>
              <xm:f>'CB_Lcr (2)'!$HOM121:$HOM121</xm:f>
              <xm:sqref>HOM121</xm:sqref>
            </x14:sparkline>
            <x14:sparkline>
              <xm:f>'CB_Lcr (2)'!$HON121:$HON121</xm:f>
              <xm:sqref>HON121</xm:sqref>
            </x14:sparkline>
            <x14:sparkline>
              <xm:f>'CB_Lcr (2)'!$HOO121:$HOO121</xm:f>
              <xm:sqref>HOO121</xm:sqref>
            </x14:sparkline>
            <x14:sparkline>
              <xm:f>'CB_Lcr (2)'!$HOP121:$HOP121</xm:f>
              <xm:sqref>HOP121</xm:sqref>
            </x14:sparkline>
            <x14:sparkline>
              <xm:f>'CB_Lcr (2)'!$HOQ121:$HOQ121</xm:f>
              <xm:sqref>HOQ121</xm:sqref>
            </x14:sparkline>
            <x14:sparkline>
              <xm:f>'CB_Lcr (2)'!$HOR121:$HOR121</xm:f>
              <xm:sqref>HOR121</xm:sqref>
            </x14:sparkline>
            <x14:sparkline>
              <xm:f>'CB_Lcr (2)'!$HOS121:$HOS121</xm:f>
              <xm:sqref>HOS121</xm:sqref>
            </x14:sparkline>
            <x14:sparkline>
              <xm:f>'CB_Lcr (2)'!$HOT121:$HOT121</xm:f>
              <xm:sqref>HOT121</xm:sqref>
            </x14:sparkline>
            <x14:sparkline>
              <xm:f>'CB_Lcr (2)'!$HOU121:$HOU121</xm:f>
              <xm:sqref>HOU121</xm:sqref>
            </x14:sparkline>
            <x14:sparkline>
              <xm:f>'CB_Lcr (2)'!$HOV121:$HOV121</xm:f>
              <xm:sqref>HOV121</xm:sqref>
            </x14:sparkline>
            <x14:sparkline>
              <xm:f>'CB_Lcr (2)'!$HOW121:$HOW121</xm:f>
              <xm:sqref>HOW121</xm:sqref>
            </x14:sparkline>
            <x14:sparkline>
              <xm:f>'CB_Lcr (2)'!$HOX121:$HOX121</xm:f>
              <xm:sqref>HOX121</xm:sqref>
            </x14:sparkline>
            <x14:sparkline>
              <xm:f>'CB_Lcr (2)'!$HOY121:$HOY121</xm:f>
              <xm:sqref>HOY121</xm:sqref>
            </x14:sparkline>
            <x14:sparkline>
              <xm:f>'CB_Lcr (2)'!$HOZ121:$HOZ121</xm:f>
              <xm:sqref>HOZ121</xm:sqref>
            </x14:sparkline>
            <x14:sparkline>
              <xm:f>'CB_Lcr (2)'!$HPA121:$HPA121</xm:f>
              <xm:sqref>HPA121</xm:sqref>
            </x14:sparkline>
            <x14:sparkline>
              <xm:f>'CB_Lcr (2)'!$HPB121:$HPB121</xm:f>
              <xm:sqref>HPB121</xm:sqref>
            </x14:sparkline>
            <x14:sparkline>
              <xm:f>'CB_Lcr (2)'!$HPC121:$HPC121</xm:f>
              <xm:sqref>HPC121</xm:sqref>
            </x14:sparkline>
            <x14:sparkline>
              <xm:f>'CB_Lcr (2)'!$HPD121:$HPD121</xm:f>
              <xm:sqref>HPD121</xm:sqref>
            </x14:sparkline>
            <x14:sparkline>
              <xm:f>'CB_Lcr (2)'!$HPE121:$HPE121</xm:f>
              <xm:sqref>HPE121</xm:sqref>
            </x14:sparkline>
            <x14:sparkline>
              <xm:f>'CB_Lcr (2)'!$HPF121:$HPF121</xm:f>
              <xm:sqref>HPF121</xm:sqref>
            </x14:sparkline>
            <x14:sparkline>
              <xm:f>'CB_Lcr (2)'!$HPG121:$HPG121</xm:f>
              <xm:sqref>HPG121</xm:sqref>
            </x14:sparkline>
            <x14:sparkline>
              <xm:f>'CB_Lcr (2)'!$HPH121:$HPH121</xm:f>
              <xm:sqref>HPH121</xm:sqref>
            </x14:sparkline>
            <x14:sparkline>
              <xm:f>'CB_Lcr (2)'!$HPI121:$HPI121</xm:f>
              <xm:sqref>HPI121</xm:sqref>
            </x14:sparkline>
            <x14:sparkline>
              <xm:f>'CB_Lcr (2)'!$HPJ121:$HPJ121</xm:f>
              <xm:sqref>HPJ121</xm:sqref>
            </x14:sparkline>
            <x14:sparkline>
              <xm:f>'CB_Lcr (2)'!$HPK121:$HPK121</xm:f>
              <xm:sqref>HPK121</xm:sqref>
            </x14:sparkline>
            <x14:sparkline>
              <xm:f>'CB_Lcr (2)'!$HPL121:$HPL121</xm:f>
              <xm:sqref>HPL121</xm:sqref>
            </x14:sparkline>
            <x14:sparkline>
              <xm:f>'CB_Lcr (2)'!$HPM121:$HPM121</xm:f>
              <xm:sqref>HPM121</xm:sqref>
            </x14:sparkline>
            <x14:sparkline>
              <xm:f>'CB_Lcr (2)'!$HPN121:$HPN121</xm:f>
              <xm:sqref>HPN121</xm:sqref>
            </x14:sparkline>
            <x14:sparkline>
              <xm:f>'CB_Lcr (2)'!$HPO121:$HPO121</xm:f>
              <xm:sqref>HPO121</xm:sqref>
            </x14:sparkline>
            <x14:sparkline>
              <xm:f>'CB_Lcr (2)'!$HPP121:$HPP121</xm:f>
              <xm:sqref>HPP121</xm:sqref>
            </x14:sparkline>
            <x14:sparkline>
              <xm:f>'CB_Lcr (2)'!$HPQ121:$HPQ121</xm:f>
              <xm:sqref>HPQ121</xm:sqref>
            </x14:sparkline>
            <x14:sparkline>
              <xm:f>'CB_Lcr (2)'!$HPR121:$HPR121</xm:f>
              <xm:sqref>HPR121</xm:sqref>
            </x14:sparkline>
            <x14:sparkline>
              <xm:f>'CB_Lcr (2)'!$HPS121:$HPS121</xm:f>
              <xm:sqref>HPS121</xm:sqref>
            </x14:sparkline>
            <x14:sparkline>
              <xm:f>'CB_Lcr (2)'!$HPT121:$HPT121</xm:f>
              <xm:sqref>HPT121</xm:sqref>
            </x14:sparkline>
            <x14:sparkline>
              <xm:f>'CB_Lcr (2)'!$HPU121:$HPU121</xm:f>
              <xm:sqref>HPU121</xm:sqref>
            </x14:sparkline>
            <x14:sparkline>
              <xm:f>'CB_Lcr (2)'!$HPV121:$HPV121</xm:f>
              <xm:sqref>HPV121</xm:sqref>
            </x14:sparkline>
            <x14:sparkline>
              <xm:f>'CB_Lcr (2)'!$HPW121:$HPW121</xm:f>
              <xm:sqref>HPW121</xm:sqref>
            </x14:sparkline>
            <x14:sparkline>
              <xm:f>'CB_Lcr (2)'!$HPX121:$HPX121</xm:f>
              <xm:sqref>HPX121</xm:sqref>
            </x14:sparkline>
            <x14:sparkline>
              <xm:f>'CB_Lcr (2)'!$HPY121:$HPY121</xm:f>
              <xm:sqref>HPY121</xm:sqref>
            </x14:sparkline>
            <x14:sparkline>
              <xm:f>'CB_Lcr (2)'!$HPZ121:$HPZ121</xm:f>
              <xm:sqref>HPZ121</xm:sqref>
            </x14:sparkline>
            <x14:sparkline>
              <xm:f>'CB_Lcr (2)'!$HQA121:$HQA121</xm:f>
              <xm:sqref>HQA121</xm:sqref>
            </x14:sparkline>
            <x14:sparkline>
              <xm:f>'CB_Lcr (2)'!$HQB121:$HQB121</xm:f>
              <xm:sqref>HQB121</xm:sqref>
            </x14:sparkline>
            <x14:sparkline>
              <xm:f>'CB_Lcr (2)'!$HQC121:$HQC121</xm:f>
              <xm:sqref>HQC121</xm:sqref>
            </x14:sparkline>
            <x14:sparkline>
              <xm:f>'CB_Lcr (2)'!$HQD121:$HQD121</xm:f>
              <xm:sqref>HQD121</xm:sqref>
            </x14:sparkline>
            <x14:sparkline>
              <xm:f>'CB_Lcr (2)'!$HQE121:$HQE121</xm:f>
              <xm:sqref>HQE121</xm:sqref>
            </x14:sparkline>
            <x14:sparkline>
              <xm:f>'CB_Lcr (2)'!$HQF121:$HQF121</xm:f>
              <xm:sqref>HQF121</xm:sqref>
            </x14:sparkline>
            <x14:sparkline>
              <xm:f>'CB_Lcr (2)'!$HQG121:$HQG121</xm:f>
              <xm:sqref>HQG121</xm:sqref>
            </x14:sparkline>
            <x14:sparkline>
              <xm:f>'CB_Lcr (2)'!$HQH121:$HQH121</xm:f>
              <xm:sqref>HQH121</xm:sqref>
            </x14:sparkline>
            <x14:sparkline>
              <xm:f>'CB_Lcr (2)'!$HQI121:$HQI121</xm:f>
              <xm:sqref>HQI121</xm:sqref>
            </x14:sparkline>
            <x14:sparkline>
              <xm:f>'CB_Lcr (2)'!$HQJ121:$HQJ121</xm:f>
              <xm:sqref>HQJ121</xm:sqref>
            </x14:sparkline>
            <x14:sparkline>
              <xm:f>'CB_Lcr (2)'!$HQK121:$HQK121</xm:f>
              <xm:sqref>HQK121</xm:sqref>
            </x14:sparkline>
            <x14:sparkline>
              <xm:f>'CB_Lcr (2)'!$HQL121:$HQL121</xm:f>
              <xm:sqref>HQL121</xm:sqref>
            </x14:sparkline>
            <x14:sparkline>
              <xm:f>'CB_Lcr (2)'!$HQM121:$HQM121</xm:f>
              <xm:sqref>HQM121</xm:sqref>
            </x14:sparkline>
            <x14:sparkline>
              <xm:f>'CB_Lcr (2)'!$HQN121:$HQN121</xm:f>
              <xm:sqref>HQN121</xm:sqref>
            </x14:sparkline>
            <x14:sparkline>
              <xm:f>'CB_Lcr (2)'!$HQO121:$HQO121</xm:f>
              <xm:sqref>HQO121</xm:sqref>
            </x14:sparkline>
            <x14:sparkline>
              <xm:f>'CB_Lcr (2)'!$HQP121:$HQP121</xm:f>
              <xm:sqref>HQP121</xm:sqref>
            </x14:sparkline>
            <x14:sparkline>
              <xm:f>'CB_Lcr (2)'!$HQQ121:$HQQ121</xm:f>
              <xm:sqref>HQQ121</xm:sqref>
            </x14:sparkline>
            <x14:sparkline>
              <xm:f>'CB_Lcr (2)'!$HQR121:$HQR121</xm:f>
              <xm:sqref>HQR121</xm:sqref>
            </x14:sparkline>
            <x14:sparkline>
              <xm:f>'CB_Lcr (2)'!$HQS121:$HQS121</xm:f>
              <xm:sqref>HQS121</xm:sqref>
            </x14:sparkline>
            <x14:sparkline>
              <xm:f>'CB_Lcr (2)'!$HQT121:$HQT121</xm:f>
              <xm:sqref>HQT121</xm:sqref>
            </x14:sparkline>
            <x14:sparkline>
              <xm:f>'CB_Lcr (2)'!$HQU121:$HQU121</xm:f>
              <xm:sqref>HQU121</xm:sqref>
            </x14:sparkline>
            <x14:sparkline>
              <xm:f>'CB_Lcr (2)'!$HQV121:$HQV121</xm:f>
              <xm:sqref>HQV121</xm:sqref>
            </x14:sparkline>
            <x14:sparkline>
              <xm:f>'CB_Lcr (2)'!$HQW121:$HQW121</xm:f>
              <xm:sqref>HQW121</xm:sqref>
            </x14:sparkline>
            <x14:sparkline>
              <xm:f>'CB_Lcr (2)'!$HQX121:$HQX121</xm:f>
              <xm:sqref>HQX121</xm:sqref>
            </x14:sparkline>
            <x14:sparkline>
              <xm:f>'CB_Lcr (2)'!$HQY121:$HQY121</xm:f>
              <xm:sqref>HQY121</xm:sqref>
            </x14:sparkline>
            <x14:sparkline>
              <xm:f>'CB_Lcr (2)'!$HQZ121:$HQZ121</xm:f>
              <xm:sqref>HQZ121</xm:sqref>
            </x14:sparkline>
            <x14:sparkline>
              <xm:f>'CB_Lcr (2)'!$HRA121:$HRA121</xm:f>
              <xm:sqref>HRA121</xm:sqref>
            </x14:sparkline>
            <x14:sparkline>
              <xm:f>'CB_Lcr (2)'!$HRB121:$HRB121</xm:f>
              <xm:sqref>HRB121</xm:sqref>
            </x14:sparkline>
            <x14:sparkline>
              <xm:f>'CB_Lcr (2)'!$HRC121:$HRC121</xm:f>
              <xm:sqref>HRC121</xm:sqref>
            </x14:sparkline>
            <x14:sparkline>
              <xm:f>'CB_Lcr (2)'!$HRD121:$HRD121</xm:f>
              <xm:sqref>HRD121</xm:sqref>
            </x14:sparkline>
            <x14:sparkline>
              <xm:f>'CB_Lcr (2)'!$HRE121:$HRE121</xm:f>
              <xm:sqref>HRE121</xm:sqref>
            </x14:sparkline>
            <x14:sparkline>
              <xm:f>'CB_Lcr (2)'!$HRF121:$HRF121</xm:f>
              <xm:sqref>HRF121</xm:sqref>
            </x14:sparkline>
            <x14:sparkline>
              <xm:f>'CB_Lcr (2)'!$HRG121:$HRG121</xm:f>
              <xm:sqref>HRG121</xm:sqref>
            </x14:sparkline>
            <x14:sparkline>
              <xm:f>'CB_Lcr (2)'!$HRH121:$HRH121</xm:f>
              <xm:sqref>HRH121</xm:sqref>
            </x14:sparkline>
            <x14:sparkline>
              <xm:f>'CB_Lcr (2)'!$HRI121:$HRI121</xm:f>
              <xm:sqref>HRI121</xm:sqref>
            </x14:sparkline>
            <x14:sparkline>
              <xm:f>'CB_Lcr (2)'!$HRJ121:$HRJ121</xm:f>
              <xm:sqref>HRJ121</xm:sqref>
            </x14:sparkline>
            <x14:sparkline>
              <xm:f>'CB_Lcr (2)'!$HRK121:$HRK121</xm:f>
              <xm:sqref>HRK121</xm:sqref>
            </x14:sparkline>
            <x14:sparkline>
              <xm:f>'CB_Lcr (2)'!$HRL121:$HRL121</xm:f>
              <xm:sqref>HRL121</xm:sqref>
            </x14:sparkline>
            <x14:sparkline>
              <xm:f>'CB_Lcr (2)'!$HRM121:$HRM121</xm:f>
              <xm:sqref>HRM121</xm:sqref>
            </x14:sparkline>
            <x14:sparkline>
              <xm:f>'CB_Lcr (2)'!$HRN121:$HRN121</xm:f>
              <xm:sqref>HRN121</xm:sqref>
            </x14:sparkline>
            <x14:sparkline>
              <xm:f>'CB_Lcr (2)'!$HRO121:$HRO121</xm:f>
              <xm:sqref>HRO121</xm:sqref>
            </x14:sparkline>
            <x14:sparkline>
              <xm:f>'CB_Lcr (2)'!$HRP121:$HRP121</xm:f>
              <xm:sqref>HRP121</xm:sqref>
            </x14:sparkline>
            <x14:sparkline>
              <xm:f>'CB_Lcr (2)'!$HRQ121:$HRQ121</xm:f>
              <xm:sqref>HRQ121</xm:sqref>
            </x14:sparkline>
            <x14:sparkline>
              <xm:f>'CB_Lcr (2)'!$HRR121:$HRR121</xm:f>
              <xm:sqref>HRR121</xm:sqref>
            </x14:sparkline>
            <x14:sparkline>
              <xm:f>'CB_Lcr (2)'!$HRS121:$HRS121</xm:f>
              <xm:sqref>HRS121</xm:sqref>
            </x14:sparkline>
            <x14:sparkline>
              <xm:f>'CB_Lcr (2)'!$HRT121:$HRT121</xm:f>
              <xm:sqref>HRT121</xm:sqref>
            </x14:sparkline>
            <x14:sparkline>
              <xm:f>'CB_Lcr (2)'!$HRU121:$HRU121</xm:f>
              <xm:sqref>HRU121</xm:sqref>
            </x14:sparkline>
            <x14:sparkline>
              <xm:f>'CB_Lcr (2)'!$HRV121:$HRV121</xm:f>
              <xm:sqref>HRV121</xm:sqref>
            </x14:sparkline>
            <x14:sparkline>
              <xm:f>'CB_Lcr (2)'!$HRW121:$HRW121</xm:f>
              <xm:sqref>HRW121</xm:sqref>
            </x14:sparkline>
            <x14:sparkline>
              <xm:f>'CB_Lcr (2)'!$HRX121:$HRX121</xm:f>
              <xm:sqref>HRX121</xm:sqref>
            </x14:sparkline>
            <x14:sparkline>
              <xm:f>'CB_Lcr (2)'!$HRY121:$HRY121</xm:f>
              <xm:sqref>HRY121</xm:sqref>
            </x14:sparkline>
            <x14:sparkline>
              <xm:f>'CB_Lcr (2)'!$HRZ121:$HRZ121</xm:f>
              <xm:sqref>HRZ121</xm:sqref>
            </x14:sparkline>
            <x14:sparkline>
              <xm:f>'CB_Lcr (2)'!$HSA121:$HSA121</xm:f>
              <xm:sqref>HSA121</xm:sqref>
            </x14:sparkline>
            <x14:sparkline>
              <xm:f>'CB_Lcr (2)'!$HSB121:$HSB121</xm:f>
              <xm:sqref>HSB121</xm:sqref>
            </x14:sparkline>
            <x14:sparkline>
              <xm:f>'CB_Lcr (2)'!$HSC121:$HSC121</xm:f>
              <xm:sqref>HSC121</xm:sqref>
            </x14:sparkline>
            <x14:sparkline>
              <xm:f>'CB_Lcr (2)'!$HSD121:$HSD121</xm:f>
              <xm:sqref>HSD121</xm:sqref>
            </x14:sparkline>
            <x14:sparkline>
              <xm:f>'CB_Lcr (2)'!$HSE121:$HSE121</xm:f>
              <xm:sqref>HSE121</xm:sqref>
            </x14:sparkline>
            <x14:sparkline>
              <xm:f>'CB_Lcr (2)'!$HSF121:$HSF121</xm:f>
              <xm:sqref>HSF121</xm:sqref>
            </x14:sparkline>
            <x14:sparkline>
              <xm:f>'CB_Lcr (2)'!$HSG121:$HSG121</xm:f>
              <xm:sqref>HSG121</xm:sqref>
            </x14:sparkline>
            <x14:sparkline>
              <xm:f>'CB_Lcr (2)'!$HSH121:$HSH121</xm:f>
              <xm:sqref>HSH121</xm:sqref>
            </x14:sparkline>
            <x14:sparkline>
              <xm:f>'CB_Lcr (2)'!$HSI121:$HSI121</xm:f>
              <xm:sqref>HSI121</xm:sqref>
            </x14:sparkline>
            <x14:sparkline>
              <xm:f>'CB_Lcr (2)'!$HSJ121:$HSJ121</xm:f>
              <xm:sqref>HSJ121</xm:sqref>
            </x14:sparkline>
            <x14:sparkline>
              <xm:f>'CB_Lcr (2)'!$HSK121:$HSK121</xm:f>
              <xm:sqref>HSK121</xm:sqref>
            </x14:sparkline>
            <x14:sparkline>
              <xm:f>'CB_Lcr (2)'!$HSL121:$HSL121</xm:f>
              <xm:sqref>HSL121</xm:sqref>
            </x14:sparkline>
            <x14:sparkline>
              <xm:f>'CB_Lcr (2)'!$HSM121:$HSM121</xm:f>
              <xm:sqref>HSM121</xm:sqref>
            </x14:sparkline>
            <x14:sparkline>
              <xm:f>'CB_Lcr (2)'!$HSN121:$HSN121</xm:f>
              <xm:sqref>HSN121</xm:sqref>
            </x14:sparkline>
            <x14:sparkline>
              <xm:f>'CB_Lcr (2)'!$HSO121:$HSO121</xm:f>
              <xm:sqref>HSO121</xm:sqref>
            </x14:sparkline>
            <x14:sparkline>
              <xm:f>'CB_Lcr (2)'!$HSP121:$HSP121</xm:f>
              <xm:sqref>HSP121</xm:sqref>
            </x14:sparkline>
            <x14:sparkline>
              <xm:f>'CB_Lcr (2)'!$HSQ121:$HSQ121</xm:f>
              <xm:sqref>HSQ121</xm:sqref>
            </x14:sparkline>
            <x14:sparkline>
              <xm:f>'CB_Lcr (2)'!$HSR121:$HSR121</xm:f>
              <xm:sqref>HSR121</xm:sqref>
            </x14:sparkline>
            <x14:sparkline>
              <xm:f>'CB_Lcr (2)'!$HSS121:$HSS121</xm:f>
              <xm:sqref>HSS121</xm:sqref>
            </x14:sparkline>
            <x14:sparkline>
              <xm:f>'CB_Lcr (2)'!$HST121:$HST121</xm:f>
              <xm:sqref>HST121</xm:sqref>
            </x14:sparkline>
            <x14:sparkline>
              <xm:f>'CB_Lcr (2)'!$HSU121:$HSU121</xm:f>
              <xm:sqref>HSU121</xm:sqref>
            </x14:sparkline>
            <x14:sparkline>
              <xm:f>'CB_Lcr (2)'!$HSV121:$HSV121</xm:f>
              <xm:sqref>HSV121</xm:sqref>
            </x14:sparkline>
            <x14:sparkline>
              <xm:f>'CB_Lcr (2)'!$HSW121:$HSW121</xm:f>
              <xm:sqref>HSW121</xm:sqref>
            </x14:sparkline>
            <x14:sparkline>
              <xm:f>'CB_Lcr (2)'!$HSX121:$HSX121</xm:f>
              <xm:sqref>HSX121</xm:sqref>
            </x14:sparkline>
            <x14:sparkline>
              <xm:f>'CB_Lcr (2)'!$HSY121:$HSY121</xm:f>
              <xm:sqref>HSY121</xm:sqref>
            </x14:sparkline>
            <x14:sparkline>
              <xm:f>'CB_Lcr (2)'!$HSZ121:$HSZ121</xm:f>
              <xm:sqref>HSZ121</xm:sqref>
            </x14:sparkline>
            <x14:sparkline>
              <xm:f>'CB_Lcr (2)'!$HTA121:$HTA121</xm:f>
              <xm:sqref>HTA121</xm:sqref>
            </x14:sparkline>
            <x14:sparkline>
              <xm:f>'CB_Lcr (2)'!$HTB121:$HTB121</xm:f>
              <xm:sqref>HTB121</xm:sqref>
            </x14:sparkline>
            <x14:sparkline>
              <xm:f>'CB_Lcr (2)'!$HTC121:$HTC121</xm:f>
              <xm:sqref>HTC121</xm:sqref>
            </x14:sparkline>
            <x14:sparkline>
              <xm:f>'CB_Lcr (2)'!$HTD121:$HTD121</xm:f>
              <xm:sqref>HTD121</xm:sqref>
            </x14:sparkline>
            <x14:sparkline>
              <xm:f>'CB_Lcr (2)'!$HTE121:$HTE121</xm:f>
              <xm:sqref>HTE121</xm:sqref>
            </x14:sparkline>
            <x14:sparkline>
              <xm:f>'CB_Lcr (2)'!$HTF121:$HTF121</xm:f>
              <xm:sqref>HTF121</xm:sqref>
            </x14:sparkline>
            <x14:sparkline>
              <xm:f>'CB_Lcr (2)'!$HTG121:$HTG121</xm:f>
              <xm:sqref>HTG121</xm:sqref>
            </x14:sparkline>
            <x14:sparkline>
              <xm:f>'CB_Lcr (2)'!$HTH121:$HTH121</xm:f>
              <xm:sqref>HTH121</xm:sqref>
            </x14:sparkline>
            <x14:sparkline>
              <xm:f>'CB_Lcr (2)'!$HTI121:$HTI121</xm:f>
              <xm:sqref>HTI121</xm:sqref>
            </x14:sparkline>
            <x14:sparkline>
              <xm:f>'CB_Lcr (2)'!$HTJ121:$HTJ121</xm:f>
              <xm:sqref>HTJ121</xm:sqref>
            </x14:sparkline>
            <x14:sparkline>
              <xm:f>'CB_Lcr (2)'!$HTK121:$HTK121</xm:f>
              <xm:sqref>HTK121</xm:sqref>
            </x14:sparkline>
            <x14:sparkline>
              <xm:f>'CB_Lcr (2)'!$HTL121:$HTL121</xm:f>
              <xm:sqref>HTL121</xm:sqref>
            </x14:sparkline>
            <x14:sparkline>
              <xm:f>'CB_Lcr (2)'!$HTM121:$HTM121</xm:f>
              <xm:sqref>HTM121</xm:sqref>
            </x14:sparkline>
            <x14:sparkline>
              <xm:f>'CB_Lcr (2)'!$HTN121:$HTN121</xm:f>
              <xm:sqref>HTN121</xm:sqref>
            </x14:sparkline>
            <x14:sparkline>
              <xm:f>'CB_Lcr (2)'!$HTO121:$HTO121</xm:f>
              <xm:sqref>HTO121</xm:sqref>
            </x14:sparkline>
            <x14:sparkline>
              <xm:f>'CB_Lcr (2)'!$HTP121:$HTP121</xm:f>
              <xm:sqref>HTP121</xm:sqref>
            </x14:sparkline>
            <x14:sparkline>
              <xm:f>'CB_Lcr (2)'!$HTQ121:$HTQ121</xm:f>
              <xm:sqref>HTQ121</xm:sqref>
            </x14:sparkline>
            <x14:sparkline>
              <xm:f>'CB_Lcr (2)'!$HTR121:$HTR121</xm:f>
              <xm:sqref>HTR121</xm:sqref>
            </x14:sparkline>
            <x14:sparkline>
              <xm:f>'CB_Lcr (2)'!$HTS121:$HTS121</xm:f>
              <xm:sqref>HTS121</xm:sqref>
            </x14:sparkline>
            <x14:sparkline>
              <xm:f>'CB_Lcr (2)'!$HTT121:$HTT121</xm:f>
              <xm:sqref>HTT121</xm:sqref>
            </x14:sparkline>
            <x14:sparkline>
              <xm:f>'CB_Lcr (2)'!$HTU121:$HTU121</xm:f>
              <xm:sqref>HTU121</xm:sqref>
            </x14:sparkline>
            <x14:sparkline>
              <xm:f>'CB_Lcr (2)'!$HTV121:$HTV121</xm:f>
              <xm:sqref>HTV121</xm:sqref>
            </x14:sparkline>
            <x14:sparkline>
              <xm:f>'CB_Lcr (2)'!$HTW121:$HTW121</xm:f>
              <xm:sqref>HTW121</xm:sqref>
            </x14:sparkline>
            <x14:sparkline>
              <xm:f>'CB_Lcr (2)'!$HTX121:$HTX121</xm:f>
              <xm:sqref>HTX121</xm:sqref>
            </x14:sparkline>
            <x14:sparkline>
              <xm:f>'CB_Lcr (2)'!$HTY121:$HTY121</xm:f>
              <xm:sqref>HTY121</xm:sqref>
            </x14:sparkline>
            <x14:sparkline>
              <xm:f>'CB_Lcr (2)'!$HTZ121:$HTZ121</xm:f>
              <xm:sqref>HTZ121</xm:sqref>
            </x14:sparkline>
            <x14:sparkline>
              <xm:f>'CB_Lcr (2)'!$HUA121:$HUA121</xm:f>
              <xm:sqref>HUA121</xm:sqref>
            </x14:sparkline>
            <x14:sparkline>
              <xm:f>'CB_Lcr (2)'!$HUB121:$HUB121</xm:f>
              <xm:sqref>HUB121</xm:sqref>
            </x14:sparkline>
            <x14:sparkline>
              <xm:f>'CB_Lcr (2)'!$HUC121:$HUC121</xm:f>
              <xm:sqref>HUC121</xm:sqref>
            </x14:sparkline>
            <x14:sparkline>
              <xm:f>'CB_Lcr (2)'!$HUD121:$HUD121</xm:f>
              <xm:sqref>HUD121</xm:sqref>
            </x14:sparkline>
            <x14:sparkline>
              <xm:f>'CB_Lcr (2)'!$HUE121:$HUE121</xm:f>
              <xm:sqref>HUE121</xm:sqref>
            </x14:sparkline>
            <x14:sparkline>
              <xm:f>'CB_Lcr (2)'!$HUF121:$HUF121</xm:f>
              <xm:sqref>HUF121</xm:sqref>
            </x14:sparkline>
            <x14:sparkline>
              <xm:f>'CB_Lcr (2)'!$HUG121:$HUG121</xm:f>
              <xm:sqref>HUG121</xm:sqref>
            </x14:sparkline>
            <x14:sparkline>
              <xm:f>'CB_Lcr (2)'!$HUH121:$HUH121</xm:f>
              <xm:sqref>HUH121</xm:sqref>
            </x14:sparkline>
            <x14:sparkline>
              <xm:f>'CB_Lcr (2)'!$HUI121:$HUI121</xm:f>
              <xm:sqref>HUI121</xm:sqref>
            </x14:sparkline>
            <x14:sparkline>
              <xm:f>'CB_Lcr (2)'!$HUJ121:$HUJ121</xm:f>
              <xm:sqref>HUJ121</xm:sqref>
            </x14:sparkline>
            <x14:sparkline>
              <xm:f>'CB_Lcr (2)'!$HUK121:$HUK121</xm:f>
              <xm:sqref>HUK121</xm:sqref>
            </x14:sparkline>
            <x14:sparkline>
              <xm:f>'CB_Lcr (2)'!$HUL121:$HUL121</xm:f>
              <xm:sqref>HUL121</xm:sqref>
            </x14:sparkline>
            <x14:sparkline>
              <xm:f>'CB_Lcr (2)'!$HUM121:$HUM121</xm:f>
              <xm:sqref>HUM121</xm:sqref>
            </x14:sparkline>
            <x14:sparkline>
              <xm:f>'CB_Lcr (2)'!$HUN121:$HUN121</xm:f>
              <xm:sqref>HUN121</xm:sqref>
            </x14:sparkline>
            <x14:sparkline>
              <xm:f>'CB_Lcr (2)'!$HUO121:$HUO121</xm:f>
              <xm:sqref>HUO121</xm:sqref>
            </x14:sparkline>
            <x14:sparkline>
              <xm:f>'CB_Lcr (2)'!$HUP121:$HUP121</xm:f>
              <xm:sqref>HUP121</xm:sqref>
            </x14:sparkline>
            <x14:sparkline>
              <xm:f>'CB_Lcr (2)'!$HUQ121:$HUQ121</xm:f>
              <xm:sqref>HUQ121</xm:sqref>
            </x14:sparkline>
            <x14:sparkline>
              <xm:f>'CB_Lcr (2)'!$HUR121:$HUR121</xm:f>
              <xm:sqref>HUR121</xm:sqref>
            </x14:sparkline>
            <x14:sparkline>
              <xm:f>'CB_Lcr (2)'!$HUS121:$HUS121</xm:f>
              <xm:sqref>HUS121</xm:sqref>
            </x14:sparkline>
            <x14:sparkline>
              <xm:f>'CB_Lcr (2)'!$HUT121:$HUT121</xm:f>
              <xm:sqref>HUT121</xm:sqref>
            </x14:sparkline>
            <x14:sparkline>
              <xm:f>'CB_Lcr (2)'!$HUU121:$HUU121</xm:f>
              <xm:sqref>HUU121</xm:sqref>
            </x14:sparkline>
            <x14:sparkline>
              <xm:f>'CB_Lcr (2)'!$HUV121:$HUV121</xm:f>
              <xm:sqref>HUV121</xm:sqref>
            </x14:sparkline>
            <x14:sparkline>
              <xm:f>'CB_Lcr (2)'!$HUW121:$HUW121</xm:f>
              <xm:sqref>HUW121</xm:sqref>
            </x14:sparkline>
            <x14:sparkline>
              <xm:f>'CB_Lcr (2)'!$HUX121:$HUX121</xm:f>
              <xm:sqref>HUX121</xm:sqref>
            </x14:sparkline>
            <x14:sparkline>
              <xm:f>'CB_Lcr (2)'!$HUY121:$HUY121</xm:f>
              <xm:sqref>HUY121</xm:sqref>
            </x14:sparkline>
            <x14:sparkline>
              <xm:f>'CB_Lcr (2)'!$HUZ121:$HUZ121</xm:f>
              <xm:sqref>HUZ121</xm:sqref>
            </x14:sparkline>
            <x14:sparkline>
              <xm:f>'CB_Lcr (2)'!$HVA121:$HVA121</xm:f>
              <xm:sqref>HVA121</xm:sqref>
            </x14:sparkline>
            <x14:sparkline>
              <xm:f>'CB_Lcr (2)'!$HVB121:$HVB121</xm:f>
              <xm:sqref>HVB121</xm:sqref>
            </x14:sparkline>
            <x14:sparkline>
              <xm:f>'CB_Lcr (2)'!$HVC121:$HVC121</xm:f>
              <xm:sqref>HVC121</xm:sqref>
            </x14:sparkline>
            <x14:sparkline>
              <xm:f>'CB_Lcr (2)'!$HVD121:$HVD121</xm:f>
              <xm:sqref>HVD121</xm:sqref>
            </x14:sparkline>
            <x14:sparkline>
              <xm:f>'CB_Lcr (2)'!$HVE121:$HVE121</xm:f>
              <xm:sqref>HVE121</xm:sqref>
            </x14:sparkline>
            <x14:sparkline>
              <xm:f>'CB_Lcr (2)'!$HVF121:$HVF121</xm:f>
              <xm:sqref>HVF121</xm:sqref>
            </x14:sparkline>
            <x14:sparkline>
              <xm:f>'CB_Lcr (2)'!$HVG121:$HVG121</xm:f>
              <xm:sqref>HVG121</xm:sqref>
            </x14:sparkline>
            <x14:sparkline>
              <xm:f>'CB_Lcr (2)'!$HVH121:$HVH121</xm:f>
              <xm:sqref>HVH121</xm:sqref>
            </x14:sparkline>
            <x14:sparkline>
              <xm:f>'CB_Lcr (2)'!$HVI121:$HVI121</xm:f>
              <xm:sqref>HVI121</xm:sqref>
            </x14:sparkline>
            <x14:sparkline>
              <xm:f>'CB_Lcr (2)'!$HVJ121:$HVJ121</xm:f>
              <xm:sqref>HVJ121</xm:sqref>
            </x14:sparkline>
            <x14:sparkline>
              <xm:f>'CB_Lcr (2)'!$HVK121:$HVK121</xm:f>
              <xm:sqref>HVK121</xm:sqref>
            </x14:sparkline>
            <x14:sparkline>
              <xm:f>'CB_Lcr (2)'!$HVL121:$HVL121</xm:f>
              <xm:sqref>HVL121</xm:sqref>
            </x14:sparkline>
            <x14:sparkline>
              <xm:f>'CB_Lcr (2)'!$HVM121:$HVM121</xm:f>
              <xm:sqref>HVM121</xm:sqref>
            </x14:sparkline>
            <x14:sparkline>
              <xm:f>'CB_Lcr (2)'!$HVN121:$HVN121</xm:f>
              <xm:sqref>HVN121</xm:sqref>
            </x14:sparkline>
            <x14:sparkline>
              <xm:f>'CB_Lcr (2)'!$HVO121:$HVO121</xm:f>
              <xm:sqref>HVO121</xm:sqref>
            </x14:sparkline>
            <x14:sparkline>
              <xm:f>'CB_Lcr (2)'!$HVP121:$HVP121</xm:f>
              <xm:sqref>HVP121</xm:sqref>
            </x14:sparkline>
            <x14:sparkline>
              <xm:f>'CB_Lcr (2)'!$HVQ121:$HVQ121</xm:f>
              <xm:sqref>HVQ121</xm:sqref>
            </x14:sparkline>
            <x14:sparkline>
              <xm:f>'CB_Lcr (2)'!$HVR121:$HVR121</xm:f>
              <xm:sqref>HVR121</xm:sqref>
            </x14:sparkline>
            <x14:sparkline>
              <xm:f>'CB_Lcr (2)'!$HVS121:$HVS121</xm:f>
              <xm:sqref>HVS121</xm:sqref>
            </x14:sparkline>
            <x14:sparkline>
              <xm:f>'CB_Lcr (2)'!$HVT121:$HVT121</xm:f>
              <xm:sqref>HVT121</xm:sqref>
            </x14:sparkline>
            <x14:sparkline>
              <xm:f>'CB_Lcr (2)'!$HVU121:$HVU121</xm:f>
              <xm:sqref>HVU121</xm:sqref>
            </x14:sparkline>
            <x14:sparkline>
              <xm:f>'CB_Lcr (2)'!$HVV121:$HVV121</xm:f>
              <xm:sqref>HVV121</xm:sqref>
            </x14:sparkline>
            <x14:sparkline>
              <xm:f>'CB_Lcr (2)'!$HVW121:$HVW121</xm:f>
              <xm:sqref>HVW121</xm:sqref>
            </x14:sparkline>
            <x14:sparkline>
              <xm:f>'CB_Lcr (2)'!$HVX121:$HVX121</xm:f>
              <xm:sqref>HVX121</xm:sqref>
            </x14:sparkline>
            <x14:sparkline>
              <xm:f>'CB_Lcr (2)'!$HVY121:$HVY121</xm:f>
              <xm:sqref>HVY121</xm:sqref>
            </x14:sparkline>
            <x14:sparkline>
              <xm:f>'CB_Lcr (2)'!$HVZ121:$HVZ121</xm:f>
              <xm:sqref>HVZ121</xm:sqref>
            </x14:sparkline>
            <x14:sparkline>
              <xm:f>'CB_Lcr (2)'!$HWA121:$HWA121</xm:f>
              <xm:sqref>HWA121</xm:sqref>
            </x14:sparkline>
            <x14:sparkline>
              <xm:f>'CB_Lcr (2)'!$HWB121:$HWB121</xm:f>
              <xm:sqref>HWB121</xm:sqref>
            </x14:sparkline>
            <x14:sparkline>
              <xm:f>'CB_Lcr (2)'!$HWC121:$HWC121</xm:f>
              <xm:sqref>HWC121</xm:sqref>
            </x14:sparkline>
            <x14:sparkline>
              <xm:f>'CB_Lcr (2)'!$HWD121:$HWD121</xm:f>
              <xm:sqref>HWD121</xm:sqref>
            </x14:sparkline>
            <x14:sparkline>
              <xm:f>'CB_Lcr (2)'!$HWE121:$HWE121</xm:f>
              <xm:sqref>HWE121</xm:sqref>
            </x14:sparkline>
            <x14:sparkline>
              <xm:f>'CB_Lcr (2)'!$HWF121:$HWF121</xm:f>
              <xm:sqref>HWF121</xm:sqref>
            </x14:sparkline>
            <x14:sparkline>
              <xm:f>'CB_Lcr (2)'!$HWG121:$HWG121</xm:f>
              <xm:sqref>HWG121</xm:sqref>
            </x14:sparkline>
            <x14:sparkline>
              <xm:f>'CB_Lcr (2)'!$HWH121:$HWH121</xm:f>
              <xm:sqref>HWH121</xm:sqref>
            </x14:sparkline>
            <x14:sparkline>
              <xm:f>'CB_Lcr (2)'!$HWI121:$HWI121</xm:f>
              <xm:sqref>HWI121</xm:sqref>
            </x14:sparkline>
            <x14:sparkline>
              <xm:f>'CB_Lcr (2)'!$HWJ121:$HWJ121</xm:f>
              <xm:sqref>HWJ121</xm:sqref>
            </x14:sparkline>
            <x14:sparkline>
              <xm:f>'CB_Lcr (2)'!$HWK121:$HWK121</xm:f>
              <xm:sqref>HWK121</xm:sqref>
            </x14:sparkline>
            <x14:sparkline>
              <xm:f>'CB_Lcr (2)'!$HWL121:$HWL121</xm:f>
              <xm:sqref>HWL121</xm:sqref>
            </x14:sparkline>
            <x14:sparkline>
              <xm:f>'CB_Lcr (2)'!$HWM121:$HWM121</xm:f>
              <xm:sqref>HWM121</xm:sqref>
            </x14:sparkline>
            <x14:sparkline>
              <xm:f>'CB_Lcr (2)'!$HWN121:$HWN121</xm:f>
              <xm:sqref>HWN121</xm:sqref>
            </x14:sparkline>
            <x14:sparkline>
              <xm:f>'CB_Lcr (2)'!$HWO121:$HWO121</xm:f>
              <xm:sqref>HWO121</xm:sqref>
            </x14:sparkline>
            <x14:sparkline>
              <xm:f>'CB_Lcr (2)'!$HWP121:$HWP121</xm:f>
              <xm:sqref>HWP121</xm:sqref>
            </x14:sparkline>
            <x14:sparkline>
              <xm:f>'CB_Lcr (2)'!$HWQ121:$HWQ121</xm:f>
              <xm:sqref>HWQ121</xm:sqref>
            </x14:sparkline>
            <x14:sparkline>
              <xm:f>'CB_Lcr (2)'!$HWR121:$HWR121</xm:f>
              <xm:sqref>HWR121</xm:sqref>
            </x14:sparkline>
            <x14:sparkline>
              <xm:f>'CB_Lcr (2)'!$HWS121:$HWS121</xm:f>
              <xm:sqref>HWS121</xm:sqref>
            </x14:sparkline>
            <x14:sparkline>
              <xm:f>'CB_Lcr (2)'!$HWT121:$HWT121</xm:f>
              <xm:sqref>HWT121</xm:sqref>
            </x14:sparkline>
            <x14:sparkline>
              <xm:f>'CB_Lcr (2)'!$HWU121:$HWU121</xm:f>
              <xm:sqref>HWU121</xm:sqref>
            </x14:sparkline>
            <x14:sparkline>
              <xm:f>'CB_Lcr (2)'!$HWV121:$HWV121</xm:f>
              <xm:sqref>HWV121</xm:sqref>
            </x14:sparkline>
            <x14:sparkline>
              <xm:f>'CB_Lcr (2)'!$HWW121:$HWW121</xm:f>
              <xm:sqref>HWW121</xm:sqref>
            </x14:sparkline>
            <x14:sparkline>
              <xm:f>'CB_Lcr (2)'!$HWX121:$HWX121</xm:f>
              <xm:sqref>HWX121</xm:sqref>
            </x14:sparkline>
            <x14:sparkline>
              <xm:f>'CB_Lcr (2)'!$HWY121:$HWY121</xm:f>
              <xm:sqref>HWY121</xm:sqref>
            </x14:sparkline>
            <x14:sparkline>
              <xm:f>'CB_Lcr (2)'!$HWZ121:$HWZ121</xm:f>
              <xm:sqref>HWZ121</xm:sqref>
            </x14:sparkline>
            <x14:sparkline>
              <xm:f>'CB_Lcr (2)'!$HXA121:$HXA121</xm:f>
              <xm:sqref>HXA121</xm:sqref>
            </x14:sparkline>
            <x14:sparkline>
              <xm:f>'CB_Lcr (2)'!$HXB121:$HXB121</xm:f>
              <xm:sqref>HXB121</xm:sqref>
            </x14:sparkline>
            <x14:sparkline>
              <xm:f>'CB_Lcr (2)'!$HXC121:$HXC121</xm:f>
              <xm:sqref>HXC121</xm:sqref>
            </x14:sparkline>
            <x14:sparkline>
              <xm:f>'CB_Lcr (2)'!$HXD121:$HXD121</xm:f>
              <xm:sqref>HXD121</xm:sqref>
            </x14:sparkline>
            <x14:sparkline>
              <xm:f>'CB_Lcr (2)'!$HXE121:$HXE121</xm:f>
              <xm:sqref>HXE121</xm:sqref>
            </x14:sparkline>
            <x14:sparkline>
              <xm:f>'CB_Lcr (2)'!$HXF121:$HXF121</xm:f>
              <xm:sqref>HXF121</xm:sqref>
            </x14:sparkline>
            <x14:sparkline>
              <xm:f>'CB_Lcr (2)'!$HXG121:$HXG121</xm:f>
              <xm:sqref>HXG121</xm:sqref>
            </x14:sparkline>
            <x14:sparkline>
              <xm:f>'CB_Lcr (2)'!$HXH121:$HXH121</xm:f>
              <xm:sqref>HXH121</xm:sqref>
            </x14:sparkline>
            <x14:sparkline>
              <xm:f>'CB_Lcr (2)'!$HXI121:$HXI121</xm:f>
              <xm:sqref>HXI121</xm:sqref>
            </x14:sparkline>
            <x14:sparkline>
              <xm:f>'CB_Lcr (2)'!$HXJ121:$HXJ121</xm:f>
              <xm:sqref>HXJ121</xm:sqref>
            </x14:sparkline>
            <x14:sparkline>
              <xm:f>'CB_Lcr (2)'!$HXK121:$HXK121</xm:f>
              <xm:sqref>HXK121</xm:sqref>
            </x14:sparkline>
            <x14:sparkline>
              <xm:f>'CB_Lcr (2)'!$HXL121:$HXL121</xm:f>
              <xm:sqref>HXL121</xm:sqref>
            </x14:sparkline>
            <x14:sparkline>
              <xm:f>'CB_Lcr (2)'!$HXM121:$HXM121</xm:f>
              <xm:sqref>HXM121</xm:sqref>
            </x14:sparkline>
            <x14:sparkline>
              <xm:f>'CB_Lcr (2)'!$HXN121:$HXN121</xm:f>
              <xm:sqref>HXN121</xm:sqref>
            </x14:sparkline>
            <x14:sparkline>
              <xm:f>'CB_Lcr (2)'!$HXO121:$HXO121</xm:f>
              <xm:sqref>HXO121</xm:sqref>
            </x14:sparkline>
            <x14:sparkline>
              <xm:f>'CB_Lcr (2)'!$HXP121:$HXP121</xm:f>
              <xm:sqref>HXP121</xm:sqref>
            </x14:sparkline>
            <x14:sparkline>
              <xm:f>'CB_Lcr (2)'!$HXQ121:$HXQ121</xm:f>
              <xm:sqref>HXQ121</xm:sqref>
            </x14:sparkline>
            <x14:sparkline>
              <xm:f>'CB_Lcr (2)'!$HXR121:$HXR121</xm:f>
              <xm:sqref>HXR121</xm:sqref>
            </x14:sparkline>
            <x14:sparkline>
              <xm:f>'CB_Lcr (2)'!$HXS121:$HXS121</xm:f>
              <xm:sqref>HXS121</xm:sqref>
            </x14:sparkline>
            <x14:sparkline>
              <xm:f>'CB_Lcr (2)'!$HXT121:$HXT121</xm:f>
              <xm:sqref>HXT121</xm:sqref>
            </x14:sparkline>
            <x14:sparkline>
              <xm:f>'CB_Lcr (2)'!$HXU121:$HXU121</xm:f>
              <xm:sqref>HXU121</xm:sqref>
            </x14:sparkline>
            <x14:sparkline>
              <xm:f>'CB_Lcr (2)'!$HXV121:$HXV121</xm:f>
              <xm:sqref>HXV121</xm:sqref>
            </x14:sparkline>
            <x14:sparkline>
              <xm:f>'CB_Lcr (2)'!$HXW121:$HXW121</xm:f>
              <xm:sqref>HXW121</xm:sqref>
            </x14:sparkline>
            <x14:sparkline>
              <xm:f>'CB_Lcr (2)'!$HXX121:$HXX121</xm:f>
              <xm:sqref>HXX121</xm:sqref>
            </x14:sparkline>
            <x14:sparkline>
              <xm:f>'CB_Lcr (2)'!$HXY121:$HXY121</xm:f>
              <xm:sqref>HXY121</xm:sqref>
            </x14:sparkline>
            <x14:sparkline>
              <xm:f>'CB_Lcr (2)'!$HXZ121:$HXZ121</xm:f>
              <xm:sqref>HXZ121</xm:sqref>
            </x14:sparkline>
            <x14:sparkline>
              <xm:f>'CB_Lcr (2)'!$HYA121:$HYA121</xm:f>
              <xm:sqref>HYA121</xm:sqref>
            </x14:sparkline>
            <x14:sparkline>
              <xm:f>'CB_Lcr (2)'!$HYB121:$HYB121</xm:f>
              <xm:sqref>HYB121</xm:sqref>
            </x14:sparkline>
            <x14:sparkline>
              <xm:f>'CB_Lcr (2)'!$HYC121:$HYC121</xm:f>
              <xm:sqref>HYC121</xm:sqref>
            </x14:sparkline>
            <x14:sparkline>
              <xm:f>'CB_Lcr (2)'!$HYD121:$HYD121</xm:f>
              <xm:sqref>HYD121</xm:sqref>
            </x14:sparkline>
            <x14:sparkline>
              <xm:f>'CB_Lcr (2)'!$HYE121:$HYE121</xm:f>
              <xm:sqref>HYE121</xm:sqref>
            </x14:sparkline>
            <x14:sparkline>
              <xm:f>'CB_Lcr (2)'!$HYF121:$HYF121</xm:f>
              <xm:sqref>HYF121</xm:sqref>
            </x14:sparkline>
            <x14:sparkline>
              <xm:f>'CB_Lcr (2)'!$HYG121:$HYG121</xm:f>
              <xm:sqref>HYG121</xm:sqref>
            </x14:sparkline>
            <x14:sparkline>
              <xm:f>'CB_Lcr (2)'!$HYH121:$HYH121</xm:f>
              <xm:sqref>HYH121</xm:sqref>
            </x14:sparkline>
            <x14:sparkline>
              <xm:f>'CB_Lcr (2)'!$HYI121:$HYI121</xm:f>
              <xm:sqref>HYI121</xm:sqref>
            </x14:sparkline>
            <x14:sparkline>
              <xm:f>'CB_Lcr (2)'!$HYJ121:$HYJ121</xm:f>
              <xm:sqref>HYJ121</xm:sqref>
            </x14:sparkline>
            <x14:sparkline>
              <xm:f>'CB_Lcr (2)'!$HYK121:$HYK121</xm:f>
              <xm:sqref>HYK121</xm:sqref>
            </x14:sparkline>
            <x14:sparkline>
              <xm:f>'CB_Lcr (2)'!$HYL121:$HYL121</xm:f>
              <xm:sqref>HYL121</xm:sqref>
            </x14:sparkline>
            <x14:sparkline>
              <xm:f>'CB_Lcr (2)'!$HYM121:$HYM121</xm:f>
              <xm:sqref>HYM121</xm:sqref>
            </x14:sparkline>
            <x14:sparkline>
              <xm:f>'CB_Lcr (2)'!$HYN121:$HYN121</xm:f>
              <xm:sqref>HYN121</xm:sqref>
            </x14:sparkline>
            <x14:sparkline>
              <xm:f>'CB_Lcr (2)'!$HYO121:$HYO121</xm:f>
              <xm:sqref>HYO121</xm:sqref>
            </x14:sparkline>
            <x14:sparkline>
              <xm:f>'CB_Lcr (2)'!$HYP121:$HYP121</xm:f>
              <xm:sqref>HYP121</xm:sqref>
            </x14:sparkline>
            <x14:sparkline>
              <xm:f>'CB_Lcr (2)'!$HYQ121:$HYQ121</xm:f>
              <xm:sqref>HYQ121</xm:sqref>
            </x14:sparkline>
            <x14:sparkline>
              <xm:f>'CB_Lcr (2)'!$HYR121:$HYR121</xm:f>
              <xm:sqref>HYR121</xm:sqref>
            </x14:sparkline>
            <x14:sparkline>
              <xm:f>'CB_Lcr (2)'!$HYS121:$HYS121</xm:f>
              <xm:sqref>HYS121</xm:sqref>
            </x14:sparkline>
            <x14:sparkline>
              <xm:f>'CB_Lcr (2)'!$HYT121:$HYT121</xm:f>
              <xm:sqref>HYT121</xm:sqref>
            </x14:sparkline>
            <x14:sparkline>
              <xm:f>'CB_Lcr (2)'!$HYU121:$HYU121</xm:f>
              <xm:sqref>HYU121</xm:sqref>
            </x14:sparkline>
            <x14:sparkline>
              <xm:f>'CB_Lcr (2)'!$HYV121:$HYV121</xm:f>
              <xm:sqref>HYV121</xm:sqref>
            </x14:sparkline>
            <x14:sparkline>
              <xm:f>'CB_Lcr (2)'!$HYW121:$HYW121</xm:f>
              <xm:sqref>HYW121</xm:sqref>
            </x14:sparkline>
            <x14:sparkline>
              <xm:f>'CB_Lcr (2)'!$HYX121:$HYX121</xm:f>
              <xm:sqref>HYX121</xm:sqref>
            </x14:sparkline>
            <x14:sparkline>
              <xm:f>'CB_Lcr (2)'!$HYY121:$HYY121</xm:f>
              <xm:sqref>HYY121</xm:sqref>
            </x14:sparkline>
            <x14:sparkline>
              <xm:f>'CB_Lcr (2)'!$HYZ121:$HYZ121</xm:f>
              <xm:sqref>HYZ121</xm:sqref>
            </x14:sparkline>
            <x14:sparkline>
              <xm:f>'CB_Lcr (2)'!$HZA121:$HZA121</xm:f>
              <xm:sqref>HZA121</xm:sqref>
            </x14:sparkline>
            <x14:sparkline>
              <xm:f>'CB_Lcr (2)'!$HZB121:$HZB121</xm:f>
              <xm:sqref>HZB121</xm:sqref>
            </x14:sparkline>
            <x14:sparkline>
              <xm:f>'CB_Lcr (2)'!$HZC121:$HZC121</xm:f>
              <xm:sqref>HZC121</xm:sqref>
            </x14:sparkline>
            <x14:sparkline>
              <xm:f>'CB_Lcr (2)'!$HZD121:$HZD121</xm:f>
              <xm:sqref>HZD121</xm:sqref>
            </x14:sparkline>
            <x14:sparkline>
              <xm:f>'CB_Lcr (2)'!$HZE121:$HZE121</xm:f>
              <xm:sqref>HZE121</xm:sqref>
            </x14:sparkline>
            <x14:sparkline>
              <xm:f>'CB_Lcr (2)'!$HZF121:$HZF121</xm:f>
              <xm:sqref>HZF121</xm:sqref>
            </x14:sparkline>
            <x14:sparkline>
              <xm:f>'CB_Lcr (2)'!$HZG121:$HZG121</xm:f>
              <xm:sqref>HZG121</xm:sqref>
            </x14:sparkline>
            <x14:sparkline>
              <xm:f>'CB_Lcr (2)'!$HZH121:$HZH121</xm:f>
              <xm:sqref>HZH121</xm:sqref>
            </x14:sparkline>
            <x14:sparkline>
              <xm:f>'CB_Lcr (2)'!$HZI121:$HZI121</xm:f>
              <xm:sqref>HZI121</xm:sqref>
            </x14:sparkline>
            <x14:sparkline>
              <xm:f>'CB_Lcr (2)'!$HZJ121:$HZJ121</xm:f>
              <xm:sqref>HZJ121</xm:sqref>
            </x14:sparkline>
            <x14:sparkline>
              <xm:f>'CB_Lcr (2)'!$HZK121:$HZK121</xm:f>
              <xm:sqref>HZK121</xm:sqref>
            </x14:sparkline>
            <x14:sparkline>
              <xm:f>'CB_Lcr (2)'!$HZL121:$HZL121</xm:f>
              <xm:sqref>HZL121</xm:sqref>
            </x14:sparkline>
            <x14:sparkline>
              <xm:f>'CB_Lcr (2)'!$HZM121:$HZM121</xm:f>
              <xm:sqref>HZM121</xm:sqref>
            </x14:sparkline>
            <x14:sparkline>
              <xm:f>'CB_Lcr (2)'!$HZN121:$HZN121</xm:f>
              <xm:sqref>HZN121</xm:sqref>
            </x14:sparkline>
            <x14:sparkline>
              <xm:f>'CB_Lcr (2)'!$HZO121:$HZO121</xm:f>
              <xm:sqref>HZO121</xm:sqref>
            </x14:sparkline>
            <x14:sparkline>
              <xm:f>'CB_Lcr (2)'!$HZP121:$HZP121</xm:f>
              <xm:sqref>HZP121</xm:sqref>
            </x14:sparkline>
            <x14:sparkline>
              <xm:f>'CB_Lcr (2)'!$HZQ121:$HZQ121</xm:f>
              <xm:sqref>HZQ121</xm:sqref>
            </x14:sparkline>
            <x14:sparkline>
              <xm:f>'CB_Lcr (2)'!$HZR121:$HZR121</xm:f>
              <xm:sqref>HZR121</xm:sqref>
            </x14:sparkline>
            <x14:sparkline>
              <xm:f>'CB_Lcr (2)'!$HZS121:$HZS121</xm:f>
              <xm:sqref>HZS121</xm:sqref>
            </x14:sparkline>
            <x14:sparkline>
              <xm:f>'CB_Lcr (2)'!$HZT121:$HZT121</xm:f>
              <xm:sqref>HZT121</xm:sqref>
            </x14:sparkline>
            <x14:sparkline>
              <xm:f>'CB_Lcr (2)'!$HZU121:$HZU121</xm:f>
              <xm:sqref>HZU121</xm:sqref>
            </x14:sparkline>
            <x14:sparkline>
              <xm:f>'CB_Lcr (2)'!$HZV121:$HZV121</xm:f>
              <xm:sqref>HZV121</xm:sqref>
            </x14:sparkline>
            <x14:sparkline>
              <xm:f>'CB_Lcr (2)'!$HZW121:$HZW121</xm:f>
              <xm:sqref>HZW121</xm:sqref>
            </x14:sparkline>
            <x14:sparkline>
              <xm:f>'CB_Lcr (2)'!$HZX121:$HZX121</xm:f>
              <xm:sqref>HZX121</xm:sqref>
            </x14:sparkline>
            <x14:sparkline>
              <xm:f>'CB_Lcr (2)'!$HZY121:$HZY121</xm:f>
              <xm:sqref>HZY121</xm:sqref>
            </x14:sparkline>
            <x14:sparkline>
              <xm:f>'CB_Lcr (2)'!$HZZ121:$HZZ121</xm:f>
              <xm:sqref>HZZ121</xm:sqref>
            </x14:sparkline>
            <x14:sparkline>
              <xm:f>'CB_Lcr (2)'!$IAA121:$IAA121</xm:f>
              <xm:sqref>IAA121</xm:sqref>
            </x14:sparkline>
            <x14:sparkline>
              <xm:f>'CB_Lcr (2)'!$IAB121:$IAB121</xm:f>
              <xm:sqref>IAB121</xm:sqref>
            </x14:sparkline>
            <x14:sparkline>
              <xm:f>'CB_Lcr (2)'!$IAC121:$IAC121</xm:f>
              <xm:sqref>IAC121</xm:sqref>
            </x14:sparkline>
            <x14:sparkline>
              <xm:f>'CB_Lcr (2)'!$IAD121:$IAD121</xm:f>
              <xm:sqref>IAD121</xm:sqref>
            </x14:sparkline>
            <x14:sparkline>
              <xm:f>'CB_Lcr (2)'!$IAE121:$IAE121</xm:f>
              <xm:sqref>IAE121</xm:sqref>
            </x14:sparkline>
            <x14:sparkline>
              <xm:f>'CB_Lcr (2)'!$IAF121:$IAF121</xm:f>
              <xm:sqref>IAF121</xm:sqref>
            </x14:sparkline>
            <x14:sparkline>
              <xm:f>'CB_Lcr (2)'!$IAG121:$IAG121</xm:f>
              <xm:sqref>IAG121</xm:sqref>
            </x14:sparkline>
            <x14:sparkline>
              <xm:f>'CB_Lcr (2)'!$IAH121:$IAH121</xm:f>
              <xm:sqref>IAH121</xm:sqref>
            </x14:sparkline>
            <x14:sparkline>
              <xm:f>'CB_Lcr (2)'!$IAI121:$IAI121</xm:f>
              <xm:sqref>IAI121</xm:sqref>
            </x14:sparkline>
            <x14:sparkline>
              <xm:f>'CB_Lcr (2)'!$IAJ121:$IAJ121</xm:f>
              <xm:sqref>IAJ121</xm:sqref>
            </x14:sparkline>
            <x14:sparkline>
              <xm:f>'CB_Lcr (2)'!$IAK121:$IAK121</xm:f>
              <xm:sqref>IAK121</xm:sqref>
            </x14:sparkline>
            <x14:sparkline>
              <xm:f>'CB_Lcr (2)'!$IAL121:$IAL121</xm:f>
              <xm:sqref>IAL121</xm:sqref>
            </x14:sparkline>
            <x14:sparkline>
              <xm:f>'CB_Lcr (2)'!$IAM121:$IAM121</xm:f>
              <xm:sqref>IAM121</xm:sqref>
            </x14:sparkline>
            <x14:sparkline>
              <xm:f>'CB_Lcr (2)'!$IAN121:$IAN121</xm:f>
              <xm:sqref>IAN121</xm:sqref>
            </x14:sparkline>
            <x14:sparkline>
              <xm:f>'CB_Lcr (2)'!$IAO121:$IAO121</xm:f>
              <xm:sqref>IAO121</xm:sqref>
            </x14:sparkline>
            <x14:sparkline>
              <xm:f>'CB_Lcr (2)'!$IAP121:$IAP121</xm:f>
              <xm:sqref>IAP121</xm:sqref>
            </x14:sparkline>
            <x14:sparkline>
              <xm:f>'CB_Lcr (2)'!$IAQ121:$IAQ121</xm:f>
              <xm:sqref>IAQ121</xm:sqref>
            </x14:sparkline>
            <x14:sparkline>
              <xm:f>'CB_Lcr (2)'!$IAR121:$IAR121</xm:f>
              <xm:sqref>IAR121</xm:sqref>
            </x14:sparkline>
            <x14:sparkline>
              <xm:f>'CB_Lcr (2)'!$IAS121:$IAS121</xm:f>
              <xm:sqref>IAS121</xm:sqref>
            </x14:sparkline>
            <x14:sparkline>
              <xm:f>'CB_Lcr (2)'!$IAT121:$IAT121</xm:f>
              <xm:sqref>IAT121</xm:sqref>
            </x14:sparkline>
            <x14:sparkline>
              <xm:f>'CB_Lcr (2)'!$IAU121:$IAU121</xm:f>
              <xm:sqref>IAU121</xm:sqref>
            </x14:sparkline>
            <x14:sparkline>
              <xm:f>'CB_Lcr (2)'!$IAV121:$IAV121</xm:f>
              <xm:sqref>IAV121</xm:sqref>
            </x14:sparkline>
            <x14:sparkline>
              <xm:f>'CB_Lcr (2)'!$IAW121:$IAW121</xm:f>
              <xm:sqref>IAW121</xm:sqref>
            </x14:sparkline>
            <x14:sparkline>
              <xm:f>'CB_Lcr (2)'!$IAX121:$IAX121</xm:f>
              <xm:sqref>IAX121</xm:sqref>
            </x14:sparkline>
            <x14:sparkline>
              <xm:f>'CB_Lcr (2)'!$IAY121:$IAY121</xm:f>
              <xm:sqref>IAY121</xm:sqref>
            </x14:sparkline>
            <x14:sparkline>
              <xm:f>'CB_Lcr (2)'!$IAZ121:$IAZ121</xm:f>
              <xm:sqref>IAZ121</xm:sqref>
            </x14:sparkline>
            <x14:sparkline>
              <xm:f>'CB_Lcr (2)'!$IBA121:$IBA121</xm:f>
              <xm:sqref>IBA121</xm:sqref>
            </x14:sparkline>
            <x14:sparkline>
              <xm:f>'CB_Lcr (2)'!$IBB121:$IBB121</xm:f>
              <xm:sqref>IBB121</xm:sqref>
            </x14:sparkline>
            <x14:sparkline>
              <xm:f>'CB_Lcr (2)'!$IBC121:$IBC121</xm:f>
              <xm:sqref>IBC121</xm:sqref>
            </x14:sparkline>
            <x14:sparkline>
              <xm:f>'CB_Lcr (2)'!$IBD121:$IBD121</xm:f>
              <xm:sqref>IBD121</xm:sqref>
            </x14:sparkline>
            <x14:sparkline>
              <xm:f>'CB_Lcr (2)'!$IBE121:$IBE121</xm:f>
              <xm:sqref>IBE121</xm:sqref>
            </x14:sparkline>
            <x14:sparkline>
              <xm:f>'CB_Lcr (2)'!$IBF121:$IBF121</xm:f>
              <xm:sqref>IBF121</xm:sqref>
            </x14:sparkline>
            <x14:sparkline>
              <xm:f>'CB_Lcr (2)'!$IBG121:$IBG121</xm:f>
              <xm:sqref>IBG121</xm:sqref>
            </x14:sparkline>
            <x14:sparkline>
              <xm:f>'CB_Lcr (2)'!$IBH121:$IBH121</xm:f>
              <xm:sqref>IBH121</xm:sqref>
            </x14:sparkline>
            <x14:sparkline>
              <xm:f>'CB_Lcr (2)'!$IBI121:$IBI121</xm:f>
              <xm:sqref>IBI121</xm:sqref>
            </x14:sparkline>
            <x14:sparkline>
              <xm:f>'CB_Lcr (2)'!$IBJ121:$IBJ121</xm:f>
              <xm:sqref>IBJ121</xm:sqref>
            </x14:sparkline>
            <x14:sparkline>
              <xm:f>'CB_Lcr (2)'!$IBK121:$IBK121</xm:f>
              <xm:sqref>IBK121</xm:sqref>
            </x14:sparkline>
            <x14:sparkline>
              <xm:f>'CB_Lcr (2)'!$IBL121:$IBL121</xm:f>
              <xm:sqref>IBL121</xm:sqref>
            </x14:sparkline>
            <x14:sparkline>
              <xm:f>'CB_Lcr (2)'!$IBM121:$IBM121</xm:f>
              <xm:sqref>IBM121</xm:sqref>
            </x14:sparkline>
            <x14:sparkline>
              <xm:f>'CB_Lcr (2)'!$IBN121:$IBN121</xm:f>
              <xm:sqref>IBN121</xm:sqref>
            </x14:sparkline>
            <x14:sparkline>
              <xm:f>'CB_Lcr (2)'!$IBO121:$IBO121</xm:f>
              <xm:sqref>IBO121</xm:sqref>
            </x14:sparkline>
            <x14:sparkline>
              <xm:f>'CB_Lcr (2)'!$IBP121:$IBP121</xm:f>
              <xm:sqref>IBP121</xm:sqref>
            </x14:sparkline>
            <x14:sparkline>
              <xm:f>'CB_Lcr (2)'!$IBQ121:$IBQ121</xm:f>
              <xm:sqref>IBQ121</xm:sqref>
            </x14:sparkline>
            <x14:sparkline>
              <xm:f>'CB_Lcr (2)'!$IBR121:$IBR121</xm:f>
              <xm:sqref>IBR121</xm:sqref>
            </x14:sparkline>
            <x14:sparkline>
              <xm:f>'CB_Lcr (2)'!$IBS121:$IBS121</xm:f>
              <xm:sqref>IBS121</xm:sqref>
            </x14:sparkline>
            <x14:sparkline>
              <xm:f>'CB_Lcr (2)'!$IBT121:$IBT121</xm:f>
              <xm:sqref>IBT121</xm:sqref>
            </x14:sparkline>
            <x14:sparkline>
              <xm:f>'CB_Lcr (2)'!$IBU121:$IBU121</xm:f>
              <xm:sqref>IBU121</xm:sqref>
            </x14:sparkline>
            <x14:sparkline>
              <xm:f>'CB_Lcr (2)'!$IBV121:$IBV121</xm:f>
              <xm:sqref>IBV121</xm:sqref>
            </x14:sparkline>
            <x14:sparkline>
              <xm:f>'CB_Lcr (2)'!$IBW121:$IBW121</xm:f>
              <xm:sqref>IBW121</xm:sqref>
            </x14:sparkline>
            <x14:sparkline>
              <xm:f>'CB_Lcr (2)'!$IBX121:$IBX121</xm:f>
              <xm:sqref>IBX121</xm:sqref>
            </x14:sparkline>
            <x14:sparkline>
              <xm:f>'CB_Lcr (2)'!$IBY121:$IBY121</xm:f>
              <xm:sqref>IBY121</xm:sqref>
            </x14:sparkline>
            <x14:sparkline>
              <xm:f>'CB_Lcr (2)'!$IBZ121:$IBZ121</xm:f>
              <xm:sqref>IBZ121</xm:sqref>
            </x14:sparkline>
            <x14:sparkline>
              <xm:f>'CB_Lcr (2)'!$ICA121:$ICA121</xm:f>
              <xm:sqref>ICA121</xm:sqref>
            </x14:sparkline>
            <x14:sparkline>
              <xm:f>'CB_Lcr (2)'!$ICB121:$ICB121</xm:f>
              <xm:sqref>ICB121</xm:sqref>
            </x14:sparkline>
            <x14:sparkline>
              <xm:f>'CB_Lcr (2)'!$ICC121:$ICC121</xm:f>
              <xm:sqref>ICC121</xm:sqref>
            </x14:sparkline>
            <x14:sparkline>
              <xm:f>'CB_Lcr (2)'!$ICD121:$ICD121</xm:f>
              <xm:sqref>ICD121</xm:sqref>
            </x14:sparkline>
            <x14:sparkline>
              <xm:f>'CB_Lcr (2)'!$ICE121:$ICE121</xm:f>
              <xm:sqref>ICE121</xm:sqref>
            </x14:sparkline>
            <x14:sparkline>
              <xm:f>'CB_Lcr (2)'!$ICF121:$ICF121</xm:f>
              <xm:sqref>ICF121</xm:sqref>
            </x14:sparkline>
            <x14:sparkline>
              <xm:f>'CB_Lcr (2)'!$ICG121:$ICG121</xm:f>
              <xm:sqref>ICG121</xm:sqref>
            </x14:sparkline>
            <x14:sparkline>
              <xm:f>'CB_Lcr (2)'!$ICH121:$ICH121</xm:f>
              <xm:sqref>ICH121</xm:sqref>
            </x14:sparkline>
            <x14:sparkline>
              <xm:f>'CB_Lcr (2)'!$ICI121:$ICI121</xm:f>
              <xm:sqref>ICI121</xm:sqref>
            </x14:sparkline>
            <x14:sparkline>
              <xm:f>'CB_Lcr (2)'!$ICJ121:$ICJ121</xm:f>
              <xm:sqref>ICJ121</xm:sqref>
            </x14:sparkline>
            <x14:sparkline>
              <xm:f>'CB_Lcr (2)'!$ICK121:$ICK121</xm:f>
              <xm:sqref>ICK121</xm:sqref>
            </x14:sparkline>
            <x14:sparkline>
              <xm:f>'CB_Lcr (2)'!$ICL121:$ICL121</xm:f>
              <xm:sqref>ICL121</xm:sqref>
            </x14:sparkline>
            <x14:sparkline>
              <xm:f>'CB_Lcr (2)'!$ICM121:$ICM121</xm:f>
              <xm:sqref>ICM121</xm:sqref>
            </x14:sparkline>
            <x14:sparkline>
              <xm:f>'CB_Lcr (2)'!$ICN121:$ICN121</xm:f>
              <xm:sqref>ICN121</xm:sqref>
            </x14:sparkline>
            <x14:sparkline>
              <xm:f>'CB_Lcr (2)'!$ICO121:$ICO121</xm:f>
              <xm:sqref>ICO121</xm:sqref>
            </x14:sparkline>
            <x14:sparkline>
              <xm:f>'CB_Lcr (2)'!$ICP121:$ICP121</xm:f>
              <xm:sqref>ICP121</xm:sqref>
            </x14:sparkline>
            <x14:sparkline>
              <xm:f>'CB_Lcr (2)'!$ICQ121:$ICQ121</xm:f>
              <xm:sqref>ICQ121</xm:sqref>
            </x14:sparkline>
            <x14:sparkline>
              <xm:f>'CB_Lcr (2)'!$ICR121:$ICR121</xm:f>
              <xm:sqref>ICR121</xm:sqref>
            </x14:sparkline>
            <x14:sparkline>
              <xm:f>'CB_Lcr (2)'!$ICS121:$ICS121</xm:f>
              <xm:sqref>ICS121</xm:sqref>
            </x14:sparkline>
            <x14:sparkline>
              <xm:f>'CB_Lcr (2)'!$ICT121:$ICT121</xm:f>
              <xm:sqref>ICT121</xm:sqref>
            </x14:sparkline>
            <x14:sparkline>
              <xm:f>'CB_Lcr (2)'!$ICU121:$ICU121</xm:f>
              <xm:sqref>ICU121</xm:sqref>
            </x14:sparkline>
            <x14:sparkline>
              <xm:f>'CB_Lcr (2)'!$ICV121:$ICV121</xm:f>
              <xm:sqref>ICV121</xm:sqref>
            </x14:sparkline>
            <x14:sparkline>
              <xm:f>'CB_Lcr (2)'!$ICW121:$ICW121</xm:f>
              <xm:sqref>ICW121</xm:sqref>
            </x14:sparkline>
            <x14:sparkline>
              <xm:f>'CB_Lcr (2)'!$ICX121:$ICX121</xm:f>
              <xm:sqref>ICX121</xm:sqref>
            </x14:sparkline>
            <x14:sparkline>
              <xm:f>'CB_Lcr (2)'!$ICY121:$ICY121</xm:f>
              <xm:sqref>ICY121</xm:sqref>
            </x14:sparkline>
            <x14:sparkline>
              <xm:f>'CB_Lcr (2)'!$ICZ121:$ICZ121</xm:f>
              <xm:sqref>ICZ121</xm:sqref>
            </x14:sparkline>
            <x14:sparkline>
              <xm:f>'CB_Lcr (2)'!$IDA121:$IDA121</xm:f>
              <xm:sqref>IDA121</xm:sqref>
            </x14:sparkline>
            <x14:sparkline>
              <xm:f>'CB_Lcr (2)'!$IDB121:$IDB121</xm:f>
              <xm:sqref>IDB121</xm:sqref>
            </x14:sparkline>
            <x14:sparkline>
              <xm:f>'CB_Lcr (2)'!$IDC121:$IDC121</xm:f>
              <xm:sqref>IDC121</xm:sqref>
            </x14:sparkline>
            <x14:sparkline>
              <xm:f>'CB_Lcr (2)'!$IDD121:$IDD121</xm:f>
              <xm:sqref>IDD121</xm:sqref>
            </x14:sparkline>
            <x14:sparkline>
              <xm:f>'CB_Lcr (2)'!$IDE121:$IDE121</xm:f>
              <xm:sqref>IDE121</xm:sqref>
            </x14:sparkline>
            <x14:sparkline>
              <xm:f>'CB_Lcr (2)'!$IDF121:$IDF121</xm:f>
              <xm:sqref>IDF121</xm:sqref>
            </x14:sparkline>
            <x14:sparkline>
              <xm:f>'CB_Lcr (2)'!$IDG121:$IDG121</xm:f>
              <xm:sqref>IDG121</xm:sqref>
            </x14:sparkline>
            <x14:sparkline>
              <xm:f>'CB_Lcr (2)'!$IDH121:$IDH121</xm:f>
              <xm:sqref>IDH121</xm:sqref>
            </x14:sparkline>
            <x14:sparkline>
              <xm:f>'CB_Lcr (2)'!$IDI121:$IDI121</xm:f>
              <xm:sqref>IDI121</xm:sqref>
            </x14:sparkline>
            <x14:sparkline>
              <xm:f>'CB_Lcr (2)'!$IDJ121:$IDJ121</xm:f>
              <xm:sqref>IDJ121</xm:sqref>
            </x14:sparkline>
            <x14:sparkline>
              <xm:f>'CB_Lcr (2)'!$IDK121:$IDK121</xm:f>
              <xm:sqref>IDK121</xm:sqref>
            </x14:sparkline>
            <x14:sparkline>
              <xm:f>'CB_Lcr (2)'!$IDL121:$IDL121</xm:f>
              <xm:sqref>IDL121</xm:sqref>
            </x14:sparkline>
            <x14:sparkline>
              <xm:f>'CB_Lcr (2)'!$IDM121:$IDM121</xm:f>
              <xm:sqref>IDM121</xm:sqref>
            </x14:sparkline>
            <x14:sparkline>
              <xm:f>'CB_Lcr (2)'!$IDN121:$IDN121</xm:f>
              <xm:sqref>IDN121</xm:sqref>
            </x14:sparkline>
            <x14:sparkline>
              <xm:f>'CB_Lcr (2)'!$IDO121:$IDO121</xm:f>
              <xm:sqref>IDO121</xm:sqref>
            </x14:sparkline>
            <x14:sparkline>
              <xm:f>'CB_Lcr (2)'!$IDP121:$IDP121</xm:f>
              <xm:sqref>IDP121</xm:sqref>
            </x14:sparkline>
            <x14:sparkline>
              <xm:f>'CB_Lcr (2)'!$IDQ121:$IDQ121</xm:f>
              <xm:sqref>IDQ121</xm:sqref>
            </x14:sparkline>
            <x14:sparkline>
              <xm:f>'CB_Lcr (2)'!$IDR121:$IDR121</xm:f>
              <xm:sqref>IDR121</xm:sqref>
            </x14:sparkline>
            <x14:sparkline>
              <xm:f>'CB_Lcr (2)'!$IDS121:$IDS121</xm:f>
              <xm:sqref>IDS121</xm:sqref>
            </x14:sparkline>
            <x14:sparkline>
              <xm:f>'CB_Lcr (2)'!$IDT121:$IDT121</xm:f>
              <xm:sqref>IDT121</xm:sqref>
            </x14:sparkline>
            <x14:sparkline>
              <xm:f>'CB_Lcr (2)'!$IDU121:$IDU121</xm:f>
              <xm:sqref>IDU121</xm:sqref>
            </x14:sparkline>
            <x14:sparkline>
              <xm:f>'CB_Lcr (2)'!$IDV121:$IDV121</xm:f>
              <xm:sqref>IDV121</xm:sqref>
            </x14:sparkline>
            <x14:sparkline>
              <xm:f>'CB_Lcr (2)'!$IDW121:$IDW121</xm:f>
              <xm:sqref>IDW121</xm:sqref>
            </x14:sparkline>
            <x14:sparkline>
              <xm:f>'CB_Lcr (2)'!$IDX121:$IDX121</xm:f>
              <xm:sqref>IDX121</xm:sqref>
            </x14:sparkline>
            <x14:sparkline>
              <xm:f>'CB_Lcr (2)'!$IDY121:$IDY121</xm:f>
              <xm:sqref>IDY121</xm:sqref>
            </x14:sparkline>
            <x14:sparkline>
              <xm:f>'CB_Lcr (2)'!$IDZ121:$IDZ121</xm:f>
              <xm:sqref>IDZ121</xm:sqref>
            </x14:sparkline>
            <x14:sparkline>
              <xm:f>'CB_Lcr (2)'!$IEA121:$IEA121</xm:f>
              <xm:sqref>IEA121</xm:sqref>
            </x14:sparkline>
            <x14:sparkline>
              <xm:f>'CB_Lcr (2)'!$IEB121:$IEB121</xm:f>
              <xm:sqref>IEB121</xm:sqref>
            </x14:sparkline>
            <x14:sparkline>
              <xm:f>'CB_Lcr (2)'!$IEC121:$IEC121</xm:f>
              <xm:sqref>IEC121</xm:sqref>
            </x14:sparkline>
            <x14:sparkline>
              <xm:f>'CB_Lcr (2)'!$IED121:$IED121</xm:f>
              <xm:sqref>IED121</xm:sqref>
            </x14:sparkline>
            <x14:sparkline>
              <xm:f>'CB_Lcr (2)'!$IEE121:$IEE121</xm:f>
              <xm:sqref>IEE121</xm:sqref>
            </x14:sparkline>
            <x14:sparkline>
              <xm:f>'CB_Lcr (2)'!$IEF121:$IEF121</xm:f>
              <xm:sqref>IEF121</xm:sqref>
            </x14:sparkline>
            <x14:sparkline>
              <xm:f>'CB_Lcr (2)'!$IEG121:$IEG121</xm:f>
              <xm:sqref>IEG121</xm:sqref>
            </x14:sparkline>
            <x14:sparkline>
              <xm:f>'CB_Lcr (2)'!$IEH121:$IEH121</xm:f>
              <xm:sqref>IEH121</xm:sqref>
            </x14:sparkline>
            <x14:sparkline>
              <xm:f>'CB_Lcr (2)'!$IEI121:$IEI121</xm:f>
              <xm:sqref>IEI121</xm:sqref>
            </x14:sparkline>
            <x14:sparkline>
              <xm:f>'CB_Lcr (2)'!$IEJ121:$IEJ121</xm:f>
              <xm:sqref>IEJ121</xm:sqref>
            </x14:sparkline>
            <x14:sparkline>
              <xm:f>'CB_Lcr (2)'!$IEK121:$IEK121</xm:f>
              <xm:sqref>IEK121</xm:sqref>
            </x14:sparkline>
            <x14:sparkline>
              <xm:f>'CB_Lcr (2)'!$IEL121:$IEL121</xm:f>
              <xm:sqref>IEL121</xm:sqref>
            </x14:sparkline>
            <x14:sparkline>
              <xm:f>'CB_Lcr (2)'!$IEM121:$IEM121</xm:f>
              <xm:sqref>IEM121</xm:sqref>
            </x14:sparkline>
            <x14:sparkline>
              <xm:f>'CB_Lcr (2)'!$IEN121:$IEN121</xm:f>
              <xm:sqref>IEN121</xm:sqref>
            </x14:sparkline>
            <x14:sparkline>
              <xm:f>'CB_Lcr (2)'!$IEO121:$IEO121</xm:f>
              <xm:sqref>IEO121</xm:sqref>
            </x14:sparkline>
            <x14:sparkline>
              <xm:f>'CB_Lcr (2)'!$IEP121:$IEP121</xm:f>
              <xm:sqref>IEP121</xm:sqref>
            </x14:sparkline>
            <x14:sparkline>
              <xm:f>'CB_Lcr (2)'!$IEQ121:$IEQ121</xm:f>
              <xm:sqref>IEQ121</xm:sqref>
            </x14:sparkline>
            <x14:sparkline>
              <xm:f>'CB_Lcr (2)'!$IER121:$IER121</xm:f>
              <xm:sqref>IER121</xm:sqref>
            </x14:sparkline>
            <x14:sparkline>
              <xm:f>'CB_Lcr (2)'!$IES121:$IES121</xm:f>
              <xm:sqref>IES121</xm:sqref>
            </x14:sparkline>
            <x14:sparkline>
              <xm:f>'CB_Lcr (2)'!$IET121:$IET121</xm:f>
              <xm:sqref>IET121</xm:sqref>
            </x14:sparkline>
            <x14:sparkline>
              <xm:f>'CB_Lcr (2)'!$IEU121:$IEU121</xm:f>
              <xm:sqref>IEU121</xm:sqref>
            </x14:sparkline>
            <x14:sparkline>
              <xm:f>'CB_Lcr (2)'!$IEV121:$IEV121</xm:f>
              <xm:sqref>IEV121</xm:sqref>
            </x14:sparkline>
            <x14:sparkline>
              <xm:f>'CB_Lcr (2)'!$IEW121:$IEW121</xm:f>
              <xm:sqref>IEW121</xm:sqref>
            </x14:sparkline>
            <x14:sparkline>
              <xm:f>'CB_Lcr (2)'!$IEX121:$IEX121</xm:f>
              <xm:sqref>IEX121</xm:sqref>
            </x14:sparkline>
            <x14:sparkline>
              <xm:f>'CB_Lcr (2)'!$IEY121:$IEY121</xm:f>
              <xm:sqref>IEY121</xm:sqref>
            </x14:sparkline>
            <x14:sparkline>
              <xm:f>'CB_Lcr (2)'!$IEZ121:$IEZ121</xm:f>
              <xm:sqref>IEZ121</xm:sqref>
            </x14:sparkline>
            <x14:sparkline>
              <xm:f>'CB_Lcr (2)'!$IFA121:$IFA121</xm:f>
              <xm:sqref>IFA121</xm:sqref>
            </x14:sparkline>
            <x14:sparkline>
              <xm:f>'CB_Lcr (2)'!$IFB121:$IFB121</xm:f>
              <xm:sqref>IFB121</xm:sqref>
            </x14:sparkline>
            <x14:sparkline>
              <xm:f>'CB_Lcr (2)'!$IFC121:$IFC121</xm:f>
              <xm:sqref>IFC121</xm:sqref>
            </x14:sparkline>
            <x14:sparkline>
              <xm:f>'CB_Lcr (2)'!$IFD121:$IFD121</xm:f>
              <xm:sqref>IFD121</xm:sqref>
            </x14:sparkline>
            <x14:sparkline>
              <xm:f>'CB_Lcr (2)'!$IFE121:$IFE121</xm:f>
              <xm:sqref>IFE121</xm:sqref>
            </x14:sparkline>
            <x14:sparkline>
              <xm:f>'CB_Lcr (2)'!$IFF121:$IFF121</xm:f>
              <xm:sqref>IFF121</xm:sqref>
            </x14:sparkline>
            <x14:sparkline>
              <xm:f>'CB_Lcr (2)'!$IFG121:$IFG121</xm:f>
              <xm:sqref>IFG121</xm:sqref>
            </x14:sparkline>
            <x14:sparkline>
              <xm:f>'CB_Lcr (2)'!$IFH121:$IFH121</xm:f>
              <xm:sqref>IFH121</xm:sqref>
            </x14:sparkline>
            <x14:sparkline>
              <xm:f>'CB_Lcr (2)'!$IFI121:$IFI121</xm:f>
              <xm:sqref>IFI121</xm:sqref>
            </x14:sparkline>
            <x14:sparkline>
              <xm:f>'CB_Lcr (2)'!$IFJ121:$IFJ121</xm:f>
              <xm:sqref>IFJ121</xm:sqref>
            </x14:sparkline>
            <x14:sparkline>
              <xm:f>'CB_Lcr (2)'!$IFK121:$IFK121</xm:f>
              <xm:sqref>IFK121</xm:sqref>
            </x14:sparkline>
            <x14:sparkline>
              <xm:f>'CB_Lcr (2)'!$IFL121:$IFL121</xm:f>
              <xm:sqref>IFL121</xm:sqref>
            </x14:sparkline>
            <x14:sparkline>
              <xm:f>'CB_Lcr (2)'!$IFM121:$IFM121</xm:f>
              <xm:sqref>IFM121</xm:sqref>
            </x14:sparkline>
            <x14:sparkline>
              <xm:f>'CB_Lcr (2)'!$IFN121:$IFN121</xm:f>
              <xm:sqref>IFN121</xm:sqref>
            </x14:sparkline>
            <x14:sparkline>
              <xm:f>'CB_Lcr (2)'!$IFO121:$IFO121</xm:f>
              <xm:sqref>IFO121</xm:sqref>
            </x14:sparkline>
            <x14:sparkline>
              <xm:f>'CB_Lcr (2)'!$IFP121:$IFP121</xm:f>
              <xm:sqref>IFP121</xm:sqref>
            </x14:sparkline>
            <x14:sparkline>
              <xm:f>'CB_Lcr (2)'!$IFQ121:$IFQ121</xm:f>
              <xm:sqref>IFQ121</xm:sqref>
            </x14:sparkline>
            <x14:sparkline>
              <xm:f>'CB_Lcr (2)'!$IFR121:$IFR121</xm:f>
              <xm:sqref>IFR121</xm:sqref>
            </x14:sparkline>
            <x14:sparkline>
              <xm:f>'CB_Lcr (2)'!$IFS121:$IFS121</xm:f>
              <xm:sqref>IFS121</xm:sqref>
            </x14:sparkline>
            <x14:sparkline>
              <xm:f>'CB_Lcr (2)'!$IFT121:$IFT121</xm:f>
              <xm:sqref>IFT121</xm:sqref>
            </x14:sparkline>
            <x14:sparkline>
              <xm:f>'CB_Lcr (2)'!$IFU121:$IFU121</xm:f>
              <xm:sqref>IFU121</xm:sqref>
            </x14:sparkline>
            <x14:sparkline>
              <xm:f>'CB_Lcr (2)'!$IFV121:$IFV121</xm:f>
              <xm:sqref>IFV121</xm:sqref>
            </x14:sparkline>
            <x14:sparkline>
              <xm:f>'CB_Lcr (2)'!$IFW121:$IFW121</xm:f>
              <xm:sqref>IFW121</xm:sqref>
            </x14:sparkline>
            <x14:sparkline>
              <xm:f>'CB_Lcr (2)'!$IFX121:$IFX121</xm:f>
              <xm:sqref>IFX121</xm:sqref>
            </x14:sparkline>
            <x14:sparkline>
              <xm:f>'CB_Lcr (2)'!$IFY121:$IFY121</xm:f>
              <xm:sqref>IFY121</xm:sqref>
            </x14:sparkline>
            <x14:sparkline>
              <xm:f>'CB_Lcr (2)'!$IFZ121:$IFZ121</xm:f>
              <xm:sqref>IFZ121</xm:sqref>
            </x14:sparkline>
            <x14:sparkline>
              <xm:f>'CB_Lcr (2)'!$IGA121:$IGA121</xm:f>
              <xm:sqref>IGA121</xm:sqref>
            </x14:sparkline>
            <x14:sparkline>
              <xm:f>'CB_Lcr (2)'!$IGB121:$IGB121</xm:f>
              <xm:sqref>IGB121</xm:sqref>
            </x14:sparkline>
            <x14:sparkline>
              <xm:f>'CB_Lcr (2)'!$IGC121:$IGC121</xm:f>
              <xm:sqref>IGC121</xm:sqref>
            </x14:sparkline>
            <x14:sparkline>
              <xm:f>'CB_Lcr (2)'!$IGD121:$IGD121</xm:f>
              <xm:sqref>IGD121</xm:sqref>
            </x14:sparkline>
            <x14:sparkline>
              <xm:f>'CB_Lcr (2)'!$IGE121:$IGE121</xm:f>
              <xm:sqref>IGE121</xm:sqref>
            </x14:sparkline>
            <x14:sparkline>
              <xm:f>'CB_Lcr (2)'!$IGF121:$IGF121</xm:f>
              <xm:sqref>IGF121</xm:sqref>
            </x14:sparkline>
            <x14:sparkline>
              <xm:f>'CB_Lcr (2)'!$IGG121:$IGG121</xm:f>
              <xm:sqref>IGG121</xm:sqref>
            </x14:sparkline>
            <x14:sparkline>
              <xm:f>'CB_Lcr (2)'!$IGH121:$IGH121</xm:f>
              <xm:sqref>IGH121</xm:sqref>
            </x14:sparkline>
            <x14:sparkline>
              <xm:f>'CB_Lcr (2)'!$IGI121:$IGI121</xm:f>
              <xm:sqref>IGI121</xm:sqref>
            </x14:sparkline>
            <x14:sparkline>
              <xm:f>'CB_Lcr (2)'!$IGJ121:$IGJ121</xm:f>
              <xm:sqref>IGJ121</xm:sqref>
            </x14:sparkline>
            <x14:sparkline>
              <xm:f>'CB_Lcr (2)'!$IGK121:$IGK121</xm:f>
              <xm:sqref>IGK121</xm:sqref>
            </x14:sparkline>
            <x14:sparkline>
              <xm:f>'CB_Lcr (2)'!$IGL121:$IGL121</xm:f>
              <xm:sqref>IGL121</xm:sqref>
            </x14:sparkline>
            <x14:sparkline>
              <xm:f>'CB_Lcr (2)'!$IGM121:$IGM121</xm:f>
              <xm:sqref>IGM121</xm:sqref>
            </x14:sparkline>
            <x14:sparkline>
              <xm:f>'CB_Lcr (2)'!$IGN121:$IGN121</xm:f>
              <xm:sqref>IGN121</xm:sqref>
            </x14:sparkline>
            <x14:sparkline>
              <xm:f>'CB_Lcr (2)'!$IGO121:$IGO121</xm:f>
              <xm:sqref>IGO121</xm:sqref>
            </x14:sparkline>
            <x14:sparkline>
              <xm:f>'CB_Lcr (2)'!$IGP121:$IGP121</xm:f>
              <xm:sqref>IGP121</xm:sqref>
            </x14:sparkline>
            <x14:sparkline>
              <xm:f>'CB_Lcr (2)'!$IGQ121:$IGQ121</xm:f>
              <xm:sqref>IGQ121</xm:sqref>
            </x14:sparkline>
            <x14:sparkline>
              <xm:f>'CB_Lcr (2)'!$IGR121:$IGR121</xm:f>
              <xm:sqref>IGR121</xm:sqref>
            </x14:sparkline>
            <x14:sparkline>
              <xm:f>'CB_Lcr (2)'!$IGS121:$IGS121</xm:f>
              <xm:sqref>IGS121</xm:sqref>
            </x14:sparkline>
            <x14:sparkline>
              <xm:f>'CB_Lcr (2)'!$IGT121:$IGT121</xm:f>
              <xm:sqref>IGT121</xm:sqref>
            </x14:sparkline>
            <x14:sparkline>
              <xm:f>'CB_Lcr (2)'!$IGU121:$IGU121</xm:f>
              <xm:sqref>IGU121</xm:sqref>
            </x14:sparkline>
            <x14:sparkline>
              <xm:f>'CB_Lcr (2)'!$IGV121:$IGV121</xm:f>
              <xm:sqref>IGV121</xm:sqref>
            </x14:sparkline>
            <x14:sparkline>
              <xm:f>'CB_Lcr (2)'!$IGW121:$IGW121</xm:f>
              <xm:sqref>IGW121</xm:sqref>
            </x14:sparkline>
            <x14:sparkline>
              <xm:f>'CB_Lcr (2)'!$IGX121:$IGX121</xm:f>
              <xm:sqref>IGX121</xm:sqref>
            </x14:sparkline>
            <x14:sparkline>
              <xm:f>'CB_Lcr (2)'!$IGY121:$IGY121</xm:f>
              <xm:sqref>IGY121</xm:sqref>
            </x14:sparkline>
            <x14:sparkline>
              <xm:f>'CB_Lcr (2)'!$IGZ121:$IGZ121</xm:f>
              <xm:sqref>IGZ121</xm:sqref>
            </x14:sparkline>
            <x14:sparkline>
              <xm:f>'CB_Lcr (2)'!$IHA121:$IHA121</xm:f>
              <xm:sqref>IHA121</xm:sqref>
            </x14:sparkline>
            <x14:sparkline>
              <xm:f>'CB_Lcr (2)'!$IHB121:$IHB121</xm:f>
              <xm:sqref>IHB121</xm:sqref>
            </x14:sparkline>
            <x14:sparkline>
              <xm:f>'CB_Lcr (2)'!$IHC121:$IHC121</xm:f>
              <xm:sqref>IHC121</xm:sqref>
            </x14:sparkline>
            <x14:sparkline>
              <xm:f>'CB_Lcr (2)'!$IHD121:$IHD121</xm:f>
              <xm:sqref>IHD121</xm:sqref>
            </x14:sparkline>
            <x14:sparkline>
              <xm:f>'CB_Lcr (2)'!$IHE121:$IHE121</xm:f>
              <xm:sqref>IHE121</xm:sqref>
            </x14:sparkline>
            <x14:sparkline>
              <xm:f>'CB_Lcr (2)'!$IHF121:$IHF121</xm:f>
              <xm:sqref>IHF121</xm:sqref>
            </x14:sparkline>
            <x14:sparkline>
              <xm:f>'CB_Lcr (2)'!$IHG121:$IHG121</xm:f>
              <xm:sqref>IHG121</xm:sqref>
            </x14:sparkline>
            <x14:sparkline>
              <xm:f>'CB_Lcr (2)'!$IHH121:$IHH121</xm:f>
              <xm:sqref>IHH121</xm:sqref>
            </x14:sparkline>
            <x14:sparkline>
              <xm:f>'CB_Lcr (2)'!$IHI121:$IHI121</xm:f>
              <xm:sqref>IHI121</xm:sqref>
            </x14:sparkline>
            <x14:sparkline>
              <xm:f>'CB_Lcr (2)'!$IHJ121:$IHJ121</xm:f>
              <xm:sqref>IHJ121</xm:sqref>
            </x14:sparkline>
            <x14:sparkline>
              <xm:f>'CB_Lcr (2)'!$IHK121:$IHK121</xm:f>
              <xm:sqref>IHK121</xm:sqref>
            </x14:sparkline>
            <x14:sparkline>
              <xm:f>'CB_Lcr (2)'!$IHL121:$IHL121</xm:f>
              <xm:sqref>IHL121</xm:sqref>
            </x14:sparkline>
            <x14:sparkline>
              <xm:f>'CB_Lcr (2)'!$IHM121:$IHM121</xm:f>
              <xm:sqref>IHM121</xm:sqref>
            </x14:sparkline>
            <x14:sparkline>
              <xm:f>'CB_Lcr (2)'!$IHN121:$IHN121</xm:f>
              <xm:sqref>IHN121</xm:sqref>
            </x14:sparkline>
            <x14:sparkline>
              <xm:f>'CB_Lcr (2)'!$IHO121:$IHO121</xm:f>
              <xm:sqref>IHO121</xm:sqref>
            </x14:sparkline>
            <x14:sparkline>
              <xm:f>'CB_Lcr (2)'!$IHP121:$IHP121</xm:f>
              <xm:sqref>IHP121</xm:sqref>
            </x14:sparkline>
            <x14:sparkline>
              <xm:f>'CB_Lcr (2)'!$IHQ121:$IHQ121</xm:f>
              <xm:sqref>IHQ121</xm:sqref>
            </x14:sparkline>
            <x14:sparkline>
              <xm:f>'CB_Lcr (2)'!$IHR121:$IHR121</xm:f>
              <xm:sqref>IHR121</xm:sqref>
            </x14:sparkline>
            <x14:sparkline>
              <xm:f>'CB_Lcr (2)'!$IHS121:$IHS121</xm:f>
              <xm:sqref>IHS121</xm:sqref>
            </x14:sparkline>
            <x14:sparkline>
              <xm:f>'CB_Lcr (2)'!$IHT121:$IHT121</xm:f>
              <xm:sqref>IHT121</xm:sqref>
            </x14:sparkline>
            <x14:sparkline>
              <xm:f>'CB_Lcr (2)'!$IHU121:$IHU121</xm:f>
              <xm:sqref>IHU121</xm:sqref>
            </x14:sparkline>
            <x14:sparkline>
              <xm:f>'CB_Lcr (2)'!$IHV121:$IHV121</xm:f>
              <xm:sqref>IHV121</xm:sqref>
            </x14:sparkline>
            <x14:sparkline>
              <xm:f>'CB_Lcr (2)'!$IHW121:$IHW121</xm:f>
              <xm:sqref>IHW121</xm:sqref>
            </x14:sparkline>
            <x14:sparkline>
              <xm:f>'CB_Lcr (2)'!$IHX121:$IHX121</xm:f>
              <xm:sqref>IHX121</xm:sqref>
            </x14:sparkline>
            <x14:sparkline>
              <xm:f>'CB_Lcr (2)'!$IHY121:$IHY121</xm:f>
              <xm:sqref>IHY121</xm:sqref>
            </x14:sparkline>
            <x14:sparkline>
              <xm:f>'CB_Lcr (2)'!$IHZ121:$IHZ121</xm:f>
              <xm:sqref>IHZ121</xm:sqref>
            </x14:sparkline>
            <x14:sparkline>
              <xm:f>'CB_Lcr (2)'!$IIA121:$IIA121</xm:f>
              <xm:sqref>IIA121</xm:sqref>
            </x14:sparkline>
            <x14:sparkline>
              <xm:f>'CB_Lcr (2)'!$IIB121:$IIB121</xm:f>
              <xm:sqref>IIB121</xm:sqref>
            </x14:sparkline>
            <x14:sparkline>
              <xm:f>'CB_Lcr (2)'!$IIC121:$IIC121</xm:f>
              <xm:sqref>IIC121</xm:sqref>
            </x14:sparkline>
            <x14:sparkline>
              <xm:f>'CB_Lcr (2)'!$IID121:$IID121</xm:f>
              <xm:sqref>IID121</xm:sqref>
            </x14:sparkline>
            <x14:sparkline>
              <xm:f>'CB_Lcr (2)'!$IIE121:$IIE121</xm:f>
              <xm:sqref>IIE121</xm:sqref>
            </x14:sparkline>
            <x14:sparkline>
              <xm:f>'CB_Lcr (2)'!$IIF121:$IIF121</xm:f>
              <xm:sqref>IIF121</xm:sqref>
            </x14:sparkline>
            <x14:sparkline>
              <xm:f>'CB_Lcr (2)'!$IIG121:$IIG121</xm:f>
              <xm:sqref>IIG121</xm:sqref>
            </x14:sparkline>
            <x14:sparkline>
              <xm:f>'CB_Lcr (2)'!$IIH121:$IIH121</xm:f>
              <xm:sqref>IIH121</xm:sqref>
            </x14:sparkline>
            <x14:sparkline>
              <xm:f>'CB_Lcr (2)'!$III121:$III121</xm:f>
              <xm:sqref>III121</xm:sqref>
            </x14:sparkline>
            <x14:sparkline>
              <xm:f>'CB_Lcr (2)'!$IIJ121:$IIJ121</xm:f>
              <xm:sqref>IIJ121</xm:sqref>
            </x14:sparkline>
            <x14:sparkline>
              <xm:f>'CB_Lcr (2)'!$IIK121:$IIK121</xm:f>
              <xm:sqref>IIK121</xm:sqref>
            </x14:sparkline>
            <x14:sparkline>
              <xm:f>'CB_Lcr (2)'!$IIL121:$IIL121</xm:f>
              <xm:sqref>IIL121</xm:sqref>
            </x14:sparkline>
            <x14:sparkline>
              <xm:f>'CB_Lcr (2)'!$IIM121:$IIM121</xm:f>
              <xm:sqref>IIM121</xm:sqref>
            </x14:sparkline>
            <x14:sparkline>
              <xm:f>'CB_Lcr (2)'!$IIN121:$IIN121</xm:f>
              <xm:sqref>IIN121</xm:sqref>
            </x14:sparkline>
            <x14:sparkline>
              <xm:f>'CB_Lcr (2)'!$IIO121:$IIO121</xm:f>
              <xm:sqref>IIO121</xm:sqref>
            </x14:sparkline>
            <x14:sparkline>
              <xm:f>'CB_Lcr (2)'!$IIP121:$IIP121</xm:f>
              <xm:sqref>IIP121</xm:sqref>
            </x14:sparkline>
            <x14:sparkline>
              <xm:f>'CB_Lcr (2)'!$IIQ121:$IIQ121</xm:f>
              <xm:sqref>IIQ121</xm:sqref>
            </x14:sparkline>
            <x14:sparkline>
              <xm:f>'CB_Lcr (2)'!$IIR121:$IIR121</xm:f>
              <xm:sqref>IIR121</xm:sqref>
            </x14:sparkline>
            <x14:sparkline>
              <xm:f>'CB_Lcr (2)'!$IIS121:$IIS121</xm:f>
              <xm:sqref>IIS121</xm:sqref>
            </x14:sparkline>
            <x14:sparkline>
              <xm:f>'CB_Lcr (2)'!$IIT121:$IIT121</xm:f>
              <xm:sqref>IIT121</xm:sqref>
            </x14:sparkline>
            <x14:sparkline>
              <xm:f>'CB_Lcr (2)'!$IIU121:$IIU121</xm:f>
              <xm:sqref>IIU121</xm:sqref>
            </x14:sparkline>
            <x14:sparkline>
              <xm:f>'CB_Lcr (2)'!$IIV121:$IIV121</xm:f>
              <xm:sqref>IIV121</xm:sqref>
            </x14:sparkline>
            <x14:sparkline>
              <xm:f>'CB_Lcr (2)'!$IIW121:$IIW121</xm:f>
              <xm:sqref>IIW121</xm:sqref>
            </x14:sparkline>
            <x14:sparkline>
              <xm:f>'CB_Lcr (2)'!$IIX121:$IIX121</xm:f>
              <xm:sqref>IIX121</xm:sqref>
            </x14:sparkline>
            <x14:sparkline>
              <xm:f>'CB_Lcr (2)'!$IIY121:$IIY121</xm:f>
              <xm:sqref>IIY121</xm:sqref>
            </x14:sparkline>
            <x14:sparkline>
              <xm:f>'CB_Lcr (2)'!$IIZ121:$IIZ121</xm:f>
              <xm:sqref>IIZ121</xm:sqref>
            </x14:sparkline>
            <x14:sparkline>
              <xm:f>'CB_Lcr (2)'!$IJA121:$IJA121</xm:f>
              <xm:sqref>IJA121</xm:sqref>
            </x14:sparkline>
            <x14:sparkline>
              <xm:f>'CB_Lcr (2)'!$IJB121:$IJB121</xm:f>
              <xm:sqref>IJB121</xm:sqref>
            </x14:sparkline>
            <x14:sparkline>
              <xm:f>'CB_Lcr (2)'!$IJC121:$IJC121</xm:f>
              <xm:sqref>IJC121</xm:sqref>
            </x14:sparkline>
            <x14:sparkline>
              <xm:f>'CB_Lcr (2)'!$IJD121:$IJD121</xm:f>
              <xm:sqref>IJD121</xm:sqref>
            </x14:sparkline>
            <x14:sparkline>
              <xm:f>'CB_Lcr (2)'!$IJE121:$IJE121</xm:f>
              <xm:sqref>IJE121</xm:sqref>
            </x14:sparkline>
            <x14:sparkline>
              <xm:f>'CB_Lcr (2)'!$IJF121:$IJF121</xm:f>
              <xm:sqref>IJF121</xm:sqref>
            </x14:sparkline>
            <x14:sparkline>
              <xm:f>'CB_Lcr (2)'!$IJG121:$IJG121</xm:f>
              <xm:sqref>IJG121</xm:sqref>
            </x14:sparkline>
            <x14:sparkline>
              <xm:f>'CB_Lcr (2)'!$IJH121:$IJH121</xm:f>
              <xm:sqref>IJH121</xm:sqref>
            </x14:sparkline>
            <x14:sparkline>
              <xm:f>'CB_Lcr (2)'!$IJI121:$IJI121</xm:f>
              <xm:sqref>IJI121</xm:sqref>
            </x14:sparkline>
            <x14:sparkline>
              <xm:f>'CB_Lcr (2)'!$IJJ121:$IJJ121</xm:f>
              <xm:sqref>IJJ121</xm:sqref>
            </x14:sparkline>
            <x14:sparkline>
              <xm:f>'CB_Lcr (2)'!$IJK121:$IJK121</xm:f>
              <xm:sqref>IJK121</xm:sqref>
            </x14:sparkline>
            <x14:sparkline>
              <xm:f>'CB_Lcr (2)'!$IJL121:$IJL121</xm:f>
              <xm:sqref>IJL121</xm:sqref>
            </x14:sparkline>
            <x14:sparkline>
              <xm:f>'CB_Lcr (2)'!$IJM121:$IJM121</xm:f>
              <xm:sqref>IJM121</xm:sqref>
            </x14:sparkline>
            <x14:sparkline>
              <xm:f>'CB_Lcr (2)'!$IJN121:$IJN121</xm:f>
              <xm:sqref>IJN121</xm:sqref>
            </x14:sparkline>
            <x14:sparkline>
              <xm:f>'CB_Lcr (2)'!$IJO121:$IJO121</xm:f>
              <xm:sqref>IJO121</xm:sqref>
            </x14:sparkline>
            <x14:sparkline>
              <xm:f>'CB_Lcr (2)'!$IJP121:$IJP121</xm:f>
              <xm:sqref>IJP121</xm:sqref>
            </x14:sparkline>
            <x14:sparkline>
              <xm:f>'CB_Lcr (2)'!$IJQ121:$IJQ121</xm:f>
              <xm:sqref>IJQ121</xm:sqref>
            </x14:sparkline>
            <x14:sparkline>
              <xm:f>'CB_Lcr (2)'!$IJR121:$IJR121</xm:f>
              <xm:sqref>IJR121</xm:sqref>
            </x14:sparkline>
            <x14:sparkline>
              <xm:f>'CB_Lcr (2)'!$IJS121:$IJS121</xm:f>
              <xm:sqref>IJS121</xm:sqref>
            </x14:sparkline>
            <x14:sparkline>
              <xm:f>'CB_Lcr (2)'!$IJT121:$IJT121</xm:f>
              <xm:sqref>IJT121</xm:sqref>
            </x14:sparkline>
            <x14:sparkline>
              <xm:f>'CB_Lcr (2)'!$IJU121:$IJU121</xm:f>
              <xm:sqref>IJU121</xm:sqref>
            </x14:sparkline>
            <x14:sparkline>
              <xm:f>'CB_Lcr (2)'!$IJV121:$IJV121</xm:f>
              <xm:sqref>IJV121</xm:sqref>
            </x14:sparkline>
            <x14:sparkline>
              <xm:f>'CB_Lcr (2)'!$IJW121:$IJW121</xm:f>
              <xm:sqref>IJW121</xm:sqref>
            </x14:sparkline>
            <x14:sparkline>
              <xm:f>'CB_Lcr (2)'!$IJX121:$IJX121</xm:f>
              <xm:sqref>IJX121</xm:sqref>
            </x14:sparkline>
            <x14:sparkline>
              <xm:f>'CB_Lcr (2)'!$IJY121:$IJY121</xm:f>
              <xm:sqref>IJY121</xm:sqref>
            </x14:sparkline>
            <x14:sparkline>
              <xm:f>'CB_Lcr (2)'!$IJZ121:$IJZ121</xm:f>
              <xm:sqref>IJZ121</xm:sqref>
            </x14:sparkline>
            <x14:sparkline>
              <xm:f>'CB_Lcr (2)'!$IKA121:$IKA121</xm:f>
              <xm:sqref>IKA121</xm:sqref>
            </x14:sparkline>
            <x14:sparkline>
              <xm:f>'CB_Lcr (2)'!$IKB121:$IKB121</xm:f>
              <xm:sqref>IKB121</xm:sqref>
            </x14:sparkline>
            <x14:sparkline>
              <xm:f>'CB_Lcr (2)'!$IKC121:$IKC121</xm:f>
              <xm:sqref>IKC121</xm:sqref>
            </x14:sparkline>
            <x14:sparkline>
              <xm:f>'CB_Lcr (2)'!$IKD121:$IKD121</xm:f>
              <xm:sqref>IKD121</xm:sqref>
            </x14:sparkline>
            <x14:sparkline>
              <xm:f>'CB_Lcr (2)'!$IKE121:$IKE121</xm:f>
              <xm:sqref>IKE121</xm:sqref>
            </x14:sparkline>
            <x14:sparkline>
              <xm:f>'CB_Lcr (2)'!$IKF121:$IKF121</xm:f>
              <xm:sqref>IKF121</xm:sqref>
            </x14:sparkline>
            <x14:sparkline>
              <xm:f>'CB_Lcr (2)'!$IKG121:$IKG121</xm:f>
              <xm:sqref>IKG121</xm:sqref>
            </x14:sparkline>
            <x14:sparkline>
              <xm:f>'CB_Lcr (2)'!$IKH121:$IKH121</xm:f>
              <xm:sqref>IKH121</xm:sqref>
            </x14:sparkline>
            <x14:sparkline>
              <xm:f>'CB_Lcr (2)'!$IKI121:$IKI121</xm:f>
              <xm:sqref>IKI121</xm:sqref>
            </x14:sparkline>
            <x14:sparkline>
              <xm:f>'CB_Lcr (2)'!$IKJ121:$IKJ121</xm:f>
              <xm:sqref>IKJ121</xm:sqref>
            </x14:sparkline>
            <x14:sparkline>
              <xm:f>'CB_Lcr (2)'!$IKK121:$IKK121</xm:f>
              <xm:sqref>IKK121</xm:sqref>
            </x14:sparkline>
            <x14:sparkline>
              <xm:f>'CB_Lcr (2)'!$IKL121:$IKL121</xm:f>
              <xm:sqref>IKL121</xm:sqref>
            </x14:sparkline>
            <x14:sparkline>
              <xm:f>'CB_Lcr (2)'!$IKM121:$IKM121</xm:f>
              <xm:sqref>IKM121</xm:sqref>
            </x14:sparkline>
            <x14:sparkline>
              <xm:f>'CB_Lcr (2)'!$IKN121:$IKN121</xm:f>
              <xm:sqref>IKN121</xm:sqref>
            </x14:sparkline>
            <x14:sparkline>
              <xm:f>'CB_Lcr (2)'!$IKO121:$IKO121</xm:f>
              <xm:sqref>IKO121</xm:sqref>
            </x14:sparkline>
            <x14:sparkline>
              <xm:f>'CB_Lcr (2)'!$IKP121:$IKP121</xm:f>
              <xm:sqref>IKP121</xm:sqref>
            </x14:sparkline>
            <x14:sparkline>
              <xm:f>'CB_Lcr (2)'!$IKQ121:$IKQ121</xm:f>
              <xm:sqref>IKQ121</xm:sqref>
            </x14:sparkline>
            <x14:sparkline>
              <xm:f>'CB_Lcr (2)'!$IKR121:$IKR121</xm:f>
              <xm:sqref>IKR121</xm:sqref>
            </x14:sparkline>
            <x14:sparkline>
              <xm:f>'CB_Lcr (2)'!$IKS121:$IKS121</xm:f>
              <xm:sqref>IKS121</xm:sqref>
            </x14:sparkline>
            <x14:sparkline>
              <xm:f>'CB_Lcr (2)'!$IKT121:$IKT121</xm:f>
              <xm:sqref>IKT121</xm:sqref>
            </x14:sparkline>
            <x14:sparkline>
              <xm:f>'CB_Lcr (2)'!$IKU121:$IKU121</xm:f>
              <xm:sqref>IKU121</xm:sqref>
            </x14:sparkline>
            <x14:sparkline>
              <xm:f>'CB_Lcr (2)'!$IKV121:$IKV121</xm:f>
              <xm:sqref>IKV121</xm:sqref>
            </x14:sparkline>
            <x14:sparkline>
              <xm:f>'CB_Lcr (2)'!$IKW121:$IKW121</xm:f>
              <xm:sqref>IKW121</xm:sqref>
            </x14:sparkline>
            <x14:sparkline>
              <xm:f>'CB_Lcr (2)'!$IKX121:$IKX121</xm:f>
              <xm:sqref>IKX121</xm:sqref>
            </x14:sparkline>
            <x14:sparkline>
              <xm:f>'CB_Lcr (2)'!$IKY121:$IKY121</xm:f>
              <xm:sqref>IKY121</xm:sqref>
            </x14:sparkline>
            <x14:sparkline>
              <xm:f>'CB_Lcr (2)'!$IKZ121:$IKZ121</xm:f>
              <xm:sqref>IKZ121</xm:sqref>
            </x14:sparkline>
            <x14:sparkline>
              <xm:f>'CB_Lcr (2)'!$ILA121:$ILA121</xm:f>
              <xm:sqref>ILA121</xm:sqref>
            </x14:sparkline>
            <x14:sparkline>
              <xm:f>'CB_Lcr (2)'!$ILB121:$ILB121</xm:f>
              <xm:sqref>ILB121</xm:sqref>
            </x14:sparkline>
            <x14:sparkline>
              <xm:f>'CB_Lcr (2)'!$ILC121:$ILC121</xm:f>
              <xm:sqref>ILC121</xm:sqref>
            </x14:sparkline>
            <x14:sparkline>
              <xm:f>'CB_Lcr (2)'!$ILD121:$ILD121</xm:f>
              <xm:sqref>ILD121</xm:sqref>
            </x14:sparkline>
            <x14:sparkline>
              <xm:f>'CB_Lcr (2)'!$ILE121:$ILE121</xm:f>
              <xm:sqref>ILE121</xm:sqref>
            </x14:sparkline>
            <x14:sparkline>
              <xm:f>'CB_Lcr (2)'!$ILF121:$ILF121</xm:f>
              <xm:sqref>ILF121</xm:sqref>
            </x14:sparkline>
            <x14:sparkline>
              <xm:f>'CB_Lcr (2)'!$ILG121:$ILG121</xm:f>
              <xm:sqref>ILG121</xm:sqref>
            </x14:sparkline>
            <x14:sparkline>
              <xm:f>'CB_Lcr (2)'!$ILH121:$ILH121</xm:f>
              <xm:sqref>ILH121</xm:sqref>
            </x14:sparkline>
            <x14:sparkline>
              <xm:f>'CB_Lcr (2)'!$ILI121:$ILI121</xm:f>
              <xm:sqref>ILI121</xm:sqref>
            </x14:sparkline>
            <x14:sparkline>
              <xm:f>'CB_Lcr (2)'!$ILJ121:$ILJ121</xm:f>
              <xm:sqref>ILJ121</xm:sqref>
            </x14:sparkline>
            <x14:sparkline>
              <xm:f>'CB_Lcr (2)'!$ILK121:$ILK121</xm:f>
              <xm:sqref>ILK121</xm:sqref>
            </x14:sparkline>
            <x14:sparkline>
              <xm:f>'CB_Lcr (2)'!$ILL121:$ILL121</xm:f>
              <xm:sqref>ILL121</xm:sqref>
            </x14:sparkline>
            <x14:sparkline>
              <xm:f>'CB_Lcr (2)'!$ILM121:$ILM121</xm:f>
              <xm:sqref>ILM121</xm:sqref>
            </x14:sparkline>
            <x14:sparkline>
              <xm:f>'CB_Lcr (2)'!$ILN121:$ILN121</xm:f>
              <xm:sqref>ILN121</xm:sqref>
            </x14:sparkline>
            <x14:sparkline>
              <xm:f>'CB_Lcr (2)'!$ILO121:$ILO121</xm:f>
              <xm:sqref>ILO121</xm:sqref>
            </x14:sparkline>
            <x14:sparkline>
              <xm:f>'CB_Lcr (2)'!$ILP121:$ILP121</xm:f>
              <xm:sqref>ILP121</xm:sqref>
            </x14:sparkline>
            <x14:sparkline>
              <xm:f>'CB_Lcr (2)'!$ILQ121:$ILQ121</xm:f>
              <xm:sqref>ILQ121</xm:sqref>
            </x14:sparkline>
            <x14:sparkline>
              <xm:f>'CB_Lcr (2)'!$ILR121:$ILR121</xm:f>
              <xm:sqref>ILR121</xm:sqref>
            </x14:sparkline>
            <x14:sparkline>
              <xm:f>'CB_Lcr (2)'!$ILS121:$ILS121</xm:f>
              <xm:sqref>ILS121</xm:sqref>
            </x14:sparkline>
            <x14:sparkline>
              <xm:f>'CB_Lcr (2)'!$ILT121:$ILT121</xm:f>
              <xm:sqref>ILT121</xm:sqref>
            </x14:sparkline>
            <x14:sparkline>
              <xm:f>'CB_Lcr (2)'!$ILU121:$ILU121</xm:f>
              <xm:sqref>ILU121</xm:sqref>
            </x14:sparkline>
            <x14:sparkline>
              <xm:f>'CB_Lcr (2)'!$ILV121:$ILV121</xm:f>
              <xm:sqref>ILV121</xm:sqref>
            </x14:sparkline>
            <x14:sparkline>
              <xm:f>'CB_Lcr (2)'!$ILW121:$ILW121</xm:f>
              <xm:sqref>ILW121</xm:sqref>
            </x14:sparkline>
            <x14:sparkline>
              <xm:f>'CB_Lcr (2)'!$ILX121:$ILX121</xm:f>
              <xm:sqref>ILX121</xm:sqref>
            </x14:sparkline>
            <x14:sparkline>
              <xm:f>'CB_Lcr (2)'!$ILY121:$ILY121</xm:f>
              <xm:sqref>ILY121</xm:sqref>
            </x14:sparkline>
            <x14:sparkline>
              <xm:f>'CB_Lcr (2)'!$ILZ121:$ILZ121</xm:f>
              <xm:sqref>ILZ121</xm:sqref>
            </x14:sparkline>
            <x14:sparkline>
              <xm:f>'CB_Lcr (2)'!$IMA121:$IMA121</xm:f>
              <xm:sqref>IMA121</xm:sqref>
            </x14:sparkline>
            <x14:sparkline>
              <xm:f>'CB_Lcr (2)'!$IMB121:$IMB121</xm:f>
              <xm:sqref>IMB121</xm:sqref>
            </x14:sparkline>
            <x14:sparkline>
              <xm:f>'CB_Lcr (2)'!$IMC121:$IMC121</xm:f>
              <xm:sqref>IMC121</xm:sqref>
            </x14:sparkline>
            <x14:sparkline>
              <xm:f>'CB_Lcr (2)'!$IMD121:$IMD121</xm:f>
              <xm:sqref>IMD121</xm:sqref>
            </x14:sparkline>
            <x14:sparkline>
              <xm:f>'CB_Lcr (2)'!$IME121:$IME121</xm:f>
              <xm:sqref>IME121</xm:sqref>
            </x14:sparkline>
            <x14:sparkline>
              <xm:f>'CB_Lcr (2)'!$IMF121:$IMF121</xm:f>
              <xm:sqref>IMF121</xm:sqref>
            </x14:sparkline>
            <x14:sparkline>
              <xm:f>'CB_Lcr (2)'!$IMG121:$IMG121</xm:f>
              <xm:sqref>IMG121</xm:sqref>
            </x14:sparkline>
            <x14:sparkline>
              <xm:f>'CB_Lcr (2)'!$IMH121:$IMH121</xm:f>
              <xm:sqref>IMH121</xm:sqref>
            </x14:sparkline>
            <x14:sparkline>
              <xm:f>'CB_Lcr (2)'!$IMI121:$IMI121</xm:f>
              <xm:sqref>IMI121</xm:sqref>
            </x14:sparkline>
            <x14:sparkline>
              <xm:f>'CB_Lcr (2)'!$IMJ121:$IMJ121</xm:f>
              <xm:sqref>IMJ121</xm:sqref>
            </x14:sparkline>
            <x14:sparkline>
              <xm:f>'CB_Lcr (2)'!$IMK121:$IMK121</xm:f>
              <xm:sqref>IMK121</xm:sqref>
            </x14:sparkline>
            <x14:sparkline>
              <xm:f>'CB_Lcr (2)'!$IML121:$IML121</xm:f>
              <xm:sqref>IML121</xm:sqref>
            </x14:sparkline>
            <x14:sparkline>
              <xm:f>'CB_Lcr (2)'!$IMM121:$IMM121</xm:f>
              <xm:sqref>IMM121</xm:sqref>
            </x14:sparkline>
            <x14:sparkline>
              <xm:f>'CB_Lcr (2)'!$IMN121:$IMN121</xm:f>
              <xm:sqref>IMN121</xm:sqref>
            </x14:sparkline>
            <x14:sparkline>
              <xm:f>'CB_Lcr (2)'!$IMO121:$IMO121</xm:f>
              <xm:sqref>IMO121</xm:sqref>
            </x14:sparkline>
            <x14:sparkline>
              <xm:f>'CB_Lcr (2)'!$IMP121:$IMP121</xm:f>
              <xm:sqref>IMP121</xm:sqref>
            </x14:sparkline>
            <x14:sparkline>
              <xm:f>'CB_Lcr (2)'!$IMQ121:$IMQ121</xm:f>
              <xm:sqref>IMQ121</xm:sqref>
            </x14:sparkline>
            <x14:sparkline>
              <xm:f>'CB_Lcr (2)'!$IMR121:$IMR121</xm:f>
              <xm:sqref>IMR121</xm:sqref>
            </x14:sparkline>
            <x14:sparkline>
              <xm:f>'CB_Lcr (2)'!$IMS121:$IMS121</xm:f>
              <xm:sqref>IMS121</xm:sqref>
            </x14:sparkline>
            <x14:sparkline>
              <xm:f>'CB_Lcr (2)'!$IMT121:$IMT121</xm:f>
              <xm:sqref>IMT121</xm:sqref>
            </x14:sparkline>
            <x14:sparkline>
              <xm:f>'CB_Lcr (2)'!$IMU121:$IMU121</xm:f>
              <xm:sqref>IMU121</xm:sqref>
            </x14:sparkline>
            <x14:sparkline>
              <xm:f>'CB_Lcr (2)'!$IMV121:$IMV121</xm:f>
              <xm:sqref>IMV121</xm:sqref>
            </x14:sparkline>
            <x14:sparkline>
              <xm:f>'CB_Lcr (2)'!$IMW121:$IMW121</xm:f>
              <xm:sqref>IMW121</xm:sqref>
            </x14:sparkline>
            <x14:sparkline>
              <xm:f>'CB_Lcr (2)'!$IMX121:$IMX121</xm:f>
              <xm:sqref>IMX121</xm:sqref>
            </x14:sparkline>
            <x14:sparkline>
              <xm:f>'CB_Lcr (2)'!$IMY121:$IMY121</xm:f>
              <xm:sqref>IMY121</xm:sqref>
            </x14:sparkline>
            <x14:sparkline>
              <xm:f>'CB_Lcr (2)'!$IMZ121:$IMZ121</xm:f>
              <xm:sqref>IMZ121</xm:sqref>
            </x14:sparkline>
            <x14:sparkline>
              <xm:f>'CB_Lcr (2)'!$INA121:$INA121</xm:f>
              <xm:sqref>INA121</xm:sqref>
            </x14:sparkline>
            <x14:sparkline>
              <xm:f>'CB_Lcr (2)'!$INB121:$INB121</xm:f>
              <xm:sqref>INB121</xm:sqref>
            </x14:sparkline>
            <x14:sparkline>
              <xm:f>'CB_Lcr (2)'!$INC121:$INC121</xm:f>
              <xm:sqref>INC121</xm:sqref>
            </x14:sparkline>
            <x14:sparkline>
              <xm:f>'CB_Lcr (2)'!$IND121:$IND121</xm:f>
              <xm:sqref>IND121</xm:sqref>
            </x14:sparkline>
            <x14:sparkline>
              <xm:f>'CB_Lcr (2)'!$INE121:$INE121</xm:f>
              <xm:sqref>INE121</xm:sqref>
            </x14:sparkline>
            <x14:sparkline>
              <xm:f>'CB_Lcr (2)'!$INF121:$INF121</xm:f>
              <xm:sqref>INF121</xm:sqref>
            </x14:sparkline>
            <x14:sparkline>
              <xm:f>'CB_Lcr (2)'!$ING121:$ING121</xm:f>
              <xm:sqref>ING121</xm:sqref>
            </x14:sparkline>
            <x14:sparkline>
              <xm:f>'CB_Lcr (2)'!$INH121:$INH121</xm:f>
              <xm:sqref>INH121</xm:sqref>
            </x14:sparkline>
            <x14:sparkline>
              <xm:f>'CB_Lcr (2)'!$INI121:$INI121</xm:f>
              <xm:sqref>INI121</xm:sqref>
            </x14:sparkline>
            <x14:sparkline>
              <xm:f>'CB_Lcr (2)'!$INJ121:$INJ121</xm:f>
              <xm:sqref>INJ121</xm:sqref>
            </x14:sparkline>
            <x14:sparkline>
              <xm:f>'CB_Lcr (2)'!$INK121:$INK121</xm:f>
              <xm:sqref>INK121</xm:sqref>
            </x14:sparkline>
            <x14:sparkline>
              <xm:f>'CB_Lcr (2)'!$INL121:$INL121</xm:f>
              <xm:sqref>INL121</xm:sqref>
            </x14:sparkline>
            <x14:sparkline>
              <xm:f>'CB_Lcr (2)'!$INM121:$INM121</xm:f>
              <xm:sqref>INM121</xm:sqref>
            </x14:sparkline>
            <x14:sparkline>
              <xm:f>'CB_Lcr (2)'!$INN121:$INN121</xm:f>
              <xm:sqref>INN121</xm:sqref>
            </x14:sparkline>
            <x14:sparkline>
              <xm:f>'CB_Lcr (2)'!$INO121:$INO121</xm:f>
              <xm:sqref>INO121</xm:sqref>
            </x14:sparkline>
            <x14:sparkline>
              <xm:f>'CB_Lcr (2)'!$INP121:$INP121</xm:f>
              <xm:sqref>INP121</xm:sqref>
            </x14:sparkline>
            <x14:sparkline>
              <xm:f>'CB_Lcr (2)'!$INQ121:$INQ121</xm:f>
              <xm:sqref>INQ121</xm:sqref>
            </x14:sparkline>
            <x14:sparkline>
              <xm:f>'CB_Lcr (2)'!$INR121:$INR121</xm:f>
              <xm:sqref>INR121</xm:sqref>
            </x14:sparkline>
            <x14:sparkline>
              <xm:f>'CB_Lcr (2)'!$INS121:$INS121</xm:f>
              <xm:sqref>INS121</xm:sqref>
            </x14:sparkline>
            <x14:sparkline>
              <xm:f>'CB_Lcr (2)'!$INT121:$INT121</xm:f>
              <xm:sqref>INT121</xm:sqref>
            </x14:sparkline>
            <x14:sparkline>
              <xm:f>'CB_Lcr (2)'!$INU121:$INU121</xm:f>
              <xm:sqref>INU121</xm:sqref>
            </x14:sparkline>
            <x14:sparkline>
              <xm:f>'CB_Lcr (2)'!$INV121:$INV121</xm:f>
              <xm:sqref>INV121</xm:sqref>
            </x14:sparkline>
            <x14:sparkline>
              <xm:f>'CB_Lcr (2)'!$INW121:$INW121</xm:f>
              <xm:sqref>INW121</xm:sqref>
            </x14:sparkline>
            <x14:sparkline>
              <xm:f>'CB_Lcr (2)'!$INX121:$INX121</xm:f>
              <xm:sqref>INX121</xm:sqref>
            </x14:sparkline>
            <x14:sparkline>
              <xm:f>'CB_Lcr (2)'!$INY121:$INY121</xm:f>
              <xm:sqref>INY121</xm:sqref>
            </x14:sparkline>
            <x14:sparkline>
              <xm:f>'CB_Lcr (2)'!$INZ121:$INZ121</xm:f>
              <xm:sqref>INZ121</xm:sqref>
            </x14:sparkline>
            <x14:sparkline>
              <xm:f>'CB_Lcr (2)'!$IOA121:$IOA121</xm:f>
              <xm:sqref>IOA121</xm:sqref>
            </x14:sparkline>
            <x14:sparkline>
              <xm:f>'CB_Lcr (2)'!$IOB121:$IOB121</xm:f>
              <xm:sqref>IOB121</xm:sqref>
            </x14:sparkline>
            <x14:sparkline>
              <xm:f>'CB_Lcr (2)'!$IOC121:$IOC121</xm:f>
              <xm:sqref>IOC121</xm:sqref>
            </x14:sparkline>
            <x14:sparkline>
              <xm:f>'CB_Lcr (2)'!$IOD121:$IOD121</xm:f>
              <xm:sqref>IOD121</xm:sqref>
            </x14:sparkline>
            <x14:sparkline>
              <xm:f>'CB_Lcr (2)'!$IOE121:$IOE121</xm:f>
              <xm:sqref>IOE121</xm:sqref>
            </x14:sparkline>
            <x14:sparkline>
              <xm:f>'CB_Lcr (2)'!$IOF121:$IOF121</xm:f>
              <xm:sqref>IOF121</xm:sqref>
            </x14:sparkline>
            <x14:sparkline>
              <xm:f>'CB_Lcr (2)'!$IOG121:$IOG121</xm:f>
              <xm:sqref>IOG121</xm:sqref>
            </x14:sparkline>
            <x14:sparkline>
              <xm:f>'CB_Lcr (2)'!$IOH121:$IOH121</xm:f>
              <xm:sqref>IOH121</xm:sqref>
            </x14:sparkline>
            <x14:sparkline>
              <xm:f>'CB_Lcr (2)'!$IOI121:$IOI121</xm:f>
              <xm:sqref>IOI121</xm:sqref>
            </x14:sparkline>
            <x14:sparkline>
              <xm:f>'CB_Lcr (2)'!$IOJ121:$IOJ121</xm:f>
              <xm:sqref>IOJ121</xm:sqref>
            </x14:sparkline>
            <x14:sparkline>
              <xm:f>'CB_Lcr (2)'!$IOK121:$IOK121</xm:f>
              <xm:sqref>IOK121</xm:sqref>
            </x14:sparkline>
            <x14:sparkline>
              <xm:f>'CB_Lcr (2)'!$IOL121:$IOL121</xm:f>
              <xm:sqref>IOL121</xm:sqref>
            </x14:sparkline>
            <x14:sparkline>
              <xm:f>'CB_Lcr (2)'!$IOM121:$IOM121</xm:f>
              <xm:sqref>IOM121</xm:sqref>
            </x14:sparkline>
            <x14:sparkline>
              <xm:f>'CB_Lcr (2)'!$ION121:$ION121</xm:f>
              <xm:sqref>ION121</xm:sqref>
            </x14:sparkline>
            <x14:sparkline>
              <xm:f>'CB_Lcr (2)'!$IOO121:$IOO121</xm:f>
              <xm:sqref>IOO121</xm:sqref>
            </x14:sparkline>
            <x14:sparkline>
              <xm:f>'CB_Lcr (2)'!$IOP121:$IOP121</xm:f>
              <xm:sqref>IOP121</xm:sqref>
            </x14:sparkline>
            <x14:sparkline>
              <xm:f>'CB_Lcr (2)'!$IOQ121:$IOQ121</xm:f>
              <xm:sqref>IOQ121</xm:sqref>
            </x14:sparkline>
            <x14:sparkline>
              <xm:f>'CB_Lcr (2)'!$IOR121:$IOR121</xm:f>
              <xm:sqref>IOR121</xm:sqref>
            </x14:sparkline>
            <x14:sparkline>
              <xm:f>'CB_Lcr (2)'!$IOS121:$IOS121</xm:f>
              <xm:sqref>IOS121</xm:sqref>
            </x14:sparkline>
            <x14:sparkline>
              <xm:f>'CB_Lcr (2)'!$IOT121:$IOT121</xm:f>
              <xm:sqref>IOT121</xm:sqref>
            </x14:sparkline>
            <x14:sparkline>
              <xm:f>'CB_Lcr (2)'!$IOU121:$IOU121</xm:f>
              <xm:sqref>IOU121</xm:sqref>
            </x14:sparkline>
            <x14:sparkline>
              <xm:f>'CB_Lcr (2)'!$IOV121:$IOV121</xm:f>
              <xm:sqref>IOV121</xm:sqref>
            </x14:sparkline>
            <x14:sparkline>
              <xm:f>'CB_Lcr (2)'!$IOW121:$IOW121</xm:f>
              <xm:sqref>IOW121</xm:sqref>
            </x14:sparkline>
            <x14:sparkline>
              <xm:f>'CB_Lcr (2)'!$IOX121:$IOX121</xm:f>
              <xm:sqref>IOX121</xm:sqref>
            </x14:sparkline>
            <x14:sparkline>
              <xm:f>'CB_Lcr (2)'!$IOY121:$IOY121</xm:f>
              <xm:sqref>IOY121</xm:sqref>
            </x14:sparkline>
            <x14:sparkline>
              <xm:f>'CB_Lcr (2)'!$IOZ121:$IOZ121</xm:f>
              <xm:sqref>IOZ121</xm:sqref>
            </x14:sparkline>
            <x14:sparkline>
              <xm:f>'CB_Lcr (2)'!$IPA121:$IPA121</xm:f>
              <xm:sqref>IPA121</xm:sqref>
            </x14:sparkline>
            <x14:sparkline>
              <xm:f>'CB_Lcr (2)'!$IPB121:$IPB121</xm:f>
              <xm:sqref>IPB121</xm:sqref>
            </x14:sparkline>
            <x14:sparkline>
              <xm:f>'CB_Lcr (2)'!$IPC121:$IPC121</xm:f>
              <xm:sqref>IPC121</xm:sqref>
            </x14:sparkline>
            <x14:sparkline>
              <xm:f>'CB_Lcr (2)'!$IPD121:$IPD121</xm:f>
              <xm:sqref>IPD121</xm:sqref>
            </x14:sparkline>
            <x14:sparkline>
              <xm:f>'CB_Lcr (2)'!$IPE121:$IPE121</xm:f>
              <xm:sqref>IPE121</xm:sqref>
            </x14:sparkline>
            <x14:sparkline>
              <xm:f>'CB_Lcr (2)'!$IPF121:$IPF121</xm:f>
              <xm:sqref>IPF121</xm:sqref>
            </x14:sparkline>
            <x14:sparkline>
              <xm:f>'CB_Lcr (2)'!$IPG121:$IPG121</xm:f>
              <xm:sqref>IPG121</xm:sqref>
            </x14:sparkline>
            <x14:sparkline>
              <xm:f>'CB_Lcr (2)'!$IPH121:$IPH121</xm:f>
              <xm:sqref>IPH121</xm:sqref>
            </x14:sparkline>
            <x14:sparkline>
              <xm:f>'CB_Lcr (2)'!$IPI121:$IPI121</xm:f>
              <xm:sqref>IPI121</xm:sqref>
            </x14:sparkline>
            <x14:sparkline>
              <xm:f>'CB_Lcr (2)'!$IPJ121:$IPJ121</xm:f>
              <xm:sqref>IPJ121</xm:sqref>
            </x14:sparkline>
            <x14:sparkline>
              <xm:f>'CB_Lcr (2)'!$IPK121:$IPK121</xm:f>
              <xm:sqref>IPK121</xm:sqref>
            </x14:sparkline>
            <x14:sparkline>
              <xm:f>'CB_Lcr (2)'!$IPL121:$IPL121</xm:f>
              <xm:sqref>IPL121</xm:sqref>
            </x14:sparkline>
            <x14:sparkline>
              <xm:f>'CB_Lcr (2)'!$IPM121:$IPM121</xm:f>
              <xm:sqref>IPM121</xm:sqref>
            </x14:sparkline>
            <x14:sparkline>
              <xm:f>'CB_Lcr (2)'!$IPN121:$IPN121</xm:f>
              <xm:sqref>IPN121</xm:sqref>
            </x14:sparkline>
            <x14:sparkline>
              <xm:f>'CB_Lcr (2)'!$IPO121:$IPO121</xm:f>
              <xm:sqref>IPO121</xm:sqref>
            </x14:sparkline>
            <x14:sparkline>
              <xm:f>'CB_Lcr (2)'!$IPP121:$IPP121</xm:f>
              <xm:sqref>IPP121</xm:sqref>
            </x14:sparkline>
            <x14:sparkline>
              <xm:f>'CB_Lcr (2)'!$IPQ121:$IPQ121</xm:f>
              <xm:sqref>IPQ121</xm:sqref>
            </x14:sparkline>
            <x14:sparkline>
              <xm:f>'CB_Lcr (2)'!$IPR121:$IPR121</xm:f>
              <xm:sqref>IPR121</xm:sqref>
            </x14:sparkline>
            <x14:sparkline>
              <xm:f>'CB_Lcr (2)'!$IPS121:$IPS121</xm:f>
              <xm:sqref>IPS121</xm:sqref>
            </x14:sparkline>
            <x14:sparkline>
              <xm:f>'CB_Lcr (2)'!$IPT121:$IPT121</xm:f>
              <xm:sqref>IPT121</xm:sqref>
            </x14:sparkline>
            <x14:sparkline>
              <xm:f>'CB_Lcr (2)'!$IPU121:$IPU121</xm:f>
              <xm:sqref>IPU121</xm:sqref>
            </x14:sparkline>
            <x14:sparkline>
              <xm:f>'CB_Lcr (2)'!$IPV121:$IPV121</xm:f>
              <xm:sqref>IPV121</xm:sqref>
            </x14:sparkline>
            <x14:sparkline>
              <xm:f>'CB_Lcr (2)'!$IPW121:$IPW121</xm:f>
              <xm:sqref>IPW121</xm:sqref>
            </x14:sparkline>
            <x14:sparkline>
              <xm:f>'CB_Lcr (2)'!$IPX121:$IPX121</xm:f>
              <xm:sqref>IPX121</xm:sqref>
            </x14:sparkline>
            <x14:sparkline>
              <xm:f>'CB_Lcr (2)'!$IPY121:$IPY121</xm:f>
              <xm:sqref>IPY121</xm:sqref>
            </x14:sparkline>
            <x14:sparkline>
              <xm:f>'CB_Lcr (2)'!$IPZ121:$IPZ121</xm:f>
              <xm:sqref>IPZ121</xm:sqref>
            </x14:sparkline>
            <x14:sparkline>
              <xm:f>'CB_Lcr (2)'!$IQA121:$IQA121</xm:f>
              <xm:sqref>IQA121</xm:sqref>
            </x14:sparkline>
            <x14:sparkline>
              <xm:f>'CB_Lcr (2)'!$IQB121:$IQB121</xm:f>
              <xm:sqref>IQB121</xm:sqref>
            </x14:sparkline>
            <x14:sparkline>
              <xm:f>'CB_Lcr (2)'!$IQC121:$IQC121</xm:f>
              <xm:sqref>IQC121</xm:sqref>
            </x14:sparkline>
            <x14:sparkline>
              <xm:f>'CB_Lcr (2)'!$IQD121:$IQD121</xm:f>
              <xm:sqref>IQD121</xm:sqref>
            </x14:sparkline>
            <x14:sparkline>
              <xm:f>'CB_Lcr (2)'!$IQE121:$IQE121</xm:f>
              <xm:sqref>IQE121</xm:sqref>
            </x14:sparkline>
            <x14:sparkline>
              <xm:f>'CB_Lcr (2)'!$IQF121:$IQF121</xm:f>
              <xm:sqref>IQF121</xm:sqref>
            </x14:sparkline>
            <x14:sparkline>
              <xm:f>'CB_Lcr (2)'!$IQG121:$IQG121</xm:f>
              <xm:sqref>IQG121</xm:sqref>
            </x14:sparkline>
            <x14:sparkline>
              <xm:f>'CB_Lcr (2)'!$IQH121:$IQH121</xm:f>
              <xm:sqref>IQH121</xm:sqref>
            </x14:sparkline>
            <x14:sparkline>
              <xm:f>'CB_Lcr (2)'!$IQI121:$IQI121</xm:f>
              <xm:sqref>IQI121</xm:sqref>
            </x14:sparkline>
            <x14:sparkline>
              <xm:f>'CB_Lcr (2)'!$IQJ121:$IQJ121</xm:f>
              <xm:sqref>IQJ121</xm:sqref>
            </x14:sparkline>
            <x14:sparkline>
              <xm:f>'CB_Lcr (2)'!$IQK121:$IQK121</xm:f>
              <xm:sqref>IQK121</xm:sqref>
            </x14:sparkline>
            <x14:sparkline>
              <xm:f>'CB_Lcr (2)'!$IQL121:$IQL121</xm:f>
              <xm:sqref>IQL121</xm:sqref>
            </x14:sparkline>
            <x14:sparkline>
              <xm:f>'CB_Lcr (2)'!$IQM121:$IQM121</xm:f>
              <xm:sqref>IQM121</xm:sqref>
            </x14:sparkline>
            <x14:sparkline>
              <xm:f>'CB_Lcr (2)'!$IQN121:$IQN121</xm:f>
              <xm:sqref>IQN121</xm:sqref>
            </x14:sparkline>
            <x14:sparkline>
              <xm:f>'CB_Lcr (2)'!$IQO121:$IQO121</xm:f>
              <xm:sqref>IQO121</xm:sqref>
            </x14:sparkline>
            <x14:sparkline>
              <xm:f>'CB_Lcr (2)'!$IQP121:$IQP121</xm:f>
              <xm:sqref>IQP121</xm:sqref>
            </x14:sparkline>
            <x14:sparkline>
              <xm:f>'CB_Lcr (2)'!$IQQ121:$IQQ121</xm:f>
              <xm:sqref>IQQ121</xm:sqref>
            </x14:sparkline>
            <x14:sparkline>
              <xm:f>'CB_Lcr (2)'!$IQR121:$IQR121</xm:f>
              <xm:sqref>IQR121</xm:sqref>
            </x14:sparkline>
            <x14:sparkline>
              <xm:f>'CB_Lcr (2)'!$IQS121:$IQS121</xm:f>
              <xm:sqref>IQS121</xm:sqref>
            </x14:sparkline>
            <x14:sparkline>
              <xm:f>'CB_Lcr (2)'!$IQT121:$IQT121</xm:f>
              <xm:sqref>IQT121</xm:sqref>
            </x14:sparkline>
            <x14:sparkline>
              <xm:f>'CB_Lcr (2)'!$IQU121:$IQU121</xm:f>
              <xm:sqref>IQU121</xm:sqref>
            </x14:sparkline>
            <x14:sparkline>
              <xm:f>'CB_Lcr (2)'!$IQV121:$IQV121</xm:f>
              <xm:sqref>IQV121</xm:sqref>
            </x14:sparkline>
            <x14:sparkline>
              <xm:f>'CB_Lcr (2)'!$IQW121:$IQW121</xm:f>
              <xm:sqref>IQW121</xm:sqref>
            </x14:sparkline>
            <x14:sparkline>
              <xm:f>'CB_Lcr (2)'!$IQX121:$IQX121</xm:f>
              <xm:sqref>IQX121</xm:sqref>
            </x14:sparkline>
            <x14:sparkline>
              <xm:f>'CB_Lcr (2)'!$IQY121:$IQY121</xm:f>
              <xm:sqref>IQY121</xm:sqref>
            </x14:sparkline>
            <x14:sparkline>
              <xm:f>'CB_Lcr (2)'!$IQZ121:$IQZ121</xm:f>
              <xm:sqref>IQZ121</xm:sqref>
            </x14:sparkline>
            <x14:sparkline>
              <xm:f>'CB_Lcr (2)'!$IRA121:$IRA121</xm:f>
              <xm:sqref>IRA121</xm:sqref>
            </x14:sparkline>
            <x14:sparkline>
              <xm:f>'CB_Lcr (2)'!$IRB121:$IRB121</xm:f>
              <xm:sqref>IRB121</xm:sqref>
            </x14:sparkline>
            <x14:sparkline>
              <xm:f>'CB_Lcr (2)'!$IRC121:$IRC121</xm:f>
              <xm:sqref>IRC121</xm:sqref>
            </x14:sparkline>
            <x14:sparkline>
              <xm:f>'CB_Lcr (2)'!$IRD121:$IRD121</xm:f>
              <xm:sqref>IRD121</xm:sqref>
            </x14:sparkline>
            <x14:sparkline>
              <xm:f>'CB_Lcr (2)'!$IRE121:$IRE121</xm:f>
              <xm:sqref>IRE121</xm:sqref>
            </x14:sparkline>
            <x14:sparkline>
              <xm:f>'CB_Lcr (2)'!$IRF121:$IRF121</xm:f>
              <xm:sqref>IRF121</xm:sqref>
            </x14:sparkline>
            <x14:sparkline>
              <xm:f>'CB_Lcr (2)'!$IRG121:$IRG121</xm:f>
              <xm:sqref>IRG121</xm:sqref>
            </x14:sparkline>
            <x14:sparkline>
              <xm:f>'CB_Lcr (2)'!$IRH121:$IRH121</xm:f>
              <xm:sqref>IRH121</xm:sqref>
            </x14:sparkline>
            <x14:sparkline>
              <xm:f>'CB_Lcr (2)'!$IRI121:$IRI121</xm:f>
              <xm:sqref>IRI121</xm:sqref>
            </x14:sparkline>
            <x14:sparkline>
              <xm:f>'CB_Lcr (2)'!$IRJ121:$IRJ121</xm:f>
              <xm:sqref>IRJ121</xm:sqref>
            </x14:sparkline>
            <x14:sparkline>
              <xm:f>'CB_Lcr (2)'!$IRK121:$IRK121</xm:f>
              <xm:sqref>IRK121</xm:sqref>
            </x14:sparkline>
            <x14:sparkline>
              <xm:f>'CB_Lcr (2)'!$IRL121:$IRL121</xm:f>
              <xm:sqref>IRL121</xm:sqref>
            </x14:sparkline>
            <x14:sparkline>
              <xm:f>'CB_Lcr (2)'!$IRM121:$IRM121</xm:f>
              <xm:sqref>IRM121</xm:sqref>
            </x14:sparkline>
            <x14:sparkline>
              <xm:f>'CB_Lcr (2)'!$IRN121:$IRN121</xm:f>
              <xm:sqref>IRN121</xm:sqref>
            </x14:sparkline>
            <x14:sparkline>
              <xm:f>'CB_Lcr (2)'!$IRO121:$IRO121</xm:f>
              <xm:sqref>IRO121</xm:sqref>
            </x14:sparkline>
            <x14:sparkline>
              <xm:f>'CB_Lcr (2)'!$IRP121:$IRP121</xm:f>
              <xm:sqref>IRP121</xm:sqref>
            </x14:sparkline>
            <x14:sparkline>
              <xm:f>'CB_Lcr (2)'!$IRQ121:$IRQ121</xm:f>
              <xm:sqref>IRQ121</xm:sqref>
            </x14:sparkline>
            <x14:sparkline>
              <xm:f>'CB_Lcr (2)'!$IRR121:$IRR121</xm:f>
              <xm:sqref>IRR121</xm:sqref>
            </x14:sparkline>
            <x14:sparkline>
              <xm:f>'CB_Lcr (2)'!$IRS121:$IRS121</xm:f>
              <xm:sqref>IRS121</xm:sqref>
            </x14:sparkline>
            <x14:sparkline>
              <xm:f>'CB_Lcr (2)'!$IRT121:$IRT121</xm:f>
              <xm:sqref>IRT121</xm:sqref>
            </x14:sparkline>
            <x14:sparkline>
              <xm:f>'CB_Lcr (2)'!$IRU121:$IRU121</xm:f>
              <xm:sqref>IRU121</xm:sqref>
            </x14:sparkline>
            <x14:sparkline>
              <xm:f>'CB_Lcr (2)'!$IRV121:$IRV121</xm:f>
              <xm:sqref>IRV121</xm:sqref>
            </x14:sparkline>
            <x14:sparkline>
              <xm:f>'CB_Lcr (2)'!$IRW121:$IRW121</xm:f>
              <xm:sqref>IRW121</xm:sqref>
            </x14:sparkline>
            <x14:sparkline>
              <xm:f>'CB_Lcr (2)'!$IRX121:$IRX121</xm:f>
              <xm:sqref>IRX121</xm:sqref>
            </x14:sparkline>
            <x14:sparkline>
              <xm:f>'CB_Lcr (2)'!$IRY121:$IRY121</xm:f>
              <xm:sqref>IRY121</xm:sqref>
            </x14:sparkline>
            <x14:sparkline>
              <xm:f>'CB_Lcr (2)'!$IRZ121:$IRZ121</xm:f>
              <xm:sqref>IRZ121</xm:sqref>
            </x14:sparkline>
            <x14:sparkline>
              <xm:f>'CB_Lcr (2)'!$ISA121:$ISA121</xm:f>
              <xm:sqref>ISA121</xm:sqref>
            </x14:sparkline>
            <x14:sparkline>
              <xm:f>'CB_Lcr (2)'!$ISB121:$ISB121</xm:f>
              <xm:sqref>ISB121</xm:sqref>
            </x14:sparkline>
            <x14:sparkline>
              <xm:f>'CB_Lcr (2)'!$ISC121:$ISC121</xm:f>
              <xm:sqref>ISC121</xm:sqref>
            </x14:sparkline>
            <x14:sparkline>
              <xm:f>'CB_Lcr (2)'!$ISD121:$ISD121</xm:f>
              <xm:sqref>ISD121</xm:sqref>
            </x14:sparkline>
            <x14:sparkline>
              <xm:f>'CB_Lcr (2)'!$ISE121:$ISE121</xm:f>
              <xm:sqref>ISE121</xm:sqref>
            </x14:sparkline>
            <x14:sparkline>
              <xm:f>'CB_Lcr (2)'!$ISF121:$ISF121</xm:f>
              <xm:sqref>ISF121</xm:sqref>
            </x14:sparkline>
            <x14:sparkline>
              <xm:f>'CB_Lcr (2)'!$ISG121:$ISG121</xm:f>
              <xm:sqref>ISG121</xm:sqref>
            </x14:sparkline>
            <x14:sparkline>
              <xm:f>'CB_Lcr (2)'!$ISH121:$ISH121</xm:f>
              <xm:sqref>ISH121</xm:sqref>
            </x14:sparkline>
            <x14:sparkline>
              <xm:f>'CB_Lcr (2)'!$ISI121:$ISI121</xm:f>
              <xm:sqref>ISI121</xm:sqref>
            </x14:sparkline>
            <x14:sparkline>
              <xm:f>'CB_Lcr (2)'!$ISJ121:$ISJ121</xm:f>
              <xm:sqref>ISJ121</xm:sqref>
            </x14:sparkline>
            <x14:sparkline>
              <xm:f>'CB_Lcr (2)'!$ISK121:$ISK121</xm:f>
              <xm:sqref>ISK121</xm:sqref>
            </x14:sparkline>
            <x14:sparkline>
              <xm:f>'CB_Lcr (2)'!$ISL121:$ISL121</xm:f>
              <xm:sqref>ISL121</xm:sqref>
            </x14:sparkline>
            <x14:sparkline>
              <xm:f>'CB_Lcr (2)'!$ISM121:$ISM121</xm:f>
              <xm:sqref>ISM121</xm:sqref>
            </x14:sparkline>
            <x14:sparkline>
              <xm:f>'CB_Lcr (2)'!$ISN121:$ISN121</xm:f>
              <xm:sqref>ISN121</xm:sqref>
            </x14:sparkline>
            <x14:sparkline>
              <xm:f>'CB_Lcr (2)'!$ISO121:$ISO121</xm:f>
              <xm:sqref>ISO121</xm:sqref>
            </x14:sparkline>
            <x14:sparkline>
              <xm:f>'CB_Lcr (2)'!$ISP121:$ISP121</xm:f>
              <xm:sqref>ISP121</xm:sqref>
            </x14:sparkline>
            <x14:sparkline>
              <xm:f>'CB_Lcr (2)'!$ISQ121:$ISQ121</xm:f>
              <xm:sqref>ISQ121</xm:sqref>
            </x14:sparkline>
            <x14:sparkline>
              <xm:f>'CB_Lcr (2)'!$ISR121:$ISR121</xm:f>
              <xm:sqref>ISR121</xm:sqref>
            </x14:sparkline>
            <x14:sparkline>
              <xm:f>'CB_Lcr (2)'!$ISS121:$ISS121</xm:f>
              <xm:sqref>ISS121</xm:sqref>
            </x14:sparkline>
            <x14:sparkline>
              <xm:f>'CB_Lcr (2)'!$IST121:$IST121</xm:f>
              <xm:sqref>IST121</xm:sqref>
            </x14:sparkline>
            <x14:sparkline>
              <xm:f>'CB_Lcr (2)'!$ISU121:$ISU121</xm:f>
              <xm:sqref>ISU121</xm:sqref>
            </x14:sparkline>
            <x14:sparkline>
              <xm:f>'CB_Lcr (2)'!$ISV121:$ISV121</xm:f>
              <xm:sqref>ISV121</xm:sqref>
            </x14:sparkline>
            <x14:sparkline>
              <xm:f>'CB_Lcr (2)'!$ISW121:$ISW121</xm:f>
              <xm:sqref>ISW121</xm:sqref>
            </x14:sparkline>
            <x14:sparkline>
              <xm:f>'CB_Lcr (2)'!$ISX121:$ISX121</xm:f>
              <xm:sqref>ISX121</xm:sqref>
            </x14:sparkline>
            <x14:sparkline>
              <xm:f>'CB_Lcr (2)'!$ISY121:$ISY121</xm:f>
              <xm:sqref>ISY121</xm:sqref>
            </x14:sparkline>
            <x14:sparkline>
              <xm:f>'CB_Lcr (2)'!$ISZ121:$ISZ121</xm:f>
              <xm:sqref>ISZ121</xm:sqref>
            </x14:sparkline>
            <x14:sparkline>
              <xm:f>'CB_Lcr (2)'!$ITA121:$ITA121</xm:f>
              <xm:sqref>ITA121</xm:sqref>
            </x14:sparkline>
            <x14:sparkline>
              <xm:f>'CB_Lcr (2)'!$ITB121:$ITB121</xm:f>
              <xm:sqref>ITB121</xm:sqref>
            </x14:sparkline>
            <x14:sparkline>
              <xm:f>'CB_Lcr (2)'!$ITC121:$ITC121</xm:f>
              <xm:sqref>ITC121</xm:sqref>
            </x14:sparkline>
            <x14:sparkline>
              <xm:f>'CB_Lcr (2)'!$ITD121:$ITD121</xm:f>
              <xm:sqref>ITD121</xm:sqref>
            </x14:sparkline>
            <x14:sparkline>
              <xm:f>'CB_Lcr (2)'!$ITE121:$ITE121</xm:f>
              <xm:sqref>ITE121</xm:sqref>
            </x14:sparkline>
            <x14:sparkline>
              <xm:f>'CB_Lcr (2)'!$ITF121:$ITF121</xm:f>
              <xm:sqref>ITF121</xm:sqref>
            </x14:sparkline>
            <x14:sparkline>
              <xm:f>'CB_Lcr (2)'!$ITG121:$ITG121</xm:f>
              <xm:sqref>ITG121</xm:sqref>
            </x14:sparkline>
            <x14:sparkline>
              <xm:f>'CB_Lcr (2)'!$ITH121:$ITH121</xm:f>
              <xm:sqref>ITH121</xm:sqref>
            </x14:sparkline>
            <x14:sparkline>
              <xm:f>'CB_Lcr (2)'!$ITI121:$ITI121</xm:f>
              <xm:sqref>ITI121</xm:sqref>
            </x14:sparkline>
            <x14:sparkline>
              <xm:f>'CB_Lcr (2)'!$ITJ121:$ITJ121</xm:f>
              <xm:sqref>ITJ121</xm:sqref>
            </x14:sparkline>
            <x14:sparkline>
              <xm:f>'CB_Lcr (2)'!$ITK121:$ITK121</xm:f>
              <xm:sqref>ITK121</xm:sqref>
            </x14:sparkline>
            <x14:sparkline>
              <xm:f>'CB_Lcr (2)'!$ITL121:$ITL121</xm:f>
              <xm:sqref>ITL121</xm:sqref>
            </x14:sparkline>
            <x14:sparkline>
              <xm:f>'CB_Lcr (2)'!$ITM121:$ITM121</xm:f>
              <xm:sqref>ITM121</xm:sqref>
            </x14:sparkline>
            <x14:sparkline>
              <xm:f>'CB_Lcr (2)'!$ITN121:$ITN121</xm:f>
              <xm:sqref>ITN121</xm:sqref>
            </x14:sparkline>
            <x14:sparkline>
              <xm:f>'CB_Lcr (2)'!$ITO121:$ITO121</xm:f>
              <xm:sqref>ITO121</xm:sqref>
            </x14:sparkline>
            <x14:sparkline>
              <xm:f>'CB_Lcr (2)'!$ITP121:$ITP121</xm:f>
              <xm:sqref>ITP121</xm:sqref>
            </x14:sparkline>
            <x14:sparkline>
              <xm:f>'CB_Lcr (2)'!$ITQ121:$ITQ121</xm:f>
              <xm:sqref>ITQ121</xm:sqref>
            </x14:sparkline>
            <x14:sparkline>
              <xm:f>'CB_Lcr (2)'!$ITR121:$ITR121</xm:f>
              <xm:sqref>ITR121</xm:sqref>
            </x14:sparkline>
            <x14:sparkline>
              <xm:f>'CB_Lcr (2)'!$ITS121:$ITS121</xm:f>
              <xm:sqref>ITS121</xm:sqref>
            </x14:sparkline>
            <x14:sparkline>
              <xm:f>'CB_Lcr (2)'!$ITT121:$ITT121</xm:f>
              <xm:sqref>ITT121</xm:sqref>
            </x14:sparkline>
            <x14:sparkline>
              <xm:f>'CB_Lcr (2)'!$ITU121:$ITU121</xm:f>
              <xm:sqref>ITU121</xm:sqref>
            </x14:sparkline>
            <x14:sparkline>
              <xm:f>'CB_Lcr (2)'!$ITV121:$ITV121</xm:f>
              <xm:sqref>ITV121</xm:sqref>
            </x14:sparkline>
            <x14:sparkline>
              <xm:f>'CB_Lcr (2)'!$ITW121:$ITW121</xm:f>
              <xm:sqref>ITW121</xm:sqref>
            </x14:sparkline>
            <x14:sparkline>
              <xm:f>'CB_Lcr (2)'!$ITX121:$ITX121</xm:f>
              <xm:sqref>ITX121</xm:sqref>
            </x14:sparkline>
            <x14:sparkline>
              <xm:f>'CB_Lcr (2)'!$ITY121:$ITY121</xm:f>
              <xm:sqref>ITY121</xm:sqref>
            </x14:sparkline>
            <x14:sparkline>
              <xm:f>'CB_Lcr (2)'!$ITZ121:$ITZ121</xm:f>
              <xm:sqref>ITZ121</xm:sqref>
            </x14:sparkline>
            <x14:sparkline>
              <xm:f>'CB_Lcr (2)'!$IUA121:$IUA121</xm:f>
              <xm:sqref>IUA121</xm:sqref>
            </x14:sparkline>
            <x14:sparkline>
              <xm:f>'CB_Lcr (2)'!$IUB121:$IUB121</xm:f>
              <xm:sqref>IUB121</xm:sqref>
            </x14:sparkline>
            <x14:sparkline>
              <xm:f>'CB_Lcr (2)'!$IUC121:$IUC121</xm:f>
              <xm:sqref>IUC121</xm:sqref>
            </x14:sparkline>
            <x14:sparkline>
              <xm:f>'CB_Lcr (2)'!$IUD121:$IUD121</xm:f>
              <xm:sqref>IUD121</xm:sqref>
            </x14:sparkline>
            <x14:sparkline>
              <xm:f>'CB_Lcr (2)'!$IUE121:$IUE121</xm:f>
              <xm:sqref>IUE121</xm:sqref>
            </x14:sparkline>
            <x14:sparkline>
              <xm:f>'CB_Lcr (2)'!$IUF121:$IUF121</xm:f>
              <xm:sqref>IUF121</xm:sqref>
            </x14:sparkline>
            <x14:sparkline>
              <xm:f>'CB_Lcr (2)'!$IUG121:$IUG121</xm:f>
              <xm:sqref>IUG121</xm:sqref>
            </x14:sparkline>
            <x14:sparkline>
              <xm:f>'CB_Lcr (2)'!$IUH121:$IUH121</xm:f>
              <xm:sqref>IUH121</xm:sqref>
            </x14:sparkline>
            <x14:sparkline>
              <xm:f>'CB_Lcr (2)'!$IUI121:$IUI121</xm:f>
              <xm:sqref>IUI121</xm:sqref>
            </x14:sparkline>
            <x14:sparkline>
              <xm:f>'CB_Lcr (2)'!$IUJ121:$IUJ121</xm:f>
              <xm:sqref>IUJ121</xm:sqref>
            </x14:sparkline>
            <x14:sparkline>
              <xm:f>'CB_Lcr (2)'!$IUK121:$IUK121</xm:f>
              <xm:sqref>IUK121</xm:sqref>
            </x14:sparkline>
            <x14:sparkline>
              <xm:f>'CB_Lcr (2)'!$IUL121:$IUL121</xm:f>
              <xm:sqref>IUL121</xm:sqref>
            </x14:sparkline>
            <x14:sparkline>
              <xm:f>'CB_Lcr (2)'!$IUM121:$IUM121</xm:f>
              <xm:sqref>IUM121</xm:sqref>
            </x14:sparkline>
            <x14:sparkline>
              <xm:f>'CB_Lcr (2)'!$IUN121:$IUN121</xm:f>
              <xm:sqref>IUN121</xm:sqref>
            </x14:sparkline>
            <x14:sparkline>
              <xm:f>'CB_Lcr (2)'!$IUO121:$IUO121</xm:f>
              <xm:sqref>IUO121</xm:sqref>
            </x14:sparkline>
            <x14:sparkline>
              <xm:f>'CB_Lcr (2)'!$IUP121:$IUP121</xm:f>
              <xm:sqref>IUP121</xm:sqref>
            </x14:sparkline>
            <x14:sparkline>
              <xm:f>'CB_Lcr (2)'!$IUQ121:$IUQ121</xm:f>
              <xm:sqref>IUQ121</xm:sqref>
            </x14:sparkline>
            <x14:sparkline>
              <xm:f>'CB_Lcr (2)'!$IUR121:$IUR121</xm:f>
              <xm:sqref>IUR121</xm:sqref>
            </x14:sparkline>
            <x14:sparkline>
              <xm:f>'CB_Lcr (2)'!$IUS121:$IUS121</xm:f>
              <xm:sqref>IUS121</xm:sqref>
            </x14:sparkline>
            <x14:sparkline>
              <xm:f>'CB_Lcr (2)'!$IUT121:$IUT121</xm:f>
              <xm:sqref>IUT121</xm:sqref>
            </x14:sparkline>
            <x14:sparkline>
              <xm:f>'CB_Lcr (2)'!$IUU121:$IUU121</xm:f>
              <xm:sqref>IUU121</xm:sqref>
            </x14:sparkline>
            <x14:sparkline>
              <xm:f>'CB_Lcr (2)'!$IUV121:$IUV121</xm:f>
              <xm:sqref>IUV121</xm:sqref>
            </x14:sparkline>
            <x14:sparkline>
              <xm:f>'CB_Lcr (2)'!$IUW121:$IUW121</xm:f>
              <xm:sqref>IUW121</xm:sqref>
            </x14:sparkline>
            <x14:sparkline>
              <xm:f>'CB_Lcr (2)'!$IUX121:$IUX121</xm:f>
              <xm:sqref>IUX121</xm:sqref>
            </x14:sparkline>
            <x14:sparkline>
              <xm:f>'CB_Lcr (2)'!$IUY121:$IUY121</xm:f>
              <xm:sqref>IUY121</xm:sqref>
            </x14:sparkline>
            <x14:sparkline>
              <xm:f>'CB_Lcr (2)'!$IUZ121:$IUZ121</xm:f>
              <xm:sqref>IUZ121</xm:sqref>
            </x14:sparkline>
            <x14:sparkline>
              <xm:f>'CB_Lcr (2)'!$IVA121:$IVA121</xm:f>
              <xm:sqref>IVA121</xm:sqref>
            </x14:sparkline>
            <x14:sparkline>
              <xm:f>'CB_Lcr (2)'!$IVB121:$IVB121</xm:f>
              <xm:sqref>IVB121</xm:sqref>
            </x14:sparkline>
            <x14:sparkline>
              <xm:f>'CB_Lcr (2)'!$IVC121:$IVC121</xm:f>
              <xm:sqref>IVC121</xm:sqref>
            </x14:sparkline>
            <x14:sparkline>
              <xm:f>'CB_Lcr (2)'!$IVD121:$IVD121</xm:f>
              <xm:sqref>IVD121</xm:sqref>
            </x14:sparkline>
            <x14:sparkline>
              <xm:f>'CB_Lcr (2)'!$IVE121:$IVE121</xm:f>
              <xm:sqref>IVE121</xm:sqref>
            </x14:sparkline>
            <x14:sparkline>
              <xm:f>'CB_Lcr (2)'!$IVF121:$IVF121</xm:f>
              <xm:sqref>IVF121</xm:sqref>
            </x14:sparkline>
            <x14:sparkline>
              <xm:f>'CB_Lcr (2)'!$IVG121:$IVG121</xm:f>
              <xm:sqref>IVG121</xm:sqref>
            </x14:sparkline>
            <x14:sparkline>
              <xm:f>'CB_Lcr (2)'!$IVH121:$IVH121</xm:f>
              <xm:sqref>IVH121</xm:sqref>
            </x14:sparkline>
            <x14:sparkline>
              <xm:f>'CB_Lcr (2)'!$IVI121:$IVI121</xm:f>
              <xm:sqref>IVI121</xm:sqref>
            </x14:sparkline>
            <x14:sparkline>
              <xm:f>'CB_Lcr (2)'!$IVJ121:$IVJ121</xm:f>
              <xm:sqref>IVJ121</xm:sqref>
            </x14:sparkline>
            <x14:sparkline>
              <xm:f>'CB_Lcr (2)'!$IVK121:$IVK121</xm:f>
              <xm:sqref>IVK121</xm:sqref>
            </x14:sparkline>
            <x14:sparkline>
              <xm:f>'CB_Lcr (2)'!$IVL121:$IVL121</xm:f>
              <xm:sqref>IVL121</xm:sqref>
            </x14:sparkline>
            <x14:sparkline>
              <xm:f>'CB_Lcr (2)'!$IVM121:$IVM121</xm:f>
              <xm:sqref>IVM121</xm:sqref>
            </x14:sparkline>
            <x14:sparkline>
              <xm:f>'CB_Lcr (2)'!$IVN121:$IVN121</xm:f>
              <xm:sqref>IVN121</xm:sqref>
            </x14:sparkline>
            <x14:sparkline>
              <xm:f>'CB_Lcr (2)'!$IVO121:$IVO121</xm:f>
              <xm:sqref>IVO121</xm:sqref>
            </x14:sparkline>
            <x14:sparkline>
              <xm:f>'CB_Lcr (2)'!$IVP121:$IVP121</xm:f>
              <xm:sqref>IVP121</xm:sqref>
            </x14:sparkline>
            <x14:sparkline>
              <xm:f>'CB_Lcr (2)'!$IVQ121:$IVQ121</xm:f>
              <xm:sqref>IVQ121</xm:sqref>
            </x14:sparkline>
            <x14:sparkline>
              <xm:f>'CB_Lcr (2)'!$IVR121:$IVR121</xm:f>
              <xm:sqref>IVR121</xm:sqref>
            </x14:sparkline>
            <x14:sparkline>
              <xm:f>'CB_Lcr (2)'!$IVS121:$IVS121</xm:f>
              <xm:sqref>IVS121</xm:sqref>
            </x14:sparkline>
            <x14:sparkline>
              <xm:f>'CB_Lcr (2)'!$IVT121:$IVT121</xm:f>
              <xm:sqref>IVT121</xm:sqref>
            </x14:sparkline>
            <x14:sparkline>
              <xm:f>'CB_Lcr (2)'!$IVU121:$IVU121</xm:f>
              <xm:sqref>IVU121</xm:sqref>
            </x14:sparkline>
            <x14:sparkline>
              <xm:f>'CB_Lcr (2)'!$IVV121:$IVV121</xm:f>
              <xm:sqref>IVV121</xm:sqref>
            </x14:sparkline>
            <x14:sparkline>
              <xm:f>'CB_Lcr (2)'!$IVW121:$IVW121</xm:f>
              <xm:sqref>IVW121</xm:sqref>
            </x14:sparkline>
            <x14:sparkline>
              <xm:f>'CB_Lcr (2)'!$IVX121:$IVX121</xm:f>
              <xm:sqref>IVX121</xm:sqref>
            </x14:sparkline>
            <x14:sparkline>
              <xm:f>'CB_Lcr (2)'!$IVY121:$IVY121</xm:f>
              <xm:sqref>IVY121</xm:sqref>
            </x14:sparkline>
            <x14:sparkline>
              <xm:f>'CB_Lcr (2)'!$IVZ121:$IVZ121</xm:f>
              <xm:sqref>IVZ121</xm:sqref>
            </x14:sparkline>
            <x14:sparkline>
              <xm:f>'CB_Lcr (2)'!$IWA121:$IWA121</xm:f>
              <xm:sqref>IWA121</xm:sqref>
            </x14:sparkline>
            <x14:sparkline>
              <xm:f>'CB_Lcr (2)'!$IWB121:$IWB121</xm:f>
              <xm:sqref>IWB121</xm:sqref>
            </x14:sparkline>
            <x14:sparkline>
              <xm:f>'CB_Lcr (2)'!$IWC121:$IWC121</xm:f>
              <xm:sqref>IWC121</xm:sqref>
            </x14:sparkline>
            <x14:sparkline>
              <xm:f>'CB_Lcr (2)'!$IWD121:$IWD121</xm:f>
              <xm:sqref>IWD121</xm:sqref>
            </x14:sparkline>
            <x14:sparkline>
              <xm:f>'CB_Lcr (2)'!$IWE121:$IWE121</xm:f>
              <xm:sqref>IWE121</xm:sqref>
            </x14:sparkline>
            <x14:sparkline>
              <xm:f>'CB_Lcr (2)'!$IWF121:$IWF121</xm:f>
              <xm:sqref>IWF121</xm:sqref>
            </x14:sparkline>
            <x14:sparkline>
              <xm:f>'CB_Lcr (2)'!$IWG121:$IWG121</xm:f>
              <xm:sqref>IWG121</xm:sqref>
            </x14:sparkline>
            <x14:sparkline>
              <xm:f>'CB_Lcr (2)'!$IWH121:$IWH121</xm:f>
              <xm:sqref>IWH121</xm:sqref>
            </x14:sparkline>
            <x14:sparkline>
              <xm:f>'CB_Lcr (2)'!$IWI121:$IWI121</xm:f>
              <xm:sqref>IWI121</xm:sqref>
            </x14:sparkline>
            <x14:sparkline>
              <xm:f>'CB_Lcr (2)'!$IWJ121:$IWJ121</xm:f>
              <xm:sqref>IWJ121</xm:sqref>
            </x14:sparkline>
            <x14:sparkline>
              <xm:f>'CB_Lcr (2)'!$IWK121:$IWK121</xm:f>
              <xm:sqref>IWK121</xm:sqref>
            </x14:sparkline>
            <x14:sparkline>
              <xm:f>'CB_Lcr (2)'!$IWL121:$IWL121</xm:f>
              <xm:sqref>IWL121</xm:sqref>
            </x14:sparkline>
            <x14:sparkline>
              <xm:f>'CB_Lcr (2)'!$IWM121:$IWM121</xm:f>
              <xm:sqref>IWM121</xm:sqref>
            </x14:sparkline>
            <x14:sparkline>
              <xm:f>'CB_Lcr (2)'!$IWN121:$IWN121</xm:f>
              <xm:sqref>IWN121</xm:sqref>
            </x14:sparkline>
            <x14:sparkline>
              <xm:f>'CB_Lcr (2)'!$IWO121:$IWO121</xm:f>
              <xm:sqref>IWO121</xm:sqref>
            </x14:sparkline>
            <x14:sparkline>
              <xm:f>'CB_Lcr (2)'!$IWP121:$IWP121</xm:f>
              <xm:sqref>IWP121</xm:sqref>
            </x14:sparkline>
            <x14:sparkline>
              <xm:f>'CB_Lcr (2)'!$IWQ121:$IWQ121</xm:f>
              <xm:sqref>IWQ121</xm:sqref>
            </x14:sparkline>
            <x14:sparkline>
              <xm:f>'CB_Lcr (2)'!$IWR121:$IWR121</xm:f>
              <xm:sqref>IWR121</xm:sqref>
            </x14:sparkline>
            <x14:sparkline>
              <xm:f>'CB_Lcr (2)'!$IWS121:$IWS121</xm:f>
              <xm:sqref>IWS121</xm:sqref>
            </x14:sparkline>
            <x14:sparkline>
              <xm:f>'CB_Lcr (2)'!$IWT121:$IWT121</xm:f>
              <xm:sqref>IWT121</xm:sqref>
            </x14:sparkline>
            <x14:sparkline>
              <xm:f>'CB_Lcr (2)'!$IWU121:$IWU121</xm:f>
              <xm:sqref>IWU121</xm:sqref>
            </x14:sparkline>
            <x14:sparkline>
              <xm:f>'CB_Lcr (2)'!$IWV121:$IWV121</xm:f>
              <xm:sqref>IWV121</xm:sqref>
            </x14:sparkline>
            <x14:sparkline>
              <xm:f>'CB_Lcr (2)'!$IWW121:$IWW121</xm:f>
              <xm:sqref>IWW121</xm:sqref>
            </x14:sparkline>
            <x14:sparkline>
              <xm:f>'CB_Lcr (2)'!$IWX121:$IWX121</xm:f>
              <xm:sqref>IWX121</xm:sqref>
            </x14:sparkline>
            <x14:sparkline>
              <xm:f>'CB_Lcr (2)'!$IWY121:$IWY121</xm:f>
              <xm:sqref>IWY121</xm:sqref>
            </x14:sparkline>
            <x14:sparkline>
              <xm:f>'CB_Lcr (2)'!$IWZ121:$IWZ121</xm:f>
              <xm:sqref>IWZ121</xm:sqref>
            </x14:sparkline>
            <x14:sparkline>
              <xm:f>'CB_Lcr (2)'!$IXA121:$IXA121</xm:f>
              <xm:sqref>IXA121</xm:sqref>
            </x14:sparkline>
            <x14:sparkline>
              <xm:f>'CB_Lcr (2)'!$IXB121:$IXB121</xm:f>
              <xm:sqref>IXB121</xm:sqref>
            </x14:sparkline>
            <x14:sparkline>
              <xm:f>'CB_Lcr (2)'!$IXC121:$IXC121</xm:f>
              <xm:sqref>IXC121</xm:sqref>
            </x14:sparkline>
            <x14:sparkline>
              <xm:f>'CB_Lcr (2)'!$IXD121:$IXD121</xm:f>
              <xm:sqref>IXD121</xm:sqref>
            </x14:sparkline>
            <x14:sparkline>
              <xm:f>'CB_Lcr (2)'!$IXE121:$IXE121</xm:f>
              <xm:sqref>IXE121</xm:sqref>
            </x14:sparkline>
            <x14:sparkline>
              <xm:f>'CB_Lcr (2)'!$IXF121:$IXF121</xm:f>
              <xm:sqref>IXF121</xm:sqref>
            </x14:sparkline>
            <x14:sparkline>
              <xm:f>'CB_Lcr (2)'!$IXG121:$IXG121</xm:f>
              <xm:sqref>IXG121</xm:sqref>
            </x14:sparkline>
            <x14:sparkline>
              <xm:f>'CB_Lcr (2)'!$IXH121:$IXH121</xm:f>
              <xm:sqref>IXH121</xm:sqref>
            </x14:sparkline>
            <x14:sparkline>
              <xm:f>'CB_Lcr (2)'!$IXI121:$IXI121</xm:f>
              <xm:sqref>IXI121</xm:sqref>
            </x14:sparkline>
            <x14:sparkline>
              <xm:f>'CB_Lcr (2)'!$IXJ121:$IXJ121</xm:f>
              <xm:sqref>IXJ121</xm:sqref>
            </x14:sparkline>
            <x14:sparkline>
              <xm:f>'CB_Lcr (2)'!$IXK121:$IXK121</xm:f>
              <xm:sqref>IXK121</xm:sqref>
            </x14:sparkline>
            <x14:sparkline>
              <xm:f>'CB_Lcr (2)'!$IXL121:$IXL121</xm:f>
              <xm:sqref>IXL121</xm:sqref>
            </x14:sparkline>
            <x14:sparkline>
              <xm:f>'CB_Lcr (2)'!$IXM121:$IXM121</xm:f>
              <xm:sqref>IXM121</xm:sqref>
            </x14:sparkline>
            <x14:sparkline>
              <xm:f>'CB_Lcr (2)'!$IXN121:$IXN121</xm:f>
              <xm:sqref>IXN121</xm:sqref>
            </x14:sparkline>
            <x14:sparkline>
              <xm:f>'CB_Lcr (2)'!$IXO121:$IXO121</xm:f>
              <xm:sqref>IXO121</xm:sqref>
            </x14:sparkline>
            <x14:sparkline>
              <xm:f>'CB_Lcr (2)'!$IXP121:$IXP121</xm:f>
              <xm:sqref>IXP121</xm:sqref>
            </x14:sparkline>
            <x14:sparkline>
              <xm:f>'CB_Lcr (2)'!$IXQ121:$IXQ121</xm:f>
              <xm:sqref>IXQ121</xm:sqref>
            </x14:sparkline>
            <x14:sparkline>
              <xm:f>'CB_Lcr (2)'!$IXR121:$IXR121</xm:f>
              <xm:sqref>IXR121</xm:sqref>
            </x14:sparkline>
            <x14:sparkline>
              <xm:f>'CB_Lcr (2)'!$IXS121:$IXS121</xm:f>
              <xm:sqref>IXS121</xm:sqref>
            </x14:sparkline>
            <x14:sparkline>
              <xm:f>'CB_Lcr (2)'!$IXT121:$IXT121</xm:f>
              <xm:sqref>IXT121</xm:sqref>
            </x14:sparkline>
            <x14:sparkline>
              <xm:f>'CB_Lcr (2)'!$IXU121:$IXU121</xm:f>
              <xm:sqref>IXU121</xm:sqref>
            </x14:sparkline>
            <x14:sparkline>
              <xm:f>'CB_Lcr (2)'!$IXV121:$IXV121</xm:f>
              <xm:sqref>IXV121</xm:sqref>
            </x14:sparkline>
            <x14:sparkline>
              <xm:f>'CB_Lcr (2)'!$IXW121:$IXW121</xm:f>
              <xm:sqref>IXW121</xm:sqref>
            </x14:sparkline>
            <x14:sparkline>
              <xm:f>'CB_Lcr (2)'!$IXX121:$IXX121</xm:f>
              <xm:sqref>IXX121</xm:sqref>
            </x14:sparkline>
            <x14:sparkline>
              <xm:f>'CB_Lcr (2)'!$IXY121:$IXY121</xm:f>
              <xm:sqref>IXY121</xm:sqref>
            </x14:sparkline>
            <x14:sparkline>
              <xm:f>'CB_Lcr (2)'!$IXZ121:$IXZ121</xm:f>
              <xm:sqref>IXZ121</xm:sqref>
            </x14:sparkline>
            <x14:sparkline>
              <xm:f>'CB_Lcr (2)'!$IYA121:$IYA121</xm:f>
              <xm:sqref>IYA121</xm:sqref>
            </x14:sparkline>
            <x14:sparkline>
              <xm:f>'CB_Lcr (2)'!$IYB121:$IYB121</xm:f>
              <xm:sqref>IYB121</xm:sqref>
            </x14:sparkline>
            <x14:sparkline>
              <xm:f>'CB_Lcr (2)'!$IYC121:$IYC121</xm:f>
              <xm:sqref>IYC121</xm:sqref>
            </x14:sparkline>
            <x14:sparkline>
              <xm:f>'CB_Lcr (2)'!$IYD121:$IYD121</xm:f>
              <xm:sqref>IYD121</xm:sqref>
            </x14:sparkline>
            <x14:sparkline>
              <xm:f>'CB_Lcr (2)'!$IYE121:$IYE121</xm:f>
              <xm:sqref>IYE121</xm:sqref>
            </x14:sparkline>
            <x14:sparkline>
              <xm:f>'CB_Lcr (2)'!$IYF121:$IYF121</xm:f>
              <xm:sqref>IYF121</xm:sqref>
            </x14:sparkline>
            <x14:sparkline>
              <xm:f>'CB_Lcr (2)'!$IYG121:$IYG121</xm:f>
              <xm:sqref>IYG121</xm:sqref>
            </x14:sparkline>
            <x14:sparkline>
              <xm:f>'CB_Lcr (2)'!$IYH121:$IYH121</xm:f>
              <xm:sqref>IYH121</xm:sqref>
            </x14:sparkline>
            <x14:sparkline>
              <xm:f>'CB_Lcr (2)'!$IYI121:$IYI121</xm:f>
              <xm:sqref>IYI121</xm:sqref>
            </x14:sparkline>
            <x14:sparkline>
              <xm:f>'CB_Lcr (2)'!$IYJ121:$IYJ121</xm:f>
              <xm:sqref>IYJ121</xm:sqref>
            </x14:sparkline>
            <x14:sparkline>
              <xm:f>'CB_Lcr (2)'!$IYK121:$IYK121</xm:f>
              <xm:sqref>IYK121</xm:sqref>
            </x14:sparkline>
            <x14:sparkline>
              <xm:f>'CB_Lcr (2)'!$IYL121:$IYL121</xm:f>
              <xm:sqref>IYL121</xm:sqref>
            </x14:sparkline>
            <x14:sparkline>
              <xm:f>'CB_Lcr (2)'!$IYM121:$IYM121</xm:f>
              <xm:sqref>IYM121</xm:sqref>
            </x14:sparkline>
            <x14:sparkline>
              <xm:f>'CB_Lcr (2)'!$IYN121:$IYN121</xm:f>
              <xm:sqref>IYN121</xm:sqref>
            </x14:sparkline>
            <x14:sparkline>
              <xm:f>'CB_Lcr (2)'!$IYO121:$IYO121</xm:f>
              <xm:sqref>IYO121</xm:sqref>
            </x14:sparkline>
            <x14:sparkline>
              <xm:f>'CB_Lcr (2)'!$IYP121:$IYP121</xm:f>
              <xm:sqref>IYP121</xm:sqref>
            </x14:sparkline>
            <x14:sparkline>
              <xm:f>'CB_Lcr (2)'!$IYQ121:$IYQ121</xm:f>
              <xm:sqref>IYQ121</xm:sqref>
            </x14:sparkline>
            <x14:sparkline>
              <xm:f>'CB_Lcr (2)'!$IYR121:$IYR121</xm:f>
              <xm:sqref>IYR121</xm:sqref>
            </x14:sparkline>
            <x14:sparkline>
              <xm:f>'CB_Lcr (2)'!$IYS121:$IYS121</xm:f>
              <xm:sqref>IYS121</xm:sqref>
            </x14:sparkline>
            <x14:sparkline>
              <xm:f>'CB_Lcr (2)'!$IYT121:$IYT121</xm:f>
              <xm:sqref>IYT121</xm:sqref>
            </x14:sparkline>
            <x14:sparkline>
              <xm:f>'CB_Lcr (2)'!$IYU121:$IYU121</xm:f>
              <xm:sqref>IYU121</xm:sqref>
            </x14:sparkline>
            <x14:sparkline>
              <xm:f>'CB_Lcr (2)'!$IYV121:$IYV121</xm:f>
              <xm:sqref>IYV121</xm:sqref>
            </x14:sparkline>
            <x14:sparkline>
              <xm:f>'CB_Lcr (2)'!$IYW121:$IYW121</xm:f>
              <xm:sqref>IYW121</xm:sqref>
            </x14:sparkline>
            <x14:sparkline>
              <xm:f>'CB_Lcr (2)'!$IYX121:$IYX121</xm:f>
              <xm:sqref>IYX121</xm:sqref>
            </x14:sparkline>
            <x14:sparkline>
              <xm:f>'CB_Lcr (2)'!$IYY121:$IYY121</xm:f>
              <xm:sqref>IYY121</xm:sqref>
            </x14:sparkline>
            <x14:sparkline>
              <xm:f>'CB_Lcr (2)'!$IYZ121:$IYZ121</xm:f>
              <xm:sqref>IYZ121</xm:sqref>
            </x14:sparkline>
            <x14:sparkline>
              <xm:f>'CB_Lcr (2)'!$IZA121:$IZA121</xm:f>
              <xm:sqref>IZA121</xm:sqref>
            </x14:sparkline>
            <x14:sparkline>
              <xm:f>'CB_Lcr (2)'!$IZB121:$IZB121</xm:f>
              <xm:sqref>IZB121</xm:sqref>
            </x14:sparkline>
            <x14:sparkline>
              <xm:f>'CB_Lcr (2)'!$IZC121:$IZC121</xm:f>
              <xm:sqref>IZC121</xm:sqref>
            </x14:sparkline>
            <x14:sparkline>
              <xm:f>'CB_Lcr (2)'!$IZD121:$IZD121</xm:f>
              <xm:sqref>IZD121</xm:sqref>
            </x14:sparkline>
            <x14:sparkline>
              <xm:f>'CB_Lcr (2)'!$IZE121:$IZE121</xm:f>
              <xm:sqref>IZE121</xm:sqref>
            </x14:sparkline>
            <x14:sparkline>
              <xm:f>'CB_Lcr (2)'!$IZF121:$IZF121</xm:f>
              <xm:sqref>IZF121</xm:sqref>
            </x14:sparkline>
            <x14:sparkline>
              <xm:f>'CB_Lcr (2)'!$IZG121:$IZG121</xm:f>
              <xm:sqref>IZG121</xm:sqref>
            </x14:sparkline>
            <x14:sparkline>
              <xm:f>'CB_Lcr (2)'!$IZH121:$IZH121</xm:f>
              <xm:sqref>IZH121</xm:sqref>
            </x14:sparkline>
            <x14:sparkline>
              <xm:f>'CB_Lcr (2)'!$IZI121:$IZI121</xm:f>
              <xm:sqref>IZI121</xm:sqref>
            </x14:sparkline>
            <x14:sparkline>
              <xm:f>'CB_Lcr (2)'!$IZJ121:$IZJ121</xm:f>
              <xm:sqref>IZJ121</xm:sqref>
            </x14:sparkline>
            <x14:sparkline>
              <xm:f>'CB_Lcr (2)'!$IZK121:$IZK121</xm:f>
              <xm:sqref>IZK121</xm:sqref>
            </x14:sparkline>
            <x14:sparkline>
              <xm:f>'CB_Lcr (2)'!$IZL121:$IZL121</xm:f>
              <xm:sqref>IZL121</xm:sqref>
            </x14:sparkline>
            <x14:sparkline>
              <xm:f>'CB_Lcr (2)'!$IZM121:$IZM121</xm:f>
              <xm:sqref>IZM121</xm:sqref>
            </x14:sparkline>
            <x14:sparkline>
              <xm:f>'CB_Lcr (2)'!$IZN121:$IZN121</xm:f>
              <xm:sqref>IZN121</xm:sqref>
            </x14:sparkline>
            <x14:sparkline>
              <xm:f>'CB_Lcr (2)'!$IZO121:$IZO121</xm:f>
              <xm:sqref>IZO121</xm:sqref>
            </x14:sparkline>
            <x14:sparkline>
              <xm:f>'CB_Lcr (2)'!$IZP121:$IZP121</xm:f>
              <xm:sqref>IZP121</xm:sqref>
            </x14:sparkline>
            <x14:sparkline>
              <xm:f>'CB_Lcr (2)'!$IZQ121:$IZQ121</xm:f>
              <xm:sqref>IZQ121</xm:sqref>
            </x14:sparkline>
            <x14:sparkline>
              <xm:f>'CB_Lcr (2)'!$IZR121:$IZR121</xm:f>
              <xm:sqref>IZR121</xm:sqref>
            </x14:sparkline>
            <x14:sparkline>
              <xm:f>'CB_Lcr (2)'!$IZS121:$IZS121</xm:f>
              <xm:sqref>IZS121</xm:sqref>
            </x14:sparkline>
            <x14:sparkline>
              <xm:f>'CB_Lcr (2)'!$IZT121:$IZT121</xm:f>
              <xm:sqref>IZT121</xm:sqref>
            </x14:sparkline>
            <x14:sparkline>
              <xm:f>'CB_Lcr (2)'!$IZU121:$IZU121</xm:f>
              <xm:sqref>IZU121</xm:sqref>
            </x14:sparkline>
            <x14:sparkline>
              <xm:f>'CB_Lcr (2)'!$IZV121:$IZV121</xm:f>
              <xm:sqref>IZV121</xm:sqref>
            </x14:sparkline>
            <x14:sparkline>
              <xm:f>'CB_Lcr (2)'!$IZW121:$IZW121</xm:f>
              <xm:sqref>IZW121</xm:sqref>
            </x14:sparkline>
            <x14:sparkline>
              <xm:f>'CB_Lcr (2)'!$IZX121:$IZX121</xm:f>
              <xm:sqref>IZX121</xm:sqref>
            </x14:sparkline>
            <x14:sparkline>
              <xm:f>'CB_Lcr (2)'!$IZY121:$IZY121</xm:f>
              <xm:sqref>IZY121</xm:sqref>
            </x14:sparkline>
            <x14:sparkline>
              <xm:f>'CB_Lcr (2)'!$IZZ121:$IZZ121</xm:f>
              <xm:sqref>IZZ121</xm:sqref>
            </x14:sparkline>
            <x14:sparkline>
              <xm:f>'CB_Lcr (2)'!$JAA121:$JAA121</xm:f>
              <xm:sqref>JAA121</xm:sqref>
            </x14:sparkline>
            <x14:sparkline>
              <xm:f>'CB_Lcr (2)'!$JAB121:$JAB121</xm:f>
              <xm:sqref>JAB121</xm:sqref>
            </x14:sparkline>
            <x14:sparkline>
              <xm:f>'CB_Lcr (2)'!$JAC121:$JAC121</xm:f>
              <xm:sqref>JAC121</xm:sqref>
            </x14:sparkline>
            <x14:sparkline>
              <xm:f>'CB_Lcr (2)'!$JAD121:$JAD121</xm:f>
              <xm:sqref>JAD121</xm:sqref>
            </x14:sparkline>
            <x14:sparkline>
              <xm:f>'CB_Lcr (2)'!$JAE121:$JAE121</xm:f>
              <xm:sqref>JAE121</xm:sqref>
            </x14:sparkline>
            <x14:sparkline>
              <xm:f>'CB_Lcr (2)'!$JAF121:$JAF121</xm:f>
              <xm:sqref>JAF121</xm:sqref>
            </x14:sparkline>
            <x14:sparkline>
              <xm:f>'CB_Lcr (2)'!$JAG121:$JAG121</xm:f>
              <xm:sqref>JAG121</xm:sqref>
            </x14:sparkline>
            <x14:sparkline>
              <xm:f>'CB_Lcr (2)'!$JAH121:$JAH121</xm:f>
              <xm:sqref>JAH121</xm:sqref>
            </x14:sparkline>
            <x14:sparkline>
              <xm:f>'CB_Lcr (2)'!$JAI121:$JAI121</xm:f>
              <xm:sqref>JAI121</xm:sqref>
            </x14:sparkline>
            <x14:sparkline>
              <xm:f>'CB_Lcr (2)'!$JAJ121:$JAJ121</xm:f>
              <xm:sqref>JAJ121</xm:sqref>
            </x14:sparkline>
            <x14:sparkline>
              <xm:f>'CB_Lcr (2)'!$JAK121:$JAK121</xm:f>
              <xm:sqref>JAK121</xm:sqref>
            </x14:sparkline>
            <x14:sparkline>
              <xm:f>'CB_Lcr (2)'!$JAL121:$JAL121</xm:f>
              <xm:sqref>JAL121</xm:sqref>
            </x14:sparkline>
            <x14:sparkline>
              <xm:f>'CB_Lcr (2)'!$JAM121:$JAM121</xm:f>
              <xm:sqref>JAM121</xm:sqref>
            </x14:sparkline>
            <x14:sparkline>
              <xm:f>'CB_Lcr (2)'!$JAN121:$JAN121</xm:f>
              <xm:sqref>JAN121</xm:sqref>
            </x14:sparkline>
            <x14:sparkline>
              <xm:f>'CB_Lcr (2)'!$JAO121:$JAO121</xm:f>
              <xm:sqref>JAO121</xm:sqref>
            </x14:sparkline>
            <x14:sparkline>
              <xm:f>'CB_Lcr (2)'!$JAP121:$JAP121</xm:f>
              <xm:sqref>JAP121</xm:sqref>
            </x14:sparkline>
            <x14:sparkline>
              <xm:f>'CB_Lcr (2)'!$JAQ121:$JAQ121</xm:f>
              <xm:sqref>JAQ121</xm:sqref>
            </x14:sparkline>
            <x14:sparkline>
              <xm:f>'CB_Lcr (2)'!$JAR121:$JAR121</xm:f>
              <xm:sqref>JAR121</xm:sqref>
            </x14:sparkline>
            <x14:sparkline>
              <xm:f>'CB_Lcr (2)'!$JAS121:$JAS121</xm:f>
              <xm:sqref>JAS121</xm:sqref>
            </x14:sparkline>
            <x14:sparkline>
              <xm:f>'CB_Lcr (2)'!$JAT121:$JAT121</xm:f>
              <xm:sqref>JAT121</xm:sqref>
            </x14:sparkline>
            <x14:sparkline>
              <xm:f>'CB_Lcr (2)'!$JAU121:$JAU121</xm:f>
              <xm:sqref>JAU121</xm:sqref>
            </x14:sparkline>
            <x14:sparkline>
              <xm:f>'CB_Lcr (2)'!$JAV121:$JAV121</xm:f>
              <xm:sqref>JAV121</xm:sqref>
            </x14:sparkline>
            <x14:sparkline>
              <xm:f>'CB_Lcr (2)'!$JAW121:$JAW121</xm:f>
              <xm:sqref>JAW121</xm:sqref>
            </x14:sparkline>
            <x14:sparkline>
              <xm:f>'CB_Lcr (2)'!$JAX121:$JAX121</xm:f>
              <xm:sqref>JAX121</xm:sqref>
            </x14:sparkline>
            <x14:sparkline>
              <xm:f>'CB_Lcr (2)'!$JAY121:$JAY121</xm:f>
              <xm:sqref>JAY121</xm:sqref>
            </x14:sparkline>
            <x14:sparkline>
              <xm:f>'CB_Lcr (2)'!$JAZ121:$JAZ121</xm:f>
              <xm:sqref>JAZ121</xm:sqref>
            </x14:sparkline>
            <x14:sparkline>
              <xm:f>'CB_Lcr (2)'!$JBA121:$JBA121</xm:f>
              <xm:sqref>JBA121</xm:sqref>
            </x14:sparkline>
            <x14:sparkline>
              <xm:f>'CB_Lcr (2)'!$JBB121:$JBB121</xm:f>
              <xm:sqref>JBB121</xm:sqref>
            </x14:sparkline>
            <x14:sparkline>
              <xm:f>'CB_Lcr (2)'!$JBC121:$JBC121</xm:f>
              <xm:sqref>JBC121</xm:sqref>
            </x14:sparkline>
            <x14:sparkline>
              <xm:f>'CB_Lcr (2)'!$JBD121:$JBD121</xm:f>
              <xm:sqref>JBD121</xm:sqref>
            </x14:sparkline>
            <x14:sparkline>
              <xm:f>'CB_Lcr (2)'!$JBE121:$JBE121</xm:f>
              <xm:sqref>JBE121</xm:sqref>
            </x14:sparkline>
            <x14:sparkline>
              <xm:f>'CB_Lcr (2)'!$JBF121:$JBF121</xm:f>
              <xm:sqref>JBF121</xm:sqref>
            </x14:sparkline>
            <x14:sparkline>
              <xm:f>'CB_Lcr (2)'!$JBG121:$JBG121</xm:f>
              <xm:sqref>JBG121</xm:sqref>
            </x14:sparkline>
            <x14:sparkline>
              <xm:f>'CB_Lcr (2)'!$JBH121:$JBH121</xm:f>
              <xm:sqref>JBH121</xm:sqref>
            </x14:sparkline>
            <x14:sparkline>
              <xm:f>'CB_Lcr (2)'!$JBI121:$JBI121</xm:f>
              <xm:sqref>JBI121</xm:sqref>
            </x14:sparkline>
            <x14:sparkline>
              <xm:f>'CB_Lcr (2)'!$JBJ121:$JBJ121</xm:f>
              <xm:sqref>JBJ121</xm:sqref>
            </x14:sparkline>
            <x14:sparkline>
              <xm:f>'CB_Lcr (2)'!$JBK121:$JBK121</xm:f>
              <xm:sqref>JBK121</xm:sqref>
            </x14:sparkline>
            <x14:sparkline>
              <xm:f>'CB_Lcr (2)'!$JBL121:$JBL121</xm:f>
              <xm:sqref>JBL121</xm:sqref>
            </x14:sparkline>
            <x14:sparkline>
              <xm:f>'CB_Lcr (2)'!$JBM121:$JBM121</xm:f>
              <xm:sqref>JBM121</xm:sqref>
            </x14:sparkline>
            <x14:sparkline>
              <xm:f>'CB_Lcr (2)'!$JBN121:$JBN121</xm:f>
              <xm:sqref>JBN121</xm:sqref>
            </x14:sparkline>
            <x14:sparkline>
              <xm:f>'CB_Lcr (2)'!$JBO121:$JBO121</xm:f>
              <xm:sqref>JBO121</xm:sqref>
            </x14:sparkline>
            <x14:sparkline>
              <xm:f>'CB_Lcr (2)'!$JBP121:$JBP121</xm:f>
              <xm:sqref>JBP121</xm:sqref>
            </x14:sparkline>
            <x14:sparkline>
              <xm:f>'CB_Lcr (2)'!$JBQ121:$JBQ121</xm:f>
              <xm:sqref>JBQ121</xm:sqref>
            </x14:sparkline>
            <x14:sparkline>
              <xm:f>'CB_Lcr (2)'!$JBR121:$JBR121</xm:f>
              <xm:sqref>JBR121</xm:sqref>
            </x14:sparkline>
            <x14:sparkline>
              <xm:f>'CB_Lcr (2)'!$JBS121:$JBS121</xm:f>
              <xm:sqref>JBS121</xm:sqref>
            </x14:sparkline>
            <x14:sparkline>
              <xm:f>'CB_Lcr (2)'!$JBT121:$JBT121</xm:f>
              <xm:sqref>JBT121</xm:sqref>
            </x14:sparkline>
            <x14:sparkline>
              <xm:f>'CB_Lcr (2)'!$JBU121:$JBU121</xm:f>
              <xm:sqref>JBU121</xm:sqref>
            </x14:sparkline>
            <x14:sparkline>
              <xm:f>'CB_Lcr (2)'!$JBV121:$JBV121</xm:f>
              <xm:sqref>JBV121</xm:sqref>
            </x14:sparkline>
            <x14:sparkline>
              <xm:f>'CB_Lcr (2)'!$JBW121:$JBW121</xm:f>
              <xm:sqref>JBW121</xm:sqref>
            </x14:sparkline>
            <x14:sparkline>
              <xm:f>'CB_Lcr (2)'!$JBX121:$JBX121</xm:f>
              <xm:sqref>JBX121</xm:sqref>
            </x14:sparkline>
            <x14:sparkline>
              <xm:f>'CB_Lcr (2)'!$JBY121:$JBY121</xm:f>
              <xm:sqref>JBY121</xm:sqref>
            </x14:sparkline>
            <x14:sparkline>
              <xm:f>'CB_Lcr (2)'!$JBZ121:$JBZ121</xm:f>
              <xm:sqref>JBZ121</xm:sqref>
            </x14:sparkline>
            <x14:sparkline>
              <xm:f>'CB_Lcr (2)'!$JCA121:$JCA121</xm:f>
              <xm:sqref>JCA121</xm:sqref>
            </x14:sparkline>
            <x14:sparkline>
              <xm:f>'CB_Lcr (2)'!$JCB121:$JCB121</xm:f>
              <xm:sqref>JCB121</xm:sqref>
            </x14:sparkline>
            <x14:sparkline>
              <xm:f>'CB_Lcr (2)'!$JCC121:$JCC121</xm:f>
              <xm:sqref>JCC121</xm:sqref>
            </x14:sparkline>
            <x14:sparkline>
              <xm:f>'CB_Lcr (2)'!$JCD121:$JCD121</xm:f>
              <xm:sqref>JCD121</xm:sqref>
            </x14:sparkline>
            <x14:sparkline>
              <xm:f>'CB_Lcr (2)'!$JCE121:$JCE121</xm:f>
              <xm:sqref>JCE121</xm:sqref>
            </x14:sparkline>
            <x14:sparkline>
              <xm:f>'CB_Lcr (2)'!$JCF121:$JCF121</xm:f>
              <xm:sqref>JCF121</xm:sqref>
            </x14:sparkline>
            <x14:sparkline>
              <xm:f>'CB_Lcr (2)'!$JCG121:$JCG121</xm:f>
              <xm:sqref>JCG121</xm:sqref>
            </x14:sparkline>
            <x14:sparkline>
              <xm:f>'CB_Lcr (2)'!$JCH121:$JCH121</xm:f>
              <xm:sqref>JCH121</xm:sqref>
            </x14:sparkline>
            <x14:sparkline>
              <xm:f>'CB_Lcr (2)'!$JCI121:$JCI121</xm:f>
              <xm:sqref>JCI121</xm:sqref>
            </x14:sparkline>
            <x14:sparkline>
              <xm:f>'CB_Lcr (2)'!$JCJ121:$JCJ121</xm:f>
              <xm:sqref>JCJ121</xm:sqref>
            </x14:sparkline>
            <x14:sparkline>
              <xm:f>'CB_Lcr (2)'!$JCK121:$JCK121</xm:f>
              <xm:sqref>JCK121</xm:sqref>
            </x14:sparkline>
            <x14:sparkline>
              <xm:f>'CB_Lcr (2)'!$JCL121:$JCL121</xm:f>
              <xm:sqref>JCL121</xm:sqref>
            </x14:sparkline>
            <x14:sparkline>
              <xm:f>'CB_Lcr (2)'!$JCM121:$JCM121</xm:f>
              <xm:sqref>JCM121</xm:sqref>
            </x14:sparkline>
            <x14:sparkline>
              <xm:f>'CB_Lcr (2)'!$JCN121:$JCN121</xm:f>
              <xm:sqref>JCN121</xm:sqref>
            </x14:sparkline>
            <x14:sparkline>
              <xm:f>'CB_Lcr (2)'!$JCO121:$JCO121</xm:f>
              <xm:sqref>JCO121</xm:sqref>
            </x14:sparkline>
            <x14:sparkline>
              <xm:f>'CB_Lcr (2)'!$JCP121:$JCP121</xm:f>
              <xm:sqref>JCP121</xm:sqref>
            </x14:sparkline>
            <x14:sparkline>
              <xm:f>'CB_Lcr (2)'!$JCQ121:$JCQ121</xm:f>
              <xm:sqref>JCQ121</xm:sqref>
            </x14:sparkline>
            <x14:sparkline>
              <xm:f>'CB_Lcr (2)'!$JCR121:$JCR121</xm:f>
              <xm:sqref>JCR121</xm:sqref>
            </x14:sparkline>
            <x14:sparkline>
              <xm:f>'CB_Lcr (2)'!$JCS121:$JCS121</xm:f>
              <xm:sqref>JCS121</xm:sqref>
            </x14:sparkline>
            <x14:sparkline>
              <xm:f>'CB_Lcr (2)'!$JCT121:$JCT121</xm:f>
              <xm:sqref>JCT121</xm:sqref>
            </x14:sparkline>
            <x14:sparkline>
              <xm:f>'CB_Lcr (2)'!$JCU121:$JCU121</xm:f>
              <xm:sqref>JCU121</xm:sqref>
            </x14:sparkline>
            <x14:sparkline>
              <xm:f>'CB_Lcr (2)'!$JCV121:$JCV121</xm:f>
              <xm:sqref>JCV121</xm:sqref>
            </x14:sparkline>
            <x14:sparkline>
              <xm:f>'CB_Lcr (2)'!$JCW121:$JCW121</xm:f>
              <xm:sqref>JCW121</xm:sqref>
            </x14:sparkline>
            <x14:sparkline>
              <xm:f>'CB_Lcr (2)'!$JCX121:$JCX121</xm:f>
              <xm:sqref>JCX121</xm:sqref>
            </x14:sparkline>
            <x14:sparkline>
              <xm:f>'CB_Lcr (2)'!$JCY121:$JCY121</xm:f>
              <xm:sqref>JCY121</xm:sqref>
            </x14:sparkline>
            <x14:sparkline>
              <xm:f>'CB_Lcr (2)'!$JCZ121:$JCZ121</xm:f>
              <xm:sqref>JCZ121</xm:sqref>
            </x14:sparkline>
            <x14:sparkline>
              <xm:f>'CB_Lcr (2)'!$JDA121:$JDA121</xm:f>
              <xm:sqref>JDA121</xm:sqref>
            </x14:sparkline>
            <x14:sparkline>
              <xm:f>'CB_Lcr (2)'!$JDB121:$JDB121</xm:f>
              <xm:sqref>JDB121</xm:sqref>
            </x14:sparkline>
            <x14:sparkline>
              <xm:f>'CB_Lcr (2)'!$JDC121:$JDC121</xm:f>
              <xm:sqref>JDC121</xm:sqref>
            </x14:sparkline>
            <x14:sparkline>
              <xm:f>'CB_Lcr (2)'!$JDD121:$JDD121</xm:f>
              <xm:sqref>JDD121</xm:sqref>
            </x14:sparkline>
            <x14:sparkline>
              <xm:f>'CB_Lcr (2)'!$JDE121:$JDE121</xm:f>
              <xm:sqref>JDE121</xm:sqref>
            </x14:sparkline>
            <x14:sparkline>
              <xm:f>'CB_Lcr (2)'!$JDF121:$JDF121</xm:f>
              <xm:sqref>JDF121</xm:sqref>
            </x14:sparkline>
            <x14:sparkline>
              <xm:f>'CB_Lcr (2)'!$JDG121:$JDG121</xm:f>
              <xm:sqref>JDG121</xm:sqref>
            </x14:sparkline>
            <x14:sparkline>
              <xm:f>'CB_Lcr (2)'!$JDH121:$JDH121</xm:f>
              <xm:sqref>JDH121</xm:sqref>
            </x14:sparkline>
            <x14:sparkline>
              <xm:f>'CB_Lcr (2)'!$JDI121:$JDI121</xm:f>
              <xm:sqref>JDI121</xm:sqref>
            </x14:sparkline>
            <x14:sparkline>
              <xm:f>'CB_Lcr (2)'!$JDJ121:$JDJ121</xm:f>
              <xm:sqref>JDJ121</xm:sqref>
            </x14:sparkline>
            <x14:sparkline>
              <xm:f>'CB_Lcr (2)'!$JDK121:$JDK121</xm:f>
              <xm:sqref>JDK121</xm:sqref>
            </x14:sparkline>
            <x14:sparkline>
              <xm:f>'CB_Lcr (2)'!$JDL121:$JDL121</xm:f>
              <xm:sqref>JDL121</xm:sqref>
            </x14:sparkline>
            <x14:sparkline>
              <xm:f>'CB_Lcr (2)'!$JDM121:$JDM121</xm:f>
              <xm:sqref>JDM121</xm:sqref>
            </x14:sparkline>
            <x14:sparkline>
              <xm:f>'CB_Lcr (2)'!$JDN121:$JDN121</xm:f>
              <xm:sqref>JDN121</xm:sqref>
            </x14:sparkline>
            <x14:sparkline>
              <xm:f>'CB_Lcr (2)'!$JDO121:$JDO121</xm:f>
              <xm:sqref>JDO121</xm:sqref>
            </x14:sparkline>
            <x14:sparkline>
              <xm:f>'CB_Lcr (2)'!$JDP121:$JDP121</xm:f>
              <xm:sqref>JDP121</xm:sqref>
            </x14:sparkline>
            <x14:sparkline>
              <xm:f>'CB_Lcr (2)'!$JDQ121:$JDQ121</xm:f>
              <xm:sqref>JDQ121</xm:sqref>
            </x14:sparkline>
            <x14:sparkline>
              <xm:f>'CB_Lcr (2)'!$JDR121:$JDR121</xm:f>
              <xm:sqref>JDR121</xm:sqref>
            </x14:sparkline>
            <x14:sparkline>
              <xm:f>'CB_Lcr (2)'!$JDS121:$JDS121</xm:f>
              <xm:sqref>JDS121</xm:sqref>
            </x14:sparkline>
            <x14:sparkline>
              <xm:f>'CB_Lcr (2)'!$JDT121:$JDT121</xm:f>
              <xm:sqref>JDT121</xm:sqref>
            </x14:sparkline>
            <x14:sparkline>
              <xm:f>'CB_Lcr (2)'!$JDU121:$JDU121</xm:f>
              <xm:sqref>JDU121</xm:sqref>
            </x14:sparkline>
            <x14:sparkline>
              <xm:f>'CB_Lcr (2)'!$JDV121:$JDV121</xm:f>
              <xm:sqref>JDV121</xm:sqref>
            </x14:sparkline>
            <x14:sparkline>
              <xm:f>'CB_Lcr (2)'!$JDW121:$JDW121</xm:f>
              <xm:sqref>JDW121</xm:sqref>
            </x14:sparkline>
            <x14:sparkline>
              <xm:f>'CB_Lcr (2)'!$JDX121:$JDX121</xm:f>
              <xm:sqref>JDX121</xm:sqref>
            </x14:sparkline>
            <x14:sparkline>
              <xm:f>'CB_Lcr (2)'!$JDY121:$JDY121</xm:f>
              <xm:sqref>JDY121</xm:sqref>
            </x14:sparkline>
            <x14:sparkline>
              <xm:f>'CB_Lcr (2)'!$JDZ121:$JDZ121</xm:f>
              <xm:sqref>JDZ121</xm:sqref>
            </x14:sparkline>
            <x14:sparkline>
              <xm:f>'CB_Lcr (2)'!$JEA121:$JEA121</xm:f>
              <xm:sqref>JEA121</xm:sqref>
            </x14:sparkline>
            <x14:sparkline>
              <xm:f>'CB_Lcr (2)'!$JEB121:$JEB121</xm:f>
              <xm:sqref>JEB121</xm:sqref>
            </x14:sparkline>
            <x14:sparkline>
              <xm:f>'CB_Lcr (2)'!$JEC121:$JEC121</xm:f>
              <xm:sqref>JEC121</xm:sqref>
            </x14:sparkline>
            <x14:sparkline>
              <xm:f>'CB_Lcr (2)'!$JED121:$JED121</xm:f>
              <xm:sqref>JED121</xm:sqref>
            </x14:sparkline>
            <x14:sparkline>
              <xm:f>'CB_Lcr (2)'!$JEE121:$JEE121</xm:f>
              <xm:sqref>JEE121</xm:sqref>
            </x14:sparkline>
            <x14:sparkline>
              <xm:f>'CB_Lcr (2)'!$JEF121:$JEF121</xm:f>
              <xm:sqref>JEF121</xm:sqref>
            </x14:sparkline>
            <x14:sparkline>
              <xm:f>'CB_Lcr (2)'!$JEG121:$JEG121</xm:f>
              <xm:sqref>JEG121</xm:sqref>
            </x14:sparkline>
            <x14:sparkline>
              <xm:f>'CB_Lcr (2)'!$JEH121:$JEH121</xm:f>
              <xm:sqref>JEH121</xm:sqref>
            </x14:sparkline>
            <x14:sparkline>
              <xm:f>'CB_Lcr (2)'!$JEI121:$JEI121</xm:f>
              <xm:sqref>JEI121</xm:sqref>
            </x14:sparkline>
            <x14:sparkline>
              <xm:f>'CB_Lcr (2)'!$JEJ121:$JEJ121</xm:f>
              <xm:sqref>JEJ121</xm:sqref>
            </x14:sparkline>
            <x14:sparkline>
              <xm:f>'CB_Lcr (2)'!$JEK121:$JEK121</xm:f>
              <xm:sqref>JEK121</xm:sqref>
            </x14:sparkline>
            <x14:sparkline>
              <xm:f>'CB_Lcr (2)'!$JEL121:$JEL121</xm:f>
              <xm:sqref>JEL121</xm:sqref>
            </x14:sparkline>
            <x14:sparkline>
              <xm:f>'CB_Lcr (2)'!$JEM121:$JEM121</xm:f>
              <xm:sqref>JEM121</xm:sqref>
            </x14:sparkline>
            <x14:sparkline>
              <xm:f>'CB_Lcr (2)'!$JEN121:$JEN121</xm:f>
              <xm:sqref>JEN121</xm:sqref>
            </x14:sparkline>
            <x14:sparkline>
              <xm:f>'CB_Lcr (2)'!$JEO121:$JEO121</xm:f>
              <xm:sqref>JEO121</xm:sqref>
            </x14:sparkline>
            <x14:sparkline>
              <xm:f>'CB_Lcr (2)'!$JEP121:$JEP121</xm:f>
              <xm:sqref>JEP121</xm:sqref>
            </x14:sparkline>
            <x14:sparkline>
              <xm:f>'CB_Lcr (2)'!$JEQ121:$JEQ121</xm:f>
              <xm:sqref>JEQ121</xm:sqref>
            </x14:sparkline>
            <x14:sparkline>
              <xm:f>'CB_Lcr (2)'!$JER121:$JER121</xm:f>
              <xm:sqref>JER121</xm:sqref>
            </x14:sparkline>
            <x14:sparkline>
              <xm:f>'CB_Lcr (2)'!$JES121:$JES121</xm:f>
              <xm:sqref>JES121</xm:sqref>
            </x14:sparkline>
            <x14:sparkline>
              <xm:f>'CB_Lcr (2)'!$JET121:$JET121</xm:f>
              <xm:sqref>JET121</xm:sqref>
            </x14:sparkline>
            <x14:sparkline>
              <xm:f>'CB_Lcr (2)'!$JEU121:$JEU121</xm:f>
              <xm:sqref>JEU121</xm:sqref>
            </x14:sparkline>
            <x14:sparkline>
              <xm:f>'CB_Lcr (2)'!$JEV121:$JEV121</xm:f>
              <xm:sqref>JEV121</xm:sqref>
            </x14:sparkline>
            <x14:sparkline>
              <xm:f>'CB_Lcr (2)'!$JEW121:$JEW121</xm:f>
              <xm:sqref>JEW121</xm:sqref>
            </x14:sparkline>
            <x14:sparkline>
              <xm:f>'CB_Lcr (2)'!$JEX121:$JEX121</xm:f>
              <xm:sqref>JEX121</xm:sqref>
            </x14:sparkline>
            <x14:sparkline>
              <xm:f>'CB_Lcr (2)'!$JEY121:$JEY121</xm:f>
              <xm:sqref>JEY121</xm:sqref>
            </x14:sparkline>
            <x14:sparkline>
              <xm:f>'CB_Lcr (2)'!$JEZ121:$JEZ121</xm:f>
              <xm:sqref>JEZ121</xm:sqref>
            </x14:sparkline>
            <x14:sparkline>
              <xm:f>'CB_Lcr (2)'!$JFA121:$JFA121</xm:f>
              <xm:sqref>JFA121</xm:sqref>
            </x14:sparkline>
            <x14:sparkline>
              <xm:f>'CB_Lcr (2)'!$JFB121:$JFB121</xm:f>
              <xm:sqref>JFB121</xm:sqref>
            </x14:sparkline>
            <x14:sparkline>
              <xm:f>'CB_Lcr (2)'!$JFC121:$JFC121</xm:f>
              <xm:sqref>JFC121</xm:sqref>
            </x14:sparkline>
            <x14:sparkline>
              <xm:f>'CB_Lcr (2)'!$JFD121:$JFD121</xm:f>
              <xm:sqref>JFD121</xm:sqref>
            </x14:sparkline>
            <x14:sparkline>
              <xm:f>'CB_Lcr (2)'!$JFE121:$JFE121</xm:f>
              <xm:sqref>JFE121</xm:sqref>
            </x14:sparkline>
            <x14:sparkline>
              <xm:f>'CB_Lcr (2)'!$JFF121:$JFF121</xm:f>
              <xm:sqref>JFF121</xm:sqref>
            </x14:sparkline>
            <x14:sparkline>
              <xm:f>'CB_Lcr (2)'!$JFG121:$JFG121</xm:f>
              <xm:sqref>JFG121</xm:sqref>
            </x14:sparkline>
            <x14:sparkline>
              <xm:f>'CB_Lcr (2)'!$JFH121:$JFH121</xm:f>
              <xm:sqref>JFH121</xm:sqref>
            </x14:sparkline>
            <x14:sparkline>
              <xm:f>'CB_Lcr (2)'!$JFI121:$JFI121</xm:f>
              <xm:sqref>JFI121</xm:sqref>
            </x14:sparkline>
            <x14:sparkline>
              <xm:f>'CB_Lcr (2)'!$JFJ121:$JFJ121</xm:f>
              <xm:sqref>JFJ121</xm:sqref>
            </x14:sparkline>
            <x14:sparkline>
              <xm:f>'CB_Lcr (2)'!$JFK121:$JFK121</xm:f>
              <xm:sqref>JFK121</xm:sqref>
            </x14:sparkline>
            <x14:sparkline>
              <xm:f>'CB_Lcr (2)'!$JFL121:$JFL121</xm:f>
              <xm:sqref>JFL121</xm:sqref>
            </x14:sparkline>
            <x14:sparkline>
              <xm:f>'CB_Lcr (2)'!$JFM121:$JFM121</xm:f>
              <xm:sqref>JFM121</xm:sqref>
            </x14:sparkline>
            <x14:sparkline>
              <xm:f>'CB_Lcr (2)'!$JFN121:$JFN121</xm:f>
              <xm:sqref>JFN121</xm:sqref>
            </x14:sparkline>
            <x14:sparkline>
              <xm:f>'CB_Lcr (2)'!$JFO121:$JFO121</xm:f>
              <xm:sqref>JFO121</xm:sqref>
            </x14:sparkline>
            <x14:sparkline>
              <xm:f>'CB_Lcr (2)'!$JFP121:$JFP121</xm:f>
              <xm:sqref>JFP121</xm:sqref>
            </x14:sparkline>
            <x14:sparkline>
              <xm:f>'CB_Lcr (2)'!$JFQ121:$JFQ121</xm:f>
              <xm:sqref>JFQ121</xm:sqref>
            </x14:sparkline>
            <x14:sparkline>
              <xm:f>'CB_Lcr (2)'!$JFR121:$JFR121</xm:f>
              <xm:sqref>JFR121</xm:sqref>
            </x14:sparkline>
            <x14:sparkline>
              <xm:f>'CB_Lcr (2)'!$JFS121:$JFS121</xm:f>
              <xm:sqref>JFS121</xm:sqref>
            </x14:sparkline>
            <x14:sparkline>
              <xm:f>'CB_Lcr (2)'!$JFT121:$JFT121</xm:f>
              <xm:sqref>JFT121</xm:sqref>
            </x14:sparkline>
            <x14:sparkline>
              <xm:f>'CB_Lcr (2)'!$JFU121:$JFU121</xm:f>
              <xm:sqref>JFU121</xm:sqref>
            </x14:sparkline>
            <x14:sparkline>
              <xm:f>'CB_Lcr (2)'!$JFV121:$JFV121</xm:f>
              <xm:sqref>JFV121</xm:sqref>
            </x14:sparkline>
            <x14:sparkline>
              <xm:f>'CB_Lcr (2)'!$JFW121:$JFW121</xm:f>
              <xm:sqref>JFW121</xm:sqref>
            </x14:sparkline>
            <x14:sparkline>
              <xm:f>'CB_Lcr (2)'!$JFX121:$JFX121</xm:f>
              <xm:sqref>JFX121</xm:sqref>
            </x14:sparkline>
            <x14:sparkline>
              <xm:f>'CB_Lcr (2)'!$JFY121:$JFY121</xm:f>
              <xm:sqref>JFY121</xm:sqref>
            </x14:sparkline>
            <x14:sparkline>
              <xm:f>'CB_Lcr (2)'!$JFZ121:$JFZ121</xm:f>
              <xm:sqref>JFZ121</xm:sqref>
            </x14:sparkline>
            <x14:sparkline>
              <xm:f>'CB_Lcr (2)'!$JGA121:$JGA121</xm:f>
              <xm:sqref>JGA121</xm:sqref>
            </x14:sparkline>
            <x14:sparkline>
              <xm:f>'CB_Lcr (2)'!$JGB121:$JGB121</xm:f>
              <xm:sqref>JGB121</xm:sqref>
            </x14:sparkline>
            <x14:sparkline>
              <xm:f>'CB_Lcr (2)'!$JGC121:$JGC121</xm:f>
              <xm:sqref>JGC121</xm:sqref>
            </x14:sparkline>
            <x14:sparkline>
              <xm:f>'CB_Lcr (2)'!$JGD121:$JGD121</xm:f>
              <xm:sqref>JGD121</xm:sqref>
            </x14:sparkline>
            <x14:sparkline>
              <xm:f>'CB_Lcr (2)'!$JGE121:$JGE121</xm:f>
              <xm:sqref>JGE121</xm:sqref>
            </x14:sparkline>
            <x14:sparkline>
              <xm:f>'CB_Lcr (2)'!$JGF121:$JGF121</xm:f>
              <xm:sqref>JGF121</xm:sqref>
            </x14:sparkline>
            <x14:sparkline>
              <xm:f>'CB_Lcr (2)'!$JGG121:$JGG121</xm:f>
              <xm:sqref>JGG121</xm:sqref>
            </x14:sparkline>
            <x14:sparkline>
              <xm:f>'CB_Lcr (2)'!$JGH121:$JGH121</xm:f>
              <xm:sqref>JGH121</xm:sqref>
            </x14:sparkline>
            <x14:sparkline>
              <xm:f>'CB_Lcr (2)'!$JGI121:$JGI121</xm:f>
              <xm:sqref>JGI121</xm:sqref>
            </x14:sparkline>
            <x14:sparkline>
              <xm:f>'CB_Lcr (2)'!$JGJ121:$JGJ121</xm:f>
              <xm:sqref>JGJ121</xm:sqref>
            </x14:sparkline>
            <x14:sparkline>
              <xm:f>'CB_Lcr (2)'!$JGK121:$JGK121</xm:f>
              <xm:sqref>JGK121</xm:sqref>
            </x14:sparkline>
            <x14:sparkline>
              <xm:f>'CB_Lcr (2)'!$JGL121:$JGL121</xm:f>
              <xm:sqref>JGL121</xm:sqref>
            </x14:sparkline>
            <x14:sparkline>
              <xm:f>'CB_Lcr (2)'!$JGM121:$JGM121</xm:f>
              <xm:sqref>JGM121</xm:sqref>
            </x14:sparkline>
            <x14:sparkline>
              <xm:f>'CB_Lcr (2)'!$JGN121:$JGN121</xm:f>
              <xm:sqref>JGN121</xm:sqref>
            </x14:sparkline>
            <x14:sparkline>
              <xm:f>'CB_Lcr (2)'!$JGO121:$JGO121</xm:f>
              <xm:sqref>JGO121</xm:sqref>
            </x14:sparkline>
            <x14:sparkline>
              <xm:f>'CB_Lcr (2)'!$JGP121:$JGP121</xm:f>
              <xm:sqref>JGP121</xm:sqref>
            </x14:sparkline>
            <x14:sparkline>
              <xm:f>'CB_Lcr (2)'!$JGQ121:$JGQ121</xm:f>
              <xm:sqref>JGQ121</xm:sqref>
            </x14:sparkline>
            <x14:sparkline>
              <xm:f>'CB_Lcr (2)'!$JGR121:$JGR121</xm:f>
              <xm:sqref>JGR121</xm:sqref>
            </x14:sparkline>
            <x14:sparkline>
              <xm:f>'CB_Lcr (2)'!$JGS121:$JGS121</xm:f>
              <xm:sqref>JGS121</xm:sqref>
            </x14:sparkline>
            <x14:sparkline>
              <xm:f>'CB_Lcr (2)'!$JGT121:$JGT121</xm:f>
              <xm:sqref>JGT121</xm:sqref>
            </x14:sparkline>
            <x14:sparkline>
              <xm:f>'CB_Lcr (2)'!$JGU121:$JGU121</xm:f>
              <xm:sqref>JGU121</xm:sqref>
            </x14:sparkline>
            <x14:sparkline>
              <xm:f>'CB_Lcr (2)'!$JGV121:$JGV121</xm:f>
              <xm:sqref>JGV121</xm:sqref>
            </x14:sparkline>
            <x14:sparkline>
              <xm:f>'CB_Lcr (2)'!$JGW121:$JGW121</xm:f>
              <xm:sqref>JGW121</xm:sqref>
            </x14:sparkline>
            <x14:sparkline>
              <xm:f>'CB_Lcr (2)'!$JGX121:$JGX121</xm:f>
              <xm:sqref>JGX121</xm:sqref>
            </x14:sparkline>
            <x14:sparkline>
              <xm:f>'CB_Lcr (2)'!$JGY121:$JGY121</xm:f>
              <xm:sqref>JGY121</xm:sqref>
            </x14:sparkline>
            <x14:sparkline>
              <xm:f>'CB_Lcr (2)'!$JGZ121:$JGZ121</xm:f>
              <xm:sqref>JGZ121</xm:sqref>
            </x14:sparkline>
            <x14:sparkline>
              <xm:f>'CB_Lcr (2)'!$JHA121:$JHA121</xm:f>
              <xm:sqref>JHA121</xm:sqref>
            </x14:sparkline>
            <x14:sparkline>
              <xm:f>'CB_Lcr (2)'!$JHB121:$JHB121</xm:f>
              <xm:sqref>JHB121</xm:sqref>
            </x14:sparkline>
            <x14:sparkline>
              <xm:f>'CB_Lcr (2)'!$JHC121:$JHC121</xm:f>
              <xm:sqref>JHC121</xm:sqref>
            </x14:sparkline>
            <x14:sparkline>
              <xm:f>'CB_Lcr (2)'!$JHD121:$JHD121</xm:f>
              <xm:sqref>JHD121</xm:sqref>
            </x14:sparkline>
            <x14:sparkline>
              <xm:f>'CB_Lcr (2)'!$JHE121:$JHE121</xm:f>
              <xm:sqref>JHE121</xm:sqref>
            </x14:sparkline>
            <x14:sparkline>
              <xm:f>'CB_Lcr (2)'!$JHF121:$JHF121</xm:f>
              <xm:sqref>JHF121</xm:sqref>
            </x14:sparkline>
            <x14:sparkline>
              <xm:f>'CB_Lcr (2)'!$JHG121:$JHG121</xm:f>
              <xm:sqref>JHG121</xm:sqref>
            </x14:sparkline>
            <x14:sparkline>
              <xm:f>'CB_Lcr (2)'!$JHH121:$JHH121</xm:f>
              <xm:sqref>JHH121</xm:sqref>
            </x14:sparkline>
            <x14:sparkline>
              <xm:f>'CB_Lcr (2)'!$JHI121:$JHI121</xm:f>
              <xm:sqref>JHI121</xm:sqref>
            </x14:sparkline>
            <x14:sparkline>
              <xm:f>'CB_Lcr (2)'!$JHJ121:$JHJ121</xm:f>
              <xm:sqref>JHJ121</xm:sqref>
            </x14:sparkline>
            <x14:sparkline>
              <xm:f>'CB_Lcr (2)'!$JHK121:$JHK121</xm:f>
              <xm:sqref>JHK121</xm:sqref>
            </x14:sparkline>
            <x14:sparkline>
              <xm:f>'CB_Lcr (2)'!$JHL121:$JHL121</xm:f>
              <xm:sqref>JHL121</xm:sqref>
            </x14:sparkline>
            <x14:sparkline>
              <xm:f>'CB_Lcr (2)'!$JHM121:$JHM121</xm:f>
              <xm:sqref>JHM121</xm:sqref>
            </x14:sparkline>
            <x14:sparkline>
              <xm:f>'CB_Lcr (2)'!$JHN121:$JHN121</xm:f>
              <xm:sqref>JHN121</xm:sqref>
            </x14:sparkline>
            <x14:sparkline>
              <xm:f>'CB_Lcr (2)'!$JHO121:$JHO121</xm:f>
              <xm:sqref>JHO121</xm:sqref>
            </x14:sparkline>
            <x14:sparkline>
              <xm:f>'CB_Lcr (2)'!$JHP121:$JHP121</xm:f>
              <xm:sqref>JHP121</xm:sqref>
            </x14:sparkline>
            <x14:sparkline>
              <xm:f>'CB_Lcr (2)'!$JHQ121:$JHQ121</xm:f>
              <xm:sqref>JHQ121</xm:sqref>
            </x14:sparkline>
            <x14:sparkline>
              <xm:f>'CB_Lcr (2)'!$JHR121:$JHR121</xm:f>
              <xm:sqref>JHR121</xm:sqref>
            </x14:sparkline>
            <x14:sparkline>
              <xm:f>'CB_Lcr (2)'!$JHS121:$JHS121</xm:f>
              <xm:sqref>JHS121</xm:sqref>
            </x14:sparkline>
            <x14:sparkline>
              <xm:f>'CB_Lcr (2)'!$JHT121:$JHT121</xm:f>
              <xm:sqref>JHT121</xm:sqref>
            </x14:sparkline>
            <x14:sparkline>
              <xm:f>'CB_Lcr (2)'!$JHU121:$JHU121</xm:f>
              <xm:sqref>JHU121</xm:sqref>
            </x14:sparkline>
            <x14:sparkline>
              <xm:f>'CB_Lcr (2)'!$JHV121:$JHV121</xm:f>
              <xm:sqref>JHV121</xm:sqref>
            </x14:sparkline>
            <x14:sparkline>
              <xm:f>'CB_Lcr (2)'!$JHW121:$JHW121</xm:f>
              <xm:sqref>JHW121</xm:sqref>
            </x14:sparkline>
            <x14:sparkline>
              <xm:f>'CB_Lcr (2)'!$JHX121:$JHX121</xm:f>
              <xm:sqref>JHX121</xm:sqref>
            </x14:sparkline>
            <x14:sparkline>
              <xm:f>'CB_Lcr (2)'!$JHY121:$JHY121</xm:f>
              <xm:sqref>JHY121</xm:sqref>
            </x14:sparkline>
            <x14:sparkline>
              <xm:f>'CB_Lcr (2)'!$JHZ121:$JHZ121</xm:f>
              <xm:sqref>JHZ121</xm:sqref>
            </x14:sparkline>
            <x14:sparkline>
              <xm:f>'CB_Lcr (2)'!$JIA121:$JIA121</xm:f>
              <xm:sqref>JIA121</xm:sqref>
            </x14:sparkline>
            <x14:sparkline>
              <xm:f>'CB_Lcr (2)'!$JIB121:$JIB121</xm:f>
              <xm:sqref>JIB121</xm:sqref>
            </x14:sparkline>
            <x14:sparkline>
              <xm:f>'CB_Lcr (2)'!$JIC121:$JIC121</xm:f>
              <xm:sqref>JIC121</xm:sqref>
            </x14:sparkline>
            <x14:sparkline>
              <xm:f>'CB_Lcr (2)'!$JID121:$JID121</xm:f>
              <xm:sqref>JID121</xm:sqref>
            </x14:sparkline>
            <x14:sparkline>
              <xm:f>'CB_Lcr (2)'!$JIE121:$JIE121</xm:f>
              <xm:sqref>JIE121</xm:sqref>
            </x14:sparkline>
            <x14:sparkline>
              <xm:f>'CB_Lcr (2)'!$JIF121:$JIF121</xm:f>
              <xm:sqref>JIF121</xm:sqref>
            </x14:sparkline>
            <x14:sparkline>
              <xm:f>'CB_Lcr (2)'!$JIG121:$JIG121</xm:f>
              <xm:sqref>JIG121</xm:sqref>
            </x14:sparkline>
            <x14:sparkline>
              <xm:f>'CB_Lcr (2)'!$JIH121:$JIH121</xm:f>
              <xm:sqref>JIH121</xm:sqref>
            </x14:sparkline>
            <x14:sparkline>
              <xm:f>'CB_Lcr (2)'!$JII121:$JII121</xm:f>
              <xm:sqref>JII121</xm:sqref>
            </x14:sparkline>
            <x14:sparkline>
              <xm:f>'CB_Lcr (2)'!$JIJ121:$JIJ121</xm:f>
              <xm:sqref>JIJ121</xm:sqref>
            </x14:sparkline>
            <x14:sparkline>
              <xm:f>'CB_Lcr (2)'!$JIK121:$JIK121</xm:f>
              <xm:sqref>JIK121</xm:sqref>
            </x14:sparkline>
            <x14:sparkline>
              <xm:f>'CB_Lcr (2)'!$JIL121:$JIL121</xm:f>
              <xm:sqref>JIL121</xm:sqref>
            </x14:sparkline>
            <x14:sparkline>
              <xm:f>'CB_Lcr (2)'!$JIM121:$JIM121</xm:f>
              <xm:sqref>JIM121</xm:sqref>
            </x14:sparkline>
            <x14:sparkline>
              <xm:f>'CB_Lcr (2)'!$JIN121:$JIN121</xm:f>
              <xm:sqref>JIN121</xm:sqref>
            </x14:sparkline>
            <x14:sparkline>
              <xm:f>'CB_Lcr (2)'!$JIO121:$JIO121</xm:f>
              <xm:sqref>JIO121</xm:sqref>
            </x14:sparkline>
            <x14:sparkline>
              <xm:f>'CB_Lcr (2)'!$JIP121:$JIP121</xm:f>
              <xm:sqref>JIP121</xm:sqref>
            </x14:sparkline>
            <x14:sparkline>
              <xm:f>'CB_Lcr (2)'!$JIQ121:$JIQ121</xm:f>
              <xm:sqref>JIQ121</xm:sqref>
            </x14:sparkline>
            <x14:sparkline>
              <xm:f>'CB_Lcr (2)'!$JIR121:$JIR121</xm:f>
              <xm:sqref>JIR121</xm:sqref>
            </x14:sparkline>
            <x14:sparkline>
              <xm:f>'CB_Lcr (2)'!$JIS121:$JIS121</xm:f>
              <xm:sqref>JIS121</xm:sqref>
            </x14:sparkline>
            <x14:sparkline>
              <xm:f>'CB_Lcr (2)'!$JIT121:$JIT121</xm:f>
              <xm:sqref>JIT121</xm:sqref>
            </x14:sparkline>
            <x14:sparkline>
              <xm:f>'CB_Lcr (2)'!$JIU121:$JIU121</xm:f>
              <xm:sqref>JIU121</xm:sqref>
            </x14:sparkline>
            <x14:sparkline>
              <xm:f>'CB_Lcr (2)'!$JIV121:$JIV121</xm:f>
              <xm:sqref>JIV121</xm:sqref>
            </x14:sparkline>
            <x14:sparkline>
              <xm:f>'CB_Lcr (2)'!$JIW121:$JIW121</xm:f>
              <xm:sqref>JIW121</xm:sqref>
            </x14:sparkline>
            <x14:sparkline>
              <xm:f>'CB_Lcr (2)'!$JIX121:$JIX121</xm:f>
              <xm:sqref>JIX121</xm:sqref>
            </x14:sparkline>
            <x14:sparkline>
              <xm:f>'CB_Lcr (2)'!$JIY121:$JIY121</xm:f>
              <xm:sqref>JIY121</xm:sqref>
            </x14:sparkline>
            <x14:sparkline>
              <xm:f>'CB_Lcr (2)'!$JIZ121:$JIZ121</xm:f>
              <xm:sqref>JIZ121</xm:sqref>
            </x14:sparkline>
            <x14:sparkline>
              <xm:f>'CB_Lcr (2)'!$JJA121:$JJA121</xm:f>
              <xm:sqref>JJA121</xm:sqref>
            </x14:sparkline>
            <x14:sparkline>
              <xm:f>'CB_Lcr (2)'!$JJB121:$JJB121</xm:f>
              <xm:sqref>JJB121</xm:sqref>
            </x14:sparkline>
            <x14:sparkline>
              <xm:f>'CB_Lcr (2)'!$JJC121:$JJC121</xm:f>
              <xm:sqref>JJC121</xm:sqref>
            </x14:sparkline>
            <x14:sparkline>
              <xm:f>'CB_Lcr (2)'!$JJD121:$JJD121</xm:f>
              <xm:sqref>JJD121</xm:sqref>
            </x14:sparkline>
            <x14:sparkline>
              <xm:f>'CB_Lcr (2)'!$JJE121:$JJE121</xm:f>
              <xm:sqref>JJE121</xm:sqref>
            </x14:sparkline>
            <x14:sparkline>
              <xm:f>'CB_Lcr (2)'!$JJF121:$JJF121</xm:f>
              <xm:sqref>JJF121</xm:sqref>
            </x14:sparkline>
            <x14:sparkline>
              <xm:f>'CB_Lcr (2)'!$JJG121:$JJG121</xm:f>
              <xm:sqref>JJG121</xm:sqref>
            </x14:sparkline>
            <x14:sparkline>
              <xm:f>'CB_Lcr (2)'!$JJH121:$JJH121</xm:f>
              <xm:sqref>JJH121</xm:sqref>
            </x14:sparkline>
            <x14:sparkline>
              <xm:f>'CB_Lcr (2)'!$JJI121:$JJI121</xm:f>
              <xm:sqref>JJI121</xm:sqref>
            </x14:sparkline>
            <x14:sparkline>
              <xm:f>'CB_Lcr (2)'!$JJJ121:$JJJ121</xm:f>
              <xm:sqref>JJJ121</xm:sqref>
            </x14:sparkline>
            <x14:sparkline>
              <xm:f>'CB_Lcr (2)'!$JJK121:$JJK121</xm:f>
              <xm:sqref>JJK121</xm:sqref>
            </x14:sparkline>
            <x14:sparkline>
              <xm:f>'CB_Lcr (2)'!$JJL121:$JJL121</xm:f>
              <xm:sqref>JJL121</xm:sqref>
            </x14:sparkline>
            <x14:sparkline>
              <xm:f>'CB_Lcr (2)'!$JJM121:$JJM121</xm:f>
              <xm:sqref>JJM121</xm:sqref>
            </x14:sparkline>
            <x14:sparkline>
              <xm:f>'CB_Lcr (2)'!$JJN121:$JJN121</xm:f>
              <xm:sqref>JJN121</xm:sqref>
            </x14:sparkline>
            <x14:sparkline>
              <xm:f>'CB_Lcr (2)'!$JJO121:$JJO121</xm:f>
              <xm:sqref>JJO121</xm:sqref>
            </x14:sparkline>
            <x14:sparkline>
              <xm:f>'CB_Lcr (2)'!$JJP121:$JJP121</xm:f>
              <xm:sqref>JJP121</xm:sqref>
            </x14:sparkline>
            <x14:sparkline>
              <xm:f>'CB_Lcr (2)'!$JJQ121:$JJQ121</xm:f>
              <xm:sqref>JJQ121</xm:sqref>
            </x14:sparkline>
            <x14:sparkline>
              <xm:f>'CB_Lcr (2)'!$JJR121:$JJR121</xm:f>
              <xm:sqref>JJR121</xm:sqref>
            </x14:sparkline>
            <x14:sparkline>
              <xm:f>'CB_Lcr (2)'!$JJS121:$JJS121</xm:f>
              <xm:sqref>JJS121</xm:sqref>
            </x14:sparkline>
            <x14:sparkline>
              <xm:f>'CB_Lcr (2)'!$JJT121:$JJT121</xm:f>
              <xm:sqref>JJT121</xm:sqref>
            </x14:sparkline>
            <x14:sparkline>
              <xm:f>'CB_Lcr (2)'!$JJU121:$JJU121</xm:f>
              <xm:sqref>JJU121</xm:sqref>
            </x14:sparkline>
            <x14:sparkline>
              <xm:f>'CB_Lcr (2)'!$JJV121:$JJV121</xm:f>
              <xm:sqref>JJV121</xm:sqref>
            </x14:sparkline>
            <x14:sparkline>
              <xm:f>'CB_Lcr (2)'!$JJW121:$JJW121</xm:f>
              <xm:sqref>JJW121</xm:sqref>
            </x14:sparkline>
            <x14:sparkline>
              <xm:f>'CB_Lcr (2)'!$JJX121:$JJX121</xm:f>
              <xm:sqref>JJX121</xm:sqref>
            </x14:sparkline>
            <x14:sparkline>
              <xm:f>'CB_Lcr (2)'!$JJY121:$JJY121</xm:f>
              <xm:sqref>JJY121</xm:sqref>
            </x14:sparkline>
            <x14:sparkline>
              <xm:f>'CB_Lcr (2)'!$JJZ121:$JJZ121</xm:f>
              <xm:sqref>JJZ121</xm:sqref>
            </x14:sparkline>
            <x14:sparkline>
              <xm:f>'CB_Lcr (2)'!$JKA121:$JKA121</xm:f>
              <xm:sqref>JKA121</xm:sqref>
            </x14:sparkline>
            <x14:sparkline>
              <xm:f>'CB_Lcr (2)'!$JKB121:$JKB121</xm:f>
              <xm:sqref>JKB121</xm:sqref>
            </x14:sparkline>
            <x14:sparkline>
              <xm:f>'CB_Lcr (2)'!$JKC121:$JKC121</xm:f>
              <xm:sqref>JKC121</xm:sqref>
            </x14:sparkline>
            <x14:sparkline>
              <xm:f>'CB_Lcr (2)'!$JKD121:$JKD121</xm:f>
              <xm:sqref>JKD121</xm:sqref>
            </x14:sparkline>
            <x14:sparkline>
              <xm:f>'CB_Lcr (2)'!$JKE121:$JKE121</xm:f>
              <xm:sqref>JKE121</xm:sqref>
            </x14:sparkline>
            <x14:sparkline>
              <xm:f>'CB_Lcr (2)'!$JKF121:$JKF121</xm:f>
              <xm:sqref>JKF121</xm:sqref>
            </x14:sparkline>
            <x14:sparkline>
              <xm:f>'CB_Lcr (2)'!$JKG121:$JKG121</xm:f>
              <xm:sqref>JKG121</xm:sqref>
            </x14:sparkline>
            <x14:sparkline>
              <xm:f>'CB_Lcr (2)'!$JKH121:$JKH121</xm:f>
              <xm:sqref>JKH121</xm:sqref>
            </x14:sparkline>
            <x14:sparkline>
              <xm:f>'CB_Lcr (2)'!$JKI121:$JKI121</xm:f>
              <xm:sqref>JKI121</xm:sqref>
            </x14:sparkline>
            <x14:sparkline>
              <xm:f>'CB_Lcr (2)'!$JKJ121:$JKJ121</xm:f>
              <xm:sqref>JKJ121</xm:sqref>
            </x14:sparkline>
            <x14:sparkline>
              <xm:f>'CB_Lcr (2)'!$JKK121:$JKK121</xm:f>
              <xm:sqref>JKK121</xm:sqref>
            </x14:sparkline>
            <x14:sparkline>
              <xm:f>'CB_Lcr (2)'!$JKL121:$JKL121</xm:f>
              <xm:sqref>JKL121</xm:sqref>
            </x14:sparkline>
            <x14:sparkline>
              <xm:f>'CB_Lcr (2)'!$JKM121:$JKM121</xm:f>
              <xm:sqref>JKM121</xm:sqref>
            </x14:sparkline>
            <x14:sparkline>
              <xm:f>'CB_Lcr (2)'!$JKN121:$JKN121</xm:f>
              <xm:sqref>JKN121</xm:sqref>
            </x14:sparkline>
            <x14:sparkline>
              <xm:f>'CB_Lcr (2)'!$JKO121:$JKO121</xm:f>
              <xm:sqref>JKO121</xm:sqref>
            </x14:sparkline>
            <x14:sparkline>
              <xm:f>'CB_Lcr (2)'!$JKP121:$JKP121</xm:f>
              <xm:sqref>JKP121</xm:sqref>
            </x14:sparkline>
            <x14:sparkline>
              <xm:f>'CB_Lcr (2)'!$JKQ121:$JKQ121</xm:f>
              <xm:sqref>JKQ121</xm:sqref>
            </x14:sparkline>
            <x14:sparkline>
              <xm:f>'CB_Lcr (2)'!$JKR121:$JKR121</xm:f>
              <xm:sqref>JKR121</xm:sqref>
            </x14:sparkline>
            <x14:sparkline>
              <xm:f>'CB_Lcr (2)'!$JKS121:$JKS121</xm:f>
              <xm:sqref>JKS121</xm:sqref>
            </x14:sparkline>
            <x14:sparkline>
              <xm:f>'CB_Lcr (2)'!$JKT121:$JKT121</xm:f>
              <xm:sqref>JKT121</xm:sqref>
            </x14:sparkline>
            <x14:sparkline>
              <xm:f>'CB_Lcr (2)'!$JKU121:$JKU121</xm:f>
              <xm:sqref>JKU121</xm:sqref>
            </x14:sparkline>
            <x14:sparkline>
              <xm:f>'CB_Lcr (2)'!$JKV121:$JKV121</xm:f>
              <xm:sqref>JKV121</xm:sqref>
            </x14:sparkline>
            <x14:sparkline>
              <xm:f>'CB_Lcr (2)'!$JKW121:$JKW121</xm:f>
              <xm:sqref>JKW121</xm:sqref>
            </x14:sparkline>
            <x14:sparkline>
              <xm:f>'CB_Lcr (2)'!$JKX121:$JKX121</xm:f>
              <xm:sqref>JKX121</xm:sqref>
            </x14:sparkline>
            <x14:sparkline>
              <xm:f>'CB_Lcr (2)'!$JKY121:$JKY121</xm:f>
              <xm:sqref>JKY121</xm:sqref>
            </x14:sparkline>
            <x14:sparkline>
              <xm:f>'CB_Lcr (2)'!$JKZ121:$JKZ121</xm:f>
              <xm:sqref>JKZ121</xm:sqref>
            </x14:sparkline>
            <x14:sparkline>
              <xm:f>'CB_Lcr (2)'!$JLA121:$JLA121</xm:f>
              <xm:sqref>JLA121</xm:sqref>
            </x14:sparkline>
            <x14:sparkline>
              <xm:f>'CB_Lcr (2)'!$JLB121:$JLB121</xm:f>
              <xm:sqref>JLB121</xm:sqref>
            </x14:sparkline>
            <x14:sparkline>
              <xm:f>'CB_Lcr (2)'!$JLC121:$JLC121</xm:f>
              <xm:sqref>JLC121</xm:sqref>
            </x14:sparkline>
            <x14:sparkline>
              <xm:f>'CB_Lcr (2)'!$JLD121:$JLD121</xm:f>
              <xm:sqref>JLD121</xm:sqref>
            </x14:sparkline>
            <x14:sparkline>
              <xm:f>'CB_Lcr (2)'!$JLE121:$JLE121</xm:f>
              <xm:sqref>JLE121</xm:sqref>
            </x14:sparkline>
            <x14:sparkline>
              <xm:f>'CB_Lcr (2)'!$JLF121:$JLF121</xm:f>
              <xm:sqref>JLF121</xm:sqref>
            </x14:sparkline>
            <x14:sparkline>
              <xm:f>'CB_Lcr (2)'!$JLG121:$JLG121</xm:f>
              <xm:sqref>JLG121</xm:sqref>
            </x14:sparkline>
            <x14:sparkline>
              <xm:f>'CB_Lcr (2)'!$JLH121:$JLH121</xm:f>
              <xm:sqref>JLH121</xm:sqref>
            </x14:sparkline>
            <x14:sparkline>
              <xm:f>'CB_Lcr (2)'!$JLI121:$JLI121</xm:f>
              <xm:sqref>JLI121</xm:sqref>
            </x14:sparkline>
            <x14:sparkline>
              <xm:f>'CB_Lcr (2)'!$JLJ121:$JLJ121</xm:f>
              <xm:sqref>JLJ121</xm:sqref>
            </x14:sparkline>
            <x14:sparkline>
              <xm:f>'CB_Lcr (2)'!$JLK121:$JLK121</xm:f>
              <xm:sqref>JLK121</xm:sqref>
            </x14:sparkline>
            <x14:sparkline>
              <xm:f>'CB_Lcr (2)'!$JLL121:$JLL121</xm:f>
              <xm:sqref>JLL121</xm:sqref>
            </x14:sparkline>
            <x14:sparkline>
              <xm:f>'CB_Lcr (2)'!$JLM121:$JLM121</xm:f>
              <xm:sqref>JLM121</xm:sqref>
            </x14:sparkline>
            <x14:sparkline>
              <xm:f>'CB_Lcr (2)'!$JLN121:$JLN121</xm:f>
              <xm:sqref>JLN121</xm:sqref>
            </x14:sparkline>
            <x14:sparkline>
              <xm:f>'CB_Lcr (2)'!$JLO121:$JLO121</xm:f>
              <xm:sqref>JLO121</xm:sqref>
            </x14:sparkline>
            <x14:sparkline>
              <xm:f>'CB_Lcr (2)'!$JLP121:$JLP121</xm:f>
              <xm:sqref>JLP121</xm:sqref>
            </x14:sparkline>
            <x14:sparkline>
              <xm:f>'CB_Lcr (2)'!$JLQ121:$JLQ121</xm:f>
              <xm:sqref>JLQ121</xm:sqref>
            </x14:sparkline>
            <x14:sparkline>
              <xm:f>'CB_Lcr (2)'!$JLR121:$JLR121</xm:f>
              <xm:sqref>JLR121</xm:sqref>
            </x14:sparkline>
            <x14:sparkline>
              <xm:f>'CB_Lcr (2)'!$JLS121:$JLS121</xm:f>
              <xm:sqref>JLS121</xm:sqref>
            </x14:sparkline>
            <x14:sparkline>
              <xm:f>'CB_Lcr (2)'!$JLT121:$JLT121</xm:f>
              <xm:sqref>JLT121</xm:sqref>
            </x14:sparkline>
            <x14:sparkline>
              <xm:f>'CB_Lcr (2)'!$JLU121:$JLU121</xm:f>
              <xm:sqref>JLU121</xm:sqref>
            </x14:sparkline>
            <x14:sparkline>
              <xm:f>'CB_Lcr (2)'!$JLV121:$JLV121</xm:f>
              <xm:sqref>JLV121</xm:sqref>
            </x14:sparkline>
            <x14:sparkline>
              <xm:f>'CB_Lcr (2)'!$JLW121:$JLW121</xm:f>
              <xm:sqref>JLW121</xm:sqref>
            </x14:sparkline>
            <x14:sparkline>
              <xm:f>'CB_Lcr (2)'!$JLX121:$JLX121</xm:f>
              <xm:sqref>JLX121</xm:sqref>
            </x14:sparkline>
            <x14:sparkline>
              <xm:f>'CB_Lcr (2)'!$JLY121:$JLY121</xm:f>
              <xm:sqref>JLY121</xm:sqref>
            </x14:sparkline>
            <x14:sparkline>
              <xm:f>'CB_Lcr (2)'!$JLZ121:$JLZ121</xm:f>
              <xm:sqref>JLZ121</xm:sqref>
            </x14:sparkline>
            <x14:sparkline>
              <xm:f>'CB_Lcr (2)'!$JMA121:$JMA121</xm:f>
              <xm:sqref>JMA121</xm:sqref>
            </x14:sparkline>
            <x14:sparkline>
              <xm:f>'CB_Lcr (2)'!$JMB121:$JMB121</xm:f>
              <xm:sqref>JMB121</xm:sqref>
            </x14:sparkline>
            <x14:sparkline>
              <xm:f>'CB_Lcr (2)'!$JMC121:$JMC121</xm:f>
              <xm:sqref>JMC121</xm:sqref>
            </x14:sparkline>
            <x14:sparkline>
              <xm:f>'CB_Lcr (2)'!$JMD121:$JMD121</xm:f>
              <xm:sqref>JMD121</xm:sqref>
            </x14:sparkline>
            <x14:sparkline>
              <xm:f>'CB_Lcr (2)'!$JME121:$JME121</xm:f>
              <xm:sqref>JME121</xm:sqref>
            </x14:sparkline>
            <x14:sparkline>
              <xm:f>'CB_Lcr (2)'!$JMF121:$JMF121</xm:f>
              <xm:sqref>JMF121</xm:sqref>
            </x14:sparkline>
            <x14:sparkline>
              <xm:f>'CB_Lcr (2)'!$JMG121:$JMG121</xm:f>
              <xm:sqref>JMG121</xm:sqref>
            </x14:sparkline>
            <x14:sparkline>
              <xm:f>'CB_Lcr (2)'!$JMH121:$JMH121</xm:f>
              <xm:sqref>JMH121</xm:sqref>
            </x14:sparkline>
            <x14:sparkline>
              <xm:f>'CB_Lcr (2)'!$JMI121:$JMI121</xm:f>
              <xm:sqref>JMI121</xm:sqref>
            </x14:sparkline>
            <x14:sparkline>
              <xm:f>'CB_Lcr (2)'!$JMJ121:$JMJ121</xm:f>
              <xm:sqref>JMJ121</xm:sqref>
            </x14:sparkline>
            <x14:sparkline>
              <xm:f>'CB_Lcr (2)'!$JMK121:$JMK121</xm:f>
              <xm:sqref>JMK121</xm:sqref>
            </x14:sparkline>
            <x14:sparkline>
              <xm:f>'CB_Lcr (2)'!$JML121:$JML121</xm:f>
              <xm:sqref>JML121</xm:sqref>
            </x14:sparkline>
            <x14:sparkline>
              <xm:f>'CB_Lcr (2)'!$JMM121:$JMM121</xm:f>
              <xm:sqref>JMM121</xm:sqref>
            </x14:sparkline>
            <x14:sparkline>
              <xm:f>'CB_Lcr (2)'!$JMN121:$JMN121</xm:f>
              <xm:sqref>JMN121</xm:sqref>
            </x14:sparkline>
            <x14:sparkline>
              <xm:f>'CB_Lcr (2)'!$JMO121:$JMO121</xm:f>
              <xm:sqref>JMO121</xm:sqref>
            </x14:sparkline>
            <x14:sparkline>
              <xm:f>'CB_Lcr (2)'!$JMP121:$JMP121</xm:f>
              <xm:sqref>JMP121</xm:sqref>
            </x14:sparkline>
            <x14:sparkline>
              <xm:f>'CB_Lcr (2)'!$JMQ121:$JMQ121</xm:f>
              <xm:sqref>JMQ121</xm:sqref>
            </x14:sparkline>
            <x14:sparkline>
              <xm:f>'CB_Lcr (2)'!$JMR121:$JMR121</xm:f>
              <xm:sqref>JMR121</xm:sqref>
            </x14:sparkline>
            <x14:sparkline>
              <xm:f>'CB_Lcr (2)'!$JMS121:$JMS121</xm:f>
              <xm:sqref>JMS121</xm:sqref>
            </x14:sparkline>
            <x14:sparkline>
              <xm:f>'CB_Lcr (2)'!$JMT121:$JMT121</xm:f>
              <xm:sqref>JMT121</xm:sqref>
            </x14:sparkline>
            <x14:sparkline>
              <xm:f>'CB_Lcr (2)'!$JMU121:$JMU121</xm:f>
              <xm:sqref>JMU121</xm:sqref>
            </x14:sparkline>
            <x14:sparkline>
              <xm:f>'CB_Lcr (2)'!$JMV121:$JMV121</xm:f>
              <xm:sqref>JMV121</xm:sqref>
            </x14:sparkline>
            <x14:sparkline>
              <xm:f>'CB_Lcr (2)'!$JMW121:$JMW121</xm:f>
              <xm:sqref>JMW121</xm:sqref>
            </x14:sparkline>
            <x14:sparkline>
              <xm:f>'CB_Lcr (2)'!$JMX121:$JMX121</xm:f>
              <xm:sqref>JMX121</xm:sqref>
            </x14:sparkline>
            <x14:sparkline>
              <xm:f>'CB_Lcr (2)'!$JMY121:$JMY121</xm:f>
              <xm:sqref>JMY121</xm:sqref>
            </x14:sparkline>
            <x14:sparkline>
              <xm:f>'CB_Lcr (2)'!$JMZ121:$JMZ121</xm:f>
              <xm:sqref>JMZ121</xm:sqref>
            </x14:sparkline>
            <x14:sparkline>
              <xm:f>'CB_Lcr (2)'!$JNA121:$JNA121</xm:f>
              <xm:sqref>JNA121</xm:sqref>
            </x14:sparkline>
            <x14:sparkline>
              <xm:f>'CB_Lcr (2)'!$JNB121:$JNB121</xm:f>
              <xm:sqref>JNB121</xm:sqref>
            </x14:sparkline>
            <x14:sparkline>
              <xm:f>'CB_Lcr (2)'!$JNC121:$JNC121</xm:f>
              <xm:sqref>JNC121</xm:sqref>
            </x14:sparkline>
            <x14:sparkline>
              <xm:f>'CB_Lcr (2)'!$JND121:$JND121</xm:f>
              <xm:sqref>JND121</xm:sqref>
            </x14:sparkline>
            <x14:sparkline>
              <xm:f>'CB_Lcr (2)'!$JNE121:$JNE121</xm:f>
              <xm:sqref>JNE121</xm:sqref>
            </x14:sparkline>
            <x14:sparkline>
              <xm:f>'CB_Lcr (2)'!$JNF121:$JNF121</xm:f>
              <xm:sqref>JNF121</xm:sqref>
            </x14:sparkline>
            <x14:sparkline>
              <xm:f>'CB_Lcr (2)'!$JNG121:$JNG121</xm:f>
              <xm:sqref>JNG121</xm:sqref>
            </x14:sparkline>
            <x14:sparkline>
              <xm:f>'CB_Lcr (2)'!$JNH121:$JNH121</xm:f>
              <xm:sqref>JNH121</xm:sqref>
            </x14:sparkline>
            <x14:sparkline>
              <xm:f>'CB_Lcr (2)'!$JNI121:$JNI121</xm:f>
              <xm:sqref>JNI121</xm:sqref>
            </x14:sparkline>
            <x14:sparkline>
              <xm:f>'CB_Lcr (2)'!$JNJ121:$JNJ121</xm:f>
              <xm:sqref>JNJ121</xm:sqref>
            </x14:sparkline>
            <x14:sparkline>
              <xm:f>'CB_Lcr (2)'!$JNK121:$JNK121</xm:f>
              <xm:sqref>JNK121</xm:sqref>
            </x14:sparkline>
            <x14:sparkline>
              <xm:f>'CB_Lcr (2)'!$JNL121:$JNL121</xm:f>
              <xm:sqref>JNL121</xm:sqref>
            </x14:sparkline>
            <x14:sparkline>
              <xm:f>'CB_Lcr (2)'!$JNM121:$JNM121</xm:f>
              <xm:sqref>JNM121</xm:sqref>
            </x14:sparkline>
            <x14:sparkline>
              <xm:f>'CB_Lcr (2)'!$JNN121:$JNN121</xm:f>
              <xm:sqref>JNN121</xm:sqref>
            </x14:sparkline>
            <x14:sparkline>
              <xm:f>'CB_Lcr (2)'!$JNO121:$JNO121</xm:f>
              <xm:sqref>JNO121</xm:sqref>
            </x14:sparkline>
            <x14:sparkline>
              <xm:f>'CB_Lcr (2)'!$JNP121:$JNP121</xm:f>
              <xm:sqref>JNP121</xm:sqref>
            </x14:sparkline>
            <x14:sparkline>
              <xm:f>'CB_Lcr (2)'!$JNQ121:$JNQ121</xm:f>
              <xm:sqref>JNQ121</xm:sqref>
            </x14:sparkline>
            <x14:sparkline>
              <xm:f>'CB_Lcr (2)'!$JNR121:$JNR121</xm:f>
              <xm:sqref>JNR121</xm:sqref>
            </x14:sparkline>
            <x14:sparkline>
              <xm:f>'CB_Lcr (2)'!$JNS121:$JNS121</xm:f>
              <xm:sqref>JNS121</xm:sqref>
            </x14:sparkline>
            <x14:sparkline>
              <xm:f>'CB_Lcr (2)'!$JNT121:$JNT121</xm:f>
              <xm:sqref>JNT121</xm:sqref>
            </x14:sparkline>
            <x14:sparkline>
              <xm:f>'CB_Lcr (2)'!$JNU121:$JNU121</xm:f>
              <xm:sqref>JNU121</xm:sqref>
            </x14:sparkline>
            <x14:sparkline>
              <xm:f>'CB_Lcr (2)'!$JNV121:$JNV121</xm:f>
              <xm:sqref>JNV121</xm:sqref>
            </x14:sparkline>
            <x14:sparkline>
              <xm:f>'CB_Lcr (2)'!$JNW121:$JNW121</xm:f>
              <xm:sqref>JNW121</xm:sqref>
            </x14:sparkline>
            <x14:sparkline>
              <xm:f>'CB_Lcr (2)'!$JNX121:$JNX121</xm:f>
              <xm:sqref>JNX121</xm:sqref>
            </x14:sparkline>
            <x14:sparkline>
              <xm:f>'CB_Lcr (2)'!$JNY121:$JNY121</xm:f>
              <xm:sqref>JNY121</xm:sqref>
            </x14:sparkline>
            <x14:sparkline>
              <xm:f>'CB_Lcr (2)'!$JNZ121:$JNZ121</xm:f>
              <xm:sqref>JNZ121</xm:sqref>
            </x14:sparkline>
            <x14:sparkline>
              <xm:f>'CB_Lcr (2)'!$JOA121:$JOA121</xm:f>
              <xm:sqref>JOA121</xm:sqref>
            </x14:sparkline>
            <x14:sparkline>
              <xm:f>'CB_Lcr (2)'!$JOB121:$JOB121</xm:f>
              <xm:sqref>JOB121</xm:sqref>
            </x14:sparkline>
            <x14:sparkline>
              <xm:f>'CB_Lcr (2)'!$JOC121:$JOC121</xm:f>
              <xm:sqref>JOC121</xm:sqref>
            </x14:sparkline>
            <x14:sparkline>
              <xm:f>'CB_Lcr (2)'!$JOD121:$JOD121</xm:f>
              <xm:sqref>JOD121</xm:sqref>
            </x14:sparkline>
            <x14:sparkline>
              <xm:f>'CB_Lcr (2)'!$JOE121:$JOE121</xm:f>
              <xm:sqref>JOE121</xm:sqref>
            </x14:sparkline>
            <x14:sparkline>
              <xm:f>'CB_Lcr (2)'!$JOF121:$JOF121</xm:f>
              <xm:sqref>JOF121</xm:sqref>
            </x14:sparkline>
            <x14:sparkline>
              <xm:f>'CB_Lcr (2)'!$JOG121:$JOG121</xm:f>
              <xm:sqref>JOG121</xm:sqref>
            </x14:sparkline>
            <x14:sparkline>
              <xm:f>'CB_Lcr (2)'!$JOH121:$JOH121</xm:f>
              <xm:sqref>JOH121</xm:sqref>
            </x14:sparkline>
            <x14:sparkline>
              <xm:f>'CB_Lcr (2)'!$JOI121:$JOI121</xm:f>
              <xm:sqref>JOI121</xm:sqref>
            </x14:sparkline>
            <x14:sparkline>
              <xm:f>'CB_Lcr (2)'!$JOJ121:$JOJ121</xm:f>
              <xm:sqref>JOJ121</xm:sqref>
            </x14:sparkline>
            <x14:sparkline>
              <xm:f>'CB_Lcr (2)'!$JOK121:$JOK121</xm:f>
              <xm:sqref>JOK121</xm:sqref>
            </x14:sparkline>
            <x14:sparkline>
              <xm:f>'CB_Lcr (2)'!$JOL121:$JOL121</xm:f>
              <xm:sqref>JOL121</xm:sqref>
            </x14:sparkline>
            <x14:sparkline>
              <xm:f>'CB_Lcr (2)'!$JOM121:$JOM121</xm:f>
              <xm:sqref>JOM121</xm:sqref>
            </x14:sparkline>
            <x14:sparkline>
              <xm:f>'CB_Lcr (2)'!$JON121:$JON121</xm:f>
              <xm:sqref>JON121</xm:sqref>
            </x14:sparkline>
            <x14:sparkline>
              <xm:f>'CB_Lcr (2)'!$JOO121:$JOO121</xm:f>
              <xm:sqref>JOO121</xm:sqref>
            </x14:sparkline>
            <x14:sparkline>
              <xm:f>'CB_Lcr (2)'!$JOP121:$JOP121</xm:f>
              <xm:sqref>JOP121</xm:sqref>
            </x14:sparkline>
            <x14:sparkline>
              <xm:f>'CB_Lcr (2)'!$JOQ121:$JOQ121</xm:f>
              <xm:sqref>JOQ121</xm:sqref>
            </x14:sparkline>
            <x14:sparkline>
              <xm:f>'CB_Lcr (2)'!$JOR121:$JOR121</xm:f>
              <xm:sqref>JOR121</xm:sqref>
            </x14:sparkline>
            <x14:sparkline>
              <xm:f>'CB_Lcr (2)'!$JOS121:$JOS121</xm:f>
              <xm:sqref>JOS121</xm:sqref>
            </x14:sparkline>
            <x14:sparkline>
              <xm:f>'CB_Lcr (2)'!$JOT121:$JOT121</xm:f>
              <xm:sqref>JOT121</xm:sqref>
            </x14:sparkline>
            <x14:sparkline>
              <xm:f>'CB_Lcr (2)'!$JOU121:$JOU121</xm:f>
              <xm:sqref>JOU121</xm:sqref>
            </x14:sparkline>
            <x14:sparkline>
              <xm:f>'CB_Lcr (2)'!$JOV121:$JOV121</xm:f>
              <xm:sqref>JOV121</xm:sqref>
            </x14:sparkline>
            <x14:sparkline>
              <xm:f>'CB_Lcr (2)'!$JOW121:$JOW121</xm:f>
              <xm:sqref>JOW121</xm:sqref>
            </x14:sparkline>
            <x14:sparkline>
              <xm:f>'CB_Lcr (2)'!$JOX121:$JOX121</xm:f>
              <xm:sqref>JOX121</xm:sqref>
            </x14:sparkline>
            <x14:sparkline>
              <xm:f>'CB_Lcr (2)'!$JOY121:$JOY121</xm:f>
              <xm:sqref>JOY121</xm:sqref>
            </x14:sparkline>
            <x14:sparkline>
              <xm:f>'CB_Lcr (2)'!$JOZ121:$JOZ121</xm:f>
              <xm:sqref>JOZ121</xm:sqref>
            </x14:sparkline>
            <x14:sparkline>
              <xm:f>'CB_Lcr (2)'!$JPA121:$JPA121</xm:f>
              <xm:sqref>JPA121</xm:sqref>
            </x14:sparkline>
            <x14:sparkline>
              <xm:f>'CB_Lcr (2)'!$JPB121:$JPB121</xm:f>
              <xm:sqref>JPB121</xm:sqref>
            </x14:sparkline>
            <x14:sparkline>
              <xm:f>'CB_Lcr (2)'!$JPC121:$JPC121</xm:f>
              <xm:sqref>JPC121</xm:sqref>
            </x14:sparkline>
            <x14:sparkline>
              <xm:f>'CB_Lcr (2)'!$JPD121:$JPD121</xm:f>
              <xm:sqref>JPD121</xm:sqref>
            </x14:sparkline>
            <x14:sparkline>
              <xm:f>'CB_Lcr (2)'!$JPE121:$JPE121</xm:f>
              <xm:sqref>JPE121</xm:sqref>
            </x14:sparkline>
            <x14:sparkline>
              <xm:f>'CB_Lcr (2)'!$JPF121:$JPF121</xm:f>
              <xm:sqref>JPF121</xm:sqref>
            </x14:sparkline>
            <x14:sparkline>
              <xm:f>'CB_Lcr (2)'!$JPG121:$JPG121</xm:f>
              <xm:sqref>JPG121</xm:sqref>
            </x14:sparkline>
            <x14:sparkline>
              <xm:f>'CB_Lcr (2)'!$JPH121:$JPH121</xm:f>
              <xm:sqref>JPH121</xm:sqref>
            </x14:sparkline>
            <x14:sparkline>
              <xm:f>'CB_Lcr (2)'!$JPI121:$JPI121</xm:f>
              <xm:sqref>JPI121</xm:sqref>
            </x14:sparkline>
            <x14:sparkline>
              <xm:f>'CB_Lcr (2)'!$JPJ121:$JPJ121</xm:f>
              <xm:sqref>JPJ121</xm:sqref>
            </x14:sparkline>
            <x14:sparkline>
              <xm:f>'CB_Lcr (2)'!$JPK121:$JPK121</xm:f>
              <xm:sqref>JPK121</xm:sqref>
            </x14:sparkline>
            <x14:sparkline>
              <xm:f>'CB_Lcr (2)'!$JPL121:$JPL121</xm:f>
              <xm:sqref>JPL121</xm:sqref>
            </x14:sparkline>
            <x14:sparkline>
              <xm:f>'CB_Lcr (2)'!$JPM121:$JPM121</xm:f>
              <xm:sqref>JPM121</xm:sqref>
            </x14:sparkline>
            <x14:sparkline>
              <xm:f>'CB_Lcr (2)'!$JPN121:$JPN121</xm:f>
              <xm:sqref>JPN121</xm:sqref>
            </x14:sparkline>
            <x14:sparkline>
              <xm:f>'CB_Lcr (2)'!$JPO121:$JPO121</xm:f>
              <xm:sqref>JPO121</xm:sqref>
            </x14:sparkline>
            <x14:sparkline>
              <xm:f>'CB_Lcr (2)'!$JPP121:$JPP121</xm:f>
              <xm:sqref>JPP121</xm:sqref>
            </x14:sparkline>
            <x14:sparkline>
              <xm:f>'CB_Lcr (2)'!$JPQ121:$JPQ121</xm:f>
              <xm:sqref>JPQ121</xm:sqref>
            </x14:sparkline>
            <x14:sparkline>
              <xm:f>'CB_Lcr (2)'!$JPR121:$JPR121</xm:f>
              <xm:sqref>JPR121</xm:sqref>
            </x14:sparkline>
            <x14:sparkline>
              <xm:f>'CB_Lcr (2)'!$JPS121:$JPS121</xm:f>
              <xm:sqref>JPS121</xm:sqref>
            </x14:sparkline>
            <x14:sparkline>
              <xm:f>'CB_Lcr (2)'!$JPT121:$JPT121</xm:f>
              <xm:sqref>JPT121</xm:sqref>
            </x14:sparkline>
            <x14:sparkline>
              <xm:f>'CB_Lcr (2)'!$JPU121:$JPU121</xm:f>
              <xm:sqref>JPU121</xm:sqref>
            </x14:sparkline>
            <x14:sparkline>
              <xm:f>'CB_Lcr (2)'!$JPV121:$JPV121</xm:f>
              <xm:sqref>JPV121</xm:sqref>
            </x14:sparkline>
            <x14:sparkline>
              <xm:f>'CB_Lcr (2)'!$JPW121:$JPW121</xm:f>
              <xm:sqref>JPW121</xm:sqref>
            </x14:sparkline>
            <x14:sparkline>
              <xm:f>'CB_Lcr (2)'!$JPX121:$JPX121</xm:f>
              <xm:sqref>JPX121</xm:sqref>
            </x14:sparkline>
            <x14:sparkline>
              <xm:f>'CB_Lcr (2)'!$JPY121:$JPY121</xm:f>
              <xm:sqref>JPY121</xm:sqref>
            </x14:sparkline>
            <x14:sparkline>
              <xm:f>'CB_Lcr (2)'!$JPZ121:$JPZ121</xm:f>
              <xm:sqref>JPZ121</xm:sqref>
            </x14:sparkline>
            <x14:sparkline>
              <xm:f>'CB_Lcr (2)'!$JQA121:$JQA121</xm:f>
              <xm:sqref>JQA121</xm:sqref>
            </x14:sparkline>
            <x14:sparkline>
              <xm:f>'CB_Lcr (2)'!$JQB121:$JQB121</xm:f>
              <xm:sqref>JQB121</xm:sqref>
            </x14:sparkline>
            <x14:sparkline>
              <xm:f>'CB_Lcr (2)'!$JQC121:$JQC121</xm:f>
              <xm:sqref>JQC121</xm:sqref>
            </x14:sparkline>
            <x14:sparkline>
              <xm:f>'CB_Lcr (2)'!$JQD121:$JQD121</xm:f>
              <xm:sqref>JQD121</xm:sqref>
            </x14:sparkline>
            <x14:sparkline>
              <xm:f>'CB_Lcr (2)'!$JQE121:$JQE121</xm:f>
              <xm:sqref>JQE121</xm:sqref>
            </x14:sparkline>
            <x14:sparkline>
              <xm:f>'CB_Lcr (2)'!$JQF121:$JQF121</xm:f>
              <xm:sqref>JQF121</xm:sqref>
            </x14:sparkline>
            <x14:sparkline>
              <xm:f>'CB_Lcr (2)'!$JQG121:$JQG121</xm:f>
              <xm:sqref>JQG121</xm:sqref>
            </x14:sparkline>
            <x14:sparkline>
              <xm:f>'CB_Lcr (2)'!$JQH121:$JQH121</xm:f>
              <xm:sqref>JQH121</xm:sqref>
            </x14:sparkline>
            <x14:sparkline>
              <xm:f>'CB_Lcr (2)'!$JQI121:$JQI121</xm:f>
              <xm:sqref>JQI121</xm:sqref>
            </x14:sparkline>
            <x14:sparkline>
              <xm:f>'CB_Lcr (2)'!$JQJ121:$JQJ121</xm:f>
              <xm:sqref>JQJ121</xm:sqref>
            </x14:sparkline>
            <x14:sparkline>
              <xm:f>'CB_Lcr (2)'!$JQK121:$JQK121</xm:f>
              <xm:sqref>JQK121</xm:sqref>
            </x14:sparkline>
            <x14:sparkline>
              <xm:f>'CB_Lcr (2)'!$JQL121:$JQL121</xm:f>
              <xm:sqref>JQL121</xm:sqref>
            </x14:sparkline>
            <x14:sparkline>
              <xm:f>'CB_Lcr (2)'!$JQM121:$JQM121</xm:f>
              <xm:sqref>JQM121</xm:sqref>
            </x14:sparkline>
            <x14:sparkline>
              <xm:f>'CB_Lcr (2)'!$JQN121:$JQN121</xm:f>
              <xm:sqref>JQN121</xm:sqref>
            </x14:sparkline>
            <x14:sparkline>
              <xm:f>'CB_Lcr (2)'!$JQO121:$JQO121</xm:f>
              <xm:sqref>JQO121</xm:sqref>
            </x14:sparkline>
            <x14:sparkline>
              <xm:f>'CB_Lcr (2)'!$JQP121:$JQP121</xm:f>
              <xm:sqref>JQP121</xm:sqref>
            </x14:sparkline>
            <x14:sparkline>
              <xm:f>'CB_Lcr (2)'!$JQQ121:$JQQ121</xm:f>
              <xm:sqref>JQQ121</xm:sqref>
            </x14:sparkline>
            <x14:sparkline>
              <xm:f>'CB_Lcr (2)'!$JQR121:$JQR121</xm:f>
              <xm:sqref>JQR121</xm:sqref>
            </x14:sparkline>
            <x14:sparkline>
              <xm:f>'CB_Lcr (2)'!$JQS121:$JQS121</xm:f>
              <xm:sqref>JQS121</xm:sqref>
            </x14:sparkline>
            <x14:sparkline>
              <xm:f>'CB_Lcr (2)'!$JQT121:$JQT121</xm:f>
              <xm:sqref>JQT121</xm:sqref>
            </x14:sparkline>
            <x14:sparkline>
              <xm:f>'CB_Lcr (2)'!$JQU121:$JQU121</xm:f>
              <xm:sqref>JQU121</xm:sqref>
            </x14:sparkline>
            <x14:sparkline>
              <xm:f>'CB_Lcr (2)'!$JQV121:$JQV121</xm:f>
              <xm:sqref>JQV121</xm:sqref>
            </x14:sparkline>
            <x14:sparkline>
              <xm:f>'CB_Lcr (2)'!$JQW121:$JQW121</xm:f>
              <xm:sqref>JQW121</xm:sqref>
            </x14:sparkline>
            <x14:sparkline>
              <xm:f>'CB_Lcr (2)'!$JQX121:$JQX121</xm:f>
              <xm:sqref>JQX121</xm:sqref>
            </x14:sparkline>
            <x14:sparkline>
              <xm:f>'CB_Lcr (2)'!$JQY121:$JQY121</xm:f>
              <xm:sqref>JQY121</xm:sqref>
            </x14:sparkline>
            <x14:sparkline>
              <xm:f>'CB_Lcr (2)'!$JQZ121:$JQZ121</xm:f>
              <xm:sqref>JQZ121</xm:sqref>
            </x14:sparkline>
            <x14:sparkline>
              <xm:f>'CB_Lcr (2)'!$JRA121:$JRA121</xm:f>
              <xm:sqref>JRA121</xm:sqref>
            </x14:sparkline>
            <x14:sparkline>
              <xm:f>'CB_Lcr (2)'!$JRB121:$JRB121</xm:f>
              <xm:sqref>JRB121</xm:sqref>
            </x14:sparkline>
            <x14:sparkline>
              <xm:f>'CB_Lcr (2)'!$JRC121:$JRC121</xm:f>
              <xm:sqref>JRC121</xm:sqref>
            </x14:sparkline>
            <x14:sparkline>
              <xm:f>'CB_Lcr (2)'!$JRD121:$JRD121</xm:f>
              <xm:sqref>JRD121</xm:sqref>
            </x14:sparkline>
            <x14:sparkline>
              <xm:f>'CB_Lcr (2)'!$JRE121:$JRE121</xm:f>
              <xm:sqref>JRE121</xm:sqref>
            </x14:sparkline>
            <x14:sparkline>
              <xm:f>'CB_Lcr (2)'!$JRF121:$JRF121</xm:f>
              <xm:sqref>JRF121</xm:sqref>
            </x14:sparkline>
            <x14:sparkline>
              <xm:f>'CB_Lcr (2)'!$JRG121:$JRG121</xm:f>
              <xm:sqref>JRG121</xm:sqref>
            </x14:sparkline>
            <x14:sparkline>
              <xm:f>'CB_Lcr (2)'!$JRH121:$JRH121</xm:f>
              <xm:sqref>JRH121</xm:sqref>
            </x14:sparkline>
            <x14:sparkline>
              <xm:f>'CB_Lcr (2)'!$JRI121:$JRI121</xm:f>
              <xm:sqref>JRI121</xm:sqref>
            </x14:sparkline>
            <x14:sparkline>
              <xm:f>'CB_Lcr (2)'!$JRJ121:$JRJ121</xm:f>
              <xm:sqref>JRJ121</xm:sqref>
            </x14:sparkline>
            <x14:sparkline>
              <xm:f>'CB_Lcr (2)'!$JRK121:$JRK121</xm:f>
              <xm:sqref>JRK121</xm:sqref>
            </x14:sparkline>
            <x14:sparkline>
              <xm:f>'CB_Lcr (2)'!$JRL121:$JRL121</xm:f>
              <xm:sqref>JRL121</xm:sqref>
            </x14:sparkline>
            <x14:sparkline>
              <xm:f>'CB_Lcr (2)'!$JRM121:$JRM121</xm:f>
              <xm:sqref>JRM121</xm:sqref>
            </x14:sparkline>
            <x14:sparkline>
              <xm:f>'CB_Lcr (2)'!$JRN121:$JRN121</xm:f>
              <xm:sqref>JRN121</xm:sqref>
            </x14:sparkline>
            <x14:sparkline>
              <xm:f>'CB_Lcr (2)'!$JRO121:$JRO121</xm:f>
              <xm:sqref>JRO121</xm:sqref>
            </x14:sparkline>
            <x14:sparkline>
              <xm:f>'CB_Lcr (2)'!$JRP121:$JRP121</xm:f>
              <xm:sqref>JRP121</xm:sqref>
            </x14:sparkline>
            <x14:sparkline>
              <xm:f>'CB_Lcr (2)'!$JRQ121:$JRQ121</xm:f>
              <xm:sqref>JRQ121</xm:sqref>
            </x14:sparkline>
            <x14:sparkline>
              <xm:f>'CB_Lcr (2)'!$JRR121:$JRR121</xm:f>
              <xm:sqref>JRR121</xm:sqref>
            </x14:sparkline>
            <x14:sparkline>
              <xm:f>'CB_Lcr (2)'!$JRS121:$JRS121</xm:f>
              <xm:sqref>JRS121</xm:sqref>
            </x14:sparkline>
            <x14:sparkline>
              <xm:f>'CB_Lcr (2)'!$JRT121:$JRT121</xm:f>
              <xm:sqref>JRT121</xm:sqref>
            </x14:sparkline>
            <x14:sparkline>
              <xm:f>'CB_Lcr (2)'!$JRU121:$JRU121</xm:f>
              <xm:sqref>JRU121</xm:sqref>
            </x14:sparkline>
            <x14:sparkline>
              <xm:f>'CB_Lcr (2)'!$JRV121:$JRV121</xm:f>
              <xm:sqref>JRV121</xm:sqref>
            </x14:sparkline>
            <x14:sparkline>
              <xm:f>'CB_Lcr (2)'!$JRW121:$JRW121</xm:f>
              <xm:sqref>JRW121</xm:sqref>
            </x14:sparkline>
            <x14:sparkline>
              <xm:f>'CB_Lcr (2)'!$JRX121:$JRX121</xm:f>
              <xm:sqref>JRX121</xm:sqref>
            </x14:sparkline>
            <x14:sparkline>
              <xm:f>'CB_Lcr (2)'!$JRY121:$JRY121</xm:f>
              <xm:sqref>JRY121</xm:sqref>
            </x14:sparkline>
            <x14:sparkline>
              <xm:f>'CB_Lcr (2)'!$JRZ121:$JRZ121</xm:f>
              <xm:sqref>JRZ121</xm:sqref>
            </x14:sparkline>
            <x14:sparkline>
              <xm:f>'CB_Lcr (2)'!$JSA121:$JSA121</xm:f>
              <xm:sqref>JSA121</xm:sqref>
            </x14:sparkline>
            <x14:sparkline>
              <xm:f>'CB_Lcr (2)'!$JSB121:$JSB121</xm:f>
              <xm:sqref>JSB121</xm:sqref>
            </x14:sparkline>
            <x14:sparkline>
              <xm:f>'CB_Lcr (2)'!$JSC121:$JSC121</xm:f>
              <xm:sqref>JSC121</xm:sqref>
            </x14:sparkline>
            <x14:sparkline>
              <xm:f>'CB_Lcr (2)'!$JSD121:$JSD121</xm:f>
              <xm:sqref>JSD121</xm:sqref>
            </x14:sparkline>
            <x14:sparkline>
              <xm:f>'CB_Lcr (2)'!$JSE121:$JSE121</xm:f>
              <xm:sqref>JSE121</xm:sqref>
            </x14:sparkline>
            <x14:sparkline>
              <xm:f>'CB_Lcr (2)'!$JSF121:$JSF121</xm:f>
              <xm:sqref>JSF121</xm:sqref>
            </x14:sparkline>
            <x14:sparkline>
              <xm:f>'CB_Lcr (2)'!$JSG121:$JSG121</xm:f>
              <xm:sqref>JSG121</xm:sqref>
            </x14:sparkline>
            <x14:sparkline>
              <xm:f>'CB_Lcr (2)'!$JSH121:$JSH121</xm:f>
              <xm:sqref>JSH121</xm:sqref>
            </x14:sparkline>
            <x14:sparkline>
              <xm:f>'CB_Lcr (2)'!$JSI121:$JSI121</xm:f>
              <xm:sqref>JSI121</xm:sqref>
            </x14:sparkline>
            <x14:sparkline>
              <xm:f>'CB_Lcr (2)'!$JSJ121:$JSJ121</xm:f>
              <xm:sqref>JSJ121</xm:sqref>
            </x14:sparkline>
            <x14:sparkline>
              <xm:f>'CB_Lcr (2)'!$JSK121:$JSK121</xm:f>
              <xm:sqref>JSK121</xm:sqref>
            </x14:sparkline>
            <x14:sparkline>
              <xm:f>'CB_Lcr (2)'!$JSL121:$JSL121</xm:f>
              <xm:sqref>JSL121</xm:sqref>
            </x14:sparkline>
            <x14:sparkline>
              <xm:f>'CB_Lcr (2)'!$JSM121:$JSM121</xm:f>
              <xm:sqref>JSM121</xm:sqref>
            </x14:sparkline>
            <x14:sparkline>
              <xm:f>'CB_Lcr (2)'!$JSN121:$JSN121</xm:f>
              <xm:sqref>JSN121</xm:sqref>
            </x14:sparkline>
            <x14:sparkline>
              <xm:f>'CB_Lcr (2)'!$JSO121:$JSO121</xm:f>
              <xm:sqref>JSO121</xm:sqref>
            </x14:sparkline>
            <x14:sparkline>
              <xm:f>'CB_Lcr (2)'!$JSP121:$JSP121</xm:f>
              <xm:sqref>JSP121</xm:sqref>
            </x14:sparkline>
            <x14:sparkline>
              <xm:f>'CB_Lcr (2)'!$JSQ121:$JSQ121</xm:f>
              <xm:sqref>JSQ121</xm:sqref>
            </x14:sparkline>
            <x14:sparkline>
              <xm:f>'CB_Lcr (2)'!$JSR121:$JSR121</xm:f>
              <xm:sqref>JSR121</xm:sqref>
            </x14:sparkline>
            <x14:sparkline>
              <xm:f>'CB_Lcr (2)'!$JSS121:$JSS121</xm:f>
              <xm:sqref>JSS121</xm:sqref>
            </x14:sparkline>
            <x14:sparkline>
              <xm:f>'CB_Lcr (2)'!$JST121:$JST121</xm:f>
              <xm:sqref>JST121</xm:sqref>
            </x14:sparkline>
            <x14:sparkline>
              <xm:f>'CB_Lcr (2)'!$JSU121:$JSU121</xm:f>
              <xm:sqref>JSU121</xm:sqref>
            </x14:sparkline>
            <x14:sparkline>
              <xm:f>'CB_Lcr (2)'!$JSV121:$JSV121</xm:f>
              <xm:sqref>JSV121</xm:sqref>
            </x14:sparkline>
            <x14:sparkline>
              <xm:f>'CB_Lcr (2)'!$JSW121:$JSW121</xm:f>
              <xm:sqref>JSW121</xm:sqref>
            </x14:sparkline>
            <x14:sparkline>
              <xm:f>'CB_Lcr (2)'!$JSX121:$JSX121</xm:f>
              <xm:sqref>JSX121</xm:sqref>
            </x14:sparkline>
            <x14:sparkline>
              <xm:f>'CB_Lcr (2)'!$JSY121:$JSY121</xm:f>
              <xm:sqref>JSY121</xm:sqref>
            </x14:sparkline>
            <x14:sparkline>
              <xm:f>'CB_Lcr (2)'!$JSZ121:$JSZ121</xm:f>
              <xm:sqref>JSZ121</xm:sqref>
            </x14:sparkline>
            <x14:sparkline>
              <xm:f>'CB_Lcr (2)'!$JTA121:$JTA121</xm:f>
              <xm:sqref>JTA121</xm:sqref>
            </x14:sparkline>
            <x14:sparkline>
              <xm:f>'CB_Lcr (2)'!$JTB121:$JTB121</xm:f>
              <xm:sqref>JTB121</xm:sqref>
            </x14:sparkline>
            <x14:sparkline>
              <xm:f>'CB_Lcr (2)'!$JTC121:$JTC121</xm:f>
              <xm:sqref>JTC121</xm:sqref>
            </x14:sparkline>
            <x14:sparkline>
              <xm:f>'CB_Lcr (2)'!$JTD121:$JTD121</xm:f>
              <xm:sqref>JTD121</xm:sqref>
            </x14:sparkline>
            <x14:sparkline>
              <xm:f>'CB_Lcr (2)'!$JTE121:$JTE121</xm:f>
              <xm:sqref>JTE121</xm:sqref>
            </x14:sparkline>
            <x14:sparkline>
              <xm:f>'CB_Lcr (2)'!$JTF121:$JTF121</xm:f>
              <xm:sqref>JTF121</xm:sqref>
            </x14:sparkline>
            <x14:sparkline>
              <xm:f>'CB_Lcr (2)'!$JTG121:$JTG121</xm:f>
              <xm:sqref>JTG121</xm:sqref>
            </x14:sparkline>
            <x14:sparkline>
              <xm:f>'CB_Lcr (2)'!$JTH121:$JTH121</xm:f>
              <xm:sqref>JTH121</xm:sqref>
            </x14:sparkline>
            <x14:sparkline>
              <xm:f>'CB_Lcr (2)'!$JTI121:$JTI121</xm:f>
              <xm:sqref>JTI121</xm:sqref>
            </x14:sparkline>
            <x14:sparkline>
              <xm:f>'CB_Lcr (2)'!$JTJ121:$JTJ121</xm:f>
              <xm:sqref>JTJ121</xm:sqref>
            </x14:sparkline>
            <x14:sparkline>
              <xm:f>'CB_Lcr (2)'!$JTK121:$JTK121</xm:f>
              <xm:sqref>JTK121</xm:sqref>
            </x14:sparkline>
            <x14:sparkline>
              <xm:f>'CB_Lcr (2)'!$JTL121:$JTL121</xm:f>
              <xm:sqref>JTL121</xm:sqref>
            </x14:sparkline>
            <x14:sparkline>
              <xm:f>'CB_Lcr (2)'!$JTM121:$JTM121</xm:f>
              <xm:sqref>JTM121</xm:sqref>
            </x14:sparkline>
            <x14:sparkline>
              <xm:f>'CB_Lcr (2)'!$JTN121:$JTN121</xm:f>
              <xm:sqref>JTN121</xm:sqref>
            </x14:sparkline>
            <x14:sparkline>
              <xm:f>'CB_Lcr (2)'!$JTO121:$JTO121</xm:f>
              <xm:sqref>JTO121</xm:sqref>
            </x14:sparkline>
            <x14:sparkline>
              <xm:f>'CB_Lcr (2)'!$JTP121:$JTP121</xm:f>
              <xm:sqref>JTP121</xm:sqref>
            </x14:sparkline>
            <x14:sparkline>
              <xm:f>'CB_Lcr (2)'!$JTQ121:$JTQ121</xm:f>
              <xm:sqref>JTQ121</xm:sqref>
            </x14:sparkline>
            <x14:sparkline>
              <xm:f>'CB_Lcr (2)'!$JTR121:$JTR121</xm:f>
              <xm:sqref>JTR121</xm:sqref>
            </x14:sparkline>
            <x14:sparkline>
              <xm:f>'CB_Lcr (2)'!$JTS121:$JTS121</xm:f>
              <xm:sqref>JTS121</xm:sqref>
            </x14:sparkline>
            <x14:sparkline>
              <xm:f>'CB_Lcr (2)'!$JTT121:$JTT121</xm:f>
              <xm:sqref>JTT121</xm:sqref>
            </x14:sparkline>
            <x14:sparkline>
              <xm:f>'CB_Lcr (2)'!$JTU121:$JTU121</xm:f>
              <xm:sqref>JTU121</xm:sqref>
            </x14:sparkline>
            <x14:sparkline>
              <xm:f>'CB_Lcr (2)'!$JTV121:$JTV121</xm:f>
              <xm:sqref>JTV121</xm:sqref>
            </x14:sparkline>
            <x14:sparkline>
              <xm:f>'CB_Lcr (2)'!$JTW121:$JTW121</xm:f>
              <xm:sqref>JTW121</xm:sqref>
            </x14:sparkline>
            <x14:sparkline>
              <xm:f>'CB_Lcr (2)'!$JTX121:$JTX121</xm:f>
              <xm:sqref>JTX121</xm:sqref>
            </x14:sparkline>
            <x14:sparkline>
              <xm:f>'CB_Lcr (2)'!$JTY121:$JTY121</xm:f>
              <xm:sqref>JTY121</xm:sqref>
            </x14:sparkline>
            <x14:sparkline>
              <xm:f>'CB_Lcr (2)'!$JTZ121:$JTZ121</xm:f>
              <xm:sqref>JTZ121</xm:sqref>
            </x14:sparkline>
            <x14:sparkline>
              <xm:f>'CB_Lcr (2)'!$JUA121:$JUA121</xm:f>
              <xm:sqref>JUA121</xm:sqref>
            </x14:sparkline>
            <x14:sparkline>
              <xm:f>'CB_Lcr (2)'!$JUB121:$JUB121</xm:f>
              <xm:sqref>JUB121</xm:sqref>
            </x14:sparkline>
            <x14:sparkline>
              <xm:f>'CB_Lcr (2)'!$JUC121:$JUC121</xm:f>
              <xm:sqref>JUC121</xm:sqref>
            </x14:sparkline>
            <x14:sparkline>
              <xm:f>'CB_Lcr (2)'!$JUD121:$JUD121</xm:f>
              <xm:sqref>JUD121</xm:sqref>
            </x14:sparkline>
            <x14:sparkline>
              <xm:f>'CB_Lcr (2)'!$JUE121:$JUE121</xm:f>
              <xm:sqref>JUE121</xm:sqref>
            </x14:sparkline>
            <x14:sparkline>
              <xm:f>'CB_Lcr (2)'!$JUF121:$JUF121</xm:f>
              <xm:sqref>JUF121</xm:sqref>
            </x14:sparkline>
            <x14:sparkline>
              <xm:f>'CB_Lcr (2)'!$JUG121:$JUG121</xm:f>
              <xm:sqref>JUG121</xm:sqref>
            </x14:sparkline>
            <x14:sparkline>
              <xm:f>'CB_Lcr (2)'!$JUH121:$JUH121</xm:f>
              <xm:sqref>JUH121</xm:sqref>
            </x14:sparkline>
            <x14:sparkline>
              <xm:f>'CB_Lcr (2)'!$JUI121:$JUI121</xm:f>
              <xm:sqref>JUI121</xm:sqref>
            </x14:sparkline>
            <x14:sparkline>
              <xm:f>'CB_Lcr (2)'!$JUJ121:$JUJ121</xm:f>
              <xm:sqref>JUJ121</xm:sqref>
            </x14:sparkline>
            <x14:sparkline>
              <xm:f>'CB_Lcr (2)'!$JUK121:$JUK121</xm:f>
              <xm:sqref>JUK121</xm:sqref>
            </x14:sparkline>
            <x14:sparkline>
              <xm:f>'CB_Lcr (2)'!$JUL121:$JUL121</xm:f>
              <xm:sqref>JUL121</xm:sqref>
            </x14:sparkline>
            <x14:sparkline>
              <xm:f>'CB_Lcr (2)'!$JUM121:$JUM121</xm:f>
              <xm:sqref>JUM121</xm:sqref>
            </x14:sparkline>
            <x14:sparkline>
              <xm:f>'CB_Lcr (2)'!$JUN121:$JUN121</xm:f>
              <xm:sqref>JUN121</xm:sqref>
            </x14:sparkline>
            <x14:sparkline>
              <xm:f>'CB_Lcr (2)'!$JUO121:$JUO121</xm:f>
              <xm:sqref>JUO121</xm:sqref>
            </x14:sparkline>
            <x14:sparkline>
              <xm:f>'CB_Lcr (2)'!$JUP121:$JUP121</xm:f>
              <xm:sqref>JUP121</xm:sqref>
            </x14:sparkline>
            <x14:sparkline>
              <xm:f>'CB_Lcr (2)'!$JUQ121:$JUQ121</xm:f>
              <xm:sqref>JUQ121</xm:sqref>
            </x14:sparkline>
            <x14:sparkline>
              <xm:f>'CB_Lcr (2)'!$JUR121:$JUR121</xm:f>
              <xm:sqref>JUR121</xm:sqref>
            </x14:sparkline>
            <x14:sparkline>
              <xm:f>'CB_Lcr (2)'!$JUS121:$JUS121</xm:f>
              <xm:sqref>JUS121</xm:sqref>
            </x14:sparkline>
            <x14:sparkline>
              <xm:f>'CB_Lcr (2)'!$JUT121:$JUT121</xm:f>
              <xm:sqref>JUT121</xm:sqref>
            </x14:sparkline>
            <x14:sparkline>
              <xm:f>'CB_Lcr (2)'!$JUU121:$JUU121</xm:f>
              <xm:sqref>JUU121</xm:sqref>
            </x14:sparkline>
            <x14:sparkline>
              <xm:f>'CB_Lcr (2)'!$JUV121:$JUV121</xm:f>
              <xm:sqref>JUV121</xm:sqref>
            </x14:sparkline>
            <x14:sparkline>
              <xm:f>'CB_Lcr (2)'!$JUW121:$JUW121</xm:f>
              <xm:sqref>JUW121</xm:sqref>
            </x14:sparkline>
            <x14:sparkline>
              <xm:f>'CB_Lcr (2)'!$JUX121:$JUX121</xm:f>
              <xm:sqref>JUX121</xm:sqref>
            </x14:sparkline>
            <x14:sparkline>
              <xm:f>'CB_Lcr (2)'!$JUY121:$JUY121</xm:f>
              <xm:sqref>JUY121</xm:sqref>
            </x14:sparkline>
            <x14:sparkline>
              <xm:f>'CB_Lcr (2)'!$JUZ121:$JUZ121</xm:f>
              <xm:sqref>JUZ121</xm:sqref>
            </x14:sparkline>
            <x14:sparkline>
              <xm:f>'CB_Lcr (2)'!$JVA121:$JVA121</xm:f>
              <xm:sqref>JVA121</xm:sqref>
            </x14:sparkline>
            <x14:sparkline>
              <xm:f>'CB_Lcr (2)'!$JVB121:$JVB121</xm:f>
              <xm:sqref>JVB121</xm:sqref>
            </x14:sparkline>
            <x14:sparkline>
              <xm:f>'CB_Lcr (2)'!$JVC121:$JVC121</xm:f>
              <xm:sqref>JVC121</xm:sqref>
            </x14:sparkline>
            <x14:sparkline>
              <xm:f>'CB_Lcr (2)'!$JVD121:$JVD121</xm:f>
              <xm:sqref>JVD121</xm:sqref>
            </x14:sparkline>
            <x14:sparkline>
              <xm:f>'CB_Lcr (2)'!$JVE121:$JVE121</xm:f>
              <xm:sqref>JVE121</xm:sqref>
            </x14:sparkline>
            <x14:sparkline>
              <xm:f>'CB_Lcr (2)'!$JVF121:$JVF121</xm:f>
              <xm:sqref>JVF121</xm:sqref>
            </x14:sparkline>
            <x14:sparkline>
              <xm:f>'CB_Lcr (2)'!$JVG121:$JVG121</xm:f>
              <xm:sqref>JVG121</xm:sqref>
            </x14:sparkline>
            <x14:sparkline>
              <xm:f>'CB_Lcr (2)'!$JVH121:$JVH121</xm:f>
              <xm:sqref>JVH121</xm:sqref>
            </x14:sparkline>
            <x14:sparkline>
              <xm:f>'CB_Lcr (2)'!$JVI121:$JVI121</xm:f>
              <xm:sqref>JVI121</xm:sqref>
            </x14:sparkline>
            <x14:sparkline>
              <xm:f>'CB_Lcr (2)'!$JVJ121:$JVJ121</xm:f>
              <xm:sqref>JVJ121</xm:sqref>
            </x14:sparkline>
            <x14:sparkline>
              <xm:f>'CB_Lcr (2)'!$JVK121:$JVK121</xm:f>
              <xm:sqref>JVK121</xm:sqref>
            </x14:sparkline>
            <x14:sparkline>
              <xm:f>'CB_Lcr (2)'!$JVL121:$JVL121</xm:f>
              <xm:sqref>JVL121</xm:sqref>
            </x14:sparkline>
            <x14:sparkline>
              <xm:f>'CB_Lcr (2)'!$JVM121:$JVM121</xm:f>
              <xm:sqref>JVM121</xm:sqref>
            </x14:sparkline>
            <x14:sparkline>
              <xm:f>'CB_Lcr (2)'!$JVN121:$JVN121</xm:f>
              <xm:sqref>JVN121</xm:sqref>
            </x14:sparkline>
            <x14:sparkline>
              <xm:f>'CB_Lcr (2)'!$JVO121:$JVO121</xm:f>
              <xm:sqref>JVO121</xm:sqref>
            </x14:sparkline>
            <x14:sparkline>
              <xm:f>'CB_Lcr (2)'!$JVP121:$JVP121</xm:f>
              <xm:sqref>JVP121</xm:sqref>
            </x14:sparkline>
            <x14:sparkline>
              <xm:f>'CB_Lcr (2)'!$JVQ121:$JVQ121</xm:f>
              <xm:sqref>JVQ121</xm:sqref>
            </x14:sparkline>
            <x14:sparkline>
              <xm:f>'CB_Lcr (2)'!$JVR121:$JVR121</xm:f>
              <xm:sqref>JVR121</xm:sqref>
            </x14:sparkline>
            <x14:sparkline>
              <xm:f>'CB_Lcr (2)'!$JVS121:$JVS121</xm:f>
              <xm:sqref>JVS121</xm:sqref>
            </x14:sparkline>
            <x14:sparkline>
              <xm:f>'CB_Lcr (2)'!$JVT121:$JVT121</xm:f>
              <xm:sqref>JVT121</xm:sqref>
            </x14:sparkline>
            <x14:sparkline>
              <xm:f>'CB_Lcr (2)'!$JVU121:$JVU121</xm:f>
              <xm:sqref>JVU121</xm:sqref>
            </x14:sparkline>
            <x14:sparkline>
              <xm:f>'CB_Lcr (2)'!$JVV121:$JVV121</xm:f>
              <xm:sqref>JVV121</xm:sqref>
            </x14:sparkline>
            <x14:sparkline>
              <xm:f>'CB_Lcr (2)'!$JVW121:$JVW121</xm:f>
              <xm:sqref>JVW121</xm:sqref>
            </x14:sparkline>
            <x14:sparkline>
              <xm:f>'CB_Lcr (2)'!$JVX121:$JVX121</xm:f>
              <xm:sqref>JVX121</xm:sqref>
            </x14:sparkline>
            <x14:sparkline>
              <xm:f>'CB_Lcr (2)'!$JVY121:$JVY121</xm:f>
              <xm:sqref>JVY121</xm:sqref>
            </x14:sparkline>
            <x14:sparkline>
              <xm:f>'CB_Lcr (2)'!$JVZ121:$JVZ121</xm:f>
              <xm:sqref>JVZ121</xm:sqref>
            </x14:sparkline>
            <x14:sparkline>
              <xm:f>'CB_Lcr (2)'!$JWA121:$JWA121</xm:f>
              <xm:sqref>JWA121</xm:sqref>
            </x14:sparkline>
            <x14:sparkline>
              <xm:f>'CB_Lcr (2)'!$JWB121:$JWB121</xm:f>
              <xm:sqref>JWB121</xm:sqref>
            </x14:sparkline>
            <x14:sparkline>
              <xm:f>'CB_Lcr (2)'!$JWC121:$JWC121</xm:f>
              <xm:sqref>JWC121</xm:sqref>
            </x14:sparkline>
            <x14:sparkline>
              <xm:f>'CB_Lcr (2)'!$JWD121:$JWD121</xm:f>
              <xm:sqref>JWD121</xm:sqref>
            </x14:sparkline>
            <x14:sparkline>
              <xm:f>'CB_Lcr (2)'!$JWE121:$JWE121</xm:f>
              <xm:sqref>JWE121</xm:sqref>
            </x14:sparkline>
            <x14:sparkline>
              <xm:f>'CB_Lcr (2)'!$JWF121:$JWF121</xm:f>
              <xm:sqref>JWF121</xm:sqref>
            </x14:sparkline>
            <x14:sparkline>
              <xm:f>'CB_Lcr (2)'!$JWG121:$JWG121</xm:f>
              <xm:sqref>JWG121</xm:sqref>
            </x14:sparkline>
            <x14:sparkline>
              <xm:f>'CB_Lcr (2)'!$JWH121:$JWH121</xm:f>
              <xm:sqref>JWH121</xm:sqref>
            </x14:sparkline>
            <x14:sparkline>
              <xm:f>'CB_Lcr (2)'!$JWI121:$JWI121</xm:f>
              <xm:sqref>JWI121</xm:sqref>
            </x14:sparkline>
            <x14:sparkline>
              <xm:f>'CB_Lcr (2)'!$JWJ121:$JWJ121</xm:f>
              <xm:sqref>JWJ121</xm:sqref>
            </x14:sparkline>
            <x14:sparkline>
              <xm:f>'CB_Lcr (2)'!$JWK121:$JWK121</xm:f>
              <xm:sqref>JWK121</xm:sqref>
            </x14:sparkline>
            <x14:sparkline>
              <xm:f>'CB_Lcr (2)'!$JWL121:$JWL121</xm:f>
              <xm:sqref>JWL121</xm:sqref>
            </x14:sparkline>
            <x14:sparkline>
              <xm:f>'CB_Lcr (2)'!$JWM121:$JWM121</xm:f>
              <xm:sqref>JWM121</xm:sqref>
            </x14:sparkline>
            <x14:sparkline>
              <xm:f>'CB_Lcr (2)'!$JWN121:$JWN121</xm:f>
              <xm:sqref>JWN121</xm:sqref>
            </x14:sparkline>
            <x14:sparkline>
              <xm:f>'CB_Lcr (2)'!$JWO121:$JWO121</xm:f>
              <xm:sqref>JWO121</xm:sqref>
            </x14:sparkline>
            <x14:sparkline>
              <xm:f>'CB_Lcr (2)'!$JWP121:$JWP121</xm:f>
              <xm:sqref>JWP121</xm:sqref>
            </x14:sparkline>
            <x14:sparkline>
              <xm:f>'CB_Lcr (2)'!$JWQ121:$JWQ121</xm:f>
              <xm:sqref>JWQ121</xm:sqref>
            </x14:sparkline>
            <x14:sparkline>
              <xm:f>'CB_Lcr (2)'!$JWR121:$JWR121</xm:f>
              <xm:sqref>JWR121</xm:sqref>
            </x14:sparkline>
            <x14:sparkline>
              <xm:f>'CB_Lcr (2)'!$JWS121:$JWS121</xm:f>
              <xm:sqref>JWS121</xm:sqref>
            </x14:sparkline>
            <x14:sparkline>
              <xm:f>'CB_Lcr (2)'!$JWT121:$JWT121</xm:f>
              <xm:sqref>JWT121</xm:sqref>
            </x14:sparkline>
            <x14:sparkline>
              <xm:f>'CB_Lcr (2)'!$JWU121:$JWU121</xm:f>
              <xm:sqref>JWU121</xm:sqref>
            </x14:sparkline>
            <x14:sparkline>
              <xm:f>'CB_Lcr (2)'!$JWV121:$JWV121</xm:f>
              <xm:sqref>JWV121</xm:sqref>
            </x14:sparkline>
            <x14:sparkline>
              <xm:f>'CB_Lcr (2)'!$JWW121:$JWW121</xm:f>
              <xm:sqref>JWW121</xm:sqref>
            </x14:sparkline>
            <x14:sparkline>
              <xm:f>'CB_Lcr (2)'!$JWX121:$JWX121</xm:f>
              <xm:sqref>JWX121</xm:sqref>
            </x14:sparkline>
            <x14:sparkline>
              <xm:f>'CB_Lcr (2)'!$JWY121:$JWY121</xm:f>
              <xm:sqref>JWY121</xm:sqref>
            </x14:sparkline>
            <x14:sparkline>
              <xm:f>'CB_Lcr (2)'!$JWZ121:$JWZ121</xm:f>
              <xm:sqref>JWZ121</xm:sqref>
            </x14:sparkline>
            <x14:sparkline>
              <xm:f>'CB_Lcr (2)'!$JXA121:$JXA121</xm:f>
              <xm:sqref>JXA121</xm:sqref>
            </x14:sparkline>
            <x14:sparkline>
              <xm:f>'CB_Lcr (2)'!$JXB121:$JXB121</xm:f>
              <xm:sqref>JXB121</xm:sqref>
            </x14:sparkline>
            <x14:sparkline>
              <xm:f>'CB_Lcr (2)'!$JXC121:$JXC121</xm:f>
              <xm:sqref>JXC121</xm:sqref>
            </x14:sparkline>
            <x14:sparkline>
              <xm:f>'CB_Lcr (2)'!$JXD121:$JXD121</xm:f>
              <xm:sqref>JXD121</xm:sqref>
            </x14:sparkline>
            <x14:sparkline>
              <xm:f>'CB_Lcr (2)'!$JXE121:$JXE121</xm:f>
              <xm:sqref>JXE121</xm:sqref>
            </x14:sparkline>
            <x14:sparkline>
              <xm:f>'CB_Lcr (2)'!$JXF121:$JXF121</xm:f>
              <xm:sqref>JXF121</xm:sqref>
            </x14:sparkline>
            <x14:sparkline>
              <xm:f>'CB_Lcr (2)'!$JXG121:$JXG121</xm:f>
              <xm:sqref>JXG121</xm:sqref>
            </x14:sparkline>
            <x14:sparkline>
              <xm:f>'CB_Lcr (2)'!$JXH121:$JXH121</xm:f>
              <xm:sqref>JXH121</xm:sqref>
            </x14:sparkline>
            <x14:sparkline>
              <xm:f>'CB_Lcr (2)'!$JXI121:$JXI121</xm:f>
              <xm:sqref>JXI121</xm:sqref>
            </x14:sparkline>
            <x14:sparkline>
              <xm:f>'CB_Lcr (2)'!$JXJ121:$JXJ121</xm:f>
              <xm:sqref>JXJ121</xm:sqref>
            </x14:sparkline>
            <x14:sparkline>
              <xm:f>'CB_Lcr (2)'!$JXK121:$JXK121</xm:f>
              <xm:sqref>JXK121</xm:sqref>
            </x14:sparkline>
            <x14:sparkline>
              <xm:f>'CB_Lcr (2)'!$JXL121:$JXL121</xm:f>
              <xm:sqref>JXL121</xm:sqref>
            </x14:sparkline>
            <x14:sparkline>
              <xm:f>'CB_Lcr (2)'!$JXM121:$JXM121</xm:f>
              <xm:sqref>JXM121</xm:sqref>
            </x14:sparkline>
            <x14:sparkline>
              <xm:f>'CB_Lcr (2)'!$JXN121:$JXN121</xm:f>
              <xm:sqref>JXN121</xm:sqref>
            </x14:sparkline>
            <x14:sparkline>
              <xm:f>'CB_Lcr (2)'!$JXO121:$JXO121</xm:f>
              <xm:sqref>JXO121</xm:sqref>
            </x14:sparkline>
            <x14:sparkline>
              <xm:f>'CB_Lcr (2)'!$JXP121:$JXP121</xm:f>
              <xm:sqref>JXP121</xm:sqref>
            </x14:sparkline>
            <x14:sparkline>
              <xm:f>'CB_Lcr (2)'!$JXQ121:$JXQ121</xm:f>
              <xm:sqref>JXQ121</xm:sqref>
            </x14:sparkline>
            <x14:sparkline>
              <xm:f>'CB_Lcr (2)'!$JXR121:$JXR121</xm:f>
              <xm:sqref>JXR121</xm:sqref>
            </x14:sparkline>
            <x14:sparkline>
              <xm:f>'CB_Lcr (2)'!$JXS121:$JXS121</xm:f>
              <xm:sqref>JXS121</xm:sqref>
            </x14:sparkline>
            <x14:sparkline>
              <xm:f>'CB_Lcr (2)'!$JXT121:$JXT121</xm:f>
              <xm:sqref>JXT121</xm:sqref>
            </x14:sparkline>
            <x14:sparkline>
              <xm:f>'CB_Lcr (2)'!$JXU121:$JXU121</xm:f>
              <xm:sqref>JXU121</xm:sqref>
            </x14:sparkline>
            <x14:sparkline>
              <xm:f>'CB_Lcr (2)'!$JXV121:$JXV121</xm:f>
              <xm:sqref>JXV121</xm:sqref>
            </x14:sparkline>
            <x14:sparkline>
              <xm:f>'CB_Lcr (2)'!$JXW121:$JXW121</xm:f>
              <xm:sqref>JXW121</xm:sqref>
            </x14:sparkline>
            <x14:sparkline>
              <xm:f>'CB_Lcr (2)'!$JXX121:$JXX121</xm:f>
              <xm:sqref>JXX121</xm:sqref>
            </x14:sparkline>
            <x14:sparkline>
              <xm:f>'CB_Lcr (2)'!$JXY121:$JXY121</xm:f>
              <xm:sqref>JXY121</xm:sqref>
            </x14:sparkline>
            <x14:sparkline>
              <xm:f>'CB_Lcr (2)'!$JXZ121:$JXZ121</xm:f>
              <xm:sqref>JXZ121</xm:sqref>
            </x14:sparkline>
            <x14:sparkline>
              <xm:f>'CB_Lcr (2)'!$JYA121:$JYA121</xm:f>
              <xm:sqref>JYA121</xm:sqref>
            </x14:sparkline>
            <x14:sparkline>
              <xm:f>'CB_Lcr (2)'!$JYB121:$JYB121</xm:f>
              <xm:sqref>JYB121</xm:sqref>
            </x14:sparkline>
            <x14:sparkline>
              <xm:f>'CB_Lcr (2)'!$JYC121:$JYC121</xm:f>
              <xm:sqref>JYC121</xm:sqref>
            </x14:sparkline>
            <x14:sparkline>
              <xm:f>'CB_Lcr (2)'!$JYD121:$JYD121</xm:f>
              <xm:sqref>JYD121</xm:sqref>
            </x14:sparkline>
            <x14:sparkline>
              <xm:f>'CB_Lcr (2)'!$JYE121:$JYE121</xm:f>
              <xm:sqref>JYE121</xm:sqref>
            </x14:sparkline>
            <x14:sparkline>
              <xm:f>'CB_Lcr (2)'!$JYF121:$JYF121</xm:f>
              <xm:sqref>JYF121</xm:sqref>
            </x14:sparkline>
            <x14:sparkline>
              <xm:f>'CB_Lcr (2)'!$JYG121:$JYG121</xm:f>
              <xm:sqref>JYG121</xm:sqref>
            </x14:sparkline>
            <x14:sparkline>
              <xm:f>'CB_Lcr (2)'!$JYH121:$JYH121</xm:f>
              <xm:sqref>JYH121</xm:sqref>
            </x14:sparkline>
            <x14:sparkline>
              <xm:f>'CB_Lcr (2)'!$JYI121:$JYI121</xm:f>
              <xm:sqref>JYI121</xm:sqref>
            </x14:sparkline>
            <x14:sparkline>
              <xm:f>'CB_Lcr (2)'!$JYJ121:$JYJ121</xm:f>
              <xm:sqref>JYJ121</xm:sqref>
            </x14:sparkline>
            <x14:sparkline>
              <xm:f>'CB_Lcr (2)'!$JYK121:$JYK121</xm:f>
              <xm:sqref>JYK121</xm:sqref>
            </x14:sparkline>
            <x14:sparkline>
              <xm:f>'CB_Lcr (2)'!$JYL121:$JYL121</xm:f>
              <xm:sqref>JYL121</xm:sqref>
            </x14:sparkline>
            <x14:sparkline>
              <xm:f>'CB_Lcr (2)'!$JYM121:$JYM121</xm:f>
              <xm:sqref>JYM121</xm:sqref>
            </x14:sparkline>
            <x14:sparkline>
              <xm:f>'CB_Lcr (2)'!$JYN121:$JYN121</xm:f>
              <xm:sqref>JYN121</xm:sqref>
            </x14:sparkline>
            <x14:sparkline>
              <xm:f>'CB_Lcr (2)'!$JYO121:$JYO121</xm:f>
              <xm:sqref>JYO121</xm:sqref>
            </x14:sparkline>
            <x14:sparkline>
              <xm:f>'CB_Lcr (2)'!$JYP121:$JYP121</xm:f>
              <xm:sqref>JYP121</xm:sqref>
            </x14:sparkline>
            <x14:sparkline>
              <xm:f>'CB_Lcr (2)'!$JYQ121:$JYQ121</xm:f>
              <xm:sqref>JYQ121</xm:sqref>
            </x14:sparkline>
            <x14:sparkline>
              <xm:f>'CB_Lcr (2)'!$JYR121:$JYR121</xm:f>
              <xm:sqref>JYR121</xm:sqref>
            </x14:sparkline>
            <x14:sparkline>
              <xm:f>'CB_Lcr (2)'!$JYS121:$JYS121</xm:f>
              <xm:sqref>JYS121</xm:sqref>
            </x14:sparkline>
            <x14:sparkline>
              <xm:f>'CB_Lcr (2)'!$JYT121:$JYT121</xm:f>
              <xm:sqref>JYT121</xm:sqref>
            </x14:sparkline>
            <x14:sparkline>
              <xm:f>'CB_Lcr (2)'!$JYU121:$JYU121</xm:f>
              <xm:sqref>JYU121</xm:sqref>
            </x14:sparkline>
            <x14:sparkline>
              <xm:f>'CB_Lcr (2)'!$JYV121:$JYV121</xm:f>
              <xm:sqref>JYV121</xm:sqref>
            </x14:sparkline>
            <x14:sparkline>
              <xm:f>'CB_Lcr (2)'!$JYW121:$JYW121</xm:f>
              <xm:sqref>JYW121</xm:sqref>
            </x14:sparkline>
            <x14:sparkline>
              <xm:f>'CB_Lcr (2)'!$JYX121:$JYX121</xm:f>
              <xm:sqref>JYX121</xm:sqref>
            </x14:sparkline>
            <x14:sparkline>
              <xm:f>'CB_Lcr (2)'!$JYY121:$JYY121</xm:f>
              <xm:sqref>JYY121</xm:sqref>
            </x14:sparkline>
            <x14:sparkline>
              <xm:f>'CB_Lcr (2)'!$JYZ121:$JYZ121</xm:f>
              <xm:sqref>JYZ121</xm:sqref>
            </x14:sparkline>
            <x14:sparkline>
              <xm:f>'CB_Lcr (2)'!$JZA121:$JZA121</xm:f>
              <xm:sqref>JZA121</xm:sqref>
            </x14:sparkline>
            <x14:sparkline>
              <xm:f>'CB_Lcr (2)'!$JZB121:$JZB121</xm:f>
              <xm:sqref>JZB121</xm:sqref>
            </x14:sparkline>
            <x14:sparkline>
              <xm:f>'CB_Lcr (2)'!$JZC121:$JZC121</xm:f>
              <xm:sqref>JZC121</xm:sqref>
            </x14:sparkline>
            <x14:sparkline>
              <xm:f>'CB_Lcr (2)'!$JZD121:$JZD121</xm:f>
              <xm:sqref>JZD121</xm:sqref>
            </x14:sparkline>
            <x14:sparkline>
              <xm:f>'CB_Lcr (2)'!$JZE121:$JZE121</xm:f>
              <xm:sqref>JZE121</xm:sqref>
            </x14:sparkline>
            <x14:sparkline>
              <xm:f>'CB_Lcr (2)'!$JZF121:$JZF121</xm:f>
              <xm:sqref>JZF121</xm:sqref>
            </x14:sparkline>
            <x14:sparkline>
              <xm:f>'CB_Lcr (2)'!$JZG121:$JZG121</xm:f>
              <xm:sqref>JZG121</xm:sqref>
            </x14:sparkline>
            <x14:sparkline>
              <xm:f>'CB_Lcr (2)'!$JZH121:$JZH121</xm:f>
              <xm:sqref>JZH121</xm:sqref>
            </x14:sparkline>
            <x14:sparkline>
              <xm:f>'CB_Lcr (2)'!$JZI121:$JZI121</xm:f>
              <xm:sqref>JZI121</xm:sqref>
            </x14:sparkline>
            <x14:sparkline>
              <xm:f>'CB_Lcr (2)'!$JZJ121:$JZJ121</xm:f>
              <xm:sqref>JZJ121</xm:sqref>
            </x14:sparkline>
            <x14:sparkline>
              <xm:f>'CB_Lcr (2)'!$JZK121:$JZK121</xm:f>
              <xm:sqref>JZK121</xm:sqref>
            </x14:sparkline>
            <x14:sparkline>
              <xm:f>'CB_Lcr (2)'!$JZL121:$JZL121</xm:f>
              <xm:sqref>JZL121</xm:sqref>
            </x14:sparkline>
            <x14:sparkline>
              <xm:f>'CB_Lcr (2)'!$JZM121:$JZM121</xm:f>
              <xm:sqref>JZM121</xm:sqref>
            </x14:sparkline>
            <x14:sparkline>
              <xm:f>'CB_Lcr (2)'!$JZN121:$JZN121</xm:f>
              <xm:sqref>JZN121</xm:sqref>
            </x14:sparkline>
            <x14:sparkline>
              <xm:f>'CB_Lcr (2)'!$JZO121:$JZO121</xm:f>
              <xm:sqref>JZO121</xm:sqref>
            </x14:sparkline>
            <x14:sparkline>
              <xm:f>'CB_Lcr (2)'!$JZP121:$JZP121</xm:f>
              <xm:sqref>JZP121</xm:sqref>
            </x14:sparkline>
            <x14:sparkline>
              <xm:f>'CB_Lcr (2)'!$JZQ121:$JZQ121</xm:f>
              <xm:sqref>JZQ121</xm:sqref>
            </x14:sparkline>
            <x14:sparkline>
              <xm:f>'CB_Lcr (2)'!$JZR121:$JZR121</xm:f>
              <xm:sqref>JZR121</xm:sqref>
            </x14:sparkline>
            <x14:sparkline>
              <xm:f>'CB_Lcr (2)'!$JZS121:$JZS121</xm:f>
              <xm:sqref>JZS121</xm:sqref>
            </x14:sparkline>
            <x14:sparkline>
              <xm:f>'CB_Lcr (2)'!$JZT121:$JZT121</xm:f>
              <xm:sqref>JZT121</xm:sqref>
            </x14:sparkline>
            <x14:sparkline>
              <xm:f>'CB_Lcr (2)'!$JZU121:$JZU121</xm:f>
              <xm:sqref>JZU121</xm:sqref>
            </x14:sparkline>
            <x14:sparkline>
              <xm:f>'CB_Lcr (2)'!$JZV121:$JZV121</xm:f>
              <xm:sqref>JZV121</xm:sqref>
            </x14:sparkline>
            <x14:sparkline>
              <xm:f>'CB_Lcr (2)'!$JZW121:$JZW121</xm:f>
              <xm:sqref>JZW121</xm:sqref>
            </x14:sparkline>
            <x14:sparkline>
              <xm:f>'CB_Lcr (2)'!$JZX121:$JZX121</xm:f>
              <xm:sqref>JZX121</xm:sqref>
            </x14:sparkline>
            <x14:sparkline>
              <xm:f>'CB_Lcr (2)'!$JZY121:$JZY121</xm:f>
              <xm:sqref>JZY121</xm:sqref>
            </x14:sparkline>
            <x14:sparkline>
              <xm:f>'CB_Lcr (2)'!$JZZ121:$JZZ121</xm:f>
              <xm:sqref>JZZ121</xm:sqref>
            </x14:sparkline>
            <x14:sparkline>
              <xm:f>'CB_Lcr (2)'!$KAA121:$KAA121</xm:f>
              <xm:sqref>KAA121</xm:sqref>
            </x14:sparkline>
            <x14:sparkline>
              <xm:f>'CB_Lcr (2)'!$KAB121:$KAB121</xm:f>
              <xm:sqref>KAB121</xm:sqref>
            </x14:sparkline>
            <x14:sparkline>
              <xm:f>'CB_Lcr (2)'!$KAC121:$KAC121</xm:f>
              <xm:sqref>KAC121</xm:sqref>
            </x14:sparkline>
            <x14:sparkline>
              <xm:f>'CB_Lcr (2)'!$KAD121:$KAD121</xm:f>
              <xm:sqref>KAD121</xm:sqref>
            </x14:sparkline>
            <x14:sparkline>
              <xm:f>'CB_Lcr (2)'!$KAE121:$KAE121</xm:f>
              <xm:sqref>KAE121</xm:sqref>
            </x14:sparkline>
            <x14:sparkline>
              <xm:f>'CB_Lcr (2)'!$KAF121:$KAF121</xm:f>
              <xm:sqref>KAF121</xm:sqref>
            </x14:sparkline>
            <x14:sparkline>
              <xm:f>'CB_Lcr (2)'!$KAG121:$KAG121</xm:f>
              <xm:sqref>KAG121</xm:sqref>
            </x14:sparkline>
            <x14:sparkline>
              <xm:f>'CB_Lcr (2)'!$KAH121:$KAH121</xm:f>
              <xm:sqref>KAH121</xm:sqref>
            </x14:sparkline>
            <x14:sparkline>
              <xm:f>'CB_Lcr (2)'!$KAI121:$KAI121</xm:f>
              <xm:sqref>KAI121</xm:sqref>
            </x14:sparkline>
            <x14:sparkline>
              <xm:f>'CB_Lcr (2)'!$KAJ121:$KAJ121</xm:f>
              <xm:sqref>KAJ121</xm:sqref>
            </x14:sparkline>
            <x14:sparkline>
              <xm:f>'CB_Lcr (2)'!$KAK121:$KAK121</xm:f>
              <xm:sqref>KAK121</xm:sqref>
            </x14:sparkline>
            <x14:sparkline>
              <xm:f>'CB_Lcr (2)'!$KAL121:$KAL121</xm:f>
              <xm:sqref>KAL121</xm:sqref>
            </x14:sparkline>
            <x14:sparkline>
              <xm:f>'CB_Lcr (2)'!$KAM121:$KAM121</xm:f>
              <xm:sqref>KAM121</xm:sqref>
            </x14:sparkline>
            <x14:sparkline>
              <xm:f>'CB_Lcr (2)'!$KAN121:$KAN121</xm:f>
              <xm:sqref>KAN121</xm:sqref>
            </x14:sparkline>
            <x14:sparkline>
              <xm:f>'CB_Lcr (2)'!$KAO121:$KAO121</xm:f>
              <xm:sqref>KAO121</xm:sqref>
            </x14:sparkline>
            <x14:sparkline>
              <xm:f>'CB_Lcr (2)'!$KAP121:$KAP121</xm:f>
              <xm:sqref>KAP121</xm:sqref>
            </x14:sparkline>
            <x14:sparkline>
              <xm:f>'CB_Lcr (2)'!$KAQ121:$KAQ121</xm:f>
              <xm:sqref>KAQ121</xm:sqref>
            </x14:sparkline>
            <x14:sparkline>
              <xm:f>'CB_Lcr (2)'!$KAR121:$KAR121</xm:f>
              <xm:sqref>KAR121</xm:sqref>
            </x14:sparkline>
            <x14:sparkline>
              <xm:f>'CB_Lcr (2)'!$KAS121:$KAS121</xm:f>
              <xm:sqref>KAS121</xm:sqref>
            </x14:sparkline>
            <x14:sparkline>
              <xm:f>'CB_Lcr (2)'!$KAT121:$KAT121</xm:f>
              <xm:sqref>KAT121</xm:sqref>
            </x14:sparkline>
            <x14:sparkline>
              <xm:f>'CB_Lcr (2)'!$KAU121:$KAU121</xm:f>
              <xm:sqref>KAU121</xm:sqref>
            </x14:sparkline>
            <x14:sparkline>
              <xm:f>'CB_Lcr (2)'!$KAV121:$KAV121</xm:f>
              <xm:sqref>KAV121</xm:sqref>
            </x14:sparkline>
            <x14:sparkline>
              <xm:f>'CB_Lcr (2)'!$KAW121:$KAW121</xm:f>
              <xm:sqref>KAW121</xm:sqref>
            </x14:sparkline>
            <x14:sparkline>
              <xm:f>'CB_Lcr (2)'!$KAX121:$KAX121</xm:f>
              <xm:sqref>KAX121</xm:sqref>
            </x14:sparkline>
            <x14:sparkline>
              <xm:f>'CB_Lcr (2)'!$KAY121:$KAY121</xm:f>
              <xm:sqref>KAY121</xm:sqref>
            </x14:sparkline>
            <x14:sparkline>
              <xm:f>'CB_Lcr (2)'!$KAZ121:$KAZ121</xm:f>
              <xm:sqref>KAZ121</xm:sqref>
            </x14:sparkline>
            <x14:sparkline>
              <xm:f>'CB_Lcr (2)'!$KBA121:$KBA121</xm:f>
              <xm:sqref>KBA121</xm:sqref>
            </x14:sparkline>
            <x14:sparkline>
              <xm:f>'CB_Lcr (2)'!$KBB121:$KBB121</xm:f>
              <xm:sqref>KBB121</xm:sqref>
            </x14:sparkline>
            <x14:sparkline>
              <xm:f>'CB_Lcr (2)'!$KBC121:$KBC121</xm:f>
              <xm:sqref>KBC121</xm:sqref>
            </x14:sparkline>
            <x14:sparkline>
              <xm:f>'CB_Lcr (2)'!$KBD121:$KBD121</xm:f>
              <xm:sqref>KBD121</xm:sqref>
            </x14:sparkline>
            <x14:sparkline>
              <xm:f>'CB_Lcr (2)'!$KBE121:$KBE121</xm:f>
              <xm:sqref>KBE121</xm:sqref>
            </x14:sparkline>
            <x14:sparkline>
              <xm:f>'CB_Lcr (2)'!$KBF121:$KBF121</xm:f>
              <xm:sqref>KBF121</xm:sqref>
            </x14:sparkline>
            <x14:sparkline>
              <xm:f>'CB_Lcr (2)'!$KBG121:$KBG121</xm:f>
              <xm:sqref>KBG121</xm:sqref>
            </x14:sparkline>
            <x14:sparkline>
              <xm:f>'CB_Lcr (2)'!$KBH121:$KBH121</xm:f>
              <xm:sqref>KBH121</xm:sqref>
            </x14:sparkline>
            <x14:sparkline>
              <xm:f>'CB_Lcr (2)'!$KBI121:$KBI121</xm:f>
              <xm:sqref>KBI121</xm:sqref>
            </x14:sparkline>
            <x14:sparkline>
              <xm:f>'CB_Lcr (2)'!$KBJ121:$KBJ121</xm:f>
              <xm:sqref>KBJ121</xm:sqref>
            </x14:sparkline>
            <x14:sparkline>
              <xm:f>'CB_Lcr (2)'!$KBK121:$KBK121</xm:f>
              <xm:sqref>KBK121</xm:sqref>
            </x14:sparkline>
            <x14:sparkline>
              <xm:f>'CB_Lcr (2)'!$KBL121:$KBL121</xm:f>
              <xm:sqref>KBL121</xm:sqref>
            </x14:sparkline>
            <x14:sparkline>
              <xm:f>'CB_Lcr (2)'!$KBM121:$KBM121</xm:f>
              <xm:sqref>KBM121</xm:sqref>
            </x14:sparkline>
            <x14:sparkline>
              <xm:f>'CB_Lcr (2)'!$KBN121:$KBN121</xm:f>
              <xm:sqref>KBN121</xm:sqref>
            </x14:sparkline>
            <x14:sparkline>
              <xm:f>'CB_Lcr (2)'!$KBO121:$KBO121</xm:f>
              <xm:sqref>KBO121</xm:sqref>
            </x14:sparkline>
            <x14:sparkline>
              <xm:f>'CB_Lcr (2)'!$KBP121:$KBP121</xm:f>
              <xm:sqref>KBP121</xm:sqref>
            </x14:sparkline>
            <x14:sparkline>
              <xm:f>'CB_Lcr (2)'!$KBQ121:$KBQ121</xm:f>
              <xm:sqref>KBQ121</xm:sqref>
            </x14:sparkline>
            <x14:sparkline>
              <xm:f>'CB_Lcr (2)'!$KBR121:$KBR121</xm:f>
              <xm:sqref>KBR121</xm:sqref>
            </x14:sparkline>
            <x14:sparkline>
              <xm:f>'CB_Lcr (2)'!$KBS121:$KBS121</xm:f>
              <xm:sqref>KBS121</xm:sqref>
            </x14:sparkline>
            <x14:sparkline>
              <xm:f>'CB_Lcr (2)'!$KBT121:$KBT121</xm:f>
              <xm:sqref>KBT121</xm:sqref>
            </x14:sparkline>
            <x14:sparkline>
              <xm:f>'CB_Lcr (2)'!$KBU121:$KBU121</xm:f>
              <xm:sqref>KBU121</xm:sqref>
            </x14:sparkline>
            <x14:sparkline>
              <xm:f>'CB_Lcr (2)'!$KBV121:$KBV121</xm:f>
              <xm:sqref>KBV121</xm:sqref>
            </x14:sparkline>
            <x14:sparkline>
              <xm:f>'CB_Lcr (2)'!$KBW121:$KBW121</xm:f>
              <xm:sqref>KBW121</xm:sqref>
            </x14:sparkline>
            <x14:sparkline>
              <xm:f>'CB_Lcr (2)'!$KBX121:$KBX121</xm:f>
              <xm:sqref>KBX121</xm:sqref>
            </x14:sparkline>
            <x14:sparkline>
              <xm:f>'CB_Lcr (2)'!$KBY121:$KBY121</xm:f>
              <xm:sqref>KBY121</xm:sqref>
            </x14:sparkline>
            <x14:sparkline>
              <xm:f>'CB_Lcr (2)'!$KBZ121:$KBZ121</xm:f>
              <xm:sqref>KBZ121</xm:sqref>
            </x14:sparkline>
            <x14:sparkline>
              <xm:f>'CB_Lcr (2)'!$KCA121:$KCA121</xm:f>
              <xm:sqref>KCA121</xm:sqref>
            </x14:sparkline>
            <x14:sparkline>
              <xm:f>'CB_Lcr (2)'!$KCB121:$KCB121</xm:f>
              <xm:sqref>KCB121</xm:sqref>
            </x14:sparkline>
            <x14:sparkline>
              <xm:f>'CB_Lcr (2)'!$KCC121:$KCC121</xm:f>
              <xm:sqref>KCC121</xm:sqref>
            </x14:sparkline>
            <x14:sparkline>
              <xm:f>'CB_Lcr (2)'!$KCD121:$KCD121</xm:f>
              <xm:sqref>KCD121</xm:sqref>
            </x14:sparkline>
            <x14:sparkline>
              <xm:f>'CB_Lcr (2)'!$KCE121:$KCE121</xm:f>
              <xm:sqref>KCE121</xm:sqref>
            </x14:sparkline>
            <x14:sparkline>
              <xm:f>'CB_Lcr (2)'!$KCF121:$KCF121</xm:f>
              <xm:sqref>KCF121</xm:sqref>
            </x14:sparkline>
            <x14:sparkline>
              <xm:f>'CB_Lcr (2)'!$KCG121:$KCG121</xm:f>
              <xm:sqref>KCG121</xm:sqref>
            </x14:sparkline>
            <x14:sparkline>
              <xm:f>'CB_Lcr (2)'!$KCH121:$KCH121</xm:f>
              <xm:sqref>KCH121</xm:sqref>
            </x14:sparkline>
            <x14:sparkline>
              <xm:f>'CB_Lcr (2)'!$KCI121:$KCI121</xm:f>
              <xm:sqref>KCI121</xm:sqref>
            </x14:sparkline>
            <x14:sparkline>
              <xm:f>'CB_Lcr (2)'!$KCJ121:$KCJ121</xm:f>
              <xm:sqref>KCJ121</xm:sqref>
            </x14:sparkline>
            <x14:sparkline>
              <xm:f>'CB_Lcr (2)'!$KCK121:$KCK121</xm:f>
              <xm:sqref>KCK121</xm:sqref>
            </x14:sparkline>
            <x14:sparkline>
              <xm:f>'CB_Lcr (2)'!$KCL121:$KCL121</xm:f>
              <xm:sqref>KCL121</xm:sqref>
            </x14:sparkline>
            <x14:sparkline>
              <xm:f>'CB_Lcr (2)'!$KCM121:$KCM121</xm:f>
              <xm:sqref>KCM121</xm:sqref>
            </x14:sparkline>
            <x14:sparkline>
              <xm:f>'CB_Lcr (2)'!$KCN121:$KCN121</xm:f>
              <xm:sqref>KCN121</xm:sqref>
            </x14:sparkline>
            <x14:sparkline>
              <xm:f>'CB_Lcr (2)'!$KCO121:$KCO121</xm:f>
              <xm:sqref>KCO121</xm:sqref>
            </x14:sparkline>
            <x14:sparkline>
              <xm:f>'CB_Lcr (2)'!$KCP121:$KCP121</xm:f>
              <xm:sqref>KCP121</xm:sqref>
            </x14:sparkline>
            <x14:sparkline>
              <xm:f>'CB_Lcr (2)'!$KCQ121:$KCQ121</xm:f>
              <xm:sqref>KCQ121</xm:sqref>
            </x14:sparkline>
            <x14:sparkline>
              <xm:f>'CB_Lcr (2)'!$KCR121:$KCR121</xm:f>
              <xm:sqref>KCR121</xm:sqref>
            </x14:sparkline>
            <x14:sparkline>
              <xm:f>'CB_Lcr (2)'!$KCS121:$KCS121</xm:f>
              <xm:sqref>KCS121</xm:sqref>
            </x14:sparkline>
            <x14:sparkline>
              <xm:f>'CB_Lcr (2)'!$KCT121:$KCT121</xm:f>
              <xm:sqref>KCT121</xm:sqref>
            </x14:sparkline>
            <x14:sparkline>
              <xm:f>'CB_Lcr (2)'!$KCU121:$KCU121</xm:f>
              <xm:sqref>KCU121</xm:sqref>
            </x14:sparkline>
            <x14:sparkline>
              <xm:f>'CB_Lcr (2)'!$KCV121:$KCV121</xm:f>
              <xm:sqref>KCV121</xm:sqref>
            </x14:sparkline>
            <x14:sparkline>
              <xm:f>'CB_Lcr (2)'!$KCW121:$KCW121</xm:f>
              <xm:sqref>KCW121</xm:sqref>
            </x14:sparkline>
            <x14:sparkline>
              <xm:f>'CB_Lcr (2)'!$KCX121:$KCX121</xm:f>
              <xm:sqref>KCX121</xm:sqref>
            </x14:sparkline>
            <x14:sparkline>
              <xm:f>'CB_Lcr (2)'!$KCY121:$KCY121</xm:f>
              <xm:sqref>KCY121</xm:sqref>
            </x14:sparkline>
            <x14:sparkline>
              <xm:f>'CB_Lcr (2)'!$KCZ121:$KCZ121</xm:f>
              <xm:sqref>KCZ121</xm:sqref>
            </x14:sparkline>
            <x14:sparkline>
              <xm:f>'CB_Lcr (2)'!$KDA121:$KDA121</xm:f>
              <xm:sqref>KDA121</xm:sqref>
            </x14:sparkline>
            <x14:sparkline>
              <xm:f>'CB_Lcr (2)'!$KDB121:$KDB121</xm:f>
              <xm:sqref>KDB121</xm:sqref>
            </x14:sparkline>
            <x14:sparkline>
              <xm:f>'CB_Lcr (2)'!$KDC121:$KDC121</xm:f>
              <xm:sqref>KDC121</xm:sqref>
            </x14:sparkline>
            <x14:sparkline>
              <xm:f>'CB_Lcr (2)'!$KDD121:$KDD121</xm:f>
              <xm:sqref>KDD121</xm:sqref>
            </x14:sparkline>
            <x14:sparkline>
              <xm:f>'CB_Lcr (2)'!$KDE121:$KDE121</xm:f>
              <xm:sqref>KDE121</xm:sqref>
            </x14:sparkline>
            <x14:sparkline>
              <xm:f>'CB_Lcr (2)'!$KDF121:$KDF121</xm:f>
              <xm:sqref>KDF121</xm:sqref>
            </x14:sparkline>
            <x14:sparkline>
              <xm:f>'CB_Lcr (2)'!$KDG121:$KDG121</xm:f>
              <xm:sqref>KDG121</xm:sqref>
            </x14:sparkline>
            <x14:sparkline>
              <xm:f>'CB_Lcr (2)'!$KDH121:$KDH121</xm:f>
              <xm:sqref>KDH121</xm:sqref>
            </x14:sparkline>
            <x14:sparkline>
              <xm:f>'CB_Lcr (2)'!$KDI121:$KDI121</xm:f>
              <xm:sqref>KDI121</xm:sqref>
            </x14:sparkline>
            <x14:sparkline>
              <xm:f>'CB_Lcr (2)'!$KDJ121:$KDJ121</xm:f>
              <xm:sqref>KDJ121</xm:sqref>
            </x14:sparkline>
            <x14:sparkline>
              <xm:f>'CB_Lcr (2)'!$KDK121:$KDK121</xm:f>
              <xm:sqref>KDK121</xm:sqref>
            </x14:sparkline>
            <x14:sparkline>
              <xm:f>'CB_Lcr (2)'!$KDL121:$KDL121</xm:f>
              <xm:sqref>KDL121</xm:sqref>
            </x14:sparkline>
            <x14:sparkline>
              <xm:f>'CB_Lcr (2)'!$KDM121:$KDM121</xm:f>
              <xm:sqref>KDM121</xm:sqref>
            </x14:sparkline>
            <x14:sparkline>
              <xm:f>'CB_Lcr (2)'!$KDN121:$KDN121</xm:f>
              <xm:sqref>KDN121</xm:sqref>
            </x14:sparkline>
            <x14:sparkline>
              <xm:f>'CB_Lcr (2)'!$KDO121:$KDO121</xm:f>
              <xm:sqref>KDO121</xm:sqref>
            </x14:sparkline>
            <x14:sparkline>
              <xm:f>'CB_Lcr (2)'!$KDP121:$KDP121</xm:f>
              <xm:sqref>KDP121</xm:sqref>
            </x14:sparkline>
            <x14:sparkline>
              <xm:f>'CB_Lcr (2)'!$KDQ121:$KDQ121</xm:f>
              <xm:sqref>KDQ121</xm:sqref>
            </x14:sparkline>
            <x14:sparkline>
              <xm:f>'CB_Lcr (2)'!$KDR121:$KDR121</xm:f>
              <xm:sqref>KDR121</xm:sqref>
            </x14:sparkline>
            <x14:sparkline>
              <xm:f>'CB_Lcr (2)'!$KDS121:$KDS121</xm:f>
              <xm:sqref>KDS121</xm:sqref>
            </x14:sparkline>
            <x14:sparkline>
              <xm:f>'CB_Lcr (2)'!$KDT121:$KDT121</xm:f>
              <xm:sqref>KDT121</xm:sqref>
            </x14:sparkline>
            <x14:sparkline>
              <xm:f>'CB_Lcr (2)'!$KDU121:$KDU121</xm:f>
              <xm:sqref>KDU121</xm:sqref>
            </x14:sparkline>
            <x14:sparkline>
              <xm:f>'CB_Lcr (2)'!$KDV121:$KDV121</xm:f>
              <xm:sqref>KDV121</xm:sqref>
            </x14:sparkline>
            <x14:sparkline>
              <xm:f>'CB_Lcr (2)'!$KDW121:$KDW121</xm:f>
              <xm:sqref>KDW121</xm:sqref>
            </x14:sparkline>
            <x14:sparkline>
              <xm:f>'CB_Lcr (2)'!$KDX121:$KDX121</xm:f>
              <xm:sqref>KDX121</xm:sqref>
            </x14:sparkline>
            <x14:sparkline>
              <xm:f>'CB_Lcr (2)'!$KDY121:$KDY121</xm:f>
              <xm:sqref>KDY121</xm:sqref>
            </x14:sparkline>
            <x14:sparkline>
              <xm:f>'CB_Lcr (2)'!$KDZ121:$KDZ121</xm:f>
              <xm:sqref>KDZ121</xm:sqref>
            </x14:sparkline>
            <x14:sparkline>
              <xm:f>'CB_Lcr (2)'!$KEA121:$KEA121</xm:f>
              <xm:sqref>KEA121</xm:sqref>
            </x14:sparkline>
            <x14:sparkline>
              <xm:f>'CB_Lcr (2)'!$KEB121:$KEB121</xm:f>
              <xm:sqref>KEB121</xm:sqref>
            </x14:sparkline>
            <x14:sparkline>
              <xm:f>'CB_Lcr (2)'!$KEC121:$KEC121</xm:f>
              <xm:sqref>KEC121</xm:sqref>
            </x14:sparkline>
            <x14:sparkline>
              <xm:f>'CB_Lcr (2)'!$KED121:$KED121</xm:f>
              <xm:sqref>KED121</xm:sqref>
            </x14:sparkline>
            <x14:sparkline>
              <xm:f>'CB_Lcr (2)'!$KEE121:$KEE121</xm:f>
              <xm:sqref>KEE121</xm:sqref>
            </x14:sparkline>
            <x14:sparkline>
              <xm:f>'CB_Lcr (2)'!$KEF121:$KEF121</xm:f>
              <xm:sqref>KEF121</xm:sqref>
            </x14:sparkline>
            <x14:sparkline>
              <xm:f>'CB_Lcr (2)'!$KEG121:$KEG121</xm:f>
              <xm:sqref>KEG121</xm:sqref>
            </x14:sparkline>
            <x14:sparkline>
              <xm:f>'CB_Lcr (2)'!$KEH121:$KEH121</xm:f>
              <xm:sqref>KEH121</xm:sqref>
            </x14:sparkline>
            <x14:sparkline>
              <xm:f>'CB_Lcr (2)'!$KEI121:$KEI121</xm:f>
              <xm:sqref>KEI121</xm:sqref>
            </x14:sparkline>
            <x14:sparkline>
              <xm:f>'CB_Lcr (2)'!$KEJ121:$KEJ121</xm:f>
              <xm:sqref>KEJ121</xm:sqref>
            </x14:sparkline>
            <x14:sparkline>
              <xm:f>'CB_Lcr (2)'!$KEK121:$KEK121</xm:f>
              <xm:sqref>KEK121</xm:sqref>
            </x14:sparkline>
            <x14:sparkline>
              <xm:f>'CB_Lcr (2)'!$KEL121:$KEL121</xm:f>
              <xm:sqref>KEL121</xm:sqref>
            </x14:sparkline>
            <x14:sparkline>
              <xm:f>'CB_Lcr (2)'!$KEM121:$KEM121</xm:f>
              <xm:sqref>KEM121</xm:sqref>
            </x14:sparkline>
            <x14:sparkline>
              <xm:f>'CB_Lcr (2)'!$KEN121:$KEN121</xm:f>
              <xm:sqref>KEN121</xm:sqref>
            </x14:sparkline>
            <x14:sparkline>
              <xm:f>'CB_Lcr (2)'!$KEO121:$KEO121</xm:f>
              <xm:sqref>KEO121</xm:sqref>
            </x14:sparkline>
            <x14:sparkline>
              <xm:f>'CB_Lcr (2)'!$KEP121:$KEP121</xm:f>
              <xm:sqref>KEP121</xm:sqref>
            </x14:sparkline>
            <x14:sparkline>
              <xm:f>'CB_Lcr (2)'!$KEQ121:$KEQ121</xm:f>
              <xm:sqref>KEQ121</xm:sqref>
            </x14:sparkline>
            <x14:sparkline>
              <xm:f>'CB_Lcr (2)'!$KER121:$KER121</xm:f>
              <xm:sqref>KER121</xm:sqref>
            </x14:sparkline>
            <x14:sparkline>
              <xm:f>'CB_Lcr (2)'!$KES121:$KES121</xm:f>
              <xm:sqref>KES121</xm:sqref>
            </x14:sparkline>
            <x14:sparkline>
              <xm:f>'CB_Lcr (2)'!$KET121:$KET121</xm:f>
              <xm:sqref>KET121</xm:sqref>
            </x14:sparkline>
            <x14:sparkline>
              <xm:f>'CB_Lcr (2)'!$KEU121:$KEU121</xm:f>
              <xm:sqref>KEU121</xm:sqref>
            </x14:sparkline>
            <x14:sparkline>
              <xm:f>'CB_Lcr (2)'!$KEV121:$KEV121</xm:f>
              <xm:sqref>KEV121</xm:sqref>
            </x14:sparkline>
            <x14:sparkline>
              <xm:f>'CB_Lcr (2)'!$KEW121:$KEW121</xm:f>
              <xm:sqref>KEW121</xm:sqref>
            </x14:sparkline>
            <x14:sparkline>
              <xm:f>'CB_Lcr (2)'!$KEX121:$KEX121</xm:f>
              <xm:sqref>KEX121</xm:sqref>
            </x14:sparkline>
            <x14:sparkline>
              <xm:f>'CB_Lcr (2)'!$KEY121:$KEY121</xm:f>
              <xm:sqref>KEY121</xm:sqref>
            </x14:sparkline>
            <x14:sparkline>
              <xm:f>'CB_Lcr (2)'!$KEZ121:$KEZ121</xm:f>
              <xm:sqref>KEZ121</xm:sqref>
            </x14:sparkline>
            <x14:sparkline>
              <xm:f>'CB_Lcr (2)'!$KFA121:$KFA121</xm:f>
              <xm:sqref>KFA121</xm:sqref>
            </x14:sparkline>
            <x14:sparkline>
              <xm:f>'CB_Lcr (2)'!$KFB121:$KFB121</xm:f>
              <xm:sqref>KFB121</xm:sqref>
            </x14:sparkline>
            <x14:sparkline>
              <xm:f>'CB_Lcr (2)'!$KFC121:$KFC121</xm:f>
              <xm:sqref>KFC121</xm:sqref>
            </x14:sparkline>
            <x14:sparkline>
              <xm:f>'CB_Lcr (2)'!$KFD121:$KFD121</xm:f>
              <xm:sqref>KFD121</xm:sqref>
            </x14:sparkline>
            <x14:sparkline>
              <xm:f>'CB_Lcr (2)'!$KFE121:$KFE121</xm:f>
              <xm:sqref>KFE121</xm:sqref>
            </x14:sparkline>
            <x14:sparkline>
              <xm:f>'CB_Lcr (2)'!$KFF121:$KFF121</xm:f>
              <xm:sqref>KFF121</xm:sqref>
            </x14:sparkline>
            <x14:sparkline>
              <xm:f>'CB_Lcr (2)'!$KFG121:$KFG121</xm:f>
              <xm:sqref>KFG121</xm:sqref>
            </x14:sparkline>
            <x14:sparkline>
              <xm:f>'CB_Lcr (2)'!$KFH121:$KFH121</xm:f>
              <xm:sqref>KFH121</xm:sqref>
            </x14:sparkline>
            <x14:sparkline>
              <xm:f>'CB_Lcr (2)'!$KFI121:$KFI121</xm:f>
              <xm:sqref>KFI121</xm:sqref>
            </x14:sparkline>
            <x14:sparkline>
              <xm:f>'CB_Lcr (2)'!$KFJ121:$KFJ121</xm:f>
              <xm:sqref>KFJ121</xm:sqref>
            </x14:sparkline>
            <x14:sparkline>
              <xm:f>'CB_Lcr (2)'!$KFK121:$KFK121</xm:f>
              <xm:sqref>KFK121</xm:sqref>
            </x14:sparkline>
            <x14:sparkline>
              <xm:f>'CB_Lcr (2)'!$KFL121:$KFL121</xm:f>
              <xm:sqref>KFL121</xm:sqref>
            </x14:sparkline>
            <x14:sparkline>
              <xm:f>'CB_Lcr (2)'!$KFM121:$KFM121</xm:f>
              <xm:sqref>KFM121</xm:sqref>
            </x14:sparkline>
            <x14:sparkline>
              <xm:f>'CB_Lcr (2)'!$KFN121:$KFN121</xm:f>
              <xm:sqref>KFN121</xm:sqref>
            </x14:sparkline>
            <x14:sparkline>
              <xm:f>'CB_Lcr (2)'!$KFO121:$KFO121</xm:f>
              <xm:sqref>KFO121</xm:sqref>
            </x14:sparkline>
            <x14:sparkline>
              <xm:f>'CB_Lcr (2)'!$KFP121:$KFP121</xm:f>
              <xm:sqref>KFP121</xm:sqref>
            </x14:sparkline>
            <x14:sparkline>
              <xm:f>'CB_Lcr (2)'!$KFQ121:$KFQ121</xm:f>
              <xm:sqref>KFQ121</xm:sqref>
            </x14:sparkline>
            <x14:sparkline>
              <xm:f>'CB_Lcr (2)'!$KFR121:$KFR121</xm:f>
              <xm:sqref>KFR121</xm:sqref>
            </x14:sparkline>
            <x14:sparkline>
              <xm:f>'CB_Lcr (2)'!$KFS121:$KFS121</xm:f>
              <xm:sqref>KFS121</xm:sqref>
            </x14:sparkline>
            <x14:sparkline>
              <xm:f>'CB_Lcr (2)'!$KFT121:$KFT121</xm:f>
              <xm:sqref>KFT121</xm:sqref>
            </x14:sparkline>
            <x14:sparkline>
              <xm:f>'CB_Lcr (2)'!$KFU121:$KFU121</xm:f>
              <xm:sqref>KFU121</xm:sqref>
            </x14:sparkline>
            <x14:sparkline>
              <xm:f>'CB_Lcr (2)'!$KFV121:$KFV121</xm:f>
              <xm:sqref>KFV121</xm:sqref>
            </x14:sparkline>
            <x14:sparkline>
              <xm:f>'CB_Lcr (2)'!$KFW121:$KFW121</xm:f>
              <xm:sqref>KFW121</xm:sqref>
            </x14:sparkline>
            <x14:sparkline>
              <xm:f>'CB_Lcr (2)'!$KFX121:$KFX121</xm:f>
              <xm:sqref>KFX121</xm:sqref>
            </x14:sparkline>
            <x14:sparkline>
              <xm:f>'CB_Lcr (2)'!$KFY121:$KFY121</xm:f>
              <xm:sqref>KFY121</xm:sqref>
            </x14:sparkline>
            <x14:sparkline>
              <xm:f>'CB_Lcr (2)'!$KFZ121:$KFZ121</xm:f>
              <xm:sqref>KFZ121</xm:sqref>
            </x14:sparkline>
            <x14:sparkline>
              <xm:f>'CB_Lcr (2)'!$KGA121:$KGA121</xm:f>
              <xm:sqref>KGA121</xm:sqref>
            </x14:sparkline>
            <x14:sparkline>
              <xm:f>'CB_Lcr (2)'!$KGB121:$KGB121</xm:f>
              <xm:sqref>KGB121</xm:sqref>
            </x14:sparkline>
            <x14:sparkline>
              <xm:f>'CB_Lcr (2)'!$KGC121:$KGC121</xm:f>
              <xm:sqref>KGC121</xm:sqref>
            </x14:sparkline>
            <x14:sparkline>
              <xm:f>'CB_Lcr (2)'!$KGD121:$KGD121</xm:f>
              <xm:sqref>KGD121</xm:sqref>
            </x14:sparkline>
            <x14:sparkline>
              <xm:f>'CB_Lcr (2)'!$KGE121:$KGE121</xm:f>
              <xm:sqref>KGE121</xm:sqref>
            </x14:sparkline>
            <x14:sparkline>
              <xm:f>'CB_Lcr (2)'!$KGF121:$KGF121</xm:f>
              <xm:sqref>KGF121</xm:sqref>
            </x14:sparkline>
            <x14:sparkline>
              <xm:f>'CB_Lcr (2)'!$KGG121:$KGG121</xm:f>
              <xm:sqref>KGG121</xm:sqref>
            </x14:sparkline>
            <x14:sparkline>
              <xm:f>'CB_Lcr (2)'!$KGH121:$KGH121</xm:f>
              <xm:sqref>KGH121</xm:sqref>
            </x14:sparkline>
            <x14:sparkline>
              <xm:f>'CB_Lcr (2)'!$KGI121:$KGI121</xm:f>
              <xm:sqref>KGI121</xm:sqref>
            </x14:sparkline>
            <x14:sparkline>
              <xm:f>'CB_Lcr (2)'!$KGJ121:$KGJ121</xm:f>
              <xm:sqref>KGJ121</xm:sqref>
            </x14:sparkline>
            <x14:sparkline>
              <xm:f>'CB_Lcr (2)'!$KGK121:$KGK121</xm:f>
              <xm:sqref>KGK121</xm:sqref>
            </x14:sparkline>
            <x14:sparkline>
              <xm:f>'CB_Lcr (2)'!$KGL121:$KGL121</xm:f>
              <xm:sqref>KGL121</xm:sqref>
            </x14:sparkline>
            <x14:sparkline>
              <xm:f>'CB_Lcr (2)'!$KGM121:$KGM121</xm:f>
              <xm:sqref>KGM121</xm:sqref>
            </x14:sparkline>
            <x14:sparkline>
              <xm:f>'CB_Lcr (2)'!$KGN121:$KGN121</xm:f>
              <xm:sqref>KGN121</xm:sqref>
            </x14:sparkline>
            <x14:sparkline>
              <xm:f>'CB_Lcr (2)'!$KGO121:$KGO121</xm:f>
              <xm:sqref>KGO121</xm:sqref>
            </x14:sparkline>
            <x14:sparkline>
              <xm:f>'CB_Lcr (2)'!$KGP121:$KGP121</xm:f>
              <xm:sqref>KGP121</xm:sqref>
            </x14:sparkline>
            <x14:sparkline>
              <xm:f>'CB_Lcr (2)'!$KGQ121:$KGQ121</xm:f>
              <xm:sqref>KGQ121</xm:sqref>
            </x14:sparkline>
            <x14:sparkline>
              <xm:f>'CB_Lcr (2)'!$KGR121:$KGR121</xm:f>
              <xm:sqref>KGR121</xm:sqref>
            </x14:sparkline>
            <x14:sparkline>
              <xm:f>'CB_Lcr (2)'!$KGS121:$KGS121</xm:f>
              <xm:sqref>KGS121</xm:sqref>
            </x14:sparkline>
            <x14:sparkline>
              <xm:f>'CB_Lcr (2)'!$KGT121:$KGT121</xm:f>
              <xm:sqref>KGT121</xm:sqref>
            </x14:sparkline>
            <x14:sparkline>
              <xm:f>'CB_Lcr (2)'!$KGU121:$KGU121</xm:f>
              <xm:sqref>KGU121</xm:sqref>
            </x14:sparkline>
            <x14:sparkline>
              <xm:f>'CB_Lcr (2)'!$KGV121:$KGV121</xm:f>
              <xm:sqref>KGV121</xm:sqref>
            </x14:sparkline>
            <x14:sparkline>
              <xm:f>'CB_Lcr (2)'!$KGW121:$KGW121</xm:f>
              <xm:sqref>KGW121</xm:sqref>
            </x14:sparkline>
            <x14:sparkline>
              <xm:f>'CB_Lcr (2)'!$KGX121:$KGX121</xm:f>
              <xm:sqref>KGX121</xm:sqref>
            </x14:sparkline>
            <x14:sparkline>
              <xm:f>'CB_Lcr (2)'!$KGY121:$KGY121</xm:f>
              <xm:sqref>KGY121</xm:sqref>
            </x14:sparkline>
            <x14:sparkline>
              <xm:f>'CB_Lcr (2)'!$KGZ121:$KGZ121</xm:f>
              <xm:sqref>KGZ121</xm:sqref>
            </x14:sparkline>
            <x14:sparkline>
              <xm:f>'CB_Lcr (2)'!$KHA121:$KHA121</xm:f>
              <xm:sqref>KHA121</xm:sqref>
            </x14:sparkline>
            <x14:sparkline>
              <xm:f>'CB_Lcr (2)'!$KHB121:$KHB121</xm:f>
              <xm:sqref>KHB121</xm:sqref>
            </x14:sparkline>
            <x14:sparkline>
              <xm:f>'CB_Lcr (2)'!$KHC121:$KHC121</xm:f>
              <xm:sqref>KHC121</xm:sqref>
            </x14:sparkline>
            <x14:sparkline>
              <xm:f>'CB_Lcr (2)'!$KHD121:$KHD121</xm:f>
              <xm:sqref>KHD121</xm:sqref>
            </x14:sparkline>
            <x14:sparkline>
              <xm:f>'CB_Lcr (2)'!$KHE121:$KHE121</xm:f>
              <xm:sqref>KHE121</xm:sqref>
            </x14:sparkline>
            <x14:sparkline>
              <xm:f>'CB_Lcr (2)'!$KHF121:$KHF121</xm:f>
              <xm:sqref>KHF121</xm:sqref>
            </x14:sparkline>
            <x14:sparkline>
              <xm:f>'CB_Lcr (2)'!$KHG121:$KHG121</xm:f>
              <xm:sqref>KHG121</xm:sqref>
            </x14:sparkline>
            <x14:sparkline>
              <xm:f>'CB_Lcr (2)'!$KHH121:$KHH121</xm:f>
              <xm:sqref>KHH121</xm:sqref>
            </x14:sparkline>
            <x14:sparkline>
              <xm:f>'CB_Lcr (2)'!$KHI121:$KHI121</xm:f>
              <xm:sqref>KHI121</xm:sqref>
            </x14:sparkline>
            <x14:sparkline>
              <xm:f>'CB_Lcr (2)'!$KHJ121:$KHJ121</xm:f>
              <xm:sqref>KHJ121</xm:sqref>
            </x14:sparkline>
            <x14:sparkline>
              <xm:f>'CB_Lcr (2)'!$KHK121:$KHK121</xm:f>
              <xm:sqref>KHK121</xm:sqref>
            </x14:sparkline>
            <x14:sparkline>
              <xm:f>'CB_Lcr (2)'!$KHL121:$KHL121</xm:f>
              <xm:sqref>KHL121</xm:sqref>
            </x14:sparkline>
            <x14:sparkline>
              <xm:f>'CB_Lcr (2)'!$KHM121:$KHM121</xm:f>
              <xm:sqref>KHM121</xm:sqref>
            </x14:sparkline>
            <x14:sparkline>
              <xm:f>'CB_Lcr (2)'!$KHN121:$KHN121</xm:f>
              <xm:sqref>KHN121</xm:sqref>
            </x14:sparkline>
            <x14:sparkline>
              <xm:f>'CB_Lcr (2)'!$KHO121:$KHO121</xm:f>
              <xm:sqref>KHO121</xm:sqref>
            </x14:sparkline>
            <x14:sparkline>
              <xm:f>'CB_Lcr (2)'!$KHP121:$KHP121</xm:f>
              <xm:sqref>KHP121</xm:sqref>
            </x14:sparkline>
            <x14:sparkline>
              <xm:f>'CB_Lcr (2)'!$KHQ121:$KHQ121</xm:f>
              <xm:sqref>KHQ121</xm:sqref>
            </x14:sparkline>
            <x14:sparkline>
              <xm:f>'CB_Lcr (2)'!$KHR121:$KHR121</xm:f>
              <xm:sqref>KHR121</xm:sqref>
            </x14:sparkline>
            <x14:sparkline>
              <xm:f>'CB_Lcr (2)'!$KHS121:$KHS121</xm:f>
              <xm:sqref>KHS121</xm:sqref>
            </x14:sparkline>
            <x14:sparkline>
              <xm:f>'CB_Lcr (2)'!$KHT121:$KHT121</xm:f>
              <xm:sqref>KHT121</xm:sqref>
            </x14:sparkline>
            <x14:sparkline>
              <xm:f>'CB_Lcr (2)'!$KHU121:$KHU121</xm:f>
              <xm:sqref>KHU121</xm:sqref>
            </x14:sparkline>
            <x14:sparkline>
              <xm:f>'CB_Lcr (2)'!$KHV121:$KHV121</xm:f>
              <xm:sqref>KHV121</xm:sqref>
            </x14:sparkline>
            <x14:sparkline>
              <xm:f>'CB_Lcr (2)'!$KHW121:$KHW121</xm:f>
              <xm:sqref>KHW121</xm:sqref>
            </x14:sparkline>
            <x14:sparkline>
              <xm:f>'CB_Lcr (2)'!$KHX121:$KHX121</xm:f>
              <xm:sqref>KHX121</xm:sqref>
            </x14:sparkline>
            <x14:sparkline>
              <xm:f>'CB_Lcr (2)'!$KHY121:$KHY121</xm:f>
              <xm:sqref>KHY121</xm:sqref>
            </x14:sparkline>
            <x14:sparkline>
              <xm:f>'CB_Lcr (2)'!$KHZ121:$KHZ121</xm:f>
              <xm:sqref>KHZ121</xm:sqref>
            </x14:sparkline>
            <x14:sparkline>
              <xm:f>'CB_Lcr (2)'!$KIA121:$KIA121</xm:f>
              <xm:sqref>KIA121</xm:sqref>
            </x14:sparkline>
            <x14:sparkline>
              <xm:f>'CB_Lcr (2)'!$KIB121:$KIB121</xm:f>
              <xm:sqref>KIB121</xm:sqref>
            </x14:sparkline>
            <x14:sparkline>
              <xm:f>'CB_Lcr (2)'!$KIC121:$KIC121</xm:f>
              <xm:sqref>KIC121</xm:sqref>
            </x14:sparkline>
            <x14:sparkline>
              <xm:f>'CB_Lcr (2)'!$KID121:$KID121</xm:f>
              <xm:sqref>KID121</xm:sqref>
            </x14:sparkline>
            <x14:sparkline>
              <xm:f>'CB_Lcr (2)'!$KIE121:$KIE121</xm:f>
              <xm:sqref>KIE121</xm:sqref>
            </x14:sparkline>
            <x14:sparkline>
              <xm:f>'CB_Lcr (2)'!$KIF121:$KIF121</xm:f>
              <xm:sqref>KIF121</xm:sqref>
            </x14:sparkline>
            <x14:sparkline>
              <xm:f>'CB_Lcr (2)'!$KIG121:$KIG121</xm:f>
              <xm:sqref>KIG121</xm:sqref>
            </x14:sparkline>
            <x14:sparkline>
              <xm:f>'CB_Lcr (2)'!$KIH121:$KIH121</xm:f>
              <xm:sqref>KIH121</xm:sqref>
            </x14:sparkline>
            <x14:sparkline>
              <xm:f>'CB_Lcr (2)'!$KII121:$KII121</xm:f>
              <xm:sqref>KII121</xm:sqref>
            </x14:sparkline>
            <x14:sparkline>
              <xm:f>'CB_Lcr (2)'!$KIJ121:$KIJ121</xm:f>
              <xm:sqref>KIJ121</xm:sqref>
            </x14:sparkline>
            <x14:sparkline>
              <xm:f>'CB_Lcr (2)'!$KIK121:$KIK121</xm:f>
              <xm:sqref>KIK121</xm:sqref>
            </x14:sparkline>
            <x14:sparkline>
              <xm:f>'CB_Lcr (2)'!$KIL121:$KIL121</xm:f>
              <xm:sqref>KIL121</xm:sqref>
            </x14:sparkline>
            <x14:sparkline>
              <xm:f>'CB_Lcr (2)'!$KIM121:$KIM121</xm:f>
              <xm:sqref>KIM121</xm:sqref>
            </x14:sparkline>
            <x14:sparkline>
              <xm:f>'CB_Lcr (2)'!$KIN121:$KIN121</xm:f>
              <xm:sqref>KIN121</xm:sqref>
            </x14:sparkline>
            <x14:sparkline>
              <xm:f>'CB_Lcr (2)'!$KIO121:$KIO121</xm:f>
              <xm:sqref>KIO121</xm:sqref>
            </x14:sparkline>
            <x14:sparkline>
              <xm:f>'CB_Lcr (2)'!$KIP121:$KIP121</xm:f>
              <xm:sqref>KIP121</xm:sqref>
            </x14:sparkline>
            <x14:sparkline>
              <xm:f>'CB_Lcr (2)'!$KIQ121:$KIQ121</xm:f>
              <xm:sqref>KIQ121</xm:sqref>
            </x14:sparkline>
            <x14:sparkline>
              <xm:f>'CB_Lcr (2)'!$KIR121:$KIR121</xm:f>
              <xm:sqref>KIR121</xm:sqref>
            </x14:sparkline>
            <x14:sparkline>
              <xm:f>'CB_Lcr (2)'!$KIS121:$KIS121</xm:f>
              <xm:sqref>KIS121</xm:sqref>
            </x14:sparkline>
            <x14:sparkline>
              <xm:f>'CB_Lcr (2)'!$KIT121:$KIT121</xm:f>
              <xm:sqref>KIT121</xm:sqref>
            </x14:sparkline>
            <x14:sparkline>
              <xm:f>'CB_Lcr (2)'!$KIU121:$KIU121</xm:f>
              <xm:sqref>KIU121</xm:sqref>
            </x14:sparkline>
            <x14:sparkline>
              <xm:f>'CB_Lcr (2)'!$KIV121:$KIV121</xm:f>
              <xm:sqref>KIV121</xm:sqref>
            </x14:sparkline>
            <x14:sparkline>
              <xm:f>'CB_Lcr (2)'!$KIW121:$KIW121</xm:f>
              <xm:sqref>KIW121</xm:sqref>
            </x14:sparkline>
            <x14:sparkline>
              <xm:f>'CB_Lcr (2)'!$KIX121:$KIX121</xm:f>
              <xm:sqref>KIX121</xm:sqref>
            </x14:sparkline>
            <x14:sparkline>
              <xm:f>'CB_Lcr (2)'!$KIY121:$KIY121</xm:f>
              <xm:sqref>KIY121</xm:sqref>
            </x14:sparkline>
            <x14:sparkline>
              <xm:f>'CB_Lcr (2)'!$KIZ121:$KIZ121</xm:f>
              <xm:sqref>KIZ121</xm:sqref>
            </x14:sparkline>
            <x14:sparkline>
              <xm:f>'CB_Lcr (2)'!$KJA121:$KJA121</xm:f>
              <xm:sqref>KJA121</xm:sqref>
            </x14:sparkline>
            <x14:sparkline>
              <xm:f>'CB_Lcr (2)'!$KJB121:$KJB121</xm:f>
              <xm:sqref>KJB121</xm:sqref>
            </x14:sparkline>
            <x14:sparkline>
              <xm:f>'CB_Lcr (2)'!$KJC121:$KJC121</xm:f>
              <xm:sqref>KJC121</xm:sqref>
            </x14:sparkline>
            <x14:sparkline>
              <xm:f>'CB_Lcr (2)'!$KJD121:$KJD121</xm:f>
              <xm:sqref>KJD121</xm:sqref>
            </x14:sparkline>
            <x14:sparkline>
              <xm:f>'CB_Lcr (2)'!$KJE121:$KJE121</xm:f>
              <xm:sqref>KJE121</xm:sqref>
            </x14:sparkline>
            <x14:sparkline>
              <xm:f>'CB_Lcr (2)'!$KJF121:$KJF121</xm:f>
              <xm:sqref>KJF121</xm:sqref>
            </x14:sparkline>
            <x14:sparkline>
              <xm:f>'CB_Lcr (2)'!$KJG121:$KJG121</xm:f>
              <xm:sqref>KJG121</xm:sqref>
            </x14:sparkline>
            <x14:sparkline>
              <xm:f>'CB_Lcr (2)'!$KJH121:$KJH121</xm:f>
              <xm:sqref>KJH121</xm:sqref>
            </x14:sparkline>
            <x14:sparkline>
              <xm:f>'CB_Lcr (2)'!$KJI121:$KJI121</xm:f>
              <xm:sqref>KJI121</xm:sqref>
            </x14:sparkline>
            <x14:sparkline>
              <xm:f>'CB_Lcr (2)'!$KJJ121:$KJJ121</xm:f>
              <xm:sqref>KJJ121</xm:sqref>
            </x14:sparkline>
            <x14:sparkline>
              <xm:f>'CB_Lcr (2)'!$KJK121:$KJK121</xm:f>
              <xm:sqref>KJK121</xm:sqref>
            </x14:sparkline>
            <x14:sparkline>
              <xm:f>'CB_Lcr (2)'!$KJL121:$KJL121</xm:f>
              <xm:sqref>KJL121</xm:sqref>
            </x14:sparkline>
            <x14:sparkline>
              <xm:f>'CB_Lcr (2)'!$KJM121:$KJM121</xm:f>
              <xm:sqref>KJM121</xm:sqref>
            </x14:sparkline>
            <x14:sparkline>
              <xm:f>'CB_Lcr (2)'!$KJN121:$KJN121</xm:f>
              <xm:sqref>KJN121</xm:sqref>
            </x14:sparkline>
            <x14:sparkline>
              <xm:f>'CB_Lcr (2)'!$KJO121:$KJO121</xm:f>
              <xm:sqref>KJO121</xm:sqref>
            </x14:sparkline>
            <x14:sparkline>
              <xm:f>'CB_Lcr (2)'!$KJP121:$KJP121</xm:f>
              <xm:sqref>KJP121</xm:sqref>
            </x14:sparkline>
            <x14:sparkline>
              <xm:f>'CB_Lcr (2)'!$KJQ121:$KJQ121</xm:f>
              <xm:sqref>KJQ121</xm:sqref>
            </x14:sparkline>
            <x14:sparkline>
              <xm:f>'CB_Lcr (2)'!$KJR121:$KJR121</xm:f>
              <xm:sqref>KJR121</xm:sqref>
            </x14:sparkline>
            <x14:sparkline>
              <xm:f>'CB_Lcr (2)'!$KJS121:$KJS121</xm:f>
              <xm:sqref>KJS121</xm:sqref>
            </x14:sparkline>
            <x14:sparkline>
              <xm:f>'CB_Lcr (2)'!$KJT121:$KJT121</xm:f>
              <xm:sqref>KJT121</xm:sqref>
            </x14:sparkline>
            <x14:sparkline>
              <xm:f>'CB_Lcr (2)'!$KJU121:$KJU121</xm:f>
              <xm:sqref>KJU121</xm:sqref>
            </x14:sparkline>
            <x14:sparkline>
              <xm:f>'CB_Lcr (2)'!$KJV121:$KJV121</xm:f>
              <xm:sqref>KJV121</xm:sqref>
            </x14:sparkline>
            <x14:sparkline>
              <xm:f>'CB_Lcr (2)'!$KJW121:$KJW121</xm:f>
              <xm:sqref>KJW121</xm:sqref>
            </x14:sparkline>
            <x14:sparkline>
              <xm:f>'CB_Lcr (2)'!$KJX121:$KJX121</xm:f>
              <xm:sqref>KJX121</xm:sqref>
            </x14:sparkline>
            <x14:sparkline>
              <xm:f>'CB_Lcr (2)'!$KJY121:$KJY121</xm:f>
              <xm:sqref>KJY121</xm:sqref>
            </x14:sparkline>
            <x14:sparkline>
              <xm:f>'CB_Lcr (2)'!$KJZ121:$KJZ121</xm:f>
              <xm:sqref>KJZ121</xm:sqref>
            </x14:sparkline>
            <x14:sparkline>
              <xm:f>'CB_Lcr (2)'!$KKA121:$KKA121</xm:f>
              <xm:sqref>KKA121</xm:sqref>
            </x14:sparkline>
            <x14:sparkline>
              <xm:f>'CB_Lcr (2)'!$KKB121:$KKB121</xm:f>
              <xm:sqref>KKB121</xm:sqref>
            </x14:sparkline>
            <x14:sparkline>
              <xm:f>'CB_Lcr (2)'!$KKC121:$KKC121</xm:f>
              <xm:sqref>KKC121</xm:sqref>
            </x14:sparkline>
            <x14:sparkline>
              <xm:f>'CB_Lcr (2)'!$KKD121:$KKD121</xm:f>
              <xm:sqref>KKD121</xm:sqref>
            </x14:sparkline>
            <x14:sparkline>
              <xm:f>'CB_Lcr (2)'!$KKE121:$KKE121</xm:f>
              <xm:sqref>KKE121</xm:sqref>
            </x14:sparkline>
            <x14:sparkline>
              <xm:f>'CB_Lcr (2)'!$KKF121:$KKF121</xm:f>
              <xm:sqref>KKF121</xm:sqref>
            </x14:sparkline>
            <x14:sparkline>
              <xm:f>'CB_Lcr (2)'!$KKG121:$KKG121</xm:f>
              <xm:sqref>KKG121</xm:sqref>
            </x14:sparkline>
            <x14:sparkline>
              <xm:f>'CB_Lcr (2)'!$KKH121:$KKH121</xm:f>
              <xm:sqref>KKH121</xm:sqref>
            </x14:sparkline>
            <x14:sparkline>
              <xm:f>'CB_Lcr (2)'!$KKI121:$KKI121</xm:f>
              <xm:sqref>KKI121</xm:sqref>
            </x14:sparkline>
            <x14:sparkline>
              <xm:f>'CB_Lcr (2)'!$KKJ121:$KKJ121</xm:f>
              <xm:sqref>KKJ121</xm:sqref>
            </x14:sparkline>
            <x14:sparkline>
              <xm:f>'CB_Lcr (2)'!$KKK121:$KKK121</xm:f>
              <xm:sqref>KKK121</xm:sqref>
            </x14:sparkline>
            <x14:sparkline>
              <xm:f>'CB_Lcr (2)'!$KKL121:$KKL121</xm:f>
              <xm:sqref>KKL121</xm:sqref>
            </x14:sparkline>
            <x14:sparkline>
              <xm:f>'CB_Lcr (2)'!$KKM121:$KKM121</xm:f>
              <xm:sqref>KKM121</xm:sqref>
            </x14:sparkline>
            <x14:sparkline>
              <xm:f>'CB_Lcr (2)'!$KKN121:$KKN121</xm:f>
              <xm:sqref>KKN121</xm:sqref>
            </x14:sparkline>
            <x14:sparkline>
              <xm:f>'CB_Lcr (2)'!$KKO121:$KKO121</xm:f>
              <xm:sqref>KKO121</xm:sqref>
            </x14:sparkline>
            <x14:sparkline>
              <xm:f>'CB_Lcr (2)'!$KKP121:$KKP121</xm:f>
              <xm:sqref>KKP121</xm:sqref>
            </x14:sparkline>
            <x14:sparkline>
              <xm:f>'CB_Lcr (2)'!$KKQ121:$KKQ121</xm:f>
              <xm:sqref>KKQ121</xm:sqref>
            </x14:sparkline>
            <x14:sparkline>
              <xm:f>'CB_Lcr (2)'!$KKR121:$KKR121</xm:f>
              <xm:sqref>KKR121</xm:sqref>
            </x14:sparkline>
            <x14:sparkline>
              <xm:f>'CB_Lcr (2)'!$KKS121:$KKS121</xm:f>
              <xm:sqref>KKS121</xm:sqref>
            </x14:sparkline>
            <x14:sparkline>
              <xm:f>'CB_Lcr (2)'!$KKT121:$KKT121</xm:f>
              <xm:sqref>KKT121</xm:sqref>
            </x14:sparkline>
            <x14:sparkline>
              <xm:f>'CB_Lcr (2)'!$KKU121:$KKU121</xm:f>
              <xm:sqref>KKU121</xm:sqref>
            </x14:sparkline>
            <x14:sparkline>
              <xm:f>'CB_Lcr (2)'!$KKV121:$KKV121</xm:f>
              <xm:sqref>KKV121</xm:sqref>
            </x14:sparkline>
            <x14:sparkline>
              <xm:f>'CB_Lcr (2)'!$KKW121:$KKW121</xm:f>
              <xm:sqref>KKW121</xm:sqref>
            </x14:sparkline>
            <x14:sparkline>
              <xm:f>'CB_Lcr (2)'!$KKX121:$KKX121</xm:f>
              <xm:sqref>KKX121</xm:sqref>
            </x14:sparkline>
            <x14:sparkline>
              <xm:f>'CB_Lcr (2)'!$KKY121:$KKY121</xm:f>
              <xm:sqref>KKY121</xm:sqref>
            </x14:sparkline>
            <x14:sparkline>
              <xm:f>'CB_Lcr (2)'!$KKZ121:$KKZ121</xm:f>
              <xm:sqref>KKZ121</xm:sqref>
            </x14:sparkline>
            <x14:sparkline>
              <xm:f>'CB_Lcr (2)'!$KLA121:$KLA121</xm:f>
              <xm:sqref>KLA121</xm:sqref>
            </x14:sparkline>
            <x14:sparkline>
              <xm:f>'CB_Lcr (2)'!$KLB121:$KLB121</xm:f>
              <xm:sqref>KLB121</xm:sqref>
            </x14:sparkline>
            <x14:sparkline>
              <xm:f>'CB_Lcr (2)'!$KLC121:$KLC121</xm:f>
              <xm:sqref>KLC121</xm:sqref>
            </x14:sparkline>
            <x14:sparkline>
              <xm:f>'CB_Lcr (2)'!$KLD121:$KLD121</xm:f>
              <xm:sqref>KLD121</xm:sqref>
            </x14:sparkline>
            <x14:sparkline>
              <xm:f>'CB_Lcr (2)'!$KLE121:$KLE121</xm:f>
              <xm:sqref>KLE121</xm:sqref>
            </x14:sparkline>
            <x14:sparkline>
              <xm:f>'CB_Lcr (2)'!$KLF121:$KLF121</xm:f>
              <xm:sqref>KLF121</xm:sqref>
            </x14:sparkline>
            <x14:sparkline>
              <xm:f>'CB_Lcr (2)'!$KLG121:$KLG121</xm:f>
              <xm:sqref>KLG121</xm:sqref>
            </x14:sparkline>
            <x14:sparkline>
              <xm:f>'CB_Lcr (2)'!$KLH121:$KLH121</xm:f>
              <xm:sqref>KLH121</xm:sqref>
            </x14:sparkline>
            <x14:sparkline>
              <xm:f>'CB_Lcr (2)'!$KLI121:$KLI121</xm:f>
              <xm:sqref>KLI121</xm:sqref>
            </x14:sparkline>
            <x14:sparkline>
              <xm:f>'CB_Lcr (2)'!$KLJ121:$KLJ121</xm:f>
              <xm:sqref>KLJ121</xm:sqref>
            </x14:sparkline>
            <x14:sparkline>
              <xm:f>'CB_Lcr (2)'!$KLK121:$KLK121</xm:f>
              <xm:sqref>KLK121</xm:sqref>
            </x14:sparkline>
            <x14:sparkline>
              <xm:f>'CB_Lcr (2)'!$KLL121:$KLL121</xm:f>
              <xm:sqref>KLL121</xm:sqref>
            </x14:sparkline>
            <x14:sparkline>
              <xm:f>'CB_Lcr (2)'!$KLM121:$KLM121</xm:f>
              <xm:sqref>KLM121</xm:sqref>
            </x14:sparkline>
            <x14:sparkline>
              <xm:f>'CB_Lcr (2)'!$KLN121:$KLN121</xm:f>
              <xm:sqref>KLN121</xm:sqref>
            </x14:sparkline>
            <x14:sparkline>
              <xm:f>'CB_Lcr (2)'!$KLO121:$KLO121</xm:f>
              <xm:sqref>KLO121</xm:sqref>
            </x14:sparkline>
            <x14:sparkline>
              <xm:f>'CB_Lcr (2)'!$KLP121:$KLP121</xm:f>
              <xm:sqref>KLP121</xm:sqref>
            </x14:sparkline>
            <x14:sparkline>
              <xm:f>'CB_Lcr (2)'!$KLQ121:$KLQ121</xm:f>
              <xm:sqref>KLQ121</xm:sqref>
            </x14:sparkline>
            <x14:sparkline>
              <xm:f>'CB_Lcr (2)'!$KLR121:$KLR121</xm:f>
              <xm:sqref>KLR121</xm:sqref>
            </x14:sparkline>
            <x14:sparkline>
              <xm:f>'CB_Lcr (2)'!$KLS121:$KLS121</xm:f>
              <xm:sqref>KLS121</xm:sqref>
            </x14:sparkline>
            <x14:sparkline>
              <xm:f>'CB_Lcr (2)'!$KLT121:$KLT121</xm:f>
              <xm:sqref>KLT121</xm:sqref>
            </x14:sparkline>
            <x14:sparkline>
              <xm:f>'CB_Lcr (2)'!$KLU121:$KLU121</xm:f>
              <xm:sqref>KLU121</xm:sqref>
            </x14:sparkline>
            <x14:sparkline>
              <xm:f>'CB_Lcr (2)'!$KLV121:$KLV121</xm:f>
              <xm:sqref>KLV121</xm:sqref>
            </x14:sparkline>
            <x14:sparkline>
              <xm:f>'CB_Lcr (2)'!$KLW121:$KLW121</xm:f>
              <xm:sqref>KLW121</xm:sqref>
            </x14:sparkline>
            <x14:sparkline>
              <xm:f>'CB_Lcr (2)'!$KLX121:$KLX121</xm:f>
              <xm:sqref>KLX121</xm:sqref>
            </x14:sparkline>
            <x14:sparkline>
              <xm:f>'CB_Lcr (2)'!$KLY121:$KLY121</xm:f>
              <xm:sqref>KLY121</xm:sqref>
            </x14:sparkline>
            <x14:sparkline>
              <xm:f>'CB_Lcr (2)'!$KLZ121:$KLZ121</xm:f>
              <xm:sqref>KLZ121</xm:sqref>
            </x14:sparkline>
            <x14:sparkline>
              <xm:f>'CB_Lcr (2)'!$KMA121:$KMA121</xm:f>
              <xm:sqref>KMA121</xm:sqref>
            </x14:sparkline>
            <x14:sparkline>
              <xm:f>'CB_Lcr (2)'!$KMB121:$KMB121</xm:f>
              <xm:sqref>KMB121</xm:sqref>
            </x14:sparkline>
            <x14:sparkline>
              <xm:f>'CB_Lcr (2)'!$KMC121:$KMC121</xm:f>
              <xm:sqref>KMC121</xm:sqref>
            </x14:sparkline>
            <x14:sparkline>
              <xm:f>'CB_Lcr (2)'!$KMD121:$KMD121</xm:f>
              <xm:sqref>KMD121</xm:sqref>
            </x14:sparkline>
            <x14:sparkline>
              <xm:f>'CB_Lcr (2)'!$KME121:$KME121</xm:f>
              <xm:sqref>KME121</xm:sqref>
            </x14:sparkline>
            <x14:sparkline>
              <xm:f>'CB_Lcr (2)'!$KMF121:$KMF121</xm:f>
              <xm:sqref>KMF121</xm:sqref>
            </x14:sparkline>
            <x14:sparkline>
              <xm:f>'CB_Lcr (2)'!$KMG121:$KMG121</xm:f>
              <xm:sqref>KMG121</xm:sqref>
            </x14:sparkline>
            <x14:sparkline>
              <xm:f>'CB_Lcr (2)'!$KMH121:$KMH121</xm:f>
              <xm:sqref>KMH121</xm:sqref>
            </x14:sparkline>
            <x14:sparkline>
              <xm:f>'CB_Lcr (2)'!$KMI121:$KMI121</xm:f>
              <xm:sqref>KMI121</xm:sqref>
            </x14:sparkline>
            <x14:sparkline>
              <xm:f>'CB_Lcr (2)'!$KMJ121:$KMJ121</xm:f>
              <xm:sqref>KMJ121</xm:sqref>
            </x14:sparkline>
            <x14:sparkline>
              <xm:f>'CB_Lcr (2)'!$KMK121:$KMK121</xm:f>
              <xm:sqref>KMK121</xm:sqref>
            </x14:sparkline>
            <x14:sparkline>
              <xm:f>'CB_Lcr (2)'!$KML121:$KML121</xm:f>
              <xm:sqref>KML121</xm:sqref>
            </x14:sparkline>
            <x14:sparkline>
              <xm:f>'CB_Lcr (2)'!$KMM121:$KMM121</xm:f>
              <xm:sqref>KMM121</xm:sqref>
            </x14:sparkline>
            <x14:sparkline>
              <xm:f>'CB_Lcr (2)'!$KMN121:$KMN121</xm:f>
              <xm:sqref>KMN121</xm:sqref>
            </x14:sparkline>
            <x14:sparkline>
              <xm:f>'CB_Lcr (2)'!$KMO121:$KMO121</xm:f>
              <xm:sqref>KMO121</xm:sqref>
            </x14:sparkline>
            <x14:sparkline>
              <xm:f>'CB_Lcr (2)'!$KMP121:$KMP121</xm:f>
              <xm:sqref>KMP121</xm:sqref>
            </x14:sparkline>
            <x14:sparkline>
              <xm:f>'CB_Lcr (2)'!$KMQ121:$KMQ121</xm:f>
              <xm:sqref>KMQ121</xm:sqref>
            </x14:sparkline>
            <x14:sparkline>
              <xm:f>'CB_Lcr (2)'!$KMR121:$KMR121</xm:f>
              <xm:sqref>KMR121</xm:sqref>
            </x14:sparkline>
            <x14:sparkline>
              <xm:f>'CB_Lcr (2)'!$KMS121:$KMS121</xm:f>
              <xm:sqref>KMS121</xm:sqref>
            </x14:sparkline>
            <x14:sparkline>
              <xm:f>'CB_Lcr (2)'!$KMT121:$KMT121</xm:f>
              <xm:sqref>KMT121</xm:sqref>
            </x14:sparkline>
            <x14:sparkline>
              <xm:f>'CB_Lcr (2)'!$KMU121:$KMU121</xm:f>
              <xm:sqref>KMU121</xm:sqref>
            </x14:sparkline>
            <x14:sparkline>
              <xm:f>'CB_Lcr (2)'!$KMV121:$KMV121</xm:f>
              <xm:sqref>KMV121</xm:sqref>
            </x14:sparkline>
            <x14:sparkline>
              <xm:f>'CB_Lcr (2)'!$KMW121:$KMW121</xm:f>
              <xm:sqref>KMW121</xm:sqref>
            </x14:sparkline>
            <x14:sparkline>
              <xm:f>'CB_Lcr (2)'!$KMX121:$KMX121</xm:f>
              <xm:sqref>KMX121</xm:sqref>
            </x14:sparkline>
            <x14:sparkline>
              <xm:f>'CB_Lcr (2)'!$KMY121:$KMY121</xm:f>
              <xm:sqref>KMY121</xm:sqref>
            </x14:sparkline>
            <x14:sparkline>
              <xm:f>'CB_Lcr (2)'!$KMZ121:$KMZ121</xm:f>
              <xm:sqref>KMZ121</xm:sqref>
            </x14:sparkline>
            <x14:sparkline>
              <xm:f>'CB_Lcr (2)'!$KNA121:$KNA121</xm:f>
              <xm:sqref>KNA121</xm:sqref>
            </x14:sparkline>
            <x14:sparkline>
              <xm:f>'CB_Lcr (2)'!$KNB121:$KNB121</xm:f>
              <xm:sqref>KNB121</xm:sqref>
            </x14:sparkline>
            <x14:sparkline>
              <xm:f>'CB_Lcr (2)'!$KNC121:$KNC121</xm:f>
              <xm:sqref>KNC121</xm:sqref>
            </x14:sparkline>
            <x14:sparkline>
              <xm:f>'CB_Lcr (2)'!$KND121:$KND121</xm:f>
              <xm:sqref>KND121</xm:sqref>
            </x14:sparkline>
            <x14:sparkline>
              <xm:f>'CB_Lcr (2)'!$KNE121:$KNE121</xm:f>
              <xm:sqref>KNE121</xm:sqref>
            </x14:sparkline>
            <x14:sparkline>
              <xm:f>'CB_Lcr (2)'!$KNF121:$KNF121</xm:f>
              <xm:sqref>KNF121</xm:sqref>
            </x14:sparkline>
            <x14:sparkline>
              <xm:f>'CB_Lcr (2)'!$KNG121:$KNG121</xm:f>
              <xm:sqref>KNG121</xm:sqref>
            </x14:sparkline>
            <x14:sparkline>
              <xm:f>'CB_Lcr (2)'!$KNH121:$KNH121</xm:f>
              <xm:sqref>KNH121</xm:sqref>
            </x14:sparkline>
            <x14:sparkline>
              <xm:f>'CB_Lcr (2)'!$KNI121:$KNI121</xm:f>
              <xm:sqref>KNI121</xm:sqref>
            </x14:sparkline>
            <x14:sparkline>
              <xm:f>'CB_Lcr (2)'!$KNJ121:$KNJ121</xm:f>
              <xm:sqref>KNJ121</xm:sqref>
            </x14:sparkline>
            <x14:sparkline>
              <xm:f>'CB_Lcr (2)'!$KNK121:$KNK121</xm:f>
              <xm:sqref>KNK121</xm:sqref>
            </x14:sparkline>
            <x14:sparkline>
              <xm:f>'CB_Lcr (2)'!$KNL121:$KNL121</xm:f>
              <xm:sqref>KNL121</xm:sqref>
            </x14:sparkline>
            <x14:sparkline>
              <xm:f>'CB_Lcr (2)'!$KNM121:$KNM121</xm:f>
              <xm:sqref>KNM121</xm:sqref>
            </x14:sparkline>
            <x14:sparkline>
              <xm:f>'CB_Lcr (2)'!$KNN121:$KNN121</xm:f>
              <xm:sqref>KNN121</xm:sqref>
            </x14:sparkline>
            <x14:sparkline>
              <xm:f>'CB_Lcr (2)'!$KNO121:$KNO121</xm:f>
              <xm:sqref>KNO121</xm:sqref>
            </x14:sparkline>
            <x14:sparkline>
              <xm:f>'CB_Lcr (2)'!$KNP121:$KNP121</xm:f>
              <xm:sqref>KNP121</xm:sqref>
            </x14:sparkline>
            <x14:sparkline>
              <xm:f>'CB_Lcr (2)'!$KNQ121:$KNQ121</xm:f>
              <xm:sqref>KNQ121</xm:sqref>
            </x14:sparkline>
            <x14:sparkline>
              <xm:f>'CB_Lcr (2)'!$KNR121:$KNR121</xm:f>
              <xm:sqref>KNR121</xm:sqref>
            </x14:sparkline>
            <x14:sparkline>
              <xm:f>'CB_Lcr (2)'!$KNS121:$KNS121</xm:f>
              <xm:sqref>KNS121</xm:sqref>
            </x14:sparkline>
            <x14:sparkline>
              <xm:f>'CB_Lcr (2)'!$KNT121:$KNT121</xm:f>
              <xm:sqref>KNT121</xm:sqref>
            </x14:sparkline>
            <x14:sparkline>
              <xm:f>'CB_Lcr (2)'!$KNU121:$KNU121</xm:f>
              <xm:sqref>KNU121</xm:sqref>
            </x14:sparkline>
            <x14:sparkline>
              <xm:f>'CB_Lcr (2)'!$KNV121:$KNV121</xm:f>
              <xm:sqref>KNV121</xm:sqref>
            </x14:sparkline>
            <x14:sparkline>
              <xm:f>'CB_Lcr (2)'!$KNW121:$KNW121</xm:f>
              <xm:sqref>KNW121</xm:sqref>
            </x14:sparkline>
            <x14:sparkline>
              <xm:f>'CB_Lcr (2)'!$KNX121:$KNX121</xm:f>
              <xm:sqref>KNX121</xm:sqref>
            </x14:sparkline>
            <x14:sparkline>
              <xm:f>'CB_Lcr (2)'!$KNY121:$KNY121</xm:f>
              <xm:sqref>KNY121</xm:sqref>
            </x14:sparkline>
            <x14:sparkline>
              <xm:f>'CB_Lcr (2)'!$KNZ121:$KNZ121</xm:f>
              <xm:sqref>KNZ121</xm:sqref>
            </x14:sparkline>
            <x14:sparkline>
              <xm:f>'CB_Lcr (2)'!$KOA121:$KOA121</xm:f>
              <xm:sqref>KOA121</xm:sqref>
            </x14:sparkline>
            <x14:sparkline>
              <xm:f>'CB_Lcr (2)'!$KOB121:$KOB121</xm:f>
              <xm:sqref>KOB121</xm:sqref>
            </x14:sparkline>
            <x14:sparkline>
              <xm:f>'CB_Lcr (2)'!$KOC121:$KOC121</xm:f>
              <xm:sqref>KOC121</xm:sqref>
            </x14:sparkline>
            <x14:sparkline>
              <xm:f>'CB_Lcr (2)'!$KOD121:$KOD121</xm:f>
              <xm:sqref>KOD121</xm:sqref>
            </x14:sparkline>
            <x14:sparkline>
              <xm:f>'CB_Lcr (2)'!$KOE121:$KOE121</xm:f>
              <xm:sqref>KOE121</xm:sqref>
            </x14:sparkline>
            <x14:sparkline>
              <xm:f>'CB_Lcr (2)'!$KOF121:$KOF121</xm:f>
              <xm:sqref>KOF121</xm:sqref>
            </x14:sparkline>
            <x14:sparkline>
              <xm:f>'CB_Lcr (2)'!$KOG121:$KOG121</xm:f>
              <xm:sqref>KOG121</xm:sqref>
            </x14:sparkline>
            <x14:sparkline>
              <xm:f>'CB_Lcr (2)'!$KOH121:$KOH121</xm:f>
              <xm:sqref>KOH121</xm:sqref>
            </x14:sparkline>
            <x14:sparkline>
              <xm:f>'CB_Lcr (2)'!$KOI121:$KOI121</xm:f>
              <xm:sqref>KOI121</xm:sqref>
            </x14:sparkline>
            <x14:sparkline>
              <xm:f>'CB_Lcr (2)'!$KOJ121:$KOJ121</xm:f>
              <xm:sqref>KOJ121</xm:sqref>
            </x14:sparkline>
            <x14:sparkline>
              <xm:f>'CB_Lcr (2)'!$KOK121:$KOK121</xm:f>
              <xm:sqref>KOK121</xm:sqref>
            </x14:sparkline>
            <x14:sparkline>
              <xm:f>'CB_Lcr (2)'!$KOL121:$KOL121</xm:f>
              <xm:sqref>KOL121</xm:sqref>
            </x14:sparkline>
            <x14:sparkline>
              <xm:f>'CB_Lcr (2)'!$KOM121:$KOM121</xm:f>
              <xm:sqref>KOM121</xm:sqref>
            </x14:sparkline>
            <x14:sparkline>
              <xm:f>'CB_Lcr (2)'!$KON121:$KON121</xm:f>
              <xm:sqref>KON121</xm:sqref>
            </x14:sparkline>
            <x14:sparkline>
              <xm:f>'CB_Lcr (2)'!$KOO121:$KOO121</xm:f>
              <xm:sqref>KOO121</xm:sqref>
            </x14:sparkline>
            <x14:sparkline>
              <xm:f>'CB_Lcr (2)'!$KOP121:$KOP121</xm:f>
              <xm:sqref>KOP121</xm:sqref>
            </x14:sparkline>
            <x14:sparkline>
              <xm:f>'CB_Lcr (2)'!$KOQ121:$KOQ121</xm:f>
              <xm:sqref>KOQ121</xm:sqref>
            </x14:sparkline>
            <x14:sparkline>
              <xm:f>'CB_Lcr (2)'!$KOR121:$KOR121</xm:f>
              <xm:sqref>KOR121</xm:sqref>
            </x14:sparkline>
            <x14:sparkline>
              <xm:f>'CB_Lcr (2)'!$KOS121:$KOS121</xm:f>
              <xm:sqref>KOS121</xm:sqref>
            </x14:sparkline>
            <x14:sparkline>
              <xm:f>'CB_Lcr (2)'!$KOT121:$KOT121</xm:f>
              <xm:sqref>KOT121</xm:sqref>
            </x14:sparkline>
            <x14:sparkline>
              <xm:f>'CB_Lcr (2)'!$KOU121:$KOU121</xm:f>
              <xm:sqref>KOU121</xm:sqref>
            </x14:sparkline>
            <x14:sparkline>
              <xm:f>'CB_Lcr (2)'!$KOV121:$KOV121</xm:f>
              <xm:sqref>KOV121</xm:sqref>
            </x14:sparkline>
            <x14:sparkline>
              <xm:f>'CB_Lcr (2)'!$KOW121:$KOW121</xm:f>
              <xm:sqref>KOW121</xm:sqref>
            </x14:sparkline>
            <x14:sparkline>
              <xm:f>'CB_Lcr (2)'!$KOX121:$KOX121</xm:f>
              <xm:sqref>KOX121</xm:sqref>
            </x14:sparkline>
            <x14:sparkline>
              <xm:f>'CB_Lcr (2)'!$KOY121:$KOY121</xm:f>
              <xm:sqref>KOY121</xm:sqref>
            </x14:sparkline>
            <x14:sparkline>
              <xm:f>'CB_Lcr (2)'!$KOZ121:$KOZ121</xm:f>
              <xm:sqref>KOZ121</xm:sqref>
            </x14:sparkline>
            <x14:sparkline>
              <xm:f>'CB_Lcr (2)'!$KPA121:$KPA121</xm:f>
              <xm:sqref>KPA121</xm:sqref>
            </x14:sparkline>
            <x14:sparkline>
              <xm:f>'CB_Lcr (2)'!$KPB121:$KPB121</xm:f>
              <xm:sqref>KPB121</xm:sqref>
            </x14:sparkline>
            <x14:sparkline>
              <xm:f>'CB_Lcr (2)'!$KPC121:$KPC121</xm:f>
              <xm:sqref>KPC121</xm:sqref>
            </x14:sparkline>
            <x14:sparkline>
              <xm:f>'CB_Lcr (2)'!$KPD121:$KPD121</xm:f>
              <xm:sqref>KPD121</xm:sqref>
            </x14:sparkline>
            <x14:sparkline>
              <xm:f>'CB_Lcr (2)'!$KPE121:$KPE121</xm:f>
              <xm:sqref>KPE121</xm:sqref>
            </x14:sparkline>
            <x14:sparkline>
              <xm:f>'CB_Lcr (2)'!$KPF121:$KPF121</xm:f>
              <xm:sqref>KPF121</xm:sqref>
            </x14:sparkline>
            <x14:sparkline>
              <xm:f>'CB_Lcr (2)'!$KPG121:$KPG121</xm:f>
              <xm:sqref>KPG121</xm:sqref>
            </x14:sparkline>
            <x14:sparkline>
              <xm:f>'CB_Lcr (2)'!$KPH121:$KPH121</xm:f>
              <xm:sqref>KPH121</xm:sqref>
            </x14:sparkline>
            <x14:sparkline>
              <xm:f>'CB_Lcr (2)'!$KPI121:$KPI121</xm:f>
              <xm:sqref>KPI121</xm:sqref>
            </x14:sparkline>
            <x14:sparkline>
              <xm:f>'CB_Lcr (2)'!$KPJ121:$KPJ121</xm:f>
              <xm:sqref>KPJ121</xm:sqref>
            </x14:sparkline>
            <x14:sparkline>
              <xm:f>'CB_Lcr (2)'!$KPK121:$KPK121</xm:f>
              <xm:sqref>KPK121</xm:sqref>
            </x14:sparkline>
            <x14:sparkline>
              <xm:f>'CB_Lcr (2)'!$KPL121:$KPL121</xm:f>
              <xm:sqref>KPL121</xm:sqref>
            </x14:sparkline>
            <x14:sparkline>
              <xm:f>'CB_Lcr (2)'!$KPM121:$KPM121</xm:f>
              <xm:sqref>KPM121</xm:sqref>
            </x14:sparkline>
            <x14:sparkline>
              <xm:f>'CB_Lcr (2)'!$KPN121:$KPN121</xm:f>
              <xm:sqref>KPN121</xm:sqref>
            </x14:sparkline>
            <x14:sparkline>
              <xm:f>'CB_Lcr (2)'!$KPO121:$KPO121</xm:f>
              <xm:sqref>KPO121</xm:sqref>
            </x14:sparkline>
            <x14:sparkline>
              <xm:f>'CB_Lcr (2)'!$KPP121:$KPP121</xm:f>
              <xm:sqref>KPP121</xm:sqref>
            </x14:sparkline>
            <x14:sparkline>
              <xm:f>'CB_Lcr (2)'!$KPQ121:$KPQ121</xm:f>
              <xm:sqref>KPQ121</xm:sqref>
            </x14:sparkline>
            <x14:sparkline>
              <xm:f>'CB_Lcr (2)'!$KPR121:$KPR121</xm:f>
              <xm:sqref>KPR121</xm:sqref>
            </x14:sparkline>
            <x14:sparkline>
              <xm:f>'CB_Lcr (2)'!$KPS121:$KPS121</xm:f>
              <xm:sqref>KPS121</xm:sqref>
            </x14:sparkline>
            <x14:sparkline>
              <xm:f>'CB_Lcr (2)'!$KPT121:$KPT121</xm:f>
              <xm:sqref>KPT121</xm:sqref>
            </x14:sparkline>
            <x14:sparkline>
              <xm:f>'CB_Lcr (2)'!$KPU121:$KPU121</xm:f>
              <xm:sqref>KPU121</xm:sqref>
            </x14:sparkline>
            <x14:sparkline>
              <xm:f>'CB_Lcr (2)'!$KPV121:$KPV121</xm:f>
              <xm:sqref>KPV121</xm:sqref>
            </x14:sparkline>
            <x14:sparkline>
              <xm:f>'CB_Lcr (2)'!$KPW121:$KPW121</xm:f>
              <xm:sqref>KPW121</xm:sqref>
            </x14:sparkline>
            <x14:sparkline>
              <xm:f>'CB_Lcr (2)'!$KPX121:$KPX121</xm:f>
              <xm:sqref>KPX121</xm:sqref>
            </x14:sparkline>
            <x14:sparkline>
              <xm:f>'CB_Lcr (2)'!$KPY121:$KPY121</xm:f>
              <xm:sqref>KPY121</xm:sqref>
            </x14:sparkline>
            <x14:sparkline>
              <xm:f>'CB_Lcr (2)'!$KPZ121:$KPZ121</xm:f>
              <xm:sqref>KPZ121</xm:sqref>
            </x14:sparkline>
            <x14:sparkline>
              <xm:f>'CB_Lcr (2)'!$KQA121:$KQA121</xm:f>
              <xm:sqref>KQA121</xm:sqref>
            </x14:sparkline>
            <x14:sparkline>
              <xm:f>'CB_Lcr (2)'!$KQB121:$KQB121</xm:f>
              <xm:sqref>KQB121</xm:sqref>
            </x14:sparkline>
            <x14:sparkline>
              <xm:f>'CB_Lcr (2)'!$KQC121:$KQC121</xm:f>
              <xm:sqref>KQC121</xm:sqref>
            </x14:sparkline>
            <x14:sparkline>
              <xm:f>'CB_Lcr (2)'!$KQD121:$KQD121</xm:f>
              <xm:sqref>KQD121</xm:sqref>
            </x14:sparkline>
            <x14:sparkline>
              <xm:f>'CB_Lcr (2)'!$KQE121:$KQE121</xm:f>
              <xm:sqref>KQE121</xm:sqref>
            </x14:sparkline>
            <x14:sparkline>
              <xm:f>'CB_Lcr (2)'!$KQF121:$KQF121</xm:f>
              <xm:sqref>KQF121</xm:sqref>
            </x14:sparkline>
            <x14:sparkline>
              <xm:f>'CB_Lcr (2)'!$KQG121:$KQG121</xm:f>
              <xm:sqref>KQG121</xm:sqref>
            </x14:sparkline>
            <x14:sparkline>
              <xm:f>'CB_Lcr (2)'!$KQH121:$KQH121</xm:f>
              <xm:sqref>KQH121</xm:sqref>
            </x14:sparkline>
            <x14:sparkline>
              <xm:f>'CB_Lcr (2)'!$KQI121:$KQI121</xm:f>
              <xm:sqref>KQI121</xm:sqref>
            </x14:sparkline>
            <x14:sparkline>
              <xm:f>'CB_Lcr (2)'!$KQJ121:$KQJ121</xm:f>
              <xm:sqref>KQJ121</xm:sqref>
            </x14:sparkline>
            <x14:sparkline>
              <xm:f>'CB_Lcr (2)'!$KQK121:$KQK121</xm:f>
              <xm:sqref>KQK121</xm:sqref>
            </x14:sparkline>
            <x14:sparkline>
              <xm:f>'CB_Lcr (2)'!$KQL121:$KQL121</xm:f>
              <xm:sqref>KQL121</xm:sqref>
            </x14:sparkline>
            <x14:sparkline>
              <xm:f>'CB_Lcr (2)'!$KQM121:$KQM121</xm:f>
              <xm:sqref>KQM121</xm:sqref>
            </x14:sparkline>
            <x14:sparkline>
              <xm:f>'CB_Lcr (2)'!$KQN121:$KQN121</xm:f>
              <xm:sqref>KQN121</xm:sqref>
            </x14:sparkline>
            <x14:sparkline>
              <xm:f>'CB_Lcr (2)'!$KQO121:$KQO121</xm:f>
              <xm:sqref>KQO121</xm:sqref>
            </x14:sparkline>
            <x14:sparkline>
              <xm:f>'CB_Lcr (2)'!$KQP121:$KQP121</xm:f>
              <xm:sqref>KQP121</xm:sqref>
            </x14:sparkline>
            <x14:sparkline>
              <xm:f>'CB_Lcr (2)'!$KQQ121:$KQQ121</xm:f>
              <xm:sqref>KQQ121</xm:sqref>
            </x14:sparkline>
            <x14:sparkline>
              <xm:f>'CB_Lcr (2)'!$KQR121:$KQR121</xm:f>
              <xm:sqref>KQR121</xm:sqref>
            </x14:sparkline>
            <x14:sparkline>
              <xm:f>'CB_Lcr (2)'!$KQS121:$KQS121</xm:f>
              <xm:sqref>KQS121</xm:sqref>
            </x14:sparkline>
            <x14:sparkline>
              <xm:f>'CB_Lcr (2)'!$KQT121:$KQT121</xm:f>
              <xm:sqref>KQT121</xm:sqref>
            </x14:sparkline>
            <x14:sparkline>
              <xm:f>'CB_Lcr (2)'!$KQU121:$KQU121</xm:f>
              <xm:sqref>KQU121</xm:sqref>
            </x14:sparkline>
            <x14:sparkline>
              <xm:f>'CB_Lcr (2)'!$KQV121:$KQV121</xm:f>
              <xm:sqref>KQV121</xm:sqref>
            </x14:sparkline>
            <x14:sparkline>
              <xm:f>'CB_Lcr (2)'!$KQW121:$KQW121</xm:f>
              <xm:sqref>KQW121</xm:sqref>
            </x14:sparkline>
            <x14:sparkline>
              <xm:f>'CB_Lcr (2)'!$KQX121:$KQX121</xm:f>
              <xm:sqref>KQX121</xm:sqref>
            </x14:sparkline>
            <x14:sparkline>
              <xm:f>'CB_Lcr (2)'!$KQY121:$KQY121</xm:f>
              <xm:sqref>KQY121</xm:sqref>
            </x14:sparkline>
            <x14:sparkline>
              <xm:f>'CB_Lcr (2)'!$KQZ121:$KQZ121</xm:f>
              <xm:sqref>KQZ121</xm:sqref>
            </x14:sparkline>
            <x14:sparkline>
              <xm:f>'CB_Lcr (2)'!$KRA121:$KRA121</xm:f>
              <xm:sqref>KRA121</xm:sqref>
            </x14:sparkline>
            <x14:sparkline>
              <xm:f>'CB_Lcr (2)'!$KRB121:$KRB121</xm:f>
              <xm:sqref>KRB121</xm:sqref>
            </x14:sparkline>
            <x14:sparkline>
              <xm:f>'CB_Lcr (2)'!$KRC121:$KRC121</xm:f>
              <xm:sqref>KRC121</xm:sqref>
            </x14:sparkline>
            <x14:sparkline>
              <xm:f>'CB_Lcr (2)'!$KRD121:$KRD121</xm:f>
              <xm:sqref>KRD121</xm:sqref>
            </x14:sparkline>
            <x14:sparkline>
              <xm:f>'CB_Lcr (2)'!$KRE121:$KRE121</xm:f>
              <xm:sqref>KRE121</xm:sqref>
            </x14:sparkline>
            <x14:sparkline>
              <xm:f>'CB_Lcr (2)'!$KRF121:$KRF121</xm:f>
              <xm:sqref>KRF121</xm:sqref>
            </x14:sparkline>
            <x14:sparkline>
              <xm:f>'CB_Lcr (2)'!$KRG121:$KRG121</xm:f>
              <xm:sqref>KRG121</xm:sqref>
            </x14:sparkline>
            <x14:sparkline>
              <xm:f>'CB_Lcr (2)'!$KRH121:$KRH121</xm:f>
              <xm:sqref>KRH121</xm:sqref>
            </x14:sparkline>
            <x14:sparkline>
              <xm:f>'CB_Lcr (2)'!$KRI121:$KRI121</xm:f>
              <xm:sqref>KRI121</xm:sqref>
            </x14:sparkline>
            <x14:sparkline>
              <xm:f>'CB_Lcr (2)'!$KRJ121:$KRJ121</xm:f>
              <xm:sqref>KRJ121</xm:sqref>
            </x14:sparkline>
            <x14:sparkline>
              <xm:f>'CB_Lcr (2)'!$KRK121:$KRK121</xm:f>
              <xm:sqref>KRK121</xm:sqref>
            </x14:sparkline>
            <x14:sparkline>
              <xm:f>'CB_Lcr (2)'!$KRL121:$KRL121</xm:f>
              <xm:sqref>KRL121</xm:sqref>
            </x14:sparkline>
            <x14:sparkline>
              <xm:f>'CB_Lcr (2)'!$KRM121:$KRM121</xm:f>
              <xm:sqref>KRM121</xm:sqref>
            </x14:sparkline>
            <x14:sparkline>
              <xm:f>'CB_Lcr (2)'!$KRN121:$KRN121</xm:f>
              <xm:sqref>KRN121</xm:sqref>
            </x14:sparkline>
            <x14:sparkline>
              <xm:f>'CB_Lcr (2)'!$KRO121:$KRO121</xm:f>
              <xm:sqref>KRO121</xm:sqref>
            </x14:sparkline>
            <x14:sparkline>
              <xm:f>'CB_Lcr (2)'!$KRP121:$KRP121</xm:f>
              <xm:sqref>KRP121</xm:sqref>
            </x14:sparkline>
            <x14:sparkline>
              <xm:f>'CB_Lcr (2)'!$KRQ121:$KRQ121</xm:f>
              <xm:sqref>KRQ121</xm:sqref>
            </x14:sparkline>
            <x14:sparkline>
              <xm:f>'CB_Lcr (2)'!$KRR121:$KRR121</xm:f>
              <xm:sqref>KRR121</xm:sqref>
            </x14:sparkline>
            <x14:sparkline>
              <xm:f>'CB_Lcr (2)'!$KRS121:$KRS121</xm:f>
              <xm:sqref>KRS121</xm:sqref>
            </x14:sparkline>
            <x14:sparkline>
              <xm:f>'CB_Lcr (2)'!$KRT121:$KRT121</xm:f>
              <xm:sqref>KRT121</xm:sqref>
            </x14:sparkline>
            <x14:sparkline>
              <xm:f>'CB_Lcr (2)'!$KRU121:$KRU121</xm:f>
              <xm:sqref>KRU121</xm:sqref>
            </x14:sparkline>
            <x14:sparkline>
              <xm:f>'CB_Lcr (2)'!$KRV121:$KRV121</xm:f>
              <xm:sqref>KRV121</xm:sqref>
            </x14:sparkline>
            <x14:sparkline>
              <xm:f>'CB_Lcr (2)'!$KRW121:$KRW121</xm:f>
              <xm:sqref>KRW121</xm:sqref>
            </x14:sparkline>
            <x14:sparkline>
              <xm:f>'CB_Lcr (2)'!$KRX121:$KRX121</xm:f>
              <xm:sqref>KRX121</xm:sqref>
            </x14:sparkline>
            <x14:sparkline>
              <xm:f>'CB_Lcr (2)'!$KRY121:$KRY121</xm:f>
              <xm:sqref>KRY121</xm:sqref>
            </x14:sparkline>
            <x14:sparkline>
              <xm:f>'CB_Lcr (2)'!$KRZ121:$KRZ121</xm:f>
              <xm:sqref>KRZ121</xm:sqref>
            </x14:sparkline>
            <x14:sparkline>
              <xm:f>'CB_Lcr (2)'!$KSA121:$KSA121</xm:f>
              <xm:sqref>KSA121</xm:sqref>
            </x14:sparkline>
            <x14:sparkline>
              <xm:f>'CB_Lcr (2)'!$KSB121:$KSB121</xm:f>
              <xm:sqref>KSB121</xm:sqref>
            </x14:sparkline>
            <x14:sparkline>
              <xm:f>'CB_Lcr (2)'!$KSC121:$KSC121</xm:f>
              <xm:sqref>KSC121</xm:sqref>
            </x14:sparkline>
            <x14:sparkline>
              <xm:f>'CB_Lcr (2)'!$KSD121:$KSD121</xm:f>
              <xm:sqref>KSD121</xm:sqref>
            </x14:sparkline>
            <x14:sparkline>
              <xm:f>'CB_Lcr (2)'!$KSE121:$KSE121</xm:f>
              <xm:sqref>KSE121</xm:sqref>
            </x14:sparkline>
            <x14:sparkline>
              <xm:f>'CB_Lcr (2)'!$KSF121:$KSF121</xm:f>
              <xm:sqref>KSF121</xm:sqref>
            </x14:sparkline>
            <x14:sparkline>
              <xm:f>'CB_Lcr (2)'!$KSG121:$KSG121</xm:f>
              <xm:sqref>KSG121</xm:sqref>
            </x14:sparkline>
            <x14:sparkline>
              <xm:f>'CB_Lcr (2)'!$KSH121:$KSH121</xm:f>
              <xm:sqref>KSH121</xm:sqref>
            </x14:sparkline>
            <x14:sparkline>
              <xm:f>'CB_Lcr (2)'!$KSI121:$KSI121</xm:f>
              <xm:sqref>KSI121</xm:sqref>
            </x14:sparkline>
            <x14:sparkline>
              <xm:f>'CB_Lcr (2)'!$KSJ121:$KSJ121</xm:f>
              <xm:sqref>KSJ121</xm:sqref>
            </x14:sparkline>
            <x14:sparkline>
              <xm:f>'CB_Lcr (2)'!$KSK121:$KSK121</xm:f>
              <xm:sqref>KSK121</xm:sqref>
            </x14:sparkline>
            <x14:sparkline>
              <xm:f>'CB_Lcr (2)'!$KSL121:$KSL121</xm:f>
              <xm:sqref>KSL121</xm:sqref>
            </x14:sparkline>
            <x14:sparkline>
              <xm:f>'CB_Lcr (2)'!$KSM121:$KSM121</xm:f>
              <xm:sqref>KSM121</xm:sqref>
            </x14:sparkline>
            <x14:sparkline>
              <xm:f>'CB_Lcr (2)'!$KSN121:$KSN121</xm:f>
              <xm:sqref>KSN121</xm:sqref>
            </x14:sparkline>
            <x14:sparkline>
              <xm:f>'CB_Lcr (2)'!$KSO121:$KSO121</xm:f>
              <xm:sqref>KSO121</xm:sqref>
            </x14:sparkline>
            <x14:sparkline>
              <xm:f>'CB_Lcr (2)'!$KSP121:$KSP121</xm:f>
              <xm:sqref>KSP121</xm:sqref>
            </x14:sparkline>
            <x14:sparkline>
              <xm:f>'CB_Lcr (2)'!$KSQ121:$KSQ121</xm:f>
              <xm:sqref>KSQ121</xm:sqref>
            </x14:sparkline>
            <x14:sparkline>
              <xm:f>'CB_Lcr (2)'!$KSR121:$KSR121</xm:f>
              <xm:sqref>KSR121</xm:sqref>
            </x14:sparkline>
            <x14:sparkline>
              <xm:f>'CB_Lcr (2)'!$KSS121:$KSS121</xm:f>
              <xm:sqref>KSS121</xm:sqref>
            </x14:sparkline>
            <x14:sparkline>
              <xm:f>'CB_Lcr (2)'!$KST121:$KST121</xm:f>
              <xm:sqref>KST121</xm:sqref>
            </x14:sparkline>
            <x14:sparkline>
              <xm:f>'CB_Lcr (2)'!$KSU121:$KSU121</xm:f>
              <xm:sqref>KSU121</xm:sqref>
            </x14:sparkline>
            <x14:sparkline>
              <xm:f>'CB_Lcr (2)'!$KSV121:$KSV121</xm:f>
              <xm:sqref>KSV121</xm:sqref>
            </x14:sparkline>
            <x14:sparkline>
              <xm:f>'CB_Lcr (2)'!$KSW121:$KSW121</xm:f>
              <xm:sqref>KSW121</xm:sqref>
            </x14:sparkline>
            <x14:sparkline>
              <xm:f>'CB_Lcr (2)'!$KSX121:$KSX121</xm:f>
              <xm:sqref>KSX121</xm:sqref>
            </x14:sparkline>
            <x14:sparkline>
              <xm:f>'CB_Lcr (2)'!$KSY121:$KSY121</xm:f>
              <xm:sqref>KSY121</xm:sqref>
            </x14:sparkline>
            <x14:sparkline>
              <xm:f>'CB_Lcr (2)'!$KSZ121:$KSZ121</xm:f>
              <xm:sqref>KSZ121</xm:sqref>
            </x14:sparkline>
            <x14:sparkline>
              <xm:f>'CB_Lcr (2)'!$KTA121:$KTA121</xm:f>
              <xm:sqref>KTA121</xm:sqref>
            </x14:sparkline>
            <x14:sparkline>
              <xm:f>'CB_Lcr (2)'!$KTB121:$KTB121</xm:f>
              <xm:sqref>KTB121</xm:sqref>
            </x14:sparkline>
            <x14:sparkline>
              <xm:f>'CB_Lcr (2)'!$KTC121:$KTC121</xm:f>
              <xm:sqref>KTC121</xm:sqref>
            </x14:sparkline>
            <x14:sparkline>
              <xm:f>'CB_Lcr (2)'!$KTD121:$KTD121</xm:f>
              <xm:sqref>KTD121</xm:sqref>
            </x14:sparkline>
            <x14:sparkline>
              <xm:f>'CB_Lcr (2)'!$KTE121:$KTE121</xm:f>
              <xm:sqref>KTE121</xm:sqref>
            </x14:sparkline>
            <x14:sparkline>
              <xm:f>'CB_Lcr (2)'!$KTF121:$KTF121</xm:f>
              <xm:sqref>KTF121</xm:sqref>
            </x14:sparkline>
            <x14:sparkline>
              <xm:f>'CB_Lcr (2)'!$KTG121:$KTG121</xm:f>
              <xm:sqref>KTG121</xm:sqref>
            </x14:sparkline>
            <x14:sparkline>
              <xm:f>'CB_Lcr (2)'!$KTH121:$KTH121</xm:f>
              <xm:sqref>KTH121</xm:sqref>
            </x14:sparkline>
            <x14:sparkline>
              <xm:f>'CB_Lcr (2)'!$KTI121:$KTI121</xm:f>
              <xm:sqref>KTI121</xm:sqref>
            </x14:sparkline>
            <x14:sparkline>
              <xm:f>'CB_Lcr (2)'!$KTJ121:$KTJ121</xm:f>
              <xm:sqref>KTJ121</xm:sqref>
            </x14:sparkline>
            <x14:sparkline>
              <xm:f>'CB_Lcr (2)'!$KTK121:$KTK121</xm:f>
              <xm:sqref>KTK121</xm:sqref>
            </x14:sparkline>
            <x14:sparkline>
              <xm:f>'CB_Lcr (2)'!$KTL121:$KTL121</xm:f>
              <xm:sqref>KTL121</xm:sqref>
            </x14:sparkline>
            <x14:sparkline>
              <xm:f>'CB_Lcr (2)'!$KTM121:$KTM121</xm:f>
              <xm:sqref>KTM121</xm:sqref>
            </x14:sparkline>
            <x14:sparkline>
              <xm:f>'CB_Lcr (2)'!$KTN121:$KTN121</xm:f>
              <xm:sqref>KTN121</xm:sqref>
            </x14:sparkline>
            <x14:sparkline>
              <xm:f>'CB_Lcr (2)'!$KTO121:$KTO121</xm:f>
              <xm:sqref>KTO121</xm:sqref>
            </x14:sparkline>
            <x14:sparkline>
              <xm:f>'CB_Lcr (2)'!$KTP121:$KTP121</xm:f>
              <xm:sqref>KTP121</xm:sqref>
            </x14:sparkline>
            <x14:sparkline>
              <xm:f>'CB_Lcr (2)'!$KTQ121:$KTQ121</xm:f>
              <xm:sqref>KTQ121</xm:sqref>
            </x14:sparkline>
            <x14:sparkline>
              <xm:f>'CB_Lcr (2)'!$KTR121:$KTR121</xm:f>
              <xm:sqref>KTR121</xm:sqref>
            </x14:sparkline>
            <x14:sparkline>
              <xm:f>'CB_Lcr (2)'!$KTS121:$KTS121</xm:f>
              <xm:sqref>KTS121</xm:sqref>
            </x14:sparkline>
            <x14:sparkline>
              <xm:f>'CB_Lcr (2)'!$KTT121:$KTT121</xm:f>
              <xm:sqref>KTT121</xm:sqref>
            </x14:sparkline>
            <x14:sparkline>
              <xm:f>'CB_Lcr (2)'!$KTU121:$KTU121</xm:f>
              <xm:sqref>KTU121</xm:sqref>
            </x14:sparkline>
            <x14:sparkline>
              <xm:f>'CB_Lcr (2)'!$KTV121:$KTV121</xm:f>
              <xm:sqref>KTV121</xm:sqref>
            </x14:sparkline>
            <x14:sparkline>
              <xm:f>'CB_Lcr (2)'!$KTW121:$KTW121</xm:f>
              <xm:sqref>KTW121</xm:sqref>
            </x14:sparkline>
            <x14:sparkline>
              <xm:f>'CB_Lcr (2)'!$KTX121:$KTX121</xm:f>
              <xm:sqref>KTX121</xm:sqref>
            </x14:sparkline>
            <x14:sparkline>
              <xm:f>'CB_Lcr (2)'!$KTY121:$KTY121</xm:f>
              <xm:sqref>KTY121</xm:sqref>
            </x14:sparkline>
            <x14:sparkline>
              <xm:f>'CB_Lcr (2)'!$KTZ121:$KTZ121</xm:f>
              <xm:sqref>KTZ121</xm:sqref>
            </x14:sparkline>
            <x14:sparkline>
              <xm:f>'CB_Lcr (2)'!$KUA121:$KUA121</xm:f>
              <xm:sqref>KUA121</xm:sqref>
            </x14:sparkline>
            <x14:sparkline>
              <xm:f>'CB_Lcr (2)'!$KUB121:$KUB121</xm:f>
              <xm:sqref>KUB121</xm:sqref>
            </x14:sparkline>
            <x14:sparkline>
              <xm:f>'CB_Lcr (2)'!$KUC121:$KUC121</xm:f>
              <xm:sqref>KUC121</xm:sqref>
            </x14:sparkline>
            <x14:sparkline>
              <xm:f>'CB_Lcr (2)'!$KUD121:$KUD121</xm:f>
              <xm:sqref>KUD121</xm:sqref>
            </x14:sparkline>
            <x14:sparkline>
              <xm:f>'CB_Lcr (2)'!$KUE121:$KUE121</xm:f>
              <xm:sqref>KUE121</xm:sqref>
            </x14:sparkline>
            <x14:sparkline>
              <xm:f>'CB_Lcr (2)'!$KUF121:$KUF121</xm:f>
              <xm:sqref>KUF121</xm:sqref>
            </x14:sparkline>
            <x14:sparkline>
              <xm:f>'CB_Lcr (2)'!$KUG121:$KUG121</xm:f>
              <xm:sqref>KUG121</xm:sqref>
            </x14:sparkline>
            <x14:sparkline>
              <xm:f>'CB_Lcr (2)'!$KUH121:$KUH121</xm:f>
              <xm:sqref>KUH121</xm:sqref>
            </x14:sparkline>
            <x14:sparkline>
              <xm:f>'CB_Lcr (2)'!$KUI121:$KUI121</xm:f>
              <xm:sqref>KUI121</xm:sqref>
            </x14:sparkline>
            <x14:sparkline>
              <xm:f>'CB_Lcr (2)'!$KUJ121:$KUJ121</xm:f>
              <xm:sqref>KUJ121</xm:sqref>
            </x14:sparkline>
            <x14:sparkline>
              <xm:f>'CB_Lcr (2)'!$KUK121:$KUK121</xm:f>
              <xm:sqref>KUK121</xm:sqref>
            </x14:sparkline>
            <x14:sparkline>
              <xm:f>'CB_Lcr (2)'!$KUL121:$KUL121</xm:f>
              <xm:sqref>KUL121</xm:sqref>
            </x14:sparkline>
            <x14:sparkline>
              <xm:f>'CB_Lcr (2)'!$KUM121:$KUM121</xm:f>
              <xm:sqref>KUM121</xm:sqref>
            </x14:sparkline>
            <x14:sparkline>
              <xm:f>'CB_Lcr (2)'!$KUN121:$KUN121</xm:f>
              <xm:sqref>KUN121</xm:sqref>
            </x14:sparkline>
            <x14:sparkline>
              <xm:f>'CB_Lcr (2)'!$KUO121:$KUO121</xm:f>
              <xm:sqref>KUO121</xm:sqref>
            </x14:sparkline>
            <x14:sparkline>
              <xm:f>'CB_Lcr (2)'!$KUP121:$KUP121</xm:f>
              <xm:sqref>KUP121</xm:sqref>
            </x14:sparkline>
            <x14:sparkline>
              <xm:f>'CB_Lcr (2)'!$KUQ121:$KUQ121</xm:f>
              <xm:sqref>KUQ121</xm:sqref>
            </x14:sparkline>
            <x14:sparkline>
              <xm:f>'CB_Lcr (2)'!$KUR121:$KUR121</xm:f>
              <xm:sqref>KUR121</xm:sqref>
            </x14:sparkline>
            <x14:sparkline>
              <xm:f>'CB_Lcr (2)'!$KUS121:$KUS121</xm:f>
              <xm:sqref>KUS121</xm:sqref>
            </x14:sparkline>
            <x14:sparkline>
              <xm:f>'CB_Lcr (2)'!$KUT121:$KUT121</xm:f>
              <xm:sqref>KUT121</xm:sqref>
            </x14:sparkline>
            <x14:sparkline>
              <xm:f>'CB_Lcr (2)'!$KUU121:$KUU121</xm:f>
              <xm:sqref>KUU121</xm:sqref>
            </x14:sparkline>
            <x14:sparkline>
              <xm:f>'CB_Lcr (2)'!$KUV121:$KUV121</xm:f>
              <xm:sqref>KUV121</xm:sqref>
            </x14:sparkline>
            <x14:sparkline>
              <xm:f>'CB_Lcr (2)'!$KUW121:$KUW121</xm:f>
              <xm:sqref>KUW121</xm:sqref>
            </x14:sparkline>
            <x14:sparkline>
              <xm:f>'CB_Lcr (2)'!$KUX121:$KUX121</xm:f>
              <xm:sqref>KUX121</xm:sqref>
            </x14:sparkline>
            <x14:sparkline>
              <xm:f>'CB_Lcr (2)'!$KUY121:$KUY121</xm:f>
              <xm:sqref>KUY121</xm:sqref>
            </x14:sparkline>
            <x14:sparkline>
              <xm:f>'CB_Lcr (2)'!$KUZ121:$KUZ121</xm:f>
              <xm:sqref>KUZ121</xm:sqref>
            </x14:sparkline>
            <x14:sparkline>
              <xm:f>'CB_Lcr (2)'!$KVA121:$KVA121</xm:f>
              <xm:sqref>KVA121</xm:sqref>
            </x14:sparkline>
            <x14:sparkline>
              <xm:f>'CB_Lcr (2)'!$KVB121:$KVB121</xm:f>
              <xm:sqref>KVB121</xm:sqref>
            </x14:sparkline>
            <x14:sparkline>
              <xm:f>'CB_Lcr (2)'!$KVC121:$KVC121</xm:f>
              <xm:sqref>KVC121</xm:sqref>
            </x14:sparkline>
            <x14:sparkline>
              <xm:f>'CB_Lcr (2)'!$KVD121:$KVD121</xm:f>
              <xm:sqref>KVD121</xm:sqref>
            </x14:sparkline>
            <x14:sparkline>
              <xm:f>'CB_Lcr (2)'!$KVE121:$KVE121</xm:f>
              <xm:sqref>KVE121</xm:sqref>
            </x14:sparkline>
            <x14:sparkline>
              <xm:f>'CB_Lcr (2)'!$KVF121:$KVF121</xm:f>
              <xm:sqref>KVF121</xm:sqref>
            </x14:sparkline>
            <x14:sparkline>
              <xm:f>'CB_Lcr (2)'!$KVG121:$KVG121</xm:f>
              <xm:sqref>KVG121</xm:sqref>
            </x14:sparkline>
            <x14:sparkline>
              <xm:f>'CB_Lcr (2)'!$KVH121:$KVH121</xm:f>
              <xm:sqref>KVH121</xm:sqref>
            </x14:sparkline>
            <x14:sparkline>
              <xm:f>'CB_Lcr (2)'!$KVI121:$KVI121</xm:f>
              <xm:sqref>KVI121</xm:sqref>
            </x14:sparkline>
            <x14:sparkline>
              <xm:f>'CB_Lcr (2)'!$KVJ121:$KVJ121</xm:f>
              <xm:sqref>KVJ121</xm:sqref>
            </x14:sparkline>
            <x14:sparkline>
              <xm:f>'CB_Lcr (2)'!$KVK121:$KVK121</xm:f>
              <xm:sqref>KVK121</xm:sqref>
            </x14:sparkline>
            <x14:sparkline>
              <xm:f>'CB_Lcr (2)'!$KVL121:$KVL121</xm:f>
              <xm:sqref>KVL121</xm:sqref>
            </x14:sparkline>
            <x14:sparkline>
              <xm:f>'CB_Lcr (2)'!$KVM121:$KVM121</xm:f>
              <xm:sqref>KVM121</xm:sqref>
            </x14:sparkline>
            <x14:sparkline>
              <xm:f>'CB_Lcr (2)'!$KVN121:$KVN121</xm:f>
              <xm:sqref>KVN121</xm:sqref>
            </x14:sparkline>
            <x14:sparkline>
              <xm:f>'CB_Lcr (2)'!$KVO121:$KVO121</xm:f>
              <xm:sqref>KVO121</xm:sqref>
            </x14:sparkline>
            <x14:sparkline>
              <xm:f>'CB_Lcr (2)'!$KVP121:$KVP121</xm:f>
              <xm:sqref>KVP121</xm:sqref>
            </x14:sparkline>
            <x14:sparkline>
              <xm:f>'CB_Lcr (2)'!$KVQ121:$KVQ121</xm:f>
              <xm:sqref>KVQ121</xm:sqref>
            </x14:sparkline>
            <x14:sparkline>
              <xm:f>'CB_Lcr (2)'!$KVR121:$KVR121</xm:f>
              <xm:sqref>KVR121</xm:sqref>
            </x14:sparkline>
            <x14:sparkline>
              <xm:f>'CB_Lcr (2)'!$KVS121:$KVS121</xm:f>
              <xm:sqref>KVS121</xm:sqref>
            </x14:sparkline>
            <x14:sparkline>
              <xm:f>'CB_Lcr (2)'!$KVT121:$KVT121</xm:f>
              <xm:sqref>KVT121</xm:sqref>
            </x14:sparkline>
            <x14:sparkline>
              <xm:f>'CB_Lcr (2)'!$KVU121:$KVU121</xm:f>
              <xm:sqref>KVU121</xm:sqref>
            </x14:sparkline>
            <x14:sparkline>
              <xm:f>'CB_Lcr (2)'!$KVV121:$KVV121</xm:f>
              <xm:sqref>KVV121</xm:sqref>
            </x14:sparkline>
            <x14:sparkline>
              <xm:f>'CB_Lcr (2)'!$KVW121:$KVW121</xm:f>
              <xm:sqref>KVW121</xm:sqref>
            </x14:sparkline>
            <x14:sparkline>
              <xm:f>'CB_Lcr (2)'!$KVX121:$KVX121</xm:f>
              <xm:sqref>KVX121</xm:sqref>
            </x14:sparkline>
            <x14:sparkline>
              <xm:f>'CB_Lcr (2)'!$KVY121:$KVY121</xm:f>
              <xm:sqref>KVY121</xm:sqref>
            </x14:sparkline>
            <x14:sparkline>
              <xm:f>'CB_Lcr (2)'!$KVZ121:$KVZ121</xm:f>
              <xm:sqref>KVZ121</xm:sqref>
            </x14:sparkline>
            <x14:sparkline>
              <xm:f>'CB_Lcr (2)'!$KWA121:$KWA121</xm:f>
              <xm:sqref>KWA121</xm:sqref>
            </x14:sparkline>
            <x14:sparkline>
              <xm:f>'CB_Lcr (2)'!$KWB121:$KWB121</xm:f>
              <xm:sqref>KWB121</xm:sqref>
            </x14:sparkline>
            <x14:sparkline>
              <xm:f>'CB_Lcr (2)'!$KWC121:$KWC121</xm:f>
              <xm:sqref>KWC121</xm:sqref>
            </x14:sparkline>
            <x14:sparkline>
              <xm:f>'CB_Lcr (2)'!$KWD121:$KWD121</xm:f>
              <xm:sqref>KWD121</xm:sqref>
            </x14:sparkline>
            <x14:sparkline>
              <xm:f>'CB_Lcr (2)'!$KWE121:$KWE121</xm:f>
              <xm:sqref>KWE121</xm:sqref>
            </x14:sparkline>
            <x14:sparkline>
              <xm:f>'CB_Lcr (2)'!$KWF121:$KWF121</xm:f>
              <xm:sqref>KWF121</xm:sqref>
            </x14:sparkline>
            <x14:sparkline>
              <xm:f>'CB_Lcr (2)'!$KWG121:$KWG121</xm:f>
              <xm:sqref>KWG121</xm:sqref>
            </x14:sparkline>
            <x14:sparkline>
              <xm:f>'CB_Lcr (2)'!$KWH121:$KWH121</xm:f>
              <xm:sqref>KWH121</xm:sqref>
            </x14:sparkline>
            <x14:sparkline>
              <xm:f>'CB_Lcr (2)'!$KWI121:$KWI121</xm:f>
              <xm:sqref>KWI121</xm:sqref>
            </x14:sparkline>
            <x14:sparkline>
              <xm:f>'CB_Lcr (2)'!$KWJ121:$KWJ121</xm:f>
              <xm:sqref>KWJ121</xm:sqref>
            </x14:sparkline>
            <x14:sparkline>
              <xm:f>'CB_Lcr (2)'!$KWK121:$KWK121</xm:f>
              <xm:sqref>KWK121</xm:sqref>
            </x14:sparkline>
            <x14:sparkline>
              <xm:f>'CB_Lcr (2)'!$KWL121:$KWL121</xm:f>
              <xm:sqref>KWL121</xm:sqref>
            </x14:sparkline>
            <x14:sparkline>
              <xm:f>'CB_Lcr (2)'!$KWM121:$KWM121</xm:f>
              <xm:sqref>KWM121</xm:sqref>
            </x14:sparkline>
            <x14:sparkline>
              <xm:f>'CB_Lcr (2)'!$KWN121:$KWN121</xm:f>
              <xm:sqref>KWN121</xm:sqref>
            </x14:sparkline>
            <x14:sparkline>
              <xm:f>'CB_Lcr (2)'!$KWO121:$KWO121</xm:f>
              <xm:sqref>KWO121</xm:sqref>
            </x14:sparkline>
            <x14:sparkline>
              <xm:f>'CB_Lcr (2)'!$KWP121:$KWP121</xm:f>
              <xm:sqref>KWP121</xm:sqref>
            </x14:sparkline>
            <x14:sparkline>
              <xm:f>'CB_Lcr (2)'!$KWQ121:$KWQ121</xm:f>
              <xm:sqref>KWQ121</xm:sqref>
            </x14:sparkline>
            <x14:sparkline>
              <xm:f>'CB_Lcr (2)'!$KWR121:$KWR121</xm:f>
              <xm:sqref>KWR121</xm:sqref>
            </x14:sparkline>
            <x14:sparkline>
              <xm:f>'CB_Lcr (2)'!$KWS121:$KWS121</xm:f>
              <xm:sqref>KWS121</xm:sqref>
            </x14:sparkline>
            <x14:sparkline>
              <xm:f>'CB_Lcr (2)'!$KWT121:$KWT121</xm:f>
              <xm:sqref>KWT121</xm:sqref>
            </x14:sparkline>
            <x14:sparkline>
              <xm:f>'CB_Lcr (2)'!$KWU121:$KWU121</xm:f>
              <xm:sqref>KWU121</xm:sqref>
            </x14:sparkline>
            <x14:sparkline>
              <xm:f>'CB_Lcr (2)'!$KWV121:$KWV121</xm:f>
              <xm:sqref>KWV121</xm:sqref>
            </x14:sparkline>
            <x14:sparkline>
              <xm:f>'CB_Lcr (2)'!$KWW121:$KWW121</xm:f>
              <xm:sqref>KWW121</xm:sqref>
            </x14:sparkline>
            <x14:sparkline>
              <xm:f>'CB_Lcr (2)'!$KWX121:$KWX121</xm:f>
              <xm:sqref>KWX121</xm:sqref>
            </x14:sparkline>
            <x14:sparkline>
              <xm:f>'CB_Lcr (2)'!$KWY121:$KWY121</xm:f>
              <xm:sqref>KWY121</xm:sqref>
            </x14:sparkline>
            <x14:sparkline>
              <xm:f>'CB_Lcr (2)'!$KWZ121:$KWZ121</xm:f>
              <xm:sqref>KWZ121</xm:sqref>
            </x14:sparkline>
            <x14:sparkline>
              <xm:f>'CB_Lcr (2)'!$KXA121:$KXA121</xm:f>
              <xm:sqref>KXA121</xm:sqref>
            </x14:sparkline>
            <x14:sparkline>
              <xm:f>'CB_Lcr (2)'!$KXB121:$KXB121</xm:f>
              <xm:sqref>KXB121</xm:sqref>
            </x14:sparkline>
            <x14:sparkline>
              <xm:f>'CB_Lcr (2)'!$KXC121:$KXC121</xm:f>
              <xm:sqref>KXC121</xm:sqref>
            </x14:sparkline>
            <x14:sparkline>
              <xm:f>'CB_Lcr (2)'!$KXD121:$KXD121</xm:f>
              <xm:sqref>KXD121</xm:sqref>
            </x14:sparkline>
            <x14:sparkline>
              <xm:f>'CB_Lcr (2)'!$KXE121:$KXE121</xm:f>
              <xm:sqref>KXE121</xm:sqref>
            </x14:sparkline>
            <x14:sparkline>
              <xm:f>'CB_Lcr (2)'!$KXF121:$KXF121</xm:f>
              <xm:sqref>KXF121</xm:sqref>
            </x14:sparkline>
            <x14:sparkline>
              <xm:f>'CB_Lcr (2)'!$KXG121:$KXG121</xm:f>
              <xm:sqref>KXG121</xm:sqref>
            </x14:sparkline>
            <x14:sparkline>
              <xm:f>'CB_Lcr (2)'!$KXH121:$KXH121</xm:f>
              <xm:sqref>KXH121</xm:sqref>
            </x14:sparkline>
            <x14:sparkline>
              <xm:f>'CB_Lcr (2)'!$KXI121:$KXI121</xm:f>
              <xm:sqref>KXI121</xm:sqref>
            </x14:sparkline>
            <x14:sparkline>
              <xm:f>'CB_Lcr (2)'!$KXJ121:$KXJ121</xm:f>
              <xm:sqref>KXJ121</xm:sqref>
            </x14:sparkline>
            <x14:sparkline>
              <xm:f>'CB_Lcr (2)'!$KXK121:$KXK121</xm:f>
              <xm:sqref>KXK121</xm:sqref>
            </x14:sparkline>
            <x14:sparkline>
              <xm:f>'CB_Lcr (2)'!$KXL121:$KXL121</xm:f>
              <xm:sqref>KXL121</xm:sqref>
            </x14:sparkline>
            <x14:sparkline>
              <xm:f>'CB_Lcr (2)'!$KXM121:$KXM121</xm:f>
              <xm:sqref>KXM121</xm:sqref>
            </x14:sparkline>
            <x14:sparkline>
              <xm:f>'CB_Lcr (2)'!$KXN121:$KXN121</xm:f>
              <xm:sqref>KXN121</xm:sqref>
            </x14:sparkline>
            <x14:sparkline>
              <xm:f>'CB_Lcr (2)'!$KXO121:$KXO121</xm:f>
              <xm:sqref>KXO121</xm:sqref>
            </x14:sparkline>
            <x14:sparkline>
              <xm:f>'CB_Lcr (2)'!$KXP121:$KXP121</xm:f>
              <xm:sqref>KXP121</xm:sqref>
            </x14:sparkline>
            <x14:sparkline>
              <xm:f>'CB_Lcr (2)'!$KXQ121:$KXQ121</xm:f>
              <xm:sqref>KXQ121</xm:sqref>
            </x14:sparkline>
            <x14:sparkline>
              <xm:f>'CB_Lcr (2)'!$KXR121:$KXR121</xm:f>
              <xm:sqref>KXR121</xm:sqref>
            </x14:sparkline>
            <x14:sparkline>
              <xm:f>'CB_Lcr (2)'!$KXS121:$KXS121</xm:f>
              <xm:sqref>KXS121</xm:sqref>
            </x14:sparkline>
            <x14:sparkline>
              <xm:f>'CB_Lcr (2)'!$KXT121:$KXT121</xm:f>
              <xm:sqref>KXT121</xm:sqref>
            </x14:sparkline>
            <x14:sparkline>
              <xm:f>'CB_Lcr (2)'!$KXU121:$KXU121</xm:f>
              <xm:sqref>KXU121</xm:sqref>
            </x14:sparkline>
            <x14:sparkline>
              <xm:f>'CB_Lcr (2)'!$KXV121:$KXV121</xm:f>
              <xm:sqref>KXV121</xm:sqref>
            </x14:sparkline>
            <x14:sparkline>
              <xm:f>'CB_Lcr (2)'!$KXW121:$KXW121</xm:f>
              <xm:sqref>KXW121</xm:sqref>
            </x14:sparkline>
            <x14:sparkline>
              <xm:f>'CB_Lcr (2)'!$KXX121:$KXX121</xm:f>
              <xm:sqref>KXX121</xm:sqref>
            </x14:sparkline>
            <x14:sparkline>
              <xm:f>'CB_Lcr (2)'!$KXY121:$KXY121</xm:f>
              <xm:sqref>KXY121</xm:sqref>
            </x14:sparkline>
            <x14:sparkline>
              <xm:f>'CB_Lcr (2)'!$KXZ121:$KXZ121</xm:f>
              <xm:sqref>KXZ121</xm:sqref>
            </x14:sparkline>
            <x14:sparkline>
              <xm:f>'CB_Lcr (2)'!$KYA121:$KYA121</xm:f>
              <xm:sqref>KYA121</xm:sqref>
            </x14:sparkline>
            <x14:sparkline>
              <xm:f>'CB_Lcr (2)'!$KYB121:$KYB121</xm:f>
              <xm:sqref>KYB121</xm:sqref>
            </x14:sparkline>
            <x14:sparkline>
              <xm:f>'CB_Lcr (2)'!$KYC121:$KYC121</xm:f>
              <xm:sqref>KYC121</xm:sqref>
            </x14:sparkline>
            <x14:sparkline>
              <xm:f>'CB_Lcr (2)'!$KYD121:$KYD121</xm:f>
              <xm:sqref>KYD121</xm:sqref>
            </x14:sparkline>
            <x14:sparkline>
              <xm:f>'CB_Lcr (2)'!$KYE121:$KYE121</xm:f>
              <xm:sqref>KYE121</xm:sqref>
            </x14:sparkline>
            <x14:sparkline>
              <xm:f>'CB_Lcr (2)'!$KYF121:$KYF121</xm:f>
              <xm:sqref>KYF121</xm:sqref>
            </x14:sparkline>
            <x14:sparkline>
              <xm:f>'CB_Lcr (2)'!$KYG121:$KYG121</xm:f>
              <xm:sqref>KYG121</xm:sqref>
            </x14:sparkline>
            <x14:sparkline>
              <xm:f>'CB_Lcr (2)'!$KYH121:$KYH121</xm:f>
              <xm:sqref>KYH121</xm:sqref>
            </x14:sparkline>
            <x14:sparkline>
              <xm:f>'CB_Lcr (2)'!$KYI121:$KYI121</xm:f>
              <xm:sqref>KYI121</xm:sqref>
            </x14:sparkline>
            <x14:sparkline>
              <xm:f>'CB_Lcr (2)'!$KYJ121:$KYJ121</xm:f>
              <xm:sqref>KYJ121</xm:sqref>
            </x14:sparkline>
            <x14:sparkline>
              <xm:f>'CB_Lcr (2)'!$KYK121:$KYK121</xm:f>
              <xm:sqref>KYK121</xm:sqref>
            </x14:sparkline>
            <x14:sparkline>
              <xm:f>'CB_Lcr (2)'!$KYL121:$KYL121</xm:f>
              <xm:sqref>KYL121</xm:sqref>
            </x14:sparkline>
            <x14:sparkline>
              <xm:f>'CB_Lcr (2)'!$KYM121:$KYM121</xm:f>
              <xm:sqref>KYM121</xm:sqref>
            </x14:sparkline>
            <x14:sparkline>
              <xm:f>'CB_Lcr (2)'!$KYN121:$KYN121</xm:f>
              <xm:sqref>KYN121</xm:sqref>
            </x14:sparkline>
            <x14:sparkline>
              <xm:f>'CB_Lcr (2)'!$KYO121:$KYO121</xm:f>
              <xm:sqref>KYO121</xm:sqref>
            </x14:sparkline>
            <x14:sparkline>
              <xm:f>'CB_Lcr (2)'!$KYP121:$KYP121</xm:f>
              <xm:sqref>KYP121</xm:sqref>
            </x14:sparkline>
            <x14:sparkline>
              <xm:f>'CB_Lcr (2)'!$KYQ121:$KYQ121</xm:f>
              <xm:sqref>KYQ121</xm:sqref>
            </x14:sparkline>
            <x14:sparkline>
              <xm:f>'CB_Lcr (2)'!$KYR121:$KYR121</xm:f>
              <xm:sqref>KYR121</xm:sqref>
            </x14:sparkline>
            <x14:sparkline>
              <xm:f>'CB_Lcr (2)'!$KYS121:$KYS121</xm:f>
              <xm:sqref>KYS121</xm:sqref>
            </x14:sparkline>
            <x14:sparkline>
              <xm:f>'CB_Lcr (2)'!$KYT121:$KYT121</xm:f>
              <xm:sqref>KYT121</xm:sqref>
            </x14:sparkline>
            <x14:sparkline>
              <xm:f>'CB_Lcr (2)'!$KYU121:$KYU121</xm:f>
              <xm:sqref>KYU121</xm:sqref>
            </x14:sparkline>
            <x14:sparkline>
              <xm:f>'CB_Lcr (2)'!$KYV121:$KYV121</xm:f>
              <xm:sqref>KYV121</xm:sqref>
            </x14:sparkline>
            <x14:sparkline>
              <xm:f>'CB_Lcr (2)'!$KYW121:$KYW121</xm:f>
              <xm:sqref>KYW121</xm:sqref>
            </x14:sparkline>
            <x14:sparkline>
              <xm:f>'CB_Lcr (2)'!$KYX121:$KYX121</xm:f>
              <xm:sqref>KYX121</xm:sqref>
            </x14:sparkline>
            <x14:sparkline>
              <xm:f>'CB_Lcr (2)'!$KYY121:$KYY121</xm:f>
              <xm:sqref>KYY121</xm:sqref>
            </x14:sparkline>
            <x14:sparkline>
              <xm:f>'CB_Lcr (2)'!$KYZ121:$KYZ121</xm:f>
              <xm:sqref>KYZ121</xm:sqref>
            </x14:sparkline>
            <x14:sparkline>
              <xm:f>'CB_Lcr (2)'!$KZA121:$KZA121</xm:f>
              <xm:sqref>KZA121</xm:sqref>
            </x14:sparkline>
            <x14:sparkline>
              <xm:f>'CB_Lcr (2)'!$KZB121:$KZB121</xm:f>
              <xm:sqref>KZB121</xm:sqref>
            </x14:sparkline>
            <x14:sparkline>
              <xm:f>'CB_Lcr (2)'!$KZC121:$KZC121</xm:f>
              <xm:sqref>KZC121</xm:sqref>
            </x14:sparkline>
            <x14:sparkline>
              <xm:f>'CB_Lcr (2)'!$KZD121:$KZD121</xm:f>
              <xm:sqref>KZD121</xm:sqref>
            </x14:sparkline>
            <x14:sparkline>
              <xm:f>'CB_Lcr (2)'!$KZE121:$KZE121</xm:f>
              <xm:sqref>KZE121</xm:sqref>
            </x14:sparkline>
            <x14:sparkline>
              <xm:f>'CB_Lcr (2)'!$KZF121:$KZF121</xm:f>
              <xm:sqref>KZF121</xm:sqref>
            </x14:sparkline>
            <x14:sparkline>
              <xm:f>'CB_Lcr (2)'!$KZG121:$KZG121</xm:f>
              <xm:sqref>KZG121</xm:sqref>
            </x14:sparkline>
            <x14:sparkline>
              <xm:f>'CB_Lcr (2)'!$KZH121:$KZH121</xm:f>
              <xm:sqref>KZH121</xm:sqref>
            </x14:sparkline>
            <x14:sparkline>
              <xm:f>'CB_Lcr (2)'!$KZI121:$KZI121</xm:f>
              <xm:sqref>KZI121</xm:sqref>
            </x14:sparkline>
            <x14:sparkline>
              <xm:f>'CB_Lcr (2)'!$KZJ121:$KZJ121</xm:f>
              <xm:sqref>KZJ121</xm:sqref>
            </x14:sparkline>
            <x14:sparkline>
              <xm:f>'CB_Lcr (2)'!$KZK121:$KZK121</xm:f>
              <xm:sqref>KZK121</xm:sqref>
            </x14:sparkline>
            <x14:sparkline>
              <xm:f>'CB_Lcr (2)'!$KZL121:$KZL121</xm:f>
              <xm:sqref>KZL121</xm:sqref>
            </x14:sparkline>
            <x14:sparkline>
              <xm:f>'CB_Lcr (2)'!$KZM121:$KZM121</xm:f>
              <xm:sqref>KZM121</xm:sqref>
            </x14:sparkline>
            <x14:sparkline>
              <xm:f>'CB_Lcr (2)'!$KZN121:$KZN121</xm:f>
              <xm:sqref>KZN121</xm:sqref>
            </x14:sparkline>
            <x14:sparkline>
              <xm:f>'CB_Lcr (2)'!$KZO121:$KZO121</xm:f>
              <xm:sqref>KZO121</xm:sqref>
            </x14:sparkline>
            <x14:sparkline>
              <xm:f>'CB_Lcr (2)'!$KZP121:$KZP121</xm:f>
              <xm:sqref>KZP121</xm:sqref>
            </x14:sparkline>
            <x14:sparkline>
              <xm:f>'CB_Lcr (2)'!$KZQ121:$KZQ121</xm:f>
              <xm:sqref>KZQ121</xm:sqref>
            </x14:sparkline>
            <x14:sparkline>
              <xm:f>'CB_Lcr (2)'!$KZR121:$KZR121</xm:f>
              <xm:sqref>KZR121</xm:sqref>
            </x14:sparkline>
            <x14:sparkline>
              <xm:f>'CB_Lcr (2)'!$KZS121:$KZS121</xm:f>
              <xm:sqref>KZS121</xm:sqref>
            </x14:sparkline>
            <x14:sparkline>
              <xm:f>'CB_Lcr (2)'!$KZT121:$KZT121</xm:f>
              <xm:sqref>KZT121</xm:sqref>
            </x14:sparkline>
            <x14:sparkline>
              <xm:f>'CB_Lcr (2)'!$KZU121:$KZU121</xm:f>
              <xm:sqref>KZU121</xm:sqref>
            </x14:sparkline>
            <x14:sparkline>
              <xm:f>'CB_Lcr (2)'!$KZV121:$KZV121</xm:f>
              <xm:sqref>KZV121</xm:sqref>
            </x14:sparkline>
            <x14:sparkline>
              <xm:f>'CB_Lcr (2)'!$KZW121:$KZW121</xm:f>
              <xm:sqref>KZW121</xm:sqref>
            </x14:sparkline>
            <x14:sparkline>
              <xm:f>'CB_Lcr (2)'!$KZX121:$KZX121</xm:f>
              <xm:sqref>KZX121</xm:sqref>
            </x14:sparkline>
            <x14:sparkline>
              <xm:f>'CB_Lcr (2)'!$KZY121:$KZY121</xm:f>
              <xm:sqref>KZY121</xm:sqref>
            </x14:sparkline>
            <x14:sparkline>
              <xm:f>'CB_Lcr (2)'!$KZZ121:$KZZ121</xm:f>
              <xm:sqref>KZZ121</xm:sqref>
            </x14:sparkline>
            <x14:sparkline>
              <xm:f>'CB_Lcr (2)'!$LAA121:$LAA121</xm:f>
              <xm:sqref>LAA121</xm:sqref>
            </x14:sparkline>
            <x14:sparkline>
              <xm:f>'CB_Lcr (2)'!$LAB121:$LAB121</xm:f>
              <xm:sqref>LAB121</xm:sqref>
            </x14:sparkline>
            <x14:sparkline>
              <xm:f>'CB_Lcr (2)'!$LAC121:$LAC121</xm:f>
              <xm:sqref>LAC121</xm:sqref>
            </x14:sparkline>
            <x14:sparkline>
              <xm:f>'CB_Lcr (2)'!$LAD121:$LAD121</xm:f>
              <xm:sqref>LAD121</xm:sqref>
            </x14:sparkline>
            <x14:sparkline>
              <xm:f>'CB_Lcr (2)'!$LAE121:$LAE121</xm:f>
              <xm:sqref>LAE121</xm:sqref>
            </x14:sparkline>
            <x14:sparkline>
              <xm:f>'CB_Lcr (2)'!$LAF121:$LAF121</xm:f>
              <xm:sqref>LAF121</xm:sqref>
            </x14:sparkline>
            <x14:sparkline>
              <xm:f>'CB_Lcr (2)'!$LAG121:$LAG121</xm:f>
              <xm:sqref>LAG121</xm:sqref>
            </x14:sparkline>
            <x14:sparkline>
              <xm:f>'CB_Lcr (2)'!$LAH121:$LAH121</xm:f>
              <xm:sqref>LAH121</xm:sqref>
            </x14:sparkline>
            <x14:sparkline>
              <xm:f>'CB_Lcr (2)'!$LAI121:$LAI121</xm:f>
              <xm:sqref>LAI121</xm:sqref>
            </x14:sparkline>
            <x14:sparkline>
              <xm:f>'CB_Lcr (2)'!$LAJ121:$LAJ121</xm:f>
              <xm:sqref>LAJ121</xm:sqref>
            </x14:sparkline>
            <x14:sparkline>
              <xm:f>'CB_Lcr (2)'!$LAK121:$LAK121</xm:f>
              <xm:sqref>LAK121</xm:sqref>
            </x14:sparkline>
            <x14:sparkline>
              <xm:f>'CB_Lcr (2)'!$LAL121:$LAL121</xm:f>
              <xm:sqref>LAL121</xm:sqref>
            </x14:sparkline>
            <x14:sparkline>
              <xm:f>'CB_Lcr (2)'!$LAM121:$LAM121</xm:f>
              <xm:sqref>LAM121</xm:sqref>
            </x14:sparkline>
            <x14:sparkline>
              <xm:f>'CB_Lcr (2)'!$LAN121:$LAN121</xm:f>
              <xm:sqref>LAN121</xm:sqref>
            </x14:sparkline>
            <x14:sparkline>
              <xm:f>'CB_Lcr (2)'!$LAO121:$LAO121</xm:f>
              <xm:sqref>LAO121</xm:sqref>
            </x14:sparkline>
            <x14:sparkline>
              <xm:f>'CB_Lcr (2)'!$LAP121:$LAP121</xm:f>
              <xm:sqref>LAP121</xm:sqref>
            </x14:sparkline>
            <x14:sparkline>
              <xm:f>'CB_Lcr (2)'!$LAQ121:$LAQ121</xm:f>
              <xm:sqref>LAQ121</xm:sqref>
            </x14:sparkline>
            <x14:sparkline>
              <xm:f>'CB_Lcr (2)'!$LAR121:$LAR121</xm:f>
              <xm:sqref>LAR121</xm:sqref>
            </x14:sparkline>
            <x14:sparkline>
              <xm:f>'CB_Lcr (2)'!$LAS121:$LAS121</xm:f>
              <xm:sqref>LAS121</xm:sqref>
            </x14:sparkline>
            <x14:sparkline>
              <xm:f>'CB_Lcr (2)'!$LAT121:$LAT121</xm:f>
              <xm:sqref>LAT121</xm:sqref>
            </x14:sparkline>
            <x14:sparkline>
              <xm:f>'CB_Lcr (2)'!$LAU121:$LAU121</xm:f>
              <xm:sqref>LAU121</xm:sqref>
            </x14:sparkline>
            <x14:sparkline>
              <xm:f>'CB_Lcr (2)'!$LAV121:$LAV121</xm:f>
              <xm:sqref>LAV121</xm:sqref>
            </x14:sparkline>
            <x14:sparkline>
              <xm:f>'CB_Lcr (2)'!$LAW121:$LAW121</xm:f>
              <xm:sqref>LAW121</xm:sqref>
            </x14:sparkline>
            <x14:sparkline>
              <xm:f>'CB_Lcr (2)'!$LAX121:$LAX121</xm:f>
              <xm:sqref>LAX121</xm:sqref>
            </x14:sparkline>
            <x14:sparkline>
              <xm:f>'CB_Lcr (2)'!$LAY121:$LAY121</xm:f>
              <xm:sqref>LAY121</xm:sqref>
            </x14:sparkline>
            <x14:sparkline>
              <xm:f>'CB_Lcr (2)'!$LAZ121:$LAZ121</xm:f>
              <xm:sqref>LAZ121</xm:sqref>
            </x14:sparkline>
            <x14:sparkline>
              <xm:f>'CB_Lcr (2)'!$LBA121:$LBA121</xm:f>
              <xm:sqref>LBA121</xm:sqref>
            </x14:sparkline>
            <x14:sparkline>
              <xm:f>'CB_Lcr (2)'!$LBB121:$LBB121</xm:f>
              <xm:sqref>LBB121</xm:sqref>
            </x14:sparkline>
            <x14:sparkline>
              <xm:f>'CB_Lcr (2)'!$LBC121:$LBC121</xm:f>
              <xm:sqref>LBC121</xm:sqref>
            </x14:sparkline>
            <x14:sparkline>
              <xm:f>'CB_Lcr (2)'!$LBD121:$LBD121</xm:f>
              <xm:sqref>LBD121</xm:sqref>
            </x14:sparkline>
            <x14:sparkline>
              <xm:f>'CB_Lcr (2)'!$LBE121:$LBE121</xm:f>
              <xm:sqref>LBE121</xm:sqref>
            </x14:sparkline>
            <x14:sparkline>
              <xm:f>'CB_Lcr (2)'!$LBF121:$LBF121</xm:f>
              <xm:sqref>LBF121</xm:sqref>
            </x14:sparkline>
            <x14:sparkline>
              <xm:f>'CB_Lcr (2)'!$LBG121:$LBG121</xm:f>
              <xm:sqref>LBG121</xm:sqref>
            </x14:sparkline>
            <x14:sparkline>
              <xm:f>'CB_Lcr (2)'!$LBH121:$LBH121</xm:f>
              <xm:sqref>LBH121</xm:sqref>
            </x14:sparkline>
            <x14:sparkline>
              <xm:f>'CB_Lcr (2)'!$LBI121:$LBI121</xm:f>
              <xm:sqref>LBI121</xm:sqref>
            </x14:sparkline>
            <x14:sparkline>
              <xm:f>'CB_Lcr (2)'!$LBJ121:$LBJ121</xm:f>
              <xm:sqref>LBJ121</xm:sqref>
            </x14:sparkline>
            <x14:sparkline>
              <xm:f>'CB_Lcr (2)'!$LBK121:$LBK121</xm:f>
              <xm:sqref>LBK121</xm:sqref>
            </x14:sparkline>
            <x14:sparkline>
              <xm:f>'CB_Lcr (2)'!$LBL121:$LBL121</xm:f>
              <xm:sqref>LBL121</xm:sqref>
            </x14:sparkline>
            <x14:sparkline>
              <xm:f>'CB_Lcr (2)'!$LBM121:$LBM121</xm:f>
              <xm:sqref>LBM121</xm:sqref>
            </x14:sparkline>
            <x14:sparkline>
              <xm:f>'CB_Lcr (2)'!$LBN121:$LBN121</xm:f>
              <xm:sqref>LBN121</xm:sqref>
            </x14:sparkline>
            <x14:sparkline>
              <xm:f>'CB_Lcr (2)'!$LBO121:$LBO121</xm:f>
              <xm:sqref>LBO121</xm:sqref>
            </x14:sparkline>
            <x14:sparkline>
              <xm:f>'CB_Lcr (2)'!$LBP121:$LBP121</xm:f>
              <xm:sqref>LBP121</xm:sqref>
            </x14:sparkline>
            <x14:sparkline>
              <xm:f>'CB_Lcr (2)'!$LBQ121:$LBQ121</xm:f>
              <xm:sqref>LBQ121</xm:sqref>
            </x14:sparkline>
            <x14:sparkline>
              <xm:f>'CB_Lcr (2)'!$LBR121:$LBR121</xm:f>
              <xm:sqref>LBR121</xm:sqref>
            </x14:sparkline>
            <x14:sparkline>
              <xm:f>'CB_Lcr (2)'!$LBS121:$LBS121</xm:f>
              <xm:sqref>LBS121</xm:sqref>
            </x14:sparkline>
            <x14:sparkline>
              <xm:f>'CB_Lcr (2)'!$LBT121:$LBT121</xm:f>
              <xm:sqref>LBT121</xm:sqref>
            </x14:sparkline>
            <x14:sparkline>
              <xm:f>'CB_Lcr (2)'!$LBU121:$LBU121</xm:f>
              <xm:sqref>LBU121</xm:sqref>
            </x14:sparkline>
            <x14:sparkline>
              <xm:f>'CB_Lcr (2)'!$LBV121:$LBV121</xm:f>
              <xm:sqref>LBV121</xm:sqref>
            </x14:sparkline>
            <x14:sparkline>
              <xm:f>'CB_Lcr (2)'!$LBW121:$LBW121</xm:f>
              <xm:sqref>LBW121</xm:sqref>
            </x14:sparkline>
            <x14:sparkline>
              <xm:f>'CB_Lcr (2)'!$LBX121:$LBX121</xm:f>
              <xm:sqref>LBX121</xm:sqref>
            </x14:sparkline>
            <x14:sparkline>
              <xm:f>'CB_Lcr (2)'!$LBY121:$LBY121</xm:f>
              <xm:sqref>LBY121</xm:sqref>
            </x14:sparkline>
            <x14:sparkline>
              <xm:f>'CB_Lcr (2)'!$LBZ121:$LBZ121</xm:f>
              <xm:sqref>LBZ121</xm:sqref>
            </x14:sparkline>
            <x14:sparkline>
              <xm:f>'CB_Lcr (2)'!$LCA121:$LCA121</xm:f>
              <xm:sqref>LCA121</xm:sqref>
            </x14:sparkline>
            <x14:sparkline>
              <xm:f>'CB_Lcr (2)'!$LCB121:$LCB121</xm:f>
              <xm:sqref>LCB121</xm:sqref>
            </x14:sparkline>
            <x14:sparkline>
              <xm:f>'CB_Lcr (2)'!$LCC121:$LCC121</xm:f>
              <xm:sqref>LCC121</xm:sqref>
            </x14:sparkline>
            <x14:sparkline>
              <xm:f>'CB_Lcr (2)'!$LCD121:$LCD121</xm:f>
              <xm:sqref>LCD121</xm:sqref>
            </x14:sparkline>
            <x14:sparkline>
              <xm:f>'CB_Lcr (2)'!$LCE121:$LCE121</xm:f>
              <xm:sqref>LCE121</xm:sqref>
            </x14:sparkline>
            <x14:sparkline>
              <xm:f>'CB_Lcr (2)'!$LCF121:$LCF121</xm:f>
              <xm:sqref>LCF121</xm:sqref>
            </x14:sparkline>
            <x14:sparkline>
              <xm:f>'CB_Lcr (2)'!$LCG121:$LCG121</xm:f>
              <xm:sqref>LCG121</xm:sqref>
            </x14:sparkline>
            <x14:sparkline>
              <xm:f>'CB_Lcr (2)'!$LCH121:$LCH121</xm:f>
              <xm:sqref>LCH121</xm:sqref>
            </x14:sparkline>
            <x14:sparkline>
              <xm:f>'CB_Lcr (2)'!$LCI121:$LCI121</xm:f>
              <xm:sqref>LCI121</xm:sqref>
            </x14:sparkline>
            <x14:sparkline>
              <xm:f>'CB_Lcr (2)'!$LCJ121:$LCJ121</xm:f>
              <xm:sqref>LCJ121</xm:sqref>
            </x14:sparkline>
            <x14:sparkline>
              <xm:f>'CB_Lcr (2)'!$LCK121:$LCK121</xm:f>
              <xm:sqref>LCK121</xm:sqref>
            </x14:sparkline>
            <x14:sparkline>
              <xm:f>'CB_Lcr (2)'!$LCL121:$LCL121</xm:f>
              <xm:sqref>LCL121</xm:sqref>
            </x14:sparkline>
            <x14:sparkline>
              <xm:f>'CB_Lcr (2)'!$LCM121:$LCM121</xm:f>
              <xm:sqref>LCM121</xm:sqref>
            </x14:sparkline>
            <x14:sparkline>
              <xm:f>'CB_Lcr (2)'!$LCN121:$LCN121</xm:f>
              <xm:sqref>LCN121</xm:sqref>
            </x14:sparkline>
            <x14:sparkline>
              <xm:f>'CB_Lcr (2)'!$LCO121:$LCO121</xm:f>
              <xm:sqref>LCO121</xm:sqref>
            </x14:sparkline>
            <x14:sparkline>
              <xm:f>'CB_Lcr (2)'!$LCP121:$LCP121</xm:f>
              <xm:sqref>LCP121</xm:sqref>
            </x14:sparkline>
            <x14:sparkline>
              <xm:f>'CB_Lcr (2)'!$LCQ121:$LCQ121</xm:f>
              <xm:sqref>LCQ121</xm:sqref>
            </x14:sparkline>
            <x14:sparkline>
              <xm:f>'CB_Lcr (2)'!$LCR121:$LCR121</xm:f>
              <xm:sqref>LCR121</xm:sqref>
            </x14:sparkline>
            <x14:sparkline>
              <xm:f>'CB_Lcr (2)'!$LCS121:$LCS121</xm:f>
              <xm:sqref>LCS121</xm:sqref>
            </x14:sparkline>
            <x14:sparkline>
              <xm:f>'CB_Lcr (2)'!$LCT121:$LCT121</xm:f>
              <xm:sqref>LCT121</xm:sqref>
            </x14:sparkline>
            <x14:sparkline>
              <xm:f>'CB_Lcr (2)'!$LCU121:$LCU121</xm:f>
              <xm:sqref>LCU121</xm:sqref>
            </x14:sparkline>
            <x14:sparkline>
              <xm:f>'CB_Lcr (2)'!$LCV121:$LCV121</xm:f>
              <xm:sqref>LCV121</xm:sqref>
            </x14:sparkline>
            <x14:sparkline>
              <xm:f>'CB_Lcr (2)'!$LCW121:$LCW121</xm:f>
              <xm:sqref>LCW121</xm:sqref>
            </x14:sparkline>
            <x14:sparkline>
              <xm:f>'CB_Lcr (2)'!$LCX121:$LCX121</xm:f>
              <xm:sqref>LCX121</xm:sqref>
            </x14:sparkline>
            <x14:sparkline>
              <xm:f>'CB_Lcr (2)'!$LCY121:$LCY121</xm:f>
              <xm:sqref>LCY121</xm:sqref>
            </x14:sparkline>
            <x14:sparkline>
              <xm:f>'CB_Lcr (2)'!$LCZ121:$LCZ121</xm:f>
              <xm:sqref>LCZ121</xm:sqref>
            </x14:sparkline>
            <x14:sparkline>
              <xm:f>'CB_Lcr (2)'!$LDA121:$LDA121</xm:f>
              <xm:sqref>LDA121</xm:sqref>
            </x14:sparkline>
            <x14:sparkline>
              <xm:f>'CB_Lcr (2)'!$LDB121:$LDB121</xm:f>
              <xm:sqref>LDB121</xm:sqref>
            </x14:sparkline>
            <x14:sparkline>
              <xm:f>'CB_Lcr (2)'!$LDC121:$LDC121</xm:f>
              <xm:sqref>LDC121</xm:sqref>
            </x14:sparkline>
            <x14:sparkline>
              <xm:f>'CB_Lcr (2)'!$LDD121:$LDD121</xm:f>
              <xm:sqref>LDD121</xm:sqref>
            </x14:sparkline>
            <x14:sparkline>
              <xm:f>'CB_Lcr (2)'!$LDE121:$LDE121</xm:f>
              <xm:sqref>LDE121</xm:sqref>
            </x14:sparkline>
            <x14:sparkline>
              <xm:f>'CB_Lcr (2)'!$LDF121:$LDF121</xm:f>
              <xm:sqref>LDF121</xm:sqref>
            </x14:sparkline>
            <x14:sparkline>
              <xm:f>'CB_Lcr (2)'!$LDG121:$LDG121</xm:f>
              <xm:sqref>LDG121</xm:sqref>
            </x14:sparkline>
            <x14:sparkline>
              <xm:f>'CB_Lcr (2)'!$LDH121:$LDH121</xm:f>
              <xm:sqref>LDH121</xm:sqref>
            </x14:sparkline>
            <x14:sparkline>
              <xm:f>'CB_Lcr (2)'!$LDI121:$LDI121</xm:f>
              <xm:sqref>LDI121</xm:sqref>
            </x14:sparkline>
            <x14:sparkline>
              <xm:f>'CB_Lcr (2)'!$LDJ121:$LDJ121</xm:f>
              <xm:sqref>LDJ121</xm:sqref>
            </x14:sparkline>
            <x14:sparkline>
              <xm:f>'CB_Lcr (2)'!$LDK121:$LDK121</xm:f>
              <xm:sqref>LDK121</xm:sqref>
            </x14:sparkline>
            <x14:sparkline>
              <xm:f>'CB_Lcr (2)'!$LDL121:$LDL121</xm:f>
              <xm:sqref>LDL121</xm:sqref>
            </x14:sparkline>
            <x14:sparkline>
              <xm:f>'CB_Lcr (2)'!$LDM121:$LDM121</xm:f>
              <xm:sqref>LDM121</xm:sqref>
            </x14:sparkline>
            <x14:sparkline>
              <xm:f>'CB_Lcr (2)'!$LDN121:$LDN121</xm:f>
              <xm:sqref>LDN121</xm:sqref>
            </x14:sparkline>
            <x14:sparkline>
              <xm:f>'CB_Lcr (2)'!$LDO121:$LDO121</xm:f>
              <xm:sqref>LDO121</xm:sqref>
            </x14:sparkline>
            <x14:sparkline>
              <xm:f>'CB_Lcr (2)'!$LDP121:$LDP121</xm:f>
              <xm:sqref>LDP121</xm:sqref>
            </x14:sparkline>
            <x14:sparkline>
              <xm:f>'CB_Lcr (2)'!$LDQ121:$LDQ121</xm:f>
              <xm:sqref>LDQ121</xm:sqref>
            </x14:sparkline>
            <x14:sparkline>
              <xm:f>'CB_Lcr (2)'!$LDR121:$LDR121</xm:f>
              <xm:sqref>LDR121</xm:sqref>
            </x14:sparkline>
            <x14:sparkline>
              <xm:f>'CB_Lcr (2)'!$LDS121:$LDS121</xm:f>
              <xm:sqref>LDS121</xm:sqref>
            </x14:sparkline>
            <x14:sparkline>
              <xm:f>'CB_Lcr (2)'!$LDT121:$LDT121</xm:f>
              <xm:sqref>LDT121</xm:sqref>
            </x14:sparkline>
            <x14:sparkline>
              <xm:f>'CB_Lcr (2)'!$LDU121:$LDU121</xm:f>
              <xm:sqref>LDU121</xm:sqref>
            </x14:sparkline>
            <x14:sparkline>
              <xm:f>'CB_Lcr (2)'!$LDV121:$LDV121</xm:f>
              <xm:sqref>LDV121</xm:sqref>
            </x14:sparkline>
            <x14:sparkline>
              <xm:f>'CB_Lcr (2)'!$LDW121:$LDW121</xm:f>
              <xm:sqref>LDW121</xm:sqref>
            </x14:sparkline>
            <x14:sparkline>
              <xm:f>'CB_Lcr (2)'!$LDX121:$LDX121</xm:f>
              <xm:sqref>LDX121</xm:sqref>
            </x14:sparkline>
            <x14:sparkline>
              <xm:f>'CB_Lcr (2)'!$LDY121:$LDY121</xm:f>
              <xm:sqref>LDY121</xm:sqref>
            </x14:sparkline>
            <x14:sparkline>
              <xm:f>'CB_Lcr (2)'!$LDZ121:$LDZ121</xm:f>
              <xm:sqref>LDZ121</xm:sqref>
            </x14:sparkline>
            <x14:sparkline>
              <xm:f>'CB_Lcr (2)'!$LEA121:$LEA121</xm:f>
              <xm:sqref>LEA121</xm:sqref>
            </x14:sparkline>
            <x14:sparkline>
              <xm:f>'CB_Lcr (2)'!$LEB121:$LEB121</xm:f>
              <xm:sqref>LEB121</xm:sqref>
            </x14:sparkline>
            <x14:sparkline>
              <xm:f>'CB_Lcr (2)'!$LEC121:$LEC121</xm:f>
              <xm:sqref>LEC121</xm:sqref>
            </x14:sparkline>
            <x14:sparkline>
              <xm:f>'CB_Lcr (2)'!$LED121:$LED121</xm:f>
              <xm:sqref>LED121</xm:sqref>
            </x14:sparkline>
            <x14:sparkline>
              <xm:f>'CB_Lcr (2)'!$LEE121:$LEE121</xm:f>
              <xm:sqref>LEE121</xm:sqref>
            </x14:sparkline>
            <x14:sparkline>
              <xm:f>'CB_Lcr (2)'!$LEF121:$LEF121</xm:f>
              <xm:sqref>LEF121</xm:sqref>
            </x14:sparkline>
            <x14:sparkline>
              <xm:f>'CB_Lcr (2)'!$LEG121:$LEG121</xm:f>
              <xm:sqref>LEG121</xm:sqref>
            </x14:sparkline>
            <x14:sparkline>
              <xm:f>'CB_Lcr (2)'!$LEH121:$LEH121</xm:f>
              <xm:sqref>LEH121</xm:sqref>
            </x14:sparkline>
            <x14:sparkline>
              <xm:f>'CB_Lcr (2)'!$LEI121:$LEI121</xm:f>
              <xm:sqref>LEI121</xm:sqref>
            </x14:sparkline>
            <x14:sparkline>
              <xm:f>'CB_Lcr (2)'!$LEJ121:$LEJ121</xm:f>
              <xm:sqref>LEJ121</xm:sqref>
            </x14:sparkline>
            <x14:sparkline>
              <xm:f>'CB_Lcr (2)'!$LEK121:$LEK121</xm:f>
              <xm:sqref>LEK121</xm:sqref>
            </x14:sparkline>
            <x14:sparkline>
              <xm:f>'CB_Lcr (2)'!$LEL121:$LEL121</xm:f>
              <xm:sqref>LEL121</xm:sqref>
            </x14:sparkline>
            <x14:sparkline>
              <xm:f>'CB_Lcr (2)'!$LEM121:$LEM121</xm:f>
              <xm:sqref>LEM121</xm:sqref>
            </x14:sparkline>
            <x14:sparkline>
              <xm:f>'CB_Lcr (2)'!$LEN121:$LEN121</xm:f>
              <xm:sqref>LEN121</xm:sqref>
            </x14:sparkline>
            <x14:sparkline>
              <xm:f>'CB_Lcr (2)'!$LEO121:$LEO121</xm:f>
              <xm:sqref>LEO121</xm:sqref>
            </x14:sparkline>
            <x14:sparkline>
              <xm:f>'CB_Lcr (2)'!$LEP121:$LEP121</xm:f>
              <xm:sqref>LEP121</xm:sqref>
            </x14:sparkline>
            <x14:sparkline>
              <xm:f>'CB_Lcr (2)'!$LEQ121:$LEQ121</xm:f>
              <xm:sqref>LEQ121</xm:sqref>
            </x14:sparkline>
            <x14:sparkline>
              <xm:f>'CB_Lcr (2)'!$LER121:$LER121</xm:f>
              <xm:sqref>LER121</xm:sqref>
            </x14:sparkline>
            <x14:sparkline>
              <xm:f>'CB_Lcr (2)'!$LES121:$LES121</xm:f>
              <xm:sqref>LES121</xm:sqref>
            </x14:sparkline>
            <x14:sparkline>
              <xm:f>'CB_Lcr (2)'!$LET121:$LET121</xm:f>
              <xm:sqref>LET121</xm:sqref>
            </x14:sparkline>
            <x14:sparkline>
              <xm:f>'CB_Lcr (2)'!$LEU121:$LEU121</xm:f>
              <xm:sqref>LEU121</xm:sqref>
            </x14:sparkline>
            <x14:sparkline>
              <xm:f>'CB_Lcr (2)'!$LEV121:$LEV121</xm:f>
              <xm:sqref>LEV121</xm:sqref>
            </x14:sparkline>
            <x14:sparkline>
              <xm:f>'CB_Lcr (2)'!$LEW121:$LEW121</xm:f>
              <xm:sqref>LEW121</xm:sqref>
            </x14:sparkline>
            <x14:sparkline>
              <xm:f>'CB_Lcr (2)'!$LEX121:$LEX121</xm:f>
              <xm:sqref>LEX121</xm:sqref>
            </x14:sparkline>
            <x14:sparkline>
              <xm:f>'CB_Lcr (2)'!$LEY121:$LEY121</xm:f>
              <xm:sqref>LEY121</xm:sqref>
            </x14:sparkline>
            <x14:sparkline>
              <xm:f>'CB_Lcr (2)'!$LEZ121:$LEZ121</xm:f>
              <xm:sqref>LEZ121</xm:sqref>
            </x14:sparkline>
            <x14:sparkline>
              <xm:f>'CB_Lcr (2)'!$LFA121:$LFA121</xm:f>
              <xm:sqref>LFA121</xm:sqref>
            </x14:sparkline>
            <x14:sparkline>
              <xm:f>'CB_Lcr (2)'!$LFB121:$LFB121</xm:f>
              <xm:sqref>LFB121</xm:sqref>
            </x14:sparkline>
            <x14:sparkline>
              <xm:f>'CB_Lcr (2)'!$LFC121:$LFC121</xm:f>
              <xm:sqref>LFC121</xm:sqref>
            </x14:sparkline>
            <x14:sparkline>
              <xm:f>'CB_Lcr (2)'!$LFD121:$LFD121</xm:f>
              <xm:sqref>LFD121</xm:sqref>
            </x14:sparkline>
            <x14:sparkline>
              <xm:f>'CB_Lcr (2)'!$LFE121:$LFE121</xm:f>
              <xm:sqref>LFE121</xm:sqref>
            </x14:sparkline>
            <x14:sparkline>
              <xm:f>'CB_Lcr (2)'!$LFF121:$LFF121</xm:f>
              <xm:sqref>LFF121</xm:sqref>
            </x14:sparkline>
            <x14:sparkline>
              <xm:f>'CB_Lcr (2)'!$LFG121:$LFG121</xm:f>
              <xm:sqref>LFG121</xm:sqref>
            </x14:sparkline>
            <x14:sparkline>
              <xm:f>'CB_Lcr (2)'!$LFH121:$LFH121</xm:f>
              <xm:sqref>LFH121</xm:sqref>
            </x14:sparkline>
            <x14:sparkline>
              <xm:f>'CB_Lcr (2)'!$LFI121:$LFI121</xm:f>
              <xm:sqref>LFI121</xm:sqref>
            </x14:sparkline>
            <x14:sparkline>
              <xm:f>'CB_Lcr (2)'!$LFJ121:$LFJ121</xm:f>
              <xm:sqref>LFJ121</xm:sqref>
            </x14:sparkline>
            <x14:sparkline>
              <xm:f>'CB_Lcr (2)'!$LFK121:$LFK121</xm:f>
              <xm:sqref>LFK121</xm:sqref>
            </x14:sparkline>
            <x14:sparkline>
              <xm:f>'CB_Lcr (2)'!$LFL121:$LFL121</xm:f>
              <xm:sqref>LFL121</xm:sqref>
            </x14:sparkline>
            <x14:sparkline>
              <xm:f>'CB_Lcr (2)'!$LFM121:$LFM121</xm:f>
              <xm:sqref>LFM121</xm:sqref>
            </x14:sparkline>
            <x14:sparkline>
              <xm:f>'CB_Lcr (2)'!$LFN121:$LFN121</xm:f>
              <xm:sqref>LFN121</xm:sqref>
            </x14:sparkline>
            <x14:sparkline>
              <xm:f>'CB_Lcr (2)'!$LFO121:$LFO121</xm:f>
              <xm:sqref>LFO121</xm:sqref>
            </x14:sparkline>
            <x14:sparkline>
              <xm:f>'CB_Lcr (2)'!$LFP121:$LFP121</xm:f>
              <xm:sqref>LFP121</xm:sqref>
            </x14:sparkline>
            <x14:sparkline>
              <xm:f>'CB_Lcr (2)'!$LFQ121:$LFQ121</xm:f>
              <xm:sqref>LFQ121</xm:sqref>
            </x14:sparkline>
            <x14:sparkline>
              <xm:f>'CB_Lcr (2)'!$LFR121:$LFR121</xm:f>
              <xm:sqref>LFR121</xm:sqref>
            </x14:sparkline>
            <x14:sparkline>
              <xm:f>'CB_Lcr (2)'!$LFS121:$LFS121</xm:f>
              <xm:sqref>LFS121</xm:sqref>
            </x14:sparkline>
            <x14:sparkline>
              <xm:f>'CB_Lcr (2)'!$LFT121:$LFT121</xm:f>
              <xm:sqref>LFT121</xm:sqref>
            </x14:sparkline>
            <x14:sparkline>
              <xm:f>'CB_Lcr (2)'!$LFU121:$LFU121</xm:f>
              <xm:sqref>LFU121</xm:sqref>
            </x14:sparkline>
            <x14:sparkline>
              <xm:f>'CB_Lcr (2)'!$LFV121:$LFV121</xm:f>
              <xm:sqref>LFV121</xm:sqref>
            </x14:sparkline>
            <x14:sparkline>
              <xm:f>'CB_Lcr (2)'!$LFW121:$LFW121</xm:f>
              <xm:sqref>LFW121</xm:sqref>
            </x14:sparkline>
            <x14:sparkline>
              <xm:f>'CB_Lcr (2)'!$LFX121:$LFX121</xm:f>
              <xm:sqref>LFX121</xm:sqref>
            </x14:sparkline>
            <x14:sparkline>
              <xm:f>'CB_Lcr (2)'!$LFY121:$LFY121</xm:f>
              <xm:sqref>LFY121</xm:sqref>
            </x14:sparkline>
            <x14:sparkline>
              <xm:f>'CB_Lcr (2)'!$LFZ121:$LFZ121</xm:f>
              <xm:sqref>LFZ121</xm:sqref>
            </x14:sparkline>
            <x14:sparkline>
              <xm:f>'CB_Lcr (2)'!$LGA121:$LGA121</xm:f>
              <xm:sqref>LGA121</xm:sqref>
            </x14:sparkline>
            <x14:sparkline>
              <xm:f>'CB_Lcr (2)'!$LGB121:$LGB121</xm:f>
              <xm:sqref>LGB121</xm:sqref>
            </x14:sparkline>
            <x14:sparkline>
              <xm:f>'CB_Lcr (2)'!$LGC121:$LGC121</xm:f>
              <xm:sqref>LGC121</xm:sqref>
            </x14:sparkline>
            <x14:sparkline>
              <xm:f>'CB_Lcr (2)'!$LGD121:$LGD121</xm:f>
              <xm:sqref>LGD121</xm:sqref>
            </x14:sparkline>
            <x14:sparkline>
              <xm:f>'CB_Lcr (2)'!$LGE121:$LGE121</xm:f>
              <xm:sqref>LGE121</xm:sqref>
            </x14:sparkline>
            <x14:sparkline>
              <xm:f>'CB_Lcr (2)'!$LGF121:$LGF121</xm:f>
              <xm:sqref>LGF121</xm:sqref>
            </x14:sparkline>
            <x14:sparkline>
              <xm:f>'CB_Lcr (2)'!$LGG121:$LGG121</xm:f>
              <xm:sqref>LGG121</xm:sqref>
            </x14:sparkline>
            <x14:sparkline>
              <xm:f>'CB_Lcr (2)'!$LGH121:$LGH121</xm:f>
              <xm:sqref>LGH121</xm:sqref>
            </x14:sparkline>
            <x14:sparkline>
              <xm:f>'CB_Lcr (2)'!$LGI121:$LGI121</xm:f>
              <xm:sqref>LGI121</xm:sqref>
            </x14:sparkline>
            <x14:sparkline>
              <xm:f>'CB_Lcr (2)'!$LGJ121:$LGJ121</xm:f>
              <xm:sqref>LGJ121</xm:sqref>
            </x14:sparkline>
            <x14:sparkline>
              <xm:f>'CB_Lcr (2)'!$LGK121:$LGK121</xm:f>
              <xm:sqref>LGK121</xm:sqref>
            </x14:sparkline>
            <x14:sparkline>
              <xm:f>'CB_Lcr (2)'!$LGL121:$LGL121</xm:f>
              <xm:sqref>LGL121</xm:sqref>
            </x14:sparkline>
            <x14:sparkline>
              <xm:f>'CB_Lcr (2)'!$LGM121:$LGM121</xm:f>
              <xm:sqref>LGM121</xm:sqref>
            </x14:sparkline>
            <x14:sparkline>
              <xm:f>'CB_Lcr (2)'!$LGN121:$LGN121</xm:f>
              <xm:sqref>LGN121</xm:sqref>
            </x14:sparkline>
            <x14:sparkline>
              <xm:f>'CB_Lcr (2)'!$LGO121:$LGO121</xm:f>
              <xm:sqref>LGO121</xm:sqref>
            </x14:sparkline>
            <x14:sparkline>
              <xm:f>'CB_Lcr (2)'!$LGP121:$LGP121</xm:f>
              <xm:sqref>LGP121</xm:sqref>
            </x14:sparkline>
            <x14:sparkline>
              <xm:f>'CB_Lcr (2)'!$LGQ121:$LGQ121</xm:f>
              <xm:sqref>LGQ121</xm:sqref>
            </x14:sparkline>
            <x14:sparkline>
              <xm:f>'CB_Lcr (2)'!$LGR121:$LGR121</xm:f>
              <xm:sqref>LGR121</xm:sqref>
            </x14:sparkline>
            <x14:sparkline>
              <xm:f>'CB_Lcr (2)'!$LGS121:$LGS121</xm:f>
              <xm:sqref>LGS121</xm:sqref>
            </x14:sparkline>
            <x14:sparkline>
              <xm:f>'CB_Lcr (2)'!$LGT121:$LGT121</xm:f>
              <xm:sqref>LGT121</xm:sqref>
            </x14:sparkline>
            <x14:sparkline>
              <xm:f>'CB_Lcr (2)'!$LGU121:$LGU121</xm:f>
              <xm:sqref>LGU121</xm:sqref>
            </x14:sparkline>
            <x14:sparkline>
              <xm:f>'CB_Lcr (2)'!$LGV121:$LGV121</xm:f>
              <xm:sqref>LGV121</xm:sqref>
            </x14:sparkline>
            <x14:sparkline>
              <xm:f>'CB_Lcr (2)'!$LGW121:$LGW121</xm:f>
              <xm:sqref>LGW121</xm:sqref>
            </x14:sparkline>
            <x14:sparkline>
              <xm:f>'CB_Lcr (2)'!$LGX121:$LGX121</xm:f>
              <xm:sqref>LGX121</xm:sqref>
            </x14:sparkline>
            <x14:sparkline>
              <xm:f>'CB_Lcr (2)'!$LGY121:$LGY121</xm:f>
              <xm:sqref>LGY121</xm:sqref>
            </x14:sparkline>
            <x14:sparkline>
              <xm:f>'CB_Lcr (2)'!$LGZ121:$LGZ121</xm:f>
              <xm:sqref>LGZ121</xm:sqref>
            </x14:sparkline>
            <x14:sparkline>
              <xm:f>'CB_Lcr (2)'!$LHA121:$LHA121</xm:f>
              <xm:sqref>LHA121</xm:sqref>
            </x14:sparkline>
            <x14:sparkline>
              <xm:f>'CB_Lcr (2)'!$LHB121:$LHB121</xm:f>
              <xm:sqref>LHB121</xm:sqref>
            </x14:sparkline>
            <x14:sparkline>
              <xm:f>'CB_Lcr (2)'!$LHC121:$LHC121</xm:f>
              <xm:sqref>LHC121</xm:sqref>
            </x14:sparkline>
            <x14:sparkline>
              <xm:f>'CB_Lcr (2)'!$LHD121:$LHD121</xm:f>
              <xm:sqref>LHD121</xm:sqref>
            </x14:sparkline>
            <x14:sparkline>
              <xm:f>'CB_Lcr (2)'!$LHE121:$LHE121</xm:f>
              <xm:sqref>LHE121</xm:sqref>
            </x14:sparkline>
            <x14:sparkline>
              <xm:f>'CB_Lcr (2)'!$LHF121:$LHF121</xm:f>
              <xm:sqref>LHF121</xm:sqref>
            </x14:sparkline>
            <x14:sparkline>
              <xm:f>'CB_Lcr (2)'!$LHG121:$LHG121</xm:f>
              <xm:sqref>LHG121</xm:sqref>
            </x14:sparkline>
            <x14:sparkline>
              <xm:f>'CB_Lcr (2)'!$LHH121:$LHH121</xm:f>
              <xm:sqref>LHH121</xm:sqref>
            </x14:sparkline>
            <x14:sparkline>
              <xm:f>'CB_Lcr (2)'!$LHI121:$LHI121</xm:f>
              <xm:sqref>LHI121</xm:sqref>
            </x14:sparkline>
            <x14:sparkline>
              <xm:f>'CB_Lcr (2)'!$LHJ121:$LHJ121</xm:f>
              <xm:sqref>LHJ121</xm:sqref>
            </x14:sparkline>
            <x14:sparkline>
              <xm:f>'CB_Lcr (2)'!$LHK121:$LHK121</xm:f>
              <xm:sqref>LHK121</xm:sqref>
            </x14:sparkline>
            <x14:sparkline>
              <xm:f>'CB_Lcr (2)'!$LHL121:$LHL121</xm:f>
              <xm:sqref>LHL121</xm:sqref>
            </x14:sparkline>
            <x14:sparkline>
              <xm:f>'CB_Lcr (2)'!$LHM121:$LHM121</xm:f>
              <xm:sqref>LHM121</xm:sqref>
            </x14:sparkline>
            <x14:sparkline>
              <xm:f>'CB_Lcr (2)'!$LHN121:$LHN121</xm:f>
              <xm:sqref>LHN121</xm:sqref>
            </x14:sparkline>
            <x14:sparkline>
              <xm:f>'CB_Lcr (2)'!$LHO121:$LHO121</xm:f>
              <xm:sqref>LHO121</xm:sqref>
            </x14:sparkline>
            <x14:sparkline>
              <xm:f>'CB_Lcr (2)'!$LHP121:$LHP121</xm:f>
              <xm:sqref>LHP121</xm:sqref>
            </x14:sparkline>
            <x14:sparkline>
              <xm:f>'CB_Lcr (2)'!$LHQ121:$LHQ121</xm:f>
              <xm:sqref>LHQ121</xm:sqref>
            </x14:sparkline>
            <x14:sparkline>
              <xm:f>'CB_Lcr (2)'!$LHR121:$LHR121</xm:f>
              <xm:sqref>LHR121</xm:sqref>
            </x14:sparkline>
            <x14:sparkline>
              <xm:f>'CB_Lcr (2)'!$LHS121:$LHS121</xm:f>
              <xm:sqref>LHS121</xm:sqref>
            </x14:sparkline>
            <x14:sparkline>
              <xm:f>'CB_Lcr (2)'!$LHT121:$LHT121</xm:f>
              <xm:sqref>LHT121</xm:sqref>
            </x14:sparkline>
            <x14:sparkline>
              <xm:f>'CB_Lcr (2)'!$LHU121:$LHU121</xm:f>
              <xm:sqref>LHU121</xm:sqref>
            </x14:sparkline>
            <x14:sparkline>
              <xm:f>'CB_Lcr (2)'!$LHV121:$LHV121</xm:f>
              <xm:sqref>LHV121</xm:sqref>
            </x14:sparkline>
            <x14:sparkline>
              <xm:f>'CB_Lcr (2)'!$LHW121:$LHW121</xm:f>
              <xm:sqref>LHW121</xm:sqref>
            </x14:sparkline>
            <x14:sparkline>
              <xm:f>'CB_Lcr (2)'!$LHX121:$LHX121</xm:f>
              <xm:sqref>LHX121</xm:sqref>
            </x14:sparkline>
            <x14:sparkline>
              <xm:f>'CB_Lcr (2)'!$LHY121:$LHY121</xm:f>
              <xm:sqref>LHY121</xm:sqref>
            </x14:sparkline>
            <x14:sparkline>
              <xm:f>'CB_Lcr (2)'!$LHZ121:$LHZ121</xm:f>
              <xm:sqref>LHZ121</xm:sqref>
            </x14:sparkline>
            <x14:sparkline>
              <xm:f>'CB_Lcr (2)'!$LIA121:$LIA121</xm:f>
              <xm:sqref>LIA121</xm:sqref>
            </x14:sparkline>
            <x14:sparkline>
              <xm:f>'CB_Lcr (2)'!$LIB121:$LIB121</xm:f>
              <xm:sqref>LIB121</xm:sqref>
            </x14:sparkline>
            <x14:sparkline>
              <xm:f>'CB_Lcr (2)'!$LIC121:$LIC121</xm:f>
              <xm:sqref>LIC121</xm:sqref>
            </x14:sparkline>
            <x14:sparkline>
              <xm:f>'CB_Lcr (2)'!$LID121:$LID121</xm:f>
              <xm:sqref>LID121</xm:sqref>
            </x14:sparkline>
            <x14:sparkline>
              <xm:f>'CB_Lcr (2)'!$LIE121:$LIE121</xm:f>
              <xm:sqref>LIE121</xm:sqref>
            </x14:sparkline>
            <x14:sparkline>
              <xm:f>'CB_Lcr (2)'!$LIF121:$LIF121</xm:f>
              <xm:sqref>LIF121</xm:sqref>
            </x14:sparkline>
            <x14:sparkline>
              <xm:f>'CB_Lcr (2)'!$LIG121:$LIG121</xm:f>
              <xm:sqref>LIG121</xm:sqref>
            </x14:sparkline>
            <x14:sparkline>
              <xm:f>'CB_Lcr (2)'!$LIH121:$LIH121</xm:f>
              <xm:sqref>LIH121</xm:sqref>
            </x14:sparkline>
            <x14:sparkline>
              <xm:f>'CB_Lcr (2)'!$LII121:$LII121</xm:f>
              <xm:sqref>LII121</xm:sqref>
            </x14:sparkline>
            <x14:sparkline>
              <xm:f>'CB_Lcr (2)'!$LIJ121:$LIJ121</xm:f>
              <xm:sqref>LIJ121</xm:sqref>
            </x14:sparkline>
            <x14:sparkline>
              <xm:f>'CB_Lcr (2)'!$LIK121:$LIK121</xm:f>
              <xm:sqref>LIK121</xm:sqref>
            </x14:sparkline>
            <x14:sparkline>
              <xm:f>'CB_Lcr (2)'!$LIL121:$LIL121</xm:f>
              <xm:sqref>LIL121</xm:sqref>
            </x14:sparkline>
            <x14:sparkline>
              <xm:f>'CB_Lcr (2)'!$LIM121:$LIM121</xm:f>
              <xm:sqref>LIM121</xm:sqref>
            </x14:sparkline>
            <x14:sparkline>
              <xm:f>'CB_Lcr (2)'!$LIN121:$LIN121</xm:f>
              <xm:sqref>LIN121</xm:sqref>
            </x14:sparkline>
            <x14:sparkline>
              <xm:f>'CB_Lcr (2)'!$LIO121:$LIO121</xm:f>
              <xm:sqref>LIO121</xm:sqref>
            </x14:sparkline>
            <x14:sparkline>
              <xm:f>'CB_Lcr (2)'!$LIP121:$LIP121</xm:f>
              <xm:sqref>LIP121</xm:sqref>
            </x14:sparkline>
            <x14:sparkline>
              <xm:f>'CB_Lcr (2)'!$LIQ121:$LIQ121</xm:f>
              <xm:sqref>LIQ121</xm:sqref>
            </x14:sparkline>
            <x14:sparkline>
              <xm:f>'CB_Lcr (2)'!$LIR121:$LIR121</xm:f>
              <xm:sqref>LIR121</xm:sqref>
            </x14:sparkline>
            <x14:sparkline>
              <xm:f>'CB_Lcr (2)'!$LIS121:$LIS121</xm:f>
              <xm:sqref>LIS121</xm:sqref>
            </x14:sparkline>
            <x14:sparkline>
              <xm:f>'CB_Lcr (2)'!$LIT121:$LIT121</xm:f>
              <xm:sqref>LIT121</xm:sqref>
            </x14:sparkline>
            <x14:sparkline>
              <xm:f>'CB_Lcr (2)'!$LIU121:$LIU121</xm:f>
              <xm:sqref>LIU121</xm:sqref>
            </x14:sparkline>
            <x14:sparkline>
              <xm:f>'CB_Lcr (2)'!$LIV121:$LIV121</xm:f>
              <xm:sqref>LIV121</xm:sqref>
            </x14:sparkline>
            <x14:sparkline>
              <xm:f>'CB_Lcr (2)'!$LIW121:$LIW121</xm:f>
              <xm:sqref>LIW121</xm:sqref>
            </x14:sparkline>
            <x14:sparkline>
              <xm:f>'CB_Lcr (2)'!$LIX121:$LIX121</xm:f>
              <xm:sqref>LIX121</xm:sqref>
            </x14:sparkline>
            <x14:sparkline>
              <xm:f>'CB_Lcr (2)'!$LIY121:$LIY121</xm:f>
              <xm:sqref>LIY121</xm:sqref>
            </x14:sparkline>
            <x14:sparkline>
              <xm:f>'CB_Lcr (2)'!$LIZ121:$LIZ121</xm:f>
              <xm:sqref>LIZ121</xm:sqref>
            </x14:sparkline>
            <x14:sparkline>
              <xm:f>'CB_Lcr (2)'!$LJA121:$LJA121</xm:f>
              <xm:sqref>LJA121</xm:sqref>
            </x14:sparkline>
            <x14:sparkline>
              <xm:f>'CB_Lcr (2)'!$LJB121:$LJB121</xm:f>
              <xm:sqref>LJB121</xm:sqref>
            </x14:sparkline>
            <x14:sparkline>
              <xm:f>'CB_Lcr (2)'!$LJC121:$LJC121</xm:f>
              <xm:sqref>LJC121</xm:sqref>
            </x14:sparkline>
            <x14:sparkline>
              <xm:f>'CB_Lcr (2)'!$LJD121:$LJD121</xm:f>
              <xm:sqref>LJD121</xm:sqref>
            </x14:sparkline>
            <x14:sparkline>
              <xm:f>'CB_Lcr (2)'!$LJE121:$LJE121</xm:f>
              <xm:sqref>LJE121</xm:sqref>
            </x14:sparkline>
            <x14:sparkline>
              <xm:f>'CB_Lcr (2)'!$LJF121:$LJF121</xm:f>
              <xm:sqref>LJF121</xm:sqref>
            </x14:sparkline>
            <x14:sparkline>
              <xm:f>'CB_Lcr (2)'!$LJG121:$LJG121</xm:f>
              <xm:sqref>LJG121</xm:sqref>
            </x14:sparkline>
            <x14:sparkline>
              <xm:f>'CB_Lcr (2)'!$LJH121:$LJH121</xm:f>
              <xm:sqref>LJH121</xm:sqref>
            </x14:sparkline>
            <x14:sparkline>
              <xm:f>'CB_Lcr (2)'!$LJI121:$LJI121</xm:f>
              <xm:sqref>LJI121</xm:sqref>
            </x14:sparkline>
            <x14:sparkline>
              <xm:f>'CB_Lcr (2)'!$LJJ121:$LJJ121</xm:f>
              <xm:sqref>LJJ121</xm:sqref>
            </x14:sparkline>
            <x14:sparkline>
              <xm:f>'CB_Lcr (2)'!$LJK121:$LJK121</xm:f>
              <xm:sqref>LJK121</xm:sqref>
            </x14:sparkline>
            <x14:sparkline>
              <xm:f>'CB_Lcr (2)'!$LJL121:$LJL121</xm:f>
              <xm:sqref>LJL121</xm:sqref>
            </x14:sparkline>
            <x14:sparkline>
              <xm:f>'CB_Lcr (2)'!$LJM121:$LJM121</xm:f>
              <xm:sqref>LJM121</xm:sqref>
            </x14:sparkline>
            <x14:sparkline>
              <xm:f>'CB_Lcr (2)'!$LJN121:$LJN121</xm:f>
              <xm:sqref>LJN121</xm:sqref>
            </x14:sparkline>
            <x14:sparkline>
              <xm:f>'CB_Lcr (2)'!$LJO121:$LJO121</xm:f>
              <xm:sqref>LJO121</xm:sqref>
            </x14:sparkline>
            <x14:sparkline>
              <xm:f>'CB_Lcr (2)'!$LJP121:$LJP121</xm:f>
              <xm:sqref>LJP121</xm:sqref>
            </x14:sparkline>
            <x14:sparkline>
              <xm:f>'CB_Lcr (2)'!$LJQ121:$LJQ121</xm:f>
              <xm:sqref>LJQ121</xm:sqref>
            </x14:sparkline>
            <x14:sparkline>
              <xm:f>'CB_Lcr (2)'!$LJR121:$LJR121</xm:f>
              <xm:sqref>LJR121</xm:sqref>
            </x14:sparkline>
            <x14:sparkline>
              <xm:f>'CB_Lcr (2)'!$LJS121:$LJS121</xm:f>
              <xm:sqref>LJS121</xm:sqref>
            </x14:sparkline>
            <x14:sparkline>
              <xm:f>'CB_Lcr (2)'!$LJT121:$LJT121</xm:f>
              <xm:sqref>LJT121</xm:sqref>
            </x14:sparkline>
            <x14:sparkline>
              <xm:f>'CB_Lcr (2)'!$LJU121:$LJU121</xm:f>
              <xm:sqref>LJU121</xm:sqref>
            </x14:sparkline>
            <x14:sparkline>
              <xm:f>'CB_Lcr (2)'!$LJV121:$LJV121</xm:f>
              <xm:sqref>LJV121</xm:sqref>
            </x14:sparkline>
            <x14:sparkline>
              <xm:f>'CB_Lcr (2)'!$LJW121:$LJW121</xm:f>
              <xm:sqref>LJW121</xm:sqref>
            </x14:sparkline>
            <x14:sparkline>
              <xm:f>'CB_Lcr (2)'!$LJX121:$LJX121</xm:f>
              <xm:sqref>LJX121</xm:sqref>
            </x14:sparkline>
            <x14:sparkline>
              <xm:f>'CB_Lcr (2)'!$LJY121:$LJY121</xm:f>
              <xm:sqref>LJY121</xm:sqref>
            </x14:sparkline>
            <x14:sparkline>
              <xm:f>'CB_Lcr (2)'!$LJZ121:$LJZ121</xm:f>
              <xm:sqref>LJZ121</xm:sqref>
            </x14:sparkline>
            <x14:sparkline>
              <xm:f>'CB_Lcr (2)'!$LKA121:$LKA121</xm:f>
              <xm:sqref>LKA121</xm:sqref>
            </x14:sparkline>
            <x14:sparkline>
              <xm:f>'CB_Lcr (2)'!$LKB121:$LKB121</xm:f>
              <xm:sqref>LKB121</xm:sqref>
            </x14:sparkline>
            <x14:sparkline>
              <xm:f>'CB_Lcr (2)'!$LKC121:$LKC121</xm:f>
              <xm:sqref>LKC121</xm:sqref>
            </x14:sparkline>
            <x14:sparkline>
              <xm:f>'CB_Lcr (2)'!$LKD121:$LKD121</xm:f>
              <xm:sqref>LKD121</xm:sqref>
            </x14:sparkline>
            <x14:sparkline>
              <xm:f>'CB_Lcr (2)'!$LKE121:$LKE121</xm:f>
              <xm:sqref>LKE121</xm:sqref>
            </x14:sparkline>
            <x14:sparkline>
              <xm:f>'CB_Lcr (2)'!$LKF121:$LKF121</xm:f>
              <xm:sqref>LKF121</xm:sqref>
            </x14:sparkline>
            <x14:sparkline>
              <xm:f>'CB_Lcr (2)'!$LKG121:$LKG121</xm:f>
              <xm:sqref>LKG121</xm:sqref>
            </x14:sparkline>
            <x14:sparkline>
              <xm:f>'CB_Lcr (2)'!$LKH121:$LKH121</xm:f>
              <xm:sqref>LKH121</xm:sqref>
            </x14:sparkline>
            <x14:sparkline>
              <xm:f>'CB_Lcr (2)'!$LKI121:$LKI121</xm:f>
              <xm:sqref>LKI121</xm:sqref>
            </x14:sparkline>
            <x14:sparkline>
              <xm:f>'CB_Lcr (2)'!$LKJ121:$LKJ121</xm:f>
              <xm:sqref>LKJ121</xm:sqref>
            </x14:sparkline>
            <x14:sparkline>
              <xm:f>'CB_Lcr (2)'!$LKK121:$LKK121</xm:f>
              <xm:sqref>LKK121</xm:sqref>
            </x14:sparkline>
            <x14:sparkline>
              <xm:f>'CB_Lcr (2)'!$LKL121:$LKL121</xm:f>
              <xm:sqref>LKL121</xm:sqref>
            </x14:sparkline>
            <x14:sparkline>
              <xm:f>'CB_Lcr (2)'!$LKM121:$LKM121</xm:f>
              <xm:sqref>LKM121</xm:sqref>
            </x14:sparkline>
            <x14:sparkline>
              <xm:f>'CB_Lcr (2)'!$LKN121:$LKN121</xm:f>
              <xm:sqref>LKN121</xm:sqref>
            </x14:sparkline>
            <x14:sparkline>
              <xm:f>'CB_Lcr (2)'!$LKO121:$LKO121</xm:f>
              <xm:sqref>LKO121</xm:sqref>
            </x14:sparkline>
            <x14:sparkline>
              <xm:f>'CB_Lcr (2)'!$LKP121:$LKP121</xm:f>
              <xm:sqref>LKP121</xm:sqref>
            </x14:sparkline>
            <x14:sparkline>
              <xm:f>'CB_Lcr (2)'!$LKQ121:$LKQ121</xm:f>
              <xm:sqref>LKQ121</xm:sqref>
            </x14:sparkline>
            <x14:sparkline>
              <xm:f>'CB_Lcr (2)'!$LKR121:$LKR121</xm:f>
              <xm:sqref>LKR121</xm:sqref>
            </x14:sparkline>
            <x14:sparkline>
              <xm:f>'CB_Lcr (2)'!$LKS121:$LKS121</xm:f>
              <xm:sqref>LKS121</xm:sqref>
            </x14:sparkline>
            <x14:sparkline>
              <xm:f>'CB_Lcr (2)'!$LKT121:$LKT121</xm:f>
              <xm:sqref>LKT121</xm:sqref>
            </x14:sparkline>
            <x14:sparkline>
              <xm:f>'CB_Lcr (2)'!$LKU121:$LKU121</xm:f>
              <xm:sqref>LKU121</xm:sqref>
            </x14:sparkline>
            <x14:sparkline>
              <xm:f>'CB_Lcr (2)'!$LKV121:$LKV121</xm:f>
              <xm:sqref>LKV121</xm:sqref>
            </x14:sparkline>
            <x14:sparkline>
              <xm:f>'CB_Lcr (2)'!$LKW121:$LKW121</xm:f>
              <xm:sqref>LKW121</xm:sqref>
            </x14:sparkline>
            <x14:sparkline>
              <xm:f>'CB_Lcr (2)'!$LKX121:$LKX121</xm:f>
              <xm:sqref>LKX121</xm:sqref>
            </x14:sparkline>
            <x14:sparkline>
              <xm:f>'CB_Lcr (2)'!$LKY121:$LKY121</xm:f>
              <xm:sqref>LKY121</xm:sqref>
            </x14:sparkline>
            <x14:sparkline>
              <xm:f>'CB_Lcr (2)'!$LKZ121:$LKZ121</xm:f>
              <xm:sqref>LKZ121</xm:sqref>
            </x14:sparkline>
            <x14:sparkline>
              <xm:f>'CB_Lcr (2)'!$LLA121:$LLA121</xm:f>
              <xm:sqref>LLA121</xm:sqref>
            </x14:sparkline>
            <x14:sparkline>
              <xm:f>'CB_Lcr (2)'!$LLB121:$LLB121</xm:f>
              <xm:sqref>LLB121</xm:sqref>
            </x14:sparkline>
            <x14:sparkline>
              <xm:f>'CB_Lcr (2)'!$LLC121:$LLC121</xm:f>
              <xm:sqref>LLC121</xm:sqref>
            </x14:sparkline>
            <x14:sparkline>
              <xm:f>'CB_Lcr (2)'!$LLD121:$LLD121</xm:f>
              <xm:sqref>LLD121</xm:sqref>
            </x14:sparkline>
            <x14:sparkline>
              <xm:f>'CB_Lcr (2)'!$LLE121:$LLE121</xm:f>
              <xm:sqref>LLE121</xm:sqref>
            </x14:sparkline>
            <x14:sparkline>
              <xm:f>'CB_Lcr (2)'!$LLF121:$LLF121</xm:f>
              <xm:sqref>LLF121</xm:sqref>
            </x14:sparkline>
            <x14:sparkline>
              <xm:f>'CB_Lcr (2)'!$LLG121:$LLG121</xm:f>
              <xm:sqref>LLG121</xm:sqref>
            </x14:sparkline>
            <x14:sparkline>
              <xm:f>'CB_Lcr (2)'!$LLH121:$LLH121</xm:f>
              <xm:sqref>LLH121</xm:sqref>
            </x14:sparkline>
            <x14:sparkline>
              <xm:f>'CB_Lcr (2)'!$LLI121:$LLI121</xm:f>
              <xm:sqref>LLI121</xm:sqref>
            </x14:sparkline>
            <x14:sparkline>
              <xm:f>'CB_Lcr (2)'!$LLJ121:$LLJ121</xm:f>
              <xm:sqref>LLJ121</xm:sqref>
            </x14:sparkline>
            <x14:sparkline>
              <xm:f>'CB_Lcr (2)'!$LLK121:$LLK121</xm:f>
              <xm:sqref>LLK121</xm:sqref>
            </x14:sparkline>
            <x14:sparkline>
              <xm:f>'CB_Lcr (2)'!$LLL121:$LLL121</xm:f>
              <xm:sqref>LLL121</xm:sqref>
            </x14:sparkline>
            <x14:sparkline>
              <xm:f>'CB_Lcr (2)'!$LLM121:$LLM121</xm:f>
              <xm:sqref>LLM121</xm:sqref>
            </x14:sparkline>
            <x14:sparkline>
              <xm:f>'CB_Lcr (2)'!$LLN121:$LLN121</xm:f>
              <xm:sqref>LLN121</xm:sqref>
            </x14:sparkline>
            <x14:sparkline>
              <xm:f>'CB_Lcr (2)'!$LLO121:$LLO121</xm:f>
              <xm:sqref>LLO121</xm:sqref>
            </x14:sparkline>
            <x14:sparkline>
              <xm:f>'CB_Lcr (2)'!$LLP121:$LLP121</xm:f>
              <xm:sqref>LLP121</xm:sqref>
            </x14:sparkline>
            <x14:sparkline>
              <xm:f>'CB_Lcr (2)'!$LLQ121:$LLQ121</xm:f>
              <xm:sqref>LLQ121</xm:sqref>
            </x14:sparkline>
            <x14:sparkline>
              <xm:f>'CB_Lcr (2)'!$LLR121:$LLR121</xm:f>
              <xm:sqref>LLR121</xm:sqref>
            </x14:sparkline>
            <x14:sparkline>
              <xm:f>'CB_Lcr (2)'!$LLS121:$LLS121</xm:f>
              <xm:sqref>LLS121</xm:sqref>
            </x14:sparkline>
            <x14:sparkline>
              <xm:f>'CB_Lcr (2)'!$LLT121:$LLT121</xm:f>
              <xm:sqref>LLT121</xm:sqref>
            </x14:sparkline>
            <x14:sparkline>
              <xm:f>'CB_Lcr (2)'!$LLU121:$LLU121</xm:f>
              <xm:sqref>LLU121</xm:sqref>
            </x14:sparkline>
            <x14:sparkline>
              <xm:f>'CB_Lcr (2)'!$LLV121:$LLV121</xm:f>
              <xm:sqref>LLV121</xm:sqref>
            </x14:sparkline>
            <x14:sparkline>
              <xm:f>'CB_Lcr (2)'!$LLW121:$LLW121</xm:f>
              <xm:sqref>LLW121</xm:sqref>
            </x14:sparkline>
            <x14:sparkline>
              <xm:f>'CB_Lcr (2)'!$LLX121:$LLX121</xm:f>
              <xm:sqref>LLX121</xm:sqref>
            </x14:sparkline>
            <x14:sparkline>
              <xm:f>'CB_Lcr (2)'!$LLY121:$LLY121</xm:f>
              <xm:sqref>LLY121</xm:sqref>
            </x14:sparkline>
            <x14:sparkline>
              <xm:f>'CB_Lcr (2)'!$LLZ121:$LLZ121</xm:f>
              <xm:sqref>LLZ121</xm:sqref>
            </x14:sparkline>
            <x14:sparkline>
              <xm:f>'CB_Lcr (2)'!$LMA121:$LMA121</xm:f>
              <xm:sqref>LMA121</xm:sqref>
            </x14:sparkline>
            <x14:sparkline>
              <xm:f>'CB_Lcr (2)'!$LMB121:$LMB121</xm:f>
              <xm:sqref>LMB121</xm:sqref>
            </x14:sparkline>
            <x14:sparkline>
              <xm:f>'CB_Lcr (2)'!$LMC121:$LMC121</xm:f>
              <xm:sqref>LMC121</xm:sqref>
            </x14:sparkline>
            <x14:sparkline>
              <xm:f>'CB_Lcr (2)'!$LMD121:$LMD121</xm:f>
              <xm:sqref>LMD121</xm:sqref>
            </x14:sparkline>
            <x14:sparkline>
              <xm:f>'CB_Lcr (2)'!$LME121:$LME121</xm:f>
              <xm:sqref>LME121</xm:sqref>
            </x14:sparkline>
            <x14:sparkline>
              <xm:f>'CB_Lcr (2)'!$LMF121:$LMF121</xm:f>
              <xm:sqref>LMF121</xm:sqref>
            </x14:sparkline>
            <x14:sparkline>
              <xm:f>'CB_Lcr (2)'!$LMG121:$LMG121</xm:f>
              <xm:sqref>LMG121</xm:sqref>
            </x14:sparkline>
            <x14:sparkline>
              <xm:f>'CB_Lcr (2)'!$LMH121:$LMH121</xm:f>
              <xm:sqref>LMH121</xm:sqref>
            </x14:sparkline>
            <x14:sparkline>
              <xm:f>'CB_Lcr (2)'!$LMI121:$LMI121</xm:f>
              <xm:sqref>LMI121</xm:sqref>
            </x14:sparkline>
            <x14:sparkline>
              <xm:f>'CB_Lcr (2)'!$LMJ121:$LMJ121</xm:f>
              <xm:sqref>LMJ121</xm:sqref>
            </x14:sparkline>
            <x14:sparkline>
              <xm:f>'CB_Lcr (2)'!$LMK121:$LMK121</xm:f>
              <xm:sqref>LMK121</xm:sqref>
            </x14:sparkline>
            <x14:sparkline>
              <xm:f>'CB_Lcr (2)'!$LML121:$LML121</xm:f>
              <xm:sqref>LML121</xm:sqref>
            </x14:sparkline>
            <x14:sparkline>
              <xm:f>'CB_Lcr (2)'!$LMM121:$LMM121</xm:f>
              <xm:sqref>LMM121</xm:sqref>
            </x14:sparkline>
            <x14:sparkline>
              <xm:f>'CB_Lcr (2)'!$LMN121:$LMN121</xm:f>
              <xm:sqref>LMN121</xm:sqref>
            </x14:sparkline>
            <x14:sparkline>
              <xm:f>'CB_Lcr (2)'!$LMO121:$LMO121</xm:f>
              <xm:sqref>LMO121</xm:sqref>
            </x14:sparkline>
            <x14:sparkline>
              <xm:f>'CB_Lcr (2)'!$LMP121:$LMP121</xm:f>
              <xm:sqref>LMP121</xm:sqref>
            </x14:sparkline>
            <x14:sparkline>
              <xm:f>'CB_Lcr (2)'!$LMQ121:$LMQ121</xm:f>
              <xm:sqref>LMQ121</xm:sqref>
            </x14:sparkline>
            <x14:sparkline>
              <xm:f>'CB_Lcr (2)'!$LMR121:$LMR121</xm:f>
              <xm:sqref>LMR121</xm:sqref>
            </x14:sparkline>
            <x14:sparkline>
              <xm:f>'CB_Lcr (2)'!$LMS121:$LMS121</xm:f>
              <xm:sqref>LMS121</xm:sqref>
            </x14:sparkline>
            <x14:sparkline>
              <xm:f>'CB_Lcr (2)'!$LMT121:$LMT121</xm:f>
              <xm:sqref>LMT121</xm:sqref>
            </x14:sparkline>
            <x14:sparkline>
              <xm:f>'CB_Lcr (2)'!$LMU121:$LMU121</xm:f>
              <xm:sqref>LMU121</xm:sqref>
            </x14:sparkline>
            <x14:sparkline>
              <xm:f>'CB_Lcr (2)'!$LMV121:$LMV121</xm:f>
              <xm:sqref>LMV121</xm:sqref>
            </x14:sparkline>
            <x14:sparkline>
              <xm:f>'CB_Lcr (2)'!$LMW121:$LMW121</xm:f>
              <xm:sqref>LMW121</xm:sqref>
            </x14:sparkline>
            <x14:sparkline>
              <xm:f>'CB_Lcr (2)'!$LMX121:$LMX121</xm:f>
              <xm:sqref>LMX121</xm:sqref>
            </x14:sparkline>
            <x14:sparkline>
              <xm:f>'CB_Lcr (2)'!$LMY121:$LMY121</xm:f>
              <xm:sqref>LMY121</xm:sqref>
            </x14:sparkline>
            <x14:sparkline>
              <xm:f>'CB_Lcr (2)'!$LMZ121:$LMZ121</xm:f>
              <xm:sqref>LMZ121</xm:sqref>
            </x14:sparkline>
            <x14:sparkline>
              <xm:f>'CB_Lcr (2)'!$LNA121:$LNA121</xm:f>
              <xm:sqref>LNA121</xm:sqref>
            </x14:sparkline>
            <x14:sparkline>
              <xm:f>'CB_Lcr (2)'!$LNB121:$LNB121</xm:f>
              <xm:sqref>LNB121</xm:sqref>
            </x14:sparkline>
            <x14:sparkline>
              <xm:f>'CB_Lcr (2)'!$LNC121:$LNC121</xm:f>
              <xm:sqref>LNC121</xm:sqref>
            </x14:sparkline>
            <x14:sparkline>
              <xm:f>'CB_Lcr (2)'!$LND121:$LND121</xm:f>
              <xm:sqref>LND121</xm:sqref>
            </x14:sparkline>
            <x14:sparkline>
              <xm:f>'CB_Lcr (2)'!$LNE121:$LNE121</xm:f>
              <xm:sqref>LNE121</xm:sqref>
            </x14:sparkline>
            <x14:sparkline>
              <xm:f>'CB_Lcr (2)'!$LNF121:$LNF121</xm:f>
              <xm:sqref>LNF121</xm:sqref>
            </x14:sparkline>
            <x14:sparkline>
              <xm:f>'CB_Lcr (2)'!$LNG121:$LNG121</xm:f>
              <xm:sqref>LNG121</xm:sqref>
            </x14:sparkline>
            <x14:sparkline>
              <xm:f>'CB_Lcr (2)'!$LNH121:$LNH121</xm:f>
              <xm:sqref>LNH121</xm:sqref>
            </x14:sparkline>
            <x14:sparkline>
              <xm:f>'CB_Lcr (2)'!$LNI121:$LNI121</xm:f>
              <xm:sqref>LNI121</xm:sqref>
            </x14:sparkline>
            <x14:sparkline>
              <xm:f>'CB_Lcr (2)'!$LNJ121:$LNJ121</xm:f>
              <xm:sqref>LNJ121</xm:sqref>
            </x14:sparkline>
            <x14:sparkline>
              <xm:f>'CB_Lcr (2)'!$LNK121:$LNK121</xm:f>
              <xm:sqref>LNK121</xm:sqref>
            </x14:sparkline>
            <x14:sparkline>
              <xm:f>'CB_Lcr (2)'!$LNL121:$LNL121</xm:f>
              <xm:sqref>LNL121</xm:sqref>
            </x14:sparkline>
            <x14:sparkline>
              <xm:f>'CB_Lcr (2)'!$LNM121:$LNM121</xm:f>
              <xm:sqref>LNM121</xm:sqref>
            </x14:sparkline>
            <x14:sparkline>
              <xm:f>'CB_Lcr (2)'!$LNN121:$LNN121</xm:f>
              <xm:sqref>LNN121</xm:sqref>
            </x14:sparkline>
            <x14:sparkline>
              <xm:f>'CB_Lcr (2)'!$LNO121:$LNO121</xm:f>
              <xm:sqref>LNO121</xm:sqref>
            </x14:sparkline>
            <x14:sparkline>
              <xm:f>'CB_Lcr (2)'!$LNP121:$LNP121</xm:f>
              <xm:sqref>LNP121</xm:sqref>
            </x14:sparkline>
            <x14:sparkline>
              <xm:f>'CB_Lcr (2)'!$LNQ121:$LNQ121</xm:f>
              <xm:sqref>LNQ121</xm:sqref>
            </x14:sparkline>
            <x14:sparkline>
              <xm:f>'CB_Lcr (2)'!$LNR121:$LNR121</xm:f>
              <xm:sqref>LNR121</xm:sqref>
            </x14:sparkline>
            <x14:sparkline>
              <xm:f>'CB_Lcr (2)'!$LNS121:$LNS121</xm:f>
              <xm:sqref>LNS121</xm:sqref>
            </x14:sparkline>
            <x14:sparkline>
              <xm:f>'CB_Lcr (2)'!$LNT121:$LNT121</xm:f>
              <xm:sqref>LNT121</xm:sqref>
            </x14:sparkline>
            <x14:sparkline>
              <xm:f>'CB_Lcr (2)'!$LNU121:$LNU121</xm:f>
              <xm:sqref>LNU121</xm:sqref>
            </x14:sparkline>
            <x14:sparkline>
              <xm:f>'CB_Lcr (2)'!$LNV121:$LNV121</xm:f>
              <xm:sqref>LNV121</xm:sqref>
            </x14:sparkline>
            <x14:sparkline>
              <xm:f>'CB_Lcr (2)'!$LNW121:$LNW121</xm:f>
              <xm:sqref>LNW121</xm:sqref>
            </x14:sparkline>
            <x14:sparkline>
              <xm:f>'CB_Lcr (2)'!$LNX121:$LNX121</xm:f>
              <xm:sqref>LNX121</xm:sqref>
            </x14:sparkline>
            <x14:sparkline>
              <xm:f>'CB_Lcr (2)'!$LNY121:$LNY121</xm:f>
              <xm:sqref>LNY121</xm:sqref>
            </x14:sparkline>
            <x14:sparkline>
              <xm:f>'CB_Lcr (2)'!$LNZ121:$LNZ121</xm:f>
              <xm:sqref>LNZ121</xm:sqref>
            </x14:sparkline>
            <x14:sparkline>
              <xm:f>'CB_Lcr (2)'!$LOA121:$LOA121</xm:f>
              <xm:sqref>LOA121</xm:sqref>
            </x14:sparkline>
            <x14:sparkline>
              <xm:f>'CB_Lcr (2)'!$LOB121:$LOB121</xm:f>
              <xm:sqref>LOB121</xm:sqref>
            </x14:sparkline>
            <x14:sparkline>
              <xm:f>'CB_Lcr (2)'!$LOC121:$LOC121</xm:f>
              <xm:sqref>LOC121</xm:sqref>
            </x14:sparkline>
            <x14:sparkline>
              <xm:f>'CB_Lcr (2)'!$LOD121:$LOD121</xm:f>
              <xm:sqref>LOD121</xm:sqref>
            </x14:sparkline>
            <x14:sparkline>
              <xm:f>'CB_Lcr (2)'!$LOE121:$LOE121</xm:f>
              <xm:sqref>LOE121</xm:sqref>
            </x14:sparkline>
            <x14:sparkline>
              <xm:f>'CB_Lcr (2)'!$LOF121:$LOF121</xm:f>
              <xm:sqref>LOF121</xm:sqref>
            </x14:sparkline>
            <x14:sparkline>
              <xm:f>'CB_Lcr (2)'!$LOG121:$LOG121</xm:f>
              <xm:sqref>LOG121</xm:sqref>
            </x14:sparkline>
            <x14:sparkline>
              <xm:f>'CB_Lcr (2)'!$LOH121:$LOH121</xm:f>
              <xm:sqref>LOH121</xm:sqref>
            </x14:sparkline>
            <x14:sparkline>
              <xm:f>'CB_Lcr (2)'!$LOI121:$LOI121</xm:f>
              <xm:sqref>LOI121</xm:sqref>
            </x14:sparkline>
            <x14:sparkline>
              <xm:f>'CB_Lcr (2)'!$LOJ121:$LOJ121</xm:f>
              <xm:sqref>LOJ121</xm:sqref>
            </x14:sparkline>
            <x14:sparkline>
              <xm:f>'CB_Lcr (2)'!$LOK121:$LOK121</xm:f>
              <xm:sqref>LOK121</xm:sqref>
            </x14:sparkline>
            <x14:sparkline>
              <xm:f>'CB_Lcr (2)'!$LOL121:$LOL121</xm:f>
              <xm:sqref>LOL121</xm:sqref>
            </x14:sparkline>
            <x14:sparkline>
              <xm:f>'CB_Lcr (2)'!$LOM121:$LOM121</xm:f>
              <xm:sqref>LOM121</xm:sqref>
            </x14:sparkline>
            <x14:sparkline>
              <xm:f>'CB_Lcr (2)'!$LON121:$LON121</xm:f>
              <xm:sqref>LON121</xm:sqref>
            </x14:sparkline>
            <x14:sparkline>
              <xm:f>'CB_Lcr (2)'!$LOO121:$LOO121</xm:f>
              <xm:sqref>LOO121</xm:sqref>
            </x14:sparkline>
            <x14:sparkline>
              <xm:f>'CB_Lcr (2)'!$LOP121:$LOP121</xm:f>
              <xm:sqref>LOP121</xm:sqref>
            </x14:sparkline>
            <x14:sparkline>
              <xm:f>'CB_Lcr (2)'!$LOQ121:$LOQ121</xm:f>
              <xm:sqref>LOQ121</xm:sqref>
            </x14:sparkline>
            <x14:sparkline>
              <xm:f>'CB_Lcr (2)'!$LOR121:$LOR121</xm:f>
              <xm:sqref>LOR121</xm:sqref>
            </x14:sparkline>
            <x14:sparkline>
              <xm:f>'CB_Lcr (2)'!$LOS121:$LOS121</xm:f>
              <xm:sqref>LOS121</xm:sqref>
            </x14:sparkline>
            <x14:sparkline>
              <xm:f>'CB_Lcr (2)'!$LOT121:$LOT121</xm:f>
              <xm:sqref>LOT121</xm:sqref>
            </x14:sparkline>
            <x14:sparkline>
              <xm:f>'CB_Lcr (2)'!$LOU121:$LOU121</xm:f>
              <xm:sqref>LOU121</xm:sqref>
            </x14:sparkline>
            <x14:sparkline>
              <xm:f>'CB_Lcr (2)'!$LOV121:$LOV121</xm:f>
              <xm:sqref>LOV121</xm:sqref>
            </x14:sparkline>
            <x14:sparkline>
              <xm:f>'CB_Lcr (2)'!$LOW121:$LOW121</xm:f>
              <xm:sqref>LOW121</xm:sqref>
            </x14:sparkline>
            <x14:sparkline>
              <xm:f>'CB_Lcr (2)'!$LOX121:$LOX121</xm:f>
              <xm:sqref>LOX121</xm:sqref>
            </x14:sparkline>
            <x14:sparkline>
              <xm:f>'CB_Lcr (2)'!$LOY121:$LOY121</xm:f>
              <xm:sqref>LOY121</xm:sqref>
            </x14:sparkline>
            <x14:sparkline>
              <xm:f>'CB_Lcr (2)'!$LOZ121:$LOZ121</xm:f>
              <xm:sqref>LOZ121</xm:sqref>
            </x14:sparkline>
            <x14:sparkline>
              <xm:f>'CB_Lcr (2)'!$LPA121:$LPA121</xm:f>
              <xm:sqref>LPA121</xm:sqref>
            </x14:sparkline>
            <x14:sparkline>
              <xm:f>'CB_Lcr (2)'!$LPB121:$LPB121</xm:f>
              <xm:sqref>LPB121</xm:sqref>
            </x14:sparkline>
            <x14:sparkline>
              <xm:f>'CB_Lcr (2)'!$LPC121:$LPC121</xm:f>
              <xm:sqref>LPC121</xm:sqref>
            </x14:sparkline>
            <x14:sparkline>
              <xm:f>'CB_Lcr (2)'!$LPD121:$LPD121</xm:f>
              <xm:sqref>LPD121</xm:sqref>
            </x14:sparkline>
            <x14:sparkline>
              <xm:f>'CB_Lcr (2)'!$LPE121:$LPE121</xm:f>
              <xm:sqref>LPE121</xm:sqref>
            </x14:sparkline>
            <x14:sparkline>
              <xm:f>'CB_Lcr (2)'!$LPF121:$LPF121</xm:f>
              <xm:sqref>LPF121</xm:sqref>
            </x14:sparkline>
            <x14:sparkline>
              <xm:f>'CB_Lcr (2)'!$LPG121:$LPG121</xm:f>
              <xm:sqref>LPG121</xm:sqref>
            </x14:sparkline>
            <x14:sparkline>
              <xm:f>'CB_Lcr (2)'!$LPH121:$LPH121</xm:f>
              <xm:sqref>LPH121</xm:sqref>
            </x14:sparkline>
            <x14:sparkline>
              <xm:f>'CB_Lcr (2)'!$LPI121:$LPI121</xm:f>
              <xm:sqref>LPI121</xm:sqref>
            </x14:sparkline>
            <x14:sparkline>
              <xm:f>'CB_Lcr (2)'!$LPJ121:$LPJ121</xm:f>
              <xm:sqref>LPJ121</xm:sqref>
            </x14:sparkline>
            <x14:sparkline>
              <xm:f>'CB_Lcr (2)'!$LPK121:$LPK121</xm:f>
              <xm:sqref>LPK121</xm:sqref>
            </x14:sparkline>
            <x14:sparkline>
              <xm:f>'CB_Lcr (2)'!$LPL121:$LPL121</xm:f>
              <xm:sqref>LPL121</xm:sqref>
            </x14:sparkline>
            <x14:sparkline>
              <xm:f>'CB_Lcr (2)'!$LPM121:$LPM121</xm:f>
              <xm:sqref>LPM121</xm:sqref>
            </x14:sparkline>
            <x14:sparkline>
              <xm:f>'CB_Lcr (2)'!$LPN121:$LPN121</xm:f>
              <xm:sqref>LPN121</xm:sqref>
            </x14:sparkline>
            <x14:sparkline>
              <xm:f>'CB_Lcr (2)'!$LPO121:$LPO121</xm:f>
              <xm:sqref>LPO121</xm:sqref>
            </x14:sparkline>
            <x14:sparkline>
              <xm:f>'CB_Lcr (2)'!$LPP121:$LPP121</xm:f>
              <xm:sqref>LPP121</xm:sqref>
            </x14:sparkline>
            <x14:sparkline>
              <xm:f>'CB_Lcr (2)'!$LPQ121:$LPQ121</xm:f>
              <xm:sqref>LPQ121</xm:sqref>
            </x14:sparkline>
            <x14:sparkline>
              <xm:f>'CB_Lcr (2)'!$LPR121:$LPR121</xm:f>
              <xm:sqref>LPR121</xm:sqref>
            </x14:sparkline>
            <x14:sparkline>
              <xm:f>'CB_Lcr (2)'!$LPS121:$LPS121</xm:f>
              <xm:sqref>LPS121</xm:sqref>
            </x14:sparkline>
            <x14:sparkline>
              <xm:f>'CB_Lcr (2)'!$LPT121:$LPT121</xm:f>
              <xm:sqref>LPT121</xm:sqref>
            </x14:sparkline>
            <x14:sparkline>
              <xm:f>'CB_Lcr (2)'!$LPU121:$LPU121</xm:f>
              <xm:sqref>LPU121</xm:sqref>
            </x14:sparkline>
            <x14:sparkline>
              <xm:f>'CB_Lcr (2)'!$LPV121:$LPV121</xm:f>
              <xm:sqref>LPV121</xm:sqref>
            </x14:sparkline>
            <x14:sparkline>
              <xm:f>'CB_Lcr (2)'!$LPW121:$LPW121</xm:f>
              <xm:sqref>LPW121</xm:sqref>
            </x14:sparkline>
            <x14:sparkline>
              <xm:f>'CB_Lcr (2)'!$LPX121:$LPX121</xm:f>
              <xm:sqref>LPX121</xm:sqref>
            </x14:sparkline>
            <x14:sparkline>
              <xm:f>'CB_Lcr (2)'!$LPY121:$LPY121</xm:f>
              <xm:sqref>LPY121</xm:sqref>
            </x14:sparkline>
            <x14:sparkline>
              <xm:f>'CB_Lcr (2)'!$LPZ121:$LPZ121</xm:f>
              <xm:sqref>LPZ121</xm:sqref>
            </x14:sparkline>
            <x14:sparkline>
              <xm:f>'CB_Lcr (2)'!$LQA121:$LQA121</xm:f>
              <xm:sqref>LQA121</xm:sqref>
            </x14:sparkline>
            <x14:sparkline>
              <xm:f>'CB_Lcr (2)'!$LQB121:$LQB121</xm:f>
              <xm:sqref>LQB121</xm:sqref>
            </x14:sparkline>
            <x14:sparkline>
              <xm:f>'CB_Lcr (2)'!$LQC121:$LQC121</xm:f>
              <xm:sqref>LQC121</xm:sqref>
            </x14:sparkline>
            <x14:sparkline>
              <xm:f>'CB_Lcr (2)'!$LQD121:$LQD121</xm:f>
              <xm:sqref>LQD121</xm:sqref>
            </x14:sparkline>
            <x14:sparkline>
              <xm:f>'CB_Lcr (2)'!$LQE121:$LQE121</xm:f>
              <xm:sqref>LQE121</xm:sqref>
            </x14:sparkline>
            <x14:sparkline>
              <xm:f>'CB_Lcr (2)'!$LQF121:$LQF121</xm:f>
              <xm:sqref>LQF121</xm:sqref>
            </x14:sparkline>
            <x14:sparkline>
              <xm:f>'CB_Lcr (2)'!$LQG121:$LQG121</xm:f>
              <xm:sqref>LQG121</xm:sqref>
            </x14:sparkline>
            <x14:sparkline>
              <xm:f>'CB_Lcr (2)'!$LQH121:$LQH121</xm:f>
              <xm:sqref>LQH121</xm:sqref>
            </x14:sparkline>
            <x14:sparkline>
              <xm:f>'CB_Lcr (2)'!$LQI121:$LQI121</xm:f>
              <xm:sqref>LQI121</xm:sqref>
            </x14:sparkline>
            <x14:sparkline>
              <xm:f>'CB_Lcr (2)'!$LQJ121:$LQJ121</xm:f>
              <xm:sqref>LQJ121</xm:sqref>
            </x14:sparkline>
            <x14:sparkline>
              <xm:f>'CB_Lcr (2)'!$LQK121:$LQK121</xm:f>
              <xm:sqref>LQK121</xm:sqref>
            </x14:sparkline>
            <x14:sparkline>
              <xm:f>'CB_Lcr (2)'!$LQL121:$LQL121</xm:f>
              <xm:sqref>LQL121</xm:sqref>
            </x14:sparkline>
            <x14:sparkline>
              <xm:f>'CB_Lcr (2)'!$LQM121:$LQM121</xm:f>
              <xm:sqref>LQM121</xm:sqref>
            </x14:sparkline>
            <x14:sparkline>
              <xm:f>'CB_Lcr (2)'!$LQN121:$LQN121</xm:f>
              <xm:sqref>LQN121</xm:sqref>
            </x14:sparkline>
            <x14:sparkline>
              <xm:f>'CB_Lcr (2)'!$LQO121:$LQO121</xm:f>
              <xm:sqref>LQO121</xm:sqref>
            </x14:sparkline>
            <x14:sparkline>
              <xm:f>'CB_Lcr (2)'!$LQP121:$LQP121</xm:f>
              <xm:sqref>LQP121</xm:sqref>
            </x14:sparkline>
            <x14:sparkline>
              <xm:f>'CB_Lcr (2)'!$LQQ121:$LQQ121</xm:f>
              <xm:sqref>LQQ121</xm:sqref>
            </x14:sparkline>
            <x14:sparkline>
              <xm:f>'CB_Lcr (2)'!$LQR121:$LQR121</xm:f>
              <xm:sqref>LQR121</xm:sqref>
            </x14:sparkline>
            <x14:sparkline>
              <xm:f>'CB_Lcr (2)'!$LQS121:$LQS121</xm:f>
              <xm:sqref>LQS121</xm:sqref>
            </x14:sparkline>
            <x14:sparkline>
              <xm:f>'CB_Lcr (2)'!$LQT121:$LQT121</xm:f>
              <xm:sqref>LQT121</xm:sqref>
            </x14:sparkline>
            <x14:sparkline>
              <xm:f>'CB_Lcr (2)'!$LQU121:$LQU121</xm:f>
              <xm:sqref>LQU121</xm:sqref>
            </x14:sparkline>
            <x14:sparkline>
              <xm:f>'CB_Lcr (2)'!$LQV121:$LQV121</xm:f>
              <xm:sqref>LQV121</xm:sqref>
            </x14:sparkline>
            <x14:sparkline>
              <xm:f>'CB_Lcr (2)'!$LQW121:$LQW121</xm:f>
              <xm:sqref>LQW121</xm:sqref>
            </x14:sparkline>
            <x14:sparkline>
              <xm:f>'CB_Lcr (2)'!$LQX121:$LQX121</xm:f>
              <xm:sqref>LQX121</xm:sqref>
            </x14:sparkline>
            <x14:sparkline>
              <xm:f>'CB_Lcr (2)'!$LQY121:$LQY121</xm:f>
              <xm:sqref>LQY121</xm:sqref>
            </x14:sparkline>
            <x14:sparkline>
              <xm:f>'CB_Lcr (2)'!$LQZ121:$LQZ121</xm:f>
              <xm:sqref>LQZ121</xm:sqref>
            </x14:sparkline>
            <x14:sparkline>
              <xm:f>'CB_Lcr (2)'!$LRA121:$LRA121</xm:f>
              <xm:sqref>LRA121</xm:sqref>
            </x14:sparkline>
            <x14:sparkline>
              <xm:f>'CB_Lcr (2)'!$LRB121:$LRB121</xm:f>
              <xm:sqref>LRB121</xm:sqref>
            </x14:sparkline>
            <x14:sparkline>
              <xm:f>'CB_Lcr (2)'!$LRC121:$LRC121</xm:f>
              <xm:sqref>LRC121</xm:sqref>
            </x14:sparkline>
            <x14:sparkline>
              <xm:f>'CB_Lcr (2)'!$LRD121:$LRD121</xm:f>
              <xm:sqref>LRD121</xm:sqref>
            </x14:sparkline>
            <x14:sparkline>
              <xm:f>'CB_Lcr (2)'!$LRE121:$LRE121</xm:f>
              <xm:sqref>LRE121</xm:sqref>
            </x14:sparkline>
            <x14:sparkline>
              <xm:f>'CB_Lcr (2)'!$LRF121:$LRF121</xm:f>
              <xm:sqref>LRF121</xm:sqref>
            </x14:sparkline>
            <x14:sparkline>
              <xm:f>'CB_Lcr (2)'!$LRG121:$LRG121</xm:f>
              <xm:sqref>LRG121</xm:sqref>
            </x14:sparkline>
            <x14:sparkline>
              <xm:f>'CB_Lcr (2)'!$LRH121:$LRH121</xm:f>
              <xm:sqref>LRH121</xm:sqref>
            </x14:sparkline>
            <x14:sparkline>
              <xm:f>'CB_Lcr (2)'!$LRI121:$LRI121</xm:f>
              <xm:sqref>LRI121</xm:sqref>
            </x14:sparkline>
            <x14:sparkline>
              <xm:f>'CB_Lcr (2)'!$LRJ121:$LRJ121</xm:f>
              <xm:sqref>LRJ121</xm:sqref>
            </x14:sparkline>
            <x14:sparkline>
              <xm:f>'CB_Lcr (2)'!$LRK121:$LRK121</xm:f>
              <xm:sqref>LRK121</xm:sqref>
            </x14:sparkline>
            <x14:sparkline>
              <xm:f>'CB_Lcr (2)'!$LRL121:$LRL121</xm:f>
              <xm:sqref>LRL121</xm:sqref>
            </x14:sparkline>
            <x14:sparkline>
              <xm:f>'CB_Lcr (2)'!$LRM121:$LRM121</xm:f>
              <xm:sqref>LRM121</xm:sqref>
            </x14:sparkline>
            <x14:sparkline>
              <xm:f>'CB_Lcr (2)'!$LRN121:$LRN121</xm:f>
              <xm:sqref>LRN121</xm:sqref>
            </x14:sparkline>
            <x14:sparkline>
              <xm:f>'CB_Lcr (2)'!$LRO121:$LRO121</xm:f>
              <xm:sqref>LRO121</xm:sqref>
            </x14:sparkline>
            <x14:sparkline>
              <xm:f>'CB_Lcr (2)'!$LRP121:$LRP121</xm:f>
              <xm:sqref>LRP121</xm:sqref>
            </x14:sparkline>
            <x14:sparkline>
              <xm:f>'CB_Lcr (2)'!$LRQ121:$LRQ121</xm:f>
              <xm:sqref>LRQ121</xm:sqref>
            </x14:sparkline>
            <x14:sparkline>
              <xm:f>'CB_Lcr (2)'!$LRR121:$LRR121</xm:f>
              <xm:sqref>LRR121</xm:sqref>
            </x14:sparkline>
            <x14:sparkline>
              <xm:f>'CB_Lcr (2)'!$LRS121:$LRS121</xm:f>
              <xm:sqref>LRS121</xm:sqref>
            </x14:sparkline>
            <x14:sparkline>
              <xm:f>'CB_Lcr (2)'!$LRT121:$LRT121</xm:f>
              <xm:sqref>LRT121</xm:sqref>
            </x14:sparkline>
            <x14:sparkline>
              <xm:f>'CB_Lcr (2)'!$LRU121:$LRU121</xm:f>
              <xm:sqref>LRU121</xm:sqref>
            </x14:sparkline>
            <x14:sparkline>
              <xm:f>'CB_Lcr (2)'!$LRV121:$LRV121</xm:f>
              <xm:sqref>LRV121</xm:sqref>
            </x14:sparkline>
            <x14:sparkline>
              <xm:f>'CB_Lcr (2)'!$LRW121:$LRW121</xm:f>
              <xm:sqref>LRW121</xm:sqref>
            </x14:sparkline>
            <x14:sparkline>
              <xm:f>'CB_Lcr (2)'!$LRX121:$LRX121</xm:f>
              <xm:sqref>LRX121</xm:sqref>
            </x14:sparkline>
            <x14:sparkline>
              <xm:f>'CB_Lcr (2)'!$LRY121:$LRY121</xm:f>
              <xm:sqref>LRY121</xm:sqref>
            </x14:sparkline>
            <x14:sparkline>
              <xm:f>'CB_Lcr (2)'!$LRZ121:$LRZ121</xm:f>
              <xm:sqref>LRZ121</xm:sqref>
            </x14:sparkline>
            <x14:sparkline>
              <xm:f>'CB_Lcr (2)'!$LSA121:$LSA121</xm:f>
              <xm:sqref>LSA121</xm:sqref>
            </x14:sparkline>
            <x14:sparkline>
              <xm:f>'CB_Lcr (2)'!$LSB121:$LSB121</xm:f>
              <xm:sqref>LSB121</xm:sqref>
            </x14:sparkline>
            <x14:sparkline>
              <xm:f>'CB_Lcr (2)'!$LSC121:$LSC121</xm:f>
              <xm:sqref>LSC121</xm:sqref>
            </x14:sparkline>
            <x14:sparkline>
              <xm:f>'CB_Lcr (2)'!$LSD121:$LSD121</xm:f>
              <xm:sqref>LSD121</xm:sqref>
            </x14:sparkline>
            <x14:sparkline>
              <xm:f>'CB_Lcr (2)'!$LSE121:$LSE121</xm:f>
              <xm:sqref>LSE121</xm:sqref>
            </x14:sparkline>
            <x14:sparkline>
              <xm:f>'CB_Lcr (2)'!$LSF121:$LSF121</xm:f>
              <xm:sqref>LSF121</xm:sqref>
            </x14:sparkline>
            <x14:sparkline>
              <xm:f>'CB_Lcr (2)'!$LSG121:$LSG121</xm:f>
              <xm:sqref>LSG121</xm:sqref>
            </x14:sparkline>
            <x14:sparkline>
              <xm:f>'CB_Lcr (2)'!$LSH121:$LSH121</xm:f>
              <xm:sqref>LSH121</xm:sqref>
            </x14:sparkline>
            <x14:sparkline>
              <xm:f>'CB_Lcr (2)'!$LSI121:$LSI121</xm:f>
              <xm:sqref>LSI121</xm:sqref>
            </x14:sparkline>
            <x14:sparkline>
              <xm:f>'CB_Lcr (2)'!$LSJ121:$LSJ121</xm:f>
              <xm:sqref>LSJ121</xm:sqref>
            </x14:sparkline>
            <x14:sparkline>
              <xm:f>'CB_Lcr (2)'!$LSK121:$LSK121</xm:f>
              <xm:sqref>LSK121</xm:sqref>
            </x14:sparkline>
            <x14:sparkline>
              <xm:f>'CB_Lcr (2)'!$LSL121:$LSL121</xm:f>
              <xm:sqref>LSL121</xm:sqref>
            </x14:sparkline>
            <x14:sparkline>
              <xm:f>'CB_Lcr (2)'!$LSM121:$LSM121</xm:f>
              <xm:sqref>LSM121</xm:sqref>
            </x14:sparkline>
            <x14:sparkline>
              <xm:f>'CB_Lcr (2)'!$LSN121:$LSN121</xm:f>
              <xm:sqref>LSN121</xm:sqref>
            </x14:sparkline>
            <x14:sparkline>
              <xm:f>'CB_Lcr (2)'!$LSO121:$LSO121</xm:f>
              <xm:sqref>LSO121</xm:sqref>
            </x14:sparkline>
            <x14:sparkline>
              <xm:f>'CB_Lcr (2)'!$LSP121:$LSP121</xm:f>
              <xm:sqref>LSP121</xm:sqref>
            </x14:sparkline>
            <x14:sparkline>
              <xm:f>'CB_Lcr (2)'!$LSQ121:$LSQ121</xm:f>
              <xm:sqref>LSQ121</xm:sqref>
            </x14:sparkline>
            <x14:sparkline>
              <xm:f>'CB_Lcr (2)'!$LSR121:$LSR121</xm:f>
              <xm:sqref>LSR121</xm:sqref>
            </x14:sparkline>
            <x14:sparkline>
              <xm:f>'CB_Lcr (2)'!$LSS121:$LSS121</xm:f>
              <xm:sqref>LSS121</xm:sqref>
            </x14:sparkline>
            <x14:sparkline>
              <xm:f>'CB_Lcr (2)'!$LST121:$LST121</xm:f>
              <xm:sqref>LST121</xm:sqref>
            </x14:sparkline>
            <x14:sparkline>
              <xm:f>'CB_Lcr (2)'!$LSU121:$LSU121</xm:f>
              <xm:sqref>LSU121</xm:sqref>
            </x14:sparkline>
            <x14:sparkline>
              <xm:f>'CB_Lcr (2)'!$LSV121:$LSV121</xm:f>
              <xm:sqref>LSV121</xm:sqref>
            </x14:sparkline>
            <x14:sparkline>
              <xm:f>'CB_Lcr (2)'!$LSW121:$LSW121</xm:f>
              <xm:sqref>LSW121</xm:sqref>
            </x14:sparkline>
            <x14:sparkline>
              <xm:f>'CB_Lcr (2)'!$LSX121:$LSX121</xm:f>
              <xm:sqref>LSX121</xm:sqref>
            </x14:sparkline>
            <x14:sparkline>
              <xm:f>'CB_Lcr (2)'!$LSY121:$LSY121</xm:f>
              <xm:sqref>LSY121</xm:sqref>
            </x14:sparkline>
            <x14:sparkline>
              <xm:f>'CB_Lcr (2)'!$LSZ121:$LSZ121</xm:f>
              <xm:sqref>LSZ121</xm:sqref>
            </x14:sparkline>
            <x14:sparkline>
              <xm:f>'CB_Lcr (2)'!$LTA121:$LTA121</xm:f>
              <xm:sqref>LTA121</xm:sqref>
            </x14:sparkline>
            <x14:sparkline>
              <xm:f>'CB_Lcr (2)'!$LTB121:$LTB121</xm:f>
              <xm:sqref>LTB121</xm:sqref>
            </x14:sparkline>
            <x14:sparkline>
              <xm:f>'CB_Lcr (2)'!$LTC121:$LTC121</xm:f>
              <xm:sqref>LTC121</xm:sqref>
            </x14:sparkline>
            <x14:sparkline>
              <xm:f>'CB_Lcr (2)'!$LTD121:$LTD121</xm:f>
              <xm:sqref>LTD121</xm:sqref>
            </x14:sparkline>
            <x14:sparkline>
              <xm:f>'CB_Lcr (2)'!$LTE121:$LTE121</xm:f>
              <xm:sqref>LTE121</xm:sqref>
            </x14:sparkline>
            <x14:sparkline>
              <xm:f>'CB_Lcr (2)'!$LTF121:$LTF121</xm:f>
              <xm:sqref>LTF121</xm:sqref>
            </x14:sparkline>
            <x14:sparkline>
              <xm:f>'CB_Lcr (2)'!$LTG121:$LTG121</xm:f>
              <xm:sqref>LTG121</xm:sqref>
            </x14:sparkline>
            <x14:sparkline>
              <xm:f>'CB_Lcr (2)'!$LTH121:$LTH121</xm:f>
              <xm:sqref>LTH121</xm:sqref>
            </x14:sparkline>
            <x14:sparkline>
              <xm:f>'CB_Lcr (2)'!$LTI121:$LTI121</xm:f>
              <xm:sqref>LTI121</xm:sqref>
            </x14:sparkline>
            <x14:sparkline>
              <xm:f>'CB_Lcr (2)'!$LTJ121:$LTJ121</xm:f>
              <xm:sqref>LTJ121</xm:sqref>
            </x14:sparkline>
            <x14:sparkline>
              <xm:f>'CB_Lcr (2)'!$LTK121:$LTK121</xm:f>
              <xm:sqref>LTK121</xm:sqref>
            </x14:sparkline>
            <x14:sparkline>
              <xm:f>'CB_Lcr (2)'!$LTL121:$LTL121</xm:f>
              <xm:sqref>LTL121</xm:sqref>
            </x14:sparkline>
            <x14:sparkline>
              <xm:f>'CB_Lcr (2)'!$LTM121:$LTM121</xm:f>
              <xm:sqref>LTM121</xm:sqref>
            </x14:sparkline>
            <x14:sparkline>
              <xm:f>'CB_Lcr (2)'!$LTN121:$LTN121</xm:f>
              <xm:sqref>LTN121</xm:sqref>
            </x14:sparkline>
            <x14:sparkline>
              <xm:f>'CB_Lcr (2)'!$LTO121:$LTO121</xm:f>
              <xm:sqref>LTO121</xm:sqref>
            </x14:sparkline>
            <x14:sparkline>
              <xm:f>'CB_Lcr (2)'!$LTP121:$LTP121</xm:f>
              <xm:sqref>LTP121</xm:sqref>
            </x14:sparkline>
            <x14:sparkline>
              <xm:f>'CB_Lcr (2)'!$LTQ121:$LTQ121</xm:f>
              <xm:sqref>LTQ121</xm:sqref>
            </x14:sparkline>
            <x14:sparkline>
              <xm:f>'CB_Lcr (2)'!$LTR121:$LTR121</xm:f>
              <xm:sqref>LTR121</xm:sqref>
            </x14:sparkline>
            <x14:sparkline>
              <xm:f>'CB_Lcr (2)'!$LTS121:$LTS121</xm:f>
              <xm:sqref>LTS121</xm:sqref>
            </x14:sparkline>
            <x14:sparkline>
              <xm:f>'CB_Lcr (2)'!$LTT121:$LTT121</xm:f>
              <xm:sqref>LTT121</xm:sqref>
            </x14:sparkline>
            <x14:sparkline>
              <xm:f>'CB_Lcr (2)'!$LTU121:$LTU121</xm:f>
              <xm:sqref>LTU121</xm:sqref>
            </x14:sparkline>
            <x14:sparkline>
              <xm:f>'CB_Lcr (2)'!$LTV121:$LTV121</xm:f>
              <xm:sqref>LTV121</xm:sqref>
            </x14:sparkline>
            <x14:sparkline>
              <xm:f>'CB_Lcr (2)'!$LTW121:$LTW121</xm:f>
              <xm:sqref>LTW121</xm:sqref>
            </x14:sparkline>
            <x14:sparkline>
              <xm:f>'CB_Lcr (2)'!$LTX121:$LTX121</xm:f>
              <xm:sqref>LTX121</xm:sqref>
            </x14:sparkline>
            <x14:sparkline>
              <xm:f>'CB_Lcr (2)'!$LTY121:$LTY121</xm:f>
              <xm:sqref>LTY121</xm:sqref>
            </x14:sparkline>
            <x14:sparkline>
              <xm:f>'CB_Lcr (2)'!$LTZ121:$LTZ121</xm:f>
              <xm:sqref>LTZ121</xm:sqref>
            </x14:sparkline>
            <x14:sparkline>
              <xm:f>'CB_Lcr (2)'!$LUA121:$LUA121</xm:f>
              <xm:sqref>LUA121</xm:sqref>
            </x14:sparkline>
            <x14:sparkline>
              <xm:f>'CB_Lcr (2)'!$LUB121:$LUB121</xm:f>
              <xm:sqref>LUB121</xm:sqref>
            </x14:sparkline>
            <x14:sparkline>
              <xm:f>'CB_Lcr (2)'!$LUC121:$LUC121</xm:f>
              <xm:sqref>LUC121</xm:sqref>
            </x14:sparkline>
            <x14:sparkline>
              <xm:f>'CB_Lcr (2)'!$LUD121:$LUD121</xm:f>
              <xm:sqref>LUD121</xm:sqref>
            </x14:sparkline>
            <x14:sparkline>
              <xm:f>'CB_Lcr (2)'!$LUE121:$LUE121</xm:f>
              <xm:sqref>LUE121</xm:sqref>
            </x14:sparkline>
            <x14:sparkline>
              <xm:f>'CB_Lcr (2)'!$LUF121:$LUF121</xm:f>
              <xm:sqref>LUF121</xm:sqref>
            </x14:sparkline>
            <x14:sparkline>
              <xm:f>'CB_Lcr (2)'!$LUG121:$LUG121</xm:f>
              <xm:sqref>LUG121</xm:sqref>
            </x14:sparkline>
            <x14:sparkline>
              <xm:f>'CB_Lcr (2)'!$LUH121:$LUH121</xm:f>
              <xm:sqref>LUH121</xm:sqref>
            </x14:sparkline>
            <x14:sparkline>
              <xm:f>'CB_Lcr (2)'!$LUI121:$LUI121</xm:f>
              <xm:sqref>LUI121</xm:sqref>
            </x14:sparkline>
            <x14:sparkline>
              <xm:f>'CB_Lcr (2)'!$LUJ121:$LUJ121</xm:f>
              <xm:sqref>LUJ121</xm:sqref>
            </x14:sparkline>
            <x14:sparkline>
              <xm:f>'CB_Lcr (2)'!$LUK121:$LUK121</xm:f>
              <xm:sqref>LUK121</xm:sqref>
            </x14:sparkline>
            <x14:sparkline>
              <xm:f>'CB_Lcr (2)'!$LUL121:$LUL121</xm:f>
              <xm:sqref>LUL121</xm:sqref>
            </x14:sparkline>
            <x14:sparkline>
              <xm:f>'CB_Lcr (2)'!$LUM121:$LUM121</xm:f>
              <xm:sqref>LUM121</xm:sqref>
            </x14:sparkline>
            <x14:sparkline>
              <xm:f>'CB_Lcr (2)'!$LUN121:$LUN121</xm:f>
              <xm:sqref>LUN121</xm:sqref>
            </x14:sparkline>
            <x14:sparkline>
              <xm:f>'CB_Lcr (2)'!$LUO121:$LUO121</xm:f>
              <xm:sqref>LUO121</xm:sqref>
            </x14:sparkline>
            <x14:sparkline>
              <xm:f>'CB_Lcr (2)'!$LUP121:$LUP121</xm:f>
              <xm:sqref>LUP121</xm:sqref>
            </x14:sparkline>
            <x14:sparkline>
              <xm:f>'CB_Lcr (2)'!$LUQ121:$LUQ121</xm:f>
              <xm:sqref>LUQ121</xm:sqref>
            </x14:sparkline>
            <x14:sparkline>
              <xm:f>'CB_Lcr (2)'!$LUR121:$LUR121</xm:f>
              <xm:sqref>LUR121</xm:sqref>
            </x14:sparkline>
            <x14:sparkline>
              <xm:f>'CB_Lcr (2)'!$LUS121:$LUS121</xm:f>
              <xm:sqref>LUS121</xm:sqref>
            </x14:sparkline>
            <x14:sparkline>
              <xm:f>'CB_Lcr (2)'!$LUT121:$LUT121</xm:f>
              <xm:sqref>LUT121</xm:sqref>
            </x14:sparkline>
            <x14:sparkline>
              <xm:f>'CB_Lcr (2)'!$LUU121:$LUU121</xm:f>
              <xm:sqref>LUU121</xm:sqref>
            </x14:sparkline>
            <x14:sparkline>
              <xm:f>'CB_Lcr (2)'!$LUV121:$LUV121</xm:f>
              <xm:sqref>LUV121</xm:sqref>
            </x14:sparkline>
            <x14:sparkline>
              <xm:f>'CB_Lcr (2)'!$LUW121:$LUW121</xm:f>
              <xm:sqref>LUW121</xm:sqref>
            </x14:sparkline>
            <x14:sparkline>
              <xm:f>'CB_Lcr (2)'!$LUX121:$LUX121</xm:f>
              <xm:sqref>LUX121</xm:sqref>
            </x14:sparkline>
            <x14:sparkline>
              <xm:f>'CB_Lcr (2)'!$LUY121:$LUY121</xm:f>
              <xm:sqref>LUY121</xm:sqref>
            </x14:sparkline>
            <x14:sparkline>
              <xm:f>'CB_Lcr (2)'!$LUZ121:$LUZ121</xm:f>
              <xm:sqref>LUZ121</xm:sqref>
            </x14:sparkline>
            <x14:sparkline>
              <xm:f>'CB_Lcr (2)'!$LVA121:$LVA121</xm:f>
              <xm:sqref>LVA121</xm:sqref>
            </x14:sparkline>
            <x14:sparkline>
              <xm:f>'CB_Lcr (2)'!$LVB121:$LVB121</xm:f>
              <xm:sqref>LVB121</xm:sqref>
            </x14:sparkline>
            <x14:sparkline>
              <xm:f>'CB_Lcr (2)'!$LVC121:$LVC121</xm:f>
              <xm:sqref>LVC121</xm:sqref>
            </x14:sparkline>
            <x14:sparkline>
              <xm:f>'CB_Lcr (2)'!$LVD121:$LVD121</xm:f>
              <xm:sqref>LVD121</xm:sqref>
            </x14:sparkline>
            <x14:sparkline>
              <xm:f>'CB_Lcr (2)'!$LVE121:$LVE121</xm:f>
              <xm:sqref>LVE121</xm:sqref>
            </x14:sparkline>
            <x14:sparkline>
              <xm:f>'CB_Lcr (2)'!$LVF121:$LVF121</xm:f>
              <xm:sqref>LVF121</xm:sqref>
            </x14:sparkline>
            <x14:sparkline>
              <xm:f>'CB_Lcr (2)'!$LVG121:$LVG121</xm:f>
              <xm:sqref>LVG121</xm:sqref>
            </x14:sparkline>
            <x14:sparkline>
              <xm:f>'CB_Lcr (2)'!$LVH121:$LVH121</xm:f>
              <xm:sqref>LVH121</xm:sqref>
            </x14:sparkline>
            <x14:sparkline>
              <xm:f>'CB_Lcr (2)'!$LVI121:$LVI121</xm:f>
              <xm:sqref>LVI121</xm:sqref>
            </x14:sparkline>
            <x14:sparkline>
              <xm:f>'CB_Lcr (2)'!$LVJ121:$LVJ121</xm:f>
              <xm:sqref>LVJ121</xm:sqref>
            </x14:sparkline>
            <x14:sparkline>
              <xm:f>'CB_Lcr (2)'!$LVK121:$LVK121</xm:f>
              <xm:sqref>LVK121</xm:sqref>
            </x14:sparkline>
            <x14:sparkline>
              <xm:f>'CB_Lcr (2)'!$LVL121:$LVL121</xm:f>
              <xm:sqref>LVL121</xm:sqref>
            </x14:sparkline>
            <x14:sparkline>
              <xm:f>'CB_Lcr (2)'!$LVM121:$LVM121</xm:f>
              <xm:sqref>LVM121</xm:sqref>
            </x14:sparkline>
            <x14:sparkline>
              <xm:f>'CB_Lcr (2)'!$LVN121:$LVN121</xm:f>
              <xm:sqref>LVN121</xm:sqref>
            </x14:sparkline>
            <x14:sparkline>
              <xm:f>'CB_Lcr (2)'!$LVO121:$LVO121</xm:f>
              <xm:sqref>LVO121</xm:sqref>
            </x14:sparkline>
            <x14:sparkline>
              <xm:f>'CB_Lcr (2)'!$LVP121:$LVP121</xm:f>
              <xm:sqref>LVP121</xm:sqref>
            </x14:sparkline>
            <x14:sparkline>
              <xm:f>'CB_Lcr (2)'!$LVQ121:$LVQ121</xm:f>
              <xm:sqref>LVQ121</xm:sqref>
            </x14:sparkline>
            <x14:sparkline>
              <xm:f>'CB_Lcr (2)'!$LVR121:$LVR121</xm:f>
              <xm:sqref>LVR121</xm:sqref>
            </x14:sparkline>
            <x14:sparkline>
              <xm:f>'CB_Lcr (2)'!$LVS121:$LVS121</xm:f>
              <xm:sqref>LVS121</xm:sqref>
            </x14:sparkline>
            <x14:sparkline>
              <xm:f>'CB_Lcr (2)'!$LVT121:$LVT121</xm:f>
              <xm:sqref>LVT121</xm:sqref>
            </x14:sparkline>
            <x14:sparkline>
              <xm:f>'CB_Lcr (2)'!$LVU121:$LVU121</xm:f>
              <xm:sqref>LVU121</xm:sqref>
            </x14:sparkline>
            <x14:sparkline>
              <xm:f>'CB_Lcr (2)'!$LVV121:$LVV121</xm:f>
              <xm:sqref>LVV121</xm:sqref>
            </x14:sparkline>
            <x14:sparkline>
              <xm:f>'CB_Lcr (2)'!$LVW121:$LVW121</xm:f>
              <xm:sqref>LVW121</xm:sqref>
            </x14:sparkline>
            <x14:sparkline>
              <xm:f>'CB_Lcr (2)'!$LVX121:$LVX121</xm:f>
              <xm:sqref>LVX121</xm:sqref>
            </x14:sparkline>
            <x14:sparkline>
              <xm:f>'CB_Lcr (2)'!$LVY121:$LVY121</xm:f>
              <xm:sqref>LVY121</xm:sqref>
            </x14:sparkline>
            <x14:sparkline>
              <xm:f>'CB_Lcr (2)'!$LVZ121:$LVZ121</xm:f>
              <xm:sqref>LVZ121</xm:sqref>
            </x14:sparkline>
            <x14:sparkline>
              <xm:f>'CB_Lcr (2)'!$LWA121:$LWA121</xm:f>
              <xm:sqref>LWA121</xm:sqref>
            </x14:sparkline>
            <x14:sparkline>
              <xm:f>'CB_Lcr (2)'!$LWB121:$LWB121</xm:f>
              <xm:sqref>LWB121</xm:sqref>
            </x14:sparkline>
            <x14:sparkline>
              <xm:f>'CB_Lcr (2)'!$LWC121:$LWC121</xm:f>
              <xm:sqref>LWC121</xm:sqref>
            </x14:sparkline>
            <x14:sparkline>
              <xm:f>'CB_Lcr (2)'!$LWD121:$LWD121</xm:f>
              <xm:sqref>LWD121</xm:sqref>
            </x14:sparkline>
            <x14:sparkline>
              <xm:f>'CB_Lcr (2)'!$LWE121:$LWE121</xm:f>
              <xm:sqref>LWE121</xm:sqref>
            </x14:sparkline>
            <x14:sparkline>
              <xm:f>'CB_Lcr (2)'!$LWF121:$LWF121</xm:f>
              <xm:sqref>LWF121</xm:sqref>
            </x14:sparkline>
            <x14:sparkline>
              <xm:f>'CB_Lcr (2)'!$LWG121:$LWG121</xm:f>
              <xm:sqref>LWG121</xm:sqref>
            </x14:sparkline>
            <x14:sparkline>
              <xm:f>'CB_Lcr (2)'!$LWH121:$LWH121</xm:f>
              <xm:sqref>LWH121</xm:sqref>
            </x14:sparkline>
            <x14:sparkline>
              <xm:f>'CB_Lcr (2)'!$LWI121:$LWI121</xm:f>
              <xm:sqref>LWI121</xm:sqref>
            </x14:sparkline>
            <x14:sparkline>
              <xm:f>'CB_Lcr (2)'!$LWJ121:$LWJ121</xm:f>
              <xm:sqref>LWJ121</xm:sqref>
            </x14:sparkline>
            <x14:sparkline>
              <xm:f>'CB_Lcr (2)'!$LWK121:$LWK121</xm:f>
              <xm:sqref>LWK121</xm:sqref>
            </x14:sparkline>
            <x14:sparkline>
              <xm:f>'CB_Lcr (2)'!$LWL121:$LWL121</xm:f>
              <xm:sqref>LWL121</xm:sqref>
            </x14:sparkline>
            <x14:sparkline>
              <xm:f>'CB_Lcr (2)'!$LWM121:$LWM121</xm:f>
              <xm:sqref>LWM121</xm:sqref>
            </x14:sparkline>
            <x14:sparkline>
              <xm:f>'CB_Lcr (2)'!$LWN121:$LWN121</xm:f>
              <xm:sqref>LWN121</xm:sqref>
            </x14:sparkline>
            <x14:sparkline>
              <xm:f>'CB_Lcr (2)'!$LWO121:$LWO121</xm:f>
              <xm:sqref>LWO121</xm:sqref>
            </x14:sparkline>
            <x14:sparkline>
              <xm:f>'CB_Lcr (2)'!$LWP121:$LWP121</xm:f>
              <xm:sqref>LWP121</xm:sqref>
            </x14:sparkline>
            <x14:sparkline>
              <xm:f>'CB_Lcr (2)'!$LWQ121:$LWQ121</xm:f>
              <xm:sqref>LWQ121</xm:sqref>
            </x14:sparkline>
            <x14:sparkline>
              <xm:f>'CB_Lcr (2)'!$LWR121:$LWR121</xm:f>
              <xm:sqref>LWR121</xm:sqref>
            </x14:sparkline>
            <x14:sparkline>
              <xm:f>'CB_Lcr (2)'!$LWS121:$LWS121</xm:f>
              <xm:sqref>LWS121</xm:sqref>
            </x14:sparkline>
            <x14:sparkline>
              <xm:f>'CB_Lcr (2)'!$LWT121:$LWT121</xm:f>
              <xm:sqref>LWT121</xm:sqref>
            </x14:sparkline>
            <x14:sparkline>
              <xm:f>'CB_Lcr (2)'!$LWU121:$LWU121</xm:f>
              <xm:sqref>LWU121</xm:sqref>
            </x14:sparkline>
            <x14:sparkline>
              <xm:f>'CB_Lcr (2)'!$LWV121:$LWV121</xm:f>
              <xm:sqref>LWV121</xm:sqref>
            </x14:sparkline>
            <x14:sparkline>
              <xm:f>'CB_Lcr (2)'!$LWW121:$LWW121</xm:f>
              <xm:sqref>LWW121</xm:sqref>
            </x14:sparkline>
            <x14:sparkline>
              <xm:f>'CB_Lcr (2)'!$LWX121:$LWX121</xm:f>
              <xm:sqref>LWX121</xm:sqref>
            </x14:sparkline>
            <x14:sparkline>
              <xm:f>'CB_Lcr (2)'!$LWY121:$LWY121</xm:f>
              <xm:sqref>LWY121</xm:sqref>
            </x14:sparkline>
            <x14:sparkline>
              <xm:f>'CB_Lcr (2)'!$LWZ121:$LWZ121</xm:f>
              <xm:sqref>LWZ121</xm:sqref>
            </x14:sparkline>
            <x14:sparkline>
              <xm:f>'CB_Lcr (2)'!$LXA121:$LXA121</xm:f>
              <xm:sqref>LXA121</xm:sqref>
            </x14:sparkline>
            <x14:sparkline>
              <xm:f>'CB_Lcr (2)'!$LXB121:$LXB121</xm:f>
              <xm:sqref>LXB121</xm:sqref>
            </x14:sparkline>
            <x14:sparkline>
              <xm:f>'CB_Lcr (2)'!$LXC121:$LXC121</xm:f>
              <xm:sqref>LXC121</xm:sqref>
            </x14:sparkline>
            <x14:sparkline>
              <xm:f>'CB_Lcr (2)'!$LXD121:$LXD121</xm:f>
              <xm:sqref>LXD121</xm:sqref>
            </x14:sparkline>
            <x14:sparkline>
              <xm:f>'CB_Lcr (2)'!$LXE121:$LXE121</xm:f>
              <xm:sqref>LXE121</xm:sqref>
            </x14:sparkline>
            <x14:sparkline>
              <xm:f>'CB_Lcr (2)'!$LXF121:$LXF121</xm:f>
              <xm:sqref>LXF121</xm:sqref>
            </x14:sparkline>
            <x14:sparkline>
              <xm:f>'CB_Lcr (2)'!$LXG121:$LXG121</xm:f>
              <xm:sqref>LXG121</xm:sqref>
            </x14:sparkline>
            <x14:sparkline>
              <xm:f>'CB_Lcr (2)'!$LXH121:$LXH121</xm:f>
              <xm:sqref>LXH121</xm:sqref>
            </x14:sparkline>
            <x14:sparkline>
              <xm:f>'CB_Lcr (2)'!$LXI121:$LXI121</xm:f>
              <xm:sqref>LXI121</xm:sqref>
            </x14:sparkline>
            <x14:sparkline>
              <xm:f>'CB_Lcr (2)'!$LXJ121:$LXJ121</xm:f>
              <xm:sqref>LXJ121</xm:sqref>
            </x14:sparkline>
            <x14:sparkline>
              <xm:f>'CB_Lcr (2)'!$LXK121:$LXK121</xm:f>
              <xm:sqref>LXK121</xm:sqref>
            </x14:sparkline>
            <x14:sparkline>
              <xm:f>'CB_Lcr (2)'!$LXL121:$LXL121</xm:f>
              <xm:sqref>LXL121</xm:sqref>
            </x14:sparkline>
            <x14:sparkline>
              <xm:f>'CB_Lcr (2)'!$LXM121:$LXM121</xm:f>
              <xm:sqref>LXM121</xm:sqref>
            </x14:sparkline>
            <x14:sparkline>
              <xm:f>'CB_Lcr (2)'!$LXN121:$LXN121</xm:f>
              <xm:sqref>LXN121</xm:sqref>
            </x14:sparkline>
            <x14:sparkline>
              <xm:f>'CB_Lcr (2)'!$LXO121:$LXO121</xm:f>
              <xm:sqref>LXO121</xm:sqref>
            </x14:sparkline>
            <x14:sparkline>
              <xm:f>'CB_Lcr (2)'!$LXP121:$LXP121</xm:f>
              <xm:sqref>LXP121</xm:sqref>
            </x14:sparkline>
            <x14:sparkline>
              <xm:f>'CB_Lcr (2)'!$LXQ121:$LXQ121</xm:f>
              <xm:sqref>LXQ121</xm:sqref>
            </x14:sparkline>
            <x14:sparkline>
              <xm:f>'CB_Lcr (2)'!$LXR121:$LXR121</xm:f>
              <xm:sqref>LXR121</xm:sqref>
            </x14:sparkline>
            <x14:sparkline>
              <xm:f>'CB_Lcr (2)'!$LXS121:$LXS121</xm:f>
              <xm:sqref>LXS121</xm:sqref>
            </x14:sparkline>
            <x14:sparkline>
              <xm:f>'CB_Lcr (2)'!$LXT121:$LXT121</xm:f>
              <xm:sqref>LXT121</xm:sqref>
            </x14:sparkline>
            <x14:sparkline>
              <xm:f>'CB_Lcr (2)'!$LXU121:$LXU121</xm:f>
              <xm:sqref>LXU121</xm:sqref>
            </x14:sparkline>
            <x14:sparkline>
              <xm:f>'CB_Lcr (2)'!$LXV121:$LXV121</xm:f>
              <xm:sqref>LXV121</xm:sqref>
            </x14:sparkline>
            <x14:sparkline>
              <xm:f>'CB_Lcr (2)'!$LXW121:$LXW121</xm:f>
              <xm:sqref>LXW121</xm:sqref>
            </x14:sparkline>
            <x14:sparkline>
              <xm:f>'CB_Lcr (2)'!$LXX121:$LXX121</xm:f>
              <xm:sqref>LXX121</xm:sqref>
            </x14:sparkline>
            <x14:sparkline>
              <xm:f>'CB_Lcr (2)'!$LXY121:$LXY121</xm:f>
              <xm:sqref>LXY121</xm:sqref>
            </x14:sparkline>
            <x14:sparkline>
              <xm:f>'CB_Lcr (2)'!$LXZ121:$LXZ121</xm:f>
              <xm:sqref>LXZ121</xm:sqref>
            </x14:sparkline>
            <x14:sparkline>
              <xm:f>'CB_Lcr (2)'!$LYA121:$LYA121</xm:f>
              <xm:sqref>LYA121</xm:sqref>
            </x14:sparkline>
            <x14:sparkline>
              <xm:f>'CB_Lcr (2)'!$LYB121:$LYB121</xm:f>
              <xm:sqref>LYB121</xm:sqref>
            </x14:sparkline>
            <x14:sparkline>
              <xm:f>'CB_Lcr (2)'!$LYC121:$LYC121</xm:f>
              <xm:sqref>LYC121</xm:sqref>
            </x14:sparkline>
            <x14:sparkline>
              <xm:f>'CB_Lcr (2)'!$LYD121:$LYD121</xm:f>
              <xm:sqref>LYD121</xm:sqref>
            </x14:sparkline>
            <x14:sparkline>
              <xm:f>'CB_Lcr (2)'!$LYE121:$LYE121</xm:f>
              <xm:sqref>LYE121</xm:sqref>
            </x14:sparkline>
            <x14:sparkline>
              <xm:f>'CB_Lcr (2)'!$LYF121:$LYF121</xm:f>
              <xm:sqref>LYF121</xm:sqref>
            </x14:sparkline>
            <x14:sparkline>
              <xm:f>'CB_Lcr (2)'!$LYG121:$LYG121</xm:f>
              <xm:sqref>LYG121</xm:sqref>
            </x14:sparkline>
            <x14:sparkline>
              <xm:f>'CB_Lcr (2)'!$LYH121:$LYH121</xm:f>
              <xm:sqref>LYH121</xm:sqref>
            </x14:sparkline>
            <x14:sparkline>
              <xm:f>'CB_Lcr (2)'!$LYI121:$LYI121</xm:f>
              <xm:sqref>LYI121</xm:sqref>
            </x14:sparkline>
            <x14:sparkline>
              <xm:f>'CB_Lcr (2)'!$LYJ121:$LYJ121</xm:f>
              <xm:sqref>LYJ121</xm:sqref>
            </x14:sparkline>
            <x14:sparkline>
              <xm:f>'CB_Lcr (2)'!$LYK121:$LYK121</xm:f>
              <xm:sqref>LYK121</xm:sqref>
            </x14:sparkline>
            <x14:sparkline>
              <xm:f>'CB_Lcr (2)'!$LYL121:$LYL121</xm:f>
              <xm:sqref>LYL121</xm:sqref>
            </x14:sparkline>
            <x14:sparkline>
              <xm:f>'CB_Lcr (2)'!$LYM121:$LYM121</xm:f>
              <xm:sqref>LYM121</xm:sqref>
            </x14:sparkline>
            <x14:sparkline>
              <xm:f>'CB_Lcr (2)'!$LYN121:$LYN121</xm:f>
              <xm:sqref>LYN121</xm:sqref>
            </x14:sparkline>
            <x14:sparkline>
              <xm:f>'CB_Lcr (2)'!$LYO121:$LYO121</xm:f>
              <xm:sqref>LYO121</xm:sqref>
            </x14:sparkline>
            <x14:sparkline>
              <xm:f>'CB_Lcr (2)'!$LYP121:$LYP121</xm:f>
              <xm:sqref>LYP121</xm:sqref>
            </x14:sparkline>
            <x14:sparkline>
              <xm:f>'CB_Lcr (2)'!$LYQ121:$LYQ121</xm:f>
              <xm:sqref>LYQ121</xm:sqref>
            </x14:sparkline>
            <x14:sparkline>
              <xm:f>'CB_Lcr (2)'!$LYR121:$LYR121</xm:f>
              <xm:sqref>LYR121</xm:sqref>
            </x14:sparkline>
            <x14:sparkline>
              <xm:f>'CB_Lcr (2)'!$LYS121:$LYS121</xm:f>
              <xm:sqref>LYS121</xm:sqref>
            </x14:sparkline>
            <x14:sparkline>
              <xm:f>'CB_Lcr (2)'!$LYT121:$LYT121</xm:f>
              <xm:sqref>LYT121</xm:sqref>
            </x14:sparkline>
            <x14:sparkline>
              <xm:f>'CB_Lcr (2)'!$LYU121:$LYU121</xm:f>
              <xm:sqref>LYU121</xm:sqref>
            </x14:sparkline>
            <x14:sparkline>
              <xm:f>'CB_Lcr (2)'!$LYV121:$LYV121</xm:f>
              <xm:sqref>LYV121</xm:sqref>
            </x14:sparkline>
            <x14:sparkline>
              <xm:f>'CB_Lcr (2)'!$LYW121:$LYW121</xm:f>
              <xm:sqref>LYW121</xm:sqref>
            </x14:sparkline>
            <x14:sparkline>
              <xm:f>'CB_Lcr (2)'!$LYX121:$LYX121</xm:f>
              <xm:sqref>LYX121</xm:sqref>
            </x14:sparkline>
            <x14:sparkline>
              <xm:f>'CB_Lcr (2)'!$LYY121:$LYY121</xm:f>
              <xm:sqref>LYY121</xm:sqref>
            </x14:sparkline>
            <x14:sparkline>
              <xm:f>'CB_Lcr (2)'!$LYZ121:$LYZ121</xm:f>
              <xm:sqref>LYZ121</xm:sqref>
            </x14:sparkline>
            <x14:sparkline>
              <xm:f>'CB_Lcr (2)'!$LZA121:$LZA121</xm:f>
              <xm:sqref>LZA121</xm:sqref>
            </x14:sparkline>
            <x14:sparkline>
              <xm:f>'CB_Lcr (2)'!$LZB121:$LZB121</xm:f>
              <xm:sqref>LZB121</xm:sqref>
            </x14:sparkline>
            <x14:sparkline>
              <xm:f>'CB_Lcr (2)'!$LZC121:$LZC121</xm:f>
              <xm:sqref>LZC121</xm:sqref>
            </x14:sparkline>
            <x14:sparkline>
              <xm:f>'CB_Lcr (2)'!$LZD121:$LZD121</xm:f>
              <xm:sqref>LZD121</xm:sqref>
            </x14:sparkline>
            <x14:sparkline>
              <xm:f>'CB_Lcr (2)'!$LZE121:$LZE121</xm:f>
              <xm:sqref>LZE121</xm:sqref>
            </x14:sparkline>
            <x14:sparkline>
              <xm:f>'CB_Lcr (2)'!$LZF121:$LZF121</xm:f>
              <xm:sqref>LZF121</xm:sqref>
            </x14:sparkline>
            <x14:sparkline>
              <xm:f>'CB_Lcr (2)'!$LZG121:$LZG121</xm:f>
              <xm:sqref>LZG121</xm:sqref>
            </x14:sparkline>
            <x14:sparkline>
              <xm:f>'CB_Lcr (2)'!$LZH121:$LZH121</xm:f>
              <xm:sqref>LZH121</xm:sqref>
            </x14:sparkline>
            <x14:sparkline>
              <xm:f>'CB_Lcr (2)'!$LZI121:$LZI121</xm:f>
              <xm:sqref>LZI121</xm:sqref>
            </x14:sparkline>
            <x14:sparkline>
              <xm:f>'CB_Lcr (2)'!$LZJ121:$LZJ121</xm:f>
              <xm:sqref>LZJ121</xm:sqref>
            </x14:sparkline>
            <x14:sparkline>
              <xm:f>'CB_Lcr (2)'!$LZK121:$LZK121</xm:f>
              <xm:sqref>LZK121</xm:sqref>
            </x14:sparkline>
            <x14:sparkline>
              <xm:f>'CB_Lcr (2)'!$LZL121:$LZL121</xm:f>
              <xm:sqref>LZL121</xm:sqref>
            </x14:sparkline>
            <x14:sparkline>
              <xm:f>'CB_Lcr (2)'!$LZM121:$LZM121</xm:f>
              <xm:sqref>LZM121</xm:sqref>
            </x14:sparkline>
            <x14:sparkline>
              <xm:f>'CB_Lcr (2)'!$LZN121:$LZN121</xm:f>
              <xm:sqref>LZN121</xm:sqref>
            </x14:sparkline>
            <x14:sparkline>
              <xm:f>'CB_Lcr (2)'!$LZO121:$LZO121</xm:f>
              <xm:sqref>LZO121</xm:sqref>
            </x14:sparkline>
            <x14:sparkline>
              <xm:f>'CB_Lcr (2)'!$LZP121:$LZP121</xm:f>
              <xm:sqref>LZP121</xm:sqref>
            </x14:sparkline>
            <x14:sparkline>
              <xm:f>'CB_Lcr (2)'!$LZQ121:$LZQ121</xm:f>
              <xm:sqref>LZQ121</xm:sqref>
            </x14:sparkline>
            <x14:sparkline>
              <xm:f>'CB_Lcr (2)'!$LZR121:$LZR121</xm:f>
              <xm:sqref>LZR121</xm:sqref>
            </x14:sparkline>
            <x14:sparkline>
              <xm:f>'CB_Lcr (2)'!$LZS121:$LZS121</xm:f>
              <xm:sqref>LZS121</xm:sqref>
            </x14:sparkline>
            <x14:sparkline>
              <xm:f>'CB_Lcr (2)'!$LZT121:$LZT121</xm:f>
              <xm:sqref>LZT121</xm:sqref>
            </x14:sparkline>
            <x14:sparkline>
              <xm:f>'CB_Lcr (2)'!$LZU121:$LZU121</xm:f>
              <xm:sqref>LZU121</xm:sqref>
            </x14:sparkline>
            <x14:sparkline>
              <xm:f>'CB_Lcr (2)'!$LZV121:$LZV121</xm:f>
              <xm:sqref>LZV121</xm:sqref>
            </x14:sparkline>
            <x14:sparkline>
              <xm:f>'CB_Lcr (2)'!$LZW121:$LZW121</xm:f>
              <xm:sqref>LZW121</xm:sqref>
            </x14:sparkline>
            <x14:sparkline>
              <xm:f>'CB_Lcr (2)'!$LZX121:$LZX121</xm:f>
              <xm:sqref>LZX121</xm:sqref>
            </x14:sparkline>
            <x14:sparkline>
              <xm:f>'CB_Lcr (2)'!$LZY121:$LZY121</xm:f>
              <xm:sqref>LZY121</xm:sqref>
            </x14:sparkline>
            <x14:sparkline>
              <xm:f>'CB_Lcr (2)'!$LZZ121:$LZZ121</xm:f>
              <xm:sqref>LZZ121</xm:sqref>
            </x14:sparkline>
            <x14:sparkline>
              <xm:f>'CB_Lcr (2)'!$MAA121:$MAA121</xm:f>
              <xm:sqref>MAA121</xm:sqref>
            </x14:sparkline>
            <x14:sparkline>
              <xm:f>'CB_Lcr (2)'!$MAB121:$MAB121</xm:f>
              <xm:sqref>MAB121</xm:sqref>
            </x14:sparkline>
            <x14:sparkline>
              <xm:f>'CB_Lcr (2)'!$MAC121:$MAC121</xm:f>
              <xm:sqref>MAC121</xm:sqref>
            </x14:sparkline>
            <x14:sparkline>
              <xm:f>'CB_Lcr (2)'!$MAD121:$MAD121</xm:f>
              <xm:sqref>MAD121</xm:sqref>
            </x14:sparkline>
            <x14:sparkline>
              <xm:f>'CB_Lcr (2)'!$MAE121:$MAE121</xm:f>
              <xm:sqref>MAE121</xm:sqref>
            </x14:sparkline>
            <x14:sparkline>
              <xm:f>'CB_Lcr (2)'!$MAF121:$MAF121</xm:f>
              <xm:sqref>MAF121</xm:sqref>
            </x14:sparkline>
            <x14:sparkline>
              <xm:f>'CB_Lcr (2)'!$MAG121:$MAG121</xm:f>
              <xm:sqref>MAG121</xm:sqref>
            </x14:sparkline>
            <x14:sparkline>
              <xm:f>'CB_Lcr (2)'!$MAH121:$MAH121</xm:f>
              <xm:sqref>MAH121</xm:sqref>
            </x14:sparkline>
            <x14:sparkline>
              <xm:f>'CB_Lcr (2)'!$MAI121:$MAI121</xm:f>
              <xm:sqref>MAI121</xm:sqref>
            </x14:sparkline>
            <x14:sparkline>
              <xm:f>'CB_Lcr (2)'!$MAJ121:$MAJ121</xm:f>
              <xm:sqref>MAJ121</xm:sqref>
            </x14:sparkline>
            <x14:sparkline>
              <xm:f>'CB_Lcr (2)'!$MAK121:$MAK121</xm:f>
              <xm:sqref>MAK121</xm:sqref>
            </x14:sparkline>
            <x14:sparkline>
              <xm:f>'CB_Lcr (2)'!$MAL121:$MAL121</xm:f>
              <xm:sqref>MAL121</xm:sqref>
            </x14:sparkline>
            <x14:sparkline>
              <xm:f>'CB_Lcr (2)'!$MAM121:$MAM121</xm:f>
              <xm:sqref>MAM121</xm:sqref>
            </x14:sparkline>
            <x14:sparkline>
              <xm:f>'CB_Lcr (2)'!$MAN121:$MAN121</xm:f>
              <xm:sqref>MAN121</xm:sqref>
            </x14:sparkline>
            <x14:sparkline>
              <xm:f>'CB_Lcr (2)'!$MAO121:$MAO121</xm:f>
              <xm:sqref>MAO121</xm:sqref>
            </x14:sparkline>
            <x14:sparkline>
              <xm:f>'CB_Lcr (2)'!$MAP121:$MAP121</xm:f>
              <xm:sqref>MAP121</xm:sqref>
            </x14:sparkline>
            <x14:sparkline>
              <xm:f>'CB_Lcr (2)'!$MAQ121:$MAQ121</xm:f>
              <xm:sqref>MAQ121</xm:sqref>
            </x14:sparkline>
            <x14:sparkline>
              <xm:f>'CB_Lcr (2)'!$MAR121:$MAR121</xm:f>
              <xm:sqref>MAR121</xm:sqref>
            </x14:sparkline>
            <x14:sparkline>
              <xm:f>'CB_Lcr (2)'!$MAS121:$MAS121</xm:f>
              <xm:sqref>MAS121</xm:sqref>
            </x14:sparkline>
            <x14:sparkline>
              <xm:f>'CB_Lcr (2)'!$MAT121:$MAT121</xm:f>
              <xm:sqref>MAT121</xm:sqref>
            </x14:sparkline>
            <x14:sparkline>
              <xm:f>'CB_Lcr (2)'!$MAU121:$MAU121</xm:f>
              <xm:sqref>MAU121</xm:sqref>
            </x14:sparkline>
            <x14:sparkline>
              <xm:f>'CB_Lcr (2)'!$MAV121:$MAV121</xm:f>
              <xm:sqref>MAV121</xm:sqref>
            </x14:sparkline>
            <x14:sparkline>
              <xm:f>'CB_Lcr (2)'!$MAW121:$MAW121</xm:f>
              <xm:sqref>MAW121</xm:sqref>
            </x14:sparkline>
            <x14:sparkline>
              <xm:f>'CB_Lcr (2)'!$MAX121:$MAX121</xm:f>
              <xm:sqref>MAX121</xm:sqref>
            </x14:sparkline>
            <x14:sparkline>
              <xm:f>'CB_Lcr (2)'!$MAY121:$MAY121</xm:f>
              <xm:sqref>MAY121</xm:sqref>
            </x14:sparkline>
            <x14:sparkline>
              <xm:f>'CB_Lcr (2)'!$MAZ121:$MAZ121</xm:f>
              <xm:sqref>MAZ121</xm:sqref>
            </x14:sparkline>
            <x14:sparkline>
              <xm:f>'CB_Lcr (2)'!$MBA121:$MBA121</xm:f>
              <xm:sqref>MBA121</xm:sqref>
            </x14:sparkline>
            <x14:sparkline>
              <xm:f>'CB_Lcr (2)'!$MBB121:$MBB121</xm:f>
              <xm:sqref>MBB121</xm:sqref>
            </x14:sparkline>
            <x14:sparkline>
              <xm:f>'CB_Lcr (2)'!$MBC121:$MBC121</xm:f>
              <xm:sqref>MBC121</xm:sqref>
            </x14:sparkline>
            <x14:sparkline>
              <xm:f>'CB_Lcr (2)'!$MBD121:$MBD121</xm:f>
              <xm:sqref>MBD121</xm:sqref>
            </x14:sparkline>
            <x14:sparkline>
              <xm:f>'CB_Lcr (2)'!$MBE121:$MBE121</xm:f>
              <xm:sqref>MBE121</xm:sqref>
            </x14:sparkline>
            <x14:sparkline>
              <xm:f>'CB_Lcr (2)'!$MBF121:$MBF121</xm:f>
              <xm:sqref>MBF121</xm:sqref>
            </x14:sparkline>
            <x14:sparkline>
              <xm:f>'CB_Lcr (2)'!$MBG121:$MBG121</xm:f>
              <xm:sqref>MBG121</xm:sqref>
            </x14:sparkline>
            <x14:sparkline>
              <xm:f>'CB_Lcr (2)'!$MBH121:$MBH121</xm:f>
              <xm:sqref>MBH121</xm:sqref>
            </x14:sparkline>
            <x14:sparkline>
              <xm:f>'CB_Lcr (2)'!$MBI121:$MBI121</xm:f>
              <xm:sqref>MBI121</xm:sqref>
            </x14:sparkline>
            <x14:sparkline>
              <xm:f>'CB_Lcr (2)'!$MBJ121:$MBJ121</xm:f>
              <xm:sqref>MBJ121</xm:sqref>
            </x14:sparkline>
            <x14:sparkline>
              <xm:f>'CB_Lcr (2)'!$MBK121:$MBK121</xm:f>
              <xm:sqref>MBK121</xm:sqref>
            </x14:sparkline>
            <x14:sparkline>
              <xm:f>'CB_Lcr (2)'!$MBL121:$MBL121</xm:f>
              <xm:sqref>MBL121</xm:sqref>
            </x14:sparkline>
            <x14:sparkline>
              <xm:f>'CB_Lcr (2)'!$MBM121:$MBM121</xm:f>
              <xm:sqref>MBM121</xm:sqref>
            </x14:sparkline>
            <x14:sparkline>
              <xm:f>'CB_Lcr (2)'!$MBN121:$MBN121</xm:f>
              <xm:sqref>MBN121</xm:sqref>
            </x14:sparkline>
            <x14:sparkline>
              <xm:f>'CB_Lcr (2)'!$MBO121:$MBO121</xm:f>
              <xm:sqref>MBO121</xm:sqref>
            </x14:sparkline>
            <x14:sparkline>
              <xm:f>'CB_Lcr (2)'!$MBP121:$MBP121</xm:f>
              <xm:sqref>MBP121</xm:sqref>
            </x14:sparkline>
            <x14:sparkline>
              <xm:f>'CB_Lcr (2)'!$MBQ121:$MBQ121</xm:f>
              <xm:sqref>MBQ121</xm:sqref>
            </x14:sparkline>
            <x14:sparkline>
              <xm:f>'CB_Lcr (2)'!$MBR121:$MBR121</xm:f>
              <xm:sqref>MBR121</xm:sqref>
            </x14:sparkline>
            <x14:sparkline>
              <xm:f>'CB_Lcr (2)'!$MBS121:$MBS121</xm:f>
              <xm:sqref>MBS121</xm:sqref>
            </x14:sparkline>
            <x14:sparkline>
              <xm:f>'CB_Lcr (2)'!$MBT121:$MBT121</xm:f>
              <xm:sqref>MBT121</xm:sqref>
            </x14:sparkline>
            <x14:sparkline>
              <xm:f>'CB_Lcr (2)'!$MBU121:$MBU121</xm:f>
              <xm:sqref>MBU121</xm:sqref>
            </x14:sparkline>
            <x14:sparkline>
              <xm:f>'CB_Lcr (2)'!$MBV121:$MBV121</xm:f>
              <xm:sqref>MBV121</xm:sqref>
            </x14:sparkline>
            <x14:sparkline>
              <xm:f>'CB_Lcr (2)'!$MBW121:$MBW121</xm:f>
              <xm:sqref>MBW121</xm:sqref>
            </x14:sparkline>
            <x14:sparkline>
              <xm:f>'CB_Lcr (2)'!$MBX121:$MBX121</xm:f>
              <xm:sqref>MBX121</xm:sqref>
            </x14:sparkline>
            <x14:sparkline>
              <xm:f>'CB_Lcr (2)'!$MBY121:$MBY121</xm:f>
              <xm:sqref>MBY121</xm:sqref>
            </x14:sparkline>
            <x14:sparkline>
              <xm:f>'CB_Lcr (2)'!$MBZ121:$MBZ121</xm:f>
              <xm:sqref>MBZ121</xm:sqref>
            </x14:sparkline>
            <x14:sparkline>
              <xm:f>'CB_Lcr (2)'!$MCA121:$MCA121</xm:f>
              <xm:sqref>MCA121</xm:sqref>
            </x14:sparkline>
            <x14:sparkline>
              <xm:f>'CB_Lcr (2)'!$MCB121:$MCB121</xm:f>
              <xm:sqref>MCB121</xm:sqref>
            </x14:sparkline>
            <x14:sparkline>
              <xm:f>'CB_Lcr (2)'!$MCC121:$MCC121</xm:f>
              <xm:sqref>MCC121</xm:sqref>
            </x14:sparkline>
            <x14:sparkline>
              <xm:f>'CB_Lcr (2)'!$MCD121:$MCD121</xm:f>
              <xm:sqref>MCD121</xm:sqref>
            </x14:sparkline>
            <x14:sparkline>
              <xm:f>'CB_Lcr (2)'!$MCE121:$MCE121</xm:f>
              <xm:sqref>MCE121</xm:sqref>
            </x14:sparkline>
            <x14:sparkline>
              <xm:f>'CB_Lcr (2)'!$MCF121:$MCF121</xm:f>
              <xm:sqref>MCF121</xm:sqref>
            </x14:sparkline>
            <x14:sparkline>
              <xm:f>'CB_Lcr (2)'!$MCG121:$MCG121</xm:f>
              <xm:sqref>MCG121</xm:sqref>
            </x14:sparkline>
            <x14:sparkline>
              <xm:f>'CB_Lcr (2)'!$MCH121:$MCH121</xm:f>
              <xm:sqref>MCH121</xm:sqref>
            </x14:sparkline>
            <x14:sparkline>
              <xm:f>'CB_Lcr (2)'!$MCI121:$MCI121</xm:f>
              <xm:sqref>MCI121</xm:sqref>
            </x14:sparkline>
            <x14:sparkline>
              <xm:f>'CB_Lcr (2)'!$MCJ121:$MCJ121</xm:f>
              <xm:sqref>MCJ121</xm:sqref>
            </x14:sparkline>
            <x14:sparkline>
              <xm:f>'CB_Lcr (2)'!$MCK121:$MCK121</xm:f>
              <xm:sqref>MCK121</xm:sqref>
            </x14:sparkline>
            <x14:sparkline>
              <xm:f>'CB_Lcr (2)'!$MCL121:$MCL121</xm:f>
              <xm:sqref>MCL121</xm:sqref>
            </x14:sparkline>
            <x14:sparkline>
              <xm:f>'CB_Lcr (2)'!$MCM121:$MCM121</xm:f>
              <xm:sqref>MCM121</xm:sqref>
            </x14:sparkline>
            <x14:sparkline>
              <xm:f>'CB_Lcr (2)'!$MCN121:$MCN121</xm:f>
              <xm:sqref>MCN121</xm:sqref>
            </x14:sparkline>
            <x14:sparkline>
              <xm:f>'CB_Lcr (2)'!$MCO121:$MCO121</xm:f>
              <xm:sqref>MCO121</xm:sqref>
            </x14:sparkline>
            <x14:sparkline>
              <xm:f>'CB_Lcr (2)'!$MCP121:$MCP121</xm:f>
              <xm:sqref>MCP121</xm:sqref>
            </x14:sparkline>
            <x14:sparkline>
              <xm:f>'CB_Lcr (2)'!$MCQ121:$MCQ121</xm:f>
              <xm:sqref>MCQ121</xm:sqref>
            </x14:sparkline>
            <x14:sparkline>
              <xm:f>'CB_Lcr (2)'!$MCR121:$MCR121</xm:f>
              <xm:sqref>MCR121</xm:sqref>
            </x14:sparkline>
            <x14:sparkline>
              <xm:f>'CB_Lcr (2)'!$MCS121:$MCS121</xm:f>
              <xm:sqref>MCS121</xm:sqref>
            </x14:sparkline>
            <x14:sparkline>
              <xm:f>'CB_Lcr (2)'!$MCT121:$MCT121</xm:f>
              <xm:sqref>MCT121</xm:sqref>
            </x14:sparkline>
            <x14:sparkline>
              <xm:f>'CB_Lcr (2)'!$MCU121:$MCU121</xm:f>
              <xm:sqref>MCU121</xm:sqref>
            </x14:sparkline>
            <x14:sparkline>
              <xm:f>'CB_Lcr (2)'!$MCV121:$MCV121</xm:f>
              <xm:sqref>MCV121</xm:sqref>
            </x14:sparkline>
            <x14:sparkline>
              <xm:f>'CB_Lcr (2)'!$MCW121:$MCW121</xm:f>
              <xm:sqref>MCW121</xm:sqref>
            </x14:sparkline>
            <x14:sparkline>
              <xm:f>'CB_Lcr (2)'!$MCX121:$MCX121</xm:f>
              <xm:sqref>MCX121</xm:sqref>
            </x14:sparkline>
            <x14:sparkline>
              <xm:f>'CB_Lcr (2)'!$MCY121:$MCY121</xm:f>
              <xm:sqref>MCY121</xm:sqref>
            </x14:sparkline>
            <x14:sparkline>
              <xm:f>'CB_Lcr (2)'!$MCZ121:$MCZ121</xm:f>
              <xm:sqref>MCZ121</xm:sqref>
            </x14:sparkline>
            <x14:sparkline>
              <xm:f>'CB_Lcr (2)'!$MDA121:$MDA121</xm:f>
              <xm:sqref>MDA121</xm:sqref>
            </x14:sparkline>
            <x14:sparkline>
              <xm:f>'CB_Lcr (2)'!$MDB121:$MDB121</xm:f>
              <xm:sqref>MDB121</xm:sqref>
            </x14:sparkline>
            <x14:sparkline>
              <xm:f>'CB_Lcr (2)'!$MDC121:$MDC121</xm:f>
              <xm:sqref>MDC121</xm:sqref>
            </x14:sparkline>
            <x14:sparkline>
              <xm:f>'CB_Lcr (2)'!$MDD121:$MDD121</xm:f>
              <xm:sqref>MDD121</xm:sqref>
            </x14:sparkline>
            <x14:sparkline>
              <xm:f>'CB_Lcr (2)'!$MDE121:$MDE121</xm:f>
              <xm:sqref>MDE121</xm:sqref>
            </x14:sparkline>
            <x14:sparkline>
              <xm:f>'CB_Lcr (2)'!$MDF121:$MDF121</xm:f>
              <xm:sqref>MDF121</xm:sqref>
            </x14:sparkline>
            <x14:sparkline>
              <xm:f>'CB_Lcr (2)'!$MDG121:$MDG121</xm:f>
              <xm:sqref>MDG121</xm:sqref>
            </x14:sparkline>
            <x14:sparkline>
              <xm:f>'CB_Lcr (2)'!$MDH121:$MDH121</xm:f>
              <xm:sqref>MDH121</xm:sqref>
            </x14:sparkline>
            <x14:sparkline>
              <xm:f>'CB_Lcr (2)'!$MDI121:$MDI121</xm:f>
              <xm:sqref>MDI121</xm:sqref>
            </x14:sparkline>
            <x14:sparkline>
              <xm:f>'CB_Lcr (2)'!$MDJ121:$MDJ121</xm:f>
              <xm:sqref>MDJ121</xm:sqref>
            </x14:sparkline>
            <x14:sparkline>
              <xm:f>'CB_Lcr (2)'!$MDK121:$MDK121</xm:f>
              <xm:sqref>MDK121</xm:sqref>
            </x14:sparkline>
            <x14:sparkline>
              <xm:f>'CB_Lcr (2)'!$MDL121:$MDL121</xm:f>
              <xm:sqref>MDL121</xm:sqref>
            </x14:sparkline>
            <x14:sparkline>
              <xm:f>'CB_Lcr (2)'!$MDM121:$MDM121</xm:f>
              <xm:sqref>MDM121</xm:sqref>
            </x14:sparkline>
            <x14:sparkline>
              <xm:f>'CB_Lcr (2)'!$MDN121:$MDN121</xm:f>
              <xm:sqref>MDN121</xm:sqref>
            </x14:sparkline>
            <x14:sparkline>
              <xm:f>'CB_Lcr (2)'!$MDO121:$MDO121</xm:f>
              <xm:sqref>MDO121</xm:sqref>
            </x14:sparkline>
            <x14:sparkline>
              <xm:f>'CB_Lcr (2)'!$MDP121:$MDP121</xm:f>
              <xm:sqref>MDP121</xm:sqref>
            </x14:sparkline>
            <x14:sparkline>
              <xm:f>'CB_Lcr (2)'!$MDQ121:$MDQ121</xm:f>
              <xm:sqref>MDQ121</xm:sqref>
            </x14:sparkline>
            <x14:sparkline>
              <xm:f>'CB_Lcr (2)'!$MDR121:$MDR121</xm:f>
              <xm:sqref>MDR121</xm:sqref>
            </x14:sparkline>
            <x14:sparkline>
              <xm:f>'CB_Lcr (2)'!$MDS121:$MDS121</xm:f>
              <xm:sqref>MDS121</xm:sqref>
            </x14:sparkline>
            <x14:sparkline>
              <xm:f>'CB_Lcr (2)'!$MDT121:$MDT121</xm:f>
              <xm:sqref>MDT121</xm:sqref>
            </x14:sparkline>
            <x14:sparkline>
              <xm:f>'CB_Lcr (2)'!$MDU121:$MDU121</xm:f>
              <xm:sqref>MDU121</xm:sqref>
            </x14:sparkline>
            <x14:sparkline>
              <xm:f>'CB_Lcr (2)'!$MDV121:$MDV121</xm:f>
              <xm:sqref>MDV121</xm:sqref>
            </x14:sparkline>
            <x14:sparkline>
              <xm:f>'CB_Lcr (2)'!$MDW121:$MDW121</xm:f>
              <xm:sqref>MDW121</xm:sqref>
            </x14:sparkline>
            <x14:sparkline>
              <xm:f>'CB_Lcr (2)'!$MDX121:$MDX121</xm:f>
              <xm:sqref>MDX121</xm:sqref>
            </x14:sparkline>
            <x14:sparkline>
              <xm:f>'CB_Lcr (2)'!$MDY121:$MDY121</xm:f>
              <xm:sqref>MDY121</xm:sqref>
            </x14:sparkline>
            <x14:sparkline>
              <xm:f>'CB_Lcr (2)'!$MDZ121:$MDZ121</xm:f>
              <xm:sqref>MDZ121</xm:sqref>
            </x14:sparkline>
            <x14:sparkline>
              <xm:f>'CB_Lcr (2)'!$MEA121:$MEA121</xm:f>
              <xm:sqref>MEA121</xm:sqref>
            </x14:sparkline>
            <x14:sparkline>
              <xm:f>'CB_Lcr (2)'!$MEB121:$MEB121</xm:f>
              <xm:sqref>MEB121</xm:sqref>
            </x14:sparkline>
            <x14:sparkline>
              <xm:f>'CB_Lcr (2)'!$MEC121:$MEC121</xm:f>
              <xm:sqref>MEC121</xm:sqref>
            </x14:sparkline>
            <x14:sparkline>
              <xm:f>'CB_Lcr (2)'!$MED121:$MED121</xm:f>
              <xm:sqref>MED121</xm:sqref>
            </x14:sparkline>
            <x14:sparkline>
              <xm:f>'CB_Lcr (2)'!$MEE121:$MEE121</xm:f>
              <xm:sqref>MEE121</xm:sqref>
            </x14:sparkline>
            <x14:sparkline>
              <xm:f>'CB_Lcr (2)'!$MEF121:$MEF121</xm:f>
              <xm:sqref>MEF121</xm:sqref>
            </x14:sparkline>
            <x14:sparkline>
              <xm:f>'CB_Lcr (2)'!$MEG121:$MEG121</xm:f>
              <xm:sqref>MEG121</xm:sqref>
            </x14:sparkline>
            <x14:sparkline>
              <xm:f>'CB_Lcr (2)'!$MEH121:$MEH121</xm:f>
              <xm:sqref>MEH121</xm:sqref>
            </x14:sparkline>
            <x14:sparkline>
              <xm:f>'CB_Lcr (2)'!$MEI121:$MEI121</xm:f>
              <xm:sqref>MEI121</xm:sqref>
            </x14:sparkline>
            <x14:sparkline>
              <xm:f>'CB_Lcr (2)'!$MEJ121:$MEJ121</xm:f>
              <xm:sqref>MEJ121</xm:sqref>
            </x14:sparkline>
            <x14:sparkline>
              <xm:f>'CB_Lcr (2)'!$MEK121:$MEK121</xm:f>
              <xm:sqref>MEK121</xm:sqref>
            </x14:sparkline>
            <x14:sparkline>
              <xm:f>'CB_Lcr (2)'!$MEL121:$MEL121</xm:f>
              <xm:sqref>MEL121</xm:sqref>
            </x14:sparkline>
            <x14:sparkline>
              <xm:f>'CB_Lcr (2)'!$MEM121:$MEM121</xm:f>
              <xm:sqref>MEM121</xm:sqref>
            </x14:sparkline>
            <x14:sparkline>
              <xm:f>'CB_Lcr (2)'!$MEN121:$MEN121</xm:f>
              <xm:sqref>MEN121</xm:sqref>
            </x14:sparkline>
            <x14:sparkline>
              <xm:f>'CB_Lcr (2)'!$MEO121:$MEO121</xm:f>
              <xm:sqref>MEO121</xm:sqref>
            </x14:sparkline>
            <x14:sparkline>
              <xm:f>'CB_Lcr (2)'!$MEP121:$MEP121</xm:f>
              <xm:sqref>MEP121</xm:sqref>
            </x14:sparkline>
            <x14:sparkline>
              <xm:f>'CB_Lcr (2)'!$MEQ121:$MEQ121</xm:f>
              <xm:sqref>MEQ121</xm:sqref>
            </x14:sparkline>
            <x14:sparkline>
              <xm:f>'CB_Lcr (2)'!$MER121:$MER121</xm:f>
              <xm:sqref>MER121</xm:sqref>
            </x14:sparkline>
            <x14:sparkline>
              <xm:f>'CB_Lcr (2)'!$MES121:$MES121</xm:f>
              <xm:sqref>MES121</xm:sqref>
            </x14:sparkline>
            <x14:sparkline>
              <xm:f>'CB_Lcr (2)'!$MET121:$MET121</xm:f>
              <xm:sqref>MET121</xm:sqref>
            </x14:sparkline>
            <x14:sparkline>
              <xm:f>'CB_Lcr (2)'!$MEU121:$MEU121</xm:f>
              <xm:sqref>MEU121</xm:sqref>
            </x14:sparkline>
            <x14:sparkline>
              <xm:f>'CB_Lcr (2)'!$MEV121:$MEV121</xm:f>
              <xm:sqref>MEV121</xm:sqref>
            </x14:sparkline>
            <x14:sparkline>
              <xm:f>'CB_Lcr (2)'!$MEW121:$MEW121</xm:f>
              <xm:sqref>MEW121</xm:sqref>
            </x14:sparkline>
            <x14:sparkline>
              <xm:f>'CB_Lcr (2)'!$MEX121:$MEX121</xm:f>
              <xm:sqref>MEX121</xm:sqref>
            </x14:sparkline>
            <x14:sparkline>
              <xm:f>'CB_Lcr (2)'!$MEY121:$MEY121</xm:f>
              <xm:sqref>MEY121</xm:sqref>
            </x14:sparkline>
            <x14:sparkline>
              <xm:f>'CB_Lcr (2)'!$MEZ121:$MEZ121</xm:f>
              <xm:sqref>MEZ121</xm:sqref>
            </x14:sparkline>
            <x14:sparkline>
              <xm:f>'CB_Lcr (2)'!$MFA121:$MFA121</xm:f>
              <xm:sqref>MFA121</xm:sqref>
            </x14:sparkline>
            <x14:sparkline>
              <xm:f>'CB_Lcr (2)'!$MFB121:$MFB121</xm:f>
              <xm:sqref>MFB121</xm:sqref>
            </x14:sparkline>
            <x14:sparkline>
              <xm:f>'CB_Lcr (2)'!$MFC121:$MFC121</xm:f>
              <xm:sqref>MFC121</xm:sqref>
            </x14:sparkline>
            <x14:sparkline>
              <xm:f>'CB_Lcr (2)'!$MFD121:$MFD121</xm:f>
              <xm:sqref>MFD121</xm:sqref>
            </x14:sparkline>
            <x14:sparkline>
              <xm:f>'CB_Lcr (2)'!$MFE121:$MFE121</xm:f>
              <xm:sqref>MFE121</xm:sqref>
            </x14:sparkline>
            <x14:sparkline>
              <xm:f>'CB_Lcr (2)'!$MFF121:$MFF121</xm:f>
              <xm:sqref>MFF121</xm:sqref>
            </x14:sparkline>
            <x14:sparkline>
              <xm:f>'CB_Lcr (2)'!$MFG121:$MFG121</xm:f>
              <xm:sqref>MFG121</xm:sqref>
            </x14:sparkline>
            <x14:sparkline>
              <xm:f>'CB_Lcr (2)'!$MFH121:$MFH121</xm:f>
              <xm:sqref>MFH121</xm:sqref>
            </x14:sparkline>
            <x14:sparkline>
              <xm:f>'CB_Lcr (2)'!$MFI121:$MFI121</xm:f>
              <xm:sqref>MFI121</xm:sqref>
            </x14:sparkline>
            <x14:sparkline>
              <xm:f>'CB_Lcr (2)'!$MFJ121:$MFJ121</xm:f>
              <xm:sqref>MFJ121</xm:sqref>
            </x14:sparkline>
            <x14:sparkline>
              <xm:f>'CB_Lcr (2)'!$MFK121:$MFK121</xm:f>
              <xm:sqref>MFK121</xm:sqref>
            </x14:sparkline>
            <x14:sparkline>
              <xm:f>'CB_Lcr (2)'!$MFL121:$MFL121</xm:f>
              <xm:sqref>MFL121</xm:sqref>
            </x14:sparkline>
            <x14:sparkline>
              <xm:f>'CB_Lcr (2)'!$MFM121:$MFM121</xm:f>
              <xm:sqref>MFM121</xm:sqref>
            </x14:sparkline>
            <x14:sparkline>
              <xm:f>'CB_Lcr (2)'!$MFN121:$MFN121</xm:f>
              <xm:sqref>MFN121</xm:sqref>
            </x14:sparkline>
            <x14:sparkline>
              <xm:f>'CB_Lcr (2)'!$MFO121:$MFO121</xm:f>
              <xm:sqref>MFO121</xm:sqref>
            </x14:sparkline>
            <x14:sparkline>
              <xm:f>'CB_Lcr (2)'!$MFP121:$MFP121</xm:f>
              <xm:sqref>MFP121</xm:sqref>
            </x14:sparkline>
            <x14:sparkline>
              <xm:f>'CB_Lcr (2)'!$MFQ121:$MFQ121</xm:f>
              <xm:sqref>MFQ121</xm:sqref>
            </x14:sparkline>
            <x14:sparkline>
              <xm:f>'CB_Lcr (2)'!$MFR121:$MFR121</xm:f>
              <xm:sqref>MFR121</xm:sqref>
            </x14:sparkline>
            <x14:sparkline>
              <xm:f>'CB_Lcr (2)'!$MFS121:$MFS121</xm:f>
              <xm:sqref>MFS121</xm:sqref>
            </x14:sparkline>
            <x14:sparkline>
              <xm:f>'CB_Lcr (2)'!$MFT121:$MFT121</xm:f>
              <xm:sqref>MFT121</xm:sqref>
            </x14:sparkline>
            <x14:sparkline>
              <xm:f>'CB_Lcr (2)'!$MFU121:$MFU121</xm:f>
              <xm:sqref>MFU121</xm:sqref>
            </x14:sparkline>
            <x14:sparkline>
              <xm:f>'CB_Lcr (2)'!$MFV121:$MFV121</xm:f>
              <xm:sqref>MFV121</xm:sqref>
            </x14:sparkline>
            <x14:sparkline>
              <xm:f>'CB_Lcr (2)'!$MFW121:$MFW121</xm:f>
              <xm:sqref>MFW121</xm:sqref>
            </x14:sparkline>
            <x14:sparkline>
              <xm:f>'CB_Lcr (2)'!$MFX121:$MFX121</xm:f>
              <xm:sqref>MFX121</xm:sqref>
            </x14:sparkline>
            <x14:sparkline>
              <xm:f>'CB_Lcr (2)'!$MFY121:$MFY121</xm:f>
              <xm:sqref>MFY121</xm:sqref>
            </x14:sparkline>
            <x14:sparkline>
              <xm:f>'CB_Lcr (2)'!$MFZ121:$MFZ121</xm:f>
              <xm:sqref>MFZ121</xm:sqref>
            </x14:sparkline>
            <x14:sparkline>
              <xm:f>'CB_Lcr (2)'!$MGA121:$MGA121</xm:f>
              <xm:sqref>MGA121</xm:sqref>
            </x14:sparkline>
            <x14:sparkline>
              <xm:f>'CB_Lcr (2)'!$MGB121:$MGB121</xm:f>
              <xm:sqref>MGB121</xm:sqref>
            </x14:sparkline>
            <x14:sparkline>
              <xm:f>'CB_Lcr (2)'!$MGC121:$MGC121</xm:f>
              <xm:sqref>MGC121</xm:sqref>
            </x14:sparkline>
            <x14:sparkline>
              <xm:f>'CB_Lcr (2)'!$MGD121:$MGD121</xm:f>
              <xm:sqref>MGD121</xm:sqref>
            </x14:sparkline>
            <x14:sparkline>
              <xm:f>'CB_Lcr (2)'!$MGE121:$MGE121</xm:f>
              <xm:sqref>MGE121</xm:sqref>
            </x14:sparkline>
            <x14:sparkline>
              <xm:f>'CB_Lcr (2)'!$MGF121:$MGF121</xm:f>
              <xm:sqref>MGF121</xm:sqref>
            </x14:sparkline>
            <x14:sparkline>
              <xm:f>'CB_Lcr (2)'!$MGG121:$MGG121</xm:f>
              <xm:sqref>MGG121</xm:sqref>
            </x14:sparkline>
            <x14:sparkline>
              <xm:f>'CB_Lcr (2)'!$MGH121:$MGH121</xm:f>
              <xm:sqref>MGH121</xm:sqref>
            </x14:sparkline>
            <x14:sparkline>
              <xm:f>'CB_Lcr (2)'!$MGI121:$MGI121</xm:f>
              <xm:sqref>MGI121</xm:sqref>
            </x14:sparkline>
            <x14:sparkline>
              <xm:f>'CB_Lcr (2)'!$MGJ121:$MGJ121</xm:f>
              <xm:sqref>MGJ121</xm:sqref>
            </x14:sparkline>
            <x14:sparkline>
              <xm:f>'CB_Lcr (2)'!$MGK121:$MGK121</xm:f>
              <xm:sqref>MGK121</xm:sqref>
            </x14:sparkline>
            <x14:sparkline>
              <xm:f>'CB_Lcr (2)'!$MGL121:$MGL121</xm:f>
              <xm:sqref>MGL121</xm:sqref>
            </x14:sparkline>
            <x14:sparkline>
              <xm:f>'CB_Lcr (2)'!$MGM121:$MGM121</xm:f>
              <xm:sqref>MGM121</xm:sqref>
            </x14:sparkline>
            <x14:sparkline>
              <xm:f>'CB_Lcr (2)'!$MGN121:$MGN121</xm:f>
              <xm:sqref>MGN121</xm:sqref>
            </x14:sparkline>
            <x14:sparkline>
              <xm:f>'CB_Lcr (2)'!$MGO121:$MGO121</xm:f>
              <xm:sqref>MGO121</xm:sqref>
            </x14:sparkline>
            <x14:sparkline>
              <xm:f>'CB_Lcr (2)'!$MGP121:$MGP121</xm:f>
              <xm:sqref>MGP121</xm:sqref>
            </x14:sparkline>
            <x14:sparkline>
              <xm:f>'CB_Lcr (2)'!$MGQ121:$MGQ121</xm:f>
              <xm:sqref>MGQ121</xm:sqref>
            </x14:sparkline>
            <x14:sparkline>
              <xm:f>'CB_Lcr (2)'!$MGR121:$MGR121</xm:f>
              <xm:sqref>MGR121</xm:sqref>
            </x14:sparkline>
            <x14:sparkline>
              <xm:f>'CB_Lcr (2)'!$MGS121:$MGS121</xm:f>
              <xm:sqref>MGS121</xm:sqref>
            </x14:sparkline>
            <x14:sparkline>
              <xm:f>'CB_Lcr (2)'!$MGT121:$MGT121</xm:f>
              <xm:sqref>MGT121</xm:sqref>
            </x14:sparkline>
            <x14:sparkline>
              <xm:f>'CB_Lcr (2)'!$MGU121:$MGU121</xm:f>
              <xm:sqref>MGU121</xm:sqref>
            </x14:sparkline>
            <x14:sparkline>
              <xm:f>'CB_Lcr (2)'!$MGV121:$MGV121</xm:f>
              <xm:sqref>MGV121</xm:sqref>
            </x14:sparkline>
            <x14:sparkline>
              <xm:f>'CB_Lcr (2)'!$MGW121:$MGW121</xm:f>
              <xm:sqref>MGW121</xm:sqref>
            </x14:sparkline>
            <x14:sparkline>
              <xm:f>'CB_Lcr (2)'!$MGX121:$MGX121</xm:f>
              <xm:sqref>MGX121</xm:sqref>
            </x14:sparkline>
            <x14:sparkline>
              <xm:f>'CB_Lcr (2)'!$MGY121:$MGY121</xm:f>
              <xm:sqref>MGY121</xm:sqref>
            </x14:sparkline>
            <x14:sparkline>
              <xm:f>'CB_Lcr (2)'!$MGZ121:$MGZ121</xm:f>
              <xm:sqref>MGZ121</xm:sqref>
            </x14:sparkline>
            <x14:sparkline>
              <xm:f>'CB_Lcr (2)'!$MHA121:$MHA121</xm:f>
              <xm:sqref>MHA121</xm:sqref>
            </x14:sparkline>
            <x14:sparkline>
              <xm:f>'CB_Lcr (2)'!$MHB121:$MHB121</xm:f>
              <xm:sqref>MHB121</xm:sqref>
            </x14:sparkline>
            <x14:sparkline>
              <xm:f>'CB_Lcr (2)'!$MHC121:$MHC121</xm:f>
              <xm:sqref>MHC121</xm:sqref>
            </x14:sparkline>
            <x14:sparkline>
              <xm:f>'CB_Lcr (2)'!$MHD121:$MHD121</xm:f>
              <xm:sqref>MHD121</xm:sqref>
            </x14:sparkline>
            <x14:sparkline>
              <xm:f>'CB_Lcr (2)'!$MHE121:$MHE121</xm:f>
              <xm:sqref>MHE121</xm:sqref>
            </x14:sparkline>
            <x14:sparkline>
              <xm:f>'CB_Lcr (2)'!$MHF121:$MHF121</xm:f>
              <xm:sqref>MHF121</xm:sqref>
            </x14:sparkline>
            <x14:sparkline>
              <xm:f>'CB_Lcr (2)'!$MHG121:$MHG121</xm:f>
              <xm:sqref>MHG121</xm:sqref>
            </x14:sparkline>
            <x14:sparkline>
              <xm:f>'CB_Lcr (2)'!$MHH121:$MHH121</xm:f>
              <xm:sqref>MHH121</xm:sqref>
            </x14:sparkline>
            <x14:sparkline>
              <xm:f>'CB_Lcr (2)'!$MHI121:$MHI121</xm:f>
              <xm:sqref>MHI121</xm:sqref>
            </x14:sparkline>
            <x14:sparkline>
              <xm:f>'CB_Lcr (2)'!$MHJ121:$MHJ121</xm:f>
              <xm:sqref>MHJ121</xm:sqref>
            </x14:sparkline>
            <x14:sparkline>
              <xm:f>'CB_Lcr (2)'!$MHK121:$MHK121</xm:f>
              <xm:sqref>MHK121</xm:sqref>
            </x14:sparkline>
            <x14:sparkline>
              <xm:f>'CB_Lcr (2)'!$MHL121:$MHL121</xm:f>
              <xm:sqref>MHL121</xm:sqref>
            </x14:sparkline>
            <x14:sparkline>
              <xm:f>'CB_Lcr (2)'!$MHM121:$MHM121</xm:f>
              <xm:sqref>MHM121</xm:sqref>
            </x14:sparkline>
            <x14:sparkline>
              <xm:f>'CB_Lcr (2)'!$MHN121:$MHN121</xm:f>
              <xm:sqref>MHN121</xm:sqref>
            </x14:sparkline>
            <x14:sparkline>
              <xm:f>'CB_Lcr (2)'!$MHO121:$MHO121</xm:f>
              <xm:sqref>MHO121</xm:sqref>
            </x14:sparkline>
            <x14:sparkline>
              <xm:f>'CB_Lcr (2)'!$MHP121:$MHP121</xm:f>
              <xm:sqref>MHP121</xm:sqref>
            </x14:sparkline>
            <x14:sparkline>
              <xm:f>'CB_Lcr (2)'!$MHQ121:$MHQ121</xm:f>
              <xm:sqref>MHQ121</xm:sqref>
            </x14:sparkline>
            <x14:sparkline>
              <xm:f>'CB_Lcr (2)'!$MHR121:$MHR121</xm:f>
              <xm:sqref>MHR121</xm:sqref>
            </x14:sparkline>
            <x14:sparkline>
              <xm:f>'CB_Lcr (2)'!$MHS121:$MHS121</xm:f>
              <xm:sqref>MHS121</xm:sqref>
            </x14:sparkline>
            <x14:sparkline>
              <xm:f>'CB_Lcr (2)'!$MHT121:$MHT121</xm:f>
              <xm:sqref>MHT121</xm:sqref>
            </x14:sparkline>
            <x14:sparkline>
              <xm:f>'CB_Lcr (2)'!$MHU121:$MHU121</xm:f>
              <xm:sqref>MHU121</xm:sqref>
            </x14:sparkline>
            <x14:sparkline>
              <xm:f>'CB_Lcr (2)'!$MHV121:$MHV121</xm:f>
              <xm:sqref>MHV121</xm:sqref>
            </x14:sparkline>
            <x14:sparkline>
              <xm:f>'CB_Lcr (2)'!$MHW121:$MHW121</xm:f>
              <xm:sqref>MHW121</xm:sqref>
            </x14:sparkline>
            <x14:sparkline>
              <xm:f>'CB_Lcr (2)'!$MHX121:$MHX121</xm:f>
              <xm:sqref>MHX121</xm:sqref>
            </x14:sparkline>
            <x14:sparkline>
              <xm:f>'CB_Lcr (2)'!$MHY121:$MHY121</xm:f>
              <xm:sqref>MHY121</xm:sqref>
            </x14:sparkline>
            <x14:sparkline>
              <xm:f>'CB_Lcr (2)'!$MHZ121:$MHZ121</xm:f>
              <xm:sqref>MHZ121</xm:sqref>
            </x14:sparkline>
            <x14:sparkline>
              <xm:f>'CB_Lcr (2)'!$MIA121:$MIA121</xm:f>
              <xm:sqref>MIA121</xm:sqref>
            </x14:sparkline>
            <x14:sparkline>
              <xm:f>'CB_Lcr (2)'!$MIB121:$MIB121</xm:f>
              <xm:sqref>MIB121</xm:sqref>
            </x14:sparkline>
            <x14:sparkline>
              <xm:f>'CB_Lcr (2)'!$MIC121:$MIC121</xm:f>
              <xm:sqref>MIC121</xm:sqref>
            </x14:sparkline>
            <x14:sparkline>
              <xm:f>'CB_Lcr (2)'!$MID121:$MID121</xm:f>
              <xm:sqref>MID121</xm:sqref>
            </x14:sparkline>
            <x14:sparkline>
              <xm:f>'CB_Lcr (2)'!$MIE121:$MIE121</xm:f>
              <xm:sqref>MIE121</xm:sqref>
            </x14:sparkline>
            <x14:sparkline>
              <xm:f>'CB_Lcr (2)'!$MIF121:$MIF121</xm:f>
              <xm:sqref>MIF121</xm:sqref>
            </x14:sparkline>
            <x14:sparkline>
              <xm:f>'CB_Lcr (2)'!$MIG121:$MIG121</xm:f>
              <xm:sqref>MIG121</xm:sqref>
            </x14:sparkline>
            <x14:sparkline>
              <xm:f>'CB_Lcr (2)'!$MIH121:$MIH121</xm:f>
              <xm:sqref>MIH121</xm:sqref>
            </x14:sparkline>
            <x14:sparkline>
              <xm:f>'CB_Lcr (2)'!$MII121:$MII121</xm:f>
              <xm:sqref>MII121</xm:sqref>
            </x14:sparkline>
            <x14:sparkline>
              <xm:f>'CB_Lcr (2)'!$MIJ121:$MIJ121</xm:f>
              <xm:sqref>MIJ121</xm:sqref>
            </x14:sparkline>
            <x14:sparkline>
              <xm:f>'CB_Lcr (2)'!$MIK121:$MIK121</xm:f>
              <xm:sqref>MIK121</xm:sqref>
            </x14:sparkline>
            <x14:sparkline>
              <xm:f>'CB_Lcr (2)'!$MIL121:$MIL121</xm:f>
              <xm:sqref>MIL121</xm:sqref>
            </x14:sparkline>
            <x14:sparkline>
              <xm:f>'CB_Lcr (2)'!$MIM121:$MIM121</xm:f>
              <xm:sqref>MIM121</xm:sqref>
            </x14:sparkline>
            <x14:sparkline>
              <xm:f>'CB_Lcr (2)'!$MIN121:$MIN121</xm:f>
              <xm:sqref>MIN121</xm:sqref>
            </x14:sparkline>
            <x14:sparkline>
              <xm:f>'CB_Lcr (2)'!$MIO121:$MIO121</xm:f>
              <xm:sqref>MIO121</xm:sqref>
            </x14:sparkline>
            <x14:sparkline>
              <xm:f>'CB_Lcr (2)'!$MIP121:$MIP121</xm:f>
              <xm:sqref>MIP121</xm:sqref>
            </x14:sparkline>
            <x14:sparkline>
              <xm:f>'CB_Lcr (2)'!$MIQ121:$MIQ121</xm:f>
              <xm:sqref>MIQ121</xm:sqref>
            </x14:sparkline>
            <x14:sparkline>
              <xm:f>'CB_Lcr (2)'!$MIR121:$MIR121</xm:f>
              <xm:sqref>MIR121</xm:sqref>
            </x14:sparkline>
            <x14:sparkline>
              <xm:f>'CB_Lcr (2)'!$MIS121:$MIS121</xm:f>
              <xm:sqref>MIS121</xm:sqref>
            </x14:sparkline>
            <x14:sparkline>
              <xm:f>'CB_Lcr (2)'!$MIT121:$MIT121</xm:f>
              <xm:sqref>MIT121</xm:sqref>
            </x14:sparkline>
            <x14:sparkline>
              <xm:f>'CB_Lcr (2)'!$MIU121:$MIU121</xm:f>
              <xm:sqref>MIU121</xm:sqref>
            </x14:sparkline>
            <x14:sparkline>
              <xm:f>'CB_Lcr (2)'!$MIV121:$MIV121</xm:f>
              <xm:sqref>MIV121</xm:sqref>
            </x14:sparkline>
            <x14:sparkline>
              <xm:f>'CB_Lcr (2)'!$MIW121:$MIW121</xm:f>
              <xm:sqref>MIW121</xm:sqref>
            </x14:sparkline>
            <x14:sparkline>
              <xm:f>'CB_Lcr (2)'!$MIX121:$MIX121</xm:f>
              <xm:sqref>MIX121</xm:sqref>
            </x14:sparkline>
            <x14:sparkline>
              <xm:f>'CB_Lcr (2)'!$MIY121:$MIY121</xm:f>
              <xm:sqref>MIY121</xm:sqref>
            </x14:sparkline>
            <x14:sparkline>
              <xm:f>'CB_Lcr (2)'!$MIZ121:$MIZ121</xm:f>
              <xm:sqref>MIZ121</xm:sqref>
            </x14:sparkline>
            <x14:sparkline>
              <xm:f>'CB_Lcr (2)'!$MJA121:$MJA121</xm:f>
              <xm:sqref>MJA121</xm:sqref>
            </x14:sparkline>
            <x14:sparkline>
              <xm:f>'CB_Lcr (2)'!$MJB121:$MJB121</xm:f>
              <xm:sqref>MJB121</xm:sqref>
            </x14:sparkline>
            <x14:sparkline>
              <xm:f>'CB_Lcr (2)'!$MJC121:$MJC121</xm:f>
              <xm:sqref>MJC121</xm:sqref>
            </x14:sparkline>
            <x14:sparkline>
              <xm:f>'CB_Lcr (2)'!$MJD121:$MJD121</xm:f>
              <xm:sqref>MJD121</xm:sqref>
            </x14:sparkline>
            <x14:sparkline>
              <xm:f>'CB_Lcr (2)'!$MJE121:$MJE121</xm:f>
              <xm:sqref>MJE121</xm:sqref>
            </x14:sparkline>
            <x14:sparkline>
              <xm:f>'CB_Lcr (2)'!$MJF121:$MJF121</xm:f>
              <xm:sqref>MJF121</xm:sqref>
            </x14:sparkline>
            <x14:sparkline>
              <xm:f>'CB_Lcr (2)'!$MJG121:$MJG121</xm:f>
              <xm:sqref>MJG121</xm:sqref>
            </x14:sparkline>
            <x14:sparkline>
              <xm:f>'CB_Lcr (2)'!$MJH121:$MJH121</xm:f>
              <xm:sqref>MJH121</xm:sqref>
            </x14:sparkline>
            <x14:sparkline>
              <xm:f>'CB_Lcr (2)'!$MJI121:$MJI121</xm:f>
              <xm:sqref>MJI121</xm:sqref>
            </x14:sparkline>
            <x14:sparkline>
              <xm:f>'CB_Lcr (2)'!$MJJ121:$MJJ121</xm:f>
              <xm:sqref>MJJ121</xm:sqref>
            </x14:sparkline>
            <x14:sparkline>
              <xm:f>'CB_Lcr (2)'!$MJK121:$MJK121</xm:f>
              <xm:sqref>MJK121</xm:sqref>
            </x14:sparkline>
            <x14:sparkline>
              <xm:f>'CB_Lcr (2)'!$MJL121:$MJL121</xm:f>
              <xm:sqref>MJL121</xm:sqref>
            </x14:sparkline>
            <x14:sparkline>
              <xm:f>'CB_Lcr (2)'!$MJM121:$MJM121</xm:f>
              <xm:sqref>MJM121</xm:sqref>
            </x14:sparkline>
            <x14:sparkline>
              <xm:f>'CB_Lcr (2)'!$MJN121:$MJN121</xm:f>
              <xm:sqref>MJN121</xm:sqref>
            </x14:sparkline>
            <x14:sparkline>
              <xm:f>'CB_Lcr (2)'!$MJO121:$MJO121</xm:f>
              <xm:sqref>MJO121</xm:sqref>
            </x14:sparkline>
            <x14:sparkline>
              <xm:f>'CB_Lcr (2)'!$MJP121:$MJP121</xm:f>
              <xm:sqref>MJP121</xm:sqref>
            </x14:sparkline>
            <x14:sparkline>
              <xm:f>'CB_Lcr (2)'!$MJQ121:$MJQ121</xm:f>
              <xm:sqref>MJQ121</xm:sqref>
            </x14:sparkline>
            <x14:sparkline>
              <xm:f>'CB_Lcr (2)'!$MJR121:$MJR121</xm:f>
              <xm:sqref>MJR121</xm:sqref>
            </x14:sparkline>
            <x14:sparkline>
              <xm:f>'CB_Lcr (2)'!$MJS121:$MJS121</xm:f>
              <xm:sqref>MJS121</xm:sqref>
            </x14:sparkline>
            <x14:sparkline>
              <xm:f>'CB_Lcr (2)'!$MJT121:$MJT121</xm:f>
              <xm:sqref>MJT121</xm:sqref>
            </x14:sparkline>
            <x14:sparkline>
              <xm:f>'CB_Lcr (2)'!$MJU121:$MJU121</xm:f>
              <xm:sqref>MJU121</xm:sqref>
            </x14:sparkline>
            <x14:sparkline>
              <xm:f>'CB_Lcr (2)'!$MJV121:$MJV121</xm:f>
              <xm:sqref>MJV121</xm:sqref>
            </x14:sparkline>
            <x14:sparkline>
              <xm:f>'CB_Lcr (2)'!$MJW121:$MJW121</xm:f>
              <xm:sqref>MJW121</xm:sqref>
            </x14:sparkline>
            <x14:sparkline>
              <xm:f>'CB_Lcr (2)'!$MJX121:$MJX121</xm:f>
              <xm:sqref>MJX121</xm:sqref>
            </x14:sparkline>
            <x14:sparkline>
              <xm:f>'CB_Lcr (2)'!$MJY121:$MJY121</xm:f>
              <xm:sqref>MJY121</xm:sqref>
            </x14:sparkline>
            <x14:sparkline>
              <xm:f>'CB_Lcr (2)'!$MJZ121:$MJZ121</xm:f>
              <xm:sqref>MJZ121</xm:sqref>
            </x14:sparkline>
            <x14:sparkline>
              <xm:f>'CB_Lcr (2)'!$MKA121:$MKA121</xm:f>
              <xm:sqref>MKA121</xm:sqref>
            </x14:sparkline>
            <x14:sparkline>
              <xm:f>'CB_Lcr (2)'!$MKB121:$MKB121</xm:f>
              <xm:sqref>MKB121</xm:sqref>
            </x14:sparkline>
            <x14:sparkline>
              <xm:f>'CB_Lcr (2)'!$MKC121:$MKC121</xm:f>
              <xm:sqref>MKC121</xm:sqref>
            </x14:sparkline>
            <x14:sparkline>
              <xm:f>'CB_Lcr (2)'!$MKD121:$MKD121</xm:f>
              <xm:sqref>MKD121</xm:sqref>
            </x14:sparkline>
            <x14:sparkline>
              <xm:f>'CB_Lcr (2)'!$MKE121:$MKE121</xm:f>
              <xm:sqref>MKE121</xm:sqref>
            </x14:sparkline>
            <x14:sparkline>
              <xm:f>'CB_Lcr (2)'!$MKF121:$MKF121</xm:f>
              <xm:sqref>MKF121</xm:sqref>
            </x14:sparkline>
            <x14:sparkline>
              <xm:f>'CB_Lcr (2)'!$MKG121:$MKG121</xm:f>
              <xm:sqref>MKG121</xm:sqref>
            </x14:sparkline>
            <x14:sparkline>
              <xm:f>'CB_Lcr (2)'!$MKH121:$MKH121</xm:f>
              <xm:sqref>MKH121</xm:sqref>
            </x14:sparkline>
            <x14:sparkline>
              <xm:f>'CB_Lcr (2)'!$MKI121:$MKI121</xm:f>
              <xm:sqref>MKI121</xm:sqref>
            </x14:sparkline>
            <x14:sparkline>
              <xm:f>'CB_Lcr (2)'!$MKJ121:$MKJ121</xm:f>
              <xm:sqref>MKJ121</xm:sqref>
            </x14:sparkline>
            <x14:sparkline>
              <xm:f>'CB_Lcr (2)'!$MKK121:$MKK121</xm:f>
              <xm:sqref>MKK121</xm:sqref>
            </x14:sparkline>
            <x14:sparkline>
              <xm:f>'CB_Lcr (2)'!$MKL121:$MKL121</xm:f>
              <xm:sqref>MKL121</xm:sqref>
            </x14:sparkline>
            <x14:sparkline>
              <xm:f>'CB_Lcr (2)'!$MKM121:$MKM121</xm:f>
              <xm:sqref>MKM121</xm:sqref>
            </x14:sparkline>
            <x14:sparkline>
              <xm:f>'CB_Lcr (2)'!$MKN121:$MKN121</xm:f>
              <xm:sqref>MKN121</xm:sqref>
            </x14:sparkline>
            <x14:sparkline>
              <xm:f>'CB_Lcr (2)'!$MKO121:$MKO121</xm:f>
              <xm:sqref>MKO121</xm:sqref>
            </x14:sparkline>
            <x14:sparkline>
              <xm:f>'CB_Lcr (2)'!$MKP121:$MKP121</xm:f>
              <xm:sqref>MKP121</xm:sqref>
            </x14:sparkline>
            <x14:sparkline>
              <xm:f>'CB_Lcr (2)'!$MKQ121:$MKQ121</xm:f>
              <xm:sqref>MKQ121</xm:sqref>
            </x14:sparkline>
            <x14:sparkline>
              <xm:f>'CB_Lcr (2)'!$MKR121:$MKR121</xm:f>
              <xm:sqref>MKR121</xm:sqref>
            </x14:sparkline>
            <x14:sparkline>
              <xm:f>'CB_Lcr (2)'!$MKS121:$MKS121</xm:f>
              <xm:sqref>MKS121</xm:sqref>
            </x14:sparkline>
            <x14:sparkline>
              <xm:f>'CB_Lcr (2)'!$MKT121:$MKT121</xm:f>
              <xm:sqref>MKT121</xm:sqref>
            </x14:sparkline>
            <x14:sparkline>
              <xm:f>'CB_Lcr (2)'!$MKU121:$MKU121</xm:f>
              <xm:sqref>MKU121</xm:sqref>
            </x14:sparkline>
            <x14:sparkline>
              <xm:f>'CB_Lcr (2)'!$MKV121:$MKV121</xm:f>
              <xm:sqref>MKV121</xm:sqref>
            </x14:sparkline>
            <x14:sparkline>
              <xm:f>'CB_Lcr (2)'!$MKW121:$MKW121</xm:f>
              <xm:sqref>MKW121</xm:sqref>
            </x14:sparkline>
            <x14:sparkline>
              <xm:f>'CB_Lcr (2)'!$MKX121:$MKX121</xm:f>
              <xm:sqref>MKX121</xm:sqref>
            </x14:sparkline>
            <x14:sparkline>
              <xm:f>'CB_Lcr (2)'!$MKY121:$MKY121</xm:f>
              <xm:sqref>MKY121</xm:sqref>
            </x14:sparkline>
            <x14:sparkline>
              <xm:f>'CB_Lcr (2)'!$MKZ121:$MKZ121</xm:f>
              <xm:sqref>MKZ121</xm:sqref>
            </x14:sparkline>
            <x14:sparkline>
              <xm:f>'CB_Lcr (2)'!$MLA121:$MLA121</xm:f>
              <xm:sqref>MLA121</xm:sqref>
            </x14:sparkline>
            <x14:sparkline>
              <xm:f>'CB_Lcr (2)'!$MLB121:$MLB121</xm:f>
              <xm:sqref>MLB121</xm:sqref>
            </x14:sparkline>
            <x14:sparkline>
              <xm:f>'CB_Lcr (2)'!$MLC121:$MLC121</xm:f>
              <xm:sqref>MLC121</xm:sqref>
            </x14:sparkline>
            <x14:sparkline>
              <xm:f>'CB_Lcr (2)'!$MLD121:$MLD121</xm:f>
              <xm:sqref>MLD121</xm:sqref>
            </x14:sparkline>
            <x14:sparkline>
              <xm:f>'CB_Lcr (2)'!$MLE121:$MLE121</xm:f>
              <xm:sqref>MLE121</xm:sqref>
            </x14:sparkline>
            <x14:sparkline>
              <xm:f>'CB_Lcr (2)'!$MLF121:$MLF121</xm:f>
              <xm:sqref>MLF121</xm:sqref>
            </x14:sparkline>
            <x14:sparkline>
              <xm:f>'CB_Lcr (2)'!$MLG121:$MLG121</xm:f>
              <xm:sqref>MLG121</xm:sqref>
            </x14:sparkline>
            <x14:sparkline>
              <xm:f>'CB_Lcr (2)'!$MLH121:$MLH121</xm:f>
              <xm:sqref>MLH121</xm:sqref>
            </x14:sparkline>
            <x14:sparkline>
              <xm:f>'CB_Lcr (2)'!$MLI121:$MLI121</xm:f>
              <xm:sqref>MLI121</xm:sqref>
            </x14:sparkline>
            <x14:sparkline>
              <xm:f>'CB_Lcr (2)'!$MLJ121:$MLJ121</xm:f>
              <xm:sqref>MLJ121</xm:sqref>
            </x14:sparkline>
            <x14:sparkline>
              <xm:f>'CB_Lcr (2)'!$MLK121:$MLK121</xm:f>
              <xm:sqref>MLK121</xm:sqref>
            </x14:sparkline>
            <x14:sparkline>
              <xm:f>'CB_Lcr (2)'!$MLL121:$MLL121</xm:f>
              <xm:sqref>MLL121</xm:sqref>
            </x14:sparkline>
            <x14:sparkline>
              <xm:f>'CB_Lcr (2)'!$MLM121:$MLM121</xm:f>
              <xm:sqref>MLM121</xm:sqref>
            </x14:sparkline>
            <x14:sparkline>
              <xm:f>'CB_Lcr (2)'!$MLN121:$MLN121</xm:f>
              <xm:sqref>MLN121</xm:sqref>
            </x14:sparkline>
            <x14:sparkline>
              <xm:f>'CB_Lcr (2)'!$MLO121:$MLO121</xm:f>
              <xm:sqref>MLO121</xm:sqref>
            </x14:sparkline>
            <x14:sparkline>
              <xm:f>'CB_Lcr (2)'!$MLP121:$MLP121</xm:f>
              <xm:sqref>MLP121</xm:sqref>
            </x14:sparkline>
            <x14:sparkline>
              <xm:f>'CB_Lcr (2)'!$MLQ121:$MLQ121</xm:f>
              <xm:sqref>MLQ121</xm:sqref>
            </x14:sparkline>
            <x14:sparkline>
              <xm:f>'CB_Lcr (2)'!$MLR121:$MLR121</xm:f>
              <xm:sqref>MLR121</xm:sqref>
            </x14:sparkline>
            <x14:sparkline>
              <xm:f>'CB_Lcr (2)'!$MLS121:$MLS121</xm:f>
              <xm:sqref>MLS121</xm:sqref>
            </x14:sparkline>
            <x14:sparkline>
              <xm:f>'CB_Lcr (2)'!$MLT121:$MLT121</xm:f>
              <xm:sqref>MLT121</xm:sqref>
            </x14:sparkline>
            <x14:sparkline>
              <xm:f>'CB_Lcr (2)'!$MLU121:$MLU121</xm:f>
              <xm:sqref>MLU121</xm:sqref>
            </x14:sparkline>
            <x14:sparkline>
              <xm:f>'CB_Lcr (2)'!$MLV121:$MLV121</xm:f>
              <xm:sqref>MLV121</xm:sqref>
            </x14:sparkline>
            <x14:sparkline>
              <xm:f>'CB_Lcr (2)'!$MLW121:$MLW121</xm:f>
              <xm:sqref>MLW121</xm:sqref>
            </x14:sparkline>
            <x14:sparkline>
              <xm:f>'CB_Lcr (2)'!$MLX121:$MLX121</xm:f>
              <xm:sqref>MLX121</xm:sqref>
            </x14:sparkline>
            <x14:sparkline>
              <xm:f>'CB_Lcr (2)'!$MLY121:$MLY121</xm:f>
              <xm:sqref>MLY121</xm:sqref>
            </x14:sparkline>
            <x14:sparkline>
              <xm:f>'CB_Lcr (2)'!$MLZ121:$MLZ121</xm:f>
              <xm:sqref>MLZ121</xm:sqref>
            </x14:sparkline>
            <x14:sparkline>
              <xm:f>'CB_Lcr (2)'!$MMA121:$MMA121</xm:f>
              <xm:sqref>MMA121</xm:sqref>
            </x14:sparkline>
            <x14:sparkline>
              <xm:f>'CB_Lcr (2)'!$MMB121:$MMB121</xm:f>
              <xm:sqref>MMB121</xm:sqref>
            </x14:sparkline>
            <x14:sparkline>
              <xm:f>'CB_Lcr (2)'!$MMC121:$MMC121</xm:f>
              <xm:sqref>MMC121</xm:sqref>
            </x14:sparkline>
            <x14:sparkline>
              <xm:f>'CB_Lcr (2)'!$MMD121:$MMD121</xm:f>
              <xm:sqref>MMD121</xm:sqref>
            </x14:sparkline>
            <x14:sparkline>
              <xm:f>'CB_Lcr (2)'!$MME121:$MME121</xm:f>
              <xm:sqref>MME121</xm:sqref>
            </x14:sparkline>
            <x14:sparkline>
              <xm:f>'CB_Lcr (2)'!$MMF121:$MMF121</xm:f>
              <xm:sqref>MMF121</xm:sqref>
            </x14:sparkline>
            <x14:sparkline>
              <xm:f>'CB_Lcr (2)'!$MMG121:$MMG121</xm:f>
              <xm:sqref>MMG121</xm:sqref>
            </x14:sparkline>
            <x14:sparkline>
              <xm:f>'CB_Lcr (2)'!$MMH121:$MMH121</xm:f>
              <xm:sqref>MMH121</xm:sqref>
            </x14:sparkline>
            <x14:sparkline>
              <xm:f>'CB_Lcr (2)'!$MMI121:$MMI121</xm:f>
              <xm:sqref>MMI121</xm:sqref>
            </x14:sparkline>
            <x14:sparkline>
              <xm:f>'CB_Lcr (2)'!$MMJ121:$MMJ121</xm:f>
              <xm:sqref>MMJ121</xm:sqref>
            </x14:sparkline>
            <x14:sparkline>
              <xm:f>'CB_Lcr (2)'!$MMK121:$MMK121</xm:f>
              <xm:sqref>MMK121</xm:sqref>
            </x14:sparkline>
            <x14:sparkline>
              <xm:f>'CB_Lcr (2)'!$MML121:$MML121</xm:f>
              <xm:sqref>MML121</xm:sqref>
            </x14:sparkline>
            <x14:sparkline>
              <xm:f>'CB_Lcr (2)'!$MMM121:$MMM121</xm:f>
              <xm:sqref>MMM121</xm:sqref>
            </x14:sparkline>
            <x14:sparkline>
              <xm:f>'CB_Lcr (2)'!$MMN121:$MMN121</xm:f>
              <xm:sqref>MMN121</xm:sqref>
            </x14:sparkline>
            <x14:sparkline>
              <xm:f>'CB_Lcr (2)'!$MMO121:$MMO121</xm:f>
              <xm:sqref>MMO121</xm:sqref>
            </x14:sparkline>
            <x14:sparkline>
              <xm:f>'CB_Lcr (2)'!$MMP121:$MMP121</xm:f>
              <xm:sqref>MMP121</xm:sqref>
            </x14:sparkline>
            <x14:sparkline>
              <xm:f>'CB_Lcr (2)'!$MMQ121:$MMQ121</xm:f>
              <xm:sqref>MMQ121</xm:sqref>
            </x14:sparkline>
            <x14:sparkline>
              <xm:f>'CB_Lcr (2)'!$MMR121:$MMR121</xm:f>
              <xm:sqref>MMR121</xm:sqref>
            </x14:sparkline>
            <x14:sparkline>
              <xm:f>'CB_Lcr (2)'!$MMS121:$MMS121</xm:f>
              <xm:sqref>MMS121</xm:sqref>
            </x14:sparkline>
            <x14:sparkline>
              <xm:f>'CB_Lcr (2)'!$MMT121:$MMT121</xm:f>
              <xm:sqref>MMT121</xm:sqref>
            </x14:sparkline>
            <x14:sparkline>
              <xm:f>'CB_Lcr (2)'!$MMU121:$MMU121</xm:f>
              <xm:sqref>MMU121</xm:sqref>
            </x14:sparkline>
            <x14:sparkline>
              <xm:f>'CB_Lcr (2)'!$MMV121:$MMV121</xm:f>
              <xm:sqref>MMV121</xm:sqref>
            </x14:sparkline>
            <x14:sparkline>
              <xm:f>'CB_Lcr (2)'!$MMW121:$MMW121</xm:f>
              <xm:sqref>MMW121</xm:sqref>
            </x14:sparkline>
            <x14:sparkline>
              <xm:f>'CB_Lcr (2)'!$MMX121:$MMX121</xm:f>
              <xm:sqref>MMX121</xm:sqref>
            </x14:sparkline>
            <x14:sparkline>
              <xm:f>'CB_Lcr (2)'!$MMY121:$MMY121</xm:f>
              <xm:sqref>MMY121</xm:sqref>
            </x14:sparkline>
            <x14:sparkline>
              <xm:f>'CB_Lcr (2)'!$MMZ121:$MMZ121</xm:f>
              <xm:sqref>MMZ121</xm:sqref>
            </x14:sparkline>
            <x14:sparkline>
              <xm:f>'CB_Lcr (2)'!$MNA121:$MNA121</xm:f>
              <xm:sqref>MNA121</xm:sqref>
            </x14:sparkline>
            <x14:sparkline>
              <xm:f>'CB_Lcr (2)'!$MNB121:$MNB121</xm:f>
              <xm:sqref>MNB121</xm:sqref>
            </x14:sparkline>
            <x14:sparkline>
              <xm:f>'CB_Lcr (2)'!$MNC121:$MNC121</xm:f>
              <xm:sqref>MNC121</xm:sqref>
            </x14:sparkline>
            <x14:sparkline>
              <xm:f>'CB_Lcr (2)'!$MND121:$MND121</xm:f>
              <xm:sqref>MND121</xm:sqref>
            </x14:sparkline>
            <x14:sparkline>
              <xm:f>'CB_Lcr (2)'!$MNE121:$MNE121</xm:f>
              <xm:sqref>MNE121</xm:sqref>
            </x14:sparkline>
            <x14:sparkline>
              <xm:f>'CB_Lcr (2)'!$MNF121:$MNF121</xm:f>
              <xm:sqref>MNF121</xm:sqref>
            </x14:sparkline>
            <x14:sparkline>
              <xm:f>'CB_Lcr (2)'!$MNG121:$MNG121</xm:f>
              <xm:sqref>MNG121</xm:sqref>
            </x14:sparkline>
            <x14:sparkline>
              <xm:f>'CB_Lcr (2)'!$MNH121:$MNH121</xm:f>
              <xm:sqref>MNH121</xm:sqref>
            </x14:sparkline>
            <x14:sparkline>
              <xm:f>'CB_Lcr (2)'!$MNI121:$MNI121</xm:f>
              <xm:sqref>MNI121</xm:sqref>
            </x14:sparkline>
            <x14:sparkline>
              <xm:f>'CB_Lcr (2)'!$MNJ121:$MNJ121</xm:f>
              <xm:sqref>MNJ121</xm:sqref>
            </x14:sparkline>
            <x14:sparkline>
              <xm:f>'CB_Lcr (2)'!$MNK121:$MNK121</xm:f>
              <xm:sqref>MNK121</xm:sqref>
            </x14:sparkline>
            <x14:sparkline>
              <xm:f>'CB_Lcr (2)'!$MNL121:$MNL121</xm:f>
              <xm:sqref>MNL121</xm:sqref>
            </x14:sparkline>
            <x14:sparkline>
              <xm:f>'CB_Lcr (2)'!$MNM121:$MNM121</xm:f>
              <xm:sqref>MNM121</xm:sqref>
            </x14:sparkline>
            <x14:sparkline>
              <xm:f>'CB_Lcr (2)'!$MNN121:$MNN121</xm:f>
              <xm:sqref>MNN121</xm:sqref>
            </x14:sparkline>
            <x14:sparkline>
              <xm:f>'CB_Lcr (2)'!$MNO121:$MNO121</xm:f>
              <xm:sqref>MNO121</xm:sqref>
            </x14:sparkline>
            <x14:sparkline>
              <xm:f>'CB_Lcr (2)'!$MNP121:$MNP121</xm:f>
              <xm:sqref>MNP121</xm:sqref>
            </x14:sparkline>
            <x14:sparkline>
              <xm:f>'CB_Lcr (2)'!$MNQ121:$MNQ121</xm:f>
              <xm:sqref>MNQ121</xm:sqref>
            </x14:sparkline>
            <x14:sparkline>
              <xm:f>'CB_Lcr (2)'!$MNR121:$MNR121</xm:f>
              <xm:sqref>MNR121</xm:sqref>
            </x14:sparkline>
            <x14:sparkline>
              <xm:f>'CB_Lcr (2)'!$MNS121:$MNS121</xm:f>
              <xm:sqref>MNS121</xm:sqref>
            </x14:sparkline>
            <x14:sparkline>
              <xm:f>'CB_Lcr (2)'!$MNT121:$MNT121</xm:f>
              <xm:sqref>MNT121</xm:sqref>
            </x14:sparkline>
            <x14:sparkline>
              <xm:f>'CB_Lcr (2)'!$MNU121:$MNU121</xm:f>
              <xm:sqref>MNU121</xm:sqref>
            </x14:sparkline>
            <x14:sparkline>
              <xm:f>'CB_Lcr (2)'!$MNV121:$MNV121</xm:f>
              <xm:sqref>MNV121</xm:sqref>
            </x14:sparkline>
            <x14:sparkline>
              <xm:f>'CB_Lcr (2)'!$MNW121:$MNW121</xm:f>
              <xm:sqref>MNW121</xm:sqref>
            </x14:sparkline>
            <x14:sparkline>
              <xm:f>'CB_Lcr (2)'!$MNX121:$MNX121</xm:f>
              <xm:sqref>MNX121</xm:sqref>
            </x14:sparkline>
            <x14:sparkline>
              <xm:f>'CB_Lcr (2)'!$MNY121:$MNY121</xm:f>
              <xm:sqref>MNY121</xm:sqref>
            </x14:sparkline>
            <x14:sparkline>
              <xm:f>'CB_Lcr (2)'!$MNZ121:$MNZ121</xm:f>
              <xm:sqref>MNZ121</xm:sqref>
            </x14:sparkline>
            <x14:sparkline>
              <xm:f>'CB_Lcr (2)'!$MOA121:$MOA121</xm:f>
              <xm:sqref>MOA121</xm:sqref>
            </x14:sparkline>
            <x14:sparkline>
              <xm:f>'CB_Lcr (2)'!$MOB121:$MOB121</xm:f>
              <xm:sqref>MOB121</xm:sqref>
            </x14:sparkline>
            <x14:sparkline>
              <xm:f>'CB_Lcr (2)'!$MOC121:$MOC121</xm:f>
              <xm:sqref>MOC121</xm:sqref>
            </x14:sparkline>
            <x14:sparkline>
              <xm:f>'CB_Lcr (2)'!$MOD121:$MOD121</xm:f>
              <xm:sqref>MOD121</xm:sqref>
            </x14:sparkline>
            <x14:sparkline>
              <xm:f>'CB_Lcr (2)'!$MOE121:$MOE121</xm:f>
              <xm:sqref>MOE121</xm:sqref>
            </x14:sparkline>
            <x14:sparkline>
              <xm:f>'CB_Lcr (2)'!$MOF121:$MOF121</xm:f>
              <xm:sqref>MOF121</xm:sqref>
            </x14:sparkline>
            <x14:sparkline>
              <xm:f>'CB_Lcr (2)'!$MOG121:$MOG121</xm:f>
              <xm:sqref>MOG121</xm:sqref>
            </x14:sparkline>
            <x14:sparkline>
              <xm:f>'CB_Lcr (2)'!$MOH121:$MOH121</xm:f>
              <xm:sqref>MOH121</xm:sqref>
            </x14:sparkline>
            <x14:sparkline>
              <xm:f>'CB_Lcr (2)'!$MOI121:$MOI121</xm:f>
              <xm:sqref>MOI121</xm:sqref>
            </x14:sparkline>
            <x14:sparkline>
              <xm:f>'CB_Lcr (2)'!$MOJ121:$MOJ121</xm:f>
              <xm:sqref>MOJ121</xm:sqref>
            </x14:sparkline>
            <x14:sparkline>
              <xm:f>'CB_Lcr (2)'!$MOK121:$MOK121</xm:f>
              <xm:sqref>MOK121</xm:sqref>
            </x14:sparkline>
            <x14:sparkline>
              <xm:f>'CB_Lcr (2)'!$MOL121:$MOL121</xm:f>
              <xm:sqref>MOL121</xm:sqref>
            </x14:sparkline>
            <x14:sparkline>
              <xm:f>'CB_Lcr (2)'!$MOM121:$MOM121</xm:f>
              <xm:sqref>MOM121</xm:sqref>
            </x14:sparkline>
            <x14:sparkline>
              <xm:f>'CB_Lcr (2)'!$MON121:$MON121</xm:f>
              <xm:sqref>MON121</xm:sqref>
            </x14:sparkline>
            <x14:sparkline>
              <xm:f>'CB_Lcr (2)'!$MOO121:$MOO121</xm:f>
              <xm:sqref>MOO121</xm:sqref>
            </x14:sparkline>
            <x14:sparkline>
              <xm:f>'CB_Lcr (2)'!$MOP121:$MOP121</xm:f>
              <xm:sqref>MOP121</xm:sqref>
            </x14:sparkline>
            <x14:sparkline>
              <xm:f>'CB_Lcr (2)'!$MOQ121:$MOQ121</xm:f>
              <xm:sqref>MOQ121</xm:sqref>
            </x14:sparkline>
            <x14:sparkline>
              <xm:f>'CB_Lcr (2)'!$MOR121:$MOR121</xm:f>
              <xm:sqref>MOR121</xm:sqref>
            </x14:sparkline>
            <x14:sparkline>
              <xm:f>'CB_Lcr (2)'!$MOS121:$MOS121</xm:f>
              <xm:sqref>MOS121</xm:sqref>
            </x14:sparkline>
            <x14:sparkline>
              <xm:f>'CB_Lcr (2)'!$MOT121:$MOT121</xm:f>
              <xm:sqref>MOT121</xm:sqref>
            </x14:sparkline>
            <x14:sparkline>
              <xm:f>'CB_Lcr (2)'!$MOU121:$MOU121</xm:f>
              <xm:sqref>MOU121</xm:sqref>
            </x14:sparkline>
            <x14:sparkline>
              <xm:f>'CB_Lcr (2)'!$MOV121:$MOV121</xm:f>
              <xm:sqref>MOV121</xm:sqref>
            </x14:sparkline>
            <x14:sparkline>
              <xm:f>'CB_Lcr (2)'!$MOW121:$MOW121</xm:f>
              <xm:sqref>MOW121</xm:sqref>
            </x14:sparkline>
            <x14:sparkline>
              <xm:f>'CB_Lcr (2)'!$MOX121:$MOX121</xm:f>
              <xm:sqref>MOX121</xm:sqref>
            </x14:sparkline>
            <x14:sparkline>
              <xm:f>'CB_Lcr (2)'!$MOY121:$MOY121</xm:f>
              <xm:sqref>MOY121</xm:sqref>
            </x14:sparkline>
            <x14:sparkline>
              <xm:f>'CB_Lcr (2)'!$MOZ121:$MOZ121</xm:f>
              <xm:sqref>MOZ121</xm:sqref>
            </x14:sparkline>
            <x14:sparkline>
              <xm:f>'CB_Lcr (2)'!$MPA121:$MPA121</xm:f>
              <xm:sqref>MPA121</xm:sqref>
            </x14:sparkline>
            <x14:sparkline>
              <xm:f>'CB_Lcr (2)'!$MPB121:$MPB121</xm:f>
              <xm:sqref>MPB121</xm:sqref>
            </x14:sparkline>
            <x14:sparkline>
              <xm:f>'CB_Lcr (2)'!$MPC121:$MPC121</xm:f>
              <xm:sqref>MPC121</xm:sqref>
            </x14:sparkline>
            <x14:sparkline>
              <xm:f>'CB_Lcr (2)'!$MPD121:$MPD121</xm:f>
              <xm:sqref>MPD121</xm:sqref>
            </x14:sparkline>
            <x14:sparkline>
              <xm:f>'CB_Lcr (2)'!$MPE121:$MPE121</xm:f>
              <xm:sqref>MPE121</xm:sqref>
            </x14:sparkline>
            <x14:sparkline>
              <xm:f>'CB_Lcr (2)'!$MPF121:$MPF121</xm:f>
              <xm:sqref>MPF121</xm:sqref>
            </x14:sparkline>
            <x14:sparkline>
              <xm:f>'CB_Lcr (2)'!$MPG121:$MPG121</xm:f>
              <xm:sqref>MPG121</xm:sqref>
            </x14:sparkline>
            <x14:sparkline>
              <xm:f>'CB_Lcr (2)'!$MPH121:$MPH121</xm:f>
              <xm:sqref>MPH121</xm:sqref>
            </x14:sparkline>
            <x14:sparkline>
              <xm:f>'CB_Lcr (2)'!$MPI121:$MPI121</xm:f>
              <xm:sqref>MPI121</xm:sqref>
            </x14:sparkline>
            <x14:sparkline>
              <xm:f>'CB_Lcr (2)'!$MPJ121:$MPJ121</xm:f>
              <xm:sqref>MPJ121</xm:sqref>
            </x14:sparkline>
            <x14:sparkline>
              <xm:f>'CB_Lcr (2)'!$MPK121:$MPK121</xm:f>
              <xm:sqref>MPK121</xm:sqref>
            </x14:sparkline>
            <x14:sparkline>
              <xm:f>'CB_Lcr (2)'!$MPL121:$MPL121</xm:f>
              <xm:sqref>MPL121</xm:sqref>
            </x14:sparkline>
            <x14:sparkline>
              <xm:f>'CB_Lcr (2)'!$MPM121:$MPM121</xm:f>
              <xm:sqref>MPM121</xm:sqref>
            </x14:sparkline>
            <x14:sparkline>
              <xm:f>'CB_Lcr (2)'!$MPN121:$MPN121</xm:f>
              <xm:sqref>MPN121</xm:sqref>
            </x14:sparkline>
            <x14:sparkline>
              <xm:f>'CB_Lcr (2)'!$MPO121:$MPO121</xm:f>
              <xm:sqref>MPO121</xm:sqref>
            </x14:sparkline>
            <x14:sparkline>
              <xm:f>'CB_Lcr (2)'!$MPP121:$MPP121</xm:f>
              <xm:sqref>MPP121</xm:sqref>
            </x14:sparkline>
            <x14:sparkline>
              <xm:f>'CB_Lcr (2)'!$MPQ121:$MPQ121</xm:f>
              <xm:sqref>MPQ121</xm:sqref>
            </x14:sparkline>
            <x14:sparkline>
              <xm:f>'CB_Lcr (2)'!$MPR121:$MPR121</xm:f>
              <xm:sqref>MPR121</xm:sqref>
            </x14:sparkline>
            <x14:sparkline>
              <xm:f>'CB_Lcr (2)'!$MPS121:$MPS121</xm:f>
              <xm:sqref>MPS121</xm:sqref>
            </x14:sparkline>
            <x14:sparkline>
              <xm:f>'CB_Lcr (2)'!$MPT121:$MPT121</xm:f>
              <xm:sqref>MPT121</xm:sqref>
            </x14:sparkline>
            <x14:sparkline>
              <xm:f>'CB_Lcr (2)'!$MPU121:$MPU121</xm:f>
              <xm:sqref>MPU121</xm:sqref>
            </x14:sparkline>
            <x14:sparkline>
              <xm:f>'CB_Lcr (2)'!$MPV121:$MPV121</xm:f>
              <xm:sqref>MPV121</xm:sqref>
            </x14:sparkline>
            <x14:sparkline>
              <xm:f>'CB_Lcr (2)'!$MPW121:$MPW121</xm:f>
              <xm:sqref>MPW121</xm:sqref>
            </x14:sparkline>
            <x14:sparkline>
              <xm:f>'CB_Lcr (2)'!$MPX121:$MPX121</xm:f>
              <xm:sqref>MPX121</xm:sqref>
            </x14:sparkline>
            <x14:sparkline>
              <xm:f>'CB_Lcr (2)'!$MPY121:$MPY121</xm:f>
              <xm:sqref>MPY121</xm:sqref>
            </x14:sparkline>
            <x14:sparkline>
              <xm:f>'CB_Lcr (2)'!$MPZ121:$MPZ121</xm:f>
              <xm:sqref>MPZ121</xm:sqref>
            </x14:sparkline>
            <x14:sparkline>
              <xm:f>'CB_Lcr (2)'!$MQA121:$MQA121</xm:f>
              <xm:sqref>MQA121</xm:sqref>
            </x14:sparkline>
            <x14:sparkline>
              <xm:f>'CB_Lcr (2)'!$MQB121:$MQB121</xm:f>
              <xm:sqref>MQB121</xm:sqref>
            </x14:sparkline>
            <x14:sparkline>
              <xm:f>'CB_Lcr (2)'!$MQC121:$MQC121</xm:f>
              <xm:sqref>MQC121</xm:sqref>
            </x14:sparkline>
            <x14:sparkline>
              <xm:f>'CB_Lcr (2)'!$MQD121:$MQD121</xm:f>
              <xm:sqref>MQD121</xm:sqref>
            </x14:sparkline>
            <x14:sparkline>
              <xm:f>'CB_Lcr (2)'!$MQE121:$MQE121</xm:f>
              <xm:sqref>MQE121</xm:sqref>
            </x14:sparkline>
            <x14:sparkline>
              <xm:f>'CB_Lcr (2)'!$MQF121:$MQF121</xm:f>
              <xm:sqref>MQF121</xm:sqref>
            </x14:sparkline>
            <x14:sparkline>
              <xm:f>'CB_Lcr (2)'!$MQG121:$MQG121</xm:f>
              <xm:sqref>MQG121</xm:sqref>
            </x14:sparkline>
            <x14:sparkline>
              <xm:f>'CB_Lcr (2)'!$MQH121:$MQH121</xm:f>
              <xm:sqref>MQH121</xm:sqref>
            </x14:sparkline>
            <x14:sparkline>
              <xm:f>'CB_Lcr (2)'!$MQI121:$MQI121</xm:f>
              <xm:sqref>MQI121</xm:sqref>
            </x14:sparkline>
            <x14:sparkline>
              <xm:f>'CB_Lcr (2)'!$MQJ121:$MQJ121</xm:f>
              <xm:sqref>MQJ121</xm:sqref>
            </x14:sparkline>
            <x14:sparkline>
              <xm:f>'CB_Lcr (2)'!$MQK121:$MQK121</xm:f>
              <xm:sqref>MQK121</xm:sqref>
            </x14:sparkline>
            <x14:sparkline>
              <xm:f>'CB_Lcr (2)'!$MQL121:$MQL121</xm:f>
              <xm:sqref>MQL121</xm:sqref>
            </x14:sparkline>
            <x14:sparkline>
              <xm:f>'CB_Lcr (2)'!$MQM121:$MQM121</xm:f>
              <xm:sqref>MQM121</xm:sqref>
            </x14:sparkline>
            <x14:sparkline>
              <xm:f>'CB_Lcr (2)'!$MQN121:$MQN121</xm:f>
              <xm:sqref>MQN121</xm:sqref>
            </x14:sparkline>
            <x14:sparkline>
              <xm:f>'CB_Lcr (2)'!$MQO121:$MQO121</xm:f>
              <xm:sqref>MQO121</xm:sqref>
            </x14:sparkline>
            <x14:sparkline>
              <xm:f>'CB_Lcr (2)'!$MQP121:$MQP121</xm:f>
              <xm:sqref>MQP121</xm:sqref>
            </x14:sparkline>
            <x14:sparkline>
              <xm:f>'CB_Lcr (2)'!$MQQ121:$MQQ121</xm:f>
              <xm:sqref>MQQ121</xm:sqref>
            </x14:sparkline>
            <x14:sparkline>
              <xm:f>'CB_Lcr (2)'!$MQR121:$MQR121</xm:f>
              <xm:sqref>MQR121</xm:sqref>
            </x14:sparkline>
            <x14:sparkline>
              <xm:f>'CB_Lcr (2)'!$MQS121:$MQS121</xm:f>
              <xm:sqref>MQS121</xm:sqref>
            </x14:sparkline>
            <x14:sparkline>
              <xm:f>'CB_Lcr (2)'!$MQT121:$MQT121</xm:f>
              <xm:sqref>MQT121</xm:sqref>
            </x14:sparkline>
            <x14:sparkline>
              <xm:f>'CB_Lcr (2)'!$MQU121:$MQU121</xm:f>
              <xm:sqref>MQU121</xm:sqref>
            </x14:sparkline>
            <x14:sparkline>
              <xm:f>'CB_Lcr (2)'!$MQV121:$MQV121</xm:f>
              <xm:sqref>MQV121</xm:sqref>
            </x14:sparkline>
            <x14:sparkline>
              <xm:f>'CB_Lcr (2)'!$MQW121:$MQW121</xm:f>
              <xm:sqref>MQW121</xm:sqref>
            </x14:sparkline>
            <x14:sparkline>
              <xm:f>'CB_Lcr (2)'!$MQX121:$MQX121</xm:f>
              <xm:sqref>MQX121</xm:sqref>
            </x14:sparkline>
            <x14:sparkline>
              <xm:f>'CB_Lcr (2)'!$MQY121:$MQY121</xm:f>
              <xm:sqref>MQY121</xm:sqref>
            </x14:sparkline>
            <x14:sparkline>
              <xm:f>'CB_Lcr (2)'!$MQZ121:$MQZ121</xm:f>
              <xm:sqref>MQZ121</xm:sqref>
            </x14:sparkline>
            <x14:sparkline>
              <xm:f>'CB_Lcr (2)'!$MRA121:$MRA121</xm:f>
              <xm:sqref>MRA121</xm:sqref>
            </x14:sparkline>
            <x14:sparkline>
              <xm:f>'CB_Lcr (2)'!$MRB121:$MRB121</xm:f>
              <xm:sqref>MRB121</xm:sqref>
            </x14:sparkline>
            <x14:sparkline>
              <xm:f>'CB_Lcr (2)'!$MRC121:$MRC121</xm:f>
              <xm:sqref>MRC121</xm:sqref>
            </x14:sparkline>
            <x14:sparkline>
              <xm:f>'CB_Lcr (2)'!$MRD121:$MRD121</xm:f>
              <xm:sqref>MRD121</xm:sqref>
            </x14:sparkline>
            <x14:sparkline>
              <xm:f>'CB_Lcr (2)'!$MRE121:$MRE121</xm:f>
              <xm:sqref>MRE121</xm:sqref>
            </x14:sparkline>
            <x14:sparkline>
              <xm:f>'CB_Lcr (2)'!$MRF121:$MRF121</xm:f>
              <xm:sqref>MRF121</xm:sqref>
            </x14:sparkline>
            <x14:sparkline>
              <xm:f>'CB_Lcr (2)'!$MRG121:$MRG121</xm:f>
              <xm:sqref>MRG121</xm:sqref>
            </x14:sparkline>
            <x14:sparkline>
              <xm:f>'CB_Lcr (2)'!$MRH121:$MRH121</xm:f>
              <xm:sqref>MRH121</xm:sqref>
            </x14:sparkline>
            <x14:sparkline>
              <xm:f>'CB_Lcr (2)'!$MRI121:$MRI121</xm:f>
              <xm:sqref>MRI121</xm:sqref>
            </x14:sparkline>
            <x14:sparkline>
              <xm:f>'CB_Lcr (2)'!$MRJ121:$MRJ121</xm:f>
              <xm:sqref>MRJ121</xm:sqref>
            </x14:sparkline>
            <x14:sparkline>
              <xm:f>'CB_Lcr (2)'!$MRK121:$MRK121</xm:f>
              <xm:sqref>MRK121</xm:sqref>
            </x14:sparkline>
            <x14:sparkline>
              <xm:f>'CB_Lcr (2)'!$MRL121:$MRL121</xm:f>
              <xm:sqref>MRL121</xm:sqref>
            </x14:sparkline>
            <x14:sparkline>
              <xm:f>'CB_Lcr (2)'!$MRM121:$MRM121</xm:f>
              <xm:sqref>MRM121</xm:sqref>
            </x14:sparkline>
            <x14:sparkline>
              <xm:f>'CB_Lcr (2)'!$MRN121:$MRN121</xm:f>
              <xm:sqref>MRN121</xm:sqref>
            </x14:sparkline>
            <x14:sparkline>
              <xm:f>'CB_Lcr (2)'!$MRO121:$MRO121</xm:f>
              <xm:sqref>MRO121</xm:sqref>
            </x14:sparkline>
            <x14:sparkline>
              <xm:f>'CB_Lcr (2)'!$MRP121:$MRP121</xm:f>
              <xm:sqref>MRP121</xm:sqref>
            </x14:sparkline>
            <x14:sparkline>
              <xm:f>'CB_Lcr (2)'!$MRQ121:$MRQ121</xm:f>
              <xm:sqref>MRQ121</xm:sqref>
            </x14:sparkline>
            <x14:sparkline>
              <xm:f>'CB_Lcr (2)'!$MRR121:$MRR121</xm:f>
              <xm:sqref>MRR121</xm:sqref>
            </x14:sparkline>
            <x14:sparkline>
              <xm:f>'CB_Lcr (2)'!$MRS121:$MRS121</xm:f>
              <xm:sqref>MRS121</xm:sqref>
            </x14:sparkline>
            <x14:sparkline>
              <xm:f>'CB_Lcr (2)'!$MRT121:$MRT121</xm:f>
              <xm:sqref>MRT121</xm:sqref>
            </x14:sparkline>
            <x14:sparkline>
              <xm:f>'CB_Lcr (2)'!$MRU121:$MRU121</xm:f>
              <xm:sqref>MRU121</xm:sqref>
            </x14:sparkline>
            <x14:sparkline>
              <xm:f>'CB_Lcr (2)'!$MRV121:$MRV121</xm:f>
              <xm:sqref>MRV121</xm:sqref>
            </x14:sparkline>
            <x14:sparkline>
              <xm:f>'CB_Lcr (2)'!$MRW121:$MRW121</xm:f>
              <xm:sqref>MRW121</xm:sqref>
            </x14:sparkline>
            <x14:sparkline>
              <xm:f>'CB_Lcr (2)'!$MRX121:$MRX121</xm:f>
              <xm:sqref>MRX121</xm:sqref>
            </x14:sparkline>
            <x14:sparkline>
              <xm:f>'CB_Lcr (2)'!$MRY121:$MRY121</xm:f>
              <xm:sqref>MRY121</xm:sqref>
            </x14:sparkline>
            <x14:sparkline>
              <xm:f>'CB_Lcr (2)'!$MRZ121:$MRZ121</xm:f>
              <xm:sqref>MRZ121</xm:sqref>
            </x14:sparkline>
            <x14:sparkline>
              <xm:f>'CB_Lcr (2)'!$MSA121:$MSA121</xm:f>
              <xm:sqref>MSA121</xm:sqref>
            </x14:sparkline>
            <x14:sparkline>
              <xm:f>'CB_Lcr (2)'!$MSB121:$MSB121</xm:f>
              <xm:sqref>MSB121</xm:sqref>
            </x14:sparkline>
            <x14:sparkline>
              <xm:f>'CB_Lcr (2)'!$MSC121:$MSC121</xm:f>
              <xm:sqref>MSC121</xm:sqref>
            </x14:sparkline>
            <x14:sparkline>
              <xm:f>'CB_Lcr (2)'!$MSD121:$MSD121</xm:f>
              <xm:sqref>MSD121</xm:sqref>
            </x14:sparkline>
            <x14:sparkline>
              <xm:f>'CB_Lcr (2)'!$MSE121:$MSE121</xm:f>
              <xm:sqref>MSE121</xm:sqref>
            </x14:sparkline>
            <x14:sparkline>
              <xm:f>'CB_Lcr (2)'!$MSF121:$MSF121</xm:f>
              <xm:sqref>MSF121</xm:sqref>
            </x14:sparkline>
            <x14:sparkline>
              <xm:f>'CB_Lcr (2)'!$MSG121:$MSG121</xm:f>
              <xm:sqref>MSG121</xm:sqref>
            </x14:sparkline>
            <x14:sparkline>
              <xm:f>'CB_Lcr (2)'!$MSH121:$MSH121</xm:f>
              <xm:sqref>MSH121</xm:sqref>
            </x14:sparkline>
            <x14:sparkline>
              <xm:f>'CB_Lcr (2)'!$MSI121:$MSI121</xm:f>
              <xm:sqref>MSI121</xm:sqref>
            </x14:sparkline>
            <x14:sparkline>
              <xm:f>'CB_Lcr (2)'!$MSJ121:$MSJ121</xm:f>
              <xm:sqref>MSJ121</xm:sqref>
            </x14:sparkline>
            <x14:sparkline>
              <xm:f>'CB_Lcr (2)'!$MSK121:$MSK121</xm:f>
              <xm:sqref>MSK121</xm:sqref>
            </x14:sparkline>
            <x14:sparkline>
              <xm:f>'CB_Lcr (2)'!$MSL121:$MSL121</xm:f>
              <xm:sqref>MSL121</xm:sqref>
            </x14:sparkline>
            <x14:sparkline>
              <xm:f>'CB_Lcr (2)'!$MSM121:$MSM121</xm:f>
              <xm:sqref>MSM121</xm:sqref>
            </x14:sparkline>
            <x14:sparkline>
              <xm:f>'CB_Lcr (2)'!$MSN121:$MSN121</xm:f>
              <xm:sqref>MSN121</xm:sqref>
            </x14:sparkline>
            <x14:sparkline>
              <xm:f>'CB_Lcr (2)'!$MSO121:$MSO121</xm:f>
              <xm:sqref>MSO121</xm:sqref>
            </x14:sparkline>
            <x14:sparkline>
              <xm:f>'CB_Lcr (2)'!$MSP121:$MSP121</xm:f>
              <xm:sqref>MSP121</xm:sqref>
            </x14:sparkline>
            <x14:sparkline>
              <xm:f>'CB_Lcr (2)'!$MSQ121:$MSQ121</xm:f>
              <xm:sqref>MSQ121</xm:sqref>
            </x14:sparkline>
            <x14:sparkline>
              <xm:f>'CB_Lcr (2)'!$MSR121:$MSR121</xm:f>
              <xm:sqref>MSR121</xm:sqref>
            </x14:sparkline>
            <x14:sparkline>
              <xm:f>'CB_Lcr (2)'!$MSS121:$MSS121</xm:f>
              <xm:sqref>MSS121</xm:sqref>
            </x14:sparkline>
            <x14:sparkline>
              <xm:f>'CB_Lcr (2)'!$MST121:$MST121</xm:f>
              <xm:sqref>MST121</xm:sqref>
            </x14:sparkline>
            <x14:sparkline>
              <xm:f>'CB_Lcr (2)'!$MSU121:$MSU121</xm:f>
              <xm:sqref>MSU121</xm:sqref>
            </x14:sparkline>
            <x14:sparkline>
              <xm:f>'CB_Lcr (2)'!$MSV121:$MSV121</xm:f>
              <xm:sqref>MSV121</xm:sqref>
            </x14:sparkline>
            <x14:sparkline>
              <xm:f>'CB_Lcr (2)'!$MSW121:$MSW121</xm:f>
              <xm:sqref>MSW121</xm:sqref>
            </x14:sparkline>
            <x14:sparkline>
              <xm:f>'CB_Lcr (2)'!$MSX121:$MSX121</xm:f>
              <xm:sqref>MSX121</xm:sqref>
            </x14:sparkline>
            <x14:sparkline>
              <xm:f>'CB_Lcr (2)'!$MSY121:$MSY121</xm:f>
              <xm:sqref>MSY121</xm:sqref>
            </x14:sparkline>
            <x14:sparkline>
              <xm:f>'CB_Lcr (2)'!$MSZ121:$MSZ121</xm:f>
              <xm:sqref>MSZ121</xm:sqref>
            </x14:sparkline>
            <x14:sparkline>
              <xm:f>'CB_Lcr (2)'!$MTA121:$MTA121</xm:f>
              <xm:sqref>MTA121</xm:sqref>
            </x14:sparkline>
            <x14:sparkline>
              <xm:f>'CB_Lcr (2)'!$MTB121:$MTB121</xm:f>
              <xm:sqref>MTB121</xm:sqref>
            </x14:sparkline>
            <x14:sparkline>
              <xm:f>'CB_Lcr (2)'!$MTC121:$MTC121</xm:f>
              <xm:sqref>MTC121</xm:sqref>
            </x14:sparkline>
            <x14:sparkline>
              <xm:f>'CB_Lcr (2)'!$MTD121:$MTD121</xm:f>
              <xm:sqref>MTD121</xm:sqref>
            </x14:sparkline>
            <x14:sparkline>
              <xm:f>'CB_Lcr (2)'!$MTE121:$MTE121</xm:f>
              <xm:sqref>MTE121</xm:sqref>
            </x14:sparkline>
            <x14:sparkline>
              <xm:f>'CB_Lcr (2)'!$MTF121:$MTF121</xm:f>
              <xm:sqref>MTF121</xm:sqref>
            </x14:sparkline>
            <x14:sparkline>
              <xm:f>'CB_Lcr (2)'!$MTG121:$MTG121</xm:f>
              <xm:sqref>MTG121</xm:sqref>
            </x14:sparkline>
            <x14:sparkline>
              <xm:f>'CB_Lcr (2)'!$MTH121:$MTH121</xm:f>
              <xm:sqref>MTH121</xm:sqref>
            </x14:sparkline>
            <x14:sparkline>
              <xm:f>'CB_Lcr (2)'!$MTI121:$MTI121</xm:f>
              <xm:sqref>MTI121</xm:sqref>
            </x14:sparkline>
            <x14:sparkline>
              <xm:f>'CB_Lcr (2)'!$MTJ121:$MTJ121</xm:f>
              <xm:sqref>MTJ121</xm:sqref>
            </x14:sparkline>
            <x14:sparkline>
              <xm:f>'CB_Lcr (2)'!$MTK121:$MTK121</xm:f>
              <xm:sqref>MTK121</xm:sqref>
            </x14:sparkline>
            <x14:sparkline>
              <xm:f>'CB_Lcr (2)'!$MTL121:$MTL121</xm:f>
              <xm:sqref>MTL121</xm:sqref>
            </x14:sparkline>
            <x14:sparkline>
              <xm:f>'CB_Lcr (2)'!$MTM121:$MTM121</xm:f>
              <xm:sqref>MTM121</xm:sqref>
            </x14:sparkline>
            <x14:sparkline>
              <xm:f>'CB_Lcr (2)'!$MTN121:$MTN121</xm:f>
              <xm:sqref>MTN121</xm:sqref>
            </x14:sparkline>
            <x14:sparkline>
              <xm:f>'CB_Lcr (2)'!$MTO121:$MTO121</xm:f>
              <xm:sqref>MTO121</xm:sqref>
            </x14:sparkline>
            <x14:sparkline>
              <xm:f>'CB_Lcr (2)'!$MTP121:$MTP121</xm:f>
              <xm:sqref>MTP121</xm:sqref>
            </x14:sparkline>
            <x14:sparkline>
              <xm:f>'CB_Lcr (2)'!$MTQ121:$MTQ121</xm:f>
              <xm:sqref>MTQ121</xm:sqref>
            </x14:sparkline>
            <x14:sparkline>
              <xm:f>'CB_Lcr (2)'!$MTR121:$MTR121</xm:f>
              <xm:sqref>MTR121</xm:sqref>
            </x14:sparkline>
            <x14:sparkline>
              <xm:f>'CB_Lcr (2)'!$MTS121:$MTS121</xm:f>
              <xm:sqref>MTS121</xm:sqref>
            </x14:sparkline>
            <x14:sparkline>
              <xm:f>'CB_Lcr (2)'!$MTT121:$MTT121</xm:f>
              <xm:sqref>MTT121</xm:sqref>
            </x14:sparkline>
            <x14:sparkline>
              <xm:f>'CB_Lcr (2)'!$MTU121:$MTU121</xm:f>
              <xm:sqref>MTU121</xm:sqref>
            </x14:sparkline>
            <x14:sparkline>
              <xm:f>'CB_Lcr (2)'!$MTV121:$MTV121</xm:f>
              <xm:sqref>MTV121</xm:sqref>
            </x14:sparkline>
            <x14:sparkline>
              <xm:f>'CB_Lcr (2)'!$MTW121:$MTW121</xm:f>
              <xm:sqref>MTW121</xm:sqref>
            </x14:sparkline>
            <x14:sparkline>
              <xm:f>'CB_Lcr (2)'!$MTX121:$MTX121</xm:f>
              <xm:sqref>MTX121</xm:sqref>
            </x14:sparkline>
            <x14:sparkline>
              <xm:f>'CB_Lcr (2)'!$MTY121:$MTY121</xm:f>
              <xm:sqref>MTY121</xm:sqref>
            </x14:sparkline>
            <x14:sparkline>
              <xm:f>'CB_Lcr (2)'!$MTZ121:$MTZ121</xm:f>
              <xm:sqref>MTZ121</xm:sqref>
            </x14:sparkline>
            <x14:sparkline>
              <xm:f>'CB_Lcr (2)'!$MUA121:$MUA121</xm:f>
              <xm:sqref>MUA121</xm:sqref>
            </x14:sparkline>
            <x14:sparkline>
              <xm:f>'CB_Lcr (2)'!$MUB121:$MUB121</xm:f>
              <xm:sqref>MUB121</xm:sqref>
            </x14:sparkline>
            <x14:sparkline>
              <xm:f>'CB_Lcr (2)'!$MUC121:$MUC121</xm:f>
              <xm:sqref>MUC121</xm:sqref>
            </x14:sparkline>
            <x14:sparkline>
              <xm:f>'CB_Lcr (2)'!$MUD121:$MUD121</xm:f>
              <xm:sqref>MUD121</xm:sqref>
            </x14:sparkline>
            <x14:sparkline>
              <xm:f>'CB_Lcr (2)'!$MUE121:$MUE121</xm:f>
              <xm:sqref>MUE121</xm:sqref>
            </x14:sparkline>
            <x14:sparkline>
              <xm:f>'CB_Lcr (2)'!$MUF121:$MUF121</xm:f>
              <xm:sqref>MUF121</xm:sqref>
            </x14:sparkline>
            <x14:sparkline>
              <xm:f>'CB_Lcr (2)'!$MUG121:$MUG121</xm:f>
              <xm:sqref>MUG121</xm:sqref>
            </x14:sparkline>
            <x14:sparkline>
              <xm:f>'CB_Lcr (2)'!$MUH121:$MUH121</xm:f>
              <xm:sqref>MUH121</xm:sqref>
            </x14:sparkline>
            <x14:sparkline>
              <xm:f>'CB_Lcr (2)'!$MUI121:$MUI121</xm:f>
              <xm:sqref>MUI121</xm:sqref>
            </x14:sparkline>
            <x14:sparkline>
              <xm:f>'CB_Lcr (2)'!$MUJ121:$MUJ121</xm:f>
              <xm:sqref>MUJ121</xm:sqref>
            </x14:sparkline>
            <x14:sparkline>
              <xm:f>'CB_Lcr (2)'!$MUK121:$MUK121</xm:f>
              <xm:sqref>MUK121</xm:sqref>
            </x14:sparkline>
            <x14:sparkline>
              <xm:f>'CB_Lcr (2)'!$MUL121:$MUL121</xm:f>
              <xm:sqref>MUL121</xm:sqref>
            </x14:sparkline>
            <x14:sparkline>
              <xm:f>'CB_Lcr (2)'!$MUM121:$MUM121</xm:f>
              <xm:sqref>MUM121</xm:sqref>
            </x14:sparkline>
            <x14:sparkline>
              <xm:f>'CB_Lcr (2)'!$MUN121:$MUN121</xm:f>
              <xm:sqref>MUN121</xm:sqref>
            </x14:sparkline>
            <x14:sparkline>
              <xm:f>'CB_Lcr (2)'!$MUO121:$MUO121</xm:f>
              <xm:sqref>MUO121</xm:sqref>
            </x14:sparkline>
            <x14:sparkline>
              <xm:f>'CB_Lcr (2)'!$MUP121:$MUP121</xm:f>
              <xm:sqref>MUP121</xm:sqref>
            </x14:sparkline>
            <x14:sparkline>
              <xm:f>'CB_Lcr (2)'!$MUQ121:$MUQ121</xm:f>
              <xm:sqref>MUQ121</xm:sqref>
            </x14:sparkline>
            <x14:sparkline>
              <xm:f>'CB_Lcr (2)'!$MUR121:$MUR121</xm:f>
              <xm:sqref>MUR121</xm:sqref>
            </x14:sparkline>
            <x14:sparkline>
              <xm:f>'CB_Lcr (2)'!$MUS121:$MUS121</xm:f>
              <xm:sqref>MUS121</xm:sqref>
            </x14:sparkline>
            <x14:sparkline>
              <xm:f>'CB_Lcr (2)'!$MUT121:$MUT121</xm:f>
              <xm:sqref>MUT121</xm:sqref>
            </x14:sparkline>
            <x14:sparkline>
              <xm:f>'CB_Lcr (2)'!$MUU121:$MUU121</xm:f>
              <xm:sqref>MUU121</xm:sqref>
            </x14:sparkline>
            <x14:sparkline>
              <xm:f>'CB_Lcr (2)'!$MUV121:$MUV121</xm:f>
              <xm:sqref>MUV121</xm:sqref>
            </x14:sparkline>
            <x14:sparkline>
              <xm:f>'CB_Lcr (2)'!$MUW121:$MUW121</xm:f>
              <xm:sqref>MUW121</xm:sqref>
            </x14:sparkline>
            <x14:sparkline>
              <xm:f>'CB_Lcr (2)'!$MUX121:$MUX121</xm:f>
              <xm:sqref>MUX121</xm:sqref>
            </x14:sparkline>
            <x14:sparkline>
              <xm:f>'CB_Lcr (2)'!$MUY121:$MUY121</xm:f>
              <xm:sqref>MUY121</xm:sqref>
            </x14:sparkline>
            <x14:sparkline>
              <xm:f>'CB_Lcr (2)'!$MUZ121:$MUZ121</xm:f>
              <xm:sqref>MUZ121</xm:sqref>
            </x14:sparkline>
            <x14:sparkline>
              <xm:f>'CB_Lcr (2)'!$MVA121:$MVA121</xm:f>
              <xm:sqref>MVA121</xm:sqref>
            </x14:sparkline>
            <x14:sparkline>
              <xm:f>'CB_Lcr (2)'!$MVB121:$MVB121</xm:f>
              <xm:sqref>MVB121</xm:sqref>
            </x14:sparkline>
            <x14:sparkline>
              <xm:f>'CB_Lcr (2)'!$MVC121:$MVC121</xm:f>
              <xm:sqref>MVC121</xm:sqref>
            </x14:sparkline>
            <x14:sparkline>
              <xm:f>'CB_Lcr (2)'!$MVD121:$MVD121</xm:f>
              <xm:sqref>MVD121</xm:sqref>
            </x14:sparkline>
            <x14:sparkline>
              <xm:f>'CB_Lcr (2)'!$MVE121:$MVE121</xm:f>
              <xm:sqref>MVE121</xm:sqref>
            </x14:sparkline>
            <x14:sparkline>
              <xm:f>'CB_Lcr (2)'!$MVF121:$MVF121</xm:f>
              <xm:sqref>MVF121</xm:sqref>
            </x14:sparkline>
            <x14:sparkline>
              <xm:f>'CB_Lcr (2)'!$MVG121:$MVG121</xm:f>
              <xm:sqref>MVG121</xm:sqref>
            </x14:sparkline>
            <x14:sparkline>
              <xm:f>'CB_Lcr (2)'!$MVH121:$MVH121</xm:f>
              <xm:sqref>MVH121</xm:sqref>
            </x14:sparkline>
            <x14:sparkline>
              <xm:f>'CB_Lcr (2)'!$MVI121:$MVI121</xm:f>
              <xm:sqref>MVI121</xm:sqref>
            </x14:sparkline>
            <x14:sparkline>
              <xm:f>'CB_Lcr (2)'!$MVJ121:$MVJ121</xm:f>
              <xm:sqref>MVJ121</xm:sqref>
            </x14:sparkline>
            <x14:sparkline>
              <xm:f>'CB_Lcr (2)'!$MVK121:$MVK121</xm:f>
              <xm:sqref>MVK121</xm:sqref>
            </x14:sparkline>
            <x14:sparkline>
              <xm:f>'CB_Lcr (2)'!$MVL121:$MVL121</xm:f>
              <xm:sqref>MVL121</xm:sqref>
            </x14:sparkline>
            <x14:sparkline>
              <xm:f>'CB_Lcr (2)'!$MVM121:$MVM121</xm:f>
              <xm:sqref>MVM121</xm:sqref>
            </x14:sparkline>
            <x14:sparkline>
              <xm:f>'CB_Lcr (2)'!$MVN121:$MVN121</xm:f>
              <xm:sqref>MVN121</xm:sqref>
            </x14:sparkline>
            <x14:sparkline>
              <xm:f>'CB_Lcr (2)'!$MVO121:$MVO121</xm:f>
              <xm:sqref>MVO121</xm:sqref>
            </x14:sparkline>
            <x14:sparkline>
              <xm:f>'CB_Lcr (2)'!$MVP121:$MVP121</xm:f>
              <xm:sqref>MVP121</xm:sqref>
            </x14:sparkline>
            <x14:sparkline>
              <xm:f>'CB_Lcr (2)'!$MVQ121:$MVQ121</xm:f>
              <xm:sqref>MVQ121</xm:sqref>
            </x14:sparkline>
            <x14:sparkline>
              <xm:f>'CB_Lcr (2)'!$MVR121:$MVR121</xm:f>
              <xm:sqref>MVR121</xm:sqref>
            </x14:sparkline>
            <x14:sparkline>
              <xm:f>'CB_Lcr (2)'!$MVS121:$MVS121</xm:f>
              <xm:sqref>MVS121</xm:sqref>
            </x14:sparkline>
            <x14:sparkline>
              <xm:f>'CB_Lcr (2)'!$MVT121:$MVT121</xm:f>
              <xm:sqref>MVT121</xm:sqref>
            </x14:sparkline>
            <x14:sparkline>
              <xm:f>'CB_Lcr (2)'!$MVU121:$MVU121</xm:f>
              <xm:sqref>MVU121</xm:sqref>
            </x14:sparkline>
            <x14:sparkline>
              <xm:f>'CB_Lcr (2)'!$MVV121:$MVV121</xm:f>
              <xm:sqref>MVV121</xm:sqref>
            </x14:sparkline>
            <x14:sparkline>
              <xm:f>'CB_Lcr (2)'!$MVW121:$MVW121</xm:f>
              <xm:sqref>MVW121</xm:sqref>
            </x14:sparkline>
            <x14:sparkline>
              <xm:f>'CB_Lcr (2)'!$MVX121:$MVX121</xm:f>
              <xm:sqref>MVX121</xm:sqref>
            </x14:sparkline>
            <x14:sparkline>
              <xm:f>'CB_Lcr (2)'!$MVY121:$MVY121</xm:f>
              <xm:sqref>MVY121</xm:sqref>
            </x14:sparkline>
            <x14:sparkline>
              <xm:f>'CB_Lcr (2)'!$MVZ121:$MVZ121</xm:f>
              <xm:sqref>MVZ121</xm:sqref>
            </x14:sparkline>
            <x14:sparkline>
              <xm:f>'CB_Lcr (2)'!$MWA121:$MWA121</xm:f>
              <xm:sqref>MWA121</xm:sqref>
            </x14:sparkline>
            <x14:sparkline>
              <xm:f>'CB_Lcr (2)'!$MWB121:$MWB121</xm:f>
              <xm:sqref>MWB121</xm:sqref>
            </x14:sparkline>
            <x14:sparkline>
              <xm:f>'CB_Lcr (2)'!$MWC121:$MWC121</xm:f>
              <xm:sqref>MWC121</xm:sqref>
            </x14:sparkline>
            <x14:sparkline>
              <xm:f>'CB_Lcr (2)'!$MWD121:$MWD121</xm:f>
              <xm:sqref>MWD121</xm:sqref>
            </x14:sparkline>
            <x14:sparkline>
              <xm:f>'CB_Lcr (2)'!$MWE121:$MWE121</xm:f>
              <xm:sqref>MWE121</xm:sqref>
            </x14:sparkline>
            <x14:sparkline>
              <xm:f>'CB_Lcr (2)'!$MWF121:$MWF121</xm:f>
              <xm:sqref>MWF121</xm:sqref>
            </x14:sparkline>
            <x14:sparkline>
              <xm:f>'CB_Lcr (2)'!$MWG121:$MWG121</xm:f>
              <xm:sqref>MWG121</xm:sqref>
            </x14:sparkline>
            <x14:sparkline>
              <xm:f>'CB_Lcr (2)'!$MWH121:$MWH121</xm:f>
              <xm:sqref>MWH121</xm:sqref>
            </x14:sparkline>
            <x14:sparkline>
              <xm:f>'CB_Lcr (2)'!$MWI121:$MWI121</xm:f>
              <xm:sqref>MWI121</xm:sqref>
            </x14:sparkline>
            <x14:sparkline>
              <xm:f>'CB_Lcr (2)'!$MWJ121:$MWJ121</xm:f>
              <xm:sqref>MWJ121</xm:sqref>
            </x14:sparkline>
            <x14:sparkline>
              <xm:f>'CB_Lcr (2)'!$MWK121:$MWK121</xm:f>
              <xm:sqref>MWK121</xm:sqref>
            </x14:sparkline>
            <x14:sparkline>
              <xm:f>'CB_Lcr (2)'!$MWL121:$MWL121</xm:f>
              <xm:sqref>MWL121</xm:sqref>
            </x14:sparkline>
            <x14:sparkline>
              <xm:f>'CB_Lcr (2)'!$MWM121:$MWM121</xm:f>
              <xm:sqref>MWM121</xm:sqref>
            </x14:sparkline>
            <x14:sparkline>
              <xm:f>'CB_Lcr (2)'!$MWN121:$MWN121</xm:f>
              <xm:sqref>MWN121</xm:sqref>
            </x14:sparkline>
            <x14:sparkline>
              <xm:f>'CB_Lcr (2)'!$MWO121:$MWO121</xm:f>
              <xm:sqref>MWO121</xm:sqref>
            </x14:sparkline>
            <x14:sparkline>
              <xm:f>'CB_Lcr (2)'!$MWP121:$MWP121</xm:f>
              <xm:sqref>MWP121</xm:sqref>
            </x14:sparkline>
            <x14:sparkline>
              <xm:f>'CB_Lcr (2)'!$MWQ121:$MWQ121</xm:f>
              <xm:sqref>MWQ121</xm:sqref>
            </x14:sparkline>
            <x14:sparkline>
              <xm:f>'CB_Lcr (2)'!$MWR121:$MWR121</xm:f>
              <xm:sqref>MWR121</xm:sqref>
            </x14:sparkline>
            <x14:sparkline>
              <xm:f>'CB_Lcr (2)'!$MWS121:$MWS121</xm:f>
              <xm:sqref>MWS121</xm:sqref>
            </x14:sparkline>
            <x14:sparkline>
              <xm:f>'CB_Lcr (2)'!$MWT121:$MWT121</xm:f>
              <xm:sqref>MWT121</xm:sqref>
            </x14:sparkline>
            <x14:sparkline>
              <xm:f>'CB_Lcr (2)'!$MWU121:$MWU121</xm:f>
              <xm:sqref>MWU121</xm:sqref>
            </x14:sparkline>
            <x14:sparkline>
              <xm:f>'CB_Lcr (2)'!$MWV121:$MWV121</xm:f>
              <xm:sqref>MWV121</xm:sqref>
            </x14:sparkline>
            <x14:sparkline>
              <xm:f>'CB_Lcr (2)'!$MWW121:$MWW121</xm:f>
              <xm:sqref>MWW121</xm:sqref>
            </x14:sparkline>
            <x14:sparkline>
              <xm:f>'CB_Lcr (2)'!$MWX121:$MWX121</xm:f>
              <xm:sqref>MWX121</xm:sqref>
            </x14:sparkline>
            <x14:sparkline>
              <xm:f>'CB_Lcr (2)'!$MWY121:$MWY121</xm:f>
              <xm:sqref>MWY121</xm:sqref>
            </x14:sparkline>
            <x14:sparkline>
              <xm:f>'CB_Lcr (2)'!$MWZ121:$MWZ121</xm:f>
              <xm:sqref>MWZ121</xm:sqref>
            </x14:sparkline>
            <x14:sparkline>
              <xm:f>'CB_Lcr (2)'!$MXA121:$MXA121</xm:f>
              <xm:sqref>MXA121</xm:sqref>
            </x14:sparkline>
            <x14:sparkline>
              <xm:f>'CB_Lcr (2)'!$MXB121:$MXB121</xm:f>
              <xm:sqref>MXB121</xm:sqref>
            </x14:sparkline>
            <x14:sparkline>
              <xm:f>'CB_Lcr (2)'!$MXC121:$MXC121</xm:f>
              <xm:sqref>MXC121</xm:sqref>
            </x14:sparkline>
            <x14:sparkline>
              <xm:f>'CB_Lcr (2)'!$MXD121:$MXD121</xm:f>
              <xm:sqref>MXD121</xm:sqref>
            </x14:sparkline>
            <x14:sparkline>
              <xm:f>'CB_Lcr (2)'!$MXE121:$MXE121</xm:f>
              <xm:sqref>MXE121</xm:sqref>
            </x14:sparkline>
            <x14:sparkline>
              <xm:f>'CB_Lcr (2)'!$MXF121:$MXF121</xm:f>
              <xm:sqref>MXF121</xm:sqref>
            </x14:sparkline>
            <x14:sparkline>
              <xm:f>'CB_Lcr (2)'!$MXG121:$MXG121</xm:f>
              <xm:sqref>MXG121</xm:sqref>
            </x14:sparkline>
            <x14:sparkline>
              <xm:f>'CB_Lcr (2)'!$MXH121:$MXH121</xm:f>
              <xm:sqref>MXH121</xm:sqref>
            </x14:sparkline>
            <x14:sparkline>
              <xm:f>'CB_Lcr (2)'!$MXI121:$MXI121</xm:f>
              <xm:sqref>MXI121</xm:sqref>
            </x14:sparkline>
            <x14:sparkline>
              <xm:f>'CB_Lcr (2)'!$MXJ121:$MXJ121</xm:f>
              <xm:sqref>MXJ121</xm:sqref>
            </x14:sparkline>
            <x14:sparkline>
              <xm:f>'CB_Lcr (2)'!$MXK121:$MXK121</xm:f>
              <xm:sqref>MXK121</xm:sqref>
            </x14:sparkline>
            <x14:sparkline>
              <xm:f>'CB_Lcr (2)'!$MXL121:$MXL121</xm:f>
              <xm:sqref>MXL121</xm:sqref>
            </x14:sparkline>
            <x14:sparkline>
              <xm:f>'CB_Lcr (2)'!$MXM121:$MXM121</xm:f>
              <xm:sqref>MXM121</xm:sqref>
            </x14:sparkline>
            <x14:sparkline>
              <xm:f>'CB_Lcr (2)'!$MXN121:$MXN121</xm:f>
              <xm:sqref>MXN121</xm:sqref>
            </x14:sparkline>
            <x14:sparkline>
              <xm:f>'CB_Lcr (2)'!$MXO121:$MXO121</xm:f>
              <xm:sqref>MXO121</xm:sqref>
            </x14:sparkline>
            <x14:sparkline>
              <xm:f>'CB_Lcr (2)'!$MXP121:$MXP121</xm:f>
              <xm:sqref>MXP121</xm:sqref>
            </x14:sparkline>
            <x14:sparkline>
              <xm:f>'CB_Lcr (2)'!$MXQ121:$MXQ121</xm:f>
              <xm:sqref>MXQ121</xm:sqref>
            </x14:sparkline>
            <x14:sparkline>
              <xm:f>'CB_Lcr (2)'!$MXR121:$MXR121</xm:f>
              <xm:sqref>MXR121</xm:sqref>
            </x14:sparkline>
            <x14:sparkline>
              <xm:f>'CB_Lcr (2)'!$MXS121:$MXS121</xm:f>
              <xm:sqref>MXS121</xm:sqref>
            </x14:sparkline>
            <x14:sparkline>
              <xm:f>'CB_Lcr (2)'!$MXT121:$MXT121</xm:f>
              <xm:sqref>MXT121</xm:sqref>
            </x14:sparkline>
            <x14:sparkline>
              <xm:f>'CB_Lcr (2)'!$MXU121:$MXU121</xm:f>
              <xm:sqref>MXU121</xm:sqref>
            </x14:sparkline>
            <x14:sparkline>
              <xm:f>'CB_Lcr (2)'!$MXV121:$MXV121</xm:f>
              <xm:sqref>MXV121</xm:sqref>
            </x14:sparkline>
            <x14:sparkline>
              <xm:f>'CB_Lcr (2)'!$MXW121:$MXW121</xm:f>
              <xm:sqref>MXW121</xm:sqref>
            </x14:sparkline>
            <x14:sparkline>
              <xm:f>'CB_Lcr (2)'!$MXX121:$MXX121</xm:f>
              <xm:sqref>MXX121</xm:sqref>
            </x14:sparkline>
            <x14:sparkline>
              <xm:f>'CB_Lcr (2)'!$MXY121:$MXY121</xm:f>
              <xm:sqref>MXY121</xm:sqref>
            </x14:sparkline>
            <x14:sparkline>
              <xm:f>'CB_Lcr (2)'!$MXZ121:$MXZ121</xm:f>
              <xm:sqref>MXZ121</xm:sqref>
            </x14:sparkline>
            <x14:sparkline>
              <xm:f>'CB_Lcr (2)'!$MYA121:$MYA121</xm:f>
              <xm:sqref>MYA121</xm:sqref>
            </x14:sparkline>
            <x14:sparkline>
              <xm:f>'CB_Lcr (2)'!$MYB121:$MYB121</xm:f>
              <xm:sqref>MYB121</xm:sqref>
            </x14:sparkline>
            <x14:sparkline>
              <xm:f>'CB_Lcr (2)'!$MYC121:$MYC121</xm:f>
              <xm:sqref>MYC121</xm:sqref>
            </x14:sparkline>
            <x14:sparkline>
              <xm:f>'CB_Lcr (2)'!$MYD121:$MYD121</xm:f>
              <xm:sqref>MYD121</xm:sqref>
            </x14:sparkline>
            <x14:sparkline>
              <xm:f>'CB_Lcr (2)'!$MYE121:$MYE121</xm:f>
              <xm:sqref>MYE121</xm:sqref>
            </x14:sparkline>
            <x14:sparkline>
              <xm:f>'CB_Lcr (2)'!$MYF121:$MYF121</xm:f>
              <xm:sqref>MYF121</xm:sqref>
            </x14:sparkline>
            <x14:sparkline>
              <xm:f>'CB_Lcr (2)'!$MYG121:$MYG121</xm:f>
              <xm:sqref>MYG121</xm:sqref>
            </x14:sparkline>
            <x14:sparkline>
              <xm:f>'CB_Lcr (2)'!$MYH121:$MYH121</xm:f>
              <xm:sqref>MYH121</xm:sqref>
            </x14:sparkline>
            <x14:sparkline>
              <xm:f>'CB_Lcr (2)'!$MYI121:$MYI121</xm:f>
              <xm:sqref>MYI121</xm:sqref>
            </x14:sparkline>
            <x14:sparkline>
              <xm:f>'CB_Lcr (2)'!$MYJ121:$MYJ121</xm:f>
              <xm:sqref>MYJ121</xm:sqref>
            </x14:sparkline>
            <x14:sparkline>
              <xm:f>'CB_Lcr (2)'!$MYK121:$MYK121</xm:f>
              <xm:sqref>MYK121</xm:sqref>
            </x14:sparkline>
            <x14:sparkline>
              <xm:f>'CB_Lcr (2)'!$MYL121:$MYL121</xm:f>
              <xm:sqref>MYL121</xm:sqref>
            </x14:sparkline>
            <x14:sparkline>
              <xm:f>'CB_Lcr (2)'!$MYM121:$MYM121</xm:f>
              <xm:sqref>MYM121</xm:sqref>
            </x14:sparkline>
            <x14:sparkline>
              <xm:f>'CB_Lcr (2)'!$MYN121:$MYN121</xm:f>
              <xm:sqref>MYN121</xm:sqref>
            </x14:sparkline>
            <x14:sparkline>
              <xm:f>'CB_Lcr (2)'!$MYO121:$MYO121</xm:f>
              <xm:sqref>MYO121</xm:sqref>
            </x14:sparkline>
            <x14:sparkline>
              <xm:f>'CB_Lcr (2)'!$MYP121:$MYP121</xm:f>
              <xm:sqref>MYP121</xm:sqref>
            </x14:sparkline>
            <x14:sparkline>
              <xm:f>'CB_Lcr (2)'!$MYQ121:$MYQ121</xm:f>
              <xm:sqref>MYQ121</xm:sqref>
            </x14:sparkline>
            <x14:sparkline>
              <xm:f>'CB_Lcr (2)'!$MYR121:$MYR121</xm:f>
              <xm:sqref>MYR121</xm:sqref>
            </x14:sparkline>
            <x14:sparkline>
              <xm:f>'CB_Lcr (2)'!$MYS121:$MYS121</xm:f>
              <xm:sqref>MYS121</xm:sqref>
            </x14:sparkline>
            <x14:sparkline>
              <xm:f>'CB_Lcr (2)'!$MYT121:$MYT121</xm:f>
              <xm:sqref>MYT121</xm:sqref>
            </x14:sparkline>
            <x14:sparkline>
              <xm:f>'CB_Lcr (2)'!$MYU121:$MYU121</xm:f>
              <xm:sqref>MYU121</xm:sqref>
            </x14:sparkline>
            <x14:sparkline>
              <xm:f>'CB_Lcr (2)'!$MYV121:$MYV121</xm:f>
              <xm:sqref>MYV121</xm:sqref>
            </x14:sparkline>
            <x14:sparkline>
              <xm:f>'CB_Lcr (2)'!$MYW121:$MYW121</xm:f>
              <xm:sqref>MYW121</xm:sqref>
            </x14:sparkline>
            <x14:sparkline>
              <xm:f>'CB_Lcr (2)'!$MYX121:$MYX121</xm:f>
              <xm:sqref>MYX121</xm:sqref>
            </x14:sparkline>
            <x14:sparkline>
              <xm:f>'CB_Lcr (2)'!$MYY121:$MYY121</xm:f>
              <xm:sqref>MYY121</xm:sqref>
            </x14:sparkline>
            <x14:sparkline>
              <xm:f>'CB_Lcr (2)'!$MYZ121:$MYZ121</xm:f>
              <xm:sqref>MYZ121</xm:sqref>
            </x14:sparkline>
            <x14:sparkline>
              <xm:f>'CB_Lcr (2)'!$MZA121:$MZA121</xm:f>
              <xm:sqref>MZA121</xm:sqref>
            </x14:sparkline>
            <x14:sparkline>
              <xm:f>'CB_Lcr (2)'!$MZB121:$MZB121</xm:f>
              <xm:sqref>MZB121</xm:sqref>
            </x14:sparkline>
            <x14:sparkline>
              <xm:f>'CB_Lcr (2)'!$MZC121:$MZC121</xm:f>
              <xm:sqref>MZC121</xm:sqref>
            </x14:sparkline>
            <x14:sparkline>
              <xm:f>'CB_Lcr (2)'!$MZD121:$MZD121</xm:f>
              <xm:sqref>MZD121</xm:sqref>
            </x14:sparkline>
            <x14:sparkline>
              <xm:f>'CB_Lcr (2)'!$MZE121:$MZE121</xm:f>
              <xm:sqref>MZE121</xm:sqref>
            </x14:sparkline>
            <x14:sparkline>
              <xm:f>'CB_Lcr (2)'!$MZF121:$MZF121</xm:f>
              <xm:sqref>MZF121</xm:sqref>
            </x14:sparkline>
            <x14:sparkline>
              <xm:f>'CB_Lcr (2)'!$MZG121:$MZG121</xm:f>
              <xm:sqref>MZG121</xm:sqref>
            </x14:sparkline>
            <x14:sparkline>
              <xm:f>'CB_Lcr (2)'!$MZH121:$MZH121</xm:f>
              <xm:sqref>MZH121</xm:sqref>
            </x14:sparkline>
            <x14:sparkline>
              <xm:f>'CB_Lcr (2)'!$MZI121:$MZI121</xm:f>
              <xm:sqref>MZI121</xm:sqref>
            </x14:sparkline>
            <x14:sparkline>
              <xm:f>'CB_Lcr (2)'!$MZJ121:$MZJ121</xm:f>
              <xm:sqref>MZJ121</xm:sqref>
            </x14:sparkline>
            <x14:sparkline>
              <xm:f>'CB_Lcr (2)'!$MZK121:$MZK121</xm:f>
              <xm:sqref>MZK121</xm:sqref>
            </x14:sparkline>
            <x14:sparkline>
              <xm:f>'CB_Lcr (2)'!$MZL121:$MZL121</xm:f>
              <xm:sqref>MZL121</xm:sqref>
            </x14:sparkline>
            <x14:sparkline>
              <xm:f>'CB_Lcr (2)'!$MZM121:$MZM121</xm:f>
              <xm:sqref>MZM121</xm:sqref>
            </x14:sparkline>
            <x14:sparkline>
              <xm:f>'CB_Lcr (2)'!$MZN121:$MZN121</xm:f>
              <xm:sqref>MZN121</xm:sqref>
            </x14:sparkline>
            <x14:sparkline>
              <xm:f>'CB_Lcr (2)'!$MZO121:$MZO121</xm:f>
              <xm:sqref>MZO121</xm:sqref>
            </x14:sparkline>
            <x14:sparkline>
              <xm:f>'CB_Lcr (2)'!$MZP121:$MZP121</xm:f>
              <xm:sqref>MZP121</xm:sqref>
            </x14:sparkline>
            <x14:sparkline>
              <xm:f>'CB_Lcr (2)'!$MZQ121:$MZQ121</xm:f>
              <xm:sqref>MZQ121</xm:sqref>
            </x14:sparkline>
            <x14:sparkline>
              <xm:f>'CB_Lcr (2)'!$MZR121:$MZR121</xm:f>
              <xm:sqref>MZR121</xm:sqref>
            </x14:sparkline>
            <x14:sparkline>
              <xm:f>'CB_Lcr (2)'!$MZS121:$MZS121</xm:f>
              <xm:sqref>MZS121</xm:sqref>
            </x14:sparkline>
            <x14:sparkline>
              <xm:f>'CB_Lcr (2)'!$MZT121:$MZT121</xm:f>
              <xm:sqref>MZT121</xm:sqref>
            </x14:sparkline>
            <x14:sparkline>
              <xm:f>'CB_Lcr (2)'!$MZU121:$MZU121</xm:f>
              <xm:sqref>MZU121</xm:sqref>
            </x14:sparkline>
            <x14:sparkline>
              <xm:f>'CB_Lcr (2)'!$MZV121:$MZV121</xm:f>
              <xm:sqref>MZV121</xm:sqref>
            </x14:sparkline>
            <x14:sparkline>
              <xm:f>'CB_Lcr (2)'!$MZW121:$MZW121</xm:f>
              <xm:sqref>MZW121</xm:sqref>
            </x14:sparkline>
            <x14:sparkline>
              <xm:f>'CB_Lcr (2)'!$MZX121:$MZX121</xm:f>
              <xm:sqref>MZX121</xm:sqref>
            </x14:sparkline>
            <x14:sparkline>
              <xm:f>'CB_Lcr (2)'!$MZY121:$MZY121</xm:f>
              <xm:sqref>MZY121</xm:sqref>
            </x14:sparkline>
            <x14:sparkline>
              <xm:f>'CB_Lcr (2)'!$MZZ121:$MZZ121</xm:f>
              <xm:sqref>MZZ121</xm:sqref>
            </x14:sparkline>
            <x14:sparkline>
              <xm:f>'CB_Lcr (2)'!$NAA121:$NAA121</xm:f>
              <xm:sqref>NAA121</xm:sqref>
            </x14:sparkline>
            <x14:sparkline>
              <xm:f>'CB_Lcr (2)'!$NAB121:$NAB121</xm:f>
              <xm:sqref>NAB121</xm:sqref>
            </x14:sparkline>
            <x14:sparkline>
              <xm:f>'CB_Lcr (2)'!$NAC121:$NAC121</xm:f>
              <xm:sqref>NAC121</xm:sqref>
            </x14:sparkline>
            <x14:sparkline>
              <xm:f>'CB_Lcr (2)'!$NAD121:$NAD121</xm:f>
              <xm:sqref>NAD121</xm:sqref>
            </x14:sparkline>
            <x14:sparkline>
              <xm:f>'CB_Lcr (2)'!$NAE121:$NAE121</xm:f>
              <xm:sqref>NAE121</xm:sqref>
            </x14:sparkline>
            <x14:sparkline>
              <xm:f>'CB_Lcr (2)'!$NAF121:$NAF121</xm:f>
              <xm:sqref>NAF121</xm:sqref>
            </x14:sparkline>
            <x14:sparkline>
              <xm:f>'CB_Lcr (2)'!$NAG121:$NAG121</xm:f>
              <xm:sqref>NAG121</xm:sqref>
            </x14:sparkline>
            <x14:sparkline>
              <xm:f>'CB_Lcr (2)'!$NAH121:$NAH121</xm:f>
              <xm:sqref>NAH121</xm:sqref>
            </x14:sparkline>
            <x14:sparkline>
              <xm:f>'CB_Lcr (2)'!$NAI121:$NAI121</xm:f>
              <xm:sqref>NAI121</xm:sqref>
            </x14:sparkline>
            <x14:sparkline>
              <xm:f>'CB_Lcr (2)'!$NAJ121:$NAJ121</xm:f>
              <xm:sqref>NAJ121</xm:sqref>
            </x14:sparkline>
            <x14:sparkline>
              <xm:f>'CB_Lcr (2)'!$NAK121:$NAK121</xm:f>
              <xm:sqref>NAK121</xm:sqref>
            </x14:sparkline>
            <x14:sparkline>
              <xm:f>'CB_Lcr (2)'!$NAL121:$NAL121</xm:f>
              <xm:sqref>NAL121</xm:sqref>
            </x14:sparkline>
            <x14:sparkline>
              <xm:f>'CB_Lcr (2)'!$NAM121:$NAM121</xm:f>
              <xm:sqref>NAM121</xm:sqref>
            </x14:sparkline>
            <x14:sparkline>
              <xm:f>'CB_Lcr (2)'!$NAN121:$NAN121</xm:f>
              <xm:sqref>NAN121</xm:sqref>
            </x14:sparkline>
            <x14:sparkline>
              <xm:f>'CB_Lcr (2)'!$NAO121:$NAO121</xm:f>
              <xm:sqref>NAO121</xm:sqref>
            </x14:sparkline>
            <x14:sparkline>
              <xm:f>'CB_Lcr (2)'!$NAP121:$NAP121</xm:f>
              <xm:sqref>NAP121</xm:sqref>
            </x14:sparkline>
            <x14:sparkline>
              <xm:f>'CB_Lcr (2)'!$NAQ121:$NAQ121</xm:f>
              <xm:sqref>NAQ121</xm:sqref>
            </x14:sparkline>
            <x14:sparkline>
              <xm:f>'CB_Lcr (2)'!$NAR121:$NAR121</xm:f>
              <xm:sqref>NAR121</xm:sqref>
            </x14:sparkline>
            <x14:sparkline>
              <xm:f>'CB_Lcr (2)'!$NAS121:$NAS121</xm:f>
              <xm:sqref>NAS121</xm:sqref>
            </x14:sparkline>
            <x14:sparkline>
              <xm:f>'CB_Lcr (2)'!$NAT121:$NAT121</xm:f>
              <xm:sqref>NAT121</xm:sqref>
            </x14:sparkline>
            <x14:sparkline>
              <xm:f>'CB_Lcr (2)'!$NAU121:$NAU121</xm:f>
              <xm:sqref>NAU121</xm:sqref>
            </x14:sparkline>
            <x14:sparkline>
              <xm:f>'CB_Lcr (2)'!$NAV121:$NAV121</xm:f>
              <xm:sqref>NAV121</xm:sqref>
            </x14:sparkline>
            <x14:sparkline>
              <xm:f>'CB_Lcr (2)'!$NAW121:$NAW121</xm:f>
              <xm:sqref>NAW121</xm:sqref>
            </x14:sparkline>
            <x14:sparkline>
              <xm:f>'CB_Lcr (2)'!$NAX121:$NAX121</xm:f>
              <xm:sqref>NAX121</xm:sqref>
            </x14:sparkline>
            <x14:sparkline>
              <xm:f>'CB_Lcr (2)'!$NAY121:$NAY121</xm:f>
              <xm:sqref>NAY121</xm:sqref>
            </x14:sparkline>
            <x14:sparkline>
              <xm:f>'CB_Lcr (2)'!$NAZ121:$NAZ121</xm:f>
              <xm:sqref>NAZ121</xm:sqref>
            </x14:sparkline>
            <x14:sparkline>
              <xm:f>'CB_Lcr (2)'!$NBA121:$NBA121</xm:f>
              <xm:sqref>NBA121</xm:sqref>
            </x14:sparkline>
            <x14:sparkline>
              <xm:f>'CB_Lcr (2)'!$NBB121:$NBB121</xm:f>
              <xm:sqref>NBB121</xm:sqref>
            </x14:sparkline>
            <x14:sparkline>
              <xm:f>'CB_Lcr (2)'!$NBC121:$NBC121</xm:f>
              <xm:sqref>NBC121</xm:sqref>
            </x14:sparkline>
            <x14:sparkline>
              <xm:f>'CB_Lcr (2)'!$NBD121:$NBD121</xm:f>
              <xm:sqref>NBD121</xm:sqref>
            </x14:sparkline>
            <x14:sparkline>
              <xm:f>'CB_Lcr (2)'!$NBE121:$NBE121</xm:f>
              <xm:sqref>NBE121</xm:sqref>
            </x14:sparkline>
            <x14:sparkline>
              <xm:f>'CB_Lcr (2)'!$NBF121:$NBF121</xm:f>
              <xm:sqref>NBF121</xm:sqref>
            </x14:sparkline>
            <x14:sparkline>
              <xm:f>'CB_Lcr (2)'!$NBG121:$NBG121</xm:f>
              <xm:sqref>NBG121</xm:sqref>
            </x14:sparkline>
            <x14:sparkline>
              <xm:f>'CB_Lcr (2)'!$NBH121:$NBH121</xm:f>
              <xm:sqref>NBH121</xm:sqref>
            </x14:sparkline>
            <x14:sparkline>
              <xm:f>'CB_Lcr (2)'!$NBI121:$NBI121</xm:f>
              <xm:sqref>NBI121</xm:sqref>
            </x14:sparkline>
            <x14:sparkline>
              <xm:f>'CB_Lcr (2)'!$NBJ121:$NBJ121</xm:f>
              <xm:sqref>NBJ121</xm:sqref>
            </x14:sparkline>
            <x14:sparkline>
              <xm:f>'CB_Lcr (2)'!$NBK121:$NBK121</xm:f>
              <xm:sqref>NBK121</xm:sqref>
            </x14:sparkline>
            <x14:sparkline>
              <xm:f>'CB_Lcr (2)'!$NBL121:$NBL121</xm:f>
              <xm:sqref>NBL121</xm:sqref>
            </x14:sparkline>
            <x14:sparkline>
              <xm:f>'CB_Lcr (2)'!$NBM121:$NBM121</xm:f>
              <xm:sqref>NBM121</xm:sqref>
            </x14:sparkline>
            <x14:sparkline>
              <xm:f>'CB_Lcr (2)'!$NBN121:$NBN121</xm:f>
              <xm:sqref>NBN121</xm:sqref>
            </x14:sparkline>
            <x14:sparkline>
              <xm:f>'CB_Lcr (2)'!$NBO121:$NBO121</xm:f>
              <xm:sqref>NBO121</xm:sqref>
            </x14:sparkline>
            <x14:sparkline>
              <xm:f>'CB_Lcr (2)'!$NBP121:$NBP121</xm:f>
              <xm:sqref>NBP121</xm:sqref>
            </x14:sparkline>
            <x14:sparkline>
              <xm:f>'CB_Lcr (2)'!$NBQ121:$NBQ121</xm:f>
              <xm:sqref>NBQ121</xm:sqref>
            </x14:sparkline>
            <x14:sparkline>
              <xm:f>'CB_Lcr (2)'!$NBR121:$NBR121</xm:f>
              <xm:sqref>NBR121</xm:sqref>
            </x14:sparkline>
            <x14:sparkline>
              <xm:f>'CB_Lcr (2)'!$NBS121:$NBS121</xm:f>
              <xm:sqref>NBS121</xm:sqref>
            </x14:sparkline>
            <x14:sparkline>
              <xm:f>'CB_Lcr (2)'!$NBT121:$NBT121</xm:f>
              <xm:sqref>NBT121</xm:sqref>
            </x14:sparkline>
            <x14:sparkline>
              <xm:f>'CB_Lcr (2)'!$NBU121:$NBU121</xm:f>
              <xm:sqref>NBU121</xm:sqref>
            </x14:sparkline>
            <x14:sparkline>
              <xm:f>'CB_Lcr (2)'!$NBV121:$NBV121</xm:f>
              <xm:sqref>NBV121</xm:sqref>
            </x14:sparkline>
            <x14:sparkline>
              <xm:f>'CB_Lcr (2)'!$NBW121:$NBW121</xm:f>
              <xm:sqref>NBW121</xm:sqref>
            </x14:sparkline>
            <x14:sparkline>
              <xm:f>'CB_Lcr (2)'!$NBX121:$NBX121</xm:f>
              <xm:sqref>NBX121</xm:sqref>
            </x14:sparkline>
            <x14:sparkline>
              <xm:f>'CB_Lcr (2)'!$NBY121:$NBY121</xm:f>
              <xm:sqref>NBY121</xm:sqref>
            </x14:sparkline>
            <x14:sparkline>
              <xm:f>'CB_Lcr (2)'!$NBZ121:$NBZ121</xm:f>
              <xm:sqref>NBZ121</xm:sqref>
            </x14:sparkline>
            <x14:sparkline>
              <xm:f>'CB_Lcr (2)'!$NCA121:$NCA121</xm:f>
              <xm:sqref>NCA121</xm:sqref>
            </x14:sparkline>
            <x14:sparkline>
              <xm:f>'CB_Lcr (2)'!$NCB121:$NCB121</xm:f>
              <xm:sqref>NCB121</xm:sqref>
            </x14:sparkline>
            <x14:sparkline>
              <xm:f>'CB_Lcr (2)'!$NCC121:$NCC121</xm:f>
              <xm:sqref>NCC121</xm:sqref>
            </x14:sparkline>
            <x14:sparkline>
              <xm:f>'CB_Lcr (2)'!$NCD121:$NCD121</xm:f>
              <xm:sqref>NCD121</xm:sqref>
            </x14:sparkline>
            <x14:sparkline>
              <xm:f>'CB_Lcr (2)'!$NCE121:$NCE121</xm:f>
              <xm:sqref>NCE121</xm:sqref>
            </x14:sparkline>
            <x14:sparkline>
              <xm:f>'CB_Lcr (2)'!$NCF121:$NCF121</xm:f>
              <xm:sqref>NCF121</xm:sqref>
            </x14:sparkline>
            <x14:sparkline>
              <xm:f>'CB_Lcr (2)'!$NCG121:$NCG121</xm:f>
              <xm:sqref>NCG121</xm:sqref>
            </x14:sparkline>
            <x14:sparkline>
              <xm:f>'CB_Lcr (2)'!$NCH121:$NCH121</xm:f>
              <xm:sqref>NCH121</xm:sqref>
            </x14:sparkline>
            <x14:sparkline>
              <xm:f>'CB_Lcr (2)'!$NCI121:$NCI121</xm:f>
              <xm:sqref>NCI121</xm:sqref>
            </x14:sparkline>
            <x14:sparkline>
              <xm:f>'CB_Lcr (2)'!$NCJ121:$NCJ121</xm:f>
              <xm:sqref>NCJ121</xm:sqref>
            </x14:sparkline>
            <x14:sparkline>
              <xm:f>'CB_Lcr (2)'!$NCK121:$NCK121</xm:f>
              <xm:sqref>NCK121</xm:sqref>
            </x14:sparkline>
            <x14:sparkline>
              <xm:f>'CB_Lcr (2)'!$NCL121:$NCL121</xm:f>
              <xm:sqref>NCL121</xm:sqref>
            </x14:sparkline>
            <x14:sparkline>
              <xm:f>'CB_Lcr (2)'!$NCM121:$NCM121</xm:f>
              <xm:sqref>NCM121</xm:sqref>
            </x14:sparkline>
            <x14:sparkline>
              <xm:f>'CB_Lcr (2)'!$NCN121:$NCN121</xm:f>
              <xm:sqref>NCN121</xm:sqref>
            </x14:sparkline>
            <x14:sparkline>
              <xm:f>'CB_Lcr (2)'!$NCO121:$NCO121</xm:f>
              <xm:sqref>NCO121</xm:sqref>
            </x14:sparkline>
            <x14:sparkline>
              <xm:f>'CB_Lcr (2)'!$NCP121:$NCP121</xm:f>
              <xm:sqref>NCP121</xm:sqref>
            </x14:sparkline>
            <x14:sparkline>
              <xm:f>'CB_Lcr (2)'!$NCQ121:$NCQ121</xm:f>
              <xm:sqref>NCQ121</xm:sqref>
            </x14:sparkline>
            <x14:sparkline>
              <xm:f>'CB_Lcr (2)'!$NCR121:$NCR121</xm:f>
              <xm:sqref>NCR121</xm:sqref>
            </x14:sparkline>
            <x14:sparkline>
              <xm:f>'CB_Lcr (2)'!$NCS121:$NCS121</xm:f>
              <xm:sqref>NCS121</xm:sqref>
            </x14:sparkline>
            <x14:sparkline>
              <xm:f>'CB_Lcr (2)'!$NCT121:$NCT121</xm:f>
              <xm:sqref>NCT121</xm:sqref>
            </x14:sparkline>
            <x14:sparkline>
              <xm:f>'CB_Lcr (2)'!$NCU121:$NCU121</xm:f>
              <xm:sqref>NCU121</xm:sqref>
            </x14:sparkline>
            <x14:sparkline>
              <xm:f>'CB_Lcr (2)'!$NCV121:$NCV121</xm:f>
              <xm:sqref>NCV121</xm:sqref>
            </x14:sparkline>
            <x14:sparkline>
              <xm:f>'CB_Lcr (2)'!$NCW121:$NCW121</xm:f>
              <xm:sqref>NCW121</xm:sqref>
            </x14:sparkline>
            <x14:sparkline>
              <xm:f>'CB_Lcr (2)'!$NCX121:$NCX121</xm:f>
              <xm:sqref>NCX121</xm:sqref>
            </x14:sparkline>
            <x14:sparkline>
              <xm:f>'CB_Lcr (2)'!$NCY121:$NCY121</xm:f>
              <xm:sqref>NCY121</xm:sqref>
            </x14:sparkline>
            <x14:sparkline>
              <xm:f>'CB_Lcr (2)'!$NCZ121:$NCZ121</xm:f>
              <xm:sqref>NCZ121</xm:sqref>
            </x14:sparkline>
            <x14:sparkline>
              <xm:f>'CB_Lcr (2)'!$NDA121:$NDA121</xm:f>
              <xm:sqref>NDA121</xm:sqref>
            </x14:sparkline>
            <x14:sparkline>
              <xm:f>'CB_Lcr (2)'!$NDB121:$NDB121</xm:f>
              <xm:sqref>NDB121</xm:sqref>
            </x14:sparkline>
            <x14:sparkline>
              <xm:f>'CB_Lcr (2)'!$NDC121:$NDC121</xm:f>
              <xm:sqref>NDC121</xm:sqref>
            </x14:sparkline>
            <x14:sparkline>
              <xm:f>'CB_Lcr (2)'!$NDD121:$NDD121</xm:f>
              <xm:sqref>NDD121</xm:sqref>
            </x14:sparkline>
            <x14:sparkline>
              <xm:f>'CB_Lcr (2)'!$NDE121:$NDE121</xm:f>
              <xm:sqref>NDE121</xm:sqref>
            </x14:sparkline>
            <x14:sparkline>
              <xm:f>'CB_Lcr (2)'!$NDF121:$NDF121</xm:f>
              <xm:sqref>NDF121</xm:sqref>
            </x14:sparkline>
            <x14:sparkline>
              <xm:f>'CB_Lcr (2)'!$NDG121:$NDG121</xm:f>
              <xm:sqref>NDG121</xm:sqref>
            </x14:sparkline>
            <x14:sparkline>
              <xm:f>'CB_Lcr (2)'!$NDH121:$NDH121</xm:f>
              <xm:sqref>NDH121</xm:sqref>
            </x14:sparkline>
            <x14:sparkline>
              <xm:f>'CB_Lcr (2)'!$NDI121:$NDI121</xm:f>
              <xm:sqref>NDI121</xm:sqref>
            </x14:sparkline>
            <x14:sparkline>
              <xm:f>'CB_Lcr (2)'!$NDJ121:$NDJ121</xm:f>
              <xm:sqref>NDJ121</xm:sqref>
            </x14:sparkline>
            <x14:sparkline>
              <xm:f>'CB_Lcr (2)'!$NDK121:$NDK121</xm:f>
              <xm:sqref>NDK121</xm:sqref>
            </x14:sparkline>
            <x14:sparkline>
              <xm:f>'CB_Lcr (2)'!$NDL121:$NDL121</xm:f>
              <xm:sqref>NDL121</xm:sqref>
            </x14:sparkline>
            <x14:sparkline>
              <xm:f>'CB_Lcr (2)'!$NDM121:$NDM121</xm:f>
              <xm:sqref>NDM121</xm:sqref>
            </x14:sparkline>
            <x14:sparkline>
              <xm:f>'CB_Lcr (2)'!$NDN121:$NDN121</xm:f>
              <xm:sqref>NDN121</xm:sqref>
            </x14:sparkline>
            <x14:sparkline>
              <xm:f>'CB_Lcr (2)'!$NDO121:$NDO121</xm:f>
              <xm:sqref>NDO121</xm:sqref>
            </x14:sparkline>
            <x14:sparkline>
              <xm:f>'CB_Lcr (2)'!$NDP121:$NDP121</xm:f>
              <xm:sqref>NDP121</xm:sqref>
            </x14:sparkline>
            <x14:sparkline>
              <xm:f>'CB_Lcr (2)'!$NDQ121:$NDQ121</xm:f>
              <xm:sqref>NDQ121</xm:sqref>
            </x14:sparkline>
            <x14:sparkline>
              <xm:f>'CB_Lcr (2)'!$NDR121:$NDR121</xm:f>
              <xm:sqref>NDR121</xm:sqref>
            </x14:sparkline>
            <x14:sparkline>
              <xm:f>'CB_Lcr (2)'!$NDS121:$NDS121</xm:f>
              <xm:sqref>NDS121</xm:sqref>
            </x14:sparkline>
            <x14:sparkline>
              <xm:f>'CB_Lcr (2)'!$NDT121:$NDT121</xm:f>
              <xm:sqref>NDT121</xm:sqref>
            </x14:sparkline>
            <x14:sparkline>
              <xm:f>'CB_Lcr (2)'!$NDU121:$NDU121</xm:f>
              <xm:sqref>NDU121</xm:sqref>
            </x14:sparkline>
            <x14:sparkline>
              <xm:f>'CB_Lcr (2)'!$NDV121:$NDV121</xm:f>
              <xm:sqref>NDV121</xm:sqref>
            </x14:sparkline>
            <x14:sparkline>
              <xm:f>'CB_Lcr (2)'!$NDW121:$NDW121</xm:f>
              <xm:sqref>NDW121</xm:sqref>
            </x14:sparkline>
            <x14:sparkline>
              <xm:f>'CB_Lcr (2)'!$NDX121:$NDX121</xm:f>
              <xm:sqref>NDX121</xm:sqref>
            </x14:sparkline>
            <x14:sparkline>
              <xm:f>'CB_Lcr (2)'!$NDY121:$NDY121</xm:f>
              <xm:sqref>NDY121</xm:sqref>
            </x14:sparkline>
            <x14:sparkline>
              <xm:f>'CB_Lcr (2)'!$NDZ121:$NDZ121</xm:f>
              <xm:sqref>NDZ121</xm:sqref>
            </x14:sparkline>
            <x14:sparkline>
              <xm:f>'CB_Lcr (2)'!$NEA121:$NEA121</xm:f>
              <xm:sqref>NEA121</xm:sqref>
            </x14:sparkline>
            <x14:sparkline>
              <xm:f>'CB_Lcr (2)'!$NEB121:$NEB121</xm:f>
              <xm:sqref>NEB121</xm:sqref>
            </x14:sparkline>
            <x14:sparkline>
              <xm:f>'CB_Lcr (2)'!$NEC121:$NEC121</xm:f>
              <xm:sqref>NEC121</xm:sqref>
            </x14:sparkline>
            <x14:sparkline>
              <xm:f>'CB_Lcr (2)'!$NED121:$NED121</xm:f>
              <xm:sqref>NED121</xm:sqref>
            </x14:sparkline>
            <x14:sparkline>
              <xm:f>'CB_Lcr (2)'!$NEE121:$NEE121</xm:f>
              <xm:sqref>NEE121</xm:sqref>
            </x14:sparkline>
            <x14:sparkline>
              <xm:f>'CB_Lcr (2)'!$NEF121:$NEF121</xm:f>
              <xm:sqref>NEF121</xm:sqref>
            </x14:sparkline>
            <x14:sparkline>
              <xm:f>'CB_Lcr (2)'!$NEG121:$NEG121</xm:f>
              <xm:sqref>NEG121</xm:sqref>
            </x14:sparkline>
            <x14:sparkline>
              <xm:f>'CB_Lcr (2)'!$NEH121:$NEH121</xm:f>
              <xm:sqref>NEH121</xm:sqref>
            </x14:sparkline>
            <x14:sparkline>
              <xm:f>'CB_Lcr (2)'!$NEI121:$NEI121</xm:f>
              <xm:sqref>NEI121</xm:sqref>
            </x14:sparkline>
            <x14:sparkline>
              <xm:f>'CB_Lcr (2)'!$NEJ121:$NEJ121</xm:f>
              <xm:sqref>NEJ121</xm:sqref>
            </x14:sparkline>
            <x14:sparkline>
              <xm:f>'CB_Lcr (2)'!$NEK121:$NEK121</xm:f>
              <xm:sqref>NEK121</xm:sqref>
            </x14:sparkline>
            <x14:sparkline>
              <xm:f>'CB_Lcr (2)'!$NEL121:$NEL121</xm:f>
              <xm:sqref>NEL121</xm:sqref>
            </x14:sparkline>
            <x14:sparkline>
              <xm:f>'CB_Lcr (2)'!$NEM121:$NEM121</xm:f>
              <xm:sqref>NEM121</xm:sqref>
            </x14:sparkline>
            <x14:sparkline>
              <xm:f>'CB_Lcr (2)'!$NEN121:$NEN121</xm:f>
              <xm:sqref>NEN121</xm:sqref>
            </x14:sparkline>
            <x14:sparkline>
              <xm:f>'CB_Lcr (2)'!$NEO121:$NEO121</xm:f>
              <xm:sqref>NEO121</xm:sqref>
            </x14:sparkline>
            <x14:sparkline>
              <xm:f>'CB_Lcr (2)'!$NEP121:$NEP121</xm:f>
              <xm:sqref>NEP121</xm:sqref>
            </x14:sparkline>
            <x14:sparkline>
              <xm:f>'CB_Lcr (2)'!$NEQ121:$NEQ121</xm:f>
              <xm:sqref>NEQ121</xm:sqref>
            </x14:sparkline>
            <x14:sparkline>
              <xm:f>'CB_Lcr (2)'!$NER121:$NER121</xm:f>
              <xm:sqref>NER121</xm:sqref>
            </x14:sparkline>
            <x14:sparkline>
              <xm:f>'CB_Lcr (2)'!$NES121:$NES121</xm:f>
              <xm:sqref>NES121</xm:sqref>
            </x14:sparkline>
            <x14:sparkline>
              <xm:f>'CB_Lcr (2)'!$NET121:$NET121</xm:f>
              <xm:sqref>NET121</xm:sqref>
            </x14:sparkline>
            <x14:sparkline>
              <xm:f>'CB_Lcr (2)'!$NEU121:$NEU121</xm:f>
              <xm:sqref>NEU121</xm:sqref>
            </x14:sparkline>
            <x14:sparkline>
              <xm:f>'CB_Lcr (2)'!$NEV121:$NEV121</xm:f>
              <xm:sqref>NEV121</xm:sqref>
            </x14:sparkline>
            <x14:sparkline>
              <xm:f>'CB_Lcr (2)'!$NEW121:$NEW121</xm:f>
              <xm:sqref>NEW121</xm:sqref>
            </x14:sparkline>
            <x14:sparkline>
              <xm:f>'CB_Lcr (2)'!$NEX121:$NEX121</xm:f>
              <xm:sqref>NEX121</xm:sqref>
            </x14:sparkline>
            <x14:sparkline>
              <xm:f>'CB_Lcr (2)'!$NEY121:$NEY121</xm:f>
              <xm:sqref>NEY121</xm:sqref>
            </x14:sparkline>
            <x14:sparkline>
              <xm:f>'CB_Lcr (2)'!$NEZ121:$NEZ121</xm:f>
              <xm:sqref>NEZ121</xm:sqref>
            </x14:sparkline>
            <x14:sparkline>
              <xm:f>'CB_Lcr (2)'!$NFA121:$NFA121</xm:f>
              <xm:sqref>NFA121</xm:sqref>
            </x14:sparkline>
            <x14:sparkline>
              <xm:f>'CB_Lcr (2)'!$NFB121:$NFB121</xm:f>
              <xm:sqref>NFB121</xm:sqref>
            </x14:sparkline>
            <x14:sparkline>
              <xm:f>'CB_Lcr (2)'!$NFC121:$NFC121</xm:f>
              <xm:sqref>NFC121</xm:sqref>
            </x14:sparkline>
            <x14:sparkline>
              <xm:f>'CB_Lcr (2)'!$NFD121:$NFD121</xm:f>
              <xm:sqref>NFD121</xm:sqref>
            </x14:sparkline>
            <x14:sparkline>
              <xm:f>'CB_Lcr (2)'!$NFE121:$NFE121</xm:f>
              <xm:sqref>NFE121</xm:sqref>
            </x14:sparkline>
            <x14:sparkline>
              <xm:f>'CB_Lcr (2)'!$NFF121:$NFF121</xm:f>
              <xm:sqref>NFF121</xm:sqref>
            </x14:sparkline>
            <x14:sparkline>
              <xm:f>'CB_Lcr (2)'!$NFG121:$NFG121</xm:f>
              <xm:sqref>NFG121</xm:sqref>
            </x14:sparkline>
            <x14:sparkline>
              <xm:f>'CB_Lcr (2)'!$NFH121:$NFH121</xm:f>
              <xm:sqref>NFH121</xm:sqref>
            </x14:sparkline>
            <x14:sparkline>
              <xm:f>'CB_Lcr (2)'!$NFI121:$NFI121</xm:f>
              <xm:sqref>NFI121</xm:sqref>
            </x14:sparkline>
            <x14:sparkline>
              <xm:f>'CB_Lcr (2)'!$NFJ121:$NFJ121</xm:f>
              <xm:sqref>NFJ121</xm:sqref>
            </x14:sparkline>
            <x14:sparkline>
              <xm:f>'CB_Lcr (2)'!$NFK121:$NFK121</xm:f>
              <xm:sqref>NFK121</xm:sqref>
            </x14:sparkline>
            <x14:sparkline>
              <xm:f>'CB_Lcr (2)'!$NFL121:$NFL121</xm:f>
              <xm:sqref>NFL121</xm:sqref>
            </x14:sparkline>
            <x14:sparkline>
              <xm:f>'CB_Lcr (2)'!$NFM121:$NFM121</xm:f>
              <xm:sqref>NFM121</xm:sqref>
            </x14:sparkline>
            <x14:sparkline>
              <xm:f>'CB_Lcr (2)'!$NFN121:$NFN121</xm:f>
              <xm:sqref>NFN121</xm:sqref>
            </x14:sparkline>
            <x14:sparkline>
              <xm:f>'CB_Lcr (2)'!$NFO121:$NFO121</xm:f>
              <xm:sqref>NFO121</xm:sqref>
            </x14:sparkline>
            <x14:sparkline>
              <xm:f>'CB_Lcr (2)'!$NFP121:$NFP121</xm:f>
              <xm:sqref>NFP121</xm:sqref>
            </x14:sparkline>
            <x14:sparkline>
              <xm:f>'CB_Lcr (2)'!$NFQ121:$NFQ121</xm:f>
              <xm:sqref>NFQ121</xm:sqref>
            </x14:sparkline>
            <x14:sparkline>
              <xm:f>'CB_Lcr (2)'!$NFR121:$NFR121</xm:f>
              <xm:sqref>NFR121</xm:sqref>
            </x14:sparkline>
            <x14:sparkline>
              <xm:f>'CB_Lcr (2)'!$NFS121:$NFS121</xm:f>
              <xm:sqref>NFS121</xm:sqref>
            </x14:sparkline>
            <x14:sparkline>
              <xm:f>'CB_Lcr (2)'!$NFT121:$NFT121</xm:f>
              <xm:sqref>NFT121</xm:sqref>
            </x14:sparkline>
            <x14:sparkline>
              <xm:f>'CB_Lcr (2)'!$NFU121:$NFU121</xm:f>
              <xm:sqref>NFU121</xm:sqref>
            </x14:sparkline>
            <x14:sparkline>
              <xm:f>'CB_Lcr (2)'!$NFV121:$NFV121</xm:f>
              <xm:sqref>NFV121</xm:sqref>
            </x14:sparkline>
            <x14:sparkline>
              <xm:f>'CB_Lcr (2)'!$NFW121:$NFW121</xm:f>
              <xm:sqref>NFW121</xm:sqref>
            </x14:sparkline>
            <x14:sparkline>
              <xm:f>'CB_Lcr (2)'!$NFX121:$NFX121</xm:f>
              <xm:sqref>NFX121</xm:sqref>
            </x14:sparkline>
            <x14:sparkline>
              <xm:f>'CB_Lcr (2)'!$NFY121:$NFY121</xm:f>
              <xm:sqref>NFY121</xm:sqref>
            </x14:sparkline>
            <x14:sparkline>
              <xm:f>'CB_Lcr (2)'!$NFZ121:$NFZ121</xm:f>
              <xm:sqref>NFZ121</xm:sqref>
            </x14:sparkline>
            <x14:sparkline>
              <xm:f>'CB_Lcr (2)'!$NGA121:$NGA121</xm:f>
              <xm:sqref>NGA121</xm:sqref>
            </x14:sparkline>
            <x14:sparkline>
              <xm:f>'CB_Lcr (2)'!$NGB121:$NGB121</xm:f>
              <xm:sqref>NGB121</xm:sqref>
            </x14:sparkline>
            <x14:sparkline>
              <xm:f>'CB_Lcr (2)'!$NGC121:$NGC121</xm:f>
              <xm:sqref>NGC121</xm:sqref>
            </x14:sparkline>
            <x14:sparkline>
              <xm:f>'CB_Lcr (2)'!$NGD121:$NGD121</xm:f>
              <xm:sqref>NGD121</xm:sqref>
            </x14:sparkline>
            <x14:sparkline>
              <xm:f>'CB_Lcr (2)'!$NGE121:$NGE121</xm:f>
              <xm:sqref>NGE121</xm:sqref>
            </x14:sparkline>
            <x14:sparkline>
              <xm:f>'CB_Lcr (2)'!$NGF121:$NGF121</xm:f>
              <xm:sqref>NGF121</xm:sqref>
            </x14:sparkline>
            <x14:sparkline>
              <xm:f>'CB_Lcr (2)'!$NGG121:$NGG121</xm:f>
              <xm:sqref>NGG121</xm:sqref>
            </x14:sparkline>
            <x14:sparkline>
              <xm:f>'CB_Lcr (2)'!$NGH121:$NGH121</xm:f>
              <xm:sqref>NGH121</xm:sqref>
            </x14:sparkline>
            <x14:sparkline>
              <xm:f>'CB_Lcr (2)'!$NGI121:$NGI121</xm:f>
              <xm:sqref>NGI121</xm:sqref>
            </x14:sparkline>
            <x14:sparkline>
              <xm:f>'CB_Lcr (2)'!$NGJ121:$NGJ121</xm:f>
              <xm:sqref>NGJ121</xm:sqref>
            </x14:sparkline>
            <x14:sparkline>
              <xm:f>'CB_Lcr (2)'!$NGK121:$NGK121</xm:f>
              <xm:sqref>NGK121</xm:sqref>
            </x14:sparkline>
            <x14:sparkline>
              <xm:f>'CB_Lcr (2)'!$NGL121:$NGL121</xm:f>
              <xm:sqref>NGL121</xm:sqref>
            </x14:sparkline>
            <x14:sparkline>
              <xm:f>'CB_Lcr (2)'!$NGM121:$NGM121</xm:f>
              <xm:sqref>NGM121</xm:sqref>
            </x14:sparkline>
            <x14:sparkline>
              <xm:f>'CB_Lcr (2)'!$NGN121:$NGN121</xm:f>
              <xm:sqref>NGN121</xm:sqref>
            </x14:sparkline>
            <x14:sparkline>
              <xm:f>'CB_Lcr (2)'!$NGO121:$NGO121</xm:f>
              <xm:sqref>NGO121</xm:sqref>
            </x14:sparkline>
            <x14:sparkline>
              <xm:f>'CB_Lcr (2)'!$NGP121:$NGP121</xm:f>
              <xm:sqref>NGP121</xm:sqref>
            </x14:sparkline>
            <x14:sparkline>
              <xm:f>'CB_Lcr (2)'!$NGQ121:$NGQ121</xm:f>
              <xm:sqref>NGQ121</xm:sqref>
            </x14:sparkline>
            <x14:sparkline>
              <xm:f>'CB_Lcr (2)'!$NGR121:$NGR121</xm:f>
              <xm:sqref>NGR121</xm:sqref>
            </x14:sparkline>
            <x14:sparkline>
              <xm:f>'CB_Lcr (2)'!$NGS121:$NGS121</xm:f>
              <xm:sqref>NGS121</xm:sqref>
            </x14:sparkline>
            <x14:sparkline>
              <xm:f>'CB_Lcr (2)'!$NGT121:$NGT121</xm:f>
              <xm:sqref>NGT121</xm:sqref>
            </x14:sparkline>
            <x14:sparkline>
              <xm:f>'CB_Lcr (2)'!$NGU121:$NGU121</xm:f>
              <xm:sqref>NGU121</xm:sqref>
            </x14:sparkline>
            <x14:sparkline>
              <xm:f>'CB_Lcr (2)'!$NGV121:$NGV121</xm:f>
              <xm:sqref>NGV121</xm:sqref>
            </x14:sparkline>
            <x14:sparkline>
              <xm:f>'CB_Lcr (2)'!$NGW121:$NGW121</xm:f>
              <xm:sqref>NGW121</xm:sqref>
            </x14:sparkline>
            <x14:sparkline>
              <xm:f>'CB_Lcr (2)'!$NGX121:$NGX121</xm:f>
              <xm:sqref>NGX121</xm:sqref>
            </x14:sparkline>
            <x14:sparkline>
              <xm:f>'CB_Lcr (2)'!$NGY121:$NGY121</xm:f>
              <xm:sqref>NGY121</xm:sqref>
            </x14:sparkline>
            <x14:sparkline>
              <xm:f>'CB_Lcr (2)'!$NGZ121:$NGZ121</xm:f>
              <xm:sqref>NGZ121</xm:sqref>
            </x14:sparkline>
            <x14:sparkline>
              <xm:f>'CB_Lcr (2)'!$NHA121:$NHA121</xm:f>
              <xm:sqref>NHA121</xm:sqref>
            </x14:sparkline>
            <x14:sparkline>
              <xm:f>'CB_Lcr (2)'!$NHB121:$NHB121</xm:f>
              <xm:sqref>NHB121</xm:sqref>
            </x14:sparkline>
            <x14:sparkline>
              <xm:f>'CB_Lcr (2)'!$NHC121:$NHC121</xm:f>
              <xm:sqref>NHC121</xm:sqref>
            </x14:sparkline>
            <x14:sparkline>
              <xm:f>'CB_Lcr (2)'!$NHD121:$NHD121</xm:f>
              <xm:sqref>NHD121</xm:sqref>
            </x14:sparkline>
            <x14:sparkline>
              <xm:f>'CB_Lcr (2)'!$NHE121:$NHE121</xm:f>
              <xm:sqref>NHE121</xm:sqref>
            </x14:sparkline>
            <x14:sparkline>
              <xm:f>'CB_Lcr (2)'!$NHF121:$NHF121</xm:f>
              <xm:sqref>NHF121</xm:sqref>
            </x14:sparkline>
            <x14:sparkline>
              <xm:f>'CB_Lcr (2)'!$NHG121:$NHG121</xm:f>
              <xm:sqref>NHG121</xm:sqref>
            </x14:sparkline>
            <x14:sparkline>
              <xm:f>'CB_Lcr (2)'!$NHH121:$NHH121</xm:f>
              <xm:sqref>NHH121</xm:sqref>
            </x14:sparkline>
            <x14:sparkline>
              <xm:f>'CB_Lcr (2)'!$NHI121:$NHI121</xm:f>
              <xm:sqref>NHI121</xm:sqref>
            </x14:sparkline>
            <x14:sparkline>
              <xm:f>'CB_Lcr (2)'!$NHJ121:$NHJ121</xm:f>
              <xm:sqref>NHJ121</xm:sqref>
            </x14:sparkline>
            <x14:sparkline>
              <xm:f>'CB_Lcr (2)'!$NHK121:$NHK121</xm:f>
              <xm:sqref>NHK121</xm:sqref>
            </x14:sparkline>
            <x14:sparkline>
              <xm:f>'CB_Lcr (2)'!$NHL121:$NHL121</xm:f>
              <xm:sqref>NHL121</xm:sqref>
            </x14:sparkline>
            <x14:sparkline>
              <xm:f>'CB_Lcr (2)'!$NHM121:$NHM121</xm:f>
              <xm:sqref>NHM121</xm:sqref>
            </x14:sparkline>
            <x14:sparkline>
              <xm:f>'CB_Lcr (2)'!$NHN121:$NHN121</xm:f>
              <xm:sqref>NHN121</xm:sqref>
            </x14:sparkline>
            <x14:sparkline>
              <xm:f>'CB_Lcr (2)'!$NHO121:$NHO121</xm:f>
              <xm:sqref>NHO121</xm:sqref>
            </x14:sparkline>
            <x14:sparkline>
              <xm:f>'CB_Lcr (2)'!$NHP121:$NHP121</xm:f>
              <xm:sqref>NHP121</xm:sqref>
            </x14:sparkline>
            <x14:sparkline>
              <xm:f>'CB_Lcr (2)'!$NHQ121:$NHQ121</xm:f>
              <xm:sqref>NHQ121</xm:sqref>
            </x14:sparkline>
            <x14:sparkline>
              <xm:f>'CB_Lcr (2)'!$NHR121:$NHR121</xm:f>
              <xm:sqref>NHR121</xm:sqref>
            </x14:sparkline>
            <x14:sparkline>
              <xm:f>'CB_Lcr (2)'!$NHS121:$NHS121</xm:f>
              <xm:sqref>NHS121</xm:sqref>
            </x14:sparkline>
            <x14:sparkline>
              <xm:f>'CB_Lcr (2)'!$NHT121:$NHT121</xm:f>
              <xm:sqref>NHT121</xm:sqref>
            </x14:sparkline>
            <x14:sparkline>
              <xm:f>'CB_Lcr (2)'!$NHU121:$NHU121</xm:f>
              <xm:sqref>NHU121</xm:sqref>
            </x14:sparkline>
            <x14:sparkline>
              <xm:f>'CB_Lcr (2)'!$NHV121:$NHV121</xm:f>
              <xm:sqref>NHV121</xm:sqref>
            </x14:sparkline>
            <x14:sparkline>
              <xm:f>'CB_Lcr (2)'!$NHW121:$NHW121</xm:f>
              <xm:sqref>NHW121</xm:sqref>
            </x14:sparkline>
            <x14:sparkline>
              <xm:f>'CB_Lcr (2)'!$NHX121:$NHX121</xm:f>
              <xm:sqref>NHX121</xm:sqref>
            </x14:sparkline>
            <x14:sparkline>
              <xm:f>'CB_Lcr (2)'!$NHY121:$NHY121</xm:f>
              <xm:sqref>NHY121</xm:sqref>
            </x14:sparkline>
            <x14:sparkline>
              <xm:f>'CB_Lcr (2)'!$NHZ121:$NHZ121</xm:f>
              <xm:sqref>NHZ121</xm:sqref>
            </x14:sparkline>
            <x14:sparkline>
              <xm:f>'CB_Lcr (2)'!$NIA121:$NIA121</xm:f>
              <xm:sqref>NIA121</xm:sqref>
            </x14:sparkline>
            <x14:sparkline>
              <xm:f>'CB_Lcr (2)'!$NIB121:$NIB121</xm:f>
              <xm:sqref>NIB121</xm:sqref>
            </x14:sparkline>
            <x14:sparkline>
              <xm:f>'CB_Lcr (2)'!$NIC121:$NIC121</xm:f>
              <xm:sqref>NIC121</xm:sqref>
            </x14:sparkline>
            <x14:sparkline>
              <xm:f>'CB_Lcr (2)'!$NID121:$NID121</xm:f>
              <xm:sqref>NID121</xm:sqref>
            </x14:sparkline>
            <x14:sparkline>
              <xm:f>'CB_Lcr (2)'!$NIE121:$NIE121</xm:f>
              <xm:sqref>NIE121</xm:sqref>
            </x14:sparkline>
            <x14:sparkline>
              <xm:f>'CB_Lcr (2)'!$NIF121:$NIF121</xm:f>
              <xm:sqref>NIF121</xm:sqref>
            </x14:sparkline>
            <x14:sparkline>
              <xm:f>'CB_Lcr (2)'!$NIG121:$NIG121</xm:f>
              <xm:sqref>NIG121</xm:sqref>
            </x14:sparkline>
            <x14:sparkline>
              <xm:f>'CB_Lcr (2)'!$NIH121:$NIH121</xm:f>
              <xm:sqref>NIH121</xm:sqref>
            </x14:sparkline>
            <x14:sparkline>
              <xm:f>'CB_Lcr (2)'!$NII121:$NII121</xm:f>
              <xm:sqref>NII121</xm:sqref>
            </x14:sparkline>
            <x14:sparkline>
              <xm:f>'CB_Lcr (2)'!$NIJ121:$NIJ121</xm:f>
              <xm:sqref>NIJ121</xm:sqref>
            </x14:sparkline>
            <x14:sparkline>
              <xm:f>'CB_Lcr (2)'!$NIK121:$NIK121</xm:f>
              <xm:sqref>NIK121</xm:sqref>
            </x14:sparkline>
            <x14:sparkline>
              <xm:f>'CB_Lcr (2)'!$NIL121:$NIL121</xm:f>
              <xm:sqref>NIL121</xm:sqref>
            </x14:sparkline>
            <x14:sparkline>
              <xm:f>'CB_Lcr (2)'!$NIM121:$NIM121</xm:f>
              <xm:sqref>NIM121</xm:sqref>
            </x14:sparkline>
            <x14:sparkline>
              <xm:f>'CB_Lcr (2)'!$NIN121:$NIN121</xm:f>
              <xm:sqref>NIN121</xm:sqref>
            </x14:sparkline>
            <x14:sparkline>
              <xm:f>'CB_Lcr (2)'!$NIO121:$NIO121</xm:f>
              <xm:sqref>NIO121</xm:sqref>
            </x14:sparkline>
            <x14:sparkline>
              <xm:f>'CB_Lcr (2)'!$NIP121:$NIP121</xm:f>
              <xm:sqref>NIP121</xm:sqref>
            </x14:sparkline>
            <x14:sparkline>
              <xm:f>'CB_Lcr (2)'!$NIQ121:$NIQ121</xm:f>
              <xm:sqref>NIQ121</xm:sqref>
            </x14:sparkline>
            <x14:sparkline>
              <xm:f>'CB_Lcr (2)'!$NIR121:$NIR121</xm:f>
              <xm:sqref>NIR121</xm:sqref>
            </x14:sparkline>
            <x14:sparkline>
              <xm:f>'CB_Lcr (2)'!$NIS121:$NIS121</xm:f>
              <xm:sqref>NIS121</xm:sqref>
            </x14:sparkline>
            <x14:sparkline>
              <xm:f>'CB_Lcr (2)'!$NIT121:$NIT121</xm:f>
              <xm:sqref>NIT121</xm:sqref>
            </x14:sparkline>
            <x14:sparkline>
              <xm:f>'CB_Lcr (2)'!$NIU121:$NIU121</xm:f>
              <xm:sqref>NIU121</xm:sqref>
            </x14:sparkline>
            <x14:sparkline>
              <xm:f>'CB_Lcr (2)'!$NIV121:$NIV121</xm:f>
              <xm:sqref>NIV121</xm:sqref>
            </x14:sparkline>
            <x14:sparkline>
              <xm:f>'CB_Lcr (2)'!$NIW121:$NIW121</xm:f>
              <xm:sqref>NIW121</xm:sqref>
            </x14:sparkline>
            <x14:sparkline>
              <xm:f>'CB_Lcr (2)'!$NIX121:$NIX121</xm:f>
              <xm:sqref>NIX121</xm:sqref>
            </x14:sparkline>
            <x14:sparkline>
              <xm:f>'CB_Lcr (2)'!$NIY121:$NIY121</xm:f>
              <xm:sqref>NIY121</xm:sqref>
            </x14:sparkline>
            <x14:sparkline>
              <xm:f>'CB_Lcr (2)'!$NIZ121:$NIZ121</xm:f>
              <xm:sqref>NIZ121</xm:sqref>
            </x14:sparkline>
            <x14:sparkline>
              <xm:f>'CB_Lcr (2)'!$NJA121:$NJA121</xm:f>
              <xm:sqref>NJA121</xm:sqref>
            </x14:sparkline>
            <x14:sparkline>
              <xm:f>'CB_Lcr (2)'!$NJB121:$NJB121</xm:f>
              <xm:sqref>NJB121</xm:sqref>
            </x14:sparkline>
            <x14:sparkline>
              <xm:f>'CB_Lcr (2)'!$NJC121:$NJC121</xm:f>
              <xm:sqref>NJC121</xm:sqref>
            </x14:sparkline>
            <x14:sparkline>
              <xm:f>'CB_Lcr (2)'!$NJD121:$NJD121</xm:f>
              <xm:sqref>NJD121</xm:sqref>
            </x14:sparkline>
            <x14:sparkline>
              <xm:f>'CB_Lcr (2)'!$NJE121:$NJE121</xm:f>
              <xm:sqref>NJE121</xm:sqref>
            </x14:sparkline>
            <x14:sparkline>
              <xm:f>'CB_Lcr (2)'!$NJF121:$NJF121</xm:f>
              <xm:sqref>NJF121</xm:sqref>
            </x14:sparkline>
            <x14:sparkline>
              <xm:f>'CB_Lcr (2)'!$NJG121:$NJG121</xm:f>
              <xm:sqref>NJG121</xm:sqref>
            </x14:sparkline>
            <x14:sparkline>
              <xm:f>'CB_Lcr (2)'!$NJH121:$NJH121</xm:f>
              <xm:sqref>NJH121</xm:sqref>
            </x14:sparkline>
            <x14:sparkline>
              <xm:f>'CB_Lcr (2)'!$NJI121:$NJI121</xm:f>
              <xm:sqref>NJI121</xm:sqref>
            </x14:sparkline>
            <x14:sparkline>
              <xm:f>'CB_Lcr (2)'!$NJJ121:$NJJ121</xm:f>
              <xm:sqref>NJJ121</xm:sqref>
            </x14:sparkline>
            <x14:sparkline>
              <xm:f>'CB_Lcr (2)'!$NJK121:$NJK121</xm:f>
              <xm:sqref>NJK121</xm:sqref>
            </x14:sparkline>
            <x14:sparkline>
              <xm:f>'CB_Lcr (2)'!$NJL121:$NJL121</xm:f>
              <xm:sqref>NJL121</xm:sqref>
            </x14:sparkline>
            <x14:sparkline>
              <xm:f>'CB_Lcr (2)'!$NJM121:$NJM121</xm:f>
              <xm:sqref>NJM121</xm:sqref>
            </x14:sparkline>
            <x14:sparkline>
              <xm:f>'CB_Lcr (2)'!$NJN121:$NJN121</xm:f>
              <xm:sqref>NJN121</xm:sqref>
            </x14:sparkline>
            <x14:sparkline>
              <xm:f>'CB_Lcr (2)'!$NJO121:$NJO121</xm:f>
              <xm:sqref>NJO121</xm:sqref>
            </x14:sparkline>
            <x14:sparkline>
              <xm:f>'CB_Lcr (2)'!$NJP121:$NJP121</xm:f>
              <xm:sqref>NJP121</xm:sqref>
            </x14:sparkline>
            <x14:sparkline>
              <xm:f>'CB_Lcr (2)'!$NJQ121:$NJQ121</xm:f>
              <xm:sqref>NJQ121</xm:sqref>
            </x14:sparkline>
            <x14:sparkline>
              <xm:f>'CB_Lcr (2)'!$NJR121:$NJR121</xm:f>
              <xm:sqref>NJR121</xm:sqref>
            </x14:sparkline>
            <x14:sparkline>
              <xm:f>'CB_Lcr (2)'!$NJS121:$NJS121</xm:f>
              <xm:sqref>NJS121</xm:sqref>
            </x14:sparkline>
            <x14:sparkline>
              <xm:f>'CB_Lcr (2)'!$NJT121:$NJT121</xm:f>
              <xm:sqref>NJT121</xm:sqref>
            </x14:sparkline>
            <x14:sparkline>
              <xm:f>'CB_Lcr (2)'!$NJU121:$NJU121</xm:f>
              <xm:sqref>NJU121</xm:sqref>
            </x14:sparkline>
            <x14:sparkline>
              <xm:f>'CB_Lcr (2)'!$NJV121:$NJV121</xm:f>
              <xm:sqref>NJV121</xm:sqref>
            </x14:sparkline>
            <x14:sparkline>
              <xm:f>'CB_Lcr (2)'!$NJW121:$NJW121</xm:f>
              <xm:sqref>NJW121</xm:sqref>
            </x14:sparkline>
            <x14:sparkline>
              <xm:f>'CB_Lcr (2)'!$NJX121:$NJX121</xm:f>
              <xm:sqref>NJX121</xm:sqref>
            </x14:sparkline>
            <x14:sparkline>
              <xm:f>'CB_Lcr (2)'!$NJY121:$NJY121</xm:f>
              <xm:sqref>NJY121</xm:sqref>
            </x14:sparkline>
            <x14:sparkline>
              <xm:f>'CB_Lcr (2)'!$NJZ121:$NJZ121</xm:f>
              <xm:sqref>NJZ121</xm:sqref>
            </x14:sparkline>
            <x14:sparkline>
              <xm:f>'CB_Lcr (2)'!$NKA121:$NKA121</xm:f>
              <xm:sqref>NKA121</xm:sqref>
            </x14:sparkline>
            <x14:sparkline>
              <xm:f>'CB_Lcr (2)'!$NKB121:$NKB121</xm:f>
              <xm:sqref>NKB121</xm:sqref>
            </x14:sparkline>
            <x14:sparkline>
              <xm:f>'CB_Lcr (2)'!$NKC121:$NKC121</xm:f>
              <xm:sqref>NKC121</xm:sqref>
            </x14:sparkline>
            <x14:sparkline>
              <xm:f>'CB_Lcr (2)'!$NKD121:$NKD121</xm:f>
              <xm:sqref>NKD121</xm:sqref>
            </x14:sparkline>
            <x14:sparkline>
              <xm:f>'CB_Lcr (2)'!$NKE121:$NKE121</xm:f>
              <xm:sqref>NKE121</xm:sqref>
            </x14:sparkline>
            <x14:sparkline>
              <xm:f>'CB_Lcr (2)'!$NKF121:$NKF121</xm:f>
              <xm:sqref>NKF121</xm:sqref>
            </x14:sparkline>
            <x14:sparkline>
              <xm:f>'CB_Lcr (2)'!$NKG121:$NKG121</xm:f>
              <xm:sqref>NKG121</xm:sqref>
            </x14:sparkline>
            <x14:sparkline>
              <xm:f>'CB_Lcr (2)'!$NKH121:$NKH121</xm:f>
              <xm:sqref>NKH121</xm:sqref>
            </x14:sparkline>
            <x14:sparkline>
              <xm:f>'CB_Lcr (2)'!$NKI121:$NKI121</xm:f>
              <xm:sqref>NKI121</xm:sqref>
            </x14:sparkline>
            <x14:sparkline>
              <xm:f>'CB_Lcr (2)'!$NKJ121:$NKJ121</xm:f>
              <xm:sqref>NKJ121</xm:sqref>
            </x14:sparkline>
            <x14:sparkline>
              <xm:f>'CB_Lcr (2)'!$NKK121:$NKK121</xm:f>
              <xm:sqref>NKK121</xm:sqref>
            </x14:sparkline>
            <x14:sparkline>
              <xm:f>'CB_Lcr (2)'!$NKL121:$NKL121</xm:f>
              <xm:sqref>NKL121</xm:sqref>
            </x14:sparkline>
            <x14:sparkline>
              <xm:f>'CB_Lcr (2)'!$NKM121:$NKM121</xm:f>
              <xm:sqref>NKM121</xm:sqref>
            </x14:sparkline>
            <x14:sparkline>
              <xm:f>'CB_Lcr (2)'!$NKN121:$NKN121</xm:f>
              <xm:sqref>NKN121</xm:sqref>
            </x14:sparkline>
            <x14:sparkline>
              <xm:f>'CB_Lcr (2)'!$NKO121:$NKO121</xm:f>
              <xm:sqref>NKO121</xm:sqref>
            </x14:sparkline>
            <x14:sparkline>
              <xm:f>'CB_Lcr (2)'!$NKP121:$NKP121</xm:f>
              <xm:sqref>NKP121</xm:sqref>
            </x14:sparkline>
            <x14:sparkline>
              <xm:f>'CB_Lcr (2)'!$NKQ121:$NKQ121</xm:f>
              <xm:sqref>NKQ121</xm:sqref>
            </x14:sparkline>
            <x14:sparkline>
              <xm:f>'CB_Lcr (2)'!$NKR121:$NKR121</xm:f>
              <xm:sqref>NKR121</xm:sqref>
            </x14:sparkline>
            <x14:sparkline>
              <xm:f>'CB_Lcr (2)'!$NKS121:$NKS121</xm:f>
              <xm:sqref>NKS121</xm:sqref>
            </x14:sparkline>
            <x14:sparkline>
              <xm:f>'CB_Lcr (2)'!$NKT121:$NKT121</xm:f>
              <xm:sqref>NKT121</xm:sqref>
            </x14:sparkline>
            <x14:sparkline>
              <xm:f>'CB_Lcr (2)'!$NKU121:$NKU121</xm:f>
              <xm:sqref>NKU121</xm:sqref>
            </x14:sparkline>
            <x14:sparkline>
              <xm:f>'CB_Lcr (2)'!$NKV121:$NKV121</xm:f>
              <xm:sqref>NKV121</xm:sqref>
            </x14:sparkline>
            <x14:sparkline>
              <xm:f>'CB_Lcr (2)'!$NKW121:$NKW121</xm:f>
              <xm:sqref>NKW121</xm:sqref>
            </x14:sparkline>
            <x14:sparkline>
              <xm:f>'CB_Lcr (2)'!$NKX121:$NKX121</xm:f>
              <xm:sqref>NKX121</xm:sqref>
            </x14:sparkline>
            <x14:sparkline>
              <xm:f>'CB_Lcr (2)'!$NKY121:$NKY121</xm:f>
              <xm:sqref>NKY121</xm:sqref>
            </x14:sparkline>
            <x14:sparkline>
              <xm:f>'CB_Lcr (2)'!$NKZ121:$NKZ121</xm:f>
              <xm:sqref>NKZ121</xm:sqref>
            </x14:sparkline>
            <x14:sparkline>
              <xm:f>'CB_Lcr (2)'!$NLA121:$NLA121</xm:f>
              <xm:sqref>NLA121</xm:sqref>
            </x14:sparkline>
            <x14:sparkline>
              <xm:f>'CB_Lcr (2)'!$NLB121:$NLB121</xm:f>
              <xm:sqref>NLB121</xm:sqref>
            </x14:sparkline>
            <x14:sparkline>
              <xm:f>'CB_Lcr (2)'!$NLC121:$NLC121</xm:f>
              <xm:sqref>NLC121</xm:sqref>
            </x14:sparkline>
            <x14:sparkline>
              <xm:f>'CB_Lcr (2)'!$NLD121:$NLD121</xm:f>
              <xm:sqref>NLD121</xm:sqref>
            </x14:sparkline>
            <x14:sparkline>
              <xm:f>'CB_Lcr (2)'!$NLE121:$NLE121</xm:f>
              <xm:sqref>NLE121</xm:sqref>
            </x14:sparkline>
            <x14:sparkline>
              <xm:f>'CB_Lcr (2)'!$NLF121:$NLF121</xm:f>
              <xm:sqref>NLF121</xm:sqref>
            </x14:sparkline>
            <x14:sparkline>
              <xm:f>'CB_Lcr (2)'!$NLG121:$NLG121</xm:f>
              <xm:sqref>NLG121</xm:sqref>
            </x14:sparkline>
            <x14:sparkline>
              <xm:f>'CB_Lcr (2)'!$NLH121:$NLH121</xm:f>
              <xm:sqref>NLH121</xm:sqref>
            </x14:sparkline>
            <x14:sparkline>
              <xm:f>'CB_Lcr (2)'!$NLI121:$NLI121</xm:f>
              <xm:sqref>NLI121</xm:sqref>
            </x14:sparkline>
            <x14:sparkline>
              <xm:f>'CB_Lcr (2)'!$NLJ121:$NLJ121</xm:f>
              <xm:sqref>NLJ121</xm:sqref>
            </x14:sparkline>
            <x14:sparkline>
              <xm:f>'CB_Lcr (2)'!$NLK121:$NLK121</xm:f>
              <xm:sqref>NLK121</xm:sqref>
            </x14:sparkline>
            <x14:sparkline>
              <xm:f>'CB_Lcr (2)'!$NLL121:$NLL121</xm:f>
              <xm:sqref>NLL121</xm:sqref>
            </x14:sparkline>
            <x14:sparkline>
              <xm:f>'CB_Lcr (2)'!$NLM121:$NLM121</xm:f>
              <xm:sqref>NLM121</xm:sqref>
            </x14:sparkline>
            <x14:sparkline>
              <xm:f>'CB_Lcr (2)'!$NLN121:$NLN121</xm:f>
              <xm:sqref>NLN121</xm:sqref>
            </x14:sparkline>
            <x14:sparkline>
              <xm:f>'CB_Lcr (2)'!$NLO121:$NLO121</xm:f>
              <xm:sqref>NLO121</xm:sqref>
            </x14:sparkline>
            <x14:sparkline>
              <xm:f>'CB_Lcr (2)'!$NLP121:$NLP121</xm:f>
              <xm:sqref>NLP121</xm:sqref>
            </x14:sparkline>
            <x14:sparkline>
              <xm:f>'CB_Lcr (2)'!$NLQ121:$NLQ121</xm:f>
              <xm:sqref>NLQ121</xm:sqref>
            </x14:sparkline>
            <x14:sparkline>
              <xm:f>'CB_Lcr (2)'!$NLR121:$NLR121</xm:f>
              <xm:sqref>NLR121</xm:sqref>
            </x14:sparkline>
            <x14:sparkline>
              <xm:f>'CB_Lcr (2)'!$NLS121:$NLS121</xm:f>
              <xm:sqref>NLS121</xm:sqref>
            </x14:sparkline>
            <x14:sparkline>
              <xm:f>'CB_Lcr (2)'!$NLT121:$NLT121</xm:f>
              <xm:sqref>NLT121</xm:sqref>
            </x14:sparkline>
            <x14:sparkline>
              <xm:f>'CB_Lcr (2)'!$NLU121:$NLU121</xm:f>
              <xm:sqref>NLU121</xm:sqref>
            </x14:sparkline>
            <x14:sparkline>
              <xm:f>'CB_Lcr (2)'!$NLV121:$NLV121</xm:f>
              <xm:sqref>NLV121</xm:sqref>
            </x14:sparkline>
            <x14:sparkline>
              <xm:f>'CB_Lcr (2)'!$NLW121:$NLW121</xm:f>
              <xm:sqref>NLW121</xm:sqref>
            </x14:sparkline>
            <x14:sparkline>
              <xm:f>'CB_Lcr (2)'!$NLX121:$NLX121</xm:f>
              <xm:sqref>NLX121</xm:sqref>
            </x14:sparkline>
            <x14:sparkline>
              <xm:f>'CB_Lcr (2)'!$NLY121:$NLY121</xm:f>
              <xm:sqref>NLY121</xm:sqref>
            </x14:sparkline>
            <x14:sparkline>
              <xm:f>'CB_Lcr (2)'!$NLZ121:$NLZ121</xm:f>
              <xm:sqref>NLZ121</xm:sqref>
            </x14:sparkline>
            <x14:sparkline>
              <xm:f>'CB_Lcr (2)'!$NMA121:$NMA121</xm:f>
              <xm:sqref>NMA121</xm:sqref>
            </x14:sparkline>
            <x14:sparkline>
              <xm:f>'CB_Lcr (2)'!$NMB121:$NMB121</xm:f>
              <xm:sqref>NMB121</xm:sqref>
            </x14:sparkline>
            <x14:sparkline>
              <xm:f>'CB_Lcr (2)'!$NMC121:$NMC121</xm:f>
              <xm:sqref>NMC121</xm:sqref>
            </x14:sparkline>
            <x14:sparkline>
              <xm:f>'CB_Lcr (2)'!$NMD121:$NMD121</xm:f>
              <xm:sqref>NMD121</xm:sqref>
            </x14:sparkline>
            <x14:sparkline>
              <xm:f>'CB_Lcr (2)'!$NME121:$NME121</xm:f>
              <xm:sqref>NME121</xm:sqref>
            </x14:sparkline>
            <x14:sparkline>
              <xm:f>'CB_Lcr (2)'!$NMF121:$NMF121</xm:f>
              <xm:sqref>NMF121</xm:sqref>
            </x14:sparkline>
            <x14:sparkline>
              <xm:f>'CB_Lcr (2)'!$NMG121:$NMG121</xm:f>
              <xm:sqref>NMG121</xm:sqref>
            </x14:sparkline>
            <x14:sparkline>
              <xm:f>'CB_Lcr (2)'!$NMH121:$NMH121</xm:f>
              <xm:sqref>NMH121</xm:sqref>
            </x14:sparkline>
            <x14:sparkline>
              <xm:f>'CB_Lcr (2)'!$NMI121:$NMI121</xm:f>
              <xm:sqref>NMI121</xm:sqref>
            </x14:sparkline>
            <x14:sparkline>
              <xm:f>'CB_Lcr (2)'!$NMJ121:$NMJ121</xm:f>
              <xm:sqref>NMJ121</xm:sqref>
            </x14:sparkline>
            <x14:sparkline>
              <xm:f>'CB_Lcr (2)'!$NMK121:$NMK121</xm:f>
              <xm:sqref>NMK121</xm:sqref>
            </x14:sparkline>
            <x14:sparkline>
              <xm:f>'CB_Lcr (2)'!$NML121:$NML121</xm:f>
              <xm:sqref>NML121</xm:sqref>
            </x14:sparkline>
            <x14:sparkline>
              <xm:f>'CB_Lcr (2)'!$NMM121:$NMM121</xm:f>
              <xm:sqref>NMM121</xm:sqref>
            </x14:sparkline>
            <x14:sparkline>
              <xm:f>'CB_Lcr (2)'!$NMN121:$NMN121</xm:f>
              <xm:sqref>NMN121</xm:sqref>
            </x14:sparkline>
            <x14:sparkline>
              <xm:f>'CB_Lcr (2)'!$NMO121:$NMO121</xm:f>
              <xm:sqref>NMO121</xm:sqref>
            </x14:sparkline>
            <x14:sparkline>
              <xm:f>'CB_Lcr (2)'!$NMP121:$NMP121</xm:f>
              <xm:sqref>NMP121</xm:sqref>
            </x14:sparkline>
            <x14:sparkline>
              <xm:f>'CB_Lcr (2)'!$NMQ121:$NMQ121</xm:f>
              <xm:sqref>NMQ121</xm:sqref>
            </x14:sparkline>
            <x14:sparkline>
              <xm:f>'CB_Lcr (2)'!$NMR121:$NMR121</xm:f>
              <xm:sqref>NMR121</xm:sqref>
            </x14:sparkline>
            <x14:sparkline>
              <xm:f>'CB_Lcr (2)'!$NMS121:$NMS121</xm:f>
              <xm:sqref>NMS121</xm:sqref>
            </x14:sparkline>
            <x14:sparkline>
              <xm:f>'CB_Lcr (2)'!$NMT121:$NMT121</xm:f>
              <xm:sqref>NMT121</xm:sqref>
            </x14:sparkline>
            <x14:sparkline>
              <xm:f>'CB_Lcr (2)'!$NMU121:$NMU121</xm:f>
              <xm:sqref>NMU121</xm:sqref>
            </x14:sparkline>
            <x14:sparkline>
              <xm:f>'CB_Lcr (2)'!$NMV121:$NMV121</xm:f>
              <xm:sqref>NMV121</xm:sqref>
            </x14:sparkline>
            <x14:sparkline>
              <xm:f>'CB_Lcr (2)'!$NMW121:$NMW121</xm:f>
              <xm:sqref>NMW121</xm:sqref>
            </x14:sparkline>
            <x14:sparkline>
              <xm:f>'CB_Lcr (2)'!$NMX121:$NMX121</xm:f>
              <xm:sqref>NMX121</xm:sqref>
            </x14:sparkline>
            <x14:sparkline>
              <xm:f>'CB_Lcr (2)'!$NMY121:$NMY121</xm:f>
              <xm:sqref>NMY121</xm:sqref>
            </x14:sparkline>
            <x14:sparkline>
              <xm:f>'CB_Lcr (2)'!$NMZ121:$NMZ121</xm:f>
              <xm:sqref>NMZ121</xm:sqref>
            </x14:sparkline>
            <x14:sparkline>
              <xm:f>'CB_Lcr (2)'!$NNA121:$NNA121</xm:f>
              <xm:sqref>NNA121</xm:sqref>
            </x14:sparkline>
            <x14:sparkline>
              <xm:f>'CB_Lcr (2)'!$NNB121:$NNB121</xm:f>
              <xm:sqref>NNB121</xm:sqref>
            </x14:sparkline>
            <x14:sparkline>
              <xm:f>'CB_Lcr (2)'!$NNC121:$NNC121</xm:f>
              <xm:sqref>NNC121</xm:sqref>
            </x14:sparkline>
            <x14:sparkline>
              <xm:f>'CB_Lcr (2)'!$NND121:$NND121</xm:f>
              <xm:sqref>NND121</xm:sqref>
            </x14:sparkline>
            <x14:sparkline>
              <xm:f>'CB_Lcr (2)'!$NNE121:$NNE121</xm:f>
              <xm:sqref>NNE121</xm:sqref>
            </x14:sparkline>
            <x14:sparkline>
              <xm:f>'CB_Lcr (2)'!$NNF121:$NNF121</xm:f>
              <xm:sqref>NNF121</xm:sqref>
            </x14:sparkline>
            <x14:sparkline>
              <xm:f>'CB_Lcr (2)'!$NNG121:$NNG121</xm:f>
              <xm:sqref>NNG121</xm:sqref>
            </x14:sparkline>
            <x14:sparkline>
              <xm:f>'CB_Lcr (2)'!$NNH121:$NNH121</xm:f>
              <xm:sqref>NNH121</xm:sqref>
            </x14:sparkline>
            <x14:sparkline>
              <xm:f>'CB_Lcr (2)'!$NNI121:$NNI121</xm:f>
              <xm:sqref>NNI121</xm:sqref>
            </x14:sparkline>
            <x14:sparkline>
              <xm:f>'CB_Lcr (2)'!$NNJ121:$NNJ121</xm:f>
              <xm:sqref>NNJ121</xm:sqref>
            </x14:sparkline>
            <x14:sparkline>
              <xm:f>'CB_Lcr (2)'!$NNK121:$NNK121</xm:f>
              <xm:sqref>NNK121</xm:sqref>
            </x14:sparkline>
            <x14:sparkline>
              <xm:f>'CB_Lcr (2)'!$NNL121:$NNL121</xm:f>
              <xm:sqref>NNL121</xm:sqref>
            </x14:sparkline>
            <x14:sparkline>
              <xm:f>'CB_Lcr (2)'!$NNM121:$NNM121</xm:f>
              <xm:sqref>NNM121</xm:sqref>
            </x14:sparkline>
            <x14:sparkline>
              <xm:f>'CB_Lcr (2)'!$NNN121:$NNN121</xm:f>
              <xm:sqref>NNN121</xm:sqref>
            </x14:sparkline>
            <x14:sparkline>
              <xm:f>'CB_Lcr (2)'!$NNO121:$NNO121</xm:f>
              <xm:sqref>NNO121</xm:sqref>
            </x14:sparkline>
            <x14:sparkline>
              <xm:f>'CB_Lcr (2)'!$NNP121:$NNP121</xm:f>
              <xm:sqref>NNP121</xm:sqref>
            </x14:sparkline>
            <x14:sparkline>
              <xm:f>'CB_Lcr (2)'!$NNQ121:$NNQ121</xm:f>
              <xm:sqref>NNQ121</xm:sqref>
            </x14:sparkline>
            <x14:sparkline>
              <xm:f>'CB_Lcr (2)'!$NNR121:$NNR121</xm:f>
              <xm:sqref>NNR121</xm:sqref>
            </x14:sparkline>
            <x14:sparkline>
              <xm:f>'CB_Lcr (2)'!$NNS121:$NNS121</xm:f>
              <xm:sqref>NNS121</xm:sqref>
            </x14:sparkline>
            <x14:sparkline>
              <xm:f>'CB_Lcr (2)'!$NNT121:$NNT121</xm:f>
              <xm:sqref>NNT121</xm:sqref>
            </x14:sparkline>
            <x14:sparkline>
              <xm:f>'CB_Lcr (2)'!$NNU121:$NNU121</xm:f>
              <xm:sqref>NNU121</xm:sqref>
            </x14:sparkline>
            <x14:sparkline>
              <xm:f>'CB_Lcr (2)'!$NNV121:$NNV121</xm:f>
              <xm:sqref>NNV121</xm:sqref>
            </x14:sparkline>
            <x14:sparkline>
              <xm:f>'CB_Lcr (2)'!$NNW121:$NNW121</xm:f>
              <xm:sqref>NNW121</xm:sqref>
            </x14:sparkline>
            <x14:sparkline>
              <xm:f>'CB_Lcr (2)'!$NNX121:$NNX121</xm:f>
              <xm:sqref>NNX121</xm:sqref>
            </x14:sparkline>
            <x14:sparkline>
              <xm:f>'CB_Lcr (2)'!$NNY121:$NNY121</xm:f>
              <xm:sqref>NNY121</xm:sqref>
            </x14:sparkline>
            <x14:sparkline>
              <xm:f>'CB_Lcr (2)'!$NNZ121:$NNZ121</xm:f>
              <xm:sqref>NNZ121</xm:sqref>
            </x14:sparkline>
            <x14:sparkline>
              <xm:f>'CB_Lcr (2)'!$NOA121:$NOA121</xm:f>
              <xm:sqref>NOA121</xm:sqref>
            </x14:sparkline>
            <x14:sparkline>
              <xm:f>'CB_Lcr (2)'!$NOB121:$NOB121</xm:f>
              <xm:sqref>NOB121</xm:sqref>
            </x14:sparkline>
            <x14:sparkline>
              <xm:f>'CB_Lcr (2)'!$NOC121:$NOC121</xm:f>
              <xm:sqref>NOC121</xm:sqref>
            </x14:sparkline>
            <x14:sparkline>
              <xm:f>'CB_Lcr (2)'!$NOD121:$NOD121</xm:f>
              <xm:sqref>NOD121</xm:sqref>
            </x14:sparkline>
            <x14:sparkline>
              <xm:f>'CB_Lcr (2)'!$NOE121:$NOE121</xm:f>
              <xm:sqref>NOE121</xm:sqref>
            </x14:sparkline>
            <x14:sparkline>
              <xm:f>'CB_Lcr (2)'!$NOF121:$NOF121</xm:f>
              <xm:sqref>NOF121</xm:sqref>
            </x14:sparkline>
            <x14:sparkline>
              <xm:f>'CB_Lcr (2)'!$NOG121:$NOG121</xm:f>
              <xm:sqref>NOG121</xm:sqref>
            </x14:sparkline>
            <x14:sparkline>
              <xm:f>'CB_Lcr (2)'!$NOH121:$NOH121</xm:f>
              <xm:sqref>NOH121</xm:sqref>
            </x14:sparkline>
            <x14:sparkline>
              <xm:f>'CB_Lcr (2)'!$NOI121:$NOI121</xm:f>
              <xm:sqref>NOI121</xm:sqref>
            </x14:sparkline>
            <x14:sparkline>
              <xm:f>'CB_Lcr (2)'!$NOJ121:$NOJ121</xm:f>
              <xm:sqref>NOJ121</xm:sqref>
            </x14:sparkline>
            <x14:sparkline>
              <xm:f>'CB_Lcr (2)'!$NOK121:$NOK121</xm:f>
              <xm:sqref>NOK121</xm:sqref>
            </x14:sparkline>
            <x14:sparkline>
              <xm:f>'CB_Lcr (2)'!$NOL121:$NOL121</xm:f>
              <xm:sqref>NOL121</xm:sqref>
            </x14:sparkline>
            <x14:sparkline>
              <xm:f>'CB_Lcr (2)'!$NOM121:$NOM121</xm:f>
              <xm:sqref>NOM121</xm:sqref>
            </x14:sparkline>
            <x14:sparkline>
              <xm:f>'CB_Lcr (2)'!$NON121:$NON121</xm:f>
              <xm:sqref>NON121</xm:sqref>
            </x14:sparkline>
            <x14:sparkline>
              <xm:f>'CB_Lcr (2)'!$NOO121:$NOO121</xm:f>
              <xm:sqref>NOO121</xm:sqref>
            </x14:sparkline>
            <x14:sparkline>
              <xm:f>'CB_Lcr (2)'!$NOP121:$NOP121</xm:f>
              <xm:sqref>NOP121</xm:sqref>
            </x14:sparkline>
            <x14:sparkline>
              <xm:f>'CB_Lcr (2)'!$NOQ121:$NOQ121</xm:f>
              <xm:sqref>NOQ121</xm:sqref>
            </x14:sparkline>
            <x14:sparkline>
              <xm:f>'CB_Lcr (2)'!$NOR121:$NOR121</xm:f>
              <xm:sqref>NOR121</xm:sqref>
            </x14:sparkline>
            <x14:sparkline>
              <xm:f>'CB_Lcr (2)'!$NOS121:$NOS121</xm:f>
              <xm:sqref>NOS121</xm:sqref>
            </x14:sparkline>
            <x14:sparkline>
              <xm:f>'CB_Lcr (2)'!$NOT121:$NOT121</xm:f>
              <xm:sqref>NOT121</xm:sqref>
            </x14:sparkline>
            <x14:sparkline>
              <xm:f>'CB_Lcr (2)'!$NOU121:$NOU121</xm:f>
              <xm:sqref>NOU121</xm:sqref>
            </x14:sparkline>
            <x14:sparkline>
              <xm:f>'CB_Lcr (2)'!$NOV121:$NOV121</xm:f>
              <xm:sqref>NOV121</xm:sqref>
            </x14:sparkline>
            <x14:sparkline>
              <xm:f>'CB_Lcr (2)'!$NOW121:$NOW121</xm:f>
              <xm:sqref>NOW121</xm:sqref>
            </x14:sparkline>
            <x14:sparkline>
              <xm:f>'CB_Lcr (2)'!$NOX121:$NOX121</xm:f>
              <xm:sqref>NOX121</xm:sqref>
            </x14:sparkline>
            <x14:sparkline>
              <xm:f>'CB_Lcr (2)'!$NOY121:$NOY121</xm:f>
              <xm:sqref>NOY121</xm:sqref>
            </x14:sparkline>
            <x14:sparkline>
              <xm:f>'CB_Lcr (2)'!$NOZ121:$NOZ121</xm:f>
              <xm:sqref>NOZ121</xm:sqref>
            </x14:sparkline>
            <x14:sparkline>
              <xm:f>'CB_Lcr (2)'!$NPA121:$NPA121</xm:f>
              <xm:sqref>NPA121</xm:sqref>
            </x14:sparkline>
            <x14:sparkline>
              <xm:f>'CB_Lcr (2)'!$NPB121:$NPB121</xm:f>
              <xm:sqref>NPB121</xm:sqref>
            </x14:sparkline>
            <x14:sparkline>
              <xm:f>'CB_Lcr (2)'!$NPC121:$NPC121</xm:f>
              <xm:sqref>NPC121</xm:sqref>
            </x14:sparkline>
            <x14:sparkline>
              <xm:f>'CB_Lcr (2)'!$NPD121:$NPD121</xm:f>
              <xm:sqref>NPD121</xm:sqref>
            </x14:sparkline>
            <x14:sparkline>
              <xm:f>'CB_Lcr (2)'!$NPE121:$NPE121</xm:f>
              <xm:sqref>NPE121</xm:sqref>
            </x14:sparkline>
            <x14:sparkline>
              <xm:f>'CB_Lcr (2)'!$NPF121:$NPF121</xm:f>
              <xm:sqref>NPF121</xm:sqref>
            </x14:sparkline>
            <x14:sparkline>
              <xm:f>'CB_Lcr (2)'!$NPG121:$NPG121</xm:f>
              <xm:sqref>NPG121</xm:sqref>
            </x14:sparkline>
            <x14:sparkline>
              <xm:f>'CB_Lcr (2)'!$NPH121:$NPH121</xm:f>
              <xm:sqref>NPH121</xm:sqref>
            </x14:sparkline>
            <x14:sparkline>
              <xm:f>'CB_Lcr (2)'!$NPI121:$NPI121</xm:f>
              <xm:sqref>NPI121</xm:sqref>
            </x14:sparkline>
            <x14:sparkline>
              <xm:f>'CB_Lcr (2)'!$NPJ121:$NPJ121</xm:f>
              <xm:sqref>NPJ121</xm:sqref>
            </x14:sparkline>
            <x14:sparkline>
              <xm:f>'CB_Lcr (2)'!$NPK121:$NPK121</xm:f>
              <xm:sqref>NPK121</xm:sqref>
            </x14:sparkline>
            <x14:sparkline>
              <xm:f>'CB_Lcr (2)'!$NPL121:$NPL121</xm:f>
              <xm:sqref>NPL121</xm:sqref>
            </x14:sparkline>
            <x14:sparkline>
              <xm:f>'CB_Lcr (2)'!$NPM121:$NPM121</xm:f>
              <xm:sqref>NPM121</xm:sqref>
            </x14:sparkline>
            <x14:sparkline>
              <xm:f>'CB_Lcr (2)'!$NPN121:$NPN121</xm:f>
              <xm:sqref>NPN121</xm:sqref>
            </x14:sparkline>
            <x14:sparkline>
              <xm:f>'CB_Lcr (2)'!$NPO121:$NPO121</xm:f>
              <xm:sqref>NPO121</xm:sqref>
            </x14:sparkline>
            <x14:sparkline>
              <xm:f>'CB_Lcr (2)'!$NPP121:$NPP121</xm:f>
              <xm:sqref>NPP121</xm:sqref>
            </x14:sparkline>
            <x14:sparkline>
              <xm:f>'CB_Lcr (2)'!$NPQ121:$NPQ121</xm:f>
              <xm:sqref>NPQ121</xm:sqref>
            </x14:sparkline>
            <x14:sparkline>
              <xm:f>'CB_Lcr (2)'!$NPR121:$NPR121</xm:f>
              <xm:sqref>NPR121</xm:sqref>
            </x14:sparkline>
            <x14:sparkline>
              <xm:f>'CB_Lcr (2)'!$NPS121:$NPS121</xm:f>
              <xm:sqref>NPS121</xm:sqref>
            </x14:sparkline>
            <x14:sparkline>
              <xm:f>'CB_Lcr (2)'!$NPT121:$NPT121</xm:f>
              <xm:sqref>NPT121</xm:sqref>
            </x14:sparkline>
            <x14:sparkline>
              <xm:f>'CB_Lcr (2)'!$NPU121:$NPU121</xm:f>
              <xm:sqref>NPU121</xm:sqref>
            </x14:sparkline>
            <x14:sparkline>
              <xm:f>'CB_Lcr (2)'!$NPV121:$NPV121</xm:f>
              <xm:sqref>NPV121</xm:sqref>
            </x14:sparkline>
            <x14:sparkline>
              <xm:f>'CB_Lcr (2)'!$NPW121:$NPW121</xm:f>
              <xm:sqref>NPW121</xm:sqref>
            </x14:sparkline>
            <x14:sparkline>
              <xm:f>'CB_Lcr (2)'!$NPX121:$NPX121</xm:f>
              <xm:sqref>NPX121</xm:sqref>
            </x14:sparkline>
            <x14:sparkline>
              <xm:f>'CB_Lcr (2)'!$NPY121:$NPY121</xm:f>
              <xm:sqref>NPY121</xm:sqref>
            </x14:sparkline>
            <x14:sparkline>
              <xm:f>'CB_Lcr (2)'!$NPZ121:$NPZ121</xm:f>
              <xm:sqref>NPZ121</xm:sqref>
            </x14:sparkline>
            <x14:sparkline>
              <xm:f>'CB_Lcr (2)'!$NQA121:$NQA121</xm:f>
              <xm:sqref>NQA121</xm:sqref>
            </x14:sparkline>
            <x14:sparkline>
              <xm:f>'CB_Lcr (2)'!$NQB121:$NQB121</xm:f>
              <xm:sqref>NQB121</xm:sqref>
            </x14:sparkline>
            <x14:sparkline>
              <xm:f>'CB_Lcr (2)'!$NQC121:$NQC121</xm:f>
              <xm:sqref>NQC121</xm:sqref>
            </x14:sparkline>
            <x14:sparkline>
              <xm:f>'CB_Lcr (2)'!$NQD121:$NQD121</xm:f>
              <xm:sqref>NQD121</xm:sqref>
            </x14:sparkline>
            <x14:sparkline>
              <xm:f>'CB_Lcr (2)'!$NQE121:$NQE121</xm:f>
              <xm:sqref>NQE121</xm:sqref>
            </x14:sparkline>
            <x14:sparkline>
              <xm:f>'CB_Lcr (2)'!$NQF121:$NQF121</xm:f>
              <xm:sqref>NQF121</xm:sqref>
            </x14:sparkline>
            <x14:sparkline>
              <xm:f>'CB_Lcr (2)'!$NQG121:$NQG121</xm:f>
              <xm:sqref>NQG121</xm:sqref>
            </x14:sparkline>
            <x14:sparkline>
              <xm:f>'CB_Lcr (2)'!$NQH121:$NQH121</xm:f>
              <xm:sqref>NQH121</xm:sqref>
            </x14:sparkline>
            <x14:sparkline>
              <xm:f>'CB_Lcr (2)'!$NQI121:$NQI121</xm:f>
              <xm:sqref>NQI121</xm:sqref>
            </x14:sparkline>
            <x14:sparkline>
              <xm:f>'CB_Lcr (2)'!$NQJ121:$NQJ121</xm:f>
              <xm:sqref>NQJ121</xm:sqref>
            </x14:sparkline>
            <x14:sparkline>
              <xm:f>'CB_Lcr (2)'!$NQK121:$NQK121</xm:f>
              <xm:sqref>NQK121</xm:sqref>
            </x14:sparkline>
            <x14:sparkline>
              <xm:f>'CB_Lcr (2)'!$NQL121:$NQL121</xm:f>
              <xm:sqref>NQL121</xm:sqref>
            </x14:sparkline>
            <x14:sparkline>
              <xm:f>'CB_Lcr (2)'!$NQM121:$NQM121</xm:f>
              <xm:sqref>NQM121</xm:sqref>
            </x14:sparkline>
            <x14:sparkline>
              <xm:f>'CB_Lcr (2)'!$NQN121:$NQN121</xm:f>
              <xm:sqref>NQN121</xm:sqref>
            </x14:sparkline>
            <x14:sparkline>
              <xm:f>'CB_Lcr (2)'!$NQO121:$NQO121</xm:f>
              <xm:sqref>NQO121</xm:sqref>
            </x14:sparkline>
            <x14:sparkline>
              <xm:f>'CB_Lcr (2)'!$NQP121:$NQP121</xm:f>
              <xm:sqref>NQP121</xm:sqref>
            </x14:sparkline>
            <x14:sparkline>
              <xm:f>'CB_Lcr (2)'!$NQQ121:$NQQ121</xm:f>
              <xm:sqref>NQQ121</xm:sqref>
            </x14:sparkline>
            <x14:sparkline>
              <xm:f>'CB_Lcr (2)'!$NQR121:$NQR121</xm:f>
              <xm:sqref>NQR121</xm:sqref>
            </x14:sparkline>
            <x14:sparkline>
              <xm:f>'CB_Lcr (2)'!$NQS121:$NQS121</xm:f>
              <xm:sqref>NQS121</xm:sqref>
            </x14:sparkline>
            <x14:sparkline>
              <xm:f>'CB_Lcr (2)'!$NQT121:$NQT121</xm:f>
              <xm:sqref>NQT121</xm:sqref>
            </x14:sparkline>
            <x14:sparkline>
              <xm:f>'CB_Lcr (2)'!$NQU121:$NQU121</xm:f>
              <xm:sqref>NQU121</xm:sqref>
            </x14:sparkline>
            <x14:sparkline>
              <xm:f>'CB_Lcr (2)'!$NQV121:$NQV121</xm:f>
              <xm:sqref>NQV121</xm:sqref>
            </x14:sparkline>
            <x14:sparkline>
              <xm:f>'CB_Lcr (2)'!$NQW121:$NQW121</xm:f>
              <xm:sqref>NQW121</xm:sqref>
            </x14:sparkline>
            <x14:sparkline>
              <xm:f>'CB_Lcr (2)'!$NQX121:$NQX121</xm:f>
              <xm:sqref>NQX121</xm:sqref>
            </x14:sparkline>
            <x14:sparkline>
              <xm:f>'CB_Lcr (2)'!$NQY121:$NQY121</xm:f>
              <xm:sqref>NQY121</xm:sqref>
            </x14:sparkline>
            <x14:sparkline>
              <xm:f>'CB_Lcr (2)'!$NQZ121:$NQZ121</xm:f>
              <xm:sqref>NQZ121</xm:sqref>
            </x14:sparkline>
            <x14:sparkline>
              <xm:f>'CB_Lcr (2)'!$NRA121:$NRA121</xm:f>
              <xm:sqref>NRA121</xm:sqref>
            </x14:sparkline>
            <x14:sparkline>
              <xm:f>'CB_Lcr (2)'!$NRB121:$NRB121</xm:f>
              <xm:sqref>NRB121</xm:sqref>
            </x14:sparkline>
            <x14:sparkline>
              <xm:f>'CB_Lcr (2)'!$NRC121:$NRC121</xm:f>
              <xm:sqref>NRC121</xm:sqref>
            </x14:sparkline>
            <x14:sparkline>
              <xm:f>'CB_Lcr (2)'!$NRD121:$NRD121</xm:f>
              <xm:sqref>NRD121</xm:sqref>
            </x14:sparkline>
            <x14:sparkline>
              <xm:f>'CB_Lcr (2)'!$NRE121:$NRE121</xm:f>
              <xm:sqref>NRE121</xm:sqref>
            </x14:sparkline>
            <x14:sparkline>
              <xm:f>'CB_Lcr (2)'!$NRF121:$NRF121</xm:f>
              <xm:sqref>NRF121</xm:sqref>
            </x14:sparkline>
            <x14:sparkline>
              <xm:f>'CB_Lcr (2)'!$NRG121:$NRG121</xm:f>
              <xm:sqref>NRG121</xm:sqref>
            </x14:sparkline>
            <x14:sparkline>
              <xm:f>'CB_Lcr (2)'!$NRH121:$NRH121</xm:f>
              <xm:sqref>NRH121</xm:sqref>
            </x14:sparkline>
            <x14:sparkline>
              <xm:f>'CB_Lcr (2)'!$NRI121:$NRI121</xm:f>
              <xm:sqref>NRI121</xm:sqref>
            </x14:sparkline>
            <x14:sparkline>
              <xm:f>'CB_Lcr (2)'!$NRJ121:$NRJ121</xm:f>
              <xm:sqref>NRJ121</xm:sqref>
            </x14:sparkline>
            <x14:sparkline>
              <xm:f>'CB_Lcr (2)'!$NRK121:$NRK121</xm:f>
              <xm:sqref>NRK121</xm:sqref>
            </x14:sparkline>
            <x14:sparkline>
              <xm:f>'CB_Lcr (2)'!$NRL121:$NRL121</xm:f>
              <xm:sqref>NRL121</xm:sqref>
            </x14:sparkline>
            <x14:sparkline>
              <xm:f>'CB_Lcr (2)'!$NRM121:$NRM121</xm:f>
              <xm:sqref>NRM121</xm:sqref>
            </x14:sparkline>
            <x14:sparkline>
              <xm:f>'CB_Lcr (2)'!$NRN121:$NRN121</xm:f>
              <xm:sqref>NRN121</xm:sqref>
            </x14:sparkline>
            <x14:sparkline>
              <xm:f>'CB_Lcr (2)'!$NRO121:$NRO121</xm:f>
              <xm:sqref>NRO121</xm:sqref>
            </x14:sparkline>
            <x14:sparkline>
              <xm:f>'CB_Lcr (2)'!$NRP121:$NRP121</xm:f>
              <xm:sqref>NRP121</xm:sqref>
            </x14:sparkline>
            <x14:sparkline>
              <xm:f>'CB_Lcr (2)'!$NRQ121:$NRQ121</xm:f>
              <xm:sqref>NRQ121</xm:sqref>
            </x14:sparkline>
            <x14:sparkline>
              <xm:f>'CB_Lcr (2)'!$NRR121:$NRR121</xm:f>
              <xm:sqref>NRR121</xm:sqref>
            </x14:sparkline>
            <x14:sparkline>
              <xm:f>'CB_Lcr (2)'!$NRS121:$NRS121</xm:f>
              <xm:sqref>NRS121</xm:sqref>
            </x14:sparkline>
            <x14:sparkline>
              <xm:f>'CB_Lcr (2)'!$NRT121:$NRT121</xm:f>
              <xm:sqref>NRT121</xm:sqref>
            </x14:sparkline>
            <x14:sparkline>
              <xm:f>'CB_Lcr (2)'!$NRU121:$NRU121</xm:f>
              <xm:sqref>NRU121</xm:sqref>
            </x14:sparkline>
            <x14:sparkline>
              <xm:f>'CB_Lcr (2)'!$NRV121:$NRV121</xm:f>
              <xm:sqref>NRV121</xm:sqref>
            </x14:sparkline>
            <x14:sparkline>
              <xm:f>'CB_Lcr (2)'!$NRW121:$NRW121</xm:f>
              <xm:sqref>NRW121</xm:sqref>
            </x14:sparkline>
            <x14:sparkline>
              <xm:f>'CB_Lcr (2)'!$NRX121:$NRX121</xm:f>
              <xm:sqref>NRX121</xm:sqref>
            </x14:sparkline>
            <x14:sparkline>
              <xm:f>'CB_Lcr (2)'!$NRY121:$NRY121</xm:f>
              <xm:sqref>NRY121</xm:sqref>
            </x14:sparkline>
            <x14:sparkline>
              <xm:f>'CB_Lcr (2)'!$NRZ121:$NRZ121</xm:f>
              <xm:sqref>NRZ121</xm:sqref>
            </x14:sparkline>
            <x14:sparkline>
              <xm:f>'CB_Lcr (2)'!$NSA121:$NSA121</xm:f>
              <xm:sqref>NSA121</xm:sqref>
            </x14:sparkline>
            <x14:sparkline>
              <xm:f>'CB_Lcr (2)'!$NSB121:$NSB121</xm:f>
              <xm:sqref>NSB121</xm:sqref>
            </x14:sparkline>
            <x14:sparkline>
              <xm:f>'CB_Lcr (2)'!$NSC121:$NSC121</xm:f>
              <xm:sqref>NSC121</xm:sqref>
            </x14:sparkline>
            <x14:sparkline>
              <xm:f>'CB_Lcr (2)'!$NSD121:$NSD121</xm:f>
              <xm:sqref>NSD121</xm:sqref>
            </x14:sparkline>
            <x14:sparkline>
              <xm:f>'CB_Lcr (2)'!$NSE121:$NSE121</xm:f>
              <xm:sqref>NSE121</xm:sqref>
            </x14:sparkline>
            <x14:sparkline>
              <xm:f>'CB_Lcr (2)'!$NSF121:$NSF121</xm:f>
              <xm:sqref>NSF121</xm:sqref>
            </x14:sparkline>
            <x14:sparkline>
              <xm:f>'CB_Lcr (2)'!$NSG121:$NSG121</xm:f>
              <xm:sqref>NSG121</xm:sqref>
            </x14:sparkline>
            <x14:sparkline>
              <xm:f>'CB_Lcr (2)'!$NSH121:$NSH121</xm:f>
              <xm:sqref>NSH121</xm:sqref>
            </x14:sparkline>
            <x14:sparkline>
              <xm:f>'CB_Lcr (2)'!$NSI121:$NSI121</xm:f>
              <xm:sqref>NSI121</xm:sqref>
            </x14:sparkline>
            <x14:sparkline>
              <xm:f>'CB_Lcr (2)'!$NSJ121:$NSJ121</xm:f>
              <xm:sqref>NSJ121</xm:sqref>
            </x14:sparkline>
            <x14:sparkline>
              <xm:f>'CB_Lcr (2)'!$NSK121:$NSK121</xm:f>
              <xm:sqref>NSK121</xm:sqref>
            </x14:sparkline>
            <x14:sparkline>
              <xm:f>'CB_Lcr (2)'!$NSL121:$NSL121</xm:f>
              <xm:sqref>NSL121</xm:sqref>
            </x14:sparkline>
            <x14:sparkline>
              <xm:f>'CB_Lcr (2)'!$NSM121:$NSM121</xm:f>
              <xm:sqref>NSM121</xm:sqref>
            </x14:sparkline>
            <x14:sparkline>
              <xm:f>'CB_Lcr (2)'!$NSN121:$NSN121</xm:f>
              <xm:sqref>NSN121</xm:sqref>
            </x14:sparkline>
            <x14:sparkline>
              <xm:f>'CB_Lcr (2)'!$NSO121:$NSO121</xm:f>
              <xm:sqref>NSO121</xm:sqref>
            </x14:sparkline>
            <x14:sparkline>
              <xm:f>'CB_Lcr (2)'!$NSP121:$NSP121</xm:f>
              <xm:sqref>NSP121</xm:sqref>
            </x14:sparkline>
            <x14:sparkline>
              <xm:f>'CB_Lcr (2)'!$NSQ121:$NSQ121</xm:f>
              <xm:sqref>NSQ121</xm:sqref>
            </x14:sparkline>
            <x14:sparkline>
              <xm:f>'CB_Lcr (2)'!$NSR121:$NSR121</xm:f>
              <xm:sqref>NSR121</xm:sqref>
            </x14:sparkline>
            <x14:sparkline>
              <xm:f>'CB_Lcr (2)'!$NSS121:$NSS121</xm:f>
              <xm:sqref>NSS121</xm:sqref>
            </x14:sparkline>
            <x14:sparkline>
              <xm:f>'CB_Lcr (2)'!$NST121:$NST121</xm:f>
              <xm:sqref>NST121</xm:sqref>
            </x14:sparkline>
            <x14:sparkline>
              <xm:f>'CB_Lcr (2)'!$NSU121:$NSU121</xm:f>
              <xm:sqref>NSU121</xm:sqref>
            </x14:sparkline>
            <x14:sparkline>
              <xm:f>'CB_Lcr (2)'!$NSV121:$NSV121</xm:f>
              <xm:sqref>NSV121</xm:sqref>
            </x14:sparkline>
            <x14:sparkline>
              <xm:f>'CB_Lcr (2)'!$NSW121:$NSW121</xm:f>
              <xm:sqref>NSW121</xm:sqref>
            </x14:sparkline>
            <x14:sparkline>
              <xm:f>'CB_Lcr (2)'!$NSX121:$NSX121</xm:f>
              <xm:sqref>NSX121</xm:sqref>
            </x14:sparkline>
            <x14:sparkline>
              <xm:f>'CB_Lcr (2)'!$NSY121:$NSY121</xm:f>
              <xm:sqref>NSY121</xm:sqref>
            </x14:sparkline>
            <x14:sparkline>
              <xm:f>'CB_Lcr (2)'!$NSZ121:$NSZ121</xm:f>
              <xm:sqref>NSZ121</xm:sqref>
            </x14:sparkline>
            <x14:sparkline>
              <xm:f>'CB_Lcr (2)'!$NTA121:$NTA121</xm:f>
              <xm:sqref>NTA121</xm:sqref>
            </x14:sparkline>
            <x14:sparkline>
              <xm:f>'CB_Lcr (2)'!$NTB121:$NTB121</xm:f>
              <xm:sqref>NTB121</xm:sqref>
            </x14:sparkline>
            <x14:sparkline>
              <xm:f>'CB_Lcr (2)'!$NTC121:$NTC121</xm:f>
              <xm:sqref>NTC121</xm:sqref>
            </x14:sparkline>
            <x14:sparkline>
              <xm:f>'CB_Lcr (2)'!$NTD121:$NTD121</xm:f>
              <xm:sqref>NTD121</xm:sqref>
            </x14:sparkline>
            <x14:sparkline>
              <xm:f>'CB_Lcr (2)'!$NTE121:$NTE121</xm:f>
              <xm:sqref>NTE121</xm:sqref>
            </x14:sparkline>
            <x14:sparkline>
              <xm:f>'CB_Lcr (2)'!$NTF121:$NTF121</xm:f>
              <xm:sqref>NTF121</xm:sqref>
            </x14:sparkline>
            <x14:sparkline>
              <xm:f>'CB_Lcr (2)'!$NTG121:$NTG121</xm:f>
              <xm:sqref>NTG121</xm:sqref>
            </x14:sparkline>
            <x14:sparkline>
              <xm:f>'CB_Lcr (2)'!$NTH121:$NTH121</xm:f>
              <xm:sqref>NTH121</xm:sqref>
            </x14:sparkline>
            <x14:sparkline>
              <xm:f>'CB_Lcr (2)'!$NTI121:$NTI121</xm:f>
              <xm:sqref>NTI121</xm:sqref>
            </x14:sparkline>
            <x14:sparkline>
              <xm:f>'CB_Lcr (2)'!$NTJ121:$NTJ121</xm:f>
              <xm:sqref>NTJ121</xm:sqref>
            </x14:sparkline>
            <x14:sparkline>
              <xm:f>'CB_Lcr (2)'!$NTK121:$NTK121</xm:f>
              <xm:sqref>NTK121</xm:sqref>
            </x14:sparkline>
            <x14:sparkline>
              <xm:f>'CB_Lcr (2)'!$NTL121:$NTL121</xm:f>
              <xm:sqref>NTL121</xm:sqref>
            </x14:sparkline>
            <x14:sparkline>
              <xm:f>'CB_Lcr (2)'!$NTM121:$NTM121</xm:f>
              <xm:sqref>NTM121</xm:sqref>
            </x14:sparkline>
            <x14:sparkline>
              <xm:f>'CB_Lcr (2)'!$NTN121:$NTN121</xm:f>
              <xm:sqref>NTN121</xm:sqref>
            </x14:sparkline>
            <x14:sparkline>
              <xm:f>'CB_Lcr (2)'!$NTO121:$NTO121</xm:f>
              <xm:sqref>NTO121</xm:sqref>
            </x14:sparkline>
            <x14:sparkline>
              <xm:f>'CB_Lcr (2)'!$NTP121:$NTP121</xm:f>
              <xm:sqref>NTP121</xm:sqref>
            </x14:sparkline>
            <x14:sparkline>
              <xm:f>'CB_Lcr (2)'!$NTQ121:$NTQ121</xm:f>
              <xm:sqref>NTQ121</xm:sqref>
            </x14:sparkline>
            <x14:sparkline>
              <xm:f>'CB_Lcr (2)'!$NTR121:$NTR121</xm:f>
              <xm:sqref>NTR121</xm:sqref>
            </x14:sparkline>
            <x14:sparkline>
              <xm:f>'CB_Lcr (2)'!$NTS121:$NTS121</xm:f>
              <xm:sqref>NTS121</xm:sqref>
            </x14:sparkline>
            <x14:sparkline>
              <xm:f>'CB_Lcr (2)'!$NTT121:$NTT121</xm:f>
              <xm:sqref>NTT121</xm:sqref>
            </x14:sparkline>
            <x14:sparkline>
              <xm:f>'CB_Lcr (2)'!$NTU121:$NTU121</xm:f>
              <xm:sqref>NTU121</xm:sqref>
            </x14:sparkline>
            <x14:sparkline>
              <xm:f>'CB_Lcr (2)'!$NTV121:$NTV121</xm:f>
              <xm:sqref>NTV121</xm:sqref>
            </x14:sparkline>
            <x14:sparkline>
              <xm:f>'CB_Lcr (2)'!$NTW121:$NTW121</xm:f>
              <xm:sqref>NTW121</xm:sqref>
            </x14:sparkline>
            <x14:sparkline>
              <xm:f>'CB_Lcr (2)'!$NTX121:$NTX121</xm:f>
              <xm:sqref>NTX121</xm:sqref>
            </x14:sparkline>
            <x14:sparkline>
              <xm:f>'CB_Lcr (2)'!$NTY121:$NTY121</xm:f>
              <xm:sqref>NTY121</xm:sqref>
            </x14:sparkline>
            <x14:sparkline>
              <xm:f>'CB_Lcr (2)'!$NTZ121:$NTZ121</xm:f>
              <xm:sqref>NTZ121</xm:sqref>
            </x14:sparkline>
            <x14:sparkline>
              <xm:f>'CB_Lcr (2)'!$NUA121:$NUA121</xm:f>
              <xm:sqref>NUA121</xm:sqref>
            </x14:sparkline>
            <x14:sparkline>
              <xm:f>'CB_Lcr (2)'!$NUB121:$NUB121</xm:f>
              <xm:sqref>NUB121</xm:sqref>
            </x14:sparkline>
            <x14:sparkline>
              <xm:f>'CB_Lcr (2)'!$NUC121:$NUC121</xm:f>
              <xm:sqref>NUC121</xm:sqref>
            </x14:sparkline>
            <x14:sparkline>
              <xm:f>'CB_Lcr (2)'!$NUD121:$NUD121</xm:f>
              <xm:sqref>NUD121</xm:sqref>
            </x14:sparkline>
            <x14:sparkline>
              <xm:f>'CB_Lcr (2)'!$NUE121:$NUE121</xm:f>
              <xm:sqref>NUE121</xm:sqref>
            </x14:sparkline>
            <x14:sparkline>
              <xm:f>'CB_Lcr (2)'!$NUF121:$NUF121</xm:f>
              <xm:sqref>NUF121</xm:sqref>
            </x14:sparkline>
            <x14:sparkline>
              <xm:f>'CB_Lcr (2)'!$NUG121:$NUG121</xm:f>
              <xm:sqref>NUG121</xm:sqref>
            </x14:sparkline>
            <x14:sparkline>
              <xm:f>'CB_Lcr (2)'!$NUH121:$NUH121</xm:f>
              <xm:sqref>NUH121</xm:sqref>
            </x14:sparkline>
            <x14:sparkline>
              <xm:f>'CB_Lcr (2)'!$NUI121:$NUI121</xm:f>
              <xm:sqref>NUI121</xm:sqref>
            </x14:sparkline>
            <x14:sparkline>
              <xm:f>'CB_Lcr (2)'!$NUJ121:$NUJ121</xm:f>
              <xm:sqref>NUJ121</xm:sqref>
            </x14:sparkline>
            <x14:sparkline>
              <xm:f>'CB_Lcr (2)'!$NUK121:$NUK121</xm:f>
              <xm:sqref>NUK121</xm:sqref>
            </x14:sparkline>
            <x14:sparkline>
              <xm:f>'CB_Lcr (2)'!$NUL121:$NUL121</xm:f>
              <xm:sqref>NUL121</xm:sqref>
            </x14:sparkline>
            <x14:sparkline>
              <xm:f>'CB_Lcr (2)'!$NUM121:$NUM121</xm:f>
              <xm:sqref>NUM121</xm:sqref>
            </x14:sparkline>
            <x14:sparkline>
              <xm:f>'CB_Lcr (2)'!$NUN121:$NUN121</xm:f>
              <xm:sqref>NUN121</xm:sqref>
            </x14:sparkline>
            <x14:sparkline>
              <xm:f>'CB_Lcr (2)'!$NUO121:$NUO121</xm:f>
              <xm:sqref>NUO121</xm:sqref>
            </x14:sparkline>
            <x14:sparkline>
              <xm:f>'CB_Lcr (2)'!$NUP121:$NUP121</xm:f>
              <xm:sqref>NUP121</xm:sqref>
            </x14:sparkline>
            <x14:sparkline>
              <xm:f>'CB_Lcr (2)'!$NUQ121:$NUQ121</xm:f>
              <xm:sqref>NUQ121</xm:sqref>
            </x14:sparkline>
            <x14:sparkline>
              <xm:f>'CB_Lcr (2)'!$NUR121:$NUR121</xm:f>
              <xm:sqref>NUR121</xm:sqref>
            </x14:sparkline>
            <x14:sparkline>
              <xm:f>'CB_Lcr (2)'!$NUS121:$NUS121</xm:f>
              <xm:sqref>NUS121</xm:sqref>
            </x14:sparkline>
            <x14:sparkline>
              <xm:f>'CB_Lcr (2)'!$NUT121:$NUT121</xm:f>
              <xm:sqref>NUT121</xm:sqref>
            </x14:sparkline>
            <x14:sparkline>
              <xm:f>'CB_Lcr (2)'!$NUU121:$NUU121</xm:f>
              <xm:sqref>NUU121</xm:sqref>
            </x14:sparkline>
            <x14:sparkline>
              <xm:f>'CB_Lcr (2)'!$NUV121:$NUV121</xm:f>
              <xm:sqref>NUV121</xm:sqref>
            </x14:sparkline>
            <x14:sparkline>
              <xm:f>'CB_Lcr (2)'!$NUW121:$NUW121</xm:f>
              <xm:sqref>NUW121</xm:sqref>
            </x14:sparkline>
            <x14:sparkline>
              <xm:f>'CB_Lcr (2)'!$NUX121:$NUX121</xm:f>
              <xm:sqref>NUX121</xm:sqref>
            </x14:sparkline>
            <x14:sparkline>
              <xm:f>'CB_Lcr (2)'!$NUY121:$NUY121</xm:f>
              <xm:sqref>NUY121</xm:sqref>
            </x14:sparkline>
            <x14:sparkline>
              <xm:f>'CB_Lcr (2)'!$NUZ121:$NUZ121</xm:f>
              <xm:sqref>NUZ121</xm:sqref>
            </x14:sparkline>
            <x14:sparkline>
              <xm:f>'CB_Lcr (2)'!$NVA121:$NVA121</xm:f>
              <xm:sqref>NVA121</xm:sqref>
            </x14:sparkline>
            <x14:sparkline>
              <xm:f>'CB_Lcr (2)'!$NVB121:$NVB121</xm:f>
              <xm:sqref>NVB121</xm:sqref>
            </x14:sparkline>
            <x14:sparkline>
              <xm:f>'CB_Lcr (2)'!$NVC121:$NVC121</xm:f>
              <xm:sqref>NVC121</xm:sqref>
            </x14:sparkline>
            <x14:sparkline>
              <xm:f>'CB_Lcr (2)'!$NVD121:$NVD121</xm:f>
              <xm:sqref>NVD121</xm:sqref>
            </x14:sparkline>
            <x14:sparkline>
              <xm:f>'CB_Lcr (2)'!$NVE121:$NVE121</xm:f>
              <xm:sqref>NVE121</xm:sqref>
            </x14:sparkline>
            <x14:sparkline>
              <xm:f>'CB_Lcr (2)'!$NVF121:$NVF121</xm:f>
              <xm:sqref>NVF121</xm:sqref>
            </x14:sparkline>
            <x14:sparkline>
              <xm:f>'CB_Lcr (2)'!$NVG121:$NVG121</xm:f>
              <xm:sqref>NVG121</xm:sqref>
            </x14:sparkline>
            <x14:sparkline>
              <xm:f>'CB_Lcr (2)'!$NVH121:$NVH121</xm:f>
              <xm:sqref>NVH121</xm:sqref>
            </x14:sparkline>
            <x14:sparkline>
              <xm:f>'CB_Lcr (2)'!$NVI121:$NVI121</xm:f>
              <xm:sqref>NVI121</xm:sqref>
            </x14:sparkline>
            <x14:sparkline>
              <xm:f>'CB_Lcr (2)'!$NVJ121:$NVJ121</xm:f>
              <xm:sqref>NVJ121</xm:sqref>
            </x14:sparkline>
            <x14:sparkline>
              <xm:f>'CB_Lcr (2)'!$NVK121:$NVK121</xm:f>
              <xm:sqref>NVK121</xm:sqref>
            </x14:sparkline>
            <x14:sparkline>
              <xm:f>'CB_Lcr (2)'!$NVL121:$NVL121</xm:f>
              <xm:sqref>NVL121</xm:sqref>
            </x14:sparkline>
            <x14:sparkline>
              <xm:f>'CB_Lcr (2)'!$NVM121:$NVM121</xm:f>
              <xm:sqref>NVM121</xm:sqref>
            </x14:sparkline>
            <x14:sparkline>
              <xm:f>'CB_Lcr (2)'!$NVN121:$NVN121</xm:f>
              <xm:sqref>NVN121</xm:sqref>
            </x14:sparkline>
            <x14:sparkline>
              <xm:f>'CB_Lcr (2)'!$NVO121:$NVO121</xm:f>
              <xm:sqref>NVO121</xm:sqref>
            </x14:sparkline>
            <x14:sparkline>
              <xm:f>'CB_Lcr (2)'!$NVP121:$NVP121</xm:f>
              <xm:sqref>NVP121</xm:sqref>
            </x14:sparkline>
            <x14:sparkline>
              <xm:f>'CB_Lcr (2)'!$NVQ121:$NVQ121</xm:f>
              <xm:sqref>NVQ121</xm:sqref>
            </x14:sparkline>
            <x14:sparkline>
              <xm:f>'CB_Lcr (2)'!$NVR121:$NVR121</xm:f>
              <xm:sqref>NVR121</xm:sqref>
            </x14:sparkline>
            <x14:sparkline>
              <xm:f>'CB_Lcr (2)'!$NVS121:$NVS121</xm:f>
              <xm:sqref>NVS121</xm:sqref>
            </x14:sparkline>
            <x14:sparkline>
              <xm:f>'CB_Lcr (2)'!$NVT121:$NVT121</xm:f>
              <xm:sqref>NVT121</xm:sqref>
            </x14:sparkline>
            <x14:sparkline>
              <xm:f>'CB_Lcr (2)'!$NVU121:$NVU121</xm:f>
              <xm:sqref>NVU121</xm:sqref>
            </x14:sparkline>
            <x14:sparkline>
              <xm:f>'CB_Lcr (2)'!$NVV121:$NVV121</xm:f>
              <xm:sqref>NVV121</xm:sqref>
            </x14:sparkline>
            <x14:sparkline>
              <xm:f>'CB_Lcr (2)'!$NVW121:$NVW121</xm:f>
              <xm:sqref>NVW121</xm:sqref>
            </x14:sparkline>
            <x14:sparkline>
              <xm:f>'CB_Lcr (2)'!$NVX121:$NVX121</xm:f>
              <xm:sqref>NVX121</xm:sqref>
            </x14:sparkline>
            <x14:sparkline>
              <xm:f>'CB_Lcr (2)'!$NVY121:$NVY121</xm:f>
              <xm:sqref>NVY121</xm:sqref>
            </x14:sparkline>
            <x14:sparkline>
              <xm:f>'CB_Lcr (2)'!$NVZ121:$NVZ121</xm:f>
              <xm:sqref>NVZ121</xm:sqref>
            </x14:sparkline>
            <x14:sparkline>
              <xm:f>'CB_Lcr (2)'!$NWA121:$NWA121</xm:f>
              <xm:sqref>NWA121</xm:sqref>
            </x14:sparkline>
            <x14:sparkline>
              <xm:f>'CB_Lcr (2)'!$NWB121:$NWB121</xm:f>
              <xm:sqref>NWB121</xm:sqref>
            </x14:sparkline>
            <x14:sparkline>
              <xm:f>'CB_Lcr (2)'!$NWC121:$NWC121</xm:f>
              <xm:sqref>NWC121</xm:sqref>
            </x14:sparkline>
            <x14:sparkline>
              <xm:f>'CB_Lcr (2)'!$NWD121:$NWD121</xm:f>
              <xm:sqref>NWD121</xm:sqref>
            </x14:sparkline>
            <x14:sparkline>
              <xm:f>'CB_Lcr (2)'!$NWE121:$NWE121</xm:f>
              <xm:sqref>NWE121</xm:sqref>
            </x14:sparkline>
            <x14:sparkline>
              <xm:f>'CB_Lcr (2)'!$NWF121:$NWF121</xm:f>
              <xm:sqref>NWF121</xm:sqref>
            </x14:sparkline>
            <x14:sparkline>
              <xm:f>'CB_Lcr (2)'!$NWG121:$NWG121</xm:f>
              <xm:sqref>NWG121</xm:sqref>
            </x14:sparkline>
            <x14:sparkline>
              <xm:f>'CB_Lcr (2)'!$NWH121:$NWH121</xm:f>
              <xm:sqref>NWH121</xm:sqref>
            </x14:sparkline>
            <x14:sparkline>
              <xm:f>'CB_Lcr (2)'!$NWI121:$NWI121</xm:f>
              <xm:sqref>NWI121</xm:sqref>
            </x14:sparkline>
            <x14:sparkline>
              <xm:f>'CB_Lcr (2)'!$NWJ121:$NWJ121</xm:f>
              <xm:sqref>NWJ121</xm:sqref>
            </x14:sparkline>
            <x14:sparkline>
              <xm:f>'CB_Lcr (2)'!$NWK121:$NWK121</xm:f>
              <xm:sqref>NWK121</xm:sqref>
            </x14:sparkline>
            <x14:sparkline>
              <xm:f>'CB_Lcr (2)'!$NWL121:$NWL121</xm:f>
              <xm:sqref>NWL121</xm:sqref>
            </x14:sparkline>
            <x14:sparkline>
              <xm:f>'CB_Lcr (2)'!$NWM121:$NWM121</xm:f>
              <xm:sqref>NWM121</xm:sqref>
            </x14:sparkline>
            <x14:sparkline>
              <xm:f>'CB_Lcr (2)'!$NWN121:$NWN121</xm:f>
              <xm:sqref>NWN121</xm:sqref>
            </x14:sparkline>
            <x14:sparkline>
              <xm:f>'CB_Lcr (2)'!$NWO121:$NWO121</xm:f>
              <xm:sqref>NWO121</xm:sqref>
            </x14:sparkline>
            <x14:sparkline>
              <xm:f>'CB_Lcr (2)'!$NWP121:$NWP121</xm:f>
              <xm:sqref>NWP121</xm:sqref>
            </x14:sparkline>
            <x14:sparkline>
              <xm:f>'CB_Lcr (2)'!$NWQ121:$NWQ121</xm:f>
              <xm:sqref>NWQ121</xm:sqref>
            </x14:sparkline>
            <x14:sparkline>
              <xm:f>'CB_Lcr (2)'!$NWR121:$NWR121</xm:f>
              <xm:sqref>NWR121</xm:sqref>
            </x14:sparkline>
            <x14:sparkline>
              <xm:f>'CB_Lcr (2)'!$NWS121:$NWS121</xm:f>
              <xm:sqref>NWS121</xm:sqref>
            </x14:sparkline>
            <x14:sparkline>
              <xm:f>'CB_Lcr (2)'!$NWT121:$NWT121</xm:f>
              <xm:sqref>NWT121</xm:sqref>
            </x14:sparkline>
            <x14:sparkline>
              <xm:f>'CB_Lcr (2)'!$NWU121:$NWU121</xm:f>
              <xm:sqref>NWU121</xm:sqref>
            </x14:sparkline>
            <x14:sparkline>
              <xm:f>'CB_Lcr (2)'!$NWV121:$NWV121</xm:f>
              <xm:sqref>NWV121</xm:sqref>
            </x14:sparkline>
            <x14:sparkline>
              <xm:f>'CB_Lcr (2)'!$NWW121:$NWW121</xm:f>
              <xm:sqref>NWW121</xm:sqref>
            </x14:sparkline>
            <x14:sparkline>
              <xm:f>'CB_Lcr (2)'!$NWX121:$NWX121</xm:f>
              <xm:sqref>NWX121</xm:sqref>
            </x14:sparkline>
            <x14:sparkline>
              <xm:f>'CB_Lcr (2)'!$NWY121:$NWY121</xm:f>
              <xm:sqref>NWY121</xm:sqref>
            </x14:sparkline>
            <x14:sparkline>
              <xm:f>'CB_Lcr (2)'!$NWZ121:$NWZ121</xm:f>
              <xm:sqref>NWZ121</xm:sqref>
            </x14:sparkline>
            <x14:sparkline>
              <xm:f>'CB_Lcr (2)'!$NXA121:$NXA121</xm:f>
              <xm:sqref>NXA121</xm:sqref>
            </x14:sparkline>
            <x14:sparkline>
              <xm:f>'CB_Lcr (2)'!$NXB121:$NXB121</xm:f>
              <xm:sqref>NXB121</xm:sqref>
            </x14:sparkline>
            <x14:sparkline>
              <xm:f>'CB_Lcr (2)'!$NXC121:$NXC121</xm:f>
              <xm:sqref>NXC121</xm:sqref>
            </x14:sparkline>
            <x14:sparkline>
              <xm:f>'CB_Lcr (2)'!$NXD121:$NXD121</xm:f>
              <xm:sqref>NXD121</xm:sqref>
            </x14:sparkline>
            <x14:sparkline>
              <xm:f>'CB_Lcr (2)'!$NXE121:$NXE121</xm:f>
              <xm:sqref>NXE121</xm:sqref>
            </x14:sparkline>
            <x14:sparkline>
              <xm:f>'CB_Lcr (2)'!$NXF121:$NXF121</xm:f>
              <xm:sqref>NXF121</xm:sqref>
            </x14:sparkline>
            <x14:sparkline>
              <xm:f>'CB_Lcr (2)'!$NXG121:$NXG121</xm:f>
              <xm:sqref>NXG121</xm:sqref>
            </x14:sparkline>
            <x14:sparkline>
              <xm:f>'CB_Lcr (2)'!$NXH121:$NXH121</xm:f>
              <xm:sqref>NXH121</xm:sqref>
            </x14:sparkline>
            <x14:sparkline>
              <xm:f>'CB_Lcr (2)'!$NXI121:$NXI121</xm:f>
              <xm:sqref>NXI121</xm:sqref>
            </x14:sparkline>
            <x14:sparkline>
              <xm:f>'CB_Lcr (2)'!$NXJ121:$NXJ121</xm:f>
              <xm:sqref>NXJ121</xm:sqref>
            </x14:sparkline>
            <x14:sparkline>
              <xm:f>'CB_Lcr (2)'!$NXK121:$NXK121</xm:f>
              <xm:sqref>NXK121</xm:sqref>
            </x14:sparkline>
            <x14:sparkline>
              <xm:f>'CB_Lcr (2)'!$NXL121:$NXL121</xm:f>
              <xm:sqref>NXL121</xm:sqref>
            </x14:sparkline>
            <x14:sparkline>
              <xm:f>'CB_Lcr (2)'!$NXM121:$NXM121</xm:f>
              <xm:sqref>NXM121</xm:sqref>
            </x14:sparkline>
            <x14:sparkline>
              <xm:f>'CB_Lcr (2)'!$NXN121:$NXN121</xm:f>
              <xm:sqref>NXN121</xm:sqref>
            </x14:sparkline>
            <x14:sparkline>
              <xm:f>'CB_Lcr (2)'!$NXO121:$NXO121</xm:f>
              <xm:sqref>NXO121</xm:sqref>
            </x14:sparkline>
            <x14:sparkline>
              <xm:f>'CB_Lcr (2)'!$NXP121:$NXP121</xm:f>
              <xm:sqref>NXP121</xm:sqref>
            </x14:sparkline>
            <x14:sparkline>
              <xm:f>'CB_Lcr (2)'!$NXQ121:$NXQ121</xm:f>
              <xm:sqref>NXQ121</xm:sqref>
            </x14:sparkline>
            <x14:sparkline>
              <xm:f>'CB_Lcr (2)'!$NXR121:$NXR121</xm:f>
              <xm:sqref>NXR121</xm:sqref>
            </x14:sparkline>
            <x14:sparkline>
              <xm:f>'CB_Lcr (2)'!$NXS121:$NXS121</xm:f>
              <xm:sqref>NXS121</xm:sqref>
            </x14:sparkline>
            <x14:sparkline>
              <xm:f>'CB_Lcr (2)'!$NXT121:$NXT121</xm:f>
              <xm:sqref>NXT121</xm:sqref>
            </x14:sparkline>
            <x14:sparkline>
              <xm:f>'CB_Lcr (2)'!$NXU121:$NXU121</xm:f>
              <xm:sqref>NXU121</xm:sqref>
            </x14:sparkline>
            <x14:sparkline>
              <xm:f>'CB_Lcr (2)'!$NXV121:$NXV121</xm:f>
              <xm:sqref>NXV121</xm:sqref>
            </x14:sparkline>
            <x14:sparkline>
              <xm:f>'CB_Lcr (2)'!$NXW121:$NXW121</xm:f>
              <xm:sqref>NXW121</xm:sqref>
            </x14:sparkline>
            <x14:sparkline>
              <xm:f>'CB_Lcr (2)'!$NXX121:$NXX121</xm:f>
              <xm:sqref>NXX121</xm:sqref>
            </x14:sparkline>
            <x14:sparkline>
              <xm:f>'CB_Lcr (2)'!$NXY121:$NXY121</xm:f>
              <xm:sqref>NXY121</xm:sqref>
            </x14:sparkline>
            <x14:sparkline>
              <xm:f>'CB_Lcr (2)'!$NXZ121:$NXZ121</xm:f>
              <xm:sqref>NXZ121</xm:sqref>
            </x14:sparkline>
            <x14:sparkline>
              <xm:f>'CB_Lcr (2)'!$NYA121:$NYA121</xm:f>
              <xm:sqref>NYA121</xm:sqref>
            </x14:sparkline>
            <x14:sparkline>
              <xm:f>'CB_Lcr (2)'!$NYB121:$NYB121</xm:f>
              <xm:sqref>NYB121</xm:sqref>
            </x14:sparkline>
            <x14:sparkline>
              <xm:f>'CB_Lcr (2)'!$NYC121:$NYC121</xm:f>
              <xm:sqref>NYC121</xm:sqref>
            </x14:sparkline>
            <x14:sparkline>
              <xm:f>'CB_Lcr (2)'!$NYD121:$NYD121</xm:f>
              <xm:sqref>NYD121</xm:sqref>
            </x14:sparkline>
            <x14:sparkline>
              <xm:f>'CB_Lcr (2)'!$NYE121:$NYE121</xm:f>
              <xm:sqref>NYE121</xm:sqref>
            </x14:sparkline>
            <x14:sparkline>
              <xm:f>'CB_Lcr (2)'!$NYF121:$NYF121</xm:f>
              <xm:sqref>NYF121</xm:sqref>
            </x14:sparkline>
            <x14:sparkline>
              <xm:f>'CB_Lcr (2)'!$NYG121:$NYG121</xm:f>
              <xm:sqref>NYG121</xm:sqref>
            </x14:sparkline>
            <x14:sparkline>
              <xm:f>'CB_Lcr (2)'!$NYH121:$NYH121</xm:f>
              <xm:sqref>NYH121</xm:sqref>
            </x14:sparkline>
            <x14:sparkline>
              <xm:f>'CB_Lcr (2)'!$NYI121:$NYI121</xm:f>
              <xm:sqref>NYI121</xm:sqref>
            </x14:sparkline>
            <x14:sparkline>
              <xm:f>'CB_Lcr (2)'!$NYJ121:$NYJ121</xm:f>
              <xm:sqref>NYJ121</xm:sqref>
            </x14:sparkline>
            <x14:sparkline>
              <xm:f>'CB_Lcr (2)'!$NYK121:$NYK121</xm:f>
              <xm:sqref>NYK121</xm:sqref>
            </x14:sparkline>
            <x14:sparkline>
              <xm:f>'CB_Lcr (2)'!$NYL121:$NYL121</xm:f>
              <xm:sqref>NYL121</xm:sqref>
            </x14:sparkline>
            <x14:sparkline>
              <xm:f>'CB_Lcr (2)'!$NYM121:$NYM121</xm:f>
              <xm:sqref>NYM121</xm:sqref>
            </x14:sparkline>
            <x14:sparkline>
              <xm:f>'CB_Lcr (2)'!$NYN121:$NYN121</xm:f>
              <xm:sqref>NYN121</xm:sqref>
            </x14:sparkline>
            <x14:sparkline>
              <xm:f>'CB_Lcr (2)'!$NYO121:$NYO121</xm:f>
              <xm:sqref>NYO121</xm:sqref>
            </x14:sparkline>
            <x14:sparkline>
              <xm:f>'CB_Lcr (2)'!$NYP121:$NYP121</xm:f>
              <xm:sqref>NYP121</xm:sqref>
            </x14:sparkline>
            <x14:sparkline>
              <xm:f>'CB_Lcr (2)'!$NYQ121:$NYQ121</xm:f>
              <xm:sqref>NYQ121</xm:sqref>
            </x14:sparkline>
            <x14:sparkline>
              <xm:f>'CB_Lcr (2)'!$NYR121:$NYR121</xm:f>
              <xm:sqref>NYR121</xm:sqref>
            </x14:sparkline>
            <x14:sparkline>
              <xm:f>'CB_Lcr (2)'!$NYS121:$NYS121</xm:f>
              <xm:sqref>NYS121</xm:sqref>
            </x14:sparkline>
            <x14:sparkline>
              <xm:f>'CB_Lcr (2)'!$NYT121:$NYT121</xm:f>
              <xm:sqref>NYT121</xm:sqref>
            </x14:sparkline>
            <x14:sparkline>
              <xm:f>'CB_Lcr (2)'!$NYU121:$NYU121</xm:f>
              <xm:sqref>NYU121</xm:sqref>
            </x14:sparkline>
            <x14:sparkline>
              <xm:f>'CB_Lcr (2)'!$NYV121:$NYV121</xm:f>
              <xm:sqref>NYV121</xm:sqref>
            </x14:sparkline>
            <x14:sparkline>
              <xm:f>'CB_Lcr (2)'!$NYW121:$NYW121</xm:f>
              <xm:sqref>NYW121</xm:sqref>
            </x14:sparkline>
            <x14:sparkline>
              <xm:f>'CB_Lcr (2)'!$NYX121:$NYX121</xm:f>
              <xm:sqref>NYX121</xm:sqref>
            </x14:sparkline>
            <x14:sparkline>
              <xm:f>'CB_Lcr (2)'!$NYY121:$NYY121</xm:f>
              <xm:sqref>NYY121</xm:sqref>
            </x14:sparkline>
            <x14:sparkline>
              <xm:f>'CB_Lcr (2)'!$NYZ121:$NYZ121</xm:f>
              <xm:sqref>NYZ121</xm:sqref>
            </x14:sparkline>
            <x14:sparkline>
              <xm:f>'CB_Lcr (2)'!$NZA121:$NZA121</xm:f>
              <xm:sqref>NZA121</xm:sqref>
            </x14:sparkline>
            <x14:sparkline>
              <xm:f>'CB_Lcr (2)'!$NZB121:$NZB121</xm:f>
              <xm:sqref>NZB121</xm:sqref>
            </x14:sparkline>
            <x14:sparkline>
              <xm:f>'CB_Lcr (2)'!$NZC121:$NZC121</xm:f>
              <xm:sqref>NZC121</xm:sqref>
            </x14:sparkline>
            <x14:sparkline>
              <xm:f>'CB_Lcr (2)'!$NZD121:$NZD121</xm:f>
              <xm:sqref>NZD121</xm:sqref>
            </x14:sparkline>
            <x14:sparkline>
              <xm:f>'CB_Lcr (2)'!$NZE121:$NZE121</xm:f>
              <xm:sqref>NZE121</xm:sqref>
            </x14:sparkline>
            <x14:sparkline>
              <xm:f>'CB_Lcr (2)'!$NZF121:$NZF121</xm:f>
              <xm:sqref>NZF121</xm:sqref>
            </x14:sparkline>
            <x14:sparkline>
              <xm:f>'CB_Lcr (2)'!$NZG121:$NZG121</xm:f>
              <xm:sqref>NZG121</xm:sqref>
            </x14:sparkline>
            <x14:sparkline>
              <xm:f>'CB_Lcr (2)'!$NZH121:$NZH121</xm:f>
              <xm:sqref>NZH121</xm:sqref>
            </x14:sparkline>
            <x14:sparkline>
              <xm:f>'CB_Lcr (2)'!$NZI121:$NZI121</xm:f>
              <xm:sqref>NZI121</xm:sqref>
            </x14:sparkline>
            <x14:sparkline>
              <xm:f>'CB_Lcr (2)'!$NZJ121:$NZJ121</xm:f>
              <xm:sqref>NZJ121</xm:sqref>
            </x14:sparkline>
            <x14:sparkline>
              <xm:f>'CB_Lcr (2)'!$NZK121:$NZK121</xm:f>
              <xm:sqref>NZK121</xm:sqref>
            </x14:sparkline>
            <x14:sparkline>
              <xm:f>'CB_Lcr (2)'!$NZL121:$NZL121</xm:f>
              <xm:sqref>NZL121</xm:sqref>
            </x14:sparkline>
            <x14:sparkline>
              <xm:f>'CB_Lcr (2)'!$NZM121:$NZM121</xm:f>
              <xm:sqref>NZM121</xm:sqref>
            </x14:sparkline>
            <x14:sparkline>
              <xm:f>'CB_Lcr (2)'!$NZN121:$NZN121</xm:f>
              <xm:sqref>NZN121</xm:sqref>
            </x14:sparkline>
            <x14:sparkline>
              <xm:f>'CB_Lcr (2)'!$NZO121:$NZO121</xm:f>
              <xm:sqref>NZO121</xm:sqref>
            </x14:sparkline>
            <x14:sparkline>
              <xm:f>'CB_Lcr (2)'!$NZP121:$NZP121</xm:f>
              <xm:sqref>NZP121</xm:sqref>
            </x14:sparkline>
            <x14:sparkline>
              <xm:f>'CB_Lcr (2)'!$NZQ121:$NZQ121</xm:f>
              <xm:sqref>NZQ121</xm:sqref>
            </x14:sparkline>
            <x14:sparkline>
              <xm:f>'CB_Lcr (2)'!$NZR121:$NZR121</xm:f>
              <xm:sqref>NZR121</xm:sqref>
            </x14:sparkline>
            <x14:sparkline>
              <xm:f>'CB_Lcr (2)'!$NZS121:$NZS121</xm:f>
              <xm:sqref>NZS121</xm:sqref>
            </x14:sparkline>
            <x14:sparkline>
              <xm:f>'CB_Lcr (2)'!$NZT121:$NZT121</xm:f>
              <xm:sqref>NZT121</xm:sqref>
            </x14:sparkline>
            <x14:sparkline>
              <xm:f>'CB_Lcr (2)'!$NZU121:$NZU121</xm:f>
              <xm:sqref>NZU121</xm:sqref>
            </x14:sparkline>
            <x14:sparkline>
              <xm:f>'CB_Lcr (2)'!$NZV121:$NZV121</xm:f>
              <xm:sqref>NZV121</xm:sqref>
            </x14:sparkline>
            <x14:sparkline>
              <xm:f>'CB_Lcr (2)'!$NZW121:$NZW121</xm:f>
              <xm:sqref>NZW121</xm:sqref>
            </x14:sparkline>
            <x14:sparkline>
              <xm:f>'CB_Lcr (2)'!$NZX121:$NZX121</xm:f>
              <xm:sqref>NZX121</xm:sqref>
            </x14:sparkline>
            <x14:sparkline>
              <xm:f>'CB_Lcr (2)'!$NZY121:$NZY121</xm:f>
              <xm:sqref>NZY121</xm:sqref>
            </x14:sparkline>
            <x14:sparkline>
              <xm:f>'CB_Lcr (2)'!$NZZ121:$NZZ121</xm:f>
              <xm:sqref>NZZ121</xm:sqref>
            </x14:sparkline>
            <x14:sparkline>
              <xm:f>'CB_Lcr (2)'!$OAA121:$OAA121</xm:f>
              <xm:sqref>OAA121</xm:sqref>
            </x14:sparkline>
            <x14:sparkline>
              <xm:f>'CB_Lcr (2)'!$OAB121:$OAB121</xm:f>
              <xm:sqref>OAB121</xm:sqref>
            </x14:sparkline>
            <x14:sparkline>
              <xm:f>'CB_Lcr (2)'!$OAC121:$OAC121</xm:f>
              <xm:sqref>OAC121</xm:sqref>
            </x14:sparkline>
            <x14:sparkline>
              <xm:f>'CB_Lcr (2)'!$OAD121:$OAD121</xm:f>
              <xm:sqref>OAD121</xm:sqref>
            </x14:sparkline>
            <x14:sparkline>
              <xm:f>'CB_Lcr (2)'!$OAE121:$OAE121</xm:f>
              <xm:sqref>OAE121</xm:sqref>
            </x14:sparkline>
            <x14:sparkline>
              <xm:f>'CB_Lcr (2)'!$OAF121:$OAF121</xm:f>
              <xm:sqref>OAF121</xm:sqref>
            </x14:sparkline>
            <x14:sparkline>
              <xm:f>'CB_Lcr (2)'!$OAG121:$OAG121</xm:f>
              <xm:sqref>OAG121</xm:sqref>
            </x14:sparkline>
            <x14:sparkline>
              <xm:f>'CB_Lcr (2)'!$OAH121:$OAH121</xm:f>
              <xm:sqref>OAH121</xm:sqref>
            </x14:sparkline>
            <x14:sparkline>
              <xm:f>'CB_Lcr (2)'!$OAI121:$OAI121</xm:f>
              <xm:sqref>OAI121</xm:sqref>
            </x14:sparkline>
            <x14:sparkline>
              <xm:f>'CB_Lcr (2)'!$OAJ121:$OAJ121</xm:f>
              <xm:sqref>OAJ121</xm:sqref>
            </x14:sparkline>
            <x14:sparkline>
              <xm:f>'CB_Lcr (2)'!$OAK121:$OAK121</xm:f>
              <xm:sqref>OAK121</xm:sqref>
            </x14:sparkline>
            <x14:sparkline>
              <xm:f>'CB_Lcr (2)'!$OAL121:$OAL121</xm:f>
              <xm:sqref>OAL121</xm:sqref>
            </x14:sparkline>
            <x14:sparkline>
              <xm:f>'CB_Lcr (2)'!$OAM121:$OAM121</xm:f>
              <xm:sqref>OAM121</xm:sqref>
            </x14:sparkline>
            <x14:sparkline>
              <xm:f>'CB_Lcr (2)'!$OAN121:$OAN121</xm:f>
              <xm:sqref>OAN121</xm:sqref>
            </x14:sparkline>
            <x14:sparkline>
              <xm:f>'CB_Lcr (2)'!$OAO121:$OAO121</xm:f>
              <xm:sqref>OAO121</xm:sqref>
            </x14:sparkline>
            <x14:sparkline>
              <xm:f>'CB_Lcr (2)'!$OAP121:$OAP121</xm:f>
              <xm:sqref>OAP121</xm:sqref>
            </x14:sparkline>
            <x14:sparkline>
              <xm:f>'CB_Lcr (2)'!$OAQ121:$OAQ121</xm:f>
              <xm:sqref>OAQ121</xm:sqref>
            </x14:sparkline>
            <x14:sparkline>
              <xm:f>'CB_Lcr (2)'!$OAR121:$OAR121</xm:f>
              <xm:sqref>OAR121</xm:sqref>
            </x14:sparkline>
            <x14:sparkline>
              <xm:f>'CB_Lcr (2)'!$OAS121:$OAS121</xm:f>
              <xm:sqref>OAS121</xm:sqref>
            </x14:sparkline>
            <x14:sparkline>
              <xm:f>'CB_Lcr (2)'!$OAT121:$OAT121</xm:f>
              <xm:sqref>OAT121</xm:sqref>
            </x14:sparkline>
            <x14:sparkline>
              <xm:f>'CB_Lcr (2)'!$OAU121:$OAU121</xm:f>
              <xm:sqref>OAU121</xm:sqref>
            </x14:sparkline>
            <x14:sparkline>
              <xm:f>'CB_Lcr (2)'!$OAV121:$OAV121</xm:f>
              <xm:sqref>OAV121</xm:sqref>
            </x14:sparkline>
            <x14:sparkline>
              <xm:f>'CB_Lcr (2)'!$OAW121:$OAW121</xm:f>
              <xm:sqref>OAW121</xm:sqref>
            </x14:sparkline>
            <x14:sparkline>
              <xm:f>'CB_Lcr (2)'!$OAX121:$OAX121</xm:f>
              <xm:sqref>OAX121</xm:sqref>
            </x14:sparkline>
            <x14:sparkline>
              <xm:f>'CB_Lcr (2)'!$OAY121:$OAY121</xm:f>
              <xm:sqref>OAY121</xm:sqref>
            </x14:sparkline>
            <x14:sparkline>
              <xm:f>'CB_Lcr (2)'!$OAZ121:$OAZ121</xm:f>
              <xm:sqref>OAZ121</xm:sqref>
            </x14:sparkline>
            <x14:sparkline>
              <xm:f>'CB_Lcr (2)'!$OBA121:$OBA121</xm:f>
              <xm:sqref>OBA121</xm:sqref>
            </x14:sparkline>
            <x14:sparkline>
              <xm:f>'CB_Lcr (2)'!$OBB121:$OBB121</xm:f>
              <xm:sqref>OBB121</xm:sqref>
            </x14:sparkline>
            <x14:sparkline>
              <xm:f>'CB_Lcr (2)'!$OBC121:$OBC121</xm:f>
              <xm:sqref>OBC121</xm:sqref>
            </x14:sparkline>
            <x14:sparkline>
              <xm:f>'CB_Lcr (2)'!$OBD121:$OBD121</xm:f>
              <xm:sqref>OBD121</xm:sqref>
            </x14:sparkline>
            <x14:sparkline>
              <xm:f>'CB_Lcr (2)'!$OBE121:$OBE121</xm:f>
              <xm:sqref>OBE121</xm:sqref>
            </x14:sparkline>
            <x14:sparkline>
              <xm:f>'CB_Lcr (2)'!$OBF121:$OBF121</xm:f>
              <xm:sqref>OBF121</xm:sqref>
            </x14:sparkline>
            <x14:sparkline>
              <xm:f>'CB_Lcr (2)'!$OBG121:$OBG121</xm:f>
              <xm:sqref>OBG121</xm:sqref>
            </x14:sparkline>
            <x14:sparkline>
              <xm:f>'CB_Lcr (2)'!$OBH121:$OBH121</xm:f>
              <xm:sqref>OBH121</xm:sqref>
            </x14:sparkline>
            <x14:sparkline>
              <xm:f>'CB_Lcr (2)'!$OBI121:$OBI121</xm:f>
              <xm:sqref>OBI121</xm:sqref>
            </x14:sparkline>
            <x14:sparkline>
              <xm:f>'CB_Lcr (2)'!$OBJ121:$OBJ121</xm:f>
              <xm:sqref>OBJ121</xm:sqref>
            </x14:sparkline>
            <x14:sparkline>
              <xm:f>'CB_Lcr (2)'!$OBK121:$OBK121</xm:f>
              <xm:sqref>OBK121</xm:sqref>
            </x14:sparkline>
            <x14:sparkline>
              <xm:f>'CB_Lcr (2)'!$OBL121:$OBL121</xm:f>
              <xm:sqref>OBL121</xm:sqref>
            </x14:sparkline>
            <x14:sparkline>
              <xm:f>'CB_Lcr (2)'!$OBM121:$OBM121</xm:f>
              <xm:sqref>OBM121</xm:sqref>
            </x14:sparkline>
            <x14:sparkline>
              <xm:f>'CB_Lcr (2)'!$OBN121:$OBN121</xm:f>
              <xm:sqref>OBN121</xm:sqref>
            </x14:sparkline>
            <x14:sparkline>
              <xm:f>'CB_Lcr (2)'!$OBO121:$OBO121</xm:f>
              <xm:sqref>OBO121</xm:sqref>
            </x14:sparkline>
            <x14:sparkline>
              <xm:f>'CB_Lcr (2)'!$OBP121:$OBP121</xm:f>
              <xm:sqref>OBP121</xm:sqref>
            </x14:sparkline>
            <x14:sparkline>
              <xm:f>'CB_Lcr (2)'!$OBQ121:$OBQ121</xm:f>
              <xm:sqref>OBQ121</xm:sqref>
            </x14:sparkline>
            <x14:sparkline>
              <xm:f>'CB_Lcr (2)'!$OBR121:$OBR121</xm:f>
              <xm:sqref>OBR121</xm:sqref>
            </x14:sparkline>
            <x14:sparkline>
              <xm:f>'CB_Lcr (2)'!$OBS121:$OBS121</xm:f>
              <xm:sqref>OBS121</xm:sqref>
            </x14:sparkline>
            <x14:sparkline>
              <xm:f>'CB_Lcr (2)'!$OBT121:$OBT121</xm:f>
              <xm:sqref>OBT121</xm:sqref>
            </x14:sparkline>
            <x14:sparkline>
              <xm:f>'CB_Lcr (2)'!$OBU121:$OBU121</xm:f>
              <xm:sqref>OBU121</xm:sqref>
            </x14:sparkline>
            <x14:sparkline>
              <xm:f>'CB_Lcr (2)'!$OBV121:$OBV121</xm:f>
              <xm:sqref>OBV121</xm:sqref>
            </x14:sparkline>
            <x14:sparkline>
              <xm:f>'CB_Lcr (2)'!$OBW121:$OBW121</xm:f>
              <xm:sqref>OBW121</xm:sqref>
            </x14:sparkline>
            <x14:sparkline>
              <xm:f>'CB_Lcr (2)'!$OBX121:$OBX121</xm:f>
              <xm:sqref>OBX121</xm:sqref>
            </x14:sparkline>
            <x14:sparkline>
              <xm:f>'CB_Lcr (2)'!$OBY121:$OBY121</xm:f>
              <xm:sqref>OBY121</xm:sqref>
            </x14:sparkline>
            <x14:sparkline>
              <xm:f>'CB_Lcr (2)'!$OBZ121:$OBZ121</xm:f>
              <xm:sqref>OBZ121</xm:sqref>
            </x14:sparkline>
            <x14:sparkline>
              <xm:f>'CB_Lcr (2)'!$OCA121:$OCA121</xm:f>
              <xm:sqref>OCA121</xm:sqref>
            </x14:sparkline>
            <x14:sparkline>
              <xm:f>'CB_Lcr (2)'!$OCB121:$OCB121</xm:f>
              <xm:sqref>OCB121</xm:sqref>
            </x14:sparkline>
            <x14:sparkline>
              <xm:f>'CB_Lcr (2)'!$OCC121:$OCC121</xm:f>
              <xm:sqref>OCC121</xm:sqref>
            </x14:sparkline>
            <x14:sparkline>
              <xm:f>'CB_Lcr (2)'!$OCD121:$OCD121</xm:f>
              <xm:sqref>OCD121</xm:sqref>
            </x14:sparkline>
            <x14:sparkline>
              <xm:f>'CB_Lcr (2)'!$OCE121:$OCE121</xm:f>
              <xm:sqref>OCE121</xm:sqref>
            </x14:sparkline>
            <x14:sparkline>
              <xm:f>'CB_Lcr (2)'!$OCF121:$OCF121</xm:f>
              <xm:sqref>OCF121</xm:sqref>
            </x14:sparkline>
            <x14:sparkline>
              <xm:f>'CB_Lcr (2)'!$OCG121:$OCG121</xm:f>
              <xm:sqref>OCG121</xm:sqref>
            </x14:sparkline>
            <x14:sparkline>
              <xm:f>'CB_Lcr (2)'!$OCH121:$OCH121</xm:f>
              <xm:sqref>OCH121</xm:sqref>
            </x14:sparkline>
            <x14:sparkline>
              <xm:f>'CB_Lcr (2)'!$OCI121:$OCI121</xm:f>
              <xm:sqref>OCI121</xm:sqref>
            </x14:sparkline>
            <x14:sparkline>
              <xm:f>'CB_Lcr (2)'!$OCJ121:$OCJ121</xm:f>
              <xm:sqref>OCJ121</xm:sqref>
            </x14:sparkline>
            <x14:sparkline>
              <xm:f>'CB_Lcr (2)'!$OCK121:$OCK121</xm:f>
              <xm:sqref>OCK121</xm:sqref>
            </x14:sparkline>
            <x14:sparkline>
              <xm:f>'CB_Lcr (2)'!$OCL121:$OCL121</xm:f>
              <xm:sqref>OCL121</xm:sqref>
            </x14:sparkline>
            <x14:sparkline>
              <xm:f>'CB_Lcr (2)'!$OCM121:$OCM121</xm:f>
              <xm:sqref>OCM121</xm:sqref>
            </x14:sparkline>
            <x14:sparkline>
              <xm:f>'CB_Lcr (2)'!$OCN121:$OCN121</xm:f>
              <xm:sqref>OCN121</xm:sqref>
            </x14:sparkline>
            <x14:sparkline>
              <xm:f>'CB_Lcr (2)'!$OCO121:$OCO121</xm:f>
              <xm:sqref>OCO121</xm:sqref>
            </x14:sparkline>
            <x14:sparkline>
              <xm:f>'CB_Lcr (2)'!$OCP121:$OCP121</xm:f>
              <xm:sqref>OCP121</xm:sqref>
            </x14:sparkline>
            <x14:sparkline>
              <xm:f>'CB_Lcr (2)'!$OCQ121:$OCQ121</xm:f>
              <xm:sqref>OCQ121</xm:sqref>
            </x14:sparkline>
            <x14:sparkline>
              <xm:f>'CB_Lcr (2)'!$OCR121:$OCR121</xm:f>
              <xm:sqref>OCR121</xm:sqref>
            </x14:sparkline>
            <x14:sparkline>
              <xm:f>'CB_Lcr (2)'!$OCS121:$OCS121</xm:f>
              <xm:sqref>OCS121</xm:sqref>
            </x14:sparkline>
            <x14:sparkline>
              <xm:f>'CB_Lcr (2)'!$OCT121:$OCT121</xm:f>
              <xm:sqref>OCT121</xm:sqref>
            </x14:sparkline>
            <x14:sparkline>
              <xm:f>'CB_Lcr (2)'!$OCU121:$OCU121</xm:f>
              <xm:sqref>OCU121</xm:sqref>
            </x14:sparkline>
            <x14:sparkline>
              <xm:f>'CB_Lcr (2)'!$OCV121:$OCV121</xm:f>
              <xm:sqref>OCV121</xm:sqref>
            </x14:sparkline>
            <x14:sparkline>
              <xm:f>'CB_Lcr (2)'!$OCW121:$OCW121</xm:f>
              <xm:sqref>OCW121</xm:sqref>
            </x14:sparkline>
            <x14:sparkline>
              <xm:f>'CB_Lcr (2)'!$OCX121:$OCX121</xm:f>
              <xm:sqref>OCX121</xm:sqref>
            </x14:sparkline>
            <x14:sparkline>
              <xm:f>'CB_Lcr (2)'!$OCY121:$OCY121</xm:f>
              <xm:sqref>OCY121</xm:sqref>
            </x14:sparkline>
            <x14:sparkline>
              <xm:f>'CB_Lcr (2)'!$OCZ121:$OCZ121</xm:f>
              <xm:sqref>OCZ121</xm:sqref>
            </x14:sparkline>
            <x14:sparkline>
              <xm:f>'CB_Lcr (2)'!$ODA121:$ODA121</xm:f>
              <xm:sqref>ODA121</xm:sqref>
            </x14:sparkline>
            <x14:sparkline>
              <xm:f>'CB_Lcr (2)'!$ODB121:$ODB121</xm:f>
              <xm:sqref>ODB121</xm:sqref>
            </x14:sparkline>
            <x14:sparkline>
              <xm:f>'CB_Lcr (2)'!$ODC121:$ODC121</xm:f>
              <xm:sqref>ODC121</xm:sqref>
            </x14:sparkline>
            <x14:sparkline>
              <xm:f>'CB_Lcr (2)'!$ODD121:$ODD121</xm:f>
              <xm:sqref>ODD121</xm:sqref>
            </x14:sparkline>
            <x14:sparkline>
              <xm:f>'CB_Lcr (2)'!$ODE121:$ODE121</xm:f>
              <xm:sqref>ODE121</xm:sqref>
            </x14:sparkline>
            <x14:sparkline>
              <xm:f>'CB_Lcr (2)'!$ODF121:$ODF121</xm:f>
              <xm:sqref>ODF121</xm:sqref>
            </x14:sparkline>
            <x14:sparkline>
              <xm:f>'CB_Lcr (2)'!$ODG121:$ODG121</xm:f>
              <xm:sqref>ODG121</xm:sqref>
            </x14:sparkline>
            <x14:sparkline>
              <xm:f>'CB_Lcr (2)'!$ODH121:$ODH121</xm:f>
              <xm:sqref>ODH121</xm:sqref>
            </x14:sparkline>
            <x14:sparkline>
              <xm:f>'CB_Lcr (2)'!$ODI121:$ODI121</xm:f>
              <xm:sqref>ODI121</xm:sqref>
            </x14:sparkline>
            <x14:sparkline>
              <xm:f>'CB_Lcr (2)'!$ODJ121:$ODJ121</xm:f>
              <xm:sqref>ODJ121</xm:sqref>
            </x14:sparkline>
            <x14:sparkline>
              <xm:f>'CB_Lcr (2)'!$ODK121:$ODK121</xm:f>
              <xm:sqref>ODK121</xm:sqref>
            </x14:sparkline>
            <x14:sparkline>
              <xm:f>'CB_Lcr (2)'!$ODL121:$ODL121</xm:f>
              <xm:sqref>ODL121</xm:sqref>
            </x14:sparkline>
            <x14:sparkline>
              <xm:f>'CB_Lcr (2)'!$ODM121:$ODM121</xm:f>
              <xm:sqref>ODM121</xm:sqref>
            </x14:sparkline>
            <x14:sparkline>
              <xm:f>'CB_Lcr (2)'!$ODN121:$ODN121</xm:f>
              <xm:sqref>ODN121</xm:sqref>
            </x14:sparkline>
            <x14:sparkline>
              <xm:f>'CB_Lcr (2)'!$ODO121:$ODO121</xm:f>
              <xm:sqref>ODO121</xm:sqref>
            </x14:sparkline>
            <x14:sparkline>
              <xm:f>'CB_Lcr (2)'!$ODP121:$ODP121</xm:f>
              <xm:sqref>ODP121</xm:sqref>
            </x14:sparkline>
            <x14:sparkline>
              <xm:f>'CB_Lcr (2)'!$ODQ121:$ODQ121</xm:f>
              <xm:sqref>ODQ121</xm:sqref>
            </x14:sparkline>
            <x14:sparkline>
              <xm:f>'CB_Lcr (2)'!$ODR121:$ODR121</xm:f>
              <xm:sqref>ODR121</xm:sqref>
            </x14:sparkline>
            <x14:sparkline>
              <xm:f>'CB_Lcr (2)'!$ODS121:$ODS121</xm:f>
              <xm:sqref>ODS121</xm:sqref>
            </x14:sparkline>
            <x14:sparkline>
              <xm:f>'CB_Lcr (2)'!$ODT121:$ODT121</xm:f>
              <xm:sqref>ODT121</xm:sqref>
            </x14:sparkline>
            <x14:sparkline>
              <xm:f>'CB_Lcr (2)'!$ODU121:$ODU121</xm:f>
              <xm:sqref>ODU121</xm:sqref>
            </x14:sparkline>
            <x14:sparkline>
              <xm:f>'CB_Lcr (2)'!$ODV121:$ODV121</xm:f>
              <xm:sqref>ODV121</xm:sqref>
            </x14:sparkline>
            <x14:sparkline>
              <xm:f>'CB_Lcr (2)'!$ODW121:$ODW121</xm:f>
              <xm:sqref>ODW121</xm:sqref>
            </x14:sparkline>
            <x14:sparkline>
              <xm:f>'CB_Lcr (2)'!$ODX121:$ODX121</xm:f>
              <xm:sqref>ODX121</xm:sqref>
            </x14:sparkline>
            <x14:sparkline>
              <xm:f>'CB_Lcr (2)'!$ODY121:$ODY121</xm:f>
              <xm:sqref>ODY121</xm:sqref>
            </x14:sparkline>
            <x14:sparkline>
              <xm:f>'CB_Lcr (2)'!$ODZ121:$ODZ121</xm:f>
              <xm:sqref>ODZ121</xm:sqref>
            </x14:sparkline>
            <x14:sparkline>
              <xm:f>'CB_Lcr (2)'!$OEA121:$OEA121</xm:f>
              <xm:sqref>OEA121</xm:sqref>
            </x14:sparkline>
            <x14:sparkline>
              <xm:f>'CB_Lcr (2)'!$OEB121:$OEB121</xm:f>
              <xm:sqref>OEB121</xm:sqref>
            </x14:sparkline>
            <x14:sparkline>
              <xm:f>'CB_Lcr (2)'!$OEC121:$OEC121</xm:f>
              <xm:sqref>OEC121</xm:sqref>
            </x14:sparkline>
            <x14:sparkline>
              <xm:f>'CB_Lcr (2)'!$OED121:$OED121</xm:f>
              <xm:sqref>OED121</xm:sqref>
            </x14:sparkline>
            <x14:sparkline>
              <xm:f>'CB_Lcr (2)'!$OEE121:$OEE121</xm:f>
              <xm:sqref>OEE121</xm:sqref>
            </x14:sparkline>
            <x14:sparkline>
              <xm:f>'CB_Lcr (2)'!$OEF121:$OEF121</xm:f>
              <xm:sqref>OEF121</xm:sqref>
            </x14:sparkline>
            <x14:sparkline>
              <xm:f>'CB_Lcr (2)'!$OEG121:$OEG121</xm:f>
              <xm:sqref>OEG121</xm:sqref>
            </x14:sparkline>
            <x14:sparkline>
              <xm:f>'CB_Lcr (2)'!$OEH121:$OEH121</xm:f>
              <xm:sqref>OEH121</xm:sqref>
            </x14:sparkline>
            <x14:sparkline>
              <xm:f>'CB_Lcr (2)'!$OEI121:$OEI121</xm:f>
              <xm:sqref>OEI121</xm:sqref>
            </x14:sparkline>
            <x14:sparkline>
              <xm:f>'CB_Lcr (2)'!$OEJ121:$OEJ121</xm:f>
              <xm:sqref>OEJ121</xm:sqref>
            </x14:sparkline>
            <x14:sparkline>
              <xm:f>'CB_Lcr (2)'!$OEK121:$OEK121</xm:f>
              <xm:sqref>OEK121</xm:sqref>
            </x14:sparkline>
            <x14:sparkline>
              <xm:f>'CB_Lcr (2)'!$OEL121:$OEL121</xm:f>
              <xm:sqref>OEL121</xm:sqref>
            </x14:sparkline>
            <x14:sparkline>
              <xm:f>'CB_Lcr (2)'!$OEM121:$OEM121</xm:f>
              <xm:sqref>OEM121</xm:sqref>
            </x14:sparkline>
            <x14:sparkline>
              <xm:f>'CB_Lcr (2)'!$OEN121:$OEN121</xm:f>
              <xm:sqref>OEN121</xm:sqref>
            </x14:sparkline>
            <x14:sparkline>
              <xm:f>'CB_Lcr (2)'!$OEO121:$OEO121</xm:f>
              <xm:sqref>OEO121</xm:sqref>
            </x14:sparkline>
            <x14:sparkline>
              <xm:f>'CB_Lcr (2)'!$OEP121:$OEP121</xm:f>
              <xm:sqref>OEP121</xm:sqref>
            </x14:sparkline>
            <x14:sparkline>
              <xm:f>'CB_Lcr (2)'!$OEQ121:$OEQ121</xm:f>
              <xm:sqref>OEQ121</xm:sqref>
            </x14:sparkline>
            <x14:sparkline>
              <xm:f>'CB_Lcr (2)'!$OER121:$OER121</xm:f>
              <xm:sqref>OER121</xm:sqref>
            </x14:sparkline>
            <x14:sparkline>
              <xm:f>'CB_Lcr (2)'!$OES121:$OES121</xm:f>
              <xm:sqref>OES121</xm:sqref>
            </x14:sparkline>
            <x14:sparkline>
              <xm:f>'CB_Lcr (2)'!$OET121:$OET121</xm:f>
              <xm:sqref>OET121</xm:sqref>
            </x14:sparkline>
            <x14:sparkline>
              <xm:f>'CB_Lcr (2)'!$OEU121:$OEU121</xm:f>
              <xm:sqref>OEU121</xm:sqref>
            </x14:sparkline>
            <x14:sparkline>
              <xm:f>'CB_Lcr (2)'!$OEV121:$OEV121</xm:f>
              <xm:sqref>OEV121</xm:sqref>
            </x14:sparkline>
            <x14:sparkline>
              <xm:f>'CB_Lcr (2)'!$OEW121:$OEW121</xm:f>
              <xm:sqref>OEW121</xm:sqref>
            </x14:sparkline>
            <x14:sparkline>
              <xm:f>'CB_Lcr (2)'!$OEX121:$OEX121</xm:f>
              <xm:sqref>OEX121</xm:sqref>
            </x14:sparkline>
            <x14:sparkline>
              <xm:f>'CB_Lcr (2)'!$OEY121:$OEY121</xm:f>
              <xm:sqref>OEY121</xm:sqref>
            </x14:sparkline>
            <x14:sparkline>
              <xm:f>'CB_Lcr (2)'!$OEZ121:$OEZ121</xm:f>
              <xm:sqref>OEZ121</xm:sqref>
            </x14:sparkline>
            <x14:sparkline>
              <xm:f>'CB_Lcr (2)'!$OFA121:$OFA121</xm:f>
              <xm:sqref>OFA121</xm:sqref>
            </x14:sparkline>
            <x14:sparkline>
              <xm:f>'CB_Lcr (2)'!$OFB121:$OFB121</xm:f>
              <xm:sqref>OFB121</xm:sqref>
            </x14:sparkline>
            <x14:sparkline>
              <xm:f>'CB_Lcr (2)'!$OFC121:$OFC121</xm:f>
              <xm:sqref>OFC121</xm:sqref>
            </x14:sparkline>
            <x14:sparkline>
              <xm:f>'CB_Lcr (2)'!$OFD121:$OFD121</xm:f>
              <xm:sqref>OFD121</xm:sqref>
            </x14:sparkline>
            <x14:sparkline>
              <xm:f>'CB_Lcr (2)'!$OFE121:$OFE121</xm:f>
              <xm:sqref>OFE121</xm:sqref>
            </x14:sparkline>
            <x14:sparkline>
              <xm:f>'CB_Lcr (2)'!$OFF121:$OFF121</xm:f>
              <xm:sqref>OFF121</xm:sqref>
            </x14:sparkline>
            <x14:sparkline>
              <xm:f>'CB_Lcr (2)'!$OFG121:$OFG121</xm:f>
              <xm:sqref>OFG121</xm:sqref>
            </x14:sparkline>
            <x14:sparkline>
              <xm:f>'CB_Lcr (2)'!$OFH121:$OFH121</xm:f>
              <xm:sqref>OFH121</xm:sqref>
            </x14:sparkline>
            <x14:sparkline>
              <xm:f>'CB_Lcr (2)'!$OFI121:$OFI121</xm:f>
              <xm:sqref>OFI121</xm:sqref>
            </x14:sparkline>
            <x14:sparkline>
              <xm:f>'CB_Lcr (2)'!$OFJ121:$OFJ121</xm:f>
              <xm:sqref>OFJ121</xm:sqref>
            </x14:sparkline>
            <x14:sparkline>
              <xm:f>'CB_Lcr (2)'!$OFK121:$OFK121</xm:f>
              <xm:sqref>OFK121</xm:sqref>
            </x14:sparkline>
            <x14:sparkline>
              <xm:f>'CB_Lcr (2)'!$OFL121:$OFL121</xm:f>
              <xm:sqref>OFL121</xm:sqref>
            </x14:sparkline>
            <x14:sparkline>
              <xm:f>'CB_Lcr (2)'!$OFM121:$OFM121</xm:f>
              <xm:sqref>OFM121</xm:sqref>
            </x14:sparkline>
            <x14:sparkline>
              <xm:f>'CB_Lcr (2)'!$OFN121:$OFN121</xm:f>
              <xm:sqref>OFN121</xm:sqref>
            </x14:sparkline>
            <x14:sparkline>
              <xm:f>'CB_Lcr (2)'!$OFO121:$OFO121</xm:f>
              <xm:sqref>OFO121</xm:sqref>
            </x14:sparkline>
            <x14:sparkline>
              <xm:f>'CB_Lcr (2)'!$OFP121:$OFP121</xm:f>
              <xm:sqref>OFP121</xm:sqref>
            </x14:sparkline>
            <x14:sparkline>
              <xm:f>'CB_Lcr (2)'!$OFQ121:$OFQ121</xm:f>
              <xm:sqref>OFQ121</xm:sqref>
            </x14:sparkline>
            <x14:sparkline>
              <xm:f>'CB_Lcr (2)'!$OFR121:$OFR121</xm:f>
              <xm:sqref>OFR121</xm:sqref>
            </x14:sparkline>
            <x14:sparkline>
              <xm:f>'CB_Lcr (2)'!$OFS121:$OFS121</xm:f>
              <xm:sqref>OFS121</xm:sqref>
            </x14:sparkline>
            <x14:sparkline>
              <xm:f>'CB_Lcr (2)'!$OFT121:$OFT121</xm:f>
              <xm:sqref>OFT121</xm:sqref>
            </x14:sparkline>
            <x14:sparkline>
              <xm:f>'CB_Lcr (2)'!$OFU121:$OFU121</xm:f>
              <xm:sqref>OFU121</xm:sqref>
            </x14:sparkline>
            <x14:sparkline>
              <xm:f>'CB_Lcr (2)'!$OFV121:$OFV121</xm:f>
              <xm:sqref>OFV121</xm:sqref>
            </x14:sparkline>
            <x14:sparkline>
              <xm:f>'CB_Lcr (2)'!$OFW121:$OFW121</xm:f>
              <xm:sqref>OFW121</xm:sqref>
            </x14:sparkline>
            <x14:sparkline>
              <xm:f>'CB_Lcr (2)'!$OFX121:$OFX121</xm:f>
              <xm:sqref>OFX121</xm:sqref>
            </x14:sparkline>
            <x14:sparkline>
              <xm:f>'CB_Lcr (2)'!$OFY121:$OFY121</xm:f>
              <xm:sqref>OFY121</xm:sqref>
            </x14:sparkline>
            <x14:sparkline>
              <xm:f>'CB_Lcr (2)'!$OFZ121:$OFZ121</xm:f>
              <xm:sqref>OFZ121</xm:sqref>
            </x14:sparkline>
            <x14:sparkline>
              <xm:f>'CB_Lcr (2)'!$OGA121:$OGA121</xm:f>
              <xm:sqref>OGA121</xm:sqref>
            </x14:sparkline>
            <x14:sparkline>
              <xm:f>'CB_Lcr (2)'!$OGB121:$OGB121</xm:f>
              <xm:sqref>OGB121</xm:sqref>
            </x14:sparkline>
            <x14:sparkline>
              <xm:f>'CB_Lcr (2)'!$OGC121:$OGC121</xm:f>
              <xm:sqref>OGC121</xm:sqref>
            </x14:sparkline>
            <x14:sparkline>
              <xm:f>'CB_Lcr (2)'!$OGD121:$OGD121</xm:f>
              <xm:sqref>OGD121</xm:sqref>
            </x14:sparkline>
            <x14:sparkline>
              <xm:f>'CB_Lcr (2)'!$OGE121:$OGE121</xm:f>
              <xm:sqref>OGE121</xm:sqref>
            </x14:sparkline>
            <x14:sparkline>
              <xm:f>'CB_Lcr (2)'!$OGF121:$OGF121</xm:f>
              <xm:sqref>OGF121</xm:sqref>
            </x14:sparkline>
            <x14:sparkline>
              <xm:f>'CB_Lcr (2)'!$OGG121:$OGG121</xm:f>
              <xm:sqref>OGG121</xm:sqref>
            </x14:sparkline>
            <x14:sparkline>
              <xm:f>'CB_Lcr (2)'!$OGH121:$OGH121</xm:f>
              <xm:sqref>OGH121</xm:sqref>
            </x14:sparkline>
            <x14:sparkline>
              <xm:f>'CB_Lcr (2)'!$OGI121:$OGI121</xm:f>
              <xm:sqref>OGI121</xm:sqref>
            </x14:sparkline>
            <x14:sparkline>
              <xm:f>'CB_Lcr (2)'!$OGJ121:$OGJ121</xm:f>
              <xm:sqref>OGJ121</xm:sqref>
            </x14:sparkline>
            <x14:sparkline>
              <xm:f>'CB_Lcr (2)'!$OGK121:$OGK121</xm:f>
              <xm:sqref>OGK121</xm:sqref>
            </x14:sparkline>
            <x14:sparkline>
              <xm:f>'CB_Lcr (2)'!$OGL121:$OGL121</xm:f>
              <xm:sqref>OGL121</xm:sqref>
            </x14:sparkline>
            <x14:sparkline>
              <xm:f>'CB_Lcr (2)'!$OGM121:$OGM121</xm:f>
              <xm:sqref>OGM121</xm:sqref>
            </x14:sparkline>
            <x14:sparkline>
              <xm:f>'CB_Lcr (2)'!$OGN121:$OGN121</xm:f>
              <xm:sqref>OGN121</xm:sqref>
            </x14:sparkline>
            <x14:sparkline>
              <xm:f>'CB_Lcr (2)'!$OGO121:$OGO121</xm:f>
              <xm:sqref>OGO121</xm:sqref>
            </x14:sparkline>
            <x14:sparkline>
              <xm:f>'CB_Lcr (2)'!$OGP121:$OGP121</xm:f>
              <xm:sqref>OGP121</xm:sqref>
            </x14:sparkline>
            <x14:sparkline>
              <xm:f>'CB_Lcr (2)'!$OGQ121:$OGQ121</xm:f>
              <xm:sqref>OGQ121</xm:sqref>
            </x14:sparkline>
            <x14:sparkline>
              <xm:f>'CB_Lcr (2)'!$OGR121:$OGR121</xm:f>
              <xm:sqref>OGR121</xm:sqref>
            </x14:sparkline>
            <x14:sparkline>
              <xm:f>'CB_Lcr (2)'!$OGS121:$OGS121</xm:f>
              <xm:sqref>OGS121</xm:sqref>
            </x14:sparkline>
            <x14:sparkline>
              <xm:f>'CB_Lcr (2)'!$OGT121:$OGT121</xm:f>
              <xm:sqref>OGT121</xm:sqref>
            </x14:sparkline>
            <x14:sparkline>
              <xm:f>'CB_Lcr (2)'!$OGU121:$OGU121</xm:f>
              <xm:sqref>OGU121</xm:sqref>
            </x14:sparkline>
            <x14:sparkline>
              <xm:f>'CB_Lcr (2)'!$OGV121:$OGV121</xm:f>
              <xm:sqref>OGV121</xm:sqref>
            </x14:sparkline>
            <x14:sparkline>
              <xm:f>'CB_Lcr (2)'!$OGW121:$OGW121</xm:f>
              <xm:sqref>OGW121</xm:sqref>
            </x14:sparkline>
            <x14:sparkline>
              <xm:f>'CB_Lcr (2)'!$OGX121:$OGX121</xm:f>
              <xm:sqref>OGX121</xm:sqref>
            </x14:sparkline>
            <x14:sparkline>
              <xm:f>'CB_Lcr (2)'!$OGY121:$OGY121</xm:f>
              <xm:sqref>OGY121</xm:sqref>
            </x14:sparkline>
            <x14:sparkline>
              <xm:f>'CB_Lcr (2)'!$OGZ121:$OGZ121</xm:f>
              <xm:sqref>OGZ121</xm:sqref>
            </x14:sparkline>
            <x14:sparkline>
              <xm:f>'CB_Lcr (2)'!$OHA121:$OHA121</xm:f>
              <xm:sqref>OHA121</xm:sqref>
            </x14:sparkline>
            <x14:sparkline>
              <xm:f>'CB_Lcr (2)'!$OHB121:$OHB121</xm:f>
              <xm:sqref>OHB121</xm:sqref>
            </x14:sparkline>
            <x14:sparkline>
              <xm:f>'CB_Lcr (2)'!$OHC121:$OHC121</xm:f>
              <xm:sqref>OHC121</xm:sqref>
            </x14:sparkline>
            <x14:sparkline>
              <xm:f>'CB_Lcr (2)'!$OHD121:$OHD121</xm:f>
              <xm:sqref>OHD121</xm:sqref>
            </x14:sparkline>
            <x14:sparkline>
              <xm:f>'CB_Lcr (2)'!$OHE121:$OHE121</xm:f>
              <xm:sqref>OHE121</xm:sqref>
            </x14:sparkline>
            <x14:sparkline>
              <xm:f>'CB_Lcr (2)'!$OHF121:$OHF121</xm:f>
              <xm:sqref>OHF121</xm:sqref>
            </x14:sparkline>
            <x14:sparkline>
              <xm:f>'CB_Lcr (2)'!$OHG121:$OHG121</xm:f>
              <xm:sqref>OHG121</xm:sqref>
            </x14:sparkline>
            <x14:sparkline>
              <xm:f>'CB_Lcr (2)'!$OHH121:$OHH121</xm:f>
              <xm:sqref>OHH121</xm:sqref>
            </x14:sparkline>
            <x14:sparkline>
              <xm:f>'CB_Lcr (2)'!$OHI121:$OHI121</xm:f>
              <xm:sqref>OHI121</xm:sqref>
            </x14:sparkline>
            <x14:sparkline>
              <xm:f>'CB_Lcr (2)'!$OHJ121:$OHJ121</xm:f>
              <xm:sqref>OHJ121</xm:sqref>
            </x14:sparkline>
            <x14:sparkline>
              <xm:f>'CB_Lcr (2)'!$OHK121:$OHK121</xm:f>
              <xm:sqref>OHK121</xm:sqref>
            </x14:sparkline>
            <x14:sparkline>
              <xm:f>'CB_Lcr (2)'!$OHL121:$OHL121</xm:f>
              <xm:sqref>OHL121</xm:sqref>
            </x14:sparkline>
            <x14:sparkline>
              <xm:f>'CB_Lcr (2)'!$OHM121:$OHM121</xm:f>
              <xm:sqref>OHM121</xm:sqref>
            </x14:sparkline>
            <x14:sparkline>
              <xm:f>'CB_Lcr (2)'!$OHN121:$OHN121</xm:f>
              <xm:sqref>OHN121</xm:sqref>
            </x14:sparkline>
            <x14:sparkline>
              <xm:f>'CB_Lcr (2)'!$OHO121:$OHO121</xm:f>
              <xm:sqref>OHO121</xm:sqref>
            </x14:sparkline>
            <x14:sparkline>
              <xm:f>'CB_Lcr (2)'!$OHP121:$OHP121</xm:f>
              <xm:sqref>OHP121</xm:sqref>
            </x14:sparkline>
            <x14:sparkline>
              <xm:f>'CB_Lcr (2)'!$OHQ121:$OHQ121</xm:f>
              <xm:sqref>OHQ121</xm:sqref>
            </x14:sparkline>
            <x14:sparkline>
              <xm:f>'CB_Lcr (2)'!$OHR121:$OHR121</xm:f>
              <xm:sqref>OHR121</xm:sqref>
            </x14:sparkline>
            <x14:sparkline>
              <xm:f>'CB_Lcr (2)'!$OHS121:$OHS121</xm:f>
              <xm:sqref>OHS121</xm:sqref>
            </x14:sparkline>
            <x14:sparkline>
              <xm:f>'CB_Lcr (2)'!$OHT121:$OHT121</xm:f>
              <xm:sqref>OHT121</xm:sqref>
            </x14:sparkline>
            <x14:sparkline>
              <xm:f>'CB_Lcr (2)'!$OHU121:$OHU121</xm:f>
              <xm:sqref>OHU121</xm:sqref>
            </x14:sparkline>
            <x14:sparkline>
              <xm:f>'CB_Lcr (2)'!$OHV121:$OHV121</xm:f>
              <xm:sqref>OHV121</xm:sqref>
            </x14:sparkline>
            <x14:sparkline>
              <xm:f>'CB_Lcr (2)'!$OHW121:$OHW121</xm:f>
              <xm:sqref>OHW121</xm:sqref>
            </x14:sparkline>
            <x14:sparkline>
              <xm:f>'CB_Lcr (2)'!$OHX121:$OHX121</xm:f>
              <xm:sqref>OHX121</xm:sqref>
            </x14:sparkline>
            <x14:sparkline>
              <xm:f>'CB_Lcr (2)'!$OHY121:$OHY121</xm:f>
              <xm:sqref>OHY121</xm:sqref>
            </x14:sparkline>
            <x14:sparkline>
              <xm:f>'CB_Lcr (2)'!$OHZ121:$OHZ121</xm:f>
              <xm:sqref>OHZ121</xm:sqref>
            </x14:sparkline>
            <x14:sparkline>
              <xm:f>'CB_Lcr (2)'!$OIA121:$OIA121</xm:f>
              <xm:sqref>OIA121</xm:sqref>
            </x14:sparkline>
            <x14:sparkline>
              <xm:f>'CB_Lcr (2)'!$OIB121:$OIB121</xm:f>
              <xm:sqref>OIB121</xm:sqref>
            </x14:sparkline>
            <x14:sparkline>
              <xm:f>'CB_Lcr (2)'!$OIC121:$OIC121</xm:f>
              <xm:sqref>OIC121</xm:sqref>
            </x14:sparkline>
            <x14:sparkline>
              <xm:f>'CB_Lcr (2)'!$OID121:$OID121</xm:f>
              <xm:sqref>OID121</xm:sqref>
            </x14:sparkline>
            <x14:sparkline>
              <xm:f>'CB_Lcr (2)'!$OIE121:$OIE121</xm:f>
              <xm:sqref>OIE121</xm:sqref>
            </x14:sparkline>
            <x14:sparkline>
              <xm:f>'CB_Lcr (2)'!$OIF121:$OIF121</xm:f>
              <xm:sqref>OIF121</xm:sqref>
            </x14:sparkline>
            <x14:sparkline>
              <xm:f>'CB_Lcr (2)'!$OIG121:$OIG121</xm:f>
              <xm:sqref>OIG121</xm:sqref>
            </x14:sparkline>
            <x14:sparkline>
              <xm:f>'CB_Lcr (2)'!$OIH121:$OIH121</xm:f>
              <xm:sqref>OIH121</xm:sqref>
            </x14:sparkline>
            <x14:sparkline>
              <xm:f>'CB_Lcr (2)'!$OII121:$OII121</xm:f>
              <xm:sqref>OII121</xm:sqref>
            </x14:sparkline>
            <x14:sparkline>
              <xm:f>'CB_Lcr (2)'!$OIJ121:$OIJ121</xm:f>
              <xm:sqref>OIJ121</xm:sqref>
            </x14:sparkline>
            <x14:sparkline>
              <xm:f>'CB_Lcr (2)'!$OIK121:$OIK121</xm:f>
              <xm:sqref>OIK121</xm:sqref>
            </x14:sparkline>
            <x14:sparkline>
              <xm:f>'CB_Lcr (2)'!$OIL121:$OIL121</xm:f>
              <xm:sqref>OIL121</xm:sqref>
            </x14:sparkline>
            <x14:sparkline>
              <xm:f>'CB_Lcr (2)'!$OIM121:$OIM121</xm:f>
              <xm:sqref>OIM121</xm:sqref>
            </x14:sparkline>
            <x14:sparkline>
              <xm:f>'CB_Lcr (2)'!$OIN121:$OIN121</xm:f>
              <xm:sqref>OIN121</xm:sqref>
            </x14:sparkline>
            <x14:sparkline>
              <xm:f>'CB_Lcr (2)'!$OIO121:$OIO121</xm:f>
              <xm:sqref>OIO121</xm:sqref>
            </x14:sparkline>
            <x14:sparkline>
              <xm:f>'CB_Lcr (2)'!$OIP121:$OIP121</xm:f>
              <xm:sqref>OIP121</xm:sqref>
            </x14:sparkline>
            <x14:sparkline>
              <xm:f>'CB_Lcr (2)'!$OIQ121:$OIQ121</xm:f>
              <xm:sqref>OIQ121</xm:sqref>
            </x14:sparkline>
            <x14:sparkline>
              <xm:f>'CB_Lcr (2)'!$OIR121:$OIR121</xm:f>
              <xm:sqref>OIR121</xm:sqref>
            </x14:sparkline>
            <x14:sparkline>
              <xm:f>'CB_Lcr (2)'!$OIS121:$OIS121</xm:f>
              <xm:sqref>OIS121</xm:sqref>
            </x14:sparkline>
            <x14:sparkline>
              <xm:f>'CB_Lcr (2)'!$OIT121:$OIT121</xm:f>
              <xm:sqref>OIT121</xm:sqref>
            </x14:sparkline>
            <x14:sparkline>
              <xm:f>'CB_Lcr (2)'!$OIU121:$OIU121</xm:f>
              <xm:sqref>OIU121</xm:sqref>
            </x14:sparkline>
            <x14:sparkline>
              <xm:f>'CB_Lcr (2)'!$OIV121:$OIV121</xm:f>
              <xm:sqref>OIV121</xm:sqref>
            </x14:sparkline>
            <x14:sparkline>
              <xm:f>'CB_Lcr (2)'!$OIW121:$OIW121</xm:f>
              <xm:sqref>OIW121</xm:sqref>
            </x14:sparkline>
            <x14:sparkline>
              <xm:f>'CB_Lcr (2)'!$OIX121:$OIX121</xm:f>
              <xm:sqref>OIX121</xm:sqref>
            </x14:sparkline>
            <x14:sparkline>
              <xm:f>'CB_Lcr (2)'!$OIY121:$OIY121</xm:f>
              <xm:sqref>OIY121</xm:sqref>
            </x14:sparkline>
            <x14:sparkline>
              <xm:f>'CB_Lcr (2)'!$OIZ121:$OIZ121</xm:f>
              <xm:sqref>OIZ121</xm:sqref>
            </x14:sparkline>
            <x14:sparkline>
              <xm:f>'CB_Lcr (2)'!$OJA121:$OJA121</xm:f>
              <xm:sqref>OJA121</xm:sqref>
            </x14:sparkline>
            <x14:sparkline>
              <xm:f>'CB_Lcr (2)'!$OJB121:$OJB121</xm:f>
              <xm:sqref>OJB121</xm:sqref>
            </x14:sparkline>
            <x14:sparkline>
              <xm:f>'CB_Lcr (2)'!$OJC121:$OJC121</xm:f>
              <xm:sqref>OJC121</xm:sqref>
            </x14:sparkline>
            <x14:sparkline>
              <xm:f>'CB_Lcr (2)'!$OJD121:$OJD121</xm:f>
              <xm:sqref>OJD121</xm:sqref>
            </x14:sparkline>
            <x14:sparkline>
              <xm:f>'CB_Lcr (2)'!$OJE121:$OJE121</xm:f>
              <xm:sqref>OJE121</xm:sqref>
            </x14:sparkline>
            <x14:sparkline>
              <xm:f>'CB_Lcr (2)'!$OJF121:$OJF121</xm:f>
              <xm:sqref>OJF121</xm:sqref>
            </x14:sparkline>
            <x14:sparkline>
              <xm:f>'CB_Lcr (2)'!$OJG121:$OJG121</xm:f>
              <xm:sqref>OJG121</xm:sqref>
            </x14:sparkline>
            <x14:sparkline>
              <xm:f>'CB_Lcr (2)'!$OJH121:$OJH121</xm:f>
              <xm:sqref>OJH121</xm:sqref>
            </x14:sparkline>
            <x14:sparkline>
              <xm:f>'CB_Lcr (2)'!$OJI121:$OJI121</xm:f>
              <xm:sqref>OJI121</xm:sqref>
            </x14:sparkline>
            <x14:sparkline>
              <xm:f>'CB_Lcr (2)'!$OJJ121:$OJJ121</xm:f>
              <xm:sqref>OJJ121</xm:sqref>
            </x14:sparkline>
            <x14:sparkline>
              <xm:f>'CB_Lcr (2)'!$OJK121:$OJK121</xm:f>
              <xm:sqref>OJK121</xm:sqref>
            </x14:sparkline>
            <x14:sparkline>
              <xm:f>'CB_Lcr (2)'!$OJL121:$OJL121</xm:f>
              <xm:sqref>OJL121</xm:sqref>
            </x14:sparkline>
            <x14:sparkline>
              <xm:f>'CB_Lcr (2)'!$OJM121:$OJM121</xm:f>
              <xm:sqref>OJM121</xm:sqref>
            </x14:sparkline>
            <x14:sparkline>
              <xm:f>'CB_Lcr (2)'!$OJN121:$OJN121</xm:f>
              <xm:sqref>OJN121</xm:sqref>
            </x14:sparkline>
            <x14:sparkline>
              <xm:f>'CB_Lcr (2)'!$OJO121:$OJO121</xm:f>
              <xm:sqref>OJO121</xm:sqref>
            </x14:sparkline>
            <x14:sparkline>
              <xm:f>'CB_Lcr (2)'!$OJP121:$OJP121</xm:f>
              <xm:sqref>OJP121</xm:sqref>
            </x14:sparkline>
            <x14:sparkline>
              <xm:f>'CB_Lcr (2)'!$OJQ121:$OJQ121</xm:f>
              <xm:sqref>OJQ121</xm:sqref>
            </x14:sparkline>
            <x14:sparkline>
              <xm:f>'CB_Lcr (2)'!$OJR121:$OJR121</xm:f>
              <xm:sqref>OJR121</xm:sqref>
            </x14:sparkline>
            <x14:sparkline>
              <xm:f>'CB_Lcr (2)'!$OJS121:$OJS121</xm:f>
              <xm:sqref>OJS121</xm:sqref>
            </x14:sparkline>
            <x14:sparkline>
              <xm:f>'CB_Lcr (2)'!$OJT121:$OJT121</xm:f>
              <xm:sqref>OJT121</xm:sqref>
            </x14:sparkline>
            <x14:sparkline>
              <xm:f>'CB_Lcr (2)'!$OJU121:$OJU121</xm:f>
              <xm:sqref>OJU121</xm:sqref>
            </x14:sparkline>
            <x14:sparkline>
              <xm:f>'CB_Lcr (2)'!$OJV121:$OJV121</xm:f>
              <xm:sqref>OJV121</xm:sqref>
            </x14:sparkline>
            <x14:sparkline>
              <xm:f>'CB_Lcr (2)'!$OJW121:$OJW121</xm:f>
              <xm:sqref>OJW121</xm:sqref>
            </x14:sparkline>
            <x14:sparkline>
              <xm:f>'CB_Lcr (2)'!$OJX121:$OJX121</xm:f>
              <xm:sqref>OJX121</xm:sqref>
            </x14:sparkline>
            <x14:sparkline>
              <xm:f>'CB_Lcr (2)'!$OJY121:$OJY121</xm:f>
              <xm:sqref>OJY121</xm:sqref>
            </x14:sparkline>
            <x14:sparkline>
              <xm:f>'CB_Lcr (2)'!$OJZ121:$OJZ121</xm:f>
              <xm:sqref>OJZ121</xm:sqref>
            </x14:sparkline>
            <x14:sparkline>
              <xm:f>'CB_Lcr (2)'!$OKA121:$OKA121</xm:f>
              <xm:sqref>OKA121</xm:sqref>
            </x14:sparkline>
            <x14:sparkline>
              <xm:f>'CB_Lcr (2)'!$OKB121:$OKB121</xm:f>
              <xm:sqref>OKB121</xm:sqref>
            </x14:sparkline>
            <x14:sparkline>
              <xm:f>'CB_Lcr (2)'!$OKC121:$OKC121</xm:f>
              <xm:sqref>OKC121</xm:sqref>
            </x14:sparkline>
            <x14:sparkline>
              <xm:f>'CB_Lcr (2)'!$OKD121:$OKD121</xm:f>
              <xm:sqref>OKD121</xm:sqref>
            </x14:sparkline>
            <x14:sparkline>
              <xm:f>'CB_Lcr (2)'!$OKE121:$OKE121</xm:f>
              <xm:sqref>OKE121</xm:sqref>
            </x14:sparkline>
            <x14:sparkline>
              <xm:f>'CB_Lcr (2)'!$OKF121:$OKF121</xm:f>
              <xm:sqref>OKF121</xm:sqref>
            </x14:sparkline>
            <x14:sparkline>
              <xm:f>'CB_Lcr (2)'!$OKG121:$OKG121</xm:f>
              <xm:sqref>OKG121</xm:sqref>
            </x14:sparkline>
            <x14:sparkline>
              <xm:f>'CB_Lcr (2)'!$OKH121:$OKH121</xm:f>
              <xm:sqref>OKH121</xm:sqref>
            </x14:sparkline>
            <x14:sparkline>
              <xm:f>'CB_Lcr (2)'!$OKI121:$OKI121</xm:f>
              <xm:sqref>OKI121</xm:sqref>
            </x14:sparkline>
            <x14:sparkline>
              <xm:f>'CB_Lcr (2)'!$OKJ121:$OKJ121</xm:f>
              <xm:sqref>OKJ121</xm:sqref>
            </x14:sparkline>
            <x14:sparkline>
              <xm:f>'CB_Lcr (2)'!$OKK121:$OKK121</xm:f>
              <xm:sqref>OKK121</xm:sqref>
            </x14:sparkline>
            <x14:sparkline>
              <xm:f>'CB_Lcr (2)'!$OKL121:$OKL121</xm:f>
              <xm:sqref>OKL121</xm:sqref>
            </x14:sparkline>
            <x14:sparkline>
              <xm:f>'CB_Lcr (2)'!$OKM121:$OKM121</xm:f>
              <xm:sqref>OKM121</xm:sqref>
            </x14:sparkline>
            <x14:sparkline>
              <xm:f>'CB_Lcr (2)'!$OKN121:$OKN121</xm:f>
              <xm:sqref>OKN121</xm:sqref>
            </x14:sparkline>
            <x14:sparkline>
              <xm:f>'CB_Lcr (2)'!$OKO121:$OKO121</xm:f>
              <xm:sqref>OKO121</xm:sqref>
            </x14:sparkline>
            <x14:sparkline>
              <xm:f>'CB_Lcr (2)'!$OKP121:$OKP121</xm:f>
              <xm:sqref>OKP121</xm:sqref>
            </x14:sparkline>
            <x14:sparkline>
              <xm:f>'CB_Lcr (2)'!$OKQ121:$OKQ121</xm:f>
              <xm:sqref>OKQ121</xm:sqref>
            </x14:sparkline>
            <x14:sparkline>
              <xm:f>'CB_Lcr (2)'!$OKR121:$OKR121</xm:f>
              <xm:sqref>OKR121</xm:sqref>
            </x14:sparkline>
            <x14:sparkline>
              <xm:f>'CB_Lcr (2)'!$OKS121:$OKS121</xm:f>
              <xm:sqref>OKS121</xm:sqref>
            </x14:sparkline>
            <x14:sparkline>
              <xm:f>'CB_Lcr (2)'!$OKT121:$OKT121</xm:f>
              <xm:sqref>OKT121</xm:sqref>
            </x14:sparkline>
            <x14:sparkline>
              <xm:f>'CB_Lcr (2)'!$OKU121:$OKU121</xm:f>
              <xm:sqref>OKU121</xm:sqref>
            </x14:sparkline>
            <x14:sparkline>
              <xm:f>'CB_Lcr (2)'!$OKV121:$OKV121</xm:f>
              <xm:sqref>OKV121</xm:sqref>
            </x14:sparkline>
            <x14:sparkline>
              <xm:f>'CB_Lcr (2)'!$OKW121:$OKW121</xm:f>
              <xm:sqref>OKW121</xm:sqref>
            </x14:sparkline>
            <x14:sparkline>
              <xm:f>'CB_Lcr (2)'!$OKX121:$OKX121</xm:f>
              <xm:sqref>OKX121</xm:sqref>
            </x14:sparkline>
            <x14:sparkline>
              <xm:f>'CB_Lcr (2)'!$OKY121:$OKY121</xm:f>
              <xm:sqref>OKY121</xm:sqref>
            </x14:sparkline>
            <x14:sparkline>
              <xm:f>'CB_Lcr (2)'!$OKZ121:$OKZ121</xm:f>
              <xm:sqref>OKZ121</xm:sqref>
            </x14:sparkline>
            <x14:sparkline>
              <xm:f>'CB_Lcr (2)'!$OLA121:$OLA121</xm:f>
              <xm:sqref>OLA121</xm:sqref>
            </x14:sparkline>
            <x14:sparkline>
              <xm:f>'CB_Lcr (2)'!$OLB121:$OLB121</xm:f>
              <xm:sqref>OLB121</xm:sqref>
            </x14:sparkline>
            <x14:sparkline>
              <xm:f>'CB_Lcr (2)'!$OLC121:$OLC121</xm:f>
              <xm:sqref>OLC121</xm:sqref>
            </x14:sparkline>
            <x14:sparkline>
              <xm:f>'CB_Lcr (2)'!$OLD121:$OLD121</xm:f>
              <xm:sqref>OLD121</xm:sqref>
            </x14:sparkline>
            <x14:sparkline>
              <xm:f>'CB_Lcr (2)'!$OLE121:$OLE121</xm:f>
              <xm:sqref>OLE121</xm:sqref>
            </x14:sparkline>
            <x14:sparkline>
              <xm:f>'CB_Lcr (2)'!$OLF121:$OLF121</xm:f>
              <xm:sqref>OLF121</xm:sqref>
            </x14:sparkline>
            <x14:sparkline>
              <xm:f>'CB_Lcr (2)'!$OLG121:$OLG121</xm:f>
              <xm:sqref>OLG121</xm:sqref>
            </x14:sparkline>
            <x14:sparkline>
              <xm:f>'CB_Lcr (2)'!$OLH121:$OLH121</xm:f>
              <xm:sqref>OLH121</xm:sqref>
            </x14:sparkline>
            <x14:sparkline>
              <xm:f>'CB_Lcr (2)'!$OLI121:$OLI121</xm:f>
              <xm:sqref>OLI121</xm:sqref>
            </x14:sparkline>
            <x14:sparkline>
              <xm:f>'CB_Lcr (2)'!$OLJ121:$OLJ121</xm:f>
              <xm:sqref>OLJ121</xm:sqref>
            </x14:sparkline>
            <x14:sparkline>
              <xm:f>'CB_Lcr (2)'!$OLK121:$OLK121</xm:f>
              <xm:sqref>OLK121</xm:sqref>
            </x14:sparkline>
            <x14:sparkline>
              <xm:f>'CB_Lcr (2)'!$OLL121:$OLL121</xm:f>
              <xm:sqref>OLL121</xm:sqref>
            </x14:sparkline>
            <x14:sparkline>
              <xm:f>'CB_Lcr (2)'!$OLM121:$OLM121</xm:f>
              <xm:sqref>OLM121</xm:sqref>
            </x14:sparkline>
            <x14:sparkline>
              <xm:f>'CB_Lcr (2)'!$OLN121:$OLN121</xm:f>
              <xm:sqref>OLN121</xm:sqref>
            </x14:sparkline>
            <x14:sparkline>
              <xm:f>'CB_Lcr (2)'!$OLO121:$OLO121</xm:f>
              <xm:sqref>OLO121</xm:sqref>
            </x14:sparkline>
            <x14:sparkline>
              <xm:f>'CB_Lcr (2)'!$OLP121:$OLP121</xm:f>
              <xm:sqref>OLP121</xm:sqref>
            </x14:sparkline>
            <x14:sparkline>
              <xm:f>'CB_Lcr (2)'!$OLQ121:$OLQ121</xm:f>
              <xm:sqref>OLQ121</xm:sqref>
            </x14:sparkline>
            <x14:sparkline>
              <xm:f>'CB_Lcr (2)'!$OLR121:$OLR121</xm:f>
              <xm:sqref>OLR121</xm:sqref>
            </x14:sparkline>
            <x14:sparkline>
              <xm:f>'CB_Lcr (2)'!$OLS121:$OLS121</xm:f>
              <xm:sqref>OLS121</xm:sqref>
            </x14:sparkline>
            <x14:sparkline>
              <xm:f>'CB_Lcr (2)'!$OLT121:$OLT121</xm:f>
              <xm:sqref>OLT121</xm:sqref>
            </x14:sparkline>
            <x14:sparkline>
              <xm:f>'CB_Lcr (2)'!$OLU121:$OLU121</xm:f>
              <xm:sqref>OLU121</xm:sqref>
            </x14:sparkline>
            <x14:sparkline>
              <xm:f>'CB_Lcr (2)'!$OLV121:$OLV121</xm:f>
              <xm:sqref>OLV121</xm:sqref>
            </x14:sparkline>
            <x14:sparkline>
              <xm:f>'CB_Lcr (2)'!$OLW121:$OLW121</xm:f>
              <xm:sqref>OLW121</xm:sqref>
            </x14:sparkline>
            <x14:sparkline>
              <xm:f>'CB_Lcr (2)'!$OLX121:$OLX121</xm:f>
              <xm:sqref>OLX121</xm:sqref>
            </x14:sparkline>
            <x14:sparkline>
              <xm:f>'CB_Lcr (2)'!$OLY121:$OLY121</xm:f>
              <xm:sqref>OLY121</xm:sqref>
            </x14:sparkline>
            <x14:sparkline>
              <xm:f>'CB_Lcr (2)'!$OLZ121:$OLZ121</xm:f>
              <xm:sqref>OLZ121</xm:sqref>
            </x14:sparkline>
            <x14:sparkline>
              <xm:f>'CB_Lcr (2)'!$OMA121:$OMA121</xm:f>
              <xm:sqref>OMA121</xm:sqref>
            </x14:sparkline>
            <x14:sparkline>
              <xm:f>'CB_Lcr (2)'!$OMB121:$OMB121</xm:f>
              <xm:sqref>OMB121</xm:sqref>
            </x14:sparkline>
            <x14:sparkline>
              <xm:f>'CB_Lcr (2)'!$OMC121:$OMC121</xm:f>
              <xm:sqref>OMC121</xm:sqref>
            </x14:sparkline>
            <x14:sparkline>
              <xm:f>'CB_Lcr (2)'!$OMD121:$OMD121</xm:f>
              <xm:sqref>OMD121</xm:sqref>
            </x14:sparkline>
            <x14:sparkline>
              <xm:f>'CB_Lcr (2)'!$OME121:$OME121</xm:f>
              <xm:sqref>OME121</xm:sqref>
            </x14:sparkline>
            <x14:sparkline>
              <xm:f>'CB_Lcr (2)'!$OMF121:$OMF121</xm:f>
              <xm:sqref>OMF121</xm:sqref>
            </x14:sparkline>
            <x14:sparkline>
              <xm:f>'CB_Lcr (2)'!$OMG121:$OMG121</xm:f>
              <xm:sqref>OMG121</xm:sqref>
            </x14:sparkline>
            <x14:sparkline>
              <xm:f>'CB_Lcr (2)'!$OMH121:$OMH121</xm:f>
              <xm:sqref>OMH121</xm:sqref>
            </x14:sparkline>
            <x14:sparkline>
              <xm:f>'CB_Lcr (2)'!$OMI121:$OMI121</xm:f>
              <xm:sqref>OMI121</xm:sqref>
            </x14:sparkline>
            <x14:sparkline>
              <xm:f>'CB_Lcr (2)'!$OMJ121:$OMJ121</xm:f>
              <xm:sqref>OMJ121</xm:sqref>
            </x14:sparkline>
            <x14:sparkline>
              <xm:f>'CB_Lcr (2)'!$OMK121:$OMK121</xm:f>
              <xm:sqref>OMK121</xm:sqref>
            </x14:sparkline>
            <x14:sparkline>
              <xm:f>'CB_Lcr (2)'!$OML121:$OML121</xm:f>
              <xm:sqref>OML121</xm:sqref>
            </x14:sparkline>
            <x14:sparkline>
              <xm:f>'CB_Lcr (2)'!$OMM121:$OMM121</xm:f>
              <xm:sqref>OMM121</xm:sqref>
            </x14:sparkline>
            <x14:sparkline>
              <xm:f>'CB_Lcr (2)'!$OMN121:$OMN121</xm:f>
              <xm:sqref>OMN121</xm:sqref>
            </x14:sparkline>
            <x14:sparkline>
              <xm:f>'CB_Lcr (2)'!$OMO121:$OMO121</xm:f>
              <xm:sqref>OMO121</xm:sqref>
            </x14:sparkline>
            <x14:sparkline>
              <xm:f>'CB_Lcr (2)'!$OMP121:$OMP121</xm:f>
              <xm:sqref>OMP121</xm:sqref>
            </x14:sparkline>
            <x14:sparkline>
              <xm:f>'CB_Lcr (2)'!$OMQ121:$OMQ121</xm:f>
              <xm:sqref>OMQ121</xm:sqref>
            </x14:sparkline>
            <x14:sparkline>
              <xm:f>'CB_Lcr (2)'!$OMR121:$OMR121</xm:f>
              <xm:sqref>OMR121</xm:sqref>
            </x14:sparkline>
            <x14:sparkline>
              <xm:f>'CB_Lcr (2)'!$OMS121:$OMS121</xm:f>
              <xm:sqref>OMS121</xm:sqref>
            </x14:sparkline>
            <x14:sparkline>
              <xm:f>'CB_Lcr (2)'!$OMT121:$OMT121</xm:f>
              <xm:sqref>OMT121</xm:sqref>
            </x14:sparkline>
            <x14:sparkline>
              <xm:f>'CB_Lcr (2)'!$OMU121:$OMU121</xm:f>
              <xm:sqref>OMU121</xm:sqref>
            </x14:sparkline>
            <x14:sparkline>
              <xm:f>'CB_Lcr (2)'!$OMV121:$OMV121</xm:f>
              <xm:sqref>OMV121</xm:sqref>
            </x14:sparkline>
            <x14:sparkline>
              <xm:f>'CB_Lcr (2)'!$OMW121:$OMW121</xm:f>
              <xm:sqref>OMW121</xm:sqref>
            </x14:sparkline>
            <x14:sparkline>
              <xm:f>'CB_Lcr (2)'!$OMX121:$OMX121</xm:f>
              <xm:sqref>OMX121</xm:sqref>
            </x14:sparkline>
            <x14:sparkline>
              <xm:f>'CB_Lcr (2)'!$OMY121:$OMY121</xm:f>
              <xm:sqref>OMY121</xm:sqref>
            </x14:sparkline>
            <x14:sparkline>
              <xm:f>'CB_Lcr (2)'!$OMZ121:$OMZ121</xm:f>
              <xm:sqref>OMZ121</xm:sqref>
            </x14:sparkline>
            <x14:sparkline>
              <xm:f>'CB_Lcr (2)'!$ONA121:$ONA121</xm:f>
              <xm:sqref>ONA121</xm:sqref>
            </x14:sparkline>
            <x14:sparkline>
              <xm:f>'CB_Lcr (2)'!$ONB121:$ONB121</xm:f>
              <xm:sqref>ONB121</xm:sqref>
            </x14:sparkline>
            <x14:sparkline>
              <xm:f>'CB_Lcr (2)'!$ONC121:$ONC121</xm:f>
              <xm:sqref>ONC121</xm:sqref>
            </x14:sparkline>
            <x14:sparkline>
              <xm:f>'CB_Lcr (2)'!$OND121:$OND121</xm:f>
              <xm:sqref>OND121</xm:sqref>
            </x14:sparkline>
            <x14:sparkline>
              <xm:f>'CB_Lcr (2)'!$ONE121:$ONE121</xm:f>
              <xm:sqref>ONE121</xm:sqref>
            </x14:sparkline>
            <x14:sparkline>
              <xm:f>'CB_Lcr (2)'!$ONF121:$ONF121</xm:f>
              <xm:sqref>ONF121</xm:sqref>
            </x14:sparkline>
            <x14:sparkline>
              <xm:f>'CB_Lcr (2)'!$ONG121:$ONG121</xm:f>
              <xm:sqref>ONG121</xm:sqref>
            </x14:sparkline>
            <x14:sparkline>
              <xm:f>'CB_Lcr (2)'!$ONH121:$ONH121</xm:f>
              <xm:sqref>ONH121</xm:sqref>
            </x14:sparkline>
            <x14:sparkline>
              <xm:f>'CB_Lcr (2)'!$ONI121:$ONI121</xm:f>
              <xm:sqref>ONI121</xm:sqref>
            </x14:sparkline>
            <x14:sparkline>
              <xm:f>'CB_Lcr (2)'!$ONJ121:$ONJ121</xm:f>
              <xm:sqref>ONJ121</xm:sqref>
            </x14:sparkline>
            <x14:sparkline>
              <xm:f>'CB_Lcr (2)'!$ONK121:$ONK121</xm:f>
              <xm:sqref>ONK121</xm:sqref>
            </x14:sparkline>
            <x14:sparkline>
              <xm:f>'CB_Lcr (2)'!$ONL121:$ONL121</xm:f>
              <xm:sqref>ONL121</xm:sqref>
            </x14:sparkline>
            <x14:sparkline>
              <xm:f>'CB_Lcr (2)'!$ONM121:$ONM121</xm:f>
              <xm:sqref>ONM121</xm:sqref>
            </x14:sparkline>
            <x14:sparkline>
              <xm:f>'CB_Lcr (2)'!$ONN121:$ONN121</xm:f>
              <xm:sqref>ONN121</xm:sqref>
            </x14:sparkline>
            <x14:sparkline>
              <xm:f>'CB_Lcr (2)'!$ONO121:$ONO121</xm:f>
              <xm:sqref>ONO121</xm:sqref>
            </x14:sparkline>
            <x14:sparkline>
              <xm:f>'CB_Lcr (2)'!$ONP121:$ONP121</xm:f>
              <xm:sqref>ONP121</xm:sqref>
            </x14:sparkline>
            <x14:sparkline>
              <xm:f>'CB_Lcr (2)'!$ONQ121:$ONQ121</xm:f>
              <xm:sqref>ONQ121</xm:sqref>
            </x14:sparkline>
            <x14:sparkline>
              <xm:f>'CB_Lcr (2)'!$ONR121:$ONR121</xm:f>
              <xm:sqref>ONR121</xm:sqref>
            </x14:sparkline>
            <x14:sparkline>
              <xm:f>'CB_Lcr (2)'!$ONS121:$ONS121</xm:f>
              <xm:sqref>ONS121</xm:sqref>
            </x14:sparkline>
            <x14:sparkline>
              <xm:f>'CB_Lcr (2)'!$ONT121:$ONT121</xm:f>
              <xm:sqref>ONT121</xm:sqref>
            </x14:sparkline>
            <x14:sparkline>
              <xm:f>'CB_Lcr (2)'!$ONU121:$ONU121</xm:f>
              <xm:sqref>ONU121</xm:sqref>
            </x14:sparkline>
            <x14:sparkline>
              <xm:f>'CB_Lcr (2)'!$ONV121:$ONV121</xm:f>
              <xm:sqref>ONV121</xm:sqref>
            </x14:sparkline>
            <x14:sparkline>
              <xm:f>'CB_Lcr (2)'!$ONW121:$ONW121</xm:f>
              <xm:sqref>ONW121</xm:sqref>
            </x14:sparkline>
            <x14:sparkline>
              <xm:f>'CB_Lcr (2)'!$ONX121:$ONX121</xm:f>
              <xm:sqref>ONX121</xm:sqref>
            </x14:sparkline>
            <x14:sparkline>
              <xm:f>'CB_Lcr (2)'!$ONY121:$ONY121</xm:f>
              <xm:sqref>ONY121</xm:sqref>
            </x14:sparkline>
            <x14:sparkline>
              <xm:f>'CB_Lcr (2)'!$ONZ121:$ONZ121</xm:f>
              <xm:sqref>ONZ121</xm:sqref>
            </x14:sparkline>
            <x14:sparkline>
              <xm:f>'CB_Lcr (2)'!$OOA121:$OOA121</xm:f>
              <xm:sqref>OOA121</xm:sqref>
            </x14:sparkline>
            <x14:sparkline>
              <xm:f>'CB_Lcr (2)'!$OOB121:$OOB121</xm:f>
              <xm:sqref>OOB121</xm:sqref>
            </x14:sparkline>
            <x14:sparkline>
              <xm:f>'CB_Lcr (2)'!$OOC121:$OOC121</xm:f>
              <xm:sqref>OOC121</xm:sqref>
            </x14:sparkline>
            <x14:sparkline>
              <xm:f>'CB_Lcr (2)'!$OOD121:$OOD121</xm:f>
              <xm:sqref>OOD121</xm:sqref>
            </x14:sparkline>
            <x14:sparkline>
              <xm:f>'CB_Lcr (2)'!$OOE121:$OOE121</xm:f>
              <xm:sqref>OOE121</xm:sqref>
            </x14:sparkline>
            <x14:sparkline>
              <xm:f>'CB_Lcr (2)'!$OOF121:$OOF121</xm:f>
              <xm:sqref>OOF121</xm:sqref>
            </x14:sparkline>
            <x14:sparkline>
              <xm:f>'CB_Lcr (2)'!$OOG121:$OOG121</xm:f>
              <xm:sqref>OOG121</xm:sqref>
            </x14:sparkline>
            <x14:sparkline>
              <xm:f>'CB_Lcr (2)'!$OOH121:$OOH121</xm:f>
              <xm:sqref>OOH121</xm:sqref>
            </x14:sparkline>
            <x14:sparkline>
              <xm:f>'CB_Lcr (2)'!$OOI121:$OOI121</xm:f>
              <xm:sqref>OOI121</xm:sqref>
            </x14:sparkline>
            <x14:sparkline>
              <xm:f>'CB_Lcr (2)'!$OOJ121:$OOJ121</xm:f>
              <xm:sqref>OOJ121</xm:sqref>
            </x14:sparkline>
            <x14:sparkline>
              <xm:f>'CB_Lcr (2)'!$OOK121:$OOK121</xm:f>
              <xm:sqref>OOK121</xm:sqref>
            </x14:sparkline>
            <x14:sparkline>
              <xm:f>'CB_Lcr (2)'!$OOL121:$OOL121</xm:f>
              <xm:sqref>OOL121</xm:sqref>
            </x14:sparkline>
            <x14:sparkline>
              <xm:f>'CB_Lcr (2)'!$OOM121:$OOM121</xm:f>
              <xm:sqref>OOM121</xm:sqref>
            </x14:sparkline>
            <x14:sparkline>
              <xm:f>'CB_Lcr (2)'!$OON121:$OON121</xm:f>
              <xm:sqref>OON121</xm:sqref>
            </x14:sparkline>
            <x14:sparkline>
              <xm:f>'CB_Lcr (2)'!$OOO121:$OOO121</xm:f>
              <xm:sqref>OOO121</xm:sqref>
            </x14:sparkline>
            <x14:sparkline>
              <xm:f>'CB_Lcr (2)'!$OOP121:$OOP121</xm:f>
              <xm:sqref>OOP121</xm:sqref>
            </x14:sparkline>
            <x14:sparkline>
              <xm:f>'CB_Lcr (2)'!$OOQ121:$OOQ121</xm:f>
              <xm:sqref>OOQ121</xm:sqref>
            </x14:sparkline>
            <x14:sparkline>
              <xm:f>'CB_Lcr (2)'!$OOR121:$OOR121</xm:f>
              <xm:sqref>OOR121</xm:sqref>
            </x14:sparkline>
            <x14:sparkline>
              <xm:f>'CB_Lcr (2)'!$OOS121:$OOS121</xm:f>
              <xm:sqref>OOS121</xm:sqref>
            </x14:sparkline>
            <x14:sparkline>
              <xm:f>'CB_Lcr (2)'!$OOT121:$OOT121</xm:f>
              <xm:sqref>OOT121</xm:sqref>
            </x14:sparkline>
            <x14:sparkline>
              <xm:f>'CB_Lcr (2)'!$OOU121:$OOU121</xm:f>
              <xm:sqref>OOU121</xm:sqref>
            </x14:sparkline>
            <x14:sparkline>
              <xm:f>'CB_Lcr (2)'!$OOV121:$OOV121</xm:f>
              <xm:sqref>OOV121</xm:sqref>
            </x14:sparkline>
            <x14:sparkline>
              <xm:f>'CB_Lcr (2)'!$OOW121:$OOW121</xm:f>
              <xm:sqref>OOW121</xm:sqref>
            </x14:sparkline>
            <x14:sparkline>
              <xm:f>'CB_Lcr (2)'!$OOX121:$OOX121</xm:f>
              <xm:sqref>OOX121</xm:sqref>
            </x14:sparkline>
            <x14:sparkline>
              <xm:f>'CB_Lcr (2)'!$OOY121:$OOY121</xm:f>
              <xm:sqref>OOY121</xm:sqref>
            </x14:sparkline>
            <x14:sparkline>
              <xm:f>'CB_Lcr (2)'!$OOZ121:$OOZ121</xm:f>
              <xm:sqref>OOZ121</xm:sqref>
            </x14:sparkline>
            <x14:sparkline>
              <xm:f>'CB_Lcr (2)'!$OPA121:$OPA121</xm:f>
              <xm:sqref>OPA121</xm:sqref>
            </x14:sparkline>
            <x14:sparkline>
              <xm:f>'CB_Lcr (2)'!$OPB121:$OPB121</xm:f>
              <xm:sqref>OPB121</xm:sqref>
            </x14:sparkline>
            <x14:sparkline>
              <xm:f>'CB_Lcr (2)'!$OPC121:$OPC121</xm:f>
              <xm:sqref>OPC121</xm:sqref>
            </x14:sparkline>
            <x14:sparkline>
              <xm:f>'CB_Lcr (2)'!$OPD121:$OPD121</xm:f>
              <xm:sqref>OPD121</xm:sqref>
            </x14:sparkline>
            <x14:sparkline>
              <xm:f>'CB_Lcr (2)'!$OPE121:$OPE121</xm:f>
              <xm:sqref>OPE121</xm:sqref>
            </x14:sparkline>
            <x14:sparkline>
              <xm:f>'CB_Lcr (2)'!$OPF121:$OPF121</xm:f>
              <xm:sqref>OPF121</xm:sqref>
            </x14:sparkline>
            <x14:sparkline>
              <xm:f>'CB_Lcr (2)'!$OPG121:$OPG121</xm:f>
              <xm:sqref>OPG121</xm:sqref>
            </x14:sparkline>
            <x14:sparkline>
              <xm:f>'CB_Lcr (2)'!$OPH121:$OPH121</xm:f>
              <xm:sqref>OPH121</xm:sqref>
            </x14:sparkline>
            <x14:sparkline>
              <xm:f>'CB_Lcr (2)'!$OPI121:$OPI121</xm:f>
              <xm:sqref>OPI121</xm:sqref>
            </x14:sparkline>
            <x14:sparkline>
              <xm:f>'CB_Lcr (2)'!$OPJ121:$OPJ121</xm:f>
              <xm:sqref>OPJ121</xm:sqref>
            </x14:sparkline>
            <x14:sparkline>
              <xm:f>'CB_Lcr (2)'!$OPK121:$OPK121</xm:f>
              <xm:sqref>OPK121</xm:sqref>
            </x14:sparkline>
            <x14:sparkline>
              <xm:f>'CB_Lcr (2)'!$OPL121:$OPL121</xm:f>
              <xm:sqref>OPL121</xm:sqref>
            </x14:sparkline>
            <x14:sparkline>
              <xm:f>'CB_Lcr (2)'!$OPM121:$OPM121</xm:f>
              <xm:sqref>OPM121</xm:sqref>
            </x14:sparkline>
            <x14:sparkline>
              <xm:f>'CB_Lcr (2)'!$OPN121:$OPN121</xm:f>
              <xm:sqref>OPN121</xm:sqref>
            </x14:sparkline>
            <x14:sparkline>
              <xm:f>'CB_Lcr (2)'!$OPO121:$OPO121</xm:f>
              <xm:sqref>OPO121</xm:sqref>
            </x14:sparkline>
            <x14:sparkline>
              <xm:f>'CB_Lcr (2)'!$OPP121:$OPP121</xm:f>
              <xm:sqref>OPP121</xm:sqref>
            </x14:sparkline>
            <x14:sparkline>
              <xm:f>'CB_Lcr (2)'!$OPQ121:$OPQ121</xm:f>
              <xm:sqref>OPQ121</xm:sqref>
            </x14:sparkline>
            <x14:sparkline>
              <xm:f>'CB_Lcr (2)'!$OPR121:$OPR121</xm:f>
              <xm:sqref>OPR121</xm:sqref>
            </x14:sparkline>
            <x14:sparkline>
              <xm:f>'CB_Lcr (2)'!$OPS121:$OPS121</xm:f>
              <xm:sqref>OPS121</xm:sqref>
            </x14:sparkline>
            <x14:sparkline>
              <xm:f>'CB_Lcr (2)'!$OPT121:$OPT121</xm:f>
              <xm:sqref>OPT121</xm:sqref>
            </x14:sparkline>
            <x14:sparkline>
              <xm:f>'CB_Lcr (2)'!$OPU121:$OPU121</xm:f>
              <xm:sqref>OPU121</xm:sqref>
            </x14:sparkline>
            <x14:sparkline>
              <xm:f>'CB_Lcr (2)'!$OPV121:$OPV121</xm:f>
              <xm:sqref>OPV121</xm:sqref>
            </x14:sparkline>
            <x14:sparkline>
              <xm:f>'CB_Lcr (2)'!$OPW121:$OPW121</xm:f>
              <xm:sqref>OPW121</xm:sqref>
            </x14:sparkline>
            <x14:sparkline>
              <xm:f>'CB_Lcr (2)'!$OPX121:$OPX121</xm:f>
              <xm:sqref>OPX121</xm:sqref>
            </x14:sparkline>
            <x14:sparkline>
              <xm:f>'CB_Lcr (2)'!$OPY121:$OPY121</xm:f>
              <xm:sqref>OPY121</xm:sqref>
            </x14:sparkline>
            <x14:sparkline>
              <xm:f>'CB_Lcr (2)'!$OPZ121:$OPZ121</xm:f>
              <xm:sqref>OPZ121</xm:sqref>
            </x14:sparkline>
            <x14:sparkline>
              <xm:f>'CB_Lcr (2)'!$OQA121:$OQA121</xm:f>
              <xm:sqref>OQA121</xm:sqref>
            </x14:sparkline>
            <x14:sparkline>
              <xm:f>'CB_Lcr (2)'!$OQB121:$OQB121</xm:f>
              <xm:sqref>OQB121</xm:sqref>
            </x14:sparkline>
            <x14:sparkline>
              <xm:f>'CB_Lcr (2)'!$OQC121:$OQC121</xm:f>
              <xm:sqref>OQC121</xm:sqref>
            </x14:sparkline>
            <x14:sparkline>
              <xm:f>'CB_Lcr (2)'!$OQD121:$OQD121</xm:f>
              <xm:sqref>OQD121</xm:sqref>
            </x14:sparkline>
            <x14:sparkline>
              <xm:f>'CB_Lcr (2)'!$OQE121:$OQE121</xm:f>
              <xm:sqref>OQE121</xm:sqref>
            </x14:sparkline>
            <x14:sparkline>
              <xm:f>'CB_Lcr (2)'!$OQF121:$OQF121</xm:f>
              <xm:sqref>OQF121</xm:sqref>
            </x14:sparkline>
            <x14:sparkline>
              <xm:f>'CB_Lcr (2)'!$OQG121:$OQG121</xm:f>
              <xm:sqref>OQG121</xm:sqref>
            </x14:sparkline>
            <x14:sparkline>
              <xm:f>'CB_Lcr (2)'!$OQH121:$OQH121</xm:f>
              <xm:sqref>OQH121</xm:sqref>
            </x14:sparkline>
            <x14:sparkline>
              <xm:f>'CB_Lcr (2)'!$OQI121:$OQI121</xm:f>
              <xm:sqref>OQI121</xm:sqref>
            </x14:sparkline>
            <x14:sparkline>
              <xm:f>'CB_Lcr (2)'!$OQJ121:$OQJ121</xm:f>
              <xm:sqref>OQJ121</xm:sqref>
            </x14:sparkline>
            <x14:sparkline>
              <xm:f>'CB_Lcr (2)'!$OQK121:$OQK121</xm:f>
              <xm:sqref>OQK121</xm:sqref>
            </x14:sparkline>
            <x14:sparkline>
              <xm:f>'CB_Lcr (2)'!$OQL121:$OQL121</xm:f>
              <xm:sqref>OQL121</xm:sqref>
            </x14:sparkline>
            <x14:sparkline>
              <xm:f>'CB_Lcr (2)'!$OQM121:$OQM121</xm:f>
              <xm:sqref>OQM121</xm:sqref>
            </x14:sparkline>
            <x14:sparkline>
              <xm:f>'CB_Lcr (2)'!$OQN121:$OQN121</xm:f>
              <xm:sqref>OQN121</xm:sqref>
            </x14:sparkline>
            <x14:sparkline>
              <xm:f>'CB_Lcr (2)'!$OQO121:$OQO121</xm:f>
              <xm:sqref>OQO121</xm:sqref>
            </x14:sparkline>
            <x14:sparkline>
              <xm:f>'CB_Lcr (2)'!$OQP121:$OQP121</xm:f>
              <xm:sqref>OQP121</xm:sqref>
            </x14:sparkline>
            <x14:sparkline>
              <xm:f>'CB_Lcr (2)'!$OQQ121:$OQQ121</xm:f>
              <xm:sqref>OQQ121</xm:sqref>
            </x14:sparkline>
            <x14:sparkline>
              <xm:f>'CB_Lcr (2)'!$OQR121:$OQR121</xm:f>
              <xm:sqref>OQR121</xm:sqref>
            </x14:sparkline>
            <x14:sparkline>
              <xm:f>'CB_Lcr (2)'!$OQS121:$OQS121</xm:f>
              <xm:sqref>OQS121</xm:sqref>
            </x14:sparkline>
            <x14:sparkline>
              <xm:f>'CB_Lcr (2)'!$OQT121:$OQT121</xm:f>
              <xm:sqref>OQT121</xm:sqref>
            </x14:sparkline>
            <x14:sparkline>
              <xm:f>'CB_Lcr (2)'!$OQU121:$OQU121</xm:f>
              <xm:sqref>OQU121</xm:sqref>
            </x14:sparkline>
            <x14:sparkline>
              <xm:f>'CB_Lcr (2)'!$OQV121:$OQV121</xm:f>
              <xm:sqref>OQV121</xm:sqref>
            </x14:sparkline>
            <x14:sparkline>
              <xm:f>'CB_Lcr (2)'!$OQW121:$OQW121</xm:f>
              <xm:sqref>OQW121</xm:sqref>
            </x14:sparkline>
            <x14:sparkline>
              <xm:f>'CB_Lcr (2)'!$OQX121:$OQX121</xm:f>
              <xm:sqref>OQX121</xm:sqref>
            </x14:sparkline>
            <x14:sparkline>
              <xm:f>'CB_Lcr (2)'!$OQY121:$OQY121</xm:f>
              <xm:sqref>OQY121</xm:sqref>
            </x14:sparkline>
            <x14:sparkline>
              <xm:f>'CB_Lcr (2)'!$OQZ121:$OQZ121</xm:f>
              <xm:sqref>OQZ121</xm:sqref>
            </x14:sparkline>
            <x14:sparkline>
              <xm:f>'CB_Lcr (2)'!$ORA121:$ORA121</xm:f>
              <xm:sqref>ORA121</xm:sqref>
            </x14:sparkline>
            <x14:sparkline>
              <xm:f>'CB_Lcr (2)'!$ORB121:$ORB121</xm:f>
              <xm:sqref>ORB121</xm:sqref>
            </x14:sparkline>
            <x14:sparkline>
              <xm:f>'CB_Lcr (2)'!$ORC121:$ORC121</xm:f>
              <xm:sqref>ORC121</xm:sqref>
            </x14:sparkline>
            <x14:sparkline>
              <xm:f>'CB_Lcr (2)'!$ORD121:$ORD121</xm:f>
              <xm:sqref>ORD121</xm:sqref>
            </x14:sparkline>
            <x14:sparkline>
              <xm:f>'CB_Lcr (2)'!$ORE121:$ORE121</xm:f>
              <xm:sqref>ORE121</xm:sqref>
            </x14:sparkline>
            <x14:sparkline>
              <xm:f>'CB_Lcr (2)'!$ORF121:$ORF121</xm:f>
              <xm:sqref>ORF121</xm:sqref>
            </x14:sparkline>
            <x14:sparkline>
              <xm:f>'CB_Lcr (2)'!$ORG121:$ORG121</xm:f>
              <xm:sqref>ORG121</xm:sqref>
            </x14:sparkline>
            <x14:sparkline>
              <xm:f>'CB_Lcr (2)'!$ORH121:$ORH121</xm:f>
              <xm:sqref>ORH121</xm:sqref>
            </x14:sparkline>
            <x14:sparkline>
              <xm:f>'CB_Lcr (2)'!$ORI121:$ORI121</xm:f>
              <xm:sqref>ORI121</xm:sqref>
            </x14:sparkline>
            <x14:sparkline>
              <xm:f>'CB_Lcr (2)'!$ORJ121:$ORJ121</xm:f>
              <xm:sqref>ORJ121</xm:sqref>
            </x14:sparkline>
            <x14:sparkline>
              <xm:f>'CB_Lcr (2)'!$ORK121:$ORK121</xm:f>
              <xm:sqref>ORK121</xm:sqref>
            </x14:sparkline>
            <x14:sparkline>
              <xm:f>'CB_Lcr (2)'!$ORL121:$ORL121</xm:f>
              <xm:sqref>ORL121</xm:sqref>
            </x14:sparkline>
            <x14:sparkline>
              <xm:f>'CB_Lcr (2)'!$ORM121:$ORM121</xm:f>
              <xm:sqref>ORM121</xm:sqref>
            </x14:sparkline>
            <x14:sparkline>
              <xm:f>'CB_Lcr (2)'!$ORN121:$ORN121</xm:f>
              <xm:sqref>ORN121</xm:sqref>
            </x14:sparkline>
            <x14:sparkline>
              <xm:f>'CB_Lcr (2)'!$ORO121:$ORO121</xm:f>
              <xm:sqref>ORO121</xm:sqref>
            </x14:sparkline>
            <x14:sparkline>
              <xm:f>'CB_Lcr (2)'!$ORP121:$ORP121</xm:f>
              <xm:sqref>ORP121</xm:sqref>
            </x14:sparkline>
            <x14:sparkline>
              <xm:f>'CB_Lcr (2)'!$ORQ121:$ORQ121</xm:f>
              <xm:sqref>ORQ121</xm:sqref>
            </x14:sparkline>
            <x14:sparkline>
              <xm:f>'CB_Lcr (2)'!$ORR121:$ORR121</xm:f>
              <xm:sqref>ORR121</xm:sqref>
            </x14:sparkline>
            <x14:sparkline>
              <xm:f>'CB_Lcr (2)'!$ORS121:$ORS121</xm:f>
              <xm:sqref>ORS121</xm:sqref>
            </x14:sparkline>
            <x14:sparkline>
              <xm:f>'CB_Lcr (2)'!$ORT121:$ORT121</xm:f>
              <xm:sqref>ORT121</xm:sqref>
            </x14:sparkline>
            <x14:sparkline>
              <xm:f>'CB_Lcr (2)'!$ORU121:$ORU121</xm:f>
              <xm:sqref>ORU121</xm:sqref>
            </x14:sparkline>
            <x14:sparkline>
              <xm:f>'CB_Lcr (2)'!$ORV121:$ORV121</xm:f>
              <xm:sqref>ORV121</xm:sqref>
            </x14:sparkline>
            <x14:sparkline>
              <xm:f>'CB_Lcr (2)'!$ORW121:$ORW121</xm:f>
              <xm:sqref>ORW121</xm:sqref>
            </x14:sparkline>
            <x14:sparkline>
              <xm:f>'CB_Lcr (2)'!$ORX121:$ORX121</xm:f>
              <xm:sqref>ORX121</xm:sqref>
            </x14:sparkline>
            <x14:sparkline>
              <xm:f>'CB_Lcr (2)'!$ORY121:$ORY121</xm:f>
              <xm:sqref>ORY121</xm:sqref>
            </x14:sparkline>
            <x14:sparkline>
              <xm:f>'CB_Lcr (2)'!$ORZ121:$ORZ121</xm:f>
              <xm:sqref>ORZ121</xm:sqref>
            </x14:sparkline>
            <x14:sparkline>
              <xm:f>'CB_Lcr (2)'!$OSA121:$OSA121</xm:f>
              <xm:sqref>OSA121</xm:sqref>
            </x14:sparkline>
            <x14:sparkline>
              <xm:f>'CB_Lcr (2)'!$OSB121:$OSB121</xm:f>
              <xm:sqref>OSB121</xm:sqref>
            </x14:sparkline>
            <x14:sparkline>
              <xm:f>'CB_Lcr (2)'!$OSC121:$OSC121</xm:f>
              <xm:sqref>OSC121</xm:sqref>
            </x14:sparkline>
            <x14:sparkline>
              <xm:f>'CB_Lcr (2)'!$OSD121:$OSD121</xm:f>
              <xm:sqref>OSD121</xm:sqref>
            </x14:sparkline>
            <x14:sparkline>
              <xm:f>'CB_Lcr (2)'!$OSE121:$OSE121</xm:f>
              <xm:sqref>OSE121</xm:sqref>
            </x14:sparkline>
            <x14:sparkline>
              <xm:f>'CB_Lcr (2)'!$OSF121:$OSF121</xm:f>
              <xm:sqref>OSF121</xm:sqref>
            </x14:sparkline>
            <x14:sparkline>
              <xm:f>'CB_Lcr (2)'!$OSG121:$OSG121</xm:f>
              <xm:sqref>OSG121</xm:sqref>
            </x14:sparkline>
            <x14:sparkline>
              <xm:f>'CB_Lcr (2)'!$OSH121:$OSH121</xm:f>
              <xm:sqref>OSH121</xm:sqref>
            </x14:sparkline>
            <x14:sparkline>
              <xm:f>'CB_Lcr (2)'!$OSI121:$OSI121</xm:f>
              <xm:sqref>OSI121</xm:sqref>
            </x14:sparkline>
            <x14:sparkline>
              <xm:f>'CB_Lcr (2)'!$OSJ121:$OSJ121</xm:f>
              <xm:sqref>OSJ121</xm:sqref>
            </x14:sparkline>
            <x14:sparkline>
              <xm:f>'CB_Lcr (2)'!$OSK121:$OSK121</xm:f>
              <xm:sqref>OSK121</xm:sqref>
            </x14:sparkline>
            <x14:sparkline>
              <xm:f>'CB_Lcr (2)'!$OSL121:$OSL121</xm:f>
              <xm:sqref>OSL121</xm:sqref>
            </x14:sparkline>
            <x14:sparkline>
              <xm:f>'CB_Lcr (2)'!$OSM121:$OSM121</xm:f>
              <xm:sqref>OSM121</xm:sqref>
            </x14:sparkline>
            <x14:sparkline>
              <xm:f>'CB_Lcr (2)'!$OSN121:$OSN121</xm:f>
              <xm:sqref>OSN121</xm:sqref>
            </x14:sparkline>
            <x14:sparkline>
              <xm:f>'CB_Lcr (2)'!$OSO121:$OSO121</xm:f>
              <xm:sqref>OSO121</xm:sqref>
            </x14:sparkline>
            <x14:sparkline>
              <xm:f>'CB_Lcr (2)'!$OSP121:$OSP121</xm:f>
              <xm:sqref>OSP121</xm:sqref>
            </x14:sparkline>
            <x14:sparkline>
              <xm:f>'CB_Lcr (2)'!$OSQ121:$OSQ121</xm:f>
              <xm:sqref>OSQ121</xm:sqref>
            </x14:sparkline>
            <x14:sparkline>
              <xm:f>'CB_Lcr (2)'!$OSR121:$OSR121</xm:f>
              <xm:sqref>OSR121</xm:sqref>
            </x14:sparkline>
            <x14:sparkline>
              <xm:f>'CB_Lcr (2)'!$OSS121:$OSS121</xm:f>
              <xm:sqref>OSS121</xm:sqref>
            </x14:sparkline>
            <x14:sparkline>
              <xm:f>'CB_Lcr (2)'!$OST121:$OST121</xm:f>
              <xm:sqref>OST121</xm:sqref>
            </x14:sparkline>
            <x14:sparkline>
              <xm:f>'CB_Lcr (2)'!$OSU121:$OSU121</xm:f>
              <xm:sqref>OSU121</xm:sqref>
            </x14:sparkline>
            <x14:sparkline>
              <xm:f>'CB_Lcr (2)'!$OSV121:$OSV121</xm:f>
              <xm:sqref>OSV121</xm:sqref>
            </x14:sparkline>
            <x14:sparkline>
              <xm:f>'CB_Lcr (2)'!$OSW121:$OSW121</xm:f>
              <xm:sqref>OSW121</xm:sqref>
            </x14:sparkline>
            <x14:sparkline>
              <xm:f>'CB_Lcr (2)'!$OSX121:$OSX121</xm:f>
              <xm:sqref>OSX121</xm:sqref>
            </x14:sparkline>
            <x14:sparkline>
              <xm:f>'CB_Lcr (2)'!$OSY121:$OSY121</xm:f>
              <xm:sqref>OSY121</xm:sqref>
            </x14:sparkline>
            <x14:sparkline>
              <xm:f>'CB_Lcr (2)'!$OSZ121:$OSZ121</xm:f>
              <xm:sqref>OSZ121</xm:sqref>
            </x14:sparkline>
            <x14:sparkline>
              <xm:f>'CB_Lcr (2)'!$OTA121:$OTA121</xm:f>
              <xm:sqref>OTA121</xm:sqref>
            </x14:sparkline>
            <x14:sparkline>
              <xm:f>'CB_Lcr (2)'!$OTB121:$OTB121</xm:f>
              <xm:sqref>OTB121</xm:sqref>
            </x14:sparkline>
            <x14:sparkline>
              <xm:f>'CB_Lcr (2)'!$OTC121:$OTC121</xm:f>
              <xm:sqref>OTC121</xm:sqref>
            </x14:sparkline>
            <x14:sparkline>
              <xm:f>'CB_Lcr (2)'!$OTD121:$OTD121</xm:f>
              <xm:sqref>OTD121</xm:sqref>
            </x14:sparkline>
            <x14:sparkline>
              <xm:f>'CB_Lcr (2)'!$OTE121:$OTE121</xm:f>
              <xm:sqref>OTE121</xm:sqref>
            </x14:sparkline>
            <x14:sparkline>
              <xm:f>'CB_Lcr (2)'!$OTF121:$OTF121</xm:f>
              <xm:sqref>OTF121</xm:sqref>
            </x14:sparkline>
            <x14:sparkline>
              <xm:f>'CB_Lcr (2)'!$OTG121:$OTG121</xm:f>
              <xm:sqref>OTG121</xm:sqref>
            </x14:sparkline>
            <x14:sparkline>
              <xm:f>'CB_Lcr (2)'!$OTH121:$OTH121</xm:f>
              <xm:sqref>OTH121</xm:sqref>
            </x14:sparkline>
            <x14:sparkline>
              <xm:f>'CB_Lcr (2)'!$OTI121:$OTI121</xm:f>
              <xm:sqref>OTI121</xm:sqref>
            </x14:sparkline>
            <x14:sparkline>
              <xm:f>'CB_Lcr (2)'!$OTJ121:$OTJ121</xm:f>
              <xm:sqref>OTJ121</xm:sqref>
            </x14:sparkline>
            <x14:sparkline>
              <xm:f>'CB_Lcr (2)'!$OTK121:$OTK121</xm:f>
              <xm:sqref>OTK121</xm:sqref>
            </x14:sparkline>
            <x14:sparkline>
              <xm:f>'CB_Lcr (2)'!$OTL121:$OTL121</xm:f>
              <xm:sqref>OTL121</xm:sqref>
            </x14:sparkline>
            <x14:sparkline>
              <xm:f>'CB_Lcr (2)'!$OTM121:$OTM121</xm:f>
              <xm:sqref>OTM121</xm:sqref>
            </x14:sparkline>
            <x14:sparkline>
              <xm:f>'CB_Lcr (2)'!$OTN121:$OTN121</xm:f>
              <xm:sqref>OTN121</xm:sqref>
            </x14:sparkline>
            <x14:sparkline>
              <xm:f>'CB_Lcr (2)'!$OTO121:$OTO121</xm:f>
              <xm:sqref>OTO121</xm:sqref>
            </x14:sparkline>
            <x14:sparkline>
              <xm:f>'CB_Lcr (2)'!$OTP121:$OTP121</xm:f>
              <xm:sqref>OTP121</xm:sqref>
            </x14:sparkline>
            <x14:sparkline>
              <xm:f>'CB_Lcr (2)'!$OTQ121:$OTQ121</xm:f>
              <xm:sqref>OTQ121</xm:sqref>
            </x14:sparkline>
            <x14:sparkline>
              <xm:f>'CB_Lcr (2)'!$OTR121:$OTR121</xm:f>
              <xm:sqref>OTR121</xm:sqref>
            </x14:sparkline>
            <x14:sparkline>
              <xm:f>'CB_Lcr (2)'!$OTS121:$OTS121</xm:f>
              <xm:sqref>OTS121</xm:sqref>
            </x14:sparkline>
            <x14:sparkline>
              <xm:f>'CB_Lcr (2)'!$OTT121:$OTT121</xm:f>
              <xm:sqref>OTT121</xm:sqref>
            </x14:sparkline>
            <x14:sparkline>
              <xm:f>'CB_Lcr (2)'!$OTU121:$OTU121</xm:f>
              <xm:sqref>OTU121</xm:sqref>
            </x14:sparkline>
            <x14:sparkline>
              <xm:f>'CB_Lcr (2)'!$OTV121:$OTV121</xm:f>
              <xm:sqref>OTV121</xm:sqref>
            </x14:sparkline>
            <x14:sparkline>
              <xm:f>'CB_Lcr (2)'!$OTW121:$OTW121</xm:f>
              <xm:sqref>OTW121</xm:sqref>
            </x14:sparkline>
            <x14:sparkline>
              <xm:f>'CB_Lcr (2)'!$OTX121:$OTX121</xm:f>
              <xm:sqref>OTX121</xm:sqref>
            </x14:sparkline>
            <x14:sparkline>
              <xm:f>'CB_Lcr (2)'!$OTY121:$OTY121</xm:f>
              <xm:sqref>OTY121</xm:sqref>
            </x14:sparkline>
            <x14:sparkline>
              <xm:f>'CB_Lcr (2)'!$OTZ121:$OTZ121</xm:f>
              <xm:sqref>OTZ121</xm:sqref>
            </x14:sparkline>
            <x14:sparkline>
              <xm:f>'CB_Lcr (2)'!$OUA121:$OUA121</xm:f>
              <xm:sqref>OUA121</xm:sqref>
            </x14:sparkline>
            <x14:sparkline>
              <xm:f>'CB_Lcr (2)'!$OUB121:$OUB121</xm:f>
              <xm:sqref>OUB121</xm:sqref>
            </x14:sparkline>
            <x14:sparkline>
              <xm:f>'CB_Lcr (2)'!$OUC121:$OUC121</xm:f>
              <xm:sqref>OUC121</xm:sqref>
            </x14:sparkline>
            <x14:sparkline>
              <xm:f>'CB_Lcr (2)'!$OUD121:$OUD121</xm:f>
              <xm:sqref>OUD121</xm:sqref>
            </x14:sparkline>
            <x14:sparkline>
              <xm:f>'CB_Lcr (2)'!$OUE121:$OUE121</xm:f>
              <xm:sqref>OUE121</xm:sqref>
            </x14:sparkline>
            <x14:sparkline>
              <xm:f>'CB_Lcr (2)'!$OUF121:$OUF121</xm:f>
              <xm:sqref>OUF121</xm:sqref>
            </x14:sparkline>
            <x14:sparkline>
              <xm:f>'CB_Lcr (2)'!$OUG121:$OUG121</xm:f>
              <xm:sqref>OUG121</xm:sqref>
            </x14:sparkline>
            <x14:sparkline>
              <xm:f>'CB_Lcr (2)'!$OUH121:$OUH121</xm:f>
              <xm:sqref>OUH121</xm:sqref>
            </x14:sparkline>
            <x14:sparkline>
              <xm:f>'CB_Lcr (2)'!$OUI121:$OUI121</xm:f>
              <xm:sqref>OUI121</xm:sqref>
            </x14:sparkline>
            <x14:sparkline>
              <xm:f>'CB_Lcr (2)'!$OUJ121:$OUJ121</xm:f>
              <xm:sqref>OUJ121</xm:sqref>
            </x14:sparkline>
            <x14:sparkline>
              <xm:f>'CB_Lcr (2)'!$OUK121:$OUK121</xm:f>
              <xm:sqref>OUK121</xm:sqref>
            </x14:sparkline>
            <x14:sparkline>
              <xm:f>'CB_Lcr (2)'!$OUL121:$OUL121</xm:f>
              <xm:sqref>OUL121</xm:sqref>
            </x14:sparkline>
            <x14:sparkline>
              <xm:f>'CB_Lcr (2)'!$OUM121:$OUM121</xm:f>
              <xm:sqref>OUM121</xm:sqref>
            </x14:sparkline>
            <x14:sparkline>
              <xm:f>'CB_Lcr (2)'!$OUN121:$OUN121</xm:f>
              <xm:sqref>OUN121</xm:sqref>
            </x14:sparkline>
            <x14:sparkline>
              <xm:f>'CB_Lcr (2)'!$OUO121:$OUO121</xm:f>
              <xm:sqref>OUO121</xm:sqref>
            </x14:sparkline>
            <x14:sparkline>
              <xm:f>'CB_Lcr (2)'!$OUP121:$OUP121</xm:f>
              <xm:sqref>OUP121</xm:sqref>
            </x14:sparkline>
            <x14:sparkline>
              <xm:f>'CB_Lcr (2)'!$OUQ121:$OUQ121</xm:f>
              <xm:sqref>OUQ121</xm:sqref>
            </x14:sparkline>
            <x14:sparkline>
              <xm:f>'CB_Lcr (2)'!$OUR121:$OUR121</xm:f>
              <xm:sqref>OUR121</xm:sqref>
            </x14:sparkline>
            <x14:sparkline>
              <xm:f>'CB_Lcr (2)'!$OUS121:$OUS121</xm:f>
              <xm:sqref>OUS121</xm:sqref>
            </x14:sparkline>
            <x14:sparkline>
              <xm:f>'CB_Lcr (2)'!$OUT121:$OUT121</xm:f>
              <xm:sqref>OUT121</xm:sqref>
            </x14:sparkline>
            <x14:sparkline>
              <xm:f>'CB_Lcr (2)'!$OUU121:$OUU121</xm:f>
              <xm:sqref>OUU121</xm:sqref>
            </x14:sparkline>
            <x14:sparkline>
              <xm:f>'CB_Lcr (2)'!$OUV121:$OUV121</xm:f>
              <xm:sqref>OUV121</xm:sqref>
            </x14:sparkline>
            <x14:sparkline>
              <xm:f>'CB_Lcr (2)'!$OUW121:$OUW121</xm:f>
              <xm:sqref>OUW121</xm:sqref>
            </x14:sparkline>
            <x14:sparkline>
              <xm:f>'CB_Lcr (2)'!$OUX121:$OUX121</xm:f>
              <xm:sqref>OUX121</xm:sqref>
            </x14:sparkline>
            <x14:sparkline>
              <xm:f>'CB_Lcr (2)'!$OUY121:$OUY121</xm:f>
              <xm:sqref>OUY121</xm:sqref>
            </x14:sparkline>
            <x14:sparkline>
              <xm:f>'CB_Lcr (2)'!$OUZ121:$OUZ121</xm:f>
              <xm:sqref>OUZ121</xm:sqref>
            </x14:sparkline>
            <x14:sparkline>
              <xm:f>'CB_Lcr (2)'!$OVA121:$OVA121</xm:f>
              <xm:sqref>OVA121</xm:sqref>
            </x14:sparkline>
            <x14:sparkline>
              <xm:f>'CB_Lcr (2)'!$OVB121:$OVB121</xm:f>
              <xm:sqref>OVB121</xm:sqref>
            </x14:sparkline>
            <x14:sparkline>
              <xm:f>'CB_Lcr (2)'!$OVC121:$OVC121</xm:f>
              <xm:sqref>OVC121</xm:sqref>
            </x14:sparkline>
            <x14:sparkline>
              <xm:f>'CB_Lcr (2)'!$OVD121:$OVD121</xm:f>
              <xm:sqref>OVD121</xm:sqref>
            </x14:sparkline>
            <x14:sparkline>
              <xm:f>'CB_Lcr (2)'!$OVE121:$OVE121</xm:f>
              <xm:sqref>OVE121</xm:sqref>
            </x14:sparkline>
            <x14:sparkline>
              <xm:f>'CB_Lcr (2)'!$OVF121:$OVF121</xm:f>
              <xm:sqref>OVF121</xm:sqref>
            </x14:sparkline>
            <x14:sparkline>
              <xm:f>'CB_Lcr (2)'!$OVG121:$OVG121</xm:f>
              <xm:sqref>OVG121</xm:sqref>
            </x14:sparkline>
            <x14:sparkline>
              <xm:f>'CB_Lcr (2)'!$OVH121:$OVH121</xm:f>
              <xm:sqref>OVH121</xm:sqref>
            </x14:sparkline>
            <x14:sparkline>
              <xm:f>'CB_Lcr (2)'!$OVI121:$OVI121</xm:f>
              <xm:sqref>OVI121</xm:sqref>
            </x14:sparkline>
            <x14:sparkline>
              <xm:f>'CB_Lcr (2)'!$OVJ121:$OVJ121</xm:f>
              <xm:sqref>OVJ121</xm:sqref>
            </x14:sparkline>
            <x14:sparkline>
              <xm:f>'CB_Lcr (2)'!$OVK121:$OVK121</xm:f>
              <xm:sqref>OVK121</xm:sqref>
            </x14:sparkline>
            <x14:sparkline>
              <xm:f>'CB_Lcr (2)'!$OVL121:$OVL121</xm:f>
              <xm:sqref>OVL121</xm:sqref>
            </x14:sparkline>
            <x14:sparkline>
              <xm:f>'CB_Lcr (2)'!$OVM121:$OVM121</xm:f>
              <xm:sqref>OVM121</xm:sqref>
            </x14:sparkline>
            <x14:sparkline>
              <xm:f>'CB_Lcr (2)'!$OVN121:$OVN121</xm:f>
              <xm:sqref>OVN121</xm:sqref>
            </x14:sparkline>
            <x14:sparkline>
              <xm:f>'CB_Lcr (2)'!$OVO121:$OVO121</xm:f>
              <xm:sqref>OVO121</xm:sqref>
            </x14:sparkline>
            <x14:sparkline>
              <xm:f>'CB_Lcr (2)'!$OVP121:$OVP121</xm:f>
              <xm:sqref>OVP121</xm:sqref>
            </x14:sparkline>
            <x14:sparkline>
              <xm:f>'CB_Lcr (2)'!$OVQ121:$OVQ121</xm:f>
              <xm:sqref>OVQ121</xm:sqref>
            </x14:sparkline>
            <x14:sparkline>
              <xm:f>'CB_Lcr (2)'!$OVR121:$OVR121</xm:f>
              <xm:sqref>OVR121</xm:sqref>
            </x14:sparkline>
            <x14:sparkline>
              <xm:f>'CB_Lcr (2)'!$OVS121:$OVS121</xm:f>
              <xm:sqref>OVS121</xm:sqref>
            </x14:sparkline>
            <x14:sparkline>
              <xm:f>'CB_Lcr (2)'!$OVT121:$OVT121</xm:f>
              <xm:sqref>OVT121</xm:sqref>
            </x14:sparkline>
            <x14:sparkline>
              <xm:f>'CB_Lcr (2)'!$OVU121:$OVU121</xm:f>
              <xm:sqref>OVU121</xm:sqref>
            </x14:sparkline>
            <x14:sparkline>
              <xm:f>'CB_Lcr (2)'!$OVV121:$OVV121</xm:f>
              <xm:sqref>OVV121</xm:sqref>
            </x14:sparkline>
            <x14:sparkline>
              <xm:f>'CB_Lcr (2)'!$OVW121:$OVW121</xm:f>
              <xm:sqref>OVW121</xm:sqref>
            </x14:sparkline>
            <x14:sparkline>
              <xm:f>'CB_Lcr (2)'!$OVX121:$OVX121</xm:f>
              <xm:sqref>OVX121</xm:sqref>
            </x14:sparkline>
            <x14:sparkline>
              <xm:f>'CB_Lcr (2)'!$OVY121:$OVY121</xm:f>
              <xm:sqref>OVY121</xm:sqref>
            </x14:sparkline>
            <x14:sparkline>
              <xm:f>'CB_Lcr (2)'!$OVZ121:$OVZ121</xm:f>
              <xm:sqref>OVZ121</xm:sqref>
            </x14:sparkline>
            <x14:sparkline>
              <xm:f>'CB_Lcr (2)'!$OWA121:$OWA121</xm:f>
              <xm:sqref>OWA121</xm:sqref>
            </x14:sparkline>
            <x14:sparkline>
              <xm:f>'CB_Lcr (2)'!$OWB121:$OWB121</xm:f>
              <xm:sqref>OWB121</xm:sqref>
            </x14:sparkline>
            <x14:sparkline>
              <xm:f>'CB_Lcr (2)'!$OWC121:$OWC121</xm:f>
              <xm:sqref>OWC121</xm:sqref>
            </x14:sparkline>
            <x14:sparkline>
              <xm:f>'CB_Lcr (2)'!$OWD121:$OWD121</xm:f>
              <xm:sqref>OWD121</xm:sqref>
            </x14:sparkline>
            <x14:sparkline>
              <xm:f>'CB_Lcr (2)'!$OWE121:$OWE121</xm:f>
              <xm:sqref>OWE121</xm:sqref>
            </x14:sparkline>
            <x14:sparkline>
              <xm:f>'CB_Lcr (2)'!$OWF121:$OWF121</xm:f>
              <xm:sqref>OWF121</xm:sqref>
            </x14:sparkline>
            <x14:sparkline>
              <xm:f>'CB_Lcr (2)'!$OWG121:$OWG121</xm:f>
              <xm:sqref>OWG121</xm:sqref>
            </x14:sparkline>
            <x14:sparkline>
              <xm:f>'CB_Lcr (2)'!$OWH121:$OWH121</xm:f>
              <xm:sqref>OWH121</xm:sqref>
            </x14:sparkline>
            <x14:sparkline>
              <xm:f>'CB_Lcr (2)'!$OWI121:$OWI121</xm:f>
              <xm:sqref>OWI121</xm:sqref>
            </x14:sparkline>
            <x14:sparkline>
              <xm:f>'CB_Lcr (2)'!$OWJ121:$OWJ121</xm:f>
              <xm:sqref>OWJ121</xm:sqref>
            </x14:sparkline>
            <x14:sparkline>
              <xm:f>'CB_Lcr (2)'!$OWK121:$OWK121</xm:f>
              <xm:sqref>OWK121</xm:sqref>
            </x14:sparkline>
            <x14:sparkline>
              <xm:f>'CB_Lcr (2)'!$OWL121:$OWL121</xm:f>
              <xm:sqref>OWL121</xm:sqref>
            </x14:sparkline>
            <x14:sparkline>
              <xm:f>'CB_Lcr (2)'!$OWM121:$OWM121</xm:f>
              <xm:sqref>OWM121</xm:sqref>
            </x14:sparkline>
            <x14:sparkline>
              <xm:f>'CB_Lcr (2)'!$OWN121:$OWN121</xm:f>
              <xm:sqref>OWN121</xm:sqref>
            </x14:sparkline>
            <x14:sparkline>
              <xm:f>'CB_Lcr (2)'!$OWO121:$OWO121</xm:f>
              <xm:sqref>OWO121</xm:sqref>
            </x14:sparkline>
            <x14:sparkline>
              <xm:f>'CB_Lcr (2)'!$OWP121:$OWP121</xm:f>
              <xm:sqref>OWP121</xm:sqref>
            </x14:sparkline>
            <x14:sparkline>
              <xm:f>'CB_Lcr (2)'!$OWQ121:$OWQ121</xm:f>
              <xm:sqref>OWQ121</xm:sqref>
            </x14:sparkline>
            <x14:sparkline>
              <xm:f>'CB_Lcr (2)'!$OWR121:$OWR121</xm:f>
              <xm:sqref>OWR121</xm:sqref>
            </x14:sparkline>
            <x14:sparkline>
              <xm:f>'CB_Lcr (2)'!$OWS121:$OWS121</xm:f>
              <xm:sqref>OWS121</xm:sqref>
            </x14:sparkline>
            <x14:sparkline>
              <xm:f>'CB_Lcr (2)'!$OWT121:$OWT121</xm:f>
              <xm:sqref>OWT121</xm:sqref>
            </x14:sparkline>
            <x14:sparkline>
              <xm:f>'CB_Lcr (2)'!$OWU121:$OWU121</xm:f>
              <xm:sqref>OWU121</xm:sqref>
            </x14:sparkline>
            <x14:sparkline>
              <xm:f>'CB_Lcr (2)'!$OWV121:$OWV121</xm:f>
              <xm:sqref>OWV121</xm:sqref>
            </x14:sparkline>
            <x14:sparkline>
              <xm:f>'CB_Lcr (2)'!$OWW121:$OWW121</xm:f>
              <xm:sqref>OWW121</xm:sqref>
            </x14:sparkline>
            <x14:sparkline>
              <xm:f>'CB_Lcr (2)'!$OWX121:$OWX121</xm:f>
              <xm:sqref>OWX121</xm:sqref>
            </x14:sparkline>
            <x14:sparkline>
              <xm:f>'CB_Lcr (2)'!$OWY121:$OWY121</xm:f>
              <xm:sqref>OWY121</xm:sqref>
            </x14:sparkline>
            <x14:sparkline>
              <xm:f>'CB_Lcr (2)'!$OWZ121:$OWZ121</xm:f>
              <xm:sqref>OWZ121</xm:sqref>
            </x14:sparkline>
            <x14:sparkline>
              <xm:f>'CB_Lcr (2)'!$OXA121:$OXA121</xm:f>
              <xm:sqref>OXA121</xm:sqref>
            </x14:sparkline>
            <x14:sparkline>
              <xm:f>'CB_Lcr (2)'!$OXB121:$OXB121</xm:f>
              <xm:sqref>OXB121</xm:sqref>
            </x14:sparkline>
            <x14:sparkline>
              <xm:f>'CB_Lcr (2)'!$OXC121:$OXC121</xm:f>
              <xm:sqref>OXC121</xm:sqref>
            </x14:sparkline>
            <x14:sparkline>
              <xm:f>'CB_Lcr (2)'!$OXD121:$OXD121</xm:f>
              <xm:sqref>OXD121</xm:sqref>
            </x14:sparkline>
            <x14:sparkline>
              <xm:f>'CB_Lcr (2)'!$OXE121:$OXE121</xm:f>
              <xm:sqref>OXE121</xm:sqref>
            </x14:sparkline>
            <x14:sparkline>
              <xm:f>'CB_Lcr (2)'!$OXF121:$OXF121</xm:f>
              <xm:sqref>OXF121</xm:sqref>
            </x14:sparkline>
            <x14:sparkline>
              <xm:f>'CB_Lcr (2)'!$OXG121:$OXG121</xm:f>
              <xm:sqref>OXG121</xm:sqref>
            </x14:sparkline>
            <x14:sparkline>
              <xm:f>'CB_Lcr (2)'!$OXH121:$OXH121</xm:f>
              <xm:sqref>OXH121</xm:sqref>
            </x14:sparkline>
            <x14:sparkline>
              <xm:f>'CB_Lcr (2)'!$OXI121:$OXI121</xm:f>
              <xm:sqref>OXI121</xm:sqref>
            </x14:sparkline>
            <x14:sparkline>
              <xm:f>'CB_Lcr (2)'!$OXJ121:$OXJ121</xm:f>
              <xm:sqref>OXJ121</xm:sqref>
            </x14:sparkline>
            <x14:sparkline>
              <xm:f>'CB_Lcr (2)'!$OXK121:$OXK121</xm:f>
              <xm:sqref>OXK121</xm:sqref>
            </x14:sparkline>
            <x14:sparkline>
              <xm:f>'CB_Lcr (2)'!$OXL121:$OXL121</xm:f>
              <xm:sqref>OXL121</xm:sqref>
            </x14:sparkline>
            <x14:sparkline>
              <xm:f>'CB_Lcr (2)'!$OXM121:$OXM121</xm:f>
              <xm:sqref>OXM121</xm:sqref>
            </x14:sparkline>
            <x14:sparkline>
              <xm:f>'CB_Lcr (2)'!$OXN121:$OXN121</xm:f>
              <xm:sqref>OXN121</xm:sqref>
            </x14:sparkline>
            <x14:sparkline>
              <xm:f>'CB_Lcr (2)'!$OXO121:$OXO121</xm:f>
              <xm:sqref>OXO121</xm:sqref>
            </x14:sparkline>
            <x14:sparkline>
              <xm:f>'CB_Lcr (2)'!$OXP121:$OXP121</xm:f>
              <xm:sqref>OXP121</xm:sqref>
            </x14:sparkline>
            <x14:sparkline>
              <xm:f>'CB_Lcr (2)'!$OXQ121:$OXQ121</xm:f>
              <xm:sqref>OXQ121</xm:sqref>
            </x14:sparkline>
            <x14:sparkline>
              <xm:f>'CB_Lcr (2)'!$OXR121:$OXR121</xm:f>
              <xm:sqref>OXR121</xm:sqref>
            </x14:sparkline>
            <x14:sparkline>
              <xm:f>'CB_Lcr (2)'!$OXS121:$OXS121</xm:f>
              <xm:sqref>OXS121</xm:sqref>
            </x14:sparkline>
            <x14:sparkline>
              <xm:f>'CB_Lcr (2)'!$OXT121:$OXT121</xm:f>
              <xm:sqref>OXT121</xm:sqref>
            </x14:sparkline>
            <x14:sparkline>
              <xm:f>'CB_Lcr (2)'!$OXU121:$OXU121</xm:f>
              <xm:sqref>OXU121</xm:sqref>
            </x14:sparkline>
            <x14:sparkline>
              <xm:f>'CB_Lcr (2)'!$OXV121:$OXV121</xm:f>
              <xm:sqref>OXV121</xm:sqref>
            </x14:sparkline>
            <x14:sparkline>
              <xm:f>'CB_Lcr (2)'!$OXW121:$OXW121</xm:f>
              <xm:sqref>OXW121</xm:sqref>
            </x14:sparkline>
            <x14:sparkline>
              <xm:f>'CB_Lcr (2)'!$OXX121:$OXX121</xm:f>
              <xm:sqref>OXX121</xm:sqref>
            </x14:sparkline>
            <x14:sparkline>
              <xm:f>'CB_Lcr (2)'!$OXY121:$OXY121</xm:f>
              <xm:sqref>OXY121</xm:sqref>
            </x14:sparkline>
            <x14:sparkline>
              <xm:f>'CB_Lcr (2)'!$OXZ121:$OXZ121</xm:f>
              <xm:sqref>OXZ121</xm:sqref>
            </x14:sparkline>
            <x14:sparkline>
              <xm:f>'CB_Lcr (2)'!$OYA121:$OYA121</xm:f>
              <xm:sqref>OYA121</xm:sqref>
            </x14:sparkline>
            <x14:sparkline>
              <xm:f>'CB_Lcr (2)'!$OYB121:$OYB121</xm:f>
              <xm:sqref>OYB121</xm:sqref>
            </x14:sparkline>
            <x14:sparkline>
              <xm:f>'CB_Lcr (2)'!$OYC121:$OYC121</xm:f>
              <xm:sqref>OYC121</xm:sqref>
            </x14:sparkline>
            <x14:sparkline>
              <xm:f>'CB_Lcr (2)'!$OYD121:$OYD121</xm:f>
              <xm:sqref>OYD121</xm:sqref>
            </x14:sparkline>
            <x14:sparkline>
              <xm:f>'CB_Lcr (2)'!$OYE121:$OYE121</xm:f>
              <xm:sqref>OYE121</xm:sqref>
            </x14:sparkline>
            <x14:sparkline>
              <xm:f>'CB_Lcr (2)'!$OYF121:$OYF121</xm:f>
              <xm:sqref>OYF121</xm:sqref>
            </x14:sparkline>
            <x14:sparkline>
              <xm:f>'CB_Lcr (2)'!$OYG121:$OYG121</xm:f>
              <xm:sqref>OYG121</xm:sqref>
            </x14:sparkline>
            <x14:sparkline>
              <xm:f>'CB_Lcr (2)'!$OYH121:$OYH121</xm:f>
              <xm:sqref>OYH121</xm:sqref>
            </x14:sparkline>
            <x14:sparkline>
              <xm:f>'CB_Lcr (2)'!$OYI121:$OYI121</xm:f>
              <xm:sqref>OYI121</xm:sqref>
            </x14:sparkline>
            <x14:sparkline>
              <xm:f>'CB_Lcr (2)'!$OYJ121:$OYJ121</xm:f>
              <xm:sqref>OYJ121</xm:sqref>
            </x14:sparkline>
            <x14:sparkline>
              <xm:f>'CB_Lcr (2)'!$OYK121:$OYK121</xm:f>
              <xm:sqref>OYK121</xm:sqref>
            </x14:sparkline>
            <x14:sparkline>
              <xm:f>'CB_Lcr (2)'!$OYL121:$OYL121</xm:f>
              <xm:sqref>OYL121</xm:sqref>
            </x14:sparkline>
            <x14:sparkline>
              <xm:f>'CB_Lcr (2)'!$OYM121:$OYM121</xm:f>
              <xm:sqref>OYM121</xm:sqref>
            </x14:sparkline>
            <x14:sparkline>
              <xm:f>'CB_Lcr (2)'!$OYN121:$OYN121</xm:f>
              <xm:sqref>OYN121</xm:sqref>
            </x14:sparkline>
            <x14:sparkline>
              <xm:f>'CB_Lcr (2)'!$OYO121:$OYO121</xm:f>
              <xm:sqref>OYO121</xm:sqref>
            </x14:sparkline>
            <x14:sparkline>
              <xm:f>'CB_Lcr (2)'!$OYP121:$OYP121</xm:f>
              <xm:sqref>OYP121</xm:sqref>
            </x14:sparkline>
            <x14:sparkline>
              <xm:f>'CB_Lcr (2)'!$OYQ121:$OYQ121</xm:f>
              <xm:sqref>OYQ121</xm:sqref>
            </x14:sparkline>
            <x14:sparkline>
              <xm:f>'CB_Lcr (2)'!$OYR121:$OYR121</xm:f>
              <xm:sqref>OYR121</xm:sqref>
            </x14:sparkline>
            <x14:sparkline>
              <xm:f>'CB_Lcr (2)'!$OYS121:$OYS121</xm:f>
              <xm:sqref>OYS121</xm:sqref>
            </x14:sparkline>
            <x14:sparkline>
              <xm:f>'CB_Lcr (2)'!$OYT121:$OYT121</xm:f>
              <xm:sqref>OYT121</xm:sqref>
            </x14:sparkline>
            <x14:sparkline>
              <xm:f>'CB_Lcr (2)'!$OYU121:$OYU121</xm:f>
              <xm:sqref>OYU121</xm:sqref>
            </x14:sparkline>
            <x14:sparkline>
              <xm:f>'CB_Lcr (2)'!$OYV121:$OYV121</xm:f>
              <xm:sqref>OYV121</xm:sqref>
            </x14:sparkline>
            <x14:sparkline>
              <xm:f>'CB_Lcr (2)'!$OYW121:$OYW121</xm:f>
              <xm:sqref>OYW121</xm:sqref>
            </x14:sparkline>
            <x14:sparkline>
              <xm:f>'CB_Lcr (2)'!$OYX121:$OYX121</xm:f>
              <xm:sqref>OYX121</xm:sqref>
            </x14:sparkline>
            <x14:sparkline>
              <xm:f>'CB_Lcr (2)'!$OYY121:$OYY121</xm:f>
              <xm:sqref>OYY121</xm:sqref>
            </x14:sparkline>
            <x14:sparkline>
              <xm:f>'CB_Lcr (2)'!$OYZ121:$OYZ121</xm:f>
              <xm:sqref>OYZ121</xm:sqref>
            </x14:sparkline>
            <x14:sparkline>
              <xm:f>'CB_Lcr (2)'!$OZA121:$OZA121</xm:f>
              <xm:sqref>OZA121</xm:sqref>
            </x14:sparkline>
            <x14:sparkline>
              <xm:f>'CB_Lcr (2)'!$OZB121:$OZB121</xm:f>
              <xm:sqref>OZB121</xm:sqref>
            </x14:sparkline>
            <x14:sparkline>
              <xm:f>'CB_Lcr (2)'!$OZC121:$OZC121</xm:f>
              <xm:sqref>OZC121</xm:sqref>
            </x14:sparkline>
            <x14:sparkline>
              <xm:f>'CB_Lcr (2)'!$OZD121:$OZD121</xm:f>
              <xm:sqref>OZD121</xm:sqref>
            </x14:sparkline>
            <x14:sparkline>
              <xm:f>'CB_Lcr (2)'!$OZE121:$OZE121</xm:f>
              <xm:sqref>OZE121</xm:sqref>
            </x14:sparkline>
            <x14:sparkline>
              <xm:f>'CB_Lcr (2)'!$OZF121:$OZF121</xm:f>
              <xm:sqref>OZF121</xm:sqref>
            </x14:sparkline>
            <x14:sparkline>
              <xm:f>'CB_Lcr (2)'!$OZG121:$OZG121</xm:f>
              <xm:sqref>OZG121</xm:sqref>
            </x14:sparkline>
            <x14:sparkline>
              <xm:f>'CB_Lcr (2)'!$OZH121:$OZH121</xm:f>
              <xm:sqref>OZH121</xm:sqref>
            </x14:sparkline>
            <x14:sparkline>
              <xm:f>'CB_Lcr (2)'!$OZI121:$OZI121</xm:f>
              <xm:sqref>OZI121</xm:sqref>
            </x14:sparkline>
            <x14:sparkline>
              <xm:f>'CB_Lcr (2)'!$OZJ121:$OZJ121</xm:f>
              <xm:sqref>OZJ121</xm:sqref>
            </x14:sparkline>
            <x14:sparkline>
              <xm:f>'CB_Lcr (2)'!$OZK121:$OZK121</xm:f>
              <xm:sqref>OZK121</xm:sqref>
            </x14:sparkline>
            <x14:sparkline>
              <xm:f>'CB_Lcr (2)'!$OZL121:$OZL121</xm:f>
              <xm:sqref>OZL121</xm:sqref>
            </x14:sparkline>
            <x14:sparkline>
              <xm:f>'CB_Lcr (2)'!$OZM121:$OZM121</xm:f>
              <xm:sqref>OZM121</xm:sqref>
            </x14:sparkline>
            <x14:sparkline>
              <xm:f>'CB_Lcr (2)'!$OZN121:$OZN121</xm:f>
              <xm:sqref>OZN121</xm:sqref>
            </x14:sparkline>
            <x14:sparkline>
              <xm:f>'CB_Lcr (2)'!$OZO121:$OZO121</xm:f>
              <xm:sqref>OZO121</xm:sqref>
            </x14:sparkline>
            <x14:sparkline>
              <xm:f>'CB_Lcr (2)'!$OZP121:$OZP121</xm:f>
              <xm:sqref>OZP121</xm:sqref>
            </x14:sparkline>
            <x14:sparkline>
              <xm:f>'CB_Lcr (2)'!$OZQ121:$OZQ121</xm:f>
              <xm:sqref>OZQ121</xm:sqref>
            </x14:sparkline>
            <x14:sparkline>
              <xm:f>'CB_Lcr (2)'!$OZR121:$OZR121</xm:f>
              <xm:sqref>OZR121</xm:sqref>
            </x14:sparkline>
            <x14:sparkline>
              <xm:f>'CB_Lcr (2)'!$OZS121:$OZS121</xm:f>
              <xm:sqref>OZS121</xm:sqref>
            </x14:sparkline>
            <x14:sparkline>
              <xm:f>'CB_Lcr (2)'!$OZT121:$OZT121</xm:f>
              <xm:sqref>OZT121</xm:sqref>
            </x14:sparkline>
            <x14:sparkline>
              <xm:f>'CB_Lcr (2)'!$OZU121:$OZU121</xm:f>
              <xm:sqref>OZU121</xm:sqref>
            </x14:sparkline>
            <x14:sparkline>
              <xm:f>'CB_Lcr (2)'!$OZV121:$OZV121</xm:f>
              <xm:sqref>OZV121</xm:sqref>
            </x14:sparkline>
            <x14:sparkline>
              <xm:f>'CB_Lcr (2)'!$OZW121:$OZW121</xm:f>
              <xm:sqref>OZW121</xm:sqref>
            </x14:sparkline>
            <x14:sparkline>
              <xm:f>'CB_Lcr (2)'!$OZX121:$OZX121</xm:f>
              <xm:sqref>OZX121</xm:sqref>
            </x14:sparkline>
            <x14:sparkline>
              <xm:f>'CB_Lcr (2)'!$OZY121:$OZY121</xm:f>
              <xm:sqref>OZY121</xm:sqref>
            </x14:sparkline>
            <x14:sparkline>
              <xm:f>'CB_Lcr (2)'!$OZZ121:$OZZ121</xm:f>
              <xm:sqref>OZZ121</xm:sqref>
            </x14:sparkline>
            <x14:sparkline>
              <xm:f>'CB_Lcr (2)'!$PAA121:$PAA121</xm:f>
              <xm:sqref>PAA121</xm:sqref>
            </x14:sparkline>
            <x14:sparkline>
              <xm:f>'CB_Lcr (2)'!$PAB121:$PAB121</xm:f>
              <xm:sqref>PAB121</xm:sqref>
            </x14:sparkline>
            <x14:sparkline>
              <xm:f>'CB_Lcr (2)'!$PAC121:$PAC121</xm:f>
              <xm:sqref>PAC121</xm:sqref>
            </x14:sparkline>
            <x14:sparkline>
              <xm:f>'CB_Lcr (2)'!$PAD121:$PAD121</xm:f>
              <xm:sqref>PAD121</xm:sqref>
            </x14:sparkline>
            <x14:sparkline>
              <xm:f>'CB_Lcr (2)'!$PAE121:$PAE121</xm:f>
              <xm:sqref>PAE121</xm:sqref>
            </x14:sparkline>
            <x14:sparkline>
              <xm:f>'CB_Lcr (2)'!$PAF121:$PAF121</xm:f>
              <xm:sqref>PAF121</xm:sqref>
            </x14:sparkline>
            <x14:sparkline>
              <xm:f>'CB_Lcr (2)'!$PAG121:$PAG121</xm:f>
              <xm:sqref>PAG121</xm:sqref>
            </x14:sparkline>
            <x14:sparkline>
              <xm:f>'CB_Lcr (2)'!$PAH121:$PAH121</xm:f>
              <xm:sqref>PAH121</xm:sqref>
            </x14:sparkline>
            <x14:sparkline>
              <xm:f>'CB_Lcr (2)'!$PAI121:$PAI121</xm:f>
              <xm:sqref>PAI121</xm:sqref>
            </x14:sparkline>
            <x14:sparkline>
              <xm:f>'CB_Lcr (2)'!$PAJ121:$PAJ121</xm:f>
              <xm:sqref>PAJ121</xm:sqref>
            </x14:sparkline>
            <x14:sparkline>
              <xm:f>'CB_Lcr (2)'!$PAK121:$PAK121</xm:f>
              <xm:sqref>PAK121</xm:sqref>
            </x14:sparkline>
            <x14:sparkline>
              <xm:f>'CB_Lcr (2)'!$PAL121:$PAL121</xm:f>
              <xm:sqref>PAL121</xm:sqref>
            </x14:sparkline>
            <x14:sparkline>
              <xm:f>'CB_Lcr (2)'!$PAM121:$PAM121</xm:f>
              <xm:sqref>PAM121</xm:sqref>
            </x14:sparkline>
            <x14:sparkline>
              <xm:f>'CB_Lcr (2)'!$PAN121:$PAN121</xm:f>
              <xm:sqref>PAN121</xm:sqref>
            </x14:sparkline>
            <x14:sparkline>
              <xm:f>'CB_Lcr (2)'!$PAO121:$PAO121</xm:f>
              <xm:sqref>PAO121</xm:sqref>
            </x14:sparkline>
            <x14:sparkline>
              <xm:f>'CB_Lcr (2)'!$PAP121:$PAP121</xm:f>
              <xm:sqref>PAP121</xm:sqref>
            </x14:sparkline>
            <x14:sparkline>
              <xm:f>'CB_Lcr (2)'!$PAQ121:$PAQ121</xm:f>
              <xm:sqref>PAQ121</xm:sqref>
            </x14:sparkline>
            <x14:sparkline>
              <xm:f>'CB_Lcr (2)'!$PAR121:$PAR121</xm:f>
              <xm:sqref>PAR121</xm:sqref>
            </x14:sparkline>
            <x14:sparkline>
              <xm:f>'CB_Lcr (2)'!$PAS121:$PAS121</xm:f>
              <xm:sqref>PAS121</xm:sqref>
            </x14:sparkline>
            <x14:sparkline>
              <xm:f>'CB_Lcr (2)'!$PAT121:$PAT121</xm:f>
              <xm:sqref>PAT121</xm:sqref>
            </x14:sparkline>
            <x14:sparkline>
              <xm:f>'CB_Lcr (2)'!$PAU121:$PAU121</xm:f>
              <xm:sqref>PAU121</xm:sqref>
            </x14:sparkline>
            <x14:sparkline>
              <xm:f>'CB_Lcr (2)'!$PAV121:$PAV121</xm:f>
              <xm:sqref>PAV121</xm:sqref>
            </x14:sparkline>
            <x14:sparkline>
              <xm:f>'CB_Lcr (2)'!$PAW121:$PAW121</xm:f>
              <xm:sqref>PAW121</xm:sqref>
            </x14:sparkline>
            <x14:sparkline>
              <xm:f>'CB_Lcr (2)'!$PAX121:$PAX121</xm:f>
              <xm:sqref>PAX121</xm:sqref>
            </x14:sparkline>
            <x14:sparkline>
              <xm:f>'CB_Lcr (2)'!$PAY121:$PAY121</xm:f>
              <xm:sqref>PAY121</xm:sqref>
            </x14:sparkline>
            <x14:sparkline>
              <xm:f>'CB_Lcr (2)'!$PAZ121:$PAZ121</xm:f>
              <xm:sqref>PAZ121</xm:sqref>
            </x14:sparkline>
            <x14:sparkline>
              <xm:f>'CB_Lcr (2)'!$PBA121:$PBA121</xm:f>
              <xm:sqref>PBA121</xm:sqref>
            </x14:sparkline>
            <x14:sparkline>
              <xm:f>'CB_Lcr (2)'!$PBB121:$PBB121</xm:f>
              <xm:sqref>PBB121</xm:sqref>
            </x14:sparkline>
            <x14:sparkline>
              <xm:f>'CB_Lcr (2)'!$PBC121:$PBC121</xm:f>
              <xm:sqref>PBC121</xm:sqref>
            </x14:sparkline>
            <x14:sparkline>
              <xm:f>'CB_Lcr (2)'!$PBD121:$PBD121</xm:f>
              <xm:sqref>PBD121</xm:sqref>
            </x14:sparkline>
            <x14:sparkline>
              <xm:f>'CB_Lcr (2)'!$PBE121:$PBE121</xm:f>
              <xm:sqref>PBE121</xm:sqref>
            </x14:sparkline>
            <x14:sparkline>
              <xm:f>'CB_Lcr (2)'!$PBF121:$PBF121</xm:f>
              <xm:sqref>PBF121</xm:sqref>
            </x14:sparkline>
            <x14:sparkline>
              <xm:f>'CB_Lcr (2)'!$PBG121:$PBG121</xm:f>
              <xm:sqref>PBG121</xm:sqref>
            </x14:sparkline>
            <x14:sparkline>
              <xm:f>'CB_Lcr (2)'!$PBH121:$PBH121</xm:f>
              <xm:sqref>PBH121</xm:sqref>
            </x14:sparkline>
            <x14:sparkline>
              <xm:f>'CB_Lcr (2)'!$PBI121:$PBI121</xm:f>
              <xm:sqref>PBI121</xm:sqref>
            </x14:sparkline>
            <x14:sparkline>
              <xm:f>'CB_Lcr (2)'!$PBJ121:$PBJ121</xm:f>
              <xm:sqref>PBJ121</xm:sqref>
            </x14:sparkline>
            <x14:sparkline>
              <xm:f>'CB_Lcr (2)'!$PBK121:$PBK121</xm:f>
              <xm:sqref>PBK121</xm:sqref>
            </x14:sparkline>
            <x14:sparkline>
              <xm:f>'CB_Lcr (2)'!$PBL121:$PBL121</xm:f>
              <xm:sqref>PBL121</xm:sqref>
            </x14:sparkline>
            <x14:sparkline>
              <xm:f>'CB_Lcr (2)'!$PBM121:$PBM121</xm:f>
              <xm:sqref>PBM121</xm:sqref>
            </x14:sparkline>
            <x14:sparkline>
              <xm:f>'CB_Lcr (2)'!$PBN121:$PBN121</xm:f>
              <xm:sqref>PBN121</xm:sqref>
            </x14:sparkline>
            <x14:sparkline>
              <xm:f>'CB_Lcr (2)'!$PBO121:$PBO121</xm:f>
              <xm:sqref>PBO121</xm:sqref>
            </x14:sparkline>
            <x14:sparkline>
              <xm:f>'CB_Lcr (2)'!$PBP121:$PBP121</xm:f>
              <xm:sqref>PBP121</xm:sqref>
            </x14:sparkline>
            <x14:sparkline>
              <xm:f>'CB_Lcr (2)'!$PBQ121:$PBQ121</xm:f>
              <xm:sqref>PBQ121</xm:sqref>
            </x14:sparkline>
            <x14:sparkline>
              <xm:f>'CB_Lcr (2)'!$PBR121:$PBR121</xm:f>
              <xm:sqref>PBR121</xm:sqref>
            </x14:sparkline>
            <x14:sparkline>
              <xm:f>'CB_Lcr (2)'!$PBS121:$PBS121</xm:f>
              <xm:sqref>PBS121</xm:sqref>
            </x14:sparkline>
            <x14:sparkline>
              <xm:f>'CB_Lcr (2)'!$PBT121:$PBT121</xm:f>
              <xm:sqref>PBT121</xm:sqref>
            </x14:sparkline>
            <x14:sparkline>
              <xm:f>'CB_Lcr (2)'!$PBU121:$PBU121</xm:f>
              <xm:sqref>PBU121</xm:sqref>
            </x14:sparkline>
            <x14:sparkline>
              <xm:f>'CB_Lcr (2)'!$PBV121:$PBV121</xm:f>
              <xm:sqref>PBV121</xm:sqref>
            </x14:sparkline>
            <x14:sparkline>
              <xm:f>'CB_Lcr (2)'!$PBW121:$PBW121</xm:f>
              <xm:sqref>PBW121</xm:sqref>
            </x14:sparkline>
            <x14:sparkline>
              <xm:f>'CB_Lcr (2)'!$PBX121:$PBX121</xm:f>
              <xm:sqref>PBX121</xm:sqref>
            </x14:sparkline>
            <x14:sparkline>
              <xm:f>'CB_Lcr (2)'!$PBY121:$PBY121</xm:f>
              <xm:sqref>PBY121</xm:sqref>
            </x14:sparkline>
            <x14:sparkline>
              <xm:f>'CB_Lcr (2)'!$PBZ121:$PBZ121</xm:f>
              <xm:sqref>PBZ121</xm:sqref>
            </x14:sparkline>
            <x14:sparkline>
              <xm:f>'CB_Lcr (2)'!$PCA121:$PCA121</xm:f>
              <xm:sqref>PCA121</xm:sqref>
            </x14:sparkline>
            <x14:sparkline>
              <xm:f>'CB_Lcr (2)'!$PCB121:$PCB121</xm:f>
              <xm:sqref>PCB121</xm:sqref>
            </x14:sparkline>
            <x14:sparkline>
              <xm:f>'CB_Lcr (2)'!$PCC121:$PCC121</xm:f>
              <xm:sqref>PCC121</xm:sqref>
            </x14:sparkline>
            <x14:sparkline>
              <xm:f>'CB_Lcr (2)'!$PCD121:$PCD121</xm:f>
              <xm:sqref>PCD121</xm:sqref>
            </x14:sparkline>
            <x14:sparkline>
              <xm:f>'CB_Lcr (2)'!$PCE121:$PCE121</xm:f>
              <xm:sqref>PCE121</xm:sqref>
            </x14:sparkline>
            <x14:sparkline>
              <xm:f>'CB_Lcr (2)'!$PCF121:$PCF121</xm:f>
              <xm:sqref>PCF121</xm:sqref>
            </x14:sparkline>
            <x14:sparkline>
              <xm:f>'CB_Lcr (2)'!$PCG121:$PCG121</xm:f>
              <xm:sqref>PCG121</xm:sqref>
            </x14:sparkline>
            <x14:sparkline>
              <xm:f>'CB_Lcr (2)'!$PCH121:$PCH121</xm:f>
              <xm:sqref>PCH121</xm:sqref>
            </x14:sparkline>
            <x14:sparkline>
              <xm:f>'CB_Lcr (2)'!$PCI121:$PCI121</xm:f>
              <xm:sqref>PCI121</xm:sqref>
            </x14:sparkline>
            <x14:sparkline>
              <xm:f>'CB_Lcr (2)'!$PCJ121:$PCJ121</xm:f>
              <xm:sqref>PCJ121</xm:sqref>
            </x14:sparkline>
            <x14:sparkline>
              <xm:f>'CB_Lcr (2)'!$PCK121:$PCK121</xm:f>
              <xm:sqref>PCK121</xm:sqref>
            </x14:sparkline>
            <x14:sparkline>
              <xm:f>'CB_Lcr (2)'!$PCL121:$PCL121</xm:f>
              <xm:sqref>PCL121</xm:sqref>
            </x14:sparkline>
            <x14:sparkline>
              <xm:f>'CB_Lcr (2)'!$PCM121:$PCM121</xm:f>
              <xm:sqref>PCM121</xm:sqref>
            </x14:sparkline>
            <x14:sparkline>
              <xm:f>'CB_Lcr (2)'!$PCN121:$PCN121</xm:f>
              <xm:sqref>PCN121</xm:sqref>
            </x14:sparkline>
            <x14:sparkline>
              <xm:f>'CB_Lcr (2)'!$PCO121:$PCO121</xm:f>
              <xm:sqref>PCO121</xm:sqref>
            </x14:sparkline>
            <x14:sparkline>
              <xm:f>'CB_Lcr (2)'!$PCP121:$PCP121</xm:f>
              <xm:sqref>PCP121</xm:sqref>
            </x14:sparkline>
            <x14:sparkline>
              <xm:f>'CB_Lcr (2)'!$PCQ121:$PCQ121</xm:f>
              <xm:sqref>PCQ121</xm:sqref>
            </x14:sparkline>
            <x14:sparkline>
              <xm:f>'CB_Lcr (2)'!$PCR121:$PCR121</xm:f>
              <xm:sqref>PCR121</xm:sqref>
            </x14:sparkline>
            <x14:sparkline>
              <xm:f>'CB_Lcr (2)'!$PCS121:$PCS121</xm:f>
              <xm:sqref>PCS121</xm:sqref>
            </x14:sparkline>
            <x14:sparkline>
              <xm:f>'CB_Lcr (2)'!$PCT121:$PCT121</xm:f>
              <xm:sqref>PCT121</xm:sqref>
            </x14:sparkline>
            <x14:sparkline>
              <xm:f>'CB_Lcr (2)'!$PCU121:$PCU121</xm:f>
              <xm:sqref>PCU121</xm:sqref>
            </x14:sparkline>
            <x14:sparkline>
              <xm:f>'CB_Lcr (2)'!$PCV121:$PCV121</xm:f>
              <xm:sqref>PCV121</xm:sqref>
            </x14:sparkline>
            <x14:sparkline>
              <xm:f>'CB_Lcr (2)'!$PCW121:$PCW121</xm:f>
              <xm:sqref>PCW121</xm:sqref>
            </x14:sparkline>
            <x14:sparkline>
              <xm:f>'CB_Lcr (2)'!$PCX121:$PCX121</xm:f>
              <xm:sqref>PCX121</xm:sqref>
            </x14:sparkline>
            <x14:sparkline>
              <xm:f>'CB_Lcr (2)'!$PCY121:$PCY121</xm:f>
              <xm:sqref>PCY121</xm:sqref>
            </x14:sparkline>
            <x14:sparkline>
              <xm:f>'CB_Lcr (2)'!$PCZ121:$PCZ121</xm:f>
              <xm:sqref>PCZ121</xm:sqref>
            </x14:sparkline>
            <x14:sparkline>
              <xm:f>'CB_Lcr (2)'!$PDA121:$PDA121</xm:f>
              <xm:sqref>PDA121</xm:sqref>
            </x14:sparkline>
            <x14:sparkline>
              <xm:f>'CB_Lcr (2)'!$PDB121:$PDB121</xm:f>
              <xm:sqref>PDB121</xm:sqref>
            </x14:sparkline>
            <x14:sparkline>
              <xm:f>'CB_Lcr (2)'!$PDC121:$PDC121</xm:f>
              <xm:sqref>PDC121</xm:sqref>
            </x14:sparkline>
            <x14:sparkline>
              <xm:f>'CB_Lcr (2)'!$PDD121:$PDD121</xm:f>
              <xm:sqref>PDD121</xm:sqref>
            </x14:sparkline>
            <x14:sparkline>
              <xm:f>'CB_Lcr (2)'!$PDE121:$PDE121</xm:f>
              <xm:sqref>PDE121</xm:sqref>
            </x14:sparkline>
            <x14:sparkline>
              <xm:f>'CB_Lcr (2)'!$PDF121:$PDF121</xm:f>
              <xm:sqref>PDF121</xm:sqref>
            </x14:sparkline>
            <x14:sparkline>
              <xm:f>'CB_Lcr (2)'!$PDG121:$PDG121</xm:f>
              <xm:sqref>PDG121</xm:sqref>
            </x14:sparkline>
            <x14:sparkline>
              <xm:f>'CB_Lcr (2)'!$PDH121:$PDH121</xm:f>
              <xm:sqref>PDH121</xm:sqref>
            </x14:sparkline>
            <x14:sparkline>
              <xm:f>'CB_Lcr (2)'!$PDI121:$PDI121</xm:f>
              <xm:sqref>PDI121</xm:sqref>
            </x14:sparkline>
            <x14:sparkline>
              <xm:f>'CB_Lcr (2)'!$PDJ121:$PDJ121</xm:f>
              <xm:sqref>PDJ121</xm:sqref>
            </x14:sparkline>
            <x14:sparkline>
              <xm:f>'CB_Lcr (2)'!$PDK121:$PDK121</xm:f>
              <xm:sqref>PDK121</xm:sqref>
            </x14:sparkline>
            <x14:sparkline>
              <xm:f>'CB_Lcr (2)'!$PDL121:$PDL121</xm:f>
              <xm:sqref>PDL121</xm:sqref>
            </x14:sparkline>
            <x14:sparkline>
              <xm:f>'CB_Lcr (2)'!$PDM121:$PDM121</xm:f>
              <xm:sqref>PDM121</xm:sqref>
            </x14:sparkline>
            <x14:sparkline>
              <xm:f>'CB_Lcr (2)'!$PDN121:$PDN121</xm:f>
              <xm:sqref>PDN121</xm:sqref>
            </x14:sparkline>
            <x14:sparkline>
              <xm:f>'CB_Lcr (2)'!$PDO121:$PDO121</xm:f>
              <xm:sqref>PDO121</xm:sqref>
            </x14:sparkline>
            <x14:sparkline>
              <xm:f>'CB_Lcr (2)'!$PDP121:$PDP121</xm:f>
              <xm:sqref>PDP121</xm:sqref>
            </x14:sparkline>
            <x14:sparkline>
              <xm:f>'CB_Lcr (2)'!$PDQ121:$PDQ121</xm:f>
              <xm:sqref>PDQ121</xm:sqref>
            </x14:sparkline>
            <x14:sparkline>
              <xm:f>'CB_Lcr (2)'!$PDR121:$PDR121</xm:f>
              <xm:sqref>PDR121</xm:sqref>
            </x14:sparkline>
            <x14:sparkline>
              <xm:f>'CB_Lcr (2)'!$PDS121:$PDS121</xm:f>
              <xm:sqref>PDS121</xm:sqref>
            </x14:sparkline>
            <x14:sparkline>
              <xm:f>'CB_Lcr (2)'!$PDT121:$PDT121</xm:f>
              <xm:sqref>PDT121</xm:sqref>
            </x14:sparkline>
            <x14:sparkline>
              <xm:f>'CB_Lcr (2)'!$PDU121:$PDU121</xm:f>
              <xm:sqref>PDU121</xm:sqref>
            </x14:sparkline>
            <x14:sparkline>
              <xm:f>'CB_Lcr (2)'!$PDV121:$PDV121</xm:f>
              <xm:sqref>PDV121</xm:sqref>
            </x14:sparkline>
            <x14:sparkline>
              <xm:f>'CB_Lcr (2)'!$PDW121:$PDW121</xm:f>
              <xm:sqref>PDW121</xm:sqref>
            </x14:sparkline>
            <x14:sparkline>
              <xm:f>'CB_Lcr (2)'!$PDX121:$PDX121</xm:f>
              <xm:sqref>PDX121</xm:sqref>
            </x14:sparkline>
            <x14:sparkline>
              <xm:f>'CB_Lcr (2)'!$PDY121:$PDY121</xm:f>
              <xm:sqref>PDY121</xm:sqref>
            </x14:sparkline>
            <x14:sparkline>
              <xm:f>'CB_Lcr (2)'!$PDZ121:$PDZ121</xm:f>
              <xm:sqref>PDZ121</xm:sqref>
            </x14:sparkline>
            <x14:sparkline>
              <xm:f>'CB_Lcr (2)'!$PEA121:$PEA121</xm:f>
              <xm:sqref>PEA121</xm:sqref>
            </x14:sparkline>
            <x14:sparkline>
              <xm:f>'CB_Lcr (2)'!$PEB121:$PEB121</xm:f>
              <xm:sqref>PEB121</xm:sqref>
            </x14:sparkline>
            <x14:sparkline>
              <xm:f>'CB_Lcr (2)'!$PEC121:$PEC121</xm:f>
              <xm:sqref>PEC121</xm:sqref>
            </x14:sparkline>
            <x14:sparkline>
              <xm:f>'CB_Lcr (2)'!$PED121:$PED121</xm:f>
              <xm:sqref>PED121</xm:sqref>
            </x14:sparkline>
            <x14:sparkline>
              <xm:f>'CB_Lcr (2)'!$PEE121:$PEE121</xm:f>
              <xm:sqref>PEE121</xm:sqref>
            </x14:sparkline>
            <x14:sparkline>
              <xm:f>'CB_Lcr (2)'!$PEF121:$PEF121</xm:f>
              <xm:sqref>PEF121</xm:sqref>
            </x14:sparkline>
            <x14:sparkline>
              <xm:f>'CB_Lcr (2)'!$PEG121:$PEG121</xm:f>
              <xm:sqref>PEG121</xm:sqref>
            </x14:sparkline>
            <x14:sparkline>
              <xm:f>'CB_Lcr (2)'!$PEH121:$PEH121</xm:f>
              <xm:sqref>PEH121</xm:sqref>
            </x14:sparkline>
            <x14:sparkline>
              <xm:f>'CB_Lcr (2)'!$PEI121:$PEI121</xm:f>
              <xm:sqref>PEI121</xm:sqref>
            </x14:sparkline>
            <x14:sparkline>
              <xm:f>'CB_Lcr (2)'!$PEJ121:$PEJ121</xm:f>
              <xm:sqref>PEJ121</xm:sqref>
            </x14:sparkline>
            <x14:sparkline>
              <xm:f>'CB_Lcr (2)'!$PEK121:$PEK121</xm:f>
              <xm:sqref>PEK121</xm:sqref>
            </x14:sparkline>
            <x14:sparkline>
              <xm:f>'CB_Lcr (2)'!$PEL121:$PEL121</xm:f>
              <xm:sqref>PEL121</xm:sqref>
            </x14:sparkline>
            <x14:sparkline>
              <xm:f>'CB_Lcr (2)'!$PEM121:$PEM121</xm:f>
              <xm:sqref>PEM121</xm:sqref>
            </x14:sparkline>
            <x14:sparkline>
              <xm:f>'CB_Lcr (2)'!$PEN121:$PEN121</xm:f>
              <xm:sqref>PEN121</xm:sqref>
            </x14:sparkline>
            <x14:sparkline>
              <xm:f>'CB_Lcr (2)'!$PEO121:$PEO121</xm:f>
              <xm:sqref>PEO121</xm:sqref>
            </x14:sparkline>
            <x14:sparkline>
              <xm:f>'CB_Lcr (2)'!$PEP121:$PEP121</xm:f>
              <xm:sqref>PEP121</xm:sqref>
            </x14:sparkline>
            <x14:sparkline>
              <xm:f>'CB_Lcr (2)'!$PEQ121:$PEQ121</xm:f>
              <xm:sqref>PEQ121</xm:sqref>
            </x14:sparkline>
            <x14:sparkline>
              <xm:f>'CB_Lcr (2)'!$PER121:$PER121</xm:f>
              <xm:sqref>PER121</xm:sqref>
            </x14:sparkline>
            <x14:sparkline>
              <xm:f>'CB_Lcr (2)'!$PES121:$PES121</xm:f>
              <xm:sqref>PES121</xm:sqref>
            </x14:sparkline>
            <x14:sparkline>
              <xm:f>'CB_Lcr (2)'!$PET121:$PET121</xm:f>
              <xm:sqref>PET121</xm:sqref>
            </x14:sparkline>
            <x14:sparkline>
              <xm:f>'CB_Lcr (2)'!$PEU121:$PEU121</xm:f>
              <xm:sqref>PEU121</xm:sqref>
            </x14:sparkline>
            <x14:sparkline>
              <xm:f>'CB_Lcr (2)'!$PEV121:$PEV121</xm:f>
              <xm:sqref>PEV121</xm:sqref>
            </x14:sparkline>
            <x14:sparkline>
              <xm:f>'CB_Lcr (2)'!$PEW121:$PEW121</xm:f>
              <xm:sqref>PEW121</xm:sqref>
            </x14:sparkline>
            <x14:sparkline>
              <xm:f>'CB_Lcr (2)'!$PEX121:$PEX121</xm:f>
              <xm:sqref>PEX121</xm:sqref>
            </x14:sparkline>
            <x14:sparkline>
              <xm:f>'CB_Lcr (2)'!$PEY121:$PEY121</xm:f>
              <xm:sqref>PEY121</xm:sqref>
            </x14:sparkline>
            <x14:sparkline>
              <xm:f>'CB_Lcr (2)'!$PEZ121:$PEZ121</xm:f>
              <xm:sqref>PEZ121</xm:sqref>
            </x14:sparkline>
            <x14:sparkline>
              <xm:f>'CB_Lcr (2)'!$PFA121:$PFA121</xm:f>
              <xm:sqref>PFA121</xm:sqref>
            </x14:sparkline>
            <x14:sparkline>
              <xm:f>'CB_Lcr (2)'!$PFB121:$PFB121</xm:f>
              <xm:sqref>PFB121</xm:sqref>
            </x14:sparkline>
            <x14:sparkline>
              <xm:f>'CB_Lcr (2)'!$PFC121:$PFC121</xm:f>
              <xm:sqref>PFC121</xm:sqref>
            </x14:sparkline>
            <x14:sparkline>
              <xm:f>'CB_Lcr (2)'!$PFD121:$PFD121</xm:f>
              <xm:sqref>PFD121</xm:sqref>
            </x14:sparkline>
            <x14:sparkline>
              <xm:f>'CB_Lcr (2)'!$PFE121:$PFE121</xm:f>
              <xm:sqref>PFE121</xm:sqref>
            </x14:sparkline>
            <x14:sparkline>
              <xm:f>'CB_Lcr (2)'!$PFF121:$PFF121</xm:f>
              <xm:sqref>PFF121</xm:sqref>
            </x14:sparkline>
            <x14:sparkline>
              <xm:f>'CB_Lcr (2)'!$PFG121:$PFG121</xm:f>
              <xm:sqref>PFG121</xm:sqref>
            </x14:sparkline>
            <x14:sparkline>
              <xm:f>'CB_Lcr (2)'!$PFH121:$PFH121</xm:f>
              <xm:sqref>PFH121</xm:sqref>
            </x14:sparkline>
            <x14:sparkline>
              <xm:f>'CB_Lcr (2)'!$PFI121:$PFI121</xm:f>
              <xm:sqref>PFI121</xm:sqref>
            </x14:sparkline>
            <x14:sparkline>
              <xm:f>'CB_Lcr (2)'!$PFJ121:$PFJ121</xm:f>
              <xm:sqref>PFJ121</xm:sqref>
            </x14:sparkline>
            <x14:sparkline>
              <xm:f>'CB_Lcr (2)'!$PFK121:$PFK121</xm:f>
              <xm:sqref>PFK121</xm:sqref>
            </x14:sparkline>
            <x14:sparkline>
              <xm:f>'CB_Lcr (2)'!$PFL121:$PFL121</xm:f>
              <xm:sqref>PFL121</xm:sqref>
            </x14:sparkline>
            <x14:sparkline>
              <xm:f>'CB_Lcr (2)'!$PFM121:$PFM121</xm:f>
              <xm:sqref>PFM121</xm:sqref>
            </x14:sparkline>
            <x14:sparkline>
              <xm:f>'CB_Lcr (2)'!$PFN121:$PFN121</xm:f>
              <xm:sqref>PFN121</xm:sqref>
            </x14:sparkline>
            <x14:sparkline>
              <xm:f>'CB_Lcr (2)'!$PFO121:$PFO121</xm:f>
              <xm:sqref>PFO121</xm:sqref>
            </x14:sparkline>
            <x14:sparkline>
              <xm:f>'CB_Lcr (2)'!$PFP121:$PFP121</xm:f>
              <xm:sqref>PFP121</xm:sqref>
            </x14:sparkline>
            <x14:sparkline>
              <xm:f>'CB_Lcr (2)'!$PFQ121:$PFQ121</xm:f>
              <xm:sqref>PFQ121</xm:sqref>
            </x14:sparkline>
            <x14:sparkline>
              <xm:f>'CB_Lcr (2)'!$PFR121:$PFR121</xm:f>
              <xm:sqref>PFR121</xm:sqref>
            </x14:sparkline>
            <x14:sparkline>
              <xm:f>'CB_Lcr (2)'!$PFS121:$PFS121</xm:f>
              <xm:sqref>PFS121</xm:sqref>
            </x14:sparkline>
            <x14:sparkline>
              <xm:f>'CB_Lcr (2)'!$PFT121:$PFT121</xm:f>
              <xm:sqref>PFT121</xm:sqref>
            </x14:sparkline>
            <x14:sparkline>
              <xm:f>'CB_Lcr (2)'!$PFU121:$PFU121</xm:f>
              <xm:sqref>PFU121</xm:sqref>
            </x14:sparkline>
            <x14:sparkline>
              <xm:f>'CB_Lcr (2)'!$PFV121:$PFV121</xm:f>
              <xm:sqref>PFV121</xm:sqref>
            </x14:sparkline>
            <x14:sparkline>
              <xm:f>'CB_Lcr (2)'!$PFW121:$PFW121</xm:f>
              <xm:sqref>PFW121</xm:sqref>
            </x14:sparkline>
            <x14:sparkline>
              <xm:f>'CB_Lcr (2)'!$PFX121:$PFX121</xm:f>
              <xm:sqref>PFX121</xm:sqref>
            </x14:sparkline>
            <x14:sparkline>
              <xm:f>'CB_Lcr (2)'!$PFY121:$PFY121</xm:f>
              <xm:sqref>PFY121</xm:sqref>
            </x14:sparkline>
            <x14:sparkline>
              <xm:f>'CB_Lcr (2)'!$PFZ121:$PFZ121</xm:f>
              <xm:sqref>PFZ121</xm:sqref>
            </x14:sparkline>
            <x14:sparkline>
              <xm:f>'CB_Lcr (2)'!$PGA121:$PGA121</xm:f>
              <xm:sqref>PGA121</xm:sqref>
            </x14:sparkline>
            <x14:sparkline>
              <xm:f>'CB_Lcr (2)'!$PGB121:$PGB121</xm:f>
              <xm:sqref>PGB121</xm:sqref>
            </x14:sparkline>
            <x14:sparkline>
              <xm:f>'CB_Lcr (2)'!$PGC121:$PGC121</xm:f>
              <xm:sqref>PGC121</xm:sqref>
            </x14:sparkline>
            <x14:sparkline>
              <xm:f>'CB_Lcr (2)'!$PGD121:$PGD121</xm:f>
              <xm:sqref>PGD121</xm:sqref>
            </x14:sparkline>
            <x14:sparkline>
              <xm:f>'CB_Lcr (2)'!$PGE121:$PGE121</xm:f>
              <xm:sqref>PGE121</xm:sqref>
            </x14:sparkline>
            <x14:sparkline>
              <xm:f>'CB_Lcr (2)'!$PGF121:$PGF121</xm:f>
              <xm:sqref>PGF121</xm:sqref>
            </x14:sparkline>
            <x14:sparkline>
              <xm:f>'CB_Lcr (2)'!$PGG121:$PGG121</xm:f>
              <xm:sqref>PGG121</xm:sqref>
            </x14:sparkline>
            <x14:sparkline>
              <xm:f>'CB_Lcr (2)'!$PGH121:$PGH121</xm:f>
              <xm:sqref>PGH121</xm:sqref>
            </x14:sparkline>
            <x14:sparkline>
              <xm:f>'CB_Lcr (2)'!$PGI121:$PGI121</xm:f>
              <xm:sqref>PGI121</xm:sqref>
            </x14:sparkline>
            <x14:sparkline>
              <xm:f>'CB_Lcr (2)'!$PGJ121:$PGJ121</xm:f>
              <xm:sqref>PGJ121</xm:sqref>
            </x14:sparkline>
            <x14:sparkline>
              <xm:f>'CB_Lcr (2)'!$PGK121:$PGK121</xm:f>
              <xm:sqref>PGK121</xm:sqref>
            </x14:sparkline>
            <x14:sparkline>
              <xm:f>'CB_Lcr (2)'!$PGL121:$PGL121</xm:f>
              <xm:sqref>PGL121</xm:sqref>
            </x14:sparkline>
            <x14:sparkline>
              <xm:f>'CB_Lcr (2)'!$PGM121:$PGM121</xm:f>
              <xm:sqref>PGM121</xm:sqref>
            </x14:sparkline>
            <x14:sparkline>
              <xm:f>'CB_Lcr (2)'!$PGN121:$PGN121</xm:f>
              <xm:sqref>PGN121</xm:sqref>
            </x14:sparkline>
            <x14:sparkline>
              <xm:f>'CB_Lcr (2)'!$PGO121:$PGO121</xm:f>
              <xm:sqref>PGO121</xm:sqref>
            </x14:sparkline>
            <x14:sparkline>
              <xm:f>'CB_Lcr (2)'!$PGP121:$PGP121</xm:f>
              <xm:sqref>PGP121</xm:sqref>
            </x14:sparkline>
            <x14:sparkline>
              <xm:f>'CB_Lcr (2)'!$PGQ121:$PGQ121</xm:f>
              <xm:sqref>PGQ121</xm:sqref>
            </x14:sparkline>
            <x14:sparkline>
              <xm:f>'CB_Lcr (2)'!$PGR121:$PGR121</xm:f>
              <xm:sqref>PGR121</xm:sqref>
            </x14:sparkline>
            <x14:sparkline>
              <xm:f>'CB_Lcr (2)'!$PGS121:$PGS121</xm:f>
              <xm:sqref>PGS121</xm:sqref>
            </x14:sparkline>
            <x14:sparkline>
              <xm:f>'CB_Lcr (2)'!$PGT121:$PGT121</xm:f>
              <xm:sqref>PGT121</xm:sqref>
            </x14:sparkline>
            <x14:sparkline>
              <xm:f>'CB_Lcr (2)'!$PGU121:$PGU121</xm:f>
              <xm:sqref>PGU121</xm:sqref>
            </x14:sparkline>
            <x14:sparkline>
              <xm:f>'CB_Lcr (2)'!$PGV121:$PGV121</xm:f>
              <xm:sqref>PGV121</xm:sqref>
            </x14:sparkline>
            <x14:sparkline>
              <xm:f>'CB_Lcr (2)'!$PGW121:$PGW121</xm:f>
              <xm:sqref>PGW121</xm:sqref>
            </x14:sparkline>
            <x14:sparkline>
              <xm:f>'CB_Lcr (2)'!$PGX121:$PGX121</xm:f>
              <xm:sqref>PGX121</xm:sqref>
            </x14:sparkline>
            <x14:sparkline>
              <xm:f>'CB_Lcr (2)'!$PGY121:$PGY121</xm:f>
              <xm:sqref>PGY121</xm:sqref>
            </x14:sparkline>
            <x14:sparkline>
              <xm:f>'CB_Lcr (2)'!$PGZ121:$PGZ121</xm:f>
              <xm:sqref>PGZ121</xm:sqref>
            </x14:sparkline>
            <x14:sparkline>
              <xm:f>'CB_Lcr (2)'!$PHA121:$PHA121</xm:f>
              <xm:sqref>PHA121</xm:sqref>
            </x14:sparkline>
            <x14:sparkline>
              <xm:f>'CB_Lcr (2)'!$PHB121:$PHB121</xm:f>
              <xm:sqref>PHB121</xm:sqref>
            </x14:sparkline>
            <x14:sparkline>
              <xm:f>'CB_Lcr (2)'!$PHC121:$PHC121</xm:f>
              <xm:sqref>PHC121</xm:sqref>
            </x14:sparkline>
            <x14:sparkline>
              <xm:f>'CB_Lcr (2)'!$PHD121:$PHD121</xm:f>
              <xm:sqref>PHD121</xm:sqref>
            </x14:sparkline>
            <x14:sparkline>
              <xm:f>'CB_Lcr (2)'!$PHE121:$PHE121</xm:f>
              <xm:sqref>PHE121</xm:sqref>
            </x14:sparkline>
            <x14:sparkline>
              <xm:f>'CB_Lcr (2)'!$PHF121:$PHF121</xm:f>
              <xm:sqref>PHF121</xm:sqref>
            </x14:sparkline>
            <x14:sparkline>
              <xm:f>'CB_Lcr (2)'!$PHG121:$PHG121</xm:f>
              <xm:sqref>PHG121</xm:sqref>
            </x14:sparkline>
            <x14:sparkline>
              <xm:f>'CB_Lcr (2)'!$PHH121:$PHH121</xm:f>
              <xm:sqref>PHH121</xm:sqref>
            </x14:sparkline>
            <x14:sparkline>
              <xm:f>'CB_Lcr (2)'!$PHI121:$PHI121</xm:f>
              <xm:sqref>PHI121</xm:sqref>
            </x14:sparkline>
            <x14:sparkline>
              <xm:f>'CB_Lcr (2)'!$PHJ121:$PHJ121</xm:f>
              <xm:sqref>PHJ121</xm:sqref>
            </x14:sparkline>
            <x14:sparkline>
              <xm:f>'CB_Lcr (2)'!$PHK121:$PHK121</xm:f>
              <xm:sqref>PHK121</xm:sqref>
            </x14:sparkline>
            <x14:sparkline>
              <xm:f>'CB_Lcr (2)'!$PHL121:$PHL121</xm:f>
              <xm:sqref>PHL121</xm:sqref>
            </x14:sparkline>
            <x14:sparkline>
              <xm:f>'CB_Lcr (2)'!$PHM121:$PHM121</xm:f>
              <xm:sqref>PHM121</xm:sqref>
            </x14:sparkline>
            <x14:sparkline>
              <xm:f>'CB_Lcr (2)'!$PHN121:$PHN121</xm:f>
              <xm:sqref>PHN121</xm:sqref>
            </x14:sparkline>
            <x14:sparkline>
              <xm:f>'CB_Lcr (2)'!$PHO121:$PHO121</xm:f>
              <xm:sqref>PHO121</xm:sqref>
            </x14:sparkline>
            <x14:sparkline>
              <xm:f>'CB_Lcr (2)'!$PHP121:$PHP121</xm:f>
              <xm:sqref>PHP121</xm:sqref>
            </x14:sparkline>
            <x14:sparkline>
              <xm:f>'CB_Lcr (2)'!$PHQ121:$PHQ121</xm:f>
              <xm:sqref>PHQ121</xm:sqref>
            </x14:sparkline>
            <x14:sparkline>
              <xm:f>'CB_Lcr (2)'!$PHR121:$PHR121</xm:f>
              <xm:sqref>PHR121</xm:sqref>
            </x14:sparkline>
            <x14:sparkline>
              <xm:f>'CB_Lcr (2)'!$PHS121:$PHS121</xm:f>
              <xm:sqref>PHS121</xm:sqref>
            </x14:sparkline>
            <x14:sparkline>
              <xm:f>'CB_Lcr (2)'!$PHT121:$PHT121</xm:f>
              <xm:sqref>PHT121</xm:sqref>
            </x14:sparkline>
            <x14:sparkline>
              <xm:f>'CB_Lcr (2)'!$PHU121:$PHU121</xm:f>
              <xm:sqref>PHU121</xm:sqref>
            </x14:sparkline>
            <x14:sparkline>
              <xm:f>'CB_Lcr (2)'!$PHV121:$PHV121</xm:f>
              <xm:sqref>PHV121</xm:sqref>
            </x14:sparkline>
            <x14:sparkline>
              <xm:f>'CB_Lcr (2)'!$PHW121:$PHW121</xm:f>
              <xm:sqref>PHW121</xm:sqref>
            </x14:sparkline>
            <x14:sparkline>
              <xm:f>'CB_Lcr (2)'!$PHX121:$PHX121</xm:f>
              <xm:sqref>PHX121</xm:sqref>
            </x14:sparkline>
            <x14:sparkline>
              <xm:f>'CB_Lcr (2)'!$PHY121:$PHY121</xm:f>
              <xm:sqref>PHY121</xm:sqref>
            </x14:sparkline>
            <x14:sparkline>
              <xm:f>'CB_Lcr (2)'!$PHZ121:$PHZ121</xm:f>
              <xm:sqref>PHZ121</xm:sqref>
            </x14:sparkline>
            <x14:sparkline>
              <xm:f>'CB_Lcr (2)'!$PIA121:$PIA121</xm:f>
              <xm:sqref>PIA121</xm:sqref>
            </x14:sparkline>
            <x14:sparkline>
              <xm:f>'CB_Lcr (2)'!$PIB121:$PIB121</xm:f>
              <xm:sqref>PIB121</xm:sqref>
            </x14:sparkline>
            <x14:sparkline>
              <xm:f>'CB_Lcr (2)'!$PIC121:$PIC121</xm:f>
              <xm:sqref>PIC121</xm:sqref>
            </x14:sparkline>
            <x14:sparkline>
              <xm:f>'CB_Lcr (2)'!$PID121:$PID121</xm:f>
              <xm:sqref>PID121</xm:sqref>
            </x14:sparkline>
            <x14:sparkline>
              <xm:f>'CB_Lcr (2)'!$PIE121:$PIE121</xm:f>
              <xm:sqref>PIE121</xm:sqref>
            </x14:sparkline>
            <x14:sparkline>
              <xm:f>'CB_Lcr (2)'!$PIF121:$PIF121</xm:f>
              <xm:sqref>PIF121</xm:sqref>
            </x14:sparkline>
            <x14:sparkline>
              <xm:f>'CB_Lcr (2)'!$PIG121:$PIG121</xm:f>
              <xm:sqref>PIG121</xm:sqref>
            </x14:sparkline>
            <x14:sparkline>
              <xm:f>'CB_Lcr (2)'!$PIH121:$PIH121</xm:f>
              <xm:sqref>PIH121</xm:sqref>
            </x14:sparkline>
            <x14:sparkline>
              <xm:f>'CB_Lcr (2)'!$PII121:$PII121</xm:f>
              <xm:sqref>PII121</xm:sqref>
            </x14:sparkline>
            <x14:sparkline>
              <xm:f>'CB_Lcr (2)'!$PIJ121:$PIJ121</xm:f>
              <xm:sqref>PIJ121</xm:sqref>
            </x14:sparkline>
            <x14:sparkline>
              <xm:f>'CB_Lcr (2)'!$PIK121:$PIK121</xm:f>
              <xm:sqref>PIK121</xm:sqref>
            </x14:sparkline>
            <x14:sparkline>
              <xm:f>'CB_Lcr (2)'!$PIL121:$PIL121</xm:f>
              <xm:sqref>PIL121</xm:sqref>
            </x14:sparkline>
            <x14:sparkline>
              <xm:f>'CB_Lcr (2)'!$PIM121:$PIM121</xm:f>
              <xm:sqref>PIM121</xm:sqref>
            </x14:sparkline>
            <x14:sparkline>
              <xm:f>'CB_Lcr (2)'!$PIN121:$PIN121</xm:f>
              <xm:sqref>PIN121</xm:sqref>
            </x14:sparkline>
            <x14:sparkline>
              <xm:f>'CB_Lcr (2)'!$PIO121:$PIO121</xm:f>
              <xm:sqref>PIO121</xm:sqref>
            </x14:sparkline>
            <x14:sparkline>
              <xm:f>'CB_Lcr (2)'!$PIP121:$PIP121</xm:f>
              <xm:sqref>PIP121</xm:sqref>
            </x14:sparkline>
            <x14:sparkline>
              <xm:f>'CB_Lcr (2)'!$PIQ121:$PIQ121</xm:f>
              <xm:sqref>PIQ121</xm:sqref>
            </x14:sparkline>
            <x14:sparkline>
              <xm:f>'CB_Lcr (2)'!$PIR121:$PIR121</xm:f>
              <xm:sqref>PIR121</xm:sqref>
            </x14:sparkline>
            <x14:sparkline>
              <xm:f>'CB_Lcr (2)'!$PIS121:$PIS121</xm:f>
              <xm:sqref>PIS121</xm:sqref>
            </x14:sparkline>
            <x14:sparkline>
              <xm:f>'CB_Lcr (2)'!$PIT121:$PIT121</xm:f>
              <xm:sqref>PIT121</xm:sqref>
            </x14:sparkline>
            <x14:sparkline>
              <xm:f>'CB_Lcr (2)'!$PIU121:$PIU121</xm:f>
              <xm:sqref>PIU121</xm:sqref>
            </x14:sparkline>
            <x14:sparkline>
              <xm:f>'CB_Lcr (2)'!$PIV121:$PIV121</xm:f>
              <xm:sqref>PIV121</xm:sqref>
            </x14:sparkline>
            <x14:sparkline>
              <xm:f>'CB_Lcr (2)'!$PIW121:$PIW121</xm:f>
              <xm:sqref>PIW121</xm:sqref>
            </x14:sparkline>
            <x14:sparkline>
              <xm:f>'CB_Lcr (2)'!$PIX121:$PIX121</xm:f>
              <xm:sqref>PIX121</xm:sqref>
            </x14:sparkline>
            <x14:sparkline>
              <xm:f>'CB_Lcr (2)'!$PIY121:$PIY121</xm:f>
              <xm:sqref>PIY121</xm:sqref>
            </x14:sparkline>
            <x14:sparkline>
              <xm:f>'CB_Lcr (2)'!$PIZ121:$PIZ121</xm:f>
              <xm:sqref>PIZ121</xm:sqref>
            </x14:sparkline>
            <x14:sparkline>
              <xm:f>'CB_Lcr (2)'!$PJA121:$PJA121</xm:f>
              <xm:sqref>PJA121</xm:sqref>
            </x14:sparkline>
            <x14:sparkline>
              <xm:f>'CB_Lcr (2)'!$PJB121:$PJB121</xm:f>
              <xm:sqref>PJB121</xm:sqref>
            </x14:sparkline>
            <x14:sparkline>
              <xm:f>'CB_Lcr (2)'!$PJC121:$PJC121</xm:f>
              <xm:sqref>PJC121</xm:sqref>
            </x14:sparkline>
            <x14:sparkline>
              <xm:f>'CB_Lcr (2)'!$PJD121:$PJD121</xm:f>
              <xm:sqref>PJD121</xm:sqref>
            </x14:sparkline>
            <x14:sparkline>
              <xm:f>'CB_Lcr (2)'!$PJE121:$PJE121</xm:f>
              <xm:sqref>PJE121</xm:sqref>
            </x14:sparkline>
            <x14:sparkline>
              <xm:f>'CB_Lcr (2)'!$PJF121:$PJF121</xm:f>
              <xm:sqref>PJF121</xm:sqref>
            </x14:sparkline>
            <x14:sparkline>
              <xm:f>'CB_Lcr (2)'!$PJG121:$PJG121</xm:f>
              <xm:sqref>PJG121</xm:sqref>
            </x14:sparkline>
            <x14:sparkline>
              <xm:f>'CB_Lcr (2)'!$PJH121:$PJH121</xm:f>
              <xm:sqref>PJH121</xm:sqref>
            </x14:sparkline>
            <x14:sparkline>
              <xm:f>'CB_Lcr (2)'!$PJI121:$PJI121</xm:f>
              <xm:sqref>PJI121</xm:sqref>
            </x14:sparkline>
            <x14:sparkline>
              <xm:f>'CB_Lcr (2)'!$PJJ121:$PJJ121</xm:f>
              <xm:sqref>PJJ121</xm:sqref>
            </x14:sparkline>
            <x14:sparkline>
              <xm:f>'CB_Lcr (2)'!$PJK121:$PJK121</xm:f>
              <xm:sqref>PJK121</xm:sqref>
            </x14:sparkline>
            <x14:sparkline>
              <xm:f>'CB_Lcr (2)'!$PJL121:$PJL121</xm:f>
              <xm:sqref>PJL121</xm:sqref>
            </x14:sparkline>
            <x14:sparkline>
              <xm:f>'CB_Lcr (2)'!$PJM121:$PJM121</xm:f>
              <xm:sqref>PJM121</xm:sqref>
            </x14:sparkline>
            <x14:sparkline>
              <xm:f>'CB_Lcr (2)'!$PJN121:$PJN121</xm:f>
              <xm:sqref>PJN121</xm:sqref>
            </x14:sparkline>
            <x14:sparkline>
              <xm:f>'CB_Lcr (2)'!$PJO121:$PJO121</xm:f>
              <xm:sqref>PJO121</xm:sqref>
            </x14:sparkline>
            <x14:sparkline>
              <xm:f>'CB_Lcr (2)'!$PJP121:$PJP121</xm:f>
              <xm:sqref>PJP121</xm:sqref>
            </x14:sparkline>
            <x14:sparkline>
              <xm:f>'CB_Lcr (2)'!$PJQ121:$PJQ121</xm:f>
              <xm:sqref>PJQ121</xm:sqref>
            </x14:sparkline>
            <x14:sparkline>
              <xm:f>'CB_Lcr (2)'!$PJR121:$PJR121</xm:f>
              <xm:sqref>PJR121</xm:sqref>
            </x14:sparkline>
            <x14:sparkline>
              <xm:f>'CB_Lcr (2)'!$PJS121:$PJS121</xm:f>
              <xm:sqref>PJS121</xm:sqref>
            </x14:sparkline>
            <x14:sparkline>
              <xm:f>'CB_Lcr (2)'!$PJT121:$PJT121</xm:f>
              <xm:sqref>PJT121</xm:sqref>
            </x14:sparkline>
            <x14:sparkline>
              <xm:f>'CB_Lcr (2)'!$PJU121:$PJU121</xm:f>
              <xm:sqref>PJU121</xm:sqref>
            </x14:sparkline>
            <x14:sparkline>
              <xm:f>'CB_Lcr (2)'!$PJV121:$PJV121</xm:f>
              <xm:sqref>PJV121</xm:sqref>
            </x14:sparkline>
            <x14:sparkline>
              <xm:f>'CB_Lcr (2)'!$PJW121:$PJW121</xm:f>
              <xm:sqref>PJW121</xm:sqref>
            </x14:sparkline>
            <x14:sparkline>
              <xm:f>'CB_Lcr (2)'!$PJX121:$PJX121</xm:f>
              <xm:sqref>PJX121</xm:sqref>
            </x14:sparkline>
            <x14:sparkline>
              <xm:f>'CB_Lcr (2)'!$PJY121:$PJY121</xm:f>
              <xm:sqref>PJY121</xm:sqref>
            </x14:sparkline>
            <x14:sparkline>
              <xm:f>'CB_Lcr (2)'!$PJZ121:$PJZ121</xm:f>
              <xm:sqref>PJZ121</xm:sqref>
            </x14:sparkline>
            <x14:sparkline>
              <xm:f>'CB_Lcr (2)'!$PKA121:$PKA121</xm:f>
              <xm:sqref>PKA121</xm:sqref>
            </x14:sparkline>
            <x14:sparkline>
              <xm:f>'CB_Lcr (2)'!$PKB121:$PKB121</xm:f>
              <xm:sqref>PKB121</xm:sqref>
            </x14:sparkline>
            <x14:sparkline>
              <xm:f>'CB_Lcr (2)'!$PKC121:$PKC121</xm:f>
              <xm:sqref>PKC121</xm:sqref>
            </x14:sparkline>
            <x14:sparkline>
              <xm:f>'CB_Lcr (2)'!$PKD121:$PKD121</xm:f>
              <xm:sqref>PKD121</xm:sqref>
            </x14:sparkline>
            <x14:sparkline>
              <xm:f>'CB_Lcr (2)'!$PKE121:$PKE121</xm:f>
              <xm:sqref>PKE121</xm:sqref>
            </x14:sparkline>
            <x14:sparkline>
              <xm:f>'CB_Lcr (2)'!$PKF121:$PKF121</xm:f>
              <xm:sqref>PKF121</xm:sqref>
            </x14:sparkline>
            <x14:sparkline>
              <xm:f>'CB_Lcr (2)'!$PKG121:$PKG121</xm:f>
              <xm:sqref>PKG121</xm:sqref>
            </x14:sparkline>
            <x14:sparkline>
              <xm:f>'CB_Lcr (2)'!$PKH121:$PKH121</xm:f>
              <xm:sqref>PKH121</xm:sqref>
            </x14:sparkline>
            <x14:sparkline>
              <xm:f>'CB_Lcr (2)'!$PKI121:$PKI121</xm:f>
              <xm:sqref>PKI121</xm:sqref>
            </x14:sparkline>
            <x14:sparkline>
              <xm:f>'CB_Lcr (2)'!$PKJ121:$PKJ121</xm:f>
              <xm:sqref>PKJ121</xm:sqref>
            </x14:sparkline>
            <x14:sparkline>
              <xm:f>'CB_Lcr (2)'!$PKK121:$PKK121</xm:f>
              <xm:sqref>PKK121</xm:sqref>
            </x14:sparkline>
            <x14:sparkline>
              <xm:f>'CB_Lcr (2)'!$PKL121:$PKL121</xm:f>
              <xm:sqref>PKL121</xm:sqref>
            </x14:sparkline>
            <x14:sparkline>
              <xm:f>'CB_Lcr (2)'!$PKM121:$PKM121</xm:f>
              <xm:sqref>PKM121</xm:sqref>
            </x14:sparkline>
            <x14:sparkline>
              <xm:f>'CB_Lcr (2)'!$PKN121:$PKN121</xm:f>
              <xm:sqref>PKN121</xm:sqref>
            </x14:sparkline>
            <x14:sparkline>
              <xm:f>'CB_Lcr (2)'!$PKO121:$PKO121</xm:f>
              <xm:sqref>PKO121</xm:sqref>
            </x14:sparkline>
            <x14:sparkline>
              <xm:f>'CB_Lcr (2)'!$PKP121:$PKP121</xm:f>
              <xm:sqref>PKP121</xm:sqref>
            </x14:sparkline>
            <x14:sparkline>
              <xm:f>'CB_Lcr (2)'!$PKQ121:$PKQ121</xm:f>
              <xm:sqref>PKQ121</xm:sqref>
            </x14:sparkline>
            <x14:sparkline>
              <xm:f>'CB_Lcr (2)'!$PKR121:$PKR121</xm:f>
              <xm:sqref>PKR121</xm:sqref>
            </x14:sparkline>
            <x14:sparkline>
              <xm:f>'CB_Lcr (2)'!$PKS121:$PKS121</xm:f>
              <xm:sqref>PKS121</xm:sqref>
            </x14:sparkline>
            <x14:sparkline>
              <xm:f>'CB_Lcr (2)'!$PKT121:$PKT121</xm:f>
              <xm:sqref>PKT121</xm:sqref>
            </x14:sparkline>
            <x14:sparkline>
              <xm:f>'CB_Lcr (2)'!$PKU121:$PKU121</xm:f>
              <xm:sqref>PKU121</xm:sqref>
            </x14:sparkline>
            <x14:sparkline>
              <xm:f>'CB_Lcr (2)'!$PKV121:$PKV121</xm:f>
              <xm:sqref>PKV121</xm:sqref>
            </x14:sparkline>
            <x14:sparkline>
              <xm:f>'CB_Lcr (2)'!$PKW121:$PKW121</xm:f>
              <xm:sqref>PKW121</xm:sqref>
            </x14:sparkline>
            <x14:sparkline>
              <xm:f>'CB_Lcr (2)'!$PKX121:$PKX121</xm:f>
              <xm:sqref>PKX121</xm:sqref>
            </x14:sparkline>
            <x14:sparkline>
              <xm:f>'CB_Lcr (2)'!$PKY121:$PKY121</xm:f>
              <xm:sqref>PKY121</xm:sqref>
            </x14:sparkline>
            <x14:sparkline>
              <xm:f>'CB_Lcr (2)'!$PKZ121:$PKZ121</xm:f>
              <xm:sqref>PKZ121</xm:sqref>
            </x14:sparkline>
            <x14:sparkline>
              <xm:f>'CB_Lcr (2)'!$PLA121:$PLA121</xm:f>
              <xm:sqref>PLA121</xm:sqref>
            </x14:sparkline>
            <x14:sparkline>
              <xm:f>'CB_Lcr (2)'!$PLB121:$PLB121</xm:f>
              <xm:sqref>PLB121</xm:sqref>
            </x14:sparkline>
            <x14:sparkline>
              <xm:f>'CB_Lcr (2)'!$PLC121:$PLC121</xm:f>
              <xm:sqref>PLC121</xm:sqref>
            </x14:sparkline>
            <x14:sparkline>
              <xm:f>'CB_Lcr (2)'!$PLD121:$PLD121</xm:f>
              <xm:sqref>PLD121</xm:sqref>
            </x14:sparkline>
            <x14:sparkline>
              <xm:f>'CB_Lcr (2)'!$PLE121:$PLE121</xm:f>
              <xm:sqref>PLE121</xm:sqref>
            </x14:sparkline>
            <x14:sparkline>
              <xm:f>'CB_Lcr (2)'!$PLF121:$PLF121</xm:f>
              <xm:sqref>PLF121</xm:sqref>
            </x14:sparkline>
            <x14:sparkline>
              <xm:f>'CB_Lcr (2)'!$PLG121:$PLG121</xm:f>
              <xm:sqref>PLG121</xm:sqref>
            </x14:sparkline>
            <x14:sparkline>
              <xm:f>'CB_Lcr (2)'!$PLH121:$PLH121</xm:f>
              <xm:sqref>PLH121</xm:sqref>
            </x14:sparkline>
            <x14:sparkline>
              <xm:f>'CB_Lcr (2)'!$PLI121:$PLI121</xm:f>
              <xm:sqref>PLI121</xm:sqref>
            </x14:sparkline>
            <x14:sparkline>
              <xm:f>'CB_Lcr (2)'!$PLJ121:$PLJ121</xm:f>
              <xm:sqref>PLJ121</xm:sqref>
            </x14:sparkline>
            <x14:sparkline>
              <xm:f>'CB_Lcr (2)'!$PLK121:$PLK121</xm:f>
              <xm:sqref>PLK121</xm:sqref>
            </x14:sparkline>
            <x14:sparkline>
              <xm:f>'CB_Lcr (2)'!$PLL121:$PLL121</xm:f>
              <xm:sqref>PLL121</xm:sqref>
            </x14:sparkline>
            <x14:sparkline>
              <xm:f>'CB_Lcr (2)'!$PLM121:$PLM121</xm:f>
              <xm:sqref>PLM121</xm:sqref>
            </x14:sparkline>
            <x14:sparkline>
              <xm:f>'CB_Lcr (2)'!$PLN121:$PLN121</xm:f>
              <xm:sqref>PLN121</xm:sqref>
            </x14:sparkline>
            <x14:sparkline>
              <xm:f>'CB_Lcr (2)'!$PLO121:$PLO121</xm:f>
              <xm:sqref>PLO121</xm:sqref>
            </x14:sparkline>
            <x14:sparkline>
              <xm:f>'CB_Lcr (2)'!$PLP121:$PLP121</xm:f>
              <xm:sqref>PLP121</xm:sqref>
            </x14:sparkline>
            <x14:sparkline>
              <xm:f>'CB_Lcr (2)'!$PLQ121:$PLQ121</xm:f>
              <xm:sqref>PLQ121</xm:sqref>
            </x14:sparkline>
            <x14:sparkline>
              <xm:f>'CB_Lcr (2)'!$PLR121:$PLR121</xm:f>
              <xm:sqref>PLR121</xm:sqref>
            </x14:sparkline>
            <x14:sparkline>
              <xm:f>'CB_Lcr (2)'!$PLS121:$PLS121</xm:f>
              <xm:sqref>PLS121</xm:sqref>
            </x14:sparkline>
            <x14:sparkline>
              <xm:f>'CB_Lcr (2)'!$PLT121:$PLT121</xm:f>
              <xm:sqref>PLT121</xm:sqref>
            </x14:sparkline>
            <x14:sparkline>
              <xm:f>'CB_Lcr (2)'!$PLU121:$PLU121</xm:f>
              <xm:sqref>PLU121</xm:sqref>
            </x14:sparkline>
            <x14:sparkline>
              <xm:f>'CB_Lcr (2)'!$PLV121:$PLV121</xm:f>
              <xm:sqref>PLV121</xm:sqref>
            </x14:sparkline>
            <x14:sparkline>
              <xm:f>'CB_Lcr (2)'!$PLW121:$PLW121</xm:f>
              <xm:sqref>PLW121</xm:sqref>
            </x14:sparkline>
            <x14:sparkline>
              <xm:f>'CB_Lcr (2)'!$PLX121:$PLX121</xm:f>
              <xm:sqref>PLX121</xm:sqref>
            </x14:sparkline>
            <x14:sparkline>
              <xm:f>'CB_Lcr (2)'!$PLY121:$PLY121</xm:f>
              <xm:sqref>PLY121</xm:sqref>
            </x14:sparkline>
            <x14:sparkline>
              <xm:f>'CB_Lcr (2)'!$PLZ121:$PLZ121</xm:f>
              <xm:sqref>PLZ121</xm:sqref>
            </x14:sparkline>
            <x14:sparkline>
              <xm:f>'CB_Lcr (2)'!$PMA121:$PMA121</xm:f>
              <xm:sqref>PMA121</xm:sqref>
            </x14:sparkline>
            <x14:sparkline>
              <xm:f>'CB_Lcr (2)'!$PMB121:$PMB121</xm:f>
              <xm:sqref>PMB121</xm:sqref>
            </x14:sparkline>
            <x14:sparkline>
              <xm:f>'CB_Lcr (2)'!$PMC121:$PMC121</xm:f>
              <xm:sqref>PMC121</xm:sqref>
            </x14:sparkline>
            <x14:sparkline>
              <xm:f>'CB_Lcr (2)'!$PMD121:$PMD121</xm:f>
              <xm:sqref>PMD121</xm:sqref>
            </x14:sparkline>
            <x14:sparkline>
              <xm:f>'CB_Lcr (2)'!$PME121:$PME121</xm:f>
              <xm:sqref>PME121</xm:sqref>
            </x14:sparkline>
            <x14:sparkline>
              <xm:f>'CB_Lcr (2)'!$PMF121:$PMF121</xm:f>
              <xm:sqref>PMF121</xm:sqref>
            </x14:sparkline>
            <x14:sparkline>
              <xm:f>'CB_Lcr (2)'!$PMG121:$PMG121</xm:f>
              <xm:sqref>PMG121</xm:sqref>
            </x14:sparkline>
            <x14:sparkline>
              <xm:f>'CB_Lcr (2)'!$PMH121:$PMH121</xm:f>
              <xm:sqref>PMH121</xm:sqref>
            </x14:sparkline>
            <x14:sparkline>
              <xm:f>'CB_Lcr (2)'!$PMI121:$PMI121</xm:f>
              <xm:sqref>PMI121</xm:sqref>
            </x14:sparkline>
            <x14:sparkline>
              <xm:f>'CB_Lcr (2)'!$PMJ121:$PMJ121</xm:f>
              <xm:sqref>PMJ121</xm:sqref>
            </x14:sparkline>
            <x14:sparkline>
              <xm:f>'CB_Lcr (2)'!$PMK121:$PMK121</xm:f>
              <xm:sqref>PMK121</xm:sqref>
            </x14:sparkline>
            <x14:sparkline>
              <xm:f>'CB_Lcr (2)'!$PML121:$PML121</xm:f>
              <xm:sqref>PML121</xm:sqref>
            </x14:sparkline>
            <x14:sparkline>
              <xm:f>'CB_Lcr (2)'!$PMM121:$PMM121</xm:f>
              <xm:sqref>PMM121</xm:sqref>
            </x14:sparkline>
            <x14:sparkline>
              <xm:f>'CB_Lcr (2)'!$PMN121:$PMN121</xm:f>
              <xm:sqref>PMN121</xm:sqref>
            </x14:sparkline>
            <x14:sparkline>
              <xm:f>'CB_Lcr (2)'!$PMO121:$PMO121</xm:f>
              <xm:sqref>PMO121</xm:sqref>
            </x14:sparkline>
            <x14:sparkline>
              <xm:f>'CB_Lcr (2)'!$PMP121:$PMP121</xm:f>
              <xm:sqref>PMP121</xm:sqref>
            </x14:sparkline>
            <x14:sparkline>
              <xm:f>'CB_Lcr (2)'!$PMQ121:$PMQ121</xm:f>
              <xm:sqref>PMQ121</xm:sqref>
            </x14:sparkline>
            <x14:sparkline>
              <xm:f>'CB_Lcr (2)'!$PMR121:$PMR121</xm:f>
              <xm:sqref>PMR121</xm:sqref>
            </x14:sparkline>
            <x14:sparkline>
              <xm:f>'CB_Lcr (2)'!$PMS121:$PMS121</xm:f>
              <xm:sqref>PMS121</xm:sqref>
            </x14:sparkline>
            <x14:sparkline>
              <xm:f>'CB_Lcr (2)'!$PMT121:$PMT121</xm:f>
              <xm:sqref>PMT121</xm:sqref>
            </x14:sparkline>
            <x14:sparkline>
              <xm:f>'CB_Lcr (2)'!$PMU121:$PMU121</xm:f>
              <xm:sqref>PMU121</xm:sqref>
            </x14:sparkline>
            <x14:sparkline>
              <xm:f>'CB_Lcr (2)'!$PMV121:$PMV121</xm:f>
              <xm:sqref>PMV121</xm:sqref>
            </x14:sparkline>
            <x14:sparkline>
              <xm:f>'CB_Lcr (2)'!$PMW121:$PMW121</xm:f>
              <xm:sqref>PMW121</xm:sqref>
            </x14:sparkline>
            <x14:sparkline>
              <xm:f>'CB_Lcr (2)'!$PMX121:$PMX121</xm:f>
              <xm:sqref>PMX121</xm:sqref>
            </x14:sparkline>
            <x14:sparkline>
              <xm:f>'CB_Lcr (2)'!$PMY121:$PMY121</xm:f>
              <xm:sqref>PMY121</xm:sqref>
            </x14:sparkline>
            <x14:sparkline>
              <xm:f>'CB_Lcr (2)'!$PMZ121:$PMZ121</xm:f>
              <xm:sqref>PMZ121</xm:sqref>
            </x14:sparkline>
            <x14:sparkline>
              <xm:f>'CB_Lcr (2)'!$PNA121:$PNA121</xm:f>
              <xm:sqref>PNA121</xm:sqref>
            </x14:sparkline>
            <x14:sparkline>
              <xm:f>'CB_Lcr (2)'!$PNB121:$PNB121</xm:f>
              <xm:sqref>PNB121</xm:sqref>
            </x14:sparkline>
            <x14:sparkline>
              <xm:f>'CB_Lcr (2)'!$PNC121:$PNC121</xm:f>
              <xm:sqref>PNC121</xm:sqref>
            </x14:sparkline>
            <x14:sparkline>
              <xm:f>'CB_Lcr (2)'!$PND121:$PND121</xm:f>
              <xm:sqref>PND121</xm:sqref>
            </x14:sparkline>
            <x14:sparkline>
              <xm:f>'CB_Lcr (2)'!$PNE121:$PNE121</xm:f>
              <xm:sqref>PNE121</xm:sqref>
            </x14:sparkline>
            <x14:sparkline>
              <xm:f>'CB_Lcr (2)'!$PNF121:$PNF121</xm:f>
              <xm:sqref>PNF121</xm:sqref>
            </x14:sparkline>
            <x14:sparkline>
              <xm:f>'CB_Lcr (2)'!$PNG121:$PNG121</xm:f>
              <xm:sqref>PNG121</xm:sqref>
            </x14:sparkline>
            <x14:sparkline>
              <xm:f>'CB_Lcr (2)'!$PNH121:$PNH121</xm:f>
              <xm:sqref>PNH121</xm:sqref>
            </x14:sparkline>
            <x14:sparkline>
              <xm:f>'CB_Lcr (2)'!$PNI121:$PNI121</xm:f>
              <xm:sqref>PNI121</xm:sqref>
            </x14:sparkline>
            <x14:sparkline>
              <xm:f>'CB_Lcr (2)'!$PNJ121:$PNJ121</xm:f>
              <xm:sqref>PNJ121</xm:sqref>
            </x14:sparkline>
            <x14:sparkline>
              <xm:f>'CB_Lcr (2)'!$PNK121:$PNK121</xm:f>
              <xm:sqref>PNK121</xm:sqref>
            </x14:sparkline>
            <x14:sparkline>
              <xm:f>'CB_Lcr (2)'!$PNL121:$PNL121</xm:f>
              <xm:sqref>PNL121</xm:sqref>
            </x14:sparkline>
            <x14:sparkline>
              <xm:f>'CB_Lcr (2)'!$PNM121:$PNM121</xm:f>
              <xm:sqref>PNM121</xm:sqref>
            </x14:sparkline>
            <x14:sparkline>
              <xm:f>'CB_Lcr (2)'!$PNN121:$PNN121</xm:f>
              <xm:sqref>PNN121</xm:sqref>
            </x14:sparkline>
            <x14:sparkline>
              <xm:f>'CB_Lcr (2)'!$PNO121:$PNO121</xm:f>
              <xm:sqref>PNO121</xm:sqref>
            </x14:sparkline>
            <x14:sparkline>
              <xm:f>'CB_Lcr (2)'!$PNP121:$PNP121</xm:f>
              <xm:sqref>PNP121</xm:sqref>
            </x14:sparkline>
            <x14:sparkline>
              <xm:f>'CB_Lcr (2)'!$PNQ121:$PNQ121</xm:f>
              <xm:sqref>PNQ121</xm:sqref>
            </x14:sparkline>
            <x14:sparkline>
              <xm:f>'CB_Lcr (2)'!$PNR121:$PNR121</xm:f>
              <xm:sqref>PNR121</xm:sqref>
            </x14:sparkline>
            <x14:sparkline>
              <xm:f>'CB_Lcr (2)'!$PNS121:$PNS121</xm:f>
              <xm:sqref>PNS121</xm:sqref>
            </x14:sparkline>
            <x14:sparkline>
              <xm:f>'CB_Lcr (2)'!$PNT121:$PNT121</xm:f>
              <xm:sqref>PNT121</xm:sqref>
            </x14:sparkline>
            <x14:sparkline>
              <xm:f>'CB_Lcr (2)'!$PNU121:$PNU121</xm:f>
              <xm:sqref>PNU121</xm:sqref>
            </x14:sparkline>
            <x14:sparkline>
              <xm:f>'CB_Lcr (2)'!$PNV121:$PNV121</xm:f>
              <xm:sqref>PNV121</xm:sqref>
            </x14:sparkline>
            <x14:sparkline>
              <xm:f>'CB_Lcr (2)'!$PNW121:$PNW121</xm:f>
              <xm:sqref>PNW121</xm:sqref>
            </x14:sparkline>
            <x14:sparkline>
              <xm:f>'CB_Lcr (2)'!$PNX121:$PNX121</xm:f>
              <xm:sqref>PNX121</xm:sqref>
            </x14:sparkline>
            <x14:sparkline>
              <xm:f>'CB_Lcr (2)'!$PNY121:$PNY121</xm:f>
              <xm:sqref>PNY121</xm:sqref>
            </x14:sparkline>
            <x14:sparkline>
              <xm:f>'CB_Lcr (2)'!$PNZ121:$PNZ121</xm:f>
              <xm:sqref>PNZ121</xm:sqref>
            </x14:sparkline>
            <x14:sparkline>
              <xm:f>'CB_Lcr (2)'!$POA121:$POA121</xm:f>
              <xm:sqref>POA121</xm:sqref>
            </x14:sparkline>
            <x14:sparkline>
              <xm:f>'CB_Lcr (2)'!$POB121:$POB121</xm:f>
              <xm:sqref>POB121</xm:sqref>
            </x14:sparkline>
            <x14:sparkline>
              <xm:f>'CB_Lcr (2)'!$POC121:$POC121</xm:f>
              <xm:sqref>POC121</xm:sqref>
            </x14:sparkline>
            <x14:sparkline>
              <xm:f>'CB_Lcr (2)'!$POD121:$POD121</xm:f>
              <xm:sqref>POD121</xm:sqref>
            </x14:sparkline>
            <x14:sparkline>
              <xm:f>'CB_Lcr (2)'!$POE121:$POE121</xm:f>
              <xm:sqref>POE121</xm:sqref>
            </x14:sparkline>
            <x14:sparkline>
              <xm:f>'CB_Lcr (2)'!$POF121:$POF121</xm:f>
              <xm:sqref>POF121</xm:sqref>
            </x14:sparkline>
            <x14:sparkline>
              <xm:f>'CB_Lcr (2)'!$POG121:$POG121</xm:f>
              <xm:sqref>POG121</xm:sqref>
            </x14:sparkline>
            <x14:sparkline>
              <xm:f>'CB_Lcr (2)'!$POH121:$POH121</xm:f>
              <xm:sqref>POH121</xm:sqref>
            </x14:sparkline>
            <x14:sparkline>
              <xm:f>'CB_Lcr (2)'!$POI121:$POI121</xm:f>
              <xm:sqref>POI121</xm:sqref>
            </x14:sparkline>
            <x14:sparkline>
              <xm:f>'CB_Lcr (2)'!$POJ121:$POJ121</xm:f>
              <xm:sqref>POJ121</xm:sqref>
            </x14:sparkline>
            <x14:sparkline>
              <xm:f>'CB_Lcr (2)'!$POK121:$POK121</xm:f>
              <xm:sqref>POK121</xm:sqref>
            </x14:sparkline>
            <x14:sparkline>
              <xm:f>'CB_Lcr (2)'!$POL121:$POL121</xm:f>
              <xm:sqref>POL121</xm:sqref>
            </x14:sparkline>
            <x14:sparkline>
              <xm:f>'CB_Lcr (2)'!$POM121:$POM121</xm:f>
              <xm:sqref>POM121</xm:sqref>
            </x14:sparkline>
            <x14:sparkline>
              <xm:f>'CB_Lcr (2)'!$PON121:$PON121</xm:f>
              <xm:sqref>PON121</xm:sqref>
            </x14:sparkline>
            <x14:sparkline>
              <xm:f>'CB_Lcr (2)'!$POO121:$POO121</xm:f>
              <xm:sqref>POO121</xm:sqref>
            </x14:sparkline>
            <x14:sparkline>
              <xm:f>'CB_Lcr (2)'!$POP121:$POP121</xm:f>
              <xm:sqref>POP121</xm:sqref>
            </x14:sparkline>
            <x14:sparkline>
              <xm:f>'CB_Lcr (2)'!$POQ121:$POQ121</xm:f>
              <xm:sqref>POQ121</xm:sqref>
            </x14:sparkline>
            <x14:sparkline>
              <xm:f>'CB_Lcr (2)'!$POR121:$POR121</xm:f>
              <xm:sqref>POR121</xm:sqref>
            </x14:sparkline>
            <x14:sparkline>
              <xm:f>'CB_Lcr (2)'!$POS121:$POS121</xm:f>
              <xm:sqref>POS121</xm:sqref>
            </x14:sparkline>
            <x14:sparkline>
              <xm:f>'CB_Lcr (2)'!$POT121:$POT121</xm:f>
              <xm:sqref>POT121</xm:sqref>
            </x14:sparkline>
            <x14:sparkline>
              <xm:f>'CB_Lcr (2)'!$POU121:$POU121</xm:f>
              <xm:sqref>POU121</xm:sqref>
            </x14:sparkline>
            <x14:sparkline>
              <xm:f>'CB_Lcr (2)'!$POV121:$POV121</xm:f>
              <xm:sqref>POV121</xm:sqref>
            </x14:sparkline>
            <x14:sparkline>
              <xm:f>'CB_Lcr (2)'!$POW121:$POW121</xm:f>
              <xm:sqref>POW121</xm:sqref>
            </x14:sparkline>
            <x14:sparkline>
              <xm:f>'CB_Lcr (2)'!$POX121:$POX121</xm:f>
              <xm:sqref>POX121</xm:sqref>
            </x14:sparkline>
            <x14:sparkline>
              <xm:f>'CB_Lcr (2)'!$POY121:$POY121</xm:f>
              <xm:sqref>POY121</xm:sqref>
            </x14:sparkline>
            <x14:sparkline>
              <xm:f>'CB_Lcr (2)'!$POZ121:$POZ121</xm:f>
              <xm:sqref>POZ121</xm:sqref>
            </x14:sparkline>
            <x14:sparkline>
              <xm:f>'CB_Lcr (2)'!$PPA121:$PPA121</xm:f>
              <xm:sqref>PPA121</xm:sqref>
            </x14:sparkline>
            <x14:sparkline>
              <xm:f>'CB_Lcr (2)'!$PPB121:$PPB121</xm:f>
              <xm:sqref>PPB121</xm:sqref>
            </x14:sparkline>
            <x14:sparkline>
              <xm:f>'CB_Lcr (2)'!$PPC121:$PPC121</xm:f>
              <xm:sqref>PPC121</xm:sqref>
            </x14:sparkline>
            <x14:sparkline>
              <xm:f>'CB_Lcr (2)'!$PPD121:$PPD121</xm:f>
              <xm:sqref>PPD121</xm:sqref>
            </x14:sparkline>
            <x14:sparkline>
              <xm:f>'CB_Lcr (2)'!$PPE121:$PPE121</xm:f>
              <xm:sqref>PPE121</xm:sqref>
            </x14:sparkline>
            <x14:sparkline>
              <xm:f>'CB_Lcr (2)'!$PPF121:$PPF121</xm:f>
              <xm:sqref>PPF121</xm:sqref>
            </x14:sparkline>
            <x14:sparkline>
              <xm:f>'CB_Lcr (2)'!$PPG121:$PPG121</xm:f>
              <xm:sqref>PPG121</xm:sqref>
            </x14:sparkline>
            <x14:sparkline>
              <xm:f>'CB_Lcr (2)'!$PPH121:$PPH121</xm:f>
              <xm:sqref>PPH121</xm:sqref>
            </x14:sparkline>
            <x14:sparkline>
              <xm:f>'CB_Lcr (2)'!$PPI121:$PPI121</xm:f>
              <xm:sqref>PPI121</xm:sqref>
            </x14:sparkline>
            <x14:sparkline>
              <xm:f>'CB_Lcr (2)'!$PPJ121:$PPJ121</xm:f>
              <xm:sqref>PPJ121</xm:sqref>
            </x14:sparkline>
            <x14:sparkline>
              <xm:f>'CB_Lcr (2)'!$PPK121:$PPK121</xm:f>
              <xm:sqref>PPK121</xm:sqref>
            </x14:sparkline>
            <x14:sparkline>
              <xm:f>'CB_Lcr (2)'!$PPL121:$PPL121</xm:f>
              <xm:sqref>PPL121</xm:sqref>
            </x14:sparkline>
            <x14:sparkline>
              <xm:f>'CB_Lcr (2)'!$PPM121:$PPM121</xm:f>
              <xm:sqref>PPM121</xm:sqref>
            </x14:sparkline>
            <x14:sparkline>
              <xm:f>'CB_Lcr (2)'!$PPN121:$PPN121</xm:f>
              <xm:sqref>PPN121</xm:sqref>
            </x14:sparkline>
            <x14:sparkline>
              <xm:f>'CB_Lcr (2)'!$PPO121:$PPO121</xm:f>
              <xm:sqref>PPO121</xm:sqref>
            </x14:sparkline>
            <x14:sparkline>
              <xm:f>'CB_Lcr (2)'!$PPP121:$PPP121</xm:f>
              <xm:sqref>PPP121</xm:sqref>
            </x14:sparkline>
            <x14:sparkline>
              <xm:f>'CB_Lcr (2)'!$PPQ121:$PPQ121</xm:f>
              <xm:sqref>PPQ121</xm:sqref>
            </x14:sparkline>
            <x14:sparkline>
              <xm:f>'CB_Lcr (2)'!$PPR121:$PPR121</xm:f>
              <xm:sqref>PPR121</xm:sqref>
            </x14:sparkline>
            <x14:sparkline>
              <xm:f>'CB_Lcr (2)'!$PPS121:$PPS121</xm:f>
              <xm:sqref>PPS121</xm:sqref>
            </x14:sparkline>
            <x14:sparkline>
              <xm:f>'CB_Lcr (2)'!$PPT121:$PPT121</xm:f>
              <xm:sqref>PPT121</xm:sqref>
            </x14:sparkline>
            <x14:sparkline>
              <xm:f>'CB_Lcr (2)'!$PPU121:$PPU121</xm:f>
              <xm:sqref>PPU121</xm:sqref>
            </x14:sparkline>
            <x14:sparkline>
              <xm:f>'CB_Lcr (2)'!$PPV121:$PPV121</xm:f>
              <xm:sqref>PPV121</xm:sqref>
            </x14:sparkline>
            <x14:sparkline>
              <xm:f>'CB_Lcr (2)'!$PPW121:$PPW121</xm:f>
              <xm:sqref>PPW121</xm:sqref>
            </x14:sparkline>
            <x14:sparkline>
              <xm:f>'CB_Lcr (2)'!$PPX121:$PPX121</xm:f>
              <xm:sqref>PPX121</xm:sqref>
            </x14:sparkline>
            <x14:sparkline>
              <xm:f>'CB_Lcr (2)'!$PPY121:$PPY121</xm:f>
              <xm:sqref>PPY121</xm:sqref>
            </x14:sparkline>
            <x14:sparkline>
              <xm:f>'CB_Lcr (2)'!$PPZ121:$PPZ121</xm:f>
              <xm:sqref>PPZ121</xm:sqref>
            </x14:sparkline>
            <x14:sparkline>
              <xm:f>'CB_Lcr (2)'!$PQA121:$PQA121</xm:f>
              <xm:sqref>PQA121</xm:sqref>
            </x14:sparkline>
            <x14:sparkline>
              <xm:f>'CB_Lcr (2)'!$PQB121:$PQB121</xm:f>
              <xm:sqref>PQB121</xm:sqref>
            </x14:sparkline>
            <x14:sparkline>
              <xm:f>'CB_Lcr (2)'!$PQC121:$PQC121</xm:f>
              <xm:sqref>PQC121</xm:sqref>
            </x14:sparkline>
            <x14:sparkline>
              <xm:f>'CB_Lcr (2)'!$PQD121:$PQD121</xm:f>
              <xm:sqref>PQD121</xm:sqref>
            </x14:sparkline>
            <x14:sparkline>
              <xm:f>'CB_Lcr (2)'!$PQE121:$PQE121</xm:f>
              <xm:sqref>PQE121</xm:sqref>
            </x14:sparkline>
            <x14:sparkline>
              <xm:f>'CB_Lcr (2)'!$PQF121:$PQF121</xm:f>
              <xm:sqref>PQF121</xm:sqref>
            </x14:sparkline>
            <x14:sparkline>
              <xm:f>'CB_Lcr (2)'!$PQG121:$PQG121</xm:f>
              <xm:sqref>PQG121</xm:sqref>
            </x14:sparkline>
            <x14:sparkline>
              <xm:f>'CB_Lcr (2)'!$PQH121:$PQH121</xm:f>
              <xm:sqref>PQH121</xm:sqref>
            </x14:sparkline>
            <x14:sparkline>
              <xm:f>'CB_Lcr (2)'!$PQI121:$PQI121</xm:f>
              <xm:sqref>PQI121</xm:sqref>
            </x14:sparkline>
            <x14:sparkline>
              <xm:f>'CB_Lcr (2)'!$PQJ121:$PQJ121</xm:f>
              <xm:sqref>PQJ121</xm:sqref>
            </x14:sparkline>
            <x14:sparkline>
              <xm:f>'CB_Lcr (2)'!$PQK121:$PQK121</xm:f>
              <xm:sqref>PQK121</xm:sqref>
            </x14:sparkline>
            <x14:sparkline>
              <xm:f>'CB_Lcr (2)'!$PQL121:$PQL121</xm:f>
              <xm:sqref>PQL121</xm:sqref>
            </x14:sparkline>
            <x14:sparkline>
              <xm:f>'CB_Lcr (2)'!$PQM121:$PQM121</xm:f>
              <xm:sqref>PQM121</xm:sqref>
            </x14:sparkline>
            <x14:sparkline>
              <xm:f>'CB_Lcr (2)'!$PQN121:$PQN121</xm:f>
              <xm:sqref>PQN121</xm:sqref>
            </x14:sparkline>
            <x14:sparkline>
              <xm:f>'CB_Lcr (2)'!$PQO121:$PQO121</xm:f>
              <xm:sqref>PQO121</xm:sqref>
            </x14:sparkline>
            <x14:sparkline>
              <xm:f>'CB_Lcr (2)'!$PQP121:$PQP121</xm:f>
              <xm:sqref>PQP121</xm:sqref>
            </x14:sparkline>
            <x14:sparkline>
              <xm:f>'CB_Lcr (2)'!$PQQ121:$PQQ121</xm:f>
              <xm:sqref>PQQ121</xm:sqref>
            </x14:sparkline>
            <x14:sparkline>
              <xm:f>'CB_Lcr (2)'!$PQR121:$PQR121</xm:f>
              <xm:sqref>PQR121</xm:sqref>
            </x14:sparkline>
            <x14:sparkline>
              <xm:f>'CB_Lcr (2)'!$PQS121:$PQS121</xm:f>
              <xm:sqref>PQS121</xm:sqref>
            </x14:sparkline>
            <x14:sparkline>
              <xm:f>'CB_Lcr (2)'!$PQT121:$PQT121</xm:f>
              <xm:sqref>PQT121</xm:sqref>
            </x14:sparkline>
            <x14:sparkline>
              <xm:f>'CB_Lcr (2)'!$PQU121:$PQU121</xm:f>
              <xm:sqref>PQU121</xm:sqref>
            </x14:sparkline>
            <x14:sparkline>
              <xm:f>'CB_Lcr (2)'!$PQV121:$PQV121</xm:f>
              <xm:sqref>PQV121</xm:sqref>
            </x14:sparkline>
            <x14:sparkline>
              <xm:f>'CB_Lcr (2)'!$PQW121:$PQW121</xm:f>
              <xm:sqref>PQW121</xm:sqref>
            </x14:sparkline>
            <x14:sparkline>
              <xm:f>'CB_Lcr (2)'!$PQX121:$PQX121</xm:f>
              <xm:sqref>PQX121</xm:sqref>
            </x14:sparkline>
            <x14:sparkline>
              <xm:f>'CB_Lcr (2)'!$PQY121:$PQY121</xm:f>
              <xm:sqref>PQY121</xm:sqref>
            </x14:sparkline>
            <x14:sparkline>
              <xm:f>'CB_Lcr (2)'!$PQZ121:$PQZ121</xm:f>
              <xm:sqref>PQZ121</xm:sqref>
            </x14:sparkline>
            <x14:sparkline>
              <xm:f>'CB_Lcr (2)'!$PRA121:$PRA121</xm:f>
              <xm:sqref>PRA121</xm:sqref>
            </x14:sparkline>
            <x14:sparkline>
              <xm:f>'CB_Lcr (2)'!$PRB121:$PRB121</xm:f>
              <xm:sqref>PRB121</xm:sqref>
            </x14:sparkline>
            <x14:sparkline>
              <xm:f>'CB_Lcr (2)'!$PRC121:$PRC121</xm:f>
              <xm:sqref>PRC121</xm:sqref>
            </x14:sparkline>
            <x14:sparkline>
              <xm:f>'CB_Lcr (2)'!$PRD121:$PRD121</xm:f>
              <xm:sqref>PRD121</xm:sqref>
            </x14:sparkline>
            <x14:sparkline>
              <xm:f>'CB_Lcr (2)'!$PRE121:$PRE121</xm:f>
              <xm:sqref>PRE121</xm:sqref>
            </x14:sparkline>
            <x14:sparkline>
              <xm:f>'CB_Lcr (2)'!$PRF121:$PRF121</xm:f>
              <xm:sqref>PRF121</xm:sqref>
            </x14:sparkline>
            <x14:sparkline>
              <xm:f>'CB_Lcr (2)'!$PRG121:$PRG121</xm:f>
              <xm:sqref>PRG121</xm:sqref>
            </x14:sparkline>
            <x14:sparkline>
              <xm:f>'CB_Lcr (2)'!$PRH121:$PRH121</xm:f>
              <xm:sqref>PRH121</xm:sqref>
            </x14:sparkline>
            <x14:sparkline>
              <xm:f>'CB_Lcr (2)'!$PRI121:$PRI121</xm:f>
              <xm:sqref>PRI121</xm:sqref>
            </x14:sparkline>
            <x14:sparkline>
              <xm:f>'CB_Lcr (2)'!$PRJ121:$PRJ121</xm:f>
              <xm:sqref>PRJ121</xm:sqref>
            </x14:sparkline>
            <x14:sparkline>
              <xm:f>'CB_Lcr (2)'!$PRK121:$PRK121</xm:f>
              <xm:sqref>PRK121</xm:sqref>
            </x14:sparkline>
            <x14:sparkline>
              <xm:f>'CB_Lcr (2)'!$PRL121:$PRL121</xm:f>
              <xm:sqref>PRL121</xm:sqref>
            </x14:sparkline>
            <x14:sparkline>
              <xm:f>'CB_Lcr (2)'!$PRM121:$PRM121</xm:f>
              <xm:sqref>PRM121</xm:sqref>
            </x14:sparkline>
            <x14:sparkline>
              <xm:f>'CB_Lcr (2)'!$PRN121:$PRN121</xm:f>
              <xm:sqref>PRN121</xm:sqref>
            </x14:sparkline>
            <x14:sparkline>
              <xm:f>'CB_Lcr (2)'!$PRO121:$PRO121</xm:f>
              <xm:sqref>PRO121</xm:sqref>
            </x14:sparkline>
            <x14:sparkline>
              <xm:f>'CB_Lcr (2)'!$PRP121:$PRP121</xm:f>
              <xm:sqref>PRP121</xm:sqref>
            </x14:sparkline>
            <x14:sparkline>
              <xm:f>'CB_Lcr (2)'!$PRQ121:$PRQ121</xm:f>
              <xm:sqref>PRQ121</xm:sqref>
            </x14:sparkline>
            <x14:sparkline>
              <xm:f>'CB_Lcr (2)'!$PRR121:$PRR121</xm:f>
              <xm:sqref>PRR121</xm:sqref>
            </x14:sparkline>
            <x14:sparkline>
              <xm:f>'CB_Lcr (2)'!$PRS121:$PRS121</xm:f>
              <xm:sqref>PRS121</xm:sqref>
            </x14:sparkline>
            <x14:sparkline>
              <xm:f>'CB_Lcr (2)'!$PRT121:$PRT121</xm:f>
              <xm:sqref>PRT121</xm:sqref>
            </x14:sparkline>
            <x14:sparkline>
              <xm:f>'CB_Lcr (2)'!$PRU121:$PRU121</xm:f>
              <xm:sqref>PRU121</xm:sqref>
            </x14:sparkline>
            <x14:sparkline>
              <xm:f>'CB_Lcr (2)'!$PRV121:$PRV121</xm:f>
              <xm:sqref>PRV121</xm:sqref>
            </x14:sparkline>
            <x14:sparkline>
              <xm:f>'CB_Lcr (2)'!$PRW121:$PRW121</xm:f>
              <xm:sqref>PRW121</xm:sqref>
            </x14:sparkline>
            <x14:sparkline>
              <xm:f>'CB_Lcr (2)'!$PRX121:$PRX121</xm:f>
              <xm:sqref>PRX121</xm:sqref>
            </x14:sparkline>
            <x14:sparkline>
              <xm:f>'CB_Lcr (2)'!$PRY121:$PRY121</xm:f>
              <xm:sqref>PRY121</xm:sqref>
            </x14:sparkline>
            <x14:sparkline>
              <xm:f>'CB_Lcr (2)'!$PRZ121:$PRZ121</xm:f>
              <xm:sqref>PRZ121</xm:sqref>
            </x14:sparkline>
            <x14:sparkline>
              <xm:f>'CB_Lcr (2)'!$PSA121:$PSA121</xm:f>
              <xm:sqref>PSA121</xm:sqref>
            </x14:sparkline>
            <x14:sparkline>
              <xm:f>'CB_Lcr (2)'!$PSB121:$PSB121</xm:f>
              <xm:sqref>PSB121</xm:sqref>
            </x14:sparkline>
            <x14:sparkline>
              <xm:f>'CB_Lcr (2)'!$PSC121:$PSC121</xm:f>
              <xm:sqref>PSC121</xm:sqref>
            </x14:sparkline>
            <x14:sparkline>
              <xm:f>'CB_Lcr (2)'!$PSD121:$PSD121</xm:f>
              <xm:sqref>PSD121</xm:sqref>
            </x14:sparkline>
            <x14:sparkline>
              <xm:f>'CB_Lcr (2)'!$PSE121:$PSE121</xm:f>
              <xm:sqref>PSE121</xm:sqref>
            </x14:sparkline>
            <x14:sparkline>
              <xm:f>'CB_Lcr (2)'!$PSF121:$PSF121</xm:f>
              <xm:sqref>PSF121</xm:sqref>
            </x14:sparkline>
            <x14:sparkline>
              <xm:f>'CB_Lcr (2)'!$PSG121:$PSG121</xm:f>
              <xm:sqref>PSG121</xm:sqref>
            </x14:sparkline>
            <x14:sparkline>
              <xm:f>'CB_Lcr (2)'!$PSH121:$PSH121</xm:f>
              <xm:sqref>PSH121</xm:sqref>
            </x14:sparkline>
            <x14:sparkline>
              <xm:f>'CB_Lcr (2)'!$PSI121:$PSI121</xm:f>
              <xm:sqref>PSI121</xm:sqref>
            </x14:sparkline>
            <x14:sparkline>
              <xm:f>'CB_Lcr (2)'!$PSJ121:$PSJ121</xm:f>
              <xm:sqref>PSJ121</xm:sqref>
            </x14:sparkline>
            <x14:sparkline>
              <xm:f>'CB_Lcr (2)'!$PSK121:$PSK121</xm:f>
              <xm:sqref>PSK121</xm:sqref>
            </x14:sparkline>
            <x14:sparkline>
              <xm:f>'CB_Lcr (2)'!$PSL121:$PSL121</xm:f>
              <xm:sqref>PSL121</xm:sqref>
            </x14:sparkline>
            <x14:sparkline>
              <xm:f>'CB_Lcr (2)'!$PSM121:$PSM121</xm:f>
              <xm:sqref>PSM121</xm:sqref>
            </x14:sparkline>
            <x14:sparkline>
              <xm:f>'CB_Lcr (2)'!$PSN121:$PSN121</xm:f>
              <xm:sqref>PSN121</xm:sqref>
            </x14:sparkline>
            <x14:sparkline>
              <xm:f>'CB_Lcr (2)'!$PSO121:$PSO121</xm:f>
              <xm:sqref>PSO121</xm:sqref>
            </x14:sparkline>
            <x14:sparkline>
              <xm:f>'CB_Lcr (2)'!$PSP121:$PSP121</xm:f>
              <xm:sqref>PSP121</xm:sqref>
            </x14:sparkline>
            <x14:sparkline>
              <xm:f>'CB_Lcr (2)'!$PSQ121:$PSQ121</xm:f>
              <xm:sqref>PSQ121</xm:sqref>
            </x14:sparkline>
            <x14:sparkline>
              <xm:f>'CB_Lcr (2)'!$PSR121:$PSR121</xm:f>
              <xm:sqref>PSR121</xm:sqref>
            </x14:sparkline>
            <x14:sparkline>
              <xm:f>'CB_Lcr (2)'!$PSS121:$PSS121</xm:f>
              <xm:sqref>PSS121</xm:sqref>
            </x14:sparkline>
            <x14:sparkline>
              <xm:f>'CB_Lcr (2)'!$PST121:$PST121</xm:f>
              <xm:sqref>PST121</xm:sqref>
            </x14:sparkline>
            <x14:sparkline>
              <xm:f>'CB_Lcr (2)'!$PSU121:$PSU121</xm:f>
              <xm:sqref>PSU121</xm:sqref>
            </x14:sparkline>
            <x14:sparkline>
              <xm:f>'CB_Lcr (2)'!$PSV121:$PSV121</xm:f>
              <xm:sqref>PSV121</xm:sqref>
            </x14:sparkline>
            <x14:sparkline>
              <xm:f>'CB_Lcr (2)'!$PSW121:$PSW121</xm:f>
              <xm:sqref>PSW121</xm:sqref>
            </x14:sparkline>
            <x14:sparkline>
              <xm:f>'CB_Lcr (2)'!$PSX121:$PSX121</xm:f>
              <xm:sqref>PSX121</xm:sqref>
            </x14:sparkline>
            <x14:sparkline>
              <xm:f>'CB_Lcr (2)'!$PSY121:$PSY121</xm:f>
              <xm:sqref>PSY121</xm:sqref>
            </x14:sparkline>
            <x14:sparkline>
              <xm:f>'CB_Lcr (2)'!$PSZ121:$PSZ121</xm:f>
              <xm:sqref>PSZ121</xm:sqref>
            </x14:sparkline>
            <x14:sparkline>
              <xm:f>'CB_Lcr (2)'!$PTA121:$PTA121</xm:f>
              <xm:sqref>PTA121</xm:sqref>
            </x14:sparkline>
            <x14:sparkline>
              <xm:f>'CB_Lcr (2)'!$PTB121:$PTB121</xm:f>
              <xm:sqref>PTB121</xm:sqref>
            </x14:sparkline>
            <x14:sparkline>
              <xm:f>'CB_Lcr (2)'!$PTC121:$PTC121</xm:f>
              <xm:sqref>PTC121</xm:sqref>
            </x14:sparkline>
            <x14:sparkline>
              <xm:f>'CB_Lcr (2)'!$PTD121:$PTD121</xm:f>
              <xm:sqref>PTD121</xm:sqref>
            </x14:sparkline>
            <x14:sparkline>
              <xm:f>'CB_Lcr (2)'!$PTE121:$PTE121</xm:f>
              <xm:sqref>PTE121</xm:sqref>
            </x14:sparkline>
            <x14:sparkline>
              <xm:f>'CB_Lcr (2)'!$PTF121:$PTF121</xm:f>
              <xm:sqref>PTF121</xm:sqref>
            </x14:sparkline>
            <x14:sparkline>
              <xm:f>'CB_Lcr (2)'!$PTG121:$PTG121</xm:f>
              <xm:sqref>PTG121</xm:sqref>
            </x14:sparkline>
            <x14:sparkline>
              <xm:f>'CB_Lcr (2)'!$PTH121:$PTH121</xm:f>
              <xm:sqref>PTH121</xm:sqref>
            </x14:sparkline>
            <x14:sparkline>
              <xm:f>'CB_Lcr (2)'!$PTI121:$PTI121</xm:f>
              <xm:sqref>PTI121</xm:sqref>
            </x14:sparkline>
            <x14:sparkline>
              <xm:f>'CB_Lcr (2)'!$PTJ121:$PTJ121</xm:f>
              <xm:sqref>PTJ121</xm:sqref>
            </x14:sparkline>
            <x14:sparkline>
              <xm:f>'CB_Lcr (2)'!$PTK121:$PTK121</xm:f>
              <xm:sqref>PTK121</xm:sqref>
            </x14:sparkline>
            <x14:sparkline>
              <xm:f>'CB_Lcr (2)'!$PTL121:$PTL121</xm:f>
              <xm:sqref>PTL121</xm:sqref>
            </x14:sparkline>
            <x14:sparkline>
              <xm:f>'CB_Lcr (2)'!$PTM121:$PTM121</xm:f>
              <xm:sqref>PTM121</xm:sqref>
            </x14:sparkline>
            <x14:sparkline>
              <xm:f>'CB_Lcr (2)'!$PTN121:$PTN121</xm:f>
              <xm:sqref>PTN121</xm:sqref>
            </x14:sparkline>
            <x14:sparkline>
              <xm:f>'CB_Lcr (2)'!$PTO121:$PTO121</xm:f>
              <xm:sqref>PTO121</xm:sqref>
            </x14:sparkline>
            <x14:sparkline>
              <xm:f>'CB_Lcr (2)'!$PTP121:$PTP121</xm:f>
              <xm:sqref>PTP121</xm:sqref>
            </x14:sparkline>
            <x14:sparkline>
              <xm:f>'CB_Lcr (2)'!$PTQ121:$PTQ121</xm:f>
              <xm:sqref>PTQ121</xm:sqref>
            </x14:sparkline>
            <x14:sparkline>
              <xm:f>'CB_Lcr (2)'!$PTR121:$PTR121</xm:f>
              <xm:sqref>PTR121</xm:sqref>
            </x14:sparkline>
            <x14:sparkline>
              <xm:f>'CB_Lcr (2)'!$PTS121:$PTS121</xm:f>
              <xm:sqref>PTS121</xm:sqref>
            </x14:sparkline>
            <x14:sparkline>
              <xm:f>'CB_Lcr (2)'!$PTT121:$PTT121</xm:f>
              <xm:sqref>PTT121</xm:sqref>
            </x14:sparkline>
            <x14:sparkline>
              <xm:f>'CB_Lcr (2)'!$PTU121:$PTU121</xm:f>
              <xm:sqref>PTU121</xm:sqref>
            </x14:sparkline>
            <x14:sparkline>
              <xm:f>'CB_Lcr (2)'!$PTV121:$PTV121</xm:f>
              <xm:sqref>PTV121</xm:sqref>
            </x14:sparkline>
            <x14:sparkline>
              <xm:f>'CB_Lcr (2)'!$PTW121:$PTW121</xm:f>
              <xm:sqref>PTW121</xm:sqref>
            </x14:sparkline>
            <x14:sparkline>
              <xm:f>'CB_Lcr (2)'!$PTX121:$PTX121</xm:f>
              <xm:sqref>PTX121</xm:sqref>
            </x14:sparkline>
            <x14:sparkline>
              <xm:f>'CB_Lcr (2)'!$PTY121:$PTY121</xm:f>
              <xm:sqref>PTY121</xm:sqref>
            </x14:sparkline>
            <x14:sparkline>
              <xm:f>'CB_Lcr (2)'!$PTZ121:$PTZ121</xm:f>
              <xm:sqref>PTZ121</xm:sqref>
            </x14:sparkline>
            <x14:sparkline>
              <xm:f>'CB_Lcr (2)'!$PUA121:$PUA121</xm:f>
              <xm:sqref>PUA121</xm:sqref>
            </x14:sparkline>
            <x14:sparkline>
              <xm:f>'CB_Lcr (2)'!$PUB121:$PUB121</xm:f>
              <xm:sqref>PUB121</xm:sqref>
            </x14:sparkline>
            <x14:sparkline>
              <xm:f>'CB_Lcr (2)'!$PUC121:$PUC121</xm:f>
              <xm:sqref>PUC121</xm:sqref>
            </x14:sparkline>
            <x14:sparkline>
              <xm:f>'CB_Lcr (2)'!$PUD121:$PUD121</xm:f>
              <xm:sqref>PUD121</xm:sqref>
            </x14:sparkline>
            <x14:sparkline>
              <xm:f>'CB_Lcr (2)'!$PUE121:$PUE121</xm:f>
              <xm:sqref>PUE121</xm:sqref>
            </x14:sparkline>
            <x14:sparkline>
              <xm:f>'CB_Lcr (2)'!$PUF121:$PUF121</xm:f>
              <xm:sqref>PUF121</xm:sqref>
            </x14:sparkline>
            <x14:sparkline>
              <xm:f>'CB_Lcr (2)'!$PUG121:$PUG121</xm:f>
              <xm:sqref>PUG121</xm:sqref>
            </x14:sparkline>
            <x14:sparkline>
              <xm:f>'CB_Lcr (2)'!$PUH121:$PUH121</xm:f>
              <xm:sqref>PUH121</xm:sqref>
            </x14:sparkline>
            <x14:sparkline>
              <xm:f>'CB_Lcr (2)'!$PUI121:$PUI121</xm:f>
              <xm:sqref>PUI121</xm:sqref>
            </x14:sparkline>
            <x14:sparkline>
              <xm:f>'CB_Lcr (2)'!$PUJ121:$PUJ121</xm:f>
              <xm:sqref>PUJ121</xm:sqref>
            </x14:sparkline>
            <x14:sparkline>
              <xm:f>'CB_Lcr (2)'!$PUK121:$PUK121</xm:f>
              <xm:sqref>PUK121</xm:sqref>
            </x14:sparkline>
            <x14:sparkline>
              <xm:f>'CB_Lcr (2)'!$PUL121:$PUL121</xm:f>
              <xm:sqref>PUL121</xm:sqref>
            </x14:sparkline>
            <x14:sparkline>
              <xm:f>'CB_Lcr (2)'!$PUM121:$PUM121</xm:f>
              <xm:sqref>PUM121</xm:sqref>
            </x14:sparkline>
            <x14:sparkline>
              <xm:f>'CB_Lcr (2)'!$PUN121:$PUN121</xm:f>
              <xm:sqref>PUN121</xm:sqref>
            </x14:sparkline>
            <x14:sparkline>
              <xm:f>'CB_Lcr (2)'!$PUO121:$PUO121</xm:f>
              <xm:sqref>PUO121</xm:sqref>
            </x14:sparkline>
            <x14:sparkline>
              <xm:f>'CB_Lcr (2)'!$PUP121:$PUP121</xm:f>
              <xm:sqref>PUP121</xm:sqref>
            </x14:sparkline>
            <x14:sparkline>
              <xm:f>'CB_Lcr (2)'!$PUQ121:$PUQ121</xm:f>
              <xm:sqref>PUQ121</xm:sqref>
            </x14:sparkline>
            <x14:sparkline>
              <xm:f>'CB_Lcr (2)'!$PUR121:$PUR121</xm:f>
              <xm:sqref>PUR121</xm:sqref>
            </x14:sparkline>
            <x14:sparkline>
              <xm:f>'CB_Lcr (2)'!$PUS121:$PUS121</xm:f>
              <xm:sqref>PUS121</xm:sqref>
            </x14:sparkline>
            <x14:sparkline>
              <xm:f>'CB_Lcr (2)'!$PUT121:$PUT121</xm:f>
              <xm:sqref>PUT121</xm:sqref>
            </x14:sparkline>
            <x14:sparkline>
              <xm:f>'CB_Lcr (2)'!$PUU121:$PUU121</xm:f>
              <xm:sqref>PUU121</xm:sqref>
            </x14:sparkline>
            <x14:sparkline>
              <xm:f>'CB_Lcr (2)'!$PUV121:$PUV121</xm:f>
              <xm:sqref>PUV121</xm:sqref>
            </x14:sparkline>
            <x14:sparkline>
              <xm:f>'CB_Lcr (2)'!$PUW121:$PUW121</xm:f>
              <xm:sqref>PUW121</xm:sqref>
            </x14:sparkline>
            <x14:sparkline>
              <xm:f>'CB_Lcr (2)'!$PUX121:$PUX121</xm:f>
              <xm:sqref>PUX121</xm:sqref>
            </x14:sparkline>
            <x14:sparkline>
              <xm:f>'CB_Lcr (2)'!$PUY121:$PUY121</xm:f>
              <xm:sqref>PUY121</xm:sqref>
            </x14:sparkline>
            <x14:sparkline>
              <xm:f>'CB_Lcr (2)'!$PUZ121:$PUZ121</xm:f>
              <xm:sqref>PUZ121</xm:sqref>
            </x14:sparkline>
            <x14:sparkline>
              <xm:f>'CB_Lcr (2)'!$PVA121:$PVA121</xm:f>
              <xm:sqref>PVA121</xm:sqref>
            </x14:sparkline>
            <x14:sparkline>
              <xm:f>'CB_Lcr (2)'!$PVB121:$PVB121</xm:f>
              <xm:sqref>PVB121</xm:sqref>
            </x14:sparkline>
            <x14:sparkline>
              <xm:f>'CB_Lcr (2)'!$PVC121:$PVC121</xm:f>
              <xm:sqref>PVC121</xm:sqref>
            </x14:sparkline>
            <x14:sparkline>
              <xm:f>'CB_Lcr (2)'!$PVD121:$PVD121</xm:f>
              <xm:sqref>PVD121</xm:sqref>
            </x14:sparkline>
            <x14:sparkline>
              <xm:f>'CB_Lcr (2)'!$PVE121:$PVE121</xm:f>
              <xm:sqref>PVE121</xm:sqref>
            </x14:sparkline>
            <x14:sparkline>
              <xm:f>'CB_Lcr (2)'!$PVF121:$PVF121</xm:f>
              <xm:sqref>PVF121</xm:sqref>
            </x14:sparkline>
            <x14:sparkline>
              <xm:f>'CB_Lcr (2)'!$PVG121:$PVG121</xm:f>
              <xm:sqref>PVG121</xm:sqref>
            </x14:sparkline>
            <x14:sparkline>
              <xm:f>'CB_Lcr (2)'!$PVH121:$PVH121</xm:f>
              <xm:sqref>PVH121</xm:sqref>
            </x14:sparkline>
            <x14:sparkline>
              <xm:f>'CB_Lcr (2)'!$PVI121:$PVI121</xm:f>
              <xm:sqref>PVI121</xm:sqref>
            </x14:sparkline>
            <x14:sparkline>
              <xm:f>'CB_Lcr (2)'!$PVJ121:$PVJ121</xm:f>
              <xm:sqref>PVJ121</xm:sqref>
            </x14:sparkline>
            <x14:sparkline>
              <xm:f>'CB_Lcr (2)'!$PVK121:$PVK121</xm:f>
              <xm:sqref>PVK121</xm:sqref>
            </x14:sparkline>
            <x14:sparkline>
              <xm:f>'CB_Lcr (2)'!$PVL121:$PVL121</xm:f>
              <xm:sqref>PVL121</xm:sqref>
            </x14:sparkline>
            <x14:sparkline>
              <xm:f>'CB_Lcr (2)'!$PVM121:$PVM121</xm:f>
              <xm:sqref>PVM121</xm:sqref>
            </x14:sparkline>
            <x14:sparkline>
              <xm:f>'CB_Lcr (2)'!$PVN121:$PVN121</xm:f>
              <xm:sqref>PVN121</xm:sqref>
            </x14:sparkline>
            <x14:sparkline>
              <xm:f>'CB_Lcr (2)'!$PVO121:$PVO121</xm:f>
              <xm:sqref>PVO121</xm:sqref>
            </x14:sparkline>
            <x14:sparkline>
              <xm:f>'CB_Lcr (2)'!$PVP121:$PVP121</xm:f>
              <xm:sqref>PVP121</xm:sqref>
            </x14:sparkline>
            <x14:sparkline>
              <xm:f>'CB_Lcr (2)'!$PVQ121:$PVQ121</xm:f>
              <xm:sqref>PVQ121</xm:sqref>
            </x14:sparkline>
            <x14:sparkline>
              <xm:f>'CB_Lcr (2)'!$PVR121:$PVR121</xm:f>
              <xm:sqref>PVR121</xm:sqref>
            </x14:sparkline>
            <x14:sparkline>
              <xm:f>'CB_Lcr (2)'!$PVS121:$PVS121</xm:f>
              <xm:sqref>PVS121</xm:sqref>
            </x14:sparkline>
            <x14:sparkline>
              <xm:f>'CB_Lcr (2)'!$PVT121:$PVT121</xm:f>
              <xm:sqref>PVT121</xm:sqref>
            </x14:sparkline>
            <x14:sparkline>
              <xm:f>'CB_Lcr (2)'!$PVU121:$PVU121</xm:f>
              <xm:sqref>PVU121</xm:sqref>
            </x14:sparkline>
            <x14:sparkline>
              <xm:f>'CB_Lcr (2)'!$PVV121:$PVV121</xm:f>
              <xm:sqref>PVV121</xm:sqref>
            </x14:sparkline>
            <x14:sparkline>
              <xm:f>'CB_Lcr (2)'!$PVW121:$PVW121</xm:f>
              <xm:sqref>PVW121</xm:sqref>
            </x14:sparkline>
            <x14:sparkline>
              <xm:f>'CB_Lcr (2)'!$PVX121:$PVX121</xm:f>
              <xm:sqref>PVX121</xm:sqref>
            </x14:sparkline>
            <x14:sparkline>
              <xm:f>'CB_Lcr (2)'!$PVY121:$PVY121</xm:f>
              <xm:sqref>PVY121</xm:sqref>
            </x14:sparkline>
            <x14:sparkline>
              <xm:f>'CB_Lcr (2)'!$PVZ121:$PVZ121</xm:f>
              <xm:sqref>PVZ121</xm:sqref>
            </x14:sparkline>
            <x14:sparkline>
              <xm:f>'CB_Lcr (2)'!$PWA121:$PWA121</xm:f>
              <xm:sqref>PWA121</xm:sqref>
            </x14:sparkline>
            <x14:sparkline>
              <xm:f>'CB_Lcr (2)'!$PWB121:$PWB121</xm:f>
              <xm:sqref>PWB121</xm:sqref>
            </x14:sparkline>
            <x14:sparkline>
              <xm:f>'CB_Lcr (2)'!$PWC121:$PWC121</xm:f>
              <xm:sqref>PWC121</xm:sqref>
            </x14:sparkline>
            <x14:sparkline>
              <xm:f>'CB_Lcr (2)'!$PWD121:$PWD121</xm:f>
              <xm:sqref>PWD121</xm:sqref>
            </x14:sparkline>
            <x14:sparkline>
              <xm:f>'CB_Lcr (2)'!$PWE121:$PWE121</xm:f>
              <xm:sqref>PWE121</xm:sqref>
            </x14:sparkline>
            <x14:sparkline>
              <xm:f>'CB_Lcr (2)'!$PWF121:$PWF121</xm:f>
              <xm:sqref>PWF121</xm:sqref>
            </x14:sparkline>
            <x14:sparkline>
              <xm:f>'CB_Lcr (2)'!$PWG121:$PWG121</xm:f>
              <xm:sqref>PWG121</xm:sqref>
            </x14:sparkline>
            <x14:sparkline>
              <xm:f>'CB_Lcr (2)'!$PWH121:$PWH121</xm:f>
              <xm:sqref>PWH121</xm:sqref>
            </x14:sparkline>
            <x14:sparkline>
              <xm:f>'CB_Lcr (2)'!$PWI121:$PWI121</xm:f>
              <xm:sqref>PWI121</xm:sqref>
            </x14:sparkline>
            <x14:sparkline>
              <xm:f>'CB_Lcr (2)'!$PWJ121:$PWJ121</xm:f>
              <xm:sqref>PWJ121</xm:sqref>
            </x14:sparkline>
            <x14:sparkline>
              <xm:f>'CB_Lcr (2)'!$PWK121:$PWK121</xm:f>
              <xm:sqref>PWK121</xm:sqref>
            </x14:sparkline>
            <x14:sparkline>
              <xm:f>'CB_Lcr (2)'!$PWL121:$PWL121</xm:f>
              <xm:sqref>PWL121</xm:sqref>
            </x14:sparkline>
            <x14:sparkline>
              <xm:f>'CB_Lcr (2)'!$PWM121:$PWM121</xm:f>
              <xm:sqref>PWM121</xm:sqref>
            </x14:sparkline>
            <x14:sparkline>
              <xm:f>'CB_Lcr (2)'!$PWN121:$PWN121</xm:f>
              <xm:sqref>PWN121</xm:sqref>
            </x14:sparkline>
            <x14:sparkline>
              <xm:f>'CB_Lcr (2)'!$PWO121:$PWO121</xm:f>
              <xm:sqref>PWO121</xm:sqref>
            </x14:sparkline>
            <x14:sparkline>
              <xm:f>'CB_Lcr (2)'!$PWP121:$PWP121</xm:f>
              <xm:sqref>PWP121</xm:sqref>
            </x14:sparkline>
            <x14:sparkline>
              <xm:f>'CB_Lcr (2)'!$PWQ121:$PWQ121</xm:f>
              <xm:sqref>PWQ121</xm:sqref>
            </x14:sparkline>
            <x14:sparkline>
              <xm:f>'CB_Lcr (2)'!$PWR121:$PWR121</xm:f>
              <xm:sqref>PWR121</xm:sqref>
            </x14:sparkline>
            <x14:sparkline>
              <xm:f>'CB_Lcr (2)'!$PWS121:$PWS121</xm:f>
              <xm:sqref>PWS121</xm:sqref>
            </x14:sparkline>
            <x14:sparkline>
              <xm:f>'CB_Lcr (2)'!$PWT121:$PWT121</xm:f>
              <xm:sqref>PWT121</xm:sqref>
            </x14:sparkline>
            <x14:sparkline>
              <xm:f>'CB_Lcr (2)'!$PWU121:$PWU121</xm:f>
              <xm:sqref>PWU121</xm:sqref>
            </x14:sparkline>
            <x14:sparkline>
              <xm:f>'CB_Lcr (2)'!$PWV121:$PWV121</xm:f>
              <xm:sqref>PWV121</xm:sqref>
            </x14:sparkline>
            <x14:sparkline>
              <xm:f>'CB_Lcr (2)'!$PWW121:$PWW121</xm:f>
              <xm:sqref>PWW121</xm:sqref>
            </x14:sparkline>
            <x14:sparkline>
              <xm:f>'CB_Lcr (2)'!$PWX121:$PWX121</xm:f>
              <xm:sqref>PWX121</xm:sqref>
            </x14:sparkline>
            <x14:sparkline>
              <xm:f>'CB_Lcr (2)'!$PWY121:$PWY121</xm:f>
              <xm:sqref>PWY121</xm:sqref>
            </x14:sparkline>
            <x14:sparkline>
              <xm:f>'CB_Lcr (2)'!$PWZ121:$PWZ121</xm:f>
              <xm:sqref>PWZ121</xm:sqref>
            </x14:sparkline>
            <x14:sparkline>
              <xm:f>'CB_Lcr (2)'!$PXA121:$PXA121</xm:f>
              <xm:sqref>PXA121</xm:sqref>
            </x14:sparkline>
            <x14:sparkline>
              <xm:f>'CB_Lcr (2)'!$PXB121:$PXB121</xm:f>
              <xm:sqref>PXB121</xm:sqref>
            </x14:sparkline>
            <x14:sparkline>
              <xm:f>'CB_Lcr (2)'!$PXC121:$PXC121</xm:f>
              <xm:sqref>PXC121</xm:sqref>
            </x14:sparkline>
            <x14:sparkline>
              <xm:f>'CB_Lcr (2)'!$PXD121:$PXD121</xm:f>
              <xm:sqref>PXD121</xm:sqref>
            </x14:sparkline>
            <x14:sparkline>
              <xm:f>'CB_Lcr (2)'!$PXE121:$PXE121</xm:f>
              <xm:sqref>PXE121</xm:sqref>
            </x14:sparkline>
            <x14:sparkline>
              <xm:f>'CB_Lcr (2)'!$PXF121:$PXF121</xm:f>
              <xm:sqref>PXF121</xm:sqref>
            </x14:sparkline>
            <x14:sparkline>
              <xm:f>'CB_Lcr (2)'!$PXG121:$PXG121</xm:f>
              <xm:sqref>PXG121</xm:sqref>
            </x14:sparkline>
            <x14:sparkline>
              <xm:f>'CB_Lcr (2)'!$PXH121:$PXH121</xm:f>
              <xm:sqref>PXH121</xm:sqref>
            </x14:sparkline>
            <x14:sparkline>
              <xm:f>'CB_Lcr (2)'!$PXI121:$PXI121</xm:f>
              <xm:sqref>PXI121</xm:sqref>
            </x14:sparkline>
            <x14:sparkline>
              <xm:f>'CB_Lcr (2)'!$PXJ121:$PXJ121</xm:f>
              <xm:sqref>PXJ121</xm:sqref>
            </x14:sparkline>
            <x14:sparkline>
              <xm:f>'CB_Lcr (2)'!$PXK121:$PXK121</xm:f>
              <xm:sqref>PXK121</xm:sqref>
            </x14:sparkline>
            <x14:sparkline>
              <xm:f>'CB_Lcr (2)'!$PXL121:$PXL121</xm:f>
              <xm:sqref>PXL121</xm:sqref>
            </x14:sparkline>
            <x14:sparkline>
              <xm:f>'CB_Lcr (2)'!$PXM121:$PXM121</xm:f>
              <xm:sqref>PXM121</xm:sqref>
            </x14:sparkline>
            <x14:sparkline>
              <xm:f>'CB_Lcr (2)'!$PXN121:$PXN121</xm:f>
              <xm:sqref>PXN121</xm:sqref>
            </x14:sparkline>
            <x14:sparkline>
              <xm:f>'CB_Lcr (2)'!$PXO121:$PXO121</xm:f>
              <xm:sqref>PXO121</xm:sqref>
            </x14:sparkline>
            <x14:sparkline>
              <xm:f>'CB_Lcr (2)'!$PXP121:$PXP121</xm:f>
              <xm:sqref>PXP121</xm:sqref>
            </x14:sparkline>
            <x14:sparkline>
              <xm:f>'CB_Lcr (2)'!$PXQ121:$PXQ121</xm:f>
              <xm:sqref>PXQ121</xm:sqref>
            </x14:sparkline>
            <x14:sparkline>
              <xm:f>'CB_Lcr (2)'!$PXR121:$PXR121</xm:f>
              <xm:sqref>PXR121</xm:sqref>
            </x14:sparkline>
            <x14:sparkline>
              <xm:f>'CB_Lcr (2)'!$PXS121:$PXS121</xm:f>
              <xm:sqref>PXS121</xm:sqref>
            </x14:sparkline>
            <x14:sparkline>
              <xm:f>'CB_Lcr (2)'!$PXT121:$PXT121</xm:f>
              <xm:sqref>PXT121</xm:sqref>
            </x14:sparkline>
            <x14:sparkline>
              <xm:f>'CB_Lcr (2)'!$PXU121:$PXU121</xm:f>
              <xm:sqref>PXU121</xm:sqref>
            </x14:sparkline>
            <x14:sparkline>
              <xm:f>'CB_Lcr (2)'!$PXV121:$PXV121</xm:f>
              <xm:sqref>PXV121</xm:sqref>
            </x14:sparkline>
            <x14:sparkline>
              <xm:f>'CB_Lcr (2)'!$PXW121:$PXW121</xm:f>
              <xm:sqref>PXW121</xm:sqref>
            </x14:sparkline>
            <x14:sparkline>
              <xm:f>'CB_Lcr (2)'!$PXX121:$PXX121</xm:f>
              <xm:sqref>PXX121</xm:sqref>
            </x14:sparkline>
            <x14:sparkline>
              <xm:f>'CB_Lcr (2)'!$PXY121:$PXY121</xm:f>
              <xm:sqref>PXY121</xm:sqref>
            </x14:sparkline>
            <x14:sparkline>
              <xm:f>'CB_Lcr (2)'!$PXZ121:$PXZ121</xm:f>
              <xm:sqref>PXZ121</xm:sqref>
            </x14:sparkline>
            <x14:sparkline>
              <xm:f>'CB_Lcr (2)'!$PYA121:$PYA121</xm:f>
              <xm:sqref>PYA121</xm:sqref>
            </x14:sparkline>
            <x14:sparkline>
              <xm:f>'CB_Lcr (2)'!$PYB121:$PYB121</xm:f>
              <xm:sqref>PYB121</xm:sqref>
            </x14:sparkline>
            <x14:sparkline>
              <xm:f>'CB_Lcr (2)'!$PYC121:$PYC121</xm:f>
              <xm:sqref>PYC121</xm:sqref>
            </x14:sparkline>
            <x14:sparkline>
              <xm:f>'CB_Lcr (2)'!$PYD121:$PYD121</xm:f>
              <xm:sqref>PYD121</xm:sqref>
            </x14:sparkline>
            <x14:sparkline>
              <xm:f>'CB_Lcr (2)'!$PYE121:$PYE121</xm:f>
              <xm:sqref>PYE121</xm:sqref>
            </x14:sparkline>
            <x14:sparkline>
              <xm:f>'CB_Lcr (2)'!$PYF121:$PYF121</xm:f>
              <xm:sqref>PYF121</xm:sqref>
            </x14:sparkline>
            <x14:sparkline>
              <xm:f>'CB_Lcr (2)'!$PYG121:$PYG121</xm:f>
              <xm:sqref>PYG121</xm:sqref>
            </x14:sparkline>
            <x14:sparkline>
              <xm:f>'CB_Lcr (2)'!$PYH121:$PYH121</xm:f>
              <xm:sqref>PYH121</xm:sqref>
            </x14:sparkline>
            <x14:sparkline>
              <xm:f>'CB_Lcr (2)'!$PYI121:$PYI121</xm:f>
              <xm:sqref>PYI121</xm:sqref>
            </x14:sparkline>
            <x14:sparkline>
              <xm:f>'CB_Lcr (2)'!$PYJ121:$PYJ121</xm:f>
              <xm:sqref>PYJ121</xm:sqref>
            </x14:sparkline>
            <x14:sparkline>
              <xm:f>'CB_Lcr (2)'!$PYK121:$PYK121</xm:f>
              <xm:sqref>PYK121</xm:sqref>
            </x14:sparkline>
            <x14:sparkline>
              <xm:f>'CB_Lcr (2)'!$PYL121:$PYL121</xm:f>
              <xm:sqref>PYL121</xm:sqref>
            </x14:sparkline>
            <x14:sparkline>
              <xm:f>'CB_Lcr (2)'!$PYM121:$PYM121</xm:f>
              <xm:sqref>PYM121</xm:sqref>
            </x14:sparkline>
            <x14:sparkline>
              <xm:f>'CB_Lcr (2)'!$PYN121:$PYN121</xm:f>
              <xm:sqref>PYN121</xm:sqref>
            </x14:sparkline>
            <x14:sparkline>
              <xm:f>'CB_Lcr (2)'!$PYO121:$PYO121</xm:f>
              <xm:sqref>PYO121</xm:sqref>
            </x14:sparkline>
            <x14:sparkline>
              <xm:f>'CB_Lcr (2)'!$PYP121:$PYP121</xm:f>
              <xm:sqref>PYP121</xm:sqref>
            </x14:sparkline>
            <x14:sparkline>
              <xm:f>'CB_Lcr (2)'!$PYQ121:$PYQ121</xm:f>
              <xm:sqref>PYQ121</xm:sqref>
            </x14:sparkline>
            <x14:sparkline>
              <xm:f>'CB_Lcr (2)'!$PYR121:$PYR121</xm:f>
              <xm:sqref>PYR121</xm:sqref>
            </x14:sparkline>
            <x14:sparkline>
              <xm:f>'CB_Lcr (2)'!$PYS121:$PYS121</xm:f>
              <xm:sqref>PYS121</xm:sqref>
            </x14:sparkline>
            <x14:sparkline>
              <xm:f>'CB_Lcr (2)'!$PYT121:$PYT121</xm:f>
              <xm:sqref>PYT121</xm:sqref>
            </x14:sparkline>
            <x14:sparkline>
              <xm:f>'CB_Lcr (2)'!$PYU121:$PYU121</xm:f>
              <xm:sqref>PYU121</xm:sqref>
            </x14:sparkline>
            <x14:sparkline>
              <xm:f>'CB_Lcr (2)'!$PYV121:$PYV121</xm:f>
              <xm:sqref>PYV121</xm:sqref>
            </x14:sparkline>
            <x14:sparkline>
              <xm:f>'CB_Lcr (2)'!$PYW121:$PYW121</xm:f>
              <xm:sqref>PYW121</xm:sqref>
            </x14:sparkline>
            <x14:sparkline>
              <xm:f>'CB_Lcr (2)'!$PYX121:$PYX121</xm:f>
              <xm:sqref>PYX121</xm:sqref>
            </x14:sparkline>
            <x14:sparkline>
              <xm:f>'CB_Lcr (2)'!$PYY121:$PYY121</xm:f>
              <xm:sqref>PYY121</xm:sqref>
            </x14:sparkline>
            <x14:sparkline>
              <xm:f>'CB_Lcr (2)'!$PYZ121:$PYZ121</xm:f>
              <xm:sqref>PYZ121</xm:sqref>
            </x14:sparkline>
            <x14:sparkline>
              <xm:f>'CB_Lcr (2)'!$PZA121:$PZA121</xm:f>
              <xm:sqref>PZA121</xm:sqref>
            </x14:sparkline>
            <x14:sparkline>
              <xm:f>'CB_Lcr (2)'!$PZB121:$PZB121</xm:f>
              <xm:sqref>PZB121</xm:sqref>
            </x14:sparkline>
            <x14:sparkline>
              <xm:f>'CB_Lcr (2)'!$PZC121:$PZC121</xm:f>
              <xm:sqref>PZC121</xm:sqref>
            </x14:sparkline>
            <x14:sparkline>
              <xm:f>'CB_Lcr (2)'!$PZD121:$PZD121</xm:f>
              <xm:sqref>PZD121</xm:sqref>
            </x14:sparkline>
            <x14:sparkline>
              <xm:f>'CB_Lcr (2)'!$PZE121:$PZE121</xm:f>
              <xm:sqref>PZE121</xm:sqref>
            </x14:sparkline>
            <x14:sparkline>
              <xm:f>'CB_Lcr (2)'!$PZF121:$PZF121</xm:f>
              <xm:sqref>PZF121</xm:sqref>
            </x14:sparkline>
            <x14:sparkline>
              <xm:f>'CB_Lcr (2)'!$PZG121:$PZG121</xm:f>
              <xm:sqref>PZG121</xm:sqref>
            </x14:sparkline>
            <x14:sparkline>
              <xm:f>'CB_Lcr (2)'!$PZH121:$PZH121</xm:f>
              <xm:sqref>PZH121</xm:sqref>
            </x14:sparkline>
            <x14:sparkline>
              <xm:f>'CB_Lcr (2)'!$PZI121:$PZI121</xm:f>
              <xm:sqref>PZI121</xm:sqref>
            </x14:sparkline>
            <x14:sparkline>
              <xm:f>'CB_Lcr (2)'!$PZJ121:$PZJ121</xm:f>
              <xm:sqref>PZJ121</xm:sqref>
            </x14:sparkline>
            <x14:sparkline>
              <xm:f>'CB_Lcr (2)'!$PZK121:$PZK121</xm:f>
              <xm:sqref>PZK121</xm:sqref>
            </x14:sparkline>
            <x14:sparkline>
              <xm:f>'CB_Lcr (2)'!$PZL121:$PZL121</xm:f>
              <xm:sqref>PZL121</xm:sqref>
            </x14:sparkline>
            <x14:sparkline>
              <xm:f>'CB_Lcr (2)'!$PZM121:$PZM121</xm:f>
              <xm:sqref>PZM121</xm:sqref>
            </x14:sparkline>
            <x14:sparkline>
              <xm:f>'CB_Lcr (2)'!$PZN121:$PZN121</xm:f>
              <xm:sqref>PZN121</xm:sqref>
            </x14:sparkline>
            <x14:sparkline>
              <xm:f>'CB_Lcr (2)'!$PZO121:$PZO121</xm:f>
              <xm:sqref>PZO121</xm:sqref>
            </x14:sparkline>
            <x14:sparkline>
              <xm:f>'CB_Lcr (2)'!$PZP121:$PZP121</xm:f>
              <xm:sqref>PZP121</xm:sqref>
            </x14:sparkline>
            <x14:sparkline>
              <xm:f>'CB_Lcr (2)'!$PZQ121:$PZQ121</xm:f>
              <xm:sqref>PZQ121</xm:sqref>
            </x14:sparkline>
            <x14:sparkline>
              <xm:f>'CB_Lcr (2)'!$PZR121:$PZR121</xm:f>
              <xm:sqref>PZR121</xm:sqref>
            </x14:sparkline>
            <x14:sparkline>
              <xm:f>'CB_Lcr (2)'!$PZS121:$PZS121</xm:f>
              <xm:sqref>PZS121</xm:sqref>
            </x14:sparkline>
            <x14:sparkline>
              <xm:f>'CB_Lcr (2)'!$PZT121:$PZT121</xm:f>
              <xm:sqref>PZT121</xm:sqref>
            </x14:sparkline>
            <x14:sparkline>
              <xm:f>'CB_Lcr (2)'!$PZU121:$PZU121</xm:f>
              <xm:sqref>PZU121</xm:sqref>
            </x14:sparkline>
            <x14:sparkline>
              <xm:f>'CB_Lcr (2)'!$PZV121:$PZV121</xm:f>
              <xm:sqref>PZV121</xm:sqref>
            </x14:sparkline>
            <x14:sparkline>
              <xm:f>'CB_Lcr (2)'!$PZW121:$PZW121</xm:f>
              <xm:sqref>PZW121</xm:sqref>
            </x14:sparkline>
            <x14:sparkline>
              <xm:f>'CB_Lcr (2)'!$PZX121:$PZX121</xm:f>
              <xm:sqref>PZX121</xm:sqref>
            </x14:sparkline>
            <x14:sparkline>
              <xm:f>'CB_Lcr (2)'!$PZY121:$PZY121</xm:f>
              <xm:sqref>PZY121</xm:sqref>
            </x14:sparkline>
            <x14:sparkline>
              <xm:f>'CB_Lcr (2)'!$PZZ121:$PZZ121</xm:f>
              <xm:sqref>PZZ121</xm:sqref>
            </x14:sparkline>
            <x14:sparkline>
              <xm:f>'CB_Lcr (2)'!$QAA121:$QAA121</xm:f>
              <xm:sqref>QAA121</xm:sqref>
            </x14:sparkline>
            <x14:sparkline>
              <xm:f>'CB_Lcr (2)'!$QAB121:$QAB121</xm:f>
              <xm:sqref>QAB121</xm:sqref>
            </x14:sparkline>
            <x14:sparkline>
              <xm:f>'CB_Lcr (2)'!$QAC121:$QAC121</xm:f>
              <xm:sqref>QAC121</xm:sqref>
            </x14:sparkline>
            <x14:sparkline>
              <xm:f>'CB_Lcr (2)'!$QAD121:$QAD121</xm:f>
              <xm:sqref>QAD121</xm:sqref>
            </x14:sparkline>
            <x14:sparkline>
              <xm:f>'CB_Lcr (2)'!$QAE121:$QAE121</xm:f>
              <xm:sqref>QAE121</xm:sqref>
            </x14:sparkline>
            <x14:sparkline>
              <xm:f>'CB_Lcr (2)'!$QAF121:$QAF121</xm:f>
              <xm:sqref>QAF121</xm:sqref>
            </x14:sparkline>
            <x14:sparkline>
              <xm:f>'CB_Lcr (2)'!$QAG121:$QAG121</xm:f>
              <xm:sqref>QAG121</xm:sqref>
            </x14:sparkline>
            <x14:sparkline>
              <xm:f>'CB_Lcr (2)'!$QAH121:$QAH121</xm:f>
              <xm:sqref>QAH121</xm:sqref>
            </x14:sparkline>
            <x14:sparkline>
              <xm:f>'CB_Lcr (2)'!$QAI121:$QAI121</xm:f>
              <xm:sqref>QAI121</xm:sqref>
            </x14:sparkline>
            <x14:sparkline>
              <xm:f>'CB_Lcr (2)'!$QAJ121:$QAJ121</xm:f>
              <xm:sqref>QAJ121</xm:sqref>
            </x14:sparkline>
            <x14:sparkline>
              <xm:f>'CB_Lcr (2)'!$QAK121:$QAK121</xm:f>
              <xm:sqref>QAK121</xm:sqref>
            </x14:sparkline>
            <x14:sparkline>
              <xm:f>'CB_Lcr (2)'!$QAL121:$QAL121</xm:f>
              <xm:sqref>QAL121</xm:sqref>
            </x14:sparkline>
            <x14:sparkline>
              <xm:f>'CB_Lcr (2)'!$QAM121:$QAM121</xm:f>
              <xm:sqref>QAM121</xm:sqref>
            </x14:sparkline>
            <x14:sparkline>
              <xm:f>'CB_Lcr (2)'!$QAN121:$QAN121</xm:f>
              <xm:sqref>QAN121</xm:sqref>
            </x14:sparkline>
            <x14:sparkline>
              <xm:f>'CB_Lcr (2)'!$QAO121:$QAO121</xm:f>
              <xm:sqref>QAO121</xm:sqref>
            </x14:sparkline>
            <x14:sparkline>
              <xm:f>'CB_Lcr (2)'!$QAP121:$QAP121</xm:f>
              <xm:sqref>QAP121</xm:sqref>
            </x14:sparkline>
            <x14:sparkline>
              <xm:f>'CB_Lcr (2)'!$QAQ121:$QAQ121</xm:f>
              <xm:sqref>QAQ121</xm:sqref>
            </x14:sparkline>
            <x14:sparkline>
              <xm:f>'CB_Lcr (2)'!$QAR121:$QAR121</xm:f>
              <xm:sqref>QAR121</xm:sqref>
            </x14:sparkline>
            <x14:sparkline>
              <xm:f>'CB_Lcr (2)'!$QAS121:$QAS121</xm:f>
              <xm:sqref>QAS121</xm:sqref>
            </x14:sparkline>
            <x14:sparkline>
              <xm:f>'CB_Lcr (2)'!$QAT121:$QAT121</xm:f>
              <xm:sqref>QAT121</xm:sqref>
            </x14:sparkline>
            <x14:sparkline>
              <xm:f>'CB_Lcr (2)'!$QAU121:$QAU121</xm:f>
              <xm:sqref>QAU121</xm:sqref>
            </x14:sparkline>
            <x14:sparkline>
              <xm:f>'CB_Lcr (2)'!$QAV121:$QAV121</xm:f>
              <xm:sqref>QAV121</xm:sqref>
            </x14:sparkline>
            <x14:sparkline>
              <xm:f>'CB_Lcr (2)'!$QAW121:$QAW121</xm:f>
              <xm:sqref>QAW121</xm:sqref>
            </x14:sparkline>
            <x14:sparkline>
              <xm:f>'CB_Lcr (2)'!$QAX121:$QAX121</xm:f>
              <xm:sqref>QAX121</xm:sqref>
            </x14:sparkline>
            <x14:sparkline>
              <xm:f>'CB_Lcr (2)'!$QAY121:$QAY121</xm:f>
              <xm:sqref>QAY121</xm:sqref>
            </x14:sparkline>
            <x14:sparkline>
              <xm:f>'CB_Lcr (2)'!$QAZ121:$QAZ121</xm:f>
              <xm:sqref>QAZ121</xm:sqref>
            </x14:sparkline>
            <x14:sparkline>
              <xm:f>'CB_Lcr (2)'!$QBA121:$QBA121</xm:f>
              <xm:sqref>QBA121</xm:sqref>
            </x14:sparkline>
            <x14:sparkline>
              <xm:f>'CB_Lcr (2)'!$QBB121:$QBB121</xm:f>
              <xm:sqref>QBB121</xm:sqref>
            </x14:sparkline>
            <x14:sparkline>
              <xm:f>'CB_Lcr (2)'!$QBC121:$QBC121</xm:f>
              <xm:sqref>QBC121</xm:sqref>
            </x14:sparkline>
            <x14:sparkline>
              <xm:f>'CB_Lcr (2)'!$QBD121:$QBD121</xm:f>
              <xm:sqref>QBD121</xm:sqref>
            </x14:sparkline>
            <x14:sparkline>
              <xm:f>'CB_Lcr (2)'!$QBE121:$QBE121</xm:f>
              <xm:sqref>QBE121</xm:sqref>
            </x14:sparkline>
            <x14:sparkline>
              <xm:f>'CB_Lcr (2)'!$QBF121:$QBF121</xm:f>
              <xm:sqref>QBF121</xm:sqref>
            </x14:sparkline>
            <x14:sparkline>
              <xm:f>'CB_Lcr (2)'!$QBG121:$QBG121</xm:f>
              <xm:sqref>QBG121</xm:sqref>
            </x14:sparkline>
            <x14:sparkline>
              <xm:f>'CB_Lcr (2)'!$QBH121:$QBH121</xm:f>
              <xm:sqref>QBH121</xm:sqref>
            </x14:sparkline>
            <x14:sparkline>
              <xm:f>'CB_Lcr (2)'!$QBI121:$QBI121</xm:f>
              <xm:sqref>QBI121</xm:sqref>
            </x14:sparkline>
            <x14:sparkline>
              <xm:f>'CB_Lcr (2)'!$QBJ121:$QBJ121</xm:f>
              <xm:sqref>QBJ121</xm:sqref>
            </x14:sparkline>
            <x14:sparkline>
              <xm:f>'CB_Lcr (2)'!$QBK121:$QBK121</xm:f>
              <xm:sqref>QBK121</xm:sqref>
            </x14:sparkline>
            <x14:sparkline>
              <xm:f>'CB_Lcr (2)'!$QBL121:$QBL121</xm:f>
              <xm:sqref>QBL121</xm:sqref>
            </x14:sparkline>
            <x14:sparkline>
              <xm:f>'CB_Lcr (2)'!$QBM121:$QBM121</xm:f>
              <xm:sqref>QBM121</xm:sqref>
            </x14:sparkline>
            <x14:sparkline>
              <xm:f>'CB_Lcr (2)'!$QBN121:$QBN121</xm:f>
              <xm:sqref>QBN121</xm:sqref>
            </x14:sparkline>
            <x14:sparkline>
              <xm:f>'CB_Lcr (2)'!$QBO121:$QBO121</xm:f>
              <xm:sqref>QBO121</xm:sqref>
            </x14:sparkline>
            <x14:sparkline>
              <xm:f>'CB_Lcr (2)'!$QBP121:$QBP121</xm:f>
              <xm:sqref>QBP121</xm:sqref>
            </x14:sparkline>
            <x14:sparkline>
              <xm:f>'CB_Lcr (2)'!$QBQ121:$QBQ121</xm:f>
              <xm:sqref>QBQ121</xm:sqref>
            </x14:sparkline>
            <x14:sparkline>
              <xm:f>'CB_Lcr (2)'!$QBR121:$QBR121</xm:f>
              <xm:sqref>QBR121</xm:sqref>
            </x14:sparkline>
            <x14:sparkline>
              <xm:f>'CB_Lcr (2)'!$QBS121:$QBS121</xm:f>
              <xm:sqref>QBS121</xm:sqref>
            </x14:sparkline>
            <x14:sparkline>
              <xm:f>'CB_Lcr (2)'!$QBT121:$QBT121</xm:f>
              <xm:sqref>QBT121</xm:sqref>
            </x14:sparkline>
            <x14:sparkline>
              <xm:f>'CB_Lcr (2)'!$QBU121:$QBU121</xm:f>
              <xm:sqref>QBU121</xm:sqref>
            </x14:sparkline>
            <x14:sparkline>
              <xm:f>'CB_Lcr (2)'!$QBV121:$QBV121</xm:f>
              <xm:sqref>QBV121</xm:sqref>
            </x14:sparkline>
            <x14:sparkline>
              <xm:f>'CB_Lcr (2)'!$QBW121:$QBW121</xm:f>
              <xm:sqref>QBW121</xm:sqref>
            </x14:sparkline>
            <x14:sparkline>
              <xm:f>'CB_Lcr (2)'!$QBX121:$QBX121</xm:f>
              <xm:sqref>QBX121</xm:sqref>
            </x14:sparkline>
            <x14:sparkline>
              <xm:f>'CB_Lcr (2)'!$QBY121:$QBY121</xm:f>
              <xm:sqref>QBY121</xm:sqref>
            </x14:sparkline>
            <x14:sparkline>
              <xm:f>'CB_Lcr (2)'!$QBZ121:$QBZ121</xm:f>
              <xm:sqref>QBZ121</xm:sqref>
            </x14:sparkline>
            <x14:sparkline>
              <xm:f>'CB_Lcr (2)'!$QCA121:$QCA121</xm:f>
              <xm:sqref>QCA121</xm:sqref>
            </x14:sparkline>
            <x14:sparkline>
              <xm:f>'CB_Lcr (2)'!$QCB121:$QCB121</xm:f>
              <xm:sqref>QCB121</xm:sqref>
            </x14:sparkline>
            <x14:sparkline>
              <xm:f>'CB_Lcr (2)'!$QCC121:$QCC121</xm:f>
              <xm:sqref>QCC121</xm:sqref>
            </x14:sparkline>
            <x14:sparkline>
              <xm:f>'CB_Lcr (2)'!$QCD121:$QCD121</xm:f>
              <xm:sqref>QCD121</xm:sqref>
            </x14:sparkline>
            <x14:sparkline>
              <xm:f>'CB_Lcr (2)'!$QCE121:$QCE121</xm:f>
              <xm:sqref>QCE121</xm:sqref>
            </x14:sparkline>
            <x14:sparkline>
              <xm:f>'CB_Lcr (2)'!$QCF121:$QCF121</xm:f>
              <xm:sqref>QCF121</xm:sqref>
            </x14:sparkline>
            <x14:sparkline>
              <xm:f>'CB_Lcr (2)'!$QCG121:$QCG121</xm:f>
              <xm:sqref>QCG121</xm:sqref>
            </x14:sparkline>
            <x14:sparkline>
              <xm:f>'CB_Lcr (2)'!$QCH121:$QCH121</xm:f>
              <xm:sqref>QCH121</xm:sqref>
            </x14:sparkline>
            <x14:sparkline>
              <xm:f>'CB_Lcr (2)'!$QCI121:$QCI121</xm:f>
              <xm:sqref>QCI121</xm:sqref>
            </x14:sparkline>
            <x14:sparkline>
              <xm:f>'CB_Lcr (2)'!$QCJ121:$QCJ121</xm:f>
              <xm:sqref>QCJ121</xm:sqref>
            </x14:sparkline>
            <x14:sparkline>
              <xm:f>'CB_Lcr (2)'!$QCK121:$QCK121</xm:f>
              <xm:sqref>QCK121</xm:sqref>
            </x14:sparkline>
            <x14:sparkline>
              <xm:f>'CB_Lcr (2)'!$QCL121:$QCL121</xm:f>
              <xm:sqref>QCL121</xm:sqref>
            </x14:sparkline>
            <x14:sparkline>
              <xm:f>'CB_Lcr (2)'!$QCM121:$QCM121</xm:f>
              <xm:sqref>QCM121</xm:sqref>
            </x14:sparkline>
            <x14:sparkline>
              <xm:f>'CB_Lcr (2)'!$QCN121:$QCN121</xm:f>
              <xm:sqref>QCN121</xm:sqref>
            </x14:sparkline>
            <x14:sparkline>
              <xm:f>'CB_Lcr (2)'!$QCO121:$QCO121</xm:f>
              <xm:sqref>QCO121</xm:sqref>
            </x14:sparkline>
            <x14:sparkline>
              <xm:f>'CB_Lcr (2)'!$QCP121:$QCP121</xm:f>
              <xm:sqref>QCP121</xm:sqref>
            </x14:sparkline>
            <x14:sparkline>
              <xm:f>'CB_Lcr (2)'!$QCQ121:$QCQ121</xm:f>
              <xm:sqref>QCQ121</xm:sqref>
            </x14:sparkline>
            <x14:sparkline>
              <xm:f>'CB_Lcr (2)'!$QCR121:$QCR121</xm:f>
              <xm:sqref>QCR121</xm:sqref>
            </x14:sparkline>
            <x14:sparkline>
              <xm:f>'CB_Lcr (2)'!$QCS121:$QCS121</xm:f>
              <xm:sqref>QCS121</xm:sqref>
            </x14:sparkline>
            <x14:sparkline>
              <xm:f>'CB_Lcr (2)'!$QCT121:$QCT121</xm:f>
              <xm:sqref>QCT121</xm:sqref>
            </x14:sparkline>
            <x14:sparkline>
              <xm:f>'CB_Lcr (2)'!$QCU121:$QCU121</xm:f>
              <xm:sqref>QCU121</xm:sqref>
            </x14:sparkline>
            <x14:sparkline>
              <xm:f>'CB_Lcr (2)'!$QCV121:$QCV121</xm:f>
              <xm:sqref>QCV121</xm:sqref>
            </x14:sparkline>
            <x14:sparkline>
              <xm:f>'CB_Lcr (2)'!$QCW121:$QCW121</xm:f>
              <xm:sqref>QCW121</xm:sqref>
            </x14:sparkline>
            <x14:sparkline>
              <xm:f>'CB_Lcr (2)'!$QCX121:$QCX121</xm:f>
              <xm:sqref>QCX121</xm:sqref>
            </x14:sparkline>
            <x14:sparkline>
              <xm:f>'CB_Lcr (2)'!$QCY121:$QCY121</xm:f>
              <xm:sqref>QCY121</xm:sqref>
            </x14:sparkline>
            <x14:sparkline>
              <xm:f>'CB_Lcr (2)'!$QCZ121:$QCZ121</xm:f>
              <xm:sqref>QCZ121</xm:sqref>
            </x14:sparkline>
            <x14:sparkline>
              <xm:f>'CB_Lcr (2)'!$QDA121:$QDA121</xm:f>
              <xm:sqref>QDA121</xm:sqref>
            </x14:sparkline>
            <x14:sparkline>
              <xm:f>'CB_Lcr (2)'!$QDB121:$QDB121</xm:f>
              <xm:sqref>QDB121</xm:sqref>
            </x14:sparkline>
            <x14:sparkline>
              <xm:f>'CB_Lcr (2)'!$QDC121:$QDC121</xm:f>
              <xm:sqref>QDC121</xm:sqref>
            </x14:sparkline>
            <x14:sparkline>
              <xm:f>'CB_Lcr (2)'!$QDD121:$QDD121</xm:f>
              <xm:sqref>QDD121</xm:sqref>
            </x14:sparkline>
            <x14:sparkline>
              <xm:f>'CB_Lcr (2)'!$QDE121:$QDE121</xm:f>
              <xm:sqref>QDE121</xm:sqref>
            </x14:sparkline>
            <x14:sparkline>
              <xm:f>'CB_Lcr (2)'!$QDF121:$QDF121</xm:f>
              <xm:sqref>QDF121</xm:sqref>
            </x14:sparkline>
            <x14:sparkline>
              <xm:f>'CB_Lcr (2)'!$QDG121:$QDG121</xm:f>
              <xm:sqref>QDG121</xm:sqref>
            </x14:sparkline>
            <x14:sparkline>
              <xm:f>'CB_Lcr (2)'!$QDH121:$QDH121</xm:f>
              <xm:sqref>QDH121</xm:sqref>
            </x14:sparkline>
            <x14:sparkline>
              <xm:f>'CB_Lcr (2)'!$QDI121:$QDI121</xm:f>
              <xm:sqref>QDI121</xm:sqref>
            </x14:sparkline>
            <x14:sparkline>
              <xm:f>'CB_Lcr (2)'!$QDJ121:$QDJ121</xm:f>
              <xm:sqref>QDJ121</xm:sqref>
            </x14:sparkline>
            <x14:sparkline>
              <xm:f>'CB_Lcr (2)'!$QDK121:$QDK121</xm:f>
              <xm:sqref>QDK121</xm:sqref>
            </x14:sparkline>
            <x14:sparkline>
              <xm:f>'CB_Lcr (2)'!$QDL121:$QDL121</xm:f>
              <xm:sqref>QDL121</xm:sqref>
            </x14:sparkline>
            <x14:sparkline>
              <xm:f>'CB_Lcr (2)'!$QDM121:$QDM121</xm:f>
              <xm:sqref>QDM121</xm:sqref>
            </x14:sparkline>
            <x14:sparkline>
              <xm:f>'CB_Lcr (2)'!$QDN121:$QDN121</xm:f>
              <xm:sqref>QDN121</xm:sqref>
            </x14:sparkline>
            <x14:sparkline>
              <xm:f>'CB_Lcr (2)'!$QDO121:$QDO121</xm:f>
              <xm:sqref>QDO121</xm:sqref>
            </x14:sparkline>
            <x14:sparkline>
              <xm:f>'CB_Lcr (2)'!$QDP121:$QDP121</xm:f>
              <xm:sqref>QDP121</xm:sqref>
            </x14:sparkline>
            <x14:sparkline>
              <xm:f>'CB_Lcr (2)'!$QDQ121:$QDQ121</xm:f>
              <xm:sqref>QDQ121</xm:sqref>
            </x14:sparkline>
            <x14:sparkline>
              <xm:f>'CB_Lcr (2)'!$QDR121:$QDR121</xm:f>
              <xm:sqref>QDR121</xm:sqref>
            </x14:sparkline>
            <x14:sparkline>
              <xm:f>'CB_Lcr (2)'!$QDS121:$QDS121</xm:f>
              <xm:sqref>QDS121</xm:sqref>
            </x14:sparkline>
            <x14:sparkline>
              <xm:f>'CB_Lcr (2)'!$QDT121:$QDT121</xm:f>
              <xm:sqref>QDT121</xm:sqref>
            </x14:sparkline>
            <x14:sparkline>
              <xm:f>'CB_Lcr (2)'!$QDU121:$QDU121</xm:f>
              <xm:sqref>QDU121</xm:sqref>
            </x14:sparkline>
            <x14:sparkline>
              <xm:f>'CB_Lcr (2)'!$QDV121:$QDV121</xm:f>
              <xm:sqref>QDV121</xm:sqref>
            </x14:sparkline>
            <x14:sparkline>
              <xm:f>'CB_Lcr (2)'!$QDW121:$QDW121</xm:f>
              <xm:sqref>QDW121</xm:sqref>
            </x14:sparkline>
            <x14:sparkline>
              <xm:f>'CB_Lcr (2)'!$QDX121:$QDX121</xm:f>
              <xm:sqref>QDX121</xm:sqref>
            </x14:sparkline>
            <x14:sparkline>
              <xm:f>'CB_Lcr (2)'!$QDY121:$QDY121</xm:f>
              <xm:sqref>QDY121</xm:sqref>
            </x14:sparkline>
            <x14:sparkline>
              <xm:f>'CB_Lcr (2)'!$QDZ121:$QDZ121</xm:f>
              <xm:sqref>QDZ121</xm:sqref>
            </x14:sparkline>
            <x14:sparkline>
              <xm:f>'CB_Lcr (2)'!$QEA121:$QEA121</xm:f>
              <xm:sqref>QEA121</xm:sqref>
            </x14:sparkline>
            <x14:sparkline>
              <xm:f>'CB_Lcr (2)'!$QEB121:$QEB121</xm:f>
              <xm:sqref>QEB121</xm:sqref>
            </x14:sparkline>
            <x14:sparkline>
              <xm:f>'CB_Lcr (2)'!$QEC121:$QEC121</xm:f>
              <xm:sqref>QEC121</xm:sqref>
            </x14:sparkline>
            <x14:sparkline>
              <xm:f>'CB_Lcr (2)'!$QED121:$QED121</xm:f>
              <xm:sqref>QED121</xm:sqref>
            </x14:sparkline>
            <x14:sparkline>
              <xm:f>'CB_Lcr (2)'!$QEE121:$QEE121</xm:f>
              <xm:sqref>QEE121</xm:sqref>
            </x14:sparkline>
            <x14:sparkline>
              <xm:f>'CB_Lcr (2)'!$QEF121:$QEF121</xm:f>
              <xm:sqref>QEF121</xm:sqref>
            </x14:sparkline>
            <x14:sparkline>
              <xm:f>'CB_Lcr (2)'!$QEG121:$QEG121</xm:f>
              <xm:sqref>QEG121</xm:sqref>
            </x14:sparkline>
            <x14:sparkline>
              <xm:f>'CB_Lcr (2)'!$QEH121:$QEH121</xm:f>
              <xm:sqref>QEH121</xm:sqref>
            </x14:sparkline>
            <x14:sparkline>
              <xm:f>'CB_Lcr (2)'!$QEI121:$QEI121</xm:f>
              <xm:sqref>QEI121</xm:sqref>
            </x14:sparkline>
            <x14:sparkline>
              <xm:f>'CB_Lcr (2)'!$QEJ121:$QEJ121</xm:f>
              <xm:sqref>QEJ121</xm:sqref>
            </x14:sparkline>
            <x14:sparkline>
              <xm:f>'CB_Lcr (2)'!$QEK121:$QEK121</xm:f>
              <xm:sqref>QEK121</xm:sqref>
            </x14:sparkline>
            <x14:sparkline>
              <xm:f>'CB_Lcr (2)'!$QEL121:$QEL121</xm:f>
              <xm:sqref>QEL121</xm:sqref>
            </x14:sparkline>
            <x14:sparkline>
              <xm:f>'CB_Lcr (2)'!$QEM121:$QEM121</xm:f>
              <xm:sqref>QEM121</xm:sqref>
            </x14:sparkline>
            <x14:sparkline>
              <xm:f>'CB_Lcr (2)'!$QEN121:$QEN121</xm:f>
              <xm:sqref>QEN121</xm:sqref>
            </x14:sparkline>
            <x14:sparkline>
              <xm:f>'CB_Lcr (2)'!$QEO121:$QEO121</xm:f>
              <xm:sqref>QEO121</xm:sqref>
            </x14:sparkline>
            <x14:sparkline>
              <xm:f>'CB_Lcr (2)'!$QEP121:$QEP121</xm:f>
              <xm:sqref>QEP121</xm:sqref>
            </x14:sparkline>
            <x14:sparkline>
              <xm:f>'CB_Lcr (2)'!$QEQ121:$QEQ121</xm:f>
              <xm:sqref>QEQ121</xm:sqref>
            </x14:sparkline>
            <x14:sparkline>
              <xm:f>'CB_Lcr (2)'!$QER121:$QER121</xm:f>
              <xm:sqref>QER121</xm:sqref>
            </x14:sparkline>
            <x14:sparkline>
              <xm:f>'CB_Lcr (2)'!$QES121:$QES121</xm:f>
              <xm:sqref>QES121</xm:sqref>
            </x14:sparkline>
            <x14:sparkline>
              <xm:f>'CB_Lcr (2)'!$QET121:$QET121</xm:f>
              <xm:sqref>QET121</xm:sqref>
            </x14:sparkline>
            <x14:sparkline>
              <xm:f>'CB_Lcr (2)'!$QEU121:$QEU121</xm:f>
              <xm:sqref>QEU121</xm:sqref>
            </x14:sparkline>
            <x14:sparkline>
              <xm:f>'CB_Lcr (2)'!$QEV121:$QEV121</xm:f>
              <xm:sqref>QEV121</xm:sqref>
            </x14:sparkline>
            <x14:sparkline>
              <xm:f>'CB_Lcr (2)'!$QEW121:$QEW121</xm:f>
              <xm:sqref>QEW121</xm:sqref>
            </x14:sparkline>
            <x14:sparkline>
              <xm:f>'CB_Lcr (2)'!$QEX121:$QEX121</xm:f>
              <xm:sqref>QEX121</xm:sqref>
            </x14:sparkline>
            <x14:sparkline>
              <xm:f>'CB_Lcr (2)'!$QEY121:$QEY121</xm:f>
              <xm:sqref>QEY121</xm:sqref>
            </x14:sparkline>
            <x14:sparkline>
              <xm:f>'CB_Lcr (2)'!$QEZ121:$QEZ121</xm:f>
              <xm:sqref>QEZ121</xm:sqref>
            </x14:sparkline>
            <x14:sparkline>
              <xm:f>'CB_Lcr (2)'!$QFA121:$QFA121</xm:f>
              <xm:sqref>QFA121</xm:sqref>
            </x14:sparkline>
            <x14:sparkline>
              <xm:f>'CB_Lcr (2)'!$QFB121:$QFB121</xm:f>
              <xm:sqref>QFB121</xm:sqref>
            </x14:sparkline>
            <x14:sparkline>
              <xm:f>'CB_Lcr (2)'!$QFC121:$QFC121</xm:f>
              <xm:sqref>QFC121</xm:sqref>
            </x14:sparkline>
            <x14:sparkline>
              <xm:f>'CB_Lcr (2)'!$QFD121:$QFD121</xm:f>
              <xm:sqref>QFD121</xm:sqref>
            </x14:sparkline>
            <x14:sparkline>
              <xm:f>'CB_Lcr (2)'!$QFE121:$QFE121</xm:f>
              <xm:sqref>QFE121</xm:sqref>
            </x14:sparkline>
            <x14:sparkline>
              <xm:f>'CB_Lcr (2)'!$QFF121:$QFF121</xm:f>
              <xm:sqref>QFF121</xm:sqref>
            </x14:sparkline>
            <x14:sparkline>
              <xm:f>'CB_Lcr (2)'!$QFG121:$QFG121</xm:f>
              <xm:sqref>QFG121</xm:sqref>
            </x14:sparkline>
            <x14:sparkline>
              <xm:f>'CB_Lcr (2)'!$QFH121:$QFH121</xm:f>
              <xm:sqref>QFH121</xm:sqref>
            </x14:sparkline>
            <x14:sparkline>
              <xm:f>'CB_Lcr (2)'!$QFI121:$QFI121</xm:f>
              <xm:sqref>QFI121</xm:sqref>
            </x14:sparkline>
            <x14:sparkline>
              <xm:f>'CB_Lcr (2)'!$QFJ121:$QFJ121</xm:f>
              <xm:sqref>QFJ121</xm:sqref>
            </x14:sparkline>
            <x14:sparkline>
              <xm:f>'CB_Lcr (2)'!$QFK121:$QFK121</xm:f>
              <xm:sqref>QFK121</xm:sqref>
            </x14:sparkline>
            <x14:sparkline>
              <xm:f>'CB_Lcr (2)'!$QFL121:$QFL121</xm:f>
              <xm:sqref>QFL121</xm:sqref>
            </x14:sparkline>
            <x14:sparkline>
              <xm:f>'CB_Lcr (2)'!$QFM121:$QFM121</xm:f>
              <xm:sqref>QFM121</xm:sqref>
            </x14:sparkline>
            <x14:sparkline>
              <xm:f>'CB_Lcr (2)'!$QFN121:$QFN121</xm:f>
              <xm:sqref>QFN121</xm:sqref>
            </x14:sparkline>
            <x14:sparkline>
              <xm:f>'CB_Lcr (2)'!$QFO121:$QFO121</xm:f>
              <xm:sqref>QFO121</xm:sqref>
            </x14:sparkline>
            <x14:sparkline>
              <xm:f>'CB_Lcr (2)'!$QFP121:$QFP121</xm:f>
              <xm:sqref>QFP121</xm:sqref>
            </x14:sparkline>
            <x14:sparkline>
              <xm:f>'CB_Lcr (2)'!$QFQ121:$QFQ121</xm:f>
              <xm:sqref>QFQ121</xm:sqref>
            </x14:sparkline>
            <x14:sparkline>
              <xm:f>'CB_Lcr (2)'!$QFR121:$QFR121</xm:f>
              <xm:sqref>QFR121</xm:sqref>
            </x14:sparkline>
            <x14:sparkline>
              <xm:f>'CB_Lcr (2)'!$QFS121:$QFS121</xm:f>
              <xm:sqref>QFS121</xm:sqref>
            </x14:sparkline>
            <x14:sparkline>
              <xm:f>'CB_Lcr (2)'!$QFT121:$QFT121</xm:f>
              <xm:sqref>QFT121</xm:sqref>
            </x14:sparkline>
            <x14:sparkline>
              <xm:f>'CB_Lcr (2)'!$QFU121:$QFU121</xm:f>
              <xm:sqref>QFU121</xm:sqref>
            </x14:sparkline>
            <x14:sparkline>
              <xm:f>'CB_Lcr (2)'!$QFV121:$QFV121</xm:f>
              <xm:sqref>QFV121</xm:sqref>
            </x14:sparkline>
            <x14:sparkline>
              <xm:f>'CB_Lcr (2)'!$QFW121:$QFW121</xm:f>
              <xm:sqref>QFW121</xm:sqref>
            </x14:sparkline>
            <x14:sparkline>
              <xm:f>'CB_Lcr (2)'!$QFX121:$QFX121</xm:f>
              <xm:sqref>QFX121</xm:sqref>
            </x14:sparkline>
            <x14:sparkline>
              <xm:f>'CB_Lcr (2)'!$QFY121:$QFY121</xm:f>
              <xm:sqref>QFY121</xm:sqref>
            </x14:sparkline>
            <x14:sparkline>
              <xm:f>'CB_Lcr (2)'!$QFZ121:$QFZ121</xm:f>
              <xm:sqref>QFZ121</xm:sqref>
            </x14:sparkline>
            <x14:sparkline>
              <xm:f>'CB_Lcr (2)'!$QGA121:$QGA121</xm:f>
              <xm:sqref>QGA121</xm:sqref>
            </x14:sparkline>
            <x14:sparkline>
              <xm:f>'CB_Lcr (2)'!$QGB121:$QGB121</xm:f>
              <xm:sqref>QGB121</xm:sqref>
            </x14:sparkline>
            <x14:sparkline>
              <xm:f>'CB_Lcr (2)'!$QGC121:$QGC121</xm:f>
              <xm:sqref>QGC121</xm:sqref>
            </x14:sparkline>
            <x14:sparkline>
              <xm:f>'CB_Lcr (2)'!$QGD121:$QGD121</xm:f>
              <xm:sqref>QGD121</xm:sqref>
            </x14:sparkline>
            <x14:sparkline>
              <xm:f>'CB_Lcr (2)'!$QGE121:$QGE121</xm:f>
              <xm:sqref>QGE121</xm:sqref>
            </x14:sparkline>
            <x14:sparkline>
              <xm:f>'CB_Lcr (2)'!$QGF121:$QGF121</xm:f>
              <xm:sqref>QGF121</xm:sqref>
            </x14:sparkline>
            <x14:sparkline>
              <xm:f>'CB_Lcr (2)'!$QGG121:$QGG121</xm:f>
              <xm:sqref>QGG121</xm:sqref>
            </x14:sparkline>
            <x14:sparkline>
              <xm:f>'CB_Lcr (2)'!$QGH121:$QGH121</xm:f>
              <xm:sqref>QGH121</xm:sqref>
            </x14:sparkline>
            <x14:sparkline>
              <xm:f>'CB_Lcr (2)'!$QGI121:$QGI121</xm:f>
              <xm:sqref>QGI121</xm:sqref>
            </x14:sparkline>
            <x14:sparkline>
              <xm:f>'CB_Lcr (2)'!$QGJ121:$QGJ121</xm:f>
              <xm:sqref>QGJ121</xm:sqref>
            </x14:sparkline>
            <x14:sparkline>
              <xm:f>'CB_Lcr (2)'!$QGK121:$QGK121</xm:f>
              <xm:sqref>QGK121</xm:sqref>
            </x14:sparkline>
            <x14:sparkline>
              <xm:f>'CB_Lcr (2)'!$QGL121:$QGL121</xm:f>
              <xm:sqref>QGL121</xm:sqref>
            </x14:sparkline>
            <x14:sparkline>
              <xm:f>'CB_Lcr (2)'!$QGM121:$QGM121</xm:f>
              <xm:sqref>QGM121</xm:sqref>
            </x14:sparkline>
            <x14:sparkline>
              <xm:f>'CB_Lcr (2)'!$QGN121:$QGN121</xm:f>
              <xm:sqref>QGN121</xm:sqref>
            </x14:sparkline>
            <x14:sparkline>
              <xm:f>'CB_Lcr (2)'!$QGO121:$QGO121</xm:f>
              <xm:sqref>QGO121</xm:sqref>
            </x14:sparkline>
            <x14:sparkline>
              <xm:f>'CB_Lcr (2)'!$QGP121:$QGP121</xm:f>
              <xm:sqref>QGP121</xm:sqref>
            </x14:sparkline>
            <x14:sparkline>
              <xm:f>'CB_Lcr (2)'!$QGQ121:$QGQ121</xm:f>
              <xm:sqref>QGQ121</xm:sqref>
            </x14:sparkline>
            <x14:sparkline>
              <xm:f>'CB_Lcr (2)'!$QGR121:$QGR121</xm:f>
              <xm:sqref>QGR121</xm:sqref>
            </x14:sparkline>
            <x14:sparkline>
              <xm:f>'CB_Lcr (2)'!$QGS121:$QGS121</xm:f>
              <xm:sqref>QGS121</xm:sqref>
            </x14:sparkline>
            <x14:sparkline>
              <xm:f>'CB_Lcr (2)'!$QGT121:$QGT121</xm:f>
              <xm:sqref>QGT121</xm:sqref>
            </x14:sparkline>
            <x14:sparkline>
              <xm:f>'CB_Lcr (2)'!$QGU121:$QGU121</xm:f>
              <xm:sqref>QGU121</xm:sqref>
            </x14:sparkline>
            <x14:sparkline>
              <xm:f>'CB_Lcr (2)'!$QGV121:$QGV121</xm:f>
              <xm:sqref>QGV121</xm:sqref>
            </x14:sparkline>
            <x14:sparkline>
              <xm:f>'CB_Lcr (2)'!$QGW121:$QGW121</xm:f>
              <xm:sqref>QGW121</xm:sqref>
            </x14:sparkline>
            <x14:sparkline>
              <xm:f>'CB_Lcr (2)'!$QGX121:$QGX121</xm:f>
              <xm:sqref>QGX121</xm:sqref>
            </x14:sparkline>
            <x14:sparkline>
              <xm:f>'CB_Lcr (2)'!$QGY121:$QGY121</xm:f>
              <xm:sqref>QGY121</xm:sqref>
            </x14:sparkline>
            <x14:sparkline>
              <xm:f>'CB_Lcr (2)'!$QGZ121:$QGZ121</xm:f>
              <xm:sqref>QGZ121</xm:sqref>
            </x14:sparkline>
            <x14:sparkline>
              <xm:f>'CB_Lcr (2)'!$QHA121:$QHA121</xm:f>
              <xm:sqref>QHA121</xm:sqref>
            </x14:sparkline>
            <x14:sparkline>
              <xm:f>'CB_Lcr (2)'!$QHB121:$QHB121</xm:f>
              <xm:sqref>QHB121</xm:sqref>
            </x14:sparkline>
            <x14:sparkline>
              <xm:f>'CB_Lcr (2)'!$QHC121:$QHC121</xm:f>
              <xm:sqref>QHC121</xm:sqref>
            </x14:sparkline>
            <x14:sparkline>
              <xm:f>'CB_Lcr (2)'!$QHD121:$QHD121</xm:f>
              <xm:sqref>QHD121</xm:sqref>
            </x14:sparkline>
            <x14:sparkline>
              <xm:f>'CB_Lcr (2)'!$QHE121:$QHE121</xm:f>
              <xm:sqref>QHE121</xm:sqref>
            </x14:sparkline>
            <x14:sparkline>
              <xm:f>'CB_Lcr (2)'!$QHF121:$QHF121</xm:f>
              <xm:sqref>QHF121</xm:sqref>
            </x14:sparkline>
            <x14:sparkline>
              <xm:f>'CB_Lcr (2)'!$QHG121:$QHG121</xm:f>
              <xm:sqref>QHG121</xm:sqref>
            </x14:sparkline>
            <x14:sparkline>
              <xm:f>'CB_Lcr (2)'!$QHH121:$QHH121</xm:f>
              <xm:sqref>QHH121</xm:sqref>
            </x14:sparkline>
            <x14:sparkline>
              <xm:f>'CB_Lcr (2)'!$QHI121:$QHI121</xm:f>
              <xm:sqref>QHI121</xm:sqref>
            </x14:sparkline>
            <x14:sparkline>
              <xm:f>'CB_Lcr (2)'!$QHJ121:$QHJ121</xm:f>
              <xm:sqref>QHJ121</xm:sqref>
            </x14:sparkline>
            <x14:sparkline>
              <xm:f>'CB_Lcr (2)'!$QHK121:$QHK121</xm:f>
              <xm:sqref>QHK121</xm:sqref>
            </x14:sparkline>
            <x14:sparkline>
              <xm:f>'CB_Lcr (2)'!$QHL121:$QHL121</xm:f>
              <xm:sqref>QHL121</xm:sqref>
            </x14:sparkline>
            <x14:sparkline>
              <xm:f>'CB_Lcr (2)'!$QHM121:$QHM121</xm:f>
              <xm:sqref>QHM121</xm:sqref>
            </x14:sparkline>
            <x14:sparkline>
              <xm:f>'CB_Lcr (2)'!$QHN121:$QHN121</xm:f>
              <xm:sqref>QHN121</xm:sqref>
            </x14:sparkline>
            <x14:sparkline>
              <xm:f>'CB_Lcr (2)'!$QHO121:$QHO121</xm:f>
              <xm:sqref>QHO121</xm:sqref>
            </x14:sparkline>
            <x14:sparkline>
              <xm:f>'CB_Lcr (2)'!$QHP121:$QHP121</xm:f>
              <xm:sqref>QHP121</xm:sqref>
            </x14:sparkline>
            <x14:sparkline>
              <xm:f>'CB_Lcr (2)'!$QHQ121:$QHQ121</xm:f>
              <xm:sqref>QHQ121</xm:sqref>
            </x14:sparkline>
            <x14:sparkline>
              <xm:f>'CB_Lcr (2)'!$QHR121:$QHR121</xm:f>
              <xm:sqref>QHR121</xm:sqref>
            </x14:sparkline>
            <x14:sparkline>
              <xm:f>'CB_Lcr (2)'!$QHS121:$QHS121</xm:f>
              <xm:sqref>QHS121</xm:sqref>
            </x14:sparkline>
            <x14:sparkline>
              <xm:f>'CB_Lcr (2)'!$QHT121:$QHT121</xm:f>
              <xm:sqref>QHT121</xm:sqref>
            </x14:sparkline>
            <x14:sparkline>
              <xm:f>'CB_Lcr (2)'!$QHU121:$QHU121</xm:f>
              <xm:sqref>QHU121</xm:sqref>
            </x14:sparkline>
            <x14:sparkline>
              <xm:f>'CB_Lcr (2)'!$QHV121:$QHV121</xm:f>
              <xm:sqref>QHV121</xm:sqref>
            </x14:sparkline>
            <x14:sparkline>
              <xm:f>'CB_Lcr (2)'!$QHW121:$QHW121</xm:f>
              <xm:sqref>QHW121</xm:sqref>
            </x14:sparkline>
            <x14:sparkline>
              <xm:f>'CB_Lcr (2)'!$QHX121:$QHX121</xm:f>
              <xm:sqref>QHX121</xm:sqref>
            </x14:sparkline>
            <x14:sparkline>
              <xm:f>'CB_Lcr (2)'!$QHY121:$QHY121</xm:f>
              <xm:sqref>QHY121</xm:sqref>
            </x14:sparkline>
            <x14:sparkline>
              <xm:f>'CB_Lcr (2)'!$QHZ121:$QHZ121</xm:f>
              <xm:sqref>QHZ121</xm:sqref>
            </x14:sparkline>
            <x14:sparkline>
              <xm:f>'CB_Lcr (2)'!$QIA121:$QIA121</xm:f>
              <xm:sqref>QIA121</xm:sqref>
            </x14:sparkline>
            <x14:sparkline>
              <xm:f>'CB_Lcr (2)'!$QIB121:$QIB121</xm:f>
              <xm:sqref>QIB121</xm:sqref>
            </x14:sparkline>
            <x14:sparkline>
              <xm:f>'CB_Lcr (2)'!$QIC121:$QIC121</xm:f>
              <xm:sqref>QIC121</xm:sqref>
            </x14:sparkline>
            <x14:sparkline>
              <xm:f>'CB_Lcr (2)'!$QID121:$QID121</xm:f>
              <xm:sqref>QID121</xm:sqref>
            </x14:sparkline>
            <x14:sparkline>
              <xm:f>'CB_Lcr (2)'!$QIE121:$QIE121</xm:f>
              <xm:sqref>QIE121</xm:sqref>
            </x14:sparkline>
            <x14:sparkline>
              <xm:f>'CB_Lcr (2)'!$QIF121:$QIF121</xm:f>
              <xm:sqref>QIF121</xm:sqref>
            </x14:sparkline>
            <x14:sparkline>
              <xm:f>'CB_Lcr (2)'!$QIG121:$QIG121</xm:f>
              <xm:sqref>QIG121</xm:sqref>
            </x14:sparkline>
            <x14:sparkline>
              <xm:f>'CB_Lcr (2)'!$QIH121:$QIH121</xm:f>
              <xm:sqref>QIH121</xm:sqref>
            </x14:sparkline>
            <x14:sparkline>
              <xm:f>'CB_Lcr (2)'!$QII121:$QII121</xm:f>
              <xm:sqref>QII121</xm:sqref>
            </x14:sparkline>
            <x14:sparkline>
              <xm:f>'CB_Lcr (2)'!$QIJ121:$QIJ121</xm:f>
              <xm:sqref>QIJ121</xm:sqref>
            </x14:sparkline>
            <x14:sparkline>
              <xm:f>'CB_Lcr (2)'!$QIK121:$QIK121</xm:f>
              <xm:sqref>QIK121</xm:sqref>
            </x14:sparkline>
            <x14:sparkline>
              <xm:f>'CB_Lcr (2)'!$QIL121:$QIL121</xm:f>
              <xm:sqref>QIL121</xm:sqref>
            </x14:sparkline>
            <x14:sparkline>
              <xm:f>'CB_Lcr (2)'!$QIM121:$QIM121</xm:f>
              <xm:sqref>QIM121</xm:sqref>
            </x14:sparkline>
            <x14:sparkline>
              <xm:f>'CB_Lcr (2)'!$QIN121:$QIN121</xm:f>
              <xm:sqref>QIN121</xm:sqref>
            </x14:sparkline>
            <x14:sparkline>
              <xm:f>'CB_Lcr (2)'!$QIO121:$QIO121</xm:f>
              <xm:sqref>QIO121</xm:sqref>
            </x14:sparkline>
            <x14:sparkline>
              <xm:f>'CB_Lcr (2)'!$QIP121:$QIP121</xm:f>
              <xm:sqref>QIP121</xm:sqref>
            </x14:sparkline>
            <x14:sparkline>
              <xm:f>'CB_Lcr (2)'!$QIQ121:$QIQ121</xm:f>
              <xm:sqref>QIQ121</xm:sqref>
            </x14:sparkline>
            <x14:sparkline>
              <xm:f>'CB_Lcr (2)'!$QIR121:$QIR121</xm:f>
              <xm:sqref>QIR121</xm:sqref>
            </x14:sparkline>
            <x14:sparkline>
              <xm:f>'CB_Lcr (2)'!$QIS121:$QIS121</xm:f>
              <xm:sqref>QIS121</xm:sqref>
            </x14:sparkline>
            <x14:sparkline>
              <xm:f>'CB_Lcr (2)'!$QIT121:$QIT121</xm:f>
              <xm:sqref>QIT121</xm:sqref>
            </x14:sparkline>
            <x14:sparkline>
              <xm:f>'CB_Lcr (2)'!$QIU121:$QIU121</xm:f>
              <xm:sqref>QIU121</xm:sqref>
            </x14:sparkline>
            <x14:sparkline>
              <xm:f>'CB_Lcr (2)'!$QIV121:$QIV121</xm:f>
              <xm:sqref>QIV121</xm:sqref>
            </x14:sparkline>
            <x14:sparkline>
              <xm:f>'CB_Lcr (2)'!$QIW121:$QIW121</xm:f>
              <xm:sqref>QIW121</xm:sqref>
            </x14:sparkline>
            <x14:sparkline>
              <xm:f>'CB_Lcr (2)'!$QIX121:$QIX121</xm:f>
              <xm:sqref>QIX121</xm:sqref>
            </x14:sparkline>
            <x14:sparkline>
              <xm:f>'CB_Lcr (2)'!$QIY121:$QIY121</xm:f>
              <xm:sqref>QIY121</xm:sqref>
            </x14:sparkline>
            <x14:sparkline>
              <xm:f>'CB_Lcr (2)'!$QIZ121:$QIZ121</xm:f>
              <xm:sqref>QIZ121</xm:sqref>
            </x14:sparkline>
            <x14:sparkline>
              <xm:f>'CB_Lcr (2)'!$QJA121:$QJA121</xm:f>
              <xm:sqref>QJA121</xm:sqref>
            </x14:sparkline>
            <x14:sparkline>
              <xm:f>'CB_Lcr (2)'!$QJB121:$QJB121</xm:f>
              <xm:sqref>QJB121</xm:sqref>
            </x14:sparkline>
            <x14:sparkline>
              <xm:f>'CB_Lcr (2)'!$QJC121:$QJC121</xm:f>
              <xm:sqref>QJC121</xm:sqref>
            </x14:sparkline>
            <x14:sparkline>
              <xm:f>'CB_Lcr (2)'!$QJD121:$QJD121</xm:f>
              <xm:sqref>QJD121</xm:sqref>
            </x14:sparkline>
            <x14:sparkline>
              <xm:f>'CB_Lcr (2)'!$QJE121:$QJE121</xm:f>
              <xm:sqref>QJE121</xm:sqref>
            </x14:sparkline>
            <x14:sparkline>
              <xm:f>'CB_Lcr (2)'!$QJF121:$QJF121</xm:f>
              <xm:sqref>QJF121</xm:sqref>
            </x14:sparkline>
            <x14:sparkline>
              <xm:f>'CB_Lcr (2)'!$QJG121:$QJG121</xm:f>
              <xm:sqref>QJG121</xm:sqref>
            </x14:sparkline>
            <x14:sparkline>
              <xm:f>'CB_Lcr (2)'!$QJH121:$QJH121</xm:f>
              <xm:sqref>QJH121</xm:sqref>
            </x14:sparkline>
            <x14:sparkline>
              <xm:f>'CB_Lcr (2)'!$QJI121:$QJI121</xm:f>
              <xm:sqref>QJI121</xm:sqref>
            </x14:sparkline>
            <x14:sparkline>
              <xm:f>'CB_Lcr (2)'!$QJJ121:$QJJ121</xm:f>
              <xm:sqref>QJJ121</xm:sqref>
            </x14:sparkline>
            <x14:sparkline>
              <xm:f>'CB_Lcr (2)'!$QJK121:$QJK121</xm:f>
              <xm:sqref>QJK121</xm:sqref>
            </x14:sparkline>
            <x14:sparkline>
              <xm:f>'CB_Lcr (2)'!$QJL121:$QJL121</xm:f>
              <xm:sqref>QJL121</xm:sqref>
            </x14:sparkline>
            <x14:sparkline>
              <xm:f>'CB_Lcr (2)'!$QJM121:$QJM121</xm:f>
              <xm:sqref>QJM121</xm:sqref>
            </x14:sparkline>
            <x14:sparkline>
              <xm:f>'CB_Lcr (2)'!$QJN121:$QJN121</xm:f>
              <xm:sqref>QJN121</xm:sqref>
            </x14:sparkline>
            <x14:sparkline>
              <xm:f>'CB_Lcr (2)'!$QJO121:$QJO121</xm:f>
              <xm:sqref>QJO121</xm:sqref>
            </x14:sparkline>
            <x14:sparkline>
              <xm:f>'CB_Lcr (2)'!$QJP121:$QJP121</xm:f>
              <xm:sqref>QJP121</xm:sqref>
            </x14:sparkline>
            <x14:sparkline>
              <xm:f>'CB_Lcr (2)'!$QJQ121:$QJQ121</xm:f>
              <xm:sqref>QJQ121</xm:sqref>
            </x14:sparkline>
            <x14:sparkline>
              <xm:f>'CB_Lcr (2)'!$QJR121:$QJR121</xm:f>
              <xm:sqref>QJR121</xm:sqref>
            </x14:sparkline>
            <x14:sparkline>
              <xm:f>'CB_Lcr (2)'!$QJS121:$QJS121</xm:f>
              <xm:sqref>QJS121</xm:sqref>
            </x14:sparkline>
            <x14:sparkline>
              <xm:f>'CB_Lcr (2)'!$QJT121:$QJT121</xm:f>
              <xm:sqref>QJT121</xm:sqref>
            </x14:sparkline>
            <x14:sparkline>
              <xm:f>'CB_Lcr (2)'!$QJU121:$QJU121</xm:f>
              <xm:sqref>QJU121</xm:sqref>
            </x14:sparkline>
            <x14:sparkline>
              <xm:f>'CB_Lcr (2)'!$QJV121:$QJV121</xm:f>
              <xm:sqref>QJV121</xm:sqref>
            </x14:sparkline>
            <x14:sparkline>
              <xm:f>'CB_Lcr (2)'!$QJW121:$QJW121</xm:f>
              <xm:sqref>QJW121</xm:sqref>
            </x14:sparkline>
            <x14:sparkline>
              <xm:f>'CB_Lcr (2)'!$QJX121:$QJX121</xm:f>
              <xm:sqref>QJX121</xm:sqref>
            </x14:sparkline>
            <x14:sparkline>
              <xm:f>'CB_Lcr (2)'!$QJY121:$QJY121</xm:f>
              <xm:sqref>QJY121</xm:sqref>
            </x14:sparkline>
            <x14:sparkline>
              <xm:f>'CB_Lcr (2)'!$QJZ121:$QJZ121</xm:f>
              <xm:sqref>QJZ121</xm:sqref>
            </x14:sparkline>
            <x14:sparkline>
              <xm:f>'CB_Lcr (2)'!$QKA121:$QKA121</xm:f>
              <xm:sqref>QKA121</xm:sqref>
            </x14:sparkline>
            <x14:sparkline>
              <xm:f>'CB_Lcr (2)'!$QKB121:$QKB121</xm:f>
              <xm:sqref>QKB121</xm:sqref>
            </x14:sparkline>
            <x14:sparkline>
              <xm:f>'CB_Lcr (2)'!$QKC121:$QKC121</xm:f>
              <xm:sqref>QKC121</xm:sqref>
            </x14:sparkline>
            <x14:sparkline>
              <xm:f>'CB_Lcr (2)'!$QKD121:$QKD121</xm:f>
              <xm:sqref>QKD121</xm:sqref>
            </x14:sparkline>
            <x14:sparkline>
              <xm:f>'CB_Lcr (2)'!$QKE121:$QKE121</xm:f>
              <xm:sqref>QKE121</xm:sqref>
            </x14:sparkline>
            <x14:sparkline>
              <xm:f>'CB_Lcr (2)'!$QKF121:$QKF121</xm:f>
              <xm:sqref>QKF121</xm:sqref>
            </x14:sparkline>
            <x14:sparkline>
              <xm:f>'CB_Lcr (2)'!$QKG121:$QKG121</xm:f>
              <xm:sqref>QKG121</xm:sqref>
            </x14:sparkline>
            <x14:sparkline>
              <xm:f>'CB_Lcr (2)'!$QKH121:$QKH121</xm:f>
              <xm:sqref>QKH121</xm:sqref>
            </x14:sparkline>
            <x14:sparkline>
              <xm:f>'CB_Lcr (2)'!$QKI121:$QKI121</xm:f>
              <xm:sqref>QKI121</xm:sqref>
            </x14:sparkline>
            <x14:sparkline>
              <xm:f>'CB_Lcr (2)'!$QKJ121:$QKJ121</xm:f>
              <xm:sqref>QKJ121</xm:sqref>
            </x14:sparkline>
            <x14:sparkline>
              <xm:f>'CB_Lcr (2)'!$QKK121:$QKK121</xm:f>
              <xm:sqref>QKK121</xm:sqref>
            </x14:sparkline>
            <x14:sparkline>
              <xm:f>'CB_Lcr (2)'!$QKL121:$QKL121</xm:f>
              <xm:sqref>QKL121</xm:sqref>
            </x14:sparkline>
            <x14:sparkline>
              <xm:f>'CB_Lcr (2)'!$QKM121:$QKM121</xm:f>
              <xm:sqref>QKM121</xm:sqref>
            </x14:sparkline>
            <x14:sparkline>
              <xm:f>'CB_Lcr (2)'!$QKN121:$QKN121</xm:f>
              <xm:sqref>QKN121</xm:sqref>
            </x14:sparkline>
            <x14:sparkline>
              <xm:f>'CB_Lcr (2)'!$QKO121:$QKO121</xm:f>
              <xm:sqref>QKO121</xm:sqref>
            </x14:sparkline>
            <x14:sparkline>
              <xm:f>'CB_Lcr (2)'!$QKP121:$QKP121</xm:f>
              <xm:sqref>QKP121</xm:sqref>
            </x14:sparkline>
            <x14:sparkline>
              <xm:f>'CB_Lcr (2)'!$QKQ121:$QKQ121</xm:f>
              <xm:sqref>QKQ121</xm:sqref>
            </x14:sparkline>
            <x14:sparkline>
              <xm:f>'CB_Lcr (2)'!$QKR121:$QKR121</xm:f>
              <xm:sqref>QKR121</xm:sqref>
            </x14:sparkline>
            <x14:sparkline>
              <xm:f>'CB_Lcr (2)'!$QKS121:$QKS121</xm:f>
              <xm:sqref>QKS121</xm:sqref>
            </x14:sparkline>
            <x14:sparkline>
              <xm:f>'CB_Lcr (2)'!$QKT121:$QKT121</xm:f>
              <xm:sqref>QKT121</xm:sqref>
            </x14:sparkline>
            <x14:sparkline>
              <xm:f>'CB_Lcr (2)'!$QKU121:$QKU121</xm:f>
              <xm:sqref>QKU121</xm:sqref>
            </x14:sparkline>
            <x14:sparkline>
              <xm:f>'CB_Lcr (2)'!$QKV121:$QKV121</xm:f>
              <xm:sqref>QKV121</xm:sqref>
            </x14:sparkline>
            <x14:sparkline>
              <xm:f>'CB_Lcr (2)'!$QKW121:$QKW121</xm:f>
              <xm:sqref>QKW121</xm:sqref>
            </x14:sparkline>
            <x14:sparkline>
              <xm:f>'CB_Lcr (2)'!$QKX121:$QKX121</xm:f>
              <xm:sqref>QKX121</xm:sqref>
            </x14:sparkline>
            <x14:sparkline>
              <xm:f>'CB_Lcr (2)'!$QKY121:$QKY121</xm:f>
              <xm:sqref>QKY121</xm:sqref>
            </x14:sparkline>
            <x14:sparkline>
              <xm:f>'CB_Lcr (2)'!$QKZ121:$QKZ121</xm:f>
              <xm:sqref>QKZ121</xm:sqref>
            </x14:sparkline>
            <x14:sparkline>
              <xm:f>'CB_Lcr (2)'!$QLA121:$QLA121</xm:f>
              <xm:sqref>QLA121</xm:sqref>
            </x14:sparkline>
            <x14:sparkline>
              <xm:f>'CB_Lcr (2)'!$QLB121:$QLB121</xm:f>
              <xm:sqref>QLB121</xm:sqref>
            </x14:sparkline>
            <x14:sparkline>
              <xm:f>'CB_Lcr (2)'!$QLC121:$QLC121</xm:f>
              <xm:sqref>QLC121</xm:sqref>
            </x14:sparkline>
            <x14:sparkline>
              <xm:f>'CB_Lcr (2)'!$QLD121:$QLD121</xm:f>
              <xm:sqref>QLD121</xm:sqref>
            </x14:sparkline>
            <x14:sparkline>
              <xm:f>'CB_Lcr (2)'!$QLE121:$QLE121</xm:f>
              <xm:sqref>QLE121</xm:sqref>
            </x14:sparkline>
            <x14:sparkline>
              <xm:f>'CB_Lcr (2)'!$QLF121:$QLF121</xm:f>
              <xm:sqref>QLF121</xm:sqref>
            </x14:sparkline>
            <x14:sparkline>
              <xm:f>'CB_Lcr (2)'!$QLG121:$QLG121</xm:f>
              <xm:sqref>QLG121</xm:sqref>
            </x14:sparkline>
            <x14:sparkline>
              <xm:f>'CB_Lcr (2)'!$QLH121:$QLH121</xm:f>
              <xm:sqref>QLH121</xm:sqref>
            </x14:sparkline>
            <x14:sparkline>
              <xm:f>'CB_Lcr (2)'!$QLI121:$QLI121</xm:f>
              <xm:sqref>QLI121</xm:sqref>
            </x14:sparkline>
            <x14:sparkline>
              <xm:f>'CB_Lcr (2)'!$QLJ121:$QLJ121</xm:f>
              <xm:sqref>QLJ121</xm:sqref>
            </x14:sparkline>
            <x14:sparkline>
              <xm:f>'CB_Lcr (2)'!$QLK121:$QLK121</xm:f>
              <xm:sqref>QLK121</xm:sqref>
            </x14:sparkline>
            <x14:sparkline>
              <xm:f>'CB_Lcr (2)'!$QLL121:$QLL121</xm:f>
              <xm:sqref>QLL121</xm:sqref>
            </x14:sparkline>
            <x14:sparkline>
              <xm:f>'CB_Lcr (2)'!$QLM121:$QLM121</xm:f>
              <xm:sqref>QLM121</xm:sqref>
            </x14:sparkline>
            <x14:sparkline>
              <xm:f>'CB_Lcr (2)'!$QLN121:$QLN121</xm:f>
              <xm:sqref>QLN121</xm:sqref>
            </x14:sparkline>
            <x14:sparkline>
              <xm:f>'CB_Lcr (2)'!$QLO121:$QLO121</xm:f>
              <xm:sqref>QLO121</xm:sqref>
            </x14:sparkline>
            <x14:sparkline>
              <xm:f>'CB_Lcr (2)'!$QLP121:$QLP121</xm:f>
              <xm:sqref>QLP121</xm:sqref>
            </x14:sparkline>
            <x14:sparkline>
              <xm:f>'CB_Lcr (2)'!$QLQ121:$QLQ121</xm:f>
              <xm:sqref>QLQ121</xm:sqref>
            </x14:sparkline>
            <x14:sparkline>
              <xm:f>'CB_Lcr (2)'!$QLR121:$QLR121</xm:f>
              <xm:sqref>QLR121</xm:sqref>
            </x14:sparkline>
            <x14:sparkline>
              <xm:f>'CB_Lcr (2)'!$QLS121:$QLS121</xm:f>
              <xm:sqref>QLS121</xm:sqref>
            </x14:sparkline>
            <x14:sparkline>
              <xm:f>'CB_Lcr (2)'!$QLT121:$QLT121</xm:f>
              <xm:sqref>QLT121</xm:sqref>
            </x14:sparkline>
            <x14:sparkline>
              <xm:f>'CB_Lcr (2)'!$QLU121:$QLU121</xm:f>
              <xm:sqref>QLU121</xm:sqref>
            </x14:sparkline>
            <x14:sparkline>
              <xm:f>'CB_Lcr (2)'!$QLV121:$QLV121</xm:f>
              <xm:sqref>QLV121</xm:sqref>
            </x14:sparkline>
            <x14:sparkline>
              <xm:f>'CB_Lcr (2)'!$QLW121:$QLW121</xm:f>
              <xm:sqref>QLW121</xm:sqref>
            </x14:sparkline>
            <x14:sparkline>
              <xm:f>'CB_Lcr (2)'!$QLX121:$QLX121</xm:f>
              <xm:sqref>QLX121</xm:sqref>
            </x14:sparkline>
            <x14:sparkline>
              <xm:f>'CB_Lcr (2)'!$QLY121:$QLY121</xm:f>
              <xm:sqref>QLY121</xm:sqref>
            </x14:sparkline>
            <x14:sparkline>
              <xm:f>'CB_Lcr (2)'!$QLZ121:$QLZ121</xm:f>
              <xm:sqref>QLZ121</xm:sqref>
            </x14:sparkline>
            <x14:sparkline>
              <xm:f>'CB_Lcr (2)'!$QMA121:$QMA121</xm:f>
              <xm:sqref>QMA121</xm:sqref>
            </x14:sparkline>
            <x14:sparkline>
              <xm:f>'CB_Lcr (2)'!$QMB121:$QMB121</xm:f>
              <xm:sqref>QMB121</xm:sqref>
            </x14:sparkline>
            <x14:sparkline>
              <xm:f>'CB_Lcr (2)'!$QMC121:$QMC121</xm:f>
              <xm:sqref>QMC121</xm:sqref>
            </x14:sparkline>
            <x14:sparkline>
              <xm:f>'CB_Lcr (2)'!$QMD121:$QMD121</xm:f>
              <xm:sqref>QMD121</xm:sqref>
            </x14:sparkline>
            <x14:sparkline>
              <xm:f>'CB_Lcr (2)'!$QME121:$QME121</xm:f>
              <xm:sqref>QME121</xm:sqref>
            </x14:sparkline>
            <x14:sparkline>
              <xm:f>'CB_Lcr (2)'!$QMF121:$QMF121</xm:f>
              <xm:sqref>QMF121</xm:sqref>
            </x14:sparkline>
            <x14:sparkline>
              <xm:f>'CB_Lcr (2)'!$QMG121:$QMG121</xm:f>
              <xm:sqref>QMG121</xm:sqref>
            </x14:sparkline>
            <x14:sparkline>
              <xm:f>'CB_Lcr (2)'!$QMH121:$QMH121</xm:f>
              <xm:sqref>QMH121</xm:sqref>
            </x14:sparkline>
            <x14:sparkline>
              <xm:f>'CB_Lcr (2)'!$QMI121:$QMI121</xm:f>
              <xm:sqref>QMI121</xm:sqref>
            </x14:sparkline>
            <x14:sparkline>
              <xm:f>'CB_Lcr (2)'!$QMJ121:$QMJ121</xm:f>
              <xm:sqref>QMJ121</xm:sqref>
            </x14:sparkline>
            <x14:sparkline>
              <xm:f>'CB_Lcr (2)'!$QMK121:$QMK121</xm:f>
              <xm:sqref>QMK121</xm:sqref>
            </x14:sparkline>
            <x14:sparkline>
              <xm:f>'CB_Lcr (2)'!$QML121:$QML121</xm:f>
              <xm:sqref>QML121</xm:sqref>
            </x14:sparkline>
            <x14:sparkline>
              <xm:f>'CB_Lcr (2)'!$QMM121:$QMM121</xm:f>
              <xm:sqref>QMM121</xm:sqref>
            </x14:sparkline>
            <x14:sparkline>
              <xm:f>'CB_Lcr (2)'!$QMN121:$QMN121</xm:f>
              <xm:sqref>QMN121</xm:sqref>
            </x14:sparkline>
            <x14:sparkline>
              <xm:f>'CB_Lcr (2)'!$QMO121:$QMO121</xm:f>
              <xm:sqref>QMO121</xm:sqref>
            </x14:sparkline>
            <x14:sparkline>
              <xm:f>'CB_Lcr (2)'!$QMP121:$QMP121</xm:f>
              <xm:sqref>QMP121</xm:sqref>
            </x14:sparkline>
            <x14:sparkline>
              <xm:f>'CB_Lcr (2)'!$QMQ121:$QMQ121</xm:f>
              <xm:sqref>QMQ121</xm:sqref>
            </x14:sparkline>
            <x14:sparkline>
              <xm:f>'CB_Lcr (2)'!$QMR121:$QMR121</xm:f>
              <xm:sqref>QMR121</xm:sqref>
            </x14:sparkline>
            <x14:sparkline>
              <xm:f>'CB_Lcr (2)'!$QMS121:$QMS121</xm:f>
              <xm:sqref>QMS121</xm:sqref>
            </x14:sparkline>
            <x14:sparkline>
              <xm:f>'CB_Lcr (2)'!$QMT121:$QMT121</xm:f>
              <xm:sqref>QMT121</xm:sqref>
            </x14:sparkline>
            <x14:sparkline>
              <xm:f>'CB_Lcr (2)'!$QMU121:$QMU121</xm:f>
              <xm:sqref>QMU121</xm:sqref>
            </x14:sparkline>
            <x14:sparkline>
              <xm:f>'CB_Lcr (2)'!$QMV121:$QMV121</xm:f>
              <xm:sqref>QMV121</xm:sqref>
            </x14:sparkline>
            <x14:sparkline>
              <xm:f>'CB_Lcr (2)'!$QMW121:$QMW121</xm:f>
              <xm:sqref>QMW121</xm:sqref>
            </x14:sparkline>
            <x14:sparkline>
              <xm:f>'CB_Lcr (2)'!$QMX121:$QMX121</xm:f>
              <xm:sqref>QMX121</xm:sqref>
            </x14:sparkline>
            <x14:sparkline>
              <xm:f>'CB_Lcr (2)'!$QMY121:$QMY121</xm:f>
              <xm:sqref>QMY121</xm:sqref>
            </x14:sparkline>
            <x14:sparkline>
              <xm:f>'CB_Lcr (2)'!$QMZ121:$QMZ121</xm:f>
              <xm:sqref>QMZ121</xm:sqref>
            </x14:sparkline>
            <x14:sparkline>
              <xm:f>'CB_Lcr (2)'!$QNA121:$QNA121</xm:f>
              <xm:sqref>QNA121</xm:sqref>
            </x14:sparkline>
            <x14:sparkline>
              <xm:f>'CB_Lcr (2)'!$QNB121:$QNB121</xm:f>
              <xm:sqref>QNB121</xm:sqref>
            </x14:sparkline>
            <x14:sparkline>
              <xm:f>'CB_Lcr (2)'!$QNC121:$QNC121</xm:f>
              <xm:sqref>QNC121</xm:sqref>
            </x14:sparkline>
            <x14:sparkline>
              <xm:f>'CB_Lcr (2)'!$QND121:$QND121</xm:f>
              <xm:sqref>QND121</xm:sqref>
            </x14:sparkline>
            <x14:sparkline>
              <xm:f>'CB_Lcr (2)'!$QNE121:$QNE121</xm:f>
              <xm:sqref>QNE121</xm:sqref>
            </x14:sparkline>
            <x14:sparkline>
              <xm:f>'CB_Lcr (2)'!$QNF121:$QNF121</xm:f>
              <xm:sqref>QNF121</xm:sqref>
            </x14:sparkline>
            <x14:sparkline>
              <xm:f>'CB_Lcr (2)'!$QNG121:$QNG121</xm:f>
              <xm:sqref>QNG121</xm:sqref>
            </x14:sparkline>
            <x14:sparkline>
              <xm:f>'CB_Lcr (2)'!$QNH121:$QNH121</xm:f>
              <xm:sqref>QNH121</xm:sqref>
            </x14:sparkline>
            <x14:sparkline>
              <xm:f>'CB_Lcr (2)'!$QNI121:$QNI121</xm:f>
              <xm:sqref>QNI121</xm:sqref>
            </x14:sparkline>
            <x14:sparkline>
              <xm:f>'CB_Lcr (2)'!$QNJ121:$QNJ121</xm:f>
              <xm:sqref>QNJ121</xm:sqref>
            </x14:sparkline>
            <x14:sparkline>
              <xm:f>'CB_Lcr (2)'!$QNK121:$QNK121</xm:f>
              <xm:sqref>QNK121</xm:sqref>
            </x14:sparkline>
            <x14:sparkline>
              <xm:f>'CB_Lcr (2)'!$QNL121:$QNL121</xm:f>
              <xm:sqref>QNL121</xm:sqref>
            </x14:sparkline>
            <x14:sparkline>
              <xm:f>'CB_Lcr (2)'!$QNM121:$QNM121</xm:f>
              <xm:sqref>QNM121</xm:sqref>
            </x14:sparkline>
            <x14:sparkline>
              <xm:f>'CB_Lcr (2)'!$QNN121:$QNN121</xm:f>
              <xm:sqref>QNN121</xm:sqref>
            </x14:sparkline>
            <x14:sparkline>
              <xm:f>'CB_Lcr (2)'!$QNO121:$QNO121</xm:f>
              <xm:sqref>QNO121</xm:sqref>
            </x14:sparkline>
            <x14:sparkline>
              <xm:f>'CB_Lcr (2)'!$QNP121:$QNP121</xm:f>
              <xm:sqref>QNP121</xm:sqref>
            </x14:sparkline>
            <x14:sparkline>
              <xm:f>'CB_Lcr (2)'!$QNQ121:$QNQ121</xm:f>
              <xm:sqref>QNQ121</xm:sqref>
            </x14:sparkline>
            <x14:sparkline>
              <xm:f>'CB_Lcr (2)'!$QNR121:$QNR121</xm:f>
              <xm:sqref>QNR121</xm:sqref>
            </x14:sparkline>
            <x14:sparkline>
              <xm:f>'CB_Lcr (2)'!$QNS121:$QNS121</xm:f>
              <xm:sqref>QNS121</xm:sqref>
            </x14:sparkline>
            <x14:sparkline>
              <xm:f>'CB_Lcr (2)'!$QNT121:$QNT121</xm:f>
              <xm:sqref>QNT121</xm:sqref>
            </x14:sparkline>
            <x14:sparkline>
              <xm:f>'CB_Lcr (2)'!$QNU121:$QNU121</xm:f>
              <xm:sqref>QNU121</xm:sqref>
            </x14:sparkline>
            <x14:sparkline>
              <xm:f>'CB_Lcr (2)'!$QNV121:$QNV121</xm:f>
              <xm:sqref>QNV121</xm:sqref>
            </x14:sparkline>
            <x14:sparkline>
              <xm:f>'CB_Lcr (2)'!$QNW121:$QNW121</xm:f>
              <xm:sqref>QNW121</xm:sqref>
            </x14:sparkline>
            <x14:sparkline>
              <xm:f>'CB_Lcr (2)'!$QNX121:$QNX121</xm:f>
              <xm:sqref>QNX121</xm:sqref>
            </x14:sparkline>
            <x14:sparkline>
              <xm:f>'CB_Lcr (2)'!$QNY121:$QNY121</xm:f>
              <xm:sqref>QNY121</xm:sqref>
            </x14:sparkline>
            <x14:sparkline>
              <xm:f>'CB_Lcr (2)'!$QNZ121:$QNZ121</xm:f>
              <xm:sqref>QNZ121</xm:sqref>
            </x14:sparkline>
            <x14:sparkline>
              <xm:f>'CB_Lcr (2)'!$QOA121:$QOA121</xm:f>
              <xm:sqref>QOA121</xm:sqref>
            </x14:sparkline>
            <x14:sparkline>
              <xm:f>'CB_Lcr (2)'!$QOB121:$QOB121</xm:f>
              <xm:sqref>QOB121</xm:sqref>
            </x14:sparkline>
            <x14:sparkline>
              <xm:f>'CB_Lcr (2)'!$QOC121:$QOC121</xm:f>
              <xm:sqref>QOC121</xm:sqref>
            </x14:sparkline>
            <x14:sparkline>
              <xm:f>'CB_Lcr (2)'!$QOD121:$QOD121</xm:f>
              <xm:sqref>QOD121</xm:sqref>
            </x14:sparkline>
            <x14:sparkline>
              <xm:f>'CB_Lcr (2)'!$QOE121:$QOE121</xm:f>
              <xm:sqref>QOE121</xm:sqref>
            </x14:sparkline>
            <x14:sparkline>
              <xm:f>'CB_Lcr (2)'!$QOF121:$QOF121</xm:f>
              <xm:sqref>QOF121</xm:sqref>
            </x14:sparkline>
            <x14:sparkline>
              <xm:f>'CB_Lcr (2)'!$QOG121:$QOG121</xm:f>
              <xm:sqref>QOG121</xm:sqref>
            </x14:sparkline>
            <x14:sparkline>
              <xm:f>'CB_Lcr (2)'!$QOH121:$QOH121</xm:f>
              <xm:sqref>QOH121</xm:sqref>
            </x14:sparkline>
            <x14:sparkline>
              <xm:f>'CB_Lcr (2)'!$QOI121:$QOI121</xm:f>
              <xm:sqref>QOI121</xm:sqref>
            </x14:sparkline>
            <x14:sparkline>
              <xm:f>'CB_Lcr (2)'!$QOJ121:$QOJ121</xm:f>
              <xm:sqref>QOJ121</xm:sqref>
            </x14:sparkline>
            <x14:sparkline>
              <xm:f>'CB_Lcr (2)'!$QOK121:$QOK121</xm:f>
              <xm:sqref>QOK121</xm:sqref>
            </x14:sparkline>
            <x14:sparkline>
              <xm:f>'CB_Lcr (2)'!$QOL121:$QOL121</xm:f>
              <xm:sqref>QOL121</xm:sqref>
            </x14:sparkline>
            <x14:sparkline>
              <xm:f>'CB_Lcr (2)'!$QOM121:$QOM121</xm:f>
              <xm:sqref>QOM121</xm:sqref>
            </x14:sparkline>
            <x14:sparkline>
              <xm:f>'CB_Lcr (2)'!$QON121:$QON121</xm:f>
              <xm:sqref>QON121</xm:sqref>
            </x14:sparkline>
            <x14:sparkline>
              <xm:f>'CB_Lcr (2)'!$QOO121:$QOO121</xm:f>
              <xm:sqref>QOO121</xm:sqref>
            </x14:sparkline>
            <x14:sparkline>
              <xm:f>'CB_Lcr (2)'!$QOP121:$QOP121</xm:f>
              <xm:sqref>QOP121</xm:sqref>
            </x14:sparkline>
            <x14:sparkline>
              <xm:f>'CB_Lcr (2)'!$QOQ121:$QOQ121</xm:f>
              <xm:sqref>QOQ121</xm:sqref>
            </x14:sparkline>
            <x14:sparkline>
              <xm:f>'CB_Lcr (2)'!$QOR121:$QOR121</xm:f>
              <xm:sqref>QOR121</xm:sqref>
            </x14:sparkline>
            <x14:sparkline>
              <xm:f>'CB_Lcr (2)'!$QOS121:$QOS121</xm:f>
              <xm:sqref>QOS121</xm:sqref>
            </x14:sparkline>
            <x14:sparkline>
              <xm:f>'CB_Lcr (2)'!$QOT121:$QOT121</xm:f>
              <xm:sqref>QOT121</xm:sqref>
            </x14:sparkline>
            <x14:sparkline>
              <xm:f>'CB_Lcr (2)'!$QOU121:$QOU121</xm:f>
              <xm:sqref>QOU121</xm:sqref>
            </x14:sparkline>
            <x14:sparkline>
              <xm:f>'CB_Lcr (2)'!$QOV121:$QOV121</xm:f>
              <xm:sqref>QOV121</xm:sqref>
            </x14:sparkline>
            <x14:sparkline>
              <xm:f>'CB_Lcr (2)'!$QOW121:$QOW121</xm:f>
              <xm:sqref>QOW121</xm:sqref>
            </x14:sparkline>
            <x14:sparkline>
              <xm:f>'CB_Lcr (2)'!$QOX121:$QOX121</xm:f>
              <xm:sqref>QOX121</xm:sqref>
            </x14:sparkline>
            <x14:sparkline>
              <xm:f>'CB_Lcr (2)'!$QOY121:$QOY121</xm:f>
              <xm:sqref>QOY121</xm:sqref>
            </x14:sparkline>
            <x14:sparkline>
              <xm:f>'CB_Lcr (2)'!$QOZ121:$QOZ121</xm:f>
              <xm:sqref>QOZ121</xm:sqref>
            </x14:sparkline>
            <x14:sparkline>
              <xm:f>'CB_Lcr (2)'!$QPA121:$QPA121</xm:f>
              <xm:sqref>QPA121</xm:sqref>
            </x14:sparkline>
            <x14:sparkline>
              <xm:f>'CB_Lcr (2)'!$QPB121:$QPB121</xm:f>
              <xm:sqref>QPB121</xm:sqref>
            </x14:sparkline>
            <x14:sparkline>
              <xm:f>'CB_Lcr (2)'!$QPC121:$QPC121</xm:f>
              <xm:sqref>QPC121</xm:sqref>
            </x14:sparkline>
            <x14:sparkline>
              <xm:f>'CB_Lcr (2)'!$QPD121:$QPD121</xm:f>
              <xm:sqref>QPD121</xm:sqref>
            </x14:sparkline>
            <x14:sparkline>
              <xm:f>'CB_Lcr (2)'!$QPE121:$QPE121</xm:f>
              <xm:sqref>QPE121</xm:sqref>
            </x14:sparkline>
            <x14:sparkline>
              <xm:f>'CB_Lcr (2)'!$QPF121:$QPF121</xm:f>
              <xm:sqref>QPF121</xm:sqref>
            </x14:sparkline>
            <x14:sparkline>
              <xm:f>'CB_Lcr (2)'!$QPG121:$QPG121</xm:f>
              <xm:sqref>QPG121</xm:sqref>
            </x14:sparkline>
            <x14:sparkline>
              <xm:f>'CB_Lcr (2)'!$QPH121:$QPH121</xm:f>
              <xm:sqref>QPH121</xm:sqref>
            </x14:sparkline>
            <x14:sparkline>
              <xm:f>'CB_Lcr (2)'!$QPI121:$QPI121</xm:f>
              <xm:sqref>QPI121</xm:sqref>
            </x14:sparkline>
            <x14:sparkline>
              <xm:f>'CB_Lcr (2)'!$QPJ121:$QPJ121</xm:f>
              <xm:sqref>QPJ121</xm:sqref>
            </x14:sparkline>
            <x14:sparkline>
              <xm:f>'CB_Lcr (2)'!$QPK121:$QPK121</xm:f>
              <xm:sqref>QPK121</xm:sqref>
            </x14:sparkline>
            <x14:sparkline>
              <xm:f>'CB_Lcr (2)'!$QPL121:$QPL121</xm:f>
              <xm:sqref>QPL121</xm:sqref>
            </x14:sparkline>
            <x14:sparkline>
              <xm:f>'CB_Lcr (2)'!$QPM121:$QPM121</xm:f>
              <xm:sqref>QPM121</xm:sqref>
            </x14:sparkline>
            <x14:sparkline>
              <xm:f>'CB_Lcr (2)'!$QPN121:$QPN121</xm:f>
              <xm:sqref>QPN121</xm:sqref>
            </x14:sparkline>
            <x14:sparkline>
              <xm:f>'CB_Lcr (2)'!$QPO121:$QPO121</xm:f>
              <xm:sqref>QPO121</xm:sqref>
            </x14:sparkline>
            <x14:sparkline>
              <xm:f>'CB_Lcr (2)'!$QPP121:$QPP121</xm:f>
              <xm:sqref>QPP121</xm:sqref>
            </x14:sparkline>
            <x14:sparkline>
              <xm:f>'CB_Lcr (2)'!$QPQ121:$QPQ121</xm:f>
              <xm:sqref>QPQ121</xm:sqref>
            </x14:sparkline>
            <x14:sparkline>
              <xm:f>'CB_Lcr (2)'!$QPR121:$QPR121</xm:f>
              <xm:sqref>QPR121</xm:sqref>
            </x14:sparkline>
            <x14:sparkline>
              <xm:f>'CB_Lcr (2)'!$QPS121:$QPS121</xm:f>
              <xm:sqref>QPS121</xm:sqref>
            </x14:sparkline>
            <x14:sparkline>
              <xm:f>'CB_Lcr (2)'!$QPT121:$QPT121</xm:f>
              <xm:sqref>QPT121</xm:sqref>
            </x14:sparkline>
            <x14:sparkline>
              <xm:f>'CB_Lcr (2)'!$QPU121:$QPU121</xm:f>
              <xm:sqref>QPU121</xm:sqref>
            </x14:sparkline>
            <x14:sparkline>
              <xm:f>'CB_Lcr (2)'!$QPV121:$QPV121</xm:f>
              <xm:sqref>QPV121</xm:sqref>
            </x14:sparkline>
            <x14:sparkline>
              <xm:f>'CB_Lcr (2)'!$QPW121:$QPW121</xm:f>
              <xm:sqref>QPW121</xm:sqref>
            </x14:sparkline>
            <x14:sparkline>
              <xm:f>'CB_Lcr (2)'!$QPX121:$QPX121</xm:f>
              <xm:sqref>QPX121</xm:sqref>
            </x14:sparkline>
            <x14:sparkline>
              <xm:f>'CB_Lcr (2)'!$QPY121:$QPY121</xm:f>
              <xm:sqref>QPY121</xm:sqref>
            </x14:sparkline>
            <x14:sparkline>
              <xm:f>'CB_Lcr (2)'!$QPZ121:$QPZ121</xm:f>
              <xm:sqref>QPZ121</xm:sqref>
            </x14:sparkline>
            <x14:sparkline>
              <xm:f>'CB_Lcr (2)'!$QQA121:$QQA121</xm:f>
              <xm:sqref>QQA121</xm:sqref>
            </x14:sparkline>
            <x14:sparkline>
              <xm:f>'CB_Lcr (2)'!$QQB121:$QQB121</xm:f>
              <xm:sqref>QQB121</xm:sqref>
            </x14:sparkline>
            <x14:sparkline>
              <xm:f>'CB_Lcr (2)'!$QQC121:$QQC121</xm:f>
              <xm:sqref>QQC121</xm:sqref>
            </x14:sparkline>
            <x14:sparkline>
              <xm:f>'CB_Lcr (2)'!$QQD121:$QQD121</xm:f>
              <xm:sqref>QQD121</xm:sqref>
            </x14:sparkline>
            <x14:sparkline>
              <xm:f>'CB_Lcr (2)'!$QQE121:$QQE121</xm:f>
              <xm:sqref>QQE121</xm:sqref>
            </x14:sparkline>
            <x14:sparkline>
              <xm:f>'CB_Lcr (2)'!$QQF121:$QQF121</xm:f>
              <xm:sqref>QQF121</xm:sqref>
            </x14:sparkline>
            <x14:sparkline>
              <xm:f>'CB_Lcr (2)'!$QQG121:$QQG121</xm:f>
              <xm:sqref>QQG121</xm:sqref>
            </x14:sparkline>
            <x14:sparkline>
              <xm:f>'CB_Lcr (2)'!$QQH121:$QQH121</xm:f>
              <xm:sqref>QQH121</xm:sqref>
            </x14:sparkline>
            <x14:sparkline>
              <xm:f>'CB_Lcr (2)'!$QQI121:$QQI121</xm:f>
              <xm:sqref>QQI121</xm:sqref>
            </x14:sparkline>
            <x14:sparkline>
              <xm:f>'CB_Lcr (2)'!$QQJ121:$QQJ121</xm:f>
              <xm:sqref>QQJ121</xm:sqref>
            </x14:sparkline>
            <x14:sparkline>
              <xm:f>'CB_Lcr (2)'!$QQK121:$QQK121</xm:f>
              <xm:sqref>QQK121</xm:sqref>
            </x14:sparkline>
            <x14:sparkline>
              <xm:f>'CB_Lcr (2)'!$QQL121:$QQL121</xm:f>
              <xm:sqref>QQL121</xm:sqref>
            </x14:sparkline>
            <x14:sparkline>
              <xm:f>'CB_Lcr (2)'!$QQM121:$QQM121</xm:f>
              <xm:sqref>QQM121</xm:sqref>
            </x14:sparkline>
            <x14:sparkline>
              <xm:f>'CB_Lcr (2)'!$QQN121:$QQN121</xm:f>
              <xm:sqref>QQN121</xm:sqref>
            </x14:sparkline>
            <x14:sparkline>
              <xm:f>'CB_Lcr (2)'!$QQO121:$QQO121</xm:f>
              <xm:sqref>QQO121</xm:sqref>
            </x14:sparkline>
            <x14:sparkline>
              <xm:f>'CB_Lcr (2)'!$QQP121:$QQP121</xm:f>
              <xm:sqref>QQP121</xm:sqref>
            </x14:sparkline>
            <x14:sparkline>
              <xm:f>'CB_Lcr (2)'!$QQQ121:$QQQ121</xm:f>
              <xm:sqref>QQQ121</xm:sqref>
            </x14:sparkline>
            <x14:sparkline>
              <xm:f>'CB_Lcr (2)'!$QQR121:$QQR121</xm:f>
              <xm:sqref>QQR121</xm:sqref>
            </x14:sparkline>
            <x14:sparkline>
              <xm:f>'CB_Lcr (2)'!$QQS121:$QQS121</xm:f>
              <xm:sqref>QQS121</xm:sqref>
            </x14:sparkline>
            <x14:sparkline>
              <xm:f>'CB_Lcr (2)'!$QQT121:$QQT121</xm:f>
              <xm:sqref>QQT121</xm:sqref>
            </x14:sparkline>
            <x14:sparkline>
              <xm:f>'CB_Lcr (2)'!$QQU121:$QQU121</xm:f>
              <xm:sqref>QQU121</xm:sqref>
            </x14:sparkline>
            <x14:sparkline>
              <xm:f>'CB_Lcr (2)'!$QQV121:$QQV121</xm:f>
              <xm:sqref>QQV121</xm:sqref>
            </x14:sparkline>
            <x14:sparkline>
              <xm:f>'CB_Lcr (2)'!$QQW121:$QQW121</xm:f>
              <xm:sqref>QQW121</xm:sqref>
            </x14:sparkline>
            <x14:sparkline>
              <xm:f>'CB_Lcr (2)'!$QQX121:$QQX121</xm:f>
              <xm:sqref>QQX121</xm:sqref>
            </x14:sparkline>
            <x14:sparkline>
              <xm:f>'CB_Lcr (2)'!$QQY121:$QQY121</xm:f>
              <xm:sqref>QQY121</xm:sqref>
            </x14:sparkline>
            <x14:sparkline>
              <xm:f>'CB_Lcr (2)'!$QQZ121:$QQZ121</xm:f>
              <xm:sqref>QQZ121</xm:sqref>
            </x14:sparkline>
            <x14:sparkline>
              <xm:f>'CB_Lcr (2)'!$QRA121:$QRA121</xm:f>
              <xm:sqref>QRA121</xm:sqref>
            </x14:sparkline>
            <x14:sparkline>
              <xm:f>'CB_Lcr (2)'!$QRB121:$QRB121</xm:f>
              <xm:sqref>QRB121</xm:sqref>
            </x14:sparkline>
            <x14:sparkline>
              <xm:f>'CB_Lcr (2)'!$QRC121:$QRC121</xm:f>
              <xm:sqref>QRC121</xm:sqref>
            </x14:sparkline>
            <x14:sparkline>
              <xm:f>'CB_Lcr (2)'!$QRD121:$QRD121</xm:f>
              <xm:sqref>QRD121</xm:sqref>
            </x14:sparkline>
            <x14:sparkline>
              <xm:f>'CB_Lcr (2)'!$QRE121:$QRE121</xm:f>
              <xm:sqref>QRE121</xm:sqref>
            </x14:sparkline>
            <x14:sparkline>
              <xm:f>'CB_Lcr (2)'!$QRF121:$QRF121</xm:f>
              <xm:sqref>QRF121</xm:sqref>
            </x14:sparkline>
            <x14:sparkline>
              <xm:f>'CB_Lcr (2)'!$QRG121:$QRG121</xm:f>
              <xm:sqref>QRG121</xm:sqref>
            </x14:sparkline>
            <x14:sparkline>
              <xm:f>'CB_Lcr (2)'!$QRH121:$QRH121</xm:f>
              <xm:sqref>QRH121</xm:sqref>
            </x14:sparkline>
            <x14:sparkline>
              <xm:f>'CB_Lcr (2)'!$QRI121:$QRI121</xm:f>
              <xm:sqref>QRI121</xm:sqref>
            </x14:sparkline>
            <x14:sparkline>
              <xm:f>'CB_Lcr (2)'!$QRJ121:$QRJ121</xm:f>
              <xm:sqref>QRJ121</xm:sqref>
            </x14:sparkline>
            <x14:sparkline>
              <xm:f>'CB_Lcr (2)'!$QRK121:$QRK121</xm:f>
              <xm:sqref>QRK121</xm:sqref>
            </x14:sparkline>
            <x14:sparkline>
              <xm:f>'CB_Lcr (2)'!$QRL121:$QRL121</xm:f>
              <xm:sqref>QRL121</xm:sqref>
            </x14:sparkline>
            <x14:sparkline>
              <xm:f>'CB_Lcr (2)'!$QRM121:$QRM121</xm:f>
              <xm:sqref>QRM121</xm:sqref>
            </x14:sparkline>
            <x14:sparkline>
              <xm:f>'CB_Lcr (2)'!$QRN121:$QRN121</xm:f>
              <xm:sqref>QRN121</xm:sqref>
            </x14:sparkline>
            <x14:sparkline>
              <xm:f>'CB_Lcr (2)'!$QRO121:$QRO121</xm:f>
              <xm:sqref>QRO121</xm:sqref>
            </x14:sparkline>
            <x14:sparkline>
              <xm:f>'CB_Lcr (2)'!$QRP121:$QRP121</xm:f>
              <xm:sqref>QRP121</xm:sqref>
            </x14:sparkline>
            <x14:sparkline>
              <xm:f>'CB_Lcr (2)'!$QRQ121:$QRQ121</xm:f>
              <xm:sqref>QRQ121</xm:sqref>
            </x14:sparkline>
            <x14:sparkline>
              <xm:f>'CB_Lcr (2)'!$QRR121:$QRR121</xm:f>
              <xm:sqref>QRR121</xm:sqref>
            </x14:sparkline>
            <x14:sparkline>
              <xm:f>'CB_Lcr (2)'!$QRS121:$QRS121</xm:f>
              <xm:sqref>QRS121</xm:sqref>
            </x14:sparkline>
            <x14:sparkline>
              <xm:f>'CB_Lcr (2)'!$QRT121:$QRT121</xm:f>
              <xm:sqref>QRT121</xm:sqref>
            </x14:sparkline>
            <x14:sparkline>
              <xm:f>'CB_Lcr (2)'!$QRU121:$QRU121</xm:f>
              <xm:sqref>QRU121</xm:sqref>
            </x14:sparkline>
            <x14:sparkline>
              <xm:f>'CB_Lcr (2)'!$QRV121:$QRV121</xm:f>
              <xm:sqref>QRV121</xm:sqref>
            </x14:sparkline>
            <x14:sparkline>
              <xm:f>'CB_Lcr (2)'!$QRW121:$QRW121</xm:f>
              <xm:sqref>QRW121</xm:sqref>
            </x14:sparkline>
            <x14:sparkline>
              <xm:f>'CB_Lcr (2)'!$QRX121:$QRX121</xm:f>
              <xm:sqref>QRX121</xm:sqref>
            </x14:sparkline>
            <x14:sparkline>
              <xm:f>'CB_Lcr (2)'!$QRY121:$QRY121</xm:f>
              <xm:sqref>QRY121</xm:sqref>
            </x14:sparkline>
            <x14:sparkline>
              <xm:f>'CB_Lcr (2)'!$QRZ121:$QRZ121</xm:f>
              <xm:sqref>QRZ121</xm:sqref>
            </x14:sparkline>
            <x14:sparkline>
              <xm:f>'CB_Lcr (2)'!$QSA121:$QSA121</xm:f>
              <xm:sqref>QSA121</xm:sqref>
            </x14:sparkline>
            <x14:sparkline>
              <xm:f>'CB_Lcr (2)'!$QSB121:$QSB121</xm:f>
              <xm:sqref>QSB121</xm:sqref>
            </x14:sparkline>
            <x14:sparkline>
              <xm:f>'CB_Lcr (2)'!$QSC121:$QSC121</xm:f>
              <xm:sqref>QSC121</xm:sqref>
            </x14:sparkline>
            <x14:sparkline>
              <xm:f>'CB_Lcr (2)'!$QSD121:$QSD121</xm:f>
              <xm:sqref>QSD121</xm:sqref>
            </x14:sparkline>
            <x14:sparkline>
              <xm:f>'CB_Lcr (2)'!$QSE121:$QSE121</xm:f>
              <xm:sqref>QSE121</xm:sqref>
            </x14:sparkline>
            <x14:sparkline>
              <xm:f>'CB_Lcr (2)'!$QSF121:$QSF121</xm:f>
              <xm:sqref>QSF121</xm:sqref>
            </x14:sparkline>
            <x14:sparkline>
              <xm:f>'CB_Lcr (2)'!$QSG121:$QSG121</xm:f>
              <xm:sqref>QSG121</xm:sqref>
            </x14:sparkline>
            <x14:sparkline>
              <xm:f>'CB_Lcr (2)'!$QSH121:$QSH121</xm:f>
              <xm:sqref>QSH121</xm:sqref>
            </x14:sparkline>
            <x14:sparkline>
              <xm:f>'CB_Lcr (2)'!$QSI121:$QSI121</xm:f>
              <xm:sqref>QSI121</xm:sqref>
            </x14:sparkline>
            <x14:sparkline>
              <xm:f>'CB_Lcr (2)'!$QSJ121:$QSJ121</xm:f>
              <xm:sqref>QSJ121</xm:sqref>
            </x14:sparkline>
            <x14:sparkline>
              <xm:f>'CB_Lcr (2)'!$QSK121:$QSK121</xm:f>
              <xm:sqref>QSK121</xm:sqref>
            </x14:sparkline>
            <x14:sparkline>
              <xm:f>'CB_Lcr (2)'!$QSL121:$QSL121</xm:f>
              <xm:sqref>QSL121</xm:sqref>
            </x14:sparkline>
            <x14:sparkline>
              <xm:f>'CB_Lcr (2)'!$QSM121:$QSM121</xm:f>
              <xm:sqref>QSM121</xm:sqref>
            </x14:sparkline>
            <x14:sparkline>
              <xm:f>'CB_Lcr (2)'!$QSN121:$QSN121</xm:f>
              <xm:sqref>QSN121</xm:sqref>
            </x14:sparkline>
            <x14:sparkline>
              <xm:f>'CB_Lcr (2)'!$QSO121:$QSO121</xm:f>
              <xm:sqref>QSO121</xm:sqref>
            </x14:sparkline>
            <x14:sparkline>
              <xm:f>'CB_Lcr (2)'!$QSP121:$QSP121</xm:f>
              <xm:sqref>QSP121</xm:sqref>
            </x14:sparkline>
            <x14:sparkline>
              <xm:f>'CB_Lcr (2)'!$QSQ121:$QSQ121</xm:f>
              <xm:sqref>QSQ121</xm:sqref>
            </x14:sparkline>
            <x14:sparkline>
              <xm:f>'CB_Lcr (2)'!$QSR121:$QSR121</xm:f>
              <xm:sqref>QSR121</xm:sqref>
            </x14:sparkline>
            <x14:sparkline>
              <xm:f>'CB_Lcr (2)'!$QSS121:$QSS121</xm:f>
              <xm:sqref>QSS121</xm:sqref>
            </x14:sparkline>
            <x14:sparkline>
              <xm:f>'CB_Lcr (2)'!$QST121:$QST121</xm:f>
              <xm:sqref>QST121</xm:sqref>
            </x14:sparkline>
            <x14:sparkline>
              <xm:f>'CB_Lcr (2)'!$QSU121:$QSU121</xm:f>
              <xm:sqref>QSU121</xm:sqref>
            </x14:sparkline>
            <x14:sparkline>
              <xm:f>'CB_Lcr (2)'!$QSV121:$QSV121</xm:f>
              <xm:sqref>QSV121</xm:sqref>
            </x14:sparkline>
            <x14:sparkline>
              <xm:f>'CB_Lcr (2)'!$QSW121:$QSW121</xm:f>
              <xm:sqref>QSW121</xm:sqref>
            </x14:sparkline>
            <x14:sparkline>
              <xm:f>'CB_Lcr (2)'!$QSX121:$QSX121</xm:f>
              <xm:sqref>QSX121</xm:sqref>
            </x14:sparkline>
            <x14:sparkline>
              <xm:f>'CB_Lcr (2)'!$QSY121:$QSY121</xm:f>
              <xm:sqref>QSY121</xm:sqref>
            </x14:sparkline>
            <x14:sparkline>
              <xm:f>'CB_Lcr (2)'!$QSZ121:$QSZ121</xm:f>
              <xm:sqref>QSZ121</xm:sqref>
            </x14:sparkline>
            <x14:sparkline>
              <xm:f>'CB_Lcr (2)'!$QTA121:$QTA121</xm:f>
              <xm:sqref>QTA121</xm:sqref>
            </x14:sparkline>
            <x14:sparkline>
              <xm:f>'CB_Lcr (2)'!$QTB121:$QTB121</xm:f>
              <xm:sqref>QTB121</xm:sqref>
            </x14:sparkline>
            <x14:sparkline>
              <xm:f>'CB_Lcr (2)'!$QTC121:$QTC121</xm:f>
              <xm:sqref>QTC121</xm:sqref>
            </x14:sparkline>
            <x14:sparkline>
              <xm:f>'CB_Lcr (2)'!$QTD121:$QTD121</xm:f>
              <xm:sqref>QTD121</xm:sqref>
            </x14:sparkline>
            <x14:sparkline>
              <xm:f>'CB_Lcr (2)'!$QTE121:$QTE121</xm:f>
              <xm:sqref>QTE121</xm:sqref>
            </x14:sparkline>
            <x14:sparkline>
              <xm:f>'CB_Lcr (2)'!$QTF121:$QTF121</xm:f>
              <xm:sqref>QTF121</xm:sqref>
            </x14:sparkline>
            <x14:sparkline>
              <xm:f>'CB_Lcr (2)'!$QTG121:$QTG121</xm:f>
              <xm:sqref>QTG121</xm:sqref>
            </x14:sparkline>
            <x14:sparkline>
              <xm:f>'CB_Lcr (2)'!$QTH121:$QTH121</xm:f>
              <xm:sqref>QTH121</xm:sqref>
            </x14:sparkline>
            <x14:sparkline>
              <xm:f>'CB_Lcr (2)'!$QTI121:$QTI121</xm:f>
              <xm:sqref>QTI121</xm:sqref>
            </x14:sparkline>
            <x14:sparkline>
              <xm:f>'CB_Lcr (2)'!$QTJ121:$QTJ121</xm:f>
              <xm:sqref>QTJ121</xm:sqref>
            </x14:sparkline>
            <x14:sparkline>
              <xm:f>'CB_Lcr (2)'!$QTK121:$QTK121</xm:f>
              <xm:sqref>QTK121</xm:sqref>
            </x14:sparkline>
            <x14:sparkline>
              <xm:f>'CB_Lcr (2)'!$QTL121:$QTL121</xm:f>
              <xm:sqref>QTL121</xm:sqref>
            </x14:sparkline>
            <x14:sparkline>
              <xm:f>'CB_Lcr (2)'!$QTM121:$QTM121</xm:f>
              <xm:sqref>QTM121</xm:sqref>
            </x14:sparkline>
            <x14:sparkline>
              <xm:f>'CB_Lcr (2)'!$QTN121:$QTN121</xm:f>
              <xm:sqref>QTN121</xm:sqref>
            </x14:sparkline>
            <x14:sparkline>
              <xm:f>'CB_Lcr (2)'!$QTO121:$QTO121</xm:f>
              <xm:sqref>QTO121</xm:sqref>
            </x14:sparkline>
            <x14:sparkline>
              <xm:f>'CB_Lcr (2)'!$QTP121:$QTP121</xm:f>
              <xm:sqref>QTP121</xm:sqref>
            </x14:sparkline>
            <x14:sparkline>
              <xm:f>'CB_Lcr (2)'!$QTQ121:$QTQ121</xm:f>
              <xm:sqref>QTQ121</xm:sqref>
            </x14:sparkline>
            <x14:sparkline>
              <xm:f>'CB_Lcr (2)'!$QTR121:$QTR121</xm:f>
              <xm:sqref>QTR121</xm:sqref>
            </x14:sparkline>
            <x14:sparkline>
              <xm:f>'CB_Lcr (2)'!$QTS121:$QTS121</xm:f>
              <xm:sqref>QTS121</xm:sqref>
            </x14:sparkline>
            <x14:sparkline>
              <xm:f>'CB_Lcr (2)'!$QTT121:$QTT121</xm:f>
              <xm:sqref>QTT121</xm:sqref>
            </x14:sparkline>
            <x14:sparkline>
              <xm:f>'CB_Lcr (2)'!$QTU121:$QTU121</xm:f>
              <xm:sqref>QTU121</xm:sqref>
            </x14:sparkline>
            <x14:sparkline>
              <xm:f>'CB_Lcr (2)'!$QTV121:$QTV121</xm:f>
              <xm:sqref>QTV121</xm:sqref>
            </x14:sparkline>
            <x14:sparkline>
              <xm:f>'CB_Lcr (2)'!$QTW121:$QTW121</xm:f>
              <xm:sqref>QTW121</xm:sqref>
            </x14:sparkline>
            <x14:sparkline>
              <xm:f>'CB_Lcr (2)'!$QTX121:$QTX121</xm:f>
              <xm:sqref>QTX121</xm:sqref>
            </x14:sparkline>
            <x14:sparkline>
              <xm:f>'CB_Lcr (2)'!$QTY121:$QTY121</xm:f>
              <xm:sqref>QTY121</xm:sqref>
            </x14:sparkline>
            <x14:sparkline>
              <xm:f>'CB_Lcr (2)'!$QTZ121:$QTZ121</xm:f>
              <xm:sqref>QTZ121</xm:sqref>
            </x14:sparkline>
            <x14:sparkline>
              <xm:f>'CB_Lcr (2)'!$QUA121:$QUA121</xm:f>
              <xm:sqref>QUA121</xm:sqref>
            </x14:sparkline>
            <x14:sparkline>
              <xm:f>'CB_Lcr (2)'!$QUB121:$QUB121</xm:f>
              <xm:sqref>QUB121</xm:sqref>
            </x14:sparkline>
            <x14:sparkline>
              <xm:f>'CB_Lcr (2)'!$QUC121:$QUC121</xm:f>
              <xm:sqref>QUC121</xm:sqref>
            </x14:sparkline>
            <x14:sparkline>
              <xm:f>'CB_Lcr (2)'!$QUD121:$QUD121</xm:f>
              <xm:sqref>QUD121</xm:sqref>
            </x14:sparkline>
            <x14:sparkline>
              <xm:f>'CB_Lcr (2)'!$QUE121:$QUE121</xm:f>
              <xm:sqref>QUE121</xm:sqref>
            </x14:sparkline>
            <x14:sparkline>
              <xm:f>'CB_Lcr (2)'!$QUF121:$QUF121</xm:f>
              <xm:sqref>QUF121</xm:sqref>
            </x14:sparkline>
            <x14:sparkline>
              <xm:f>'CB_Lcr (2)'!$QUG121:$QUG121</xm:f>
              <xm:sqref>QUG121</xm:sqref>
            </x14:sparkline>
            <x14:sparkline>
              <xm:f>'CB_Lcr (2)'!$QUH121:$QUH121</xm:f>
              <xm:sqref>QUH121</xm:sqref>
            </x14:sparkline>
            <x14:sparkline>
              <xm:f>'CB_Lcr (2)'!$QUI121:$QUI121</xm:f>
              <xm:sqref>QUI121</xm:sqref>
            </x14:sparkline>
            <x14:sparkline>
              <xm:f>'CB_Lcr (2)'!$QUJ121:$QUJ121</xm:f>
              <xm:sqref>QUJ121</xm:sqref>
            </x14:sparkline>
            <x14:sparkline>
              <xm:f>'CB_Lcr (2)'!$QUK121:$QUK121</xm:f>
              <xm:sqref>QUK121</xm:sqref>
            </x14:sparkline>
            <x14:sparkline>
              <xm:f>'CB_Lcr (2)'!$QUL121:$QUL121</xm:f>
              <xm:sqref>QUL121</xm:sqref>
            </x14:sparkline>
            <x14:sparkline>
              <xm:f>'CB_Lcr (2)'!$QUM121:$QUM121</xm:f>
              <xm:sqref>QUM121</xm:sqref>
            </x14:sparkline>
            <x14:sparkline>
              <xm:f>'CB_Lcr (2)'!$QUN121:$QUN121</xm:f>
              <xm:sqref>QUN121</xm:sqref>
            </x14:sparkline>
            <x14:sparkline>
              <xm:f>'CB_Lcr (2)'!$QUO121:$QUO121</xm:f>
              <xm:sqref>QUO121</xm:sqref>
            </x14:sparkline>
            <x14:sparkline>
              <xm:f>'CB_Lcr (2)'!$QUP121:$QUP121</xm:f>
              <xm:sqref>QUP121</xm:sqref>
            </x14:sparkline>
            <x14:sparkline>
              <xm:f>'CB_Lcr (2)'!$QUQ121:$QUQ121</xm:f>
              <xm:sqref>QUQ121</xm:sqref>
            </x14:sparkline>
            <x14:sparkline>
              <xm:f>'CB_Lcr (2)'!$QUR121:$QUR121</xm:f>
              <xm:sqref>QUR121</xm:sqref>
            </x14:sparkline>
            <x14:sparkline>
              <xm:f>'CB_Lcr (2)'!$QUS121:$QUS121</xm:f>
              <xm:sqref>QUS121</xm:sqref>
            </x14:sparkline>
            <x14:sparkline>
              <xm:f>'CB_Lcr (2)'!$QUT121:$QUT121</xm:f>
              <xm:sqref>QUT121</xm:sqref>
            </x14:sparkline>
            <x14:sparkline>
              <xm:f>'CB_Lcr (2)'!$QUU121:$QUU121</xm:f>
              <xm:sqref>QUU121</xm:sqref>
            </x14:sparkline>
            <x14:sparkline>
              <xm:f>'CB_Lcr (2)'!$QUV121:$QUV121</xm:f>
              <xm:sqref>QUV121</xm:sqref>
            </x14:sparkline>
            <x14:sparkline>
              <xm:f>'CB_Lcr (2)'!$QUW121:$QUW121</xm:f>
              <xm:sqref>QUW121</xm:sqref>
            </x14:sparkline>
            <x14:sparkline>
              <xm:f>'CB_Lcr (2)'!$QUX121:$QUX121</xm:f>
              <xm:sqref>QUX121</xm:sqref>
            </x14:sparkline>
            <x14:sparkline>
              <xm:f>'CB_Lcr (2)'!$QUY121:$QUY121</xm:f>
              <xm:sqref>QUY121</xm:sqref>
            </x14:sparkline>
            <x14:sparkline>
              <xm:f>'CB_Lcr (2)'!$QUZ121:$QUZ121</xm:f>
              <xm:sqref>QUZ121</xm:sqref>
            </x14:sparkline>
            <x14:sparkline>
              <xm:f>'CB_Lcr (2)'!$QVA121:$QVA121</xm:f>
              <xm:sqref>QVA121</xm:sqref>
            </x14:sparkline>
            <x14:sparkline>
              <xm:f>'CB_Lcr (2)'!$QVB121:$QVB121</xm:f>
              <xm:sqref>QVB121</xm:sqref>
            </x14:sparkline>
            <x14:sparkline>
              <xm:f>'CB_Lcr (2)'!$QVC121:$QVC121</xm:f>
              <xm:sqref>QVC121</xm:sqref>
            </x14:sparkline>
            <x14:sparkline>
              <xm:f>'CB_Lcr (2)'!$QVD121:$QVD121</xm:f>
              <xm:sqref>QVD121</xm:sqref>
            </x14:sparkline>
            <x14:sparkline>
              <xm:f>'CB_Lcr (2)'!$QVE121:$QVE121</xm:f>
              <xm:sqref>QVE121</xm:sqref>
            </x14:sparkline>
            <x14:sparkline>
              <xm:f>'CB_Lcr (2)'!$QVF121:$QVF121</xm:f>
              <xm:sqref>QVF121</xm:sqref>
            </x14:sparkline>
            <x14:sparkline>
              <xm:f>'CB_Lcr (2)'!$QVG121:$QVG121</xm:f>
              <xm:sqref>QVG121</xm:sqref>
            </x14:sparkline>
            <x14:sparkline>
              <xm:f>'CB_Lcr (2)'!$QVH121:$QVH121</xm:f>
              <xm:sqref>QVH121</xm:sqref>
            </x14:sparkline>
            <x14:sparkline>
              <xm:f>'CB_Lcr (2)'!$QVI121:$QVI121</xm:f>
              <xm:sqref>QVI121</xm:sqref>
            </x14:sparkline>
            <x14:sparkline>
              <xm:f>'CB_Lcr (2)'!$QVJ121:$QVJ121</xm:f>
              <xm:sqref>QVJ121</xm:sqref>
            </x14:sparkline>
            <x14:sparkline>
              <xm:f>'CB_Lcr (2)'!$QVK121:$QVK121</xm:f>
              <xm:sqref>QVK121</xm:sqref>
            </x14:sparkline>
            <x14:sparkline>
              <xm:f>'CB_Lcr (2)'!$QVL121:$QVL121</xm:f>
              <xm:sqref>QVL121</xm:sqref>
            </x14:sparkline>
            <x14:sparkline>
              <xm:f>'CB_Lcr (2)'!$QVM121:$QVM121</xm:f>
              <xm:sqref>QVM121</xm:sqref>
            </x14:sparkline>
            <x14:sparkline>
              <xm:f>'CB_Lcr (2)'!$QVN121:$QVN121</xm:f>
              <xm:sqref>QVN121</xm:sqref>
            </x14:sparkline>
            <x14:sparkline>
              <xm:f>'CB_Lcr (2)'!$QVO121:$QVO121</xm:f>
              <xm:sqref>QVO121</xm:sqref>
            </x14:sparkline>
            <x14:sparkline>
              <xm:f>'CB_Lcr (2)'!$QVP121:$QVP121</xm:f>
              <xm:sqref>QVP121</xm:sqref>
            </x14:sparkline>
            <x14:sparkline>
              <xm:f>'CB_Lcr (2)'!$QVQ121:$QVQ121</xm:f>
              <xm:sqref>QVQ121</xm:sqref>
            </x14:sparkline>
            <x14:sparkline>
              <xm:f>'CB_Lcr (2)'!$QVR121:$QVR121</xm:f>
              <xm:sqref>QVR121</xm:sqref>
            </x14:sparkline>
            <x14:sparkline>
              <xm:f>'CB_Lcr (2)'!$QVS121:$QVS121</xm:f>
              <xm:sqref>QVS121</xm:sqref>
            </x14:sparkline>
            <x14:sparkline>
              <xm:f>'CB_Lcr (2)'!$QVT121:$QVT121</xm:f>
              <xm:sqref>QVT121</xm:sqref>
            </x14:sparkline>
            <x14:sparkline>
              <xm:f>'CB_Lcr (2)'!$QVU121:$QVU121</xm:f>
              <xm:sqref>QVU121</xm:sqref>
            </x14:sparkline>
            <x14:sparkline>
              <xm:f>'CB_Lcr (2)'!$QVV121:$QVV121</xm:f>
              <xm:sqref>QVV121</xm:sqref>
            </x14:sparkline>
            <x14:sparkline>
              <xm:f>'CB_Lcr (2)'!$QVW121:$QVW121</xm:f>
              <xm:sqref>QVW121</xm:sqref>
            </x14:sparkline>
            <x14:sparkline>
              <xm:f>'CB_Lcr (2)'!$QVX121:$QVX121</xm:f>
              <xm:sqref>QVX121</xm:sqref>
            </x14:sparkline>
            <x14:sparkline>
              <xm:f>'CB_Lcr (2)'!$QVY121:$QVY121</xm:f>
              <xm:sqref>QVY121</xm:sqref>
            </x14:sparkline>
            <x14:sparkline>
              <xm:f>'CB_Lcr (2)'!$QVZ121:$QVZ121</xm:f>
              <xm:sqref>QVZ121</xm:sqref>
            </x14:sparkline>
            <x14:sparkline>
              <xm:f>'CB_Lcr (2)'!$QWA121:$QWA121</xm:f>
              <xm:sqref>QWA121</xm:sqref>
            </x14:sparkline>
            <x14:sparkline>
              <xm:f>'CB_Lcr (2)'!$QWB121:$QWB121</xm:f>
              <xm:sqref>QWB121</xm:sqref>
            </x14:sparkline>
            <x14:sparkline>
              <xm:f>'CB_Lcr (2)'!$QWC121:$QWC121</xm:f>
              <xm:sqref>QWC121</xm:sqref>
            </x14:sparkline>
            <x14:sparkline>
              <xm:f>'CB_Lcr (2)'!$QWD121:$QWD121</xm:f>
              <xm:sqref>QWD121</xm:sqref>
            </x14:sparkline>
            <x14:sparkline>
              <xm:f>'CB_Lcr (2)'!$QWE121:$QWE121</xm:f>
              <xm:sqref>QWE121</xm:sqref>
            </x14:sparkline>
            <x14:sparkline>
              <xm:f>'CB_Lcr (2)'!$QWF121:$QWF121</xm:f>
              <xm:sqref>QWF121</xm:sqref>
            </x14:sparkline>
            <x14:sparkline>
              <xm:f>'CB_Lcr (2)'!$QWG121:$QWG121</xm:f>
              <xm:sqref>QWG121</xm:sqref>
            </x14:sparkline>
            <x14:sparkline>
              <xm:f>'CB_Lcr (2)'!$QWH121:$QWH121</xm:f>
              <xm:sqref>QWH121</xm:sqref>
            </x14:sparkline>
            <x14:sparkline>
              <xm:f>'CB_Lcr (2)'!$QWI121:$QWI121</xm:f>
              <xm:sqref>QWI121</xm:sqref>
            </x14:sparkline>
            <x14:sparkline>
              <xm:f>'CB_Lcr (2)'!$QWJ121:$QWJ121</xm:f>
              <xm:sqref>QWJ121</xm:sqref>
            </x14:sparkline>
            <x14:sparkline>
              <xm:f>'CB_Lcr (2)'!$QWK121:$QWK121</xm:f>
              <xm:sqref>QWK121</xm:sqref>
            </x14:sparkline>
            <x14:sparkline>
              <xm:f>'CB_Lcr (2)'!$QWL121:$QWL121</xm:f>
              <xm:sqref>QWL121</xm:sqref>
            </x14:sparkline>
            <x14:sparkline>
              <xm:f>'CB_Lcr (2)'!$QWM121:$QWM121</xm:f>
              <xm:sqref>QWM121</xm:sqref>
            </x14:sparkline>
            <x14:sparkline>
              <xm:f>'CB_Lcr (2)'!$QWN121:$QWN121</xm:f>
              <xm:sqref>QWN121</xm:sqref>
            </x14:sparkline>
            <x14:sparkline>
              <xm:f>'CB_Lcr (2)'!$QWO121:$QWO121</xm:f>
              <xm:sqref>QWO121</xm:sqref>
            </x14:sparkline>
            <x14:sparkline>
              <xm:f>'CB_Lcr (2)'!$QWP121:$QWP121</xm:f>
              <xm:sqref>QWP121</xm:sqref>
            </x14:sparkline>
            <x14:sparkline>
              <xm:f>'CB_Lcr (2)'!$QWQ121:$QWQ121</xm:f>
              <xm:sqref>QWQ121</xm:sqref>
            </x14:sparkline>
            <x14:sparkline>
              <xm:f>'CB_Lcr (2)'!$QWR121:$QWR121</xm:f>
              <xm:sqref>QWR121</xm:sqref>
            </x14:sparkline>
            <x14:sparkline>
              <xm:f>'CB_Lcr (2)'!$QWS121:$QWS121</xm:f>
              <xm:sqref>QWS121</xm:sqref>
            </x14:sparkline>
            <x14:sparkline>
              <xm:f>'CB_Lcr (2)'!$QWT121:$QWT121</xm:f>
              <xm:sqref>QWT121</xm:sqref>
            </x14:sparkline>
            <x14:sparkline>
              <xm:f>'CB_Lcr (2)'!$QWU121:$QWU121</xm:f>
              <xm:sqref>QWU121</xm:sqref>
            </x14:sparkline>
            <x14:sparkline>
              <xm:f>'CB_Lcr (2)'!$QWV121:$QWV121</xm:f>
              <xm:sqref>QWV121</xm:sqref>
            </x14:sparkline>
            <x14:sparkline>
              <xm:f>'CB_Lcr (2)'!$QWW121:$QWW121</xm:f>
              <xm:sqref>QWW121</xm:sqref>
            </x14:sparkline>
            <x14:sparkline>
              <xm:f>'CB_Lcr (2)'!$QWX121:$QWX121</xm:f>
              <xm:sqref>QWX121</xm:sqref>
            </x14:sparkline>
            <x14:sparkline>
              <xm:f>'CB_Lcr (2)'!$QWY121:$QWY121</xm:f>
              <xm:sqref>QWY121</xm:sqref>
            </x14:sparkline>
            <x14:sparkline>
              <xm:f>'CB_Lcr (2)'!$QWZ121:$QWZ121</xm:f>
              <xm:sqref>QWZ121</xm:sqref>
            </x14:sparkline>
            <x14:sparkline>
              <xm:f>'CB_Lcr (2)'!$QXA121:$QXA121</xm:f>
              <xm:sqref>QXA121</xm:sqref>
            </x14:sparkline>
            <x14:sparkline>
              <xm:f>'CB_Lcr (2)'!$QXB121:$QXB121</xm:f>
              <xm:sqref>QXB121</xm:sqref>
            </x14:sparkline>
            <x14:sparkline>
              <xm:f>'CB_Lcr (2)'!$QXC121:$QXC121</xm:f>
              <xm:sqref>QXC121</xm:sqref>
            </x14:sparkline>
            <x14:sparkline>
              <xm:f>'CB_Lcr (2)'!$QXD121:$QXD121</xm:f>
              <xm:sqref>QXD121</xm:sqref>
            </x14:sparkline>
            <x14:sparkline>
              <xm:f>'CB_Lcr (2)'!$QXE121:$QXE121</xm:f>
              <xm:sqref>QXE121</xm:sqref>
            </x14:sparkline>
            <x14:sparkline>
              <xm:f>'CB_Lcr (2)'!$QXF121:$QXF121</xm:f>
              <xm:sqref>QXF121</xm:sqref>
            </x14:sparkline>
            <x14:sparkline>
              <xm:f>'CB_Lcr (2)'!$QXG121:$QXG121</xm:f>
              <xm:sqref>QXG121</xm:sqref>
            </x14:sparkline>
            <x14:sparkline>
              <xm:f>'CB_Lcr (2)'!$QXH121:$QXH121</xm:f>
              <xm:sqref>QXH121</xm:sqref>
            </x14:sparkline>
            <x14:sparkline>
              <xm:f>'CB_Lcr (2)'!$QXI121:$QXI121</xm:f>
              <xm:sqref>QXI121</xm:sqref>
            </x14:sparkline>
            <x14:sparkline>
              <xm:f>'CB_Lcr (2)'!$QXJ121:$QXJ121</xm:f>
              <xm:sqref>QXJ121</xm:sqref>
            </x14:sparkline>
            <x14:sparkline>
              <xm:f>'CB_Lcr (2)'!$QXK121:$QXK121</xm:f>
              <xm:sqref>QXK121</xm:sqref>
            </x14:sparkline>
            <x14:sparkline>
              <xm:f>'CB_Lcr (2)'!$QXL121:$QXL121</xm:f>
              <xm:sqref>QXL121</xm:sqref>
            </x14:sparkline>
            <x14:sparkline>
              <xm:f>'CB_Lcr (2)'!$QXM121:$QXM121</xm:f>
              <xm:sqref>QXM121</xm:sqref>
            </x14:sparkline>
            <x14:sparkline>
              <xm:f>'CB_Lcr (2)'!$QXN121:$QXN121</xm:f>
              <xm:sqref>QXN121</xm:sqref>
            </x14:sparkline>
            <x14:sparkline>
              <xm:f>'CB_Lcr (2)'!$QXO121:$QXO121</xm:f>
              <xm:sqref>QXO121</xm:sqref>
            </x14:sparkline>
            <x14:sparkline>
              <xm:f>'CB_Lcr (2)'!$QXP121:$QXP121</xm:f>
              <xm:sqref>QXP121</xm:sqref>
            </x14:sparkline>
            <x14:sparkline>
              <xm:f>'CB_Lcr (2)'!$QXQ121:$QXQ121</xm:f>
              <xm:sqref>QXQ121</xm:sqref>
            </x14:sparkline>
            <x14:sparkline>
              <xm:f>'CB_Lcr (2)'!$QXR121:$QXR121</xm:f>
              <xm:sqref>QXR121</xm:sqref>
            </x14:sparkline>
            <x14:sparkline>
              <xm:f>'CB_Lcr (2)'!$QXS121:$QXS121</xm:f>
              <xm:sqref>QXS121</xm:sqref>
            </x14:sparkline>
            <x14:sparkline>
              <xm:f>'CB_Lcr (2)'!$QXT121:$QXT121</xm:f>
              <xm:sqref>QXT121</xm:sqref>
            </x14:sparkline>
            <x14:sparkline>
              <xm:f>'CB_Lcr (2)'!$QXU121:$QXU121</xm:f>
              <xm:sqref>QXU121</xm:sqref>
            </x14:sparkline>
            <x14:sparkline>
              <xm:f>'CB_Lcr (2)'!$QXV121:$QXV121</xm:f>
              <xm:sqref>QXV121</xm:sqref>
            </x14:sparkline>
            <x14:sparkline>
              <xm:f>'CB_Lcr (2)'!$QXW121:$QXW121</xm:f>
              <xm:sqref>QXW121</xm:sqref>
            </x14:sparkline>
            <x14:sparkline>
              <xm:f>'CB_Lcr (2)'!$QXX121:$QXX121</xm:f>
              <xm:sqref>QXX121</xm:sqref>
            </x14:sparkline>
            <x14:sparkline>
              <xm:f>'CB_Lcr (2)'!$QXY121:$QXY121</xm:f>
              <xm:sqref>QXY121</xm:sqref>
            </x14:sparkline>
            <x14:sparkline>
              <xm:f>'CB_Lcr (2)'!$QXZ121:$QXZ121</xm:f>
              <xm:sqref>QXZ121</xm:sqref>
            </x14:sparkline>
            <x14:sparkline>
              <xm:f>'CB_Lcr (2)'!$QYA121:$QYA121</xm:f>
              <xm:sqref>QYA121</xm:sqref>
            </x14:sparkline>
            <x14:sparkline>
              <xm:f>'CB_Lcr (2)'!$QYB121:$QYB121</xm:f>
              <xm:sqref>QYB121</xm:sqref>
            </x14:sparkline>
            <x14:sparkline>
              <xm:f>'CB_Lcr (2)'!$QYC121:$QYC121</xm:f>
              <xm:sqref>QYC121</xm:sqref>
            </x14:sparkline>
            <x14:sparkline>
              <xm:f>'CB_Lcr (2)'!$QYD121:$QYD121</xm:f>
              <xm:sqref>QYD121</xm:sqref>
            </x14:sparkline>
            <x14:sparkline>
              <xm:f>'CB_Lcr (2)'!$QYE121:$QYE121</xm:f>
              <xm:sqref>QYE121</xm:sqref>
            </x14:sparkline>
            <x14:sparkline>
              <xm:f>'CB_Lcr (2)'!$QYF121:$QYF121</xm:f>
              <xm:sqref>QYF121</xm:sqref>
            </x14:sparkline>
            <x14:sparkline>
              <xm:f>'CB_Lcr (2)'!$QYG121:$QYG121</xm:f>
              <xm:sqref>QYG121</xm:sqref>
            </x14:sparkline>
            <x14:sparkline>
              <xm:f>'CB_Lcr (2)'!$QYH121:$QYH121</xm:f>
              <xm:sqref>QYH121</xm:sqref>
            </x14:sparkline>
            <x14:sparkline>
              <xm:f>'CB_Lcr (2)'!$QYI121:$QYI121</xm:f>
              <xm:sqref>QYI121</xm:sqref>
            </x14:sparkline>
            <x14:sparkline>
              <xm:f>'CB_Lcr (2)'!$QYJ121:$QYJ121</xm:f>
              <xm:sqref>QYJ121</xm:sqref>
            </x14:sparkline>
            <x14:sparkline>
              <xm:f>'CB_Lcr (2)'!$QYK121:$QYK121</xm:f>
              <xm:sqref>QYK121</xm:sqref>
            </x14:sparkline>
            <x14:sparkline>
              <xm:f>'CB_Lcr (2)'!$QYL121:$QYL121</xm:f>
              <xm:sqref>QYL121</xm:sqref>
            </x14:sparkline>
            <x14:sparkline>
              <xm:f>'CB_Lcr (2)'!$QYM121:$QYM121</xm:f>
              <xm:sqref>QYM121</xm:sqref>
            </x14:sparkline>
            <x14:sparkline>
              <xm:f>'CB_Lcr (2)'!$QYN121:$QYN121</xm:f>
              <xm:sqref>QYN121</xm:sqref>
            </x14:sparkline>
            <x14:sparkline>
              <xm:f>'CB_Lcr (2)'!$QYO121:$QYO121</xm:f>
              <xm:sqref>QYO121</xm:sqref>
            </x14:sparkline>
            <x14:sparkline>
              <xm:f>'CB_Lcr (2)'!$QYP121:$QYP121</xm:f>
              <xm:sqref>QYP121</xm:sqref>
            </x14:sparkline>
            <x14:sparkline>
              <xm:f>'CB_Lcr (2)'!$QYQ121:$QYQ121</xm:f>
              <xm:sqref>QYQ121</xm:sqref>
            </x14:sparkline>
            <x14:sparkline>
              <xm:f>'CB_Lcr (2)'!$QYR121:$QYR121</xm:f>
              <xm:sqref>QYR121</xm:sqref>
            </x14:sparkline>
            <x14:sparkline>
              <xm:f>'CB_Lcr (2)'!$QYS121:$QYS121</xm:f>
              <xm:sqref>QYS121</xm:sqref>
            </x14:sparkline>
            <x14:sparkline>
              <xm:f>'CB_Lcr (2)'!$QYT121:$QYT121</xm:f>
              <xm:sqref>QYT121</xm:sqref>
            </x14:sparkline>
            <x14:sparkline>
              <xm:f>'CB_Lcr (2)'!$QYU121:$QYU121</xm:f>
              <xm:sqref>QYU121</xm:sqref>
            </x14:sparkline>
            <x14:sparkline>
              <xm:f>'CB_Lcr (2)'!$QYV121:$QYV121</xm:f>
              <xm:sqref>QYV121</xm:sqref>
            </x14:sparkline>
            <x14:sparkline>
              <xm:f>'CB_Lcr (2)'!$QYW121:$QYW121</xm:f>
              <xm:sqref>QYW121</xm:sqref>
            </x14:sparkline>
            <x14:sparkline>
              <xm:f>'CB_Lcr (2)'!$QYX121:$QYX121</xm:f>
              <xm:sqref>QYX121</xm:sqref>
            </x14:sparkline>
            <x14:sparkline>
              <xm:f>'CB_Lcr (2)'!$QYY121:$QYY121</xm:f>
              <xm:sqref>QYY121</xm:sqref>
            </x14:sparkline>
            <x14:sparkline>
              <xm:f>'CB_Lcr (2)'!$QYZ121:$QYZ121</xm:f>
              <xm:sqref>QYZ121</xm:sqref>
            </x14:sparkline>
            <x14:sparkline>
              <xm:f>'CB_Lcr (2)'!$QZA121:$QZA121</xm:f>
              <xm:sqref>QZA121</xm:sqref>
            </x14:sparkline>
            <x14:sparkline>
              <xm:f>'CB_Lcr (2)'!$QZB121:$QZB121</xm:f>
              <xm:sqref>QZB121</xm:sqref>
            </x14:sparkline>
            <x14:sparkline>
              <xm:f>'CB_Lcr (2)'!$QZC121:$QZC121</xm:f>
              <xm:sqref>QZC121</xm:sqref>
            </x14:sparkline>
            <x14:sparkline>
              <xm:f>'CB_Lcr (2)'!$QZD121:$QZD121</xm:f>
              <xm:sqref>QZD121</xm:sqref>
            </x14:sparkline>
            <x14:sparkline>
              <xm:f>'CB_Lcr (2)'!$QZE121:$QZE121</xm:f>
              <xm:sqref>QZE121</xm:sqref>
            </x14:sparkline>
            <x14:sparkline>
              <xm:f>'CB_Lcr (2)'!$QZF121:$QZF121</xm:f>
              <xm:sqref>QZF121</xm:sqref>
            </x14:sparkline>
            <x14:sparkline>
              <xm:f>'CB_Lcr (2)'!$QZG121:$QZG121</xm:f>
              <xm:sqref>QZG121</xm:sqref>
            </x14:sparkline>
            <x14:sparkline>
              <xm:f>'CB_Lcr (2)'!$QZH121:$QZH121</xm:f>
              <xm:sqref>QZH121</xm:sqref>
            </x14:sparkline>
            <x14:sparkline>
              <xm:f>'CB_Lcr (2)'!$QZI121:$QZI121</xm:f>
              <xm:sqref>QZI121</xm:sqref>
            </x14:sparkline>
            <x14:sparkline>
              <xm:f>'CB_Lcr (2)'!$QZJ121:$QZJ121</xm:f>
              <xm:sqref>QZJ121</xm:sqref>
            </x14:sparkline>
            <x14:sparkline>
              <xm:f>'CB_Lcr (2)'!$QZK121:$QZK121</xm:f>
              <xm:sqref>QZK121</xm:sqref>
            </x14:sparkline>
            <x14:sparkline>
              <xm:f>'CB_Lcr (2)'!$QZL121:$QZL121</xm:f>
              <xm:sqref>QZL121</xm:sqref>
            </x14:sparkline>
            <x14:sparkline>
              <xm:f>'CB_Lcr (2)'!$QZM121:$QZM121</xm:f>
              <xm:sqref>QZM121</xm:sqref>
            </x14:sparkline>
            <x14:sparkline>
              <xm:f>'CB_Lcr (2)'!$QZN121:$QZN121</xm:f>
              <xm:sqref>QZN121</xm:sqref>
            </x14:sparkline>
            <x14:sparkline>
              <xm:f>'CB_Lcr (2)'!$QZO121:$QZO121</xm:f>
              <xm:sqref>QZO121</xm:sqref>
            </x14:sparkline>
            <x14:sparkline>
              <xm:f>'CB_Lcr (2)'!$QZP121:$QZP121</xm:f>
              <xm:sqref>QZP121</xm:sqref>
            </x14:sparkline>
            <x14:sparkline>
              <xm:f>'CB_Lcr (2)'!$QZQ121:$QZQ121</xm:f>
              <xm:sqref>QZQ121</xm:sqref>
            </x14:sparkline>
            <x14:sparkline>
              <xm:f>'CB_Lcr (2)'!$QZR121:$QZR121</xm:f>
              <xm:sqref>QZR121</xm:sqref>
            </x14:sparkline>
            <x14:sparkline>
              <xm:f>'CB_Lcr (2)'!$QZS121:$QZS121</xm:f>
              <xm:sqref>QZS121</xm:sqref>
            </x14:sparkline>
            <x14:sparkline>
              <xm:f>'CB_Lcr (2)'!$QZT121:$QZT121</xm:f>
              <xm:sqref>QZT121</xm:sqref>
            </x14:sparkline>
            <x14:sparkline>
              <xm:f>'CB_Lcr (2)'!$QZU121:$QZU121</xm:f>
              <xm:sqref>QZU121</xm:sqref>
            </x14:sparkline>
            <x14:sparkline>
              <xm:f>'CB_Lcr (2)'!$QZV121:$QZV121</xm:f>
              <xm:sqref>QZV121</xm:sqref>
            </x14:sparkline>
            <x14:sparkline>
              <xm:f>'CB_Lcr (2)'!$QZW121:$QZW121</xm:f>
              <xm:sqref>QZW121</xm:sqref>
            </x14:sparkline>
            <x14:sparkline>
              <xm:f>'CB_Lcr (2)'!$QZX121:$QZX121</xm:f>
              <xm:sqref>QZX121</xm:sqref>
            </x14:sparkline>
            <x14:sparkline>
              <xm:f>'CB_Lcr (2)'!$QZY121:$QZY121</xm:f>
              <xm:sqref>QZY121</xm:sqref>
            </x14:sparkline>
            <x14:sparkline>
              <xm:f>'CB_Lcr (2)'!$QZZ121:$QZZ121</xm:f>
              <xm:sqref>QZZ121</xm:sqref>
            </x14:sparkline>
            <x14:sparkline>
              <xm:f>'CB_Lcr (2)'!$RAA121:$RAA121</xm:f>
              <xm:sqref>RAA121</xm:sqref>
            </x14:sparkline>
            <x14:sparkline>
              <xm:f>'CB_Lcr (2)'!$RAB121:$RAB121</xm:f>
              <xm:sqref>RAB121</xm:sqref>
            </x14:sparkline>
            <x14:sparkline>
              <xm:f>'CB_Lcr (2)'!$RAC121:$RAC121</xm:f>
              <xm:sqref>RAC121</xm:sqref>
            </x14:sparkline>
            <x14:sparkline>
              <xm:f>'CB_Lcr (2)'!$RAD121:$RAD121</xm:f>
              <xm:sqref>RAD121</xm:sqref>
            </x14:sparkline>
            <x14:sparkline>
              <xm:f>'CB_Lcr (2)'!$RAE121:$RAE121</xm:f>
              <xm:sqref>RAE121</xm:sqref>
            </x14:sparkline>
            <x14:sparkline>
              <xm:f>'CB_Lcr (2)'!$RAF121:$RAF121</xm:f>
              <xm:sqref>RAF121</xm:sqref>
            </x14:sparkline>
            <x14:sparkline>
              <xm:f>'CB_Lcr (2)'!$RAG121:$RAG121</xm:f>
              <xm:sqref>RAG121</xm:sqref>
            </x14:sparkline>
            <x14:sparkline>
              <xm:f>'CB_Lcr (2)'!$RAH121:$RAH121</xm:f>
              <xm:sqref>RAH121</xm:sqref>
            </x14:sparkline>
            <x14:sparkline>
              <xm:f>'CB_Lcr (2)'!$RAI121:$RAI121</xm:f>
              <xm:sqref>RAI121</xm:sqref>
            </x14:sparkline>
            <x14:sparkline>
              <xm:f>'CB_Lcr (2)'!$RAJ121:$RAJ121</xm:f>
              <xm:sqref>RAJ121</xm:sqref>
            </x14:sparkline>
            <x14:sparkline>
              <xm:f>'CB_Lcr (2)'!$RAK121:$RAK121</xm:f>
              <xm:sqref>RAK121</xm:sqref>
            </x14:sparkline>
            <x14:sparkline>
              <xm:f>'CB_Lcr (2)'!$RAL121:$RAL121</xm:f>
              <xm:sqref>RAL121</xm:sqref>
            </x14:sparkline>
            <x14:sparkline>
              <xm:f>'CB_Lcr (2)'!$RAM121:$RAM121</xm:f>
              <xm:sqref>RAM121</xm:sqref>
            </x14:sparkline>
            <x14:sparkline>
              <xm:f>'CB_Lcr (2)'!$RAN121:$RAN121</xm:f>
              <xm:sqref>RAN121</xm:sqref>
            </x14:sparkline>
            <x14:sparkline>
              <xm:f>'CB_Lcr (2)'!$RAO121:$RAO121</xm:f>
              <xm:sqref>RAO121</xm:sqref>
            </x14:sparkline>
            <x14:sparkline>
              <xm:f>'CB_Lcr (2)'!$RAP121:$RAP121</xm:f>
              <xm:sqref>RAP121</xm:sqref>
            </x14:sparkline>
            <x14:sparkline>
              <xm:f>'CB_Lcr (2)'!$RAQ121:$RAQ121</xm:f>
              <xm:sqref>RAQ121</xm:sqref>
            </x14:sparkline>
            <x14:sparkline>
              <xm:f>'CB_Lcr (2)'!$RAR121:$RAR121</xm:f>
              <xm:sqref>RAR121</xm:sqref>
            </x14:sparkline>
            <x14:sparkline>
              <xm:f>'CB_Lcr (2)'!$RAS121:$RAS121</xm:f>
              <xm:sqref>RAS121</xm:sqref>
            </x14:sparkline>
            <x14:sparkline>
              <xm:f>'CB_Lcr (2)'!$RAT121:$RAT121</xm:f>
              <xm:sqref>RAT121</xm:sqref>
            </x14:sparkline>
            <x14:sparkline>
              <xm:f>'CB_Lcr (2)'!$RAU121:$RAU121</xm:f>
              <xm:sqref>RAU121</xm:sqref>
            </x14:sparkline>
            <x14:sparkline>
              <xm:f>'CB_Lcr (2)'!$RAV121:$RAV121</xm:f>
              <xm:sqref>RAV121</xm:sqref>
            </x14:sparkline>
            <x14:sparkline>
              <xm:f>'CB_Lcr (2)'!$RAW121:$RAW121</xm:f>
              <xm:sqref>RAW121</xm:sqref>
            </x14:sparkline>
            <x14:sparkline>
              <xm:f>'CB_Lcr (2)'!$RAX121:$RAX121</xm:f>
              <xm:sqref>RAX121</xm:sqref>
            </x14:sparkline>
            <x14:sparkline>
              <xm:f>'CB_Lcr (2)'!$RAY121:$RAY121</xm:f>
              <xm:sqref>RAY121</xm:sqref>
            </x14:sparkline>
            <x14:sparkline>
              <xm:f>'CB_Lcr (2)'!$RAZ121:$RAZ121</xm:f>
              <xm:sqref>RAZ121</xm:sqref>
            </x14:sparkline>
            <x14:sparkline>
              <xm:f>'CB_Lcr (2)'!$RBA121:$RBA121</xm:f>
              <xm:sqref>RBA121</xm:sqref>
            </x14:sparkline>
            <x14:sparkline>
              <xm:f>'CB_Lcr (2)'!$RBB121:$RBB121</xm:f>
              <xm:sqref>RBB121</xm:sqref>
            </x14:sparkline>
            <x14:sparkline>
              <xm:f>'CB_Lcr (2)'!$RBC121:$RBC121</xm:f>
              <xm:sqref>RBC121</xm:sqref>
            </x14:sparkline>
            <x14:sparkline>
              <xm:f>'CB_Lcr (2)'!$RBD121:$RBD121</xm:f>
              <xm:sqref>RBD121</xm:sqref>
            </x14:sparkline>
            <x14:sparkline>
              <xm:f>'CB_Lcr (2)'!$RBE121:$RBE121</xm:f>
              <xm:sqref>RBE121</xm:sqref>
            </x14:sparkline>
            <x14:sparkline>
              <xm:f>'CB_Lcr (2)'!$RBF121:$RBF121</xm:f>
              <xm:sqref>RBF121</xm:sqref>
            </x14:sparkline>
            <x14:sparkline>
              <xm:f>'CB_Lcr (2)'!$RBG121:$RBG121</xm:f>
              <xm:sqref>RBG121</xm:sqref>
            </x14:sparkline>
            <x14:sparkline>
              <xm:f>'CB_Lcr (2)'!$RBH121:$RBH121</xm:f>
              <xm:sqref>RBH121</xm:sqref>
            </x14:sparkline>
            <x14:sparkline>
              <xm:f>'CB_Lcr (2)'!$RBI121:$RBI121</xm:f>
              <xm:sqref>RBI121</xm:sqref>
            </x14:sparkline>
            <x14:sparkline>
              <xm:f>'CB_Lcr (2)'!$RBJ121:$RBJ121</xm:f>
              <xm:sqref>RBJ121</xm:sqref>
            </x14:sparkline>
            <x14:sparkline>
              <xm:f>'CB_Lcr (2)'!$RBK121:$RBK121</xm:f>
              <xm:sqref>RBK121</xm:sqref>
            </x14:sparkline>
            <x14:sparkline>
              <xm:f>'CB_Lcr (2)'!$RBL121:$RBL121</xm:f>
              <xm:sqref>RBL121</xm:sqref>
            </x14:sparkline>
            <x14:sparkline>
              <xm:f>'CB_Lcr (2)'!$RBM121:$RBM121</xm:f>
              <xm:sqref>RBM121</xm:sqref>
            </x14:sparkline>
            <x14:sparkline>
              <xm:f>'CB_Lcr (2)'!$RBN121:$RBN121</xm:f>
              <xm:sqref>RBN121</xm:sqref>
            </x14:sparkline>
            <x14:sparkline>
              <xm:f>'CB_Lcr (2)'!$RBO121:$RBO121</xm:f>
              <xm:sqref>RBO121</xm:sqref>
            </x14:sparkline>
            <x14:sparkline>
              <xm:f>'CB_Lcr (2)'!$RBP121:$RBP121</xm:f>
              <xm:sqref>RBP121</xm:sqref>
            </x14:sparkline>
            <x14:sparkline>
              <xm:f>'CB_Lcr (2)'!$RBQ121:$RBQ121</xm:f>
              <xm:sqref>RBQ121</xm:sqref>
            </x14:sparkline>
            <x14:sparkline>
              <xm:f>'CB_Lcr (2)'!$RBR121:$RBR121</xm:f>
              <xm:sqref>RBR121</xm:sqref>
            </x14:sparkline>
            <x14:sparkline>
              <xm:f>'CB_Lcr (2)'!$RBS121:$RBS121</xm:f>
              <xm:sqref>RBS121</xm:sqref>
            </x14:sparkline>
            <x14:sparkline>
              <xm:f>'CB_Lcr (2)'!$RBT121:$RBT121</xm:f>
              <xm:sqref>RBT121</xm:sqref>
            </x14:sparkline>
            <x14:sparkline>
              <xm:f>'CB_Lcr (2)'!$RBU121:$RBU121</xm:f>
              <xm:sqref>RBU121</xm:sqref>
            </x14:sparkline>
            <x14:sparkline>
              <xm:f>'CB_Lcr (2)'!$RBV121:$RBV121</xm:f>
              <xm:sqref>RBV121</xm:sqref>
            </x14:sparkline>
            <x14:sparkline>
              <xm:f>'CB_Lcr (2)'!$RBW121:$RBW121</xm:f>
              <xm:sqref>RBW121</xm:sqref>
            </x14:sparkline>
            <x14:sparkline>
              <xm:f>'CB_Lcr (2)'!$RBX121:$RBX121</xm:f>
              <xm:sqref>RBX121</xm:sqref>
            </x14:sparkline>
            <x14:sparkline>
              <xm:f>'CB_Lcr (2)'!$RBY121:$RBY121</xm:f>
              <xm:sqref>RBY121</xm:sqref>
            </x14:sparkline>
            <x14:sparkline>
              <xm:f>'CB_Lcr (2)'!$RBZ121:$RBZ121</xm:f>
              <xm:sqref>RBZ121</xm:sqref>
            </x14:sparkline>
            <x14:sparkline>
              <xm:f>'CB_Lcr (2)'!$RCA121:$RCA121</xm:f>
              <xm:sqref>RCA121</xm:sqref>
            </x14:sparkline>
            <x14:sparkline>
              <xm:f>'CB_Lcr (2)'!$RCB121:$RCB121</xm:f>
              <xm:sqref>RCB121</xm:sqref>
            </x14:sparkline>
            <x14:sparkline>
              <xm:f>'CB_Lcr (2)'!$RCC121:$RCC121</xm:f>
              <xm:sqref>RCC121</xm:sqref>
            </x14:sparkline>
            <x14:sparkline>
              <xm:f>'CB_Lcr (2)'!$RCD121:$RCD121</xm:f>
              <xm:sqref>RCD121</xm:sqref>
            </x14:sparkline>
            <x14:sparkline>
              <xm:f>'CB_Lcr (2)'!$RCE121:$RCE121</xm:f>
              <xm:sqref>RCE121</xm:sqref>
            </x14:sparkline>
            <x14:sparkline>
              <xm:f>'CB_Lcr (2)'!$RCF121:$RCF121</xm:f>
              <xm:sqref>RCF121</xm:sqref>
            </x14:sparkline>
            <x14:sparkline>
              <xm:f>'CB_Lcr (2)'!$RCG121:$RCG121</xm:f>
              <xm:sqref>RCG121</xm:sqref>
            </x14:sparkline>
            <x14:sparkline>
              <xm:f>'CB_Lcr (2)'!$RCH121:$RCH121</xm:f>
              <xm:sqref>RCH121</xm:sqref>
            </x14:sparkline>
            <x14:sparkline>
              <xm:f>'CB_Lcr (2)'!$RCI121:$RCI121</xm:f>
              <xm:sqref>RCI121</xm:sqref>
            </x14:sparkline>
            <x14:sparkline>
              <xm:f>'CB_Lcr (2)'!$RCJ121:$RCJ121</xm:f>
              <xm:sqref>RCJ121</xm:sqref>
            </x14:sparkline>
            <x14:sparkline>
              <xm:f>'CB_Lcr (2)'!$RCK121:$RCK121</xm:f>
              <xm:sqref>RCK121</xm:sqref>
            </x14:sparkline>
            <x14:sparkline>
              <xm:f>'CB_Lcr (2)'!$RCL121:$RCL121</xm:f>
              <xm:sqref>RCL121</xm:sqref>
            </x14:sparkline>
            <x14:sparkline>
              <xm:f>'CB_Lcr (2)'!$RCM121:$RCM121</xm:f>
              <xm:sqref>RCM121</xm:sqref>
            </x14:sparkline>
            <x14:sparkline>
              <xm:f>'CB_Lcr (2)'!$RCN121:$RCN121</xm:f>
              <xm:sqref>RCN121</xm:sqref>
            </x14:sparkline>
            <x14:sparkline>
              <xm:f>'CB_Lcr (2)'!$RCO121:$RCO121</xm:f>
              <xm:sqref>RCO121</xm:sqref>
            </x14:sparkline>
            <x14:sparkline>
              <xm:f>'CB_Lcr (2)'!$RCP121:$RCP121</xm:f>
              <xm:sqref>RCP121</xm:sqref>
            </x14:sparkline>
            <x14:sparkline>
              <xm:f>'CB_Lcr (2)'!$RCQ121:$RCQ121</xm:f>
              <xm:sqref>RCQ121</xm:sqref>
            </x14:sparkline>
            <x14:sparkline>
              <xm:f>'CB_Lcr (2)'!$RCR121:$RCR121</xm:f>
              <xm:sqref>RCR121</xm:sqref>
            </x14:sparkline>
            <x14:sparkline>
              <xm:f>'CB_Lcr (2)'!$RCS121:$RCS121</xm:f>
              <xm:sqref>RCS121</xm:sqref>
            </x14:sparkline>
            <x14:sparkline>
              <xm:f>'CB_Lcr (2)'!$RCT121:$RCT121</xm:f>
              <xm:sqref>RCT121</xm:sqref>
            </x14:sparkline>
            <x14:sparkline>
              <xm:f>'CB_Lcr (2)'!$RCU121:$RCU121</xm:f>
              <xm:sqref>RCU121</xm:sqref>
            </x14:sparkline>
            <x14:sparkline>
              <xm:f>'CB_Lcr (2)'!$RCV121:$RCV121</xm:f>
              <xm:sqref>RCV121</xm:sqref>
            </x14:sparkline>
            <x14:sparkline>
              <xm:f>'CB_Lcr (2)'!$RCW121:$RCW121</xm:f>
              <xm:sqref>RCW121</xm:sqref>
            </x14:sparkline>
            <x14:sparkline>
              <xm:f>'CB_Lcr (2)'!$RCX121:$RCX121</xm:f>
              <xm:sqref>RCX121</xm:sqref>
            </x14:sparkline>
            <x14:sparkline>
              <xm:f>'CB_Lcr (2)'!$RCY121:$RCY121</xm:f>
              <xm:sqref>RCY121</xm:sqref>
            </x14:sparkline>
            <x14:sparkline>
              <xm:f>'CB_Lcr (2)'!$RCZ121:$RCZ121</xm:f>
              <xm:sqref>RCZ121</xm:sqref>
            </x14:sparkline>
            <x14:sparkline>
              <xm:f>'CB_Lcr (2)'!$RDA121:$RDA121</xm:f>
              <xm:sqref>RDA121</xm:sqref>
            </x14:sparkline>
            <x14:sparkline>
              <xm:f>'CB_Lcr (2)'!$RDB121:$RDB121</xm:f>
              <xm:sqref>RDB121</xm:sqref>
            </x14:sparkline>
            <x14:sparkline>
              <xm:f>'CB_Lcr (2)'!$RDC121:$RDC121</xm:f>
              <xm:sqref>RDC121</xm:sqref>
            </x14:sparkline>
            <x14:sparkline>
              <xm:f>'CB_Lcr (2)'!$RDD121:$RDD121</xm:f>
              <xm:sqref>RDD121</xm:sqref>
            </x14:sparkline>
            <x14:sparkline>
              <xm:f>'CB_Lcr (2)'!$RDE121:$RDE121</xm:f>
              <xm:sqref>RDE121</xm:sqref>
            </x14:sparkline>
            <x14:sparkline>
              <xm:f>'CB_Lcr (2)'!$RDF121:$RDF121</xm:f>
              <xm:sqref>RDF121</xm:sqref>
            </x14:sparkline>
            <x14:sparkline>
              <xm:f>'CB_Lcr (2)'!$RDG121:$RDG121</xm:f>
              <xm:sqref>RDG121</xm:sqref>
            </x14:sparkline>
            <x14:sparkline>
              <xm:f>'CB_Lcr (2)'!$RDH121:$RDH121</xm:f>
              <xm:sqref>RDH121</xm:sqref>
            </x14:sparkline>
            <x14:sparkline>
              <xm:f>'CB_Lcr (2)'!$RDI121:$RDI121</xm:f>
              <xm:sqref>RDI121</xm:sqref>
            </x14:sparkline>
            <x14:sparkline>
              <xm:f>'CB_Lcr (2)'!$RDJ121:$RDJ121</xm:f>
              <xm:sqref>RDJ121</xm:sqref>
            </x14:sparkline>
            <x14:sparkline>
              <xm:f>'CB_Lcr (2)'!$RDK121:$RDK121</xm:f>
              <xm:sqref>RDK121</xm:sqref>
            </x14:sparkline>
            <x14:sparkline>
              <xm:f>'CB_Lcr (2)'!$RDL121:$RDL121</xm:f>
              <xm:sqref>RDL121</xm:sqref>
            </x14:sparkline>
            <x14:sparkline>
              <xm:f>'CB_Lcr (2)'!$RDM121:$RDM121</xm:f>
              <xm:sqref>RDM121</xm:sqref>
            </x14:sparkline>
            <x14:sparkline>
              <xm:f>'CB_Lcr (2)'!$RDN121:$RDN121</xm:f>
              <xm:sqref>RDN121</xm:sqref>
            </x14:sparkline>
            <x14:sparkline>
              <xm:f>'CB_Lcr (2)'!$RDO121:$RDO121</xm:f>
              <xm:sqref>RDO121</xm:sqref>
            </x14:sparkline>
            <x14:sparkline>
              <xm:f>'CB_Lcr (2)'!$RDP121:$RDP121</xm:f>
              <xm:sqref>RDP121</xm:sqref>
            </x14:sparkline>
            <x14:sparkline>
              <xm:f>'CB_Lcr (2)'!$RDQ121:$RDQ121</xm:f>
              <xm:sqref>RDQ121</xm:sqref>
            </x14:sparkline>
            <x14:sparkline>
              <xm:f>'CB_Lcr (2)'!$RDR121:$RDR121</xm:f>
              <xm:sqref>RDR121</xm:sqref>
            </x14:sparkline>
            <x14:sparkline>
              <xm:f>'CB_Lcr (2)'!$RDS121:$RDS121</xm:f>
              <xm:sqref>RDS121</xm:sqref>
            </x14:sparkline>
            <x14:sparkline>
              <xm:f>'CB_Lcr (2)'!$RDT121:$RDT121</xm:f>
              <xm:sqref>RDT121</xm:sqref>
            </x14:sparkline>
            <x14:sparkline>
              <xm:f>'CB_Lcr (2)'!$RDU121:$RDU121</xm:f>
              <xm:sqref>RDU121</xm:sqref>
            </x14:sparkline>
            <x14:sparkline>
              <xm:f>'CB_Lcr (2)'!$RDV121:$RDV121</xm:f>
              <xm:sqref>RDV121</xm:sqref>
            </x14:sparkline>
            <x14:sparkline>
              <xm:f>'CB_Lcr (2)'!$RDW121:$RDW121</xm:f>
              <xm:sqref>RDW121</xm:sqref>
            </x14:sparkline>
            <x14:sparkline>
              <xm:f>'CB_Lcr (2)'!$RDX121:$RDX121</xm:f>
              <xm:sqref>RDX121</xm:sqref>
            </x14:sparkline>
            <x14:sparkline>
              <xm:f>'CB_Lcr (2)'!$RDY121:$RDY121</xm:f>
              <xm:sqref>RDY121</xm:sqref>
            </x14:sparkline>
            <x14:sparkline>
              <xm:f>'CB_Lcr (2)'!$RDZ121:$RDZ121</xm:f>
              <xm:sqref>RDZ121</xm:sqref>
            </x14:sparkline>
            <x14:sparkline>
              <xm:f>'CB_Lcr (2)'!$REA121:$REA121</xm:f>
              <xm:sqref>REA121</xm:sqref>
            </x14:sparkline>
            <x14:sparkline>
              <xm:f>'CB_Lcr (2)'!$REB121:$REB121</xm:f>
              <xm:sqref>REB121</xm:sqref>
            </x14:sparkline>
            <x14:sparkline>
              <xm:f>'CB_Lcr (2)'!$REC121:$REC121</xm:f>
              <xm:sqref>REC121</xm:sqref>
            </x14:sparkline>
            <x14:sparkline>
              <xm:f>'CB_Lcr (2)'!$RED121:$RED121</xm:f>
              <xm:sqref>RED121</xm:sqref>
            </x14:sparkline>
            <x14:sparkline>
              <xm:f>'CB_Lcr (2)'!$REE121:$REE121</xm:f>
              <xm:sqref>REE121</xm:sqref>
            </x14:sparkline>
            <x14:sparkline>
              <xm:f>'CB_Lcr (2)'!$REF121:$REF121</xm:f>
              <xm:sqref>REF121</xm:sqref>
            </x14:sparkline>
            <x14:sparkline>
              <xm:f>'CB_Lcr (2)'!$REG121:$REG121</xm:f>
              <xm:sqref>REG121</xm:sqref>
            </x14:sparkline>
            <x14:sparkline>
              <xm:f>'CB_Lcr (2)'!$REH121:$REH121</xm:f>
              <xm:sqref>REH121</xm:sqref>
            </x14:sparkline>
            <x14:sparkline>
              <xm:f>'CB_Lcr (2)'!$REI121:$REI121</xm:f>
              <xm:sqref>REI121</xm:sqref>
            </x14:sparkline>
            <x14:sparkline>
              <xm:f>'CB_Lcr (2)'!$REJ121:$REJ121</xm:f>
              <xm:sqref>REJ121</xm:sqref>
            </x14:sparkline>
            <x14:sparkline>
              <xm:f>'CB_Lcr (2)'!$REK121:$REK121</xm:f>
              <xm:sqref>REK121</xm:sqref>
            </x14:sparkline>
            <x14:sparkline>
              <xm:f>'CB_Lcr (2)'!$REL121:$REL121</xm:f>
              <xm:sqref>REL121</xm:sqref>
            </x14:sparkline>
            <x14:sparkline>
              <xm:f>'CB_Lcr (2)'!$REM121:$REM121</xm:f>
              <xm:sqref>REM121</xm:sqref>
            </x14:sparkline>
            <x14:sparkline>
              <xm:f>'CB_Lcr (2)'!$REN121:$REN121</xm:f>
              <xm:sqref>REN121</xm:sqref>
            </x14:sparkline>
            <x14:sparkline>
              <xm:f>'CB_Lcr (2)'!$REO121:$REO121</xm:f>
              <xm:sqref>REO121</xm:sqref>
            </x14:sparkline>
            <x14:sparkline>
              <xm:f>'CB_Lcr (2)'!$REP121:$REP121</xm:f>
              <xm:sqref>REP121</xm:sqref>
            </x14:sparkline>
            <x14:sparkline>
              <xm:f>'CB_Lcr (2)'!$REQ121:$REQ121</xm:f>
              <xm:sqref>REQ121</xm:sqref>
            </x14:sparkline>
            <x14:sparkline>
              <xm:f>'CB_Lcr (2)'!$RER121:$RER121</xm:f>
              <xm:sqref>RER121</xm:sqref>
            </x14:sparkline>
            <x14:sparkline>
              <xm:f>'CB_Lcr (2)'!$RES121:$RES121</xm:f>
              <xm:sqref>RES121</xm:sqref>
            </x14:sparkline>
            <x14:sparkline>
              <xm:f>'CB_Lcr (2)'!$RET121:$RET121</xm:f>
              <xm:sqref>RET121</xm:sqref>
            </x14:sparkline>
            <x14:sparkline>
              <xm:f>'CB_Lcr (2)'!$REU121:$REU121</xm:f>
              <xm:sqref>REU121</xm:sqref>
            </x14:sparkline>
            <x14:sparkline>
              <xm:f>'CB_Lcr (2)'!$REV121:$REV121</xm:f>
              <xm:sqref>REV121</xm:sqref>
            </x14:sparkline>
            <x14:sparkline>
              <xm:f>'CB_Lcr (2)'!$REW121:$REW121</xm:f>
              <xm:sqref>REW121</xm:sqref>
            </x14:sparkline>
            <x14:sparkline>
              <xm:f>'CB_Lcr (2)'!$REX121:$REX121</xm:f>
              <xm:sqref>REX121</xm:sqref>
            </x14:sparkline>
            <x14:sparkline>
              <xm:f>'CB_Lcr (2)'!$REY121:$REY121</xm:f>
              <xm:sqref>REY121</xm:sqref>
            </x14:sparkline>
            <x14:sparkline>
              <xm:f>'CB_Lcr (2)'!$REZ121:$REZ121</xm:f>
              <xm:sqref>REZ121</xm:sqref>
            </x14:sparkline>
            <x14:sparkline>
              <xm:f>'CB_Lcr (2)'!$RFA121:$RFA121</xm:f>
              <xm:sqref>RFA121</xm:sqref>
            </x14:sparkline>
            <x14:sparkline>
              <xm:f>'CB_Lcr (2)'!$RFB121:$RFB121</xm:f>
              <xm:sqref>RFB121</xm:sqref>
            </x14:sparkline>
            <x14:sparkline>
              <xm:f>'CB_Lcr (2)'!$RFC121:$RFC121</xm:f>
              <xm:sqref>RFC121</xm:sqref>
            </x14:sparkline>
            <x14:sparkline>
              <xm:f>'CB_Lcr (2)'!$RFD121:$RFD121</xm:f>
              <xm:sqref>RFD121</xm:sqref>
            </x14:sparkline>
            <x14:sparkline>
              <xm:f>'CB_Lcr (2)'!$RFE121:$RFE121</xm:f>
              <xm:sqref>RFE121</xm:sqref>
            </x14:sparkline>
            <x14:sparkline>
              <xm:f>'CB_Lcr (2)'!$RFF121:$RFF121</xm:f>
              <xm:sqref>RFF121</xm:sqref>
            </x14:sparkline>
            <x14:sparkline>
              <xm:f>'CB_Lcr (2)'!$RFG121:$RFG121</xm:f>
              <xm:sqref>RFG121</xm:sqref>
            </x14:sparkline>
            <x14:sparkline>
              <xm:f>'CB_Lcr (2)'!$RFH121:$RFH121</xm:f>
              <xm:sqref>RFH121</xm:sqref>
            </x14:sparkline>
            <x14:sparkline>
              <xm:f>'CB_Lcr (2)'!$RFI121:$RFI121</xm:f>
              <xm:sqref>RFI121</xm:sqref>
            </x14:sparkline>
            <x14:sparkline>
              <xm:f>'CB_Lcr (2)'!$RFJ121:$RFJ121</xm:f>
              <xm:sqref>RFJ121</xm:sqref>
            </x14:sparkline>
            <x14:sparkline>
              <xm:f>'CB_Lcr (2)'!$RFK121:$RFK121</xm:f>
              <xm:sqref>RFK121</xm:sqref>
            </x14:sparkline>
            <x14:sparkline>
              <xm:f>'CB_Lcr (2)'!$RFL121:$RFL121</xm:f>
              <xm:sqref>RFL121</xm:sqref>
            </x14:sparkline>
            <x14:sparkline>
              <xm:f>'CB_Lcr (2)'!$RFM121:$RFM121</xm:f>
              <xm:sqref>RFM121</xm:sqref>
            </x14:sparkline>
            <x14:sparkline>
              <xm:f>'CB_Lcr (2)'!$RFN121:$RFN121</xm:f>
              <xm:sqref>RFN121</xm:sqref>
            </x14:sparkline>
            <x14:sparkline>
              <xm:f>'CB_Lcr (2)'!$RFO121:$RFO121</xm:f>
              <xm:sqref>RFO121</xm:sqref>
            </x14:sparkline>
            <x14:sparkline>
              <xm:f>'CB_Lcr (2)'!$RFP121:$RFP121</xm:f>
              <xm:sqref>RFP121</xm:sqref>
            </x14:sparkline>
            <x14:sparkline>
              <xm:f>'CB_Lcr (2)'!$RFQ121:$RFQ121</xm:f>
              <xm:sqref>RFQ121</xm:sqref>
            </x14:sparkline>
            <x14:sparkline>
              <xm:f>'CB_Lcr (2)'!$RFR121:$RFR121</xm:f>
              <xm:sqref>RFR121</xm:sqref>
            </x14:sparkline>
            <x14:sparkline>
              <xm:f>'CB_Lcr (2)'!$RFS121:$RFS121</xm:f>
              <xm:sqref>RFS121</xm:sqref>
            </x14:sparkline>
            <x14:sparkline>
              <xm:f>'CB_Lcr (2)'!$RFT121:$RFT121</xm:f>
              <xm:sqref>RFT121</xm:sqref>
            </x14:sparkline>
            <x14:sparkline>
              <xm:f>'CB_Lcr (2)'!$RFU121:$RFU121</xm:f>
              <xm:sqref>RFU121</xm:sqref>
            </x14:sparkline>
            <x14:sparkline>
              <xm:f>'CB_Lcr (2)'!$RFV121:$RFV121</xm:f>
              <xm:sqref>RFV121</xm:sqref>
            </x14:sparkline>
            <x14:sparkline>
              <xm:f>'CB_Lcr (2)'!$RFW121:$RFW121</xm:f>
              <xm:sqref>RFW121</xm:sqref>
            </x14:sparkline>
            <x14:sparkline>
              <xm:f>'CB_Lcr (2)'!$RFX121:$RFX121</xm:f>
              <xm:sqref>RFX121</xm:sqref>
            </x14:sparkline>
            <x14:sparkline>
              <xm:f>'CB_Lcr (2)'!$RFY121:$RFY121</xm:f>
              <xm:sqref>RFY121</xm:sqref>
            </x14:sparkline>
            <x14:sparkline>
              <xm:f>'CB_Lcr (2)'!$RFZ121:$RFZ121</xm:f>
              <xm:sqref>RFZ121</xm:sqref>
            </x14:sparkline>
            <x14:sparkline>
              <xm:f>'CB_Lcr (2)'!$RGA121:$RGA121</xm:f>
              <xm:sqref>RGA121</xm:sqref>
            </x14:sparkline>
            <x14:sparkline>
              <xm:f>'CB_Lcr (2)'!$RGB121:$RGB121</xm:f>
              <xm:sqref>RGB121</xm:sqref>
            </x14:sparkline>
            <x14:sparkline>
              <xm:f>'CB_Lcr (2)'!$RGC121:$RGC121</xm:f>
              <xm:sqref>RGC121</xm:sqref>
            </x14:sparkline>
            <x14:sparkline>
              <xm:f>'CB_Lcr (2)'!$RGD121:$RGD121</xm:f>
              <xm:sqref>RGD121</xm:sqref>
            </x14:sparkline>
            <x14:sparkline>
              <xm:f>'CB_Lcr (2)'!$RGE121:$RGE121</xm:f>
              <xm:sqref>RGE121</xm:sqref>
            </x14:sparkline>
            <x14:sparkline>
              <xm:f>'CB_Lcr (2)'!$RGF121:$RGF121</xm:f>
              <xm:sqref>RGF121</xm:sqref>
            </x14:sparkline>
            <x14:sparkline>
              <xm:f>'CB_Lcr (2)'!$RGG121:$RGG121</xm:f>
              <xm:sqref>RGG121</xm:sqref>
            </x14:sparkline>
            <x14:sparkline>
              <xm:f>'CB_Lcr (2)'!$RGH121:$RGH121</xm:f>
              <xm:sqref>RGH121</xm:sqref>
            </x14:sparkline>
            <x14:sparkline>
              <xm:f>'CB_Lcr (2)'!$RGI121:$RGI121</xm:f>
              <xm:sqref>RGI121</xm:sqref>
            </x14:sparkline>
            <x14:sparkline>
              <xm:f>'CB_Lcr (2)'!$RGJ121:$RGJ121</xm:f>
              <xm:sqref>RGJ121</xm:sqref>
            </x14:sparkline>
            <x14:sparkline>
              <xm:f>'CB_Lcr (2)'!$RGK121:$RGK121</xm:f>
              <xm:sqref>RGK121</xm:sqref>
            </x14:sparkline>
            <x14:sparkline>
              <xm:f>'CB_Lcr (2)'!$RGL121:$RGL121</xm:f>
              <xm:sqref>RGL121</xm:sqref>
            </x14:sparkline>
            <x14:sparkline>
              <xm:f>'CB_Lcr (2)'!$RGM121:$RGM121</xm:f>
              <xm:sqref>RGM121</xm:sqref>
            </x14:sparkline>
            <x14:sparkline>
              <xm:f>'CB_Lcr (2)'!$RGN121:$RGN121</xm:f>
              <xm:sqref>RGN121</xm:sqref>
            </x14:sparkline>
            <x14:sparkline>
              <xm:f>'CB_Lcr (2)'!$RGO121:$RGO121</xm:f>
              <xm:sqref>RGO121</xm:sqref>
            </x14:sparkline>
            <x14:sparkline>
              <xm:f>'CB_Lcr (2)'!$RGP121:$RGP121</xm:f>
              <xm:sqref>RGP121</xm:sqref>
            </x14:sparkline>
            <x14:sparkline>
              <xm:f>'CB_Lcr (2)'!$RGQ121:$RGQ121</xm:f>
              <xm:sqref>RGQ121</xm:sqref>
            </x14:sparkline>
            <x14:sparkline>
              <xm:f>'CB_Lcr (2)'!$RGR121:$RGR121</xm:f>
              <xm:sqref>RGR121</xm:sqref>
            </x14:sparkline>
            <x14:sparkline>
              <xm:f>'CB_Lcr (2)'!$RGS121:$RGS121</xm:f>
              <xm:sqref>RGS121</xm:sqref>
            </x14:sparkline>
            <x14:sparkline>
              <xm:f>'CB_Lcr (2)'!$RGT121:$RGT121</xm:f>
              <xm:sqref>RGT121</xm:sqref>
            </x14:sparkline>
            <x14:sparkline>
              <xm:f>'CB_Lcr (2)'!$RGU121:$RGU121</xm:f>
              <xm:sqref>RGU121</xm:sqref>
            </x14:sparkline>
            <x14:sparkline>
              <xm:f>'CB_Lcr (2)'!$RGV121:$RGV121</xm:f>
              <xm:sqref>RGV121</xm:sqref>
            </x14:sparkline>
            <x14:sparkline>
              <xm:f>'CB_Lcr (2)'!$RGW121:$RGW121</xm:f>
              <xm:sqref>RGW121</xm:sqref>
            </x14:sparkline>
            <x14:sparkline>
              <xm:f>'CB_Lcr (2)'!$RGX121:$RGX121</xm:f>
              <xm:sqref>RGX121</xm:sqref>
            </x14:sparkline>
            <x14:sparkline>
              <xm:f>'CB_Lcr (2)'!$RGY121:$RGY121</xm:f>
              <xm:sqref>RGY121</xm:sqref>
            </x14:sparkline>
            <x14:sparkline>
              <xm:f>'CB_Lcr (2)'!$RGZ121:$RGZ121</xm:f>
              <xm:sqref>RGZ121</xm:sqref>
            </x14:sparkline>
            <x14:sparkline>
              <xm:f>'CB_Lcr (2)'!$RHA121:$RHA121</xm:f>
              <xm:sqref>RHA121</xm:sqref>
            </x14:sparkline>
            <x14:sparkline>
              <xm:f>'CB_Lcr (2)'!$RHB121:$RHB121</xm:f>
              <xm:sqref>RHB121</xm:sqref>
            </x14:sparkline>
            <x14:sparkline>
              <xm:f>'CB_Lcr (2)'!$RHC121:$RHC121</xm:f>
              <xm:sqref>RHC121</xm:sqref>
            </x14:sparkline>
            <x14:sparkline>
              <xm:f>'CB_Lcr (2)'!$RHD121:$RHD121</xm:f>
              <xm:sqref>RHD121</xm:sqref>
            </x14:sparkline>
            <x14:sparkline>
              <xm:f>'CB_Lcr (2)'!$RHE121:$RHE121</xm:f>
              <xm:sqref>RHE121</xm:sqref>
            </x14:sparkline>
            <x14:sparkline>
              <xm:f>'CB_Lcr (2)'!$RHF121:$RHF121</xm:f>
              <xm:sqref>RHF121</xm:sqref>
            </x14:sparkline>
            <x14:sparkline>
              <xm:f>'CB_Lcr (2)'!$RHG121:$RHG121</xm:f>
              <xm:sqref>RHG121</xm:sqref>
            </x14:sparkline>
            <x14:sparkline>
              <xm:f>'CB_Lcr (2)'!$RHH121:$RHH121</xm:f>
              <xm:sqref>RHH121</xm:sqref>
            </x14:sparkline>
            <x14:sparkline>
              <xm:f>'CB_Lcr (2)'!$RHI121:$RHI121</xm:f>
              <xm:sqref>RHI121</xm:sqref>
            </x14:sparkline>
            <x14:sparkline>
              <xm:f>'CB_Lcr (2)'!$RHJ121:$RHJ121</xm:f>
              <xm:sqref>RHJ121</xm:sqref>
            </x14:sparkline>
            <x14:sparkline>
              <xm:f>'CB_Lcr (2)'!$RHK121:$RHK121</xm:f>
              <xm:sqref>RHK121</xm:sqref>
            </x14:sparkline>
            <x14:sparkline>
              <xm:f>'CB_Lcr (2)'!$RHL121:$RHL121</xm:f>
              <xm:sqref>RHL121</xm:sqref>
            </x14:sparkline>
            <x14:sparkline>
              <xm:f>'CB_Lcr (2)'!$RHM121:$RHM121</xm:f>
              <xm:sqref>RHM121</xm:sqref>
            </x14:sparkline>
            <x14:sparkline>
              <xm:f>'CB_Lcr (2)'!$RHN121:$RHN121</xm:f>
              <xm:sqref>RHN121</xm:sqref>
            </x14:sparkline>
            <x14:sparkline>
              <xm:f>'CB_Lcr (2)'!$RHO121:$RHO121</xm:f>
              <xm:sqref>RHO121</xm:sqref>
            </x14:sparkline>
            <x14:sparkline>
              <xm:f>'CB_Lcr (2)'!$RHP121:$RHP121</xm:f>
              <xm:sqref>RHP121</xm:sqref>
            </x14:sparkline>
            <x14:sparkline>
              <xm:f>'CB_Lcr (2)'!$RHQ121:$RHQ121</xm:f>
              <xm:sqref>RHQ121</xm:sqref>
            </x14:sparkline>
            <x14:sparkline>
              <xm:f>'CB_Lcr (2)'!$RHR121:$RHR121</xm:f>
              <xm:sqref>RHR121</xm:sqref>
            </x14:sparkline>
            <x14:sparkline>
              <xm:f>'CB_Lcr (2)'!$RHS121:$RHS121</xm:f>
              <xm:sqref>RHS121</xm:sqref>
            </x14:sparkline>
            <x14:sparkline>
              <xm:f>'CB_Lcr (2)'!$RHT121:$RHT121</xm:f>
              <xm:sqref>RHT121</xm:sqref>
            </x14:sparkline>
            <x14:sparkline>
              <xm:f>'CB_Lcr (2)'!$RHU121:$RHU121</xm:f>
              <xm:sqref>RHU121</xm:sqref>
            </x14:sparkline>
            <x14:sparkline>
              <xm:f>'CB_Lcr (2)'!$RHV121:$RHV121</xm:f>
              <xm:sqref>RHV121</xm:sqref>
            </x14:sparkline>
            <x14:sparkline>
              <xm:f>'CB_Lcr (2)'!$RHW121:$RHW121</xm:f>
              <xm:sqref>RHW121</xm:sqref>
            </x14:sparkline>
            <x14:sparkline>
              <xm:f>'CB_Lcr (2)'!$RHX121:$RHX121</xm:f>
              <xm:sqref>RHX121</xm:sqref>
            </x14:sparkline>
            <x14:sparkline>
              <xm:f>'CB_Lcr (2)'!$RHY121:$RHY121</xm:f>
              <xm:sqref>RHY121</xm:sqref>
            </x14:sparkline>
            <x14:sparkline>
              <xm:f>'CB_Lcr (2)'!$RHZ121:$RHZ121</xm:f>
              <xm:sqref>RHZ121</xm:sqref>
            </x14:sparkline>
            <x14:sparkline>
              <xm:f>'CB_Lcr (2)'!$RIA121:$RIA121</xm:f>
              <xm:sqref>RIA121</xm:sqref>
            </x14:sparkline>
            <x14:sparkline>
              <xm:f>'CB_Lcr (2)'!$RIB121:$RIB121</xm:f>
              <xm:sqref>RIB121</xm:sqref>
            </x14:sparkline>
            <x14:sparkline>
              <xm:f>'CB_Lcr (2)'!$RIC121:$RIC121</xm:f>
              <xm:sqref>RIC121</xm:sqref>
            </x14:sparkline>
            <x14:sparkline>
              <xm:f>'CB_Lcr (2)'!$RID121:$RID121</xm:f>
              <xm:sqref>RID121</xm:sqref>
            </x14:sparkline>
            <x14:sparkline>
              <xm:f>'CB_Lcr (2)'!$RIE121:$RIE121</xm:f>
              <xm:sqref>RIE121</xm:sqref>
            </x14:sparkline>
            <x14:sparkline>
              <xm:f>'CB_Lcr (2)'!$RIF121:$RIF121</xm:f>
              <xm:sqref>RIF121</xm:sqref>
            </x14:sparkline>
            <x14:sparkline>
              <xm:f>'CB_Lcr (2)'!$RIG121:$RIG121</xm:f>
              <xm:sqref>RIG121</xm:sqref>
            </x14:sparkline>
            <x14:sparkline>
              <xm:f>'CB_Lcr (2)'!$RIH121:$RIH121</xm:f>
              <xm:sqref>RIH121</xm:sqref>
            </x14:sparkline>
            <x14:sparkline>
              <xm:f>'CB_Lcr (2)'!$RII121:$RII121</xm:f>
              <xm:sqref>RII121</xm:sqref>
            </x14:sparkline>
            <x14:sparkline>
              <xm:f>'CB_Lcr (2)'!$RIJ121:$RIJ121</xm:f>
              <xm:sqref>RIJ121</xm:sqref>
            </x14:sparkline>
            <x14:sparkline>
              <xm:f>'CB_Lcr (2)'!$RIK121:$RIK121</xm:f>
              <xm:sqref>RIK121</xm:sqref>
            </x14:sparkline>
            <x14:sparkline>
              <xm:f>'CB_Lcr (2)'!$RIL121:$RIL121</xm:f>
              <xm:sqref>RIL121</xm:sqref>
            </x14:sparkline>
            <x14:sparkline>
              <xm:f>'CB_Lcr (2)'!$RIM121:$RIM121</xm:f>
              <xm:sqref>RIM121</xm:sqref>
            </x14:sparkline>
            <x14:sparkline>
              <xm:f>'CB_Lcr (2)'!$RIN121:$RIN121</xm:f>
              <xm:sqref>RIN121</xm:sqref>
            </x14:sparkline>
            <x14:sparkline>
              <xm:f>'CB_Lcr (2)'!$RIO121:$RIO121</xm:f>
              <xm:sqref>RIO121</xm:sqref>
            </x14:sparkline>
            <x14:sparkline>
              <xm:f>'CB_Lcr (2)'!$RIP121:$RIP121</xm:f>
              <xm:sqref>RIP121</xm:sqref>
            </x14:sparkline>
            <x14:sparkline>
              <xm:f>'CB_Lcr (2)'!$RIQ121:$RIQ121</xm:f>
              <xm:sqref>RIQ121</xm:sqref>
            </x14:sparkline>
            <x14:sparkline>
              <xm:f>'CB_Lcr (2)'!$RIR121:$RIR121</xm:f>
              <xm:sqref>RIR121</xm:sqref>
            </x14:sparkline>
            <x14:sparkline>
              <xm:f>'CB_Lcr (2)'!$RIS121:$RIS121</xm:f>
              <xm:sqref>RIS121</xm:sqref>
            </x14:sparkline>
            <x14:sparkline>
              <xm:f>'CB_Lcr (2)'!$RIT121:$RIT121</xm:f>
              <xm:sqref>RIT121</xm:sqref>
            </x14:sparkline>
            <x14:sparkline>
              <xm:f>'CB_Lcr (2)'!$RIU121:$RIU121</xm:f>
              <xm:sqref>RIU121</xm:sqref>
            </x14:sparkline>
            <x14:sparkline>
              <xm:f>'CB_Lcr (2)'!$RIV121:$RIV121</xm:f>
              <xm:sqref>RIV121</xm:sqref>
            </x14:sparkline>
            <x14:sparkline>
              <xm:f>'CB_Lcr (2)'!$RIW121:$RIW121</xm:f>
              <xm:sqref>RIW121</xm:sqref>
            </x14:sparkline>
            <x14:sparkline>
              <xm:f>'CB_Lcr (2)'!$RIX121:$RIX121</xm:f>
              <xm:sqref>RIX121</xm:sqref>
            </x14:sparkline>
            <x14:sparkline>
              <xm:f>'CB_Lcr (2)'!$RIY121:$RIY121</xm:f>
              <xm:sqref>RIY121</xm:sqref>
            </x14:sparkline>
            <x14:sparkline>
              <xm:f>'CB_Lcr (2)'!$RIZ121:$RIZ121</xm:f>
              <xm:sqref>RIZ121</xm:sqref>
            </x14:sparkline>
            <x14:sparkline>
              <xm:f>'CB_Lcr (2)'!$RJA121:$RJA121</xm:f>
              <xm:sqref>RJA121</xm:sqref>
            </x14:sparkline>
            <x14:sparkline>
              <xm:f>'CB_Lcr (2)'!$RJB121:$RJB121</xm:f>
              <xm:sqref>RJB121</xm:sqref>
            </x14:sparkline>
            <x14:sparkline>
              <xm:f>'CB_Lcr (2)'!$RJC121:$RJC121</xm:f>
              <xm:sqref>RJC121</xm:sqref>
            </x14:sparkline>
            <x14:sparkline>
              <xm:f>'CB_Lcr (2)'!$RJD121:$RJD121</xm:f>
              <xm:sqref>RJD121</xm:sqref>
            </x14:sparkline>
            <x14:sparkline>
              <xm:f>'CB_Lcr (2)'!$RJE121:$RJE121</xm:f>
              <xm:sqref>RJE121</xm:sqref>
            </x14:sparkline>
            <x14:sparkline>
              <xm:f>'CB_Lcr (2)'!$RJF121:$RJF121</xm:f>
              <xm:sqref>RJF121</xm:sqref>
            </x14:sparkline>
            <x14:sparkline>
              <xm:f>'CB_Lcr (2)'!$RJG121:$RJG121</xm:f>
              <xm:sqref>RJG121</xm:sqref>
            </x14:sparkline>
            <x14:sparkline>
              <xm:f>'CB_Lcr (2)'!$RJH121:$RJH121</xm:f>
              <xm:sqref>RJH121</xm:sqref>
            </x14:sparkline>
            <x14:sparkline>
              <xm:f>'CB_Lcr (2)'!$RJI121:$RJI121</xm:f>
              <xm:sqref>RJI121</xm:sqref>
            </x14:sparkline>
            <x14:sparkline>
              <xm:f>'CB_Lcr (2)'!$RJJ121:$RJJ121</xm:f>
              <xm:sqref>RJJ121</xm:sqref>
            </x14:sparkline>
            <x14:sparkline>
              <xm:f>'CB_Lcr (2)'!$RJK121:$RJK121</xm:f>
              <xm:sqref>RJK121</xm:sqref>
            </x14:sparkline>
            <x14:sparkline>
              <xm:f>'CB_Lcr (2)'!$RJL121:$RJL121</xm:f>
              <xm:sqref>RJL121</xm:sqref>
            </x14:sparkline>
            <x14:sparkline>
              <xm:f>'CB_Lcr (2)'!$RJM121:$RJM121</xm:f>
              <xm:sqref>RJM121</xm:sqref>
            </x14:sparkline>
            <x14:sparkline>
              <xm:f>'CB_Lcr (2)'!$RJN121:$RJN121</xm:f>
              <xm:sqref>RJN121</xm:sqref>
            </x14:sparkline>
            <x14:sparkline>
              <xm:f>'CB_Lcr (2)'!$RJO121:$RJO121</xm:f>
              <xm:sqref>RJO121</xm:sqref>
            </x14:sparkline>
            <x14:sparkline>
              <xm:f>'CB_Lcr (2)'!$RJP121:$RJP121</xm:f>
              <xm:sqref>RJP121</xm:sqref>
            </x14:sparkline>
            <x14:sparkline>
              <xm:f>'CB_Lcr (2)'!$RJQ121:$RJQ121</xm:f>
              <xm:sqref>RJQ121</xm:sqref>
            </x14:sparkline>
            <x14:sparkline>
              <xm:f>'CB_Lcr (2)'!$RJR121:$RJR121</xm:f>
              <xm:sqref>RJR121</xm:sqref>
            </x14:sparkline>
            <x14:sparkline>
              <xm:f>'CB_Lcr (2)'!$RJS121:$RJS121</xm:f>
              <xm:sqref>RJS121</xm:sqref>
            </x14:sparkline>
            <x14:sparkline>
              <xm:f>'CB_Lcr (2)'!$RJT121:$RJT121</xm:f>
              <xm:sqref>RJT121</xm:sqref>
            </x14:sparkline>
            <x14:sparkline>
              <xm:f>'CB_Lcr (2)'!$RJU121:$RJU121</xm:f>
              <xm:sqref>RJU121</xm:sqref>
            </x14:sparkline>
            <x14:sparkline>
              <xm:f>'CB_Lcr (2)'!$RJV121:$RJV121</xm:f>
              <xm:sqref>RJV121</xm:sqref>
            </x14:sparkline>
            <x14:sparkline>
              <xm:f>'CB_Lcr (2)'!$RJW121:$RJW121</xm:f>
              <xm:sqref>RJW121</xm:sqref>
            </x14:sparkline>
            <x14:sparkline>
              <xm:f>'CB_Lcr (2)'!$RJX121:$RJX121</xm:f>
              <xm:sqref>RJX121</xm:sqref>
            </x14:sparkline>
            <x14:sparkline>
              <xm:f>'CB_Lcr (2)'!$RJY121:$RJY121</xm:f>
              <xm:sqref>RJY121</xm:sqref>
            </x14:sparkline>
            <x14:sparkline>
              <xm:f>'CB_Lcr (2)'!$RJZ121:$RJZ121</xm:f>
              <xm:sqref>RJZ121</xm:sqref>
            </x14:sparkline>
            <x14:sparkline>
              <xm:f>'CB_Lcr (2)'!$RKA121:$RKA121</xm:f>
              <xm:sqref>RKA121</xm:sqref>
            </x14:sparkline>
            <x14:sparkline>
              <xm:f>'CB_Lcr (2)'!$RKB121:$RKB121</xm:f>
              <xm:sqref>RKB121</xm:sqref>
            </x14:sparkline>
            <x14:sparkline>
              <xm:f>'CB_Lcr (2)'!$RKC121:$RKC121</xm:f>
              <xm:sqref>RKC121</xm:sqref>
            </x14:sparkline>
            <x14:sparkline>
              <xm:f>'CB_Lcr (2)'!$RKD121:$RKD121</xm:f>
              <xm:sqref>RKD121</xm:sqref>
            </x14:sparkline>
            <x14:sparkline>
              <xm:f>'CB_Lcr (2)'!$RKE121:$RKE121</xm:f>
              <xm:sqref>RKE121</xm:sqref>
            </x14:sparkline>
            <x14:sparkline>
              <xm:f>'CB_Lcr (2)'!$RKF121:$RKF121</xm:f>
              <xm:sqref>RKF121</xm:sqref>
            </x14:sparkline>
            <x14:sparkline>
              <xm:f>'CB_Lcr (2)'!$RKG121:$RKG121</xm:f>
              <xm:sqref>RKG121</xm:sqref>
            </x14:sparkline>
            <x14:sparkline>
              <xm:f>'CB_Lcr (2)'!$RKH121:$RKH121</xm:f>
              <xm:sqref>RKH121</xm:sqref>
            </x14:sparkline>
            <x14:sparkline>
              <xm:f>'CB_Lcr (2)'!$RKI121:$RKI121</xm:f>
              <xm:sqref>RKI121</xm:sqref>
            </x14:sparkline>
            <x14:sparkline>
              <xm:f>'CB_Lcr (2)'!$RKJ121:$RKJ121</xm:f>
              <xm:sqref>RKJ121</xm:sqref>
            </x14:sparkline>
            <x14:sparkline>
              <xm:f>'CB_Lcr (2)'!$RKK121:$RKK121</xm:f>
              <xm:sqref>RKK121</xm:sqref>
            </x14:sparkline>
            <x14:sparkline>
              <xm:f>'CB_Lcr (2)'!$RKL121:$RKL121</xm:f>
              <xm:sqref>RKL121</xm:sqref>
            </x14:sparkline>
            <x14:sparkline>
              <xm:f>'CB_Lcr (2)'!$RKM121:$RKM121</xm:f>
              <xm:sqref>RKM121</xm:sqref>
            </x14:sparkline>
            <x14:sparkline>
              <xm:f>'CB_Lcr (2)'!$RKN121:$RKN121</xm:f>
              <xm:sqref>RKN121</xm:sqref>
            </x14:sparkline>
            <x14:sparkline>
              <xm:f>'CB_Lcr (2)'!$RKO121:$RKO121</xm:f>
              <xm:sqref>RKO121</xm:sqref>
            </x14:sparkline>
            <x14:sparkline>
              <xm:f>'CB_Lcr (2)'!$RKP121:$RKP121</xm:f>
              <xm:sqref>RKP121</xm:sqref>
            </x14:sparkline>
            <x14:sparkline>
              <xm:f>'CB_Lcr (2)'!$RKQ121:$RKQ121</xm:f>
              <xm:sqref>RKQ121</xm:sqref>
            </x14:sparkline>
            <x14:sparkline>
              <xm:f>'CB_Lcr (2)'!$RKR121:$RKR121</xm:f>
              <xm:sqref>RKR121</xm:sqref>
            </x14:sparkline>
            <x14:sparkline>
              <xm:f>'CB_Lcr (2)'!$RKS121:$RKS121</xm:f>
              <xm:sqref>RKS121</xm:sqref>
            </x14:sparkline>
            <x14:sparkline>
              <xm:f>'CB_Lcr (2)'!$RKT121:$RKT121</xm:f>
              <xm:sqref>RKT121</xm:sqref>
            </x14:sparkline>
            <x14:sparkline>
              <xm:f>'CB_Lcr (2)'!$RKU121:$RKU121</xm:f>
              <xm:sqref>RKU121</xm:sqref>
            </x14:sparkline>
            <x14:sparkline>
              <xm:f>'CB_Lcr (2)'!$RKV121:$RKV121</xm:f>
              <xm:sqref>RKV121</xm:sqref>
            </x14:sparkline>
            <x14:sparkline>
              <xm:f>'CB_Lcr (2)'!$RKW121:$RKW121</xm:f>
              <xm:sqref>RKW121</xm:sqref>
            </x14:sparkline>
            <x14:sparkline>
              <xm:f>'CB_Lcr (2)'!$RKX121:$RKX121</xm:f>
              <xm:sqref>RKX121</xm:sqref>
            </x14:sparkline>
            <x14:sparkline>
              <xm:f>'CB_Lcr (2)'!$RKY121:$RKY121</xm:f>
              <xm:sqref>RKY121</xm:sqref>
            </x14:sparkline>
            <x14:sparkline>
              <xm:f>'CB_Lcr (2)'!$RKZ121:$RKZ121</xm:f>
              <xm:sqref>RKZ121</xm:sqref>
            </x14:sparkline>
            <x14:sparkline>
              <xm:f>'CB_Lcr (2)'!$RLA121:$RLA121</xm:f>
              <xm:sqref>RLA121</xm:sqref>
            </x14:sparkline>
            <x14:sparkline>
              <xm:f>'CB_Lcr (2)'!$RLB121:$RLB121</xm:f>
              <xm:sqref>RLB121</xm:sqref>
            </x14:sparkline>
            <x14:sparkline>
              <xm:f>'CB_Lcr (2)'!$RLC121:$RLC121</xm:f>
              <xm:sqref>RLC121</xm:sqref>
            </x14:sparkline>
            <x14:sparkline>
              <xm:f>'CB_Lcr (2)'!$RLD121:$RLD121</xm:f>
              <xm:sqref>RLD121</xm:sqref>
            </x14:sparkline>
            <x14:sparkline>
              <xm:f>'CB_Lcr (2)'!$RLE121:$RLE121</xm:f>
              <xm:sqref>RLE121</xm:sqref>
            </x14:sparkline>
            <x14:sparkline>
              <xm:f>'CB_Lcr (2)'!$RLF121:$RLF121</xm:f>
              <xm:sqref>RLF121</xm:sqref>
            </x14:sparkline>
            <x14:sparkline>
              <xm:f>'CB_Lcr (2)'!$RLG121:$RLG121</xm:f>
              <xm:sqref>RLG121</xm:sqref>
            </x14:sparkline>
            <x14:sparkline>
              <xm:f>'CB_Lcr (2)'!$RLH121:$RLH121</xm:f>
              <xm:sqref>RLH121</xm:sqref>
            </x14:sparkline>
            <x14:sparkline>
              <xm:f>'CB_Lcr (2)'!$RLI121:$RLI121</xm:f>
              <xm:sqref>RLI121</xm:sqref>
            </x14:sparkline>
            <x14:sparkline>
              <xm:f>'CB_Lcr (2)'!$RLJ121:$RLJ121</xm:f>
              <xm:sqref>RLJ121</xm:sqref>
            </x14:sparkline>
            <x14:sparkline>
              <xm:f>'CB_Lcr (2)'!$RLK121:$RLK121</xm:f>
              <xm:sqref>RLK121</xm:sqref>
            </x14:sparkline>
            <x14:sparkline>
              <xm:f>'CB_Lcr (2)'!$RLL121:$RLL121</xm:f>
              <xm:sqref>RLL121</xm:sqref>
            </x14:sparkline>
            <x14:sparkline>
              <xm:f>'CB_Lcr (2)'!$RLM121:$RLM121</xm:f>
              <xm:sqref>RLM121</xm:sqref>
            </x14:sparkline>
            <x14:sparkline>
              <xm:f>'CB_Lcr (2)'!$RLN121:$RLN121</xm:f>
              <xm:sqref>RLN121</xm:sqref>
            </x14:sparkline>
            <x14:sparkline>
              <xm:f>'CB_Lcr (2)'!$RLO121:$RLO121</xm:f>
              <xm:sqref>RLO121</xm:sqref>
            </x14:sparkline>
            <x14:sparkline>
              <xm:f>'CB_Lcr (2)'!$RLP121:$RLP121</xm:f>
              <xm:sqref>RLP121</xm:sqref>
            </x14:sparkline>
            <x14:sparkline>
              <xm:f>'CB_Lcr (2)'!$RLQ121:$RLQ121</xm:f>
              <xm:sqref>RLQ121</xm:sqref>
            </x14:sparkline>
            <x14:sparkline>
              <xm:f>'CB_Lcr (2)'!$RLR121:$RLR121</xm:f>
              <xm:sqref>RLR121</xm:sqref>
            </x14:sparkline>
            <x14:sparkline>
              <xm:f>'CB_Lcr (2)'!$RLS121:$RLS121</xm:f>
              <xm:sqref>RLS121</xm:sqref>
            </x14:sparkline>
            <x14:sparkline>
              <xm:f>'CB_Lcr (2)'!$RLT121:$RLT121</xm:f>
              <xm:sqref>RLT121</xm:sqref>
            </x14:sparkline>
            <x14:sparkline>
              <xm:f>'CB_Lcr (2)'!$RLU121:$RLU121</xm:f>
              <xm:sqref>RLU121</xm:sqref>
            </x14:sparkline>
            <x14:sparkline>
              <xm:f>'CB_Lcr (2)'!$RLV121:$RLV121</xm:f>
              <xm:sqref>RLV121</xm:sqref>
            </x14:sparkline>
            <x14:sparkline>
              <xm:f>'CB_Lcr (2)'!$RLW121:$RLW121</xm:f>
              <xm:sqref>RLW121</xm:sqref>
            </x14:sparkline>
            <x14:sparkline>
              <xm:f>'CB_Lcr (2)'!$RLX121:$RLX121</xm:f>
              <xm:sqref>RLX121</xm:sqref>
            </x14:sparkline>
            <x14:sparkline>
              <xm:f>'CB_Lcr (2)'!$RLY121:$RLY121</xm:f>
              <xm:sqref>RLY121</xm:sqref>
            </x14:sparkline>
            <x14:sparkline>
              <xm:f>'CB_Lcr (2)'!$RLZ121:$RLZ121</xm:f>
              <xm:sqref>RLZ121</xm:sqref>
            </x14:sparkline>
            <x14:sparkline>
              <xm:f>'CB_Lcr (2)'!$RMA121:$RMA121</xm:f>
              <xm:sqref>RMA121</xm:sqref>
            </x14:sparkline>
            <x14:sparkline>
              <xm:f>'CB_Lcr (2)'!$RMB121:$RMB121</xm:f>
              <xm:sqref>RMB121</xm:sqref>
            </x14:sparkline>
            <x14:sparkline>
              <xm:f>'CB_Lcr (2)'!$RMC121:$RMC121</xm:f>
              <xm:sqref>RMC121</xm:sqref>
            </x14:sparkline>
            <x14:sparkline>
              <xm:f>'CB_Lcr (2)'!$RMD121:$RMD121</xm:f>
              <xm:sqref>RMD121</xm:sqref>
            </x14:sparkline>
            <x14:sparkline>
              <xm:f>'CB_Lcr (2)'!$RME121:$RME121</xm:f>
              <xm:sqref>RME121</xm:sqref>
            </x14:sparkline>
            <x14:sparkline>
              <xm:f>'CB_Lcr (2)'!$RMF121:$RMF121</xm:f>
              <xm:sqref>RMF121</xm:sqref>
            </x14:sparkline>
            <x14:sparkline>
              <xm:f>'CB_Lcr (2)'!$RMG121:$RMG121</xm:f>
              <xm:sqref>RMG121</xm:sqref>
            </x14:sparkline>
            <x14:sparkline>
              <xm:f>'CB_Lcr (2)'!$RMH121:$RMH121</xm:f>
              <xm:sqref>RMH121</xm:sqref>
            </x14:sparkline>
            <x14:sparkline>
              <xm:f>'CB_Lcr (2)'!$RMI121:$RMI121</xm:f>
              <xm:sqref>RMI121</xm:sqref>
            </x14:sparkline>
            <x14:sparkline>
              <xm:f>'CB_Lcr (2)'!$RMJ121:$RMJ121</xm:f>
              <xm:sqref>RMJ121</xm:sqref>
            </x14:sparkline>
            <x14:sparkline>
              <xm:f>'CB_Lcr (2)'!$RMK121:$RMK121</xm:f>
              <xm:sqref>RMK121</xm:sqref>
            </x14:sparkline>
            <x14:sparkline>
              <xm:f>'CB_Lcr (2)'!$RML121:$RML121</xm:f>
              <xm:sqref>RML121</xm:sqref>
            </x14:sparkline>
            <x14:sparkline>
              <xm:f>'CB_Lcr (2)'!$RMM121:$RMM121</xm:f>
              <xm:sqref>RMM121</xm:sqref>
            </x14:sparkline>
            <x14:sparkline>
              <xm:f>'CB_Lcr (2)'!$RMN121:$RMN121</xm:f>
              <xm:sqref>RMN121</xm:sqref>
            </x14:sparkline>
            <x14:sparkline>
              <xm:f>'CB_Lcr (2)'!$RMO121:$RMO121</xm:f>
              <xm:sqref>RMO121</xm:sqref>
            </x14:sparkline>
            <x14:sparkline>
              <xm:f>'CB_Lcr (2)'!$RMP121:$RMP121</xm:f>
              <xm:sqref>RMP121</xm:sqref>
            </x14:sparkline>
            <x14:sparkline>
              <xm:f>'CB_Lcr (2)'!$RMQ121:$RMQ121</xm:f>
              <xm:sqref>RMQ121</xm:sqref>
            </x14:sparkline>
            <x14:sparkline>
              <xm:f>'CB_Lcr (2)'!$RMR121:$RMR121</xm:f>
              <xm:sqref>RMR121</xm:sqref>
            </x14:sparkline>
            <x14:sparkline>
              <xm:f>'CB_Lcr (2)'!$RMS121:$RMS121</xm:f>
              <xm:sqref>RMS121</xm:sqref>
            </x14:sparkline>
            <x14:sparkline>
              <xm:f>'CB_Lcr (2)'!$RMT121:$RMT121</xm:f>
              <xm:sqref>RMT121</xm:sqref>
            </x14:sparkline>
            <x14:sparkline>
              <xm:f>'CB_Lcr (2)'!$RMU121:$RMU121</xm:f>
              <xm:sqref>RMU121</xm:sqref>
            </x14:sparkline>
            <x14:sparkline>
              <xm:f>'CB_Lcr (2)'!$RMV121:$RMV121</xm:f>
              <xm:sqref>RMV121</xm:sqref>
            </x14:sparkline>
            <x14:sparkline>
              <xm:f>'CB_Lcr (2)'!$RMW121:$RMW121</xm:f>
              <xm:sqref>RMW121</xm:sqref>
            </x14:sparkline>
            <x14:sparkline>
              <xm:f>'CB_Lcr (2)'!$RMX121:$RMX121</xm:f>
              <xm:sqref>RMX121</xm:sqref>
            </x14:sparkline>
            <x14:sparkline>
              <xm:f>'CB_Lcr (2)'!$RMY121:$RMY121</xm:f>
              <xm:sqref>RMY121</xm:sqref>
            </x14:sparkline>
            <x14:sparkline>
              <xm:f>'CB_Lcr (2)'!$RMZ121:$RMZ121</xm:f>
              <xm:sqref>RMZ121</xm:sqref>
            </x14:sparkline>
            <x14:sparkline>
              <xm:f>'CB_Lcr (2)'!$RNA121:$RNA121</xm:f>
              <xm:sqref>RNA121</xm:sqref>
            </x14:sparkline>
            <x14:sparkline>
              <xm:f>'CB_Lcr (2)'!$RNB121:$RNB121</xm:f>
              <xm:sqref>RNB121</xm:sqref>
            </x14:sparkline>
            <x14:sparkline>
              <xm:f>'CB_Lcr (2)'!$RNC121:$RNC121</xm:f>
              <xm:sqref>RNC121</xm:sqref>
            </x14:sparkline>
            <x14:sparkline>
              <xm:f>'CB_Lcr (2)'!$RND121:$RND121</xm:f>
              <xm:sqref>RND121</xm:sqref>
            </x14:sparkline>
            <x14:sparkline>
              <xm:f>'CB_Lcr (2)'!$RNE121:$RNE121</xm:f>
              <xm:sqref>RNE121</xm:sqref>
            </x14:sparkline>
            <x14:sparkline>
              <xm:f>'CB_Lcr (2)'!$RNF121:$RNF121</xm:f>
              <xm:sqref>RNF121</xm:sqref>
            </x14:sparkline>
            <x14:sparkline>
              <xm:f>'CB_Lcr (2)'!$RNG121:$RNG121</xm:f>
              <xm:sqref>RNG121</xm:sqref>
            </x14:sparkline>
            <x14:sparkline>
              <xm:f>'CB_Lcr (2)'!$RNH121:$RNH121</xm:f>
              <xm:sqref>RNH121</xm:sqref>
            </x14:sparkline>
            <x14:sparkline>
              <xm:f>'CB_Lcr (2)'!$RNI121:$RNI121</xm:f>
              <xm:sqref>RNI121</xm:sqref>
            </x14:sparkline>
            <x14:sparkline>
              <xm:f>'CB_Lcr (2)'!$RNJ121:$RNJ121</xm:f>
              <xm:sqref>RNJ121</xm:sqref>
            </x14:sparkline>
            <x14:sparkline>
              <xm:f>'CB_Lcr (2)'!$RNK121:$RNK121</xm:f>
              <xm:sqref>RNK121</xm:sqref>
            </x14:sparkline>
            <x14:sparkline>
              <xm:f>'CB_Lcr (2)'!$RNL121:$RNL121</xm:f>
              <xm:sqref>RNL121</xm:sqref>
            </x14:sparkline>
            <x14:sparkline>
              <xm:f>'CB_Lcr (2)'!$RNM121:$RNM121</xm:f>
              <xm:sqref>RNM121</xm:sqref>
            </x14:sparkline>
            <x14:sparkline>
              <xm:f>'CB_Lcr (2)'!$RNN121:$RNN121</xm:f>
              <xm:sqref>RNN121</xm:sqref>
            </x14:sparkline>
            <x14:sparkline>
              <xm:f>'CB_Lcr (2)'!$RNO121:$RNO121</xm:f>
              <xm:sqref>RNO121</xm:sqref>
            </x14:sparkline>
            <x14:sparkline>
              <xm:f>'CB_Lcr (2)'!$RNP121:$RNP121</xm:f>
              <xm:sqref>RNP121</xm:sqref>
            </x14:sparkline>
            <x14:sparkline>
              <xm:f>'CB_Lcr (2)'!$RNQ121:$RNQ121</xm:f>
              <xm:sqref>RNQ121</xm:sqref>
            </x14:sparkline>
            <x14:sparkline>
              <xm:f>'CB_Lcr (2)'!$RNR121:$RNR121</xm:f>
              <xm:sqref>RNR121</xm:sqref>
            </x14:sparkline>
            <x14:sparkline>
              <xm:f>'CB_Lcr (2)'!$RNS121:$RNS121</xm:f>
              <xm:sqref>RNS121</xm:sqref>
            </x14:sparkline>
            <x14:sparkline>
              <xm:f>'CB_Lcr (2)'!$RNT121:$RNT121</xm:f>
              <xm:sqref>RNT121</xm:sqref>
            </x14:sparkline>
            <x14:sparkline>
              <xm:f>'CB_Lcr (2)'!$RNU121:$RNU121</xm:f>
              <xm:sqref>RNU121</xm:sqref>
            </x14:sparkline>
            <x14:sparkline>
              <xm:f>'CB_Lcr (2)'!$RNV121:$RNV121</xm:f>
              <xm:sqref>RNV121</xm:sqref>
            </x14:sparkline>
            <x14:sparkline>
              <xm:f>'CB_Lcr (2)'!$RNW121:$RNW121</xm:f>
              <xm:sqref>RNW121</xm:sqref>
            </x14:sparkline>
            <x14:sparkline>
              <xm:f>'CB_Lcr (2)'!$RNX121:$RNX121</xm:f>
              <xm:sqref>RNX121</xm:sqref>
            </x14:sparkline>
            <x14:sparkline>
              <xm:f>'CB_Lcr (2)'!$RNY121:$RNY121</xm:f>
              <xm:sqref>RNY121</xm:sqref>
            </x14:sparkline>
            <x14:sparkline>
              <xm:f>'CB_Lcr (2)'!$RNZ121:$RNZ121</xm:f>
              <xm:sqref>RNZ121</xm:sqref>
            </x14:sparkline>
            <x14:sparkline>
              <xm:f>'CB_Lcr (2)'!$ROA121:$ROA121</xm:f>
              <xm:sqref>ROA121</xm:sqref>
            </x14:sparkline>
            <x14:sparkline>
              <xm:f>'CB_Lcr (2)'!$ROB121:$ROB121</xm:f>
              <xm:sqref>ROB121</xm:sqref>
            </x14:sparkline>
            <x14:sparkline>
              <xm:f>'CB_Lcr (2)'!$ROC121:$ROC121</xm:f>
              <xm:sqref>ROC121</xm:sqref>
            </x14:sparkline>
            <x14:sparkline>
              <xm:f>'CB_Lcr (2)'!$ROD121:$ROD121</xm:f>
              <xm:sqref>ROD121</xm:sqref>
            </x14:sparkline>
            <x14:sparkline>
              <xm:f>'CB_Lcr (2)'!$ROE121:$ROE121</xm:f>
              <xm:sqref>ROE121</xm:sqref>
            </x14:sparkline>
            <x14:sparkline>
              <xm:f>'CB_Lcr (2)'!$ROF121:$ROF121</xm:f>
              <xm:sqref>ROF121</xm:sqref>
            </x14:sparkline>
            <x14:sparkline>
              <xm:f>'CB_Lcr (2)'!$ROG121:$ROG121</xm:f>
              <xm:sqref>ROG121</xm:sqref>
            </x14:sparkline>
            <x14:sparkline>
              <xm:f>'CB_Lcr (2)'!$ROH121:$ROH121</xm:f>
              <xm:sqref>ROH121</xm:sqref>
            </x14:sparkline>
            <x14:sparkline>
              <xm:f>'CB_Lcr (2)'!$ROI121:$ROI121</xm:f>
              <xm:sqref>ROI121</xm:sqref>
            </x14:sparkline>
            <x14:sparkline>
              <xm:f>'CB_Lcr (2)'!$ROJ121:$ROJ121</xm:f>
              <xm:sqref>ROJ121</xm:sqref>
            </x14:sparkline>
            <x14:sparkline>
              <xm:f>'CB_Lcr (2)'!$ROK121:$ROK121</xm:f>
              <xm:sqref>ROK121</xm:sqref>
            </x14:sparkline>
            <x14:sparkline>
              <xm:f>'CB_Lcr (2)'!$ROL121:$ROL121</xm:f>
              <xm:sqref>ROL121</xm:sqref>
            </x14:sparkline>
            <x14:sparkline>
              <xm:f>'CB_Lcr (2)'!$ROM121:$ROM121</xm:f>
              <xm:sqref>ROM121</xm:sqref>
            </x14:sparkline>
            <x14:sparkline>
              <xm:f>'CB_Lcr (2)'!$RON121:$RON121</xm:f>
              <xm:sqref>RON121</xm:sqref>
            </x14:sparkline>
            <x14:sparkline>
              <xm:f>'CB_Lcr (2)'!$ROO121:$ROO121</xm:f>
              <xm:sqref>ROO121</xm:sqref>
            </x14:sparkline>
            <x14:sparkline>
              <xm:f>'CB_Lcr (2)'!$ROP121:$ROP121</xm:f>
              <xm:sqref>ROP121</xm:sqref>
            </x14:sparkline>
            <x14:sparkline>
              <xm:f>'CB_Lcr (2)'!$ROQ121:$ROQ121</xm:f>
              <xm:sqref>ROQ121</xm:sqref>
            </x14:sparkline>
            <x14:sparkline>
              <xm:f>'CB_Lcr (2)'!$ROR121:$ROR121</xm:f>
              <xm:sqref>ROR121</xm:sqref>
            </x14:sparkline>
            <x14:sparkline>
              <xm:f>'CB_Lcr (2)'!$ROS121:$ROS121</xm:f>
              <xm:sqref>ROS121</xm:sqref>
            </x14:sparkline>
            <x14:sparkline>
              <xm:f>'CB_Lcr (2)'!$ROT121:$ROT121</xm:f>
              <xm:sqref>ROT121</xm:sqref>
            </x14:sparkline>
            <x14:sparkline>
              <xm:f>'CB_Lcr (2)'!$ROU121:$ROU121</xm:f>
              <xm:sqref>ROU121</xm:sqref>
            </x14:sparkline>
            <x14:sparkline>
              <xm:f>'CB_Lcr (2)'!$ROV121:$ROV121</xm:f>
              <xm:sqref>ROV121</xm:sqref>
            </x14:sparkline>
            <x14:sparkline>
              <xm:f>'CB_Lcr (2)'!$ROW121:$ROW121</xm:f>
              <xm:sqref>ROW121</xm:sqref>
            </x14:sparkline>
            <x14:sparkline>
              <xm:f>'CB_Lcr (2)'!$ROX121:$ROX121</xm:f>
              <xm:sqref>ROX121</xm:sqref>
            </x14:sparkline>
            <x14:sparkline>
              <xm:f>'CB_Lcr (2)'!$ROY121:$ROY121</xm:f>
              <xm:sqref>ROY121</xm:sqref>
            </x14:sparkline>
            <x14:sparkline>
              <xm:f>'CB_Lcr (2)'!$ROZ121:$ROZ121</xm:f>
              <xm:sqref>ROZ121</xm:sqref>
            </x14:sparkline>
            <x14:sparkline>
              <xm:f>'CB_Lcr (2)'!$RPA121:$RPA121</xm:f>
              <xm:sqref>RPA121</xm:sqref>
            </x14:sparkline>
            <x14:sparkline>
              <xm:f>'CB_Lcr (2)'!$RPB121:$RPB121</xm:f>
              <xm:sqref>RPB121</xm:sqref>
            </x14:sparkline>
            <x14:sparkline>
              <xm:f>'CB_Lcr (2)'!$RPC121:$RPC121</xm:f>
              <xm:sqref>RPC121</xm:sqref>
            </x14:sparkline>
            <x14:sparkline>
              <xm:f>'CB_Lcr (2)'!$RPD121:$RPD121</xm:f>
              <xm:sqref>RPD121</xm:sqref>
            </x14:sparkline>
            <x14:sparkline>
              <xm:f>'CB_Lcr (2)'!$RPE121:$RPE121</xm:f>
              <xm:sqref>RPE121</xm:sqref>
            </x14:sparkline>
            <x14:sparkline>
              <xm:f>'CB_Lcr (2)'!$RPF121:$RPF121</xm:f>
              <xm:sqref>RPF121</xm:sqref>
            </x14:sparkline>
            <x14:sparkline>
              <xm:f>'CB_Lcr (2)'!$RPG121:$RPG121</xm:f>
              <xm:sqref>RPG121</xm:sqref>
            </x14:sparkline>
            <x14:sparkline>
              <xm:f>'CB_Lcr (2)'!$RPH121:$RPH121</xm:f>
              <xm:sqref>RPH121</xm:sqref>
            </x14:sparkline>
            <x14:sparkline>
              <xm:f>'CB_Lcr (2)'!$RPI121:$RPI121</xm:f>
              <xm:sqref>RPI121</xm:sqref>
            </x14:sparkline>
            <x14:sparkline>
              <xm:f>'CB_Lcr (2)'!$RPJ121:$RPJ121</xm:f>
              <xm:sqref>RPJ121</xm:sqref>
            </x14:sparkline>
            <x14:sparkline>
              <xm:f>'CB_Lcr (2)'!$RPK121:$RPK121</xm:f>
              <xm:sqref>RPK121</xm:sqref>
            </x14:sparkline>
            <x14:sparkline>
              <xm:f>'CB_Lcr (2)'!$RPL121:$RPL121</xm:f>
              <xm:sqref>RPL121</xm:sqref>
            </x14:sparkline>
            <x14:sparkline>
              <xm:f>'CB_Lcr (2)'!$RPM121:$RPM121</xm:f>
              <xm:sqref>RPM121</xm:sqref>
            </x14:sparkline>
            <x14:sparkline>
              <xm:f>'CB_Lcr (2)'!$RPN121:$RPN121</xm:f>
              <xm:sqref>RPN121</xm:sqref>
            </x14:sparkline>
            <x14:sparkline>
              <xm:f>'CB_Lcr (2)'!$RPO121:$RPO121</xm:f>
              <xm:sqref>RPO121</xm:sqref>
            </x14:sparkline>
            <x14:sparkline>
              <xm:f>'CB_Lcr (2)'!$RPP121:$RPP121</xm:f>
              <xm:sqref>RPP121</xm:sqref>
            </x14:sparkline>
            <x14:sparkline>
              <xm:f>'CB_Lcr (2)'!$RPQ121:$RPQ121</xm:f>
              <xm:sqref>RPQ121</xm:sqref>
            </x14:sparkline>
            <x14:sparkline>
              <xm:f>'CB_Lcr (2)'!$RPR121:$RPR121</xm:f>
              <xm:sqref>RPR121</xm:sqref>
            </x14:sparkline>
            <x14:sparkline>
              <xm:f>'CB_Lcr (2)'!$RPS121:$RPS121</xm:f>
              <xm:sqref>RPS121</xm:sqref>
            </x14:sparkline>
            <x14:sparkline>
              <xm:f>'CB_Lcr (2)'!$RPT121:$RPT121</xm:f>
              <xm:sqref>RPT121</xm:sqref>
            </x14:sparkline>
            <x14:sparkline>
              <xm:f>'CB_Lcr (2)'!$RPU121:$RPU121</xm:f>
              <xm:sqref>RPU121</xm:sqref>
            </x14:sparkline>
            <x14:sparkline>
              <xm:f>'CB_Lcr (2)'!$RPV121:$RPV121</xm:f>
              <xm:sqref>RPV121</xm:sqref>
            </x14:sparkline>
            <x14:sparkline>
              <xm:f>'CB_Lcr (2)'!$RPW121:$RPW121</xm:f>
              <xm:sqref>RPW121</xm:sqref>
            </x14:sparkline>
            <x14:sparkline>
              <xm:f>'CB_Lcr (2)'!$RPX121:$RPX121</xm:f>
              <xm:sqref>RPX121</xm:sqref>
            </x14:sparkline>
            <x14:sparkline>
              <xm:f>'CB_Lcr (2)'!$RPY121:$RPY121</xm:f>
              <xm:sqref>RPY121</xm:sqref>
            </x14:sparkline>
            <x14:sparkline>
              <xm:f>'CB_Lcr (2)'!$RPZ121:$RPZ121</xm:f>
              <xm:sqref>RPZ121</xm:sqref>
            </x14:sparkline>
            <x14:sparkline>
              <xm:f>'CB_Lcr (2)'!$RQA121:$RQA121</xm:f>
              <xm:sqref>RQA121</xm:sqref>
            </x14:sparkline>
            <x14:sparkline>
              <xm:f>'CB_Lcr (2)'!$RQB121:$RQB121</xm:f>
              <xm:sqref>RQB121</xm:sqref>
            </x14:sparkline>
            <x14:sparkline>
              <xm:f>'CB_Lcr (2)'!$RQC121:$RQC121</xm:f>
              <xm:sqref>RQC121</xm:sqref>
            </x14:sparkline>
            <x14:sparkline>
              <xm:f>'CB_Lcr (2)'!$RQD121:$RQD121</xm:f>
              <xm:sqref>RQD121</xm:sqref>
            </x14:sparkline>
            <x14:sparkline>
              <xm:f>'CB_Lcr (2)'!$RQE121:$RQE121</xm:f>
              <xm:sqref>RQE121</xm:sqref>
            </x14:sparkline>
            <x14:sparkline>
              <xm:f>'CB_Lcr (2)'!$RQF121:$RQF121</xm:f>
              <xm:sqref>RQF121</xm:sqref>
            </x14:sparkline>
            <x14:sparkline>
              <xm:f>'CB_Lcr (2)'!$RQG121:$RQG121</xm:f>
              <xm:sqref>RQG121</xm:sqref>
            </x14:sparkline>
            <x14:sparkline>
              <xm:f>'CB_Lcr (2)'!$RQH121:$RQH121</xm:f>
              <xm:sqref>RQH121</xm:sqref>
            </x14:sparkline>
            <x14:sparkline>
              <xm:f>'CB_Lcr (2)'!$RQI121:$RQI121</xm:f>
              <xm:sqref>RQI121</xm:sqref>
            </x14:sparkline>
            <x14:sparkline>
              <xm:f>'CB_Lcr (2)'!$RQJ121:$RQJ121</xm:f>
              <xm:sqref>RQJ121</xm:sqref>
            </x14:sparkline>
            <x14:sparkline>
              <xm:f>'CB_Lcr (2)'!$RQK121:$RQK121</xm:f>
              <xm:sqref>RQK121</xm:sqref>
            </x14:sparkline>
            <x14:sparkline>
              <xm:f>'CB_Lcr (2)'!$RQL121:$RQL121</xm:f>
              <xm:sqref>RQL121</xm:sqref>
            </x14:sparkline>
            <x14:sparkline>
              <xm:f>'CB_Lcr (2)'!$RQM121:$RQM121</xm:f>
              <xm:sqref>RQM121</xm:sqref>
            </x14:sparkline>
            <x14:sparkline>
              <xm:f>'CB_Lcr (2)'!$RQN121:$RQN121</xm:f>
              <xm:sqref>RQN121</xm:sqref>
            </x14:sparkline>
            <x14:sparkline>
              <xm:f>'CB_Lcr (2)'!$RQO121:$RQO121</xm:f>
              <xm:sqref>RQO121</xm:sqref>
            </x14:sparkline>
            <x14:sparkline>
              <xm:f>'CB_Lcr (2)'!$RQP121:$RQP121</xm:f>
              <xm:sqref>RQP121</xm:sqref>
            </x14:sparkline>
            <x14:sparkline>
              <xm:f>'CB_Lcr (2)'!$RQQ121:$RQQ121</xm:f>
              <xm:sqref>RQQ121</xm:sqref>
            </x14:sparkline>
            <x14:sparkline>
              <xm:f>'CB_Lcr (2)'!$RQR121:$RQR121</xm:f>
              <xm:sqref>RQR121</xm:sqref>
            </x14:sparkline>
            <x14:sparkline>
              <xm:f>'CB_Lcr (2)'!$RQS121:$RQS121</xm:f>
              <xm:sqref>RQS121</xm:sqref>
            </x14:sparkline>
            <x14:sparkline>
              <xm:f>'CB_Lcr (2)'!$RQT121:$RQT121</xm:f>
              <xm:sqref>RQT121</xm:sqref>
            </x14:sparkline>
            <x14:sparkline>
              <xm:f>'CB_Lcr (2)'!$RQU121:$RQU121</xm:f>
              <xm:sqref>RQU121</xm:sqref>
            </x14:sparkline>
            <x14:sparkline>
              <xm:f>'CB_Lcr (2)'!$RQV121:$RQV121</xm:f>
              <xm:sqref>RQV121</xm:sqref>
            </x14:sparkline>
            <x14:sparkline>
              <xm:f>'CB_Lcr (2)'!$RQW121:$RQW121</xm:f>
              <xm:sqref>RQW121</xm:sqref>
            </x14:sparkline>
            <x14:sparkline>
              <xm:f>'CB_Lcr (2)'!$RQX121:$RQX121</xm:f>
              <xm:sqref>RQX121</xm:sqref>
            </x14:sparkline>
            <x14:sparkline>
              <xm:f>'CB_Lcr (2)'!$RQY121:$RQY121</xm:f>
              <xm:sqref>RQY121</xm:sqref>
            </x14:sparkline>
            <x14:sparkline>
              <xm:f>'CB_Lcr (2)'!$RQZ121:$RQZ121</xm:f>
              <xm:sqref>RQZ121</xm:sqref>
            </x14:sparkline>
            <x14:sparkline>
              <xm:f>'CB_Lcr (2)'!$RRA121:$RRA121</xm:f>
              <xm:sqref>RRA121</xm:sqref>
            </x14:sparkline>
            <x14:sparkline>
              <xm:f>'CB_Lcr (2)'!$RRB121:$RRB121</xm:f>
              <xm:sqref>RRB121</xm:sqref>
            </x14:sparkline>
            <x14:sparkline>
              <xm:f>'CB_Lcr (2)'!$RRC121:$RRC121</xm:f>
              <xm:sqref>RRC121</xm:sqref>
            </x14:sparkline>
            <x14:sparkline>
              <xm:f>'CB_Lcr (2)'!$RRD121:$RRD121</xm:f>
              <xm:sqref>RRD121</xm:sqref>
            </x14:sparkline>
            <x14:sparkline>
              <xm:f>'CB_Lcr (2)'!$RRE121:$RRE121</xm:f>
              <xm:sqref>RRE121</xm:sqref>
            </x14:sparkline>
            <x14:sparkline>
              <xm:f>'CB_Lcr (2)'!$RRF121:$RRF121</xm:f>
              <xm:sqref>RRF121</xm:sqref>
            </x14:sparkline>
            <x14:sparkline>
              <xm:f>'CB_Lcr (2)'!$RRG121:$RRG121</xm:f>
              <xm:sqref>RRG121</xm:sqref>
            </x14:sparkline>
            <x14:sparkline>
              <xm:f>'CB_Lcr (2)'!$RRH121:$RRH121</xm:f>
              <xm:sqref>RRH121</xm:sqref>
            </x14:sparkline>
            <x14:sparkline>
              <xm:f>'CB_Lcr (2)'!$RRI121:$RRI121</xm:f>
              <xm:sqref>RRI121</xm:sqref>
            </x14:sparkline>
            <x14:sparkline>
              <xm:f>'CB_Lcr (2)'!$RRJ121:$RRJ121</xm:f>
              <xm:sqref>RRJ121</xm:sqref>
            </x14:sparkline>
            <x14:sparkline>
              <xm:f>'CB_Lcr (2)'!$RRK121:$RRK121</xm:f>
              <xm:sqref>RRK121</xm:sqref>
            </x14:sparkline>
            <x14:sparkline>
              <xm:f>'CB_Lcr (2)'!$RRL121:$RRL121</xm:f>
              <xm:sqref>RRL121</xm:sqref>
            </x14:sparkline>
            <x14:sparkline>
              <xm:f>'CB_Lcr (2)'!$RRM121:$RRM121</xm:f>
              <xm:sqref>RRM121</xm:sqref>
            </x14:sparkline>
            <x14:sparkline>
              <xm:f>'CB_Lcr (2)'!$RRN121:$RRN121</xm:f>
              <xm:sqref>RRN121</xm:sqref>
            </x14:sparkline>
            <x14:sparkline>
              <xm:f>'CB_Lcr (2)'!$RRO121:$RRO121</xm:f>
              <xm:sqref>RRO121</xm:sqref>
            </x14:sparkline>
            <x14:sparkline>
              <xm:f>'CB_Lcr (2)'!$RRP121:$RRP121</xm:f>
              <xm:sqref>RRP121</xm:sqref>
            </x14:sparkline>
            <x14:sparkline>
              <xm:f>'CB_Lcr (2)'!$RRQ121:$RRQ121</xm:f>
              <xm:sqref>RRQ121</xm:sqref>
            </x14:sparkline>
            <x14:sparkline>
              <xm:f>'CB_Lcr (2)'!$RRR121:$RRR121</xm:f>
              <xm:sqref>RRR121</xm:sqref>
            </x14:sparkline>
            <x14:sparkline>
              <xm:f>'CB_Lcr (2)'!$RRS121:$RRS121</xm:f>
              <xm:sqref>RRS121</xm:sqref>
            </x14:sparkline>
            <x14:sparkline>
              <xm:f>'CB_Lcr (2)'!$RRT121:$RRT121</xm:f>
              <xm:sqref>RRT121</xm:sqref>
            </x14:sparkline>
            <x14:sparkline>
              <xm:f>'CB_Lcr (2)'!$RRU121:$RRU121</xm:f>
              <xm:sqref>RRU121</xm:sqref>
            </x14:sparkline>
            <x14:sparkline>
              <xm:f>'CB_Lcr (2)'!$RRV121:$RRV121</xm:f>
              <xm:sqref>RRV121</xm:sqref>
            </x14:sparkline>
            <x14:sparkline>
              <xm:f>'CB_Lcr (2)'!$RRW121:$RRW121</xm:f>
              <xm:sqref>RRW121</xm:sqref>
            </x14:sparkline>
            <x14:sparkline>
              <xm:f>'CB_Lcr (2)'!$RRX121:$RRX121</xm:f>
              <xm:sqref>RRX121</xm:sqref>
            </x14:sparkline>
            <x14:sparkline>
              <xm:f>'CB_Lcr (2)'!$RRY121:$RRY121</xm:f>
              <xm:sqref>RRY121</xm:sqref>
            </x14:sparkline>
            <x14:sparkline>
              <xm:f>'CB_Lcr (2)'!$RRZ121:$RRZ121</xm:f>
              <xm:sqref>RRZ121</xm:sqref>
            </x14:sparkline>
            <x14:sparkline>
              <xm:f>'CB_Lcr (2)'!$RSA121:$RSA121</xm:f>
              <xm:sqref>RSA121</xm:sqref>
            </x14:sparkline>
            <x14:sparkline>
              <xm:f>'CB_Lcr (2)'!$RSB121:$RSB121</xm:f>
              <xm:sqref>RSB121</xm:sqref>
            </x14:sparkline>
            <x14:sparkline>
              <xm:f>'CB_Lcr (2)'!$RSC121:$RSC121</xm:f>
              <xm:sqref>RSC121</xm:sqref>
            </x14:sparkline>
            <x14:sparkline>
              <xm:f>'CB_Lcr (2)'!$RSD121:$RSD121</xm:f>
              <xm:sqref>RSD121</xm:sqref>
            </x14:sparkline>
            <x14:sparkline>
              <xm:f>'CB_Lcr (2)'!$RSE121:$RSE121</xm:f>
              <xm:sqref>RSE121</xm:sqref>
            </x14:sparkline>
            <x14:sparkline>
              <xm:f>'CB_Lcr (2)'!$RSF121:$RSF121</xm:f>
              <xm:sqref>RSF121</xm:sqref>
            </x14:sparkline>
            <x14:sparkline>
              <xm:f>'CB_Lcr (2)'!$RSG121:$RSG121</xm:f>
              <xm:sqref>RSG121</xm:sqref>
            </x14:sparkline>
            <x14:sparkline>
              <xm:f>'CB_Lcr (2)'!$RSH121:$RSH121</xm:f>
              <xm:sqref>RSH121</xm:sqref>
            </x14:sparkline>
            <x14:sparkline>
              <xm:f>'CB_Lcr (2)'!$RSI121:$RSI121</xm:f>
              <xm:sqref>RSI121</xm:sqref>
            </x14:sparkline>
            <x14:sparkline>
              <xm:f>'CB_Lcr (2)'!$RSJ121:$RSJ121</xm:f>
              <xm:sqref>RSJ121</xm:sqref>
            </x14:sparkline>
            <x14:sparkline>
              <xm:f>'CB_Lcr (2)'!$RSK121:$RSK121</xm:f>
              <xm:sqref>RSK121</xm:sqref>
            </x14:sparkline>
            <x14:sparkline>
              <xm:f>'CB_Lcr (2)'!$RSL121:$RSL121</xm:f>
              <xm:sqref>RSL121</xm:sqref>
            </x14:sparkline>
            <x14:sparkline>
              <xm:f>'CB_Lcr (2)'!$RSM121:$RSM121</xm:f>
              <xm:sqref>RSM121</xm:sqref>
            </x14:sparkline>
            <x14:sparkline>
              <xm:f>'CB_Lcr (2)'!$RSN121:$RSN121</xm:f>
              <xm:sqref>RSN121</xm:sqref>
            </x14:sparkline>
            <x14:sparkline>
              <xm:f>'CB_Lcr (2)'!$RSO121:$RSO121</xm:f>
              <xm:sqref>RSO121</xm:sqref>
            </x14:sparkline>
            <x14:sparkline>
              <xm:f>'CB_Lcr (2)'!$RSP121:$RSP121</xm:f>
              <xm:sqref>RSP121</xm:sqref>
            </x14:sparkline>
            <x14:sparkline>
              <xm:f>'CB_Lcr (2)'!$RSQ121:$RSQ121</xm:f>
              <xm:sqref>RSQ121</xm:sqref>
            </x14:sparkline>
            <x14:sparkline>
              <xm:f>'CB_Lcr (2)'!$RSR121:$RSR121</xm:f>
              <xm:sqref>RSR121</xm:sqref>
            </x14:sparkline>
            <x14:sparkline>
              <xm:f>'CB_Lcr (2)'!$RSS121:$RSS121</xm:f>
              <xm:sqref>RSS121</xm:sqref>
            </x14:sparkline>
            <x14:sparkline>
              <xm:f>'CB_Lcr (2)'!$RST121:$RST121</xm:f>
              <xm:sqref>RST121</xm:sqref>
            </x14:sparkline>
            <x14:sparkline>
              <xm:f>'CB_Lcr (2)'!$RSU121:$RSU121</xm:f>
              <xm:sqref>RSU121</xm:sqref>
            </x14:sparkline>
            <x14:sparkline>
              <xm:f>'CB_Lcr (2)'!$RSV121:$RSV121</xm:f>
              <xm:sqref>RSV121</xm:sqref>
            </x14:sparkline>
            <x14:sparkline>
              <xm:f>'CB_Lcr (2)'!$RSW121:$RSW121</xm:f>
              <xm:sqref>RSW121</xm:sqref>
            </x14:sparkline>
            <x14:sparkline>
              <xm:f>'CB_Lcr (2)'!$RSX121:$RSX121</xm:f>
              <xm:sqref>RSX121</xm:sqref>
            </x14:sparkline>
            <x14:sparkline>
              <xm:f>'CB_Lcr (2)'!$RSY121:$RSY121</xm:f>
              <xm:sqref>RSY121</xm:sqref>
            </x14:sparkline>
            <x14:sparkline>
              <xm:f>'CB_Lcr (2)'!$RSZ121:$RSZ121</xm:f>
              <xm:sqref>RSZ121</xm:sqref>
            </x14:sparkline>
            <x14:sparkline>
              <xm:f>'CB_Lcr (2)'!$RTA121:$RTA121</xm:f>
              <xm:sqref>RTA121</xm:sqref>
            </x14:sparkline>
            <x14:sparkline>
              <xm:f>'CB_Lcr (2)'!$RTB121:$RTB121</xm:f>
              <xm:sqref>RTB121</xm:sqref>
            </x14:sparkline>
            <x14:sparkline>
              <xm:f>'CB_Lcr (2)'!$RTC121:$RTC121</xm:f>
              <xm:sqref>RTC121</xm:sqref>
            </x14:sparkline>
            <x14:sparkline>
              <xm:f>'CB_Lcr (2)'!$RTD121:$RTD121</xm:f>
              <xm:sqref>RTD121</xm:sqref>
            </x14:sparkline>
            <x14:sparkline>
              <xm:f>'CB_Lcr (2)'!$RTE121:$RTE121</xm:f>
              <xm:sqref>RTE121</xm:sqref>
            </x14:sparkline>
            <x14:sparkline>
              <xm:f>'CB_Lcr (2)'!$RTF121:$RTF121</xm:f>
              <xm:sqref>RTF121</xm:sqref>
            </x14:sparkline>
            <x14:sparkline>
              <xm:f>'CB_Lcr (2)'!$RTG121:$RTG121</xm:f>
              <xm:sqref>RTG121</xm:sqref>
            </x14:sparkline>
            <x14:sparkline>
              <xm:f>'CB_Lcr (2)'!$RTH121:$RTH121</xm:f>
              <xm:sqref>RTH121</xm:sqref>
            </x14:sparkline>
            <x14:sparkline>
              <xm:f>'CB_Lcr (2)'!$RTI121:$RTI121</xm:f>
              <xm:sqref>RTI121</xm:sqref>
            </x14:sparkline>
            <x14:sparkline>
              <xm:f>'CB_Lcr (2)'!$RTJ121:$RTJ121</xm:f>
              <xm:sqref>RTJ121</xm:sqref>
            </x14:sparkline>
            <x14:sparkline>
              <xm:f>'CB_Lcr (2)'!$RTK121:$RTK121</xm:f>
              <xm:sqref>RTK121</xm:sqref>
            </x14:sparkline>
            <x14:sparkline>
              <xm:f>'CB_Lcr (2)'!$RTL121:$RTL121</xm:f>
              <xm:sqref>RTL121</xm:sqref>
            </x14:sparkline>
            <x14:sparkline>
              <xm:f>'CB_Lcr (2)'!$RTM121:$RTM121</xm:f>
              <xm:sqref>RTM121</xm:sqref>
            </x14:sparkline>
            <x14:sparkline>
              <xm:f>'CB_Lcr (2)'!$RTN121:$RTN121</xm:f>
              <xm:sqref>RTN121</xm:sqref>
            </x14:sparkline>
            <x14:sparkline>
              <xm:f>'CB_Lcr (2)'!$RTO121:$RTO121</xm:f>
              <xm:sqref>RTO121</xm:sqref>
            </x14:sparkline>
            <x14:sparkline>
              <xm:f>'CB_Lcr (2)'!$RTP121:$RTP121</xm:f>
              <xm:sqref>RTP121</xm:sqref>
            </x14:sparkline>
            <x14:sparkline>
              <xm:f>'CB_Lcr (2)'!$RTQ121:$RTQ121</xm:f>
              <xm:sqref>RTQ121</xm:sqref>
            </x14:sparkline>
            <x14:sparkline>
              <xm:f>'CB_Lcr (2)'!$RTR121:$RTR121</xm:f>
              <xm:sqref>RTR121</xm:sqref>
            </x14:sparkline>
            <x14:sparkline>
              <xm:f>'CB_Lcr (2)'!$RTS121:$RTS121</xm:f>
              <xm:sqref>RTS121</xm:sqref>
            </x14:sparkline>
            <x14:sparkline>
              <xm:f>'CB_Lcr (2)'!$RTT121:$RTT121</xm:f>
              <xm:sqref>RTT121</xm:sqref>
            </x14:sparkline>
            <x14:sparkline>
              <xm:f>'CB_Lcr (2)'!$RTU121:$RTU121</xm:f>
              <xm:sqref>RTU121</xm:sqref>
            </x14:sparkline>
            <x14:sparkline>
              <xm:f>'CB_Lcr (2)'!$RTV121:$RTV121</xm:f>
              <xm:sqref>RTV121</xm:sqref>
            </x14:sparkline>
            <x14:sparkline>
              <xm:f>'CB_Lcr (2)'!$RTW121:$RTW121</xm:f>
              <xm:sqref>RTW121</xm:sqref>
            </x14:sparkline>
            <x14:sparkline>
              <xm:f>'CB_Lcr (2)'!$RTX121:$RTX121</xm:f>
              <xm:sqref>RTX121</xm:sqref>
            </x14:sparkline>
            <x14:sparkline>
              <xm:f>'CB_Lcr (2)'!$RTY121:$RTY121</xm:f>
              <xm:sqref>RTY121</xm:sqref>
            </x14:sparkline>
            <x14:sparkline>
              <xm:f>'CB_Lcr (2)'!$RTZ121:$RTZ121</xm:f>
              <xm:sqref>RTZ121</xm:sqref>
            </x14:sparkline>
            <x14:sparkline>
              <xm:f>'CB_Lcr (2)'!$RUA121:$RUA121</xm:f>
              <xm:sqref>RUA121</xm:sqref>
            </x14:sparkline>
            <x14:sparkline>
              <xm:f>'CB_Lcr (2)'!$RUB121:$RUB121</xm:f>
              <xm:sqref>RUB121</xm:sqref>
            </x14:sparkline>
            <x14:sparkline>
              <xm:f>'CB_Lcr (2)'!$RUC121:$RUC121</xm:f>
              <xm:sqref>RUC121</xm:sqref>
            </x14:sparkline>
            <x14:sparkline>
              <xm:f>'CB_Lcr (2)'!$RUD121:$RUD121</xm:f>
              <xm:sqref>RUD121</xm:sqref>
            </x14:sparkline>
            <x14:sparkline>
              <xm:f>'CB_Lcr (2)'!$RUE121:$RUE121</xm:f>
              <xm:sqref>RUE121</xm:sqref>
            </x14:sparkline>
            <x14:sparkline>
              <xm:f>'CB_Lcr (2)'!$RUF121:$RUF121</xm:f>
              <xm:sqref>RUF121</xm:sqref>
            </x14:sparkline>
            <x14:sparkline>
              <xm:f>'CB_Lcr (2)'!$RUG121:$RUG121</xm:f>
              <xm:sqref>RUG121</xm:sqref>
            </x14:sparkline>
            <x14:sparkline>
              <xm:f>'CB_Lcr (2)'!$RUH121:$RUH121</xm:f>
              <xm:sqref>RUH121</xm:sqref>
            </x14:sparkline>
            <x14:sparkline>
              <xm:f>'CB_Lcr (2)'!$RUI121:$RUI121</xm:f>
              <xm:sqref>RUI121</xm:sqref>
            </x14:sparkline>
            <x14:sparkline>
              <xm:f>'CB_Lcr (2)'!$RUJ121:$RUJ121</xm:f>
              <xm:sqref>RUJ121</xm:sqref>
            </x14:sparkline>
            <x14:sparkline>
              <xm:f>'CB_Lcr (2)'!$RUK121:$RUK121</xm:f>
              <xm:sqref>RUK121</xm:sqref>
            </x14:sparkline>
            <x14:sparkline>
              <xm:f>'CB_Lcr (2)'!$RUL121:$RUL121</xm:f>
              <xm:sqref>RUL121</xm:sqref>
            </x14:sparkline>
            <x14:sparkline>
              <xm:f>'CB_Lcr (2)'!$RUM121:$RUM121</xm:f>
              <xm:sqref>RUM121</xm:sqref>
            </x14:sparkline>
            <x14:sparkline>
              <xm:f>'CB_Lcr (2)'!$RUN121:$RUN121</xm:f>
              <xm:sqref>RUN121</xm:sqref>
            </x14:sparkline>
            <x14:sparkline>
              <xm:f>'CB_Lcr (2)'!$RUO121:$RUO121</xm:f>
              <xm:sqref>RUO121</xm:sqref>
            </x14:sparkline>
            <x14:sparkline>
              <xm:f>'CB_Lcr (2)'!$RUP121:$RUP121</xm:f>
              <xm:sqref>RUP121</xm:sqref>
            </x14:sparkline>
            <x14:sparkline>
              <xm:f>'CB_Lcr (2)'!$RUQ121:$RUQ121</xm:f>
              <xm:sqref>RUQ121</xm:sqref>
            </x14:sparkline>
            <x14:sparkline>
              <xm:f>'CB_Lcr (2)'!$RUR121:$RUR121</xm:f>
              <xm:sqref>RUR121</xm:sqref>
            </x14:sparkline>
            <x14:sparkline>
              <xm:f>'CB_Lcr (2)'!$RUS121:$RUS121</xm:f>
              <xm:sqref>RUS121</xm:sqref>
            </x14:sparkline>
            <x14:sparkline>
              <xm:f>'CB_Lcr (2)'!$RUT121:$RUT121</xm:f>
              <xm:sqref>RUT121</xm:sqref>
            </x14:sparkline>
            <x14:sparkline>
              <xm:f>'CB_Lcr (2)'!$RUU121:$RUU121</xm:f>
              <xm:sqref>RUU121</xm:sqref>
            </x14:sparkline>
            <x14:sparkline>
              <xm:f>'CB_Lcr (2)'!$RUV121:$RUV121</xm:f>
              <xm:sqref>RUV121</xm:sqref>
            </x14:sparkline>
            <x14:sparkline>
              <xm:f>'CB_Lcr (2)'!$RUW121:$RUW121</xm:f>
              <xm:sqref>RUW121</xm:sqref>
            </x14:sparkline>
            <x14:sparkline>
              <xm:f>'CB_Lcr (2)'!$RUX121:$RUX121</xm:f>
              <xm:sqref>RUX121</xm:sqref>
            </x14:sparkline>
            <x14:sparkline>
              <xm:f>'CB_Lcr (2)'!$RUY121:$RUY121</xm:f>
              <xm:sqref>RUY121</xm:sqref>
            </x14:sparkline>
            <x14:sparkline>
              <xm:f>'CB_Lcr (2)'!$RUZ121:$RUZ121</xm:f>
              <xm:sqref>RUZ121</xm:sqref>
            </x14:sparkline>
            <x14:sparkline>
              <xm:f>'CB_Lcr (2)'!$RVA121:$RVA121</xm:f>
              <xm:sqref>RVA121</xm:sqref>
            </x14:sparkline>
            <x14:sparkline>
              <xm:f>'CB_Lcr (2)'!$RVB121:$RVB121</xm:f>
              <xm:sqref>RVB121</xm:sqref>
            </x14:sparkline>
            <x14:sparkline>
              <xm:f>'CB_Lcr (2)'!$RVC121:$RVC121</xm:f>
              <xm:sqref>RVC121</xm:sqref>
            </x14:sparkline>
            <x14:sparkline>
              <xm:f>'CB_Lcr (2)'!$RVD121:$RVD121</xm:f>
              <xm:sqref>RVD121</xm:sqref>
            </x14:sparkline>
            <x14:sparkline>
              <xm:f>'CB_Lcr (2)'!$RVE121:$RVE121</xm:f>
              <xm:sqref>RVE121</xm:sqref>
            </x14:sparkline>
            <x14:sparkline>
              <xm:f>'CB_Lcr (2)'!$RVF121:$RVF121</xm:f>
              <xm:sqref>RVF121</xm:sqref>
            </x14:sparkline>
            <x14:sparkline>
              <xm:f>'CB_Lcr (2)'!$RVG121:$RVG121</xm:f>
              <xm:sqref>RVG121</xm:sqref>
            </x14:sparkline>
            <x14:sparkline>
              <xm:f>'CB_Lcr (2)'!$RVH121:$RVH121</xm:f>
              <xm:sqref>RVH121</xm:sqref>
            </x14:sparkline>
            <x14:sparkline>
              <xm:f>'CB_Lcr (2)'!$RVI121:$RVI121</xm:f>
              <xm:sqref>RVI121</xm:sqref>
            </x14:sparkline>
            <x14:sparkline>
              <xm:f>'CB_Lcr (2)'!$RVJ121:$RVJ121</xm:f>
              <xm:sqref>RVJ121</xm:sqref>
            </x14:sparkline>
            <x14:sparkline>
              <xm:f>'CB_Lcr (2)'!$RVK121:$RVK121</xm:f>
              <xm:sqref>RVK121</xm:sqref>
            </x14:sparkline>
            <x14:sparkline>
              <xm:f>'CB_Lcr (2)'!$RVL121:$RVL121</xm:f>
              <xm:sqref>RVL121</xm:sqref>
            </x14:sparkline>
            <x14:sparkline>
              <xm:f>'CB_Lcr (2)'!$RVM121:$RVM121</xm:f>
              <xm:sqref>RVM121</xm:sqref>
            </x14:sparkline>
            <x14:sparkline>
              <xm:f>'CB_Lcr (2)'!$RVN121:$RVN121</xm:f>
              <xm:sqref>RVN121</xm:sqref>
            </x14:sparkline>
            <x14:sparkline>
              <xm:f>'CB_Lcr (2)'!$RVO121:$RVO121</xm:f>
              <xm:sqref>RVO121</xm:sqref>
            </x14:sparkline>
            <x14:sparkline>
              <xm:f>'CB_Lcr (2)'!$RVP121:$RVP121</xm:f>
              <xm:sqref>RVP121</xm:sqref>
            </x14:sparkline>
            <x14:sparkline>
              <xm:f>'CB_Lcr (2)'!$RVQ121:$RVQ121</xm:f>
              <xm:sqref>RVQ121</xm:sqref>
            </x14:sparkline>
            <x14:sparkline>
              <xm:f>'CB_Lcr (2)'!$RVR121:$RVR121</xm:f>
              <xm:sqref>RVR121</xm:sqref>
            </x14:sparkline>
            <x14:sparkline>
              <xm:f>'CB_Lcr (2)'!$RVS121:$RVS121</xm:f>
              <xm:sqref>RVS121</xm:sqref>
            </x14:sparkline>
            <x14:sparkline>
              <xm:f>'CB_Lcr (2)'!$RVT121:$RVT121</xm:f>
              <xm:sqref>RVT121</xm:sqref>
            </x14:sparkline>
            <x14:sparkline>
              <xm:f>'CB_Lcr (2)'!$RVU121:$RVU121</xm:f>
              <xm:sqref>RVU121</xm:sqref>
            </x14:sparkline>
            <x14:sparkline>
              <xm:f>'CB_Lcr (2)'!$RVV121:$RVV121</xm:f>
              <xm:sqref>RVV121</xm:sqref>
            </x14:sparkline>
            <x14:sparkline>
              <xm:f>'CB_Lcr (2)'!$RVW121:$RVW121</xm:f>
              <xm:sqref>RVW121</xm:sqref>
            </x14:sparkline>
            <x14:sparkline>
              <xm:f>'CB_Lcr (2)'!$RVX121:$RVX121</xm:f>
              <xm:sqref>RVX121</xm:sqref>
            </x14:sparkline>
            <x14:sparkline>
              <xm:f>'CB_Lcr (2)'!$RVY121:$RVY121</xm:f>
              <xm:sqref>RVY121</xm:sqref>
            </x14:sparkline>
            <x14:sparkline>
              <xm:f>'CB_Lcr (2)'!$RVZ121:$RVZ121</xm:f>
              <xm:sqref>RVZ121</xm:sqref>
            </x14:sparkline>
            <x14:sparkline>
              <xm:f>'CB_Lcr (2)'!$RWA121:$RWA121</xm:f>
              <xm:sqref>RWA121</xm:sqref>
            </x14:sparkline>
            <x14:sparkline>
              <xm:f>'CB_Lcr (2)'!$RWB121:$RWB121</xm:f>
              <xm:sqref>RWB121</xm:sqref>
            </x14:sparkline>
            <x14:sparkline>
              <xm:f>'CB_Lcr (2)'!$RWC121:$RWC121</xm:f>
              <xm:sqref>RWC121</xm:sqref>
            </x14:sparkline>
            <x14:sparkline>
              <xm:f>'CB_Lcr (2)'!$RWD121:$RWD121</xm:f>
              <xm:sqref>RWD121</xm:sqref>
            </x14:sparkline>
            <x14:sparkline>
              <xm:f>'CB_Lcr (2)'!$RWE121:$RWE121</xm:f>
              <xm:sqref>RWE121</xm:sqref>
            </x14:sparkline>
            <x14:sparkline>
              <xm:f>'CB_Lcr (2)'!$RWF121:$RWF121</xm:f>
              <xm:sqref>RWF121</xm:sqref>
            </x14:sparkline>
            <x14:sparkline>
              <xm:f>'CB_Lcr (2)'!$RWG121:$RWG121</xm:f>
              <xm:sqref>RWG121</xm:sqref>
            </x14:sparkline>
            <x14:sparkline>
              <xm:f>'CB_Lcr (2)'!$RWH121:$RWH121</xm:f>
              <xm:sqref>RWH121</xm:sqref>
            </x14:sparkline>
            <x14:sparkline>
              <xm:f>'CB_Lcr (2)'!$RWI121:$RWI121</xm:f>
              <xm:sqref>RWI121</xm:sqref>
            </x14:sparkline>
            <x14:sparkline>
              <xm:f>'CB_Lcr (2)'!$RWJ121:$RWJ121</xm:f>
              <xm:sqref>RWJ121</xm:sqref>
            </x14:sparkline>
            <x14:sparkline>
              <xm:f>'CB_Lcr (2)'!$RWK121:$RWK121</xm:f>
              <xm:sqref>RWK121</xm:sqref>
            </x14:sparkline>
            <x14:sparkline>
              <xm:f>'CB_Lcr (2)'!$RWL121:$RWL121</xm:f>
              <xm:sqref>RWL121</xm:sqref>
            </x14:sparkline>
            <x14:sparkline>
              <xm:f>'CB_Lcr (2)'!$RWM121:$RWM121</xm:f>
              <xm:sqref>RWM121</xm:sqref>
            </x14:sparkline>
            <x14:sparkline>
              <xm:f>'CB_Lcr (2)'!$RWN121:$RWN121</xm:f>
              <xm:sqref>RWN121</xm:sqref>
            </x14:sparkline>
            <x14:sparkline>
              <xm:f>'CB_Lcr (2)'!$RWO121:$RWO121</xm:f>
              <xm:sqref>RWO121</xm:sqref>
            </x14:sparkline>
            <x14:sparkline>
              <xm:f>'CB_Lcr (2)'!$RWP121:$RWP121</xm:f>
              <xm:sqref>RWP121</xm:sqref>
            </x14:sparkline>
            <x14:sparkline>
              <xm:f>'CB_Lcr (2)'!$RWQ121:$RWQ121</xm:f>
              <xm:sqref>RWQ121</xm:sqref>
            </x14:sparkline>
            <x14:sparkline>
              <xm:f>'CB_Lcr (2)'!$RWR121:$RWR121</xm:f>
              <xm:sqref>RWR121</xm:sqref>
            </x14:sparkline>
            <x14:sparkline>
              <xm:f>'CB_Lcr (2)'!$RWS121:$RWS121</xm:f>
              <xm:sqref>RWS121</xm:sqref>
            </x14:sparkline>
            <x14:sparkline>
              <xm:f>'CB_Lcr (2)'!$RWT121:$RWT121</xm:f>
              <xm:sqref>RWT121</xm:sqref>
            </x14:sparkline>
            <x14:sparkline>
              <xm:f>'CB_Lcr (2)'!$RWU121:$RWU121</xm:f>
              <xm:sqref>RWU121</xm:sqref>
            </x14:sparkline>
            <x14:sparkline>
              <xm:f>'CB_Lcr (2)'!$RWV121:$RWV121</xm:f>
              <xm:sqref>RWV121</xm:sqref>
            </x14:sparkline>
            <x14:sparkline>
              <xm:f>'CB_Lcr (2)'!$RWW121:$RWW121</xm:f>
              <xm:sqref>RWW121</xm:sqref>
            </x14:sparkline>
            <x14:sparkline>
              <xm:f>'CB_Lcr (2)'!$RWX121:$RWX121</xm:f>
              <xm:sqref>RWX121</xm:sqref>
            </x14:sparkline>
            <x14:sparkline>
              <xm:f>'CB_Lcr (2)'!$RWY121:$RWY121</xm:f>
              <xm:sqref>RWY121</xm:sqref>
            </x14:sparkline>
            <x14:sparkline>
              <xm:f>'CB_Lcr (2)'!$RWZ121:$RWZ121</xm:f>
              <xm:sqref>RWZ121</xm:sqref>
            </x14:sparkline>
            <x14:sparkline>
              <xm:f>'CB_Lcr (2)'!$RXA121:$RXA121</xm:f>
              <xm:sqref>RXA121</xm:sqref>
            </x14:sparkline>
            <x14:sparkline>
              <xm:f>'CB_Lcr (2)'!$RXB121:$RXB121</xm:f>
              <xm:sqref>RXB121</xm:sqref>
            </x14:sparkline>
            <x14:sparkline>
              <xm:f>'CB_Lcr (2)'!$RXC121:$RXC121</xm:f>
              <xm:sqref>RXC121</xm:sqref>
            </x14:sparkline>
            <x14:sparkline>
              <xm:f>'CB_Lcr (2)'!$RXD121:$RXD121</xm:f>
              <xm:sqref>RXD121</xm:sqref>
            </x14:sparkline>
            <x14:sparkline>
              <xm:f>'CB_Lcr (2)'!$RXE121:$RXE121</xm:f>
              <xm:sqref>RXE121</xm:sqref>
            </x14:sparkline>
            <x14:sparkline>
              <xm:f>'CB_Lcr (2)'!$RXF121:$RXF121</xm:f>
              <xm:sqref>RXF121</xm:sqref>
            </x14:sparkline>
            <x14:sparkline>
              <xm:f>'CB_Lcr (2)'!$RXG121:$RXG121</xm:f>
              <xm:sqref>RXG121</xm:sqref>
            </x14:sparkline>
            <x14:sparkline>
              <xm:f>'CB_Lcr (2)'!$RXH121:$RXH121</xm:f>
              <xm:sqref>RXH121</xm:sqref>
            </x14:sparkline>
            <x14:sparkline>
              <xm:f>'CB_Lcr (2)'!$RXI121:$RXI121</xm:f>
              <xm:sqref>RXI121</xm:sqref>
            </x14:sparkline>
            <x14:sparkline>
              <xm:f>'CB_Lcr (2)'!$RXJ121:$RXJ121</xm:f>
              <xm:sqref>RXJ121</xm:sqref>
            </x14:sparkline>
            <x14:sparkline>
              <xm:f>'CB_Lcr (2)'!$RXK121:$RXK121</xm:f>
              <xm:sqref>RXK121</xm:sqref>
            </x14:sparkline>
            <x14:sparkline>
              <xm:f>'CB_Lcr (2)'!$RXL121:$RXL121</xm:f>
              <xm:sqref>RXL121</xm:sqref>
            </x14:sparkline>
            <x14:sparkline>
              <xm:f>'CB_Lcr (2)'!$RXM121:$RXM121</xm:f>
              <xm:sqref>RXM121</xm:sqref>
            </x14:sparkline>
            <x14:sparkline>
              <xm:f>'CB_Lcr (2)'!$RXN121:$RXN121</xm:f>
              <xm:sqref>RXN121</xm:sqref>
            </x14:sparkline>
            <x14:sparkline>
              <xm:f>'CB_Lcr (2)'!$RXO121:$RXO121</xm:f>
              <xm:sqref>RXO121</xm:sqref>
            </x14:sparkline>
            <x14:sparkline>
              <xm:f>'CB_Lcr (2)'!$RXP121:$RXP121</xm:f>
              <xm:sqref>RXP121</xm:sqref>
            </x14:sparkline>
            <x14:sparkline>
              <xm:f>'CB_Lcr (2)'!$RXQ121:$RXQ121</xm:f>
              <xm:sqref>RXQ121</xm:sqref>
            </x14:sparkline>
            <x14:sparkline>
              <xm:f>'CB_Lcr (2)'!$RXR121:$RXR121</xm:f>
              <xm:sqref>RXR121</xm:sqref>
            </x14:sparkline>
            <x14:sparkline>
              <xm:f>'CB_Lcr (2)'!$RXS121:$RXS121</xm:f>
              <xm:sqref>RXS121</xm:sqref>
            </x14:sparkline>
            <x14:sparkline>
              <xm:f>'CB_Lcr (2)'!$RXT121:$RXT121</xm:f>
              <xm:sqref>RXT121</xm:sqref>
            </x14:sparkline>
            <x14:sparkline>
              <xm:f>'CB_Lcr (2)'!$RXU121:$RXU121</xm:f>
              <xm:sqref>RXU121</xm:sqref>
            </x14:sparkline>
            <x14:sparkline>
              <xm:f>'CB_Lcr (2)'!$RXV121:$RXV121</xm:f>
              <xm:sqref>RXV121</xm:sqref>
            </x14:sparkline>
            <x14:sparkline>
              <xm:f>'CB_Lcr (2)'!$RXW121:$RXW121</xm:f>
              <xm:sqref>RXW121</xm:sqref>
            </x14:sparkline>
            <x14:sparkline>
              <xm:f>'CB_Lcr (2)'!$RXX121:$RXX121</xm:f>
              <xm:sqref>RXX121</xm:sqref>
            </x14:sparkline>
            <x14:sparkline>
              <xm:f>'CB_Lcr (2)'!$RXY121:$RXY121</xm:f>
              <xm:sqref>RXY121</xm:sqref>
            </x14:sparkline>
            <x14:sparkline>
              <xm:f>'CB_Lcr (2)'!$RXZ121:$RXZ121</xm:f>
              <xm:sqref>RXZ121</xm:sqref>
            </x14:sparkline>
            <x14:sparkline>
              <xm:f>'CB_Lcr (2)'!$RYA121:$RYA121</xm:f>
              <xm:sqref>RYA121</xm:sqref>
            </x14:sparkline>
            <x14:sparkline>
              <xm:f>'CB_Lcr (2)'!$RYB121:$RYB121</xm:f>
              <xm:sqref>RYB121</xm:sqref>
            </x14:sparkline>
            <x14:sparkline>
              <xm:f>'CB_Lcr (2)'!$RYC121:$RYC121</xm:f>
              <xm:sqref>RYC121</xm:sqref>
            </x14:sparkline>
            <x14:sparkline>
              <xm:f>'CB_Lcr (2)'!$RYD121:$RYD121</xm:f>
              <xm:sqref>RYD121</xm:sqref>
            </x14:sparkline>
            <x14:sparkline>
              <xm:f>'CB_Lcr (2)'!$RYE121:$RYE121</xm:f>
              <xm:sqref>RYE121</xm:sqref>
            </x14:sparkline>
            <x14:sparkline>
              <xm:f>'CB_Lcr (2)'!$RYF121:$RYF121</xm:f>
              <xm:sqref>RYF121</xm:sqref>
            </x14:sparkline>
            <x14:sparkline>
              <xm:f>'CB_Lcr (2)'!$RYG121:$RYG121</xm:f>
              <xm:sqref>RYG121</xm:sqref>
            </x14:sparkline>
            <x14:sparkline>
              <xm:f>'CB_Lcr (2)'!$RYH121:$RYH121</xm:f>
              <xm:sqref>RYH121</xm:sqref>
            </x14:sparkline>
            <x14:sparkline>
              <xm:f>'CB_Lcr (2)'!$RYI121:$RYI121</xm:f>
              <xm:sqref>RYI121</xm:sqref>
            </x14:sparkline>
            <x14:sparkline>
              <xm:f>'CB_Lcr (2)'!$RYJ121:$RYJ121</xm:f>
              <xm:sqref>RYJ121</xm:sqref>
            </x14:sparkline>
            <x14:sparkline>
              <xm:f>'CB_Lcr (2)'!$RYK121:$RYK121</xm:f>
              <xm:sqref>RYK121</xm:sqref>
            </x14:sparkline>
            <x14:sparkline>
              <xm:f>'CB_Lcr (2)'!$RYL121:$RYL121</xm:f>
              <xm:sqref>RYL121</xm:sqref>
            </x14:sparkline>
            <x14:sparkline>
              <xm:f>'CB_Lcr (2)'!$RYM121:$RYM121</xm:f>
              <xm:sqref>RYM121</xm:sqref>
            </x14:sparkline>
            <x14:sparkline>
              <xm:f>'CB_Lcr (2)'!$RYN121:$RYN121</xm:f>
              <xm:sqref>RYN121</xm:sqref>
            </x14:sparkline>
            <x14:sparkline>
              <xm:f>'CB_Lcr (2)'!$RYO121:$RYO121</xm:f>
              <xm:sqref>RYO121</xm:sqref>
            </x14:sparkline>
            <x14:sparkline>
              <xm:f>'CB_Lcr (2)'!$RYP121:$RYP121</xm:f>
              <xm:sqref>RYP121</xm:sqref>
            </x14:sparkline>
            <x14:sparkline>
              <xm:f>'CB_Lcr (2)'!$RYQ121:$RYQ121</xm:f>
              <xm:sqref>RYQ121</xm:sqref>
            </x14:sparkline>
            <x14:sparkline>
              <xm:f>'CB_Lcr (2)'!$RYR121:$RYR121</xm:f>
              <xm:sqref>RYR121</xm:sqref>
            </x14:sparkline>
            <x14:sparkline>
              <xm:f>'CB_Lcr (2)'!$RYS121:$RYS121</xm:f>
              <xm:sqref>RYS121</xm:sqref>
            </x14:sparkline>
            <x14:sparkline>
              <xm:f>'CB_Lcr (2)'!$RYT121:$RYT121</xm:f>
              <xm:sqref>RYT121</xm:sqref>
            </x14:sparkline>
            <x14:sparkline>
              <xm:f>'CB_Lcr (2)'!$RYU121:$RYU121</xm:f>
              <xm:sqref>RYU121</xm:sqref>
            </x14:sparkline>
            <x14:sparkline>
              <xm:f>'CB_Lcr (2)'!$RYV121:$RYV121</xm:f>
              <xm:sqref>RYV121</xm:sqref>
            </x14:sparkline>
            <x14:sparkline>
              <xm:f>'CB_Lcr (2)'!$RYW121:$RYW121</xm:f>
              <xm:sqref>RYW121</xm:sqref>
            </x14:sparkline>
            <x14:sparkline>
              <xm:f>'CB_Lcr (2)'!$RYX121:$RYX121</xm:f>
              <xm:sqref>RYX121</xm:sqref>
            </x14:sparkline>
            <x14:sparkline>
              <xm:f>'CB_Lcr (2)'!$RYY121:$RYY121</xm:f>
              <xm:sqref>RYY121</xm:sqref>
            </x14:sparkline>
            <x14:sparkline>
              <xm:f>'CB_Lcr (2)'!$RYZ121:$RYZ121</xm:f>
              <xm:sqref>RYZ121</xm:sqref>
            </x14:sparkline>
            <x14:sparkline>
              <xm:f>'CB_Lcr (2)'!$RZA121:$RZA121</xm:f>
              <xm:sqref>RZA121</xm:sqref>
            </x14:sparkline>
            <x14:sparkline>
              <xm:f>'CB_Lcr (2)'!$RZB121:$RZB121</xm:f>
              <xm:sqref>RZB121</xm:sqref>
            </x14:sparkline>
            <x14:sparkline>
              <xm:f>'CB_Lcr (2)'!$RZC121:$RZC121</xm:f>
              <xm:sqref>RZC121</xm:sqref>
            </x14:sparkline>
            <x14:sparkline>
              <xm:f>'CB_Lcr (2)'!$RZD121:$RZD121</xm:f>
              <xm:sqref>RZD121</xm:sqref>
            </x14:sparkline>
            <x14:sparkline>
              <xm:f>'CB_Lcr (2)'!$RZE121:$RZE121</xm:f>
              <xm:sqref>RZE121</xm:sqref>
            </x14:sparkline>
            <x14:sparkline>
              <xm:f>'CB_Lcr (2)'!$RZF121:$RZF121</xm:f>
              <xm:sqref>RZF121</xm:sqref>
            </x14:sparkline>
            <x14:sparkline>
              <xm:f>'CB_Lcr (2)'!$RZG121:$RZG121</xm:f>
              <xm:sqref>RZG121</xm:sqref>
            </x14:sparkline>
            <x14:sparkline>
              <xm:f>'CB_Lcr (2)'!$RZH121:$RZH121</xm:f>
              <xm:sqref>RZH121</xm:sqref>
            </x14:sparkline>
            <x14:sparkline>
              <xm:f>'CB_Lcr (2)'!$RZI121:$RZI121</xm:f>
              <xm:sqref>RZI121</xm:sqref>
            </x14:sparkline>
            <x14:sparkline>
              <xm:f>'CB_Lcr (2)'!$RZJ121:$RZJ121</xm:f>
              <xm:sqref>RZJ121</xm:sqref>
            </x14:sparkline>
            <x14:sparkline>
              <xm:f>'CB_Lcr (2)'!$RZK121:$RZK121</xm:f>
              <xm:sqref>RZK121</xm:sqref>
            </x14:sparkline>
            <x14:sparkline>
              <xm:f>'CB_Lcr (2)'!$RZL121:$RZL121</xm:f>
              <xm:sqref>RZL121</xm:sqref>
            </x14:sparkline>
            <x14:sparkline>
              <xm:f>'CB_Lcr (2)'!$RZM121:$RZM121</xm:f>
              <xm:sqref>RZM121</xm:sqref>
            </x14:sparkline>
            <x14:sparkline>
              <xm:f>'CB_Lcr (2)'!$RZN121:$RZN121</xm:f>
              <xm:sqref>RZN121</xm:sqref>
            </x14:sparkline>
            <x14:sparkline>
              <xm:f>'CB_Lcr (2)'!$RZO121:$RZO121</xm:f>
              <xm:sqref>RZO121</xm:sqref>
            </x14:sparkline>
            <x14:sparkline>
              <xm:f>'CB_Lcr (2)'!$RZP121:$RZP121</xm:f>
              <xm:sqref>RZP121</xm:sqref>
            </x14:sparkline>
            <x14:sparkline>
              <xm:f>'CB_Lcr (2)'!$RZQ121:$RZQ121</xm:f>
              <xm:sqref>RZQ121</xm:sqref>
            </x14:sparkline>
            <x14:sparkline>
              <xm:f>'CB_Lcr (2)'!$RZR121:$RZR121</xm:f>
              <xm:sqref>RZR121</xm:sqref>
            </x14:sparkline>
            <x14:sparkline>
              <xm:f>'CB_Lcr (2)'!$RZS121:$RZS121</xm:f>
              <xm:sqref>RZS121</xm:sqref>
            </x14:sparkline>
            <x14:sparkline>
              <xm:f>'CB_Lcr (2)'!$RZT121:$RZT121</xm:f>
              <xm:sqref>RZT121</xm:sqref>
            </x14:sparkline>
            <x14:sparkline>
              <xm:f>'CB_Lcr (2)'!$RZU121:$RZU121</xm:f>
              <xm:sqref>RZU121</xm:sqref>
            </x14:sparkline>
            <x14:sparkline>
              <xm:f>'CB_Lcr (2)'!$RZV121:$RZV121</xm:f>
              <xm:sqref>RZV121</xm:sqref>
            </x14:sparkline>
            <x14:sparkline>
              <xm:f>'CB_Lcr (2)'!$RZW121:$RZW121</xm:f>
              <xm:sqref>RZW121</xm:sqref>
            </x14:sparkline>
            <x14:sparkline>
              <xm:f>'CB_Lcr (2)'!$RZX121:$RZX121</xm:f>
              <xm:sqref>RZX121</xm:sqref>
            </x14:sparkline>
            <x14:sparkline>
              <xm:f>'CB_Lcr (2)'!$RZY121:$RZY121</xm:f>
              <xm:sqref>RZY121</xm:sqref>
            </x14:sparkline>
            <x14:sparkline>
              <xm:f>'CB_Lcr (2)'!$RZZ121:$RZZ121</xm:f>
              <xm:sqref>RZZ121</xm:sqref>
            </x14:sparkline>
            <x14:sparkline>
              <xm:f>'CB_Lcr (2)'!$SAA121:$SAA121</xm:f>
              <xm:sqref>SAA121</xm:sqref>
            </x14:sparkline>
            <x14:sparkline>
              <xm:f>'CB_Lcr (2)'!$SAB121:$SAB121</xm:f>
              <xm:sqref>SAB121</xm:sqref>
            </x14:sparkline>
            <x14:sparkline>
              <xm:f>'CB_Lcr (2)'!$SAC121:$SAC121</xm:f>
              <xm:sqref>SAC121</xm:sqref>
            </x14:sparkline>
            <x14:sparkline>
              <xm:f>'CB_Lcr (2)'!$SAD121:$SAD121</xm:f>
              <xm:sqref>SAD121</xm:sqref>
            </x14:sparkline>
            <x14:sparkline>
              <xm:f>'CB_Lcr (2)'!$SAE121:$SAE121</xm:f>
              <xm:sqref>SAE121</xm:sqref>
            </x14:sparkline>
            <x14:sparkline>
              <xm:f>'CB_Lcr (2)'!$SAF121:$SAF121</xm:f>
              <xm:sqref>SAF121</xm:sqref>
            </x14:sparkline>
            <x14:sparkline>
              <xm:f>'CB_Lcr (2)'!$SAG121:$SAG121</xm:f>
              <xm:sqref>SAG121</xm:sqref>
            </x14:sparkline>
            <x14:sparkline>
              <xm:f>'CB_Lcr (2)'!$SAH121:$SAH121</xm:f>
              <xm:sqref>SAH121</xm:sqref>
            </x14:sparkline>
            <x14:sparkline>
              <xm:f>'CB_Lcr (2)'!$SAI121:$SAI121</xm:f>
              <xm:sqref>SAI121</xm:sqref>
            </x14:sparkline>
            <x14:sparkline>
              <xm:f>'CB_Lcr (2)'!$SAJ121:$SAJ121</xm:f>
              <xm:sqref>SAJ121</xm:sqref>
            </x14:sparkline>
            <x14:sparkline>
              <xm:f>'CB_Lcr (2)'!$SAK121:$SAK121</xm:f>
              <xm:sqref>SAK121</xm:sqref>
            </x14:sparkline>
            <x14:sparkline>
              <xm:f>'CB_Lcr (2)'!$SAL121:$SAL121</xm:f>
              <xm:sqref>SAL121</xm:sqref>
            </x14:sparkline>
            <x14:sparkline>
              <xm:f>'CB_Lcr (2)'!$SAM121:$SAM121</xm:f>
              <xm:sqref>SAM121</xm:sqref>
            </x14:sparkline>
            <x14:sparkline>
              <xm:f>'CB_Lcr (2)'!$SAN121:$SAN121</xm:f>
              <xm:sqref>SAN121</xm:sqref>
            </x14:sparkline>
            <x14:sparkline>
              <xm:f>'CB_Lcr (2)'!$SAO121:$SAO121</xm:f>
              <xm:sqref>SAO121</xm:sqref>
            </x14:sparkline>
            <x14:sparkline>
              <xm:f>'CB_Lcr (2)'!$SAP121:$SAP121</xm:f>
              <xm:sqref>SAP121</xm:sqref>
            </x14:sparkline>
            <x14:sparkline>
              <xm:f>'CB_Lcr (2)'!$SAQ121:$SAQ121</xm:f>
              <xm:sqref>SAQ121</xm:sqref>
            </x14:sparkline>
            <x14:sparkline>
              <xm:f>'CB_Lcr (2)'!$SAR121:$SAR121</xm:f>
              <xm:sqref>SAR121</xm:sqref>
            </x14:sparkline>
            <x14:sparkline>
              <xm:f>'CB_Lcr (2)'!$SAS121:$SAS121</xm:f>
              <xm:sqref>SAS121</xm:sqref>
            </x14:sparkline>
            <x14:sparkline>
              <xm:f>'CB_Lcr (2)'!$SAT121:$SAT121</xm:f>
              <xm:sqref>SAT121</xm:sqref>
            </x14:sparkline>
            <x14:sparkline>
              <xm:f>'CB_Lcr (2)'!$SAU121:$SAU121</xm:f>
              <xm:sqref>SAU121</xm:sqref>
            </x14:sparkline>
            <x14:sparkline>
              <xm:f>'CB_Lcr (2)'!$SAV121:$SAV121</xm:f>
              <xm:sqref>SAV121</xm:sqref>
            </x14:sparkline>
            <x14:sparkline>
              <xm:f>'CB_Lcr (2)'!$SAW121:$SAW121</xm:f>
              <xm:sqref>SAW121</xm:sqref>
            </x14:sparkline>
            <x14:sparkline>
              <xm:f>'CB_Lcr (2)'!$SAX121:$SAX121</xm:f>
              <xm:sqref>SAX121</xm:sqref>
            </x14:sparkline>
            <x14:sparkline>
              <xm:f>'CB_Lcr (2)'!$SAY121:$SAY121</xm:f>
              <xm:sqref>SAY121</xm:sqref>
            </x14:sparkline>
            <x14:sparkline>
              <xm:f>'CB_Lcr (2)'!$SAZ121:$SAZ121</xm:f>
              <xm:sqref>SAZ121</xm:sqref>
            </x14:sparkline>
            <x14:sparkline>
              <xm:f>'CB_Lcr (2)'!$SBA121:$SBA121</xm:f>
              <xm:sqref>SBA121</xm:sqref>
            </x14:sparkline>
            <x14:sparkline>
              <xm:f>'CB_Lcr (2)'!$SBB121:$SBB121</xm:f>
              <xm:sqref>SBB121</xm:sqref>
            </x14:sparkline>
            <x14:sparkline>
              <xm:f>'CB_Lcr (2)'!$SBC121:$SBC121</xm:f>
              <xm:sqref>SBC121</xm:sqref>
            </x14:sparkline>
            <x14:sparkline>
              <xm:f>'CB_Lcr (2)'!$SBD121:$SBD121</xm:f>
              <xm:sqref>SBD121</xm:sqref>
            </x14:sparkline>
            <x14:sparkline>
              <xm:f>'CB_Lcr (2)'!$SBE121:$SBE121</xm:f>
              <xm:sqref>SBE121</xm:sqref>
            </x14:sparkline>
            <x14:sparkline>
              <xm:f>'CB_Lcr (2)'!$SBF121:$SBF121</xm:f>
              <xm:sqref>SBF121</xm:sqref>
            </x14:sparkline>
            <x14:sparkline>
              <xm:f>'CB_Lcr (2)'!$SBG121:$SBG121</xm:f>
              <xm:sqref>SBG121</xm:sqref>
            </x14:sparkline>
            <x14:sparkline>
              <xm:f>'CB_Lcr (2)'!$SBH121:$SBH121</xm:f>
              <xm:sqref>SBH121</xm:sqref>
            </x14:sparkline>
            <x14:sparkline>
              <xm:f>'CB_Lcr (2)'!$SBI121:$SBI121</xm:f>
              <xm:sqref>SBI121</xm:sqref>
            </x14:sparkline>
            <x14:sparkline>
              <xm:f>'CB_Lcr (2)'!$SBJ121:$SBJ121</xm:f>
              <xm:sqref>SBJ121</xm:sqref>
            </x14:sparkline>
            <x14:sparkline>
              <xm:f>'CB_Lcr (2)'!$SBK121:$SBK121</xm:f>
              <xm:sqref>SBK121</xm:sqref>
            </x14:sparkline>
            <x14:sparkline>
              <xm:f>'CB_Lcr (2)'!$SBL121:$SBL121</xm:f>
              <xm:sqref>SBL121</xm:sqref>
            </x14:sparkline>
            <x14:sparkline>
              <xm:f>'CB_Lcr (2)'!$SBM121:$SBM121</xm:f>
              <xm:sqref>SBM121</xm:sqref>
            </x14:sparkline>
            <x14:sparkline>
              <xm:f>'CB_Lcr (2)'!$SBN121:$SBN121</xm:f>
              <xm:sqref>SBN121</xm:sqref>
            </x14:sparkline>
            <x14:sparkline>
              <xm:f>'CB_Lcr (2)'!$SBO121:$SBO121</xm:f>
              <xm:sqref>SBO121</xm:sqref>
            </x14:sparkline>
            <x14:sparkline>
              <xm:f>'CB_Lcr (2)'!$SBP121:$SBP121</xm:f>
              <xm:sqref>SBP121</xm:sqref>
            </x14:sparkline>
            <x14:sparkline>
              <xm:f>'CB_Lcr (2)'!$SBQ121:$SBQ121</xm:f>
              <xm:sqref>SBQ121</xm:sqref>
            </x14:sparkline>
            <x14:sparkline>
              <xm:f>'CB_Lcr (2)'!$SBR121:$SBR121</xm:f>
              <xm:sqref>SBR121</xm:sqref>
            </x14:sparkline>
            <x14:sparkline>
              <xm:f>'CB_Lcr (2)'!$SBS121:$SBS121</xm:f>
              <xm:sqref>SBS121</xm:sqref>
            </x14:sparkline>
            <x14:sparkline>
              <xm:f>'CB_Lcr (2)'!$SBT121:$SBT121</xm:f>
              <xm:sqref>SBT121</xm:sqref>
            </x14:sparkline>
            <x14:sparkline>
              <xm:f>'CB_Lcr (2)'!$SBU121:$SBU121</xm:f>
              <xm:sqref>SBU121</xm:sqref>
            </x14:sparkline>
            <x14:sparkline>
              <xm:f>'CB_Lcr (2)'!$SBV121:$SBV121</xm:f>
              <xm:sqref>SBV121</xm:sqref>
            </x14:sparkline>
            <x14:sparkline>
              <xm:f>'CB_Lcr (2)'!$SBW121:$SBW121</xm:f>
              <xm:sqref>SBW121</xm:sqref>
            </x14:sparkline>
            <x14:sparkline>
              <xm:f>'CB_Lcr (2)'!$SBX121:$SBX121</xm:f>
              <xm:sqref>SBX121</xm:sqref>
            </x14:sparkline>
            <x14:sparkline>
              <xm:f>'CB_Lcr (2)'!$SBY121:$SBY121</xm:f>
              <xm:sqref>SBY121</xm:sqref>
            </x14:sparkline>
            <x14:sparkline>
              <xm:f>'CB_Lcr (2)'!$SBZ121:$SBZ121</xm:f>
              <xm:sqref>SBZ121</xm:sqref>
            </x14:sparkline>
            <x14:sparkline>
              <xm:f>'CB_Lcr (2)'!$SCA121:$SCA121</xm:f>
              <xm:sqref>SCA121</xm:sqref>
            </x14:sparkline>
            <x14:sparkline>
              <xm:f>'CB_Lcr (2)'!$SCB121:$SCB121</xm:f>
              <xm:sqref>SCB121</xm:sqref>
            </x14:sparkline>
            <x14:sparkline>
              <xm:f>'CB_Lcr (2)'!$SCC121:$SCC121</xm:f>
              <xm:sqref>SCC121</xm:sqref>
            </x14:sparkline>
            <x14:sparkline>
              <xm:f>'CB_Lcr (2)'!$SCD121:$SCD121</xm:f>
              <xm:sqref>SCD121</xm:sqref>
            </x14:sparkline>
            <x14:sparkline>
              <xm:f>'CB_Lcr (2)'!$SCE121:$SCE121</xm:f>
              <xm:sqref>SCE121</xm:sqref>
            </x14:sparkline>
            <x14:sparkline>
              <xm:f>'CB_Lcr (2)'!$SCF121:$SCF121</xm:f>
              <xm:sqref>SCF121</xm:sqref>
            </x14:sparkline>
            <x14:sparkline>
              <xm:f>'CB_Lcr (2)'!$SCG121:$SCG121</xm:f>
              <xm:sqref>SCG121</xm:sqref>
            </x14:sparkline>
            <x14:sparkline>
              <xm:f>'CB_Lcr (2)'!$SCH121:$SCH121</xm:f>
              <xm:sqref>SCH121</xm:sqref>
            </x14:sparkline>
            <x14:sparkline>
              <xm:f>'CB_Lcr (2)'!$SCI121:$SCI121</xm:f>
              <xm:sqref>SCI121</xm:sqref>
            </x14:sparkline>
            <x14:sparkline>
              <xm:f>'CB_Lcr (2)'!$SCJ121:$SCJ121</xm:f>
              <xm:sqref>SCJ121</xm:sqref>
            </x14:sparkline>
            <x14:sparkline>
              <xm:f>'CB_Lcr (2)'!$SCK121:$SCK121</xm:f>
              <xm:sqref>SCK121</xm:sqref>
            </x14:sparkline>
            <x14:sparkline>
              <xm:f>'CB_Lcr (2)'!$SCL121:$SCL121</xm:f>
              <xm:sqref>SCL121</xm:sqref>
            </x14:sparkline>
            <x14:sparkline>
              <xm:f>'CB_Lcr (2)'!$SCM121:$SCM121</xm:f>
              <xm:sqref>SCM121</xm:sqref>
            </x14:sparkline>
            <x14:sparkline>
              <xm:f>'CB_Lcr (2)'!$SCN121:$SCN121</xm:f>
              <xm:sqref>SCN121</xm:sqref>
            </x14:sparkline>
            <x14:sparkline>
              <xm:f>'CB_Lcr (2)'!$SCO121:$SCO121</xm:f>
              <xm:sqref>SCO121</xm:sqref>
            </x14:sparkline>
            <x14:sparkline>
              <xm:f>'CB_Lcr (2)'!$SCP121:$SCP121</xm:f>
              <xm:sqref>SCP121</xm:sqref>
            </x14:sparkline>
            <x14:sparkline>
              <xm:f>'CB_Lcr (2)'!$SCQ121:$SCQ121</xm:f>
              <xm:sqref>SCQ121</xm:sqref>
            </x14:sparkline>
            <x14:sparkline>
              <xm:f>'CB_Lcr (2)'!$SCR121:$SCR121</xm:f>
              <xm:sqref>SCR121</xm:sqref>
            </x14:sparkline>
            <x14:sparkline>
              <xm:f>'CB_Lcr (2)'!$SCS121:$SCS121</xm:f>
              <xm:sqref>SCS121</xm:sqref>
            </x14:sparkline>
            <x14:sparkline>
              <xm:f>'CB_Lcr (2)'!$SCT121:$SCT121</xm:f>
              <xm:sqref>SCT121</xm:sqref>
            </x14:sparkline>
            <x14:sparkline>
              <xm:f>'CB_Lcr (2)'!$SCU121:$SCU121</xm:f>
              <xm:sqref>SCU121</xm:sqref>
            </x14:sparkline>
            <x14:sparkline>
              <xm:f>'CB_Lcr (2)'!$SCV121:$SCV121</xm:f>
              <xm:sqref>SCV121</xm:sqref>
            </x14:sparkline>
            <x14:sparkline>
              <xm:f>'CB_Lcr (2)'!$SCW121:$SCW121</xm:f>
              <xm:sqref>SCW121</xm:sqref>
            </x14:sparkline>
            <x14:sparkline>
              <xm:f>'CB_Lcr (2)'!$SCX121:$SCX121</xm:f>
              <xm:sqref>SCX121</xm:sqref>
            </x14:sparkline>
            <x14:sparkline>
              <xm:f>'CB_Lcr (2)'!$SCY121:$SCY121</xm:f>
              <xm:sqref>SCY121</xm:sqref>
            </x14:sparkline>
            <x14:sparkline>
              <xm:f>'CB_Lcr (2)'!$SCZ121:$SCZ121</xm:f>
              <xm:sqref>SCZ121</xm:sqref>
            </x14:sparkline>
            <x14:sparkline>
              <xm:f>'CB_Lcr (2)'!$SDA121:$SDA121</xm:f>
              <xm:sqref>SDA121</xm:sqref>
            </x14:sparkline>
            <x14:sparkline>
              <xm:f>'CB_Lcr (2)'!$SDB121:$SDB121</xm:f>
              <xm:sqref>SDB121</xm:sqref>
            </x14:sparkline>
            <x14:sparkline>
              <xm:f>'CB_Lcr (2)'!$SDC121:$SDC121</xm:f>
              <xm:sqref>SDC121</xm:sqref>
            </x14:sparkline>
            <x14:sparkline>
              <xm:f>'CB_Lcr (2)'!$SDD121:$SDD121</xm:f>
              <xm:sqref>SDD121</xm:sqref>
            </x14:sparkline>
            <x14:sparkline>
              <xm:f>'CB_Lcr (2)'!$SDE121:$SDE121</xm:f>
              <xm:sqref>SDE121</xm:sqref>
            </x14:sparkline>
            <x14:sparkline>
              <xm:f>'CB_Lcr (2)'!$SDF121:$SDF121</xm:f>
              <xm:sqref>SDF121</xm:sqref>
            </x14:sparkline>
            <x14:sparkline>
              <xm:f>'CB_Lcr (2)'!$SDG121:$SDG121</xm:f>
              <xm:sqref>SDG121</xm:sqref>
            </x14:sparkline>
            <x14:sparkline>
              <xm:f>'CB_Lcr (2)'!$SDH121:$SDH121</xm:f>
              <xm:sqref>SDH121</xm:sqref>
            </x14:sparkline>
            <x14:sparkline>
              <xm:f>'CB_Lcr (2)'!$SDI121:$SDI121</xm:f>
              <xm:sqref>SDI121</xm:sqref>
            </x14:sparkline>
            <x14:sparkline>
              <xm:f>'CB_Lcr (2)'!$SDJ121:$SDJ121</xm:f>
              <xm:sqref>SDJ121</xm:sqref>
            </x14:sparkline>
            <x14:sparkline>
              <xm:f>'CB_Lcr (2)'!$SDK121:$SDK121</xm:f>
              <xm:sqref>SDK121</xm:sqref>
            </x14:sparkline>
            <x14:sparkline>
              <xm:f>'CB_Lcr (2)'!$SDL121:$SDL121</xm:f>
              <xm:sqref>SDL121</xm:sqref>
            </x14:sparkline>
            <x14:sparkline>
              <xm:f>'CB_Lcr (2)'!$SDM121:$SDM121</xm:f>
              <xm:sqref>SDM121</xm:sqref>
            </x14:sparkline>
            <x14:sparkline>
              <xm:f>'CB_Lcr (2)'!$SDN121:$SDN121</xm:f>
              <xm:sqref>SDN121</xm:sqref>
            </x14:sparkline>
            <x14:sparkline>
              <xm:f>'CB_Lcr (2)'!$SDO121:$SDO121</xm:f>
              <xm:sqref>SDO121</xm:sqref>
            </x14:sparkline>
            <x14:sparkline>
              <xm:f>'CB_Lcr (2)'!$SDP121:$SDP121</xm:f>
              <xm:sqref>SDP121</xm:sqref>
            </x14:sparkline>
            <x14:sparkline>
              <xm:f>'CB_Lcr (2)'!$SDQ121:$SDQ121</xm:f>
              <xm:sqref>SDQ121</xm:sqref>
            </x14:sparkline>
            <x14:sparkline>
              <xm:f>'CB_Lcr (2)'!$SDR121:$SDR121</xm:f>
              <xm:sqref>SDR121</xm:sqref>
            </x14:sparkline>
            <x14:sparkline>
              <xm:f>'CB_Lcr (2)'!$SDS121:$SDS121</xm:f>
              <xm:sqref>SDS121</xm:sqref>
            </x14:sparkline>
            <x14:sparkline>
              <xm:f>'CB_Lcr (2)'!$SDT121:$SDT121</xm:f>
              <xm:sqref>SDT121</xm:sqref>
            </x14:sparkline>
            <x14:sparkline>
              <xm:f>'CB_Lcr (2)'!$SDU121:$SDU121</xm:f>
              <xm:sqref>SDU121</xm:sqref>
            </x14:sparkline>
            <x14:sparkline>
              <xm:f>'CB_Lcr (2)'!$SDV121:$SDV121</xm:f>
              <xm:sqref>SDV121</xm:sqref>
            </x14:sparkline>
            <x14:sparkline>
              <xm:f>'CB_Lcr (2)'!$SDW121:$SDW121</xm:f>
              <xm:sqref>SDW121</xm:sqref>
            </x14:sparkline>
            <x14:sparkline>
              <xm:f>'CB_Lcr (2)'!$SDX121:$SDX121</xm:f>
              <xm:sqref>SDX121</xm:sqref>
            </x14:sparkline>
            <x14:sparkline>
              <xm:f>'CB_Lcr (2)'!$SDY121:$SDY121</xm:f>
              <xm:sqref>SDY121</xm:sqref>
            </x14:sparkline>
            <x14:sparkline>
              <xm:f>'CB_Lcr (2)'!$SDZ121:$SDZ121</xm:f>
              <xm:sqref>SDZ121</xm:sqref>
            </x14:sparkline>
            <x14:sparkline>
              <xm:f>'CB_Lcr (2)'!$SEA121:$SEA121</xm:f>
              <xm:sqref>SEA121</xm:sqref>
            </x14:sparkline>
            <x14:sparkline>
              <xm:f>'CB_Lcr (2)'!$SEB121:$SEB121</xm:f>
              <xm:sqref>SEB121</xm:sqref>
            </x14:sparkline>
            <x14:sparkline>
              <xm:f>'CB_Lcr (2)'!$SEC121:$SEC121</xm:f>
              <xm:sqref>SEC121</xm:sqref>
            </x14:sparkline>
            <x14:sparkline>
              <xm:f>'CB_Lcr (2)'!$SED121:$SED121</xm:f>
              <xm:sqref>SED121</xm:sqref>
            </x14:sparkline>
            <x14:sparkline>
              <xm:f>'CB_Lcr (2)'!$SEE121:$SEE121</xm:f>
              <xm:sqref>SEE121</xm:sqref>
            </x14:sparkline>
            <x14:sparkline>
              <xm:f>'CB_Lcr (2)'!$SEF121:$SEF121</xm:f>
              <xm:sqref>SEF121</xm:sqref>
            </x14:sparkline>
            <x14:sparkline>
              <xm:f>'CB_Lcr (2)'!$SEG121:$SEG121</xm:f>
              <xm:sqref>SEG121</xm:sqref>
            </x14:sparkline>
            <x14:sparkline>
              <xm:f>'CB_Lcr (2)'!$SEH121:$SEH121</xm:f>
              <xm:sqref>SEH121</xm:sqref>
            </x14:sparkline>
            <x14:sparkline>
              <xm:f>'CB_Lcr (2)'!$SEI121:$SEI121</xm:f>
              <xm:sqref>SEI121</xm:sqref>
            </x14:sparkline>
            <x14:sparkline>
              <xm:f>'CB_Lcr (2)'!$SEJ121:$SEJ121</xm:f>
              <xm:sqref>SEJ121</xm:sqref>
            </x14:sparkline>
            <x14:sparkline>
              <xm:f>'CB_Lcr (2)'!$SEK121:$SEK121</xm:f>
              <xm:sqref>SEK121</xm:sqref>
            </x14:sparkline>
            <x14:sparkline>
              <xm:f>'CB_Lcr (2)'!$SEL121:$SEL121</xm:f>
              <xm:sqref>SEL121</xm:sqref>
            </x14:sparkline>
            <x14:sparkline>
              <xm:f>'CB_Lcr (2)'!$SEM121:$SEM121</xm:f>
              <xm:sqref>SEM121</xm:sqref>
            </x14:sparkline>
            <x14:sparkline>
              <xm:f>'CB_Lcr (2)'!$SEN121:$SEN121</xm:f>
              <xm:sqref>SEN121</xm:sqref>
            </x14:sparkline>
            <x14:sparkline>
              <xm:f>'CB_Lcr (2)'!$SEO121:$SEO121</xm:f>
              <xm:sqref>SEO121</xm:sqref>
            </x14:sparkline>
            <x14:sparkline>
              <xm:f>'CB_Lcr (2)'!$SEP121:$SEP121</xm:f>
              <xm:sqref>SEP121</xm:sqref>
            </x14:sparkline>
            <x14:sparkline>
              <xm:f>'CB_Lcr (2)'!$SEQ121:$SEQ121</xm:f>
              <xm:sqref>SEQ121</xm:sqref>
            </x14:sparkline>
            <x14:sparkline>
              <xm:f>'CB_Lcr (2)'!$SER121:$SER121</xm:f>
              <xm:sqref>SER121</xm:sqref>
            </x14:sparkline>
            <x14:sparkline>
              <xm:f>'CB_Lcr (2)'!$SES121:$SES121</xm:f>
              <xm:sqref>SES121</xm:sqref>
            </x14:sparkline>
            <x14:sparkline>
              <xm:f>'CB_Lcr (2)'!$SET121:$SET121</xm:f>
              <xm:sqref>SET121</xm:sqref>
            </x14:sparkline>
            <x14:sparkline>
              <xm:f>'CB_Lcr (2)'!$SEU121:$SEU121</xm:f>
              <xm:sqref>SEU121</xm:sqref>
            </x14:sparkline>
            <x14:sparkline>
              <xm:f>'CB_Lcr (2)'!$SEV121:$SEV121</xm:f>
              <xm:sqref>SEV121</xm:sqref>
            </x14:sparkline>
            <x14:sparkline>
              <xm:f>'CB_Lcr (2)'!$SEW121:$SEW121</xm:f>
              <xm:sqref>SEW121</xm:sqref>
            </x14:sparkline>
            <x14:sparkline>
              <xm:f>'CB_Lcr (2)'!$SEX121:$SEX121</xm:f>
              <xm:sqref>SEX121</xm:sqref>
            </x14:sparkline>
            <x14:sparkline>
              <xm:f>'CB_Lcr (2)'!$SEY121:$SEY121</xm:f>
              <xm:sqref>SEY121</xm:sqref>
            </x14:sparkline>
            <x14:sparkline>
              <xm:f>'CB_Lcr (2)'!$SEZ121:$SEZ121</xm:f>
              <xm:sqref>SEZ121</xm:sqref>
            </x14:sparkline>
            <x14:sparkline>
              <xm:f>'CB_Lcr (2)'!$SFA121:$SFA121</xm:f>
              <xm:sqref>SFA121</xm:sqref>
            </x14:sparkline>
            <x14:sparkline>
              <xm:f>'CB_Lcr (2)'!$SFB121:$SFB121</xm:f>
              <xm:sqref>SFB121</xm:sqref>
            </x14:sparkline>
            <x14:sparkline>
              <xm:f>'CB_Lcr (2)'!$SFC121:$SFC121</xm:f>
              <xm:sqref>SFC121</xm:sqref>
            </x14:sparkline>
            <x14:sparkline>
              <xm:f>'CB_Lcr (2)'!$SFD121:$SFD121</xm:f>
              <xm:sqref>SFD121</xm:sqref>
            </x14:sparkline>
            <x14:sparkline>
              <xm:f>'CB_Lcr (2)'!$SFE121:$SFE121</xm:f>
              <xm:sqref>SFE121</xm:sqref>
            </x14:sparkline>
            <x14:sparkline>
              <xm:f>'CB_Lcr (2)'!$SFF121:$SFF121</xm:f>
              <xm:sqref>SFF121</xm:sqref>
            </x14:sparkline>
            <x14:sparkline>
              <xm:f>'CB_Lcr (2)'!$SFG121:$SFG121</xm:f>
              <xm:sqref>SFG121</xm:sqref>
            </x14:sparkline>
            <x14:sparkline>
              <xm:f>'CB_Lcr (2)'!$SFH121:$SFH121</xm:f>
              <xm:sqref>SFH121</xm:sqref>
            </x14:sparkline>
            <x14:sparkline>
              <xm:f>'CB_Lcr (2)'!$SFI121:$SFI121</xm:f>
              <xm:sqref>SFI121</xm:sqref>
            </x14:sparkline>
            <x14:sparkline>
              <xm:f>'CB_Lcr (2)'!$SFJ121:$SFJ121</xm:f>
              <xm:sqref>SFJ121</xm:sqref>
            </x14:sparkline>
            <x14:sparkline>
              <xm:f>'CB_Lcr (2)'!$SFK121:$SFK121</xm:f>
              <xm:sqref>SFK121</xm:sqref>
            </x14:sparkline>
            <x14:sparkline>
              <xm:f>'CB_Lcr (2)'!$SFL121:$SFL121</xm:f>
              <xm:sqref>SFL121</xm:sqref>
            </x14:sparkline>
            <x14:sparkline>
              <xm:f>'CB_Lcr (2)'!$SFM121:$SFM121</xm:f>
              <xm:sqref>SFM121</xm:sqref>
            </x14:sparkline>
            <x14:sparkline>
              <xm:f>'CB_Lcr (2)'!$SFN121:$SFN121</xm:f>
              <xm:sqref>SFN121</xm:sqref>
            </x14:sparkline>
            <x14:sparkline>
              <xm:f>'CB_Lcr (2)'!$SFO121:$SFO121</xm:f>
              <xm:sqref>SFO121</xm:sqref>
            </x14:sparkline>
            <x14:sparkline>
              <xm:f>'CB_Lcr (2)'!$SFP121:$SFP121</xm:f>
              <xm:sqref>SFP121</xm:sqref>
            </x14:sparkline>
            <x14:sparkline>
              <xm:f>'CB_Lcr (2)'!$SFQ121:$SFQ121</xm:f>
              <xm:sqref>SFQ121</xm:sqref>
            </x14:sparkline>
            <x14:sparkline>
              <xm:f>'CB_Lcr (2)'!$SFR121:$SFR121</xm:f>
              <xm:sqref>SFR121</xm:sqref>
            </x14:sparkline>
            <x14:sparkline>
              <xm:f>'CB_Lcr (2)'!$SFS121:$SFS121</xm:f>
              <xm:sqref>SFS121</xm:sqref>
            </x14:sparkline>
            <x14:sparkline>
              <xm:f>'CB_Lcr (2)'!$SFT121:$SFT121</xm:f>
              <xm:sqref>SFT121</xm:sqref>
            </x14:sparkline>
            <x14:sparkline>
              <xm:f>'CB_Lcr (2)'!$SFU121:$SFU121</xm:f>
              <xm:sqref>SFU121</xm:sqref>
            </x14:sparkline>
            <x14:sparkline>
              <xm:f>'CB_Lcr (2)'!$SFV121:$SFV121</xm:f>
              <xm:sqref>SFV121</xm:sqref>
            </x14:sparkline>
            <x14:sparkline>
              <xm:f>'CB_Lcr (2)'!$SFW121:$SFW121</xm:f>
              <xm:sqref>SFW121</xm:sqref>
            </x14:sparkline>
            <x14:sparkline>
              <xm:f>'CB_Lcr (2)'!$SFX121:$SFX121</xm:f>
              <xm:sqref>SFX121</xm:sqref>
            </x14:sparkline>
            <x14:sparkline>
              <xm:f>'CB_Lcr (2)'!$SFY121:$SFY121</xm:f>
              <xm:sqref>SFY121</xm:sqref>
            </x14:sparkline>
            <x14:sparkline>
              <xm:f>'CB_Lcr (2)'!$SFZ121:$SFZ121</xm:f>
              <xm:sqref>SFZ121</xm:sqref>
            </x14:sparkline>
            <x14:sparkline>
              <xm:f>'CB_Lcr (2)'!$SGA121:$SGA121</xm:f>
              <xm:sqref>SGA121</xm:sqref>
            </x14:sparkline>
            <x14:sparkline>
              <xm:f>'CB_Lcr (2)'!$SGB121:$SGB121</xm:f>
              <xm:sqref>SGB121</xm:sqref>
            </x14:sparkline>
            <x14:sparkline>
              <xm:f>'CB_Lcr (2)'!$SGC121:$SGC121</xm:f>
              <xm:sqref>SGC121</xm:sqref>
            </x14:sparkline>
            <x14:sparkline>
              <xm:f>'CB_Lcr (2)'!$SGD121:$SGD121</xm:f>
              <xm:sqref>SGD121</xm:sqref>
            </x14:sparkline>
            <x14:sparkline>
              <xm:f>'CB_Lcr (2)'!$SGE121:$SGE121</xm:f>
              <xm:sqref>SGE121</xm:sqref>
            </x14:sparkline>
            <x14:sparkline>
              <xm:f>'CB_Lcr (2)'!$SGF121:$SGF121</xm:f>
              <xm:sqref>SGF121</xm:sqref>
            </x14:sparkline>
            <x14:sparkline>
              <xm:f>'CB_Lcr (2)'!$SGG121:$SGG121</xm:f>
              <xm:sqref>SGG121</xm:sqref>
            </x14:sparkline>
            <x14:sparkline>
              <xm:f>'CB_Lcr (2)'!$SGH121:$SGH121</xm:f>
              <xm:sqref>SGH121</xm:sqref>
            </x14:sparkline>
            <x14:sparkline>
              <xm:f>'CB_Lcr (2)'!$SGI121:$SGI121</xm:f>
              <xm:sqref>SGI121</xm:sqref>
            </x14:sparkline>
            <x14:sparkline>
              <xm:f>'CB_Lcr (2)'!$SGJ121:$SGJ121</xm:f>
              <xm:sqref>SGJ121</xm:sqref>
            </x14:sparkline>
            <x14:sparkline>
              <xm:f>'CB_Lcr (2)'!$SGK121:$SGK121</xm:f>
              <xm:sqref>SGK121</xm:sqref>
            </x14:sparkline>
            <x14:sparkline>
              <xm:f>'CB_Lcr (2)'!$SGL121:$SGL121</xm:f>
              <xm:sqref>SGL121</xm:sqref>
            </x14:sparkline>
            <x14:sparkline>
              <xm:f>'CB_Lcr (2)'!$SGM121:$SGM121</xm:f>
              <xm:sqref>SGM121</xm:sqref>
            </x14:sparkline>
            <x14:sparkline>
              <xm:f>'CB_Lcr (2)'!$SGN121:$SGN121</xm:f>
              <xm:sqref>SGN121</xm:sqref>
            </x14:sparkline>
            <x14:sparkline>
              <xm:f>'CB_Lcr (2)'!$SGO121:$SGO121</xm:f>
              <xm:sqref>SGO121</xm:sqref>
            </x14:sparkline>
            <x14:sparkline>
              <xm:f>'CB_Lcr (2)'!$SGP121:$SGP121</xm:f>
              <xm:sqref>SGP121</xm:sqref>
            </x14:sparkline>
            <x14:sparkline>
              <xm:f>'CB_Lcr (2)'!$SGQ121:$SGQ121</xm:f>
              <xm:sqref>SGQ121</xm:sqref>
            </x14:sparkline>
            <x14:sparkline>
              <xm:f>'CB_Lcr (2)'!$SGR121:$SGR121</xm:f>
              <xm:sqref>SGR121</xm:sqref>
            </x14:sparkline>
            <x14:sparkline>
              <xm:f>'CB_Lcr (2)'!$SGS121:$SGS121</xm:f>
              <xm:sqref>SGS121</xm:sqref>
            </x14:sparkline>
            <x14:sparkline>
              <xm:f>'CB_Lcr (2)'!$SGT121:$SGT121</xm:f>
              <xm:sqref>SGT121</xm:sqref>
            </x14:sparkline>
            <x14:sparkline>
              <xm:f>'CB_Lcr (2)'!$SGU121:$SGU121</xm:f>
              <xm:sqref>SGU121</xm:sqref>
            </x14:sparkline>
            <x14:sparkline>
              <xm:f>'CB_Lcr (2)'!$SGV121:$SGV121</xm:f>
              <xm:sqref>SGV121</xm:sqref>
            </x14:sparkline>
            <x14:sparkline>
              <xm:f>'CB_Lcr (2)'!$SGW121:$SGW121</xm:f>
              <xm:sqref>SGW121</xm:sqref>
            </x14:sparkline>
            <x14:sparkline>
              <xm:f>'CB_Lcr (2)'!$SGX121:$SGX121</xm:f>
              <xm:sqref>SGX121</xm:sqref>
            </x14:sparkline>
            <x14:sparkline>
              <xm:f>'CB_Lcr (2)'!$SGY121:$SGY121</xm:f>
              <xm:sqref>SGY121</xm:sqref>
            </x14:sparkline>
            <x14:sparkline>
              <xm:f>'CB_Lcr (2)'!$SGZ121:$SGZ121</xm:f>
              <xm:sqref>SGZ121</xm:sqref>
            </x14:sparkline>
            <x14:sparkline>
              <xm:f>'CB_Lcr (2)'!$SHA121:$SHA121</xm:f>
              <xm:sqref>SHA121</xm:sqref>
            </x14:sparkline>
            <x14:sparkline>
              <xm:f>'CB_Lcr (2)'!$SHB121:$SHB121</xm:f>
              <xm:sqref>SHB121</xm:sqref>
            </x14:sparkline>
            <x14:sparkline>
              <xm:f>'CB_Lcr (2)'!$SHC121:$SHC121</xm:f>
              <xm:sqref>SHC121</xm:sqref>
            </x14:sparkline>
            <x14:sparkline>
              <xm:f>'CB_Lcr (2)'!$SHD121:$SHD121</xm:f>
              <xm:sqref>SHD121</xm:sqref>
            </x14:sparkline>
            <x14:sparkline>
              <xm:f>'CB_Lcr (2)'!$SHE121:$SHE121</xm:f>
              <xm:sqref>SHE121</xm:sqref>
            </x14:sparkline>
            <x14:sparkline>
              <xm:f>'CB_Lcr (2)'!$SHF121:$SHF121</xm:f>
              <xm:sqref>SHF121</xm:sqref>
            </x14:sparkline>
            <x14:sparkline>
              <xm:f>'CB_Lcr (2)'!$SHG121:$SHG121</xm:f>
              <xm:sqref>SHG121</xm:sqref>
            </x14:sparkline>
            <x14:sparkline>
              <xm:f>'CB_Lcr (2)'!$SHH121:$SHH121</xm:f>
              <xm:sqref>SHH121</xm:sqref>
            </x14:sparkline>
            <x14:sparkline>
              <xm:f>'CB_Lcr (2)'!$SHI121:$SHI121</xm:f>
              <xm:sqref>SHI121</xm:sqref>
            </x14:sparkline>
            <x14:sparkline>
              <xm:f>'CB_Lcr (2)'!$SHJ121:$SHJ121</xm:f>
              <xm:sqref>SHJ121</xm:sqref>
            </x14:sparkline>
            <x14:sparkline>
              <xm:f>'CB_Lcr (2)'!$SHK121:$SHK121</xm:f>
              <xm:sqref>SHK121</xm:sqref>
            </x14:sparkline>
            <x14:sparkline>
              <xm:f>'CB_Lcr (2)'!$SHL121:$SHL121</xm:f>
              <xm:sqref>SHL121</xm:sqref>
            </x14:sparkline>
            <x14:sparkline>
              <xm:f>'CB_Lcr (2)'!$SHM121:$SHM121</xm:f>
              <xm:sqref>SHM121</xm:sqref>
            </x14:sparkline>
            <x14:sparkline>
              <xm:f>'CB_Lcr (2)'!$SHN121:$SHN121</xm:f>
              <xm:sqref>SHN121</xm:sqref>
            </x14:sparkline>
            <x14:sparkline>
              <xm:f>'CB_Lcr (2)'!$SHO121:$SHO121</xm:f>
              <xm:sqref>SHO121</xm:sqref>
            </x14:sparkline>
            <x14:sparkline>
              <xm:f>'CB_Lcr (2)'!$SHP121:$SHP121</xm:f>
              <xm:sqref>SHP121</xm:sqref>
            </x14:sparkline>
            <x14:sparkline>
              <xm:f>'CB_Lcr (2)'!$SHQ121:$SHQ121</xm:f>
              <xm:sqref>SHQ121</xm:sqref>
            </x14:sparkline>
            <x14:sparkline>
              <xm:f>'CB_Lcr (2)'!$SHR121:$SHR121</xm:f>
              <xm:sqref>SHR121</xm:sqref>
            </x14:sparkline>
            <x14:sparkline>
              <xm:f>'CB_Lcr (2)'!$SHS121:$SHS121</xm:f>
              <xm:sqref>SHS121</xm:sqref>
            </x14:sparkline>
            <x14:sparkline>
              <xm:f>'CB_Lcr (2)'!$SHT121:$SHT121</xm:f>
              <xm:sqref>SHT121</xm:sqref>
            </x14:sparkline>
            <x14:sparkline>
              <xm:f>'CB_Lcr (2)'!$SHU121:$SHU121</xm:f>
              <xm:sqref>SHU121</xm:sqref>
            </x14:sparkline>
            <x14:sparkline>
              <xm:f>'CB_Lcr (2)'!$SHV121:$SHV121</xm:f>
              <xm:sqref>SHV121</xm:sqref>
            </x14:sparkline>
            <x14:sparkline>
              <xm:f>'CB_Lcr (2)'!$SHW121:$SHW121</xm:f>
              <xm:sqref>SHW121</xm:sqref>
            </x14:sparkline>
            <x14:sparkline>
              <xm:f>'CB_Lcr (2)'!$SHX121:$SHX121</xm:f>
              <xm:sqref>SHX121</xm:sqref>
            </x14:sparkline>
            <x14:sparkline>
              <xm:f>'CB_Lcr (2)'!$SHY121:$SHY121</xm:f>
              <xm:sqref>SHY121</xm:sqref>
            </x14:sparkline>
            <x14:sparkline>
              <xm:f>'CB_Lcr (2)'!$SHZ121:$SHZ121</xm:f>
              <xm:sqref>SHZ121</xm:sqref>
            </x14:sparkline>
            <x14:sparkline>
              <xm:f>'CB_Lcr (2)'!$SIA121:$SIA121</xm:f>
              <xm:sqref>SIA121</xm:sqref>
            </x14:sparkline>
            <x14:sparkline>
              <xm:f>'CB_Lcr (2)'!$SIB121:$SIB121</xm:f>
              <xm:sqref>SIB121</xm:sqref>
            </x14:sparkline>
            <x14:sparkline>
              <xm:f>'CB_Lcr (2)'!$SIC121:$SIC121</xm:f>
              <xm:sqref>SIC121</xm:sqref>
            </x14:sparkline>
            <x14:sparkline>
              <xm:f>'CB_Lcr (2)'!$SID121:$SID121</xm:f>
              <xm:sqref>SID121</xm:sqref>
            </x14:sparkline>
            <x14:sparkline>
              <xm:f>'CB_Lcr (2)'!$SIE121:$SIE121</xm:f>
              <xm:sqref>SIE121</xm:sqref>
            </x14:sparkline>
            <x14:sparkline>
              <xm:f>'CB_Lcr (2)'!$SIF121:$SIF121</xm:f>
              <xm:sqref>SIF121</xm:sqref>
            </x14:sparkline>
            <x14:sparkline>
              <xm:f>'CB_Lcr (2)'!$SIG121:$SIG121</xm:f>
              <xm:sqref>SIG121</xm:sqref>
            </x14:sparkline>
            <x14:sparkline>
              <xm:f>'CB_Lcr (2)'!$SIH121:$SIH121</xm:f>
              <xm:sqref>SIH121</xm:sqref>
            </x14:sparkline>
            <x14:sparkline>
              <xm:f>'CB_Lcr (2)'!$SII121:$SII121</xm:f>
              <xm:sqref>SII121</xm:sqref>
            </x14:sparkline>
            <x14:sparkline>
              <xm:f>'CB_Lcr (2)'!$SIJ121:$SIJ121</xm:f>
              <xm:sqref>SIJ121</xm:sqref>
            </x14:sparkline>
            <x14:sparkline>
              <xm:f>'CB_Lcr (2)'!$SIK121:$SIK121</xm:f>
              <xm:sqref>SIK121</xm:sqref>
            </x14:sparkline>
            <x14:sparkline>
              <xm:f>'CB_Lcr (2)'!$SIL121:$SIL121</xm:f>
              <xm:sqref>SIL121</xm:sqref>
            </x14:sparkline>
            <x14:sparkline>
              <xm:f>'CB_Lcr (2)'!$SIM121:$SIM121</xm:f>
              <xm:sqref>SIM121</xm:sqref>
            </x14:sparkline>
            <x14:sparkline>
              <xm:f>'CB_Lcr (2)'!$SIN121:$SIN121</xm:f>
              <xm:sqref>SIN121</xm:sqref>
            </x14:sparkline>
            <x14:sparkline>
              <xm:f>'CB_Lcr (2)'!$SIO121:$SIO121</xm:f>
              <xm:sqref>SIO121</xm:sqref>
            </x14:sparkline>
            <x14:sparkline>
              <xm:f>'CB_Lcr (2)'!$SIP121:$SIP121</xm:f>
              <xm:sqref>SIP121</xm:sqref>
            </x14:sparkline>
            <x14:sparkline>
              <xm:f>'CB_Lcr (2)'!$SIQ121:$SIQ121</xm:f>
              <xm:sqref>SIQ121</xm:sqref>
            </x14:sparkline>
            <x14:sparkline>
              <xm:f>'CB_Lcr (2)'!$SIR121:$SIR121</xm:f>
              <xm:sqref>SIR121</xm:sqref>
            </x14:sparkline>
            <x14:sparkline>
              <xm:f>'CB_Lcr (2)'!$SIS121:$SIS121</xm:f>
              <xm:sqref>SIS121</xm:sqref>
            </x14:sparkline>
            <x14:sparkline>
              <xm:f>'CB_Lcr (2)'!$SIT121:$SIT121</xm:f>
              <xm:sqref>SIT121</xm:sqref>
            </x14:sparkline>
            <x14:sparkline>
              <xm:f>'CB_Lcr (2)'!$SIU121:$SIU121</xm:f>
              <xm:sqref>SIU121</xm:sqref>
            </x14:sparkline>
            <x14:sparkline>
              <xm:f>'CB_Lcr (2)'!$SIV121:$SIV121</xm:f>
              <xm:sqref>SIV121</xm:sqref>
            </x14:sparkline>
            <x14:sparkline>
              <xm:f>'CB_Lcr (2)'!$SIW121:$SIW121</xm:f>
              <xm:sqref>SIW121</xm:sqref>
            </x14:sparkline>
            <x14:sparkline>
              <xm:f>'CB_Lcr (2)'!$SIX121:$SIX121</xm:f>
              <xm:sqref>SIX121</xm:sqref>
            </x14:sparkline>
            <x14:sparkline>
              <xm:f>'CB_Lcr (2)'!$SIY121:$SIY121</xm:f>
              <xm:sqref>SIY121</xm:sqref>
            </x14:sparkline>
            <x14:sparkline>
              <xm:f>'CB_Lcr (2)'!$SIZ121:$SIZ121</xm:f>
              <xm:sqref>SIZ121</xm:sqref>
            </x14:sparkline>
            <x14:sparkline>
              <xm:f>'CB_Lcr (2)'!$SJA121:$SJA121</xm:f>
              <xm:sqref>SJA121</xm:sqref>
            </x14:sparkline>
            <x14:sparkline>
              <xm:f>'CB_Lcr (2)'!$SJB121:$SJB121</xm:f>
              <xm:sqref>SJB121</xm:sqref>
            </x14:sparkline>
            <x14:sparkline>
              <xm:f>'CB_Lcr (2)'!$SJC121:$SJC121</xm:f>
              <xm:sqref>SJC121</xm:sqref>
            </x14:sparkline>
            <x14:sparkline>
              <xm:f>'CB_Lcr (2)'!$SJD121:$SJD121</xm:f>
              <xm:sqref>SJD121</xm:sqref>
            </x14:sparkline>
            <x14:sparkline>
              <xm:f>'CB_Lcr (2)'!$SJE121:$SJE121</xm:f>
              <xm:sqref>SJE121</xm:sqref>
            </x14:sparkline>
            <x14:sparkline>
              <xm:f>'CB_Lcr (2)'!$SJF121:$SJF121</xm:f>
              <xm:sqref>SJF121</xm:sqref>
            </x14:sparkline>
            <x14:sparkline>
              <xm:f>'CB_Lcr (2)'!$SJG121:$SJG121</xm:f>
              <xm:sqref>SJG121</xm:sqref>
            </x14:sparkline>
            <x14:sparkline>
              <xm:f>'CB_Lcr (2)'!$SJH121:$SJH121</xm:f>
              <xm:sqref>SJH121</xm:sqref>
            </x14:sparkline>
            <x14:sparkline>
              <xm:f>'CB_Lcr (2)'!$SJI121:$SJI121</xm:f>
              <xm:sqref>SJI121</xm:sqref>
            </x14:sparkline>
            <x14:sparkline>
              <xm:f>'CB_Lcr (2)'!$SJJ121:$SJJ121</xm:f>
              <xm:sqref>SJJ121</xm:sqref>
            </x14:sparkline>
            <x14:sparkline>
              <xm:f>'CB_Lcr (2)'!$SJK121:$SJK121</xm:f>
              <xm:sqref>SJK121</xm:sqref>
            </x14:sparkline>
            <x14:sparkline>
              <xm:f>'CB_Lcr (2)'!$SJL121:$SJL121</xm:f>
              <xm:sqref>SJL121</xm:sqref>
            </x14:sparkline>
            <x14:sparkline>
              <xm:f>'CB_Lcr (2)'!$SJM121:$SJM121</xm:f>
              <xm:sqref>SJM121</xm:sqref>
            </x14:sparkline>
            <x14:sparkline>
              <xm:f>'CB_Lcr (2)'!$SJN121:$SJN121</xm:f>
              <xm:sqref>SJN121</xm:sqref>
            </x14:sparkline>
            <x14:sparkline>
              <xm:f>'CB_Lcr (2)'!$SJO121:$SJO121</xm:f>
              <xm:sqref>SJO121</xm:sqref>
            </x14:sparkline>
            <x14:sparkline>
              <xm:f>'CB_Lcr (2)'!$SJP121:$SJP121</xm:f>
              <xm:sqref>SJP121</xm:sqref>
            </x14:sparkline>
            <x14:sparkline>
              <xm:f>'CB_Lcr (2)'!$SJQ121:$SJQ121</xm:f>
              <xm:sqref>SJQ121</xm:sqref>
            </x14:sparkline>
            <x14:sparkline>
              <xm:f>'CB_Lcr (2)'!$SJR121:$SJR121</xm:f>
              <xm:sqref>SJR121</xm:sqref>
            </x14:sparkline>
            <x14:sparkline>
              <xm:f>'CB_Lcr (2)'!$SJS121:$SJS121</xm:f>
              <xm:sqref>SJS121</xm:sqref>
            </x14:sparkline>
            <x14:sparkline>
              <xm:f>'CB_Lcr (2)'!$SJT121:$SJT121</xm:f>
              <xm:sqref>SJT121</xm:sqref>
            </x14:sparkline>
            <x14:sparkline>
              <xm:f>'CB_Lcr (2)'!$SJU121:$SJU121</xm:f>
              <xm:sqref>SJU121</xm:sqref>
            </x14:sparkline>
            <x14:sparkline>
              <xm:f>'CB_Lcr (2)'!$SJV121:$SJV121</xm:f>
              <xm:sqref>SJV121</xm:sqref>
            </x14:sparkline>
            <x14:sparkline>
              <xm:f>'CB_Lcr (2)'!$SJW121:$SJW121</xm:f>
              <xm:sqref>SJW121</xm:sqref>
            </x14:sparkline>
            <x14:sparkline>
              <xm:f>'CB_Lcr (2)'!$SJX121:$SJX121</xm:f>
              <xm:sqref>SJX121</xm:sqref>
            </x14:sparkline>
            <x14:sparkline>
              <xm:f>'CB_Lcr (2)'!$SJY121:$SJY121</xm:f>
              <xm:sqref>SJY121</xm:sqref>
            </x14:sparkline>
            <x14:sparkline>
              <xm:f>'CB_Lcr (2)'!$SJZ121:$SJZ121</xm:f>
              <xm:sqref>SJZ121</xm:sqref>
            </x14:sparkline>
            <x14:sparkline>
              <xm:f>'CB_Lcr (2)'!$SKA121:$SKA121</xm:f>
              <xm:sqref>SKA121</xm:sqref>
            </x14:sparkline>
            <x14:sparkline>
              <xm:f>'CB_Lcr (2)'!$SKB121:$SKB121</xm:f>
              <xm:sqref>SKB121</xm:sqref>
            </x14:sparkline>
            <x14:sparkline>
              <xm:f>'CB_Lcr (2)'!$SKC121:$SKC121</xm:f>
              <xm:sqref>SKC121</xm:sqref>
            </x14:sparkline>
            <x14:sparkline>
              <xm:f>'CB_Lcr (2)'!$SKD121:$SKD121</xm:f>
              <xm:sqref>SKD121</xm:sqref>
            </x14:sparkline>
            <x14:sparkline>
              <xm:f>'CB_Lcr (2)'!$SKE121:$SKE121</xm:f>
              <xm:sqref>SKE121</xm:sqref>
            </x14:sparkline>
            <x14:sparkline>
              <xm:f>'CB_Lcr (2)'!$SKF121:$SKF121</xm:f>
              <xm:sqref>SKF121</xm:sqref>
            </x14:sparkline>
            <x14:sparkline>
              <xm:f>'CB_Lcr (2)'!$SKG121:$SKG121</xm:f>
              <xm:sqref>SKG121</xm:sqref>
            </x14:sparkline>
            <x14:sparkline>
              <xm:f>'CB_Lcr (2)'!$SKH121:$SKH121</xm:f>
              <xm:sqref>SKH121</xm:sqref>
            </x14:sparkline>
            <x14:sparkline>
              <xm:f>'CB_Lcr (2)'!$SKI121:$SKI121</xm:f>
              <xm:sqref>SKI121</xm:sqref>
            </x14:sparkline>
            <x14:sparkline>
              <xm:f>'CB_Lcr (2)'!$SKJ121:$SKJ121</xm:f>
              <xm:sqref>SKJ121</xm:sqref>
            </x14:sparkline>
            <x14:sparkline>
              <xm:f>'CB_Lcr (2)'!$SKK121:$SKK121</xm:f>
              <xm:sqref>SKK121</xm:sqref>
            </x14:sparkline>
            <x14:sparkline>
              <xm:f>'CB_Lcr (2)'!$SKL121:$SKL121</xm:f>
              <xm:sqref>SKL121</xm:sqref>
            </x14:sparkline>
            <x14:sparkline>
              <xm:f>'CB_Lcr (2)'!$SKM121:$SKM121</xm:f>
              <xm:sqref>SKM121</xm:sqref>
            </x14:sparkline>
            <x14:sparkline>
              <xm:f>'CB_Lcr (2)'!$SKN121:$SKN121</xm:f>
              <xm:sqref>SKN121</xm:sqref>
            </x14:sparkline>
            <x14:sparkline>
              <xm:f>'CB_Lcr (2)'!$SKO121:$SKO121</xm:f>
              <xm:sqref>SKO121</xm:sqref>
            </x14:sparkline>
            <x14:sparkline>
              <xm:f>'CB_Lcr (2)'!$SKP121:$SKP121</xm:f>
              <xm:sqref>SKP121</xm:sqref>
            </x14:sparkline>
            <x14:sparkline>
              <xm:f>'CB_Lcr (2)'!$SKQ121:$SKQ121</xm:f>
              <xm:sqref>SKQ121</xm:sqref>
            </x14:sparkline>
            <x14:sparkline>
              <xm:f>'CB_Lcr (2)'!$SKR121:$SKR121</xm:f>
              <xm:sqref>SKR121</xm:sqref>
            </x14:sparkline>
            <x14:sparkline>
              <xm:f>'CB_Lcr (2)'!$SKS121:$SKS121</xm:f>
              <xm:sqref>SKS121</xm:sqref>
            </x14:sparkline>
            <x14:sparkline>
              <xm:f>'CB_Lcr (2)'!$SKT121:$SKT121</xm:f>
              <xm:sqref>SKT121</xm:sqref>
            </x14:sparkline>
            <x14:sparkline>
              <xm:f>'CB_Lcr (2)'!$SKU121:$SKU121</xm:f>
              <xm:sqref>SKU121</xm:sqref>
            </x14:sparkline>
            <x14:sparkline>
              <xm:f>'CB_Lcr (2)'!$SKV121:$SKV121</xm:f>
              <xm:sqref>SKV121</xm:sqref>
            </x14:sparkline>
            <x14:sparkline>
              <xm:f>'CB_Lcr (2)'!$SKW121:$SKW121</xm:f>
              <xm:sqref>SKW121</xm:sqref>
            </x14:sparkline>
            <x14:sparkline>
              <xm:f>'CB_Lcr (2)'!$SKX121:$SKX121</xm:f>
              <xm:sqref>SKX121</xm:sqref>
            </x14:sparkline>
            <x14:sparkline>
              <xm:f>'CB_Lcr (2)'!$SKY121:$SKY121</xm:f>
              <xm:sqref>SKY121</xm:sqref>
            </x14:sparkline>
            <x14:sparkline>
              <xm:f>'CB_Lcr (2)'!$SKZ121:$SKZ121</xm:f>
              <xm:sqref>SKZ121</xm:sqref>
            </x14:sparkline>
            <x14:sparkline>
              <xm:f>'CB_Lcr (2)'!$SLA121:$SLA121</xm:f>
              <xm:sqref>SLA121</xm:sqref>
            </x14:sparkline>
            <x14:sparkline>
              <xm:f>'CB_Lcr (2)'!$SLB121:$SLB121</xm:f>
              <xm:sqref>SLB121</xm:sqref>
            </x14:sparkline>
            <x14:sparkline>
              <xm:f>'CB_Lcr (2)'!$SLC121:$SLC121</xm:f>
              <xm:sqref>SLC121</xm:sqref>
            </x14:sparkline>
            <x14:sparkline>
              <xm:f>'CB_Lcr (2)'!$SLD121:$SLD121</xm:f>
              <xm:sqref>SLD121</xm:sqref>
            </x14:sparkline>
            <x14:sparkline>
              <xm:f>'CB_Lcr (2)'!$SLE121:$SLE121</xm:f>
              <xm:sqref>SLE121</xm:sqref>
            </x14:sparkline>
            <x14:sparkline>
              <xm:f>'CB_Lcr (2)'!$SLF121:$SLF121</xm:f>
              <xm:sqref>SLF121</xm:sqref>
            </x14:sparkline>
            <x14:sparkline>
              <xm:f>'CB_Lcr (2)'!$SLG121:$SLG121</xm:f>
              <xm:sqref>SLG121</xm:sqref>
            </x14:sparkline>
            <x14:sparkline>
              <xm:f>'CB_Lcr (2)'!$SLH121:$SLH121</xm:f>
              <xm:sqref>SLH121</xm:sqref>
            </x14:sparkline>
            <x14:sparkline>
              <xm:f>'CB_Lcr (2)'!$SLI121:$SLI121</xm:f>
              <xm:sqref>SLI121</xm:sqref>
            </x14:sparkline>
            <x14:sparkline>
              <xm:f>'CB_Lcr (2)'!$SLJ121:$SLJ121</xm:f>
              <xm:sqref>SLJ121</xm:sqref>
            </x14:sparkline>
            <x14:sparkline>
              <xm:f>'CB_Lcr (2)'!$SLK121:$SLK121</xm:f>
              <xm:sqref>SLK121</xm:sqref>
            </x14:sparkline>
            <x14:sparkline>
              <xm:f>'CB_Lcr (2)'!$SLL121:$SLL121</xm:f>
              <xm:sqref>SLL121</xm:sqref>
            </x14:sparkline>
            <x14:sparkline>
              <xm:f>'CB_Lcr (2)'!$SLM121:$SLM121</xm:f>
              <xm:sqref>SLM121</xm:sqref>
            </x14:sparkline>
            <x14:sparkline>
              <xm:f>'CB_Lcr (2)'!$SLN121:$SLN121</xm:f>
              <xm:sqref>SLN121</xm:sqref>
            </x14:sparkline>
            <x14:sparkline>
              <xm:f>'CB_Lcr (2)'!$SLO121:$SLO121</xm:f>
              <xm:sqref>SLO121</xm:sqref>
            </x14:sparkline>
            <x14:sparkline>
              <xm:f>'CB_Lcr (2)'!$SLP121:$SLP121</xm:f>
              <xm:sqref>SLP121</xm:sqref>
            </x14:sparkline>
            <x14:sparkline>
              <xm:f>'CB_Lcr (2)'!$SLQ121:$SLQ121</xm:f>
              <xm:sqref>SLQ121</xm:sqref>
            </x14:sparkline>
            <x14:sparkline>
              <xm:f>'CB_Lcr (2)'!$SLR121:$SLR121</xm:f>
              <xm:sqref>SLR121</xm:sqref>
            </x14:sparkline>
            <x14:sparkline>
              <xm:f>'CB_Lcr (2)'!$SLS121:$SLS121</xm:f>
              <xm:sqref>SLS121</xm:sqref>
            </x14:sparkline>
            <x14:sparkline>
              <xm:f>'CB_Lcr (2)'!$SLT121:$SLT121</xm:f>
              <xm:sqref>SLT121</xm:sqref>
            </x14:sparkline>
            <x14:sparkline>
              <xm:f>'CB_Lcr (2)'!$SLU121:$SLU121</xm:f>
              <xm:sqref>SLU121</xm:sqref>
            </x14:sparkline>
            <x14:sparkline>
              <xm:f>'CB_Lcr (2)'!$SLV121:$SLV121</xm:f>
              <xm:sqref>SLV121</xm:sqref>
            </x14:sparkline>
            <x14:sparkline>
              <xm:f>'CB_Lcr (2)'!$SLW121:$SLW121</xm:f>
              <xm:sqref>SLW121</xm:sqref>
            </x14:sparkline>
            <x14:sparkline>
              <xm:f>'CB_Lcr (2)'!$SLX121:$SLX121</xm:f>
              <xm:sqref>SLX121</xm:sqref>
            </x14:sparkline>
            <x14:sparkline>
              <xm:f>'CB_Lcr (2)'!$SLY121:$SLY121</xm:f>
              <xm:sqref>SLY121</xm:sqref>
            </x14:sparkline>
            <x14:sparkline>
              <xm:f>'CB_Lcr (2)'!$SLZ121:$SLZ121</xm:f>
              <xm:sqref>SLZ121</xm:sqref>
            </x14:sparkline>
            <x14:sparkline>
              <xm:f>'CB_Lcr (2)'!$SMA121:$SMA121</xm:f>
              <xm:sqref>SMA121</xm:sqref>
            </x14:sparkline>
            <x14:sparkline>
              <xm:f>'CB_Lcr (2)'!$SMB121:$SMB121</xm:f>
              <xm:sqref>SMB121</xm:sqref>
            </x14:sparkline>
            <x14:sparkline>
              <xm:f>'CB_Lcr (2)'!$SMC121:$SMC121</xm:f>
              <xm:sqref>SMC121</xm:sqref>
            </x14:sparkline>
            <x14:sparkline>
              <xm:f>'CB_Lcr (2)'!$SMD121:$SMD121</xm:f>
              <xm:sqref>SMD121</xm:sqref>
            </x14:sparkline>
            <x14:sparkline>
              <xm:f>'CB_Lcr (2)'!$SME121:$SME121</xm:f>
              <xm:sqref>SME121</xm:sqref>
            </x14:sparkline>
            <x14:sparkline>
              <xm:f>'CB_Lcr (2)'!$SMF121:$SMF121</xm:f>
              <xm:sqref>SMF121</xm:sqref>
            </x14:sparkline>
            <x14:sparkline>
              <xm:f>'CB_Lcr (2)'!$SMG121:$SMG121</xm:f>
              <xm:sqref>SMG121</xm:sqref>
            </x14:sparkline>
            <x14:sparkline>
              <xm:f>'CB_Lcr (2)'!$SMH121:$SMH121</xm:f>
              <xm:sqref>SMH121</xm:sqref>
            </x14:sparkline>
            <x14:sparkline>
              <xm:f>'CB_Lcr (2)'!$SMI121:$SMI121</xm:f>
              <xm:sqref>SMI121</xm:sqref>
            </x14:sparkline>
            <x14:sparkline>
              <xm:f>'CB_Lcr (2)'!$SMJ121:$SMJ121</xm:f>
              <xm:sqref>SMJ121</xm:sqref>
            </x14:sparkline>
            <x14:sparkline>
              <xm:f>'CB_Lcr (2)'!$SMK121:$SMK121</xm:f>
              <xm:sqref>SMK121</xm:sqref>
            </x14:sparkline>
            <x14:sparkline>
              <xm:f>'CB_Lcr (2)'!$SML121:$SML121</xm:f>
              <xm:sqref>SML121</xm:sqref>
            </x14:sparkline>
            <x14:sparkline>
              <xm:f>'CB_Lcr (2)'!$SMM121:$SMM121</xm:f>
              <xm:sqref>SMM121</xm:sqref>
            </x14:sparkline>
            <x14:sparkline>
              <xm:f>'CB_Lcr (2)'!$SMN121:$SMN121</xm:f>
              <xm:sqref>SMN121</xm:sqref>
            </x14:sparkline>
            <x14:sparkline>
              <xm:f>'CB_Lcr (2)'!$SMO121:$SMO121</xm:f>
              <xm:sqref>SMO121</xm:sqref>
            </x14:sparkline>
            <x14:sparkline>
              <xm:f>'CB_Lcr (2)'!$SMP121:$SMP121</xm:f>
              <xm:sqref>SMP121</xm:sqref>
            </x14:sparkline>
            <x14:sparkline>
              <xm:f>'CB_Lcr (2)'!$SMQ121:$SMQ121</xm:f>
              <xm:sqref>SMQ121</xm:sqref>
            </x14:sparkline>
            <x14:sparkline>
              <xm:f>'CB_Lcr (2)'!$SMR121:$SMR121</xm:f>
              <xm:sqref>SMR121</xm:sqref>
            </x14:sparkline>
            <x14:sparkline>
              <xm:f>'CB_Lcr (2)'!$SMS121:$SMS121</xm:f>
              <xm:sqref>SMS121</xm:sqref>
            </x14:sparkline>
            <x14:sparkline>
              <xm:f>'CB_Lcr (2)'!$SMT121:$SMT121</xm:f>
              <xm:sqref>SMT121</xm:sqref>
            </x14:sparkline>
            <x14:sparkline>
              <xm:f>'CB_Lcr (2)'!$SMU121:$SMU121</xm:f>
              <xm:sqref>SMU121</xm:sqref>
            </x14:sparkline>
            <x14:sparkline>
              <xm:f>'CB_Lcr (2)'!$SMV121:$SMV121</xm:f>
              <xm:sqref>SMV121</xm:sqref>
            </x14:sparkline>
            <x14:sparkline>
              <xm:f>'CB_Lcr (2)'!$SMW121:$SMW121</xm:f>
              <xm:sqref>SMW121</xm:sqref>
            </x14:sparkline>
            <x14:sparkline>
              <xm:f>'CB_Lcr (2)'!$SMX121:$SMX121</xm:f>
              <xm:sqref>SMX121</xm:sqref>
            </x14:sparkline>
            <x14:sparkline>
              <xm:f>'CB_Lcr (2)'!$SMY121:$SMY121</xm:f>
              <xm:sqref>SMY121</xm:sqref>
            </x14:sparkline>
            <x14:sparkline>
              <xm:f>'CB_Lcr (2)'!$SMZ121:$SMZ121</xm:f>
              <xm:sqref>SMZ121</xm:sqref>
            </x14:sparkline>
            <x14:sparkline>
              <xm:f>'CB_Lcr (2)'!$SNA121:$SNA121</xm:f>
              <xm:sqref>SNA121</xm:sqref>
            </x14:sparkline>
            <x14:sparkline>
              <xm:f>'CB_Lcr (2)'!$SNB121:$SNB121</xm:f>
              <xm:sqref>SNB121</xm:sqref>
            </x14:sparkline>
            <x14:sparkline>
              <xm:f>'CB_Lcr (2)'!$SNC121:$SNC121</xm:f>
              <xm:sqref>SNC121</xm:sqref>
            </x14:sparkline>
            <x14:sparkline>
              <xm:f>'CB_Lcr (2)'!$SND121:$SND121</xm:f>
              <xm:sqref>SND121</xm:sqref>
            </x14:sparkline>
            <x14:sparkline>
              <xm:f>'CB_Lcr (2)'!$SNE121:$SNE121</xm:f>
              <xm:sqref>SNE121</xm:sqref>
            </x14:sparkline>
            <x14:sparkline>
              <xm:f>'CB_Lcr (2)'!$SNF121:$SNF121</xm:f>
              <xm:sqref>SNF121</xm:sqref>
            </x14:sparkline>
            <x14:sparkline>
              <xm:f>'CB_Lcr (2)'!$SNG121:$SNG121</xm:f>
              <xm:sqref>SNG121</xm:sqref>
            </x14:sparkline>
            <x14:sparkline>
              <xm:f>'CB_Lcr (2)'!$SNH121:$SNH121</xm:f>
              <xm:sqref>SNH121</xm:sqref>
            </x14:sparkline>
            <x14:sparkline>
              <xm:f>'CB_Lcr (2)'!$SNI121:$SNI121</xm:f>
              <xm:sqref>SNI121</xm:sqref>
            </x14:sparkline>
            <x14:sparkline>
              <xm:f>'CB_Lcr (2)'!$SNJ121:$SNJ121</xm:f>
              <xm:sqref>SNJ121</xm:sqref>
            </x14:sparkline>
            <x14:sparkline>
              <xm:f>'CB_Lcr (2)'!$SNK121:$SNK121</xm:f>
              <xm:sqref>SNK121</xm:sqref>
            </x14:sparkline>
            <x14:sparkline>
              <xm:f>'CB_Lcr (2)'!$SNL121:$SNL121</xm:f>
              <xm:sqref>SNL121</xm:sqref>
            </x14:sparkline>
            <x14:sparkline>
              <xm:f>'CB_Lcr (2)'!$SNM121:$SNM121</xm:f>
              <xm:sqref>SNM121</xm:sqref>
            </x14:sparkline>
            <x14:sparkline>
              <xm:f>'CB_Lcr (2)'!$SNN121:$SNN121</xm:f>
              <xm:sqref>SNN121</xm:sqref>
            </x14:sparkline>
            <x14:sparkline>
              <xm:f>'CB_Lcr (2)'!$SNO121:$SNO121</xm:f>
              <xm:sqref>SNO121</xm:sqref>
            </x14:sparkline>
            <x14:sparkline>
              <xm:f>'CB_Lcr (2)'!$SNP121:$SNP121</xm:f>
              <xm:sqref>SNP121</xm:sqref>
            </x14:sparkline>
            <x14:sparkline>
              <xm:f>'CB_Lcr (2)'!$SNQ121:$SNQ121</xm:f>
              <xm:sqref>SNQ121</xm:sqref>
            </x14:sparkline>
            <x14:sparkline>
              <xm:f>'CB_Lcr (2)'!$SNR121:$SNR121</xm:f>
              <xm:sqref>SNR121</xm:sqref>
            </x14:sparkline>
            <x14:sparkline>
              <xm:f>'CB_Lcr (2)'!$SNS121:$SNS121</xm:f>
              <xm:sqref>SNS121</xm:sqref>
            </x14:sparkline>
            <x14:sparkline>
              <xm:f>'CB_Lcr (2)'!$SNT121:$SNT121</xm:f>
              <xm:sqref>SNT121</xm:sqref>
            </x14:sparkline>
            <x14:sparkline>
              <xm:f>'CB_Lcr (2)'!$SNU121:$SNU121</xm:f>
              <xm:sqref>SNU121</xm:sqref>
            </x14:sparkline>
            <x14:sparkline>
              <xm:f>'CB_Lcr (2)'!$SNV121:$SNV121</xm:f>
              <xm:sqref>SNV121</xm:sqref>
            </x14:sparkline>
            <x14:sparkline>
              <xm:f>'CB_Lcr (2)'!$SNW121:$SNW121</xm:f>
              <xm:sqref>SNW121</xm:sqref>
            </x14:sparkline>
            <x14:sparkline>
              <xm:f>'CB_Lcr (2)'!$SNX121:$SNX121</xm:f>
              <xm:sqref>SNX121</xm:sqref>
            </x14:sparkline>
            <x14:sparkline>
              <xm:f>'CB_Lcr (2)'!$SNY121:$SNY121</xm:f>
              <xm:sqref>SNY121</xm:sqref>
            </x14:sparkline>
            <x14:sparkline>
              <xm:f>'CB_Lcr (2)'!$SNZ121:$SNZ121</xm:f>
              <xm:sqref>SNZ121</xm:sqref>
            </x14:sparkline>
            <x14:sparkline>
              <xm:f>'CB_Lcr (2)'!$SOA121:$SOA121</xm:f>
              <xm:sqref>SOA121</xm:sqref>
            </x14:sparkline>
            <x14:sparkline>
              <xm:f>'CB_Lcr (2)'!$SOB121:$SOB121</xm:f>
              <xm:sqref>SOB121</xm:sqref>
            </x14:sparkline>
            <x14:sparkline>
              <xm:f>'CB_Lcr (2)'!$SOC121:$SOC121</xm:f>
              <xm:sqref>SOC121</xm:sqref>
            </x14:sparkline>
            <x14:sparkline>
              <xm:f>'CB_Lcr (2)'!$SOD121:$SOD121</xm:f>
              <xm:sqref>SOD121</xm:sqref>
            </x14:sparkline>
            <x14:sparkline>
              <xm:f>'CB_Lcr (2)'!$SOE121:$SOE121</xm:f>
              <xm:sqref>SOE121</xm:sqref>
            </x14:sparkline>
            <x14:sparkline>
              <xm:f>'CB_Lcr (2)'!$SOF121:$SOF121</xm:f>
              <xm:sqref>SOF121</xm:sqref>
            </x14:sparkline>
            <x14:sparkline>
              <xm:f>'CB_Lcr (2)'!$SOG121:$SOG121</xm:f>
              <xm:sqref>SOG121</xm:sqref>
            </x14:sparkline>
            <x14:sparkline>
              <xm:f>'CB_Lcr (2)'!$SOH121:$SOH121</xm:f>
              <xm:sqref>SOH121</xm:sqref>
            </x14:sparkline>
            <x14:sparkline>
              <xm:f>'CB_Lcr (2)'!$SOI121:$SOI121</xm:f>
              <xm:sqref>SOI121</xm:sqref>
            </x14:sparkline>
            <x14:sparkline>
              <xm:f>'CB_Lcr (2)'!$SOJ121:$SOJ121</xm:f>
              <xm:sqref>SOJ121</xm:sqref>
            </x14:sparkline>
            <x14:sparkline>
              <xm:f>'CB_Lcr (2)'!$SOK121:$SOK121</xm:f>
              <xm:sqref>SOK121</xm:sqref>
            </x14:sparkline>
            <x14:sparkline>
              <xm:f>'CB_Lcr (2)'!$SOL121:$SOL121</xm:f>
              <xm:sqref>SOL121</xm:sqref>
            </x14:sparkline>
            <x14:sparkline>
              <xm:f>'CB_Lcr (2)'!$SOM121:$SOM121</xm:f>
              <xm:sqref>SOM121</xm:sqref>
            </x14:sparkline>
            <x14:sparkline>
              <xm:f>'CB_Lcr (2)'!$SON121:$SON121</xm:f>
              <xm:sqref>SON121</xm:sqref>
            </x14:sparkline>
            <x14:sparkline>
              <xm:f>'CB_Lcr (2)'!$SOO121:$SOO121</xm:f>
              <xm:sqref>SOO121</xm:sqref>
            </x14:sparkline>
            <x14:sparkline>
              <xm:f>'CB_Lcr (2)'!$SOP121:$SOP121</xm:f>
              <xm:sqref>SOP121</xm:sqref>
            </x14:sparkline>
            <x14:sparkline>
              <xm:f>'CB_Lcr (2)'!$SOQ121:$SOQ121</xm:f>
              <xm:sqref>SOQ121</xm:sqref>
            </x14:sparkline>
            <x14:sparkline>
              <xm:f>'CB_Lcr (2)'!$SOR121:$SOR121</xm:f>
              <xm:sqref>SOR121</xm:sqref>
            </x14:sparkline>
            <x14:sparkline>
              <xm:f>'CB_Lcr (2)'!$SOS121:$SOS121</xm:f>
              <xm:sqref>SOS121</xm:sqref>
            </x14:sparkline>
            <x14:sparkline>
              <xm:f>'CB_Lcr (2)'!$SOT121:$SOT121</xm:f>
              <xm:sqref>SOT121</xm:sqref>
            </x14:sparkline>
            <x14:sparkline>
              <xm:f>'CB_Lcr (2)'!$SOU121:$SOU121</xm:f>
              <xm:sqref>SOU121</xm:sqref>
            </x14:sparkline>
            <x14:sparkline>
              <xm:f>'CB_Lcr (2)'!$SOV121:$SOV121</xm:f>
              <xm:sqref>SOV121</xm:sqref>
            </x14:sparkline>
            <x14:sparkline>
              <xm:f>'CB_Lcr (2)'!$SOW121:$SOW121</xm:f>
              <xm:sqref>SOW121</xm:sqref>
            </x14:sparkline>
            <x14:sparkline>
              <xm:f>'CB_Lcr (2)'!$SOX121:$SOX121</xm:f>
              <xm:sqref>SOX121</xm:sqref>
            </x14:sparkline>
            <x14:sparkline>
              <xm:f>'CB_Lcr (2)'!$SOY121:$SOY121</xm:f>
              <xm:sqref>SOY121</xm:sqref>
            </x14:sparkline>
            <x14:sparkline>
              <xm:f>'CB_Lcr (2)'!$SOZ121:$SOZ121</xm:f>
              <xm:sqref>SOZ121</xm:sqref>
            </x14:sparkline>
            <x14:sparkline>
              <xm:f>'CB_Lcr (2)'!$SPA121:$SPA121</xm:f>
              <xm:sqref>SPA121</xm:sqref>
            </x14:sparkline>
            <x14:sparkline>
              <xm:f>'CB_Lcr (2)'!$SPB121:$SPB121</xm:f>
              <xm:sqref>SPB121</xm:sqref>
            </x14:sparkline>
            <x14:sparkline>
              <xm:f>'CB_Lcr (2)'!$SPC121:$SPC121</xm:f>
              <xm:sqref>SPC121</xm:sqref>
            </x14:sparkline>
            <x14:sparkline>
              <xm:f>'CB_Lcr (2)'!$SPD121:$SPD121</xm:f>
              <xm:sqref>SPD121</xm:sqref>
            </x14:sparkline>
            <x14:sparkline>
              <xm:f>'CB_Lcr (2)'!$SPE121:$SPE121</xm:f>
              <xm:sqref>SPE121</xm:sqref>
            </x14:sparkline>
            <x14:sparkline>
              <xm:f>'CB_Lcr (2)'!$SPF121:$SPF121</xm:f>
              <xm:sqref>SPF121</xm:sqref>
            </x14:sparkline>
            <x14:sparkline>
              <xm:f>'CB_Lcr (2)'!$SPG121:$SPG121</xm:f>
              <xm:sqref>SPG121</xm:sqref>
            </x14:sparkline>
            <x14:sparkline>
              <xm:f>'CB_Lcr (2)'!$SPH121:$SPH121</xm:f>
              <xm:sqref>SPH121</xm:sqref>
            </x14:sparkline>
            <x14:sparkline>
              <xm:f>'CB_Lcr (2)'!$SPI121:$SPI121</xm:f>
              <xm:sqref>SPI121</xm:sqref>
            </x14:sparkline>
            <x14:sparkline>
              <xm:f>'CB_Lcr (2)'!$SPJ121:$SPJ121</xm:f>
              <xm:sqref>SPJ121</xm:sqref>
            </x14:sparkline>
            <x14:sparkline>
              <xm:f>'CB_Lcr (2)'!$SPK121:$SPK121</xm:f>
              <xm:sqref>SPK121</xm:sqref>
            </x14:sparkline>
            <x14:sparkline>
              <xm:f>'CB_Lcr (2)'!$SPL121:$SPL121</xm:f>
              <xm:sqref>SPL121</xm:sqref>
            </x14:sparkline>
            <x14:sparkline>
              <xm:f>'CB_Lcr (2)'!$SPM121:$SPM121</xm:f>
              <xm:sqref>SPM121</xm:sqref>
            </x14:sparkline>
            <x14:sparkline>
              <xm:f>'CB_Lcr (2)'!$SPN121:$SPN121</xm:f>
              <xm:sqref>SPN121</xm:sqref>
            </x14:sparkline>
            <x14:sparkline>
              <xm:f>'CB_Lcr (2)'!$SPO121:$SPO121</xm:f>
              <xm:sqref>SPO121</xm:sqref>
            </x14:sparkline>
            <x14:sparkline>
              <xm:f>'CB_Lcr (2)'!$SPP121:$SPP121</xm:f>
              <xm:sqref>SPP121</xm:sqref>
            </x14:sparkline>
            <x14:sparkline>
              <xm:f>'CB_Lcr (2)'!$SPQ121:$SPQ121</xm:f>
              <xm:sqref>SPQ121</xm:sqref>
            </x14:sparkline>
            <x14:sparkline>
              <xm:f>'CB_Lcr (2)'!$SPR121:$SPR121</xm:f>
              <xm:sqref>SPR121</xm:sqref>
            </x14:sparkline>
            <x14:sparkline>
              <xm:f>'CB_Lcr (2)'!$SPS121:$SPS121</xm:f>
              <xm:sqref>SPS121</xm:sqref>
            </x14:sparkline>
            <x14:sparkline>
              <xm:f>'CB_Lcr (2)'!$SPT121:$SPT121</xm:f>
              <xm:sqref>SPT121</xm:sqref>
            </x14:sparkline>
            <x14:sparkline>
              <xm:f>'CB_Lcr (2)'!$SPU121:$SPU121</xm:f>
              <xm:sqref>SPU121</xm:sqref>
            </x14:sparkline>
            <x14:sparkline>
              <xm:f>'CB_Lcr (2)'!$SPV121:$SPV121</xm:f>
              <xm:sqref>SPV121</xm:sqref>
            </x14:sparkline>
            <x14:sparkline>
              <xm:f>'CB_Lcr (2)'!$SPW121:$SPW121</xm:f>
              <xm:sqref>SPW121</xm:sqref>
            </x14:sparkline>
            <x14:sparkline>
              <xm:f>'CB_Lcr (2)'!$SPX121:$SPX121</xm:f>
              <xm:sqref>SPX121</xm:sqref>
            </x14:sparkline>
            <x14:sparkline>
              <xm:f>'CB_Lcr (2)'!$SPY121:$SPY121</xm:f>
              <xm:sqref>SPY121</xm:sqref>
            </x14:sparkline>
            <x14:sparkline>
              <xm:f>'CB_Lcr (2)'!$SPZ121:$SPZ121</xm:f>
              <xm:sqref>SPZ121</xm:sqref>
            </x14:sparkline>
            <x14:sparkline>
              <xm:f>'CB_Lcr (2)'!$SQA121:$SQA121</xm:f>
              <xm:sqref>SQA121</xm:sqref>
            </x14:sparkline>
            <x14:sparkline>
              <xm:f>'CB_Lcr (2)'!$SQB121:$SQB121</xm:f>
              <xm:sqref>SQB121</xm:sqref>
            </x14:sparkline>
            <x14:sparkline>
              <xm:f>'CB_Lcr (2)'!$SQC121:$SQC121</xm:f>
              <xm:sqref>SQC121</xm:sqref>
            </x14:sparkline>
            <x14:sparkline>
              <xm:f>'CB_Lcr (2)'!$SQD121:$SQD121</xm:f>
              <xm:sqref>SQD121</xm:sqref>
            </x14:sparkline>
            <x14:sparkline>
              <xm:f>'CB_Lcr (2)'!$SQE121:$SQE121</xm:f>
              <xm:sqref>SQE121</xm:sqref>
            </x14:sparkline>
            <x14:sparkline>
              <xm:f>'CB_Lcr (2)'!$SQF121:$SQF121</xm:f>
              <xm:sqref>SQF121</xm:sqref>
            </x14:sparkline>
            <x14:sparkline>
              <xm:f>'CB_Lcr (2)'!$SQG121:$SQG121</xm:f>
              <xm:sqref>SQG121</xm:sqref>
            </x14:sparkline>
            <x14:sparkline>
              <xm:f>'CB_Lcr (2)'!$SQH121:$SQH121</xm:f>
              <xm:sqref>SQH121</xm:sqref>
            </x14:sparkline>
            <x14:sparkline>
              <xm:f>'CB_Lcr (2)'!$SQI121:$SQI121</xm:f>
              <xm:sqref>SQI121</xm:sqref>
            </x14:sparkline>
            <x14:sparkline>
              <xm:f>'CB_Lcr (2)'!$SQJ121:$SQJ121</xm:f>
              <xm:sqref>SQJ121</xm:sqref>
            </x14:sparkline>
            <x14:sparkline>
              <xm:f>'CB_Lcr (2)'!$SQK121:$SQK121</xm:f>
              <xm:sqref>SQK121</xm:sqref>
            </x14:sparkline>
            <x14:sparkline>
              <xm:f>'CB_Lcr (2)'!$SQL121:$SQL121</xm:f>
              <xm:sqref>SQL121</xm:sqref>
            </x14:sparkline>
            <x14:sparkline>
              <xm:f>'CB_Lcr (2)'!$SQM121:$SQM121</xm:f>
              <xm:sqref>SQM121</xm:sqref>
            </x14:sparkline>
            <x14:sparkline>
              <xm:f>'CB_Lcr (2)'!$SQN121:$SQN121</xm:f>
              <xm:sqref>SQN121</xm:sqref>
            </x14:sparkline>
            <x14:sparkline>
              <xm:f>'CB_Lcr (2)'!$SQO121:$SQO121</xm:f>
              <xm:sqref>SQO121</xm:sqref>
            </x14:sparkline>
            <x14:sparkline>
              <xm:f>'CB_Lcr (2)'!$SQP121:$SQP121</xm:f>
              <xm:sqref>SQP121</xm:sqref>
            </x14:sparkline>
            <x14:sparkline>
              <xm:f>'CB_Lcr (2)'!$SQQ121:$SQQ121</xm:f>
              <xm:sqref>SQQ121</xm:sqref>
            </x14:sparkline>
            <x14:sparkline>
              <xm:f>'CB_Lcr (2)'!$SQR121:$SQR121</xm:f>
              <xm:sqref>SQR121</xm:sqref>
            </x14:sparkline>
            <x14:sparkline>
              <xm:f>'CB_Lcr (2)'!$SQS121:$SQS121</xm:f>
              <xm:sqref>SQS121</xm:sqref>
            </x14:sparkline>
            <x14:sparkline>
              <xm:f>'CB_Lcr (2)'!$SQT121:$SQT121</xm:f>
              <xm:sqref>SQT121</xm:sqref>
            </x14:sparkline>
            <x14:sparkline>
              <xm:f>'CB_Lcr (2)'!$SQU121:$SQU121</xm:f>
              <xm:sqref>SQU121</xm:sqref>
            </x14:sparkline>
            <x14:sparkline>
              <xm:f>'CB_Lcr (2)'!$SQV121:$SQV121</xm:f>
              <xm:sqref>SQV121</xm:sqref>
            </x14:sparkline>
            <x14:sparkline>
              <xm:f>'CB_Lcr (2)'!$SQW121:$SQW121</xm:f>
              <xm:sqref>SQW121</xm:sqref>
            </x14:sparkline>
            <x14:sparkline>
              <xm:f>'CB_Lcr (2)'!$SQX121:$SQX121</xm:f>
              <xm:sqref>SQX121</xm:sqref>
            </x14:sparkline>
            <x14:sparkline>
              <xm:f>'CB_Lcr (2)'!$SQY121:$SQY121</xm:f>
              <xm:sqref>SQY121</xm:sqref>
            </x14:sparkline>
            <x14:sparkline>
              <xm:f>'CB_Lcr (2)'!$SQZ121:$SQZ121</xm:f>
              <xm:sqref>SQZ121</xm:sqref>
            </x14:sparkline>
            <x14:sparkline>
              <xm:f>'CB_Lcr (2)'!$SRA121:$SRA121</xm:f>
              <xm:sqref>SRA121</xm:sqref>
            </x14:sparkline>
            <x14:sparkline>
              <xm:f>'CB_Lcr (2)'!$SRB121:$SRB121</xm:f>
              <xm:sqref>SRB121</xm:sqref>
            </x14:sparkline>
            <x14:sparkline>
              <xm:f>'CB_Lcr (2)'!$SRC121:$SRC121</xm:f>
              <xm:sqref>SRC121</xm:sqref>
            </x14:sparkline>
            <x14:sparkline>
              <xm:f>'CB_Lcr (2)'!$SRD121:$SRD121</xm:f>
              <xm:sqref>SRD121</xm:sqref>
            </x14:sparkline>
            <x14:sparkline>
              <xm:f>'CB_Lcr (2)'!$SRE121:$SRE121</xm:f>
              <xm:sqref>SRE121</xm:sqref>
            </x14:sparkline>
            <x14:sparkline>
              <xm:f>'CB_Lcr (2)'!$SRF121:$SRF121</xm:f>
              <xm:sqref>SRF121</xm:sqref>
            </x14:sparkline>
            <x14:sparkline>
              <xm:f>'CB_Lcr (2)'!$SRG121:$SRG121</xm:f>
              <xm:sqref>SRG121</xm:sqref>
            </x14:sparkline>
            <x14:sparkline>
              <xm:f>'CB_Lcr (2)'!$SRH121:$SRH121</xm:f>
              <xm:sqref>SRH121</xm:sqref>
            </x14:sparkline>
            <x14:sparkline>
              <xm:f>'CB_Lcr (2)'!$SRI121:$SRI121</xm:f>
              <xm:sqref>SRI121</xm:sqref>
            </x14:sparkline>
            <x14:sparkline>
              <xm:f>'CB_Lcr (2)'!$SRJ121:$SRJ121</xm:f>
              <xm:sqref>SRJ121</xm:sqref>
            </x14:sparkline>
            <x14:sparkline>
              <xm:f>'CB_Lcr (2)'!$SRK121:$SRK121</xm:f>
              <xm:sqref>SRK121</xm:sqref>
            </x14:sparkline>
            <x14:sparkline>
              <xm:f>'CB_Lcr (2)'!$SRL121:$SRL121</xm:f>
              <xm:sqref>SRL121</xm:sqref>
            </x14:sparkline>
            <x14:sparkline>
              <xm:f>'CB_Lcr (2)'!$SRM121:$SRM121</xm:f>
              <xm:sqref>SRM121</xm:sqref>
            </x14:sparkline>
            <x14:sparkline>
              <xm:f>'CB_Lcr (2)'!$SRN121:$SRN121</xm:f>
              <xm:sqref>SRN121</xm:sqref>
            </x14:sparkline>
            <x14:sparkline>
              <xm:f>'CB_Lcr (2)'!$SRO121:$SRO121</xm:f>
              <xm:sqref>SRO121</xm:sqref>
            </x14:sparkline>
            <x14:sparkline>
              <xm:f>'CB_Lcr (2)'!$SRP121:$SRP121</xm:f>
              <xm:sqref>SRP121</xm:sqref>
            </x14:sparkline>
            <x14:sparkline>
              <xm:f>'CB_Lcr (2)'!$SRQ121:$SRQ121</xm:f>
              <xm:sqref>SRQ121</xm:sqref>
            </x14:sparkline>
            <x14:sparkline>
              <xm:f>'CB_Lcr (2)'!$SRR121:$SRR121</xm:f>
              <xm:sqref>SRR121</xm:sqref>
            </x14:sparkline>
            <x14:sparkline>
              <xm:f>'CB_Lcr (2)'!$SRS121:$SRS121</xm:f>
              <xm:sqref>SRS121</xm:sqref>
            </x14:sparkline>
            <x14:sparkline>
              <xm:f>'CB_Lcr (2)'!$SRT121:$SRT121</xm:f>
              <xm:sqref>SRT121</xm:sqref>
            </x14:sparkline>
            <x14:sparkline>
              <xm:f>'CB_Lcr (2)'!$SRU121:$SRU121</xm:f>
              <xm:sqref>SRU121</xm:sqref>
            </x14:sparkline>
            <x14:sparkline>
              <xm:f>'CB_Lcr (2)'!$SRV121:$SRV121</xm:f>
              <xm:sqref>SRV121</xm:sqref>
            </x14:sparkline>
            <x14:sparkline>
              <xm:f>'CB_Lcr (2)'!$SRW121:$SRW121</xm:f>
              <xm:sqref>SRW121</xm:sqref>
            </x14:sparkline>
            <x14:sparkline>
              <xm:f>'CB_Lcr (2)'!$SRX121:$SRX121</xm:f>
              <xm:sqref>SRX121</xm:sqref>
            </x14:sparkline>
            <x14:sparkline>
              <xm:f>'CB_Lcr (2)'!$SRY121:$SRY121</xm:f>
              <xm:sqref>SRY121</xm:sqref>
            </x14:sparkline>
            <x14:sparkline>
              <xm:f>'CB_Lcr (2)'!$SRZ121:$SRZ121</xm:f>
              <xm:sqref>SRZ121</xm:sqref>
            </x14:sparkline>
            <x14:sparkline>
              <xm:f>'CB_Lcr (2)'!$SSA121:$SSA121</xm:f>
              <xm:sqref>SSA121</xm:sqref>
            </x14:sparkline>
            <x14:sparkline>
              <xm:f>'CB_Lcr (2)'!$SSB121:$SSB121</xm:f>
              <xm:sqref>SSB121</xm:sqref>
            </x14:sparkline>
            <x14:sparkline>
              <xm:f>'CB_Lcr (2)'!$SSC121:$SSC121</xm:f>
              <xm:sqref>SSC121</xm:sqref>
            </x14:sparkline>
            <x14:sparkline>
              <xm:f>'CB_Lcr (2)'!$SSD121:$SSD121</xm:f>
              <xm:sqref>SSD121</xm:sqref>
            </x14:sparkline>
            <x14:sparkline>
              <xm:f>'CB_Lcr (2)'!$SSE121:$SSE121</xm:f>
              <xm:sqref>SSE121</xm:sqref>
            </x14:sparkline>
            <x14:sparkline>
              <xm:f>'CB_Lcr (2)'!$SSF121:$SSF121</xm:f>
              <xm:sqref>SSF121</xm:sqref>
            </x14:sparkline>
            <x14:sparkline>
              <xm:f>'CB_Lcr (2)'!$SSG121:$SSG121</xm:f>
              <xm:sqref>SSG121</xm:sqref>
            </x14:sparkline>
            <x14:sparkline>
              <xm:f>'CB_Lcr (2)'!$SSH121:$SSH121</xm:f>
              <xm:sqref>SSH121</xm:sqref>
            </x14:sparkline>
            <x14:sparkline>
              <xm:f>'CB_Lcr (2)'!$SSI121:$SSI121</xm:f>
              <xm:sqref>SSI121</xm:sqref>
            </x14:sparkline>
            <x14:sparkline>
              <xm:f>'CB_Lcr (2)'!$SSJ121:$SSJ121</xm:f>
              <xm:sqref>SSJ121</xm:sqref>
            </x14:sparkline>
            <x14:sparkline>
              <xm:f>'CB_Lcr (2)'!$SSK121:$SSK121</xm:f>
              <xm:sqref>SSK121</xm:sqref>
            </x14:sparkline>
            <x14:sparkline>
              <xm:f>'CB_Lcr (2)'!$SSL121:$SSL121</xm:f>
              <xm:sqref>SSL121</xm:sqref>
            </x14:sparkline>
            <x14:sparkline>
              <xm:f>'CB_Lcr (2)'!$SSM121:$SSM121</xm:f>
              <xm:sqref>SSM121</xm:sqref>
            </x14:sparkline>
            <x14:sparkline>
              <xm:f>'CB_Lcr (2)'!$SSN121:$SSN121</xm:f>
              <xm:sqref>SSN121</xm:sqref>
            </x14:sparkline>
            <x14:sparkline>
              <xm:f>'CB_Lcr (2)'!$SSO121:$SSO121</xm:f>
              <xm:sqref>SSO121</xm:sqref>
            </x14:sparkline>
            <x14:sparkline>
              <xm:f>'CB_Lcr (2)'!$SSP121:$SSP121</xm:f>
              <xm:sqref>SSP121</xm:sqref>
            </x14:sparkline>
            <x14:sparkline>
              <xm:f>'CB_Lcr (2)'!$SSQ121:$SSQ121</xm:f>
              <xm:sqref>SSQ121</xm:sqref>
            </x14:sparkline>
            <x14:sparkline>
              <xm:f>'CB_Lcr (2)'!$SSR121:$SSR121</xm:f>
              <xm:sqref>SSR121</xm:sqref>
            </x14:sparkline>
            <x14:sparkline>
              <xm:f>'CB_Lcr (2)'!$SSS121:$SSS121</xm:f>
              <xm:sqref>SSS121</xm:sqref>
            </x14:sparkline>
            <x14:sparkline>
              <xm:f>'CB_Lcr (2)'!$SST121:$SST121</xm:f>
              <xm:sqref>SST121</xm:sqref>
            </x14:sparkline>
            <x14:sparkline>
              <xm:f>'CB_Lcr (2)'!$SSU121:$SSU121</xm:f>
              <xm:sqref>SSU121</xm:sqref>
            </x14:sparkline>
            <x14:sparkline>
              <xm:f>'CB_Lcr (2)'!$SSV121:$SSV121</xm:f>
              <xm:sqref>SSV121</xm:sqref>
            </x14:sparkline>
            <x14:sparkline>
              <xm:f>'CB_Lcr (2)'!$SSW121:$SSW121</xm:f>
              <xm:sqref>SSW121</xm:sqref>
            </x14:sparkline>
            <x14:sparkline>
              <xm:f>'CB_Lcr (2)'!$SSX121:$SSX121</xm:f>
              <xm:sqref>SSX121</xm:sqref>
            </x14:sparkline>
            <x14:sparkline>
              <xm:f>'CB_Lcr (2)'!$SSY121:$SSY121</xm:f>
              <xm:sqref>SSY121</xm:sqref>
            </x14:sparkline>
            <x14:sparkline>
              <xm:f>'CB_Lcr (2)'!$SSZ121:$SSZ121</xm:f>
              <xm:sqref>SSZ121</xm:sqref>
            </x14:sparkline>
            <x14:sparkline>
              <xm:f>'CB_Lcr (2)'!$STA121:$STA121</xm:f>
              <xm:sqref>STA121</xm:sqref>
            </x14:sparkline>
            <x14:sparkline>
              <xm:f>'CB_Lcr (2)'!$STB121:$STB121</xm:f>
              <xm:sqref>STB121</xm:sqref>
            </x14:sparkline>
            <x14:sparkline>
              <xm:f>'CB_Lcr (2)'!$STC121:$STC121</xm:f>
              <xm:sqref>STC121</xm:sqref>
            </x14:sparkline>
            <x14:sparkline>
              <xm:f>'CB_Lcr (2)'!$STD121:$STD121</xm:f>
              <xm:sqref>STD121</xm:sqref>
            </x14:sparkline>
            <x14:sparkline>
              <xm:f>'CB_Lcr (2)'!$STE121:$STE121</xm:f>
              <xm:sqref>STE121</xm:sqref>
            </x14:sparkline>
            <x14:sparkline>
              <xm:f>'CB_Lcr (2)'!$STF121:$STF121</xm:f>
              <xm:sqref>STF121</xm:sqref>
            </x14:sparkline>
            <x14:sparkline>
              <xm:f>'CB_Lcr (2)'!$STG121:$STG121</xm:f>
              <xm:sqref>STG121</xm:sqref>
            </x14:sparkline>
            <x14:sparkline>
              <xm:f>'CB_Lcr (2)'!$STH121:$STH121</xm:f>
              <xm:sqref>STH121</xm:sqref>
            </x14:sparkline>
            <x14:sparkline>
              <xm:f>'CB_Lcr (2)'!$STI121:$STI121</xm:f>
              <xm:sqref>STI121</xm:sqref>
            </x14:sparkline>
            <x14:sparkline>
              <xm:f>'CB_Lcr (2)'!$STJ121:$STJ121</xm:f>
              <xm:sqref>STJ121</xm:sqref>
            </x14:sparkline>
            <x14:sparkline>
              <xm:f>'CB_Lcr (2)'!$STK121:$STK121</xm:f>
              <xm:sqref>STK121</xm:sqref>
            </x14:sparkline>
            <x14:sparkline>
              <xm:f>'CB_Lcr (2)'!$STL121:$STL121</xm:f>
              <xm:sqref>STL121</xm:sqref>
            </x14:sparkline>
            <x14:sparkline>
              <xm:f>'CB_Lcr (2)'!$STM121:$STM121</xm:f>
              <xm:sqref>STM121</xm:sqref>
            </x14:sparkline>
            <x14:sparkline>
              <xm:f>'CB_Lcr (2)'!$STN121:$STN121</xm:f>
              <xm:sqref>STN121</xm:sqref>
            </x14:sparkline>
            <x14:sparkline>
              <xm:f>'CB_Lcr (2)'!$STO121:$STO121</xm:f>
              <xm:sqref>STO121</xm:sqref>
            </x14:sparkline>
            <x14:sparkline>
              <xm:f>'CB_Lcr (2)'!$STP121:$STP121</xm:f>
              <xm:sqref>STP121</xm:sqref>
            </x14:sparkline>
            <x14:sparkline>
              <xm:f>'CB_Lcr (2)'!$STQ121:$STQ121</xm:f>
              <xm:sqref>STQ121</xm:sqref>
            </x14:sparkline>
            <x14:sparkline>
              <xm:f>'CB_Lcr (2)'!$STR121:$STR121</xm:f>
              <xm:sqref>STR121</xm:sqref>
            </x14:sparkline>
            <x14:sparkline>
              <xm:f>'CB_Lcr (2)'!$STS121:$STS121</xm:f>
              <xm:sqref>STS121</xm:sqref>
            </x14:sparkline>
            <x14:sparkline>
              <xm:f>'CB_Lcr (2)'!$STT121:$STT121</xm:f>
              <xm:sqref>STT121</xm:sqref>
            </x14:sparkline>
            <x14:sparkline>
              <xm:f>'CB_Lcr (2)'!$STU121:$STU121</xm:f>
              <xm:sqref>STU121</xm:sqref>
            </x14:sparkline>
            <x14:sparkline>
              <xm:f>'CB_Lcr (2)'!$STV121:$STV121</xm:f>
              <xm:sqref>STV121</xm:sqref>
            </x14:sparkline>
            <x14:sparkline>
              <xm:f>'CB_Lcr (2)'!$STW121:$STW121</xm:f>
              <xm:sqref>STW121</xm:sqref>
            </x14:sparkline>
            <x14:sparkline>
              <xm:f>'CB_Lcr (2)'!$STX121:$STX121</xm:f>
              <xm:sqref>STX121</xm:sqref>
            </x14:sparkline>
            <x14:sparkline>
              <xm:f>'CB_Lcr (2)'!$STY121:$STY121</xm:f>
              <xm:sqref>STY121</xm:sqref>
            </x14:sparkline>
            <x14:sparkline>
              <xm:f>'CB_Lcr (2)'!$STZ121:$STZ121</xm:f>
              <xm:sqref>STZ121</xm:sqref>
            </x14:sparkline>
            <x14:sparkline>
              <xm:f>'CB_Lcr (2)'!$SUA121:$SUA121</xm:f>
              <xm:sqref>SUA121</xm:sqref>
            </x14:sparkline>
            <x14:sparkline>
              <xm:f>'CB_Lcr (2)'!$SUB121:$SUB121</xm:f>
              <xm:sqref>SUB121</xm:sqref>
            </x14:sparkline>
            <x14:sparkline>
              <xm:f>'CB_Lcr (2)'!$SUC121:$SUC121</xm:f>
              <xm:sqref>SUC121</xm:sqref>
            </x14:sparkline>
            <x14:sparkline>
              <xm:f>'CB_Lcr (2)'!$SUD121:$SUD121</xm:f>
              <xm:sqref>SUD121</xm:sqref>
            </x14:sparkline>
            <x14:sparkline>
              <xm:f>'CB_Lcr (2)'!$SUE121:$SUE121</xm:f>
              <xm:sqref>SUE121</xm:sqref>
            </x14:sparkline>
            <x14:sparkline>
              <xm:f>'CB_Lcr (2)'!$SUF121:$SUF121</xm:f>
              <xm:sqref>SUF121</xm:sqref>
            </x14:sparkline>
            <x14:sparkline>
              <xm:f>'CB_Lcr (2)'!$SUG121:$SUG121</xm:f>
              <xm:sqref>SUG121</xm:sqref>
            </x14:sparkline>
            <x14:sparkline>
              <xm:f>'CB_Lcr (2)'!$SUH121:$SUH121</xm:f>
              <xm:sqref>SUH121</xm:sqref>
            </x14:sparkline>
            <x14:sparkline>
              <xm:f>'CB_Lcr (2)'!$SUI121:$SUI121</xm:f>
              <xm:sqref>SUI121</xm:sqref>
            </x14:sparkline>
            <x14:sparkline>
              <xm:f>'CB_Lcr (2)'!$SUJ121:$SUJ121</xm:f>
              <xm:sqref>SUJ121</xm:sqref>
            </x14:sparkline>
            <x14:sparkline>
              <xm:f>'CB_Lcr (2)'!$SUK121:$SUK121</xm:f>
              <xm:sqref>SUK121</xm:sqref>
            </x14:sparkline>
            <x14:sparkline>
              <xm:f>'CB_Lcr (2)'!$SUL121:$SUL121</xm:f>
              <xm:sqref>SUL121</xm:sqref>
            </x14:sparkline>
            <x14:sparkline>
              <xm:f>'CB_Lcr (2)'!$SUM121:$SUM121</xm:f>
              <xm:sqref>SUM121</xm:sqref>
            </x14:sparkline>
            <x14:sparkline>
              <xm:f>'CB_Lcr (2)'!$SUN121:$SUN121</xm:f>
              <xm:sqref>SUN121</xm:sqref>
            </x14:sparkline>
            <x14:sparkline>
              <xm:f>'CB_Lcr (2)'!$SUO121:$SUO121</xm:f>
              <xm:sqref>SUO121</xm:sqref>
            </x14:sparkline>
            <x14:sparkline>
              <xm:f>'CB_Lcr (2)'!$SUP121:$SUP121</xm:f>
              <xm:sqref>SUP121</xm:sqref>
            </x14:sparkline>
            <x14:sparkline>
              <xm:f>'CB_Lcr (2)'!$SUQ121:$SUQ121</xm:f>
              <xm:sqref>SUQ121</xm:sqref>
            </x14:sparkline>
            <x14:sparkline>
              <xm:f>'CB_Lcr (2)'!$SUR121:$SUR121</xm:f>
              <xm:sqref>SUR121</xm:sqref>
            </x14:sparkline>
            <x14:sparkline>
              <xm:f>'CB_Lcr (2)'!$SUS121:$SUS121</xm:f>
              <xm:sqref>SUS121</xm:sqref>
            </x14:sparkline>
            <x14:sparkline>
              <xm:f>'CB_Lcr (2)'!$SUT121:$SUT121</xm:f>
              <xm:sqref>SUT121</xm:sqref>
            </x14:sparkline>
            <x14:sparkline>
              <xm:f>'CB_Lcr (2)'!$SUU121:$SUU121</xm:f>
              <xm:sqref>SUU121</xm:sqref>
            </x14:sparkline>
            <x14:sparkline>
              <xm:f>'CB_Lcr (2)'!$SUV121:$SUV121</xm:f>
              <xm:sqref>SUV121</xm:sqref>
            </x14:sparkline>
            <x14:sparkline>
              <xm:f>'CB_Lcr (2)'!$SUW121:$SUW121</xm:f>
              <xm:sqref>SUW121</xm:sqref>
            </x14:sparkline>
            <x14:sparkline>
              <xm:f>'CB_Lcr (2)'!$SUX121:$SUX121</xm:f>
              <xm:sqref>SUX121</xm:sqref>
            </x14:sparkline>
            <x14:sparkline>
              <xm:f>'CB_Lcr (2)'!$SUY121:$SUY121</xm:f>
              <xm:sqref>SUY121</xm:sqref>
            </x14:sparkline>
            <x14:sparkline>
              <xm:f>'CB_Lcr (2)'!$SUZ121:$SUZ121</xm:f>
              <xm:sqref>SUZ121</xm:sqref>
            </x14:sparkline>
            <x14:sparkline>
              <xm:f>'CB_Lcr (2)'!$SVA121:$SVA121</xm:f>
              <xm:sqref>SVA121</xm:sqref>
            </x14:sparkline>
            <x14:sparkline>
              <xm:f>'CB_Lcr (2)'!$SVB121:$SVB121</xm:f>
              <xm:sqref>SVB121</xm:sqref>
            </x14:sparkline>
            <x14:sparkline>
              <xm:f>'CB_Lcr (2)'!$SVC121:$SVC121</xm:f>
              <xm:sqref>SVC121</xm:sqref>
            </x14:sparkline>
            <x14:sparkline>
              <xm:f>'CB_Lcr (2)'!$SVD121:$SVD121</xm:f>
              <xm:sqref>SVD121</xm:sqref>
            </x14:sparkline>
            <x14:sparkline>
              <xm:f>'CB_Lcr (2)'!$SVE121:$SVE121</xm:f>
              <xm:sqref>SVE121</xm:sqref>
            </x14:sparkline>
            <x14:sparkline>
              <xm:f>'CB_Lcr (2)'!$SVF121:$SVF121</xm:f>
              <xm:sqref>SVF121</xm:sqref>
            </x14:sparkline>
            <x14:sparkline>
              <xm:f>'CB_Lcr (2)'!$SVG121:$SVG121</xm:f>
              <xm:sqref>SVG121</xm:sqref>
            </x14:sparkline>
            <x14:sparkline>
              <xm:f>'CB_Lcr (2)'!$SVH121:$SVH121</xm:f>
              <xm:sqref>SVH121</xm:sqref>
            </x14:sparkline>
            <x14:sparkline>
              <xm:f>'CB_Lcr (2)'!$SVI121:$SVI121</xm:f>
              <xm:sqref>SVI121</xm:sqref>
            </x14:sparkline>
            <x14:sparkline>
              <xm:f>'CB_Lcr (2)'!$SVJ121:$SVJ121</xm:f>
              <xm:sqref>SVJ121</xm:sqref>
            </x14:sparkline>
            <x14:sparkline>
              <xm:f>'CB_Lcr (2)'!$SVK121:$SVK121</xm:f>
              <xm:sqref>SVK121</xm:sqref>
            </x14:sparkline>
            <x14:sparkline>
              <xm:f>'CB_Lcr (2)'!$SVL121:$SVL121</xm:f>
              <xm:sqref>SVL121</xm:sqref>
            </x14:sparkline>
            <x14:sparkline>
              <xm:f>'CB_Lcr (2)'!$SVM121:$SVM121</xm:f>
              <xm:sqref>SVM121</xm:sqref>
            </x14:sparkline>
            <x14:sparkline>
              <xm:f>'CB_Lcr (2)'!$SVN121:$SVN121</xm:f>
              <xm:sqref>SVN121</xm:sqref>
            </x14:sparkline>
            <x14:sparkline>
              <xm:f>'CB_Lcr (2)'!$SVO121:$SVO121</xm:f>
              <xm:sqref>SVO121</xm:sqref>
            </x14:sparkline>
            <x14:sparkline>
              <xm:f>'CB_Lcr (2)'!$SVP121:$SVP121</xm:f>
              <xm:sqref>SVP121</xm:sqref>
            </x14:sparkline>
            <x14:sparkline>
              <xm:f>'CB_Lcr (2)'!$SVQ121:$SVQ121</xm:f>
              <xm:sqref>SVQ121</xm:sqref>
            </x14:sparkline>
            <x14:sparkline>
              <xm:f>'CB_Lcr (2)'!$SVR121:$SVR121</xm:f>
              <xm:sqref>SVR121</xm:sqref>
            </x14:sparkline>
            <x14:sparkline>
              <xm:f>'CB_Lcr (2)'!$SVS121:$SVS121</xm:f>
              <xm:sqref>SVS121</xm:sqref>
            </x14:sparkline>
            <x14:sparkline>
              <xm:f>'CB_Lcr (2)'!$SVT121:$SVT121</xm:f>
              <xm:sqref>SVT121</xm:sqref>
            </x14:sparkline>
            <x14:sparkline>
              <xm:f>'CB_Lcr (2)'!$SVU121:$SVU121</xm:f>
              <xm:sqref>SVU121</xm:sqref>
            </x14:sparkline>
            <x14:sparkline>
              <xm:f>'CB_Lcr (2)'!$SVV121:$SVV121</xm:f>
              <xm:sqref>SVV121</xm:sqref>
            </x14:sparkline>
            <x14:sparkline>
              <xm:f>'CB_Lcr (2)'!$SVW121:$SVW121</xm:f>
              <xm:sqref>SVW121</xm:sqref>
            </x14:sparkline>
            <x14:sparkline>
              <xm:f>'CB_Lcr (2)'!$SVX121:$SVX121</xm:f>
              <xm:sqref>SVX121</xm:sqref>
            </x14:sparkline>
            <x14:sparkline>
              <xm:f>'CB_Lcr (2)'!$SVY121:$SVY121</xm:f>
              <xm:sqref>SVY121</xm:sqref>
            </x14:sparkline>
            <x14:sparkline>
              <xm:f>'CB_Lcr (2)'!$SVZ121:$SVZ121</xm:f>
              <xm:sqref>SVZ121</xm:sqref>
            </x14:sparkline>
            <x14:sparkline>
              <xm:f>'CB_Lcr (2)'!$SWA121:$SWA121</xm:f>
              <xm:sqref>SWA121</xm:sqref>
            </x14:sparkline>
            <x14:sparkline>
              <xm:f>'CB_Lcr (2)'!$SWB121:$SWB121</xm:f>
              <xm:sqref>SWB121</xm:sqref>
            </x14:sparkline>
            <x14:sparkline>
              <xm:f>'CB_Lcr (2)'!$SWC121:$SWC121</xm:f>
              <xm:sqref>SWC121</xm:sqref>
            </x14:sparkline>
            <x14:sparkline>
              <xm:f>'CB_Lcr (2)'!$SWD121:$SWD121</xm:f>
              <xm:sqref>SWD121</xm:sqref>
            </x14:sparkline>
            <x14:sparkline>
              <xm:f>'CB_Lcr (2)'!$SWE121:$SWE121</xm:f>
              <xm:sqref>SWE121</xm:sqref>
            </x14:sparkline>
            <x14:sparkline>
              <xm:f>'CB_Lcr (2)'!$SWF121:$SWF121</xm:f>
              <xm:sqref>SWF121</xm:sqref>
            </x14:sparkline>
            <x14:sparkline>
              <xm:f>'CB_Lcr (2)'!$SWG121:$SWG121</xm:f>
              <xm:sqref>SWG121</xm:sqref>
            </x14:sparkline>
            <x14:sparkline>
              <xm:f>'CB_Lcr (2)'!$SWH121:$SWH121</xm:f>
              <xm:sqref>SWH121</xm:sqref>
            </x14:sparkline>
            <x14:sparkline>
              <xm:f>'CB_Lcr (2)'!$SWI121:$SWI121</xm:f>
              <xm:sqref>SWI121</xm:sqref>
            </x14:sparkline>
            <x14:sparkline>
              <xm:f>'CB_Lcr (2)'!$SWJ121:$SWJ121</xm:f>
              <xm:sqref>SWJ121</xm:sqref>
            </x14:sparkline>
            <x14:sparkline>
              <xm:f>'CB_Lcr (2)'!$SWK121:$SWK121</xm:f>
              <xm:sqref>SWK121</xm:sqref>
            </x14:sparkline>
            <x14:sparkline>
              <xm:f>'CB_Lcr (2)'!$SWL121:$SWL121</xm:f>
              <xm:sqref>SWL121</xm:sqref>
            </x14:sparkline>
            <x14:sparkline>
              <xm:f>'CB_Lcr (2)'!$SWM121:$SWM121</xm:f>
              <xm:sqref>SWM121</xm:sqref>
            </x14:sparkline>
            <x14:sparkline>
              <xm:f>'CB_Lcr (2)'!$SWN121:$SWN121</xm:f>
              <xm:sqref>SWN121</xm:sqref>
            </x14:sparkline>
            <x14:sparkline>
              <xm:f>'CB_Lcr (2)'!$SWO121:$SWO121</xm:f>
              <xm:sqref>SWO121</xm:sqref>
            </x14:sparkline>
            <x14:sparkline>
              <xm:f>'CB_Lcr (2)'!$SWP121:$SWP121</xm:f>
              <xm:sqref>SWP121</xm:sqref>
            </x14:sparkline>
            <x14:sparkline>
              <xm:f>'CB_Lcr (2)'!$SWQ121:$SWQ121</xm:f>
              <xm:sqref>SWQ121</xm:sqref>
            </x14:sparkline>
            <x14:sparkline>
              <xm:f>'CB_Lcr (2)'!$SWR121:$SWR121</xm:f>
              <xm:sqref>SWR121</xm:sqref>
            </x14:sparkline>
            <x14:sparkline>
              <xm:f>'CB_Lcr (2)'!$SWS121:$SWS121</xm:f>
              <xm:sqref>SWS121</xm:sqref>
            </x14:sparkline>
            <x14:sparkline>
              <xm:f>'CB_Lcr (2)'!$SWT121:$SWT121</xm:f>
              <xm:sqref>SWT121</xm:sqref>
            </x14:sparkline>
            <x14:sparkline>
              <xm:f>'CB_Lcr (2)'!$SWU121:$SWU121</xm:f>
              <xm:sqref>SWU121</xm:sqref>
            </x14:sparkline>
            <x14:sparkline>
              <xm:f>'CB_Lcr (2)'!$SWV121:$SWV121</xm:f>
              <xm:sqref>SWV121</xm:sqref>
            </x14:sparkline>
            <x14:sparkline>
              <xm:f>'CB_Lcr (2)'!$SWW121:$SWW121</xm:f>
              <xm:sqref>SWW121</xm:sqref>
            </x14:sparkline>
            <x14:sparkline>
              <xm:f>'CB_Lcr (2)'!$SWX121:$SWX121</xm:f>
              <xm:sqref>SWX121</xm:sqref>
            </x14:sparkline>
            <x14:sparkline>
              <xm:f>'CB_Lcr (2)'!$SWY121:$SWY121</xm:f>
              <xm:sqref>SWY121</xm:sqref>
            </x14:sparkline>
            <x14:sparkline>
              <xm:f>'CB_Lcr (2)'!$SWZ121:$SWZ121</xm:f>
              <xm:sqref>SWZ121</xm:sqref>
            </x14:sparkline>
            <x14:sparkline>
              <xm:f>'CB_Lcr (2)'!$SXA121:$SXA121</xm:f>
              <xm:sqref>SXA121</xm:sqref>
            </x14:sparkline>
            <x14:sparkline>
              <xm:f>'CB_Lcr (2)'!$SXB121:$SXB121</xm:f>
              <xm:sqref>SXB121</xm:sqref>
            </x14:sparkline>
            <x14:sparkline>
              <xm:f>'CB_Lcr (2)'!$SXC121:$SXC121</xm:f>
              <xm:sqref>SXC121</xm:sqref>
            </x14:sparkline>
            <x14:sparkline>
              <xm:f>'CB_Lcr (2)'!$SXD121:$SXD121</xm:f>
              <xm:sqref>SXD121</xm:sqref>
            </x14:sparkline>
            <x14:sparkline>
              <xm:f>'CB_Lcr (2)'!$SXE121:$SXE121</xm:f>
              <xm:sqref>SXE121</xm:sqref>
            </x14:sparkline>
            <x14:sparkline>
              <xm:f>'CB_Lcr (2)'!$SXF121:$SXF121</xm:f>
              <xm:sqref>SXF121</xm:sqref>
            </x14:sparkline>
            <x14:sparkline>
              <xm:f>'CB_Lcr (2)'!$SXG121:$SXG121</xm:f>
              <xm:sqref>SXG121</xm:sqref>
            </x14:sparkline>
            <x14:sparkline>
              <xm:f>'CB_Lcr (2)'!$SXH121:$SXH121</xm:f>
              <xm:sqref>SXH121</xm:sqref>
            </x14:sparkline>
            <x14:sparkline>
              <xm:f>'CB_Lcr (2)'!$SXI121:$SXI121</xm:f>
              <xm:sqref>SXI121</xm:sqref>
            </x14:sparkline>
            <x14:sparkline>
              <xm:f>'CB_Lcr (2)'!$SXJ121:$SXJ121</xm:f>
              <xm:sqref>SXJ121</xm:sqref>
            </x14:sparkline>
            <x14:sparkline>
              <xm:f>'CB_Lcr (2)'!$SXK121:$SXK121</xm:f>
              <xm:sqref>SXK121</xm:sqref>
            </x14:sparkline>
            <x14:sparkline>
              <xm:f>'CB_Lcr (2)'!$SXL121:$SXL121</xm:f>
              <xm:sqref>SXL121</xm:sqref>
            </x14:sparkline>
            <x14:sparkline>
              <xm:f>'CB_Lcr (2)'!$SXM121:$SXM121</xm:f>
              <xm:sqref>SXM121</xm:sqref>
            </x14:sparkline>
            <x14:sparkline>
              <xm:f>'CB_Lcr (2)'!$SXN121:$SXN121</xm:f>
              <xm:sqref>SXN121</xm:sqref>
            </x14:sparkline>
            <x14:sparkline>
              <xm:f>'CB_Lcr (2)'!$SXO121:$SXO121</xm:f>
              <xm:sqref>SXO121</xm:sqref>
            </x14:sparkline>
            <x14:sparkline>
              <xm:f>'CB_Lcr (2)'!$SXP121:$SXP121</xm:f>
              <xm:sqref>SXP121</xm:sqref>
            </x14:sparkline>
            <x14:sparkline>
              <xm:f>'CB_Lcr (2)'!$SXQ121:$SXQ121</xm:f>
              <xm:sqref>SXQ121</xm:sqref>
            </x14:sparkline>
            <x14:sparkline>
              <xm:f>'CB_Lcr (2)'!$SXR121:$SXR121</xm:f>
              <xm:sqref>SXR121</xm:sqref>
            </x14:sparkline>
            <x14:sparkline>
              <xm:f>'CB_Lcr (2)'!$SXS121:$SXS121</xm:f>
              <xm:sqref>SXS121</xm:sqref>
            </x14:sparkline>
            <x14:sparkline>
              <xm:f>'CB_Lcr (2)'!$SXT121:$SXT121</xm:f>
              <xm:sqref>SXT121</xm:sqref>
            </x14:sparkline>
            <x14:sparkline>
              <xm:f>'CB_Lcr (2)'!$SXU121:$SXU121</xm:f>
              <xm:sqref>SXU121</xm:sqref>
            </x14:sparkline>
            <x14:sparkline>
              <xm:f>'CB_Lcr (2)'!$SXV121:$SXV121</xm:f>
              <xm:sqref>SXV121</xm:sqref>
            </x14:sparkline>
            <x14:sparkline>
              <xm:f>'CB_Lcr (2)'!$SXW121:$SXW121</xm:f>
              <xm:sqref>SXW121</xm:sqref>
            </x14:sparkline>
            <x14:sparkline>
              <xm:f>'CB_Lcr (2)'!$SXX121:$SXX121</xm:f>
              <xm:sqref>SXX121</xm:sqref>
            </x14:sparkline>
            <x14:sparkline>
              <xm:f>'CB_Lcr (2)'!$SXY121:$SXY121</xm:f>
              <xm:sqref>SXY121</xm:sqref>
            </x14:sparkline>
            <x14:sparkline>
              <xm:f>'CB_Lcr (2)'!$SXZ121:$SXZ121</xm:f>
              <xm:sqref>SXZ121</xm:sqref>
            </x14:sparkline>
            <x14:sparkline>
              <xm:f>'CB_Lcr (2)'!$SYA121:$SYA121</xm:f>
              <xm:sqref>SYA121</xm:sqref>
            </x14:sparkline>
            <x14:sparkline>
              <xm:f>'CB_Lcr (2)'!$SYB121:$SYB121</xm:f>
              <xm:sqref>SYB121</xm:sqref>
            </x14:sparkline>
            <x14:sparkline>
              <xm:f>'CB_Lcr (2)'!$SYC121:$SYC121</xm:f>
              <xm:sqref>SYC121</xm:sqref>
            </x14:sparkline>
            <x14:sparkline>
              <xm:f>'CB_Lcr (2)'!$SYD121:$SYD121</xm:f>
              <xm:sqref>SYD121</xm:sqref>
            </x14:sparkline>
            <x14:sparkline>
              <xm:f>'CB_Lcr (2)'!$SYE121:$SYE121</xm:f>
              <xm:sqref>SYE121</xm:sqref>
            </x14:sparkline>
            <x14:sparkline>
              <xm:f>'CB_Lcr (2)'!$SYF121:$SYF121</xm:f>
              <xm:sqref>SYF121</xm:sqref>
            </x14:sparkline>
            <x14:sparkline>
              <xm:f>'CB_Lcr (2)'!$SYG121:$SYG121</xm:f>
              <xm:sqref>SYG121</xm:sqref>
            </x14:sparkline>
            <x14:sparkline>
              <xm:f>'CB_Lcr (2)'!$SYH121:$SYH121</xm:f>
              <xm:sqref>SYH121</xm:sqref>
            </x14:sparkline>
            <x14:sparkline>
              <xm:f>'CB_Lcr (2)'!$SYI121:$SYI121</xm:f>
              <xm:sqref>SYI121</xm:sqref>
            </x14:sparkline>
            <x14:sparkline>
              <xm:f>'CB_Lcr (2)'!$SYJ121:$SYJ121</xm:f>
              <xm:sqref>SYJ121</xm:sqref>
            </x14:sparkline>
            <x14:sparkline>
              <xm:f>'CB_Lcr (2)'!$SYK121:$SYK121</xm:f>
              <xm:sqref>SYK121</xm:sqref>
            </x14:sparkline>
            <x14:sparkline>
              <xm:f>'CB_Lcr (2)'!$SYL121:$SYL121</xm:f>
              <xm:sqref>SYL121</xm:sqref>
            </x14:sparkline>
            <x14:sparkline>
              <xm:f>'CB_Lcr (2)'!$SYM121:$SYM121</xm:f>
              <xm:sqref>SYM121</xm:sqref>
            </x14:sparkline>
            <x14:sparkline>
              <xm:f>'CB_Lcr (2)'!$SYN121:$SYN121</xm:f>
              <xm:sqref>SYN121</xm:sqref>
            </x14:sparkline>
            <x14:sparkline>
              <xm:f>'CB_Lcr (2)'!$SYO121:$SYO121</xm:f>
              <xm:sqref>SYO121</xm:sqref>
            </x14:sparkline>
            <x14:sparkline>
              <xm:f>'CB_Lcr (2)'!$SYP121:$SYP121</xm:f>
              <xm:sqref>SYP121</xm:sqref>
            </x14:sparkline>
            <x14:sparkline>
              <xm:f>'CB_Lcr (2)'!$SYQ121:$SYQ121</xm:f>
              <xm:sqref>SYQ121</xm:sqref>
            </x14:sparkline>
            <x14:sparkline>
              <xm:f>'CB_Lcr (2)'!$SYR121:$SYR121</xm:f>
              <xm:sqref>SYR121</xm:sqref>
            </x14:sparkline>
            <x14:sparkline>
              <xm:f>'CB_Lcr (2)'!$SYS121:$SYS121</xm:f>
              <xm:sqref>SYS121</xm:sqref>
            </x14:sparkline>
            <x14:sparkline>
              <xm:f>'CB_Lcr (2)'!$SYT121:$SYT121</xm:f>
              <xm:sqref>SYT121</xm:sqref>
            </x14:sparkline>
            <x14:sparkline>
              <xm:f>'CB_Lcr (2)'!$SYU121:$SYU121</xm:f>
              <xm:sqref>SYU121</xm:sqref>
            </x14:sparkline>
            <x14:sparkline>
              <xm:f>'CB_Lcr (2)'!$SYV121:$SYV121</xm:f>
              <xm:sqref>SYV121</xm:sqref>
            </x14:sparkline>
            <x14:sparkline>
              <xm:f>'CB_Lcr (2)'!$SYW121:$SYW121</xm:f>
              <xm:sqref>SYW121</xm:sqref>
            </x14:sparkline>
            <x14:sparkline>
              <xm:f>'CB_Lcr (2)'!$SYX121:$SYX121</xm:f>
              <xm:sqref>SYX121</xm:sqref>
            </x14:sparkline>
            <x14:sparkline>
              <xm:f>'CB_Lcr (2)'!$SYY121:$SYY121</xm:f>
              <xm:sqref>SYY121</xm:sqref>
            </x14:sparkline>
            <x14:sparkline>
              <xm:f>'CB_Lcr (2)'!$SYZ121:$SYZ121</xm:f>
              <xm:sqref>SYZ121</xm:sqref>
            </x14:sparkline>
            <x14:sparkline>
              <xm:f>'CB_Lcr (2)'!$SZA121:$SZA121</xm:f>
              <xm:sqref>SZA121</xm:sqref>
            </x14:sparkline>
            <x14:sparkline>
              <xm:f>'CB_Lcr (2)'!$SZB121:$SZB121</xm:f>
              <xm:sqref>SZB121</xm:sqref>
            </x14:sparkline>
            <x14:sparkline>
              <xm:f>'CB_Lcr (2)'!$SZC121:$SZC121</xm:f>
              <xm:sqref>SZC121</xm:sqref>
            </x14:sparkline>
            <x14:sparkline>
              <xm:f>'CB_Lcr (2)'!$SZD121:$SZD121</xm:f>
              <xm:sqref>SZD121</xm:sqref>
            </x14:sparkline>
            <x14:sparkline>
              <xm:f>'CB_Lcr (2)'!$SZE121:$SZE121</xm:f>
              <xm:sqref>SZE121</xm:sqref>
            </x14:sparkline>
            <x14:sparkline>
              <xm:f>'CB_Lcr (2)'!$SZF121:$SZF121</xm:f>
              <xm:sqref>SZF121</xm:sqref>
            </x14:sparkline>
            <x14:sparkline>
              <xm:f>'CB_Lcr (2)'!$SZG121:$SZG121</xm:f>
              <xm:sqref>SZG121</xm:sqref>
            </x14:sparkline>
            <x14:sparkline>
              <xm:f>'CB_Lcr (2)'!$SZH121:$SZH121</xm:f>
              <xm:sqref>SZH121</xm:sqref>
            </x14:sparkline>
            <x14:sparkline>
              <xm:f>'CB_Lcr (2)'!$SZI121:$SZI121</xm:f>
              <xm:sqref>SZI121</xm:sqref>
            </x14:sparkline>
            <x14:sparkline>
              <xm:f>'CB_Lcr (2)'!$SZJ121:$SZJ121</xm:f>
              <xm:sqref>SZJ121</xm:sqref>
            </x14:sparkline>
            <x14:sparkline>
              <xm:f>'CB_Lcr (2)'!$SZK121:$SZK121</xm:f>
              <xm:sqref>SZK121</xm:sqref>
            </x14:sparkline>
            <x14:sparkline>
              <xm:f>'CB_Lcr (2)'!$SZL121:$SZL121</xm:f>
              <xm:sqref>SZL121</xm:sqref>
            </x14:sparkline>
            <x14:sparkline>
              <xm:f>'CB_Lcr (2)'!$SZM121:$SZM121</xm:f>
              <xm:sqref>SZM121</xm:sqref>
            </x14:sparkline>
            <x14:sparkline>
              <xm:f>'CB_Lcr (2)'!$SZN121:$SZN121</xm:f>
              <xm:sqref>SZN121</xm:sqref>
            </x14:sparkline>
            <x14:sparkline>
              <xm:f>'CB_Lcr (2)'!$SZO121:$SZO121</xm:f>
              <xm:sqref>SZO121</xm:sqref>
            </x14:sparkline>
            <x14:sparkline>
              <xm:f>'CB_Lcr (2)'!$SZP121:$SZP121</xm:f>
              <xm:sqref>SZP121</xm:sqref>
            </x14:sparkline>
            <x14:sparkline>
              <xm:f>'CB_Lcr (2)'!$SZQ121:$SZQ121</xm:f>
              <xm:sqref>SZQ121</xm:sqref>
            </x14:sparkline>
            <x14:sparkline>
              <xm:f>'CB_Lcr (2)'!$SZR121:$SZR121</xm:f>
              <xm:sqref>SZR121</xm:sqref>
            </x14:sparkline>
            <x14:sparkline>
              <xm:f>'CB_Lcr (2)'!$SZS121:$SZS121</xm:f>
              <xm:sqref>SZS121</xm:sqref>
            </x14:sparkline>
            <x14:sparkline>
              <xm:f>'CB_Lcr (2)'!$SZT121:$SZT121</xm:f>
              <xm:sqref>SZT121</xm:sqref>
            </x14:sparkline>
            <x14:sparkline>
              <xm:f>'CB_Lcr (2)'!$SZU121:$SZU121</xm:f>
              <xm:sqref>SZU121</xm:sqref>
            </x14:sparkline>
            <x14:sparkline>
              <xm:f>'CB_Lcr (2)'!$SZV121:$SZV121</xm:f>
              <xm:sqref>SZV121</xm:sqref>
            </x14:sparkline>
            <x14:sparkline>
              <xm:f>'CB_Lcr (2)'!$SZW121:$SZW121</xm:f>
              <xm:sqref>SZW121</xm:sqref>
            </x14:sparkline>
            <x14:sparkline>
              <xm:f>'CB_Lcr (2)'!$SZX121:$SZX121</xm:f>
              <xm:sqref>SZX121</xm:sqref>
            </x14:sparkline>
            <x14:sparkline>
              <xm:f>'CB_Lcr (2)'!$SZY121:$SZY121</xm:f>
              <xm:sqref>SZY121</xm:sqref>
            </x14:sparkline>
            <x14:sparkline>
              <xm:f>'CB_Lcr (2)'!$SZZ121:$SZZ121</xm:f>
              <xm:sqref>SZZ121</xm:sqref>
            </x14:sparkline>
            <x14:sparkline>
              <xm:f>'CB_Lcr (2)'!$TAA121:$TAA121</xm:f>
              <xm:sqref>TAA121</xm:sqref>
            </x14:sparkline>
            <x14:sparkline>
              <xm:f>'CB_Lcr (2)'!$TAB121:$TAB121</xm:f>
              <xm:sqref>TAB121</xm:sqref>
            </x14:sparkline>
            <x14:sparkline>
              <xm:f>'CB_Lcr (2)'!$TAC121:$TAC121</xm:f>
              <xm:sqref>TAC121</xm:sqref>
            </x14:sparkline>
            <x14:sparkline>
              <xm:f>'CB_Lcr (2)'!$TAD121:$TAD121</xm:f>
              <xm:sqref>TAD121</xm:sqref>
            </x14:sparkline>
            <x14:sparkline>
              <xm:f>'CB_Lcr (2)'!$TAE121:$TAE121</xm:f>
              <xm:sqref>TAE121</xm:sqref>
            </x14:sparkline>
            <x14:sparkline>
              <xm:f>'CB_Lcr (2)'!$TAF121:$TAF121</xm:f>
              <xm:sqref>TAF121</xm:sqref>
            </x14:sparkline>
            <x14:sparkline>
              <xm:f>'CB_Lcr (2)'!$TAG121:$TAG121</xm:f>
              <xm:sqref>TAG121</xm:sqref>
            </x14:sparkline>
            <x14:sparkline>
              <xm:f>'CB_Lcr (2)'!$TAH121:$TAH121</xm:f>
              <xm:sqref>TAH121</xm:sqref>
            </x14:sparkline>
            <x14:sparkline>
              <xm:f>'CB_Lcr (2)'!$TAI121:$TAI121</xm:f>
              <xm:sqref>TAI121</xm:sqref>
            </x14:sparkline>
            <x14:sparkline>
              <xm:f>'CB_Lcr (2)'!$TAJ121:$TAJ121</xm:f>
              <xm:sqref>TAJ121</xm:sqref>
            </x14:sparkline>
            <x14:sparkline>
              <xm:f>'CB_Lcr (2)'!$TAK121:$TAK121</xm:f>
              <xm:sqref>TAK121</xm:sqref>
            </x14:sparkline>
            <x14:sparkline>
              <xm:f>'CB_Lcr (2)'!$TAL121:$TAL121</xm:f>
              <xm:sqref>TAL121</xm:sqref>
            </x14:sparkline>
            <x14:sparkline>
              <xm:f>'CB_Lcr (2)'!$TAM121:$TAM121</xm:f>
              <xm:sqref>TAM121</xm:sqref>
            </x14:sparkline>
            <x14:sparkline>
              <xm:f>'CB_Lcr (2)'!$TAN121:$TAN121</xm:f>
              <xm:sqref>TAN121</xm:sqref>
            </x14:sparkline>
            <x14:sparkline>
              <xm:f>'CB_Lcr (2)'!$TAO121:$TAO121</xm:f>
              <xm:sqref>TAO121</xm:sqref>
            </x14:sparkline>
            <x14:sparkline>
              <xm:f>'CB_Lcr (2)'!$TAP121:$TAP121</xm:f>
              <xm:sqref>TAP121</xm:sqref>
            </x14:sparkline>
            <x14:sparkline>
              <xm:f>'CB_Lcr (2)'!$TAQ121:$TAQ121</xm:f>
              <xm:sqref>TAQ121</xm:sqref>
            </x14:sparkline>
            <x14:sparkline>
              <xm:f>'CB_Lcr (2)'!$TAR121:$TAR121</xm:f>
              <xm:sqref>TAR121</xm:sqref>
            </x14:sparkline>
            <x14:sparkline>
              <xm:f>'CB_Lcr (2)'!$TAS121:$TAS121</xm:f>
              <xm:sqref>TAS121</xm:sqref>
            </x14:sparkline>
            <x14:sparkline>
              <xm:f>'CB_Lcr (2)'!$TAT121:$TAT121</xm:f>
              <xm:sqref>TAT121</xm:sqref>
            </x14:sparkline>
            <x14:sparkline>
              <xm:f>'CB_Lcr (2)'!$TAU121:$TAU121</xm:f>
              <xm:sqref>TAU121</xm:sqref>
            </x14:sparkline>
            <x14:sparkline>
              <xm:f>'CB_Lcr (2)'!$TAV121:$TAV121</xm:f>
              <xm:sqref>TAV121</xm:sqref>
            </x14:sparkline>
            <x14:sparkline>
              <xm:f>'CB_Lcr (2)'!$TAW121:$TAW121</xm:f>
              <xm:sqref>TAW121</xm:sqref>
            </x14:sparkline>
            <x14:sparkline>
              <xm:f>'CB_Lcr (2)'!$TAX121:$TAX121</xm:f>
              <xm:sqref>TAX121</xm:sqref>
            </x14:sparkline>
            <x14:sparkline>
              <xm:f>'CB_Lcr (2)'!$TAY121:$TAY121</xm:f>
              <xm:sqref>TAY121</xm:sqref>
            </x14:sparkline>
            <x14:sparkline>
              <xm:f>'CB_Lcr (2)'!$TAZ121:$TAZ121</xm:f>
              <xm:sqref>TAZ121</xm:sqref>
            </x14:sparkline>
            <x14:sparkline>
              <xm:f>'CB_Lcr (2)'!$TBA121:$TBA121</xm:f>
              <xm:sqref>TBA121</xm:sqref>
            </x14:sparkline>
            <x14:sparkline>
              <xm:f>'CB_Lcr (2)'!$TBB121:$TBB121</xm:f>
              <xm:sqref>TBB121</xm:sqref>
            </x14:sparkline>
            <x14:sparkline>
              <xm:f>'CB_Lcr (2)'!$TBC121:$TBC121</xm:f>
              <xm:sqref>TBC121</xm:sqref>
            </x14:sparkline>
            <x14:sparkline>
              <xm:f>'CB_Lcr (2)'!$TBD121:$TBD121</xm:f>
              <xm:sqref>TBD121</xm:sqref>
            </x14:sparkline>
            <x14:sparkline>
              <xm:f>'CB_Lcr (2)'!$TBE121:$TBE121</xm:f>
              <xm:sqref>TBE121</xm:sqref>
            </x14:sparkline>
            <x14:sparkline>
              <xm:f>'CB_Lcr (2)'!$TBF121:$TBF121</xm:f>
              <xm:sqref>TBF121</xm:sqref>
            </x14:sparkline>
            <x14:sparkline>
              <xm:f>'CB_Lcr (2)'!$TBG121:$TBG121</xm:f>
              <xm:sqref>TBG121</xm:sqref>
            </x14:sparkline>
            <x14:sparkline>
              <xm:f>'CB_Lcr (2)'!$TBH121:$TBH121</xm:f>
              <xm:sqref>TBH121</xm:sqref>
            </x14:sparkline>
            <x14:sparkline>
              <xm:f>'CB_Lcr (2)'!$TBI121:$TBI121</xm:f>
              <xm:sqref>TBI121</xm:sqref>
            </x14:sparkline>
            <x14:sparkline>
              <xm:f>'CB_Lcr (2)'!$TBJ121:$TBJ121</xm:f>
              <xm:sqref>TBJ121</xm:sqref>
            </x14:sparkline>
            <x14:sparkline>
              <xm:f>'CB_Lcr (2)'!$TBK121:$TBK121</xm:f>
              <xm:sqref>TBK121</xm:sqref>
            </x14:sparkline>
            <x14:sparkline>
              <xm:f>'CB_Lcr (2)'!$TBL121:$TBL121</xm:f>
              <xm:sqref>TBL121</xm:sqref>
            </x14:sparkline>
            <x14:sparkline>
              <xm:f>'CB_Lcr (2)'!$TBM121:$TBM121</xm:f>
              <xm:sqref>TBM121</xm:sqref>
            </x14:sparkline>
            <x14:sparkline>
              <xm:f>'CB_Lcr (2)'!$TBN121:$TBN121</xm:f>
              <xm:sqref>TBN121</xm:sqref>
            </x14:sparkline>
            <x14:sparkline>
              <xm:f>'CB_Lcr (2)'!$TBO121:$TBO121</xm:f>
              <xm:sqref>TBO121</xm:sqref>
            </x14:sparkline>
            <x14:sparkline>
              <xm:f>'CB_Lcr (2)'!$TBP121:$TBP121</xm:f>
              <xm:sqref>TBP121</xm:sqref>
            </x14:sparkline>
            <x14:sparkline>
              <xm:f>'CB_Lcr (2)'!$TBQ121:$TBQ121</xm:f>
              <xm:sqref>TBQ121</xm:sqref>
            </x14:sparkline>
            <x14:sparkline>
              <xm:f>'CB_Lcr (2)'!$TBR121:$TBR121</xm:f>
              <xm:sqref>TBR121</xm:sqref>
            </x14:sparkline>
            <x14:sparkline>
              <xm:f>'CB_Lcr (2)'!$TBS121:$TBS121</xm:f>
              <xm:sqref>TBS121</xm:sqref>
            </x14:sparkline>
            <x14:sparkline>
              <xm:f>'CB_Lcr (2)'!$TBT121:$TBT121</xm:f>
              <xm:sqref>TBT121</xm:sqref>
            </x14:sparkline>
            <x14:sparkline>
              <xm:f>'CB_Lcr (2)'!$TBU121:$TBU121</xm:f>
              <xm:sqref>TBU121</xm:sqref>
            </x14:sparkline>
            <x14:sparkline>
              <xm:f>'CB_Lcr (2)'!$TBV121:$TBV121</xm:f>
              <xm:sqref>TBV121</xm:sqref>
            </x14:sparkline>
            <x14:sparkline>
              <xm:f>'CB_Lcr (2)'!$TBW121:$TBW121</xm:f>
              <xm:sqref>TBW121</xm:sqref>
            </x14:sparkline>
            <x14:sparkline>
              <xm:f>'CB_Lcr (2)'!$TBX121:$TBX121</xm:f>
              <xm:sqref>TBX121</xm:sqref>
            </x14:sparkline>
            <x14:sparkline>
              <xm:f>'CB_Lcr (2)'!$TBY121:$TBY121</xm:f>
              <xm:sqref>TBY121</xm:sqref>
            </x14:sparkline>
            <x14:sparkline>
              <xm:f>'CB_Lcr (2)'!$TBZ121:$TBZ121</xm:f>
              <xm:sqref>TBZ121</xm:sqref>
            </x14:sparkline>
            <x14:sparkline>
              <xm:f>'CB_Lcr (2)'!$TCA121:$TCA121</xm:f>
              <xm:sqref>TCA121</xm:sqref>
            </x14:sparkline>
            <x14:sparkline>
              <xm:f>'CB_Lcr (2)'!$TCB121:$TCB121</xm:f>
              <xm:sqref>TCB121</xm:sqref>
            </x14:sparkline>
            <x14:sparkline>
              <xm:f>'CB_Lcr (2)'!$TCC121:$TCC121</xm:f>
              <xm:sqref>TCC121</xm:sqref>
            </x14:sparkline>
            <x14:sparkline>
              <xm:f>'CB_Lcr (2)'!$TCD121:$TCD121</xm:f>
              <xm:sqref>TCD121</xm:sqref>
            </x14:sparkline>
            <x14:sparkline>
              <xm:f>'CB_Lcr (2)'!$TCE121:$TCE121</xm:f>
              <xm:sqref>TCE121</xm:sqref>
            </x14:sparkline>
            <x14:sparkline>
              <xm:f>'CB_Lcr (2)'!$TCF121:$TCF121</xm:f>
              <xm:sqref>TCF121</xm:sqref>
            </x14:sparkline>
            <x14:sparkline>
              <xm:f>'CB_Lcr (2)'!$TCG121:$TCG121</xm:f>
              <xm:sqref>TCG121</xm:sqref>
            </x14:sparkline>
            <x14:sparkline>
              <xm:f>'CB_Lcr (2)'!$TCH121:$TCH121</xm:f>
              <xm:sqref>TCH121</xm:sqref>
            </x14:sparkline>
            <x14:sparkline>
              <xm:f>'CB_Lcr (2)'!$TCI121:$TCI121</xm:f>
              <xm:sqref>TCI121</xm:sqref>
            </x14:sparkline>
            <x14:sparkline>
              <xm:f>'CB_Lcr (2)'!$TCJ121:$TCJ121</xm:f>
              <xm:sqref>TCJ121</xm:sqref>
            </x14:sparkline>
            <x14:sparkline>
              <xm:f>'CB_Lcr (2)'!$TCK121:$TCK121</xm:f>
              <xm:sqref>TCK121</xm:sqref>
            </x14:sparkline>
            <x14:sparkline>
              <xm:f>'CB_Lcr (2)'!$TCL121:$TCL121</xm:f>
              <xm:sqref>TCL121</xm:sqref>
            </x14:sparkline>
            <x14:sparkline>
              <xm:f>'CB_Lcr (2)'!$TCM121:$TCM121</xm:f>
              <xm:sqref>TCM121</xm:sqref>
            </x14:sparkline>
            <x14:sparkline>
              <xm:f>'CB_Lcr (2)'!$TCN121:$TCN121</xm:f>
              <xm:sqref>TCN121</xm:sqref>
            </x14:sparkline>
            <x14:sparkline>
              <xm:f>'CB_Lcr (2)'!$TCO121:$TCO121</xm:f>
              <xm:sqref>TCO121</xm:sqref>
            </x14:sparkline>
            <x14:sparkline>
              <xm:f>'CB_Lcr (2)'!$TCP121:$TCP121</xm:f>
              <xm:sqref>TCP121</xm:sqref>
            </x14:sparkline>
            <x14:sparkline>
              <xm:f>'CB_Lcr (2)'!$TCQ121:$TCQ121</xm:f>
              <xm:sqref>TCQ121</xm:sqref>
            </x14:sparkline>
            <x14:sparkline>
              <xm:f>'CB_Lcr (2)'!$TCR121:$TCR121</xm:f>
              <xm:sqref>TCR121</xm:sqref>
            </x14:sparkline>
            <x14:sparkline>
              <xm:f>'CB_Lcr (2)'!$TCS121:$TCS121</xm:f>
              <xm:sqref>TCS121</xm:sqref>
            </x14:sparkline>
            <x14:sparkline>
              <xm:f>'CB_Lcr (2)'!$TCT121:$TCT121</xm:f>
              <xm:sqref>TCT121</xm:sqref>
            </x14:sparkline>
            <x14:sparkline>
              <xm:f>'CB_Lcr (2)'!$TCU121:$TCU121</xm:f>
              <xm:sqref>TCU121</xm:sqref>
            </x14:sparkline>
            <x14:sparkline>
              <xm:f>'CB_Lcr (2)'!$TCV121:$TCV121</xm:f>
              <xm:sqref>TCV121</xm:sqref>
            </x14:sparkline>
            <x14:sparkline>
              <xm:f>'CB_Lcr (2)'!$TCW121:$TCW121</xm:f>
              <xm:sqref>TCW121</xm:sqref>
            </x14:sparkline>
            <x14:sparkline>
              <xm:f>'CB_Lcr (2)'!$TCX121:$TCX121</xm:f>
              <xm:sqref>TCX121</xm:sqref>
            </x14:sparkline>
            <x14:sparkline>
              <xm:f>'CB_Lcr (2)'!$TCY121:$TCY121</xm:f>
              <xm:sqref>TCY121</xm:sqref>
            </x14:sparkline>
            <x14:sparkline>
              <xm:f>'CB_Lcr (2)'!$TCZ121:$TCZ121</xm:f>
              <xm:sqref>TCZ121</xm:sqref>
            </x14:sparkline>
            <x14:sparkline>
              <xm:f>'CB_Lcr (2)'!$TDA121:$TDA121</xm:f>
              <xm:sqref>TDA121</xm:sqref>
            </x14:sparkline>
            <x14:sparkline>
              <xm:f>'CB_Lcr (2)'!$TDB121:$TDB121</xm:f>
              <xm:sqref>TDB121</xm:sqref>
            </x14:sparkline>
            <x14:sparkline>
              <xm:f>'CB_Lcr (2)'!$TDC121:$TDC121</xm:f>
              <xm:sqref>TDC121</xm:sqref>
            </x14:sparkline>
            <x14:sparkline>
              <xm:f>'CB_Lcr (2)'!$TDD121:$TDD121</xm:f>
              <xm:sqref>TDD121</xm:sqref>
            </x14:sparkline>
            <x14:sparkline>
              <xm:f>'CB_Lcr (2)'!$TDE121:$TDE121</xm:f>
              <xm:sqref>TDE121</xm:sqref>
            </x14:sparkline>
            <x14:sparkline>
              <xm:f>'CB_Lcr (2)'!$TDF121:$TDF121</xm:f>
              <xm:sqref>TDF121</xm:sqref>
            </x14:sparkline>
            <x14:sparkline>
              <xm:f>'CB_Lcr (2)'!$TDG121:$TDG121</xm:f>
              <xm:sqref>TDG121</xm:sqref>
            </x14:sparkline>
            <x14:sparkline>
              <xm:f>'CB_Lcr (2)'!$TDH121:$TDH121</xm:f>
              <xm:sqref>TDH121</xm:sqref>
            </x14:sparkline>
            <x14:sparkline>
              <xm:f>'CB_Lcr (2)'!$TDI121:$TDI121</xm:f>
              <xm:sqref>TDI121</xm:sqref>
            </x14:sparkline>
            <x14:sparkline>
              <xm:f>'CB_Lcr (2)'!$TDJ121:$TDJ121</xm:f>
              <xm:sqref>TDJ121</xm:sqref>
            </x14:sparkline>
            <x14:sparkline>
              <xm:f>'CB_Lcr (2)'!$TDK121:$TDK121</xm:f>
              <xm:sqref>TDK121</xm:sqref>
            </x14:sparkline>
            <x14:sparkline>
              <xm:f>'CB_Lcr (2)'!$TDL121:$TDL121</xm:f>
              <xm:sqref>TDL121</xm:sqref>
            </x14:sparkline>
            <x14:sparkline>
              <xm:f>'CB_Lcr (2)'!$TDM121:$TDM121</xm:f>
              <xm:sqref>TDM121</xm:sqref>
            </x14:sparkline>
            <x14:sparkline>
              <xm:f>'CB_Lcr (2)'!$TDN121:$TDN121</xm:f>
              <xm:sqref>TDN121</xm:sqref>
            </x14:sparkline>
            <x14:sparkline>
              <xm:f>'CB_Lcr (2)'!$TDO121:$TDO121</xm:f>
              <xm:sqref>TDO121</xm:sqref>
            </x14:sparkline>
            <x14:sparkline>
              <xm:f>'CB_Lcr (2)'!$TDP121:$TDP121</xm:f>
              <xm:sqref>TDP121</xm:sqref>
            </x14:sparkline>
            <x14:sparkline>
              <xm:f>'CB_Lcr (2)'!$TDQ121:$TDQ121</xm:f>
              <xm:sqref>TDQ121</xm:sqref>
            </x14:sparkline>
            <x14:sparkline>
              <xm:f>'CB_Lcr (2)'!$TDR121:$TDR121</xm:f>
              <xm:sqref>TDR121</xm:sqref>
            </x14:sparkline>
            <x14:sparkline>
              <xm:f>'CB_Lcr (2)'!$TDS121:$TDS121</xm:f>
              <xm:sqref>TDS121</xm:sqref>
            </x14:sparkline>
            <x14:sparkline>
              <xm:f>'CB_Lcr (2)'!$TDT121:$TDT121</xm:f>
              <xm:sqref>TDT121</xm:sqref>
            </x14:sparkline>
            <x14:sparkline>
              <xm:f>'CB_Lcr (2)'!$TDU121:$TDU121</xm:f>
              <xm:sqref>TDU121</xm:sqref>
            </x14:sparkline>
            <x14:sparkline>
              <xm:f>'CB_Lcr (2)'!$TDV121:$TDV121</xm:f>
              <xm:sqref>TDV121</xm:sqref>
            </x14:sparkline>
            <x14:sparkline>
              <xm:f>'CB_Lcr (2)'!$TDW121:$TDW121</xm:f>
              <xm:sqref>TDW121</xm:sqref>
            </x14:sparkline>
            <x14:sparkline>
              <xm:f>'CB_Lcr (2)'!$TDX121:$TDX121</xm:f>
              <xm:sqref>TDX121</xm:sqref>
            </x14:sparkline>
            <x14:sparkline>
              <xm:f>'CB_Lcr (2)'!$TDY121:$TDY121</xm:f>
              <xm:sqref>TDY121</xm:sqref>
            </x14:sparkline>
            <x14:sparkline>
              <xm:f>'CB_Lcr (2)'!$TDZ121:$TDZ121</xm:f>
              <xm:sqref>TDZ121</xm:sqref>
            </x14:sparkline>
            <x14:sparkline>
              <xm:f>'CB_Lcr (2)'!$TEA121:$TEA121</xm:f>
              <xm:sqref>TEA121</xm:sqref>
            </x14:sparkline>
            <x14:sparkline>
              <xm:f>'CB_Lcr (2)'!$TEB121:$TEB121</xm:f>
              <xm:sqref>TEB121</xm:sqref>
            </x14:sparkline>
            <x14:sparkline>
              <xm:f>'CB_Lcr (2)'!$TEC121:$TEC121</xm:f>
              <xm:sqref>TEC121</xm:sqref>
            </x14:sparkline>
            <x14:sparkline>
              <xm:f>'CB_Lcr (2)'!$TED121:$TED121</xm:f>
              <xm:sqref>TED121</xm:sqref>
            </x14:sparkline>
            <x14:sparkline>
              <xm:f>'CB_Lcr (2)'!$TEE121:$TEE121</xm:f>
              <xm:sqref>TEE121</xm:sqref>
            </x14:sparkline>
            <x14:sparkline>
              <xm:f>'CB_Lcr (2)'!$TEF121:$TEF121</xm:f>
              <xm:sqref>TEF121</xm:sqref>
            </x14:sparkline>
            <x14:sparkline>
              <xm:f>'CB_Lcr (2)'!$TEG121:$TEG121</xm:f>
              <xm:sqref>TEG121</xm:sqref>
            </x14:sparkline>
            <x14:sparkline>
              <xm:f>'CB_Lcr (2)'!$TEH121:$TEH121</xm:f>
              <xm:sqref>TEH121</xm:sqref>
            </x14:sparkline>
            <x14:sparkline>
              <xm:f>'CB_Lcr (2)'!$TEI121:$TEI121</xm:f>
              <xm:sqref>TEI121</xm:sqref>
            </x14:sparkline>
            <x14:sparkline>
              <xm:f>'CB_Lcr (2)'!$TEJ121:$TEJ121</xm:f>
              <xm:sqref>TEJ121</xm:sqref>
            </x14:sparkline>
            <x14:sparkline>
              <xm:f>'CB_Lcr (2)'!$TEK121:$TEK121</xm:f>
              <xm:sqref>TEK121</xm:sqref>
            </x14:sparkline>
            <x14:sparkline>
              <xm:f>'CB_Lcr (2)'!$TEL121:$TEL121</xm:f>
              <xm:sqref>TEL121</xm:sqref>
            </x14:sparkline>
            <x14:sparkline>
              <xm:f>'CB_Lcr (2)'!$TEM121:$TEM121</xm:f>
              <xm:sqref>TEM121</xm:sqref>
            </x14:sparkline>
            <x14:sparkline>
              <xm:f>'CB_Lcr (2)'!$TEN121:$TEN121</xm:f>
              <xm:sqref>TEN121</xm:sqref>
            </x14:sparkline>
            <x14:sparkline>
              <xm:f>'CB_Lcr (2)'!$TEO121:$TEO121</xm:f>
              <xm:sqref>TEO121</xm:sqref>
            </x14:sparkline>
            <x14:sparkline>
              <xm:f>'CB_Lcr (2)'!$TEP121:$TEP121</xm:f>
              <xm:sqref>TEP121</xm:sqref>
            </x14:sparkline>
            <x14:sparkline>
              <xm:f>'CB_Lcr (2)'!$TEQ121:$TEQ121</xm:f>
              <xm:sqref>TEQ121</xm:sqref>
            </x14:sparkline>
            <x14:sparkline>
              <xm:f>'CB_Lcr (2)'!$TER121:$TER121</xm:f>
              <xm:sqref>TER121</xm:sqref>
            </x14:sparkline>
            <x14:sparkline>
              <xm:f>'CB_Lcr (2)'!$TES121:$TES121</xm:f>
              <xm:sqref>TES121</xm:sqref>
            </x14:sparkline>
            <x14:sparkline>
              <xm:f>'CB_Lcr (2)'!$TET121:$TET121</xm:f>
              <xm:sqref>TET121</xm:sqref>
            </x14:sparkline>
            <x14:sparkline>
              <xm:f>'CB_Lcr (2)'!$TEU121:$TEU121</xm:f>
              <xm:sqref>TEU121</xm:sqref>
            </x14:sparkline>
            <x14:sparkline>
              <xm:f>'CB_Lcr (2)'!$TEV121:$TEV121</xm:f>
              <xm:sqref>TEV121</xm:sqref>
            </x14:sparkline>
            <x14:sparkline>
              <xm:f>'CB_Lcr (2)'!$TEW121:$TEW121</xm:f>
              <xm:sqref>TEW121</xm:sqref>
            </x14:sparkline>
            <x14:sparkline>
              <xm:f>'CB_Lcr (2)'!$TEX121:$TEX121</xm:f>
              <xm:sqref>TEX121</xm:sqref>
            </x14:sparkline>
            <x14:sparkline>
              <xm:f>'CB_Lcr (2)'!$TEY121:$TEY121</xm:f>
              <xm:sqref>TEY121</xm:sqref>
            </x14:sparkline>
            <x14:sparkline>
              <xm:f>'CB_Lcr (2)'!$TEZ121:$TEZ121</xm:f>
              <xm:sqref>TEZ121</xm:sqref>
            </x14:sparkline>
            <x14:sparkline>
              <xm:f>'CB_Lcr (2)'!$TFA121:$TFA121</xm:f>
              <xm:sqref>TFA121</xm:sqref>
            </x14:sparkline>
            <x14:sparkline>
              <xm:f>'CB_Lcr (2)'!$TFB121:$TFB121</xm:f>
              <xm:sqref>TFB121</xm:sqref>
            </x14:sparkline>
            <x14:sparkline>
              <xm:f>'CB_Lcr (2)'!$TFC121:$TFC121</xm:f>
              <xm:sqref>TFC121</xm:sqref>
            </x14:sparkline>
            <x14:sparkline>
              <xm:f>'CB_Lcr (2)'!$TFD121:$TFD121</xm:f>
              <xm:sqref>TFD121</xm:sqref>
            </x14:sparkline>
            <x14:sparkline>
              <xm:f>'CB_Lcr (2)'!$TFE121:$TFE121</xm:f>
              <xm:sqref>TFE121</xm:sqref>
            </x14:sparkline>
            <x14:sparkline>
              <xm:f>'CB_Lcr (2)'!$TFF121:$TFF121</xm:f>
              <xm:sqref>TFF121</xm:sqref>
            </x14:sparkline>
            <x14:sparkline>
              <xm:f>'CB_Lcr (2)'!$TFG121:$TFG121</xm:f>
              <xm:sqref>TFG121</xm:sqref>
            </x14:sparkline>
            <x14:sparkline>
              <xm:f>'CB_Lcr (2)'!$TFH121:$TFH121</xm:f>
              <xm:sqref>TFH121</xm:sqref>
            </x14:sparkline>
            <x14:sparkline>
              <xm:f>'CB_Lcr (2)'!$TFI121:$TFI121</xm:f>
              <xm:sqref>TFI121</xm:sqref>
            </x14:sparkline>
            <x14:sparkline>
              <xm:f>'CB_Lcr (2)'!$TFJ121:$TFJ121</xm:f>
              <xm:sqref>TFJ121</xm:sqref>
            </x14:sparkline>
            <x14:sparkline>
              <xm:f>'CB_Lcr (2)'!$TFK121:$TFK121</xm:f>
              <xm:sqref>TFK121</xm:sqref>
            </x14:sparkline>
            <x14:sparkline>
              <xm:f>'CB_Lcr (2)'!$TFL121:$TFL121</xm:f>
              <xm:sqref>TFL121</xm:sqref>
            </x14:sparkline>
            <x14:sparkline>
              <xm:f>'CB_Lcr (2)'!$TFM121:$TFM121</xm:f>
              <xm:sqref>TFM121</xm:sqref>
            </x14:sparkline>
            <x14:sparkline>
              <xm:f>'CB_Lcr (2)'!$TFN121:$TFN121</xm:f>
              <xm:sqref>TFN121</xm:sqref>
            </x14:sparkline>
            <x14:sparkline>
              <xm:f>'CB_Lcr (2)'!$TFO121:$TFO121</xm:f>
              <xm:sqref>TFO121</xm:sqref>
            </x14:sparkline>
            <x14:sparkline>
              <xm:f>'CB_Lcr (2)'!$TFP121:$TFP121</xm:f>
              <xm:sqref>TFP121</xm:sqref>
            </x14:sparkline>
            <x14:sparkline>
              <xm:f>'CB_Lcr (2)'!$TFQ121:$TFQ121</xm:f>
              <xm:sqref>TFQ121</xm:sqref>
            </x14:sparkline>
            <x14:sparkline>
              <xm:f>'CB_Lcr (2)'!$TFR121:$TFR121</xm:f>
              <xm:sqref>TFR121</xm:sqref>
            </x14:sparkline>
            <x14:sparkline>
              <xm:f>'CB_Lcr (2)'!$TFS121:$TFS121</xm:f>
              <xm:sqref>TFS121</xm:sqref>
            </x14:sparkline>
            <x14:sparkline>
              <xm:f>'CB_Lcr (2)'!$TFT121:$TFT121</xm:f>
              <xm:sqref>TFT121</xm:sqref>
            </x14:sparkline>
            <x14:sparkline>
              <xm:f>'CB_Lcr (2)'!$TFU121:$TFU121</xm:f>
              <xm:sqref>TFU121</xm:sqref>
            </x14:sparkline>
            <x14:sparkline>
              <xm:f>'CB_Lcr (2)'!$TFV121:$TFV121</xm:f>
              <xm:sqref>TFV121</xm:sqref>
            </x14:sparkline>
            <x14:sparkline>
              <xm:f>'CB_Lcr (2)'!$TFW121:$TFW121</xm:f>
              <xm:sqref>TFW121</xm:sqref>
            </x14:sparkline>
            <x14:sparkline>
              <xm:f>'CB_Lcr (2)'!$TFX121:$TFX121</xm:f>
              <xm:sqref>TFX121</xm:sqref>
            </x14:sparkline>
            <x14:sparkline>
              <xm:f>'CB_Lcr (2)'!$TFY121:$TFY121</xm:f>
              <xm:sqref>TFY121</xm:sqref>
            </x14:sparkline>
            <x14:sparkline>
              <xm:f>'CB_Lcr (2)'!$TFZ121:$TFZ121</xm:f>
              <xm:sqref>TFZ121</xm:sqref>
            </x14:sparkline>
            <x14:sparkline>
              <xm:f>'CB_Lcr (2)'!$TGA121:$TGA121</xm:f>
              <xm:sqref>TGA121</xm:sqref>
            </x14:sparkline>
            <x14:sparkline>
              <xm:f>'CB_Lcr (2)'!$TGB121:$TGB121</xm:f>
              <xm:sqref>TGB121</xm:sqref>
            </x14:sparkline>
            <x14:sparkline>
              <xm:f>'CB_Lcr (2)'!$TGC121:$TGC121</xm:f>
              <xm:sqref>TGC121</xm:sqref>
            </x14:sparkline>
            <x14:sparkline>
              <xm:f>'CB_Lcr (2)'!$TGD121:$TGD121</xm:f>
              <xm:sqref>TGD121</xm:sqref>
            </x14:sparkline>
            <x14:sparkline>
              <xm:f>'CB_Lcr (2)'!$TGE121:$TGE121</xm:f>
              <xm:sqref>TGE121</xm:sqref>
            </x14:sparkline>
            <x14:sparkline>
              <xm:f>'CB_Lcr (2)'!$TGF121:$TGF121</xm:f>
              <xm:sqref>TGF121</xm:sqref>
            </x14:sparkline>
            <x14:sparkline>
              <xm:f>'CB_Lcr (2)'!$TGG121:$TGG121</xm:f>
              <xm:sqref>TGG121</xm:sqref>
            </x14:sparkline>
            <x14:sparkline>
              <xm:f>'CB_Lcr (2)'!$TGH121:$TGH121</xm:f>
              <xm:sqref>TGH121</xm:sqref>
            </x14:sparkline>
            <x14:sparkline>
              <xm:f>'CB_Lcr (2)'!$TGI121:$TGI121</xm:f>
              <xm:sqref>TGI121</xm:sqref>
            </x14:sparkline>
            <x14:sparkline>
              <xm:f>'CB_Lcr (2)'!$TGJ121:$TGJ121</xm:f>
              <xm:sqref>TGJ121</xm:sqref>
            </x14:sparkline>
            <x14:sparkline>
              <xm:f>'CB_Lcr (2)'!$TGK121:$TGK121</xm:f>
              <xm:sqref>TGK121</xm:sqref>
            </x14:sparkline>
            <x14:sparkline>
              <xm:f>'CB_Lcr (2)'!$TGL121:$TGL121</xm:f>
              <xm:sqref>TGL121</xm:sqref>
            </x14:sparkline>
            <x14:sparkline>
              <xm:f>'CB_Lcr (2)'!$TGM121:$TGM121</xm:f>
              <xm:sqref>TGM121</xm:sqref>
            </x14:sparkline>
            <x14:sparkline>
              <xm:f>'CB_Lcr (2)'!$TGN121:$TGN121</xm:f>
              <xm:sqref>TGN121</xm:sqref>
            </x14:sparkline>
            <x14:sparkline>
              <xm:f>'CB_Lcr (2)'!$TGO121:$TGO121</xm:f>
              <xm:sqref>TGO121</xm:sqref>
            </x14:sparkline>
            <x14:sparkline>
              <xm:f>'CB_Lcr (2)'!$TGP121:$TGP121</xm:f>
              <xm:sqref>TGP121</xm:sqref>
            </x14:sparkline>
            <x14:sparkline>
              <xm:f>'CB_Lcr (2)'!$TGQ121:$TGQ121</xm:f>
              <xm:sqref>TGQ121</xm:sqref>
            </x14:sparkline>
            <x14:sparkline>
              <xm:f>'CB_Lcr (2)'!$TGR121:$TGR121</xm:f>
              <xm:sqref>TGR121</xm:sqref>
            </x14:sparkline>
            <x14:sparkline>
              <xm:f>'CB_Lcr (2)'!$TGS121:$TGS121</xm:f>
              <xm:sqref>TGS121</xm:sqref>
            </x14:sparkline>
            <x14:sparkline>
              <xm:f>'CB_Lcr (2)'!$TGT121:$TGT121</xm:f>
              <xm:sqref>TGT121</xm:sqref>
            </x14:sparkline>
            <x14:sparkline>
              <xm:f>'CB_Lcr (2)'!$TGU121:$TGU121</xm:f>
              <xm:sqref>TGU121</xm:sqref>
            </x14:sparkline>
            <x14:sparkline>
              <xm:f>'CB_Lcr (2)'!$TGV121:$TGV121</xm:f>
              <xm:sqref>TGV121</xm:sqref>
            </x14:sparkline>
            <x14:sparkline>
              <xm:f>'CB_Lcr (2)'!$TGW121:$TGW121</xm:f>
              <xm:sqref>TGW121</xm:sqref>
            </x14:sparkline>
            <x14:sparkline>
              <xm:f>'CB_Lcr (2)'!$TGX121:$TGX121</xm:f>
              <xm:sqref>TGX121</xm:sqref>
            </x14:sparkline>
            <x14:sparkline>
              <xm:f>'CB_Lcr (2)'!$TGY121:$TGY121</xm:f>
              <xm:sqref>TGY121</xm:sqref>
            </x14:sparkline>
            <x14:sparkline>
              <xm:f>'CB_Lcr (2)'!$TGZ121:$TGZ121</xm:f>
              <xm:sqref>TGZ121</xm:sqref>
            </x14:sparkline>
            <x14:sparkline>
              <xm:f>'CB_Lcr (2)'!$THA121:$THA121</xm:f>
              <xm:sqref>THA121</xm:sqref>
            </x14:sparkline>
            <x14:sparkline>
              <xm:f>'CB_Lcr (2)'!$THB121:$THB121</xm:f>
              <xm:sqref>THB121</xm:sqref>
            </x14:sparkline>
            <x14:sparkline>
              <xm:f>'CB_Lcr (2)'!$THC121:$THC121</xm:f>
              <xm:sqref>THC121</xm:sqref>
            </x14:sparkline>
            <x14:sparkline>
              <xm:f>'CB_Lcr (2)'!$THD121:$THD121</xm:f>
              <xm:sqref>THD121</xm:sqref>
            </x14:sparkline>
            <x14:sparkline>
              <xm:f>'CB_Lcr (2)'!$THE121:$THE121</xm:f>
              <xm:sqref>THE121</xm:sqref>
            </x14:sparkline>
            <x14:sparkline>
              <xm:f>'CB_Lcr (2)'!$THF121:$THF121</xm:f>
              <xm:sqref>THF121</xm:sqref>
            </x14:sparkline>
            <x14:sparkline>
              <xm:f>'CB_Lcr (2)'!$THG121:$THG121</xm:f>
              <xm:sqref>THG121</xm:sqref>
            </x14:sparkline>
            <x14:sparkline>
              <xm:f>'CB_Lcr (2)'!$THH121:$THH121</xm:f>
              <xm:sqref>THH121</xm:sqref>
            </x14:sparkline>
            <x14:sparkline>
              <xm:f>'CB_Lcr (2)'!$THI121:$THI121</xm:f>
              <xm:sqref>THI121</xm:sqref>
            </x14:sparkline>
            <x14:sparkline>
              <xm:f>'CB_Lcr (2)'!$THJ121:$THJ121</xm:f>
              <xm:sqref>THJ121</xm:sqref>
            </x14:sparkline>
            <x14:sparkline>
              <xm:f>'CB_Lcr (2)'!$THK121:$THK121</xm:f>
              <xm:sqref>THK121</xm:sqref>
            </x14:sparkline>
            <x14:sparkline>
              <xm:f>'CB_Lcr (2)'!$THL121:$THL121</xm:f>
              <xm:sqref>THL121</xm:sqref>
            </x14:sparkline>
            <x14:sparkline>
              <xm:f>'CB_Lcr (2)'!$THM121:$THM121</xm:f>
              <xm:sqref>THM121</xm:sqref>
            </x14:sparkline>
            <x14:sparkline>
              <xm:f>'CB_Lcr (2)'!$THN121:$THN121</xm:f>
              <xm:sqref>THN121</xm:sqref>
            </x14:sparkline>
            <x14:sparkline>
              <xm:f>'CB_Lcr (2)'!$THO121:$THO121</xm:f>
              <xm:sqref>THO121</xm:sqref>
            </x14:sparkline>
            <x14:sparkline>
              <xm:f>'CB_Lcr (2)'!$THP121:$THP121</xm:f>
              <xm:sqref>THP121</xm:sqref>
            </x14:sparkline>
            <x14:sparkline>
              <xm:f>'CB_Lcr (2)'!$THQ121:$THQ121</xm:f>
              <xm:sqref>THQ121</xm:sqref>
            </x14:sparkline>
            <x14:sparkline>
              <xm:f>'CB_Lcr (2)'!$THR121:$THR121</xm:f>
              <xm:sqref>THR121</xm:sqref>
            </x14:sparkline>
            <x14:sparkline>
              <xm:f>'CB_Lcr (2)'!$THS121:$THS121</xm:f>
              <xm:sqref>THS121</xm:sqref>
            </x14:sparkline>
            <x14:sparkline>
              <xm:f>'CB_Lcr (2)'!$THT121:$THT121</xm:f>
              <xm:sqref>THT121</xm:sqref>
            </x14:sparkline>
            <x14:sparkline>
              <xm:f>'CB_Lcr (2)'!$THU121:$THU121</xm:f>
              <xm:sqref>THU121</xm:sqref>
            </x14:sparkline>
            <x14:sparkline>
              <xm:f>'CB_Lcr (2)'!$THV121:$THV121</xm:f>
              <xm:sqref>THV121</xm:sqref>
            </x14:sparkline>
            <x14:sparkline>
              <xm:f>'CB_Lcr (2)'!$THW121:$THW121</xm:f>
              <xm:sqref>THW121</xm:sqref>
            </x14:sparkline>
            <x14:sparkline>
              <xm:f>'CB_Lcr (2)'!$THX121:$THX121</xm:f>
              <xm:sqref>THX121</xm:sqref>
            </x14:sparkline>
            <x14:sparkline>
              <xm:f>'CB_Lcr (2)'!$THY121:$THY121</xm:f>
              <xm:sqref>THY121</xm:sqref>
            </x14:sparkline>
            <x14:sparkline>
              <xm:f>'CB_Lcr (2)'!$THZ121:$THZ121</xm:f>
              <xm:sqref>THZ121</xm:sqref>
            </x14:sparkline>
            <x14:sparkline>
              <xm:f>'CB_Lcr (2)'!$TIA121:$TIA121</xm:f>
              <xm:sqref>TIA121</xm:sqref>
            </x14:sparkline>
            <x14:sparkline>
              <xm:f>'CB_Lcr (2)'!$TIB121:$TIB121</xm:f>
              <xm:sqref>TIB121</xm:sqref>
            </x14:sparkline>
            <x14:sparkline>
              <xm:f>'CB_Lcr (2)'!$TIC121:$TIC121</xm:f>
              <xm:sqref>TIC121</xm:sqref>
            </x14:sparkline>
            <x14:sparkline>
              <xm:f>'CB_Lcr (2)'!$TID121:$TID121</xm:f>
              <xm:sqref>TID121</xm:sqref>
            </x14:sparkline>
            <x14:sparkline>
              <xm:f>'CB_Lcr (2)'!$TIE121:$TIE121</xm:f>
              <xm:sqref>TIE121</xm:sqref>
            </x14:sparkline>
            <x14:sparkline>
              <xm:f>'CB_Lcr (2)'!$TIF121:$TIF121</xm:f>
              <xm:sqref>TIF121</xm:sqref>
            </x14:sparkline>
            <x14:sparkline>
              <xm:f>'CB_Lcr (2)'!$TIG121:$TIG121</xm:f>
              <xm:sqref>TIG121</xm:sqref>
            </x14:sparkline>
            <x14:sparkline>
              <xm:f>'CB_Lcr (2)'!$TIH121:$TIH121</xm:f>
              <xm:sqref>TIH121</xm:sqref>
            </x14:sparkline>
            <x14:sparkline>
              <xm:f>'CB_Lcr (2)'!$TII121:$TII121</xm:f>
              <xm:sqref>TII121</xm:sqref>
            </x14:sparkline>
            <x14:sparkline>
              <xm:f>'CB_Lcr (2)'!$TIJ121:$TIJ121</xm:f>
              <xm:sqref>TIJ121</xm:sqref>
            </x14:sparkline>
            <x14:sparkline>
              <xm:f>'CB_Lcr (2)'!$TIK121:$TIK121</xm:f>
              <xm:sqref>TIK121</xm:sqref>
            </x14:sparkline>
            <x14:sparkline>
              <xm:f>'CB_Lcr (2)'!$TIL121:$TIL121</xm:f>
              <xm:sqref>TIL121</xm:sqref>
            </x14:sparkline>
            <x14:sparkline>
              <xm:f>'CB_Lcr (2)'!$TIM121:$TIM121</xm:f>
              <xm:sqref>TIM121</xm:sqref>
            </x14:sparkline>
            <x14:sparkline>
              <xm:f>'CB_Lcr (2)'!$TIN121:$TIN121</xm:f>
              <xm:sqref>TIN121</xm:sqref>
            </x14:sparkline>
            <x14:sparkline>
              <xm:f>'CB_Lcr (2)'!$TIO121:$TIO121</xm:f>
              <xm:sqref>TIO121</xm:sqref>
            </x14:sparkline>
            <x14:sparkline>
              <xm:f>'CB_Lcr (2)'!$TIP121:$TIP121</xm:f>
              <xm:sqref>TIP121</xm:sqref>
            </x14:sparkline>
            <x14:sparkline>
              <xm:f>'CB_Lcr (2)'!$TIQ121:$TIQ121</xm:f>
              <xm:sqref>TIQ121</xm:sqref>
            </x14:sparkline>
            <x14:sparkline>
              <xm:f>'CB_Lcr (2)'!$TIR121:$TIR121</xm:f>
              <xm:sqref>TIR121</xm:sqref>
            </x14:sparkline>
            <x14:sparkline>
              <xm:f>'CB_Lcr (2)'!$TIS121:$TIS121</xm:f>
              <xm:sqref>TIS121</xm:sqref>
            </x14:sparkline>
            <x14:sparkline>
              <xm:f>'CB_Lcr (2)'!$TIT121:$TIT121</xm:f>
              <xm:sqref>TIT121</xm:sqref>
            </x14:sparkline>
            <x14:sparkline>
              <xm:f>'CB_Lcr (2)'!$TIU121:$TIU121</xm:f>
              <xm:sqref>TIU121</xm:sqref>
            </x14:sparkline>
            <x14:sparkline>
              <xm:f>'CB_Lcr (2)'!$TIV121:$TIV121</xm:f>
              <xm:sqref>TIV121</xm:sqref>
            </x14:sparkline>
            <x14:sparkline>
              <xm:f>'CB_Lcr (2)'!$TIW121:$TIW121</xm:f>
              <xm:sqref>TIW121</xm:sqref>
            </x14:sparkline>
            <x14:sparkline>
              <xm:f>'CB_Lcr (2)'!$TIX121:$TIX121</xm:f>
              <xm:sqref>TIX121</xm:sqref>
            </x14:sparkline>
            <x14:sparkline>
              <xm:f>'CB_Lcr (2)'!$TIY121:$TIY121</xm:f>
              <xm:sqref>TIY121</xm:sqref>
            </x14:sparkline>
            <x14:sparkline>
              <xm:f>'CB_Lcr (2)'!$TIZ121:$TIZ121</xm:f>
              <xm:sqref>TIZ121</xm:sqref>
            </x14:sparkline>
            <x14:sparkline>
              <xm:f>'CB_Lcr (2)'!$TJA121:$TJA121</xm:f>
              <xm:sqref>TJA121</xm:sqref>
            </x14:sparkline>
            <x14:sparkline>
              <xm:f>'CB_Lcr (2)'!$TJB121:$TJB121</xm:f>
              <xm:sqref>TJB121</xm:sqref>
            </x14:sparkline>
            <x14:sparkline>
              <xm:f>'CB_Lcr (2)'!$TJC121:$TJC121</xm:f>
              <xm:sqref>TJC121</xm:sqref>
            </x14:sparkline>
            <x14:sparkline>
              <xm:f>'CB_Lcr (2)'!$TJD121:$TJD121</xm:f>
              <xm:sqref>TJD121</xm:sqref>
            </x14:sparkline>
            <x14:sparkline>
              <xm:f>'CB_Lcr (2)'!$TJE121:$TJE121</xm:f>
              <xm:sqref>TJE121</xm:sqref>
            </x14:sparkline>
            <x14:sparkline>
              <xm:f>'CB_Lcr (2)'!$TJF121:$TJF121</xm:f>
              <xm:sqref>TJF121</xm:sqref>
            </x14:sparkline>
            <x14:sparkline>
              <xm:f>'CB_Lcr (2)'!$TJG121:$TJG121</xm:f>
              <xm:sqref>TJG121</xm:sqref>
            </x14:sparkline>
            <x14:sparkline>
              <xm:f>'CB_Lcr (2)'!$TJH121:$TJH121</xm:f>
              <xm:sqref>TJH121</xm:sqref>
            </x14:sparkline>
            <x14:sparkline>
              <xm:f>'CB_Lcr (2)'!$TJI121:$TJI121</xm:f>
              <xm:sqref>TJI121</xm:sqref>
            </x14:sparkline>
            <x14:sparkline>
              <xm:f>'CB_Lcr (2)'!$TJJ121:$TJJ121</xm:f>
              <xm:sqref>TJJ121</xm:sqref>
            </x14:sparkline>
            <x14:sparkline>
              <xm:f>'CB_Lcr (2)'!$TJK121:$TJK121</xm:f>
              <xm:sqref>TJK121</xm:sqref>
            </x14:sparkline>
            <x14:sparkline>
              <xm:f>'CB_Lcr (2)'!$TJL121:$TJL121</xm:f>
              <xm:sqref>TJL121</xm:sqref>
            </x14:sparkline>
            <x14:sparkline>
              <xm:f>'CB_Lcr (2)'!$TJM121:$TJM121</xm:f>
              <xm:sqref>TJM121</xm:sqref>
            </x14:sparkline>
            <x14:sparkline>
              <xm:f>'CB_Lcr (2)'!$TJN121:$TJN121</xm:f>
              <xm:sqref>TJN121</xm:sqref>
            </x14:sparkline>
            <x14:sparkline>
              <xm:f>'CB_Lcr (2)'!$TJO121:$TJO121</xm:f>
              <xm:sqref>TJO121</xm:sqref>
            </x14:sparkline>
            <x14:sparkline>
              <xm:f>'CB_Lcr (2)'!$TJP121:$TJP121</xm:f>
              <xm:sqref>TJP121</xm:sqref>
            </x14:sparkline>
            <x14:sparkline>
              <xm:f>'CB_Lcr (2)'!$TJQ121:$TJQ121</xm:f>
              <xm:sqref>TJQ121</xm:sqref>
            </x14:sparkline>
            <x14:sparkline>
              <xm:f>'CB_Lcr (2)'!$TJR121:$TJR121</xm:f>
              <xm:sqref>TJR121</xm:sqref>
            </x14:sparkline>
            <x14:sparkline>
              <xm:f>'CB_Lcr (2)'!$TJS121:$TJS121</xm:f>
              <xm:sqref>TJS121</xm:sqref>
            </x14:sparkline>
            <x14:sparkline>
              <xm:f>'CB_Lcr (2)'!$TJT121:$TJT121</xm:f>
              <xm:sqref>TJT121</xm:sqref>
            </x14:sparkline>
            <x14:sparkline>
              <xm:f>'CB_Lcr (2)'!$TJU121:$TJU121</xm:f>
              <xm:sqref>TJU121</xm:sqref>
            </x14:sparkline>
            <x14:sparkline>
              <xm:f>'CB_Lcr (2)'!$TJV121:$TJV121</xm:f>
              <xm:sqref>TJV121</xm:sqref>
            </x14:sparkline>
            <x14:sparkline>
              <xm:f>'CB_Lcr (2)'!$TJW121:$TJW121</xm:f>
              <xm:sqref>TJW121</xm:sqref>
            </x14:sparkline>
            <x14:sparkline>
              <xm:f>'CB_Lcr (2)'!$TJX121:$TJX121</xm:f>
              <xm:sqref>TJX121</xm:sqref>
            </x14:sparkline>
            <x14:sparkline>
              <xm:f>'CB_Lcr (2)'!$TJY121:$TJY121</xm:f>
              <xm:sqref>TJY121</xm:sqref>
            </x14:sparkline>
            <x14:sparkline>
              <xm:f>'CB_Lcr (2)'!$TJZ121:$TJZ121</xm:f>
              <xm:sqref>TJZ121</xm:sqref>
            </x14:sparkline>
            <x14:sparkline>
              <xm:f>'CB_Lcr (2)'!$TKA121:$TKA121</xm:f>
              <xm:sqref>TKA121</xm:sqref>
            </x14:sparkline>
            <x14:sparkline>
              <xm:f>'CB_Lcr (2)'!$TKB121:$TKB121</xm:f>
              <xm:sqref>TKB121</xm:sqref>
            </x14:sparkline>
            <x14:sparkline>
              <xm:f>'CB_Lcr (2)'!$TKC121:$TKC121</xm:f>
              <xm:sqref>TKC121</xm:sqref>
            </x14:sparkline>
            <x14:sparkline>
              <xm:f>'CB_Lcr (2)'!$TKD121:$TKD121</xm:f>
              <xm:sqref>TKD121</xm:sqref>
            </x14:sparkline>
            <x14:sparkline>
              <xm:f>'CB_Lcr (2)'!$TKE121:$TKE121</xm:f>
              <xm:sqref>TKE121</xm:sqref>
            </x14:sparkline>
            <x14:sparkline>
              <xm:f>'CB_Lcr (2)'!$TKF121:$TKF121</xm:f>
              <xm:sqref>TKF121</xm:sqref>
            </x14:sparkline>
            <x14:sparkline>
              <xm:f>'CB_Lcr (2)'!$TKG121:$TKG121</xm:f>
              <xm:sqref>TKG121</xm:sqref>
            </x14:sparkline>
            <x14:sparkline>
              <xm:f>'CB_Lcr (2)'!$TKH121:$TKH121</xm:f>
              <xm:sqref>TKH121</xm:sqref>
            </x14:sparkline>
            <x14:sparkline>
              <xm:f>'CB_Lcr (2)'!$TKI121:$TKI121</xm:f>
              <xm:sqref>TKI121</xm:sqref>
            </x14:sparkline>
            <x14:sparkline>
              <xm:f>'CB_Lcr (2)'!$TKJ121:$TKJ121</xm:f>
              <xm:sqref>TKJ121</xm:sqref>
            </x14:sparkline>
            <x14:sparkline>
              <xm:f>'CB_Lcr (2)'!$TKK121:$TKK121</xm:f>
              <xm:sqref>TKK121</xm:sqref>
            </x14:sparkline>
            <x14:sparkline>
              <xm:f>'CB_Lcr (2)'!$TKL121:$TKL121</xm:f>
              <xm:sqref>TKL121</xm:sqref>
            </x14:sparkline>
            <x14:sparkline>
              <xm:f>'CB_Lcr (2)'!$TKM121:$TKM121</xm:f>
              <xm:sqref>TKM121</xm:sqref>
            </x14:sparkline>
            <x14:sparkline>
              <xm:f>'CB_Lcr (2)'!$TKN121:$TKN121</xm:f>
              <xm:sqref>TKN121</xm:sqref>
            </x14:sparkline>
            <x14:sparkline>
              <xm:f>'CB_Lcr (2)'!$TKO121:$TKO121</xm:f>
              <xm:sqref>TKO121</xm:sqref>
            </x14:sparkline>
            <x14:sparkline>
              <xm:f>'CB_Lcr (2)'!$TKP121:$TKP121</xm:f>
              <xm:sqref>TKP121</xm:sqref>
            </x14:sparkline>
            <x14:sparkline>
              <xm:f>'CB_Lcr (2)'!$TKQ121:$TKQ121</xm:f>
              <xm:sqref>TKQ121</xm:sqref>
            </x14:sparkline>
            <x14:sparkline>
              <xm:f>'CB_Lcr (2)'!$TKR121:$TKR121</xm:f>
              <xm:sqref>TKR121</xm:sqref>
            </x14:sparkline>
            <x14:sparkline>
              <xm:f>'CB_Lcr (2)'!$TKS121:$TKS121</xm:f>
              <xm:sqref>TKS121</xm:sqref>
            </x14:sparkline>
            <x14:sparkline>
              <xm:f>'CB_Lcr (2)'!$TKT121:$TKT121</xm:f>
              <xm:sqref>TKT121</xm:sqref>
            </x14:sparkline>
            <x14:sparkline>
              <xm:f>'CB_Lcr (2)'!$TKU121:$TKU121</xm:f>
              <xm:sqref>TKU121</xm:sqref>
            </x14:sparkline>
            <x14:sparkline>
              <xm:f>'CB_Lcr (2)'!$TKV121:$TKV121</xm:f>
              <xm:sqref>TKV121</xm:sqref>
            </x14:sparkline>
            <x14:sparkline>
              <xm:f>'CB_Lcr (2)'!$TKW121:$TKW121</xm:f>
              <xm:sqref>TKW121</xm:sqref>
            </x14:sparkline>
            <x14:sparkline>
              <xm:f>'CB_Lcr (2)'!$TKX121:$TKX121</xm:f>
              <xm:sqref>TKX121</xm:sqref>
            </x14:sparkline>
            <x14:sparkline>
              <xm:f>'CB_Lcr (2)'!$TKY121:$TKY121</xm:f>
              <xm:sqref>TKY121</xm:sqref>
            </x14:sparkline>
            <x14:sparkline>
              <xm:f>'CB_Lcr (2)'!$TKZ121:$TKZ121</xm:f>
              <xm:sqref>TKZ121</xm:sqref>
            </x14:sparkline>
            <x14:sparkline>
              <xm:f>'CB_Lcr (2)'!$TLA121:$TLA121</xm:f>
              <xm:sqref>TLA121</xm:sqref>
            </x14:sparkline>
            <x14:sparkline>
              <xm:f>'CB_Lcr (2)'!$TLB121:$TLB121</xm:f>
              <xm:sqref>TLB121</xm:sqref>
            </x14:sparkline>
            <x14:sparkline>
              <xm:f>'CB_Lcr (2)'!$TLC121:$TLC121</xm:f>
              <xm:sqref>TLC121</xm:sqref>
            </x14:sparkline>
            <x14:sparkline>
              <xm:f>'CB_Lcr (2)'!$TLD121:$TLD121</xm:f>
              <xm:sqref>TLD121</xm:sqref>
            </x14:sparkline>
            <x14:sparkline>
              <xm:f>'CB_Lcr (2)'!$TLE121:$TLE121</xm:f>
              <xm:sqref>TLE121</xm:sqref>
            </x14:sparkline>
            <x14:sparkline>
              <xm:f>'CB_Lcr (2)'!$TLF121:$TLF121</xm:f>
              <xm:sqref>TLF121</xm:sqref>
            </x14:sparkline>
            <x14:sparkline>
              <xm:f>'CB_Lcr (2)'!$TLG121:$TLG121</xm:f>
              <xm:sqref>TLG121</xm:sqref>
            </x14:sparkline>
            <x14:sparkline>
              <xm:f>'CB_Lcr (2)'!$TLH121:$TLH121</xm:f>
              <xm:sqref>TLH121</xm:sqref>
            </x14:sparkline>
            <x14:sparkline>
              <xm:f>'CB_Lcr (2)'!$TLI121:$TLI121</xm:f>
              <xm:sqref>TLI121</xm:sqref>
            </x14:sparkline>
            <x14:sparkline>
              <xm:f>'CB_Lcr (2)'!$TLJ121:$TLJ121</xm:f>
              <xm:sqref>TLJ121</xm:sqref>
            </x14:sparkline>
            <x14:sparkline>
              <xm:f>'CB_Lcr (2)'!$TLK121:$TLK121</xm:f>
              <xm:sqref>TLK121</xm:sqref>
            </x14:sparkline>
            <x14:sparkline>
              <xm:f>'CB_Lcr (2)'!$TLL121:$TLL121</xm:f>
              <xm:sqref>TLL121</xm:sqref>
            </x14:sparkline>
            <x14:sparkline>
              <xm:f>'CB_Lcr (2)'!$TLM121:$TLM121</xm:f>
              <xm:sqref>TLM121</xm:sqref>
            </x14:sparkline>
            <x14:sparkline>
              <xm:f>'CB_Lcr (2)'!$TLN121:$TLN121</xm:f>
              <xm:sqref>TLN121</xm:sqref>
            </x14:sparkline>
            <x14:sparkline>
              <xm:f>'CB_Lcr (2)'!$TLO121:$TLO121</xm:f>
              <xm:sqref>TLO121</xm:sqref>
            </x14:sparkline>
            <x14:sparkline>
              <xm:f>'CB_Lcr (2)'!$TLP121:$TLP121</xm:f>
              <xm:sqref>TLP121</xm:sqref>
            </x14:sparkline>
            <x14:sparkline>
              <xm:f>'CB_Lcr (2)'!$TLQ121:$TLQ121</xm:f>
              <xm:sqref>TLQ121</xm:sqref>
            </x14:sparkline>
            <x14:sparkline>
              <xm:f>'CB_Lcr (2)'!$TLR121:$TLR121</xm:f>
              <xm:sqref>TLR121</xm:sqref>
            </x14:sparkline>
            <x14:sparkline>
              <xm:f>'CB_Lcr (2)'!$TLS121:$TLS121</xm:f>
              <xm:sqref>TLS121</xm:sqref>
            </x14:sparkline>
            <x14:sparkline>
              <xm:f>'CB_Lcr (2)'!$TLT121:$TLT121</xm:f>
              <xm:sqref>TLT121</xm:sqref>
            </x14:sparkline>
            <x14:sparkline>
              <xm:f>'CB_Lcr (2)'!$TLU121:$TLU121</xm:f>
              <xm:sqref>TLU121</xm:sqref>
            </x14:sparkline>
            <x14:sparkline>
              <xm:f>'CB_Lcr (2)'!$TLV121:$TLV121</xm:f>
              <xm:sqref>TLV121</xm:sqref>
            </x14:sparkline>
            <x14:sparkline>
              <xm:f>'CB_Lcr (2)'!$TLW121:$TLW121</xm:f>
              <xm:sqref>TLW121</xm:sqref>
            </x14:sparkline>
            <x14:sparkline>
              <xm:f>'CB_Lcr (2)'!$TLX121:$TLX121</xm:f>
              <xm:sqref>TLX121</xm:sqref>
            </x14:sparkline>
            <x14:sparkline>
              <xm:f>'CB_Lcr (2)'!$TLY121:$TLY121</xm:f>
              <xm:sqref>TLY121</xm:sqref>
            </x14:sparkline>
            <x14:sparkline>
              <xm:f>'CB_Lcr (2)'!$TLZ121:$TLZ121</xm:f>
              <xm:sqref>TLZ121</xm:sqref>
            </x14:sparkline>
            <x14:sparkline>
              <xm:f>'CB_Lcr (2)'!$TMA121:$TMA121</xm:f>
              <xm:sqref>TMA121</xm:sqref>
            </x14:sparkline>
            <x14:sparkline>
              <xm:f>'CB_Lcr (2)'!$TMB121:$TMB121</xm:f>
              <xm:sqref>TMB121</xm:sqref>
            </x14:sparkline>
            <x14:sparkline>
              <xm:f>'CB_Lcr (2)'!$TMC121:$TMC121</xm:f>
              <xm:sqref>TMC121</xm:sqref>
            </x14:sparkline>
            <x14:sparkline>
              <xm:f>'CB_Lcr (2)'!$TMD121:$TMD121</xm:f>
              <xm:sqref>TMD121</xm:sqref>
            </x14:sparkline>
            <x14:sparkline>
              <xm:f>'CB_Lcr (2)'!$TME121:$TME121</xm:f>
              <xm:sqref>TME121</xm:sqref>
            </x14:sparkline>
            <x14:sparkline>
              <xm:f>'CB_Lcr (2)'!$TMF121:$TMF121</xm:f>
              <xm:sqref>TMF121</xm:sqref>
            </x14:sparkline>
            <x14:sparkline>
              <xm:f>'CB_Lcr (2)'!$TMG121:$TMG121</xm:f>
              <xm:sqref>TMG121</xm:sqref>
            </x14:sparkline>
            <x14:sparkline>
              <xm:f>'CB_Lcr (2)'!$TMH121:$TMH121</xm:f>
              <xm:sqref>TMH121</xm:sqref>
            </x14:sparkline>
            <x14:sparkline>
              <xm:f>'CB_Lcr (2)'!$TMI121:$TMI121</xm:f>
              <xm:sqref>TMI121</xm:sqref>
            </x14:sparkline>
            <x14:sparkline>
              <xm:f>'CB_Lcr (2)'!$TMJ121:$TMJ121</xm:f>
              <xm:sqref>TMJ121</xm:sqref>
            </x14:sparkline>
            <x14:sparkline>
              <xm:f>'CB_Lcr (2)'!$TMK121:$TMK121</xm:f>
              <xm:sqref>TMK121</xm:sqref>
            </x14:sparkline>
            <x14:sparkline>
              <xm:f>'CB_Lcr (2)'!$TML121:$TML121</xm:f>
              <xm:sqref>TML121</xm:sqref>
            </x14:sparkline>
            <x14:sparkline>
              <xm:f>'CB_Lcr (2)'!$TMM121:$TMM121</xm:f>
              <xm:sqref>TMM121</xm:sqref>
            </x14:sparkline>
            <x14:sparkline>
              <xm:f>'CB_Lcr (2)'!$TMN121:$TMN121</xm:f>
              <xm:sqref>TMN121</xm:sqref>
            </x14:sparkline>
            <x14:sparkline>
              <xm:f>'CB_Lcr (2)'!$TMO121:$TMO121</xm:f>
              <xm:sqref>TMO121</xm:sqref>
            </x14:sparkline>
            <x14:sparkline>
              <xm:f>'CB_Lcr (2)'!$TMP121:$TMP121</xm:f>
              <xm:sqref>TMP121</xm:sqref>
            </x14:sparkline>
            <x14:sparkline>
              <xm:f>'CB_Lcr (2)'!$TMQ121:$TMQ121</xm:f>
              <xm:sqref>TMQ121</xm:sqref>
            </x14:sparkline>
            <x14:sparkline>
              <xm:f>'CB_Lcr (2)'!$TMR121:$TMR121</xm:f>
              <xm:sqref>TMR121</xm:sqref>
            </x14:sparkline>
            <x14:sparkline>
              <xm:f>'CB_Lcr (2)'!$TMS121:$TMS121</xm:f>
              <xm:sqref>TMS121</xm:sqref>
            </x14:sparkline>
            <x14:sparkline>
              <xm:f>'CB_Lcr (2)'!$TMT121:$TMT121</xm:f>
              <xm:sqref>TMT121</xm:sqref>
            </x14:sparkline>
            <x14:sparkline>
              <xm:f>'CB_Lcr (2)'!$TMU121:$TMU121</xm:f>
              <xm:sqref>TMU121</xm:sqref>
            </x14:sparkline>
            <x14:sparkline>
              <xm:f>'CB_Lcr (2)'!$TMV121:$TMV121</xm:f>
              <xm:sqref>TMV121</xm:sqref>
            </x14:sparkline>
            <x14:sparkline>
              <xm:f>'CB_Lcr (2)'!$TMW121:$TMW121</xm:f>
              <xm:sqref>TMW121</xm:sqref>
            </x14:sparkline>
            <x14:sparkline>
              <xm:f>'CB_Lcr (2)'!$TMX121:$TMX121</xm:f>
              <xm:sqref>TMX121</xm:sqref>
            </x14:sparkline>
            <x14:sparkline>
              <xm:f>'CB_Lcr (2)'!$TMY121:$TMY121</xm:f>
              <xm:sqref>TMY121</xm:sqref>
            </x14:sparkline>
            <x14:sparkline>
              <xm:f>'CB_Lcr (2)'!$TMZ121:$TMZ121</xm:f>
              <xm:sqref>TMZ121</xm:sqref>
            </x14:sparkline>
            <x14:sparkline>
              <xm:f>'CB_Lcr (2)'!$TNA121:$TNA121</xm:f>
              <xm:sqref>TNA121</xm:sqref>
            </x14:sparkline>
            <x14:sparkline>
              <xm:f>'CB_Lcr (2)'!$TNB121:$TNB121</xm:f>
              <xm:sqref>TNB121</xm:sqref>
            </x14:sparkline>
            <x14:sparkline>
              <xm:f>'CB_Lcr (2)'!$TNC121:$TNC121</xm:f>
              <xm:sqref>TNC121</xm:sqref>
            </x14:sparkline>
            <x14:sparkline>
              <xm:f>'CB_Lcr (2)'!$TND121:$TND121</xm:f>
              <xm:sqref>TND121</xm:sqref>
            </x14:sparkline>
            <x14:sparkline>
              <xm:f>'CB_Lcr (2)'!$TNE121:$TNE121</xm:f>
              <xm:sqref>TNE121</xm:sqref>
            </x14:sparkline>
            <x14:sparkline>
              <xm:f>'CB_Lcr (2)'!$TNF121:$TNF121</xm:f>
              <xm:sqref>TNF121</xm:sqref>
            </x14:sparkline>
            <x14:sparkline>
              <xm:f>'CB_Lcr (2)'!$TNG121:$TNG121</xm:f>
              <xm:sqref>TNG121</xm:sqref>
            </x14:sparkline>
            <x14:sparkline>
              <xm:f>'CB_Lcr (2)'!$TNH121:$TNH121</xm:f>
              <xm:sqref>TNH121</xm:sqref>
            </x14:sparkline>
            <x14:sparkline>
              <xm:f>'CB_Lcr (2)'!$TNI121:$TNI121</xm:f>
              <xm:sqref>TNI121</xm:sqref>
            </x14:sparkline>
            <x14:sparkline>
              <xm:f>'CB_Lcr (2)'!$TNJ121:$TNJ121</xm:f>
              <xm:sqref>TNJ121</xm:sqref>
            </x14:sparkline>
            <x14:sparkline>
              <xm:f>'CB_Lcr (2)'!$TNK121:$TNK121</xm:f>
              <xm:sqref>TNK121</xm:sqref>
            </x14:sparkline>
            <x14:sparkline>
              <xm:f>'CB_Lcr (2)'!$TNL121:$TNL121</xm:f>
              <xm:sqref>TNL121</xm:sqref>
            </x14:sparkline>
            <x14:sparkline>
              <xm:f>'CB_Lcr (2)'!$TNM121:$TNM121</xm:f>
              <xm:sqref>TNM121</xm:sqref>
            </x14:sparkline>
            <x14:sparkline>
              <xm:f>'CB_Lcr (2)'!$TNN121:$TNN121</xm:f>
              <xm:sqref>TNN121</xm:sqref>
            </x14:sparkline>
            <x14:sparkline>
              <xm:f>'CB_Lcr (2)'!$TNO121:$TNO121</xm:f>
              <xm:sqref>TNO121</xm:sqref>
            </x14:sparkline>
            <x14:sparkline>
              <xm:f>'CB_Lcr (2)'!$TNP121:$TNP121</xm:f>
              <xm:sqref>TNP121</xm:sqref>
            </x14:sparkline>
            <x14:sparkline>
              <xm:f>'CB_Lcr (2)'!$TNQ121:$TNQ121</xm:f>
              <xm:sqref>TNQ121</xm:sqref>
            </x14:sparkline>
            <x14:sparkline>
              <xm:f>'CB_Lcr (2)'!$TNR121:$TNR121</xm:f>
              <xm:sqref>TNR121</xm:sqref>
            </x14:sparkline>
            <x14:sparkline>
              <xm:f>'CB_Lcr (2)'!$TNS121:$TNS121</xm:f>
              <xm:sqref>TNS121</xm:sqref>
            </x14:sparkline>
            <x14:sparkline>
              <xm:f>'CB_Lcr (2)'!$TNT121:$TNT121</xm:f>
              <xm:sqref>TNT121</xm:sqref>
            </x14:sparkline>
            <x14:sparkline>
              <xm:f>'CB_Lcr (2)'!$TNU121:$TNU121</xm:f>
              <xm:sqref>TNU121</xm:sqref>
            </x14:sparkline>
            <x14:sparkline>
              <xm:f>'CB_Lcr (2)'!$TNV121:$TNV121</xm:f>
              <xm:sqref>TNV121</xm:sqref>
            </x14:sparkline>
            <x14:sparkline>
              <xm:f>'CB_Lcr (2)'!$TNW121:$TNW121</xm:f>
              <xm:sqref>TNW121</xm:sqref>
            </x14:sparkline>
            <x14:sparkline>
              <xm:f>'CB_Lcr (2)'!$TNX121:$TNX121</xm:f>
              <xm:sqref>TNX121</xm:sqref>
            </x14:sparkline>
            <x14:sparkline>
              <xm:f>'CB_Lcr (2)'!$TNY121:$TNY121</xm:f>
              <xm:sqref>TNY121</xm:sqref>
            </x14:sparkline>
            <x14:sparkline>
              <xm:f>'CB_Lcr (2)'!$TNZ121:$TNZ121</xm:f>
              <xm:sqref>TNZ121</xm:sqref>
            </x14:sparkline>
            <x14:sparkline>
              <xm:f>'CB_Lcr (2)'!$TOA121:$TOA121</xm:f>
              <xm:sqref>TOA121</xm:sqref>
            </x14:sparkline>
            <x14:sparkline>
              <xm:f>'CB_Lcr (2)'!$TOB121:$TOB121</xm:f>
              <xm:sqref>TOB121</xm:sqref>
            </x14:sparkline>
            <x14:sparkline>
              <xm:f>'CB_Lcr (2)'!$TOC121:$TOC121</xm:f>
              <xm:sqref>TOC121</xm:sqref>
            </x14:sparkline>
            <x14:sparkline>
              <xm:f>'CB_Lcr (2)'!$TOD121:$TOD121</xm:f>
              <xm:sqref>TOD121</xm:sqref>
            </x14:sparkline>
            <x14:sparkline>
              <xm:f>'CB_Lcr (2)'!$TOE121:$TOE121</xm:f>
              <xm:sqref>TOE121</xm:sqref>
            </x14:sparkline>
            <x14:sparkline>
              <xm:f>'CB_Lcr (2)'!$TOF121:$TOF121</xm:f>
              <xm:sqref>TOF121</xm:sqref>
            </x14:sparkline>
            <x14:sparkline>
              <xm:f>'CB_Lcr (2)'!$TOG121:$TOG121</xm:f>
              <xm:sqref>TOG121</xm:sqref>
            </x14:sparkline>
            <x14:sparkline>
              <xm:f>'CB_Lcr (2)'!$TOH121:$TOH121</xm:f>
              <xm:sqref>TOH121</xm:sqref>
            </x14:sparkline>
            <x14:sparkline>
              <xm:f>'CB_Lcr (2)'!$TOI121:$TOI121</xm:f>
              <xm:sqref>TOI121</xm:sqref>
            </x14:sparkline>
            <x14:sparkline>
              <xm:f>'CB_Lcr (2)'!$TOJ121:$TOJ121</xm:f>
              <xm:sqref>TOJ121</xm:sqref>
            </x14:sparkline>
            <x14:sparkline>
              <xm:f>'CB_Lcr (2)'!$TOK121:$TOK121</xm:f>
              <xm:sqref>TOK121</xm:sqref>
            </x14:sparkline>
            <x14:sparkline>
              <xm:f>'CB_Lcr (2)'!$TOL121:$TOL121</xm:f>
              <xm:sqref>TOL121</xm:sqref>
            </x14:sparkline>
            <x14:sparkline>
              <xm:f>'CB_Lcr (2)'!$TOM121:$TOM121</xm:f>
              <xm:sqref>TOM121</xm:sqref>
            </x14:sparkline>
            <x14:sparkline>
              <xm:f>'CB_Lcr (2)'!$TON121:$TON121</xm:f>
              <xm:sqref>TON121</xm:sqref>
            </x14:sparkline>
            <x14:sparkline>
              <xm:f>'CB_Lcr (2)'!$TOO121:$TOO121</xm:f>
              <xm:sqref>TOO121</xm:sqref>
            </x14:sparkline>
            <x14:sparkline>
              <xm:f>'CB_Lcr (2)'!$TOP121:$TOP121</xm:f>
              <xm:sqref>TOP121</xm:sqref>
            </x14:sparkline>
            <x14:sparkline>
              <xm:f>'CB_Lcr (2)'!$TOQ121:$TOQ121</xm:f>
              <xm:sqref>TOQ121</xm:sqref>
            </x14:sparkline>
            <x14:sparkline>
              <xm:f>'CB_Lcr (2)'!$TOR121:$TOR121</xm:f>
              <xm:sqref>TOR121</xm:sqref>
            </x14:sparkline>
            <x14:sparkline>
              <xm:f>'CB_Lcr (2)'!$TOS121:$TOS121</xm:f>
              <xm:sqref>TOS121</xm:sqref>
            </x14:sparkline>
            <x14:sparkline>
              <xm:f>'CB_Lcr (2)'!$TOT121:$TOT121</xm:f>
              <xm:sqref>TOT121</xm:sqref>
            </x14:sparkline>
            <x14:sparkline>
              <xm:f>'CB_Lcr (2)'!$TOU121:$TOU121</xm:f>
              <xm:sqref>TOU121</xm:sqref>
            </x14:sparkline>
            <x14:sparkline>
              <xm:f>'CB_Lcr (2)'!$TOV121:$TOV121</xm:f>
              <xm:sqref>TOV121</xm:sqref>
            </x14:sparkline>
            <x14:sparkline>
              <xm:f>'CB_Lcr (2)'!$TOW121:$TOW121</xm:f>
              <xm:sqref>TOW121</xm:sqref>
            </x14:sparkline>
            <x14:sparkline>
              <xm:f>'CB_Lcr (2)'!$TOX121:$TOX121</xm:f>
              <xm:sqref>TOX121</xm:sqref>
            </x14:sparkline>
            <x14:sparkline>
              <xm:f>'CB_Lcr (2)'!$TOY121:$TOY121</xm:f>
              <xm:sqref>TOY121</xm:sqref>
            </x14:sparkline>
            <x14:sparkline>
              <xm:f>'CB_Lcr (2)'!$TOZ121:$TOZ121</xm:f>
              <xm:sqref>TOZ121</xm:sqref>
            </x14:sparkline>
            <x14:sparkline>
              <xm:f>'CB_Lcr (2)'!$TPA121:$TPA121</xm:f>
              <xm:sqref>TPA121</xm:sqref>
            </x14:sparkline>
            <x14:sparkline>
              <xm:f>'CB_Lcr (2)'!$TPB121:$TPB121</xm:f>
              <xm:sqref>TPB121</xm:sqref>
            </x14:sparkline>
            <x14:sparkline>
              <xm:f>'CB_Lcr (2)'!$TPC121:$TPC121</xm:f>
              <xm:sqref>TPC121</xm:sqref>
            </x14:sparkline>
            <x14:sparkline>
              <xm:f>'CB_Lcr (2)'!$TPD121:$TPD121</xm:f>
              <xm:sqref>TPD121</xm:sqref>
            </x14:sparkline>
            <x14:sparkline>
              <xm:f>'CB_Lcr (2)'!$TPE121:$TPE121</xm:f>
              <xm:sqref>TPE121</xm:sqref>
            </x14:sparkline>
            <x14:sparkline>
              <xm:f>'CB_Lcr (2)'!$TPF121:$TPF121</xm:f>
              <xm:sqref>TPF121</xm:sqref>
            </x14:sparkline>
            <x14:sparkline>
              <xm:f>'CB_Lcr (2)'!$TPG121:$TPG121</xm:f>
              <xm:sqref>TPG121</xm:sqref>
            </x14:sparkline>
            <x14:sparkline>
              <xm:f>'CB_Lcr (2)'!$TPH121:$TPH121</xm:f>
              <xm:sqref>TPH121</xm:sqref>
            </x14:sparkline>
            <x14:sparkline>
              <xm:f>'CB_Lcr (2)'!$TPI121:$TPI121</xm:f>
              <xm:sqref>TPI121</xm:sqref>
            </x14:sparkline>
            <x14:sparkline>
              <xm:f>'CB_Lcr (2)'!$TPJ121:$TPJ121</xm:f>
              <xm:sqref>TPJ121</xm:sqref>
            </x14:sparkline>
            <x14:sparkline>
              <xm:f>'CB_Lcr (2)'!$TPK121:$TPK121</xm:f>
              <xm:sqref>TPK121</xm:sqref>
            </x14:sparkline>
            <x14:sparkline>
              <xm:f>'CB_Lcr (2)'!$TPL121:$TPL121</xm:f>
              <xm:sqref>TPL121</xm:sqref>
            </x14:sparkline>
            <x14:sparkline>
              <xm:f>'CB_Lcr (2)'!$TPM121:$TPM121</xm:f>
              <xm:sqref>TPM121</xm:sqref>
            </x14:sparkline>
            <x14:sparkline>
              <xm:f>'CB_Lcr (2)'!$TPN121:$TPN121</xm:f>
              <xm:sqref>TPN121</xm:sqref>
            </x14:sparkline>
            <x14:sparkline>
              <xm:f>'CB_Lcr (2)'!$TPO121:$TPO121</xm:f>
              <xm:sqref>TPO121</xm:sqref>
            </x14:sparkline>
            <x14:sparkline>
              <xm:f>'CB_Lcr (2)'!$TPP121:$TPP121</xm:f>
              <xm:sqref>TPP121</xm:sqref>
            </x14:sparkline>
            <x14:sparkline>
              <xm:f>'CB_Lcr (2)'!$TPQ121:$TPQ121</xm:f>
              <xm:sqref>TPQ121</xm:sqref>
            </x14:sparkline>
            <x14:sparkline>
              <xm:f>'CB_Lcr (2)'!$TPR121:$TPR121</xm:f>
              <xm:sqref>TPR121</xm:sqref>
            </x14:sparkline>
            <x14:sparkline>
              <xm:f>'CB_Lcr (2)'!$TPS121:$TPS121</xm:f>
              <xm:sqref>TPS121</xm:sqref>
            </x14:sparkline>
            <x14:sparkline>
              <xm:f>'CB_Lcr (2)'!$TPT121:$TPT121</xm:f>
              <xm:sqref>TPT121</xm:sqref>
            </x14:sparkline>
            <x14:sparkline>
              <xm:f>'CB_Lcr (2)'!$TPU121:$TPU121</xm:f>
              <xm:sqref>TPU121</xm:sqref>
            </x14:sparkline>
            <x14:sparkline>
              <xm:f>'CB_Lcr (2)'!$TPV121:$TPV121</xm:f>
              <xm:sqref>TPV121</xm:sqref>
            </x14:sparkline>
            <x14:sparkline>
              <xm:f>'CB_Lcr (2)'!$TPW121:$TPW121</xm:f>
              <xm:sqref>TPW121</xm:sqref>
            </x14:sparkline>
            <x14:sparkline>
              <xm:f>'CB_Lcr (2)'!$TPX121:$TPX121</xm:f>
              <xm:sqref>TPX121</xm:sqref>
            </x14:sparkline>
            <x14:sparkline>
              <xm:f>'CB_Lcr (2)'!$TPY121:$TPY121</xm:f>
              <xm:sqref>TPY121</xm:sqref>
            </x14:sparkline>
            <x14:sparkline>
              <xm:f>'CB_Lcr (2)'!$TPZ121:$TPZ121</xm:f>
              <xm:sqref>TPZ121</xm:sqref>
            </x14:sparkline>
            <x14:sparkline>
              <xm:f>'CB_Lcr (2)'!$TQA121:$TQA121</xm:f>
              <xm:sqref>TQA121</xm:sqref>
            </x14:sparkline>
            <x14:sparkline>
              <xm:f>'CB_Lcr (2)'!$TQB121:$TQB121</xm:f>
              <xm:sqref>TQB121</xm:sqref>
            </x14:sparkline>
            <x14:sparkline>
              <xm:f>'CB_Lcr (2)'!$TQC121:$TQC121</xm:f>
              <xm:sqref>TQC121</xm:sqref>
            </x14:sparkline>
            <x14:sparkline>
              <xm:f>'CB_Lcr (2)'!$TQD121:$TQD121</xm:f>
              <xm:sqref>TQD121</xm:sqref>
            </x14:sparkline>
            <x14:sparkline>
              <xm:f>'CB_Lcr (2)'!$TQE121:$TQE121</xm:f>
              <xm:sqref>TQE121</xm:sqref>
            </x14:sparkline>
            <x14:sparkline>
              <xm:f>'CB_Lcr (2)'!$TQF121:$TQF121</xm:f>
              <xm:sqref>TQF121</xm:sqref>
            </x14:sparkline>
            <x14:sparkline>
              <xm:f>'CB_Lcr (2)'!$TQG121:$TQG121</xm:f>
              <xm:sqref>TQG121</xm:sqref>
            </x14:sparkline>
            <x14:sparkline>
              <xm:f>'CB_Lcr (2)'!$TQH121:$TQH121</xm:f>
              <xm:sqref>TQH121</xm:sqref>
            </x14:sparkline>
            <x14:sparkline>
              <xm:f>'CB_Lcr (2)'!$TQI121:$TQI121</xm:f>
              <xm:sqref>TQI121</xm:sqref>
            </x14:sparkline>
            <x14:sparkline>
              <xm:f>'CB_Lcr (2)'!$TQJ121:$TQJ121</xm:f>
              <xm:sqref>TQJ121</xm:sqref>
            </x14:sparkline>
            <x14:sparkline>
              <xm:f>'CB_Lcr (2)'!$TQK121:$TQK121</xm:f>
              <xm:sqref>TQK121</xm:sqref>
            </x14:sparkline>
            <x14:sparkline>
              <xm:f>'CB_Lcr (2)'!$TQL121:$TQL121</xm:f>
              <xm:sqref>TQL121</xm:sqref>
            </x14:sparkline>
            <x14:sparkline>
              <xm:f>'CB_Lcr (2)'!$TQM121:$TQM121</xm:f>
              <xm:sqref>TQM121</xm:sqref>
            </x14:sparkline>
            <x14:sparkline>
              <xm:f>'CB_Lcr (2)'!$TQN121:$TQN121</xm:f>
              <xm:sqref>TQN121</xm:sqref>
            </x14:sparkline>
            <x14:sparkline>
              <xm:f>'CB_Lcr (2)'!$TQO121:$TQO121</xm:f>
              <xm:sqref>TQO121</xm:sqref>
            </x14:sparkline>
            <x14:sparkline>
              <xm:f>'CB_Lcr (2)'!$TQP121:$TQP121</xm:f>
              <xm:sqref>TQP121</xm:sqref>
            </x14:sparkline>
            <x14:sparkline>
              <xm:f>'CB_Lcr (2)'!$TQQ121:$TQQ121</xm:f>
              <xm:sqref>TQQ121</xm:sqref>
            </x14:sparkline>
            <x14:sparkline>
              <xm:f>'CB_Lcr (2)'!$TQR121:$TQR121</xm:f>
              <xm:sqref>TQR121</xm:sqref>
            </x14:sparkline>
            <x14:sparkline>
              <xm:f>'CB_Lcr (2)'!$TQS121:$TQS121</xm:f>
              <xm:sqref>TQS121</xm:sqref>
            </x14:sparkline>
            <x14:sparkline>
              <xm:f>'CB_Lcr (2)'!$TQT121:$TQT121</xm:f>
              <xm:sqref>TQT121</xm:sqref>
            </x14:sparkline>
            <x14:sparkline>
              <xm:f>'CB_Lcr (2)'!$TQU121:$TQU121</xm:f>
              <xm:sqref>TQU121</xm:sqref>
            </x14:sparkline>
            <x14:sparkline>
              <xm:f>'CB_Lcr (2)'!$TQV121:$TQV121</xm:f>
              <xm:sqref>TQV121</xm:sqref>
            </x14:sparkline>
            <x14:sparkline>
              <xm:f>'CB_Lcr (2)'!$TQW121:$TQW121</xm:f>
              <xm:sqref>TQW121</xm:sqref>
            </x14:sparkline>
            <x14:sparkline>
              <xm:f>'CB_Lcr (2)'!$TQX121:$TQX121</xm:f>
              <xm:sqref>TQX121</xm:sqref>
            </x14:sparkline>
            <x14:sparkline>
              <xm:f>'CB_Lcr (2)'!$TQY121:$TQY121</xm:f>
              <xm:sqref>TQY121</xm:sqref>
            </x14:sparkline>
            <x14:sparkline>
              <xm:f>'CB_Lcr (2)'!$TQZ121:$TQZ121</xm:f>
              <xm:sqref>TQZ121</xm:sqref>
            </x14:sparkline>
            <x14:sparkline>
              <xm:f>'CB_Lcr (2)'!$TRA121:$TRA121</xm:f>
              <xm:sqref>TRA121</xm:sqref>
            </x14:sparkline>
            <x14:sparkline>
              <xm:f>'CB_Lcr (2)'!$TRB121:$TRB121</xm:f>
              <xm:sqref>TRB121</xm:sqref>
            </x14:sparkline>
            <x14:sparkline>
              <xm:f>'CB_Lcr (2)'!$TRC121:$TRC121</xm:f>
              <xm:sqref>TRC121</xm:sqref>
            </x14:sparkline>
            <x14:sparkline>
              <xm:f>'CB_Lcr (2)'!$TRD121:$TRD121</xm:f>
              <xm:sqref>TRD121</xm:sqref>
            </x14:sparkline>
            <x14:sparkline>
              <xm:f>'CB_Lcr (2)'!$TRE121:$TRE121</xm:f>
              <xm:sqref>TRE121</xm:sqref>
            </x14:sparkline>
            <x14:sparkline>
              <xm:f>'CB_Lcr (2)'!$TRF121:$TRF121</xm:f>
              <xm:sqref>TRF121</xm:sqref>
            </x14:sparkline>
            <x14:sparkline>
              <xm:f>'CB_Lcr (2)'!$TRG121:$TRG121</xm:f>
              <xm:sqref>TRG121</xm:sqref>
            </x14:sparkline>
            <x14:sparkline>
              <xm:f>'CB_Lcr (2)'!$TRH121:$TRH121</xm:f>
              <xm:sqref>TRH121</xm:sqref>
            </x14:sparkline>
            <x14:sparkline>
              <xm:f>'CB_Lcr (2)'!$TRI121:$TRI121</xm:f>
              <xm:sqref>TRI121</xm:sqref>
            </x14:sparkline>
            <x14:sparkline>
              <xm:f>'CB_Lcr (2)'!$TRJ121:$TRJ121</xm:f>
              <xm:sqref>TRJ121</xm:sqref>
            </x14:sparkline>
            <x14:sparkline>
              <xm:f>'CB_Lcr (2)'!$TRK121:$TRK121</xm:f>
              <xm:sqref>TRK121</xm:sqref>
            </x14:sparkline>
            <x14:sparkline>
              <xm:f>'CB_Lcr (2)'!$TRL121:$TRL121</xm:f>
              <xm:sqref>TRL121</xm:sqref>
            </x14:sparkline>
            <x14:sparkline>
              <xm:f>'CB_Lcr (2)'!$TRM121:$TRM121</xm:f>
              <xm:sqref>TRM121</xm:sqref>
            </x14:sparkline>
            <x14:sparkline>
              <xm:f>'CB_Lcr (2)'!$TRN121:$TRN121</xm:f>
              <xm:sqref>TRN121</xm:sqref>
            </x14:sparkline>
            <x14:sparkline>
              <xm:f>'CB_Lcr (2)'!$TRO121:$TRO121</xm:f>
              <xm:sqref>TRO121</xm:sqref>
            </x14:sparkline>
            <x14:sparkline>
              <xm:f>'CB_Lcr (2)'!$TRP121:$TRP121</xm:f>
              <xm:sqref>TRP121</xm:sqref>
            </x14:sparkline>
            <x14:sparkline>
              <xm:f>'CB_Lcr (2)'!$TRQ121:$TRQ121</xm:f>
              <xm:sqref>TRQ121</xm:sqref>
            </x14:sparkline>
            <x14:sparkline>
              <xm:f>'CB_Lcr (2)'!$TRR121:$TRR121</xm:f>
              <xm:sqref>TRR121</xm:sqref>
            </x14:sparkline>
            <x14:sparkline>
              <xm:f>'CB_Lcr (2)'!$TRS121:$TRS121</xm:f>
              <xm:sqref>TRS121</xm:sqref>
            </x14:sparkline>
            <x14:sparkline>
              <xm:f>'CB_Lcr (2)'!$TRT121:$TRT121</xm:f>
              <xm:sqref>TRT121</xm:sqref>
            </x14:sparkline>
            <x14:sparkline>
              <xm:f>'CB_Lcr (2)'!$TRU121:$TRU121</xm:f>
              <xm:sqref>TRU121</xm:sqref>
            </x14:sparkline>
            <x14:sparkline>
              <xm:f>'CB_Lcr (2)'!$TRV121:$TRV121</xm:f>
              <xm:sqref>TRV121</xm:sqref>
            </x14:sparkline>
            <x14:sparkline>
              <xm:f>'CB_Lcr (2)'!$TRW121:$TRW121</xm:f>
              <xm:sqref>TRW121</xm:sqref>
            </x14:sparkline>
            <x14:sparkline>
              <xm:f>'CB_Lcr (2)'!$TRX121:$TRX121</xm:f>
              <xm:sqref>TRX121</xm:sqref>
            </x14:sparkline>
            <x14:sparkline>
              <xm:f>'CB_Lcr (2)'!$TRY121:$TRY121</xm:f>
              <xm:sqref>TRY121</xm:sqref>
            </x14:sparkline>
            <x14:sparkline>
              <xm:f>'CB_Lcr (2)'!$TRZ121:$TRZ121</xm:f>
              <xm:sqref>TRZ121</xm:sqref>
            </x14:sparkline>
            <x14:sparkline>
              <xm:f>'CB_Lcr (2)'!$TSA121:$TSA121</xm:f>
              <xm:sqref>TSA121</xm:sqref>
            </x14:sparkline>
            <x14:sparkline>
              <xm:f>'CB_Lcr (2)'!$TSB121:$TSB121</xm:f>
              <xm:sqref>TSB121</xm:sqref>
            </x14:sparkline>
            <x14:sparkline>
              <xm:f>'CB_Lcr (2)'!$TSC121:$TSC121</xm:f>
              <xm:sqref>TSC121</xm:sqref>
            </x14:sparkline>
            <x14:sparkline>
              <xm:f>'CB_Lcr (2)'!$TSD121:$TSD121</xm:f>
              <xm:sqref>TSD121</xm:sqref>
            </x14:sparkline>
            <x14:sparkline>
              <xm:f>'CB_Lcr (2)'!$TSE121:$TSE121</xm:f>
              <xm:sqref>TSE121</xm:sqref>
            </x14:sparkline>
            <x14:sparkline>
              <xm:f>'CB_Lcr (2)'!$TSF121:$TSF121</xm:f>
              <xm:sqref>TSF121</xm:sqref>
            </x14:sparkline>
            <x14:sparkline>
              <xm:f>'CB_Lcr (2)'!$TSG121:$TSG121</xm:f>
              <xm:sqref>TSG121</xm:sqref>
            </x14:sparkline>
            <x14:sparkline>
              <xm:f>'CB_Lcr (2)'!$TSH121:$TSH121</xm:f>
              <xm:sqref>TSH121</xm:sqref>
            </x14:sparkline>
            <x14:sparkline>
              <xm:f>'CB_Lcr (2)'!$TSI121:$TSI121</xm:f>
              <xm:sqref>TSI121</xm:sqref>
            </x14:sparkline>
            <x14:sparkline>
              <xm:f>'CB_Lcr (2)'!$TSJ121:$TSJ121</xm:f>
              <xm:sqref>TSJ121</xm:sqref>
            </x14:sparkline>
            <x14:sparkline>
              <xm:f>'CB_Lcr (2)'!$TSK121:$TSK121</xm:f>
              <xm:sqref>TSK121</xm:sqref>
            </x14:sparkline>
            <x14:sparkline>
              <xm:f>'CB_Lcr (2)'!$TSL121:$TSL121</xm:f>
              <xm:sqref>TSL121</xm:sqref>
            </x14:sparkline>
            <x14:sparkline>
              <xm:f>'CB_Lcr (2)'!$TSM121:$TSM121</xm:f>
              <xm:sqref>TSM121</xm:sqref>
            </x14:sparkline>
            <x14:sparkline>
              <xm:f>'CB_Lcr (2)'!$TSN121:$TSN121</xm:f>
              <xm:sqref>TSN121</xm:sqref>
            </x14:sparkline>
            <x14:sparkline>
              <xm:f>'CB_Lcr (2)'!$TSO121:$TSO121</xm:f>
              <xm:sqref>TSO121</xm:sqref>
            </x14:sparkline>
            <x14:sparkline>
              <xm:f>'CB_Lcr (2)'!$TSP121:$TSP121</xm:f>
              <xm:sqref>TSP121</xm:sqref>
            </x14:sparkline>
            <x14:sparkline>
              <xm:f>'CB_Lcr (2)'!$TSQ121:$TSQ121</xm:f>
              <xm:sqref>TSQ121</xm:sqref>
            </x14:sparkline>
            <x14:sparkline>
              <xm:f>'CB_Lcr (2)'!$TSR121:$TSR121</xm:f>
              <xm:sqref>TSR121</xm:sqref>
            </x14:sparkline>
            <x14:sparkline>
              <xm:f>'CB_Lcr (2)'!$TSS121:$TSS121</xm:f>
              <xm:sqref>TSS121</xm:sqref>
            </x14:sparkline>
            <x14:sparkline>
              <xm:f>'CB_Lcr (2)'!$TST121:$TST121</xm:f>
              <xm:sqref>TST121</xm:sqref>
            </x14:sparkline>
            <x14:sparkline>
              <xm:f>'CB_Lcr (2)'!$TSU121:$TSU121</xm:f>
              <xm:sqref>TSU121</xm:sqref>
            </x14:sparkline>
            <x14:sparkline>
              <xm:f>'CB_Lcr (2)'!$TSV121:$TSV121</xm:f>
              <xm:sqref>TSV121</xm:sqref>
            </x14:sparkline>
            <x14:sparkline>
              <xm:f>'CB_Lcr (2)'!$TSW121:$TSW121</xm:f>
              <xm:sqref>TSW121</xm:sqref>
            </x14:sparkline>
            <x14:sparkline>
              <xm:f>'CB_Lcr (2)'!$TSX121:$TSX121</xm:f>
              <xm:sqref>TSX121</xm:sqref>
            </x14:sparkline>
            <x14:sparkline>
              <xm:f>'CB_Lcr (2)'!$TSY121:$TSY121</xm:f>
              <xm:sqref>TSY121</xm:sqref>
            </x14:sparkline>
            <x14:sparkline>
              <xm:f>'CB_Lcr (2)'!$TSZ121:$TSZ121</xm:f>
              <xm:sqref>TSZ121</xm:sqref>
            </x14:sparkline>
            <x14:sparkline>
              <xm:f>'CB_Lcr (2)'!$TTA121:$TTA121</xm:f>
              <xm:sqref>TTA121</xm:sqref>
            </x14:sparkline>
            <x14:sparkline>
              <xm:f>'CB_Lcr (2)'!$TTB121:$TTB121</xm:f>
              <xm:sqref>TTB121</xm:sqref>
            </x14:sparkline>
            <x14:sparkline>
              <xm:f>'CB_Lcr (2)'!$TTC121:$TTC121</xm:f>
              <xm:sqref>TTC121</xm:sqref>
            </x14:sparkline>
            <x14:sparkline>
              <xm:f>'CB_Lcr (2)'!$TTD121:$TTD121</xm:f>
              <xm:sqref>TTD121</xm:sqref>
            </x14:sparkline>
            <x14:sparkline>
              <xm:f>'CB_Lcr (2)'!$TTE121:$TTE121</xm:f>
              <xm:sqref>TTE121</xm:sqref>
            </x14:sparkline>
            <x14:sparkline>
              <xm:f>'CB_Lcr (2)'!$TTF121:$TTF121</xm:f>
              <xm:sqref>TTF121</xm:sqref>
            </x14:sparkline>
            <x14:sparkline>
              <xm:f>'CB_Lcr (2)'!$TTG121:$TTG121</xm:f>
              <xm:sqref>TTG121</xm:sqref>
            </x14:sparkline>
            <x14:sparkline>
              <xm:f>'CB_Lcr (2)'!$TTH121:$TTH121</xm:f>
              <xm:sqref>TTH121</xm:sqref>
            </x14:sparkline>
            <x14:sparkline>
              <xm:f>'CB_Lcr (2)'!$TTI121:$TTI121</xm:f>
              <xm:sqref>TTI121</xm:sqref>
            </x14:sparkline>
            <x14:sparkline>
              <xm:f>'CB_Lcr (2)'!$TTJ121:$TTJ121</xm:f>
              <xm:sqref>TTJ121</xm:sqref>
            </x14:sparkline>
            <x14:sparkline>
              <xm:f>'CB_Lcr (2)'!$TTK121:$TTK121</xm:f>
              <xm:sqref>TTK121</xm:sqref>
            </x14:sparkline>
            <x14:sparkline>
              <xm:f>'CB_Lcr (2)'!$TTL121:$TTL121</xm:f>
              <xm:sqref>TTL121</xm:sqref>
            </x14:sparkline>
            <x14:sparkline>
              <xm:f>'CB_Lcr (2)'!$TTM121:$TTM121</xm:f>
              <xm:sqref>TTM121</xm:sqref>
            </x14:sparkline>
            <x14:sparkline>
              <xm:f>'CB_Lcr (2)'!$TTN121:$TTN121</xm:f>
              <xm:sqref>TTN121</xm:sqref>
            </x14:sparkline>
            <x14:sparkline>
              <xm:f>'CB_Lcr (2)'!$TTO121:$TTO121</xm:f>
              <xm:sqref>TTO121</xm:sqref>
            </x14:sparkline>
            <x14:sparkline>
              <xm:f>'CB_Lcr (2)'!$TTP121:$TTP121</xm:f>
              <xm:sqref>TTP121</xm:sqref>
            </x14:sparkline>
            <x14:sparkline>
              <xm:f>'CB_Lcr (2)'!$TTQ121:$TTQ121</xm:f>
              <xm:sqref>TTQ121</xm:sqref>
            </x14:sparkline>
            <x14:sparkline>
              <xm:f>'CB_Lcr (2)'!$TTR121:$TTR121</xm:f>
              <xm:sqref>TTR121</xm:sqref>
            </x14:sparkline>
            <x14:sparkline>
              <xm:f>'CB_Lcr (2)'!$TTS121:$TTS121</xm:f>
              <xm:sqref>TTS121</xm:sqref>
            </x14:sparkline>
            <x14:sparkline>
              <xm:f>'CB_Lcr (2)'!$TTT121:$TTT121</xm:f>
              <xm:sqref>TTT121</xm:sqref>
            </x14:sparkline>
            <x14:sparkline>
              <xm:f>'CB_Lcr (2)'!$TTU121:$TTU121</xm:f>
              <xm:sqref>TTU121</xm:sqref>
            </x14:sparkline>
            <x14:sparkline>
              <xm:f>'CB_Lcr (2)'!$TTV121:$TTV121</xm:f>
              <xm:sqref>TTV121</xm:sqref>
            </x14:sparkline>
            <x14:sparkline>
              <xm:f>'CB_Lcr (2)'!$TTW121:$TTW121</xm:f>
              <xm:sqref>TTW121</xm:sqref>
            </x14:sparkline>
            <x14:sparkline>
              <xm:f>'CB_Lcr (2)'!$TTX121:$TTX121</xm:f>
              <xm:sqref>TTX121</xm:sqref>
            </x14:sparkline>
            <x14:sparkline>
              <xm:f>'CB_Lcr (2)'!$TTY121:$TTY121</xm:f>
              <xm:sqref>TTY121</xm:sqref>
            </x14:sparkline>
            <x14:sparkline>
              <xm:f>'CB_Lcr (2)'!$TTZ121:$TTZ121</xm:f>
              <xm:sqref>TTZ121</xm:sqref>
            </x14:sparkline>
            <x14:sparkline>
              <xm:f>'CB_Lcr (2)'!$TUA121:$TUA121</xm:f>
              <xm:sqref>TUA121</xm:sqref>
            </x14:sparkline>
            <x14:sparkline>
              <xm:f>'CB_Lcr (2)'!$TUB121:$TUB121</xm:f>
              <xm:sqref>TUB121</xm:sqref>
            </x14:sparkline>
            <x14:sparkline>
              <xm:f>'CB_Lcr (2)'!$TUC121:$TUC121</xm:f>
              <xm:sqref>TUC121</xm:sqref>
            </x14:sparkline>
            <x14:sparkline>
              <xm:f>'CB_Lcr (2)'!$TUD121:$TUD121</xm:f>
              <xm:sqref>TUD121</xm:sqref>
            </x14:sparkline>
            <x14:sparkline>
              <xm:f>'CB_Lcr (2)'!$TUE121:$TUE121</xm:f>
              <xm:sqref>TUE121</xm:sqref>
            </x14:sparkline>
            <x14:sparkline>
              <xm:f>'CB_Lcr (2)'!$TUF121:$TUF121</xm:f>
              <xm:sqref>TUF121</xm:sqref>
            </x14:sparkline>
            <x14:sparkline>
              <xm:f>'CB_Lcr (2)'!$TUG121:$TUG121</xm:f>
              <xm:sqref>TUG121</xm:sqref>
            </x14:sparkline>
            <x14:sparkline>
              <xm:f>'CB_Lcr (2)'!$TUH121:$TUH121</xm:f>
              <xm:sqref>TUH121</xm:sqref>
            </x14:sparkline>
            <x14:sparkline>
              <xm:f>'CB_Lcr (2)'!$TUI121:$TUI121</xm:f>
              <xm:sqref>TUI121</xm:sqref>
            </x14:sparkline>
            <x14:sparkline>
              <xm:f>'CB_Lcr (2)'!$TUJ121:$TUJ121</xm:f>
              <xm:sqref>TUJ121</xm:sqref>
            </x14:sparkline>
            <x14:sparkline>
              <xm:f>'CB_Lcr (2)'!$TUK121:$TUK121</xm:f>
              <xm:sqref>TUK121</xm:sqref>
            </x14:sparkline>
            <x14:sparkline>
              <xm:f>'CB_Lcr (2)'!$TUL121:$TUL121</xm:f>
              <xm:sqref>TUL121</xm:sqref>
            </x14:sparkline>
            <x14:sparkline>
              <xm:f>'CB_Lcr (2)'!$TUM121:$TUM121</xm:f>
              <xm:sqref>TUM121</xm:sqref>
            </x14:sparkline>
            <x14:sparkline>
              <xm:f>'CB_Lcr (2)'!$TUN121:$TUN121</xm:f>
              <xm:sqref>TUN121</xm:sqref>
            </x14:sparkline>
            <x14:sparkline>
              <xm:f>'CB_Lcr (2)'!$TUO121:$TUO121</xm:f>
              <xm:sqref>TUO121</xm:sqref>
            </x14:sparkline>
            <x14:sparkline>
              <xm:f>'CB_Lcr (2)'!$TUP121:$TUP121</xm:f>
              <xm:sqref>TUP121</xm:sqref>
            </x14:sparkline>
            <x14:sparkline>
              <xm:f>'CB_Lcr (2)'!$TUQ121:$TUQ121</xm:f>
              <xm:sqref>TUQ121</xm:sqref>
            </x14:sparkline>
            <x14:sparkline>
              <xm:f>'CB_Lcr (2)'!$TUR121:$TUR121</xm:f>
              <xm:sqref>TUR121</xm:sqref>
            </x14:sparkline>
            <x14:sparkline>
              <xm:f>'CB_Lcr (2)'!$TUS121:$TUS121</xm:f>
              <xm:sqref>TUS121</xm:sqref>
            </x14:sparkline>
            <x14:sparkline>
              <xm:f>'CB_Lcr (2)'!$TUT121:$TUT121</xm:f>
              <xm:sqref>TUT121</xm:sqref>
            </x14:sparkline>
            <x14:sparkline>
              <xm:f>'CB_Lcr (2)'!$TUU121:$TUU121</xm:f>
              <xm:sqref>TUU121</xm:sqref>
            </x14:sparkline>
            <x14:sparkline>
              <xm:f>'CB_Lcr (2)'!$TUV121:$TUV121</xm:f>
              <xm:sqref>TUV121</xm:sqref>
            </x14:sparkline>
            <x14:sparkline>
              <xm:f>'CB_Lcr (2)'!$TUW121:$TUW121</xm:f>
              <xm:sqref>TUW121</xm:sqref>
            </x14:sparkline>
            <x14:sparkline>
              <xm:f>'CB_Lcr (2)'!$TUX121:$TUX121</xm:f>
              <xm:sqref>TUX121</xm:sqref>
            </x14:sparkline>
            <x14:sparkline>
              <xm:f>'CB_Lcr (2)'!$TUY121:$TUY121</xm:f>
              <xm:sqref>TUY121</xm:sqref>
            </x14:sparkline>
            <x14:sparkline>
              <xm:f>'CB_Lcr (2)'!$TUZ121:$TUZ121</xm:f>
              <xm:sqref>TUZ121</xm:sqref>
            </x14:sparkline>
            <x14:sparkline>
              <xm:f>'CB_Lcr (2)'!$TVA121:$TVA121</xm:f>
              <xm:sqref>TVA121</xm:sqref>
            </x14:sparkline>
            <x14:sparkline>
              <xm:f>'CB_Lcr (2)'!$TVB121:$TVB121</xm:f>
              <xm:sqref>TVB121</xm:sqref>
            </x14:sparkline>
            <x14:sparkline>
              <xm:f>'CB_Lcr (2)'!$TVC121:$TVC121</xm:f>
              <xm:sqref>TVC121</xm:sqref>
            </x14:sparkline>
            <x14:sparkline>
              <xm:f>'CB_Lcr (2)'!$TVD121:$TVD121</xm:f>
              <xm:sqref>TVD121</xm:sqref>
            </x14:sparkline>
            <x14:sparkline>
              <xm:f>'CB_Lcr (2)'!$TVE121:$TVE121</xm:f>
              <xm:sqref>TVE121</xm:sqref>
            </x14:sparkline>
            <x14:sparkline>
              <xm:f>'CB_Lcr (2)'!$TVF121:$TVF121</xm:f>
              <xm:sqref>TVF121</xm:sqref>
            </x14:sparkline>
            <x14:sparkline>
              <xm:f>'CB_Lcr (2)'!$TVG121:$TVG121</xm:f>
              <xm:sqref>TVG121</xm:sqref>
            </x14:sparkline>
            <x14:sparkline>
              <xm:f>'CB_Lcr (2)'!$TVH121:$TVH121</xm:f>
              <xm:sqref>TVH121</xm:sqref>
            </x14:sparkline>
            <x14:sparkline>
              <xm:f>'CB_Lcr (2)'!$TVI121:$TVI121</xm:f>
              <xm:sqref>TVI121</xm:sqref>
            </x14:sparkline>
            <x14:sparkline>
              <xm:f>'CB_Lcr (2)'!$TVJ121:$TVJ121</xm:f>
              <xm:sqref>TVJ121</xm:sqref>
            </x14:sparkline>
            <x14:sparkline>
              <xm:f>'CB_Lcr (2)'!$TVK121:$TVK121</xm:f>
              <xm:sqref>TVK121</xm:sqref>
            </x14:sparkline>
            <x14:sparkline>
              <xm:f>'CB_Lcr (2)'!$TVL121:$TVL121</xm:f>
              <xm:sqref>TVL121</xm:sqref>
            </x14:sparkline>
            <x14:sparkline>
              <xm:f>'CB_Lcr (2)'!$TVM121:$TVM121</xm:f>
              <xm:sqref>TVM121</xm:sqref>
            </x14:sparkline>
            <x14:sparkline>
              <xm:f>'CB_Lcr (2)'!$TVN121:$TVN121</xm:f>
              <xm:sqref>TVN121</xm:sqref>
            </x14:sparkline>
            <x14:sparkline>
              <xm:f>'CB_Lcr (2)'!$TVO121:$TVO121</xm:f>
              <xm:sqref>TVO121</xm:sqref>
            </x14:sparkline>
            <x14:sparkline>
              <xm:f>'CB_Lcr (2)'!$TVP121:$TVP121</xm:f>
              <xm:sqref>TVP121</xm:sqref>
            </x14:sparkline>
            <x14:sparkline>
              <xm:f>'CB_Lcr (2)'!$TVQ121:$TVQ121</xm:f>
              <xm:sqref>TVQ121</xm:sqref>
            </x14:sparkline>
            <x14:sparkline>
              <xm:f>'CB_Lcr (2)'!$TVR121:$TVR121</xm:f>
              <xm:sqref>TVR121</xm:sqref>
            </x14:sparkline>
            <x14:sparkline>
              <xm:f>'CB_Lcr (2)'!$TVS121:$TVS121</xm:f>
              <xm:sqref>TVS121</xm:sqref>
            </x14:sparkline>
            <x14:sparkline>
              <xm:f>'CB_Lcr (2)'!$TVT121:$TVT121</xm:f>
              <xm:sqref>TVT121</xm:sqref>
            </x14:sparkline>
            <x14:sparkline>
              <xm:f>'CB_Lcr (2)'!$TVU121:$TVU121</xm:f>
              <xm:sqref>TVU121</xm:sqref>
            </x14:sparkline>
            <x14:sparkline>
              <xm:f>'CB_Lcr (2)'!$TVV121:$TVV121</xm:f>
              <xm:sqref>TVV121</xm:sqref>
            </x14:sparkline>
            <x14:sparkline>
              <xm:f>'CB_Lcr (2)'!$TVW121:$TVW121</xm:f>
              <xm:sqref>TVW121</xm:sqref>
            </x14:sparkline>
            <x14:sparkline>
              <xm:f>'CB_Lcr (2)'!$TVX121:$TVX121</xm:f>
              <xm:sqref>TVX121</xm:sqref>
            </x14:sparkline>
            <x14:sparkline>
              <xm:f>'CB_Lcr (2)'!$TVY121:$TVY121</xm:f>
              <xm:sqref>TVY121</xm:sqref>
            </x14:sparkline>
            <x14:sparkline>
              <xm:f>'CB_Lcr (2)'!$TVZ121:$TVZ121</xm:f>
              <xm:sqref>TVZ121</xm:sqref>
            </x14:sparkline>
            <x14:sparkline>
              <xm:f>'CB_Lcr (2)'!$TWA121:$TWA121</xm:f>
              <xm:sqref>TWA121</xm:sqref>
            </x14:sparkline>
            <x14:sparkline>
              <xm:f>'CB_Lcr (2)'!$TWB121:$TWB121</xm:f>
              <xm:sqref>TWB121</xm:sqref>
            </x14:sparkline>
            <x14:sparkline>
              <xm:f>'CB_Lcr (2)'!$TWC121:$TWC121</xm:f>
              <xm:sqref>TWC121</xm:sqref>
            </x14:sparkline>
            <x14:sparkline>
              <xm:f>'CB_Lcr (2)'!$TWD121:$TWD121</xm:f>
              <xm:sqref>TWD121</xm:sqref>
            </x14:sparkline>
            <x14:sparkline>
              <xm:f>'CB_Lcr (2)'!$TWE121:$TWE121</xm:f>
              <xm:sqref>TWE121</xm:sqref>
            </x14:sparkline>
            <x14:sparkline>
              <xm:f>'CB_Lcr (2)'!$TWF121:$TWF121</xm:f>
              <xm:sqref>TWF121</xm:sqref>
            </x14:sparkline>
            <x14:sparkline>
              <xm:f>'CB_Lcr (2)'!$TWG121:$TWG121</xm:f>
              <xm:sqref>TWG121</xm:sqref>
            </x14:sparkline>
            <x14:sparkline>
              <xm:f>'CB_Lcr (2)'!$TWH121:$TWH121</xm:f>
              <xm:sqref>TWH121</xm:sqref>
            </x14:sparkline>
            <x14:sparkline>
              <xm:f>'CB_Lcr (2)'!$TWI121:$TWI121</xm:f>
              <xm:sqref>TWI121</xm:sqref>
            </x14:sparkline>
            <x14:sparkline>
              <xm:f>'CB_Lcr (2)'!$TWJ121:$TWJ121</xm:f>
              <xm:sqref>TWJ121</xm:sqref>
            </x14:sparkline>
            <x14:sparkline>
              <xm:f>'CB_Lcr (2)'!$TWK121:$TWK121</xm:f>
              <xm:sqref>TWK121</xm:sqref>
            </x14:sparkline>
            <x14:sparkline>
              <xm:f>'CB_Lcr (2)'!$TWL121:$TWL121</xm:f>
              <xm:sqref>TWL121</xm:sqref>
            </x14:sparkline>
            <x14:sparkline>
              <xm:f>'CB_Lcr (2)'!$TWM121:$TWM121</xm:f>
              <xm:sqref>TWM121</xm:sqref>
            </x14:sparkline>
            <x14:sparkline>
              <xm:f>'CB_Lcr (2)'!$TWN121:$TWN121</xm:f>
              <xm:sqref>TWN121</xm:sqref>
            </x14:sparkline>
            <x14:sparkline>
              <xm:f>'CB_Lcr (2)'!$TWO121:$TWO121</xm:f>
              <xm:sqref>TWO121</xm:sqref>
            </x14:sparkline>
            <x14:sparkline>
              <xm:f>'CB_Lcr (2)'!$TWP121:$TWP121</xm:f>
              <xm:sqref>TWP121</xm:sqref>
            </x14:sparkline>
            <x14:sparkline>
              <xm:f>'CB_Lcr (2)'!$TWQ121:$TWQ121</xm:f>
              <xm:sqref>TWQ121</xm:sqref>
            </x14:sparkline>
            <x14:sparkline>
              <xm:f>'CB_Lcr (2)'!$TWR121:$TWR121</xm:f>
              <xm:sqref>TWR121</xm:sqref>
            </x14:sparkline>
            <x14:sparkline>
              <xm:f>'CB_Lcr (2)'!$TWS121:$TWS121</xm:f>
              <xm:sqref>TWS121</xm:sqref>
            </x14:sparkline>
            <x14:sparkline>
              <xm:f>'CB_Lcr (2)'!$TWT121:$TWT121</xm:f>
              <xm:sqref>TWT121</xm:sqref>
            </x14:sparkline>
            <x14:sparkline>
              <xm:f>'CB_Lcr (2)'!$TWU121:$TWU121</xm:f>
              <xm:sqref>TWU121</xm:sqref>
            </x14:sparkline>
            <x14:sparkline>
              <xm:f>'CB_Lcr (2)'!$TWV121:$TWV121</xm:f>
              <xm:sqref>TWV121</xm:sqref>
            </x14:sparkline>
            <x14:sparkline>
              <xm:f>'CB_Lcr (2)'!$TWW121:$TWW121</xm:f>
              <xm:sqref>TWW121</xm:sqref>
            </x14:sparkline>
            <x14:sparkline>
              <xm:f>'CB_Lcr (2)'!$TWX121:$TWX121</xm:f>
              <xm:sqref>TWX121</xm:sqref>
            </x14:sparkline>
            <x14:sparkline>
              <xm:f>'CB_Lcr (2)'!$TWY121:$TWY121</xm:f>
              <xm:sqref>TWY121</xm:sqref>
            </x14:sparkline>
            <x14:sparkline>
              <xm:f>'CB_Lcr (2)'!$TWZ121:$TWZ121</xm:f>
              <xm:sqref>TWZ121</xm:sqref>
            </x14:sparkline>
            <x14:sparkline>
              <xm:f>'CB_Lcr (2)'!$TXA121:$TXA121</xm:f>
              <xm:sqref>TXA121</xm:sqref>
            </x14:sparkline>
            <x14:sparkline>
              <xm:f>'CB_Lcr (2)'!$TXB121:$TXB121</xm:f>
              <xm:sqref>TXB121</xm:sqref>
            </x14:sparkline>
            <x14:sparkline>
              <xm:f>'CB_Lcr (2)'!$TXC121:$TXC121</xm:f>
              <xm:sqref>TXC121</xm:sqref>
            </x14:sparkline>
            <x14:sparkline>
              <xm:f>'CB_Lcr (2)'!$TXD121:$TXD121</xm:f>
              <xm:sqref>TXD121</xm:sqref>
            </x14:sparkline>
            <x14:sparkline>
              <xm:f>'CB_Lcr (2)'!$TXE121:$TXE121</xm:f>
              <xm:sqref>TXE121</xm:sqref>
            </x14:sparkline>
            <x14:sparkline>
              <xm:f>'CB_Lcr (2)'!$TXF121:$TXF121</xm:f>
              <xm:sqref>TXF121</xm:sqref>
            </x14:sparkline>
            <x14:sparkline>
              <xm:f>'CB_Lcr (2)'!$TXG121:$TXG121</xm:f>
              <xm:sqref>TXG121</xm:sqref>
            </x14:sparkline>
            <x14:sparkline>
              <xm:f>'CB_Lcr (2)'!$TXH121:$TXH121</xm:f>
              <xm:sqref>TXH121</xm:sqref>
            </x14:sparkline>
            <x14:sparkline>
              <xm:f>'CB_Lcr (2)'!$TXI121:$TXI121</xm:f>
              <xm:sqref>TXI121</xm:sqref>
            </x14:sparkline>
            <x14:sparkline>
              <xm:f>'CB_Lcr (2)'!$TXJ121:$TXJ121</xm:f>
              <xm:sqref>TXJ121</xm:sqref>
            </x14:sparkline>
            <x14:sparkline>
              <xm:f>'CB_Lcr (2)'!$TXK121:$TXK121</xm:f>
              <xm:sqref>TXK121</xm:sqref>
            </x14:sparkline>
            <x14:sparkline>
              <xm:f>'CB_Lcr (2)'!$TXL121:$TXL121</xm:f>
              <xm:sqref>TXL121</xm:sqref>
            </x14:sparkline>
            <x14:sparkline>
              <xm:f>'CB_Lcr (2)'!$TXM121:$TXM121</xm:f>
              <xm:sqref>TXM121</xm:sqref>
            </x14:sparkline>
            <x14:sparkline>
              <xm:f>'CB_Lcr (2)'!$TXN121:$TXN121</xm:f>
              <xm:sqref>TXN121</xm:sqref>
            </x14:sparkline>
            <x14:sparkline>
              <xm:f>'CB_Lcr (2)'!$TXO121:$TXO121</xm:f>
              <xm:sqref>TXO121</xm:sqref>
            </x14:sparkline>
            <x14:sparkline>
              <xm:f>'CB_Lcr (2)'!$TXP121:$TXP121</xm:f>
              <xm:sqref>TXP121</xm:sqref>
            </x14:sparkline>
            <x14:sparkline>
              <xm:f>'CB_Lcr (2)'!$TXQ121:$TXQ121</xm:f>
              <xm:sqref>TXQ121</xm:sqref>
            </x14:sparkline>
            <x14:sparkline>
              <xm:f>'CB_Lcr (2)'!$TXR121:$TXR121</xm:f>
              <xm:sqref>TXR121</xm:sqref>
            </x14:sparkline>
            <x14:sparkline>
              <xm:f>'CB_Lcr (2)'!$TXS121:$TXS121</xm:f>
              <xm:sqref>TXS121</xm:sqref>
            </x14:sparkline>
            <x14:sparkline>
              <xm:f>'CB_Lcr (2)'!$TXT121:$TXT121</xm:f>
              <xm:sqref>TXT121</xm:sqref>
            </x14:sparkline>
            <x14:sparkline>
              <xm:f>'CB_Lcr (2)'!$TXU121:$TXU121</xm:f>
              <xm:sqref>TXU121</xm:sqref>
            </x14:sparkline>
            <x14:sparkline>
              <xm:f>'CB_Lcr (2)'!$TXV121:$TXV121</xm:f>
              <xm:sqref>TXV121</xm:sqref>
            </x14:sparkline>
            <x14:sparkline>
              <xm:f>'CB_Lcr (2)'!$TXW121:$TXW121</xm:f>
              <xm:sqref>TXW121</xm:sqref>
            </x14:sparkline>
            <x14:sparkline>
              <xm:f>'CB_Lcr (2)'!$TXX121:$TXX121</xm:f>
              <xm:sqref>TXX121</xm:sqref>
            </x14:sparkline>
            <x14:sparkline>
              <xm:f>'CB_Lcr (2)'!$TXY121:$TXY121</xm:f>
              <xm:sqref>TXY121</xm:sqref>
            </x14:sparkline>
            <x14:sparkline>
              <xm:f>'CB_Lcr (2)'!$TXZ121:$TXZ121</xm:f>
              <xm:sqref>TXZ121</xm:sqref>
            </x14:sparkline>
            <x14:sparkline>
              <xm:f>'CB_Lcr (2)'!$TYA121:$TYA121</xm:f>
              <xm:sqref>TYA121</xm:sqref>
            </x14:sparkline>
            <x14:sparkline>
              <xm:f>'CB_Lcr (2)'!$TYB121:$TYB121</xm:f>
              <xm:sqref>TYB121</xm:sqref>
            </x14:sparkline>
            <x14:sparkline>
              <xm:f>'CB_Lcr (2)'!$TYC121:$TYC121</xm:f>
              <xm:sqref>TYC121</xm:sqref>
            </x14:sparkline>
            <x14:sparkline>
              <xm:f>'CB_Lcr (2)'!$TYD121:$TYD121</xm:f>
              <xm:sqref>TYD121</xm:sqref>
            </x14:sparkline>
            <x14:sparkline>
              <xm:f>'CB_Lcr (2)'!$TYE121:$TYE121</xm:f>
              <xm:sqref>TYE121</xm:sqref>
            </x14:sparkline>
            <x14:sparkline>
              <xm:f>'CB_Lcr (2)'!$TYF121:$TYF121</xm:f>
              <xm:sqref>TYF121</xm:sqref>
            </x14:sparkline>
            <x14:sparkline>
              <xm:f>'CB_Lcr (2)'!$TYG121:$TYG121</xm:f>
              <xm:sqref>TYG121</xm:sqref>
            </x14:sparkline>
            <x14:sparkline>
              <xm:f>'CB_Lcr (2)'!$TYH121:$TYH121</xm:f>
              <xm:sqref>TYH121</xm:sqref>
            </x14:sparkline>
            <x14:sparkline>
              <xm:f>'CB_Lcr (2)'!$TYI121:$TYI121</xm:f>
              <xm:sqref>TYI121</xm:sqref>
            </x14:sparkline>
            <x14:sparkline>
              <xm:f>'CB_Lcr (2)'!$TYJ121:$TYJ121</xm:f>
              <xm:sqref>TYJ121</xm:sqref>
            </x14:sparkline>
            <x14:sparkline>
              <xm:f>'CB_Lcr (2)'!$TYK121:$TYK121</xm:f>
              <xm:sqref>TYK121</xm:sqref>
            </x14:sparkline>
            <x14:sparkline>
              <xm:f>'CB_Lcr (2)'!$TYL121:$TYL121</xm:f>
              <xm:sqref>TYL121</xm:sqref>
            </x14:sparkline>
            <x14:sparkline>
              <xm:f>'CB_Lcr (2)'!$TYM121:$TYM121</xm:f>
              <xm:sqref>TYM121</xm:sqref>
            </x14:sparkline>
            <x14:sparkline>
              <xm:f>'CB_Lcr (2)'!$TYN121:$TYN121</xm:f>
              <xm:sqref>TYN121</xm:sqref>
            </x14:sparkline>
            <x14:sparkline>
              <xm:f>'CB_Lcr (2)'!$TYO121:$TYO121</xm:f>
              <xm:sqref>TYO121</xm:sqref>
            </x14:sparkline>
            <x14:sparkline>
              <xm:f>'CB_Lcr (2)'!$TYP121:$TYP121</xm:f>
              <xm:sqref>TYP121</xm:sqref>
            </x14:sparkline>
            <x14:sparkline>
              <xm:f>'CB_Lcr (2)'!$TYQ121:$TYQ121</xm:f>
              <xm:sqref>TYQ121</xm:sqref>
            </x14:sparkline>
            <x14:sparkline>
              <xm:f>'CB_Lcr (2)'!$TYR121:$TYR121</xm:f>
              <xm:sqref>TYR121</xm:sqref>
            </x14:sparkline>
            <x14:sparkline>
              <xm:f>'CB_Lcr (2)'!$TYS121:$TYS121</xm:f>
              <xm:sqref>TYS121</xm:sqref>
            </x14:sparkline>
            <x14:sparkline>
              <xm:f>'CB_Lcr (2)'!$TYT121:$TYT121</xm:f>
              <xm:sqref>TYT121</xm:sqref>
            </x14:sparkline>
            <x14:sparkline>
              <xm:f>'CB_Lcr (2)'!$TYU121:$TYU121</xm:f>
              <xm:sqref>TYU121</xm:sqref>
            </x14:sparkline>
            <x14:sparkline>
              <xm:f>'CB_Lcr (2)'!$TYV121:$TYV121</xm:f>
              <xm:sqref>TYV121</xm:sqref>
            </x14:sparkline>
            <x14:sparkline>
              <xm:f>'CB_Lcr (2)'!$TYW121:$TYW121</xm:f>
              <xm:sqref>TYW121</xm:sqref>
            </x14:sparkline>
            <x14:sparkline>
              <xm:f>'CB_Lcr (2)'!$TYX121:$TYX121</xm:f>
              <xm:sqref>TYX121</xm:sqref>
            </x14:sparkline>
            <x14:sparkline>
              <xm:f>'CB_Lcr (2)'!$TYY121:$TYY121</xm:f>
              <xm:sqref>TYY121</xm:sqref>
            </x14:sparkline>
            <x14:sparkline>
              <xm:f>'CB_Lcr (2)'!$TYZ121:$TYZ121</xm:f>
              <xm:sqref>TYZ121</xm:sqref>
            </x14:sparkline>
            <x14:sparkline>
              <xm:f>'CB_Lcr (2)'!$TZA121:$TZA121</xm:f>
              <xm:sqref>TZA121</xm:sqref>
            </x14:sparkline>
            <x14:sparkline>
              <xm:f>'CB_Lcr (2)'!$TZB121:$TZB121</xm:f>
              <xm:sqref>TZB121</xm:sqref>
            </x14:sparkline>
            <x14:sparkline>
              <xm:f>'CB_Lcr (2)'!$TZC121:$TZC121</xm:f>
              <xm:sqref>TZC121</xm:sqref>
            </x14:sparkline>
            <x14:sparkline>
              <xm:f>'CB_Lcr (2)'!$TZD121:$TZD121</xm:f>
              <xm:sqref>TZD121</xm:sqref>
            </x14:sparkline>
            <x14:sparkline>
              <xm:f>'CB_Lcr (2)'!$TZE121:$TZE121</xm:f>
              <xm:sqref>TZE121</xm:sqref>
            </x14:sparkline>
            <x14:sparkline>
              <xm:f>'CB_Lcr (2)'!$TZF121:$TZF121</xm:f>
              <xm:sqref>TZF121</xm:sqref>
            </x14:sparkline>
            <x14:sparkline>
              <xm:f>'CB_Lcr (2)'!$TZG121:$TZG121</xm:f>
              <xm:sqref>TZG121</xm:sqref>
            </x14:sparkline>
            <x14:sparkline>
              <xm:f>'CB_Lcr (2)'!$TZH121:$TZH121</xm:f>
              <xm:sqref>TZH121</xm:sqref>
            </x14:sparkline>
            <x14:sparkline>
              <xm:f>'CB_Lcr (2)'!$TZI121:$TZI121</xm:f>
              <xm:sqref>TZI121</xm:sqref>
            </x14:sparkline>
            <x14:sparkline>
              <xm:f>'CB_Lcr (2)'!$TZJ121:$TZJ121</xm:f>
              <xm:sqref>TZJ121</xm:sqref>
            </x14:sparkline>
            <x14:sparkline>
              <xm:f>'CB_Lcr (2)'!$TZK121:$TZK121</xm:f>
              <xm:sqref>TZK121</xm:sqref>
            </x14:sparkline>
            <x14:sparkline>
              <xm:f>'CB_Lcr (2)'!$TZL121:$TZL121</xm:f>
              <xm:sqref>TZL121</xm:sqref>
            </x14:sparkline>
            <x14:sparkline>
              <xm:f>'CB_Lcr (2)'!$TZM121:$TZM121</xm:f>
              <xm:sqref>TZM121</xm:sqref>
            </x14:sparkline>
            <x14:sparkline>
              <xm:f>'CB_Lcr (2)'!$TZN121:$TZN121</xm:f>
              <xm:sqref>TZN121</xm:sqref>
            </x14:sparkline>
            <x14:sparkline>
              <xm:f>'CB_Lcr (2)'!$TZO121:$TZO121</xm:f>
              <xm:sqref>TZO121</xm:sqref>
            </x14:sparkline>
            <x14:sparkline>
              <xm:f>'CB_Lcr (2)'!$TZP121:$TZP121</xm:f>
              <xm:sqref>TZP121</xm:sqref>
            </x14:sparkline>
            <x14:sparkline>
              <xm:f>'CB_Lcr (2)'!$TZQ121:$TZQ121</xm:f>
              <xm:sqref>TZQ121</xm:sqref>
            </x14:sparkline>
            <x14:sparkline>
              <xm:f>'CB_Lcr (2)'!$TZR121:$TZR121</xm:f>
              <xm:sqref>TZR121</xm:sqref>
            </x14:sparkline>
            <x14:sparkline>
              <xm:f>'CB_Lcr (2)'!$TZS121:$TZS121</xm:f>
              <xm:sqref>TZS121</xm:sqref>
            </x14:sparkline>
            <x14:sparkline>
              <xm:f>'CB_Lcr (2)'!$TZT121:$TZT121</xm:f>
              <xm:sqref>TZT121</xm:sqref>
            </x14:sparkline>
            <x14:sparkline>
              <xm:f>'CB_Lcr (2)'!$TZU121:$TZU121</xm:f>
              <xm:sqref>TZU121</xm:sqref>
            </x14:sparkline>
            <x14:sparkline>
              <xm:f>'CB_Lcr (2)'!$TZV121:$TZV121</xm:f>
              <xm:sqref>TZV121</xm:sqref>
            </x14:sparkline>
            <x14:sparkline>
              <xm:f>'CB_Lcr (2)'!$TZW121:$TZW121</xm:f>
              <xm:sqref>TZW121</xm:sqref>
            </x14:sparkline>
            <x14:sparkline>
              <xm:f>'CB_Lcr (2)'!$TZX121:$TZX121</xm:f>
              <xm:sqref>TZX121</xm:sqref>
            </x14:sparkline>
            <x14:sparkline>
              <xm:f>'CB_Lcr (2)'!$TZY121:$TZY121</xm:f>
              <xm:sqref>TZY121</xm:sqref>
            </x14:sparkline>
            <x14:sparkline>
              <xm:f>'CB_Lcr (2)'!$TZZ121:$TZZ121</xm:f>
              <xm:sqref>TZZ121</xm:sqref>
            </x14:sparkline>
            <x14:sparkline>
              <xm:f>'CB_Lcr (2)'!$UAA121:$UAA121</xm:f>
              <xm:sqref>UAA121</xm:sqref>
            </x14:sparkline>
            <x14:sparkline>
              <xm:f>'CB_Lcr (2)'!$UAB121:$UAB121</xm:f>
              <xm:sqref>UAB121</xm:sqref>
            </x14:sparkline>
            <x14:sparkline>
              <xm:f>'CB_Lcr (2)'!$UAC121:$UAC121</xm:f>
              <xm:sqref>UAC121</xm:sqref>
            </x14:sparkline>
            <x14:sparkline>
              <xm:f>'CB_Lcr (2)'!$UAD121:$UAD121</xm:f>
              <xm:sqref>UAD121</xm:sqref>
            </x14:sparkline>
            <x14:sparkline>
              <xm:f>'CB_Lcr (2)'!$UAE121:$UAE121</xm:f>
              <xm:sqref>UAE121</xm:sqref>
            </x14:sparkline>
            <x14:sparkline>
              <xm:f>'CB_Lcr (2)'!$UAF121:$UAF121</xm:f>
              <xm:sqref>UAF121</xm:sqref>
            </x14:sparkline>
            <x14:sparkline>
              <xm:f>'CB_Lcr (2)'!$UAG121:$UAG121</xm:f>
              <xm:sqref>UAG121</xm:sqref>
            </x14:sparkline>
            <x14:sparkline>
              <xm:f>'CB_Lcr (2)'!$UAH121:$UAH121</xm:f>
              <xm:sqref>UAH121</xm:sqref>
            </x14:sparkline>
            <x14:sparkline>
              <xm:f>'CB_Lcr (2)'!$UAI121:$UAI121</xm:f>
              <xm:sqref>UAI121</xm:sqref>
            </x14:sparkline>
            <x14:sparkline>
              <xm:f>'CB_Lcr (2)'!$UAJ121:$UAJ121</xm:f>
              <xm:sqref>UAJ121</xm:sqref>
            </x14:sparkline>
            <x14:sparkline>
              <xm:f>'CB_Lcr (2)'!$UAK121:$UAK121</xm:f>
              <xm:sqref>UAK121</xm:sqref>
            </x14:sparkline>
            <x14:sparkline>
              <xm:f>'CB_Lcr (2)'!$UAL121:$UAL121</xm:f>
              <xm:sqref>UAL121</xm:sqref>
            </x14:sparkline>
            <x14:sparkline>
              <xm:f>'CB_Lcr (2)'!$UAM121:$UAM121</xm:f>
              <xm:sqref>UAM121</xm:sqref>
            </x14:sparkline>
            <x14:sparkline>
              <xm:f>'CB_Lcr (2)'!$UAN121:$UAN121</xm:f>
              <xm:sqref>UAN121</xm:sqref>
            </x14:sparkline>
            <x14:sparkline>
              <xm:f>'CB_Lcr (2)'!$UAO121:$UAO121</xm:f>
              <xm:sqref>UAO121</xm:sqref>
            </x14:sparkline>
            <x14:sparkline>
              <xm:f>'CB_Lcr (2)'!$UAP121:$UAP121</xm:f>
              <xm:sqref>UAP121</xm:sqref>
            </x14:sparkline>
            <x14:sparkline>
              <xm:f>'CB_Lcr (2)'!$UAQ121:$UAQ121</xm:f>
              <xm:sqref>UAQ121</xm:sqref>
            </x14:sparkline>
            <x14:sparkline>
              <xm:f>'CB_Lcr (2)'!$UAR121:$UAR121</xm:f>
              <xm:sqref>UAR121</xm:sqref>
            </x14:sparkline>
            <x14:sparkline>
              <xm:f>'CB_Lcr (2)'!$UAS121:$UAS121</xm:f>
              <xm:sqref>UAS121</xm:sqref>
            </x14:sparkline>
            <x14:sparkline>
              <xm:f>'CB_Lcr (2)'!$UAT121:$UAT121</xm:f>
              <xm:sqref>UAT121</xm:sqref>
            </x14:sparkline>
            <x14:sparkline>
              <xm:f>'CB_Lcr (2)'!$UAU121:$UAU121</xm:f>
              <xm:sqref>UAU121</xm:sqref>
            </x14:sparkline>
            <x14:sparkline>
              <xm:f>'CB_Lcr (2)'!$UAV121:$UAV121</xm:f>
              <xm:sqref>UAV121</xm:sqref>
            </x14:sparkline>
            <x14:sparkline>
              <xm:f>'CB_Lcr (2)'!$UAW121:$UAW121</xm:f>
              <xm:sqref>UAW121</xm:sqref>
            </x14:sparkline>
            <x14:sparkline>
              <xm:f>'CB_Lcr (2)'!$UAX121:$UAX121</xm:f>
              <xm:sqref>UAX121</xm:sqref>
            </x14:sparkline>
            <x14:sparkline>
              <xm:f>'CB_Lcr (2)'!$UAY121:$UAY121</xm:f>
              <xm:sqref>UAY121</xm:sqref>
            </x14:sparkline>
            <x14:sparkline>
              <xm:f>'CB_Lcr (2)'!$UAZ121:$UAZ121</xm:f>
              <xm:sqref>UAZ121</xm:sqref>
            </x14:sparkline>
            <x14:sparkline>
              <xm:f>'CB_Lcr (2)'!$UBA121:$UBA121</xm:f>
              <xm:sqref>UBA121</xm:sqref>
            </x14:sparkline>
            <x14:sparkline>
              <xm:f>'CB_Lcr (2)'!$UBB121:$UBB121</xm:f>
              <xm:sqref>UBB121</xm:sqref>
            </x14:sparkline>
            <x14:sparkline>
              <xm:f>'CB_Lcr (2)'!$UBC121:$UBC121</xm:f>
              <xm:sqref>UBC121</xm:sqref>
            </x14:sparkline>
            <x14:sparkline>
              <xm:f>'CB_Lcr (2)'!$UBD121:$UBD121</xm:f>
              <xm:sqref>UBD121</xm:sqref>
            </x14:sparkline>
            <x14:sparkline>
              <xm:f>'CB_Lcr (2)'!$UBE121:$UBE121</xm:f>
              <xm:sqref>UBE121</xm:sqref>
            </x14:sparkline>
            <x14:sparkline>
              <xm:f>'CB_Lcr (2)'!$UBF121:$UBF121</xm:f>
              <xm:sqref>UBF121</xm:sqref>
            </x14:sparkline>
            <x14:sparkline>
              <xm:f>'CB_Lcr (2)'!$UBG121:$UBG121</xm:f>
              <xm:sqref>UBG121</xm:sqref>
            </x14:sparkline>
            <x14:sparkline>
              <xm:f>'CB_Lcr (2)'!$UBH121:$UBH121</xm:f>
              <xm:sqref>UBH121</xm:sqref>
            </x14:sparkline>
            <x14:sparkline>
              <xm:f>'CB_Lcr (2)'!$UBI121:$UBI121</xm:f>
              <xm:sqref>UBI121</xm:sqref>
            </x14:sparkline>
            <x14:sparkline>
              <xm:f>'CB_Lcr (2)'!$UBJ121:$UBJ121</xm:f>
              <xm:sqref>UBJ121</xm:sqref>
            </x14:sparkline>
            <x14:sparkline>
              <xm:f>'CB_Lcr (2)'!$UBK121:$UBK121</xm:f>
              <xm:sqref>UBK121</xm:sqref>
            </x14:sparkline>
            <x14:sparkline>
              <xm:f>'CB_Lcr (2)'!$UBL121:$UBL121</xm:f>
              <xm:sqref>UBL121</xm:sqref>
            </x14:sparkline>
            <x14:sparkline>
              <xm:f>'CB_Lcr (2)'!$UBM121:$UBM121</xm:f>
              <xm:sqref>UBM121</xm:sqref>
            </x14:sparkline>
            <x14:sparkline>
              <xm:f>'CB_Lcr (2)'!$UBN121:$UBN121</xm:f>
              <xm:sqref>UBN121</xm:sqref>
            </x14:sparkline>
            <x14:sparkline>
              <xm:f>'CB_Lcr (2)'!$UBO121:$UBO121</xm:f>
              <xm:sqref>UBO121</xm:sqref>
            </x14:sparkline>
            <x14:sparkline>
              <xm:f>'CB_Lcr (2)'!$UBP121:$UBP121</xm:f>
              <xm:sqref>UBP121</xm:sqref>
            </x14:sparkline>
            <x14:sparkline>
              <xm:f>'CB_Lcr (2)'!$UBQ121:$UBQ121</xm:f>
              <xm:sqref>UBQ121</xm:sqref>
            </x14:sparkline>
            <x14:sparkline>
              <xm:f>'CB_Lcr (2)'!$UBR121:$UBR121</xm:f>
              <xm:sqref>UBR121</xm:sqref>
            </x14:sparkline>
            <x14:sparkline>
              <xm:f>'CB_Lcr (2)'!$UBS121:$UBS121</xm:f>
              <xm:sqref>UBS121</xm:sqref>
            </x14:sparkline>
            <x14:sparkline>
              <xm:f>'CB_Lcr (2)'!$UBT121:$UBT121</xm:f>
              <xm:sqref>UBT121</xm:sqref>
            </x14:sparkline>
            <x14:sparkline>
              <xm:f>'CB_Lcr (2)'!$UBU121:$UBU121</xm:f>
              <xm:sqref>UBU121</xm:sqref>
            </x14:sparkline>
            <x14:sparkline>
              <xm:f>'CB_Lcr (2)'!$UBV121:$UBV121</xm:f>
              <xm:sqref>UBV121</xm:sqref>
            </x14:sparkline>
            <x14:sparkline>
              <xm:f>'CB_Lcr (2)'!$UBW121:$UBW121</xm:f>
              <xm:sqref>UBW121</xm:sqref>
            </x14:sparkline>
            <x14:sparkline>
              <xm:f>'CB_Lcr (2)'!$UBX121:$UBX121</xm:f>
              <xm:sqref>UBX121</xm:sqref>
            </x14:sparkline>
            <x14:sparkline>
              <xm:f>'CB_Lcr (2)'!$UBY121:$UBY121</xm:f>
              <xm:sqref>UBY121</xm:sqref>
            </x14:sparkline>
            <x14:sparkline>
              <xm:f>'CB_Lcr (2)'!$UBZ121:$UBZ121</xm:f>
              <xm:sqref>UBZ121</xm:sqref>
            </x14:sparkline>
            <x14:sparkline>
              <xm:f>'CB_Lcr (2)'!$UCA121:$UCA121</xm:f>
              <xm:sqref>UCA121</xm:sqref>
            </x14:sparkline>
            <x14:sparkline>
              <xm:f>'CB_Lcr (2)'!$UCB121:$UCB121</xm:f>
              <xm:sqref>UCB121</xm:sqref>
            </x14:sparkline>
            <x14:sparkline>
              <xm:f>'CB_Lcr (2)'!$UCC121:$UCC121</xm:f>
              <xm:sqref>UCC121</xm:sqref>
            </x14:sparkline>
            <x14:sparkline>
              <xm:f>'CB_Lcr (2)'!$UCD121:$UCD121</xm:f>
              <xm:sqref>UCD121</xm:sqref>
            </x14:sparkline>
            <x14:sparkline>
              <xm:f>'CB_Lcr (2)'!$UCE121:$UCE121</xm:f>
              <xm:sqref>UCE121</xm:sqref>
            </x14:sparkline>
            <x14:sparkline>
              <xm:f>'CB_Lcr (2)'!$UCF121:$UCF121</xm:f>
              <xm:sqref>UCF121</xm:sqref>
            </x14:sparkline>
            <x14:sparkline>
              <xm:f>'CB_Lcr (2)'!$UCG121:$UCG121</xm:f>
              <xm:sqref>UCG121</xm:sqref>
            </x14:sparkline>
            <x14:sparkline>
              <xm:f>'CB_Lcr (2)'!$UCH121:$UCH121</xm:f>
              <xm:sqref>UCH121</xm:sqref>
            </x14:sparkline>
            <x14:sparkline>
              <xm:f>'CB_Lcr (2)'!$UCI121:$UCI121</xm:f>
              <xm:sqref>UCI121</xm:sqref>
            </x14:sparkline>
            <x14:sparkline>
              <xm:f>'CB_Lcr (2)'!$UCJ121:$UCJ121</xm:f>
              <xm:sqref>UCJ121</xm:sqref>
            </x14:sparkline>
            <x14:sparkline>
              <xm:f>'CB_Lcr (2)'!$UCK121:$UCK121</xm:f>
              <xm:sqref>UCK121</xm:sqref>
            </x14:sparkline>
            <x14:sparkline>
              <xm:f>'CB_Lcr (2)'!$UCL121:$UCL121</xm:f>
              <xm:sqref>UCL121</xm:sqref>
            </x14:sparkline>
            <x14:sparkline>
              <xm:f>'CB_Lcr (2)'!$UCM121:$UCM121</xm:f>
              <xm:sqref>UCM121</xm:sqref>
            </x14:sparkline>
            <x14:sparkline>
              <xm:f>'CB_Lcr (2)'!$UCN121:$UCN121</xm:f>
              <xm:sqref>UCN121</xm:sqref>
            </x14:sparkline>
            <x14:sparkline>
              <xm:f>'CB_Lcr (2)'!$UCO121:$UCO121</xm:f>
              <xm:sqref>UCO121</xm:sqref>
            </x14:sparkline>
            <x14:sparkline>
              <xm:f>'CB_Lcr (2)'!$UCP121:$UCP121</xm:f>
              <xm:sqref>UCP121</xm:sqref>
            </x14:sparkline>
            <x14:sparkline>
              <xm:f>'CB_Lcr (2)'!$UCQ121:$UCQ121</xm:f>
              <xm:sqref>UCQ121</xm:sqref>
            </x14:sparkline>
            <x14:sparkline>
              <xm:f>'CB_Lcr (2)'!$UCR121:$UCR121</xm:f>
              <xm:sqref>UCR121</xm:sqref>
            </x14:sparkline>
            <x14:sparkline>
              <xm:f>'CB_Lcr (2)'!$UCS121:$UCS121</xm:f>
              <xm:sqref>UCS121</xm:sqref>
            </x14:sparkline>
            <x14:sparkline>
              <xm:f>'CB_Lcr (2)'!$UCT121:$UCT121</xm:f>
              <xm:sqref>UCT121</xm:sqref>
            </x14:sparkline>
            <x14:sparkline>
              <xm:f>'CB_Lcr (2)'!$UCU121:$UCU121</xm:f>
              <xm:sqref>UCU121</xm:sqref>
            </x14:sparkline>
            <x14:sparkline>
              <xm:f>'CB_Lcr (2)'!$UCV121:$UCV121</xm:f>
              <xm:sqref>UCV121</xm:sqref>
            </x14:sparkline>
            <x14:sparkline>
              <xm:f>'CB_Lcr (2)'!$UCW121:$UCW121</xm:f>
              <xm:sqref>UCW121</xm:sqref>
            </x14:sparkline>
            <x14:sparkline>
              <xm:f>'CB_Lcr (2)'!$UCX121:$UCX121</xm:f>
              <xm:sqref>UCX121</xm:sqref>
            </x14:sparkline>
            <x14:sparkline>
              <xm:f>'CB_Lcr (2)'!$UCY121:$UCY121</xm:f>
              <xm:sqref>UCY121</xm:sqref>
            </x14:sparkline>
            <x14:sparkline>
              <xm:f>'CB_Lcr (2)'!$UCZ121:$UCZ121</xm:f>
              <xm:sqref>UCZ121</xm:sqref>
            </x14:sparkline>
            <x14:sparkline>
              <xm:f>'CB_Lcr (2)'!$UDA121:$UDA121</xm:f>
              <xm:sqref>UDA121</xm:sqref>
            </x14:sparkline>
            <x14:sparkline>
              <xm:f>'CB_Lcr (2)'!$UDB121:$UDB121</xm:f>
              <xm:sqref>UDB121</xm:sqref>
            </x14:sparkline>
            <x14:sparkline>
              <xm:f>'CB_Lcr (2)'!$UDC121:$UDC121</xm:f>
              <xm:sqref>UDC121</xm:sqref>
            </x14:sparkline>
            <x14:sparkline>
              <xm:f>'CB_Lcr (2)'!$UDD121:$UDD121</xm:f>
              <xm:sqref>UDD121</xm:sqref>
            </x14:sparkline>
            <x14:sparkline>
              <xm:f>'CB_Lcr (2)'!$UDE121:$UDE121</xm:f>
              <xm:sqref>UDE121</xm:sqref>
            </x14:sparkline>
            <x14:sparkline>
              <xm:f>'CB_Lcr (2)'!$UDF121:$UDF121</xm:f>
              <xm:sqref>UDF121</xm:sqref>
            </x14:sparkline>
            <x14:sparkline>
              <xm:f>'CB_Lcr (2)'!$UDG121:$UDG121</xm:f>
              <xm:sqref>UDG121</xm:sqref>
            </x14:sparkline>
            <x14:sparkline>
              <xm:f>'CB_Lcr (2)'!$UDH121:$UDH121</xm:f>
              <xm:sqref>UDH121</xm:sqref>
            </x14:sparkline>
            <x14:sparkline>
              <xm:f>'CB_Lcr (2)'!$UDI121:$UDI121</xm:f>
              <xm:sqref>UDI121</xm:sqref>
            </x14:sparkline>
            <x14:sparkline>
              <xm:f>'CB_Lcr (2)'!$UDJ121:$UDJ121</xm:f>
              <xm:sqref>UDJ121</xm:sqref>
            </x14:sparkline>
            <x14:sparkline>
              <xm:f>'CB_Lcr (2)'!$UDK121:$UDK121</xm:f>
              <xm:sqref>UDK121</xm:sqref>
            </x14:sparkline>
            <x14:sparkline>
              <xm:f>'CB_Lcr (2)'!$UDL121:$UDL121</xm:f>
              <xm:sqref>UDL121</xm:sqref>
            </x14:sparkline>
            <x14:sparkline>
              <xm:f>'CB_Lcr (2)'!$UDM121:$UDM121</xm:f>
              <xm:sqref>UDM121</xm:sqref>
            </x14:sparkline>
            <x14:sparkline>
              <xm:f>'CB_Lcr (2)'!$UDN121:$UDN121</xm:f>
              <xm:sqref>UDN121</xm:sqref>
            </x14:sparkline>
            <x14:sparkline>
              <xm:f>'CB_Lcr (2)'!$UDO121:$UDO121</xm:f>
              <xm:sqref>UDO121</xm:sqref>
            </x14:sparkline>
            <x14:sparkline>
              <xm:f>'CB_Lcr (2)'!$UDP121:$UDP121</xm:f>
              <xm:sqref>UDP121</xm:sqref>
            </x14:sparkline>
            <x14:sparkline>
              <xm:f>'CB_Lcr (2)'!$UDQ121:$UDQ121</xm:f>
              <xm:sqref>UDQ121</xm:sqref>
            </x14:sparkline>
            <x14:sparkline>
              <xm:f>'CB_Lcr (2)'!$UDR121:$UDR121</xm:f>
              <xm:sqref>UDR121</xm:sqref>
            </x14:sparkline>
            <x14:sparkline>
              <xm:f>'CB_Lcr (2)'!$UDS121:$UDS121</xm:f>
              <xm:sqref>UDS121</xm:sqref>
            </x14:sparkline>
            <x14:sparkline>
              <xm:f>'CB_Lcr (2)'!$UDT121:$UDT121</xm:f>
              <xm:sqref>UDT121</xm:sqref>
            </x14:sparkline>
            <x14:sparkline>
              <xm:f>'CB_Lcr (2)'!$UDU121:$UDU121</xm:f>
              <xm:sqref>UDU121</xm:sqref>
            </x14:sparkline>
            <x14:sparkline>
              <xm:f>'CB_Lcr (2)'!$UDV121:$UDV121</xm:f>
              <xm:sqref>UDV121</xm:sqref>
            </x14:sparkline>
            <x14:sparkline>
              <xm:f>'CB_Lcr (2)'!$UDW121:$UDW121</xm:f>
              <xm:sqref>UDW121</xm:sqref>
            </x14:sparkline>
            <x14:sparkline>
              <xm:f>'CB_Lcr (2)'!$UDX121:$UDX121</xm:f>
              <xm:sqref>UDX121</xm:sqref>
            </x14:sparkline>
            <x14:sparkline>
              <xm:f>'CB_Lcr (2)'!$UDY121:$UDY121</xm:f>
              <xm:sqref>UDY121</xm:sqref>
            </x14:sparkline>
            <x14:sparkline>
              <xm:f>'CB_Lcr (2)'!$UDZ121:$UDZ121</xm:f>
              <xm:sqref>UDZ121</xm:sqref>
            </x14:sparkline>
            <x14:sparkline>
              <xm:f>'CB_Lcr (2)'!$UEA121:$UEA121</xm:f>
              <xm:sqref>UEA121</xm:sqref>
            </x14:sparkline>
            <x14:sparkline>
              <xm:f>'CB_Lcr (2)'!$UEB121:$UEB121</xm:f>
              <xm:sqref>UEB121</xm:sqref>
            </x14:sparkline>
            <x14:sparkline>
              <xm:f>'CB_Lcr (2)'!$UEC121:$UEC121</xm:f>
              <xm:sqref>UEC121</xm:sqref>
            </x14:sparkline>
            <x14:sparkline>
              <xm:f>'CB_Lcr (2)'!$UED121:$UED121</xm:f>
              <xm:sqref>UED121</xm:sqref>
            </x14:sparkline>
            <x14:sparkline>
              <xm:f>'CB_Lcr (2)'!$UEE121:$UEE121</xm:f>
              <xm:sqref>UEE121</xm:sqref>
            </x14:sparkline>
            <x14:sparkline>
              <xm:f>'CB_Lcr (2)'!$UEF121:$UEF121</xm:f>
              <xm:sqref>UEF121</xm:sqref>
            </x14:sparkline>
            <x14:sparkline>
              <xm:f>'CB_Lcr (2)'!$UEG121:$UEG121</xm:f>
              <xm:sqref>UEG121</xm:sqref>
            </x14:sparkline>
            <x14:sparkline>
              <xm:f>'CB_Lcr (2)'!$UEH121:$UEH121</xm:f>
              <xm:sqref>UEH121</xm:sqref>
            </x14:sparkline>
            <x14:sparkline>
              <xm:f>'CB_Lcr (2)'!$UEI121:$UEI121</xm:f>
              <xm:sqref>UEI121</xm:sqref>
            </x14:sparkline>
            <x14:sparkline>
              <xm:f>'CB_Lcr (2)'!$UEJ121:$UEJ121</xm:f>
              <xm:sqref>UEJ121</xm:sqref>
            </x14:sparkline>
            <x14:sparkline>
              <xm:f>'CB_Lcr (2)'!$UEK121:$UEK121</xm:f>
              <xm:sqref>UEK121</xm:sqref>
            </x14:sparkline>
            <x14:sparkline>
              <xm:f>'CB_Lcr (2)'!$UEL121:$UEL121</xm:f>
              <xm:sqref>UEL121</xm:sqref>
            </x14:sparkline>
            <x14:sparkline>
              <xm:f>'CB_Lcr (2)'!$UEM121:$UEM121</xm:f>
              <xm:sqref>UEM121</xm:sqref>
            </x14:sparkline>
            <x14:sparkline>
              <xm:f>'CB_Lcr (2)'!$UEN121:$UEN121</xm:f>
              <xm:sqref>UEN121</xm:sqref>
            </x14:sparkline>
            <x14:sparkline>
              <xm:f>'CB_Lcr (2)'!$UEO121:$UEO121</xm:f>
              <xm:sqref>UEO121</xm:sqref>
            </x14:sparkline>
            <x14:sparkline>
              <xm:f>'CB_Lcr (2)'!$UEP121:$UEP121</xm:f>
              <xm:sqref>UEP121</xm:sqref>
            </x14:sparkline>
            <x14:sparkline>
              <xm:f>'CB_Lcr (2)'!$UEQ121:$UEQ121</xm:f>
              <xm:sqref>UEQ121</xm:sqref>
            </x14:sparkline>
            <x14:sparkline>
              <xm:f>'CB_Lcr (2)'!$UER121:$UER121</xm:f>
              <xm:sqref>UER121</xm:sqref>
            </x14:sparkline>
            <x14:sparkline>
              <xm:f>'CB_Lcr (2)'!$UES121:$UES121</xm:f>
              <xm:sqref>UES121</xm:sqref>
            </x14:sparkline>
            <x14:sparkline>
              <xm:f>'CB_Lcr (2)'!$UET121:$UET121</xm:f>
              <xm:sqref>UET121</xm:sqref>
            </x14:sparkline>
            <x14:sparkline>
              <xm:f>'CB_Lcr (2)'!$UEU121:$UEU121</xm:f>
              <xm:sqref>UEU121</xm:sqref>
            </x14:sparkline>
            <x14:sparkline>
              <xm:f>'CB_Lcr (2)'!$UEV121:$UEV121</xm:f>
              <xm:sqref>UEV121</xm:sqref>
            </x14:sparkline>
            <x14:sparkline>
              <xm:f>'CB_Lcr (2)'!$UEW121:$UEW121</xm:f>
              <xm:sqref>UEW121</xm:sqref>
            </x14:sparkline>
            <x14:sparkline>
              <xm:f>'CB_Lcr (2)'!$UEX121:$UEX121</xm:f>
              <xm:sqref>UEX121</xm:sqref>
            </x14:sparkline>
            <x14:sparkline>
              <xm:f>'CB_Lcr (2)'!$UEY121:$UEY121</xm:f>
              <xm:sqref>UEY121</xm:sqref>
            </x14:sparkline>
            <x14:sparkline>
              <xm:f>'CB_Lcr (2)'!$UEZ121:$UEZ121</xm:f>
              <xm:sqref>UEZ121</xm:sqref>
            </x14:sparkline>
            <x14:sparkline>
              <xm:f>'CB_Lcr (2)'!$UFA121:$UFA121</xm:f>
              <xm:sqref>UFA121</xm:sqref>
            </x14:sparkline>
            <x14:sparkline>
              <xm:f>'CB_Lcr (2)'!$UFB121:$UFB121</xm:f>
              <xm:sqref>UFB121</xm:sqref>
            </x14:sparkline>
            <x14:sparkline>
              <xm:f>'CB_Lcr (2)'!$UFC121:$UFC121</xm:f>
              <xm:sqref>UFC121</xm:sqref>
            </x14:sparkline>
            <x14:sparkline>
              <xm:f>'CB_Lcr (2)'!$UFD121:$UFD121</xm:f>
              <xm:sqref>UFD121</xm:sqref>
            </x14:sparkline>
            <x14:sparkline>
              <xm:f>'CB_Lcr (2)'!$UFE121:$UFE121</xm:f>
              <xm:sqref>UFE121</xm:sqref>
            </x14:sparkline>
            <x14:sparkline>
              <xm:f>'CB_Lcr (2)'!$UFF121:$UFF121</xm:f>
              <xm:sqref>UFF121</xm:sqref>
            </x14:sparkline>
            <x14:sparkline>
              <xm:f>'CB_Lcr (2)'!$UFG121:$UFG121</xm:f>
              <xm:sqref>UFG121</xm:sqref>
            </x14:sparkline>
            <x14:sparkline>
              <xm:f>'CB_Lcr (2)'!$UFH121:$UFH121</xm:f>
              <xm:sqref>UFH121</xm:sqref>
            </x14:sparkline>
            <x14:sparkline>
              <xm:f>'CB_Lcr (2)'!$UFI121:$UFI121</xm:f>
              <xm:sqref>UFI121</xm:sqref>
            </x14:sparkline>
            <x14:sparkline>
              <xm:f>'CB_Lcr (2)'!$UFJ121:$UFJ121</xm:f>
              <xm:sqref>UFJ121</xm:sqref>
            </x14:sparkline>
            <x14:sparkline>
              <xm:f>'CB_Lcr (2)'!$UFK121:$UFK121</xm:f>
              <xm:sqref>UFK121</xm:sqref>
            </x14:sparkline>
            <x14:sparkline>
              <xm:f>'CB_Lcr (2)'!$UFL121:$UFL121</xm:f>
              <xm:sqref>UFL121</xm:sqref>
            </x14:sparkline>
            <x14:sparkline>
              <xm:f>'CB_Lcr (2)'!$UFM121:$UFM121</xm:f>
              <xm:sqref>UFM121</xm:sqref>
            </x14:sparkline>
            <x14:sparkline>
              <xm:f>'CB_Lcr (2)'!$UFN121:$UFN121</xm:f>
              <xm:sqref>UFN121</xm:sqref>
            </x14:sparkline>
            <x14:sparkline>
              <xm:f>'CB_Lcr (2)'!$UFO121:$UFO121</xm:f>
              <xm:sqref>UFO121</xm:sqref>
            </x14:sparkline>
            <x14:sparkline>
              <xm:f>'CB_Lcr (2)'!$UFP121:$UFP121</xm:f>
              <xm:sqref>UFP121</xm:sqref>
            </x14:sparkline>
            <x14:sparkline>
              <xm:f>'CB_Lcr (2)'!$UFQ121:$UFQ121</xm:f>
              <xm:sqref>UFQ121</xm:sqref>
            </x14:sparkline>
            <x14:sparkline>
              <xm:f>'CB_Lcr (2)'!$UFR121:$UFR121</xm:f>
              <xm:sqref>UFR121</xm:sqref>
            </x14:sparkline>
            <x14:sparkline>
              <xm:f>'CB_Lcr (2)'!$UFS121:$UFS121</xm:f>
              <xm:sqref>UFS121</xm:sqref>
            </x14:sparkline>
            <x14:sparkline>
              <xm:f>'CB_Lcr (2)'!$UFT121:$UFT121</xm:f>
              <xm:sqref>UFT121</xm:sqref>
            </x14:sparkline>
            <x14:sparkline>
              <xm:f>'CB_Lcr (2)'!$UFU121:$UFU121</xm:f>
              <xm:sqref>UFU121</xm:sqref>
            </x14:sparkline>
            <x14:sparkline>
              <xm:f>'CB_Lcr (2)'!$UFV121:$UFV121</xm:f>
              <xm:sqref>UFV121</xm:sqref>
            </x14:sparkline>
            <x14:sparkline>
              <xm:f>'CB_Lcr (2)'!$UFW121:$UFW121</xm:f>
              <xm:sqref>UFW121</xm:sqref>
            </x14:sparkline>
            <x14:sparkline>
              <xm:f>'CB_Lcr (2)'!$UFX121:$UFX121</xm:f>
              <xm:sqref>UFX121</xm:sqref>
            </x14:sparkline>
            <x14:sparkline>
              <xm:f>'CB_Lcr (2)'!$UFY121:$UFY121</xm:f>
              <xm:sqref>UFY121</xm:sqref>
            </x14:sparkline>
            <x14:sparkline>
              <xm:f>'CB_Lcr (2)'!$UFZ121:$UFZ121</xm:f>
              <xm:sqref>UFZ121</xm:sqref>
            </x14:sparkline>
            <x14:sparkline>
              <xm:f>'CB_Lcr (2)'!$UGA121:$UGA121</xm:f>
              <xm:sqref>UGA121</xm:sqref>
            </x14:sparkline>
            <x14:sparkline>
              <xm:f>'CB_Lcr (2)'!$UGB121:$UGB121</xm:f>
              <xm:sqref>UGB121</xm:sqref>
            </x14:sparkline>
            <x14:sparkline>
              <xm:f>'CB_Lcr (2)'!$UGC121:$UGC121</xm:f>
              <xm:sqref>UGC121</xm:sqref>
            </x14:sparkline>
            <x14:sparkline>
              <xm:f>'CB_Lcr (2)'!$UGD121:$UGD121</xm:f>
              <xm:sqref>UGD121</xm:sqref>
            </x14:sparkline>
            <x14:sparkline>
              <xm:f>'CB_Lcr (2)'!$UGE121:$UGE121</xm:f>
              <xm:sqref>UGE121</xm:sqref>
            </x14:sparkline>
            <x14:sparkline>
              <xm:f>'CB_Lcr (2)'!$UGF121:$UGF121</xm:f>
              <xm:sqref>UGF121</xm:sqref>
            </x14:sparkline>
            <x14:sparkline>
              <xm:f>'CB_Lcr (2)'!$UGG121:$UGG121</xm:f>
              <xm:sqref>UGG121</xm:sqref>
            </x14:sparkline>
            <x14:sparkline>
              <xm:f>'CB_Lcr (2)'!$UGH121:$UGH121</xm:f>
              <xm:sqref>UGH121</xm:sqref>
            </x14:sparkline>
            <x14:sparkline>
              <xm:f>'CB_Lcr (2)'!$UGI121:$UGI121</xm:f>
              <xm:sqref>UGI121</xm:sqref>
            </x14:sparkline>
            <x14:sparkline>
              <xm:f>'CB_Lcr (2)'!$UGJ121:$UGJ121</xm:f>
              <xm:sqref>UGJ121</xm:sqref>
            </x14:sparkline>
            <x14:sparkline>
              <xm:f>'CB_Lcr (2)'!$UGK121:$UGK121</xm:f>
              <xm:sqref>UGK121</xm:sqref>
            </x14:sparkline>
            <x14:sparkline>
              <xm:f>'CB_Lcr (2)'!$UGL121:$UGL121</xm:f>
              <xm:sqref>UGL121</xm:sqref>
            </x14:sparkline>
            <x14:sparkline>
              <xm:f>'CB_Lcr (2)'!$UGM121:$UGM121</xm:f>
              <xm:sqref>UGM121</xm:sqref>
            </x14:sparkline>
            <x14:sparkline>
              <xm:f>'CB_Lcr (2)'!$UGN121:$UGN121</xm:f>
              <xm:sqref>UGN121</xm:sqref>
            </x14:sparkline>
            <x14:sparkline>
              <xm:f>'CB_Lcr (2)'!$UGO121:$UGO121</xm:f>
              <xm:sqref>UGO121</xm:sqref>
            </x14:sparkline>
            <x14:sparkline>
              <xm:f>'CB_Lcr (2)'!$UGP121:$UGP121</xm:f>
              <xm:sqref>UGP121</xm:sqref>
            </x14:sparkline>
            <x14:sparkline>
              <xm:f>'CB_Lcr (2)'!$UGQ121:$UGQ121</xm:f>
              <xm:sqref>UGQ121</xm:sqref>
            </x14:sparkline>
            <x14:sparkline>
              <xm:f>'CB_Lcr (2)'!$UGR121:$UGR121</xm:f>
              <xm:sqref>UGR121</xm:sqref>
            </x14:sparkline>
            <x14:sparkline>
              <xm:f>'CB_Lcr (2)'!$UGS121:$UGS121</xm:f>
              <xm:sqref>UGS121</xm:sqref>
            </x14:sparkline>
            <x14:sparkline>
              <xm:f>'CB_Lcr (2)'!$UGT121:$UGT121</xm:f>
              <xm:sqref>UGT121</xm:sqref>
            </x14:sparkline>
            <x14:sparkline>
              <xm:f>'CB_Lcr (2)'!$UGU121:$UGU121</xm:f>
              <xm:sqref>UGU121</xm:sqref>
            </x14:sparkline>
            <x14:sparkline>
              <xm:f>'CB_Lcr (2)'!$UGV121:$UGV121</xm:f>
              <xm:sqref>UGV121</xm:sqref>
            </x14:sparkline>
            <x14:sparkline>
              <xm:f>'CB_Lcr (2)'!$UGW121:$UGW121</xm:f>
              <xm:sqref>UGW121</xm:sqref>
            </x14:sparkline>
            <x14:sparkline>
              <xm:f>'CB_Lcr (2)'!$UGX121:$UGX121</xm:f>
              <xm:sqref>UGX121</xm:sqref>
            </x14:sparkline>
            <x14:sparkline>
              <xm:f>'CB_Lcr (2)'!$UGY121:$UGY121</xm:f>
              <xm:sqref>UGY121</xm:sqref>
            </x14:sparkline>
            <x14:sparkline>
              <xm:f>'CB_Lcr (2)'!$UGZ121:$UGZ121</xm:f>
              <xm:sqref>UGZ121</xm:sqref>
            </x14:sparkline>
            <x14:sparkline>
              <xm:f>'CB_Lcr (2)'!$UHA121:$UHA121</xm:f>
              <xm:sqref>UHA121</xm:sqref>
            </x14:sparkline>
            <x14:sparkline>
              <xm:f>'CB_Lcr (2)'!$UHB121:$UHB121</xm:f>
              <xm:sqref>UHB121</xm:sqref>
            </x14:sparkline>
            <x14:sparkline>
              <xm:f>'CB_Lcr (2)'!$UHC121:$UHC121</xm:f>
              <xm:sqref>UHC121</xm:sqref>
            </x14:sparkline>
            <x14:sparkline>
              <xm:f>'CB_Lcr (2)'!$UHD121:$UHD121</xm:f>
              <xm:sqref>UHD121</xm:sqref>
            </x14:sparkline>
            <x14:sparkline>
              <xm:f>'CB_Lcr (2)'!$UHE121:$UHE121</xm:f>
              <xm:sqref>UHE121</xm:sqref>
            </x14:sparkline>
            <x14:sparkline>
              <xm:f>'CB_Lcr (2)'!$UHF121:$UHF121</xm:f>
              <xm:sqref>UHF121</xm:sqref>
            </x14:sparkline>
            <x14:sparkline>
              <xm:f>'CB_Lcr (2)'!$UHG121:$UHG121</xm:f>
              <xm:sqref>UHG121</xm:sqref>
            </x14:sparkline>
            <x14:sparkline>
              <xm:f>'CB_Lcr (2)'!$UHH121:$UHH121</xm:f>
              <xm:sqref>UHH121</xm:sqref>
            </x14:sparkline>
            <x14:sparkline>
              <xm:f>'CB_Lcr (2)'!$UHI121:$UHI121</xm:f>
              <xm:sqref>UHI121</xm:sqref>
            </x14:sparkline>
            <x14:sparkline>
              <xm:f>'CB_Lcr (2)'!$UHJ121:$UHJ121</xm:f>
              <xm:sqref>UHJ121</xm:sqref>
            </x14:sparkline>
            <x14:sparkline>
              <xm:f>'CB_Lcr (2)'!$UHK121:$UHK121</xm:f>
              <xm:sqref>UHK121</xm:sqref>
            </x14:sparkline>
            <x14:sparkline>
              <xm:f>'CB_Lcr (2)'!$UHL121:$UHL121</xm:f>
              <xm:sqref>UHL121</xm:sqref>
            </x14:sparkline>
            <x14:sparkline>
              <xm:f>'CB_Lcr (2)'!$UHM121:$UHM121</xm:f>
              <xm:sqref>UHM121</xm:sqref>
            </x14:sparkline>
            <x14:sparkline>
              <xm:f>'CB_Lcr (2)'!$UHN121:$UHN121</xm:f>
              <xm:sqref>UHN121</xm:sqref>
            </x14:sparkline>
            <x14:sparkline>
              <xm:f>'CB_Lcr (2)'!$UHO121:$UHO121</xm:f>
              <xm:sqref>UHO121</xm:sqref>
            </x14:sparkline>
            <x14:sparkline>
              <xm:f>'CB_Lcr (2)'!$UHP121:$UHP121</xm:f>
              <xm:sqref>UHP121</xm:sqref>
            </x14:sparkline>
            <x14:sparkline>
              <xm:f>'CB_Lcr (2)'!$UHQ121:$UHQ121</xm:f>
              <xm:sqref>UHQ121</xm:sqref>
            </x14:sparkline>
            <x14:sparkline>
              <xm:f>'CB_Lcr (2)'!$UHR121:$UHR121</xm:f>
              <xm:sqref>UHR121</xm:sqref>
            </x14:sparkline>
            <x14:sparkline>
              <xm:f>'CB_Lcr (2)'!$UHS121:$UHS121</xm:f>
              <xm:sqref>UHS121</xm:sqref>
            </x14:sparkline>
            <x14:sparkline>
              <xm:f>'CB_Lcr (2)'!$UHT121:$UHT121</xm:f>
              <xm:sqref>UHT121</xm:sqref>
            </x14:sparkline>
            <x14:sparkline>
              <xm:f>'CB_Lcr (2)'!$UHU121:$UHU121</xm:f>
              <xm:sqref>UHU121</xm:sqref>
            </x14:sparkline>
            <x14:sparkline>
              <xm:f>'CB_Lcr (2)'!$UHV121:$UHV121</xm:f>
              <xm:sqref>UHV121</xm:sqref>
            </x14:sparkline>
            <x14:sparkline>
              <xm:f>'CB_Lcr (2)'!$UHW121:$UHW121</xm:f>
              <xm:sqref>UHW121</xm:sqref>
            </x14:sparkline>
            <x14:sparkline>
              <xm:f>'CB_Lcr (2)'!$UHX121:$UHX121</xm:f>
              <xm:sqref>UHX121</xm:sqref>
            </x14:sparkline>
            <x14:sparkline>
              <xm:f>'CB_Lcr (2)'!$UHY121:$UHY121</xm:f>
              <xm:sqref>UHY121</xm:sqref>
            </x14:sparkline>
            <x14:sparkline>
              <xm:f>'CB_Lcr (2)'!$UHZ121:$UHZ121</xm:f>
              <xm:sqref>UHZ121</xm:sqref>
            </x14:sparkline>
            <x14:sparkline>
              <xm:f>'CB_Lcr (2)'!$UIA121:$UIA121</xm:f>
              <xm:sqref>UIA121</xm:sqref>
            </x14:sparkline>
            <x14:sparkline>
              <xm:f>'CB_Lcr (2)'!$UIB121:$UIB121</xm:f>
              <xm:sqref>UIB121</xm:sqref>
            </x14:sparkline>
            <x14:sparkline>
              <xm:f>'CB_Lcr (2)'!$UIC121:$UIC121</xm:f>
              <xm:sqref>UIC121</xm:sqref>
            </x14:sparkline>
            <x14:sparkline>
              <xm:f>'CB_Lcr (2)'!$UID121:$UID121</xm:f>
              <xm:sqref>UID121</xm:sqref>
            </x14:sparkline>
            <x14:sparkline>
              <xm:f>'CB_Lcr (2)'!$UIE121:$UIE121</xm:f>
              <xm:sqref>UIE121</xm:sqref>
            </x14:sparkline>
            <x14:sparkline>
              <xm:f>'CB_Lcr (2)'!$UIF121:$UIF121</xm:f>
              <xm:sqref>UIF121</xm:sqref>
            </x14:sparkline>
            <x14:sparkline>
              <xm:f>'CB_Lcr (2)'!$UIG121:$UIG121</xm:f>
              <xm:sqref>UIG121</xm:sqref>
            </x14:sparkline>
            <x14:sparkline>
              <xm:f>'CB_Lcr (2)'!$UIH121:$UIH121</xm:f>
              <xm:sqref>UIH121</xm:sqref>
            </x14:sparkline>
            <x14:sparkline>
              <xm:f>'CB_Lcr (2)'!$UII121:$UII121</xm:f>
              <xm:sqref>UII121</xm:sqref>
            </x14:sparkline>
            <x14:sparkline>
              <xm:f>'CB_Lcr (2)'!$UIJ121:$UIJ121</xm:f>
              <xm:sqref>UIJ121</xm:sqref>
            </x14:sparkline>
            <x14:sparkline>
              <xm:f>'CB_Lcr (2)'!$UIK121:$UIK121</xm:f>
              <xm:sqref>UIK121</xm:sqref>
            </x14:sparkline>
            <x14:sparkline>
              <xm:f>'CB_Lcr (2)'!$UIL121:$UIL121</xm:f>
              <xm:sqref>UIL121</xm:sqref>
            </x14:sparkline>
            <x14:sparkline>
              <xm:f>'CB_Lcr (2)'!$UIM121:$UIM121</xm:f>
              <xm:sqref>UIM121</xm:sqref>
            </x14:sparkline>
            <x14:sparkline>
              <xm:f>'CB_Lcr (2)'!$UIN121:$UIN121</xm:f>
              <xm:sqref>UIN121</xm:sqref>
            </x14:sparkline>
            <x14:sparkline>
              <xm:f>'CB_Lcr (2)'!$UIO121:$UIO121</xm:f>
              <xm:sqref>UIO121</xm:sqref>
            </x14:sparkline>
            <x14:sparkline>
              <xm:f>'CB_Lcr (2)'!$UIP121:$UIP121</xm:f>
              <xm:sqref>UIP121</xm:sqref>
            </x14:sparkline>
            <x14:sparkline>
              <xm:f>'CB_Lcr (2)'!$UIQ121:$UIQ121</xm:f>
              <xm:sqref>UIQ121</xm:sqref>
            </x14:sparkline>
            <x14:sparkline>
              <xm:f>'CB_Lcr (2)'!$UIR121:$UIR121</xm:f>
              <xm:sqref>UIR121</xm:sqref>
            </x14:sparkline>
            <x14:sparkline>
              <xm:f>'CB_Lcr (2)'!$UIS121:$UIS121</xm:f>
              <xm:sqref>UIS121</xm:sqref>
            </x14:sparkline>
            <x14:sparkline>
              <xm:f>'CB_Lcr (2)'!$UIT121:$UIT121</xm:f>
              <xm:sqref>UIT121</xm:sqref>
            </x14:sparkline>
            <x14:sparkline>
              <xm:f>'CB_Lcr (2)'!$UIU121:$UIU121</xm:f>
              <xm:sqref>UIU121</xm:sqref>
            </x14:sparkline>
            <x14:sparkline>
              <xm:f>'CB_Lcr (2)'!$UIV121:$UIV121</xm:f>
              <xm:sqref>UIV121</xm:sqref>
            </x14:sparkline>
            <x14:sparkline>
              <xm:f>'CB_Lcr (2)'!$UIW121:$UIW121</xm:f>
              <xm:sqref>UIW121</xm:sqref>
            </x14:sparkline>
            <x14:sparkline>
              <xm:f>'CB_Lcr (2)'!$UIX121:$UIX121</xm:f>
              <xm:sqref>UIX121</xm:sqref>
            </x14:sparkline>
            <x14:sparkline>
              <xm:f>'CB_Lcr (2)'!$UIY121:$UIY121</xm:f>
              <xm:sqref>UIY121</xm:sqref>
            </x14:sparkline>
            <x14:sparkline>
              <xm:f>'CB_Lcr (2)'!$UIZ121:$UIZ121</xm:f>
              <xm:sqref>UIZ121</xm:sqref>
            </x14:sparkline>
            <x14:sparkline>
              <xm:f>'CB_Lcr (2)'!$UJA121:$UJA121</xm:f>
              <xm:sqref>UJA121</xm:sqref>
            </x14:sparkline>
            <x14:sparkline>
              <xm:f>'CB_Lcr (2)'!$UJB121:$UJB121</xm:f>
              <xm:sqref>UJB121</xm:sqref>
            </x14:sparkline>
            <x14:sparkline>
              <xm:f>'CB_Lcr (2)'!$UJC121:$UJC121</xm:f>
              <xm:sqref>UJC121</xm:sqref>
            </x14:sparkline>
            <x14:sparkline>
              <xm:f>'CB_Lcr (2)'!$UJD121:$UJD121</xm:f>
              <xm:sqref>UJD121</xm:sqref>
            </x14:sparkline>
            <x14:sparkline>
              <xm:f>'CB_Lcr (2)'!$UJE121:$UJE121</xm:f>
              <xm:sqref>UJE121</xm:sqref>
            </x14:sparkline>
            <x14:sparkline>
              <xm:f>'CB_Lcr (2)'!$UJF121:$UJF121</xm:f>
              <xm:sqref>UJF121</xm:sqref>
            </x14:sparkline>
            <x14:sparkline>
              <xm:f>'CB_Lcr (2)'!$UJG121:$UJG121</xm:f>
              <xm:sqref>UJG121</xm:sqref>
            </x14:sparkline>
            <x14:sparkline>
              <xm:f>'CB_Lcr (2)'!$UJH121:$UJH121</xm:f>
              <xm:sqref>UJH121</xm:sqref>
            </x14:sparkline>
            <x14:sparkline>
              <xm:f>'CB_Lcr (2)'!$UJI121:$UJI121</xm:f>
              <xm:sqref>UJI121</xm:sqref>
            </x14:sparkline>
            <x14:sparkline>
              <xm:f>'CB_Lcr (2)'!$UJJ121:$UJJ121</xm:f>
              <xm:sqref>UJJ121</xm:sqref>
            </x14:sparkline>
            <x14:sparkline>
              <xm:f>'CB_Lcr (2)'!$UJK121:$UJK121</xm:f>
              <xm:sqref>UJK121</xm:sqref>
            </x14:sparkline>
            <x14:sparkline>
              <xm:f>'CB_Lcr (2)'!$UJL121:$UJL121</xm:f>
              <xm:sqref>UJL121</xm:sqref>
            </x14:sparkline>
            <x14:sparkline>
              <xm:f>'CB_Lcr (2)'!$UJM121:$UJM121</xm:f>
              <xm:sqref>UJM121</xm:sqref>
            </x14:sparkline>
            <x14:sparkline>
              <xm:f>'CB_Lcr (2)'!$UJN121:$UJN121</xm:f>
              <xm:sqref>UJN121</xm:sqref>
            </x14:sparkline>
            <x14:sparkline>
              <xm:f>'CB_Lcr (2)'!$UJO121:$UJO121</xm:f>
              <xm:sqref>UJO121</xm:sqref>
            </x14:sparkline>
            <x14:sparkline>
              <xm:f>'CB_Lcr (2)'!$UJP121:$UJP121</xm:f>
              <xm:sqref>UJP121</xm:sqref>
            </x14:sparkline>
            <x14:sparkline>
              <xm:f>'CB_Lcr (2)'!$UJQ121:$UJQ121</xm:f>
              <xm:sqref>UJQ121</xm:sqref>
            </x14:sparkline>
            <x14:sparkline>
              <xm:f>'CB_Lcr (2)'!$UJR121:$UJR121</xm:f>
              <xm:sqref>UJR121</xm:sqref>
            </x14:sparkline>
            <x14:sparkline>
              <xm:f>'CB_Lcr (2)'!$UJS121:$UJS121</xm:f>
              <xm:sqref>UJS121</xm:sqref>
            </x14:sparkline>
            <x14:sparkline>
              <xm:f>'CB_Lcr (2)'!$UJT121:$UJT121</xm:f>
              <xm:sqref>UJT121</xm:sqref>
            </x14:sparkline>
            <x14:sparkline>
              <xm:f>'CB_Lcr (2)'!$UJU121:$UJU121</xm:f>
              <xm:sqref>UJU121</xm:sqref>
            </x14:sparkline>
            <x14:sparkline>
              <xm:f>'CB_Lcr (2)'!$UJV121:$UJV121</xm:f>
              <xm:sqref>UJV121</xm:sqref>
            </x14:sparkline>
            <x14:sparkline>
              <xm:f>'CB_Lcr (2)'!$UJW121:$UJW121</xm:f>
              <xm:sqref>UJW121</xm:sqref>
            </x14:sparkline>
            <x14:sparkline>
              <xm:f>'CB_Lcr (2)'!$UJX121:$UJX121</xm:f>
              <xm:sqref>UJX121</xm:sqref>
            </x14:sparkline>
            <x14:sparkline>
              <xm:f>'CB_Lcr (2)'!$UJY121:$UJY121</xm:f>
              <xm:sqref>UJY121</xm:sqref>
            </x14:sparkline>
            <x14:sparkline>
              <xm:f>'CB_Lcr (2)'!$UJZ121:$UJZ121</xm:f>
              <xm:sqref>UJZ121</xm:sqref>
            </x14:sparkline>
            <x14:sparkline>
              <xm:f>'CB_Lcr (2)'!$UKA121:$UKA121</xm:f>
              <xm:sqref>UKA121</xm:sqref>
            </x14:sparkline>
            <x14:sparkline>
              <xm:f>'CB_Lcr (2)'!$UKB121:$UKB121</xm:f>
              <xm:sqref>UKB121</xm:sqref>
            </x14:sparkline>
            <x14:sparkline>
              <xm:f>'CB_Lcr (2)'!$UKC121:$UKC121</xm:f>
              <xm:sqref>UKC121</xm:sqref>
            </x14:sparkline>
            <x14:sparkline>
              <xm:f>'CB_Lcr (2)'!$UKD121:$UKD121</xm:f>
              <xm:sqref>UKD121</xm:sqref>
            </x14:sparkline>
            <x14:sparkline>
              <xm:f>'CB_Lcr (2)'!$UKE121:$UKE121</xm:f>
              <xm:sqref>UKE121</xm:sqref>
            </x14:sparkline>
            <x14:sparkline>
              <xm:f>'CB_Lcr (2)'!$UKF121:$UKF121</xm:f>
              <xm:sqref>UKF121</xm:sqref>
            </x14:sparkline>
            <x14:sparkline>
              <xm:f>'CB_Lcr (2)'!$UKG121:$UKG121</xm:f>
              <xm:sqref>UKG121</xm:sqref>
            </x14:sparkline>
            <x14:sparkline>
              <xm:f>'CB_Lcr (2)'!$UKH121:$UKH121</xm:f>
              <xm:sqref>UKH121</xm:sqref>
            </x14:sparkline>
            <x14:sparkline>
              <xm:f>'CB_Lcr (2)'!$UKI121:$UKI121</xm:f>
              <xm:sqref>UKI121</xm:sqref>
            </x14:sparkline>
            <x14:sparkline>
              <xm:f>'CB_Lcr (2)'!$UKJ121:$UKJ121</xm:f>
              <xm:sqref>UKJ121</xm:sqref>
            </x14:sparkline>
            <x14:sparkline>
              <xm:f>'CB_Lcr (2)'!$UKK121:$UKK121</xm:f>
              <xm:sqref>UKK121</xm:sqref>
            </x14:sparkline>
            <x14:sparkline>
              <xm:f>'CB_Lcr (2)'!$UKL121:$UKL121</xm:f>
              <xm:sqref>UKL121</xm:sqref>
            </x14:sparkline>
            <x14:sparkline>
              <xm:f>'CB_Lcr (2)'!$UKM121:$UKM121</xm:f>
              <xm:sqref>UKM121</xm:sqref>
            </x14:sparkline>
            <x14:sparkline>
              <xm:f>'CB_Lcr (2)'!$UKN121:$UKN121</xm:f>
              <xm:sqref>UKN121</xm:sqref>
            </x14:sparkline>
            <x14:sparkline>
              <xm:f>'CB_Lcr (2)'!$UKO121:$UKO121</xm:f>
              <xm:sqref>UKO121</xm:sqref>
            </x14:sparkline>
            <x14:sparkline>
              <xm:f>'CB_Lcr (2)'!$UKP121:$UKP121</xm:f>
              <xm:sqref>UKP121</xm:sqref>
            </x14:sparkline>
            <x14:sparkline>
              <xm:f>'CB_Lcr (2)'!$UKQ121:$UKQ121</xm:f>
              <xm:sqref>UKQ121</xm:sqref>
            </x14:sparkline>
            <x14:sparkline>
              <xm:f>'CB_Lcr (2)'!$UKR121:$UKR121</xm:f>
              <xm:sqref>UKR121</xm:sqref>
            </x14:sparkline>
            <x14:sparkline>
              <xm:f>'CB_Lcr (2)'!$UKS121:$UKS121</xm:f>
              <xm:sqref>UKS121</xm:sqref>
            </x14:sparkline>
            <x14:sparkline>
              <xm:f>'CB_Lcr (2)'!$UKT121:$UKT121</xm:f>
              <xm:sqref>UKT121</xm:sqref>
            </x14:sparkline>
            <x14:sparkline>
              <xm:f>'CB_Lcr (2)'!$UKU121:$UKU121</xm:f>
              <xm:sqref>UKU121</xm:sqref>
            </x14:sparkline>
            <x14:sparkline>
              <xm:f>'CB_Lcr (2)'!$UKV121:$UKV121</xm:f>
              <xm:sqref>UKV121</xm:sqref>
            </x14:sparkline>
            <x14:sparkline>
              <xm:f>'CB_Lcr (2)'!$UKW121:$UKW121</xm:f>
              <xm:sqref>UKW121</xm:sqref>
            </x14:sparkline>
            <x14:sparkline>
              <xm:f>'CB_Lcr (2)'!$UKX121:$UKX121</xm:f>
              <xm:sqref>UKX121</xm:sqref>
            </x14:sparkline>
            <x14:sparkline>
              <xm:f>'CB_Lcr (2)'!$UKY121:$UKY121</xm:f>
              <xm:sqref>UKY121</xm:sqref>
            </x14:sparkline>
            <x14:sparkline>
              <xm:f>'CB_Lcr (2)'!$UKZ121:$UKZ121</xm:f>
              <xm:sqref>UKZ121</xm:sqref>
            </x14:sparkline>
            <x14:sparkline>
              <xm:f>'CB_Lcr (2)'!$ULA121:$ULA121</xm:f>
              <xm:sqref>ULA121</xm:sqref>
            </x14:sparkline>
            <x14:sparkline>
              <xm:f>'CB_Lcr (2)'!$ULB121:$ULB121</xm:f>
              <xm:sqref>ULB121</xm:sqref>
            </x14:sparkline>
            <x14:sparkline>
              <xm:f>'CB_Lcr (2)'!$ULC121:$ULC121</xm:f>
              <xm:sqref>ULC121</xm:sqref>
            </x14:sparkline>
            <x14:sparkline>
              <xm:f>'CB_Lcr (2)'!$ULD121:$ULD121</xm:f>
              <xm:sqref>ULD121</xm:sqref>
            </x14:sparkline>
            <x14:sparkline>
              <xm:f>'CB_Lcr (2)'!$ULE121:$ULE121</xm:f>
              <xm:sqref>ULE121</xm:sqref>
            </x14:sparkline>
            <x14:sparkline>
              <xm:f>'CB_Lcr (2)'!$ULF121:$ULF121</xm:f>
              <xm:sqref>ULF121</xm:sqref>
            </x14:sparkline>
            <x14:sparkline>
              <xm:f>'CB_Lcr (2)'!$ULG121:$ULG121</xm:f>
              <xm:sqref>ULG121</xm:sqref>
            </x14:sparkline>
            <x14:sparkline>
              <xm:f>'CB_Lcr (2)'!$ULH121:$ULH121</xm:f>
              <xm:sqref>ULH121</xm:sqref>
            </x14:sparkline>
            <x14:sparkline>
              <xm:f>'CB_Lcr (2)'!$ULI121:$ULI121</xm:f>
              <xm:sqref>ULI121</xm:sqref>
            </x14:sparkline>
            <x14:sparkline>
              <xm:f>'CB_Lcr (2)'!$ULJ121:$ULJ121</xm:f>
              <xm:sqref>ULJ121</xm:sqref>
            </x14:sparkline>
            <x14:sparkline>
              <xm:f>'CB_Lcr (2)'!$ULK121:$ULK121</xm:f>
              <xm:sqref>ULK121</xm:sqref>
            </x14:sparkline>
            <x14:sparkline>
              <xm:f>'CB_Lcr (2)'!$ULL121:$ULL121</xm:f>
              <xm:sqref>ULL121</xm:sqref>
            </x14:sparkline>
            <x14:sparkline>
              <xm:f>'CB_Lcr (2)'!$ULM121:$ULM121</xm:f>
              <xm:sqref>ULM121</xm:sqref>
            </x14:sparkline>
            <x14:sparkline>
              <xm:f>'CB_Lcr (2)'!$ULN121:$ULN121</xm:f>
              <xm:sqref>ULN121</xm:sqref>
            </x14:sparkline>
            <x14:sparkline>
              <xm:f>'CB_Lcr (2)'!$ULO121:$ULO121</xm:f>
              <xm:sqref>ULO121</xm:sqref>
            </x14:sparkline>
            <x14:sparkline>
              <xm:f>'CB_Lcr (2)'!$ULP121:$ULP121</xm:f>
              <xm:sqref>ULP121</xm:sqref>
            </x14:sparkline>
            <x14:sparkline>
              <xm:f>'CB_Lcr (2)'!$ULQ121:$ULQ121</xm:f>
              <xm:sqref>ULQ121</xm:sqref>
            </x14:sparkline>
            <x14:sparkline>
              <xm:f>'CB_Lcr (2)'!$ULR121:$ULR121</xm:f>
              <xm:sqref>ULR121</xm:sqref>
            </x14:sparkline>
            <x14:sparkline>
              <xm:f>'CB_Lcr (2)'!$ULS121:$ULS121</xm:f>
              <xm:sqref>ULS121</xm:sqref>
            </x14:sparkline>
            <x14:sparkline>
              <xm:f>'CB_Lcr (2)'!$ULT121:$ULT121</xm:f>
              <xm:sqref>ULT121</xm:sqref>
            </x14:sparkline>
            <x14:sparkline>
              <xm:f>'CB_Lcr (2)'!$ULU121:$ULU121</xm:f>
              <xm:sqref>ULU121</xm:sqref>
            </x14:sparkline>
            <x14:sparkline>
              <xm:f>'CB_Lcr (2)'!$ULV121:$ULV121</xm:f>
              <xm:sqref>ULV121</xm:sqref>
            </x14:sparkline>
            <x14:sparkline>
              <xm:f>'CB_Lcr (2)'!$ULW121:$ULW121</xm:f>
              <xm:sqref>ULW121</xm:sqref>
            </x14:sparkline>
            <x14:sparkline>
              <xm:f>'CB_Lcr (2)'!$ULX121:$ULX121</xm:f>
              <xm:sqref>ULX121</xm:sqref>
            </x14:sparkline>
            <x14:sparkline>
              <xm:f>'CB_Lcr (2)'!$ULY121:$ULY121</xm:f>
              <xm:sqref>ULY121</xm:sqref>
            </x14:sparkline>
            <x14:sparkline>
              <xm:f>'CB_Lcr (2)'!$ULZ121:$ULZ121</xm:f>
              <xm:sqref>ULZ121</xm:sqref>
            </x14:sparkline>
            <x14:sparkline>
              <xm:f>'CB_Lcr (2)'!$UMA121:$UMA121</xm:f>
              <xm:sqref>UMA121</xm:sqref>
            </x14:sparkline>
            <x14:sparkline>
              <xm:f>'CB_Lcr (2)'!$UMB121:$UMB121</xm:f>
              <xm:sqref>UMB121</xm:sqref>
            </x14:sparkline>
            <x14:sparkline>
              <xm:f>'CB_Lcr (2)'!$UMC121:$UMC121</xm:f>
              <xm:sqref>UMC121</xm:sqref>
            </x14:sparkline>
            <x14:sparkline>
              <xm:f>'CB_Lcr (2)'!$UMD121:$UMD121</xm:f>
              <xm:sqref>UMD121</xm:sqref>
            </x14:sparkline>
            <x14:sparkline>
              <xm:f>'CB_Lcr (2)'!$UME121:$UME121</xm:f>
              <xm:sqref>UME121</xm:sqref>
            </x14:sparkline>
            <x14:sparkline>
              <xm:f>'CB_Lcr (2)'!$UMF121:$UMF121</xm:f>
              <xm:sqref>UMF121</xm:sqref>
            </x14:sparkline>
            <x14:sparkline>
              <xm:f>'CB_Lcr (2)'!$UMG121:$UMG121</xm:f>
              <xm:sqref>UMG121</xm:sqref>
            </x14:sparkline>
            <x14:sparkline>
              <xm:f>'CB_Lcr (2)'!$UMH121:$UMH121</xm:f>
              <xm:sqref>UMH121</xm:sqref>
            </x14:sparkline>
            <x14:sparkline>
              <xm:f>'CB_Lcr (2)'!$UMI121:$UMI121</xm:f>
              <xm:sqref>UMI121</xm:sqref>
            </x14:sparkline>
            <x14:sparkline>
              <xm:f>'CB_Lcr (2)'!$UMJ121:$UMJ121</xm:f>
              <xm:sqref>UMJ121</xm:sqref>
            </x14:sparkline>
            <x14:sparkline>
              <xm:f>'CB_Lcr (2)'!$UMK121:$UMK121</xm:f>
              <xm:sqref>UMK121</xm:sqref>
            </x14:sparkline>
            <x14:sparkline>
              <xm:f>'CB_Lcr (2)'!$UML121:$UML121</xm:f>
              <xm:sqref>UML121</xm:sqref>
            </x14:sparkline>
            <x14:sparkline>
              <xm:f>'CB_Lcr (2)'!$UMM121:$UMM121</xm:f>
              <xm:sqref>UMM121</xm:sqref>
            </x14:sparkline>
            <x14:sparkline>
              <xm:f>'CB_Lcr (2)'!$UMN121:$UMN121</xm:f>
              <xm:sqref>UMN121</xm:sqref>
            </x14:sparkline>
            <x14:sparkline>
              <xm:f>'CB_Lcr (2)'!$UMO121:$UMO121</xm:f>
              <xm:sqref>UMO121</xm:sqref>
            </x14:sparkline>
            <x14:sparkline>
              <xm:f>'CB_Lcr (2)'!$UMP121:$UMP121</xm:f>
              <xm:sqref>UMP121</xm:sqref>
            </x14:sparkline>
            <x14:sparkline>
              <xm:f>'CB_Lcr (2)'!$UMQ121:$UMQ121</xm:f>
              <xm:sqref>UMQ121</xm:sqref>
            </x14:sparkline>
            <x14:sparkline>
              <xm:f>'CB_Lcr (2)'!$UMR121:$UMR121</xm:f>
              <xm:sqref>UMR121</xm:sqref>
            </x14:sparkline>
            <x14:sparkline>
              <xm:f>'CB_Lcr (2)'!$UMS121:$UMS121</xm:f>
              <xm:sqref>UMS121</xm:sqref>
            </x14:sparkline>
            <x14:sparkline>
              <xm:f>'CB_Lcr (2)'!$UMT121:$UMT121</xm:f>
              <xm:sqref>UMT121</xm:sqref>
            </x14:sparkline>
            <x14:sparkline>
              <xm:f>'CB_Lcr (2)'!$UMU121:$UMU121</xm:f>
              <xm:sqref>UMU121</xm:sqref>
            </x14:sparkline>
            <x14:sparkline>
              <xm:f>'CB_Lcr (2)'!$UMV121:$UMV121</xm:f>
              <xm:sqref>UMV121</xm:sqref>
            </x14:sparkline>
            <x14:sparkline>
              <xm:f>'CB_Lcr (2)'!$UMW121:$UMW121</xm:f>
              <xm:sqref>UMW121</xm:sqref>
            </x14:sparkline>
            <x14:sparkline>
              <xm:f>'CB_Lcr (2)'!$UMX121:$UMX121</xm:f>
              <xm:sqref>UMX121</xm:sqref>
            </x14:sparkline>
            <x14:sparkline>
              <xm:f>'CB_Lcr (2)'!$UMY121:$UMY121</xm:f>
              <xm:sqref>UMY121</xm:sqref>
            </x14:sparkline>
            <x14:sparkline>
              <xm:f>'CB_Lcr (2)'!$UMZ121:$UMZ121</xm:f>
              <xm:sqref>UMZ121</xm:sqref>
            </x14:sparkline>
            <x14:sparkline>
              <xm:f>'CB_Lcr (2)'!$UNA121:$UNA121</xm:f>
              <xm:sqref>UNA121</xm:sqref>
            </x14:sparkline>
            <x14:sparkline>
              <xm:f>'CB_Lcr (2)'!$UNB121:$UNB121</xm:f>
              <xm:sqref>UNB121</xm:sqref>
            </x14:sparkline>
            <x14:sparkline>
              <xm:f>'CB_Lcr (2)'!$UNC121:$UNC121</xm:f>
              <xm:sqref>UNC121</xm:sqref>
            </x14:sparkline>
            <x14:sparkline>
              <xm:f>'CB_Lcr (2)'!$UND121:$UND121</xm:f>
              <xm:sqref>UND121</xm:sqref>
            </x14:sparkline>
            <x14:sparkline>
              <xm:f>'CB_Lcr (2)'!$UNE121:$UNE121</xm:f>
              <xm:sqref>UNE121</xm:sqref>
            </x14:sparkline>
            <x14:sparkline>
              <xm:f>'CB_Lcr (2)'!$UNF121:$UNF121</xm:f>
              <xm:sqref>UNF121</xm:sqref>
            </x14:sparkline>
            <x14:sparkline>
              <xm:f>'CB_Lcr (2)'!$UNG121:$UNG121</xm:f>
              <xm:sqref>UNG121</xm:sqref>
            </x14:sparkline>
            <x14:sparkline>
              <xm:f>'CB_Lcr (2)'!$UNH121:$UNH121</xm:f>
              <xm:sqref>UNH121</xm:sqref>
            </x14:sparkline>
            <x14:sparkline>
              <xm:f>'CB_Lcr (2)'!$UNI121:$UNI121</xm:f>
              <xm:sqref>UNI121</xm:sqref>
            </x14:sparkline>
            <x14:sparkline>
              <xm:f>'CB_Lcr (2)'!$UNJ121:$UNJ121</xm:f>
              <xm:sqref>UNJ121</xm:sqref>
            </x14:sparkline>
            <x14:sparkline>
              <xm:f>'CB_Lcr (2)'!$UNK121:$UNK121</xm:f>
              <xm:sqref>UNK121</xm:sqref>
            </x14:sparkline>
            <x14:sparkline>
              <xm:f>'CB_Lcr (2)'!$UNL121:$UNL121</xm:f>
              <xm:sqref>UNL121</xm:sqref>
            </x14:sparkline>
            <x14:sparkline>
              <xm:f>'CB_Lcr (2)'!$UNM121:$UNM121</xm:f>
              <xm:sqref>UNM121</xm:sqref>
            </x14:sparkline>
            <x14:sparkline>
              <xm:f>'CB_Lcr (2)'!$UNN121:$UNN121</xm:f>
              <xm:sqref>UNN121</xm:sqref>
            </x14:sparkline>
            <x14:sparkline>
              <xm:f>'CB_Lcr (2)'!$UNO121:$UNO121</xm:f>
              <xm:sqref>UNO121</xm:sqref>
            </x14:sparkline>
            <x14:sparkline>
              <xm:f>'CB_Lcr (2)'!$UNP121:$UNP121</xm:f>
              <xm:sqref>UNP121</xm:sqref>
            </x14:sparkline>
            <x14:sparkline>
              <xm:f>'CB_Lcr (2)'!$UNQ121:$UNQ121</xm:f>
              <xm:sqref>UNQ121</xm:sqref>
            </x14:sparkline>
            <x14:sparkline>
              <xm:f>'CB_Lcr (2)'!$UNR121:$UNR121</xm:f>
              <xm:sqref>UNR121</xm:sqref>
            </x14:sparkline>
            <x14:sparkline>
              <xm:f>'CB_Lcr (2)'!$UNS121:$UNS121</xm:f>
              <xm:sqref>UNS121</xm:sqref>
            </x14:sparkline>
            <x14:sparkline>
              <xm:f>'CB_Lcr (2)'!$UNT121:$UNT121</xm:f>
              <xm:sqref>UNT121</xm:sqref>
            </x14:sparkline>
            <x14:sparkline>
              <xm:f>'CB_Lcr (2)'!$UNU121:$UNU121</xm:f>
              <xm:sqref>UNU121</xm:sqref>
            </x14:sparkline>
            <x14:sparkline>
              <xm:f>'CB_Lcr (2)'!$UNV121:$UNV121</xm:f>
              <xm:sqref>UNV121</xm:sqref>
            </x14:sparkline>
            <x14:sparkline>
              <xm:f>'CB_Lcr (2)'!$UNW121:$UNW121</xm:f>
              <xm:sqref>UNW121</xm:sqref>
            </x14:sparkline>
            <x14:sparkline>
              <xm:f>'CB_Lcr (2)'!$UNX121:$UNX121</xm:f>
              <xm:sqref>UNX121</xm:sqref>
            </x14:sparkline>
            <x14:sparkline>
              <xm:f>'CB_Lcr (2)'!$UNY121:$UNY121</xm:f>
              <xm:sqref>UNY121</xm:sqref>
            </x14:sparkline>
            <x14:sparkline>
              <xm:f>'CB_Lcr (2)'!$UNZ121:$UNZ121</xm:f>
              <xm:sqref>UNZ121</xm:sqref>
            </x14:sparkline>
            <x14:sparkline>
              <xm:f>'CB_Lcr (2)'!$UOA121:$UOA121</xm:f>
              <xm:sqref>UOA121</xm:sqref>
            </x14:sparkline>
            <x14:sparkline>
              <xm:f>'CB_Lcr (2)'!$UOB121:$UOB121</xm:f>
              <xm:sqref>UOB121</xm:sqref>
            </x14:sparkline>
            <x14:sparkline>
              <xm:f>'CB_Lcr (2)'!$UOC121:$UOC121</xm:f>
              <xm:sqref>UOC121</xm:sqref>
            </x14:sparkline>
            <x14:sparkline>
              <xm:f>'CB_Lcr (2)'!$UOD121:$UOD121</xm:f>
              <xm:sqref>UOD121</xm:sqref>
            </x14:sparkline>
            <x14:sparkline>
              <xm:f>'CB_Lcr (2)'!$UOE121:$UOE121</xm:f>
              <xm:sqref>UOE121</xm:sqref>
            </x14:sparkline>
            <x14:sparkline>
              <xm:f>'CB_Lcr (2)'!$UOF121:$UOF121</xm:f>
              <xm:sqref>UOF121</xm:sqref>
            </x14:sparkline>
            <x14:sparkline>
              <xm:f>'CB_Lcr (2)'!$UOG121:$UOG121</xm:f>
              <xm:sqref>UOG121</xm:sqref>
            </x14:sparkline>
            <x14:sparkline>
              <xm:f>'CB_Lcr (2)'!$UOH121:$UOH121</xm:f>
              <xm:sqref>UOH121</xm:sqref>
            </x14:sparkline>
            <x14:sparkline>
              <xm:f>'CB_Lcr (2)'!$UOI121:$UOI121</xm:f>
              <xm:sqref>UOI121</xm:sqref>
            </x14:sparkline>
            <x14:sparkline>
              <xm:f>'CB_Lcr (2)'!$UOJ121:$UOJ121</xm:f>
              <xm:sqref>UOJ121</xm:sqref>
            </x14:sparkline>
            <x14:sparkline>
              <xm:f>'CB_Lcr (2)'!$UOK121:$UOK121</xm:f>
              <xm:sqref>UOK121</xm:sqref>
            </x14:sparkline>
            <x14:sparkline>
              <xm:f>'CB_Lcr (2)'!$UOL121:$UOL121</xm:f>
              <xm:sqref>UOL121</xm:sqref>
            </x14:sparkline>
            <x14:sparkline>
              <xm:f>'CB_Lcr (2)'!$UOM121:$UOM121</xm:f>
              <xm:sqref>UOM121</xm:sqref>
            </x14:sparkline>
            <x14:sparkline>
              <xm:f>'CB_Lcr (2)'!$UON121:$UON121</xm:f>
              <xm:sqref>UON121</xm:sqref>
            </x14:sparkline>
            <x14:sparkline>
              <xm:f>'CB_Lcr (2)'!$UOO121:$UOO121</xm:f>
              <xm:sqref>UOO121</xm:sqref>
            </x14:sparkline>
            <x14:sparkline>
              <xm:f>'CB_Lcr (2)'!$UOP121:$UOP121</xm:f>
              <xm:sqref>UOP121</xm:sqref>
            </x14:sparkline>
            <x14:sparkline>
              <xm:f>'CB_Lcr (2)'!$UOQ121:$UOQ121</xm:f>
              <xm:sqref>UOQ121</xm:sqref>
            </x14:sparkline>
            <x14:sparkline>
              <xm:f>'CB_Lcr (2)'!$UOR121:$UOR121</xm:f>
              <xm:sqref>UOR121</xm:sqref>
            </x14:sparkline>
            <x14:sparkline>
              <xm:f>'CB_Lcr (2)'!$UOS121:$UOS121</xm:f>
              <xm:sqref>UOS121</xm:sqref>
            </x14:sparkline>
            <x14:sparkline>
              <xm:f>'CB_Lcr (2)'!$UOT121:$UOT121</xm:f>
              <xm:sqref>UOT121</xm:sqref>
            </x14:sparkline>
            <x14:sparkline>
              <xm:f>'CB_Lcr (2)'!$UOU121:$UOU121</xm:f>
              <xm:sqref>UOU121</xm:sqref>
            </x14:sparkline>
            <x14:sparkline>
              <xm:f>'CB_Lcr (2)'!$UOV121:$UOV121</xm:f>
              <xm:sqref>UOV121</xm:sqref>
            </x14:sparkline>
            <x14:sparkline>
              <xm:f>'CB_Lcr (2)'!$UOW121:$UOW121</xm:f>
              <xm:sqref>UOW121</xm:sqref>
            </x14:sparkline>
            <x14:sparkline>
              <xm:f>'CB_Lcr (2)'!$UOX121:$UOX121</xm:f>
              <xm:sqref>UOX121</xm:sqref>
            </x14:sparkline>
            <x14:sparkline>
              <xm:f>'CB_Lcr (2)'!$UOY121:$UOY121</xm:f>
              <xm:sqref>UOY121</xm:sqref>
            </x14:sparkline>
            <x14:sparkline>
              <xm:f>'CB_Lcr (2)'!$UOZ121:$UOZ121</xm:f>
              <xm:sqref>UOZ121</xm:sqref>
            </x14:sparkline>
            <x14:sparkline>
              <xm:f>'CB_Lcr (2)'!$UPA121:$UPA121</xm:f>
              <xm:sqref>UPA121</xm:sqref>
            </x14:sparkline>
            <x14:sparkline>
              <xm:f>'CB_Lcr (2)'!$UPB121:$UPB121</xm:f>
              <xm:sqref>UPB121</xm:sqref>
            </x14:sparkline>
            <x14:sparkline>
              <xm:f>'CB_Lcr (2)'!$UPC121:$UPC121</xm:f>
              <xm:sqref>UPC121</xm:sqref>
            </x14:sparkline>
            <x14:sparkline>
              <xm:f>'CB_Lcr (2)'!$UPD121:$UPD121</xm:f>
              <xm:sqref>UPD121</xm:sqref>
            </x14:sparkline>
            <x14:sparkline>
              <xm:f>'CB_Lcr (2)'!$UPE121:$UPE121</xm:f>
              <xm:sqref>UPE121</xm:sqref>
            </x14:sparkline>
            <x14:sparkline>
              <xm:f>'CB_Lcr (2)'!$UPF121:$UPF121</xm:f>
              <xm:sqref>UPF121</xm:sqref>
            </x14:sparkline>
            <x14:sparkline>
              <xm:f>'CB_Lcr (2)'!$UPG121:$UPG121</xm:f>
              <xm:sqref>UPG121</xm:sqref>
            </x14:sparkline>
            <x14:sparkline>
              <xm:f>'CB_Lcr (2)'!$UPH121:$UPH121</xm:f>
              <xm:sqref>UPH121</xm:sqref>
            </x14:sparkline>
            <x14:sparkline>
              <xm:f>'CB_Lcr (2)'!$UPI121:$UPI121</xm:f>
              <xm:sqref>UPI121</xm:sqref>
            </x14:sparkline>
            <x14:sparkline>
              <xm:f>'CB_Lcr (2)'!$UPJ121:$UPJ121</xm:f>
              <xm:sqref>UPJ121</xm:sqref>
            </x14:sparkline>
            <x14:sparkline>
              <xm:f>'CB_Lcr (2)'!$UPK121:$UPK121</xm:f>
              <xm:sqref>UPK121</xm:sqref>
            </x14:sparkline>
            <x14:sparkline>
              <xm:f>'CB_Lcr (2)'!$UPL121:$UPL121</xm:f>
              <xm:sqref>UPL121</xm:sqref>
            </x14:sparkline>
            <x14:sparkline>
              <xm:f>'CB_Lcr (2)'!$UPM121:$UPM121</xm:f>
              <xm:sqref>UPM121</xm:sqref>
            </x14:sparkline>
            <x14:sparkline>
              <xm:f>'CB_Lcr (2)'!$UPN121:$UPN121</xm:f>
              <xm:sqref>UPN121</xm:sqref>
            </x14:sparkline>
            <x14:sparkline>
              <xm:f>'CB_Lcr (2)'!$UPO121:$UPO121</xm:f>
              <xm:sqref>UPO121</xm:sqref>
            </x14:sparkline>
            <x14:sparkline>
              <xm:f>'CB_Lcr (2)'!$UPP121:$UPP121</xm:f>
              <xm:sqref>UPP121</xm:sqref>
            </x14:sparkline>
            <x14:sparkline>
              <xm:f>'CB_Lcr (2)'!$UPQ121:$UPQ121</xm:f>
              <xm:sqref>UPQ121</xm:sqref>
            </x14:sparkline>
            <x14:sparkline>
              <xm:f>'CB_Lcr (2)'!$UPR121:$UPR121</xm:f>
              <xm:sqref>UPR121</xm:sqref>
            </x14:sparkline>
            <x14:sparkline>
              <xm:f>'CB_Lcr (2)'!$UPS121:$UPS121</xm:f>
              <xm:sqref>UPS121</xm:sqref>
            </x14:sparkline>
            <x14:sparkline>
              <xm:f>'CB_Lcr (2)'!$UPT121:$UPT121</xm:f>
              <xm:sqref>UPT121</xm:sqref>
            </x14:sparkline>
            <x14:sparkline>
              <xm:f>'CB_Lcr (2)'!$UPU121:$UPU121</xm:f>
              <xm:sqref>UPU121</xm:sqref>
            </x14:sparkline>
            <x14:sparkline>
              <xm:f>'CB_Lcr (2)'!$UPV121:$UPV121</xm:f>
              <xm:sqref>UPV121</xm:sqref>
            </x14:sparkline>
            <x14:sparkline>
              <xm:f>'CB_Lcr (2)'!$UPW121:$UPW121</xm:f>
              <xm:sqref>UPW121</xm:sqref>
            </x14:sparkline>
            <x14:sparkline>
              <xm:f>'CB_Lcr (2)'!$UPX121:$UPX121</xm:f>
              <xm:sqref>UPX121</xm:sqref>
            </x14:sparkline>
            <x14:sparkline>
              <xm:f>'CB_Lcr (2)'!$UPY121:$UPY121</xm:f>
              <xm:sqref>UPY121</xm:sqref>
            </x14:sparkline>
            <x14:sparkline>
              <xm:f>'CB_Lcr (2)'!$UPZ121:$UPZ121</xm:f>
              <xm:sqref>UPZ121</xm:sqref>
            </x14:sparkline>
            <x14:sparkline>
              <xm:f>'CB_Lcr (2)'!$UQA121:$UQA121</xm:f>
              <xm:sqref>UQA121</xm:sqref>
            </x14:sparkline>
            <x14:sparkline>
              <xm:f>'CB_Lcr (2)'!$UQB121:$UQB121</xm:f>
              <xm:sqref>UQB121</xm:sqref>
            </x14:sparkline>
            <x14:sparkline>
              <xm:f>'CB_Lcr (2)'!$UQC121:$UQC121</xm:f>
              <xm:sqref>UQC121</xm:sqref>
            </x14:sparkline>
            <x14:sparkline>
              <xm:f>'CB_Lcr (2)'!$UQD121:$UQD121</xm:f>
              <xm:sqref>UQD121</xm:sqref>
            </x14:sparkline>
            <x14:sparkline>
              <xm:f>'CB_Lcr (2)'!$UQE121:$UQE121</xm:f>
              <xm:sqref>UQE121</xm:sqref>
            </x14:sparkline>
            <x14:sparkline>
              <xm:f>'CB_Lcr (2)'!$UQF121:$UQF121</xm:f>
              <xm:sqref>UQF121</xm:sqref>
            </x14:sparkline>
            <x14:sparkline>
              <xm:f>'CB_Lcr (2)'!$UQG121:$UQG121</xm:f>
              <xm:sqref>UQG121</xm:sqref>
            </x14:sparkline>
            <x14:sparkline>
              <xm:f>'CB_Lcr (2)'!$UQH121:$UQH121</xm:f>
              <xm:sqref>UQH121</xm:sqref>
            </x14:sparkline>
            <x14:sparkline>
              <xm:f>'CB_Lcr (2)'!$UQI121:$UQI121</xm:f>
              <xm:sqref>UQI121</xm:sqref>
            </x14:sparkline>
            <x14:sparkline>
              <xm:f>'CB_Lcr (2)'!$UQJ121:$UQJ121</xm:f>
              <xm:sqref>UQJ121</xm:sqref>
            </x14:sparkline>
            <x14:sparkline>
              <xm:f>'CB_Lcr (2)'!$UQK121:$UQK121</xm:f>
              <xm:sqref>UQK121</xm:sqref>
            </x14:sparkline>
            <x14:sparkline>
              <xm:f>'CB_Lcr (2)'!$UQL121:$UQL121</xm:f>
              <xm:sqref>UQL121</xm:sqref>
            </x14:sparkline>
            <x14:sparkline>
              <xm:f>'CB_Lcr (2)'!$UQM121:$UQM121</xm:f>
              <xm:sqref>UQM121</xm:sqref>
            </x14:sparkline>
            <x14:sparkline>
              <xm:f>'CB_Lcr (2)'!$UQN121:$UQN121</xm:f>
              <xm:sqref>UQN121</xm:sqref>
            </x14:sparkline>
            <x14:sparkline>
              <xm:f>'CB_Lcr (2)'!$UQO121:$UQO121</xm:f>
              <xm:sqref>UQO121</xm:sqref>
            </x14:sparkline>
            <x14:sparkline>
              <xm:f>'CB_Lcr (2)'!$UQP121:$UQP121</xm:f>
              <xm:sqref>UQP121</xm:sqref>
            </x14:sparkline>
            <x14:sparkline>
              <xm:f>'CB_Lcr (2)'!$UQQ121:$UQQ121</xm:f>
              <xm:sqref>UQQ121</xm:sqref>
            </x14:sparkline>
            <x14:sparkline>
              <xm:f>'CB_Lcr (2)'!$UQR121:$UQR121</xm:f>
              <xm:sqref>UQR121</xm:sqref>
            </x14:sparkline>
            <x14:sparkline>
              <xm:f>'CB_Lcr (2)'!$UQS121:$UQS121</xm:f>
              <xm:sqref>UQS121</xm:sqref>
            </x14:sparkline>
            <x14:sparkline>
              <xm:f>'CB_Lcr (2)'!$UQT121:$UQT121</xm:f>
              <xm:sqref>UQT121</xm:sqref>
            </x14:sparkline>
            <x14:sparkline>
              <xm:f>'CB_Lcr (2)'!$UQU121:$UQU121</xm:f>
              <xm:sqref>UQU121</xm:sqref>
            </x14:sparkline>
            <x14:sparkline>
              <xm:f>'CB_Lcr (2)'!$UQV121:$UQV121</xm:f>
              <xm:sqref>UQV121</xm:sqref>
            </x14:sparkline>
            <x14:sparkline>
              <xm:f>'CB_Lcr (2)'!$UQW121:$UQW121</xm:f>
              <xm:sqref>UQW121</xm:sqref>
            </x14:sparkline>
            <x14:sparkline>
              <xm:f>'CB_Lcr (2)'!$UQX121:$UQX121</xm:f>
              <xm:sqref>UQX121</xm:sqref>
            </x14:sparkline>
            <x14:sparkline>
              <xm:f>'CB_Lcr (2)'!$UQY121:$UQY121</xm:f>
              <xm:sqref>UQY121</xm:sqref>
            </x14:sparkline>
            <x14:sparkline>
              <xm:f>'CB_Lcr (2)'!$UQZ121:$UQZ121</xm:f>
              <xm:sqref>UQZ121</xm:sqref>
            </x14:sparkline>
            <x14:sparkline>
              <xm:f>'CB_Lcr (2)'!$URA121:$URA121</xm:f>
              <xm:sqref>URA121</xm:sqref>
            </x14:sparkline>
            <x14:sparkline>
              <xm:f>'CB_Lcr (2)'!$URB121:$URB121</xm:f>
              <xm:sqref>URB121</xm:sqref>
            </x14:sparkline>
            <x14:sparkline>
              <xm:f>'CB_Lcr (2)'!$URC121:$URC121</xm:f>
              <xm:sqref>URC121</xm:sqref>
            </x14:sparkline>
            <x14:sparkline>
              <xm:f>'CB_Lcr (2)'!$URD121:$URD121</xm:f>
              <xm:sqref>URD121</xm:sqref>
            </x14:sparkline>
            <x14:sparkline>
              <xm:f>'CB_Lcr (2)'!$URE121:$URE121</xm:f>
              <xm:sqref>URE121</xm:sqref>
            </x14:sparkline>
            <x14:sparkline>
              <xm:f>'CB_Lcr (2)'!$URF121:$URF121</xm:f>
              <xm:sqref>URF121</xm:sqref>
            </x14:sparkline>
            <x14:sparkline>
              <xm:f>'CB_Lcr (2)'!$URG121:$URG121</xm:f>
              <xm:sqref>URG121</xm:sqref>
            </x14:sparkline>
            <x14:sparkline>
              <xm:f>'CB_Lcr (2)'!$URH121:$URH121</xm:f>
              <xm:sqref>URH121</xm:sqref>
            </x14:sparkline>
            <x14:sparkline>
              <xm:f>'CB_Lcr (2)'!$URI121:$URI121</xm:f>
              <xm:sqref>URI121</xm:sqref>
            </x14:sparkline>
            <x14:sparkline>
              <xm:f>'CB_Lcr (2)'!$URJ121:$URJ121</xm:f>
              <xm:sqref>URJ121</xm:sqref>
            </x14:sparkline>
            <x14:sparkline>
              <xm:f>'CB_Lcr (2)'!$URK121:$URK121</xm:f>
              <xm:sqref>URK121</xm:sqref>
            </x14:sparkline>
            <x14:sparkline>
              <xm:f>'CB_Lcr (2)'!$URL121:$URL121</xm:f>
              <xm:sqref>URL121</xm:sqref>
            </x14:sparkline>
            <x14:sparkline>
              <xm:f>'CB_Lcr (2)'!$URM121:$URM121</xm:f>
              <xm:sqref>URM121</xm:sqref>
            </x14:sparkline>
            <x14:sparkline>
              <xm:f>'CB_Lcr (2)'!$URN121:$URN121</xm:f>
              <xm:sqref>URN121</xm:sqref>
            </x14:sparkline>
            <x14:sparkline>
              <xm:f>'CB_Lcr (2)'!$URO121:$URO121</xm:f>
              <xm:sqref>URO121</xm:sqref>
            </x14:sparkline>
            <x14:sparkline>
              <xm:f>'CB_Lcr (2)'!$URP121:$URP121</xm:f>
              <xm:sqref>URP121</xm:sqref>
            </x14:sparkline>
            <x14:sparkline>
              <xm:f>'CB_Lcr (2)'!$URQ121:$URQ121</xm:f>
              <xm:sqref>URQ121</xm:sqref>
            </x14:sparkline>
            <x14:sparkline>
              <xm:f>'CB_Lcr (2)'!$URR121:$URR121</xm:f>
              <xm:sqref>URR121</xm:sqref>
            </x14:sparkline>
            <x14:sparkline>
              <xm:f>'CB_Lcr (2)'!$URS121:$URS121</xm:f>
              <xm:sqref>URS121</xm:sqref>
            </x14:sparkline>
            <x14:sparkline>
              <xm:f>'CB_Lcr (2)'!$URT121:$URT121</xm:f>
              <xm:sqref>URT121</xm:sqref>
            </x14:sparkline>
            <x14:sparkline>
              <xm:f>'CB_Lcr (2)'!$URU121:$URU121</xm:f>
              <xm:sqref>URU121</xm:sqref>
            </x14:sparkline>
            <x14:sparkline>
              <xm:f>'CB_Lcr (2)'!$URV121:$URV121</xm:f>
              <xm:sqref>URV121</xm:sqref>
            </x14:sparkline>
            <x14:sparkline>
              <xm:f>'CB_Lcr (2)'!$URW121:$URW121</xm:f>
              <xm:sqref>URW121</xm:sqref>
            </x14:sparkline>
            <x14:sparkline>
              <xm:f>'CB_Lcr (2)'!$URX121:$URX121</xm:f>
              <xm:sqref>URX121</xm:sqref>
            </x14:sparkline>
            <x14:sparkline>
              <xm:f>'CB_Lcr (2)'!$URY121:$URY121</xm:f>
              <xm:sqref>URY121</xm:sqref>
            </x14:sparkline>
            <x14:sparkline>
              <xm:f>'CB_Lcr (2)'!$URZ121:$URZ121</xm:f>
              <xm:sqref>URZ121</xm:sqref>
            </x14:sparkline>
            <x14:sparkline>
              <xm:f>'CB_Lcr (2)'!$USA121:$USA121</xm:f>
              <xm:sqref>USA121</xm:sqref>
            </x14:sparkline>
            <x14:sparkline>
              <xm:f>'CB_Lcr (2)'!$USB121:$USB121</xm:f>
              <xm:sqref>USB121</xm:sqref>
            </x14:sparkline>
            <x14:sparkline>
              <xm:f>'CB_Lcr (2)'!$USC121:$USC121</xm:f>
              <xm:sqref>USC121</xm:sqref>
            </x14:sparkline>
            <x14:sparkline>
              <xm:f>'CB_Lcr (2)'!$USD121:$USD121</xm:f>
              <xm:sqref>USD121</xm:sqref>
            </x14:sparkline>
            <x14:sparkline>
              <xm:f>'CB_Lcr (2)'!$USE121:$USE121</xm:f>
              <xm:sqref>USE121</xm:sqref>
            </x14:sparkline>
            <x14:sparkline>
              <xm:f>'CB_Lcr (2)'!$USF121:$USF121</xm:f>
              <xm:sqref>USF121</xm:sqref>
            </x14:sparkline>
            <x14:sparkline>
              <xm:f>'CB_Lcr (2)'!$USG121:$USG121</xm:f>
              <xm:sqref>USG121</xm:sqref>
            </x14:sparkline>
            <x14:sparkline>
              <xm:f>'CB_Lcr (2)'!$USH121:$USH121</xm:f>
              <xm:sqref>USH121</xm:sqref>
            </x14:sparkline>
            <x14:sparkline>
              <xm:f>'CB_Lcr (2)'!$USI121:$USI121</xm:f>
              <xm:sqref>USI121</xm:sqref>
            </x14:sparkline>
            <x14:sparkline>
              <xm:f>'CB_Lcr (2)'!$USJ121:$USJ121</xm:f>
              <xm:sqref>USJ121</xm:sqref>
            </x14:sparkline>
            <x14:sparkline>
              <xm:f>'CB_Lcr (2)'!$USK121:$USK121</xm:f>
              <xm:sqref>USK121</xm:sqref>
            </x14:sparkline>
            <x14:sparkline>
              <xm:f>'CB_Lcr (2)'!$USL121:$USL121</xm:f>
              <xm:sqref>USL121</xm:sqref>
            </x14:sparkline>
            <x14:sparkline>
              <xm:f>'CB_Lcr (2)'!$USM121:$USM121</xm:f>
              <xm:sqref>USM121</xm:sqref>
            </x14:sparkline>
            <x14:sparkline>
              <xm:f>'CB_Lcr (2)'!$USN121:$USN121</xm:f>
              <xm:sqref>USN121</xm:sqref>
            </x14:sparkline>
            <x14:sparkline>
              <xm:f>'CB_Lcr (2)'!$USO121:$USO121</xm:f>
              <xm:sqref>USO121</xm:sqref>
            </x14:sparkline>
            <x14:sparkline>
              <xm:f>'CB_Lcr (2)'!$USP121:$USP121</xm:f>
              <xm:sqref>USP121</xm:sqref>
            </x14:sparkline>
            <x14:sparkline>
              <xm:f>'CB_Lcr (2)'!$USQ121:$USQ121</xm:f>
              <xm:sqref>USQ121</xm:sqref>
            </x14:sparkline>
            <x14:sparkline>
              <xm:f>'CB_Lcr (2)'!$USR121:$USR121</xm:f>
              <xm:sqref>USR121</xm:sqref>
            </x14:sparkline>
            <x14:sparkline>
              <xm:f>'CB_Lcr (2)'!$USS121:$USS121</xm:f>
              <xm:sqref>USS121</xm:sqref>
            </x14:sparkline>
            <x14:sparkline>
              <xm:f>'CB_Lcr (2)'!$UST121:$UST121</xm:f>
              <xm:sqref>UST121</xm:sqref>
            </x14:sparkline>
            <x14:sparkline>
              <xm:f>'CB_Lcr (2)'!$USU121:$USU121</xm:f>
              <xm:sqref>USU121</xm:sqref>
            </x14:sparkline>
            <x14:sparkline>
              <xm:f>'CB_Lcr (2)'!$USV121:$USV121</xm:f>
              <xm:sqref>USV121</xm:sqref>
            </x14:sparkline>
            <x14:sparkline>
              <xm:f>'CB_Lcr (2)'!$USW121:$USW121</xm:f>
              <xm:sqref>USW121</xm:sqref>
            </x14:sparkline>
            <x14:sparkline>
              <xm:f>'CB_Lcr (2)'!$USX121:$USX121</xm:f>
              <xm:sqref>USX121</xm:sqref>
            </x14:sparkline>
            <x14:sparkline>
              <xm:f>'CB_Lcr (2)'!$USY121:$USY121</xm:f>
              <xm:sqref>USY121</xm:sqref>
            </x14:sparkline>
            <x14:sparkline>
              <xm:f>'CB_Lcr (2)'!$USZ121:$USZ121</xm:f>
              <xm:sqref>USZ121</xm:sqref>
            </x14:sparkline>
            <x14:sparkline>
              <xm:f>'CB_Lcr (2)'!$UTA121:$UTA121</xm:f>
              <xm:sqref>UTA121</xm:sqref>
            </x14:sparkline>
            <x14:sparkline>
              <xm:f>'CB_Lcr (2)'!$UTB121:$UTB121</xm:f>
              <xm:sqref>UTB121</xm:sqref>
            </x14:sparkline>
            <x14:sparkline>
              <xm:f>'CB_Lcr (2)'!$UTC121:$UTC121</xm:f>
              <xm:sqref>UTC121</xm:sqref>
            </x14:sparkline>
            <x14:sparkline>
              <xm:f>'CB_Lcr (2)'!$UTD121:$UTD121</xm:f>
              <xm:sqref>UTD121</xm:sqref>
            </x14:sparkline>
            <x14:sparkline>
              <xm:f>'CB_Lcr (2)'!$UTE121:$UTE121</xm:f>
              <xm:sqref>UTE121</xm:sqref>
            </x14:sparkline>
            <x14:sparkline>
              <xm:f>'CB_Lcr (2)'!$UTF121:$UTF121</xm:f>
              <xm:sqref>UTF121</xm:sqref>
            </x14:sparkline>
            <x14:sparkline>
              <xm:f>'CB_Lcr (2)'!$UTG121:$UTG121</xm:f>
              <xm:sqref>UTG121</xm:sqref>
            </x14:sparkline>
            <x14:sparkline>
              <xm:f>'CB_Lcr (2)'!$UTH121:$UTH121</xm:f>
              <xm:sqref>UTH121</xm:sqref>
            </x14:sparkline>
            <x14:sparkline>
              <xm:f>'CB_Lcr (2)'!$UTI121:$UTI121</xm:f>
              <xm:sqref>UTI121</xm:sqref>
            </x14:sparkline>
            <x14:sparkline>
              <xm:f>'CB_Lcr (2)'!$UTJ121:$UTJ121</xm:f>
              <xm:sqref>UTJ121</xm:sqref>
            </x14:sparkline>
            <x14:sparkline>
              <xm:f>'CB_Lcr (2)'!$UTK121:$UTK121</xm:f>
              <xm:sqref>UTK121</xm:sqref>
            </x14:sparkline>
            <x14:sparkline>
              <xm:f>'CB_Lcr (2)'!$UTL121:$UTL121</xm:f>
              <xm:sqref>UTL121</xm:sqref>
            </x14:sparkline>
            <x14:sparkline>
              <xm:f>'CB_Lcr (2)'!$UTM121:$UTM121</xm:f>
              <xm:sqref>UTM121</xm:sqref>
            </x14:sparkline>
            <x14:sparkline>
              <xm:f>'CB_Lcr (2)'!$UTN121:$UTN121</xm:f>
              <xm:sqref>UTN121</xm:sqref>
            </x14:sparkline>
            <x14:sparkline>
              <xm:f>'CB_Lcr (2)'!$UTO121:$UTO121</xm:f>
              <xm:sqref>UTO121</xm:sqref>
            </x14:sparkline>
            <x14:sparkline>
              <xm:f>'CB_Lcr (2)'!$UTP121:$UTP121</xm:f>
              <xm:sqref>UTP121</xm:sqref>
            </x14:sparkline>
            <x14:sparkline>
              <xm:f>'CB_Lcr (2)'!$UTQ121:$UTQ121</xm:f>
              <xm:sqref>UTQ121</xm:sqref>
            </x14:sparkline>
            <x14:sparkline>
              <xm:f>'CB_Lcr (2)'!$UTR121:$UTR121</xm:f>
              <xm:sqref>UTR121</xm:sqref>
            </x14:sparkline>
            <x14:sparkline>
              <xm:f>'CB_Lcr (2)'!$UTS121:$UTS121</xm:f>
              <xm:sqref>UTS121</xm:sqref>
            </x14:sparkline>
            <x14:sparkline>
              <xm:f>'CB_Lcr (2)'!$UTT121:$UTT121</xm:f>
              <xm:sqref>UTT121</xm:sqref>
            </x14:sparkline>
            <x14:sparkline>
              <xm:f>'CB_Lcr (2)'!$UTU121:$UTU121</xm:f>
              <xm:sqref>UTU121</xm:sqref>
            </x14:sparkline>
            <x14:sparkline>
              <xm:f>'CB_Lcr (2)'!$UTV121:$UTV121</xm:f>
              <xm:sqref>UTV121</xm:sqref>
            </x14:sparkline>
            <x14:sparkline>
              <xm:f>'CB_Lcr (2)'!$UTW121:$UTW121</xm:f>
              <xm:sqref>UTW121</xm:sqref>
            </x14:sparkline>
            <x14:sparkline>
              <xm:f>'CB_Lcr (2)'!$UTX121:$UTX121</xm:f>
              <xm:sqref>UTX121</xm:sqref>
            </x14:sparkline>
            <x14:sparkline>
              <xm:f>'CB_Lcr (2)'!$UTY121:$UTY121</xm:f>
              <xm:sqref>UTY121</xm:sqref>
            </x14:sparkline>
            <x14:sparkline>
              <xm:f>'CB_Lcr (2)'!$UTZ121:$UTZ121</xm:f>
              <xm:sqref>UTZ121</xm:sqref>
            </x14:sparkline>
            <x14:sparkline>
              <xm:f>'CB_Lcr (2)'!$UUA121:$UUA121</xm:f>
              <xm:sqref>UUA121</xm:sqref>
            </x14:sparkline>
            <x14:sparkline>
              <xm:f>'CB_Lcr (2)'!$UUB121:$UUB121</xm:f>
              <xm:sqref>UUB121</xm:sqref>
            </x14:sparkline>
            <x14:sparkline>
              <xm:f>'CB_Lcr (2)'!$UUC121:$UUC121</xm:f>
              <xm:sqref>UUC121</xm:sqref>
            </x14:sparkline>
            <x14:sparkline>
              <xm:f>'CB_Lcr (2)'!$UUD121:$UUD121</xm:f>
              <xm:sqref>UUD121</xm:sqref>
            </x14:sparkline>
            <x14:sparkline>
              <xm:f>'CB_Lcr (2)'!$UUE121:$UUE121</xm:f>
              <xm:sqref>UUE121</xm:sqref>
            </x14:sparkline>
            <x14:sparkline>
              <xm:f>'CB_Lcr (2)'!$UUF121:$UUF121</xm:f>
              <xm:sqref>UUF121</xm:sqref>
            </x14:sparkline>
            <x14:sparkline>
              <xm:f>'CB_Lcr (2)'!$UUG121:$UUG121</xm:f>
              <xm:sqref>UUG121</xm:sqref>
            </x14:sparkline>
            <x14:sparkline>
              <xm:f>'CB_Lcr (2)'!$UUH121:$UUH121</xm:f>
              <xm:sqref>UUH121</xm:sqref>
            </x14:sparkline>
            <x14:sparkline>
              <xm:f>'CB_Lcr (2)'!$UUI121:$UUI121</xm:f>
              <xm:sqref>UUI121</xm:sqref>
            </x14:sparkline>
            <x14:sparkline>
              <xm:f>'CB_Lcr (2)'!$UUJ121:$UUJ121</xm:f>
              <xm:sqref>UUJ121</xm:sqref>
            </x14:sparkline>
            <x14:sparkline>
              <xm:f>'CB_Lcr (2)'!$UUK121:$UUK121</xm:f>
              <xm:sqref>UUK121</xm:sqref>
            </x14:sparkline>
            <x14:sparkline>
              <xm:f>'CB_Lcr (2)'!$UUL121:$UUL121</xm:f>
              <xm:sqref>UUL121</xm:sqref>
            </x14:sparkline>
            <x14:sparkline>
              <xm:f>'CB_Lcr (2)'!$UUM121:$UUM121</xm:f>
              <xm:sqref>UUM121</xm:sqref>
            </x14:sparkline>
            <x14:sparkline>
              <xm:f>'CB_Lcr (2)'!$UUN121:$UUN121</xm:f>
              <xm:sqref>UUN121</xm:sqref>
            </x14:sparkline>
            <x14:sparkline>
              <xm:f>'CB_Lcr (2)'!$UUO121:$UUO121</xm:f>
              <xm:sqref>UUO121</xm:sqref>
            </x14:sparkline>
            <x14:sparkline>
              <xm:f>'CB_Lcr (2)'!$UUP121:$UUP121</xm:f>
              <xm:sqref>UUP121</xm:sqref>
            </x14:sparkline>
            <x14:sparkline>
              <xm:f>'CB_Lcr (2)'!$UUQ121:$UUQ121</xm:f>
              <xm:sqref>UUQ121</xm:sqref>
            </x14:sparkline>
            <x14:sparkline>
              <xm:f>'CB_Lcr (2)'!$UUR121:$UUR121</xm:f>
              <xm:sqref>UUR121</xm:sqref>
            </x14:sparkline>
            <x14:sparkline>
              <xm:f>'CB_Lcr (2)'!$UUS121:$UUS121</xm:f>
              <xm:sqref>UUS121</xm:sqref>
            </x14:sparkline>
            <x14:sparkline>
              <xm:f>'CB_Lcr (2)'!$UUT121:$UUT121</xm:f>
              <xm:sqref>UUT121</xm:sqref>
            </x14:sparkline>
            <x14:sparkline>
              <xm:f>'CB_Lcr (2)'!$UUU121:$UUU121</xm:f>
              <xm:sqref>UUU121</xm:sqref>
            </x14:sparkline>
            <x14:sparkline>
              <xm:f>'CB_Lcr (2)'!$UUV121:$UUV121</xm:f>
              <xm:sqref>UUV121</xm:sqref>
            </x14:sparkline>
            <x14:sparkline>
              <xm:f>'CB_Lcr (2)'!$UUW121:$UUW121</xm:f>
              <xm:sqref>UUW121</xm:sqref>
            </x14:sparkline>
            <x14:sparkline>
              <xm:f>'CB_Lcr (2)'!$UUX121:$UUX121</xm:f>
              <xm:sqref>UUX121</xm:sqref>
            </x14:sparkline>
            <x14:sparkline>
              <xm:f>'CB_Lcr (2)'!$UUY121:$UUY121</xm:f>
              <xm:sqref>UUY121</xm:sqref>
            </x14:sparkline>
            <x14:sparkline>
              <xm:f>'CB_Lcr (2)'!$UUZ121:$UUZ121</xm:f>
              <xm:sqref>UUZ121</xm:sqref>
            </x14:sparkline>
            <x14:sparkline>
              <xm:f>'CB_Lcr (2)'!$UVA121:$UVA121</xm:f>
              <xm:sqref>UVA121</xm:sqref>
            </x14:sparkline>
            <x14:sparkline>
              <xm:f>'CB_Lcr (2)'!$UVB121:$UVB121</xm:f>
              <xm:sqref>UVB121</xm:sqref>
            </x14:sparkline>
            <x14:sparkline>
              <xm:f>'CB_Lcr (2)'!$UVC121:$UVC121</xm:f>
              <xm:sqref>UVC121</xm:sqref>
            </x14:sparkline>
            <x14:sparkline>
              <xm:f>'CB_Lcr (2)'!$UVD121:$UVD121</xm:f>
              <xm:sqref>UVD121</xm:sqref>
            </x14:sparkline>
            <x14:sparkline>
              <xm:f>'CB_Lcr (2)'!$UVE121:$UVE121</xm:f>
              <xm:sqref>UVE121</xm:sqref>
            </x14:sparkline>
            <x14:sparkline>
              <xm:f>'CB_Lcr (2)'!$UVF121:$UVF121</xm:f>
              <xm:sqref>UVF121</xm:sqref>
            </x14:sparkline>
            <x14:sparkline>
              <xm:f>'CB_Lcr (2)'!$UVG121:$UVG121</xm:f>
              <xm:sqref>UVG121</xm:sqref>
            </x14:sparkline>
            <x14:sparkline>
              <xm:f>'CB_Lcr (2)'!$UVH121:$UVH121</xm:f>
              <xm:sqref>UVH121</xm:sqref>
            </x14:sparkline>
            <x14:sparkline>
              <xm:f>'CB_Lcr (2)'!$UVI121:$UVI121</xm:f>
              <xm:sqref>UVI121</xm:sqref>
            </x14:sparkline>
            <x14:sparkline>
              <xm:f>'CB_Lcr (2)'!$UVJ121:$UVJ121</xm:f>
              <xm:sqref>UVJ121</xm:sqref>
            </x14:sparkline>
            <x14:sparkline>
              <xm:f>'CB_Lcr (2)'!$UVK121:$UVK121</xm:f>
              <xm:sqref>UVK121</xm:sqref>
            </x14:sparkline>
            <x14:sparkline>
              <xm:f>'CB_Lcr (2)'!$UVL121:$UVL121</xm:f>
              <xm:sqref>UVL121</xm:sqref>
            </x14:sparkline>
            <x14:sparkline>
              <xm:f>'CB_Lcr (2)'!$UVM121:$UVM121</xm:f>
              <xm:sqref>UVM121</xm:sqref>
            </x14:sparkline>
            <x14:sparkline>
              <xm:f>'CB_Lcr (2)'!$UVN121:$UVN121</xm:f>
              <xm:sqref>UVN121</xm:sqref>
            </x14:sparkline>
            <x14:sparkline>
              <xm:f>'CB_Lcr (2)'!$UVO121:$UVO121</xm:f>
              <xm:sqref>UVO121</xm:sqref>
            </x14:sparkline>
            <x14:sparkline>
              <xm:f>'CB_Lcr (2)'!$UVP121:$UVP121</xm:f>
              <xm:sqref>UVP121</xm:sqref>
            </x14:sparkline>
            <x14:sparkline>
              <xm:f>'CB_Lcr (2)'!$UVQ121:$UVQ121</xm:f>
              <xm:sqref>UVQ121</xm:sqref>
            </x14:sparkline>
            <x14:sparkline>
              <xm:f>'CB_Lcr (2)'!$UVR121:$UVR121</xm:f>
              <xm:sqref>UVR121</xm:sqref>
            </x14:sparkline>
            <x14:sparkline>
              <xm:f>'CB_Lcr (2)'!$UVS121:$UVS121</xm:f>
              <xm:sqref>UVS121</xm:sqref>
            </x14:sparkline>
            <x14:sparkline>
              <xm:f>'CB_Lcr (2)'!$UVT121:$UVT121</xm:f>
              <xm:sqref>UVT121</xm:sqref>
            </x14:sparkline>
            <x14:sparkline>
              <xm:f>'CB_Lcr (2)'!$UVU121:$UVU121</xm:f>
              <xm:sqref>UVU121</xm:sqref>
            </x14:sparkline>
            <x14:sparkline>
              <xm:f>'CB_Lcr (2)'!$UVV121:$UVV121</xm:f>
              <xm:sqref>UVV121</xm:sqref>
            </x14:sparkline>
            <x14:sparkline>
              <xm:f>'CB_Lcr (2)'!$UVW121:$UVW121</xm:f>
              <xm:sqref>UVW121</xm:sqref>
            </x14:sparkline>
            <x14:sparkline>
              <xm:f>'CB_Lcr (2)'!$UVX121:$UVX121</xm:f>
              <xm:sqref>UVX121</xm:sqref>
            </x14:sparkline>
            <x14:sparkline>
              <xm:f>'CB_Lcr (2)'!$UVY121:$UVY121</xm:f>
              <xm:sqref>UVY121</xm:sqref>
            </x14:sparkline>
            <x14:sparkline>
              <xm:f>'CB_Lcr (2)'!$UVZ121:$UVZ121</xm:f>
              <xm:sqref>UVZ121</xm:sqref>
            </x14:sparkline>
            <x14:sparkline>
              <xm:f>'CB_Lcr (2)'!$UWA121:$UWA121</xm:f>
              <xm:sqref>UWA121</xm:sqref>
            </x14:sparkline>
            <x14:sparkline>
              <xm:f>'CB_Lcr (2)'!$UWB121:$UWB121</xm:f>
              <xm:sqref>UWB121</xm:sqref>
            </x14:sparkline>
            <x14:sparkline>
              <xm:f>'CB_Lcr (2)'!$UWC121:$UWC121</xm:f>
              <xm:sqref>UWC121</xm:sqref>
            </x14:sparkline>
            <x14:sparkline>
              <xm:f>'CB_Lcr (2)'!$UWD121:$UWD121</xm:f>
              <xm:sqref>UWD121</xm:sqref>
            </x14:sparkline>
            <x14:sparkline>
              <xm:f>'CB_Lcr (2)'!$UWE121:$UWE121</xm:f>
              <xm:sqref>UWE121</xm:sqref>
            </x14:sparkline>
            <x14:sparkline>
              <xm:f>'CB_Lcr (2)'!$UWF121:$UWF121</xm:f>
              <xm:sqref>UWF121</xm:sqref>
            </x14:sparkline>
            <x14:sparkline>
              <xm:f>'CB_Lcr (2)'!$UWG121:$UWG121</xm:f>
              <xm:sqref>UWG121</xm:sqref>
            </x14:sparkline>
            <x14:sparkline>
              <xm:f>'CB_Lcr (2)'!$UWH121:$UWH121</xm:f>
              <xm:sqref>UWH121</xm:sqref>
            </x14:sparkline>
            <x14:sparkline>
              <xm:f>'CB_Lcr (2)'!$UWI121:$UWI121</xm:f>
              <xm:sqref>UWI121</xm:sqref>
            </x14:sparkline>
            <x14:sparkline>
              <xm:f>'CB_Lcr (2)'!$UWJ121:$UWJ121</xm:f>
              <xm:sqref>UWJ121</xm:sqref>
            </x14:sparkline>
            <x14:sparkline>
              <xm:f>'CB_Lcr (2)'!$UWK121:$UWK121</xm:f>
              <xm:sqref>UWK121</xm:sqref>
            </x14:sparkline>
            <x14:sparkline>
              <xm:f>'CB_Lcr (2)'!$UWL121:$UWL121</xm:f>
              <xm:sqref>UWL121</xm:sqref>
            </x14:sparkline>
            <x14:sparkline>
              <xm:f>'CB_Lcr (2)'!$UWM121:$UWM121</xm:f>
              <xm:sqref>UWM121</xm:sqref>
            </x14:sparkline>
            <x14:sparkline>
              <xm:f>'CB_Lcr (2)'!$UWN121:$UWN121</xm:f>
              <xm:sqref>UWN121</xm:sqref>
            </x14:sparkline>
            <x14:sparkline>
              <xm:f>'CB_Lcr (2)'!$UWO121:$UWO121</xm:f>
              <xm:sqref>UWO121</xm:sqref>
            </x14:sparkline>
            <x14:sparkline>
              <xm:f>'CB_Lcr (2)'!$UWP121:$UWP121</xm:f>
              <xm:sqref>UWP121</xm:sqref>
            </x14:sparkline>
            <x14:sparkline>
              <xm:f>'CB_Lcr (2)'!$UWQ121:$UWQ121</xm:f>
              <xm:sqref>UWQ121</xm:sqref>
            </x14:sparkline>
            <x14:sparkline>
              <xm:f>'CB_Lcr (2)'!$UWR121:$UWR121</xm:f>
              <xm:sqref>UWR121</xm:sqref>
            </x14:sparkline>
            <x14:sparkline>
              <xm:f>'CB_Lcr (2)'!$UWS121:$UWS121</xm:f>
              <xm:sqref>UWS121</xm:sqref>
            </x14:sparkline>
            <x14:sparkline>
              <xm:f>'CB_Lcr (2)'!$UWT121:$UWT121</xm:f>
              <xm:sqref>UWT121</xm:sqref>
            </x14:sparkline>
            <x14:sparkline>
              <xm:f>'CB_Lcr (2)'!$UWU121:$UWU121</xm:f>
              <xm:sqref>UWU121</xm:sqref>
            </x14:sparkline>
            <x14:sparkline>
              <xm:f>'CB_Lcr (2)'!$UWV121:$UWV121</xm:f>
              <xm:sqref>UWV121</xm:sqref>
            </x14:sparkline>
            <x14:sparkline>
              <xm:f>'CB_Lcr (2)'!$UWW121:$UWW121</xm:f>
              <xm:sqref>UWW121</xm:sqref>
            </x14:sparkline>
            <x14:sparkline>
              <xm:f>'CB_Lcr (2)'!$UWX121:$UWX121</xm:f>
              <xm:sqref>UWX121</xm:sqref>
            </x14:sparkline>
            <x14:sparkline>
              <xm:f>'CB_Lcr (2)'!$UWY121:$UWY121</xm:f>
              <xm:sqref>UWY121</xm:sqref>
            </x14:sparkline>
            <x14:sparkline>
              <xm:f>'CB_Lcr (2)'!$UWZ121:$UWZ121</xm:f>
              <xm:sqref>UWZ121</xm:sqref>
            </x14:sparkline>
            <x14:sparkline>
              <xm:f>'CB_Lcr (2)'!$UXA121:$UXA121</xm:f>
              <xm:sqref>UXA121</xm:sqref>
            </x14:sparkline>
            <x14:sparkline>
              <xm:f>'CB_Lcr (2)'!$UXB121:$UXB121</xm:f>
              <xm:sqref>UXB121</xm:sqref>
            </x14:sparkline>
            <x14:sparkline>
              <xm:f>'CB_Lcr (2)'!$UXC121:$UXC121</xm:f>
              <xm:sqref>UXC121</xm:sqref>
            </x14:sparkline>
            <x14:sparkline>
              <xm:f>'CB_Lcr (2)'!$UXD121:$UXD121</xm:f>
              <xm:sqref>UXD121</xm:sqref>
            </x14:sparkline>
            <x14:sparkline>
              <xm:f>'CB_Lcr (2)'!$UXE121:$UXE121</xm:f>
              <xm:sqref>UXE121</xm:sqref>
            </x14:sparkline>
            <x14:sparkline>
              <xm:f>'CB_Lcr (2)'!$UXF121:$UXF121</xm:f>
              <xm:sqref>UXF121</xm:sqref>
            </x14:sparkline>
            <x14:sparkline>
              <xm:f>'CB_Lcr (2)'!$UXG121:$UXG121</xm:f>
              <xm:sqref>UXG121</xm:sqref>
            </x14:sparkline>
            <x14:sparkline>
              <xm:f>'CB_Lcr (2)'!$UXH121:$UXH121</xm:f>
              <xm:sqref>UXH121</xm:sqref>
            </x14:sparkline>
            <x14:sparkline>
              <xm:f>'CB_Lcr (2)'!$UXI121:$UXI121</xm:f>
              <xm:sqref>UXI121</xm:sqref>
            </x14:sparkline>
            <x14:sparkline>
              <xm:f>'CB_Lcr (2)'!$UXJ121:$UXJ121</xm:f>
              <xm:sqref>UXJ121</xm:sqref>
            </x14:sparkline>
            <x14:sparkline>
              <xm:f>'CB_Lcr (2)'!$UXK121:$UXK121</xm:f>
              <xm:sqref>UXK121</xm:sqref>
            </x14:sparkline>
            <x14:sparkline>
              <xm:f>'CB_Lcr (2)'!$UXL121:$UXL121</xm:f>
              <xm:sqref>UXL121</xm:sqref>
            </x14:sparkline>
            <x14:sparkline>
              <xm:f>'CB_Lcr (2)'!$UXM121:$UXM121</xm:f>
              <xm:sqref>UXM121</xm:sqref>
            </x14:sparkline>
            <x14:sparkline>
              <xm:f>'CB_Lcr (2)'!$UXN121:$UXN121</xm:f>
              <xm:sqref>UXN121</xm:sqref>
            </x14:sparkline>
            <x14:sparkline>
              <xm:f>'CB_Lcr (2)'!$UXO121:$UXO121</xm:f>
              <xm:sqref>UXO121</xm:sqref>
            </x14:sparkline>
            <x14:sparkline>
              <xm:f>'CB_Lcr (2)'!$UXP121:$UXP121</xm:f>
              <xm:sqref>UXP121</xm:sqref>
            </x14:sparkline>
            <x14:sparkline>
              <xm:f>'CB_Lcr (2)'!$UXQ121:$UXQ121</xm:f>
              <xm:sqref>UXQ121</xm:sqref>
            </x14:sparkline>
            <x14:sparkline>
              <xm:f>'CB_Lcr (2)'!$UXR121:$UXR121</xm:f>
              <xm:sqref>UXR121</xm:sqref>
            </x14:sparkline>
            <x14:sparkline>
              <xm:f>'CB_Lcr (2)'!$UXS121:$UXS121</xm:f>
              <xm:sqref>UXS121</xm:sqref>
            </x14:sparkline>
            <x14:sparkline>
              <xm:f>'CB_Lcr (2)'!$UXT121:$UXT121</xm:f>
              <xm:sqref>UXT121</xm:sqref>
            </x14:sparkline>
            <x14:sparkline>
              <xm:f>'CB_Lcr (2)'!$UXU121:$UXU121</xm:f>
              <xm:sqref>UXU121</xm:sqref>
            </x14:sparkline>
            <x14:sparkline>
              <xm:f>'CB_Lcr (2)'!$UXV121:$UXV121</xm:f>
              <xm:sqref>UXV121</xm:sqref>
            </x14:sparkline>
            <x14:sparkline>
              <xm:f>'CB_Lcr (2)'!$UXW121:$UXW121</xm:f>
              <xm:sqref>UXW121</xm:sqref>
            </x14:sparkline>
            <x14:sparkline>
              <xm:f>'CB_Lcr (2)'!$UXX121:$UXX121</xm:f>
              <xm:sqref>UXX121</xm:sqref>
            </x14:sparkline>
            <x14:sparkline>
              <xm:f>'CB_Lcr (2)'!$UXY121:$UXY121</xm:f>
              <xm:sqref>UXY121</xm:sqref>
            </x14:sparkline>
            <x14:sparkline>
              <xm:f>'CB_Lcr (2)'!$UXZ121:$UXZ121</xm:f>
              <xm:sqref>UXZ121</xm:sqref>
            </x14:sparkline>
            <x14:sparkline>
              <xm:f>'CB_Lcr (2)'!$UYA121:$UYA121</xm:f>
              <xm:sqref>UYA121</xm:sqref>
            </x14:sparkline>
            <x14:sparkline>
              <xm:f>'CB_Lcr (2)'!$UYB121:$UYB121</xm:f>
              <xm:sqref>UYB121</xm:sqref>
            </x14:sparkline>
            <x14:sparkline>
              <xm:f>'CB_Lcr (2)'!$UYC121:$UYC121</xm:f>
              <xm:sqref>UYC121</xm:sqref>
            </x14:sparkline>
            <x14:sparkline>
              <xm:f>'CB_Lcr (2)'!$UYD121:$UYD121</xm:f>
              <xm:sqref>UYD121</xm:sqref>
            </x14:sparkline>
            <x14:sparkline>
              <xm:f>'CB_Lcr (2)'!$UYE121:$UYE121</xm:f>
              <xm:sqref>UYE121</xm:sqref>
            </x14:sparkline>
            <x14:sparkline>
              <xm:f>'CB_Lcr (2)'!$UYF121:$UYF121</xm:f>
              <xm:sqref>UYF121</xm:sqref>
            </x14:sparkline>
            <x14:sparkline>
              <xm:f>'CB_Lcr (2)'!$UYG121:$UYG121</xm:f>
              <xm:sqref>UYG121</xm:sqref>
            </x14:sparkline>
            <x14:sparkline>
              <xm:f>'CB_Lcr (2)'!$UYH121:$UYH121</xm:f>
              <xm:sqref>UYH121</xm:sqref>
            </x14:sparkline>
            <x14:sparkline>
              <xm:f>'CB_Lcr (2)'!$UYI121:$UYI121</xm:f>
              <xm:sqref>UYI121</xm:sqref>
            </x14:sparkline>
            <x14:sparkline>
              <xm:f>'CB_Lcr (2)'!$UYJ121:$UYJ121</xm:f>
              <xm:sqref>UYJ121</xm:sqref>
            </x14:sparkline>
            <x14:sparkline>
              <xm:f>'CB_Lcr (2)'!$UYK121:$UYK121</xm:f>
              <xm:sqref>UYK121</xm:sqref>
            </x14:sparkline>
            <x14:sparkline>
              <xm:f>'CB_Lcr (2)'!$UYL121:$UYL121</xm:f>
              <xm:sqref>UYL121</xm:sqref>
            </x14:sparkline>
            <x14:sparkline>
              <xm:f>'CB_Lcr (2)'!$UYM121:$UYM121</xm:f>
              <xm:sqref>UYM121</xm:sqref>
            </x14:sparkline>
            <x14:sparkline>
              <xm:f>'CB_Lcr (2)'!$UYN121:$UYN121</xm:f>
              <xm:sqref>UYN121</xm:sqref>
            </x14:sparkline>
            <x14:sparkline>
              <xm:f>'CB_Lcr (2)'!$UYO121:$UYO121</xm:f>
              <xm:sqref>UYO121</xm:sqref>
            </x14:sparkline>
            <x14:sparkline>
              <xm:f>'CB_Lcr (2)'!$UYP121:$UYP121</xm:f>
              <xm:sqref>UYP121</xm:sqref>
            </x14:sparkline>
            <x14:sparkline>
              <xm:f>'CB_Lcr (2)'!$UYQ121:$UYQ121</xm:f>
              <xm:sqref>UYQ121</xm:sqref>
            </x14:sparkline>
            <x14:sparkline>
              <xm:f>'CB_Lcr (2)'!$UYR121:$UYR121</xm:f>
              <xm:sqref>UYR121</xm:sqref>
            </x14:sparkline>
            <x14:sparkline>
              <xm:f>'CB_Lcr (2)'!$UYS121:$UYS121</xm:f>
              <xm:sqref>UYS121</xm:sqref>
            </x14:sparkline>
            <x14:sparkline>
              <xm:f>'CB_Lcr (2)'!$UYT121:$UYT121</xm:f>
              <xm:sqref>UYT121</xm:sqref>
            </x14:sparkline>
            <x14:sparkline>
              <xm:f>'CB_Lcr (2)'!$UYU121:$UYU121</xm:f>
              <xm:sqref>UYU121</xm:sqref>
            </x14:sparkline>
            <x14:sparkline>
              <xm:f>'CB_Lcr (2)'!$UYV121:$UYV121</xm:f>
              <xm:sqref>UYV121</xm:sqref>
            </x14:sparkline>
            <x14:sparkline>
              <xm:f>'CB_Lcr (2)'!$UYW121:$UYW121</xm:f>
              <xm:sqref>UYW121</xm:sqref>
            </x14:sparkline>
            <x14:sparkline>
              <xm:f>'CB_Lcr (2)'!$UYX121:$UYX121</xm:f>
              <xm:sqref>UYX121</xm:sqref>
            </x14:sparkline>
            <x14:sparkline>
              <xm:f>'CB_Lcr (2)'!$UYY121:$UYY121</xm:f>
              <xm:sqref>UYY121</xm:sqref>
            </x14:sparkline>
            <x14:sparkline>
              <xm:f>'CB_Lcr (2)'!$UYZ121:$UYZ121</xm:f>
              <xm:sqref>UYZ121</xm:sqref>
            </x14:sparkline>
            <x14:sparkline>
              <xm:f>'CB_Lcr (2)'!$UZA121:$UZA121</xm:f>
              <xm:sqref>UZA121</xm:sqref>
            </x14:sparkline>
            <x14:sparkline>
              <xm:f>'CB_Lcr (2)'!$UZB121:$UZB121</xm:f>
              <xm:sqref>UZB121</xm:sqref>
            </x14:sparkline>
            <x14:sparkline>
              <xm:f>'CB_Lcr (2)'!$UZC121:$UZC121</xm:f>
              <xm:sqref>UZC121</xm:sqref>
            </x14:sparkline>
            <x14:sparkline>
              <xm:f>'CB_Lcr (2)'!$UZD121:$UZD121</xm:f>
              <xm:sqref>UZD121</xm:sqref>
            </x14:sparkline>
            <x14:sparkline>
              <xm:f>'CB_Lcr (2)'!$UZE121:$UZE121</xm:f>
              <xm:sqref>UZE121</xm:sqref>
            </x14:sparkline>
            <x14:sparkline>
              <xm:f>'CB_Lcr (2)'!$UZF121:$UZF121</xm:f>
              <xm:sqref>UZF121</xm:sqref>
            </x14:sparkline>
            <x14:sparkline>
              <xm:f>'CB_Lcr (2)'!$UZG121:$UZG121</xm:f>
              <xm:sqref>UZG121</xm:sqref>
            </x14:sparkline>
            <x14:sparkline>
              <xm:f>'CB_Lcr (2)'!$UZH121:$UZH121</xm:f>
              <xm:sqref>UZH121</xm:sqref>
            </x14:sparkline>
            <x14:sparkline>
              <xm:f>'CB_Lcr (2)'!$UZI121:$UZI121</xm:f>
              <xm:sqref>UZI121</xm:sqref>
            </x14:sparkline>
            <x14:sparkline>
              <xm:f>'CB_Lcr (2)'!$UZJ121:$UZJ121</xm:f>
              <xm:sqref>UZJ121</xm:sqref>
            </x14:sparkline>
            <x14:sparkline>
              <xm:f>'CB_Lcr (2)'!$UZK121:$UZK121</xm:f>
              <xm:sqref>UZK121</xm:sqref>
            </x14:sparkline>
            <x14:sparkline>
              <xm:f>'CB_Lcr (2)'!$UZL121:$UZL121</xm:f>
              <xm:sqref>UZL121</xm:sqref>
            </x14:sparkline>
            <x14:sparkline>
              <xm:f>'CB_Lcr (2)'!$UZM121:$UZM121</xm:f>
              <xm:sqref>UZM121</xm:sqref>
            </x14:sparkline>
            <x14:sparkline>
              <xm:f>'CB_Lcr (2)'!$UZN121:$UZN121</xm:f>
              <xm:sqref>UZN121</xm:sqref>
            </x14:sparkline>
            <x14:sparkline>
              <xm:f>'CB_Lcr (2)'!$UZO121:$UZO121</xm:f>
              <xm:sqref>UZO121</xm:sqref>
            </x14:sparkline>
            <x14:sparkline>
              <xm:f>'CB_Lcr (2)'!$UZP121:$UZP121</xm:f>
              <xm:sqref>UZP121</xm:sqref>
            </x14:sparkline>
            <x14:sparkline>
              <xm:f>'CB_Lcr (2)'!$UZQ121:$UZQ121</xm:f>
              <xm:sqref>UZQ121</xm:sqref>
            </x14:sparkline>
            <x14:sparkline>
              <xm:f>'CB_Lcr (2)'!$UZR121:$UZR121</xm:f>
              <xm:sqref>UZR121</xm:sqref>
            </x14:sparkline>
            <x14:sparkline>
              <xm:f>'CB_Lcr (2)'!$UZS121:$UZS121</xm:f>
              <xm:sqref>UZS121</xm:sqref>
            </x14:sparkline>
            <x14:sparkline>
              <xm:f>'CB_Lcr (2)'!$UZT121:$UZT121</xm:f>
              <xm:sqref>UZT121</xm:sqref>
            </x14:sparkline>
            <x14:sparkline>
              <xm:f>'CB_Lcr (2)'!$UZU121:$UZU121</xm:f>
              <xm:sqref>UZU121</xm:sqref>
            </x14:sparkline>
            <x14:sparkline>
              <xm:f>'CB_Lcr (2)'!$UZV121:$UZV121</xm:f>
              <xm:sqref>UZV121</xm:sqref>
            </x14:sparkline>
            <x14:sparkline>
              <xm:f>'CB_Lcr (2)'!$UZW121:$UZW121</xm:f>
              <xm:sqref>UZW121</xm:sqref>
            </x14:sparkline>
            <x14:sparkline>
              <xm:f>'CB_Lcr (2)'!$UZX121:$UZX121</xm:f>
              <xm:sqref>UZX121</xm:sqref>
            </x14:sparkline>
            <x14:sparkline>
              <xm:f>'CB_Lcr (2)'!$UZY121:$UZY121</xm:f>
              <xm:sqref>UZY121</xm:sqref>
            </x14:sparkline>
            <x14:sparkline>
              <xm:f>'CB_Lcr (2)'!$UZZ121:$UZZ121</xm:f>
              <xm:sqref>UZZ121</xm:sqref>
            </x14:sparkline>
            <x14:sparkline>
              <xm:f>'CB_Lcr (2)'!$VAA121:$VAA121</xm:f>
              <xm:sqref>VAA121</xm:sqref>
            </x14:sparkline>
            <x14:sparkline>
              <xm:f>'CB_Lcr (2)'!$VAB121:$VAB121</xm:f>
              <xm:sqref>VAB121</xm:sqref>
            </x14:sparkline>
            <x14:sparkline>
              <xm:f>'CB_Lcr (2)'!$VAC121:$VAC121</xm:f>
              <xm:sqref>VAC121</xm:sqref>
            </x14:sparkline>
            <x14:sparkline>
              <xm:f>'CB_Lcr (2)'!$VAD121:$VAD121</xm:f>
              <xm:sqref>VAD121</xm:sqref>
            </x14:sparkline>
            <x14:sparkline>
              <xm:f>'CB_Lcr (2)'!$VAE121:$VAE121</xm:f>
              <xm:sqref>VAE121</xm:sqref>
            </x14:sparkline>
            <x14:sparkline>
              <xm:f>'CB_Lcr (2)'!$VAF121:$VAF121</xm:f>
              <xm:sqref>VAF121</xm:sqref>
            </x14:sparkline>
            <x14:sparkline>
              <xm:f>'CB_Lcr (2)'!$VAG121:$VAG121</xm:f>
              <xm:sqref>VAG121</xm:sqref>
            </x14:sparkline>
            <x14:sparkline>
              <xm:f>'CB_Lcr (2)'!$VAH121:$VAH121</xm:f>
              <xm:sqref>VAH121</xm:sqref>
            </x14:sparkline>
            <x14:sparkline>
              <xm:f>'CB_Lcr (2)'!$VAI121:$VAI121</xm:f>
              <xm:sqref>VAI121</xm:sqref>
            </x14:sparkline>
            <x14:sparkline>
              <xm:f>'CB_Lcr (2)'!$VAJ121:$VAJ121</xm:f>
              <xm:sqref>VAJ121</xm:sqref>
            </x14:sparkline>
            <x14:sparkline>
              <xm:f>'CB_Lcr (2)'!$VAK121:$VAK121</xm:f>
              <xm:sqref>VAK121</xm:sqref>
            </x14:sparkline>
            <x14:sparkline>
              <xm:f>'CB_Lcr (2)'!$VAL121:$VAL121</xm:f>
              <xm:sqref>VAL121</xm:sqref>
            </x14:sparkline>
            <x14:sparkline>
              <xm:f>'CB_Lcr (2)'!$VAM121:$VAM121</xm:f>
              <xm:sqref>VAM121</xm:sqref>
            </x14:sparkline>
            <x14:sparkline>
              <xm:f>'CB_Lcr (2)'!$VAN121:$VAN121</xm:f>
              <xm:sqref>VAN121</xm:sqref>
            </x14:sparkline>
            <x14:sparkline>
              <xm:f>'CB_Lcr (2)'!$VAO121:$VAO121</xm:f>
              <xm:sqref>VAO121</xm:sqref>
            </x14:sparkline>
            <x14:sparkline>
              <xm:f>'CB_Lcr (2)'!$VAP121:$VAP121</xm:f>
              <xm:sqref>VAP121</xm:sqref>
            </x14:sparkline>
            <x14:sparkline>
              <xm:f>'CB_Lcr (2)'!$VAQ121:$VAQ121</xm:f>
              <xm:sqref>VAQ121</xm:sqref>
            </x14:sparkline>
            <x14:sparkline>
              <xm:f>'CB_Lcr (2)'!$VAR121:$VAR121</xm:f>
              <xm:sqref>VAR121</xm:sqref>
            </x14:sparkline>
            <x14:sparkline>
              <xm:f>'CB_Lcr (2)'!$VAS121:$VAS121</xm:f>
              <xm:sqref>VAS121</xm:sqref>
            </x14:sparkline>
            <x14:sparkline>
              <xm:f>'CB_Lcr (2)'!$VAT121:$VAT121</xm:f>
              <xm:sqref>VAT121</xm:sqref>
            </x14:sparkline>
            <x14:sparkline>
              <xm:f>'CB_Lcr (2)'!$VAU121:$VAU121</xm:f>
              <xm:sqref>VAU121</xm:sqref>
            </x14:sparkline>
            <x14:sparkline>
              <xm:f>'CB_Lcr (2)'!$VAV121:$VAV121</xm:f>
              <xm:sqref>VAV121</xm:sqref>
            </x14:sparkline>
            <x14:sparkline>
              <xm:f>'CB_Lcr (2)'!$VAW121:$VAW121</xm:f>
              <xm:sqref>VAW121</xm:sqref>
            </x14:sparkline>
            <x14:sparkline>
              <xm:f>'CB_Lcr (2)'!$VAX121:$VAX121</xm:f>
              <xm:sqref>VAX121</xm:sqref>
            </x14:sparkline>
            <x14:sparkline>
              <xm:f>'CB_Lcr (2)'!$VAY121:$VAY121</xm:f>
              <xm:sqref>VAY121</xm:sqref>
            </x14:sparkline>
            <x14:sparkline>
              <xm:f>'CB_Lcr (2)'!$VAZ121:$VAZ121</xm:f>
              <xm:sqref>VAZ121</xm:sqref>
            </x14:sparkline>
            <x14:sparkline>
              <xm:f>'CB_Lcr (2)'!$VBA121:$VBA121</xm:f>
              <xm:sqref>VBA121</xm:sqref>
            </x14:sparkline>
            <x14:sparkline>
              <xm:f>'CB_Lcr (2)'!$VBB121:$VBB121</xm:f>
              <xm:sqref>VBB121</xm:sqref>
            </x14:sparkline>
            <x14:sparkline>
              <xm:f>'CB_Lcr (2)'!$VBC121:$VBC121</xm:f>
              <xm:sqref>VBC121</xm:sqref>
            </x14:sparkline>
            <x14:sparkline>
              <xm:f>'CB_Lcr (2)'!$VBD121:$VBD121</xm:f>
              <xm:sqref>VBD121</xm:sqref>
            </x14:sparkline>
            <x14:sparkline>
              <xm:f>'CB_Lcr (2)'!$VBE121:$VBE121</xm:f>
              <xm:sqref>VBE121</xm:sqref>
            </x14:sparkline>
            <x14:sparkline>
              <xm:f>'CB_Lcr (2)'!$VBF121:$VBF121</xm:f>
              <xm:sqref>VBF121</xm:sqref>
            </x14:sparkline>
            <x14:sparkline>
              <xm:f>'CB_Lcr (2)'!$VBG121:$VBG121</xm:f>
              <xm:sqref>VBG121</xm:sqref>
            </x14:sparkline>
            <x14:sparkline>
              <xm:f>'CB_Lcr (2)'!$VBH121:$VBH121</xm:f>
              <xm:sqref>VBH121</xm:sqref>
            </x14:sparkline>
            <x14:sparkline>
              <xm:f>'CB_Lcr (2)'!$VBI121:$VBI121</xm:f>
              <xm:sqref>VBI121</xm:sqref>
            </x14:sparkline>
            <x14:sparkline>
              <xm:f>'CB_Lcr (2)'!$VBJ121:$VBJ121</xm:f>
              <xm:sqref>VBJ121</xm:sqref>
            </x14:sparkline>
            <x14:sparkline>
              <xm:f>'CB_Lcr (2)'!$VBK121:$VBK121</xm:f>
              <xm:sqref>VBK121</xm:sqref>
            </x14:sparkline>
            <x14:sparkline>
              <xm:f>'CB_Lcr (2)'!$VBL121:$VBL121</xm:f>
              <xm:sqref>VBL121</xm:sqref>
            </x14:sparkline>
            <x14:sparkline>
              <xm:f>'CB_Lcr (2)'!$VBM121:$VBM121</xm:f>
              <xm:sqref>VBM121</xm:sqref>
            </x14:sparkline>
            <x14:sparkline>
              <xm:f>'CB_Lcr (2)'!$VBN121:$VBN121</xm:f>
              <xm:sqref>VBN121</xm:sqref>
            </x14:sparkline>
            <x14:sparkline>
              <xm:f>'CB_Lcr (2)'!$VBO121:$VBO121</xm:f>
              <xm:sqref>VBO121</xm:sqref>
            </x14:sparkline>
            <x14:sparkline>
              <xm:f>'CB_Lcr (2)'!$VBP121:$VBP121</xm:f>
              <xm:sqref>VBP121</xm:sqref>
            </x14:sparkline>
            <x14:sparkline>
              <xm:f>'CB_Lcr (2)'!$VBQ121:$VBQ121</xm:f>
              <xm:sqref>VBQ121</xm:sqref>
            </x14:sparkline>
            <x14:sparkline>
              <xm:f>'CB_Lcr (2)'!$VBR121:$VBR121</xm:f>
              <xm:sqref>VBR121</xm:sqref>
            </x14:sparkline>
            <x14:sparkline>
              <xm:f>'CB_Lcr (2)'!$VBS121:$VBS121</xm:f>
              <xm:sqref>VBS121</xm:sqref>
            </x14:sparkline>
            <x14:sparkline>
              <xm:f>'CB_Lcr (2)'!$VBT121:$VBT121</xm:f>
              <xm:sqref>VBT121</xm:sqref>
            </x14:sparkline>
            <x14:sparkline>
              <xm:f>'CB_Lcr (2)'!$VBU121:$VBU121</xm:f>
              <xm:sqref>VBU121</xm:sqref>
            </x14:sparkline>
            <x14:sparkline>
              <xm:f>'CB_Lcr (2)'!$VBV121:$VBV121</xm:f>
              <xm:sqref>VBV121</xm:sqref>
            </x14:sparkline>
            <x14:sparkline>
              <xm:f>'CB_Lcr (2)'!$VBW121:$VBW121</xm:f>
              <xm:sqref>VBW121</xm:sqref>
            </x14:sparkline>
            <x14:sparkline>
              <xm:f>'CB_Lcr (2)'!$VBX121:$VBX121</xm:f>
              <xm:sqref>VBX121</xm:sqref>
            </x14:sparkline>
            <x14:sparkline>
              <xm:f>'CB_Lcr (2)'!$VBY121:$VBY121</xm:f>
              <xm:sqref>VBY121</xm:sqref>
            </x14:sparkline>
            <x14:sparkline>
              <xm:f>'CB_Lcr (2)'!$VBZ121:$VBZ121</xm:f>
              <xm:sqref>VBZ121</xm:sqref>
            </x14:sparkline>
            <x14:sparkline>
              <xm:f>'CB_Lcr (2)'!$VCA121:$VCA121</xm:f>
              <xm:sqref>VCA121</xm:sqref>
            </x14:sparkline>
            <x14:sparkline>
              <xm:f>'CB_Lcr (2)'!$VCB121:$VCB121</xm:f>
              <xm:sqref>VCB121</xm:sqref>
            </x14:sparkline>
            <x14:sparkline>
              <xm:f>'CB_Lcr (2)'!$VCC121:$VCC121</xm:f>
              <xm:sqref>VCC121</xm:sqref>
            </x14:sparkline>
            <x14:sparkline>
              <xm:f>'CB_Lcr (2)'!$VCD121:$VCD121</xm:f>
              <xm:sqref>VCD121</xm:sqref>
            </x14:sparkline>
            <x14:sparkline>
              <xm:f>'CB_Lcr (2)'!$VCE121:$VCE121</xm:f>
              <xm:sqref>VCE121</xm:sqref>
            </x14:sparkline>
            <x14:sparkline>
              <xm:f>'CB_Lcr (2)'!$VCF121:$VCF121</xm:f>
              <xm:sqref>VCF121</xm:sqref>
            </x14:sparkline>
            <x14:sparkline>
              <xm:f>'CB_Lcr (2)'!$VCG121:$VCG121</xm:f>
              <xm:sqref>VCG121</xm:sqref>
            </x14:sparkline>
            <x14:sparkline>
              <xm:f>'CB_Lcr (2)'!$VCH121:$VCH121</xm:f>
              <xm:sqref>VCH121</xm:sqref>
            </x14:sparkline>
            <x14:sparkline>
              <xm:f>'CB_Lcr (2)'!$VCI121:$VCI121</xm:f>
              <xm:sqref>VCI121</xm:sqref>
            </x14:sparkline>
            <x14:sparkline>
              <xm:f>'CB_Lcr (2)'!$VCJ121:$VCJ121</xm:f>
              <xm:sqref>VCJ121</xm:sqref>
            </x14:sparkline>
            <x14:sparkline>
              <xm:f>'CB_Lcr (2)'!$VCK121:$VCK121</xm:f>
              <xm:sqref>VCK121</xm:sqref>
            </x14:sparkline>
            <x14:sparkline>
              <xm:f>'CB_Lcr (2)'!$VCL121:$VCL121</xm:f>
              <xm:sqref>VCL121</xm:sqref>
            </x14:sparkline>
            <x14:sparkline>
              <xm:f>'CB_Lcr (2)'!$VCM121:$VCM121</xm:f>
              <xm:sqref>VCM121</xm:sqref>
            </x14:sparkline>
            <x14:sparkline>
              <xm:f>'CB_Lcr (2)'!$VCN121:$VCN121</xm:f>
              <xm:sqref>VCN121</xm:sqref>
            </x14:sparkline>
            <x14:sparkline>
              <xm:f>'CB_Lcr (2)'!$VCO121:$VCO121</xm:f>
              <xm:sqref>VCO121</xm:sqref>
            </x14:sparkline>
            <x14:sparkline>
              <xm:f>'CB_Lcr (2)'!$VCP121:$VCP121</xm:f>
              <xm:sqref>VCP121</xm:sqref>
            </x14:sparkline>
            <x14:sparkline>
              <xm:f>'CB_Lcr (2)'!$VCQ121:$VCQ121</xm:f>
              <xm:sqref>VCQ121</xm:sqref>
            </x14:sparkline>
            <x14:sparkline>
              <xm:f>'CB_Lcr (2)'!$VCR121:$VCR121</xm:f>
              <xm:sqref>VCR121</xm:sqref>
            </x14:sparkline>
            <x14:sparkline>
              <xm:f>'CB_Lcr (2)'!$VCS121:$VCS121</xm:f>
              <xm:sqref>VCS121</xm:sqref>
            </x14:sparkline>
            <x14:sparkline>
              <xm:f>'CB_Lcr (2)'!$VCT121:$VCT121</xm:f>
              <xm:sqref>VCT121</xm:sqref>
            </x14:sparkline>
            <x14:sparkline>
              <xm:f>'CB_Lcr (2)'!$VCU121:$VCU121</xm:f>
              <xm:sqref>VCU121</xm:sqref>
            </x14:sparkline>
            <x14:sparkline>
              <xm:f>'CB_Lcr (2)'!$VCV121:$VCV121</xm:f>
              <xm:sqref>VCV121</xm:sqref>
            </x14:sparkline>
            <x14:sparkline>
              <xm:f>'CB_Lcr (2)'!$VCW121:$VCW121</xm:f>
              <xm:sqref>VCW121</xm:sqref>
            </x14:sparkline>
            <x14:sparkline>
              <xm:f>'CB_Lcr (2)'!$VCX121:$VCX121</xm:f>
              <xm:sqref>VCX121</xm:sqref>
            </x14:sparkline>
            <x14:sparkline>
              <xm:f>'CB_Lcr (2)'!$VCY121:$VCY121</xm:f>
              <xm:sqref>VCY121</xm:sqref>
            </x14:sparkline>
            <x14:sparkline>
              <xm:f>'CB_Lcr (2)'!$VCZ121:$VCZ121</xm:f>
              <xm:sqref>VCZ121</xm:sqref>
            </x14:sparkline>
            <x14:sparkline>
              <xm:f>'CB_Lcr (2)'!$VDA121:$VDA121</xm:f>
              <xm:sqref>VDA121</xm:sqref>
            </x14:sparkline>
            <x14:sparkline>
              <xm:f>'CB_Lcr (2)'!$VDB121:$VDB121</xm:f>
              <xm:sqref>VDB121</xm:sqref>
            </x14:sparkline>
            <x14:sparkline>
              <xm:f>'CB_Lcr (2)'!$VDC121:$VDC121</xm:f>
              <xm:sqref>VDC121</xm:sqref>
            </x14:sparkline>
            <x14:sparkline>
              <xm:f>'CB_Lcr (2)'!$VDD121:$VDD121</xm:f>
              <xm:sqref>VDD121</xm:sqref>
            </x14:sparkline>
            <x14:sparkline>
              <xm:f>'CB_Lcr (2)'!$VDE121:$VDE121</xm:f>
              <xm:sqref>VDE121</xm:sqref>
            </x14:sparkline>
            <x14:sparkline>
              <xm:f>'CB_Lcr (2)'!$VDF121:$VDF121</xm:f>
              <xm:sqref>VDF121</xm:sqref>
            </x14:sparkline>
            <x14:sparkline>
              <xm:f>'CB_Lcr (2)'!$VDG121:$VDG121</xm:f>
              <xm:sqref>VDG121</xm:sqref>
            </x14:sparkline>
            <x14:sparkline>
              <xm:f>'CB_Lcr (2)'!$VDH121:$VDH121</xm:f>
              <xm:sqref>VDH121</xm:sqref>
            </x14:sparkline>
            <x14:sparkline>
              <xm:f>'CB_Lcr (2)'!$VDI121:$VDI121</xm:f>
              <xm:sqref>VDI121</xm:sqref>
            </x14:sparkline>
            <x14:sparkline>
              <xm:f>'CB_Lcr (2)'!$VDJ121:$VDJ121</xm:f>
              <xm:sqref>VDJ121</xm:sqref>
            </x14:sparkline>
            <x14:sparkline>
              <xm:f>'CB_Lcr (2)'!$VDK121:$VDK121</xm:f>
              <xm:sqref>VDK121</xm:sqref>
            </x14:sparkline>
            <x14:sparkline>
              <xm:f>'CB_Lcr (2)'!$VDL121:$VDL121</xm:f>
              <xm:sqref>VDL121</xm:sqref>
            </x14:sparkline>
            <x14:sparkline>
              <xm:f>'CB_Lcr (2)'!$VDM121:$VDM121</xm:f>
              <xm:sqref>VDM121</xm:sqref>
            </x14:sparkline>
            <x14:sparkline>
              <xm:f>'CB_Lcr (2)'!$VDN121:$VDN121</xm:f>
              <xm:sqref>VDN121</xm:sqref>
            </x14:sparkline>
            <x14:sparkline>
              <xm:f>'CB_Lcr (2)'!$VDO121:$VDO121</xm:f>
              <xm:sqref>VDO121</xm:sqref>
            </x14:sparkline>
            <x14:sparkline>
              <xm:f>'CB_Lcr (2)'!$VDP121:$VDP121</xm:f>
              <xm:sqref>VDP121</xm:sqref>
            </x14:sparkline>
            <x14:sparkline>
              <xm:f>'CB_Lcr (2)'!$VDQ121:$VDQ121</xm:f>
              <xm:sqref>VDQ121</xm:sqref>
            </x14:sparkline>
            <x14:sparkline>
              <xm:f>'CB_Lcr (2)'!$VDR121:$VDR121</xm:f>
              <xm:sqref>VDR121</xm:sqref>
            </x14:sparkline>
            <x14:sparkline>
              <xm:f>'CB_Lcr (2)'!$VDS121:$VDS121</xm:f>
              <xm:sqref>VDS121</xm:sqref>
            </x14:sparkline>
            <x14:sparkline>
              <xm:f>'CB_Lcr (2)'!$VDT121:$VDT121</xm:f>
              <xm:sqref>VDT121</xm:sqref>
            </x14:sparkline>
            <x14:sparkline>
              <xm:f>'CB_Lcr (2)'!$VDU121:$VDU121</xm:f>
              <xm:sqref>VDU121</xm:sqref>
            </x14:sparkline>
            <x14:sparkline>
              <xm:f>'CB_Lcr (2)'!$VDV121:$VDV121</xm:f>
              <xm:sqref>VDV121</xm:sqref>
            </x14:sparkline>
            <x14:sparkline>
              <xm:f>'CB_Lcr (2)'!$VDW121:$VDW121</xm:f>
              <xm:sqref>VDW121</xm:sqref>
            </x14:sparkline>
            <x14:sparkline>
              <xm:f>'CB_Lcr (2)'!$VDX121:$VDX121</xm:f>
              <xm:sqref>VDX121</xm:sqref>
            </x14:sparkline>
            <x14:sparkline>
              <xm:f>'CB_Lcr (2)'!$VDY121:$VDY121</xm:f>
              <xm:sqref>VDY121</xm:sqref>
            </x14:sparkline>
            <x14:sparkline>
              <xm:f>'CB_Lcr (2)'!$VDZ121:$VDZ121</xm:f>
              <xm:sqref>VDZ121</xm:sqref>
            </x14:sparkline>
            <x14:sparkline>
              <xm:f>'CB_Lcr (2)'!$VEA121:$VEA121</xm:f>
              <xm:sqref>VEA121</xm:sqref>
            </x14:sparkline>
            <x14:sparkline>
              <xm:f>'CB_Lcr (2)'!$VEB121:$VEB121</xm:f>
              <xm:sqref>VEB121</xm:sqref>
            </x14:sparkline>
            <x14:sparkline>
              <xm:f>'CB_Lcr (2)'!$VEC121:$VEC121</xm:f>
              <xm:sqref>VEC121</xm:sqref>
            </x14:sparkline>
            <x14:sparkline>
              <xm:f>'CB_Lcr (2)'!$VED121:$VED121</xm:f>
              <xm:sqref>VED121</xm:sqref>
            </x14:sparkline>
            <x14:sparkline>
              <xm:f>'CB_Lcr (2)'!$VEE121:$VEE121</xm:f>
              <xm:sqref>VEE121</xm:sqref>
            </x14:sparkline>
            <x14:sparkline>
              <xm:f>'CB_Lcr (2)'!$VEF121:$VEF121</xm:f>
              <xm:sqref>VEF121</xm:sqref>
            </x14:sparkline>
            <x14:sparkline>
              <xm:f>'CB_Lcr (2)'!$VEG121:$VEG121</xm:f>
              <xm:sqref>VEG121</xm:sqref>
            </x14:sparkline>
            <x14:sparkline>
              <xm:f>'CB_Lcr (2)'!$VEH121:$VEH121</xm:f>
              <xm:sqref>VEH121</xm:sqref>
            </x14:sparkline>
            <x14:sparkline>
              <xm:f>'CB_Lcr (2)'!$VEI121:$VEI121</xm:f>
              <xm:sqref>VEI121</xm:sqref>
            </x14:sparkline>
            <x14:sparkline>
              <xm:f>'CB_Lcr (2)'!$VEJ121:$VEJ121</xm:f>
              <xm:sqref>VEJ121</xm:sqref>
            </x14:sparkline>
            <x14:sparkline>
              <xm:f>'CB_Lcr (2)'!$VEK121:$VEK121</xm:f>
              <xm:sqref>VEK121</xm:sqref>
            </x14:sparkline>
            <x14:sparkline>
              <xm:f>'CB_Lcr (2)'!$VEL121:$VEL121</xm:f>
              <xm:sqref>VEL121</xm:sqref>
            </x14:sparkline>
            <x14:sparkline>
              <xm:f>'CB_Lcr (2)'!$VEM121:$VEM121</xm:f>
              <xm:sqref>VEM121</xm:sqref>
            </x14:sparkline>
            <x14:sparkline>
              <xm:f>'CB_Lcr (2)'!$VEN121:$VEN121</xm:f>
              <xm:sqref>VEN121</xm:sqref>
            </x14:sparkline>
            <x14:sparkline>
              <xm:f>'CB_Lcr (2)'!$VEO121:$VEO121</xm:f>
              <xm:sqref>VEO121</xm:sqref>
            </x14:sparkline>
            <x14:sparkline>
              <xm:f>'CB_Lcr (2)'!$VEP121:$VEP121</xm:f>
              <xm:sqref>VEP121</xm:sqref>
            </x14:sparkline>
            <x14:sparkline>
              <xm:f>'CB_Lcr (2)'!$VEQ121:$VEQ121</xm:f>
              <xm:sqref>VEQ121</xm:sqref>
            </x14:sparkline>
            <x14:sparkline>
              <xm:f>'CB_Lcr (2)'!$VER121:$VER121</xm:f>
              <xm:sqref>VER121</xm:sqref>
            </x14:sparkline>
            <x14:sparkline>
              <xm:f>'CB_Lcr (2)'!$VES121:$VES121</xm:f>
              <xm:sqref>VES121</xm:sqref>
            </x14:sparkline>
            <x14:sparkline>
              <xm:f>'CB_Lcr (2)'!$VET121:$VET121</xm:f>
              <xm:sqref>VET121</xm:sqref>
            </x14:sparkline>
            <x14:sparkline>
              <xm:f>'CB_Lcr (2)'!$VEU121:$VEU121</xm:f>
              <xm:sqref>VEU121</xm:sqref>
            </x14:sparkline>
            <x14:sparkline>
              <xm:f>'CB_Lcr (2)'!$VEV121:$VEV121</xm:f>
              <xm:sqref>VEV121</xm:sqref>
            </x14:sparkline>
            <x14:sparkline>
              <xm:f>'CB_Lcr (2)'!$VEW121:$VEW121</xm:f>
              <xm:sqref>VEW121</xm:sqref>
            </x14:sparkline>
            <x14:sparkline>
              <xm:f>'CB_Lcr (2)'!$VEX121:$VEX121</xm:f>
              <xm:sqref>VEX121</xm:sqref>
            </x14:sparkline>
            <x14:sparkline>
              <xm:f>'CB_Lcr (2)'!$VEY121:$VEY121</xm:f>
              <xm:sqref>VEY121</xm:sqref>
            </x14:sparkline>
            <x14:sparkline>
              <xm:f>'CB_Lcr (2)'!$VEZ121:$VEZ121</xm:f>
              <xm:sqref>VEZ121</xm:sqref>
            </x14:sparkline>
            <x14:sparkline>
              <xm:f>'CB_Lcr (2)'!$VFA121:$VFA121</xm:f>
              <xm:sqref>VFA121</xm:sqref>
            </x14:sparkline>
            <x14:sparkline>
              <xm:f>'CB_Lcr (2)'!$VFB121:$VFB121</xm:f>
              <xm:sqref>VFB121</xm:sqref>
            </x14:sparkline>
            <x14:sparkline>
              <xm:f>'CB_Lcr (2)'!$VFC121:$VFC121</xm:f>
              <xm:sqref>VFC121</xm:sqref>
            </x14:sparkline>
            <x14:sparkline>
              <xm:f>'CB_Lcr (2)'!$VFD121:$VFD121</xm:f>
              <xm:sqref>VFD121</xm:sqref>
            </x14:sparkline>
            <x14:sparkline>
              <xm:f>'CB_Lcr (2)'!$VFE121:$VFE121</xm:f>
              <xm:sqref>VFE121</xm:sqref>
            </x14:sparkline>
            <x14:sparkline>
              <xm:f>'CB_Lcr (2)'!$VFF121:$VFF121</xm:f>
              <xm:sqref>VFF121</xm:sqref>
            </x14:sparkline>
            <x14:sparkline>
              <xm:f>'CB_Lcr (2)'!$VFG121:$VFG121</xm:f>
              <xm:sqref>VFG121</xm:sqref>
            </x14:sparkline>
            <x14:sparkline>
              <xm:f>'CB_Lcr (2)'!$VFH121:$VFH121</xm:f>
              <xm:sqref>VFH121</xm:sqref>
            </x14:sparkline>
            <x14:sparkline>
              <xm:f>'CB_Lcr (2)'!$VFI121:$VFI121</xm:f>
              <xm:sqref>VFI121</xm:sqref>
            </x14:sparkline>
            <x14:sparkline>
              <xm:f>'CB_Lcr (2)'!$VFJ121:$VFJ121</xm:f>
              <xm:sqref>VFJ121</xm:sqref>
            </x14:sparkline>
            <x14:sparkline>
              <xm:f>'CB_Lcr (2)'!$VFK121:$VFK121</xm:f>
              <xm:sqref>VFK121</xm:sqref>
            </x14:sparkline>
            <x14:sparkline>
              <xm:f>'CB_Lcr (2)'!$VFL121:$VFL121</xm:f>
              <xm:sqref>VFL121</xm:sqref>
            </x14:sparkline>
            <x14:sparkline>
              <xm:f>'CB_Lcr (2)'!$VFM121:$VFM121</xm:f>
              <xm:sqref>VFM121</xm:sqref>
            </x14:sparkline>
            <x14:sparkline>
              <xm:f>'CB_Lcr (2)'!$VFN121:$VFN121</xm:f>
              <xm:sqref>VFN121</xm:sqref>
            </x14:sparkline>
            <x14:sparkline>
              <xm:f>'CB_Lcr (2)'!$VFO121:$VFO121</xm:f>
              <xm:sqref>VFO121</xm:sqref>
            </x14:sparkline>
            <x14:sparkline>
              <xm:f>'CB_Lcr (2)'!$VFP121:$VFP121</xm:f>
              <xm:sqref>VFP121</xm:sqref>
            </x14:sparkline>
            <x14:sparkline>
              <xm:f>'CB_Lcr (2)'!$VFQ121:$VFQ121</xm:f>
              <xm:sqref>VFQ121</xm:sqref>
            </x14:sparkline>
            <x14:sparkline>
              <xm:f>'CB_Lcr (2)'!$VFR121:$VFR121</xm:f>
              <xm:sqref>VFR121</xm:sqref>
            </x14:sparkline>
            <x14:sparkline>
              <xm:f>'CB_Lcr (2)'!$VFS121:$VFS121</xm:f>
              <xm:sqref>VFS121</xm:sqref>
            </x14:sparkline>
            <x14:sparkline>
              <xm:f>'CB_Lcr (2)'!$VFT121:$VFT121</xm:f>
              <xm:sqref>VFT121</xm:sqref>
            </x14:sparkline>
            <x14:sparkline>
              <xm:f>'CB_Lcr (2)'!$VFU121:$VFU121</xm:f>
              <xm:sqref>VFU121</xm:sqref>
            </x14:sparkline>
            <x14:sparkline>
              <xm:f>'CB_Lcr (2)'!$VFV121:$VFV121</xm:f>
              <xm:sqref>VFV121</xm:sqref>
            </x14:sparkline>
            <x14:sparkline>
              <xm:f>'CB_Lcr (2)'!$VFW121:$VFW121</xm:f>
              <xm:sqref>VFW121</xm:sqref>
            </x14:sparkline>
            <x14:sparkline>
              <xm:f>'CB_Lcr (2)'!$VFX121:$VFX121</xm:f>
              <xm:sqref>VFX121</xm:sqref>
            </x14:sparkline>
            <x14:sparkline>
              <xm:f>'CB_Lcr (2)'!$VFY121:$VFY121</xm:f>
              <xm:sqref>VFY121</xm:sqref>
            </x14:sparkline>
            <x14:sparkline>
              <xm:f>'CB_Lcr (2)'!$VFZ121:$VFZ121</xm:f>
              <xm:sqref>VFZ121</xm:sqref>
            </x14:sparkline>
            <x14:sparkline>
              <xm:f>'CB_Lcr (2)'!$VGA121:$VGA121</xm:f>
              <xm:sqref>VGA121</xm:sqref>
            </x14:sparkline>
            <x14:sparkline>
              <xm:f>'CB_Lcr (2)'!$VGB121:$VGB121</xm:f>
              <xm:sqref>VGB121</xm:sqref>
            </x14:sparkline>
            <x14:sparkline>
              <xm:f>'CB_Lcr (2)'!$VGC121:$VGC121</xm:f>
              <xm:sqref>VGC121</xm:sqref>
            </x14:sparkline>
            <x14:sparkline>
              <xm:f>'CB_Lcr (2)'!$VGD121:$VGD121</xm:f>
              <xm:sqref>VGD121</xm:sqref>
            </x14:sparkline>
            <x14:sparkline>
              <xm:f>'CB_Lcr (2)'!$VGE121:$VGE121</xm:f>
              <xm:sqref>VGE121</xm:sqref>
            </x14:sparkline>
            <x14:sparkline>
              <xm:f>'CB_Lcr (2)'!$VGF121:$VGF121</xm:f>
              <xm:sqref>VGF121</xm:sqref>
            </x14:sparkline>
            <x14:sparkline>
              <xm:f>'CB_Lcr (2)'!$VGG121:$VGG121</xm:f>
              <xm:sqref>VGG121</xm:sqref>
            </x14:sparkline>
            <x14:sparkline>
              <xm:f>'CB_Lcr (2)'!$VGH121:$VGH121</xm:f>
              <xm:sqref>VGH121</xm:sqref>
            </x14:sparkline>
            <x14:sparkline>
              <xm:f>'CB_Lcr (2)'!$VGI121:$VGI121</xm:f>
              <xm:sqref>VGI121</xm:sqref>
            </x14:sparkline>
            <x14:sparkline>
              <xm:f>'CB_Lcr (2)'!$VGJ121:$VGJ121</xm:f>
              <xm:sqref>VGJ121</xm:sqref>
            </x14:sparkline>
            <x14:sparkline>
              <xm:f>'CB_Lcr (2)'!$VGK121:$VGK121</xm:f>
              <xm:sqref>VGK121</xm:sqref>
            </x14:sparkline>
            <x14:sparkline>
              <xm:f>'CB_Lcr (2)'!$VGL121:$VGL121</xm:f>
              <xm:sqref>VGL121</xm:sqref>
            </x14:sparkline>
            <x14:sparkline>
              <xm:f>'CB_Lcr (2)'!$VGM121:$VGM121</xm:f>
              <xm:sqref>VGM121</xm:sqref>
            </x14:sparkline>
            <x14:sparkline>
              <xm:f>'CB_Lcr (2)'!$VGN121:$VGN121</xm:f>
              <xm:sqref>VGN121</xm:sqref>
            </x14:sparkline>
            <x14:sparkline>
              <xm:f>'CB_Lcr (2)'!$VGO121:$VGO121</xm:f>
              <xm:sqref>VGO121</xm:sqref>
            </x14:sparkline>
            <x14:sparkline>
              <xm:f>'CB_Lcr (2)'!$VGP121:$VGP121</xm:f>
              <xm:sqref>VGP121</xm:sqref>
            </x14:sparkline>
            <x14:sparkline>
              <xm:f>'CB_Lcr (2)'!$VGQ121:$VGQ121</xm:f>
              <xm:sqref>VGQ121</xm:sqref>
            </x14:sparkline>
            <x14:sparkline>
              <xm:f>'CB_Lcr (2)'!$VGR121:$VGR121</xm:f>
              <xm:sqref>VGR121</xm:sqref>
            </x14:sparkline>
            <x14:sparkline>
              <xm:f>'CB_Lcr (2)'!$VGS121:$VGS121</xm:f>
              <xm:sqref>VGS121</xm:sqref>
            </x14:sparkline>
            <x14:sparkline>
              <xm:f>'CB_Lcr (2)'!$VGT121:$VGT121</xm:f>
              <xm:sqref>VGT121</xm:sqref>
            </x14:sparkline>
            <x14:sparkline>
              <xm:f>'CB_Lcr (2)'!$VGU121:$VGU121</xm:f>
              <xm:sqref>VGU121</xm:sqref>
            </x14:sparkline>
            <x14:sparkline>
              <xm:f>'CB_Lcr (2)'!$VGV121:$VGV121</xm:f>
              <xm:sqref>VGV121</xm:sqref>
            </x14:sparkline>
            <x14:sparkline>
              <xm:f>'CB_Lcr (2)'!$VGW121:$VGW121</xm:f>
              <xm:sqref>VGW121</xm:sqref>
            </x14:sparkline>
            <x14:sparkline>
              <xm:f>'CB_Lcr (2)'!$VGX121:$VGX121</xm:f>
              <xm:sqref>VGX121</xm:sqref>
            </x14:sparkline>
            <x14:sparkline>
              <xm:f>'CB_Lcr (2)'!$VGY121:$VGY121</xm:f>
              <xm:sqref>VGY121</xm:sqref>
            </x14:sparkline>
            <x14:sparkline>
              <xm:f>'CB_Lcr (2)'!$VGZ121:$VGZ121</xm:f>
              <xm:sqref>VGZ121</xm:sqref>
            </x14:sparkline>
            <x14:sparkline>
              <xm:f>'CB_Lcr (2)'!$VHA121:$VHA121</xm:f>
              <xm:sqref>VHA121</xm:sqref>
            </x14:sparkline>
            <x14:sparkline>
              <xm:f>'CB_Lcr (2)'!$VHB121:$VHB121</xm:f>
              <xm:sqref>VHB121</xm:sqref>
            </x14:sparkline>
            <x14:sparkline>
              <xm:f>'CB_Lcr (2)'!$VHC121:$VHC121</xm:f>
              <xm:sqref>VHC121</xm:sqref>
            </x14:sparkline>
            <x14:sparkline>
              <xm:f>'CB_Lcr (2)'!$VHD121:$VHD121</xm:f>
              <xm:sqref>VHD121</xm:sqref>
            </x14:sparkline>
            <x14:sparkline>
              <xm:f>'CB_Lcr (2)'!$VHE121:$VHE121</xm:f>
              <xm:sqref>VHE121</xm:sqref>
            </x14:sparkline>
            <x14:sparkline>
              <xm:f>'CB_Lcr (2)'!$VHF121:$VHF121</xm:f>
              <xm:sqref>VHF121</xm:sqref>
            </x14:sparkline>
            <x14:sparkline>
              <xm:f>'CB_Lcr (2)'!$VHG121:$VHG121</xm:f>
              <xm:sqref>VHG121</xm:sqref>
            </x14:sparkline>
            <x14:sparkline>
              <xm:f>'CB_Lcr (2)'!$VHH121:$VHH121</xm:f>
              <xm:sqref>VHH121</xm:sqref>
            </x14:sparkline>
            <x14:sparkline>
              <xm:f>'CB_Lcr (2)'!$VHI121:$VHI121</xm:f>
              <xm:sqref>VHI121</xm:sqref>
            </x14:sparkline>
            <x14:sparkline>
              <xm:f>'CB_Lcr (2)'!$VHJ121:$VHJ121</xm:f>
              <xm:sqref>VHJ121</xm:sqref>
            </x14:sparkline>
            <x14:sparkline>
              <xm:f>'CB_Lcr (2)'!$VHK121:$VHK121</xm:f>
              <xm:sqref>VHK121</xm:sqref>
            </x14:sparkline>
            <x14:sparkline>
              <xm:f>'CB_Lcr (2)'!$VHL121:$VHL121</xm:f>
              <xm:sqref>VHL121</xm:sqref>
            </x14:sparkline>
            <x14:sparkline>
              <xm:f>'CB_Lcr (2)'!$VHM121:$VHM121</xm:f>
              <xm:sqref>VHM121</xm:sqref>
            </x14:sparkline>
            <x14:sparkline>
              <xm:f>'CB_Lcr (2)'!$VHN121:$VHN121</xm:f>
              <xm:sqref>VHN121</xm:sqref>
            </x14:sparkline>
            <x14:sparkline>
              <xm:f>'CB_Lcr (2)'!$VHO121:$VHO121</xm:f>
              <xm:sqref>VHO121</xm:sqref>
            </x14:sparkline>
            <x14:sparkline>
              <xm:f>'CB_Lcr (2)'!$VHP121:$VHP121</xm:f>
              <xm:sqref>VHP121</xm:sqref>
            </x14:sparkline>
            <x14:sparkline>
              <xm:f>'CB_Lcr (2)'!$VHQ121:$VHQ121</xm:f>
              <xm:sqref>VHQ121</xm:sqref>
            </x14:sparkline>
            <x14:sparkline>
              <xm:f>'CB_Lcr (2)'!$VHR121:$VHR121</xm:f>
              <xm:sqref>VHR121</xm:sqref>
            </x14:sparkline>
            <x14:sparkline>
              <xm:f>'CB_Lcr (2)'!$VHS121:$VHS121</xm:f>
              <xm:sqref>VHS121</xm:sqref>
            </x14:sparkline>
            <x14:sparkline>
              <xm:f>'CB_Lcr (2)'!$VHT121:$VHT121</xm:f>
              <xm:sqref>VHT121</xm:sqref>
            </x14:sparkline>
            <x14:sparkline>
              <xm:f>'CB_Lcr (2)'!$VHU121:$VHU121</xm:f>
              <xm:sqref>VHU121</xm:sqref>
            </x14:sparkline>
            <x14:sparkline>
              <xm:f>'CB_Lcr (2)'!$VHV121:$VHV121</xm:f>
              <xm:sqref>VHV121</xm:sqref>
            </x14:sparkline>
            <x14:sparkline>
              <xm:f>'CB_Lcr (2)'!$VHW121:$VHW121</xm:f>
              <xm:sqref>VHW121</xm:sqref>
            </x14:sparkline>
            <x14:sparkline>
              <xm:f>'CB_Lcr (2)'!$VHX121:$VHX121</xm:f>
              <xm:sqref>VHX121</xm:sqref>
            </x14:sparkline>
            <x14:sparkline>
              <xm:f>'CB_Lcr (2)'!$VHY121:$VHY121</xm:f>
              <xm:sqref>VHY121</xm:sqref>
            </x14:sparkline>
            <x14:sparkline>
              <xm:f>'CB_Lcr (2)'!$VHZ121:$VHZ121</xm:f>
              <xm:sqref>VHZ121</xm:sqref>
            </x14:sparkline>
            <x14:sparkline>
              <xm:f>'CB_Lcr (2)'!$VIA121:$VIA121</xm:f>
              <xm:sqref>VIA121</xm:sqref>
            </x14:sparkline>
            <x14:sparkline>
              <xm:f>'CB_Lcr (2)'!$VIB121:$VIB121</xm:f>
              <xm:sqref>VIB121</xm:sqref>
            </x14:sparkline>
            <x14:sparkline>
              <xm:f>'CB_Lcr (2)'!$VIC121:$VIC121</xm:f>
              <xm:sqref>VIC121</xm:sqref>
            </x14:sparkline>
            <x14:sparkline>
              <xm:f>'CB_Lcr (2)'!$VID121:$VID121</xm:f>
              <xm:sqref>VID121</xm:sqref>
            </x14:sparkline>
            <x14:sparkline>
              <xm:f>'CB_Lcr (2)'!$VIE121:$VIE121</xm:f>
              <xm:sqref>VIE121</xm:sqref>
            </x14:sparkline>
            <x14:sparkline>
              <xm:f>'CB_Lcr (2)'!$VIF121:$VIF121</xm:f>
              <xm:sqref>VIF121</xm:sqref>
            </x14:sparkline>
            <x14:sparkline>
              <xm:f>'CB_Lcr (2)'!$VIG121:$VIG121</xm:f>
              <xm:sqref>VIG121</xm:sqref>
            </x14:sparkline>
            <x14:sparkline>
              <xm:f>'CB_Lcr (2)'!$VIH121:$VIH121</xm:f>
              <xm:sqref>VIH121</xm:sqref>
            </x14:sparkline>
            <x14:sparkline>
              <xm:f>'CB_Lcr (2)'!$VII121:$VII121</xm:f>
              <xm:sqref>VII121</xm:sqref>
            </x14:sparkline>
            <x14:sparkline>
              <xm:f>'CB_Lcr (2)'!$VIJ121:$VIJ121</xm:f>
              <xm:sqref>VIJ121</xm:sqref>
            </x14:sparkline>
            <x14:sparkline>
              <xm:f>'CB_Lcr (2)'!$VIK121:$VIK121</xm:f>
              <xm:sqref>VIK121</xm:sqref>
            </x14:sparkline>
            <x14:sparkline>
              <xm:f>'CB_Lcr (2)'!$VIL121:$VIL121</xm:f>
              <xm:sqref>VIL121</xm:sqref>
            </x14:sparkline>
            <x14:sparkline>
              <xm:f>'CB_Lcr (2)'!$VIM121:$VIM121</xm:f>
              <xm:sqref>VIM121</xm:sqref>
            </x14:sparkline>
            <x14:sparkline>
              <xm:f>'CB_Lcr (2)'!$VIN121:$VIN121</xm:f>
              <xm:sqref>VIN121</xm:sqref>
            </x14:sparkline>
            <x14:sparkline>
              <xm:f>'CB_Lcr (2)'!$VIO121:$VIO121</xm:f>
              <xm:sqref>VIO121</xm:sqref>
            </x14:sparkline>
            <x14:sparkline>
              <xm:f>'CB_Lcr (2)'!$VIP121:$VIP121</xm:f>
              <xm:sqref>VIP121</xm:sqref>
            </x14:sparkline>
            <x14:sparkline>
              <xm:f>'CB_Lcr (2)'!$VIQ121:$VIQ121</xm:f>
              <xm:sqref>VIQ121</xm:sqref>
            </x14:sparkline>
            <x14:sparkline>
              <xm:f>'CB_Lcr (2)'!$VIR121:$VIR121</xm:f>
              <xm:sqref>VIR121</xm:sqref>
            </x14:sparkline>
            <x14:sparkline>
              <xm:f>'CB_Lcr (2)'!$VIS121:$VIS121</xm:f>
              <xm:sqref>VIS121</xm:sqref>
            </x14:sparkline>
            <x14:sparkline>
              <xm:f>'CB_Lcr (2)'!$VIT121:$VIT121</xm:f>
              <xm:sqref>VIT121</xm:sqref>
            </x14:sparkline>
            <x14:sparkline>
              <xm:f>'CB_Lcr (2)'!$VIU121:$VIU121</xm:f>
              <xm:sqref>VIU121</xm:sqref>
            </x14:sparkline>
            <x14:sparkline>
              <xm:f>'CB_Lcr (2)'!$VIV121:$VIV121</xm:f>
              <xm:sqref>VIV121</xm:sqref>
            </x14:sparkline>
            <x14:sparkline>
              <xm:f>'CB_Lcr (2)'!$VIW121:$VIW121</xm:f>
              <xm:sqref>VIW121</xm:sqref>
            </x14:sparkline>
            <x14:sparkline>
              <xm:f>'CB_Lcr (2)'!$VIX121:$VIX121</xm:f>
              <xm:sqref>VIX121</xm:sqref>
            </x14:sparkline>
            <x14:sparkline>
              <xm:f>'CB_Lcr (2)'!$VIY121:$VIY121</xm:f>
              <xm:sqref>VIY121</xm:sqref>
            </x14:sparkline>
            <x14:sparkline>
              <xm:f>'CB_Lcr (2)'!$VIZ121:$VIZ121</xm:f>
              <xm:sqref>VIZ121</xm:sqref>
            </x14:sparkline>
            <x14:sparkline>
              <xm:f>'CB_Lcr (2)'!$VJA121:$VJA121</xm:f>
              <xm:sqref>VJA121</xm:sqref>
            </x14:sparkline>
            <x14:sparkline>
              <xm:f>'CB_Lcr (2)'!$VJB121:$VJB121</xm:f>
              <xm:sqref>VJB121</xm:sqref>
            </x14:sparkline>
            <x14:sparkline>
              <xm:f>'CB_Lcr (2)'!$VJC121:$VJC121</xm:f>
              <xm:sqref>VJC121</xm:sqref>
            </x14:sparkline>
            <x14:sparkline>
              <xm:f>'CB_Lcr (2)'!$VJD121:$VJD121</xm:f>
              <xm:sqref>VJD121</xm:sqref>
            </x14:sparkline>
            <x14:sparkline>
              <xm:f>'CB_Lcr (2)'!$VJE121:$VJE121</xm:f>
              <xm:sqref>VJE121</xm:sqref>
            </x14:sparkline>
            <x14:sparkline>
              <xm:f>'CB_Lcr (2)'!$VJF121:$VJF121</xm:f>
              <xm:sqref>VJF121</xm:sqref>
            </x14:sparkline>
            <x14:sparkline>
              <xm:f>'CB_Lcr (2)'!$VJG121:$VJG121</xm:f>
              <xm:sqref>VJG121</xm:sqref>
            </x14:sparkline>
            <x14:sparkline>
              <xm:f>'CB_Lcr (2)'!$VJH121:$VJH121</xm:f>
              <xm:sqref>VJH121</xm:sqref>
            </x14:sparkline>
            <x14:sparkline>
              <xm:f>'CB_Lcr (2)'!$VJI121:$VJI121</xm:f>
              <xm:sqref>VJI121</xm:sqref>
            </x14:sparkline>
            <x14:sparkline>
              <xm:f>'CB_Lcr (2)'!$VJJ121:$VJJ121</xm:f>
              <xm:sqref>VJJ121</xm:sqref>
            </x14:sparkline>
            <x14:sparkline>
              <xm:f>'CB_Lcr (2)'!$VJK121:$VJK121</xm:f>
              <xm:sqref>VJK121</xm:sqref>
            </x14:sparkline>
            <x14:sparkline>
              <xm:f>'CB_Lcr (2)'!$VJL121:$VJL121</xm:f>
              <xm:sqref>VJL121</xm:sqref>
            </x14:sparkline>
            <x14:sparkline>
              <xm:f>'CB_Lcr (2)'!$VJM121:$VJM121</xm:f>
              <xm:sqref>VJM121</xm:sqref>
            </x14:sparkline>
            <x14:sparkline>
              <xm:f>'CB_Lcr (2)'!$VJN121:$VJN121</xm:f>
              <xm:sqref>VJN121</xm:sqref>
            </x14:sparkline>
            <x14:sparkline>
              <xm:f>'CB_Lcr (2)'!$VJO121:$VJO121</xm:f>
              <xm:sqref>VJO121</xm:sqref>
            </x14:sparkline>
            <x14:sparkline>
              <xm:f>'CB_Lcr (2)'!$VJP121:$VJP121</xm:f>
              <xm:sqref>VJP121</xm:sqref>
            </x14:sparkline>
            <x14:sparkline>
              <xm:f>'CB_Lcr (2)'!$VJQ121:$VJQ121</xm:f>
              <xm:sqref>VJQ121</xm:sqref>
            </x14:sparkline>
            <x14:sparkline>
              <xm:f>'CB_Lcr (2)'!$VJR121:$VJR121</xm:f>
              <xm:sqref>VJR121</xm:sqref>
            </x14:sparkline>
            <x14:sparkline>
              <xm:f>'CB_Lcr (2)'!$VJS121:$VJS121</xm:f>
              <xm:sqref>VJS121</xm:sqref>
            </x14:sparkline>
            <x14:sparkline>
              <xm:f>'CB_Lcr (2)'!$VJT121:$VJT121</xm:f>
              <xm:sqref>VJT121</xm:sqref>
            </x14:sparkline>
            <x14:sparkline>
              <xm:f>'CB_Lcr (2)'!$VJU121:$VJU121</xm:f>
              <xm:sqref>VJU121</xm:sqref>
            </x14:sparkline>
            <x14:sparkline>
              <xm:f>'CB_Lcr (2)'!$VJV121:$VJV121</xm:f>
              <xm:sqref>VJV121</xm:sqref>
            </x14:sparkline>
            <x14:sparkline>
              <xm:f>'CB_Lcr (2)'!$VJW121:$VJW121</xm:f>
              <xm:sqref>VJW121</xm:sqref>
            </x14:sparkline>
            <x14:sparkline>
              <xm:f>'CB_Lcr (2)'!$VJX121:$VJX121</xm:f>
              <xm:sqref>VJX121</xm:sqref>
            </x14:sparkline>
            <x14:sparkline>
              <xm:f>'CB_Lcr (2)'!$VJY121:$VJY121</xm:f>
              <xm:sqref>VJY121</xm:sqref>
            </x14:sparkline>
            <x14:sparkline>
              <xm:f>'CB_Lcr (2)'!$VJZ121:$VJZ121</xm:f>
              <xm:sqref>VJZ121</xm:sqref>
            </x14:sparkline>
            <x14:sparkline>
              <xm:f>'CB_Lcr (2)'!$VKA121:$VKA121</xm:f>
              <xm:sqref>VKA121</xm:sqref>
            </x14:sparkline>
            <x14:sparkline>
              <xm:f>'CB_Lcr (2)'!$VKB121:$VKB121</xm:f>
              <xm:sqref>VKB121</xm:sqref>
            </x14:sparkline>
            <x14:sparkline>
              <xm:f>'CB_Lcr (2)'!$VKC121:$VKC121</xm:f>
              <xm:sqref>VKC121</xm:sqref>
            </x14:sparkline>
            <x14:sparkline>
              <xm:f>'CB_Lcr (2)'!$VKD121:$VKD121</xm:f>
              <xm:sqref>VKD121</xm:sqref>
            </x14:sparkline>
            <x14:sparkline>
              <xm:f>'CB_Lcr (2)'!$VKE121:$VKE121</xm:f>
              <xm:sqref>VKE121</xm:sqref>
            </x14:sparkline>
            <x14:sparkline>
              <xm:f>'CB_Lcr (2)'!$VKF121:$VKF121</xm:f>
              <xm:sqref>VKF121</xm:sqref>
            </x14:sparkline>
            <x14:sparkline>
              <xm:f>'CB_Lcr (2)'!$VKG121:$VKG121</xm:f>
              <xm:sqref>VKG121</xm:sqref>
            </x14:sparkline>
            <x14:sparkline>
              <xm:f>'CB_Lcr (2)'!$VKH121:$VKH121</xm:f>
              <xm:sqref>VKH121</xm:sqref>
            </x14:sparkline>
            <x14:sparkline>
              <xm:f>'CB_Lcr (2)'!$VKI121:$VKI121</xm:f>
              <xm:sqref>VKI121</xm:sqref>
            </x14:sparkline>
            <x14:sparkline>
              <xm:f>'CB_Lcr (2)'!$VKJ121:$VKJ121</xm:f>
              <xm:sqref>VKJ121</xm:sqref>
            </x14:sparkline>
            <x14:sparkline>
              <xm:f>'CB_Lcr (2)'!$VKK121:$VKK121</xm:f>
              <xm:sqref>VKK121</xm:sqref>
            </x14:sparkline>
            <x14:sparkline>
              <xm:f>'CB_Lcr (2)'!$VKL121:$VKL121</xm:f>
              <xm:sqref>VKL121</xm:sqref>
            </x14:sparkline>
            <x14:sparkline>
              <xm:f>'CB_Lcr (2)'!$VKM121:$VKM121</xm:f>
              <xm:sqref>VKM121</xm:sqref>
            </x14:sparkline>
            <x14:sparkline>
              <xm:f>'CB_Lcr (2)'!$VKN121:$VKN121</xm:f>
              <xm:sqref>VKN121</xm:sqref>
            </x14:sparkline>
            <x14:sparkline>
              <xm:f>'CB_Lcr (2)'!$VKO121:$VKO121</xm:f>
              <xm:sqref>VKO121</xm:sqref>
            </x14:sparkline>
            <x14:sparkline>
              <xm:f>'CB_Lcr (2)'!$VKP121:$VKP121</xm:f>
              <xm:sqref>VKP121</xm:sqref>
            </x14:sparkline>
            <x14:sparkline>
              <xm:f>'CB_Lcr (2)'!$VKQ121:$VKQ121</xm:f>
              <xm:sqref>VKQ121</xm:sqref>
            </x14:sparkline>
            <x14:sparkline>
              <xm:f>'CB_Lcr (2)'!$VKR121:$VKR121</xm:f>
              <xm:sqref>VKR121</xm:sqref>
            </x14:sparkline>
            <x14:sparkline>
              <xm:f>'CB_Lcr (2)'!$VKS121:$VKS121</xm:f>
              <xm:sqref>VKS121</xm:sqref>
            </x14:sparkline>
            <x14:sparkline>
              <xm:f>'CB_Lcr (2)'!$VKT121:$VKT121</xm:f>
              <xm:sqref>VKT121</xm:sqref>
            </x14:sparkline>
            <x14:sparkline>
              <xm:f>'CB_Lcr (2)'!$VKU121:$VKU121</xm:f>
              <xm:sqref>VKU121</xm:sqref>
            </x14:sparkline>
            <x14:sparkline>
              <xm:f>'CB_Lcr (2)'!$VKV121:$VKV121</xm:f>
              <xm:sqref>VKV121</xm:sqref>
            </x14:sparkline>
            <x14:sparkline>
              <xm:f>'CB_Lcr (2)'!$VKW121:$VKW121</xm:f>
              <xm:sqref>VKW121</xm:sqref>
            </x14:sparkline>
            <x14:sparkline>
              <xm:f>'CB_Lcr (2)'!$VKX121:$VKX121</xm:f>
              <xm:sqref>VKX121</xm:sqref>
            </x14:sparkline>
            <x14:sparkline>
              <xm:f>'CB_Lcr (2)'!$VKY121:$VKY121</xm:f>
              <xm:sqref>VKY121</xm:sqref>
            </x14:sparkline>
            <x14:sparkline>
              <xm:f>'CB_Lcr (2)'!$VKZ121:$VKZ121</xm:f>
              <xm:sqref>VKZ121</xm:sqref>
            </x14:sparkline>
            <x14:sparkline>
              <xm:f>'CB_Lcr (2)'!$VLA121:$VLA121</xm:f>
              <xm:sqref>VLA121</xm:sqref>
            </x14:sparkline>
            <x14:sparkline>
              <xm:f>'CB_Lcr (2)'!$VLB121:$VLB121</xm:f>
              <xm:sqref>VLB121</xm:sqref>
            </x14:sparkline>
            <x14:sparkline>
              <xm:f>'CB_Lcr (2)'!$VLC121:$VLC121</xm:f>
              <xm:sqref>VLC121</xm:sqref>
            </x14:sparkline>
            <x14:sparkline>
              <xm:f>'CB_Lcr (2)'!$VLD121:$VLD121</xm:f>
              <xm:sqref>VLD121</xm:sqref>
            </x14:sparkline>
            <x14:sparkline>
              <xm:f>'CB_Lcr (2)'!$VLE121:$VLE121</xm:f>
              <xm:sqref>VLE121</xm:sqref>
            </x14:sparkline>
            <x14:sparkline>
              <xm:f>'CB_Lcr (2)'!$VLF121:$VLF121</xm:f>
              <xm:sqref>VLF121</xm:sqref>
            </x14:sparkline>
            <x14:sparkline>
              <xm:f>'CB_Lcr (2)'!$VLG121:$VLG121</xm:f>
              <xm:sqref>VLG121</xm:sqref>
            </x14:sparkline>
            <x14:sparkline>
              <xm:f>'CB_Lcr (2)'!$VLH121:$VLH121</xm:f>
              <xm:sqref>VLH121</xm:sqref>
            </x14:sparkline>
            <x14:sparkline>
              <xm:f>'CB_Lcr (2)'!$VLI121:$VLI121</xm:f>
              <xm:sqref>VLI121</xm:sqref>
            </x14:sparkline>
            <x14:sparkline>
              <xm:f>'CB_Lcr (2)'!$VLJ121:$VLJ121</xm:f>
              <xm:sqref>VLJ121</xm:sqref>
            </x14:sparkline>
            <x14:sparkline>
              <xm:f>'CB_Lcr (2)'!$VLK121:$VLK121</xm:f>
              <xm:sqref>VLK121</xm:sqref>
            </x14:sparkline>
            <x14:sparkline>
              <xm:f>'CB_Lcr (2)'!$VLL121:$VLL121</xm:f>
              <xm:sqref>VLL121</xm:sqref>
            </x14:sparkline>
            <x14:sparkline>
              <xm:f>'CB_Lcr (2)'!$VLM121:$VLM121</xm:f>
              <xm:sqref>VLM121</xm:sqref>
            </x14:sparkline>
            <x14:sparkline>
              <xm:f>'CB_Lcr (2)'!$VLN121:$VLN121</xm:f>
              <xm:sqref>VLN121</xm:sqref>
            </x14:sparkline>
            <x14:sparkline>
              <xm:f>'CB_Lcr (2)'!$VLO121:$VLO121</xm:f>
              <xm:sqref>VLO121</xm:sqref>
            </x14:sparkline>
            <x14:sparkline>
              <xm:f>'CB_Lcr (2)'!$VLP121:$VLP121</xm:f>
              <xm:sqref>VLP121</xm:sqref>
            </x14:sparkline>
            <x14:sparkline>
              <xm:f>'CB_Lcr (2)'!$VLQ121:$VLQ121</xm:f>
              <xm:sqref>VLQ121</xm:sqref>
            </x14:sparkline>
            <x14:sparkline>
              <xm:f>'CB_Lcr (2)'!$VLR121:$VLR121</xm:f>
              <xm:sqref>VLR121</xm:sqref>
            </x14:sparkline>
            <x14:sparkline>
              <xm:f>'CB_Lcr (2)'!$VLS121:$VLS121</xm:f>
              <xm:sqref>VLS121</xm:sqref>
            </x14:sparkline>
            <x14:sparkline>
              <xm:f>'CB_Lcr (2)'!$VLT121:$VLT121</xm:f>
              <xm:sqref>VLT121</xm:sqref>
            </x14:sparkline>
            <x14:sparkline>
              <xm:f>'CB_Lcr (2)'!$VLU121:$VLU121</xm:f>
              <xm:sqref>VLU121</xm:sqref>
            </x14:sparkline>
            <x14:sparkline>
              <xm:f>'CB_Lcr (2)'!$VLV121:$VLV121</xm:f>
              <xm:sqref>VLV121</xm:sqref>
            </x14:sparkline>
            <x14:sparkline>
              <xm:f>'CB_Lcr (2)'!$VLW121:$VLW121</xm:f>
              <xm:sqref>VLW121</xm:sqref>
            </x14:sparkline>
            <x14:sparkline>
              <xm:f>'CB_Lcr (2)'!$VLX121:$VLX121</xm:f>
              <xm:sqref>VLX121</xm:sqref>
            </x14:sparkline>
            <x14:sparkline>
              <xm:f>'CB_Lcr (2)'!$VLY121:$VLY121</xm:f>
              <xm:sqref>VLY121</xm:sqref>
            </x14:sparkline>
            <x14:sparkline>
              <xm:f>'CB_Lcr (2)'!$VLZ121:$VLZ121</xm:f>
              <xm:sqref>VLZ121</xm:sqref>
            </x14:sparkline>
            <x14:sparkline>
              <xm:f>'CB_Lcr (2)'!$VMA121:$VMA121</xm:f>
              <xm:sqref>VMA121</xm:sqref>
            </x14:sparkline>
            <x14:sparkline>
              <xm:f>'CB_Lcr (2)'!$VMB121:$VMB121</xm:f>
              <xm:sqref>VMB121</xm:sqref>
            </x14:sparkline>
            <x14:sparkline>
              <xm:f>'CB_Lcr (2)'!$VMC121:$VMC121</xm:f>
              <xm:sqref>VMC121</xm:sqref>
            </x14:sparkline>
            <x14:sparkline>
              <xm:f>'CB_Lcr (2)'!$VMD121:$VMD121</xm:f>
              <xm:sqref>VMD121</xm:sqref>
            </x14:sparkline>
            <x14:sparkline>
              <xm:f>'CB_Lcr (2)'!$VME121:$VME121</xm:f>
              <xm:sqref>VME121</xm:sqref>
            </x14:sparkline>
            <x14:sparkline>
              <xm:f>'CB_Lcr (2)'!$VMF121:$VMF121</xm:f>
              <xm:sqref>VMF121</xm:sqref>
            </x14:sparkline>
            <x14:sparkline>
              <xm:f>'CB_Lcr (2)'!$VMG121:$VMG121</xm:f>
              <xm:sqref>VMG121</xm:sqref>
            </x14:sparkline>
            <x14:sparkline>
              <xm:f>'CB_Lcr (2)'!$VMH121:$VMH121</xm:f>
              <xm:sqref>VMH121</xm:sqref>
            </x14:sparkline>
            <x14:sparkline>
              <xm:f>'CB_Lcr (2)'!$VMI121:$VMI121</xm:f>
              <xm:sqref>VMI121</xm:sqref>
            </x14:sparkline>
            <x14:sparkline>
              <xm:f>'CB_Lcr (2)'!$VMJ121:$VMJ121</xm:f>
              <xm:sqref>VMJ121</xm:sqref>
            </x14:sparkline>
            <x14:sparkline>
              <xm:f>'CB_Lcr (2)'!$VMK121:$VMK121</xm:f>
              <xm:sqref>VMK121</xm:sqref>
            </x14:sparkline>
            <x14:sparkline>
              <xm:f>'CB_Lcr (2)'!$VML121:$VML121</xm:f>
              <xm:sqref>VML121</xm:sqref>
            </x14:sparkline>
            <x14:sparkline>
              <xm:f>'CB_Lcr (2)'!$VMM121:$VMM121</xm:f>
              <xm:sqref>VMM121</xm:sqref>
            </x14:sparkline>
            <x14:sparkline>
              <xm:f>'CB_Lcr (2)'!$VMN121:$VMN121</xm:f>
              <xm:sqref>VMN121</xm:sqref>
            </x14:sparkline>
            <x14:sparkline>
              <xm:f>'CB_Lcr (2)'!$VMO121:$VMO121</xm:f>
              <xm:sqref>VMO121</xm:sqref>
            </x14:sparkline>
            <x14:sparkline>
              <xm:f>'CB_Lcr (2)'!$VMP121:$VMP121</xm:f>
              <xm:sqref>VMP121</xm:sqref>
            </x14:sparkline>
            <x14:sparkline>
              <xm:f>'CB_Lcr (2)'!$VMQ121:$VMQ121</xm:f>
              <xm:sqref>VMQ121</xm:sqref>
            </x14:sparkline>
            <x14:sparkline>
              <xm:f>'CB_Lcr (2)'!$VMR121:$VMR121</xm:f>
              <xm:sqref>VMR121</xm:sqref>
            </x14:sparkline>
            <x14:sparkline>
              <xm:f>'CB_Lcr (2)'!$VMS121:$VMS121</xm:f>
              <xm:sqref>VMS121</xm:sqref>
            </x14:sparkline>
            <x14:sparkline>
              <xm:f>'CB_Lcr (2)'!$VMT121:$VMT121</xm:f>
              <xm:sqref>VMT121</xm:sqref>
            </x14:sparkline>
            <x14:sparkline>
              <xm:f>'CB_Lcr (2)'!$VMU121:$VMU121</xm:f>
              <xm:sqref>VMU121</xm:sqref>
            </x14:sparkline>
            <x14:sparkline>
              <xm:f>'CB_Lcr (2)'!$VMV121:$VMV121</xm:f>
              <xm:sqref>VMV121</xm:sqref>
            </x14:sparkline>
            <x14:sparkline>
              <xm:f>'CB_Lcr (2)'!$VMW121:$VMW121</xm:f>
              <xm:sqref>VMW121</xm:sqref>
            </x14:sparkline>
            <x14:sparkline>
              <xm:f>'CB_Lcr (2)'!$VMX121:$VMX121</xm:f>
              <xm:sqref>VMX121</xm:sqref>
            </x14:sparkline>
            <x14:sparkline>
              <xm:f>'CB_Lcr (2)'!$VMY121:$VMY121</xm:f>
              <xm:sqref>VMY121</xm:sqref>
            </x14:sparkline>
            <x14:sparkline>
              <xm:f>'CB_Lcr (2)'!$VMZ121:$VMZ121</xm:f>
              <xm:sqref>VMZ121</xm:sqref>
            </x14:sparkline>
            <x14:sparkline>
              <xm:f>'CB_Lcr (2)'!$VNA121:$VNA121</xm:f>
              <xm:sqref>VNA121</xm:sqref>
            </x14:sparkline>
            <x14:sparkline>
              <xm:f>'CB_Lcr (2)'!$VNB121:$VNB121</xm:f>
              <xm:sqref>VNB121</xm:sqref>
            </x14:sparkline>
            <x14:sparkline>
              <xm:f>'CB_Lcr (2)'!$VNC121:$VNC121</xm:f>
              <xm:sqref>VNC121</xm:sqref>
            </x14:sparkline>
            <x14:sparkline>
              <xm:f>'CB_Lcr (2)'!$VND121:$VND121</xm:f>
              <xm:sqref>VND121</xm:sqref>
            </x14:sparkline>
            <x14:sparkline>
              <xm:f>'CB_Lcr (2)'!$VNE121:$VNE121</xm:f>
              <xm:sqref>VNE121</xm:sqref>
            </x14:sparkline>
            <x14:sparkline>
              <xm:f>'CB_Lcr (2)'!$VNF121:$VNF121</xm:f>
              <xm:sqref>VNF121</xm:sqref>
            </x14:sparkline>
            <x14:sparkline>
              <xm:f>'CB_Lcr (2)'!$VNG121:$VNG121</xm:f>
              <xm:sqref>VNG121</xm:sqref>
            </x14:sparkline>
            <x14:sparkline>
              <xm:f>'CB_Lcr (2)'!$VNH121:$VNH121</xm:f>
              <xm:sqref>VNH121</xm:sqref>
            </x14:sparkline>
            <x14:sparkline>
              <xm:f>'CB_Lcr (2)'!$VNI121:$VNI121</xm:f>
              <xm:sqref>VNI121</xm:sqref>
            </x14:sparkline>
            <x14:sparkline>
              <xm:f>'CB_Lcr (2)'!$VNJ121:$VNJ121</xm:f>
              <xm:sqref>VNJ121</xm:sqref>
            </x14:sparkline>
            <x14:sparkline>
              <xm:f>'CB_Lcr (2)'!$VNK121:$VNK121</xm:f>
              <xm:sqref>VNK121</xm:sqref>
            </x14:sparkline>
            <x14:sparkline>
              <xm:f>'CB_Lcr (2)'!$VNL121:$VNL121</xm:f>
              <xm:sqref>VNL121</xm:sqref>
            </x14:sparkline>
            <x14:sparkline>
              <xm:f>'CB_Lcr (2)'!$VNM121:$VNM121</xm:f>
              <xm:sqref>VNM121</xm:sqref>
            </x14:sparkline>
            <x14:sparkline>
              <xm:f>'CB_Lcr (2)'!$VNN121:$VNN121</xm:f>
              <xm:sqref>VNN121</xm:sqref>
            </x14:sparkline>
            <x14:sparkline>
              <xm:f>'CB_Lcr (2)'!$VNO121:$VNO121</xm:f>
              <xm:sqref>VNO121</xm:sqref>
            </x14:sparkline>
            <x14:sparkline>
              <xm:f>'CB_Lcr (2)'!$VNP121:$VNP121</xm:f>
              <xm:sqref>VNP121</xm:sqref>
            </x14:sparkline>
            <x14:sparkline>
              <xm:f>'CB_Lcr (2)'!$VNQ121:$VNQ121</xm:f>
              <xm:sqref>VNQ121</xm:sqref>
            </x14:sparkline>
            <x14:sparkline>
              <xm:f>'CB_Lcr (2)'!$VNR121:$VNR121</xm:f>
              <xm:sqref>VNR121</xm:sqref>
            </x14:sparkline>
            <x14:sparkline>
              <xm:f>'CB_Lcr (2)'!$VNS121:$VNS121</xm:f>
              <xm:sqref>VNS121</xm:sqref>
            </x14:sparkline>
            <x14:sparkline>
              <xm:f>'CB_Lcr (2)'!$VNT121:$VNT121</xm:f>
              <xm:sqref>VNT121</xm:sqref>
            </x14:sparkline>
            <x14:sparkline>
              <xm:f>'CB_Lcr (2)'!$VNU121:$VNU121</xm:f>
              <xm:sqref>VNU121</xm:sqref>
            </x14:sparkline>
            <x14:sparkline>
              <xm:f>'CB_Lcr (2)'!$VNV121:$VNV121</xm:f>
              <xm:sqref>VNV121</xm:sqref>
            </x14:sparkline>
            <x14:sparkline>
              <xm:f>'CB_Lcr (2)'!$VNW121:$VNW121</xm:f>
              <xm:sqref>VNW121</xm:sqref>
            </x14:sparkline>
            <x14:sparkline>
              <xm:f>'CB_Lcr (2)'!$VNX121:$VNX121</xm:f>
              <xm:sqref>VNX121</xm:sqref>
            </x14:sparkline>
            <x14:sparkline>
              <xm:f>'CB_Lcr (2)'!$VNY121:$VNY121</xm:f>
              <xm:sqref>VNY121</xm:sqref>
            </x14:sparkline>
            <x14:sparkline>
              <xm:f>'CB_Lcr (2)'!$VNZ121:$VNZ121</xm:f>
              <xm:sqref>VNZ121</xm:sqref>
            </x14:sparkline>
            <x14:sparkline>
              <xm:f>'CB_Lcr (2)'!$VOA121:$VOA121</xm:f>
              <xm:sqref>VOA121</xm:sqref>
            </x14:sparkline>
            <x14:sparkline>
              <xm:f>'CB_Lcr (2)'!$VOB121:$VOB121</xm:f>
              <xm:sqref>VOB121</xm:sqref>
            </x14:sparkline>
            <x14:sparkline>
              <xm:f>'CB_Lcr (2)'!$VOC121:$VOC121</xm:f>
              <xm:sqref>VOC121</xm:sqref>
            </x14:sparkline>
            <x14:sparkline>
              <xm:f>'CB_Lcr (2)'!$VOD121:$VOD121</xm:f>
              <xm:sqref>VOD121</xm:sqref>
            </x14:sparkline>
            <x14:sparkline>
              <xm:f>'CB_Lcr (2)'!$VOE121:$VOE121</xm:f>
              <xm:sqref>VOE121</xm:sqref>
            </x14:sparkline>
            <x14:sparkline>
              <xm:f>'CB_Lcr (2)'!$VOF121:$VOF121</xm:f>
              <xm:sqref>VOF121</xm:sqref>
            </x14:sparkline>
            <x14:sparkline>
              <xm:f>'CB_Lcr (2)'!$VOG121:$VOG121</xm:f>
              <xm:sqref>VOG121</xm:sqref>
            </x14:sparkline>
            <x14:sparkline>
              <xm:f>'CB_Lcr (2)'!$VOH121:$VOH121</xm:f>
              <xm:sqref>VOH121</xm:sqref>
            </x14:sparkline>
            <x14:sparkline>
              <xm:f>'CB_Lcr (2)'!$VOI121:$VOI121</xm:f>
              <xm:sqref>VOI121</xm:sqref>
            </x14:sparkline>
            <x14:sparkline>
              <xm:f>'CB_Lcr (2)'!$VOJ121:$VOJ121</xm:f>
              <xm:sqref>VOJ121</xm:sqref>
            </x14:sparkline>
            <x14:sparkline>
              <xm:f>'CB_Lcr (2)'!$VOK121:$VOK121</xm:f>
              <xm:sqref>VOK121</xm:sqref>
            </x14:sparkline>
            <x14:sparkline>
              <xm:f>'CB_Lcr (2)'!$VOL121:$VOL121</xm:f>
              <xm:sqref>VOL121</xm:sqref>
            </x14:sparkline>
            <x14:sparkline>
              <xm:f>'CB_Lcr (2)'!$VOM121:$VOM121</xm:f>
              <xm:sqref>VOM121</xm:sqref>
            </x14:sparkline>
            <x14:sparkline>
              <xm:f>'CB_Lcr (2)'!$VON121:$VON121</xm:f>
              <xm:sqref>VON121</xm:sqref>
            </x14:sparkline>
            <x14:sparkline>
              <xm:f>'CB_Lcr (2)'!$VOO121:$VOO121</xm:f>
              <xm:sqref>VOO121</xm:sqref>
            </x14:sparkline>
            <x14:sparkline>
              <xm:f>'CB_Lcr (2)'!$VOP121:$VOP121</xm:f>
              <xm:sqref>VOP121</xm:sqref>
            </x14:sparkline>
            <x14:sparkline>
              <xm:f>'CB_Lcr (2)'!$VOQ121:$VOQ121</xm:f>
              <xm:sqref>VOQ121</xm:sqref>
            </x14:sparkline>
            <x14:sparkline>
              <xm:f>'CB_Lcr (2)'!$VOR121:$VOR121</xm:f>
              <xm:sqref>VOR121</xm:sqref>
            </x14:sparkline>
            <x14:sparkline>
              <xm:f>'CB_Lcr (2)'!$VOS121:$VOS121</xm:f>
              <xm:sqref>VOS121</xm:sqref>
            </x14:sparkline>
            <x14:sparkline>
              <xm:f>'CB_Lcr (2)'!$VOT121:$VOT121</xm:f>
              <xm:sqref>VOT121</xm:sqref>
            </x14:sparkline>
            <x14:sparkline>
              <xm:f>'CB_Lcr (2)'!$VOU121:$VOU121</xm:f>
              <xm:sqref>VOU121</xm:sqref>
            </x14:sparkline>
            <x14:sparkline>
              <xm:f>'CB_Lcr (2)'!$VOV121:$VOV121</xm:f>
              <xm:sqref>VOV121</xm:sqref>
            </x14:sparkline>
            <x14:sparkline>
              <xm:f>'CB_Lcr (2)'!$VOW121:$VOW121</xm:f>
              <xm:sqref>VOW121</xm:sqref>
            </x14:sparkline>
            <x14:sparkline>
              <xm:f>'CB_Lcr (2)'!$VOX121:$VOX121</xm:f>
              <xm:sqref>VOX121</xm:sqref>
            </x14:sparkline>
            <x14:sparkline>
              <xm:f>'CB_Lcr (2)'!$VOY121:$VOY121</xm:f>
              <xm:sqref>VOY121</xm:sqref>
            </x14:sparkline>
            <x14:sparkline>
              <xm:f>'CB_Lcr (2)'!$VOZ121:$VOZ121</xm:f>
              <xm:sqref>VOZ121</xm:sqref>
            </x14:sparkline>
            <x14:sparkline>
              <xm:f>'CB_Lcr (2)'!$VPA121:$VPA121</xm:f>
              <xm:sqref>VPA121</xm:sqref>
            </x14:sparkline>
            <x14:sparkline>
              <xm:f>'CB_Lcr (2)'!$VPB121:$VPB121</xm:f>
              <xm:sqref>VPB121</xm:sqref>
            </x14:sparkline>
            <x14:sparkline>
              <xm:f>'CB_Lcr (2)'!$VPC121:$VPC121</xm:f>
              <xm:sqref>VPC121</xm:sqref>
            </x14:sparkline>
            <x14:sparkline>
              <xm:f>'CB_Lcr (2)'!$VPD121:$VPD121</xm:f>
              <xm:sqref>VPD121</xm:sqref>
            </x14:sparkline>
            <x14:sparkline>
              <xm:f>'CB_Lcr (2)'!$VPE121:$VPE121</xm:f>
              <xm:sqref>VPE121</xm:sqref>
            </x14:sparkline>
            <x14:sparkline>
              <xm:f>'CB_Lcr (2)'!$VPF121:$VPF121</xm:f>
              <xm:sqref>VPF121</xm:sqref>
            </x14:sparkline>
            <x14:sparkline>
              <xm:f>'CB_Lcr (2)'!$VPG121:$VPG121</xm:f>
              <xm:sqref>VPG121</xm:sqref>
            </x14:sparkline>
            <x14:sparkline>
              <xm:f>'CB_Lcr (2)'!$VPH121:$VPH121</xm:f>
              <xm:sqref>VPH121</xm:sqref>
            </x14:sparkline>
            <x14:sparkline>
              <xm:f>'CB_Lcr (2)'!$VPI121:$VPI121</xm:f>
              <xm:sqref>VPI121</xm:sqref>
            </x14:sparkline>
            <x14:sparkline>
              <xm:f>'CB_Lcr (2)'!$VPJ121:$VPJ121</xm:f>
              <xm:sqref>VPJ121</xm:sqref>
            </x14:sparkline>
            <x14:sparkline>
              <xm:f>'CB_Lcr (2)'!$VPK121:$VPK121</xm:f>
              <xm:sqref>VPK121</xm:sqref>
            </x14:sparkline>
            <x14:sparkline>
              <xm:f>'CB_Lcr (2)'!$VPL121:$VPL121</xm:f>
              <xm:sqref>VPL121</xm:sqref>
            </x14:sparkline>
            <x14:sparkline>
              <xm:f>'CB_Lcr (2)'!$VPM121:$VPM121</xm:f>
              <xm:sqref>VPM121</xm:sqref>
            </x14:sparkline>
            <x14:sparkline>
              <xm:f>'CB_Lcr (2)'!$VPN121:$VPN121</xm:f>
              <xm:sqref>VPN121</xm:sqref>
            </x14:sparkline>
            <x14:sparkline>
              <xm:f>'CB_Lcr (2)'!$VPO121:$VPO121</xm:f>
              <xm:sqref>VPO121</xm:sqref>
            </x14:sparkline>
            <x14:sparkline>
              <xm:f>'CB_Lcr (2)'!$VPP121:$VPP121</xm:f>
              <xm:sqref>VPP121</xm:sqref>
            </x14:sparkline>
            <x14:sparkline>
              <xm:f>'CB_Lcr (2)'!$VPQ121:$VPQ121</xm:f>
              <xm:sqref>VPQ121</xm:sqref>
            </x14:sparkline>
            <x14:sparkline>
              <xm:f>'CB_Lcr (2)'!$VPR121:$VPR121</xm:f>
              <xm:sqref>VPR121</xm:sqref>
            </x14:sparkline>
            <x14:sparkline>
              <xm:f>'CB_Lcr (2)'!$VPS121:$VPS121</xm:f>
              <xm:sqref>VPS121</xm:sqref>
            </x14:sparkline>
            <x14:sparkline>
              <xm:f>'CB_Lcr (2)'!$VPT121:$VPT121</xm:f>
              <xm:sqref>VPT121</xm:sqref>
            </x14:sparkline>
            <x14:sparkline>
              <xm:f>'CB_Lcr (2)'!$VPU121:$VPU121</xm:f>
              <xm:sqref>VPU121</xm:sqref>
            </x14:sparkline>
            <x14:sparkline>
              <xm:f>'CB_Lcr (2)'!$VPV121:$VPV121</xm:f>
              <xm:sqref>VPV121</xm:sqref>
            </x14:sparkline>
            <x14:sparkline>
              <xm:f>'CB_Lcr (2)'!$VPW121:$VPW121</xm:f>
              <xm:sqref>VPW121</xm:sqref>
            </x14:sparkline>
            <x14:sparkline>
              <xm:f>'CB_Lcr (2)'!$VPX121:$VPX121</xm:f>
              <xm:sqref>VPX121</xm:sqref>
            </x14:sparkline>
            <x14:sparkline>
              <xm:f>'CB_Lcr (2)'!$VPY121:$VPY121</xm:f>
              <xm:sqref>VPY121</xm:sqref>
            </x14:sparkline>
            <x14:sparkline>
              <xm:f>'CB_Lcr (2)'!$VPZ121:$VPZ121</xm:f>
              <xm:sqref>VPZ121</xm:sqref>
            </x14:sparkline>
            <x14:sparkline>
              <xm:f>'CB_Lcr (2)'!$VQA121:$VQA121</xm:f>
              <xm:sqref>VQA121</xm:sqref>
            </x14:sparkline>
            <x14:sparkline>
              <xm:f>'CB_Lcr (2)'!$VQB121:$VQB121</xm:f>
              <xm:sqref>VQB121</xm:sqref>
            </x14:sparkline>
            <x14:sparkline>
              <xm:f>'CB_Lcr (2)'!$VQC121:$VQC121</xm:f>
              <xm:sqref>VQC121</xm:sqref>
            </x14:sparkline>
            <x14:sparkline>
              <xm:f>'CB_Lcr (2)'!$VQD121:$VQD121</xm:f>
              <xm:sqref>VQD121</xm:sqref>
            </x14:sparkline>
            <x14:sparkline>
              <xm:f>'CB_Lcr (2)'!$VQE121:$VQE121</xm:f>
              <xm:sqref>VQE121</xm:sqref>
            </x14:sparkline>
            <x14:sparkline>
              <xm:f>'CB_Lcr (2)'!$VQF121:$VQF121</xm:f>
              <xm:sqref>VQF121</xm:sqref>
            </x14:sparkline>
            <x14:sparkline>
              <xm:f>'CB_Lcr (2)'!$VQG121:$VQG121</xm:f>
              <xm:sqref>VQG121</xm:sqref>
            </x14:sparkline>
            <x14:sparkline>
              <xm:f>'CB_Lcr (2)'!$VQH121:$VQH121</xm:f>
              <xm:sqref>VQH121</xm:sqref>
            </x14:sparkline>
            <x14:sparkline>
              <xm:f>'CB_Lcr (2)'!$VQI121:$VQI121</xm:f>
              <xm:sqref>VQI121</xm:sqref>
            </x14:sparkline>
            <x14:sparkline>
              <xm:f>'CB_Lcr (2)'!$VQJ121:$VQJ121</xm:f>
              <xm:sqref>VQJ121</xm:sqref>
            </x14:sparkline>
            <x14:sparkline>
              <xm:f>'CB_Lcr (2)'!$VQK121:$VQK121</xm:f>
              <xm:sqref>VQK121</xm:sqref>
            </x14:sparkline>
            <x14:sparkline>
              <xm:f>'CB_Lcr (2)'!$VQL121:$VQL121</xm:f>
              <xm:sqref>VQL121</xm:sqref>
            </x14:sparkline>
            <x14:sparkline>
              <xm:f>'CB_Lcr (2)'!$VQM121:$VQM121</xm:f>
              <xm:sqref>VQM121</xm:sqref>
            </x14:sparkline>
            <x14:sparkline>
              <xm:f>'CB_Lcr (2)'!$VQN121:$VQN121</xm:f>
              <xm:sqref>VQN121</xm:sqref>
            </x14:sparkline>
            <x14:sparkline>
              <xm:f>'CB_Lcr (2)'!$VQO121:$VQO121</xm:f>
              <xm:sqref>VQO121</xm:sqref>
            </x14:sparkline>
            <x14:sparkline>
              <xm:f>'CB_Lcr (2)'!$VQP121:$VQP121</xm:f>
              <xm:sqref>VQP121</xm:sqref>
            </x14:sparkline>
            <x14:sparkline>
              <xm:f>'CB_Lcr (2)'!$VQQ121:$VQQ121</xm:f>
              <xm:sqref>VQQ121</xm:sqref>
            </x14:sparkline>
            <x14:sparkline>
              <xm:f>'CB_Lcr (2)'!$VQR121:$VQR121</xm:f>
              <xm:sqref>VQR121</xm:sqref>
            </x14:sparkline>
            <x14:sparkline>
              <xm:f>'CB_Lcr (2)'!$VQS121:$VQS121</xm:f>
              <xm:sqref>VQS121</xm:sqref>
            </x14:sparkline>
            <x14:sparkline>
              <xm:f>'CB_Lcr (2)'!$VQT121:$VQT121</xm:f>
              <xm:sqref>VQT121</xm:sqref>
            </x14:sparkline>
            <x14:sparkline>
              <xm:f>'CB_Lcr (2)'!$VQU121:$VQU121</xm:f>
              <xm:sqref>VQU121</xm:sqref>
            </x14:sparkline>
            <x14:sparkline>
              <xm:f>'CB_Lcr (2)'!$VQV121:$VQV121</xm:f>
              <xm:sqref>VQV121</xm:sqref>
            </x14:sparkline>
            <x14:sparkline>
              <xm:f>'CB_Lcr (2)'!$VQW121:$VQW121</xm:f>
              <xm:sqref>VQW121</xm:sqref>
            </x14:sparkline>
            <x14:sparkline>
              <xm:f>'CB_Lcr (2)'!$VQX121:$VQX121</xm:f>
              <xm:sqref>VQX121</xm:sqref>
            </x14:sparkline>
            <x14:sparkline>
              <xm:f>'CB_Lcr (2)'!$VQY121:$VQY121</xm:f>
              <xm:sqref>VQY121</xm:sqref>
            </x14:sparkline>
            <x14:sparkline>
              <xm:f>'CB_Lcr (2)'!$VQZ121:$VQZ121</xm:f>
              <xm:sqref>VQZ121</xm:sqref>
            </x14:sparkline>
            <x14:sparkline>
              <xm:f>'CB_Lcr (2)'!$VRA121:$VRA121</xm:f>
              <xm:sqref>VRA121</xm:sqref>
            </x14:sparkline>
            <x14:sparkline>
              <xm:f>'CB_Lcr (2)'!$VRB121:$VRB121</xm:f>
              <xm:sqref>VRB121</xm:sqref>
            </x14:sparkline>
            <x14:sparkline>
              <xm:f>'CB_Lcr (2)'!$VRC121:$VRC121</xm:f>
              <xm:sqref>VRC121</xm:sqref>
            </x14:sparkline>
            <x14:sparkline>
              <xm:f>'CB_Lcr (2)'!$VRD121:$VRD121</xm:f>
              <xm:sqref>VRD121</xm:sqref>
            </x14:sparkline>
            <x14:sparkline>
              <xm:f>'CB_Lcr (2)'!$VRE121:$VRE121</xm:f>
              <xm:sqref>VRE121</xm:sqref>
            </x14:sparkline>
            <x14:sparkline>
              <xm:f>'CB_Lcr (2)'!$VRF121:$VRF121</xm:f>
              <xm:sqref>VRF121</xm:sqref>
            </x14:sparkline>
            <x14:sparkline>
              <xm:f>'CB_Lcr (2)'!$VRG121:$VRG121</xm:f>
              <xm:sqref>VRG121</xm:sqref>
            </x14:sparkline>
            <x14:sparkline>
              <xm:f>'CB_Lcr (2)'!$VRH121:$VRH121</xm:f>
              <xm:sqref>VRH121</xm:sqref>
            </x14:sparkline>
            <x14:sparkline>
              <xm:f>'CB_Lcr (2)'!$VRI121:$VRI121</xm:f>
              <xm:sqref>VRI121</xm:sqref>
            </x14:sparkline>
            <x14:sparkline>
              <xm:f>'CB_Lcr (2)'!$VRJ121:$VRJ121</xm:f>
              <xm:sqref>VRJ121</xm:sqref>
            </x14:sparkline>
            <x14:sparkline>
              <xm:f>'CB_Lcr (2)'!$VRK121:$VRK121</xm:f>
              <xm:sqref>VRK121</xm:sqref>
            </x14:sparkline>
            <x14:sparkline>
              <xm:f>'CB_Lcr (2)'!$VRL121:$VRL121</xm:f>
              <xm:sqref>VRL121</xm:sqref>
            </x14:sparkline>
            <x14:sparkline>
              <xm:f>'CB_Lcr (2)'!$VRM121:$VRM121</xm:f>
              <xm:sqref>VRM121</xm:sqref>
            </x14:sparkline>
            <x14:sparkline>
              <xm:f>'CB_Lcr (2)'!$VRN121:$VRN121</xm:f>
              <xm:sqref>VRN121</xm:sqref>
            </x14:sparkline>
            <x14:sparkline>
              <xm:f>'CB_Lcr (2)'!$VRO121:$VRO121</xm:f>
              <xm:sqref>VRO121</xm:sqref>
            </x14:sparkline>
            <x14:sparkline>
              <xm:f>'CB_Lcr (2)'!$VRP121:$VRP121</xm:f>
              <xm:sqref>VRP121</xm:sqref>
            </x14:sparkline>
            <x14:sparkline>
              <xm:f>'CB_Lcr (2)'!$VRQ121:$VRQ121</xm:f>
              <xm:sqref>VRQ121</xm:sqref>
            </x14:sparkline>
            <x14:sparkline>
              <xm:f>'CB_Lcr (2)'!$VRR121:$VRR121</xm:f>
              <xm:sqref>VRR121</xm:sqref>
            </x14:sparkline>
            <x14:sparkline>
              <xm:f>'CB_Lcr (2)'!$VRS121:$VRS121</xm:f>
              <xm:sqref>VRS121</xm:sqref>
            </x14:sparkline>
            <x14:sparkline>
              <xm:f>'CB_Lcr (2)'!$VRT121:$VRT121</xm:f>
              <xm:sqref>VRT121</xm:sqref>
            </x14:sparkline>
            <x14:sparkline>
              <xm:f>'CB_Lcr (2)'!$VRU121:$VRU121</xm:f>
              <xm:sqref>VRU121</xm:sqref>
            </x14:sparkline>
            <x14:sparkline>
              <xm:f>'CB_Lcr (2)'!$VRV121:$VRV121</xm:f>
              <xm:sqref>VRV121</xm:sqref>
            </x14:sparkline>
            <x14:sparkline>
              <xm:f>'CB_Lcr (2)'!$VRW121:$VRW121</xm:f>
              <xm:sqref>VRW121</xm:sqref>
            </x14:sparkline>
            <x14:sparkline>
              <xm:f>'CB_Lcr (2)'!$VRX121:$VRX121</xm:f>
              <xm:sqref>VRX121</xm:sqref>
            </x14:sparkline>
            <x14:sparkline>
              <xm:f>'CB_Lcr (2)'!$VRY121:$VRY121</xm:f>
              <xm:sqref>VRY121</xm:sqref>
            </x14:sparkline>
            <x14:sparkline>
              <xm:f>'CB_Lcr (2)'!$VRZ121:$VRZ121</xm:f>
              <xm:sqref>VRZ121</xm:sqref>
            </x14:sparkline>
            <x14:sparkline>
              <xm:f>'CB_Lcr (2)'!$VSA121:$VSA121</xm:f>
              <xm:sqref>VSA121</xm:sqref>
            </x14:sparkline>
            <x14:sparkline>
              <xm:f>'CB_Lcr (2)'!$VSB121:$VSB121</xm:f>
              <xm:sqref>VSB121</xm:sqref>
            </x14:sparkline>
            <x14:sparkline>
              <xm:f>'CB_Lcr (2)'!$VSC121:$VSC121</xm:f>
              <xm:sqref>VSC121</xm:sqref>
            </x14:sparkline>
            <x14:sparkline>
              <xm:f>'CB_Lcr (2)'!$VSD121:$VSD121</xm:f>
              <xm:sqref>VSD121</xm:sqref>
            </x14:sparkline>
            <x14:sparkline>
              <xm:f>'CB_Lcr (2)'!$VSE121:$VSE121</xm:f>
              <xm:sqref>VSE121</xm:sqref>
            </x14:sparkline>
            <x14:sparkline>
              <xm:f>'CB_Lcr (2)'!$VSF121:$VSF121</xm:f>
              <xm:sqref>VSF121</xm:sqref>
            </x14:sparkline>
            <x14:sparkline>
              <xm:f>'CB_Lcr (2)'!$VSG121:$VSG121</xm:f>
              <xm:sqref>VSG121</xm:sqref>
            </x14:sparkline>
            <x14:sparkline>
              <xm:f>'CB_Lcr (2)'!$VSH121:$VSH121</xm:f>
              <xm:sqref>VSH121</xm:sqref>
            </x14:sparkline>
            <x14:sparkline>
              <xm:f>'CB_Lcr (2)'!$VSI121:$VSI121</xm:f>
              <xm:sqref>VSI121</xm:sqref>
            </x14:sparkline>
            <x14:sparkline>
              <xm:f>'CB_Lcr (2)'!$VSJ121:$VSJ121</xm:f>
              <xm:sqref>VSJ121</xm:sqref>
            </x14:sparkline>
            <x14:sparkline>
              <xm:f>'CB_Lcr (2)'!$VSK121:$VSK121</xm:f>
              <xm:sqref>VSK121</xm:sqref>
            </x14:sparkline>
            <x14:sparkline>
              <xm:f>'CB_Lcr (2)'!$VSL121:$VSL121</xm:f>
              <xm:sqref>VSL121</xm:sqref>
            </x14:sparkline>
            <x14:sparkline>
              <xm:f>'CB_Lcr (2)'!$VSM121:$VSM121</xm:f>
              <xm:sqref>VSM121</xm:sqref>
            </x14:sparkline>
            <x14:sparkline>
              <xm:f>'CB_Lcr (2)'!$VSN121:$VSN121</xm:f>
              <xm:sqref>VSN121</xm:sqref>
            </x14:sparkline>
            <x14:sparkline>
              <xm:f>'CB_Lcr (2)'!$VSO121:$VSO121</xm:f>
              <xm:sqref>VSO121</xm:sqref>
            </x14:sparkline>
            <x14:sparkline>
              <xm:f>'CB_Lcr (2)'!$VSP121:$VSP121</xm:f>
              <xm:sqref>VSP121</xm:sqref>
            </x14:sparkline>
            <x14:sparkline>
              <xm:f>'CB_Lcr (2)'!$VSQ121:$VSQ121</xm:f>
              <xm:sqref>VSQ121</xm:sqref>
            </x14:sparkline>
            <x14:sparkline>
              <xm:f>'CB_Lcr (2)'!$VSR121:$VSR121</xm:f>
              <xm:sqref>VSR121</xm:sqref>
            </x14:sparkline>
            <x14:sparkline>
              <xm:f>'CB_Lcr (2)'!$VSS121:$VSS121</xm:f>
              <xm:sqref>VSS121</xm:sqref>
            </x14:sparkline>
            <x14:sparkline>
              <xm:f>'CB_Lcr (2)'!$VST121:$VST121</xm:f>
              <xm:sqref>VST121</xm:sqref>
            </x14:sparkline>
            <x14:sparkline>
              <xm:f>'CB_Lcr (2)'!$VSU121:$VSU121</xm:f>
              <xm:sqref>VSU121</xm:sqref>
            </x14:sparkline>
            <x14:sparkline>
              <xm:f>'CB_Lcr (2)'!$VSV121:$VSV121</xm:f>
              <xm:sqref>VSV121</xm:sqref>
            </x14:sparkline>
            <x14:sparkline>
              <xm:f>'CB_Lcr (2)'!$VSW121:$VSW121</xm:f>
              <xm:sqref>VSW121</xm:sqref>
            </x14:sparkline>
            <x14:sparkline>
              <xm:f>'CB_Lcr (2)'!$VSX121:$VSX121</xm:f>
              <xm:sqref>VSX121</xm:sqref>
            </x14:sparkline>
            <x14:sparkline>
              <xm:f>'CB_Lcr (2)'!$VSY121:$VSY121</xm:f>
              <xm:sqref>VSY121</xm:sqref>
            </x14:sparkline>
            <x14:sparkline>
              <xm:f>'CB_Lcr (2)'!$VSZ121:$VSZ121</xm:f>
              <xm:sqref>VSZ121</xm:sqref>
            </x14:sparkline>
            <x14:sparkline>
              <xm:f>'CB_Lcr (2)'!$VTA121:$VTA121</xm:f>
              <xm:sqref>VTA121</xm:sqref>
            </x14:sparkline>
            <x14:sparkline>
              <xm:f>'CB_Lcr (2)'!$VTB121:$VTB121</xm:f>
              <xm:sqref>VTB121</xm:sqref>
            </x14:sparkline>
            <x14:sparkline>
              <xm:f>'CB_Lcr (2)'!$VTC121:$VTC121</xm:f>
              <xm:sqref>VTC121</xm:sqref>
            </x14:sparkline>
            <x14:sparkline>
              <xm:f>'CB_Lcr (2)'!$VTD121:$VTD121</xm:f>
              <xm:sqref>VTD121</xm:sqref>
            </x14:sparkline>
            <x14:sparkline>
              <xm:f>'CB_Lcr (2)'!$VTE121:$VTE121</xm:f>
              <xm:sqref>VTE121</xm:sqref>
            </x14:sparkline>
            <x14:sparkline>
              <xm:f>'CB_Lcr (2)'!$VTF121:$VTF121</xm:f>
              <xm:sqref>VTF121</xm:sqref>
            </x14:sparkline>
            <x14:sparkline>
              <xm:f>'CB_Lcr (2)'!$VTG121:$VTG121</xm:f>
              <xm:sqref>VTG121</xm:sqref>
            </x14:sparkline>
            <x14:sparkline>
              <xm:f>'CB_Lcr (2)'!$VTH121:$VTH121</xm:f>
              <xm:sqref>VTH121</xm:sqref>
            </x14:sparkline>
            <x14:sparkline>
              <xm:f>'CB_Lcr (2)'!$VTI121:$VTI121</xm:f>
              <xm:sqref>VTI121</xm:sqref>
            </x14:sparkline>
            <x14:sparkline>
              <xm:f>'CB_Lcr (2)'!$VTJ121:$VTJ121</xm:f>
              <xm:sqref>VTJ121</xm:sqref>
            </x14:sparkline>
            <x14:sparkline>
              <xm:f>'CB_Lcr (2)'!$VTK121:$VTK121</xm:f>
              <xm:sqref>VTK121</xm:sqref>
            </x14:sparkline>
            <x14:sparkline>
              <xm:f>'CB_Lcr (2)'!$VTL121:$VTL121</xm:f>
              <xm:sqref>VTL121</xm:sqref>
            </x14:sparkline>
            <x14:sparkline>
              <xm:f>'CB_Lcr (2)'!$VTM121:$VTM121</xm:f>
              <xm:sqref>VTM121</xm:sqref>
            </x14:sparkline>
            <x14:sparkline>
              <xm:f>'CB_Lcr (2)'!$VTN121:$VTN121</xm:f>
              <xm:sqref>VTN121</xm:sqref>
            </x14:sparkline>
            <x14:sparkline>
              <xm:f>'CB_Lcr (2)'!$VTO121:$VTO121</xm:f>
              <xm:sqref>VTO121</xm:sqref>
            </x14:sparkline>
            <x14:sparkline>
              <xm:f>'CB_Lcr (2)'!$VTP121:$VTP121</xm:f>
              <xm:sqref>VTP121</xm:sqref>
            </x14:sparkline>
            <x14:sparkline>
              <xm:f>'CB_Lcr (2)'!$VTQ121:$VTQ121</xm:f>
              <xm:sqref>VTQ121</xm:sqref>
            </x14:sparkline>
            <x14:sparkline>
              <xm:f>'CB_Lcr (2)'!$VTR121:$VTR121</xm:f>
              <xm:sqref>VTR121</xm:sqref>
            </x14:sparkline>
            <x14:sparkline>
              <xm:f>'CB_Lcr (2)'!$VTS121:$VTS121</xm:f>
              <xm:sqref>VTS121</xm:sqref>
            </x14:sparkline>
            <x14:sparkline>
              <xm:f>'CB_Lcr (2)'!$VTT121:$VTT121</xm:f>
              <xm:sqref>VTT121</xm:sqref>
            </x14:sparkline>
            <x14:sparkline>
              <xm:f>'CB_Lcr (2)'!$VTU121:$VTU121</xm:f>
              <xm:sqref>VTU121</xm:sqref>
            </x14:sparkline>
            <x14:sparkline>
              <xm:f>'CB_Lcr (2)'!$VTV121:$VTV121</xm:f>
              <xm:sqref>VTV121</xm:sqref>
            </x14:sparkline>
            <x14:sparkline>
              <xm:f>'CB_Lcr (2)'!$VTW121:$VTW121</xm:f>
              <xm:sqref>VTW121</xm:sqref>
            </x14:sparkline>
            <x14:sparkline>
              <xm:f>'CB_Lcr (2)'!$VTX121:$VTX121</xm:f>
              <xm:sqref>VTX121</xm:sqref>
            </x14:sparkline>
            <x14:sparkline>
              <xm:f>'CB_Lcr (2)'!$VTY121:$VTY121</xm:f>
              <xm:sqref>VTY121</xm:sqref>
            </x14:sparkline>
            <x14:sparkline>
              <xm:f>'CB_Lcr (2)'!$VTZ121:$VTZ121</xm:f>
              <xm:sqref>VTZ121</xm:sqref>
            </x14:sparkline>
            <x14:sparkline>
              <xm:f>'CB_Lcr (2)'!$VUA121:$VUA121</xm:f>
              <xm:sqref>VUA121</xm:sqref>
            </x14:sparkline>
            <x14:sparkline>
              <xm:f>'CB_Lcr (2)'!$VUB121:$VUB121</xm:f>
              <xm:sqref>VUB121</xm:sqref>
            </x14:sparkline>
            <x14:sparkline>
              <xm:f>'CB_Lcr (2)'!$VUC121:$VUC121</xm:f>
              <xm:sqref>VUC121</xm:sqref>
            </x14:sparkline>
            <x14:sparkline>
              <xm:f>'CB_Lcr (2)'!$VUD121:$VUD121</xm:f>
              <xm:sqref>VUD121</xm:sqref>
            </x14:sparkline>
            <x14:sparkline>
              <xm:f>'CB_Lcr (2)'!$VUE121:$VUE121</xm:f>
              <xm:sqref>VUE121</xm:sqref>
            </x14:sparkline>
            <x14:sparkline>
              <xm:f>'CB_Lcr (2)'!$VUF121:$VUF121</xm:f>
              <xm:sqref>VUF121</xm:sqref>
            </x14:sparkline>
            <x14:sparkline>
              <xm:f>'CB_Lcr (2)'!$VUG121:$VUG121</xm:f>
              <xm:sqref>VUG121</xm:sqref>
            </x14:sparkline>
            <x14:sparkline>
              <xm:f>'CB_Lcr (2)'!$VUH121:$VUH121</xm:f>
              <xm:sqref>VUH121</xm:sqref>
            </x14:sparkline>
            <x14:sparkline>
              <xm:f>'CB_Lcr (2)'!$VUI121:$VUI121</xm:f>
              <xm:sqref>VUI121</xm:sqref>
            </x14:sparkline>
            <x14:sparkline>
              <xm:f>'CB_Lcr (2)'!$VUJ121:$VUJ121</xm:f>
              <xm:sqref>VUJ121</xm:sqref>
            </x14:sparkline>
            <x14:sparkline>
              <xm:f>'CB_Lcr (2)'!$VUK121:$VUK121</xm:f>
              <xm:sqref>VUK121</xm:sqref>
            </x14:sparkline>
            <x14:sparkline>
              <xm:f>'CB_Lcr (2)'!$VUL121:$VUL121</xm:f>
              <xm:sqref>VUL121</xm:sqref>
            </x14:sparkline>
            <x14:sparkline>
              <xm:f>'CB_Lcr (2)'!$VUM121:$VUM121</xm:f>
              <xm:sqref>VUM121</xm:sqref>
            </x14:sparkline>
            <x14:sparkline>
              <xm:f>'CB_Lcr (2)'!$VUN121:$VUN121</xm:f>
              <xm:sqref>VUN121</xm:sqref>
            </x14:sparkline>
            <x14:sparkline>
              <xm:f>'CB_Lcr (2)'!$VUO121:$VUO121</xm:f>
              <xm:sqref>VUO121</xm:sqref>
            </x14:sparkline>
            <x14:sparkline>
              <xm:f>'CB_Lcr (2)'!$VUP121:$VUP121</xm:f>
              <xm:sqref>VUP121</xm:sqref>
            </x14:sparkline>
            <x14:sparkline>
              <xm:f>'CB_Lcr (2)'!$VUQ121:$VUQ121</xm:f>
              <xm:sqref>VUQ121</xm:sqref>
            </x14:sparkline>
            <x14:sparkline>
              <xm:f>'CB_Lcr (2)'!$VUR121:$VUR121</xm:f>
              <xm:sqref>VUR121</xm:sqref>
            </x14:sparkline>
            <x14:sparkline>
              <xm:f>'CB_Lcr (2)'!$VUS121:$VUS121</xm:f>
              <xm:sqref>VUS121</xm:sqref>
            </x14:sparkline>
            <x14:sparkline>
              <xm:f>'CB_Lcr (2)'!$VUT121:$VUT121</xm:f>
              <xm:sqref>VUT121</xm:sqref>
            </x14:sparkline>
            <x14:sparkline>
              <xm:f>'CB_Lcr (2)'!$VUU121:$VUU121</xm:f>
              <xm:sqref>VUU121</xm:sqref>
            </x14:sparkline>
            <x14:sparkline>
              <xm:f>'CB_Lcr (2)'!$VUV121:$VUV121</xm:f>
              <xm:sqref>VUV121</xm:sqref>
            </x14:sparkline>
            <x14:sparkline>
              <xm:f>'CB_Lcr (2)'!$VUW121:$VUW121</xm:f>
              <xm:sqref>VUW121</xm:sqref>
            </x14:sparkline>
            <x14:sparkline>
              <xm:f>'CB_Lcr (2)'!$VUX121:$VUX121</xm:f>
              <xm:sqref>VUX121</xm:sqref>
            </x14:sparkline>
            <x14:sparkline>
              <xm:f>'CB_Lcr (2)'!$VUY121:$VUY121</xm:f>
              <xm:sqref>VUY121</xm:sqref>
            </x14:sparkline>
            <x14:sparkline>
              <xm:f>'CB_Lcr (2)'!$VUZ121:$VUZ121</xm:f>
              <xm:sqref>VUZ121</xm:sqref>
            </x14:sparkline>
            <x14:sparkline>
              <xm:f>'CB_Lcr (2)'!$VVA121:$VVA121</xm:f>
              <xm:sqref>VVA121</xm:sqref>
            </x14:sparkline>
            <x14:sparkline>
              <xm:f>'CB_Lcr (2)'!$VVB121:$VVB121</xm:f>
              <xm:sqref>VVB121</xm:sqref>
            </x14:sparkline>
            <x14:sparkline>
              <xm:f>'CB_Lcr (2)'!$VVC121:$VVC121</xm:f>
              <xm:sqref>VVC121</xm:sqref>
            </x14:sparkline>
            <x14:sparkline>
              <xm:f>'CB_Lcr (2)'!$VVD121:$VVD121</xm:f>
              <xm:sqref>VVD121</xm:sqref>
            </x14:sparkline>
            <x14:sparkline>
              <xm:f>'CB_Lcr (2)'!$VVE121:$VVE121</xm:f>
              <xm:sqref>VVE121</xm:sqref>
            </x14:sparkline>
            <x14:sparkline>
              <xm:f>'CB_Lcr (2)'!$VVF121:$VVF121</xm:f>
              <xm:sqref>VVF121</xm:sqref>
            </x14:sparkline>
            <x14:sparkline>
              <xm:f>'CB_Lcr (2)'!$VVG121:$VVG121</xm:f>
              <xm:sqref>VVG121</xm:sqref>
            </x14:sparkline>
            <x14:sparkline>
              <xm:f>'CB_Lcr (2)'!$VVH121:$VVH121</xm:f>
              <xm:sqref>VVH121</xm:sqref>
            </x14:sparkline>
            <x14:sparkline>
              <xm:f>'CB_Lcr (2)'!$VVI121:$VVI121</xm:f>
              <xm:sqref>VVI121</xm:sqref>
            </x14:sparkline>
            <x14:sparkline>
              <xm:f>'CB_Lcr (2)'!$VVJ121:$VVJ121</xm:f>
              <xm:sqref>VVJ121</xm:sqref>
            </x14:sparkline>
            <x14:sparkline>
              <xm:f>'CB_Lcr (2)'!$VVK121:$VVK121</xm:f>
              <xm:sqref>VVK121</xm:sqref>
            </x14:sparkline>
            <x14:sparkline>
              <xm:f>'CB_Lcr (2)'!$VVL121:$VVL121</xm:f>
              <xm:sqref>VVL121</xm:sqref>
            </x14:sparkline>
            <x14:sparkline>
              <xm:f>'CB_Lcr (2)'!$VVM121:$VVM121</xm:f>
              <xm:sqref>VVM121</xm:sqref>
            </x14:sparkline>
            <x14:sparkline>
              <xm:f>'CB_Lcr (2)'!$VVN121:$VVN121</xm:f>
              <xm:sqref>VVN121</xm:sqref>
            </x14:sparkline>
            <x14:sparkline>
              <xm:f>'CB_Lcr (2)'!$VVO121:$VVO121</xm:f>
              <xm:sqref>VVO121</xm:sqref>
            </x14:sparkline>
            <x14:sparkline>
              <xm:f>'CB_Lcr (2)'!$VVP121:$VVP121</xm:f>
              <xm:sqref>VVP121</xm:sqref>
            </x14:sparkline>
            <x14:sparkline>
              <xm:f>'CB_Lcr (2)'!$VVQ121:$VVQ121</xm:f>
              <xm:sqref>VVQ121</xm:sqref>
            </x14:sparkline>
            <x14:sparkline>
              <xm:f>'CB_Lcr (2)'!$VVR121:$VVR121</xm:f>
              <xm:sqref>VVR121</xm:sqref>
            </x14:sparkline>
            <x14:sparkline>
              <xm:f>'CB_Lcr (2)'!$VVS121:$VVS121</xm:f>
              <xm:sqref>VVS121</xm:sqref>
            </x14:sparkline>
            <x14:sparkline>
              <xm:f>'CB_Lcr (2)'!$VVT121:$VVT121</xm:f>
              <xm:sqref>VVT121</xm:sqref>
            </x14:sparkline>
            <x14:sparkline>
              <xm:f>'CB_Lcr (2)'!$VVU121:$VVU121</xm:f>
              <xm:sqref>VVU121</xm:sqref>
            </x14:sparkline>
            <x14:sparkline>
              <xm:f>'CB_Lcr (2)'!$VVV121:$VVV121</xm:f>
              <xm:sqref>VVV121</xm:sqref>
            </x14:sparkline>
            <x14:sparkline>
              <xm:f>'CB_Lcr (2)'!$VVW121:$VVW121</xm:f>
              <xm:sqref>VVW121</xm:sqref>
            </x14:sparkline>
            <x14:sparkline>
              <xm:f>'CB_Lcr (2)'!$VVX121:$VVX121</xm:f>
              <xm:sqref>VVX121</xm:sqref>
            </x14:sparkline>
            <x14:sparkline>
              <xm:f>'CB_Lcr (2)'!$VVY121:$VVY121</xm:f>
              <xm:sqref>VVY121</xm:sqref>
            </x14:sparkline>
            <x14:sparkline>
              <xm:f>'CB_Lcr (2)'!$VVZ121:$VVZ121</xm:f>
              <xm:sqref>VVZ121</xm:sqref>
            </x14:sparkline>
            <x14:sparkline>
              <xm:f>'CB_Lcr (2)'!$VWA121:$VWA121</xm:f>
              <xm:sqref>VWA121</xm:sqref>
            </x14:sparkline>
            <x14:sparkline>
              <xm:f>'CB_Lcr (2)'!$VWB121:$VWB121</xm:f>
              <xm:sqref>VWB121</xm:sqref>
            </x14:sparkline>
            <x14:sparkline>
              <xm:f>'CB_Lcr (2)'!$VWC121:$VWC121</xm:f>
              <xm:sqref>VWC121</xm:sqref>
            </x14:sparkline>
            <x14:sparkline>
              <xm:f>'CB_Lcr (2)'!$VWD121:$VWD121</xm:f>
              <xm:sqref>VWD121</xm:sqref>
            </x14:sparkline>
            <x14:sparkline>
              <xm:f>'CB_Lcr (2)'!$VWE121:$VWE121</xm:f>
              <xm:sqref>VWE121</xm:sqref>
            </x14:sparkline>
            <x14:sparkline>
              <xm:f>'CB_Lcr (2)'!$VWF121:$VWF121</xm:f>
              <xm:sqref>VWF121</xm:sqref>
            </x14:sparkline>
            <x14:sparkline>
              <xm:f>'CB_Lcr (2)'!$VWG121:$VWG121</xm:f>
              <xm:sqref>VWG121</xm:sqref>
            </x14:sparkline>
            <x14:sparkline>
              <xm:f>'CB_Lcr (2)'!$VWH121:$VWH121</xm:f>
              <xm:sqref>VWH121</xm:sqref>
            </x14:sparkline>
            <x14:sparkline>
              <xm:f>'CB_Lcr (2)'!$VWI121:$VWI121</xm:f>
              <xm:sqref>VWI121</xm:sqref>
            </x14:sparkline>
            <x14:sparkline>
              <xm:f>'CB_Lcr (2)'!$VWJ121:$VWJ121</xm:f>
              <xm:sqref>VWJ121</xm:sqref>
            </x14:sparkline>
            <x14:sparkline>
              <xm:f>'CB_Lcr (2)'!$VWK121:$VWK121</xm:f>
              <xm:sqref>VWK121</xm:sqref>
            </x14:sparkline>
            <x14:sparkline>
              <xm:f>'CB_Lcr (2)'!$VWL121:$VWL121</xm:f>
              <xm:sqref>VWL121</xm:sqref>
            </x14:sparkline>
            <x14:sparkline>
              <xm:f>'CB_Lcr (2)'!$VWM121:$VWM121</xm:f>
              <xm:sqref>VWM121</xm:sqref>
            </x14:sparkline>
            <x14:sparkline>
              <xm:f>'CB_Lcr (2)'!$VWN121:$VWN121</xm:f>
              <xm:sqref>VWN121</xm:sqref>
            </x14:sparkline>
            <x14:sparkline>
              <xm:f>'CB_Lcr (2)'!$VWO121:$VWO121</xm:f>
              <xm:sqref>VWO121</xm:sqref>
            </x14:sparkline>
            <x14:sparkline>
              <xm:f>'CB_Lcr (2)'!$VWP121:$VWP121</xm:f>
              <xm:sqref>VWP121</xm:sqref>
            </x14:sparkline>
            <x14:sparkline>
              <xm:f>'CB_Lcr (2)'!$VWQ121:$VWQ121</xm:f>
              <xm:sqref>VWQ121</xm:sqref>
            </x14:sparkline>
            <x14:sparkline>
              <xm:f>'CB_Lcr (2)'!$VWR121:$VWR121</xm:f>
              <xm:sqref>VWR121</xm:sqref>
            </x14:sparkline>
            <x14:sparkline>
              <xm:f>'CB_Lcr (2)'!$VWS121:$VWS121</xm:f>
              <xm:sqref>VWS121</xm:sqref>
            </x14:sparkline>
            <x14:sparkline>
              <xm:f>'CB_Lcr (2)'!$VWT121:$VWT121</xm:f>
              <xm:sqref>VWT121</xm:sqref>
            </x14:sparkline>
            <x14:sparkline>
              <xm:f>'CB_Lcr (2)'!$VWU121:$VWU121</xm:f>
              <xm:sqref>VWU121</xm:sqref>
            </x14:sparkline>
            <x14:sparkline>
              <xm:f>'CB_Lcr (2)'!$VWV121:$VWV121</xm:f>
              <xm:sqref>VWV121</xm:sqref>
            </x14:sparkline>
            <x14:sparkline>
              <xm:f>'CB_Lcr (2)'!$VWW121:$VWW121</xm:f>
              <xm:sqref>VWW121</xm:sqref>
            </x14:sparkline>
            <x14:sparkline>
              <xm:f>'CB_Lcr (2)'!$VWX121:$VWX121</xm:f>
              <xm:sqref>VWX121</xm:sqref>
            </x14:sparkline>
            <x14:sparkline>
              <xm:f>'CB_Lcr (2)'!$VWY121:$VWY121</xm:f>
              <xm:sqref>VWY121</xm:sqref>
            </x14:sparkline>
            <x14:sparkline>
              <xm:f>'CB_Lcr (2)'!$VWZ121:$VWZ121</xm:f>
              <xm:sqref>VWZ121</xm:sqref>
            </x14:sparkline>
            <x14:sparkline>
              <xm:f>'CB_Lcr (2)'!$VXA121:$VXA121</xm:f>
              <xm:sqref>VXA121</xm:sqref>
            </x14:sparkline>
            <x14:sparkline>
              <xm:f>'CB_Lcr (2)'!$VXB121:$VXB121</xm:f>
              <xm:sqref>VXB121</xm:sqref>
            </x14:sparkline>
            <x14:sparkline>
              <xm:f>'CB_Lcr (2)'!$VXC121:$VXC121</xm:f>
              <xm:sqref>VXC121</xm:sqref>
            </x14:sparkline>
            <x14:sparkline>
              <xm:f>'CB_Lcr (2)'!$VXD121:$VXD121</xm:f>
              <xm:sqref>VXD121</xm:sqref>
            </x14:sparkline>
            <x14:sparkline>
              <xm:f>'CB_Lcr (2)'!$VXE121:$VXE121</xm:f>
              <xm:sqref>VXE121</xm:sqref>
            </x14:sparkline>
            <x14:sparkline>
              <xm:f>'CB_Lcr (2)'!$VXF121:$VXF121</xm:f>
              <xm:sqref>VXF121</xm:sqref>
            </x14:sparkline>
            <x14:sparkline>
              <xm:f>'CB_Lcr (2)'!$VXG121:$VXG121</xm:f>
              <xm:sqref>VXG121</xm:sqref>
            </x14:sparkline>
            <x14:sparkline>
              <xm:f>'CB_Lcr (2)'!$VXH121:$VXH121</xm:f>
              <xm:sqref>VXH121</xm:sqref>
            </x14:sparkline>
            <x14:sparkline>
              <xm:f>'CB_Lcr (2)'!$VXI121:$VXI121</xm:f>
              <xm:sqref>VXI121</xm:sqref>
            </x14:sparkline>
            <x14:sparkline>
              <xm:f>'CB_Lcr (2)'!$VXJ121:$VXJ121</xm:f>
              <xm:sqref>VXJ121</xm:sqref>
            </x14:sparkline>
            <x14:sparkline>
              <xm:f>'CB_Lcr (2)'!$VXK121:$VXK121</xm:f>
              <xm:sqref>VXK121</xm:sqref>
            </x14:sparkline>
            <x14:sparkline>
              <xm:f>'CB_Lcr (2)'!$VXL121:$VXL121</xm:f>
              <xm:sqref>VXL121</xm:sqref>
            </x14:sparkline>
            <x14:sparkline>
              <xm:f>'CB_Lcr (2)'!$VXM121:$VXM121</xm:f>
              <xm:sqref>VXM121</xm:sqref>
            </x14:sparkline>
            <x14:sparkline>
              <xm:f>'CB_Lcr (2)'!$VXN121:$VXN121</xm:f>
              <xm:sqref>VXN121</xm:sqref>
            </x14:sparkline>
            <x14:sparkline>
              <xm:f>'CB_Lcr (2)'!$VXO121:$VXO121</xm:f>
              <xm:sqref>VXO121</xm:sqref>
            </x14:sparkline>
            <x14:sparkline>
              <xm:f>'CB_Lcr (2)'!$VXP121:$VXP121</xm:f>
              <xm:sqref>VXP121</xm:sqref>
            </x14:sparkline>
            <x14:sparkline>
              <xm:f>'CB_Lcr (2)'!$VXQ121:$VXQ121</xm:f>
              <xm:sqref>VXQ121</xm:sqref>
            </x14:sparkline>
            <x14:sparkline>
              <xm:f>'CB_Lcr (2)'!$VXR121:$VXR121</xm:f>
              <xm:sqref>VXR121</xm:sqref>
            </x14:sparkline>
            <x14:sparkline>
              <xm:f>'CB_Lcr (2)'!$VXS121:$VXS121</xm:f>
              <xm:sqref>VXS121</xm:sqref>
            </x14:sparkline>
            <x14:sparkline>
              <xm:f>'CB_Lcr (2)'!$VXT121:$VXT121</xm:f>
              <xm:sqref>VXT121</xm:sqref>
            </x14:sparkline>
            <x14:sparkline>
              <xm:f>'CB_Lcr (2)'!$VXU121:$VXU121</xm:f>
              <xm:sqref>VXU121</xm:sqref>
            </x14:sparkline>
            <x14:sparkline>
              <xm:f>'CB_Lcr (2)'!$VXV121:$VXV121</xm:f>
              <xm:sqref>VXV121</xm:sqref>
            </x14:sparkline>
            <x14:sparkline>
              <xm:f>'CB_Lcr (2)'!$VXW121:$VXW121</xm:f>
              <xm:sqref>VXW121</xm:sqref>
            </x14:sparkline>
            <x14:sparkline>
              <xm:f>'CB_Lcr (2)'!$VXX121:$VXX121</xm:f>
              <xm:sqref>VXX121</xm:sqref>
            </x14:sparkline>
            <x14:sparkline>
              <xm:f>'CB_Lcr (2)'!$VXY121:$VXY121</xm:f>
              <xm:sqref>VXY121</xm:sqref>
            </x14:sparkline>
            <x14:sparkline>
              <xm:f>'CB_Lcr (2)'!$VXZ121:$VXZ121</xm:f>
              <xm:sqref>VXZ121</xm:sqref>
            </x14:sparkline>
            <x14:sparkline>
              <xm:f>'CB_Lcr (2)'!$VYA121:$VYA121</xm:f>
              <xm:sqref>VYA121</xm:sqref>
            </x14:sparkline>
            <x14:sparkline>
              <xm:f>'CB_Lcr (2)'!$VYB121:$VYB121</xm:f>
              <xm:sqref>VYB121</xm:sqref>
            </x14:sparkline>
            <x14:sparkline>
              <xm:f>'CB_Lcr (2)'!$VYC121:$VYC121</xm:f>
              <xm:sqref>VYC121</xm:sqref>
            </x14:sparkline>
            <x14:sparkline>
              <xm:f>'CB_Lcr (2)'!$VYD121:$VYD121</xm:f>
              <xm:sqref>VYD121</xm:sqref>
            </x14:sparkline>
            <x14:sparkline>
              <xm:f>'CB_Lcr (2)'!$VYE121:$VYE121</xm:f>
              <xm:sqref>VYE121</xm:sqref>
            </x14:sparkline>
            <x14:sparkline>
              <xm:f>'CB_Lcr (2)'!$VYF121:$VYF121</xm:f>
              <xm:sqref>VYF121</xm:sqref>
            </x14:sparkline>
            <x14:sparkline>
              <xm:f>'CB_Lcr (2)'!$VYG121:$VYG121</xm:f>
              <xm:sqref>VYG121</xm:sqref>
            </x14:sparkline>
            <x14:sparkline>
              <xm:f>'CB_Lcr (2)'!$VYH121:$VYH121</xm:f>
              <xm:sqref>VYH121</xm:sqref>
            </x14:sparkline>
            <x14:sparkline>
              <xm:f>'CB_Lcr (2)'!$VYI121:$VYI121</xm:f>
              <xm:sqref>VYI121</xm:sqref>
            </x14:sparkline>
            <x14:sparkline>
              <xm:f>'CB_Lcr (2)'!$VYJ121:$VYJ121</xm:f>
              <xm:sqref>VYJ121</xm:sqref>
            </x14:sparkline>
            <x14:sparkline>
              <xm:f>'CB_Lcr (2)'!$VYK121:$VYK121</xm:f>
              <xm:sqref>VYK121</xm:sqref>
            </x14:sparkline>
            <x14:sparkline>
              <xm:f>'CB_Lcr (2)'!$VYL121:$VYL121</xm:f>
              <xm:sqref>VYL121</xm:sqref>
            </x14:sparkline>
            <x14:sparkline>
              <xm:f>'CB_Lcr (2)'!$VYM121:$VYM121</xm:f>
              <xm:sqref>VYM121</xm:sqref>
            </x14:sparkline>
            <x14:sparkline>
              <xm:f>'CB_Lcr (2)'!$VYN121:$VYN121</xm:f>
              <xm:sqref>VYN121</xm:sqref>
            </x14:sparkline>
            <x14:sparkline>
              <xm:f>'CB_Lcr (2)'!$VYO121:$VYO121</xm:f>
              <xm:sqref>VYO121</xm:sqref>
            </x14:sparkline>
            <x14:sparkline>
              <xm:f>'CB_Lcr (2)'!$VYP121:$VYP121</xm:f>
              <xm:sqref>VYP121</xm:sqref>
            </x14:sparkline>
            <x14:sparkline>
              <xm:f>'CB_Lcr (2)'!$VYQ121:$VYQ121</xm:f>
              <xm:sqref>VYQ121</xm:sqref>
            </x14:sparkline>
            <x14:sparkline>
              <xm:f>'CB_Lcr (2)'!$VYR121:$VYR121</xm:f>
              <xm:sqref>VYR121</xm:sqref>
            </x14:sparkline>
            <x14:sparkline>
              <xm:f>'CB_Lcr (2)'!$VYS121:$VYS121</xm:f>
              <xm:sqref>VYS121</xm:sqref>
            </x14:sparkline>
            <x14:sparkline>
              <xm:f>'CB_Lcr (2)'!$VYT121:$VYT121</xm:f>
              <xm:sqref>VYT121</xm:sqref>
            </x14:sparkline>
            <x14:sparkline>
              <xm:f>'CB_Lcr (2)'!$VYU121:$VYU121</xm:f>
              <xm:sqref>VYU121</xm:sqref>
            </x14:sparkline>
            <x14:sparkline>
              <xm:f>'CB_Lcr (2)'!$VYV121:$VYV121</xm:f>
              <xm:sqref>VYV121</xm:sqref>
            </x14:sparkline>
            <x14:sparkline>
              <xm:f>'CB_Lcr (2)'!$VYW121:$VYW121</xm:f>
              <xm:sqref>VYW121</xm:sqref>
            </x14:sparkline>
            <x14:sparkline>
              <xm:f>'CB_Lcr (2)'!$VYX121:$VYX121</xm:f>
              <xm:sqref>VYX121</xm:sqref>
            </x14:sparkline>
            <x14:sparkline>
              <xm:f>'CB_Lcr (2)'!$VYY121:$VYY121</xm:f>
              <xm:sqref>VYY121</xm:sqref>
            </x14:sparkline>
            <x14:sparkline>
              <xm:f>'CB_Lcr (2)'!$VYZ121:$VYZ121</xm:f>
              <xm:sqref>VYZ121</xm:sqref>
            </x14:sparkline>
            <x14:sparkline>
              <xm:f>'CB_Lcr (2)'!$VZA121:$VZA121</xm:f>
              <xm:sqref>VZA121</xm:sqref>
            </x14:sparkline>
            <x14:sparkline>
              <xm:f>'CB_Lcr (2)'!$VZB121:$VZB121</xm:f>
              <xm:sqref>VZB121</xm:sqref>
            </x14:sparkline>
            <x14:sparkline>
              <xm:f>'CB_Lcr (2)'!$VZC121:$VZC121</xm:f>
              <xm:sqref>VZC121</xm:sqref>
            </x14:sparkline>
            <x14:sparkline>
              <xm:f>'CB_Lcr (2)'!$VZD121:$VZD121</xm:f>
              <xm:sqref>VZD121</xm:sqref>
            </x14:sparkline>
            <x14:sparkline>
              <xm:f>'CB_Lcr (2)'!$VZE121:$VZE121</xm:f>
              <xm:sqref>VZE121</xm:sqref>
            </x14:sparkline>
            <x14:sparkline>
              <xm:f>'CB_Lcr (2)'!$VZF121:$VZF121</xm:f>
              <xm:sqref>VZF121</xm:sqref>
            </x14:sparkline>
            <x14:sparkline>
              <xm:f>'CB_Lcr (2)'!$VZG121:$VZG121</xm:f>
              <xm:sqref>VZG121</xm:sqref>
            </x14:sparkline>
            <x14:sparkline>
              <xm:f>'CB_Lcr (2)'!$VZH121:$VZH121</xm:f>
              <xm:sqref>VZH121</xm:sqref>
            </x14:sparkline>
            <x14:sparkline>
              <xm:f>'CB_Lcr (2)'!$VZI121:$VZI121</xm:f>
              <xm:sqref>VZI121</xm:sqref>
            </x14:sparkline>
            <x14:sparkline>
              <xm:f>'CB_Lcr (2)'!$VZJ121:$VZJ121</xm:f>
              <xm:sqref>VZJ121</xm:sqref>
            </x14:sparkline>
            <x14:sparkline>
              <xm:f>'CB_Lcr (2)'!$VZK121:$VZK121</xm:f>
              <xm:sqref>VZK121</xm:sqref>
            </x14:sparkline>
            <x14:sparkline>
              <xm:f>'CB_Lcr (2)'!$VZL121:$VZL121</xm:f>
              <xm:sqref>VZL121</xm:sqref>
            </x14:sparkline>
            <x14:sparkline>
              <xm:f>'CB_Lcr (2)'!$VZM121:$VZM121</xm:f>
              <xm:sqref>VZM121</xm:sqref>
            </x14:sparkline>
            <x14:sparkline>
              <xm:f>'CB_Lcr (2)'!$VZN121:$VZN121</xm:f>
              <xm:sqref>VZN121</xm:sqref>
            </x14:sparkline>
            <x14:sparkline>
              <xm:f>'CB_Lcr (2)'!$VZO121:$VZO121</xm:f>
              <xm:sqref>VZO121</xm:sqref>
            </x14:sparkline>
            <x14:sparkline>
              <xm:f>'CB_Lcr (2)'!$VZP121:$VZP121</xm:f>
              <xm:sqref>VZP121</xm:sqref>
            </x14:sparkline>
            <x14:sparkline>
              <xm:f>'CB_Lcr (2)'!$VZQ121:$VZQ121</xm:f>
              <xm:sqref>VZQ121</xm:sqref>
            </x14:sparkline>
            <x14:sparkline>
              <xm:f>'CB_Lcr (2)'!$VZR121:$VZR121</xm:f>
              <xm:sqref>VZR121</xm:sqref>
            </x14:sparkline>
            <x14:sparkline>
              <xm:f>'CB_Lcr (2)'!$VZS121:$VZS121</xm:f>
              <xm:sqref>VZS121</xm:sqref>
            </x14:sparkline>
            <x14:sparkline>
              <xm:f>'CB_Lcr (2)'!$VZT121:$VZT121</xm:f>
              <xm:sqref>VZT121</xm:sqref>
            </x14:sparkline>
            <x14:sparkline>
              <xm:f>'CB_Lcr (2)'!$VZU121:$VZU121</xm:f>
              <xm:sqref>VZU121</xm:sqref>
            </x14:sparkline>
            <x14:sparkline>
              <xm:f>'CB_Lcr (2)'!$VZV121:$VZV121</xm:f>
              <xm:sqref>VZV121</xm:sqref>
            </x14:sparkline>
            <x14:sparkline>
              <xm:f>'CB_Lcr (2)'!$VZW121:$VZW121</xm:f>
              <xm:sqref>VZW121</xm:sqref>
            </x14:sparkline>
            <x14:sparkline>
              <xm:f>'CB_Lcr (2)'!$VZX121:$VZX121</xm:f>
              <xm:sqref>VZX121</xm:sqref>
            </x14:sparkline>
            <x14:sparkline>
              <xm:f>'CB_Lcr (2)'!$VZY121:$VZY121</xm:f>
              <xm:sqref>VZY121</xm:sqref>
            </x14:sparkline>
            <x14:sparkline>
              <xm:f>'CB_Lcr (2)'!$VZZ121:$VZZ121</xm:f>
              <xm:sqref>VZZ121</xm:sqref>
            </x14:sparkline>
            <x14:sparkline>
              <xm:f>'CB_Lcr (2)'!$WAA121:$WAA121</xm:f>
              <xm:sqref>WAA121</xm:sqref>
            </x14:sparkline>
            <x14:sparkline>
              <xm:f>'CB_Lcr (2)'!$WAB121:$WAB121</xm:f>
              <xm:sqref>WAB121</xm:sqref>
            </x14:sparkline>
            <x14:sparkline>
              <xm:f>'CB_Lcr (2)'!$WAC121:$WAC121</xm:f>
              <xm:sqref>WAC121</xm:sqref>
            </x14:sparkline>
            <x14:sparkline>
              <xm:f>'CB_Lcr (2)'!$WAD121:$WAD121</xm:f>
              <xm:sqref>WAD121</xm:sqref>
            </x14:sparkline>
            <x14:sparkline>
              <xm:f>'CB_Lcr (2)'!$WAE121:$WAE121</xm:f>
              <xm:sqref>WAE121</xm:sqref>
            </x14:sparkline>
            <x14:sparkline>
              <xm:f>'CB_Lcr (2)'!$WAF121:$WAF121</xm:f>
              <xm:sqref>WAF121</xm:sqref>
            </x14:sparkline>
            <x14:sparkline>
              <xm:f>'CB_Lcr (2)'!$WAG121:$WAG121</xm:f>
              <xm:sqref>WAG121</xm:sqref>
            </x14:sparkline>
            <x14:sparkline>
              <xm:f>'CB_Lcr (2)'!$WAH121:$WAH121</xm:f>
              <xm:sqref>WAH121</xm:sqref>
            </x14:sparkline>
            <x14:sparkline>
              <xm:f>'CB_Lcr (2)'!$WAI121:$WAI121</xm:f>
              <xm:sqref>WAI121</xm:sqref>
            </x14:sparkline>
            <x14:sparkline>
              <xm:f>'CB_Lcr (2)'!$WAJ121:$WAJ121</xm:f>
              <xm:sqref>WAJ121</xm:sqref>
            </x14:sparkline>
            <x14:sparkline>
              <xm:f>'CB_Lcr (2)'!$WAK121:$WAK121</xm:f>
              <xm:sqref>WAK121</xm:sqref>
            </x14:sparkline>
            <x14:sparkline>
              <xm:f>'CB_Lcr (2)'!$WAL121:$WAL121</xm:f>
              <xm:sqref>WAL121</xm:sqref>
            </x14:sparkline>
            <x14:sparkline>
              <xm:f>'CB_Lcr (2)'!$WAM121:$WAM121</xm:f>
              <xm:sqref>WAM121</xm:sqref>
            </x14:sparkline>
            <x14:sparkline>
              <xm:f>'CB_Lcr (2)'!$WAN121:$WAN121</xm:f>
              <xm:sqref>WAN121</xm:sqref>
            </x14:sparkline>
            <x14:sparkline>
              <xm:f>'CB_Lcr (2)'!$WAO121:$WAO121</xm:f>
              <xm:sqref>WAO121</xm:sqref>
            </x14:sparkline>
            <x14:sparkline>
              <xm:f>'CB_Lcr (2)'!$WAP121:$WAP121</xm:f>
              <xm:sqref>WAP121</xm:sqref>
            </x14:sparkline>
            <x14:sparkline>
              <xm:f>'CB_Lcr (2)'!$WAQ121:$WAQ121</xm:f>
              <xm:sqref>WAQ121</xm:sqref>
            </x14:sparkline>
            <x14:sparkline>
              <xm:f>'CB_Lcr (2)'!$WAR121:$WAR121</xm:f>
              <xm:sqref>WAR121</xm:sqref>
            </x14:sparkline>
            <x14:sparkline>
              <xm:f>'CB_Lcr (2)'!$WAS121:$WAS121</xm:f>
              <xm:sqref>WAS121</xm:sqref>
            </x14:sparkline>
            <x14:sparkline>
              <xm:f>'CB_Lcr (2)'!$WAT121:$WAT121</xm:f>
              <xm:sqref>WAT121</xm:sqref>
            </x14:sparkline>
            <x14:sparkline>
              <xm:f>'CB_Lcr (2)'!$WAU121:$WAU121</xm:f>
              <xm:sqref>WAU121</xm:sqref>
            </x14:sparkline>
            <x14:sparkline>
              <xm:f>'CB_Lcr (2)'!$WAV121:$WAV121</xm:f>
              <xm:sqref>WAV121</xm:sqref>
            </x14:sparkline>
            <x14:sparkline>
              <xm:f>'CB_Lcr (2)'!$WAW121:$WAW121</xm:f>
              <xm:sqref>WAW121</xm:sqref>
            </x14:sparkline>
            <x14:sparkline>
              <xm:f>'CB_Lcr (2)'!$WAX121:$WAX121</xm:f>
              <xm:sqref>WAX121</xm:sqref>
            </x14:sparkline>
            <x14:sparkline>
              <xm:f>'CB_Lcr (2)'!$WAY121:$WAY121</xm:f>
              <xm:sqref>WAY121</xm:sqref>
            </x14:sparkline>
            <x14:sparkline>
              <xm:f>'CB_Lcr (2)'!$WAZ121:$WAZ121</xm:f>
              <xm:sqref>WAZ121</xm:sqref>
            </x14:sparkline>
            <x14:sparkline>
              <xm:f>'CB_Lcr (2)'!$WBA121:$WBA121</xm:f>
              <xm:sqref>WBA121</xm:sqref>
            </x14:sparkline>
            <x14:sparkline>
              <xm:f>'CB_Lcr (2)'!$WBB121:$WBB121</xm:f>
              <xm:sqref>WBB121</xm:sqref>
            </x14:sparkline>
            <x14:sparkline>
              <xm:f>'CB_Lcr (2)'!$WBC121:$WBC121</xm:f>
              <xm:sqref>WBC121</xm:sqref>
            </x14:sparkline>
            <x14:sparkline>
              <xm:f>'CB_Lcr (2)'!$WBD121:$WBD121</xm:f>
              <xm:sqref>WBD121</xm:sqref>
            </x14:sparkline>
            <x14:sparkline>
              <xm:f>'CB_Lcr (2)'!$WBE121:$WBE121</xm:f>
              <xm:sqref>WBE121</xm:sqref>
            </x14:sparkline>
            <x14:sparkline>
              <xm:f>'CB_Lcr (2)'!$WBF121:$WBF121</xm:f>
              <xm:sqref>WBF121</xm:sqref>
            </x14:sparkline>
            <x14:sparkline>
              <xm:f>'CB_Lcr (2)'!$WBG121:$WBG121</xm:f>
              <xm:sqref>WBG121</xm:sqref>
            </x14:sparkline>
            <x14:sparkline>
              <xm:f>'CB_Lcr (2)'!$WBH121:$WBH121</xm:f>
              <xm:sqref>WBH121</xm:sqref>
            </x14:sparkline>
            <x14:sparkline>
              <xm:f>'CB_Lcr (2)'!$WBI121:$WBI121</xm:f>
              <xm:sqref>WBI121</xm:sqref>
            </x14:sparkline>
            <x14:sparkline>
              <xm:f>'CB_Lcr (2)'!$WBJ121:$WBJ121</xm:f>
              <xm:sqref>WBJ121</xm:sqref>
            </x14:sparkline>
            <x14:sparkline>
              <xm:f>'CB_Lcr (2)'!$WBK121:$WBK121</xm:f>
              <xm:sqref>WBK121</xm:sqref>
            </x14:sparkline>
            <x14:sparkline>
              <xm:f>'CB_Lcr (2)'!$WBL121:$WBL121</xm:f>
              <xm:sqref>WBL121</xm:sqref>
            </x14:sparkline>
            <x14:sparkline>
              <xm:f>'CB_Lcr (2)'!$WBM121:$WBM121</xm:f>
              <xm:sqref>WBM121</xm:sqref>
            </x14:sparkline>
            <x14:sparkline>
              <xm:f>'CB_Lcr (2)'!$WBN121:$WBN121</xm:f>
              <xm:sqref>WBN121</xm:sqref>
            </x14:sparkline>
            <x14:sparkline>
              <xm:f>'CB_Lcr (2)'!$WBO121:$WBO121</xm:f>
              <xm:sqref>WBO121</xm:sqref>
            </x14:sparkline>
            <x14:sparkline>
              <xm:f>'CB_Lcr (2)'!$WBP121:$WBP121</xm:f>
              <xm:sqref>WBP121</xm:sqref>
            </x14:sparkline>
            <x14:sparkline>
              <xm:f>'CB_Lcr (2)'!$WBQ121:$WBQ121</xm:f>
              <xm:sqref>WBQ121</xm:sqref>
            </x14:sparkline>
            <x14:sparkline>
              <xm:f>'CB_Lcr (2)'!$WBR121:$WBR121</xm:f>
              <xm:sqref>WBR121</xm:sqref>
            </x14:sparkline>
            <x14:sparkline>
              <xm:f>'CB_Lcr (2)'!$WBS121:$WBS121</xm:f>
              <xm:sqref>WBS121</xm:sqref>
            </x14:sparkline>
            <x14:sparkline>
              <xm:f>'CB_Lcr (2)'!$WBT121:$WBT121</xm:f>
              <xm:sqref>WBT121</xm:sqref>
            </x14:sparkline>
            <x14:sparkline>
              <xm:f>'CB_Lcr (2)'!$WBU121:$WBU121</xm:f>
              <xm:sqref>WBU121</xm:sqref>
            </x14:sparkline>
            <x14:sparkline>
              <xm:f>'CB_Lcr (2)'!$WBV121:$WBV121</xm:f>
              <xm:sqref>WBV121</xm:sqref>
            </x14:sparkline>
            <x14:sparkline>
              <xm:f>'CB_Lcr (2)'!$WBW121:$WBW121</xm:f>
              <xm:sqref>WBW121</xm:sqref>
            </x14:sparkline>
            <x14:sparkline>
              <xm:f>'CB_Lcr (2)'!$WBX121:$WBX121</xm:f>
              <xm:sqref>WBX121</xm:sqref>
            </x14:sparkline>
            <x14:sparkline>
              <xm:f>'CB_Lcr (2)'!$WBY121:$WBY121</xm:f>
              <xm:sqref>WBY121</xm:sqref>
            </x14:sparkline>
            <x14:sparkline>
              <xm:f>'CB_Lcr (2)'!$WBZ121:$WBZ121</xm:f>
              <xm:sqref>WBZ121</xm:sqref>
            </x14:sparkline>
            <x14:sparkline>
              <xm:f>'CB_Lcr (2)'!$WCA121:$WCA121</xm:f>
              <xm:sqref>WCA121</xm:sqref>
            </x14:sparkline>
            <x14:sparkline>
              <xm:f>'CB_Lcr (2)'!$WCB121:$WCB121</xm:f>
              <xm:sqref>WCB121</xm:sqref>
            </x14:sparkline>
            <x14:sparkline>
              <xm:f>'CB_Lcr (2)'!$WCC121:$WCC121</xm:f>
              <xm:sqref>WCC121</xm:sqref>
            </x14:sparkline>
            <x14:sparkline>
              <xm:f>'CB_Lcr (2)'!$WCD121:$WCD121</xm:f>
              <xm:sqref>WCD121</xm:sqref>
            </x14:sparkline>
            <x14:sparkline>
              <xm:f>'CB_Lcr (2)'!$WCE121:$WCE121</xm:f>
              <xm:sqref>WCE121</xm:sqref>
            </x14:sparkline>
            <x14:sparkline>
              <xm:f>'CB_Lcr (2)'!$WCF121:$WCF121</xm:f>
              <xm:sqref>WCF121</xm:sqref>
            </x14:sparkline>
            <x14:sparkline>
              <xm:f>'CB_Lcr (2)'!$WCG121:$WCG121</xm:f>
              <xm:sqref>WCG121</xm:sqref>
            </x14:sparkline>
            <x14:sparkline>
              <xm:f>'CB_Lcr (2)'!$WCH121:$WCH121</xm:f>
              <xm:sqref>WCH121</xm:sqref>
            </x14:sparkline>
            <x14:sparkline>
              <xm:f>'CB_Lcr (2)'!$WCI121:$WCI121</xm:f>
              <xm:sqref>WCI121</xm:sqref>
            </x14:sparkline>
            <x14:sparkline>
              <xm:f>'CB_Lcr (2)'!$WCJ121:$WCJ121</xm:f>
              <xm:sqref>WCJ121</xm:sqref>
            </x14:sparkline>
            <x14:sparkline>
              <xm:f>'CB_Lcr (2)'!$WCK121:$WCK121</xm:f>
              <xm:sqref>WCK121</xm:sqref>
            </x14:sparkline>
            <x14:sparkline>
              <xm:f>'CB_Lcr (2)'!$WCL121:$WCL121</xm:f>
              <xm:sqref>WCL121</xm:sqref>
            </x14:sparkline>
            <x14:sparkline>
              <xm:f>'CB_Lcr (2)'!$WCM121:$WCM121</xm:f>
              <xm:sqref>WCM121</xm:sqref>
            </x14:sparkline>
            <x14:sparkline>
              <xm:f>'CB_Lcr (2)'!$WCN121:$WCN121</xm:f>
              <xm:sqref>WCN121</xm:sqref>
            </x14:sparkline>
            <x14:sparkline>
              <xm:f>'CB_Lcr (2)'!$WCO121:$WCO121</xm:f>
              <xm:sqref>WCO121</xm:sqref>
            </x14:sparkline>
            <x14:sparkline>
              <xm:f>'CB_Lcr (2)'!$WCP121:$WCP121</xm:f>
              <xm:sqref>WCP121</xm:sqref>
            </x14:sparkline>
            <x14:sparkline>
              <xm:f>'CB_Lcr (2)'!$WCQ121:$WCQ121</xm:f>
              <xm:sqref>WCQ121</xm:sqref>
            </x14:sparkline>
            <x14:sparkline>
              <xm:f>'CB_Lcr (2)'!$WCR121:$WCR121</xm:f>
              <xm:sqref>WCR121</xm:sqref>
            </x14:sparkline>
            <x14:sparkline>
              <xm:f>'CB_Lcr (2)'!$WCS121:$WCS121</xm:f>
              <xm:sqref>WCS121</xm:sqref>
            </x14:sparkline>
            <x14:sparkline>
              <xm:f>'CB_Lcr (2)'!$WCT121:$WCT121</xm:f>
              <xm:sqref>WCT121</xm:sqref>
            </x14:sparkline>
            <x14:sparkline>
              <xm:f>'CB_Lcr (2)'!$WCU121:$WCU121</xm:f>
              <xm:sqref>WCU121</xm:sqref>
            </x14:sparkline>
            <x14:sparkline>
              <xm:f>'CB_Lcr (2)'!$WCV121:$WCV121</xm:f>
              <xm:sqref>WCV121</xm:sqref>
            </x14:sparkline>
            <x14:sparkline>
              <xm:f>'CB_Lcr (2)'!$WCW121:$WCW121</xm:f>
              <xm:sqref>WCW121</xm:sqref>
            </x14:sparkline>
            <x14:sparkline>
              <xm:f>'CB_Lcr (2)'!$WCX121:$WCX121</xm:f>
              <xm:sqref>WCX121</xm:sqref>
            </x14:sparkline>
            <x14:sparkline>
              <xm:f>'CB_Lcr (2)'!$WCY121:$WCY121</xm:f>
              <xm:sqref>WCY121</xm:sqref>
            </x14:sparkline>
            <x14:sparkline>
              <xm:f>'CB_Lcr (2)'!$WCZ121:$WCZ121</xm:f>
              <xm:sqref>WCZ121</xm:sqref>
            </x14:sparkline>
            <x14:sparkline>
              <xm:f>'CB_Lcr (2)'!$WDA121:$WDA121</xm:f>
              <xm:sqref>WDA121</xm:sqref>
            </x14:sparkline>
            <x14:sparkline>
              <xm:f>'CB_Lcr (2)'!$WDB121:$WDB121</xm:f>
              <xm:sqref>WDB121</xm:sqref>
            </x14:sparkline>
            <x14:sparkline>
              <xm:f>'CB_Lcr (2)'!$WDC121:$WDC121</xm:f>
              <xm:sqref>WDC121</xm:sqref>
            </x14:sparkline>
            <x14:sparkline>
              <xm:f>'CB_Lcr (2)'!$WDD121:$WDD121</xm:f>
              <xm:sqref>WDD121</xm:sqref>
            </x14:sparkline>
            <x14:sparkline>
              <xm:f>'CB_Lcr (2)'!$WDE121:$WDE121</xm:f>
              <xm:sqref>WDE121</xm:sqref>
            </x14:sparkline>
            <x14:sparkline>
              <xm:f>'CB_Lcr (2)'!$WDF121:$WDF121</xm:f>
              <xm:sqref>WDF121</xm:sqref>
            </x14:sparkline>
            <x14:sparkline>
              <xm:f>'CB_Lcr (2)'!$WDG121:$WDG121</xm:f>
              <xm:sqref>WDG121</xm:sqref>
            </x14:sparkline>
            <x14:sparkline>
              <xm:f>'CB_Lcr (2)'!$WDH121:$WDH121</xm:f>
              <xm:sqref>WDH121</xm:sqref>
            </x14:sparkline>
            <x14:sparkline>
              <xm:f>'CB_Lcr (2)'!$WDI121:$WDI121</xm:f>
              <xm:sqref>WDI121</xm:sqref>
            </x14:sparkline>
            <x14:sparkline>
              <xm:f>'CB_Lcr (2)'!$WDJ121:$WDJ121</xm:f>
              <xm:sqref>WDJ121</xm:sqref>
            </x14:sparkline>
            <x14:sparkline>
              <xm:f>'CB_Lcr (2)'!$WDK121:$WDK121</xm:f>
              <xm:sqref>WDK121</xm:sqref>
            </x14:sparkline>
            <x14:sparkline>
              <xm:f>'CB_Lcr (2)'!$WDL121:$WDL121</xm:f>
              <xm:sqref>WDL121</xm:sqref>
            </x14:sparkline>
            <x14:sparkline>
              <xm:f>'CB_Lcr (2)'!$WDM121:$WDM121</xm:f>
              <xm:sqref>WDM121</xm:sqref>
            </x14:sparkline>
            <x14:sparkline>
              <xm:f>'CB_Lcr (2)'!$WDN121:$WDN121</xm:f>
              <xm:sqref>WDN121</xm:sqref>
            </x14:sparkline>
            <x14:sparkline>
              <xm:f>'CB_Lcr (2)'!$WDO121:$WDO121</xm:f>
              <xm:sqref>WDO121</xm:sqref>
            </x14:sparkline>
            <x14:sparkline>
              <xm:f>'CB_Lcr (2)'!$WDP121:$WDP121</xm:f>
              <xm:sqref>WDP121</xm:sqref>
            </x14:sparkline>
            <x14:sparkline>
              <xm:f>'CB_Lcr (2)'!$WDQ121:$WDQ121</xm:f>
              <xm:sqref>WDQ121</xm:sqref>
            </x14:sparkline>
            <x14:sparkline>
              <xm:f>'CB_Lcr (2)'!$WDR121:$WDR121</xm:f>
              <xm:sqref>WDR121</xm:sqref>
            </x14:sparkline>
            <x14:sparkline>
              <xm:f>'CB_Lcr (2)'!$WDS121:$WDS121</xm:f>
              <xm:sqref>WDS121</xm:sqref>
            </x14:sparkline>
            <x14:sparkline>
              <xm:f>'CB_Lcr (2)'!$WDT121:$WDT121</xm:f>
              <xm:sqref>WDT121</xm:sqref>
            </x14:sparkline>
            <x14:sparkline>
              <xm:f>'CB_Lcr (2)'!$WDU121:$WDU121</xm:f>
              <xm:sqref>WDU121</xm:sqref>
            </x14:sparkline>
            <x14:sparkline>
              <xm:f>'CB_Lcr (2)'!$WDV121:$WDV121</xm:f>
              <xm:sqref>WDV121</xm:sqref>
            </x14:sparkline>
            <x14:sparkline>
              <xm:f>'CB_Lcr (2)'!$WDW121:$WDW121</xm:f>
              <xm:sqref>WDW121</xm:sqref>
            </x14:sparkline>
            <x14:sparkline>
              <xm:f>'CB_Lcr (2)'!$WDX121:$WDX121</xm:f>
              <xm:sqref>WDX121</xm:sqref>
            </x14:sparkline>
            <x14:sparkline>
              <xm:f>'CB_Lcr (2)'!$WDY121:$WDY121</xm:f>
              <xm:sqref>WDY121</xm:sqref>
            </x14:sparkline>
            <x14:sparkline>
              <xm:f>'CB_Lcr (2)'!$WDZ121:$WDZ121</xm:f>
              <xm:sqref>WDZ121</xm:sqref>
            </x14:sparkline>
            <x14:sparkline>
              <xm:f>'CB_Lcr (2)'!$WEA121:$WEA121</xm:f>
              <xm:sqref>WEA121</xm:sqref>
            </x14:sparkline>
            <x14:sparkline>
              <xm:f>'CB_Lcr (2)'!$WEB121:$WEB121</xm:f>
              <xm:sqref>WEB121</xm:sqref>
            </x14:sparkline>
            <x14:sparkline>
              <xm:f>'CB_Lcr (2)'!$WEC121:$WEC121</xm:f>
              <xm:sqref>WEC121</xm:sqref>
            </x14:sparkline>
            <x14:sparkline>
              <xm:f>'CB_Lcr (2)'!$WED121:$WED121</xm:f>
              <xm:sqref>WED121</xm:sqref>
            </x14:sparkline>
            <x14:sparkline>
              <xm:f>'CB_Lcr (2)'!$WEE121:$WEE121</xm:f>
              <xm:sqref>WEE121</xm:sqref>
            </x14:sparkline>
            <x14:sparkline>
              <xm:f>'CB_Lcr (2)'!$WEF121:$WEF121</xm:f>
              <xm:sqref>WEF121</xm:sqref>
            </x14:sparkline>
            <x14:sparkline>
              <xm:f>'CB_Lcr (2)'!$WEG121:$WEG121</xm:f>
              <xm:sqref>WEG121</xm:sqref>
            </x14:sparkline>
            <x14:sparkline>
              <xm:f>'CB_Lcr (2)'!$WEH121:$WEH121</xm:f>
              <xm:sqref>WEH121</xm:sqref>
            </x14:sparkline>
            <x14:sparkline>
              <xm:f>'CB_Lcr (2)'!$WEI121:$WEI121</xm:f>
              <xm:sqref>WEI121</xm:sqref>
            </x14:sparkline>
            <x14:sparkline>
              <xm:f>'CB_Lcr (2)'!$WEJ121:$WEJ121</xm:f>
              <xm:sqref>WEJ121</xm:sqref>
            </x14:sparkline>
            <x14:sparkline>
              <xm:f>'CB_Lcr (2)'!$WEK121:$WEK121</xm:f>
              <xm:sqref>WEK121</xm:sqref>
            </x14:sparkline>
            <x14:sparkline>
              <xm:f>'CB_Lcr (2)'!$WEL121:$WEL121</xm:f>
              <xm:sqref>WEL121</xm:sqref>
            </x14:sparkline>
            <x14:sparkline>
              <xm:f>'CB_Lcr (2)'!$WEM121:$WEM121</xm:f>
              <xm:sqref>WEM121</xm:sqref>
            </x14:sparkline>
            <x14:sparkline>
              <xm:f>'CB_Lcr (2)'!$WEN121:$WEN121</xm:f>
              <xm:sqref>WEN121</xm:sqref>
            </x14:sparkline>
            <x14:sparkline>
              <xm:f>'CB_Lcr (2)'!$WEO121:$WEO121</xm:f>
              <xm:sqref>WEO121</xm:sqref>
            </x14:sparkline>
            <x14:sparkline>
              <xm:f>'CB_Lcr (2)'!$WEP121:$WEP121</xm:f>
              <xm:sqref>WEP121</xm:sqref>
            </x14:sparkline>
            <x14:sparkline>
              <xm:f>'CB_Lcr (2)'!$WEQ121:$WEQ121</xm:f>
              <xm:sqref>WEQ121</xm:sqref>
            </x14:sparkline>
            <x14:sparkline>
              <xm:f>'CB_Lcr (2)'!$WER121:$WER121</xm:f>
              <xm:sqref>WER121</xm:sqref>
            </x14:sparkline>
            <x14:sparkline>
              <xm:f>'CB_Lcr (2)'!$WES121:$WES121</xm:f>
              <xm:sqref>WES121</xm:sqref>
            </x14:sparkline>
            <x14:sparkline>
              <xm:f>'CB_Lcr (2)'!$WET121:$WET121</xm:f>
              <xm:sqref>WET121</xm:sqref>
            </x14:sparkline>
            <x14:sparkline>
              <xm:f>'CB_Lcr (2)'!$WEU121:$WEU121</xm:f>
              <xm:sqref>WEU121</xm:sqref>
            </x14:sparkline>
            <x14:sparkline>
              <xm:f>'CB_Lcr (2)'!$WEV121:$WEV121</xm:f>
              <xm:sqref>WEV121</xm:sqref>
            </x14:sparkline>
            <x14:sparkline>
              <xm:f>'CB_Lcr (2)'!$WEW121:$WEW121</xm:f>
              <xm:sqref>WEW121</xm:sqref>
            </x14:sparkline>
            <x14:sparkline>
              <xm:f>'CB_Lcr (2)'!$WEX121:$WEX121</xm:f>
              <xm:sqref>WEX121</xm:sqref>
            </x14:sparkline>
            <x14:sparkline>
              <xm:f>'CB_Lcr (2)'!$WEY121:$WEY121</xm:f>
              <xm:sqref>WEY121</xm:sqref>
            </x14:sparkline>
            <x14:sparkline>
              <xm:f>'CB_Lcr (2)'!$WEZ121:$WEZ121</xm:f>
              <xm:sqref>WEZ121</xm:sqref>
            </x14:sparkline>
            <x14:sparkline>
              <xm:f>'CB_Lcr (2)'!$WFA121:$WFA121</xm:f>
              <xm:sqref>WFA121</xm:sqref>
            </x14:sparkline>
            <x14:sparkline>
              <xm:f>'CB_Lcr (2)'!$WFB121:$WFB121</xm:f>
              <xm:sqref>WFB121</xm:sqref>
            </x14:sparkline>
            <x14:sparkline>
              <xm:f>'CB_Lcr (2)'!$WFC121:$WFC121</xm:f>
              <xm:sqref>WFC121</xm:sqref>
            </x14:sparkline>
            <x14:sparkline>
              <xm:f>'CB_Lcr (2)'!$WFD121:$WFD121</xm:f>
              <xm:sqref>WFD121</xm:sqref>
            </x14:sparkline>
            <x14:sparkline>
              <xm:f>'CB_Lcr (2)'!$WFE121:$WFE121</xm:f>
              <xm:sqref>WFE121</xm:sqref>
            </x14:sparkline>
            <x14:sparkline>
              <xm:f>'CB_Lcr (2)'!$WFF121:$WFF121</xm:f>
              <xm:sqref>WFF121</xm:sqref>
            </x14:sparkline>
            <x14:sparkline>
              <xm:f>'CB_Lcr (2)'!$WFG121:$WFG121</xm:f>
              <xm:sqref>WFG121</xm:sqref>
            </x14:sparkline>
            <x14:sparkline>
              <xm:f>'CB_Lcr (2)'!$WFH121:$WFH121</xm:f>
              <xm:sqref>WFH121</xm:sqref>
            </x14:sparkline>
            <x14:sparkline>
              <xm:f>'CB_Lcr (2)'!$WFI121:$WFI121</xm:f>
              <xm:sqref>WFI121</xm:sqref>
            </x14:sparkline>
            <x14:sparkline>
              <xm:f>'CB_Lcr (2)'!$WFJ121:$WFJ121</xm:f>
              <xm:sqref>WFJ121</xm:sqref>
            </x14:sparkline>
            <x14:sparkline>
              <xm:f>'CB_Lcr (2)'!$WFK121:$WFK121</xm:f>
              <xm:sqref>WFK121</xm:sqref>
            </x14:sparkline>
            <x14:sparkline>
              <xm:f>'CB_Lcr (2)'!$WFL121:$WFL121</xm:f>
              <xm:sqref>WFL121</xm:sqref>
            </x14:sparkline>
            <x14:sparkline>
              <xm:f>'CB_Lcr (2)'!$WFM121:$WFM121</xm:f>
              <xm:sqref>WFM121</xm:sqref>
            </x14:sparkline>
            <x14:sparkline>
              <xm:f>'CB_Lcr (2)'!$WFN121:$WFN121</xm:f>
              <xm:sqref>WFN121</xm:sqref>
            </x14:sparkline>
            <x14:sparkline>
              <xm:f>'CB_Lcr (2)'!$WFO121:$WFO121</xm:f>
              <xm:sqref>WFO121</xm:sqref>
            </x14:sparkline>
            <x14:sparkline>
              <xm:f>'CB_Lcr (2)'!$WFP121:$WFP121</xm:f>
              <xm:sqref>WFP121</xm:sqref>
            </x14:sparkline>
            <x14:sparkline>
              <xm:f>'CB_Lcr (2)'!$WFQ121:$WFQ121</xm:f>
              <xm:sqref>WFQ121</xm:sqref>
            </x14:sparkline>
            <x14:sparkline>
              <xm:f>'CB_Lcr (2)'!$WFR121:$WFR121</xm:f>
              <xm:sqref>WFR121</xm:sqref>
            </x14:sparkline>
            <x14:sparkline>
              <xm:f>'CB_Lcr (2)'!$WFS121:$WFS121</xm:f>
              <xm:sqref>WFS121</xm:sqref>
            </x14:sparkline>
            <x14:sparkline>
              <xm:f>'CB_Lcr (2)'!$WFT121:$WFT121</xm:f>
              <xm:sqref>WFT121</xm:sqref>
            </x14:sparkline>
            <x14:sparkline>
              <xm:f>'CB_Lcr (2)'!$WFU121:$WFU121</xm:f>
              <xm:sqref>WFU121</xm:sqref>
            </x14:sparkline>
            <x14:sparkline>
              <xm:f>'CB_Lcr (2)'!$WFV121:$WFV121</xm:f>
              <xm:sqref>WFV121</xm:sqref>
            </x14:sparkline>
            <x14:sparkline>
              <xm:f>'CB_Lcr (2)'!$WFW121:$WFW121</xm:f>
              <xm:sqref>WFW121</xm:sqref>
            </x14:sparkline>
            <x14:sparkline>
              <xm:f>'CB_Lcr (2)'!$WFX121:$WFX121</xm:f>
              <xm:sqref>WFX121</xm:sqref>
            </x14:sparkline>
            <x14:sparkline>
              <xm:f>'CB_Lcr (2)'!$WFY121:$WFY121</xm:f>
              <xm:sqref>WFY121</xm:sqref>
            </x14:sparkline>
            <x14:sparkline>
              <xm:f>'CB_Lcr (2)'!$WFZ121:$WFZ121</xm:f>
              <xm:sqref>WFZ121</xm:sqref>
            </x14:sparkline>
            <x14:sparkline>
              <xm:f>'CB_Lcr (2)'!$WGA121:$WGA121</xm:f>
              <xm:sqref>WGA121</xm:sqref>
            </x14:sparkline>
            <x14:sparkline>
              <xm:f>'CB_Lcr (2)'!$WGB121:$WGB121</xm:f>
              <xm:sqref>WGB121</xm:sqref>
            </x14:sparkline>
            <x14:sparkline>
              <xm:f>'CB_Lcr (2)'!$WGC121:$WGC121</xm:f>
              <xm:sqref>WGC121</xm:sqref>
            </x14:sparkline>
            <x14:sparkline>
              <xm:f>'CB_Lcr (2)'!$WGD121:$WGD121</xm:f>
              <xm:sqref>WGD121</xm:sqref>
            </x14:sparkline>
            <x14:sparkline>
              <xm:f>'CB_Lcr (2)'!$WGE121:$WGE121</xm:f>
              <xm:sqref>WGE121</xm:sqref>
            </x14:sparkline>
            <x14:sparkline>
              <xm:f>'CB_Lcr (2)'!$WGF121:$WGF121</xm:f>
              <xm:sqref>WGF121</xm:sqref>
            </x14:sparkline>
            <x14:sparkline>
              <xm:f>'CB_Lcr (2)'!$WGG121:$WGG121</xm:f>
              <xm:sqref>WGG121</xm:sqref>
            </x14:sparkline>
            <x14:sparkline>
              <xm:f>'CB_Lcr (2)'!$WGH121:$WGH121</xm:f>
              <xm:sqref>WGH121</xm:sqref>
            </x14:sparkline>
            <x14:sparkline>
              <xm:f>'CB_Lcr (2)'!$WGI121:$WGI121</xm:f>
              <xm:sqref>WGI121</xm:sqref>
            </x14:sparkline>
            <x14:sparkline>
              <xm:f>'CB_Lcr (2)'!$WGJ121:$WGJ121</xm:f>
              <xm:sqref>WGJ121</xm:sqref>
            </x14:sparkline>
            <x14:sparkline>
              <xm:f>'CB_Lcr (2)'!$WGK121:$WGK121</xm:f>
              <xm:sqref>WGK121</xm:sqref>
            </x14:sparkline>
            <x14:sparkline>
              <xm:f>'CB_Lcr (2)'!$WGL121:$WGL121</xm:f>
              <xm:sqref>WGL121</xm:sqref>
            </x14:sparkline>
            <x14:sparkline>
              <xm:f>'CB_Lcr (2)'!$WGM121:$WGM121</xm:f>
              <xm:sqref>WGM121</xm:sqref>
            </x14:sparkline>
            <x14:sparkline>
              <xm:f>'CB_Lcr (2)'!$WGN121:$WGN121</xm:f>
              <xm:sqref>WGN121</xm:sqref>
            </x14:sparkline>
            <x14:sparkline>
              <xm:f>'CB_Lcr (2)'!$WGO121:$WGO121</xm:f>
              <xm:sqref>WGO121</xm:sqref>
            </x14:sparkline>
            <x14:sparkline>
              <xm:f>'CB_Lcr (2)'!$WGP121:$WGP121</xm:f>
              <xm:sqref>WGP121</xm:sqref>
            </x14:sparkline>
            <x14:sparkline>
              <xm:f>'CB_Lcr (2)'!$WGQ121:$WGQ121</xm:f>
              <xm:sqref>WGQ121</xm:sqref>
            </x14:sparkline>
            <x14:sparkline>
              <xm:f>'CB_Lcr (2)'!$WGR121:$WGR121</xm:f>
              <xm:sqref>WGR121</xm:sqref>
            </x14:sparkline>
            <x14:sparkline>
              <xm:f>'CB_Lcr (2)'!$WGS121:$WGS121</xm:f>
              <xm:sqref>WGS121</xm:sqref>
            </x14:sparkline>
            <x14:sparkline>
              <xm:f>'CB_Lcr (2)'!$WGT121:$WGT121</xm:f>
              <xm:sqref>WGT121</xm:sqref>
            </x14:sparkline>
            <x14:sparkline>
              <xm:f>'CB_Lcr (2)'!$WGU121:$WGU121</xm:f>
              <xm:sqref>WGU121</xm:sqref>
            </x14:sparkline>
            <x14:sparkline>
              <xm:f>'CB_Lcr (2)'!$WGV121:$WGV121</xm:f>
              <xm:sqref>WGV121</xm:sqref>
            </x14:sparkline>
            <x14:sparkline>
              <xm:f>'CB_Lcr (2)'!$WGW121:$WGW121</xm:f>
              <xm:sqref>WGW121</xm:sqref>
            </x14:sparkline>
            <x14:sparkline>
              <xm:f>'CB_Lcr (2)'!$WGX121:$WGX121</xm:f>
              <xm:sqref>WGX121</xm:sqref>
            </x14:sparkline>
            <x14:sparkline>
              <xm:f>'CB_Lcr (2)'!$WGY121:$WGY121</xm:f>
              <xm:sqref>WGY121</xm:sqref>
            </x14:sparkline>
            <x14:sparkline>
              <xm:f>'CB_Lcr (2)'!$WGZ121:$WGZ121</xm:f>
              <xm:sqref>WGZ121</xm:sqref>
            </x14:sparkline>
            <x14:sparkline>
              <xm:f>'CB_Lcr (2)'!$WHA121:$WHA121</xm:f>
              <xm:sqref>WHA121</xm:sqref>
            </x14:sparkline>
            <x14:sparkline>
              <xm:f>'CB_Lcr (2)'!$WHB121:$WHB121</xm:f>
              <xm:sqref>WHB121</xm:sqref>
            </x14:sparkline>
            <x14:sparkline>
              <xm:f>'CB_Lcr (2)'!$WHC121:$WHC121</xm:f>
              <xm:sqref>WHC121</xm:sqref>
            </x14:sparkline>
            <x14:sparkline>
              <xm:f>'CB_Lcr (2)'!$WHD121:$WHD121</xm:f>
              <xm:sqref>WHD121</xm:sqref>
            </x14:sparkline>
            <x14:sparkline>
              <xm:f>'CB_Lcr (2)'!$WHE121:$WHE121</xm:f>
              <xm:sqref>WHE121</xm:sqref>
            </x14:sparkline>
            <x14:sparkline>
              <xm:f>'CB_Lcr (2)'!$WHF121:$WHF121</xm:f>
              <xm:sqref>WHF121</xm:sqref>
            </x14:sparkline>
            <x14:sparkline>
              <xm:f>'CB_Lcr (2)'!$WHG121:$WHG121</xm:f>
              <xm:sqref>WHG121</xm:sqref>
            </x14:sparkline>
            <x14:sparkline>
              <xm:f>'CB_Lcr (2)'!$WHH121:$WHH121</xm:f>
              <xm:sqref>WHH121</xm:sqref>
            </x14:sparkline>
            <x14:sparkline>
              <xm:f>'CB_Lcr (2)'!$WHI121:$WHI121</xm:f>
              <xm:sqref>WHI121</xm:sqref>
            </x14:sparkline>
            <x14:sparkline>
              <xm:f>'CB_Lcr (2)'!$WHJ121:$WHJ121</xm:f>
              <xm:sqref>WHJ121</xm:sqref>
            </x14:sparkline>
            <x14:sparkline>
              <xm:f>'CB_Lcr (2)'!$WHK121:$WHK121</xm:f>
              <xm:sqref>WHK121</xm:sqref>
            </x14:sparkline>
            <x14:sparkline>
              <xm:f>'CB_Lcr (2)'!$WHL121:$WHL121</xm:f>
              <xm:sqref>WHL121</xm:sqref>
            </x14:sparkline>
            <x14:sparkline>
              <xm:f>'CB_Lcr (2)'!$WHM121:$WHM121</xm:f>
              <xm:sqref>WHM121</xm:sqref>
            </x14:sparkline>
            <x14:sparkline>
              <xm:f>'CB_Lcr (2)'!$WHN121:$WHN121</xm:f>
              <xm:sqref>WHN121</xm:sqref>
            </x14:sparkline>
            <x14:sparkline>
              <xm:f>'CB_Lcr (2)'!$WHO121:$WHO121</xm:f>
              <xm:sqref>WHO121</xm:sqref>
            </x14:sparkline>
            <x14:sparkline>
              <xm:f>'CB_Lcr (2)'!$WHP121:$WHP121</xm:f>
              <xm:sqref>WHP121</xm:sqref>
            </x14:sparkline>
            <x14:sparkline>
              <xm:f>'CB_Lcr (2)'!$WHQ121:$WHQ121</xm:f>
              <xm:sqref>WHQ121</xm:sqref>
            </x14:sparkline>
            <x14:sparkline>
              <xm:f>'CB_Lcr (2)'!$WHR121:$WHR121</xm:f>
              <xm:sqref>WHR121</xm:sqref>
            </x14:sparkline>
            <x14:sparkline>
              <xm:f>'CB_Lcr (2)'!$WHS121:$WHS121</xm:f>
              <xm:sqref>WHS121</xm:sqref>
            </x14:sparkline>
            <x14:sparkline>
              <xm:f>'CB_Lcr (2)'!$WHT121:$WHT121</xm:f>
              <xm:sqref>WHT121</xm:sqref>
            </x14:sparkline>
            <x14:sparkline>
              <xm:f>'CB_Lcr (2)'!$WHU121:$WHU121</xm:f>
              <xm:sqref>WHU121</xm:sqref>
            </x14:sparkline>
            <x14:sparkline>
              <xm:f>'CB_Lcr (2)'!$WHV121:$WHV121</xm:f>
              <xm:sqref>WHV121</xm:sqref>
            </x14:sparkline>
            <x14:sparkline>
              <xm:f>'CB_Lcr (2)'!$WHW121:$WHW121</xm:f>
              <xm:sqref>WHW121</xm:sqref>
            </x14:sparkline>
            <x14:sparkline>
              <xm:f>'CB_Lcr (2)'!$WHX121:$WHX121</xm:f>
              <xm:sqref>WHX121</xm:sqref>
            </x14:sparkline>
            <x14:sparkline>
              <xm:f>'CB_Lcr (2)'!$WHY121:$WHY121</xm:f>
              <xm:sqref>WHY121</xm:sqref>
            </x14:sparkline>
            <x14:sparkline>
              <xm:f>'CB_Lcr (2)'!$WHZ121:$WHZ121</xm:f>
              <xm:sqref>WHZ121</xm:sqref>
            </x14:sparkline>
            <x14:sparkline>
              <xm:f>'CB_Lcr (2)'!$WIA121:$WIA121</xm:f>
              <xm:sqref>WIA121</xm:sqref>
            </x14:sparkline>
            <x14:sparkline>
              <xm:f>'CB_Lcr (2)'!$WIB121:$WIB121</xm:f>
              <xm:sqref>WIB121</xm:sqref>
            </x14:sparkline>
            <x14:sparkline>
              <xm:f>'CB_Lcr (2)'!$WIC121:$WIC121</xm:f>
              <xm:sqref>WIC121</xm:sqref>
            </x14:sparkline>
            <x14:sparkline>
              <xm:f>'CB_Lcr (2)'!$WID121:$WID121</xm:f>
              <xm:sqref>WID121</xm:sqref>
            </x14:sparkline>
            <x14:sparkline>
              <xm:f>'CB_Lcr (2)'!$WIE121:$WIE121</xm:f>
              <xm:sqref>WIE121</xm:sqref>
            </x14:sparkline>
            <x14:sparkline>
              <xm:f>'CB_Lcr (2)'!$WIF121:$WIF121</xm:f>
              <xm:sqref>WIF121</xm:sqref>
            </x14:sparkline>
            <x14:sparkline>
              <xm:f>'CB_Lcr (2)'!$WIG121:$WIG121</xm:f>
              <xm:sqref>WIG121</xm:sqref>
            </x14:sparkline>
            <x14:sparkline>
              <xm:f>'CB_Lcr (2)'!$WIH121:$WIH121</xm:f>
              <xm:sqref>WIH121</xm:sqref>
            </x14:sparkline>
            <x14:sparkline>
              <xm:f>'CB_Lcr (2)'!$WII121:$WII121</xm:f>
              <xm:sqref>WII121</xm:sqref>
            </x14:sparkline>
            <x14:sparkline>
              <xm:f>'CB_Lcr (2)'!$WIJ121:$WIJ121</xm:f>
              <xm:sqref>WIJ121</xm:sqref>
            </x14:sparkline>
            <x14:sparkline>
              <xm:f>'CB_Lcr (2)'!$WIK121:$WIK121</xm:f>
              <xm:sqref>WIK121</xm:sqref>
            </x14:sparkline>
            <x14:sparkline>
              <xm:f>'CB_Lcr (2)'!$WIL121:$WIL121</xm:f>
              <xm:sqref>WIL121</xm:sqref>
            </x14:sparkline>
            <x14:sparkline>
              <xm:f>'CB_Lcr (2)'!$WIM121:$WIM121</xm:f>
              <xm:sqref>WIM121</xm:sqref>
            </x14:sparkline>
            <x14:sparkline>
              <xm:f>'CB_Lcr (2)'!$WIN121:$WIN121</xm:f>
              <xm:sqref>WIN121</xm:sqref>
            </x14:sparkline>
            <x14:sparkline>
              <xm:f>'CB_Lcr (2)'!$WIO121:$WIO121</xm:f>
              <xm:sqref>WIO121</xm:sqref>
            </x14:sparkline>
            <x14:sparkline>
              <xm:f>'CB_Lcr (2)'!$WIP121:$WIP121</xm:f>
              <xm:sqref>WIP121</xm:sqref>
            </x14:sparkline>
            <x14:sparkline>
              <xm:f>'CB_Lcr (2)'!$WIQ121:$WIQ121</xm:f>
              <xm:sqref>WIQ121</xm:sqref>
            </x14:sparkline>
            <x14:sparkline>
              <xm:f>'CB_Lcr (2)'!$WIR121:$WIR121</xm:f>
              <xm:sqref>WIR121</xm:sqref>
            </x14:sparkline>
            <x14:sparkline>
              <xm:f>'CB_Lcr (2)'!$WIS121:$WIS121</xm:f>
              <xm:sqref>WIS121</xm:sqref>
            </x14:sparkline>
            <x14:sparkline>
              <xm:f>'CB_Lcr (2)'!$WIT121:$WIT121</xm:f>
              <xm:sqref>WIT121</xm:sqref>
            </x14:sparkline>
            <x14:sparkline>
              <xm:f>'CB_Lcr (2)'!$WIU121:$WIU121</xm:f>
              <xm:sqref>WIU121</xm:sqref>
            </x14:sparkline>
            <x14:sparkline>
              <xm:f>'CB_Lcr (2)'!$WIV121:$WIV121</xm:f>
              <xm:sqref>WIV121</xm:sqref>
            </x14:sparkline>
            <x14:sparkline>
              <xm:f>'CB_Lcr (2)'!$WIW121:$WIW121</xm:f>
              <xm:sqref>WIW121</xm:sqref>
            </x14:sparkline>
            <x14:sparkline>
              <xm:f>'CB_Lcr (2)'!$WIX121:$WIX121</xm:f>
              <xm:sqref>WIX121</xm:sqref>
            </x14:sparkline>
            <x14:sparkline>
              <xm:f>'CB_Lcr (2)'!$WIY121:$WIY121</xm:f>
              <xm:sqref>WIY121</xm:sqref>
            </x14:sparkline>
            <x14:sparkline>
              <xm:f>'CB_Lcr (2)'!$WIZ121:$WIZ121</xm:f>
              <xm:sqref>WIZ121</xm:sqref>
            </x14:sparkline>
            <x14:sparkline>
              <xm:f>'CB_Lcr (2)'!$WJA121:$WJA121</xm:f>
              <xm:sqref>WJA121</xm:sqref>
            </x14:sparkline>
            <x14:sparkline>
              <xm:f>'CB_Lcr (2)'!$WJB121:$WJB121</xm:f>
              <xm:sqref>WJB121</xm:sqref>
            </x14:sparkline>
            <x14:sparkline>
              <xm:f>'CB_Lcr (2)'!$WJC121:$WJC121</xm:f>
              <xm:sqref>WJC121</xm:sqref>
            </x14:sparkline>
            <x14:sparkline>
              <xm:f>'CB_Lcr (2)'!$WJD121:$WJD121</xm:f>
              <xm:sqref>WJD121</xm:sqref>
            </x14:sparkline>
            <x14:sparkline>
              <xm:f>'CB_Lcr (2)'!$WJE121:$WJE121</xm:f>
              <xm:sqref>WJE121</xm:sqref>
            </x14:sparkline>
            <x14:sparkline>
              <xm:f>'CB_Lcr (2)'!$WJF121:$WJF121</xm:f>
              <xm:sqref>WJF121</xm:sqref>
            </x14:sparkline>
            <x14:sparkline>
              <xm:f>'CB_Lcr (2)'!$WJG121:$WJG121</xm:f>
              <xm:sqref>WJG121</xm:sqref>
            </x14:sparkline>
            <x14:sparkline>
              <xm:f>'CB_Lcr (2)'!$WJH121:$WJH121</xm:f>
              <xm:sqref>WJH121</xm:sqref>
            </x14:sparkline>
            <x14:sparkline>
              <xm:f>'CB_Lcr (2)'!$WJI121:$WJI121</xm:f>
              <xm:sqref>WJI121</xm:sqref>
            </x14:sparkline>
            <x14:sparkline>
              <xm:f>'CB_Lcr (2)'!$WJJ121:$WJJ121</xm:f>
              <xm:sqref>WJJ121</xm:sqref>
            </x14:sparkline>
            <x14:sparkline>
              <xm:f>'CB_Lcr (2)'!$WJK121:$WJK121</xm:f>
              <xm:sqref>WJK121</xm:sqref>
            </x14:sparkline>
            <x14:sparkline>
              <xm:f>'CB_Lcr (2)'!$WJL121:$WJL121</xm:f>
              <xm:sqref>WJL121</xm:sqref>
            </x14:sparkline>
            <x14:sparkline>
              <xm:f>'CB_Lcr (2)'!$WJM121:$WJM121</xm:f>
              <xm:sqref>WJM121</xm:sqref>
            </x14:sparkline>
            <x14:sparkline>
              <xm:f>'CB_Lcr (2)'!$WJN121:$WJN121</xm:f>
              <xm:sqref>WJN121</xm:sqref>
            </x14:sparkline>
            <x14:sparkline>
              <xm:f>'CB_Lcr (2)'!$WJO121:$WJO121</xm:f>
              <xm:sqref>WJO121</xm:sqref>
            </x14:sparkline>
            <x14:sparkline>
              <xm:f>'CB_Lcr (2)'!$WJP121:$WJP121</xm:f>
              <xm:sqref>WJP121</xm:sqref>
            </x14:sparkline>
            <x14:sparkline>
              <xm:f>'CB_Lcr (2)'!$WJQ121:$WJQ121</xm:f>
              <xm:sqref>WJQ121</xm:sqref>
            </x14:sparkline>
            <x14:sparkline>
              <xm:f>'CB_Lcr (2)'!$WJR121:$WJR121</xm:f>
              <xm:sqref>WJR121</xm:sqref>
            </x14:sparkline>
            <x14:sparkline>
              <xm:f>'CB_Lcr (2)'!$WJS121:$WJS121</xm:f>
              <xm:sqref>WJS121</xm:sqref>
            </x14:sparkline>
            <x14:sparkline>
              <xm:f>'CB_Lcr (2)'!$WJT121:$WJT121</xm:f>
              <xm:sqref>WJT121</xm:sqref>
            </x14:sparkline>
            <x14:sparkline>
              <xm:f>'CB_Lcr (2)'!$WJU121:$WJU121</xm:f>
              <xm:sqref>WJU121</xm:sqref>
            </x14:sparkline>
            <x14:sparkline>
              <xm:f>'CB_Lcr (2)'!$WJV121:$WJV121</xm:f>
              <xm:sqref>WJV121</xm:sqref>
            </x14:sparkline>
            <x14:sparkline>
              <xm:f>'CB_Lcr (2)'!$WJW121:$WJW121</xm:f>
              <xm:sqref>WJW121</xm:sqref>
            </x14:sparkline>
            <x14:sparkline>
              <xm:f>'CB_Lcr (2)'!$WJX121:$WJX121</xm:f>
              <xm:sqref>WJX121</xm:sqref>
            </x14:sparkline>
            <x14:sparkline>
              <xm:f>'CB_Lcr (2)'!$WJY121:$WJY121</xm:f>
              <xm:sqref>WJY121</xm:sqref>
            </x14:sparkline>
            <x14:sparkline>
              <xm:f>'CB_Lcr (2)'!$WJZ121:$WJZ121</xm:f>
              <xm:sqref>WJZ121</xm:sqref>
            </x14:sparkline>
            <x14:sparkline>
              <xm:f>'CB_Lcr (2)'!$WKA121:$WKA121</xm:f>
              <xm:sqref>WKA121</xm:sqref>
            </x14:sparkline>
            <x14:sparkline>
              <xm:f>'CB_Lcr (2)'!$WKB121:$WKB121</xm:f>
              <xm:sqref>WKB121</xm:sqref>
            </x14:sparkline>
            <x14:sparkline>
              <xm:f>'CB_Lcr (2)'!$WKC121:$WKC121</xm:f>
              <xm:sqref>WKC121</xm:sqref>
            </x14:sparkline>
            <x14:sparkline>
              <xm:f>'CB_Lcr (2)'!$WKD121:$WKD121</xm:f>
              <xm:sqref>WKD121</xm:sqref>
            </x14:sparkline>
            <x14:sparkline>
              <xm:f>'CB_Lcr (2)'!$WKE121:$WKE121</xm:f>
              <xm:sqref>WKE121</xm:sqref>
            </x14:sparkline>
            <x14:sparkline>
              <xm:f>'CB_Lcr (2)'!$WKF121:$WKF121</xm:f>
              <xm:sqref>WKF121</xm:sqref>
            </x14:sparkline>
            <x14:sparkline>
              <xm:f>'CB_Lcr (2)'!$WKG121:$WKG121</xm:f>
              <xm:sqref>WKG121</xm:sqref>
            </x14:sparkline>
            <x14:sparkline>
              <xm:f>'CB_Lcr (2)'!$WKH121:$WKH121</xm:f>
              <xm:sqref>WKH121</xm:sqref>
            </x14:sparkline>
            <x14:sparkline>
              <xm:f>'CB_Lcr (2)'!$WKI121:$WKI121</xm:f>
              <xm:sqref>WKI121</xm:sqref>
            </x14:sparkline>
            <x14:sparkline>
              <xm:f>'CB_Lcr (2)'!$WKJ121:$WKJ121</xm:f>
              <xm:sqref>WKJ121</xm:sqref>
            </x14:sparkline>
            <x14:sparkline>
              <xm:f>'CB_Lcr (2)'!$WKK121:$WKK121</xm:f>
              <xm:sqref>WKK121</xm:sqref>
            </x14:sparkline>
            <x14:sparkline>
              <xm:f>'CB_Lcr (2)'!$WKL121:$WKL121</xm:f>
              <xm:sqref>WKL121</xm:sqref>
            </x14:sparkline>
            <x14:sparkline>
              <xm:f>'CB_Lcr (2)'!$WKM121:$WKM121</xm:f>
              <xm:sqref>WKM121</xm:sqref>
            </x14:sparkline>
            <x14:sparkline>
              <xm:f>'CB_Lcr (2)'!$WKN121:$WKN121</xm:f>
              <xm:sqref>WKN121</xm:sqref>
            </x14:sparkline>
            <x14:sparkline>
              <xm:f>'CB_Lcr (2)'!$WKO121:$WKO121</xm:f>
              <xm:sqref>WKO121</xm:sqref>
            </x14:sparkline>
            <x14:sparkline>
              <xm:f>'CB_Lcr (2)'!$WKP121:$WKP121</xm:f>
              <xm:sqref>WKP121</xm:sqref>
            </x14:sparkline>
            <x14:sparkline>
              <xm:f>'CB_Lcr (2)'!$WKQ121:$WKQ121</xm:f>
              <xm:sqref>WKQ121</xm:sqref>
            </x14:sparkline>
            <x14:sparkline>
              <xm:f>'CB_Lcr (2)'!$WKR121:$WKR121</xm:f>
              <xm:sqref>WKR121</xm:sqref>
            </x14:sparkline>
            <x14:sparkline>
              <xm:f>'CB_Lcr (2)'!$WKS121:$WKS121</xm:f>
              <xm:sqref>WKS121</xm:sqref>
            </x14:sparkline>
            <x14:sparkline>
              <xm:f>'CB_Lcr (2)'!$WKT121:$WKT121</xm:f>
              <xm:sqref>WKT121</xm:sqref>
            </x14:sparkline>
            <x14:sparkline>
              <xm:f>'CB_Lcr (2)'!$WKU121:$WKU121</xm:f>
              <xm:sqref>WKU121</xm:sqref>
            </x14:sparkline>
            <x14:sparkline>
              <xm:f>'CB_Lcr (2)'!$WKV121:$WKV121</xm:f>
              <xm:sqref>WKV121</xm:sqref>
            </x14:sparkline>
            <x14:sparkline>
              <xm:f>'CB_Lcr (2)'!$WKW121:$WKW121</xm:f>
              <xm:sqref>WKW121</xm:sqref>
            </x14:sparkline>
            <x14:sparkline>
              <xm:f>'CB_Lcr (2)'!$WKX121:$WKX121</xm:f>
              <xm:sqref>WKX121</xm:sqref>
            </x14:sparkline>
            <x14:sparkline>
              <xm:f>'CB_Lcr (2)'!$WKY121:$WKY121</xm:f>
              <xm:sqref>WKY121</xm:sqref>
            </x14:sparkline>
            <x14:sparkline>
              <xm:f>'CB_Lcr (2)'!$WKZ121:$WKZ121</xm:f>
              <xm:sqref>WKZ121</xm:sqref>
            </x14:sparkline>
            <x14:sparkline>
              <xm:f>'CB_Lcr (2)'!$WLA121:$WLA121</xm:f>
              <xm:sqref>WLA121</xm:sqref>
            </x14:sparkline>
            <x14:sparkline>
              <xm:f>'CB_Lcr (2)'!$WLB121:$WLB121</xm:f>
              <xm:sqref>WLB121</xm:sqref>
            </x14:sparkline>
            <x14:sparkline>
              <xm:f>'CB_Lcr (2)'!$WLC121:$WLC121</xm:f>
              <xm:sqref>WLC121</xm:sqref>
            </x14:sparkline>
            <x14:sparkline>
              <xm:f>'CB_Lcr (2)'!$WLD121:$WLD121</xm:f>
              <xm:sqref>WLD121</xm:sqref>
            </x14:sparkline>
            <x14:sparkline>
              <xm:f>'CB_Lcr (2)'!$WLE121:$WLE121</xm:f>
              <xm:sqref>WLE121</xm:sqref>
            </x14:sparkline>
            <x14:sparkline>
              <xm:f>'CB_Lcr (2)'!$WLF121:$WLF121</xm:f>
              <xm:sqref>WLF121</xm:sqref>
            </x14:sparkline>
            <x14:sparkline>
              <xm:f>'CB_Lcr (2)'!$WLG121:$WLG121</xm:f>
              <xm:sqref>WLG121</xm:sqref>
            </x14:sparkline>
            <x14:sparkline>
              <xm:f>'CB_Lcr (2)'!$WLH121:$WLH121</xm:f>
              <xm:sqref>WLH121</xm:sqref>
            </x14:sparkline>
            <x14:sparkline>
              <xm:f>'CB_Lcr (2)'!$WLI121:$WLI121</xm:f>
              <xm:sqref>WLI121</xm:sqref>
            </x14:sparkline>
            <x14:sparkline>
              <xm:f>'CB_Lcr (2)'!$WLJ121:$WLJ121</xm:f>
              <xm:sqref>WLJ121</xm:sqref>
            </x14:sparkline>
            <x14:sparkline>
              <xm:f>'CB_Lcr (2)'!$WLK121:$WLK121</xm:f>
              <xm:sqref>WLK121</xm:sqref>
            </x14:sparkline>
            <x14:sparkline>
              <xm:f>'CB_Lcr (2)'!$WLL121:$WLL121</xm:f>
              <xm:sqref>WLL121</xm:sqref>
            </x14:sparkline>
            <x14:sparkline>
              <xm:f>'CB_Lcr (2)'!$WLM121:$WLM121</xm:f>
              <xm:sqref>WLM121</xm:sqref>
            </x14:sparkline>
            <x14:sparkline>
              <xm:f>'CB_Lcr (2)'!$WLN121:$WLN121</xm:f>
              <xm:sqref>WLN121</xm:sqref>
            </x14:sparkline>
            <x14:sparkline>
              <xm:f>'CB_Lcr (2)'!$WLO121:$WLO121</xm:f>
              <xm:sqref>WLO121</xm:sqref>
            </x14:sparkline>
            <x14:sparkline>
              <xm:f>'CB_Lcr (2)'!$WLP121:$WLP121</xm:f>
              <xm:sqref>WLP121</xm:sqref>
            </x14:sparkline>
            <x14:sparkline>
              <xm:f>'CB_Lcr (2)'!$WLQ121:$WLQ121</xm:f>
              <xm:sqref>WLQ121</xm:sqref>
            </x14:sparkline>
            <x14:sparkline>
              <xm:f>'CB_Lcr (2)'!$WLR121:$WLR121</xm:f>
              <xm:sqref>WLR121</xm:sqref>
            </x14:sparkline>
            <x14:sparkline>
              <xm:f>'CB_Lcr (2)'!$WLS121:$WLS121</xm:f>
              <xm:sqref>WLS121</xm:sqref>
            </x14:sparkline>
            <x14:sparkline>
              <xm:f>'CB_Lcr (2)'!$WLT121:$WLT121</xm:f>
              <xm:sqref>WLT121</xm:sqref>
            </x14:sparkline>
            <x14:sparkline>
              <xm:f>'CB_Lcr (2)'!$WLU121:$WLU121</xm:f>
              <xm:sqref>WLU121</xm:sqref>
            </x14:sparkline>
            <x14:sparkline>
              <xm:f>'CB_Lcr (2)'!$WLV121:$WLV121</xm:f>
              <xm:sqref>WLV121</xm:sqref>
            </x14:sparkline>
            <x14:sparkline>
              <xm:f>'CB_Lcr (2)'!$WLW121:$WLW121</xm:f>
              <xm:sqref>WLW121</xm:sqref>
            </x14:sparkline>
            <x14:sparkline>
              <xm:f>'CB_Lcr (2)'!$WLX121:$WLX121</xm:f>
              <xm:sqref>WLX121</xm:sqref>
            </x14:sparkline>
            <x14:sparkline>
              <xm:f>'CB_Lcr (2)'!$WLY121:$WLY121</xm:f>
              <xm:sqref>WLY121</xm:sqref>
            </x14:sparkline>
            <x14:sparkline>
              <xm:f>'CB_Lcr (2)'!$WLZ121:$WLZ121</xm:f>
              <xm:sqref>WLZ121</xm:sqref>
            </x14:sparkline>
            <x14:sparkline>
              <xm:f>'CB_Lcr (2)'!$WMA121:$WMA121</xm:f>
              <xm:sqref>WMA121</xm:sqref>
            </x14:sparkline>
            <x14:sparkline>
              <xm:f>'CB_Lcr (2)'!$WMB121:$WMB121</xm:f>
              <xm:sqref>WMB121</xm:sqref>
            </x14:sparkline>
            <x14:sparkline>
              <xm:f>'CB_Lcr (2)'!$WMC121:$WMC121</xm:f>
              <xm:sqref>WMC121</xm:sqref>
            </x14:sparkline>
            <x14:sparkline>
              <xm:f>'CB_Lcr (2)'!$WMD121:$WMD121</xm:f>
              <xm:sqref>WMD121</xm:sqref>
            </x14:sparkline>
            <x14:sparkline>
              <xm:f>'CB_Lcr (2)'!$WME121:$WME121</xm:f>
              <xm:sqref>WME121</xm:sqref>
            </x14:sparkline>
            <x14:sparkline>
              <xm:f>'CB_Lcr (2)'!$WMF121:$WMF121</xm:f>
              <xm:sqref>WMF121</xm:sqref>
            </x14:sparkline>
            <x14:sparkline>
              <xm:f>'CB_Lcr (2)'!$WMG121:$WMG121</xm:f>
              <xm:sqref>WMG121</xm:sqref>
            </x14:sparkline>
            <x14:sparkline>
              <xm:f>'CB_Lcr (2)'!$WMH121:$WMH121</xm:f>
              <xm:sqref>WMH121</xm:sqref>
            </x14:sparkline>
            <x14:sparkline>
              <xm:f>'CB_Lcr (2)'!$WMI121:$WMI121</xm:f>
              <xm:sqref>WMI121</xm:sqref>
            </x14:sparkline>
            <x14:sparkline>
              <xm:f>'CB_Lcr (2)'!$WMJ121:$WMJ121</xm:f>
              <xm:sqref>WMJ121</xm:sqref>
            </x14:sparkline>
            <x14:sparkline>
              <xm:f>'CB_Lcr (2)'!$WMK121:$WMK121</xm:f>
              <xm:sqref>WMK121</xm:sqref>
            </x14:sparkline>
            <x14:sparkline>
              <xm:f>'CB_Lcr (2)'!$WML121:$WML121</xm:f>
              <xm:sqref>WML121</xm:sqref>
            </x14:sparkline>
            <x14:sparkline>
              <xm:f>'CB_Lcr (2)'!$WMM121:$WMM121</xm:f>
              <xm:sqref>WMM121</xm:sqref>
            </x14:sparkline>
            <x14:sparkline>
              <xm:f>'CB_Lcr (2)'!$WMN121:$WMN121</xm:f>
              <xm:sqref>WMN121</xm:sqref>
            </x14:sparkline>
            <x14:sparkline>
              <xm:f>'CB_Lcr (2)'!$WMO121:$WMO121</xm:f>
              <xm:sqref>WMO121</xm:sqref>
            </x14:sparkline>
            <x14:sparkline>
              <xm:f>'CB_Lcr (2)'!$WMP121:$WMP121</xm:f>
              <xm:sqref>WMP121</xm:sqref>
            </x14:sparkline>
            <x14:sparkline>
              <xm:f>'CB_Lcr (2)'!$WMQ121:$WMQ121</xm:f>
              <xm:sqref>WMQ121</xm:sqref>
            </x14:sparkline>
            <x14:sparkline>
              <xm:f>'CB_Lcr (2)'!$WMR121:$WMR121</xm:f>
              <xm:sqref>WMR121</xm:sqref>
            </x14:sparkline>
            <x14:sparkline>
              <xm:f>'CB_Lcr (2)'!$WMS121:$WMS121</xm:f>
              <xm:sqref>WMS121</xm:sqref>
            </x14:sparkline>
            <x14:sparkline>
              <xm:f>'CB_Lcr (2)'!$WMT121:$WMT121</xm:f>
              <xm:sqref>WMT121</xm:sqref>
            </x14:sparkline>
            <x14:sparkline>
              <xm:f>'CB_Lcr (2)'!$WMU121:$WMU121</xm:f>
              <xm:sqref>WMU121</xm:sqref>
            </x14:sparkline>
            <x14:sparkline>
              <xm:f>'CB_Lcr (2)'!$WMV121:$WMV121</xm:f>
              <xm:sqref>WMV121</xm:sqref>
            </x14:sparkline>
            <x14:sparkline>
              <xm:f>'CB_Lcr (2)'!$WMW121:$WMW121</xm:f>
              <xm:sqref>WMW121</xm:sqref>
            </x14:sparkline>
            <x14:sparkline>
              <xm:f>'CB_Lcr (2)'!$WMX121:$WMX121</xm:f>
              <xm:sqref>WMX121</xm:sqref>
            </x14:sparkline>
            <x14:sparkline>
              <xm:f>'CB_Lcr (2)'!$WMY121:$WMY121</xm:f>
              <xm:sqref>WMY121</xm:sqref>
            </x14:sparkline>
            <x14:sparkline>
              <xm:f>'CB_Lcr (2)'!$WMZ121:$WMZ121</xm:f>
              <xm:sqref>WMZ121</xm:sqref>
            </x14:sparkline>
            <x14:sparkline>
              <xm:f>'CB_Lcr (2)'!$WNA121:$WNA121</xm:f>
              <xm:sqref>WNA121</xm:sqref>
            </x14:sparkline>
            <x14:sparkline>
              <xm:f>'CB_Lcr (2)'!$WNB121:$WNB121</xm:f>
              <xm:sqref>WNB121</xm:sqref>
            </x14:sparkline>
            <x14:sparkline>
              <xm:f>'CB_Lcr (2)'!$WNC121:$WNC121</xm:f>
              <xm:sqref>WNC121</xm:sqref>
            </x14:sparkline>
            <x14:sparkline>
              <xm:f>'CB_Lcr (2)'!$WND121:$WND121</xm:f>
              <xm:sqref>WND121</xm:sqref>
            </x14:sparkline>
            <x14:sparkline>
              <xm:f>'CB_Lcr (2)'!$WNE121:$WNE121</xm:f>
              <xm:sqref>WNE121</xm:sqref>
            </x14:sparkline>
            <x14:sparkline>
              <xm:f>'CB_Lcr (2)'!$WNF121:$WNF121</xm:f>
              <xm:sqref>WNF121</xm:sqref>
            </x14:sparkline>
            <x14:sparkline>
              <xm:f>'CB_Lcr (2)'!$WNG121:$WNG121</xm:f>
              <xm:sqref>WNG121</xm:sqref>
            </x14:sparkline>
            <x14:sparkline>
              <xm:f>'CB_Lcr (2)'!$WNH121:$WNH121</xm:f>
              <xm:sqref>WNH121</xm:sqref>
            </x14:sparkline>
            <x14:sparkline>
              <xm:f>'CB_Lcr (2)'!$WNI121:$WNI121</xm:f>
              <xm:sqref>WNI121</xm:sqref>
            </x14:sparkline>
            <x14:sparkline>
              <xm:f>'CB_Lcr (2)'!$WNJ121:$WNJ121</xm:f>
              <xm:sqref>WNJ121</xm:sqref>
            </x14:sparkline>
            <x14:sparkline>
              <xm:f>'CB_Lcr (2)'!$WNK121:$WNK121</xm:f>
              <xm:sqref>WNK121</xm:sqref>
            </x14:sparkline>
            <x14:sparkline>
              <xm:f>'CB_Lcr (2)'!$WNL121:$WNL121</xm:f>
              <xm:sqref>WNL121</xm:sqref>
            </x14:sparkline>
            <x14:sparkline>
              <xm:f>'CB_Lcr (2)'!$WNM121:$WNM121</xm:f>
              <xm:sqref>WNM121</xm:sqref>
            </x14:sparkline>
            <x14:sparkline>
              <xm:f>'CB_Lcr (2)'!$WNN121:$WNN121</xm:f>
              <xm:sqref>WNN121</xm:sqref>
            </x14:sparkline>
            <x14:sparkline>
              <xm:f>'CB_Lcr (2)'!$WNO121:$WNO121</xm:f>
              <xm:sqref>WNO121</xm:sqref>
            </x14:sparkline>
            <x14:sparkline>
              <xm:f>'CB_Lcr (2)'!$WNP121:$WNP121</xm:f>
              <xm:sqref>WNP121</xm:sqref>
            </x14:sparkline>
            <x14:sparkline>
              <xm:f>'CB_Lcr (2)'!$WNQ121:$WNQ121</xm:f>
              <xm:sqref>WNQ121</xm:sqref>
            </x14:sparkline>
            <x14:sparkline>
              <xm:f>'CB_Lcr (2)'!$WNR121:$WNR121</xm:f>
              <xm:sqref>WNR121</xm:sqref>
            </x14:sparkline>
            <x14:sparkline>
              <xm:f>'CB_Lcr (2)'!$WNS121:$WNS121</xm:f>
              <xm:sqref>WNS121</xm:sqref>
            </x14:sparkline>
            <x14:sparkline>
              <xm:f>'CB_Lcr (2)'!$WNT121:$WNT121</xm:f>
              <xm:sqref>WNT121</xm:sqref>
            </x14:sparkline>
            <x14:sparkline>
              <xm:f>'CB_Lcr (2)'!$WNU121:$WNU121</xm:f>
              <xm:sqref>WNU121</xm:sqref>
            </x14:sparkline>
            <x14:sparkline>
              <xm:f>'CB_Lcr (2)'!$WNV121:$WNV121</xm:f>
              <xm:sqref>WNV121</xm:sqref>
            </x14:sparkline>
            <x14:sparkline>
              <xm:f>'CB_Lcr (2)'!$WNW121:$WNW121</xm:f>
              <xm:sqref>WNW121</xm:sqref>
            </x14:sparkline>
            <x14:sparkline>
              <xm:f>'CB_Lcr (2)'!$WNX121:$WNX121</xm:f>
              <xm:sqref>WNX121</xm:sqref>
            </x14:sparkline>
            <x14:sparkline>
              <xm:f>'CB_Lcr (2)'!$WNY121:$WNY121</xm:f>
              <xm:sqref>WNY121</xm:sqref>
            </x14:sparkline>
            <x14:sparkline>
              <xm:f>'CB_Lcr (2)'!$WNZ121:$WNZ121</xm:f>
              <xm:sqref>WNZ121</xm:sqref>
            </x14:sparkline>
            <x14:sparkline>
              <xm:f>'CB_Lcr (2)'!$WOA121:$WOA121</xm:f>
              <xm:sqref>WOA121</xm:sqref>
            </x14:sparkline>
            <x14:sparkline>
              <xm:f>'CB_Lcr (2)'!$WOB121:$WOB121</xm:f>
              <xm:sqref>WOB121</xm:sqref>
            </x14:sparkline>
            <x14:sparkline>
              <xm:f>'CB_Lcr (2)'!$WOC121:$WOC121</xm:f>
              <xm:sqref>WOC121</xm:sqref>
            </x14:sparkline>
            <x14:sparkline>
              <xm:f>'CB_Lcr (2)'!$WOD121:$WOD121</xm:f>
              <xm:sqref>WOD121</xm:sqref>
            </x14:sparkline>
            <x14:sparkline>
              <xm:f>'CB_Lcr (2)'!$WOE121:$WOE121</xm:f>
              <xm:sqref>WOE121</xm:sqref>
            </x14:sparkline>
            <x14:sparkline>
              <xm:f>'CB_Lcr (2)'!$WOF121:$WOF121</xm:f>
              <xm:sqref>WOF121</xm:sqref>
            </x14:sparkline>
            <x14:sparkline>
              <xm:f>'CB_Lcr (2)'!$WOG121:$WOG121</xm:f>
              <xm:sqref>WOG121</xm:sqref>
            </x14:sparkline>
            <x14:sparkline>
              <xm:f>'CB_Lcr (2)'!$WOH121:$WOH121</xm:f>
              <xm:sqref>WOH121</xm:sqref>
            </x14:sparkline>
            <x14:sparkline>
              <xm:f>'CB_Lcr (2)'!$WOI121:$WOI121</xm:f>
              <xm:sqref>WOI121</xm:sqref>
            </x14:sparkline>
            <x14:sparkline>
              <xm:f>'CB_Lcr (2)'!$WOJ121:$WOJ121</xm:f>
              <xm:sqref>WOJ121</xm:sqref>
            </x14:sparkline>
            <x14:sparkline>
              <xm:f>'CB_Lcr (2)'!$WOK121:$WOK121</xm:f>
              <xm:sqref>WOK121</xm:sqref>
            </x14:sparkline>
            <x14:sparkline>
              <xm:f>'CB_Lcr (2)'!$WOL121:$WOL121</xm:f>
              <xm:sqref>WOL121</xm:sqref>
            </x14:sparkline>
            <x14:sparkline>
              <xm:f>'CB_Lcr (2)'!$WOM121:$WOM121</xm:f>
              <xm:sqref>WOM121</xm:sqref>
            </x14:sparkline>
            <x14:sparkline>
              <xm:f>'CB_Lcr (2)'!$WON121:$WON121</xm:f>
              <xm:sqref>WON121</xm:sqref>
            </x14:sparkline>
            <x14:sparkline>
              <xm:f>'CB_Lcr (2)'!$WOO121:$WOO121</xm:f>
              <xm:sqref>WOO121</xm:sqref>
            </x14:sparkline>
            <x14:sparkline>
              <xm:f>'CB_Lcr (2)'!$WOP121:$WOP121</xm:f>
              <xm:sqref>WOP121</xm:sqref>
            </x14:sparkline>
            <x14:sparkline>
              <xm:f>'CB_Lcr (2)'!$WOQ121:$WOQ121</xm:f>
              <xm:sqref>WOQ121</xm:sqref>
            </x14:sparkline>
            <x14:sparkline>
              <xm:f>'CB_Lcr (2)'!$WOR121:$WOR121</xm:f>
              <xm:sqref>WOR121</xm:sqref>
            </x14:sparkline>
            <x14:sparkline>
              <xm:f>'CB_Lcr (2)'!$WOS121:$WOS121</xm:f>
              <xm:sqref>WOS121</xm:sqref>
            </x14:sparkline>
            <x14:sparkline>
              <xm:f>'CB_Lcr (2)'!$WOT121:$WOT121</xm:f>
              <xm:sqref>WOT121</xm:sqref>
            </x14:sparkline>
            <x14:sparkline>
              <xm:f>'CB_Lcr (2)'!$WOU121:$WOU121</xm:f>
              <xm:sqref>WOU121</xm:sqref>
            </x14:sparkline>
            <x14:sparkline>
              <xm:f>'CB_Lcr (2)'!$WOV121:$WOV121</xm:f>
              <xm:sqref>WOV121</xm:sqref>
            </x14:sparkline>
            <x14:sparkline>
              <xm:f>'CB_Lcr (2)'!$WOW121:$WOW121</xm:f>
              <xm:sqref>WOW121</xm:sqref>
            </x14:sparkline>
            <x14:sparkline>
              <xm:f>'CB_Lcr (2)'!$WOX121:$WOX121</xm:f>
              <xm:sqref>WOX121</xm:sqref>
            </x14:sparkline>
            <x14:sparkline>
              <xm:f>'CB_Lcr (2)'!$WOY121:$WOY121</xm:f>
              <xm:sqref>WOY121</xm:sqref>
            </x14:sparkline>
            <x14:sparkline>
              <xm:f>'CB_Lcr (2)'!$WOZ121:$WOZ121</xm:f>
              <xm:sqref>WOZ121</xm:sqref>
            </x14:sparkline>
            <x14:sparkline>
              <xm:f>'CB_Lcr (2)'!$WPA121:$WPA121</xm:f>
              <xm:sqref>WPA121</xm:sqref>
            </x14:sparkline>
            <x14:sparkline>
              <xm:f>'CB_Lcr (2)'!$WPB121:$WPB121</xm:f>
              <xm:sqref>WPB121</xm:sqref>
            </x14:sparkline>
            <x14:sparkline>
              <xm:f>'CB_Lcr (2)'!$WPC121:$WPC121</xm:f>
              <xm:sqref>WPC121</xm:sqref>
            </x14:sparkline>
            <x14:sparkline>
              <xm:f>'CB_Lcr (2)'!$WPD121:$WPD121</xm:f>
              <xm:sqref>WPD121</xm:sqref>
            </x14:sparkline>
            <x14:sparkline>
              <xm:f>'CB_Lcr (2)'!$WPE121:$WPE121</xm:f>
              <xm:sqref>WPE121</xm:sqref>
            </x14:sparkline>
            <x14:sparkline>
              <xm:f>'CB_Lcr (2)'!$WPF121:$WPF121</xm:f>
              <xm:sqref>WPF121</xm:sqref>
            </x14:sparkline>
            <x14:sparkline>
              <xm:f>'CB_Lcr (2)'!$WPG121:$WPG121</xm:f>
              <xm:sqref>WPG121</xm:sqref>
            </x14:sparkline>
            <x14:sparkline>
              <xm:f>'CB_Lcr (2)'!$WPH121:$WPH121</xm:f>
              <xm:sqref>WPH121</xm:sqref>
            </x14:sparkline>
            <x14:sparkline>
              <xm:f>'CB_Lcr (2)'!$WPI121:$WPI121</xm:f>
              <xm:sqref>WPI121</xm:sqref>
            </x14:sparkline>
            <x14:sparkline>
              <xm:f>'CB_Lcr (2)'!$WPJ121:$WPJ121</xm:f>
              <xm:sqref>WPJ121</xm:sqref>
            </x14:sparkline>
            <x14:sparkline>
              <xm:f>'CB_Lcr (2)'!$WPK121:$WPK121</xm:f>
              <xm:sqref>WPK121</xm:sqref>
            </x14:sparkline>
            <x14:sparkline>
              <xm:f>'CB_Lcr (2)'!$WPL121:$WPL121</xm:f>
              <xm:sqref>WPL121</xm:sqref>
            </x14:sparkline>
            <x14:sparkline>
              <xm:f>'CB_Lcr (2)'!$WPM121:$WPM121</xm:f>
              <xm:sqref>WPM121</xm:sqref>
            </x14:sparkline>
            <x14:sparkline>
              <xm:f>'CB_Lcr (2)'!$WPN121:$WPN121</xm:f>
              <xm:sqref>WPN121</xm:sqref>
            </x14:sparkline>
            <x14:sparkline>
              <xm:f>'CB_Lcr (2)'!$WPO121:$WPO121</xm:f>
              <xm:sqref>WPO121</xm:sqref>
            </x14:sparkline>
            <x14:sparkline>
              <xm:f>'CB_Lcr (2)'!$WPP121:$WPP121</xm:f>
              <xm:sqref>WPP121</xm:sqref>
            </x14:sparkline>
            <x14:sparkline>
              <xm:f>'CB_Lcr (2)'!$WPQ121:$WPQ121</xm:f>
              <xm:sqref>WPQ121</xm:sqref>
            </x14:sparkline>
            <x14:sparkline>
              <xm:f>'CB_Lcr (2)'!$WPR121:$WPR121</xm:f>
              <xm:sqref>WPR121</xm:sqref>
            </x14:sparkline>
            <x14:sparkline>
              <xm:f>'CB_Lcr (2)'!$WPS121:$WPS121</xm:f>
              <xm:sqref>WPS121</xm:sqref>
            </x14:sparkline>
            <x14:sparkline>
              <xm:f>'CB_Lcr (2)'!$WPT121:$WPT121</xm:f>
              <xm:sqref>WPT121</xm:sqref>
            </x14:sparkline>
            <x14:sparkline>
              <xm:f>'CB_Lcr (2)'!$WPU121:$WPU121</xm:f>
              <xm:sqref>WPU121</xm:sqref>
            </x14:sparkline>
            <x14:sparkline>
              <xm:f>'CB_Lcr (2)'!$WPV121:$WPV121</xm:f>
              <xm:sqref>WPV121</xm:sqref>
            </x14:sparkline>
            <x14:sparkline>
              <xm:f>'CB_Lcr (2)'!$WPW121:$WPW121</xm:f>
              <xm:sqref>WPW121</xm:sqref>
            </x14:sparkline>
            <x14:sparkline>
              <xm:f>'CB_Lcr (2)'!$WPX121:$WPX121</xm:f>
              <xm:sqref>WPX121</xm:sqref>
            </x14:sparkline>
            <x14:sparkline>
              <xm:f>'CB_Lcr (2)'!$WPY121:$WPY121</xm:f>
              <xm:sqref>WPY121</xm:sqref>
            </x14:sparkline>
            <x14:sparkline>
              <xm:f>'CB_Lcr (2)'!$WPZ121:$WPZ121</xm:f>
              <xm:sqref>WPZ121</xm:sqref>
            </x14:sparkline>
            <x14:sparkline>
              <xm:f>'CB_Lcr (2)'!$WQA121:$WQA121</xm:f>
              <xm:sqref>WQA121</xm:sqref>
            </x14:sparkline>
            <x14:sparkline>
              <xm:f>'CB_Lcr (2)'!$WQB121:$WQB121</xm:f>
              <xm:sqref>WQB121</xm:sqref>
            </x14:sparkline>
            <x14:sparkline>
              <xm:f>'CB_Lcr (2)'!$WQC121:$WQC121</xm:f>
              <xm:sqref>WQC121</xm:sqref>
            </x14:sparkline>
            <x14:sparkline>
              <xm:f>'CB_Lcr (2)'!$WQD121:$WQD121</xm:f>
              <xm:sqref>WQD121</xm:sqref>
            </x14:sparkline>
            <x14:sparkline>
              <xm:f>'CB_Lcr (2)'!$WQE121:$WQE121</xm:f>
              <xm:sqref>WQE121</xm:sqref>
            </x14:sparkline>
            <x14:sparkline>
              <xm:f>'CB_Lcr (2)'!$WQF121:$WQF121</xm:f>
              <xm:sqref>WQF121</xm:sqref>
            </x14:sparkline>
            <x14:sparkline>
              <xm:f>'CB_Lcr (2)'!$WQG121:$WQG121</xm:f>
              <xm:sqref>WQG121</xm:sqref>
            </x14:sparkline>
            <x14:sparkline>
              <xm:f>'CB_Lcr (2)'!$WQH121:$WQH121</xm:f>
              <xm:sqref>WQH121</xm:sqref>
            </x14:sparkline>
            <x14:sparkline>
              <xm:f>'CB_Lcr (2)'!$WQI121:$WQI121</xm:f>
              <xm:sqref>WQI121</xm:sqref>
            </x14:sparkline>
            <x14:sparkline>
              <xm:f>'CB_Lcr (2)'!$WQJ121:$WQJ121</xm:f>
              <xm:sqref>WQJ121</xm:sqref>
            </x14:sparkline>
            <x14:sparkline>
              <xm:f>'CB_Lcr (2)'!$WQK121:$WQK121</xm:f>
              <xm:sqref>WQK121</xm:sqref>
            </x14:sparkline>
            <x14:sparkline>
              <xm:f>'CB_Lcr (2)'!$WQL121:$WQL121</xm:f>
              <xm:sqref>WQL121</xm:sqref>
            </x14:sparkline>
            <x14:sparkline>
              <xm:f>'CB_Lcr (2)'!$WQM121:$WQM121</xm:f>
              <xm:sqref>WQM121</xm:sqref>
            </x14:sparkline>
            <x14:sparkline>
              <xm:f>'CB_Lcr (2)'!$WQN121:$WQN121</xm:f>
              <xm:sqref>WQN121</xm:sqref>
            </x14:sparkline>
            <x14:sparkline>
              <xm:f>'CB_Lcr (2)'!$WQO121:$WQO121</xm:f>
              <xm:sqref>WQO121</xm:sqref>
            </x14:sparkline>
            <x14:sparkline>
              <xm:f>'CB_Lcr (2)'!$WQP121:$WQP121</xm:f>
              <xm:sqref>WQP121</xm:sqref>
            </x14:sparkline>
            <x14:sparkline>
              <xm:f>'CB_Lcr (2)'!$WQQ121:$WQQ121</xm:f>
              <xm:sqref>WQQ121</xm:sqref>
            </x14:sparkline>
            <x14:sparkline>
              <xm:f>'CB_Lcr (2)'!$WQR121:$WQR121</xm:f>
              <xm:sqref>WQR121</xm:sqref>
            </x14:sparkline>
            <x14:sparkline>
              <xm:f>'CB_Lcr (2)'!$WQS121:$WQS121</xm:f>
              <xm:sqref>WQS121</xm:sqref>
            </x14:sparkline>
            <x14:sparkline>
              <xm:f>'CB_Lcr (2)'!$WQT121:$WQT121</xm:f>
              <xm:sqref>WQT121</xm:sqref>
            </x14:sparkline>
            <x14:sparkline>
              <xm:f>'CB_Lcr (2)'!$WQU121:$WQU121</xm:f>
              <xm:sqref>WQU121</xm:sqref>
            </x14:sparkline>
            <x14:sparkline>
              <xm:f>'CB_Lcr (2)'!$WQV121:$WQV121</xm:f>
              <xm:sqref>WQV121</xm:sqref>
            </x14:sparkline>
            <x14:sparkline>
              <xm:f>'CB_Lcr (2)'!$WQW121:$WQW121</xm:f>
              <xm:sqref>WQW121</xm:sqref>
            </x14:sparkline>
            <x14:sparkline>
              <xm:f>'CB_Lcr (2)'!$WQX121:$WQX121</xm:f>
              <xm:sqref>WQX121</xm:sqref>
            </x14:sparkline>
            <x14:sparkline>
              <xm:f>'CB_Lcr (2)'!$WQY121:$WQY121</xm:f>
              <xm:sqref>WQY121</xm:sqref>
            </x14:sparkline>
            <x14:sparkline>
              <xm:f>'CB_Lcr (2)'!$WQZ121:$WQZ121</xm:f>
              <xm:sqref>WQZ121</xm:sqref>
            </x14:sparkline>
            <x14:sparkline>
              <xm:f>'CB_Lcr (2)'!$WRA121:$WRA121</xm:f>
              <xm:sqref>WRA121</xm:sqref>
            </x14:sparkline>
            <x14:sparkline>
              <xm:f>'CB_Lcr (2)'!$WRB121:$WRB121</xm:f>
              <xm:sqref>WRB121</xm:sqref>
            </x14:sparkline>
            <x14:sparkline>
              <xm:f>'CB_Lcr (2)'!$WRC121:$WRC121</xm:f>
              <xm:sqref>WRC121</xm:sqref>
            </x14:sparkline>
            <x14:sparkline>
              <xm:f>'CB_Lcr (2)'!$WRD121:$WRD121</xm:f>
              <xm:sqref>WRD121</xm:sqref>
            </x14:sparkline>
            <x14:sparkline>
              <xm:f>'CB_Lcr (2)'!$WRE121:$WRE121</xm:f>
              <xm:sqref>WRE121</xm:sqref>
            </x14:sparkline>
            <x14:sparkline>
              <xm:f>'CB_Lcr (2)'!$WRF121:$WRF121</xm:f>
              <xm:sqref>WRF121</xm:sqref>
            </x14:sparkline>
            <x14:sparkline>
              <xm:f>'CB_Lcr (2)'!$WRG121:$WRG121</xm:f>
              <xm:sqref>WRG121</xm:sqref>
            </x14:sparkline>
            <x14:sparkline>
              <xm:f>'CB_Lcr (2)'!$WRH121:$WRH121</xm:f>
              <xm:sqref>WRH121</xm:sqref>
            </x14:sparkline>
            <x14:sparkline>
              <xm:f>'CB_Lcr (2)'!$WRI121:$WRI121</xm:f>
              <xm:sqref>WRI121</xm:sqref>
            </x14:sparkline>
            <x14:sparkline>
              <xm:f>'CB_Lcr (2)'!$WRJ121:$WRJ121</xm:f>
              <xm:sqref>WRJ121</xm:sqref>
            </x14:sparkline>
            <x14:sparkline>
              <xm:f>'CB_Lcr (2)'!$WRK121:$WRK121</xm:f>
              <xm:sqref>WRK121</xm:sqref>
            </x14:sparkline>
            <x14:sparkline>
              <xm:f>'CB_Lcr (2)'!$WRL121:$WRL121</xm:f>
              <xm:sqref>WRL121</xm:sqref>
            </x14:sparkline>
            <x14:sparkline>
              <xm:f>'CB_Lcr (2)'!$WRM121:$WRM121</xm:f>
              <xm:sqref>WRM121</xm:sqref>
            </x14:sparkline>
            <x14:sparkline>
              <xm:f>'CB_Lcr (2)'!$WRN121:$WRN121</xm:f>
              <xm:sqref>WRN121</xm:sqref>
            </x14:sparkline>
            <x14:sparkline>
              <xm:f>'CB_Lcr (2)'!$WRO121:$WRO121</xm:f>
              <xm:sqref>WRO121</xm:sqref>
            </x14:sparkline>
            <x14:sparkline>
              <xm:f>'CB_Lcr (2)'!$WRP121:$WRP121</xm:f>
              <xm:sqref>WRP121</xm:sqref>
            </x14:sparkline>
            <x14:sparkline>
              <xm:f>'CB_Lcr (2)'!$WRQ121:$WRQ121</xm:f>
              <xm:sqref>WRQ121</xm:sqref>
            </x14:sparkline>
            <x14:sparkline>
              <xm:f>'CB_Lcr (2)'!$WRR121:$WRR121</xm:f>
              <xm:sqref>WRR121</xm:sqref>
            </x14:sparkline>
            <x14:sparkline>
              <xm:f>'CB_Lcr (2)'!$WRS121:$WRS121</xm:f>
              <xm:sqref>WRS121</xm:sqref>
            </x14:sparkline>
            <x14:sparkline>
              <xm:f>'CB_Lcr (2)'!$WRT121:$WRT121</xm:f>
              <xm:sqref>WRT121</xm:sqref>
            </x14:sparkline>
            <x14:sparkline>
              <xm:f>'CB_Lcr (2)'!$WRU121:$WRU121</xm:f>
              <xm:sqref>WRU121</xm:sqref>
            </x14:sparkline>
            <x14:sparkline>
              <xm:f>'CB_Lcr (2)'!$WRV121:$WRV121</xm:f>
              <xm:sqref>WRV121</xm:sqref>
            </x14:sparkline>
            <x14:sparkline>
              <xm:f>'CB_Lcr (2)'!$WRW121:$WRW121</xm:f>
              <xm:sqref>WRW121</xm:sqref>
            </x14:sparkline>
            <x14:sparkline>
              <xm:f>'CB_Lcr (2)'!$WRX121:$WRX121</xm:f>
              <xm:sqref>WRX121</xm:sqref>
            </x14:sparkline>
            <x14:sparkline>
              <xm:f>'CB_Lcr (2)'!$WRY121:$WRY121</xm:f>
              <xm:sqref>WRY121</xm:sqref>
            </x14:sparkline>
            <x14:sparkline>
              <xm:f>'CB_Lcr (2)'!$WRZ121:$WRZ121</xm:f>
              <xm:sqref>WRZ121</xm:sqref>
            </x14:sparkline>
            <x14:sparkline>
              <xm:f>'CB_Lcr (2)'!$WSA121:$WSA121</xm:f>
              <xm:sqref>WSA121</xm:sqref>
            </x14:sparkline>
            <x14:sparkline>
              <xm:f>'CB_Lcr (2)'!$WSB121:$WSB121</xm:f>
              <xm:sqref>WSB121</xm:sqref>
            </x14:sparkline>
            <x14:sparkline>
              <xm:f>'CB_Lcr (2)'!$WSC121:$WSC121</xm:f>
              <xm:sqref>WSC121</xm:sqref>
            </x14:sparkline>
            <x14:sparkline>
              <xm:f>'CB_Lcr (2)'!$WSD121:$WSD121</xm:f>
              <xm:sqref>WSD121</xm:sqref>
            </x14:sparkline>
            <x14:sparkline>
              <xm:f>'CB_Lcr (2)'!$WSE121:$WSE121</xm:f>
              <xm:sqref>WSE121</xm:sqref>
            </x14:sparkline>
            <x14:sparkline>
              <xm:f>'CB_Lcr (2)'!$WSF121:$WSF121</xm:f>
              <xm:sqref>WSF121</xm:sqref>
            </x14:sparkline>
            <x14:sparkline>
              <xm:f>'CB_Lcr (2)'!$WSG121:$WSG121</xm:f>
              <xm:sqref>WSG121</xm:sqref>
            </x14:sparkline>
            <x14:sparkline>
              <xm:f>'CB_Lcr (2)'!$WSH121:$WSH121</xm:f>
              <xm:sqref>WSH121</xm:sqref>
            </x14:sparkline>
            <x14:sparkline>
              <xm:f>'CB_Lcr (2)'!$WSI121:$WSI121</xm:f>
              <xm:sqref>WSI121</xm:sqref>
            </x14:sparkline>
            <x14:sparkline>
              <xm:f>'CB_Lcr (2)'!$WSJ121:$WSJ121</xm:f>
              <xm:sqref>WSJ121</xm:sqref>
            </x14:sparkline>
            <x14:sparkline>
              <xm:f>'CB_Lcr (2)'!$WSK121:$WSK121</xm:f>
              <xm:sqref>WSK121</xm:sqref>
            </x14:sparkline>
            <x14:sparkline>
              <xm:f>'CB_Lcr (2)'!$WSL121:$WSL121</xm:f>
              <xm:sqref>WSL121</xm:sqref>
            </x14:sparkline>
            <x14:sparkline>
              <xm:f>'CB_Lcr (2)'!$WSM121:$WSM121</xm:f>
              <xm:sqref>WSM121</xm:sqref>
            </x14:sparkline>
            <x14:sparkline>
              <xm:f>'CB_Lcr (2)'!$WSN121:$WSN121</xm:f>
              <xm:sqref>WSN121</xm:sqref>
            </x14:sparkline>
            <x14:sparkline>
              <xm:f>'CB_Lcr (2)'!$WSO121:$WSO121</xm:f>
              <xm:sqref>WSO121</xm:sqref>
            </x14:sparkline>
            <x14:sparkline>
              <xm:f>'CB_Lcr (2)'!$WSP121:$WSP121</xm:f>
              <xm:sqref>WSP121</xm:sqref>
            </x14:sparkline>
            <x14:sparkline>
              <xm:f>'CB_Lcr (2)'!$WSQ121:$WSQ121</xm:f>
              <xm:sqref>WSQ121</xm:sqref>
            </x14:sparkline>
            <x14:sparkline>
              <xm:f>'CB_Lcr (2)'!$WSR121:$WSR121</xm:f>
              <xm:sqref>WSR121</xm:sqref>
            </x14:sparkline>
            <x14:sparkline>
              <xm:f>'CB_Lcr (2)'!$WSS121:$WSS121</xm:f>
              <xm:sqref>WSS121</xm:sqref>
            </x14:sparkline>
            <x14:sparkline>
              <xm:f>'CB_Lcr (2)'!$WST121:$WST121</xm:f>
              <xm:sqref>WST121</xm:sqref>
            </x14:sparkline>
            <x14:sparkline>
              <xm:f>'CB_Lcr (2)'!$WSU121:$WSU121</xm:f>
              <xm:sqref>WSU121</xm:sqref>
            </x14:sparkline>
            <x14:sparkline>
              <xm:f>'CB_Lcr (2)'!$WSV121:$WSV121</xm:f>
              <xm:sqref>WSV121</xm:sqref>
            </x14:sparkline>
            <x14:sparkline>
              <xm:f>'CB_Lcr (2)'!$WSW121:$WSW121</xm:f>
              <xm:sqref>WSW121</xm:sqref>
            </x14:sparkline>
            <x14:sparkline>
              <xm:f>'CB_Lcr (2)'!$WSX121:$WSX121</xm:f>
              <xm:sqref>WSX121</xm:sqref>
            </x14:sparkline>
            <x14:sparkline>
              <xm:f>'CB_Lcr (2)'!$WSY121:$WSY121</xm:f>
              <xm:sqref>WSY121</xm:sqref>
            </x14:sparkline>
            <x14:sparkline>
              <xm:f>'CB_Lcr (2)'!$WSZ121:$WSZ121</xm:f>
              <xm:sqref>WSZ121</xm:sqref>
            </x14:sparkline>
            <x14:sparkline>
              <xm:f>'CB_Lcr (2)'!$WTA121:$WTA121</xm:f>
              <xm:sqref>WTA121</xm:sqref>
            </x14:sparkline>
            <x14:sparkline>
              <xm:f>'CB_Lcr (2)'!$WTB121:$WTB121</xm:f>
              <xm:sqref>WTB121</xm:sqref>
            </x14:sparkline>
            <x14:sparkline>
              <xm:f>'CB_Lcr (2)'!$WTC121:$WTC121</xm:f>
              <xm:sqref>WTC121</xm:sqref>
            </x14:sparkline>
            <x14:sparkline>
              <xm:f>'CB_Lcr (2)'!$WTD121:$WTD121</xm:f>
              <xm:sqref>WTD121</xm:sqref>
            </x14:sparkline>
            <x14:sparkline>
              <xm:f>'CB_Lcr (2)'!$WTE121:$WTE121</xm:f>
              <xm:sqref>WTE121</xm:sqref>
            </x14:sparkline>
            <x14:sparkline>
              <xm:f>'CB_Lcr (2)'!$WTF121:$WTF121</xm:f>
              <xm:sqref>WTF121</xm:sqref>
            </x14:sparkline>
            <x14:sparkline>
              <xm:f>'CB_Lcr (2)'!$WTG121:$WTG121</xm:f>
              <xm:sqref>WTG121</xm:sqref>
            </x14:sparkline>
            <x14:sparkline>
              <xm:f>'CB_Lcr (2)'!$WTH121:$WTH121</xm:f>
              <xm:sqref>WTH121</xm:sqref>
            </x14:sparkline>
            <x14:sparkline>
              <xm:f>'CB_Lcr (2)'!$WTI121:$WTI121</xm:f>
              <xm:sqref>WTI121</xm:sqref>
            </x14:sparkline>
            <x14:sparkline>
              <xm:f>'CB_Lcr (2)'!$WTJ121:$WTJ121</xm:f>
              <xm:sqref>WTJ121</xm:sqref>
            </x14:sparkline>
            <x14:sparkline>
              <xm:f>'CB_Lcr (2)'!$WTK121:$WTK121</xm:f>
              <xm:sqref>WTK121</xm:sqref>
            </x14:sparkline>
            <x14:sparkline>
              <xm:f>'CB_Lcr (2)'!$WTL121:$WTL121</xm:f>
              <xm:sqref>WTL121</xm:sqref>
            </x14:sparkline>
            <x14:sparkline>
              <xm:f>'CB_Lcr (2)'!$WTM121:$WTM121</xm:f>
              <xm:sqref>WTM121</xm:sqref>
            </x14:sparkline>
            <x14:sparkline>
              <xm:f>'CB_Lcr (2)'!$WTN121:$WTN121</xm:f>
              <xm:sqref>WTN121</xm:sqref>
            </x14:sparkline>
            <x14:sparkline>
              <xm:f>'CB_Lcr (2)'!$WTO121:$WTO121</xm:f>
              <xm:sqref>WTO121</xm:sqref>
            </x14:sparkline>
            <x14:sparkline>
              <xm:f>'CB_Lcr (2)'!$WTP121:$WTP121</xm:f>
              <xm:sqref>WTP121</xm:sqref>
            </x14:sparkline>
            <x14:sparkline>
              <xm:f>'CB_Lcr (2)'!$WTQ121:$WTQ121</xm:f>
              <xm:sqref>WTQ121</xm:sqref>
            </x14:sparkline>
            <x14:sparkline>
              <xm:f>'CB_Lcr (2)'!$WTR121:$WTR121</xm:f>
              <xm:sqref>WTR121</xm:sqref>
            </x14:sparkline>
            <x14:sparkline>
              <xm:f>'CB_Lcr (2)'!$WTS121:$WTS121</xm:f>
              <xm:sqref>WTS121</xm:sqref>
            </x14:sparkline>
            <x14:sparkline>
              <xm:f>'CB_Lcr (2)'!$WTT121:$WTT121</xm:f>
              <xm:sqref>WTT121</xm:sqref>
            </x14:sparkline>
            <x14:sparkline>
              <xm:f>'CB_Lcr (2)'!$WTU121:$WTU121</xm:f>
              <xm:sqref>WTU121</xm:sqref>
            </x14:sparkline>
            <x14:sparkline>
              <xm:f>'CB_Lcr (2)'!$WTV121:$WTV121</xm:f>
              <xm:sqref>WTV121</xm:sqref>
            </x14:sparkline>
            <x14:sparkline>
              <xm:f>'CB_Lcr (2)'!$WTW121:$WTW121</xm:f>
              <xm:sqref>WTW121</xm:sqref>
            </x14:sparkline>
            <x14:sparkline>
              <xm:f>'CB_Lcr (2)'!$WTX121:$WTX121</xm:f>
              <xm:sqref>WTX121</xm:sqref>
            </x14:sparkline>
            <x14:sparkline>
              <xm:f>'CB_Lcr (2)'!$WTY121:$WTY121</xm:f>
              <xm:sqref>WTY121</xm:sqref>
            </x14:sparkline>
            <x14:sparkline>
              <xm:f>'CB_Lcr (2)'!$WTZ121:$WTZ121</xm:f>
              <xm:sqref>WTZ121</xm:sqref>
            </x14:sparkline>
            <x14:sparkline>
              <xm:f>'CB_Lcr (2)'!$WUA121:$WUA121</xm:f>
              <xm:sqref>WUA121</xm:sqref>
            </x14:sparkline>
            <x14:sparkline>
              <xm:f>'CB_Lcr (2)'!$WUB121:$WUB121</xm:f>
              <xm:sqref>WUB121</xm:sqref>
            </x14:sparkline>
            <x14:sparkline>
              <xm:f>'CB_Lcr (2)'!$WUC121:$WUC121</xm:f>
              <xm:sqref>WUC121</xm:sqref>
            </x14:sparkline>
            <x14:sparkline>
              <xm:f>'CB_Lcr (2)'!$WUD121:$WUD121</xm:f>
              <xm:sqref>WUD121</xm:sqref>
            </x14:sparkline>
            <x14:sparkline>
              <xm:f>'CB_Lcr (2)'!$WUE121:$WUE121</xm:f>
              <xm:sqref>WUE121</xm:sqref>
            </x14:sparkline>
            <x14:sparkline>
              <xm:f>'CB_Lcr (2)'!$WUF121:$WUF121</xm:f>
              <xm:sqref>WUF121</xm:sqref>
            </x14:sparkline>
            <x14:sparkline>
              <xm:f>'CB_Lcr (2)'!$WUG121:$WUG121</xm:f>
              <xm:sqref>WUG121</xm:sqref>
            </x14:sparkline>
            <x14:sparkline>
              <xm:f>'CB_Lcr (2)'!$WUH121:$WUH121</xm:f>
              <xm:sqref>WUH121</xm:sqref>
            </x14:sparkline>
            <x14:sparkline>
              <xm:f>'CB_Lcr (2)'!$WUI121:$WUI121</xm:f>
              <xm:sqref>WUI121</xm:sqref>
            </x14:sparkline>
            <x14:sparkline>
              <xm:f>'CB_Lcr (2)'!$WUJ121:$WUJ121</xm:f>
              <xm:sqref>WUJ121</xm:sqref>
            </x14:sparkline>
            <x14:sparkline>
              <xm:f>'CB_Lcr (2)'!$WUK121:$WUK121</xm:f>
              <xm:sqref>WUK121</xm:sqref>
            </x14:sparkline>
            <x14:sparkline>
              <xm:f>'CB_Lcr (2)'!$WUL121:$WUL121</xm:f>
              <xm:sqref>WUL121</xm:sqref>
            </x14:sparkline>
            <x14:sparkline>
              <xm:f>'CB_Lcr (2)'!$WUM121:$WUM121</xm:f>
              <xm:sqref>WUM121</xm:sqref>
            </x14:sparkline>
            <x14:sparkline>
              <xm:f>'CB_Lcr (2)'!$WUN121:$WUN121</xm:f>
              <xm:sqref>WUN121</xm:sqref>
            </x14:sparkline>
            <x14:sparkline>
              <xm:f>'CB_Lcr (2)'!$WUO121:$WUO121</xm:f>
              <xm:sqref>WUO121</xm:sqref>
            </x14:sparkline>
            <x14:sparkline>
              <xm:f>'CB_Lcr (2)'!$WUP121:$WUP121</xm:f>
              <xm:sqref>WUP121</xm:sqref>
            </x14:sparkline>
            <x14:sparkline>
              <xm:f>'CB_Lcr (2)'!$WUQ121:$WUQ121</xm:f>
              <xm:sqref>WUQ121</xm:sqref>
            </x14:sparkline>
            <x14:sparkline>
              <xm:f>'CB_Lcr (2)'!$WUR121:$WUR121</xm:f>
              <xm:sqref>WUR121</xm:sqref>
            </x14:sparkline>
            <x14:sparkline>
              <xm:f>'CB_Lcr (2)'!$WUS121:$WUS121</xm:f>
              <xm:sqref>WUS121</xm:sqref>
            </x14:sparkline>
            <x14:sparkline>
              <xm:f>'CB_Lcr (2)'!$WUT121:$WUT121</xm:f>
              <xm:sqref>WUT121</xm:sqref>
            </x14:sparkline>
            <x14:sparkline>
              <xm:f>'CB_Lcr (2)'!$WUU121:$WUU121</xm:f>
              <xm:sqref>WUU121</xm:sqref>
            </x14:sparkline>
            <x14:sparkline>
              <xm:f>'CB_Lcr (2)'!$WUV121:$WUV121</xm:f>
              <xm:sqref>WUV121</xm:sqref>
            </x14:sparkline>
            <x14:sparkline>
              <xm:f>'CB_Lcr (2)'!$WUW121:$WUW121</xm:f>
              <xm:sqref>WUW121</xm:sqref>
            </x14:sparkline>
            <x14:sparkline>
              <xm:f>'CB_Lcr (2)'!$WUX121:$WUX121</xm:f>
              <xm:sqref>WUX121</xm:sqref>
            </x14:sparkline>
            <x14:sparkline>
              <xm:f>'CB_Lcr (2)'!$WUY121:$WUY121</xm:f>
              <xm:sqref>WUY121</xm:sqref>
            </x14:sparkline>
            <x14:sparkline>
              <xm:f>'CB_Lcr (2)'!$WUZ121:$WUZ121</xm:f>
              <xm:sqref>WUZ121</xm:sqref>
            </x14:sparkline>
            <x14:sparkline>
              <xm:f>'CB_Lcr (2)'!$WVA121:$WVA121</xm:f>
              <xm:sqref>WVA121</xm:sqref>
            </x14:sparkline>
            <x14:sparkline>
              <xm:f>'CB_Lcr (2)'!$WVB121:$WVB121</xm:f>
              <xm:sqref>WVB121</xm:sqref>
            </x14:sparkline>
            <x14:sparkline>
              <xm:f>'CB_Lcr (2)'!$WVC121:$WVC121</xm:f>
              <xm:sqref>WVC121</xm:sqref>
            </x14:sparkline>
            <x14:sparkline>
              <xm:f>'CB_Lcr (2)'!$WVD121:$WVD121</xm:f>
              <xm:sqref>WVD121</xm:sqref>
            </x14:sparkline>
            <x14:sparkline>
              <xm:f>'CB_Lcr (2)'!$WVE121:$WVE121</xm:f>
              <xm:sqref>WVE121</xm:sqref>
            </x14:sparkline>
            <x14:sparkline>
              <xm:f>'CB_Lcr (2)'!$WVF121:$WVF121</xm:f>
              <xm:sqref>WVF121</xm:sqref>
            </x14:sparkline>
            <x14:sparkline>
              <xm:f>'CB_Lcr (2)'!$WVG121:$WVG121</xm:f>
              <xm:sqref>WVG121</xm:sqref>
            </x14:sparkline>
            <x14:sparkline>
              <xm:f>'CB_Lcr (2)'!$WVH121:$WVH121</xm:f>
              <xm:sqref>WVH121</xm:sqref>
            </x14:sparkline>
            <x14:sparkline>
              <xm:f>'CB_Lcr (2)'!$WVI121:$WVI121</xm:f>
              <xm:sqref>WVI121</xm:sqref>
            </x14:sparkline>
            <x14:sparkline>
              <xm:f>'CB_Lcr (2)'!$WVJ121:$WVJ121</xm:f>
              <xm:sqref>WVJ121</xm:sqref>
            </x14:sparkline>
            <x14:sparkline>
              <xm:f>'CB_Lcr (2)'!$WVK121:$WVK121</xm:f>
              <xm:sqref>WVK121</xm:sqref>
            </x14:sparkline>
            <x14:sparkline>
              <xm:f>'CB_Lcr (2)'!$WVL121:$WVL121</xm:f>
              <xm:sqref>WVL121</xm:sqref>
            </x14:sparkline>
            <x14:sparkline>
              <xm:f>'CB_Lcr (2)'!$WVM121:$WVM121</xm:f>
              <xm:sqref>WVM121</xm:sqref>
            </x14:sparkline>
            <x14:sparkline>
              <xm:f>'CB_Lcr (2)'!$WVN121:$WVN121</xm:f>
              <xm:sqref>WVN121</xm:sqref>
            </x14:sparkline>
            <x14:sparkline>
              <xm:f>'CB_Lcr (2)'!$WVO121:$WVO121</xm:f>
              <xm:sqref>WVO121</xm:sqref>
            </x14:sparkline>
            <x14:sparkline>
              <xm:f>'CB_Lcr (2)'!$WVP121:$WVP121</xm:f>
              <xm:sqref>WVP121</xm:sqref>
            </x14:sparkline>
            <x14:sparkline>
              <xm:f>'CB_Lcr (2)'!$WVQ121:$WVQ121</xm:f>
              <xm:sqref>WVQ121</xm:sqref>
            </x14:sparkline>
            <x14:sparkline>
              <xm:f>'CB_Lcr (2)'!$WVR121:$WVR121</xm:f>
              <xm:sqref>WVR121</xm:sqref>
            </x14:sparkline>
            <x14:sparkline>
              <xm:f>'CB_Lcr (2)'!$WVS121:$WVS121</xm:f>
              <xm:sqref>WVS121</xm:sqref>
            </x14:sparkline>
            <x14:sparkline>
              <xm:f>'CB_Lcr (2)'!$WVT121:$WVT121</xm:f>
              <xm:sqref>WVT121</xm:sqref>
            </x14:sparkline>
            <x14:sparkline>
              <xm:f>'CB_Lcr (2)'!$WVU121:$WVU121</xm:f>
              <xm:sqref>WVU121</xm:sqref>
            </x14:sparkline>
            <x14:sparkline>
              <xm:f>'CB_Lcr (2)'!$WVV121:$WVV121</xm:f>
              <xm:sqref>WVV121</xm:sqref>
            </x14:sparkline>
            <x14:sparkline>
              <xm:f>'CB_Lcr (2)'!$WVW121:$WVW121</xm:f>
              <xm:sqref>WVW121</xm:sqref>
            </x14:sparkline>
            <x14:sparkline>
              <xm:f>'CB_Lcr (2)'!$WVX121:$WVX121</xm:f>
              <xm:sqref>WVX121</xm:sqref>
            </x14:sparkline>
            <x14:sparkline>
              <xm:f>'CB_Lcr (2)'!$WVY121:$WVY121</xm:f>
              <xm:sqref>WVY121</xm:sqref>
            </x14:sparkline>
            <x14:sparkline>
              <xm:f>'CB_Lcr (2)'!$WVZ121:$WVZ121</xm:f>
              <xm:sqref>WVZ121</xm:sqref>
            </x14:sparkline>
            <x14:sparkline>
              <xm:f>'CB_Lcr (2)'!$WWA121:$WWA121</xm:f>
              <xm:sqref>WWA121</xm:sqref>
            </x14:sparkline>
            <x14:sparkline>
              <xm:f>'CB_Lcr (2)'!$WWB121:$WWB121</xm:f>
              <xm:sqref>WWB121</xm:sqref>
            </x14:sparkline>
            <x14:sparkline>
              <xm:f>'CB_Lcr (2)'!$WWC121:$WWC121</xm:f>
              <xm:sqref>WWC121</xm:sqref>
            </x14:sparkline>
            <x14:sparkline>
              <xm:f>'CB_Lcr (2)'!$WWD121:$WWD121</xm:f>
              <xm:sqref>WWD121</xm:sqref>
            </x14:sparkline>
            <x14:sparkline>
              <xm:f>'CB_Lcr (2)'!$WWE121:$WWE121</xm:f>
              <xm:sqref>WWE121</xm:sqref>
            </x14:sparkline>
            <x14:sparkline>
              <xm:f>'CB_Lcr (2)'!$WWF121:$WWF121</xm:f>
              <xm:sqref>WWF121</xm:sqref>
            </x14:sparkline>
            <x14:sparkline>
              <xm:f>'CB_Lcr (2)'!$WWG121:$WWG121</xm:f>
              <xm:sqref>WWG121</xm:sqref>
            </x14:sparkline>
            <x14:sparkline>
              <xm:f>'CB_Lcr (2)'!$WWH121:$WWH121</xm:f>
              <xm:sqref>WWH121</xm:sqref>
            </x14:sparkline>
            <x14:sparkline>
              <xm:f>'CB_Lcr (2)'!$WWI121:$WWI121</xm:f>
              <xm:sqref>WWI121</xm:sqref>
            </x14:sparkline>
            <x14:sparkline>
              <xm:f>'CB_Lcr (2)'!$WWJ121:$WWJ121</xm:f>
              <xm:sqref>WWJ121</xm:sqref>
            </x14:sparkline>
            <x14:sparkline>
              <xm:f>'CB_Lcr (2)'!$WWK121:$WWK121</xm:f>
              <xm:sqref>WWK121</xm:sqref>
            </x14:sparkline>
            <x14:sparkline>
              <xm:f>'CB_Lcr (2)'!$WWL121:$WWL121</xm:f>
              <xm:sqref>WWL121</xm:sqref>
            </x14:sparkline>
            <x14:sparkline>
              <xm:f>'CB_Lcr (2)'!$WWM121:$WWM121</xm:f>
              <xm:sqref>WWM121</xm:sqref>
            </x14:sparkline>
            <x14:sparkline>
              <xm:f>'CB_Lcr (2)'!$WWN121:$WWN121</xm:f>
              <xm:sqref>WWN121</xm:sqref>
            </x14:sparkline>
            <x14:sparkline>
              <xm:f>'CB_Lcr (2)'!$WWO121:$WWO121</xm:f>
              <xm:sqref>WWO121</xm:sqref>
            </x14:sparkline>
            <x14:sparkline>
              <xm:f>'CB_Lcr (2)'!$WWP121:$WWP121</xm:f>
              <xm:sqref>WWP121</xm:sqref>
            </x14:sparkline>
            <x14:sparkline>
              <xm:f>'CB_Lcr (2)'!$WWQ121:$WWQ121</xm:f>
              <xm:sqref>WWQ121</xm:sqref>
            </x14:sparkline>
            <x14:sparkline>
              <xm:f>'CB_Lcr (2)'!$WWR121:$WWR121</xm:f>
              <xm:sqref>WWR121</xm:sqref>
            </x14:sparkline>
            <x14:sparkline>
              <xm:f>'CB_Lcr (2)'!$WWS121:$WWS121</xm:f>
              <xm:sqref>WWS121</xm:sqref>
            </x14:sparkline>
            <x14:sparkline>
              <xm:f>'CB_Lcr (2)'!$WWT121:$WWT121</xm:f>
              <xm:sqref>WWT121</xm:sqref>
            </x14:sparkline>
            <x14:sparkline>
              <xm:f>'CB_Lcr (2)'!$WWU121:$WWU121</xm:f>
              <xm:sqref>WWU121</xm:sqref>
            </x14:sparkline>
            <x14:sparkline>
              <xm:f>'CB_Lcr (2)'!$WWV121:$WWV121</xm:f>
              <xm:sqref>WWV121</xm:sqref>
            </x14:sparkline>
            <x14:sparkline>
              <xm:f>'CB_Lcr (2)'!$WWW121:$WWW121</xm:f>
              <xm:sqref>WWW121</xm:sqref>
            </x14:sparkline>
            <x14:sparkline>
              <xm:f>'CB_Lcr (2)'!$WWX121:$WWX121</xm:f>
              <xm:sqref>WWX121</xm:sqref>
            </x14:sparkline>
            <x14:sparkline>
              <xm:f>'CB_Lcr (2)'!$WWY121:$WWY121</xm:f>
              <xm:sqref>WWY121</xm:sqref>
            </x14:sparkline>
            <x14:sparkline>
              <xm:f>'CB_Lcr (2)'!$WWZ121:$WWZ121</xm:f>
              <xm:sqref>WWZ121</xm:sqref>
            </x14:sparkline>
            <x14:sparkline>
              <xm:f>'CB_Lcr (2)'!$WXA121:$WXA121</xm:f>
              <xm:sqref>WXA121</xm:sqref>
            </x14:sparkline>
            <x14:sparkline>
              <xm:f>'CB_Lcr (2)'!$WXB121:$WXB121</xm:f>
              <xm:sqref>WXB121</xm:sqref>
            </x14:sparkline>
            <x14:sparkline>
              <xm:f>'CB_Lcr (2)'!$WXC121:$WXC121</xm:f>
              <xm:sqref>WXC121</xm:sqref>
            </x14:sparkline>
            <x14:sparkline>
              <xm:f>'CB_Lcr (2)'!$WXD121:$WXD121</xm:f>
              <xm:sqref>WXD121</xm:sqref>
            </x14:sparkline>
            <x14:sparkline>
              <xm:f>'CB_Lcr (2)'!$WXE121:$WXE121</xm:f>
              <xm:sqref>WXE121</xm:sqref>
            </x14:sparkline>
            <x14:sparkline>
              <xm:f>'CB_Lcr (2)'!$WXF121:$WXF121</xm:f>
              <xm:sqref>WXF121</xm:sqref>
            </x14:sparkline>
            <x14:sparkline>
              <xm:f>'CB_Lcr (2)'!$WXG121:$WXG121</xm:f>
              <xm:sqref>WXG121</xm:sqref>
            </x14:sparkline>
            <x14:sparkline>
              <xm:f>'CB_Lcr (2)'!$WXH121:$WXH121</xm:f>
              <xm:sqref>WXH121</xm:sqref>
            </x14:sparkline>
            <x14:sparkline>
              <xm:f>'CB_Lcr (2)'!$WXI121:$WXI121</xm:f>
              <xm:sqref>WXI121</xm:sqref>
            </x14:sparkline>
            <x14:sparkline>
              <xm:f>'CB_Lcr (2)'!$WXJ121:$WXJ121</xm:f>
              <xm:sqref>WXJ121</xm:sqref>
            </x14:sparkline>
            <x14:sparkline>
              <xm:f>'CB_Lcr (2)'!$WXK121:$WXK121</xm:f>
              <xm:sqref>WXK121</xm:sqref>
            </x14:sparkline>
            <x14:sparkline>
              <xm:f>'CB_Lcr (2)'!$WXL121:$WXL121</xm:f>
              <xm:sqref>WXL121</xm:sqref>
            </x14:sparkline>
            <x14:sparkline>
              <xm:f>'CB_Lcr (2)'!$WXM121:$WXM121</xm:f>
              <xm:sqref>WXM121</xm:sqref>
            </x14:sparkline>
            <x14:sparkline>
              <xm:f>'CB_Lcr (2)'!$WXN121:$WXN121</xm:f>
              <xm:sqref>WXN121</xm:sqref>
            </x14:sparkline>
            <x14:sparkline>
              <xm:f>'CB_Lcr (2)'!$WXO121:$WXO121</xm:f>
              <xm:sqref>WXO121</xm:sqref>
            </x14:sparkline>
            <x14:sparkline>
              <xm:f>'CB_Lcr (2)'!$WXP121:$WXP121</xm:f>
              <xm:sqref>WXP121</xm:sqref>
            </x14:sparkline>
            <x14:sparkline>
              <xm:f>'CB_Lcr (2)'!$WXQ121:$WXQ121</xm:f>
              <xm:sqref>WXQ121</xm:sqref>
            </x14:sparkline>
            <x14:sparkline>
              <xm:f>'CB_Lcr (2)'!$WXR121:$WXR121</xm:f>
              <xm:sqref>WXR121</xm:sqref>
            </x14:sparkline>
            <x14:sparkline>
              <xm:f>'CB_Lcr (2)'!$WXS121:$WXS121</xm:f>
              <xm:sqref>WXS121</xm:sqref>
            </x14:sparkline>
            <x14:sparkline>
              <xm:f>'CB_Lcr (2)'!$WXT121:$WXT121</xm:f>
              <xm:sqref>WXT121</xm:sqref>
            </x14:sparkline>
            <x14:sparkline>
              <xm:f>'CB_Lcr (2)'!$WXU121:$WXU121</xm:f>
              <xm:sqref>WXU121</xm:sqref>
            </x14:sparkline>
            <x14:sparkline>
              <xm:f>'CB_Lcr (2)'!$WXV121:$WXV121</xm:f>
              <xm:sqref>WXV121</xm:sqref>
            </x14:sparkline>
            <x14:sparkline>
              <xm:f>'CB_Lcr (2)'!$WXW121:$WXW121</xm:f>
              <xm:sqref>WXW121</xm:sqref>
            </x14:sparkline>
            <x14:sparkline>
              <xm:f>'CB_Lcr (2)'!$WXX121:$WXX121</xm:f>
              <xm:sqref>WXX121</xm:sqref>
            </x14:sparkline>
            <x14:sparkline>
              <xm:f>'CB_Lcr (2)'!$WXY121:$WXY121</xm:f>
              <xm:sqref>WXY121</xm:sqref>
            </x14:sparkline>
            <x14:sparkline>
              <xm:f>'CB_Lcr (2)'!$WXZ121:$WXZ121</xm:f>
              <xm:sqref>WXZ121</xm:sqref>
            </x14:sparkline>
            <x14:sparkline>
              <xm:f>'CB_Lcr (2)'!$WYA121:$WYA121</xm:f>
              <xm:sqref>WYA121</xm:sqref>
            </x14:sparkline>
            <x14:sparkline>
              <xm:f>'CB_Lcr (2)'!$WYB121:$WYB121</xm:f>
              <xm:sqref>WYB121</xm:sqref>
            </x14:sparkline>
            <x14:sparkline>
              <xm:f>'CB_Lcr (2)'!$WYC121:$WYC121</xm:f>
              <xm:sqref>WYC121</xm:sqref>
            </x14:sparkline>
            <x14:sparkline>
              <xm:f>'CB_Lcr (2)'!$WYD121:$WYD121</xm:f>
              <xm:sqref>WYD121</xm:sqref>
            </x14:sparkline>
            <x14:sparkline>
              <xm:f>'CB_Lcr (2)'!$WYE121:$WYE121</xm:f>
              <xm:sqref>WYE121</xm:sqref>
            </x14:sparkline>
            <x14:sparkline>
              <xm:f>'CB_Lcr (2)'!$WYF121:$WYF121</xm:f>
              <xm:sqref>WYF121</xm:sqref>
            </x14:sparkline>
            <x14:sparkline>
              <xm:f>'CB_Lcr (2)'!$WYG121:$WYG121</xm:f>
              <xm:sqref>WYG121</xm:sqref>
            </x14:sparkline>
            <x14:sparkline>
              <xm:f>'CB_Lcr (2)'!$WYH121:$WYH121</xm:f>
              <xm:sqref>WYH121</xm:sqref>
            </x14:sparkline>
            <x14:sparkline>
              <xm:f>'CB_Lcr (2)'!$WYI121:$WYI121</xm:f>
              <xm:sqref>WYI121</xm:sqref>
            </x14:sparkline>
            <x14:sparkline>
              <xm:f>'CB_Lcr (2)'!$WYJ121:$WYJ121</xm:f>
              <xm:sqref>WYJ121</xm:sqref>
            </x14:sparkline>
            <x14:sparkline>
              <xm:f>'CB_Lcr (2)'!$WYK121:$WYK121</xm:f>
              <xm:sqref>WYK121</xm:sqref>
            </x14:sparkline>
            <x14:sparkline>
              <xm:f>'CB_Lcr (2)'!$WYL121:$WYL121</xm:f>
              <xm:sqref>WYL121</xm:sqref>
            </x14:sparkline>
            <x14:sparkline>
              <xm:f>'CB_Lcr (2)'!$WYM121:$WYM121</xm:f>
              <xm:sqref>WYM121</xm:sqref>
            </x14:sparkline>
            <x14:sparkline>
              <xm:f>'CB_Lcr (2)'!$WYN121:$WYN121</xm:f>
              <xm:sqref>WYN121</xm:sqref>
            </x14:sparkline>
            <x14:sparkline>
              <xm:f>'CB_Lcr (2)'!$WYO121:$WYO121</xm:f>
              <xm:sqref>WYO121</xm:sqref>
            </x14:sparkline>
            <x14:sparkline>
              <xm:f>'CB_Lcr (2)'!$WYP121:$WYP121</xm:f>
              <xm:sqref>WYP121</xm:sqref>
            </x14:sparkline>
            <x14:sparkline>
              <xm:f>'CB_Lcr (2)'!$WYQ121:$WYQ121</xm:f>
              <xm:sqref>WYQ121</xm:sqref>
            </x14:sparkline>
            <x14:sparkline>
              <xm:f>'CB_Lcr (2)'!$WYR121:$WYR121</xm:f>
              <xm:sqref>WYR121</xm:sqref>
            </x14:sparkline>
            <x14:sparkline>
              <xm:f>'CB_Lcr (2)'!$WYS121:$WYS121</xm:f>
              <xm:sqref>WYS121</xm:sqref>
            </x14:sparkline>
            <x14:sparkline>
              <xm:f>'CB_Lcr (2)'!$WYT121:$WYT121</xm:f>
              <xm:sqref>WYT121</xm:sqref>
            </x14:sparkline>
            <x14:sparkline>
              <xm:f>'CB_Lcr (2)'!$WYU121:$WYU121</xm:f>
              <xm:sqref>WYU121</xm:sqref>
            </x14:sparkline>
            <x14:sparkline>
              <xm:f>'CB_Lcr (2)'!$WYV121:$WYV121</xm:f>
              <xm:sqref>WYV121</xm:sqref>
            </x14:sparkline>
            <x14:sparkline>
              <xm:f>'CB_Lcr (2)'!$WYW121:$WYW121</xm:f>
              <xm:sqref>WYW121</xm:sqref>
            </x14:sparkline>
            <x14:sparkline>
              <xm:f>'CB_Lcr (2)'!$WYX121:$WYX121</xm:f>
              <xm:sqref>WYX121</xm:sqref>
            </x14:sparkline>
            <x14:sparkline>
              <xm:f>'CB_Lcr (2)'!$WYY121:$WYY121</xm:f>
              <xm:sqref>WYY121</xm:sqref>
            </x14:sparkline>
            <x14:sparkline>
              <xm:f>'CB_Lcr (2)'!$WYZ121:$WYZ121</xm:f>
              <xm:sqref>WYZ121</xm:sqref>
            </x14:sparkline>
            <x14:sparkline>
              <xm:f>'CB_Lcr (2)'!$WZA121:$WZA121</xm:f>
              <xm:sqref>WZA121</xm:sqref>
            </x14:sparkline>
            <x14:sparkline>
              <xm:f>'CB_Lcr (2)'!$WZB121:$WZB121</xm:f>
              <xm:sqref>WZB121</xm:sqref>
            </x14:sparkline>
            <x14:sparkline>
              <xm:f>'CB_Lcr (2)'!$WZC121:$WZC121</xm:f>
              <xm:sqref>WZC121</xm:sqref>
            </x14:sparkline>
            <x14:sparkline>
              <xm:f>'CB_Lcr (2)'!$WZD121:$WZD121</xm:f>
              <xm:sqref>WZD121</xm:sqref>
            </x14:sparkline>
            <x14:sparkline>
              <xm:f>'CB_Lcr (2)'!$WZE121:$WZE121</xm:f>
              <xm:sqref>WZE121</xm:sqref>
            </x14:sparkline>
            <x14:sparkline>
              <xm:f>'CB_Lcr (2)'!$WZF121:$WZF121</xm:f>
              <xm:sqref>WZF121</xm:sqref>
            </x14:sparkline>
            <x14:sparkline>
              <xm:f>'CB_Lcr (2)'!$WZG121:$WZG121</xm:f>
              <xm:sqref>WZG121</xm:sqref>
            </x14:sparkline>
            <x14:sparkline>
              <xm:f>'CB_Lcr (2)'!$WZH121:$WZH121</xm:f>
              <xm:sqref>WZH121</xm:sqref>
            </x14:sparkline>
            <x14:sparkline>
              <xm:f>'CB_Lcr (2)'!$WZI121:$WZI121</xm:f>
              <xm:sqref>WZI121</xm:sqref>
            </x14:sparkline>
            <x14:sparkline>
              <xm:f>'CB_Lcr (2)'!$WZJ121:$WZJ121</xm:f>
              <xm:sqref>WZJ121</xm:sqref>
            </x14:sparkline>
            <x14:sparkline>
              <xm:f>'CB_Lcr (2)'!$WZK121:$WZK121</xm:f>
              <xm:sqref>WZK121</xm:sqref>
            </x14:sparkline>
            <x14:sparkline>
              <xm:f>'CB_Lcr (2)'!$WZL121:$WZL121</xm:f>
              <xm:sqref>WZL121</xm:sqref>
            </x14:sparkline>
            <x14:sparkline>
              <xm:f>'CB_Lcr (2)'!$WZM121:$WZM121</xm:f>
              <xm:sqref>WZM121</xm:sqref>
            </x14:sparkline>
            <x14:sparkline>
              <xm:f>'CB_Lcr (2)'!$WZN121:$WZN121</xm:f>
              <xm:sqref>WZN121</xm:sqref>
            </x14:sparkline>
            <x14:sparkline>
              <xm:f>'CB_Lcr (2)'!$WZO121:$WZO121</xm:f>
              <xm:sqref>WZO121</xm:sqref>
            </x14:sparkline>
            <x14:sparkline>
              <xm:f>'CB_Lcr (2)'!$WZP121:$WZP121</xm:f>
              <xm:sqref>WZP121</xm:sqref>
            </x14:sparkline>
            <x14:sparkline>
              <xm:f>'CB_Lcr (2)'!$WZQ121:$WZQ121</xm:f>
              <xm:sqref>WZQ121</xm:sqref>
            </x14:sparkline>
            <x14:sparkline>
              <xm:f>'CB_Lcr (2)'!$WZR121:$WZR121</xm:f>
              <xm:sqref>WZR121</xm:sqref>
            </x14:sparkline>
            <x14:sparkline>
              <xm:f>'CB_Lcr (2)'!$WZS121:$WZS121</xm:f>
              <xm:sqref>WZS121</xm:sqref>
            </x14:sparkline>
            <x14:sparkline>
              <xm:f>'CB_Lcr (2)'!$WZT121:$WZT121</xm:f>
              <xm:sqref>WZT121</xm:sqref>
            </x14:sparkline>
            <x14:sparkline>
              <xm:f>'CB_Lcr (2)'!$WZU121:$WZU121</xm:f>
              <xm:sqref>WZU121</xm:sqref>
            </x14:sparkline>
            <x14:sparkline>
              <xm:f>'CB_Lcr (2)'!$WZV121:$WZV121</xm:f>
              <xm:sqref>WZV121</xm:sqref>
            </x14:sparkline>
            <x14:sparkline>
              <xm:f>'CB_Lcr (2)'!$WZW121:$WZW121</xm:f>
              <xm:sqref>WZW121</xm:sqref>
            </x14:sparkline>
            <x14:sparkline>
              <xm:f>'CB_Lcr (2)'!$WZX121:$WZX121</xm:f>
              <xm:sqref>WZX121</xm:sqref>
            </x14:sparkline>
            <x14:sparkline>
              <xm:f>'CB_Lcr (2)'!$WZY121:$WZY121</xm:f>
              <xm:sqref>WZY121</xm:sqref>
            </x14:sparkline>
            <x14:sparkline>
              <xm:f>'CB_Lcr (2)'!$WZZ121:$WZZ121</xm:f>
              <xm:sqref>WZZ121</xm:sqref>
            </x14:sparkline>
            <x14:sparkline>
              <xm:f>'CB_Lcr (2)'!$XAA121:$XAA121</xm:f>
              <xm:sqref>XAA121</xm:sqref>
            </x14:sparkline>
            <x14:sparkline>
              <xm:f>'CB_Lcr (2)'!$XAB121:$XAB121</xm:f>
              <xm:sqref>XAB121</xm:sqref>
            </x14:sparkline>
            <x14:sparkline>
              <xm:f>'CB_Lcr (2)'!$XAC121:$XAC121</xm:f>
              <xm:sqref>XAC121</xm:sqref>
            </x14:sparkline>
            <x14:sparkline>
              <xm:f>'CB_Lcr (2)'!$XAD121:$XAD121</xm:f>
              <xm:sqref>XAD121</xm:sqref>
            </x14:sparkline>
            <x14:sparkline>
              <xm:f>'CB_Lcr (2)'!$XAE121:$XAE121</xm:f>
              <xm:sqref>XAE121</xm:sqref>
            </x14:sparkline>
            <x14:sparkline>
              <xm:f>'CB_Lcr (2)'!$XAF121:$XAF121</xm:f>
              <xm:sqref>XAF121</xm:sqref>
            </x14:sparkline>
            <x14:sparkline>
              <xm:f>'CB_Lcr (2)'!$XAG121:$XAG121</xm:f>
              <xm:sqref>XAG121</xm:sqref>
            </x14:sparkline>
            <x14:sparkline>
              <xm:f>'CB_Lcr (2)'!$XAH121:$XAH121</xm:f>
              <xm:sqref>XAH121</xm:sqref>
            </x14:sparkline>
            <x14:sparkline>
              <xm:f>'CB_Lcr (2)'!$XAI121:$XAI121</xm:f>
              <xm:sqref>XAI121</xm:sqref>
            </x14:sparkline>
            <x14:sparkline>
              <xm:f>'CB_Lcr (2)'!$XAJ121:$XAJ121</xm:f>
              <xm:sqref>XAJ121</xm:sqref>
            </x14:sparkline>
            <x14:sparkline>
              <xm:f>'CB_Lcr (2)'!$XAK121:$XAK121</xm:f>
              <xm:sqref>XAK121</xm:sqref>
            </x14:sparkline>
            <x14:sparkline>
              <xm:f>'CB_Lcr (2)'!$XAL121:$XAL121</xm:f>
              <xm:sqref>XAL121</xm:sqref>
            </x14:sparkline>
            <x14:sparkline>
              <xm:f>'CB_Lcr (2)'!$XAM121:$XAM121</xm:f>
              <xm:sqref>XAM121</xm:sqref>
            </x14:sparkline>
            <x14:sparkline>
              <xm:f>'CB_Lcr (2)'!$XAN121:$XAN121</xm:f>
              <xm:sqref>XAN121</xm:sqref>
            </x14:sparkline>
            <x14:sparkline>
              <xm:f>'CB_Lcr (2)'!$XAO121:$XAO121</xm:f>
              <xm:sqref>XAO121</xm:sqref>
            </x14:sparkline>
            <x14:sparkline>
              <xm:f>'CB_Lcr (2)'!$XAP121:$XAP121</xm:f>
              <xm:sqref>XAP121</xm:sqref>
            </x14:sparkline>
            <x14:sparkline>
              <xm:f>'CB_Lcr (2)'!$XAQ121:$XAQ121</xm:f>
              <xm:sqref>XAQ121</xm:sqref>
            </x14:sparkline>
            <x14:sparkline>
              <xm:f>'CB_Lcr (2)'!$XAR121:$XAR121</xm:f>
              <xm:sqref>XAR121</xm:sqref>
            </x14:sparkline>
            <x14:sparkline>
              <xm:f>'CB_Lcr (2)'!$XAS121:$XAS121</xm:f>
              <xm:sqref>XAS121</xm:sqref>
            </x14:sparkline>
            <x14:sparkline>
              <xm:f>'CB_Lcr (2)'!$XAT121:$XAT121</xm:f>
              <xm:sqref>XAT121</xm:sqref>
            </x14:sparkline>
            <x14:sparkline>
              <xm:f>'CB_Lcr (2)'!$XAU121:$XAU121</xm:f>
              <xm:sqref>XAU121</xm:sqref>
            </x14:sparkline>
            <x14:sparkline>
              <xm:f>'CB_Lcr (2)'!$XAV121:$XAV121</xm:f>
              <xm:sqref>XAV121</xm:sqref>
            </x14:sparkline>
            <x14:sparkline>
              <xm:f>'CB_Lcr (2)'!$XAW121:$XAW121</xm:f>
              <xm:sqref>XAW121</xm:sqref>
            </x14:sparkline>
            <x14:sparkline>
              <xm:f>'CB_Lcr (2)'!$XAX121:$XAX121</xm:f>
              <xm:sqref>XAX121</xm:sqref>
            </x14:sparkline>
            <x14:sparkline>
              <xm:f>'CB_Lcr (2)'!$XAY121:$XAY121</xm:f>
              <xm:sqref>XAY121</xm:sqref>
            </x14:sparkline>
            <x14:sparkline>
              <xm:f>'CB_Lcr (2)'!$XAZ121:$XAZ121</xm:f>
              <xm:sqref>XAZ121</xm:sqref>
            </x14:sparkline>
            <x14:sparkline>
              <xm:f>'CB_Lcr (2)'!$XBA121:$XBA121</xm:f>
              <xm:sqref>XBA121</xm:sqref>
            </x14:sparkline>
            <x14:sparkline>
              <xm:f>'CB_Lcr (2)'!$XBB121:$XBB121</xm:f>
              <xm:sqref>XBB121</xm:sqref>
            </x14:sparkline>
            <x14:sparkline>
              <xm:f>'CB_Lcr (2)'!$XBC121:$XBC121</xm:f>
              <xm:sqref>XBC121</xm:sqref>
            </x14:sparkline>
            <x14:sparkline>
              <xm:f>'CB_Lcr (2)'!$XBD121:$XBD121</xm:f>
              <xm:sqref>XBD121</xm:sqref>
            </x14:sparkline>
            <x14:sparkline>
              <xm:f>'CB_Lcr (2)'!$XBE121:$XBE121</xm:f>
              <xm:sqref>XBE121</xm:sqref>
            </x14:sparkline>
            <x14:sparkline>
              <xm:f>'CB_Lcr (2)'!$XBF121:$XBF121</xm:f>
              <xm:sqref>XBF121</xm:sqref>
            </x14:sparkline>
            <x14:sparkline>
              <xm:f>'CB_Lcr (2)'!$XBG121:$XBG121</xm:f>
              <xm:sqref>XBG121</xm:sqref>
            </x14:sparkline>
            <x14:sparkline>
              <xm:f>'CB_Lcr (2)'!$XBH121:$XBH121</xm:f>
              <xm:sqref>XBH121</xm:sqref>
            </x14:sparkline>
            <x14:sparkline>
              <xm:f>'CB_Lcr (2)'!$XBI121:$XBI121</xm:f>
              <xm:sqref>XBI121</xm:sqref>
            </x14:sparkline>
            <x14:sparkline>
              <xm:f>'CB_Lcr (2)'!$XBJ121:$XBJ121</xm:f>
              <xm:sqref>XBJ121</xm:sqref>
            </x14:sparkline>
            <x14:sparkline>
              <xm:f>'CB_Lcr (2)'!$XBK121:$XBK121</xm:f>
              <xm:sqref>XBK121</xm:sqref>
            </x14:sparkline>
            <x14:sparkline>
              <xm:f>'CB_Lcr (2)'!$XBL121:$XBL121</xm:f>
              <xm:sqref>XBL121</xm:sqref>
            </x14:sparkline>
            <x14:sparkline>
              <xm:f>'CB_Lcr (2)'!$XBM121:$XBM121</xm:f>
              <xm:sqref>XBM121</xm:sqref>
            </x14:sparkline>
            <x14:sparkline>
              <xm:f>'CB_Lcr (2)'!$XBN121:$XBN121</xm:f>
              <xm:sqref>XBN121</xm:sqref>
            </x14:sparkline>
            <x14:sparkline>
              <xm:f>'CB_Lcr (2)'!$XBO121:$XBO121</xm:f>
              <xm:sqref>XBO121</xm:sqref>
            </x14:sparkline>
            <x14:sparkline>
              <xm:f>'CB_Lcr (2)'!$XBP121:$XBP121</xm:f>
              <xm:sqref>XBP121</xm:sqref>
            </x14:sparkline>
            <x14:sparkline>
              <xm:f>'CB_Lcr (2)'!$XBQ121:$XBQ121</xm:f>
              <xm:sqref>XBQ121</xm:sqref>
            </x14:sparkline>
            <x14:sparkline>
              <xm:f>'CB_Lcr (2)'!$XBR121:$XBR121</xm:f>
              <xm:sqref>XBR121</xm:sqref>
            </x14:sparkline>
            <x14:sparkline>
              <xm:f>'CB_Lcr (2)'!$XBS121:$XBS121</xm:f>
              <xm:sqref>XBS121</xm:sqref>
            </x14:sparkline>
            <x14:sparkline>
              <xm:f>'CB_Lcr (2)'!$XBT121:$XBT121</xm:f>
              <xm:sqref>XBT121</xm:sqref>
            </x14:sparkline>
            <x14:sparkline>
              <xm:f>'CB_Lcr (2)'!$XBU121:$XBU121</xm:f>
              <xm:sqref>XBU121</xm:sqref>
            </x14:sparkline>
            <x14:sparkline>
              <xm:f>'CB_Lcr (2)'!$XBV121:$XBV121</xm:f>
              <xm:sqref>XBV121</xm:sqref>
            </x14:sparkline>
            <x14:sparkline>
              <xm:f>'CB_Lcr (2)'!$XBW121:$XBW121</xm:f>
              <xm:sqref>XBW121</xm:sqref>
            </x14:sparkline>
            <x14:sparkline>
              <xm:f>'CB_Lcr (2)'!$XBX121:$XBX121</xm:f>
              <xm:sqref>XBX121</xm:sqref>
            </x14:sparkline>
            <x14:sparkline>
              <xm:f>'CB_Lcr (2)'!$XBY121:$XBY121</xm:f>
              <xm:sqref>XBY121</xm:sqref>
            </x14:sparkline>
            <x14:sparkline>
              <xm:f>'CB_Lcr (2)'!$XBZ121:$XBZ121</xm:f>
              <xm:sqref>XBZ121</xm:sqref>
            </x14:sparkline>
            <x14:sparkline>
              <xm:f>'CB_Lcr (2)'!$XCA121:$XCA121</xm:f>
              <xm:sqref>XCA121</xm:sqref>
            </x14:sparkline>
            <x14:sparkline>
              <xm:f>'CB_Lcr (2)'!$XCB121:$XCB121</xm:f>
              <xm:sqref>XCB121</xm:sqref>
            </x14:sparkline>
            <x14:sparkline>
              <xm:f>'CB_Lcr (2)'!$XCC121:$XCC121</xm:f>
              <xm:sqref>XCC121</xm:sqref>
            </x14:sparkline>
            <x14:sparkline>
              <xm:f>'CB_Lcr (2)'!$XCD121:$XCD121</xm:f>
              <xm:sqref>XCD121</xm:sqref>
            </x14:sparkline>
            <x14:sparkline>
              <xm:f>'CB_Lcr (2)'!$XCE121:$XCE121</xm:f>
              <xm:sqref>XCE121</xm:sqref>
            </x14:sparkline>
            <x14:sparkline>
              <xm:f>'CB_Lcr (2)'!$XCF121:$XCF121</xm:f>
              <xm:sqref>XCF121</xm:sqref>
            </x14:sparkline>
            <x14:sparkline>
              <xm:f>'CB_Lcr (2)'!$XCG121:$XCG121</xm:f>
              <xm:sqref>XCG121</xm:sqref>
            </x14:sparkline>
            <x14:sparkline>
              <xm:f>'CB_Lcr (2)'!$XCH121:$XCH121</xm:f>
              <xm:sqref>XCH121</xm:sqref>
            </x14:sparkline>
            <x14:sparkline>
              <xm:f>'CB_Lcr (2)'!$XCI121:$XCI121</xm:f>
              <xm:sqref>XCI121</xm:sqref>
            </x14:sparkline>
            <x14:sparkline>
              <xm:f>'CB_Lcr (2)'!$XCJ121:$XCJ121</xm:f>
              <xm:sqref>XCJ121</xm:sqref>
            </x14:sparkline>
            <x14:sparkline>
              <xm:f>'CB_Lcr (2)'!$XCK121:$XCK121</xm:f>
              <xm:sqref>XCK121</xm:sqref>
            </x14:sparkline>
            <x14:sparkline>
              <xm:f>'CB_Lcr (2)'!$XCL121:$XCL121</xm:f>
              <xm:sqref>XCL121</xm:sqref>
            </x14:sparkline>
            <x14:sparkline>
              <xm:f>'CB_Lcr (2)'!$XCM121:$XCM121</xm:f>
              <xm:sqref>XCM121</xm:sqref>
            </x14:sparkline>
            <x14:sparkline>
              <xm:f>'CB_Lcr (2)'!$XCN121:$XCN121</xm:f>
              <xm:sqref>XCN121</xm:sqref>
            </x14:sparkline>
            <x14:sparkline>
              <xm:f>'CB_Lcr (2)'!$XCO121:$XCO121</xm:f>
              <xm:sqref>XCO121</xm:sqref>
            </x14:sparkline>
            <x14:sparkline>
              <xm:f>'CB_Lcr (2)'!$XCP121:$XCP121</xm:f>
              <xm:sqref>XCP121</xm:sqref>
            </x14:sparkline>
            <x14:sparkline>
              <xm:f>'CB_Lcr (2)'!$XCQ121:$XCQ121</xm:f>
              <xm:sqref>XCQ121</xm:sqref>
            </x14:sparkline>
            <x14:sparkline>
              <xm:f>'CB_Lcr (2)'!$XCR121:$XCR121</xm:f>
              <xm:sqref>XCR121</xm:sqref>
            </x14:sparkline>
            <x14:sparkline>
              <xm:f>'CB_Lcr (2)'!$XCS121:$XCS121</xm:f>
              <xm:sqref>XCS121</xm:sqref>
            </x14:sparkline>
            <x14:sparkline>
              <xm:f>'CB_Lcr (2)'!$XCT121:$XCT121</xm:f>
              <xm:sqref>XCT121</xm:sqref>
            </x14:sparkline>
            <x14:sparkline>
              <xm:f>'CB_Lcr (2)'!$XCU121:$XCU121</xm:f>
              <xm:sqref>XCU121</xm:sqref>
            </x14:sparkline>
            <x14:sparkline>
              <xm:f>'CB_Lcr (2)'!$XCV121:$XCV121</xm:f>
              <xm:sqref>XCV121</xm:sqref>
            </x14:sparkline>
            <x14:sparkline>
              <xm:f>'CB_Lcr (2)'!$XCW121:$XCW121</xm:f>
              <xm:sqref>XCW121</xm:sqref>
            </x14:sparkline>
            <x14:sparkline>
              <xm:f>'CB_Lcr (2)'!$XCX121:$XCX121</xm:f>
              <xm:sqref>XCX121</xm:sqref>
            </x14:sparkline>
            <x14:sparkline>
              <xm:f>'CB_Lcr (2)'!$XCY121:$XCY121</xm:f>
              <xm:sqref>XCY121</xm:sqref>
            </x14:sparkline>
            <x14:sparkline>
              <xm:f>'CB_Lcr (2)'!$XCZ121:$XCZ121</xm:f>
              <xm:sqref>XCZ121</xm:sqref>
            </x14:sparkline>
            <x14:sparkline>
              <xm:f>'CB_Lcr (2)'!$XDA121:$XDA121</xm:f>
              <xm:sqref>XDA121</xm:sqref>
            </x14:sparkline>
            <x14:sparkline>
              <xm:f>'CB_Lcr (2)'!$XDB121:$XDB121</xm:f>
              <xm:sqref>XDB121</xm:sqref>
            </x14:sparkline>
            <x14:sparkline>
              <xm:f>'CB_Lcr (2)'!$XDC121:$XDC121</xm:f>
              <xm:sqref>XDC121</xm:sqref>
            </x14:sparkline>
            <x14:sparkline>
              <xm:f>'CB_Lcr (2)'!$XDD121:$XDD121</xm:f>
              <xm:sqref>XDD121</xm:sqref>
            </x14:sparkline>
            <x14:sparkline>
              <xm:f>'CB_Lcr (2)'!$XDE121:$XDE121</xm:f>
              <xm:sqref>XDE121</xm:sqref>
            </x14:sparkline>
            <x14:sparkline>
              <xm:f>'CB_Lcr (2)'!$XDF121:$XDF121</xm:f>
              <xm:sqref>XDF121</xm:sqref>
            </x14:sparkline>
            <x14:sparkline>
              <xm:f>'CB_Lcr (2)'!$XDG121:$XDG121</xm:f>
              <xm:sqref>XDG121</xm:sqref>
            </x14:sparkline>
            <x14:sparkline>
              <xm:f>'CB_Lcr (2)'!$XDH121:$XDH121</xm:f>
              <xm:sqref>XDH121</xm:sqref>
            </x14:sparkline>
            <x14:sparkline>
              <xm:f>'CB_Lcr (2)'!$XDI121:$XDI121</xm:f>
              <xm:sqref>XDI121</xm:sqref>
            </x14:sparkline>
            <x14:sparkline>
              <xm:f>'CB_Lcr (2)'!$XDJ121:$XDJ121</xm:f>
              <xm:sqref>XDJ121</xm:sqref>
            </x14:sparkline>
            <x14:sparkline>
              <xm:f>'CB_Lcr (2)'!$XDK121:$XDK121</xm:f>
              <xm:sqref>XDK121</xm:sqref>
            </x14:sparkline>
            <x14:sparkline>
              <xm:f>'CB_Lcr (2)'!$XDL121:$XDL121</xm:f>
              <xm:sqref>XDL121</xm:sqref>
            </x14:sparkline>
            <x14:sparkline>
              <xm:f>'CB_Lcr (2)'!$XDM121:$XDM121</xm:f>
              <xm:sqref>XDM121</xm:sqref>
            </x14:sparkline>
            <x14:sparkline>
              <xm:f>'CB_Lcr (2)'!$XDN121:$XDN121</xm:f>
              <xm:sqref>XDN121</xm:sqref>
            </x14:sparkline>
            <x14:sparkline>
              <xm:f>'CB_Lcr (2)'!$XDO121:$XDO121</xm:f>
              <xm:sqref>XDO121</xm:sqref>
            </x14:sparkline>
            <x14:sparkline>
              <xm:f>'CB_Lcr (2)'!$XDP121:$XDP121</xm:f>
              <xm:sqref>XDP121</xm:sqref>
            </x14:sparkline>
            <x14:sparkline>
              <xm:f>'CB_Lcr (2)'!$XDQ121:$XDQ121</xm:f>
              <xm:sqref>XDQ121</xm:sqref>
            </x14:sparkline>
            <x14:sparkline>
              <xm:f>'CB_Lcr (2)'!$XDR121:$XDR121</xm:f>
              <xm:sqref>XDR121</xm:sqref>
            </x14:sparkline>
            <x14:sparkline>
              <xm:f>'CB_Lcr (2)'!$XDS121:$XDS121</xm:f>
              <xm:sqref>XDS121</xm:sqref>
            </x14:sparkline>
            <x14:sparkline>
              <xm:f>'CB_Lcr (2)'!$XDT121:$XDT121</xm:f>
              <xm:sqref>XDT121</xm:sqref>
            </x14:sparkline>
            <x14:sparkline>
              <xm:f>'CB_Lcr (2)'!$XDU121:$XDU121</xm:f>
              <xm:sqref>XDU121</xm:sqref>
            </x14:sparkline>
            <x14:sparkline>
              <xm:f>'CB_Lcr (2)'!$XDV121:$XDV121</xm:f>
              <xm:sqref>XDV121</xm:sqref>
            </x14:sparkline>
            <x14:sparkline>
              <xm:f>'CB_Lcr (2)'!$XDW121:$XDW121</xm:f>
              <xm:sqref>XDW121</xm:sqref>
            </x14:sparkline>
            <x14:sparkline>
              <xm:f>'CB_Lcr (2)'!$XDX121:$XDX121</xm:f>
              <xm:sqref>XDX121</xm:sqref>
            </x14:sparkline>
            <x14:sparkline>
              <xm:f>'CB_Lcr (2)'!$XDY121:$XDY121</xm:f>
              <xm:sqref>XDY121</xm:sqref>
            </x14:sparkline>
            <x14:sparkline>
              <xm:f>'CB_Lcr (2)'!$XDZ121:$XDZ121</xm:f>
              <xm:sqref>XDZ121</xm:sqref>
            </x14:sparkline>
            <x14:sparkline>
              <xm:f>'CB_Lcr (2)'!$XEA121:$XEA121</xm:f>
              <xm:sqref>XEA121</xm:sqref>
            </x14:sparkline>
            <x14:sparkline>
              <xm:f>'CB_Lcr (2)'!$XEB121:$XEB121</xm:f>
              <xm:sqref>XEB121</xm:sqref>
            </x14:sparkline>
            <x14:sparkline>
              <xm:f>'CB_Lcr (2)'!$XEC121:$XEC121</xm:f>
              <xm:sqref>XEC121</xm:sqref>
            </x14:sparkline>
            <x14:sparkline>
              <xm:f>'CB_Lcr (2)'!$XED121:$XED121</xm:f>
              <xm:sqref>XED121</xm:sqref>
            </x14:sparkline>
            <x14:sparkline>
              <xm:f>'CB_Lcr (2)'!$XEE121:$XEE121</xm:f>
              <xm:sqref>XEE121</xm:sqref>
            </x14:sparkline>
            <x14:sparkline>
              <xm:f>'CB_Lcr (2)'!$XEF121:$XEF121</xm:f>
              <xm:sqref>XEF121</xm:sqref>
            </x14:sparkline>
            <x14:sparkline>
              <xm:f>'CB_Lcr (2)'!$XEG121:$XEG121</xm:f>
              <xm:sqref>XEG121</xm:sqref>
            </x14:sparkline>
            <x14:sparkline>
              <xm:f>'CB_Lcr (2)'!$XEH121:$XEH121</xm:f>
              <xm:sqref>XEH121</xm:sqref>
            </x14:sparkline>
            <x14:sparkline>
              <xm:f>'CB_Lcr (2)'!$XEI121:$XEI121</xm:f>
              <xm:sqref>XEI121</xm:sqref>
            </x14:sparkline>
            <x14:sparkline>
              <xm:f>'CB_Lcr (2)'!$XEJ121:$XEJ121</xm:f>
              <xm:sqref>XEJ121</xm:sqref>
            </x14:sparkline>
            <x14:sparkline>
              <xm:f>'CB_Lcr (2)'!$XEK121:$XEK121</xm:f>
              <xm:sqref>XEK121</xm:sqref>
            </x14:sparkline>
            <x14:sparkline>
              <xm:f>'CB_Lcr (2)'!$XEL121:$XEL121</xm:f>
              <xm:sqref>XEL121</xm:sqref>
            </x14:sparkline>
            <x14:sparkline>
              <xm:f>'CB_Lcr (2)'!$XEM121:$XEM121</xm:f>
              <xm:sqref>XEM121</xm:sqref>
            </x14:sparkline>
            <x14:sparkline>
              <xm:f>'CB_Lcr (2)'!$XEN121:$XEN121</xm:f>
              <xm:sqref>XEN121</xm:sqref>
            </x14:sparkline>
            <x14:sparkline>
              <xm:f>'CB_Lcr (2)'!$XEO121:$XEO121</xm:f>
              <xm:sqref>XEO121</xm:sqref>
            </x14:sparkline>
            <x14:sparkline>
              <xm:f>'CB_Lcr (2)'!$XEP121:$XEP121</xm:f>
              <xm:sqref>XEP121</xm:sqref>
            </x14:sparkline>
            <x14:sparkline>
              <xm:f>'CB_Lcr (2)'!$XEQ121:$XEQ121</xm:f>
              <xm:sqref>XEQ121</xm:sqref>
            </x14:sparkline>
            <x14:sparkline>
              <xm:f>'CB_Lcr (2)'!$XER121:$XER121</xm:f>
              <xm:sqref>XER121</xm:sqref>
            </x14:sparkline>
            <x14:sparkline>
              <xm:f>'CB_Lcr (2)'!$XES121:$XES121</xm:f>
              <xm:sqref>XES121</xm:sqref>
            </x14:sparkline>
            <x14:sparkline>
              <xm:f>'CB_Lcr (2)'!$XET121:$XET121</xm:f>
              <xm:sqref>XET121</xm:sqref>
            </x14:sparkline>
            <x14:sparkline>
              <xm:f>'CB_Lcr (2)'!$XEU121:$XEU121</xm:f>
              <xm:sqref>XEU121</xm:sqref>
            </x14:sparkline>
            <x14:sparkline>
              <xm:f>'CB_Lcr (2)'!$XEV121:$XEV121</xm:f>
              <xm:sqref>XEV121</xm:sqref>
            </x14:sparkline>
            <x14:sparkline>
              <xm:f>'CB_Lcr (2)'!$XEW121:$XEW121</xm:f>
              <xm:sqref>XEW121</xm:sqref>
            </x14:sparkline>
            <x14:sparkline>
              <xm:f>'CB_Lcr (2)'!$XEX121:$XEX121</xm:f>
              <xm:sqref>XEX121</xm:sqref>
            </x14:sparkline>
            <x14:sparkline>
              <xm:f>'CB_Lcr (2)'!$XEY121:$XEY121</xm:f>
              <xm:sqref>XEY121</xm:sqref>
            </x14:sparkline>
            <x14:sparkline>
              <xm:f>'CB_Lcr (2)'!$XEZ121:$XEZ121</xm:f>
              <xm:sqref>XEZ121</xm:sqref>
            </x14:sparkline>
            <x14:sparkline>
              <xm:f>'CB_Lcr (2)'!$XFA121:$XFA121</xm:f>
              <xm:sqref>XFA121</xm:sqref>
            </x14:sparkline>
            <x14:sparkline>
              <xm:f>'CB_Lcr (2)'!$XFB121:$XFB121</xm:f>
              <xm:sqref>XFB121</xm:sqref>
            </x14:sparkline>
            <x14:sparkline>
              <xm:f>'CB_Lcr (2)'!$XFC121:$XFD121</xm:f>
              <xm:sqref>XFC121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361"/>
  <sheetViews>
    <sheetView tabSelected="1" zoomScale="90" zoomScaleNormal="90" zoomScalePageLayoutView="90" workbookViewId="0">
      <selection activeCell="Q18" sqref="Q18"/>
    </sheetView>
  </sheetViews>
  <sheetFormatPr defaultColWidth="9.109375" defaultRowHeight="14.4" x14ac:dyDescent="0.3"/>
  <cols>
    <col min="7" max="7" width="12.88671875" customWidth="1"/>
    <col min="9" max="9" width="12.88671875" customWidth="1"/>
    <col min="10" max="10" width="6.6640625" bestFit="1" customWidth="1"/>
    <col min="11" max="11" width="6.44140625" customWidth="1"/>
    <col min="12" max="12" width="8.6640625" customWidth="1"/>
    <col min="13" max="13" width="11.44140625" customWidth="1"/>
    <col min="16" max="16" width="11.44140625" bestFit="1" customWidth="1"/>
  </cols>
  <sheetData>
    <row r="1" spans="1:96" x14ac:dyDescent="0.3">
      <c r="A1" t="s">
        <v>12</v>
      </c>
      <c r="B1" t="s">
        <v>1</v>
      </c>
      <c r="C1" s="6" t="s">
        <v>14</v>
      </c>
      <c r="D1" s="6" t="s">
        <v>2</v>
      </c>
      <c r="E1" s="6" t="s">
        <v>3</v>
      </c>
      <c r="F1" s="7" t="s">
        <v>0</v>
      </c>
      <c r="G1" t="s">
        <v>105</v>
      </c>
      <c r="H1" t="s">
        <v>106</v>
      </c>
      <c r="I1" t="s">
        <v>4</v>
      </c>
      <c r="J1" s="8" t="s">
        <v>107</v>
      </c>
      <c r="K1" s="9" t="s">
        <v>108</v>
      </c>
      <c r="L1" s="9"/>
      <c r="M1" s="9" t="s">
        <v>109</v>
      </c>
      <c r="N1" s="8" t="s">
        <v>110</v>
      </c>
      <c r="O1" s="8" t="s">
        <v>111</v>
      </c>
      <c r="P1" s="8" t="s">
        <v>744</v>
      </c>
      <c r="Q1" s="8" t="s">
        <v>8</v>
      </c>
      <c r="R1" s="8" t="s">
        <v>9</v>
      </c>
      <c r="S1" s="8" t="s">
        <v>10</v>
      </c>
      <c r="T1" s="8" t="s">
        <v>112</v>
      </c>
      <c r="U1" s="8" t="s">
        <v>113</v>
      </c>
      <c r="V1" s="8" t="s">
        <v>114</v>
      </c>
      <c r="W1" s="8" t="s">
        <v>115</v>
      </c>
      <c r="X1" s="8" t="s">
        <v>116</v>
      </c>
      <c r="Y1" s="8" t="s">
        <v>117</v>
      </c>
      <c r="Z1" s="8" t="s">
        <v>118</v>
      </c>
      <c r="AA1" s="8" t="s">
        <v>119</v>
      </c>
      <c r="AB1" s="8" t="s">
        <v>120</v>
      </c>
      <c r="AC1" s="8" t="s">
        <v>121</v>
      </c>
      <c r="AD1" s="8" t="s">
        <v>122</v>
      </c>
      <c r="AE1" s="8" t="s">
        <v>123</v>
      </c>
      <c r="AF1" s="8" t="s">
        <v>124</v>
      </c>
      <c r="AG1" s="8" t="s">
        <v>125</v>
      </c>
      <c r="AH1" s="8" t="s">
        <v>126</v>
      </c>
      <c r="AI1" s="8" t="s">
        <v>127</v>
      </c>
      <c r="AJ1" s="8" t="s">
        <v>128</v>
      </c>
      <c r="AK1" s="8" t="s">
        <v>129</v>
      </c>
      <c r="AL1" s="8" t="s">
        <v>130</v>
      </c>
      <c r="AM1" s="8" t="s">
        <v>131</v>
      </c>
      <c r="AN1" s="8" t="s">
        <v>132</v>
      </c>
      <c r="AO1" s="8" t="s">
        <v>133</v>
      </c>
      <c r="AP1" s="8" t="s">
        <v>134</v>
      </c>
      <c r="AQ1" s="8" t="s">
        <v>135</v>
      </c>
      <c r="AR1" s="8" t="s">
        <v>136</v>
      </c>
      <c r="AS1" s="8" t="s">
        <v>112</v>
      </c>
      <c r="AT1" s="8" t="s">
        <v>137</v>
      </c>
      <c r="AU1" s="8" t="s">
        <v>138</v>
      </c>
      <c r="AV1" s="8" t="s">
        <v>139</v>
      </c>
      <c r="AW1" s="8" t="s">
        <v>140</v>
      </c>
      <c r="AX1" s="8" t="s">
        <v>141</v>
      </c>
      <c r="AY1" s="8" t="s">
        <v>142</v>
      </c>
      <c r="AZ1" s="8" t="s">
        <v>143</v>
      </c>
      <c r="BA1" s="8" t="s">
        <v>144</v>
      </c>
      <c r="BB1" s="8" t="s">
        <v>145</v>
      </c>
      <c r="BC1" s="8" t="s">
        <v>146</v>
      </c>
      <c r="BD1" s="8" t="s">
        <v>147</v>
      </c>
      <c r="BE1" s="8" t="s">
        <v>148</v>
      </c>
      <c r="BF1" s="8" t="s">
        <v>149</v>
      </c>
      <c r="BG1" s="8" t="s">
        <v>150</v>
      </c>
      <c r="BH1" s="8" t="s">
        <v>151</v>
      </c>
      <c r="BI1" s="8" t="s">
        <v>152</v>
      </c>
      <c r="BJ1" s="8" t="s">
        <v>153</v>
      </c>
      <c r="BK1" s="8" t="s">
        <v>154</v>
      </c>
      <c r="BL1" s="8" t="s">
        <v>155</v>
      </c>
      <c r="BM1" s="8" t="s">
        <v>156</v>
      </c>
      <c r="BN1" s="8" t="s">
        <v>157</v>
      </c>
      <c r="BO1" s="8" t="s">
        <v>158</v>
      </c>
      <c r="BP1" s="8" t="s">
        <v>159</v>
      </c>
      <c r="BQ1" s="8" t="s">
        <v>160</v>
      </c>
      <c r="BR1" s="8" t="s">
        <v>161</v>
      </c>
      <c r="BS1" s="8" t="s">
        <v>162</v>
      </c>
      <c r="BT1" s="8" t="s">
        <v>163</v>
      </c>
      <c r="BU1" s="8" t="s">
        <v>164</v>
      </c>
      <c r="BV1" s="8" t="s">
        <v>165</v>
      </c>
      <c r="BW1" s="8" t="s">
        <v>166</v>
      </c>
      <c r="BX1" s="8" t="s">
        <v>167</v>
      </c>
      <c r="BY1" s="8" t="s">
        <v>168</v>
      </c>
      <c r="BZ1" s="8" t="s">
        <v>169</v>
      </c>
      <c r="CA1" s="8" t="s">
        <v>170</v>
      </c>
      <c r="CB1" s="8" t="s">
        <v>171</v>
      </c>
      <c r="CC1" s="8" t="s">
        <v>172</v>
      </c>
      <c r="CD1" s="8" t="s">
        <v>173</v>
      </c>
      <c r="CE1" s="8" t="s">
        <v>174</v>
      </c>
      <c r="CF1" s="8" t="s">
        <v>175</v>
      </c>
      <c r="CG1" s="8" t="s">
        <v>176</v>
      </c>
      <c r="CH1" s="8" t="s">
        <v>177</v>
      </c>
      <c r="CI1" s="8" t="s">
        <v>178</v>
      </c>
      <c r="CJ1" s="8" t="s">
        <v>179</v>
      </c>
      <c r="CK1" s="8" t="s">
        <v>180</v>
      </c>
      <c r="CL1" s="8" t="s">
        <v>181</v>
      </c>
      <c r="CM1" s="8" t="s">
        <v>182</v>
      </c>
      <c r="CN1" s="8" t="s">
        <v>183</v>
      </c>
      <c r="CO1" s="8" t="s">
        <v>184</v>
      </c>
      <c r="CP1" s="8" t="s">
        <v>185</v>
      </c>
      <c r="CQ1" s="8" t="s">
        <v>186</v>
      </c>
      <c r="CR1" s="8" t="s">
        <v>187</v>
      </c>
    </row>
    <row r="2" spans="1:96" x14ac:dyDescent="0.3">
      <c r="A2" s="4" t="str">
        <f>VLOOKUP(B2,ListCodeMtrx!A$1:B$91,2,TRUE)</f>
        <v>M16</v>
      </c>
      <c r="B2">
        <v>16</v>
      </c>
      <c r="C2" s="10">
        <v>16</v>
      </c>
      <c r="D2" s="10">
        <v>1</v>
      </c>
      <c r="E2" s="10">
        <v>4</v>
      </c>
      <c r="F2" s="1">
        <v>67</v>
      </c>
      <c r="G2" s="3">
        <v>41311</v>
      </c>
      <c r="H2" s="11">
        <v>1</v>
      </c>
      <c r="I2" s="1">
        <v>46.5</v>
      </c>
      <c r="J2" s="8">
        <v>3</v>
      </c>
      <c r="K2" s="8" t="s">
        <v>189</v>
      </c>
      <c r="L2" s="12">
        <v>0.16111111111111112</v>
      </c>
      <c r="M2" s="12">
        <f t="shared" ref="M2:M13" si="0">K2-L2</f>
        <v>0.48341435185185189</v>
      </c>
      <c r="N2" s="8">
        <v>1326.5</v>
      </c>
      <c r="O2" s="8">
        <v>0</v>
      </c>
      <c r="P2" s="13">
        <v>50</v>
      </c>
      <c r="Q2" s="14">
        <f t="shared" ref="Q2:Q13" si="1">(BA2-BB2*(1000-BC2)/(1000-BD2))*BT2</f>
        <v>-0.48231002915908361</v>
      </c>
      <c r="R2" s="14">
        <f t="shared" ref="R2:R13" si="2">IF(CE2&lt;&gt;0,1/(1/CE2-1/AW2),0)</f>
        <v>0.55621950526668584</v>
      </c>
      <c r="S2" s="14">
        <f t="shared" ref="S2:S13" si="3">((CH2-BU2/2)*BB2-Q2)/(CH2+BU2/2)</f>
        <v>51.717660275992408</v>
      </c>
      <c r="T2" s="15">
        <v>25.399024963378906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t="e">
        <f t="shared" ref="AB2:AB13" si="4">CN2/X2</f>
        <v>#DIV/0!</v>
      </c>
      <c r="AC2" t="e">
        <f t="shared" ref="AC2:AC13" si="5">CP2/Z2</f>
        <v>#DIV/0!</v>
      </c>
      <c r="AD2" t="e">
        <f t="shared" ref="AD2:AD13" si="6">(Z2-AA2)/Z2</f>
        <v>#DIV/0!</v>
      </c>
      <c r="AE2" s="8">
        <v>-1</v>
      </c>
      <c r="AF2" s="8">
        <v>0.85</v>
      </c>
      <c r="AG2" s="8">
        <v>0.85</v>
      </c>
      <c r="AH2" s="8">
        <v>9.9458990097045898</v>
      </c>
      <c r="AI2">
        <f t="shared" ref="AI2:AI13" si="7">(AH2*AG2+(100-AH2)*AF2)/100</f>
        <v>0.84999999999999987</v>
      </c>
      <c r="AJ2">
        <f t="shared" ref="AJ2:AJ13" si="8">(Q2-AE2)/CO2</f>
        <v>3.3795876002711608E-4</v>
      </c>
      <c r="AK2" t="e">
        <f t="shared" ref="AK2:AK13" si="9">(Z2-AA2)/(Z2-Y2)</f>
        <v>#DIV/0!</v>
      </c>
      <c r="AL2" t="e">
        <f t="shared" ref="AL2:AL13" si="10">(X2-Z2)/(X2-Y2)</f>
        <v>#DIV/0!</v>
      </c>
      <c r="AM2" t="e">
        <f t="shared" ref="AM2:AM13" si="11">(X2-Z2)/Z2</f>
        <v>#DIV/0!</v>
      </c>
      <c r="AN2" s="8">
        <v>0</v>
      </c>
      <c r="AO2" s="8">
        <v>0.5</v>
      </c>
      <c r="AP2" t="e">
        <f t="shared" ref="AP2:AP13" si="12">AD2*AO2*AI2*AN2</f>
        <v>#DIV/0!</v>
      </c>
      <c r="AQ2">
        <f t="shared" ref="AQ2:AQ13" si="13">BU2*1000</f>
        <v>6.0422998748831613</v>
      </c>
      <c r="AR2">
        <f t="shared" ref="AR2:AR13" si="14">(BZ2-CF2)</f>
        <v>1.1315199054516425</v>
      </c>
      <c r="AS2">
        <f t="shared" ref="AS2:AS13" si="15">(AY2+BY2*O2)</f>
        <v>25.399024963378906</v>
      </c>
      <c r="AT2" s="8">
        <v>2</v>
      </c>
      <c r="AU2">
        <f t="shared" ref="AU2:AU13" si="16">(AT2*BN2+BO2)</f>
        <v>4.644859790802002</v>
      </c>
      <c r="AV2" s="8">
        <v>1</v>
      </c>
      <c r="AW2">
        <f t="shared" ref="AW2:AW13" si="17">AU2*(AV2+1)*(AV2+1)/(AV2*AV2+1)</f>
        <v>9.2897195816040039</v>
      </c>
      <c r="AX2" s="8">
        <v>25.372983932495117</v>
      </c>
      <c r="AY2" s="8">
        <v>25.399024963378906</v>
      </c>
      <c r="AZ2" s="8">
        <v>25.130455017089844</v>
      </c>
      <c r="BA2" s="8">
        <v>51.100666046142578</v>
      </c>
      <c r="BB2" s="8">
        <v>51.199394226074219</v>
      </c>
      <c r="BC2" s="8">
        <v>17.665679931640625</v>
      </c>
      <c r="BD2" s="8">
        <v>21.042375564575195</v>
      </c>
      <c r="BE2" s="8">
        <v>54.863571166992187</v>
      </c>
      <c r="BF2" s="8">
        <v>65.350440979003906</v>
      </c>
      <c r="BG2" s="8">
        <v>350.35171508789063</v>
      </c>
      <c r="BH2" s="8">
        <v>1802.1341552734375</v>
      </c>
      <c r="BI2" s="8">
        <v>57.813167572021484</v>
      </c>
      <c r="BJ2" s="8">
        <v>100.96728515625</v>
      </c>
      <c r="BK2" s="8">
        <v>0.25389623641967773</v>
      </c>
      <c r="BL2" s="8">
        <v>-1.0683563947677612</v>
      </c>
      <c r="BM2" s="8">
        <v>0.5</v>
      </c>
      <c r="BN2" s="8">
        <v>-1.355140209197998</v>
      </c>
      <c r="BO2" s="8">
        <v>7.355140209197998</v>
      </c>
      <c r="BP2" s="8">
        <v>1</v>
      </c>
      <c r="BQ2" s="8">
        <v>0</v>
      </c>
      <c r="BR2" s="8">
        <v>0.15999999642372131</v>
      </c>
      <c r="BS2" s="8">
        <v>111135</v>
      </c>
      <c r="BT2">
        <f t="shared" ref="BT2:BT13" si="18">BG2*0.000001/(AT2*0.0001)</f>
        <v>1.7517585754394529</v>
      </c>
      <c r="BU2">
        <f t="shared" ref="BU2:BU13" si="19">(BD2-BC2)/(1000-BD2)*BT2</f>
        <v>6.0422998748831617E-3</v>
      </c>
      <c r="BV2">
        <f t="shared" ref="BV2:BV13" si="20">(AY2+273.15)</f>
        <v>298.54902496337888</v>
      </c>
      <c r="BW2">
        <f t="shared" ref="BW2:BW13" si="21">(AX2+273.15)</f>
        <v>298.52298393249509</v>
      </c>
      <c r="BX2">
        <f t="shared" ref="BX2:BX13" si="22">(BH2*BP2+BI2*BQ2)*BR2</f>
        <v>288.34145839881603</v>
      </c>
      <c r="BY2">
        <f t="shared" ref="BY2:BY13" si="23">((BX2+0.00000010773*(BW2^4-BV2^4))-BU2*44100)/(AU2*56+0.00000043092*BV2^3)</f>
        <v>7.9451894078927748E-2</v>
      </c>
      <c r="BZ2">
        <f t="shared" ref="BZ2:BZ13" si="24">0.61365*EXP(17.502*AS2/(240.97+AS2))</f>
        <v>3.2561114394450135</v>
      </c>
      <c r="CA2">
        <f t="shared" ref="CA2:CA13" si="25">BZ2*1000/BJ2</f>
        <v>32.24917293166871</v>
      </c>
      <c r="CB2">
        <f t="shared" ref="CB2:CB13" si="26">(CA2-BD2)</f>
        <v>11.206797367093515</v>
      </c>
      <c r="CC2">
        <f t="shared" ref="CC2:CC13" si="27">IF(O2,AY2,(AX2+AY2)/2)</f>
        <v>25.386004447937012</v>
      </c>
      <c r="CD2">
        <f t="shared" ref="CD2:CD13" si="28">0.61365*EXP(17.502*CC2/(240.97+CC2))</f>
        <v>3.2535922326224909</v>
      </c>
      <c r="CE2">
        <f t="shared" ref="CE2:CE13" si="29">IF(CB2&lt;&gt;0,(1000-(CA2+BD2)/2)/CB2*BU2,0)</f>
        <v>0.52479739963415484</v>
      </c>
      <c r="CF2">
        <f t="shared" ref="CF2:CF13" si="30">BD2*BJ2/1000</f>
        <v>2.124591533993371</v>
      </c>
      <c r="CG2">
        <f t="shared" ref="CG2:CG13" si="31">(CD2-CF2)</f>
        <v>1.1290006986291199</v>
      </c>
      <c r="CH2">
        <f t="shared" ref="CH2:CH13" si="32">1/(1.6/R2+1.37/AW2)</f>
        <v>0.33068377991486958</v>
      </c>
      <c r="CI2">
        <f t="shared" ref="CI2:CI13" si="33">S2*BJ2*0.001</f>
        <v>5.221791752700188</v>
      </c>
      <c r="CJ2">
        <f t="shared" ref="CJ2:CJ13" si="34">S2/BB2</f>
        <v>1.010122503552088</v>
      </c>
      <c r="CK2">
        <f t="shared" ref="CK2:CK13" si="35">(1-BU2*BJ2/BZ2/R2)*100</f>
        <v>66.314928026964921</v>
      </c>
      <c r="CL2">
        <f t="shared" ref="CL2:CL13" si="36">(BB2-Q2/(AW2/1.35))</f>
        <v>51.269484451472856</v>
      </c>
      <c r="CM2">
        <f t="shared" ref="CM2:CM13" si="37">Q2*CK2/100/CL2</f>
        <v>-6.2384779586854506E-3</v>
      </c>
      <c r="CN2">
        <f t="shared" ref="CN2:CN13" si="38">(X2-W2)</f>
        <v>0</v>
      </c>
      <c r="CO2">
        <f t="shared" ref="CO2:CO13" si="39">BH2*AI2</f>
        <v>1531.8140319824217</v>
      </c>
      <c r="CP2">
        <f t="shared" ref="CP2:CP13" si="40">(Z2-Y2)</f>
        <v>0</v>
      </c>
      <c r="CQ2" t="e">
        <f t="shared" ref="CQ2:CQ13" si="41">(Z2-AA2)/(Z2-W2)</f>
        <v>#DIV/0!</v>
      </c>
      <c r="CR2" t="e">
        <f t="shared" ref="CR2:CR13" si="42">(X2-Z2)/(X2-W2)</f>
        <v>#DIV/0!</v>
      </c>
    </row>
    <row r="3" spans="1:96" x14ac:dyDescent="0.3">
      <c r="A3" s="4" t="str">
        <f>VLOOKUP(B3,ListCodeMtrx!A$1:B$91,2,TRUE)</f>
        <v>M16</v>
      </c>
      <c r="B3">
        <v>16</v>
      </c>
      <c r="C3" s="10">
        <v>16</v>
      </c>
      <c r="D3" s="10">
        <v>1</v>
      </c>
      <c r="E3" s="10">
        <v>4</v>
      </c>
      <c r="F3" s="1">
        <v>67</v>
      </c>
      <c r="G3" s="3">
        <v>41311</v>
      </c>
      <c r="H3" s="11">
        <v>1</v>
      </c>
      <c r="I3" s="1">
        <v>46.5</v>
      </c>
      <c r="J3" s="8">
        <v>4</v>
      </c>
      <c r="K3" s="8" t="s">
        <v>190</v>
      </c>
      <c r="L3" s="12">
        <v>0.16111111111111112</v>
      </c>
      <c r="M3" s="12">
        <f t="shared" si="0"/>
        <v>0.48572916666666666</v>
      </c>
      <c r="N3" s="8">
        <v>1526.5</v>
      </c>
      <c r="O3" s="8">
        <v>0</v>
      </c>
      <c r="P3" s="13">
        <v>150</v>
      </c>
      <c r="Q3" s="14">
        <f t="shared" si="1"/>
        <v>12.7666870968596</v>
      </c>
      <c r="R3" s="14">
        <f t="shared" si="2"/>
        <v>0.56854651723578331</v>
      </c>
      <c r="S3" s="14">
        <f t="shared" si="3"/>
        <v>103.71052688041556</v>
      </c>
      <c r="T3" s="15">
        <v>25.269203186035156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t="e">
        <f t="shared" si="4"/>
        <v>#DIV/0!</v>
      </c>
      <c r="AC3" t="e">
        <f t="shared" si="5"/>
        <v>#DIV/0!</v>
      </c>
      <c r="AD3" t="e">
        <f t="shared" si="6"/>
        <v>#DIV/0!</v>
      </c>
      <c r="AE3" s="8">
        <v>-1</v>
      </c>
      <c r="AF3" s="8">
        <v>0.85</v>
      </c>
      <c r="AG3" s="8">
        <v>0.85</v>
      </c>
      <c r="AH3" s="8">
        <v>9.9698953628540039</v>
      </c>
      <c r="AI3">
        <f t="shared" si="7"/>
        <v>0.85</v>
      </c>
      <c r="AJ3">
        <f t="shared" si="8"/>
        <v>9.0063716271311569E-3</v>
      </c>
      <c r="AK3" t="e">
        <f t="shared" si="9"/>
        <v>#DIV/0!</v>
      </c>
      <c r="AL3" t="e">
        <f t="shared" si="10"/>
        <v>#DIV/0!</v>
      </c>
      <c r="AM3" t="e">
        <f t="shared" si="11"/>
        <v>#DIV/0!</v>
      </c>
      <c r="AN3" s="8">
        <v>0</v>
      </c>
      <c r="AO3" s="8">
        <v>0.5</v>
      </c>
      <c r="AP3" t="e">
        <f t="shared" si="12"/>
        <v>#DIV/0!</v>
      </c>
      <c r="AQ3">
        <f t="shared" si="13"/>
        <v>6.0834328512774833</v>
      </c>
      <c r="AR3">
        <f t="shared" si="14"/>
        <v>1.1160456095112323</v>
      </c>
      <c r="AS3">
        <f t="shared" si="15"/>
        <v>25.269203186035156</v>
      </c>
      <c r="AT3" s="8">
        <v>2</v>
      </c>
      <c r="AU3">
        <f t="shared" si="16"/>
        <v>4.644859790802002</v>
      </c>
      <c r="AV3" s="8">
        <v>1</v>
      </c>
      <c r="AW3">
        <f t="shared" si="17"/>
        <v>9.2897195816040039</v>
      </c>
      <c r="AX3" s="8">
        <v>25.330671310424805</v>
      </c>
      <c r="AY3" s="8">
        <v>25.269203186035156</v>
      </c>
      <c r="AZ3" s="8">
        <v>25.130474090576172</v>
      </c>
      <c r="BA3" s="8">
        <v>151.53807067871094</v>
      </c>
      <c r="BB3" s="8">
        <v>143.75048828125</v>
      </c>
      <c r="BC3" s="8">
        <v>17.548671722412109</v>
      </c>
      <c r="BD3" s="8">
        <v>20.948873519897461</v>
      </c>
      <c r="BE3" s="8">
        <v>54.634204864501953</v>
      </c>
      <c r="BF3" s="8">
        <v>65.220039367675781</v>
      </c>
      <c r="BG3" s="8">
        <v>350.3316650390625</v>
      </c>
      <c r="BH3" s="8">
        <v>1798.2938232421875</v>
      </c>
      <c r="BI3" s="8">
        <v>56.400623321533203</v>
      </c>
      <c r="BJ3" s="8">
        <v>100.96122741699219</v>
      </c>
      <c r="BK3" s="8">
        <v>-0.74584436416625977</v>
      </c>
      <c r="BL3" s="8">
        <v>-1.0235203504562378</v>
      </c>
      <c r="BM3" s="8">
        <v>0.25</v>
      </c>
      <c r="BN3" s="8">
        <v>-1.355140209197998</v>
      </c>
      <c r="BO3" s="8">
        <v>7.355140209197998</v>
      </c>
      <c r="BP3" s="8">
        <v>1</v>
      </c>
      <c r="BQ3" s="8">
        <v>0</v>
      </c>
      <c r="BR3" s="8">
        <v>0.15999999642372131</v>
      </c>
      <c r="BS3" s="8">
        <v>111115</v>
      </c>
      <c r="BT3">
        <f t="shared" si="18"/>
        <v>1.7516583251953124</v>
      </c>
      <c r="BU3">
        <f t="shared" si="19"/>
        <v>6.0834328512774831E-3</v>
      </c>
      <c r="BV3">
        <f t="shared" si="20"/>
        <v>298.41920318603513</v>
      </c>
      <c r="BW3">
        <f t="shared" si="21"/>
        <v>298.48067131042478</v>
      </c>
      <c r="BX3">
        <f t="shared" si="22"/>
        <v>287.72700528755013</v>
      </c>
      <c r="BY3">
        <f t="shared" si="23"/>
        <v>7.4206292064356125E-2</v>
      </c>
      <c r="BZ3">
        <f t="shared" si="24"/>
        <v>3.2310695930834057</v>
      </c>
      <c r="CA3">
        <f t="shared" si="25"/>
        <v>32.003073612985844</v>
      </c>
      <c r="CB3">
        <f t="shared" si="26"/>
        <v>11.054200093088383</v>
      </c>
      <c r="CC3">
        <f t="shared" si="27"/>
        <v>25.29993724822998</v>
      </c>
      <c r="CD3">
        <f t="shared" si="28"/>
        <v>3.2369827566419449</v>
      </c>
      <c r="CE3">
        <f t="shared" si="29"/>
        <v>0.53575726819137159</v>
      </c>
      <c r="CF3">
        <f t="shared" si="30"/>
        <v>2.1150239835721734</v>
      </c>
      <c r="CG3">
        <f t="shared" si="31"/>
        <v>1.1219587730697715</v>
      </c>
      <c r="CH3">
        <f t="shared" si="32"/>
        <v>0.33764751159576101</v>
      </c>
      <c r="CI3">
        <f t="shared" si="33"/>
        <v>10.470742089909717</v>
      </c>
      <c r="CJ3">
        <f t="shared" si="34"/>
        <v>0.72146208420178959</v>
      </c>
      <c r="CK3">
        <f t="shared" si="35"/>
        <v>66.56579317392513</v>
      </c>
      <c r="CL3">
        <f t="shared" si="36"/>
        <v>141.89520864343507</v>
      </c>
      <c r="CM3">
        <f t="shared" si="37"/>
        <v>5.9891004138221328E-2</v>
      </c>
      <c r="CN3">
        <f t="shared" si="38"/>
        <v>0</v>
      </c>
      <c r="CO3">
        <f t="shared" si="39"/>
        <v>1528.5497497558592</v>
      </c>
      <c r="CP3">
        <f t="shared" si="40"/>
        <v>0</v>
      </c>
      <c r="CQ3" t="e">
        <f t="shared" si="41"/>
        <v>#DIV/0!</v>
      </c>
      <c r="CR3" t="e">
        <f t="shared" si="42"/>
        <v>#DIV/0!</v>
      </c>
    </row>
    <row r="4" spans="1:96" x14ac:dyDescent="0.3">
      <c r="A4" s="4" t="str">
        <f>VLOOKUP(B4,ListCodeMtrx!A$1:B$91,2,TRUE)</f>
        <v>M16</v>
      </c>
      <c r="B4">
        <v>16</v>
      </c>
      <c r="C4" s="10">
        <v>16</v>
      </c>
      <c r="D4" s="10">
        <v>1</v>
      </c>
      <c r="E4" s="10">
        <v>4</v>
      </c>
      <c r="F4" s="1">
        <v>67</v>
      </c>
      <c r="G4" s="3">
        <v>41311</v>
      </c>
      <c r="H4" s="11">
        <v>1</v>
      </c>
      <c r="I4" s="1">
        <v>46.5</v>
      </c>
      <c r="J4" s="8">
        <v>5</v>
      </c>
      <c r="K4" s="8" t="s">
        <v>191</v>
      </c>
      <c r="L4" s="12">
        <v>0.16111111111111112</v>
      </c>
      <c r="M4" s="12">
        <f t="shared" si="0"/>
        <v>0.48814814814814822</v>
      </c>
      <c r="N4" s="8">
        <v>1735.5</v>
      </c>
      <c r="O4" s="8">
        <v>0</v>
      </c>
      <c r="P4" s="13" t="s">
        <v>192</v>
      </c>
      <c r="Q4" s="14">
        <f t="shared" si="1"/>
        <v>36.626391701382104</v>
      </c>
      <c r="R4" s="14">
        <f t="shared" si="2"/>
        <v>0.55792423436974747</v>
      </c>
      <c r="S4" s="14">
        <f t="shared" si="3"/>
        <v>262.50943956969064</v>
      </c>
      <c r="T4" s="15">
        <v>25.342292785644531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t="e">
        <f t="shared" si="4"/>
        <v>#DIV/0!</v>
      </c>
      <c r="AC4" t="e">
        <f t="shared" si="5"/>
        <v>#DIV/0!</v>
      </c>
      <c r="AD4" t="e">
        <f t="shared" si="6"/>
        <v>#DIV/0!</v>
      </c>
      <c r="AE4" s="8">
        <v>-1</v>
      </c>
      <c r="AF4" s="8">
        <v>0.85</v>
      </c>
      <c r="AG4" s="8">
        <v>0.85</v>
      </c>
      <c r="AH4" s="8">
        <v>9.9698953628540039</v>
      </c>
      <c r="AI4">
        <f t="shared" si="7"/>
        <v>0.85</v>
      </c>
      <c r="AJ4">
        <f t="shared" si="8"/>
        <v>2.4618564759206509E-2</v>
      </c>
      <c r="AK4" t="e">
        <f t="shared" si="9"/>
        <v>#DIV/0!</v>
      </c>
      <c r="AL4" t="e">
        <f t="shared" si="10"/>
        <v>#DIV/0!</v>
      </c>
      <c r="AM4" t="e">
        <f t="shared" si="11"/>
        <v>#DIV/0!</v>
      </c>
      <c r="AN4" s="8">
        <v>0</v>
      </c>
      <c r="AO4" s="8">
        <v>0.5</v>
      </c>
      <c r="AP4" t="e">
        <f t="shared" si="12"/>
        <v>#DIV/0!</v>
      </c>
      <c r="AQ4">
        <f t="shared" si="13"/>
        <v>5.8299540791817916</v>
      </c>
      <c r="AR4">
        <f t="shared" si="14"/>
        <v>1.0883461095652081</v>
      </c>
      <c r="AS4">
        <f t="shared" si="15"/>
        <v>25.342292785644531</v>
      </c>
      <c r="AT4" s="8">
        <v>2</v>
      </c>
      <c r="AU4">
        <f t="shared" si="16"/>
        <v>4.644859790802002</v>
      </c>
      <c r="AV4" s="8">
        <v>1</v>
      </c>
      <c r="AW4">
        <f t="shared" si="17"/>
        <v>9.2897195816040039</v>
      </c>
      <c r="AX4" s="8">
        <v>25.356042861938477</v>
      </c>
      <c r="AY4" s="8">
        <v>25.342292785644531</v>
      </c>
      <c r="AZ4" s="8">
        <v>25.12957763671875</v>
      </c>
      <c r="BA4" s="8">
        <v>400.7503662109375</v>
      </c>
      <c r="BB4" s="8">
        <v>378.58187866210937</v>
      </c>
      <c r="BC4" s="8">
        <v>18.107143402099609</v>
      </c>
      <c r="BD4" s="8">
        <v>21.364128112792969</v>
      </c>
      <c r="BE4" s="8">
        <v>56.2840576171875</v>
      </c>
      <c r="BF4" s="8">
        <v>66.408027648925781</v>
      </c>
      <c r="BG4" s="8">
        <v>350.34872436523437</v>
      </c>
      <c r="BH4" s="8">
        <v>1798.087890625</v>
      </c>
      <c r="BI4" s="8">
        <v>54.470314025878906</v>
      </c>
      <c r="BJ4" s="8">
        <v>100.95433044433594</v>
      </c>
      <c r="BK4" s="8">
        <v>-5.0623726844787598</v>
      </c>
      <c r="BL4" s="8">
        <v>-0.98151862621307373</v>
      </c>
      <c r="BM4" s="8">
        <v>0.25</v>
      </c>
      <c r="BN4" s="8">
        <v>-1.355140209197998</v>
      </c>
      <c r="BO4" s="8">
        <v>7.355140209197998</v>
      </c>
      <c r="BP4" s="8">
        <v>1</v>
      </c>
      <c r="BQ4" s="8">
        <v>0</v>
      </c>
      <c r="BR4" s="8">
        <v>0.15999999642372131</v>
      </c>
      <c r="BS4" s="8">
        <v>111115</v>
      </c>
      <c r="BT4">
        <f t="shared" si="18"/>
        <v>1.7517436218261717</v>
      </c>
      <c r="BU4">
        <f t="shared" si="19"/>
        <v>5.8299540791817914E-3</v>
      </c>
      <c r="BV4">
        <f t="shared" si="20"/>
        <v>298.49229278564451</v>
      </c>
      <c r="BW4">
        <f t="shared" si="21"/>
        <v>298.50604286193845</v>
      </c>
      <c r="BX4">
        <f t="shared" si="22"/>
        <v>287.6940560695366</v>
      </c>
      <c r="BY4">
        <f t="shared" si="23"/>
        <v>0.11323192827513058</v>
      </c>
      <c r="BZ4">
        <f t="shared" si="24"/>
        <v>3.2451473587192363</v>
      </c>
      <c r="CA4">
        <f t="shared" si="25"/>
        <v>32.144706863352845</v>
      </c>
      <c r="CB4">
        <f t="shared" si="26"/>
        <v>10.780578750559876</v>
      </c>
      <c r="CC4">
        <f t="shared" si="27"/>
        <v>25.349167823791504</v>
      </c>
      <c r="CD4">
        <f t="shared" si="28"/>
        <v>3.2464743110764771</v>
      </c>
      <c r="CE4">
        <f t="shared" si="29"/>
        <v>0.52631469841230905</v>
      </c>
      <c r="CF4">
        <f t="shared" si="30"/>
        <v>2.1568012491540283</v>
      </c>
      <c r="CG4">
        <f t="shared" si="31"/>
        <v>1.0896730619224488</v>
      </c>
      <c r="CH4">
        <f t="shared" si="32"/>
        <v>0.33164770616785599</v>
      </c>
      <c r="CI4">
        <f t="shared" si="33"/>
        <v>26.501464707075986</v>
      </c>
      <c r="CJ4">
        <f t="shared" si="34"/>
        <v>0.69340202044901544</v>
      </c>
      <c r="CK4">
        <f t="shared" si="35"/>
        <v>67.492734511478886</v>
      </c>
      <c r="CL4">
        <f t="shared" si="36"/>
        <v>373.2592606473761</v>
      </c>
      <c r="CM4">
        <f t="shared" si="37"/>
        <v>6.6227836569342821E-2</v>
      </c>
      <c r="CN4">
        <f t="shared" si="38"/>
        <v>0</v>
      </c>
      <c r="CO4">
        <f t="shared" si="39"/>
        <v>1528.37470703125</v>
      </c>
      <c r="CP4">
        <f t="shared" si="40"/>
        <v>0</v>
      </c>
      <c r="CQ4" t="e">
        <f t="shared" si="41"/>
        <v>#DIV/0!</v>
      </c>
      <c r="CR4" t="e">
        <f t="shared" si="42"/>
        <v>#DIV/0!</v>
      </c>
    </row>
    <row r="5" spans="1:96" x14ac:dyDescent="0.3">
      <c r="A5" s="4" t="str">
        <f>VLOOKUP(B5,ListCodeMtrx!A$1:B$91,2,TRUE)</f>
        <v>M16</v>
      </c>
      <c r="B5">
        <v>16</v>
      </c>
      <c r="C5" s="10">
        <v>16</v>
      </c>
      <c r="D5" s="10">
        <v>1</v>
      </c>
      <c r="E5" s="10">
        <v>4</v>
      </c>
      <c r="F5" s="1">
        <v>67</v>
      </c>
      <c r="G5" s="3">
        <v>41311</v>
      </c>
      <c r="H5" s="11">
        <v>1</v>
      </c>
      <c r="I5" s="1">
        <v>46.5</v>
      </c>
      <c r="J5" s="8">
        <v>6</v>
      </c>
      <c r="K5" s="8" t="s">
        <v>193</v>
      </c>
      <c r="L5" s="12">
        <v>0.16111111111111112</v>
      </c>
      <c r="M5" s="12">
        <f t="shared" si="0"/>
        <v>0.49030092592592589</v>
      </c>
      <c r="N5" s="8">
        <v>1921.5</v>
      </c>
      <c r="O5" s="8">
        <v>0</v>
      </c>
      <c r="P5" s="13">
        <v>800</v>
      </c>
      <c r="Q5" s="14">
        <f t="shared" si="1"/>
        <v>55.019245844118174</v>
      </c>
      <c r="R5" s="14">
        <f t="shared" si="2"/>
        <v>0.55386086140403668</v>
      </c>
      <c r="S5" s="14">
        <f t="shared" si="3"/>
        <v>587.47367134573449</v>
      </c>
      <c r="T5" s="15">
        <v>25.30116081237793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t="e">
        <f t="shared" si="4"/>
        <v>#DIV/0!</v>
      </c>
      <c r="AC5" t="e">
        <f t="shared" si="5"/>
        <v>#DIV/0!</v>
      </c>
      <c r="AD5" t="e">
        <f t="shared" si="6"/>
        <v>#DIV/0!</v>
      </c>
      <c r="AE5" s="8">
        <v>-1</v>
      </c>
      <c r="AF5" s="8">
        <v>0.85</v>
      </c>
      <c r="AG5" s="8">
        <v>0.85</v>
      </c>
      <c r="AH5" s="8">
        <v>9.9698953628540039</v>
      </c>
      <c r="AI5">
        <f t="shared" si="7"/>
        <v>0.85</v>
      </c>
      <c r="AJ5">
        <f t="shared" si="8"/>
        <v>3.6650928326546789E-2</v>
      </c>
      <c r="AK5" t="e">
        <f t="shared" si="9"/>
        <v>#DIV/0!</v>
      </c>
      <c r="AL5" t="e">
        <f t="shared" si="10"/>
        <v>#DIV/0!</v>
      </c>
      <c r="AM5" t="e">
        <f t="shared" si="11"/>
        <v>#DIV/0!</v>
      </c>
      <c r="AN5" s="8">
        <v>0</v>
      </c>
      <c r="AO5" s="8">
        <v>0.5</v>
      </c>
      <c r="AP5" t="e">
        <f t="shared" si="12"/>
        <v>#DIV/0!</v>
      </c>
      <c r="AQ5">
        <f t="shared" si="13"/>
        <v>5.7973028350486429</v>
      </c>
      <c r="AR5">
        <f t="shared" si="14"/>
        <v>1.0897878701721071</v>
      </c>
      <c r="AS5">
        <f t="shared" si="15"/>
        <v>25.30116081237793</v>
      </c>
      <c r="AT5" s="8">
        <v>2</v>
      </c>
      <c r="AU5">
        <f t="shared" si="16"/>
        <v>4.644859790802002</v>
      </c>
      <c r="AV5" s="8">
        <v>1</v>
      </c>
      <c r="AW5">
        <f t="shared" si="17"/>
        <v>9.2897195816040039</v>
      </c>
      <c r="AX5" s="8">
        <v>25.340486526489258</v>
      </c>
      <c r="AY5" s="8">
        <v>25.30116081237793</v>
      </c>
      <c r="AZ5" s="8">
        <v>25.131425857543945</v>
      </c>
      <c r="BA5" s="8">
        <v>800.39324951171875</v>
      </c>
      <c r="BB5" s="8">
        <v>766.44390869140625</v>
      </c>
      <c r="BC5" s="8">
        <v>18.032751083374023</v>
      </c>
      <c r="BD5" s="8">
        <v>21.272233963012695</v>
      </c>
      <c r="BE5" s="8">
        <v>56.102241516113281</v>
      </c>
      <c r="BF5" s="8">
        <v>66.180694580078125</v>
      </c>
      <c r="BG5" s="8">
        <v>350.30166625976562</v>
      </c>
      <c r="BH5" s="8">
        <v>1798.1807861328125</v>
      </c>
      <c r="BI5" s="8">
        <v>91.361259460449219</v>
      </c>
      <c r="BJ5" s="8">
        <v>100.94992828369141</v>
      </c>
      <c r="BK5" s="8">
        <v>-15.391656875610352</v>
      </c>
      <c r="BL5" s="8">
        <v>-0.90907371044158936</v>
      </c>
      <c r="BM5" s="8">
        <v>0.5</v>
      </c>
      <c r="BN5" s="8">
        <v>-1.355140209197998</v>
      </c>
      <c r="BO5" s="8">
        <v>7.355140209197998</v>
      </c>
      <c r="BP5" s="8">
        <v>1</v>
      </c>
      <c r="BQ5" s="8">
        <v>0</v>
      </c>
      <c r="BR5" s="8">
        <v>0.15999999642372131</v>
      </c>
      <c r="BS5" s="8">
        <v>111115</v>
      </c>
      <c r="BT5">
        <f t="shared" si="18"/>
        <v>1.7515083312988278</v>
      </c>
      <c r="BU5">
        <f t="shared" si="19"/>
        <v>5.7973028350486429E-3</v>
      </c>
      <c r="BV5">
        <f t="shared" si="20"/>
        <v>298.45116081237791</v>
      </c>
      <c r="BW5">
        <f t="shared" si="21"/>
        <v>298.49048652648924</v>
      </c>
      <c r="BX5">
        <f t="shared" si="22"/>
        <v>287.70891935045438</v>
      </c>
      <c r="BY5">
        <f t="shared" si="23"/>
        <v>0.11966979193031851</v>
      </c>
      <c r="BZ5">
        <f t="shared" si="24"/>
        <v>3.2372183631721434</v>
      </c>
      <c r="CA5">
        <f t="shared" si="25"/>
        <v>32.067564764135845</v>
      </c>
      <c r="CB5">
        <f t="shared" si="26"/>
        <v>10.79533080112315</v>
      </c>
      <c r="CC5">
        <f t="shared" si="27"/>
        <v>25.320823669433594</v>
      </c>
      <c r="CD5">
        <f t="shared" si="28"/>
        <v>3.2410066506642994</v>
      </c>
      <c r="CE5">
        <f t="shared" si="29"/>
        <v>0.52269721565833482</v>
      </c>
      <c r="CF5">
        <f t="shared" si="30"/>
        <v>2.1474304930000363</v>
      </c>
      <c r="CG5">
        <f t="shared" si="31"/>
        <v>1.0935761576642631</v>
      </c>
      <c r="CH5">
        <f t="shared" si="32"/>
        <v>0.32934962723917638</v>
      </c>
      <c r="CI5">
        <f t="shared" si="33"/>
        <v>59.30542499090879</v>
      </c>
      <c r="CJ5">
        <f t="shared" si="34"/>
        <v>0.76649271353563508</v>
      </c>
      <c r="CK5">
        <f t="shared" si="35"/>
        <v>67.359310064194489</v>
      </c>
      <c r="CL5">
        <f t="shared" si="36"/>
        <v>758.44840557238376</v>
      </c>
      <c r="CM5">
        <f t="shared" si="37"/>
        <v>4.8863685559668649E-2</v>
      </c>
      <c r="CN5">
        <f t="shared" si="38"/>
        <v>0</v>
      </c>
      <c r="CO5">
        <f t="shared" si="39"/>
        <v>1528.4536682128905</v>
      </c>
      <c r="CP5">
        <f t="shared" si="40"/>
        <v>0</v>
      </c>
      <c r="CQ5" t="e">
        <f t="shared" si="41"/>
        <v>#DIV/0!</v>
      </c>
      <c r="CR5" t="e">
        <f t="shared" si="42"/>
        <v>#DIV/0!</v>
      </c>
    </row>
    <row r="6" spans="1:96" x14ac:dyDescent="0.3">
      <c r="A6" s="4" t="str">
        <f>VLOOKUP(B6,ListCodeMtrx!A$1:B$91,2,TRUE)</f>
        <v>M18</v>
      </c>
      <c r="B6">
        <v>18</v>
      </c>
      <c r="C6" s="16">
        <v>18</v>
      </c>
      <c r="D6" s="16">
        <v>1</v>
      </c>
      <c r="E6" s="16">
        <v>4</v>
      </c>
      <c r="F6" s="2">
        <v>67</v>
      </c>
      <c r="G6" s="3">
        <v>41311</v>
      </c>
      <c r="H6" s="11">
        <v>1</v>
      </c>
      <c r="I6" s="1">
        <v>46.4</v>
      </c>
      <c r="J6" s="8">
        <v>8</v>
      </c>
      <c r="K6" s="8" t="s">
        <v>196</v>
      </c>
      <c r="L6" s="12">
        <v>0.16111111111111112</v>
      </c>
      <c r="M6" s="12">
        <f t="shared" si="0"/>
        <v>0.49944444444444447</v>
      </c>
      <c r="N6" s="8">
        <v>2711.5</v>
      </c>
      <c r="O6" s="8">
        <v>0</v>
      </c>
      <c r="P6" s="13">
        <v>50</v>
      </c>
      <c r="Q6" s="14">
        <f t="shared" si="1"/>
        <v>-0.6178581981105068</v>
      </c>
      <c r="R6" s="14">
        <f t="shared" si="2"/>
        <v>0.50927720300669566</v>
      </c>
      <c r="S6" s="14">
        <f t="shared" si="3"/>
        <v>52.335446483634925</v>
      </c>
      <c r="T6" s="15">
        <v>25.676801681518555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t="e">
        <f t="shared" si="4"/>
        <v>#DIV/0!</v>
      </c>
      <c r="AC6" t="e">
        <f t="shared" si="5"/>
        <v>#DIV/0!</v>
      </c>
      <c r="AD6" t="e">
        <f t="shared" si="6"/>
        <v>#DIV/0!</v>
      </c>
      <c r="AE6" s="8">
        <v>-1</v>
      </c>
      <c r="AF6" s="8">
        <v>0.85</v>
      </c>
      <c r="AG6" s="8">
        <v>0.85</v>
      </c>
      <c r="AH6" s="8">
        <v>9.9458990097045898</v>
      </c>
      <c r="AI6">
        <f t="shared" si="7"/>
        <v>0.84999999999999987</v>
      </c>
      <c r="AJ6">
        <f t="shared" si="8"/>
        <v>2.4963845380262763E-4</v>
      </c>
      <c r="AK6" t="e">
        <f t="shared" si="9"/>
        <v>#DIV/0!</v>
      </c>
      <c r="AL6" t="e">
        <f t="shared" si="10"/>
        <v>#DIV/0!</v>
      </c>
      <c r="AM6" t="e">
        <f t="shared" si="11"/>
        <v>#DIV/0!</v>
      </c>
      <c r="AN6" s="8">
        <v>0</v>
      </c>
      <c r="AO6" s="8">
        <v>0.5</v>
      </c>
      <c r="AP6" t="e">
        <f t="shared" si="12"/>
        <v>#DIV/0!</v>
      </c>
      <c r="AQ6">
        <f t="shared" si="13"/>
        <v>5.7521626217632909</v>
      </c>
      <c r="AR6">
        <f t="shared" si="14"/>
        <v>1.1699324499882828</v>
      </c>
      <c r="AS6">
        <f t="shared" si="15"/>
        <v>25.676801681518555</v>
      </c>
      <c r="AT6" s="8">
        <v>2</v>
      </c>
      <c r="AU6">
        <f t="shared" si="16"/>
        <v>4.644859790802002</v>
      </c>
      <c r="AV6" s="8">
        <v>1</v>
      </c>
      <c r="AW6">
        <f t="shared" si="17"/>
        <v>9.2897195816040039</v>
      </c>
      <c r="AX6" s="8">
        <v>25.499343872070313</v>
      </c>
      <c r="AY6" s="8">
        <v>25.676801681518555</v>
      </c>
      <c r="AZ6" s="8">
        <v>25.133716583251953</v>
      </c>
      <c r="BA6" s="8">
        <v>51.099128723144531</v>
      </c>
      <c r="BB6" s="8">
        <v>51.283428192138672</v>
      </c>
      <c r="BC6" s="8">
        <v>17.993574142456055</v>
      </c>
      <c r="BD6" s="8">
        <v>21.207393646240234</v>
      </c>
      <c r="BE6" s="8">
        <v>55.439975738525391</v>
      </c>
      <c r="BF6" s="8">
        <v>65.342071533203125</v>
      </c>
      <c r="BG6" s="8">
        <v>350.37277221679687</v>
      </c>
      <c r="BH6" s="8">
        <v>1800.9188232421875</v>
      </c>
      <c r="BI6" s="8">
        <v>161.04287719726562</v>
      </c>
      <c r="BJ6" s="8">
        <v>100.92379760742187</v>
      </c>
      <c r="BK6" s="8">
        <v>0.15633201599121094</v>
      </c>
      <c r="BL6" s="8">
        <v>-1.0492733716964722</v>
      </c>
      <c r="BM6" s="8">
        <v>0.25</v>
      </c>
      <c r="BN6" s="8">
        <v>-1.355140209197998</v>
      </c>
      <c r="BO6" s="8">
        <v>7.355140209197998</v>
      </c>
      <c r="BP6" s="8">
        <v>1</v>
      </c>
      <c r="BQ6" s="8">
        <v>0</v>
      </c>
      <c r="BR6" s="8">
        <v>0.15999999642372131</v>
      </c>
      <c r="BS6" s="8">
        <v>111135</v>
      </c>
      <c r="BT6">
        <f t="shared" si="18"/>
        <v>1.7518638610839843</v>
      </c>
      <c r="BU6">
        <f t="shared" si="19"/>
        <v>5.7521626217632909E-3</v>
      </c>
      <c r="BV6">
        <f t="shared" si="20"/>
        <v>298.82680168151853</v>
      </c>
      <c r="BW6">
        <f t="shared" si="21"/>
        <v>298.64934387207029</v>
      </c>
      <c r="BX6">
        <f t="shared" si="22"/>
        <v>288.1470052781624</v>
      </c>
      <c r="BY6">
        <f t="shared" si="23"/>
        <v>0.11942772257068834</v>
      </c>
      <c r="BZ6">
        <f t="shared" si="24"/>
        <v>3.3102631541223571</v>
      </c>
      <c r="CA6">
        <f t="shared" si="25"/>
        <v>32.799629350044619</v>
      </c>
      <c r="CB6">
        <f t="shared" si="26"/>
        <v>11.592235703804384</v>
      </c>
      <c r="CC6">
        <f t="shared" si="27"/>
        <v>25.588072776794434</v>
      </c>
      <c r="CD6">
        <f t="shared" si="28"/>
        <v>3.2928808506063261</v>
      </c>
      <c r="CE6">
        <f t="shared" si="29"/>
        <v>0.48280885372530263</v>
      </c>
      <c r="CF6">
        <f t="shared" si="30"/>
        <v>2.1403307041340742</v>
      </c>
      <c r="CG6">
        <f t="shared" si="31"/>
        <v>1.1525501464722518</v>
      </c>
      <c r="CH6">
        <f t="shared" si="32"/>
        <v>0.3040269278455483</v>
      </c>
      <c r="CI6">
        <f t="shared" si="33"/>
        <v>5.2818920086084304</v>
      </c>
      <c r="CJ6">
        <f t="shared" si="34"/>
        <v>1.0205138058936847</v>
      </c>
      <c r="CK6">
        <f t="shared" si="35"/>
        <v>65.564373906873413</v>
      </c>
      <c r="CL6">
        <f t="shared" si="36"/>
        <v>51.373216539367249</v>
      </c>
      <c r="CM6">
        <f t="shared" si="37"/>
        <v>-7.8853318229163156E-3</v>
      </c>
      <c r="CN6">
        <f t="shared" si="38"/>
        <v>0</v>
      </c>
      <c r="CO6">
        <f t="shared" si="39"/>
        <v>1530.7809997558591</v>
      </c>
      <c r="CP6">
        <f t="shared" si="40"/>
        <v>0</v>
      </c>
      <c r="CQ6" t="e">
        <f t="shared" si="41"/>
        <v>#DIV/0!</v>
      </c>
      <c r="CR6" t="e">
        <f t="shared" si="42"/>
        <v>#DIV/0!</v>
      </c>
    </row>
    <row r="7" spans="1:96" s="5" customFormat="1" x14ac:dyDescent="0.3">
      <c r="A7" s="4" t="str">
        <f>VLOOKUP(B7,ListCodeMtrx!A$1:B$91,2,TRUE)</f>
        <v>M18</v>
      </c>
      <c r="B7">
        <v>18</v>
      </c>
      <c r="C7" s="16">
        <v>18</v>
      </c>
      <c r="D7" s="16">
        <v>1</v>
      </c>
      <c r="E7" s="16">
        <v>4</v>
      </c>
      <c r="F7" s="2">
        <v>67</v>
      </c>
      <c r="G7" s="3">
        <v>41311</v>
      </c>
      <c r="H7" s="11">
        <v>1</v>
      </c>
      <c r="I7" s="1">
        <v>46.4</v>
      </c>
      <c r="J7" s="8">
        <v>9</v>
      </c>
      <c r="K7" s="8" t="s">
        <v>197</v>
      </c>
      <c r="L7" s="12">
        <v>0.16111111111111112</v>
      </c>
      <c r="M7" s="12">
        <f t="shared" si="0"/>
        <v>0.50186342592592592</v>
      </c>
      <c r="N7" s="8">
        <v>2920.5</v>
      </c>
      <c r="O7" s="8">
        <v>0</v>
      </c>
      <c r="P7" s="13">
        <v>150</v>
      </c>
      <c r="Q7" s="14">
        <f t="shared" si="1"/>
        <v>11.102261501193789</v>
      </c>
      <c r="R7" s="14">
        <f t="shared" si="2"/>
        <v>0.51135979016698729</v>
      </c>
      <c r="S7" s="14">
        <f t="shared" si="3"/>
        <v>105.1304324471665</v>
      </c>
      <c r="T7" s="15">
        <v>25.698921203613281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t="e">
        <f t="shared" si="4"/>
        <v>#DIV/0!</v>
      </c>
      <c r="AC7" t="e">
        <f t="shared" si="5"/>
        <v>#DIV/0!</v>
      </c>
      <c r="AD7" t="e">
        <f t="shared" si="6"/>
        <v>#DIV/0!</v>
      </c>
      <c r="AE7" s="8">
        <v>-1</v>
      </c>
      <c r="AF7" s="8">
        <v>0.85</v>
      </c>
      <c r="AG7" s="8">
        <v>0.85</v>
      </c>
      <c r="AH7" s="8">
        <v>9.9458990097045898</v>
      </c>
      <c r="AI7">
        <f t="shared" si="7"/>
        <v>0.84999999999999987</v>
      </c>
      <c r="AJ7">
        <f t="shared" si="8"/>
        <v>7.905335835171971E-3</v>
      </c>
      <c r="AK7" t="e">
        <f t="shared" si="9"/>
        <v>#DIV/0!</v>
      </c>
      <c r="AL7" t="e">
        <f t="shared" si="10"/>
        <v>#DIV/0!</v>
      </c>
      <c r="AM7" t="e">
        <f t="shared" si="11"/>
        <v>#DIV/0!</v>
      </c>
      <c r="AN7" s="8">
        <v>0</v>
      </c>
      <c r="AO7" s="8">
        <v>0.5</v>
      </c>
      <c r="AP7" t="e">
        <f t="shared" si="12"/>
        <v>#DIV/0!</v>
      </c>
      <c r="AQ7">
        <f t="shared" si="13"/>
        <v>5.5585213929835211</v>
      </c>
      <c r="AR7">
        <f t="shared" si="14"/>
        <v>1.1258121775763597</v>
      </c>
      <c r="AS7">
        <f t="shared" si="15"/>
        <v>25.698921203613281</v>
      </c>
      <c r="AT7" s="8">
        <v>2</v>
      </c>
      <c r="AU7">
        <f t="shared" si="16"/>
        <v>4.644859790802002</v>
      </c>
      <c r="AV7" s="8">
        <v>1</v>
      </c>
      <c r="AW7">
        <f t="shared" si="17"/>
        <v>9.2897195816040039</v>
      </c>
      <c r="AX7" s="8">
        <v>25.500028610229492</v>
      </c>
      <c r="AY7" s="8">
        <v>25.698921203613281</v>
      </c>
      <c r="AZ7" s="8">
        <v>25.131027221679688</v>
      </c>
      <c r="BA7" s="8">
        <v>150.56707763671875</v>
      </c>
      <c r="BB7" s="8">
        <v>143.77223205566406</v>
      </c>
      <c r="BC7" s="8">
        <v>18.584205627441406</v>
      </c>
      <c r="BD7" s="8">
        <v>21.688886642456055</v>
      </c>
      <c r="BE7" s="8">
        <v>57.25408935546875</v>
      </c>
      <c r="BF7" s="8">
        <v>66.8189697265625</v>
      </c>
      <c r="BG7" s="8">
        <v>350.307373046875</v>
      </c>
      <c r="BH7" s="8">
        <v>1801.0562744140625</v>
      </c>
      <c r="BI7" s="8">
        <v>162.067626953125</v>
      </c>
      <c r="BJ7" s="8">
        <v>100.91789245605469</v>
      </c>
      <c r="BK7" s="8">
        <v>-0.73732948303222656</v>
      </c>
      <c r="BL7" s="8">
        <v>-1.0570000410079956</v>
      </c>
      <c r="BM7" s="8">
        <v>0.5</v>
      </c>
      <c r="BN7" s="8">
        <v>-1.355140209197998</v>
      </c>
      <c r="BO7" s="8">
        <v>7.355140209197998</v>
      </c>
      <c r="BP7" s="8">
        <v>1</v>
      </c>
      <c r="BQ7" s="8">
        <v>0</v>
      </c>
      <c r="BR7" s="8">
        <v>0.15999999642372131</v>
      </c>
      <c r="BS7" s="8">
        <v>111115</v>
      </c>
      <c r="BT7">
        <f t="shared" si="18"/>
        <v>1.7515368652343748</v>
      </c>
      <c r="BU7">
        <f t="shared" si="19"/>
        <v>5.558521392983521E-3</v>
      </c>
      <c r="BV7">
        <f t="shared" si="20"/>
        <v>298.84892120361326</v>
      </c>
      <c r="BW7">
        <f t="shared" si="21"/>
        <v>298.65002861022947</v>
      </c>
      <c r="BX7">
        <f t="shared" si="22"/>
        <v>288.16899746517083</v>
      </c>
      <c r="BY7">
        <f t="shared" si="23"/>
        <v>0.15004013686963447</v>
      </c>
      <c r="BZ7">
        <f t="shared" si="24"/>
        <v>3.314608907251301</v>
      </c>
      <c r="CA7">
        <f t="shared" si="25"/>
        <v>32.844610867142983</v>
      </c>
      <c r="CB7">
        <f t="shared" si="26"/>
        <v>11.155724224686928</v>
      </c>
      <c r="CC7">
        <f t="shared" si="27"/>
        <v>25.599474906921387</v>
      </c>
      <c r="CD7">
        <f t="shared" si="28"/>
        <v>3.2951100934197131</v>
      </c>
      <c r="CE7">
        <f t="shared" si="29"/>
        <v>0.48468019447339833</v>
      </c>
      <c r="CF7">
        <f t="shared" si="30"/>
        <v>2.1887967296749413</v>
      </c>
      <c r="CG7">
        <f t="shared" si="31"/>
        <v>1.1063133637447717</v>
      </c>
      <c r="CH7">
        <f t="shared" si="32"/>
        <v>0.30521422432160739</v>
      </c>
      <c r="CI7">
        <f t="shared" si="33"/>
        <v>10.609541675561672</v>
      </c>
      <c r="CJ7">
        <f t="shared" si="34"/>
        <v>0.73122904850265746</v>
      </c>
      <c r="CK7">
        <f t="shared" si="35"/>
        <v>66.904527523668591</v>
      </c>
      <c r="CL7">
        <f t="shared" si="36"/>
        <v>142.15882996155869</v>
      </c>
      <c r="CM7">
        <f t="shared" si="37"/>
        <v>5.2250821168297816E-2</v>
      </c>
      <c r="CN7">
        <f t="shared" si="38"/>
        <v>0</v>
      </c>
      <c r="CO7">
        <f t="shared" si="39"/>
        <v>1530.897833251953</v>
      </c>
      <c r="CP7">
        <f t="shared" si="40"/>
        <v>0</v>
      </c>
      <c r="CQ7" t="e">
        <f t="shared" si="41"/>
        <v>#DIV/0!</v>
      </c>
      <c r="CR7" t="e">
        <f t="shared" si="42"/>
        <v>#DIV/0!</v>
      </c>
    </row>
    <row r="8" spans="1:96" x14ac:dyDescent="0.3">
      <c r="A8" s="4" t="str">
        <f>VLOOKUP(B8,ListCodeMtrx!A$1:B$91,2,TRUE)</f>
        <v>M18</v>
      </c>
      <c r="B8">
        <v>18</v>
      </c>
      <c r="C8" s="16">
        <v>18</v>
      </c>
      <c r="D8" s="16">
        <v>1</v>
      </c>
      <c r="E8" s="16">
        <v>4</v>
      </c>
      <c r="F8" s="2">
        <v>67</v>
      </c>
      <c r="G8" s="3">
        <v>41311</v>
      </c>
      <c r="H8" s="11">
        <v>1</v>
      </c>
      <c r="I8" s="1">
        <v>46.4</v>
      </c>
      <c r="J8" s="8">
        <v>10</v>
      </c>
      <c r="K8" s="8" t="s">
        <v>198</v>
      </c>
      <c r="L8" s="12">
        <v>0.16111111111111112</v>
      </c>
      <c r="M8" s="12">
        <f t="shared" si="0"/>
        <v>0.50406250000000008</v>
      </c>
      <c r="N8" s="8">
        <v>3110.5</v>
      </c>
      <c r="O8" s="8">
        <v>0</v>
      </c>
      <c r="P8" s="13" t="s">
        <v>192</v>
      </c>
      <c r="Q8" s="14">
        <f t="shared" si="1"/>
        <v>33.522368318856593</v>
      </c>
      <c r="R8" s="14">
        <f t="shared" si="2"/>
        <v>0.50053799793685938</v>
      </c>
      <c r="S8" s="14">
        <f t="shared" si="3"/>
        <v>262.85275585152738</v>
      </c>
      <c r="T8" s="15">
        <v>25.735248565673828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t="e">
        <f t="shared" si="4"/>
        <v>#DIV/0!</v>
      </c>
      <c r="AC8" t="e">
        <f t="shared" si="5"/>
        <v>#DIV/0!</v>
      </c>
      <c r="AD8" t="e">
        <f t="shared" si="6"/>
        <v>#DIV/0!</v>
      </c>
      <c r="AE8" s="8">
        <v>-1</v>
      </c>
      <c r="AF8" s="8">
        <v>0.85</v>
      </c>
      <c r="AG8" s="8">
        <v>0.85</v>
      </c>
      <c r="AH8" s="8">
        <v>9.9458990097045898</v>
      </c>
      <c r="AI8">
        <f t="shared" si="7"/>
        <v>0.84999999999999987</v>
      </c>
      <c r="AJ8">
        <f t="shared" si="8"/>
        <v>2.2554342732525132E-2</v>
      </c>
      <c r="AK8" t="e">
        <f t="shared" si="9"/>
        <v>#DIV/0!</v>
      </c>
      <c r="AL8" t="e">
        <f t="shared" si="10"/>
        <v>#DIV/0!</v>
      </c>
      <c r="AM8" t="e">
        <f t="shared" si="11"/>
        <v>#DIV/0!</v>
      </c>
      <c r="AN8" s="8">
        <v>0</v>
      </c>
      <c r="AO8" s="8">
        <v>0.5</v>
      </c>
      <c r="AP8" t="e">
        <f t="shared" si="12"/>
        <v>#DIV/0!</v>
      </c>
      <c r="AQ8">
        <f t="shared" si="13"/>
        <v>5.6416915029999855</v>
      </c>
      <c r="AR8">
        <f t="shared" si="14"/>
        <v>1.1661792424826825</v>
      </c>
      <c r="AS8">
        <f t="shared" si="15"/>
        <v>25.735248565673828</v>
      </c>
      <c r="AT8" s="8">
        <v>2</v>
      </c>
      <c r="AU8">
        <f t="shared" si="16"/>
        <v>4.644859790802002</v>
      </c>
      <c r="AV8" s="8">
        <v>1</v>
      </c>
      <c r="AW8">
        <f t="shared" si="17"/>
        <v>9.2897195816040039</v>
      </c>
      <c r="AX8" s="8">
        <v>25.520013809204102</v>
      </c>
      <c r="AY8" s="8">
        <v>25.735248565673828</v>
      </c>
      <c r="AZ8" s="8">
        <v>25.133405685424805</v>
      </c>
      <c r="BA8" s="8">
        <v>401.39013671875</v>
      </c>
      <c r="BB8" s="8">
        <v>381.02645874023437</v>
      </c>
      <c r="BC8" s="8">
        <v>18.208766937255859</v>
      </c>
      <c r="BD8" s="8">
        <v>21.36058235168457</v>
      </c>
      <c r="BE8" s="8">
        <v>56.028621673583984</v>
      </c>
      <c r="BF8" s="8">
        <v>65.726806640625</v>
      </c>
      <c r="BG8" s="8">
        <v>350.34930419921875</v>
      </c>
      <c r="BH8" s="8">
        <v>1800.741943359375</v>
      </c>
      <c r="BI8" s="8">
        <v>162.96458435058594</v>
      </c>
      <c r="BJ8" s="8">
        <v>100.91380310058594</v>
      </c>
      <c r="BK8" s="8">
        <v>-5.0907230377197266</v>
      </c>
      <c r="BL8" s="8">
        <v>-0.96814048290252686</v>
      </c>
      <c r="BM8" s="8">
        <v>0.25</v>
      </c>
      <c r="BN8" s="8">
        <v>-1.355140209197998</v>
      </c>
      <c r="BO8" s="8">
        <v>7.355140209197998</v>
      </c>
      <c r="BP8" s="8">
        <v>1</v>
      </c>
      <c r="BQ8" s="8">
        <v>0</v>
      </c>
      <c r="BR8" s="8">
        <v>0.15999999642372131</v>
      </c>
      <c r="BS8" s="8">
        <v>111115</v>
      </c>
      <c r="BT8">
        <f t="shared" si="18"/>
        <v>1.7517465209960936</v>
      </c>
      <c r="BU8">
        <f t="shared" si="19"/>
        <v>5.6416915029999853E-3</v>
      </c>
      <c r="BV8">
        <f t="shared" si="20"/>
        <v>298.88524856567381</v>
      </c>
      <c r="BW8">
        <f t="shared" si="21"/>
        <v>298.67001380920408</v>
      </c>
      <c r="BX8">
        <f t="shared" si="22"/>
        <v>288.11870449754497</v>
      </c>
      <c r="BY8">
        <f t="shared" si="23"/>
        <v>0.13565523787591852</v>
      </c>
      <c r="BZ8">
        <f t="shared" si="24"/>
        <v>3.3217568440344301</v>
      </c>
      <c r="CA8">
        <f t="shared" si="25"/>
        <v>32.916773939472534</v>
      </c>
      <c r="CB8">
        <f t="shared" si="26"/>
        <v>11.556191587787964</v>
      </c>
      <c r="CC8">
        <f t="shared" si="27"/>
        <v>25.627631187438965</v>
      </c>
      <c r="CD8">
        <f t="shared" si="28"/>
        <v>3.3006206067387986</v>
      </c>
      <c r="CE8">
        <f t="shared" si="29"/>
        <v>0.47494742635657744</v>
      </c>
      <c r="CF8">
        <f t="shared" si="30"/>
        <v>2.1555776015517476</v>
      </c>
      <c r="CG8">
        <f t="shared" si="31"/>
        <v>1.145043005187051</v>
      </c>
      <c r="CH8">
        <f t="shared" si="32"/>
        <v>0.29903989975754547</v>
      </c>
      <c r="CI8">
        <f t="shared" si="33"/>
        <v>26.525471248447424</v>
      </c>
      <c r="CJ8">
        <f t="shared" si="34"/>
        <v>0.68985433904139404</v>
      </c>
      <c r="CK8">
        <f t="shared" si="35"/>
        <v>65.758323696428462</v>
      </c>
      <c r="CL8">
        <f t="shared" si="36"/>
        <v>376.15492340131271</v>
      </c>
      <c r="CM8">
        <f t="shared" si="37"/>
        <v>5.8602841803840053E-2</v>
      </c>
      <c r="CN8">
        <f t="shared" si="38"/>
        <v>0</v>
      </c>
      <c r="CO8">
        <f t="shared" si="39"/>
        <v>1530.6306518554686</v>
      </c>
      <c r="CP8">
        <f t="shared" si="40"/>
        <v>0</v>
      </c>
      <c r="CQ8" t="e">
        <f t="shared" si="41"/>
        <v>#DIV/0!</v>
      </c>
      <c r="CR8" t="e">
        <f t="shared" si="42"/>
        <v>#DIV/0!</v>
      </c>
    </row>
    <row r="9" spans="1:96" x14ac:dyDescent="0.3">
      <c r="A9" s="4" t="str">
        <f>VLOOKUP(B9,ListCodeMtrx!A$1:B$91,2,TRUE)</f>
        <v>M18</v>
      </c>
      <c r="B9">
        <v>18</v>
      </c>
      <c r="C9" s="16">
        <v>18</v>
      </c>
      <c r="D9" s="16">
        <v>1</v>
      </c>
      <c r="E9" s="16">
        <v>4</v>
      </c>
      <c r="F9" s="2">
        <v>67</v>
      </c>
      <c r="G9" s="3">
        <v>41311</v>
      </c>
      <c r="H9" s="11">
        <v>1</v>
      </c>
      <c r="I9" s="1">
        <v>46.4</v>
      </c>
      <c r="J9" s="8">
        <v>11</v>
      </c>
      <c r="K9" s="8" t="s">
        <v>199</v>
      </c>
      <c r="L9" s="12">
        <v>0.16111111111111112</v>
      </c>
      <c r="M9" s="12">
        <f t="shared" si="0"/>
        <v>0.50648148148148153</v>
      </c>
      <c r="N9" s="8">
        <v>3319.5</v>
      </c>
      <c r="O9" s="8">
        <v>0</v>
      </c>
      <c r="P9" s="13">
        <v>800</v>
      </c>
      <c r="Q9" s="14">
        <f t="shared" si="1"/>
        <v>51.742926215222262</v>
      </c>
      <c r="R9" s="14">
        <f t="shared" si="2"/>
        <v>0.47231364934712927</v>
      </c>
      <c r="S9" s="14">
        <f t="shared" si="3"/>
        <v>571.9641160480229</v>
      </c>
      <c r="T9" s="15">
        <v>25.764232635498047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t="e">
        <f t="shared" si="4"/>
        <v>#DIV/0!</v>
      </c>
      <c r="AC9" t="e">
        <f t="shared" si="5"/>
        <v>#DIV/0!</v>
      </c>
      <c r="AD9" t="e">
        <f t="shared" si="6"/>
        <v>#DIV/0!</v>
      </c>
      <c r="AE9" s="8">
        <v>-1</v>
      </c>
      <c r="AF9" s="8">
        <v>0.85</v>
      </c>
      <c r="AG9" s="8">
        <v>0.85</v>
      </c>
      <c r="AH9" s="8">
        <v>9.9458990097045898</v>
      </c>
      <c r="AI9">
        <f t="shared" si="7"/>
        <v>0.84999999999999987</v>
      </c>
      <c r="AJ9">
        <f t="shared" si="8"/>
        <v>3.4463687143803171E-2</v>
      </c>
      <c r="AK9" t="e">
        <f t="shared" si="9"/>
        <v>#DIV/0!</v>
      </c>
      <c r="AL9" t="e">
        <f t="shared" si="10"/>
        <v>#DIV/0!</v>
      </c>
      <c r="AM9" t="e">
        <f t="shared" si="11"/>
        <v>#DIV/0!</v>
      </c>
      <c r="AN9" s="8">
        <v>0</v>
      </c>
      <c r="AO9" s="8">
        <v>0.5</v>
      </c>
      <c r="AP9" t="e">
        <f t="shared" si="12"/>
        <v>#DIV/0!</v>
      </c>
      <c r="AQ9">
        <f t="shared" si="13"/>
        <v>5.6002088404690031</v>
      </c>
      <c r="AR9">
        <f t="shared" si="14"/>
        <v>1.2234445632571802</v>
      </c>
      <c r="AS9">
        <f t="shared" si="15"/>
        <v>25.764232635498047</v>
      </c>
      <c r="AT9" s="8">
        <v>2</v>
      </c>
      <c r="AU9">
        <f t="shared" si="16"/>
        <v>4.644859790802002</v>
      </c>
      <c r="AV9" s="8">
        <v>1</v>
      </c>
      <c r="AW9">
        <f t="shared" si="17"/>
        <v>9.2897195816040039</v>
      </c>
      <c r="AX9" s="8">
        <v>25.534757614135742</v>
      </c>
      <c r="AY9" s="8">
        <v>25.764232635498047</v>
      </c>
      <c r="AZ9" s="8">
        <v>25.133047103881836</v>
      </c>
      <c r="BA9" s="8">
        <v>800.14019775390625</v>
      </c>
      <c r="BB9" s="8">
        <v>768.14324951171875</v>
      </c>
      <c r="BC9" s="8">
        <v>17.720529556274414</v>
      </c>
      <c r="BD9" s="8">
        <v>20.851125717163086</v>
      </c>
      <c r="BE9" s="8">
        <v>54.474933624267578</v>
      </c>
      <c r="BF9" s="8">
        <v>64.098739624023438</v>
      </c>
      <c r="BG9" s="8">
        <v>350.31271362304688</v>
      </c>
      <c r="BH9" s="8">
        <v>1800.4603271484375</v>
      </c>
      <c r="BI9" s="8">
        <v>163.57447814941406</v>
      </c>
      <c r="BJ9" s="8">
        <v>100.90702056884766</v>
      </c>
      <c r="BK9" s="8">
        <v>-15.233484268188477</v>
      </c>
      <c r="BL9" s="8">
        <v>-0.86200416088104248</v>
      </c>
      <c r="BM9" s="8">
        <v>0.25</v>
      </c>
      <c r="BN9" s="8">
        <v>-1.355140209197998</v>
      </c>
      <c r="BO9" s="8">
        <v>7.355140209197998</v>
      </c>
      <c r="BP9" s="8">
        <v>1</v>
      </c>
      <c r="BQ9" s="8">
        <v>0</v>
      </c>
      <c r="BR9" s="8">
        <v>0.15999999642372131</v>
      </c>
      <c r="BS9" s="8">
        <v>111115</v>
      </c>
      <c r="BT9">
        <f t="shared" si="18"/>
        <v>1.7515635681152342</v>
      </c>
      <c r="BU9">
        <f t="shared" si="19"/>
        <v>5.6002088404690032E-3</v>
      </c>
      <c r="BV9">
        <f t="shared" si="20"/>
        <v>298.91423263549802</v>
      </c>
      <c r="BW9">
        <f t="shared" si="21"/>
        <v>298.68475761413572</v>
      </c>
      <c r="BX9">
        <f t="shared" si="22"/>
        <v>288.07364590480211</v>
      </c>
      <c r="BY9">
        <f t="shared" si="23"/>
        <v>0.1416180563445546</v>
      </c>
      <c r="BZ9">
        <f t="shared" si="24"/>
        <v>3.3274695348825842</v>
      </c>
      <c r="CA9">
        <f t="shared" si="25"/>
        <v>32.975599875256364</v>
      </c>
      <c r="CB9">
        <f t="shared" si="26"/>
        <v>12.124474158093278</v>
      </c>
      <c r="CC9">
        <f t="shared" si="27"/>
        <v>25.649495124816895</v>
      </c>
      <c r="CD9">
        <f t="shared" si="28"/>
        <v>3.3049051859882694</v>
      </c>
      <c r="CE9">
        <f t="shared" si="29"/>
        <v>0.4494618337384389</v>
      </c>
      <c r="CF9">
        <f t="shared" si="30"/>
        <v>2.104024971625404</v>
      </c>
      <c r="CG9">
        <f t="shared" si="31"/>
        <v>1.2008802143628654</v>
      </c>
      <c r="CH9">
        <f t="shared" si="32"/>
        <v>0.28288108828549119</v>
      </c>
      <c r="CI9">
        <f t="shared" si="33"/>
        <v>57.715194822700617</v>
      </c>
      <c r="CJ9">
        <f t="shared" si="34"/>
        <v>0.7446060567629802</v>
      </c>
      <c r="CK9">
        <f t="shared" si="35"/>
        <v>64.04320105729964</v>
      </c>
      <c r="CL9">
        <f t="shared" si="36"/>
        <v>760.62386749195616</v>
      </c>
      <c r="CM9">
        <f t="shared" si="37"/>
        <v>4.3566640076930591E-2</v>
      </c>
      <c r="CN9">
        <f t="shared" si="38"/>
        <v>0</v>
      </c>
      <c r="CO9">
        <f t="shared" si="39"/>
        <v>1530.3912780761716</v>
      </c>
      <c r="CP9">
        <f t="shared" si="40"/>
        <v>0</v>
      </c>
      <c r="CQ9" t="e">
        <f t="shared" si="41"/>
        <v>#DIV/0!</v>
      </c>
      <c r="CR9" t="e">
        <f t="shared" si="42"/>
        <v>#DIV/0!</v>
      </c>
    </row>
    <row r="10" spans="1:96" x14ac:dyDescent="0.3">
      <c r="A10" s="4" t="str">
        <f>VLOOKUP(B10,ListCodeMtrx!A$1:B$91,2,TRUE)</f>
        <v>M68</v>
      </c>
      <c r="B10">
        <v>68</v>
      </c>
      <c r="C10" s="16">
        <v>16</v>
      </c>
      <c r="D10" s="16">
        <v>3</v>
      </c>
      <c r="E10" s="16">
        <v>2</v>
      </c>
      <c r="F10" s="2">
        <v>67</v>
      </c>
      <c r="G10" s="3">
        <v>41311</v>
      </c>
      <c r="H10" s="11">
        <v>1</v>
      </c>
      <c r="I10" s="1">
        <v>48.7</v>
      </c>
      <c r="J10" s="8">
        <v>13</v>
      </c>
      <c r="K10" s="8" t="s">
        <v>201</v>
      </c>
      <c r="L10" s="12">
        <v>0.16111111111111112</v>
      </c>
      <c r="M10" s="12">
        <f t="shared" si="0"/>
        <v>0.51604166666666662</v>
      </c>
      <c r="N10" s="8">
        <v>4145.5</v>
      </c>
      <c r="O10" s="8">
        <v>0</v>
      </c>
      <c r="P10" s="13">
        <v>50</v>
      </c>
      <c r="Q10" s="14">
        <f t="shared" si="1"/>
        <v>-0.68327868396474534</v>
      </c>
      <c r="R10" s="14">
        <f t="shared" si="2"/>
        <v>0.64937791883799501</v>
      </c>
      <c r="S10" s="14">
        <f t="shared" si="3"/>
        <v>50.449843014498803</v>
      </c>
      <c r="T10" s="15">
        <v>25.841268539428711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t="e">
        <f t="shared" si="4"/>
        <v>#DIV/0!</v>
      </c>
      <c r="AC10" t="e">
        <f t="shared" si="5"/>
        <v>#DIV/0!</v>
      </c>
      <c r="AD10" t="e">
        <f t="shared" si="6"/>
        <v>#DIV/0!</v>
      </c>
      <c r="AE10" s="8">
        <v>-1</v>
      </c>
      <c r="AF10" s="8">
        <v>0.85</v>
      </c>
      <c r="AG10" s="8">
        <v>0.85</v>
      </c>
      <c r="AH10" s="8">
        <v>9.9458990097045898</v>
      </c>
      <c r="AI10">
        <f t="shared" si="7"/>
        <v>0.84999999999999987</v>
      </c>
      <c r="AJ10">
        <f t="shared" si="8"/>
        <v>2.0709152141433119E-4</v>
      </c>
      <c r="AK10" t="e">
        <f t="shared" si="9"/>
        <v>#DIV/0!</v>
      </c>
      <c r="AL10" t="e">
        <f t="shared" si="10"/>
        <v>#DIV/0!</v>
      </c>
      <c r="AM10" t="e">
        <f t="shared" si="11"/>
        <v>#DIV/0!</v>
      </c>
      <c r="AN10" s="8">
        <v>0</v>
      </c>
      <c r="AO10" s="8">
        <v>0.5</v>
      </c>
      <c r="AP10" t="e">
        <f t="shared" si="12"/>
        <v>#DIV/0!</v>
      </c>
      <c r="AQ10">
        <f t="shared" si="13"/>
        <v>6.8629432410292397</v>
      </c>
      <c r="AR10">
        <f t="shared" si="14"/>
        <v>1.1092532409041298</v>
      </c>
      <c r="AS10">
        <f t="shared" si="15"/>
        <v>25.841268539428711</v>
      </c>
      <c r="AT10" s="8">
        <v>2</v>
      </c>
      <c r="AU10">
        <f t="shared" si="16"/>
        <v>4.644859790802002</v>
      </c>
      <c r="AV10" s="8">
        <v>1</v>
      </c>
      <c r="AW10">
        <f t="shared" si="17"/>
        <v>9.2897195816040039</v>
      </c>
      <c r="AX10" s="8">
        <v>25.613134384155273</v>
      </c>
      <c r="AY10" s="8">
        <v>25.841268539428711</v>
      </c>
      <c r="AZ10" s="8">
        <v>25.131992340087891</v>
      </c>
      <c r="BA10" s="8">
        <v>49.365833282470703</v>
      </c>
      <c r="BB10" s="8">
        <v>49.561737060546875</v>
      </c>
      <c r="BC10" s="8">
        <v>18.306169509887695</v>
      </c>
      <c r="BD10" s="8">
        <v>22.137596130371094</v>
      </c>
      <c r="BE10" s="8">
        <v>56.004077911376953</v>
      </c>
      <c r="BF10" s="8">
        <v>67.725563049316406</v>
      </c>
      <c r="BG10" s="8">
        <v>350.31411743164062</v>
      </c>
      <c r="BH10" s="8">
        <v>1799.268798828125</v>
      </c>
      <c r="BI10" s="8">
        <v>1104.73876953125</v>
      </c>
      <c r="BJ10" s="8">
        <v>100.88907623291016</v>
      </c>
      <c r="BK10" s="8">
        <v>0.61452293395996094</v>
      </c>
      <c r="BL10" s="8">
        <v>-1.0835827589035034</v>
      </c>
      <c r="BM10" s="8">
        <v>0.5</v>
      </c>
      <c r="BN10" s="8">
        <v>-1.355140209197998</v>
      </c>
      <c r="BO10" s="8">
        <v>7.355140209197998</v>
      </c>
      <c r="BP10" s="8">
        <v>1</v>
      </c>
      <c r="BQ10" s="8">
        <v>0</v>
      </c>
      <c r="BR10" s="8">
        <v>0.15999999642372131</v>
      </c>
      <c r="BS10" s="8">
        <v>111135</v>
      </c>
      <c r="BT10">
        <f t="shared" si="18"/>
        <v>1.7515705871582028</v>
      </c>
      <c r="BU10">
        <f t="shared" si="19"/>
        <v>6.8629432410292398E-3</v>
      </c>
      <c r="BV10">
        <f t="shared" si="20"/>
        <v>298.99126853942869</v>
      </c>
      <c r="BW10">
        <f t="shared" si="21"/>
        <v>298.76313438415525</v>
      </c>
      <c r="BX10">
        <f t="shared" si="22"/>
        <v>287.88300137781334</v>
      </c>
      <c r="BY10">
        <f t="shared" si="23"/>
        <v>-6.4048183466763234E-2</v>
      </c>
      <c r="BZ10">
        <f t="shared" si="24"/>
        <v>3.3426948645145158</v>
      </c>
      <c r="CA10">
        <f t="shared" si="25"/>
        <v>33.132376559754086</v>
      </c>
      <c r="CB10">
        <f t="shared" si="26"/>
        <v>10.994780429382992</v>
      </c>
      <c r="CC10">
        <f t="shared" si="27"/>
        <v>25.727201461791992</v>
      </c>
      <c r="CD10">
        <f t="shared" si="28"/>
        <v>3.3201722993957841</v>
      </c>
      <c r="CE10">
        <f t="shared" si="29"/>
        <v>0.60695035622925586</v>
      </c>
      <c r="CF10">
        <f t="shared" si="30"/>
        <v>2.233441623610386</v>
      </c>
      <c r="CG10">
        <f t="shared" si="31"/>
        <v>1.0867306757853981</v>
      </c>
      <c r="CH10">
        <f t="shared" si="32"/>
        <v>0.38294055309622377</v>
      </c>
      <c r="CI10">
        <f t="shared" si="33"/>
        <v>5.0898380578281195</v>
      </c>
      <c r="CJ10">
        <f t="shared" si="34"/>
        <v>1.0179191853761498</v>
      </c>
      <c r="CK10">
        <f t="shared" si="35"/>
        <v>68.102231518684079</v>
      </c>
      <c r="CL10">
        <f t="shared" si="36"/>
        <v>49.661032439190926</v>
      </c>
      <c r="CM10">
        <f t="shared" si="37"/>
        <v>-9.37008371385099E-3</v>
      </c>
      <c r="CN10">
        <f t="shared" si="38"/>
        <v>0</v>
      </c>
      <c r="CO10">
        <f t="shared" si="39"/>
        <v>1529.378479003906</v>
      </c>
      <c r="CP10">
        <f t="shared" si="40"/>
        <v>0</v>
      </c>
      <c r="CQ10" t="e">
        <f t="shared" si="41"/>
        <v>#DIV/0!</v>
      </c>
      <c r="CR10" t="e">
        <f t="shared" si="42"/>
        <v>#DIV/0!</v>
      </c>
    </row>
    <row r="11" spans="1:96" s="5" customFormat="1" x14ac:dyDescent="0.3">
      <c r="A11" s="4" t="str">
        <f>VLOOKUP(B11,ListCodeMtrx!A$1:B$91,2,TRUE)</f>
        <v>M68</v>
      </c>
      <c r="B11">
        <v>68</v>
      </c>
      <c r="C11" s="16">
        <v>16</v>
      </c>
      <c r="D11" s="16">
        <v>3</v>
      </c>
      <c r="E11" s="16">
        <v>2</v>
      </c>
      <c r="F11" s="2">
        <v>67</v>
      </c>
      <c r="G11" s="3">
        <v>41311</v>
      </c>
      <c r="H11" s="11">
        <v>1</v>
      </c>
      <c r="I11" s="1">
        <v>48.7</v>
      </c>
      <c r="J11" s="8">
        <v>14</v>
      </c>
      <c r="K11" s="8" t="s">
        <v>202</v>
      </c>
      <c r="L11" s="12">
        <v>0.16111111111111112</v>
      </c>
      <c r="M11" s="12">
        <f t="shared" si="0"/>
        <v>0.51846064814814818</v>
      </c>
      <c r="N11" s="8">
        <v>4354.5</v>
      </c>
      <c r="O11" s="8">
        <v>0</v>
      </c>
      <c r="P11" s="13">
        <v>150</v>
      </c>
      <c r="Q11" s="14">
        <f t="shared" si="1"/>
        <v>12.322252771509444</v>
      </c>
      <c r="R11" s="14">
        <f t="shared" si="2"/>
        <v>0.63727608838021743</v>
      </c>
      <c r="S11" s="14">
        <f t="shared" si="3"/>
        <v>108.89273327926161</v>
      </c>
      <c r="T11" s="15">
        <v>25.840002059936523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t="e">
        <f t="shared" si="4"/>
        <v>#DIV/0!</v>
      </c>
      <c r="AC11" t="e">
        <f t="shared" si="5"/>
        <v>#DIV/0!</v>
      </c>
      <c r="AD11" t="e">
        <f t="shared" si="6"/>
        <v>#DIV/0!</v>
      </c>
      <c r="AE11" s="8">
        <v>-1</v>
      </c>
      <c r="AF11" s="8">
        <v>0.85</v>
      </c>
      <c r="AG11" s="8">
        <v>0.85</v>
      </c>
      <c r="AH11" s="8">
        <v>9.9458990097045898</v>
      </c>
      <c r="AI11">
        <f t="shared" si="7"/>
        <v>0.84999999999999987</v>
      </c>
      <c r="AJ11">
        <f t="shared" si="8"/>
        <v>8.7092075618735894E-3</v>
      </c>
      <c r="AK11" t="e">
        <f t="shared" si="9"/>
        <v>#DIV/0!</v>
      </c>
      <c r="AL11" t="e">
        <f t="shared" si="10"/>
        <v>#DIV/0!</v>
      </c>
      <c r="AM11" t="e">
        <f t="shared" si="11"/>
        <v>#DIV/0!</v>
      </c>
      <c r="AN11" s="8">
        <v>0</v>
      </c>
      <c r="AO11" s="8">
        <v>0.5</v>
      </c>
      <c r="AP11" t="e">
        <f t="shared" si="12"/>
        <v>#DIV/0!</v>
      </c>
      <c r="AQ11">
        <f t="shared" si="13"/>
        <v>6.8147821995720195</v>
      </c>
      <c r="AR11">
        <f t="shared" si="14"/>
        <v>1.1211130279187627</v>
      </c>
      <c r="AS11">
        <f t="shared" si="15"/>
        <v>25.840002059936523</v>
      </c>
      <c r="AT11" s="8">
        <v>2</v>
      </c>
      <c r="AU11">
        <f t="shared" si="16"/>
        <v>4.644859790802002</v>
      </c>
      <c r="AV11" s="8">
        <v>1</v>
      </c>
      <c r="AW11">
        <f t="shared" si="17"/>
        <v>9.2897195816040039</v>
      </c>
      <c r="AX11" s="8">
        <v>25.612705230712891</v>
      </c>
      <c r="AY11" s="8">
        <v>25.840002059936523</v>
      </c>
      <c r="AZ11" s="8">
        <v>25.130117416381836</v>
      </c>
      <c r="BA11" s="8">
        <v>151.53192138671875</v>
      </c>
      <c r="BB11" s="8">
        <v>143.93724060058594</v>
      </c>
      <c r="BC11" s="8">
        <v>18.212259292602539</v>
      </c>
      <c r="BD11" s="8">
        <v>22.017114639282227</v>
      </c>
      <c r="BE11" s="8">
        <v>55.719314575195313</v>
      </c>
      <c r="BF11" s="8">
        <v>67.36004638671875</v>
      </c>
      <c r="BG11" s="8">
        <v>350.32818603515625</v>
      </c>
      <c r="BH11" s="8">
        <v>1799.6170654296875</v>
      </c>
      <c r="BI11" s="8">
        <v>950.81646728515625</v>
      </c>
      <c r="BJ11" s="8">
        <v>100.89110565185547</v>
      </c>
      <c r="BK11" s="8">
        <v>-0.21683692932128906</v>
      </c>
      <c r="BL11" s="8">
        <v>-1.0440472364425659</v>
      </c>
      <c r="BM11" s="8">
        <v>0.5</v>
      </c>
      <c r="BN11" s="8">
        <v>-1.355140209197998</v>
      </c>
      <c r="BO11" s="8">
        <v>7.355140209197998</v>
      </c>
      <c r="BP11" s="8">
        <v>1</v>
      </c>
      <c r="BQ11" s="8">
        <v>0</v>
      </c>
      <c r="BR11" s="8">
        <v>0.15999999642372131</v>
      </c>
      <c r="BS11" s="8">
        <v>111115</v>
      </c>
      <c r="BT11">
        <f t="shared" si="18"/>
        <v>1.7516409301757812</v>
      </c>
      <c r="BU11">
        <f t="shared" si="19"/>
        <v>6.8147821995720196E-3</v>
      </c>
      <c r="BV11">
        <f t="shared" si="20"/>
        <v>298.9900020599365</v>
      </c>
      <c r="BW11">
        <f t="shared" si="21"/>
        <v>298.76270523071287</v>
      </c>
      <c r="BX11">
        <f t="shared" si="22"/>
        <v>287.93872403281784</v>
      </c>
      <c r="BY11">
        <f t="shared" si="23"/>
        <v>-5.5988426891729684E-2</v>
      </c>
      <c r="BZ11">
        <f t="shared" si="24"/>
        <v>3.3424440671395996</v>
      </c>
      <c r="CA11">
        <f t="shared" si="25"/>
        <v>33.12922428140849</v>
      </c>
      <c r="CB11">
        <f t="shared" si="26"/>
        <v>11.112109642126264</v>
      </c>
      <c r="CC11">
        <f t="shared" si="27"/>
        <v>25.726353645324707</v>
      </c>
      <c r="CD11">
        <f t="shared" si="28"/>
        <v>3.3200053954230375</v>
      </c>
      <c r="CE11">
        <f t="shared" si="29"/>
        <v>0.59636534092727367</v>
      </c>
      <c r="CF11">
        <f t="shared" si="30"/>
        <v>2.221331039220837</v>
      </c>
      <c r="CG11">
        <f t="shared" si="31"/>
        <v>1.0986743562022006</v>
      </c>
      <c r="CH11">
        <f t="shared" si="32"/>
        <v>0.37619999200971938</v>
      </c>
      <c r="CI11">
        <f t="shared" si="33"/>
        <v>10.986308257997301</v>
      </c>
      <c r="CJ11">
        <f t="shared" si="34"/>
        <v>0.75652925417286576</v>
      </c>
      <c r="CK11">
        <f t="shared" si="35"/>
        <v>67.721518926938728</v>
      </c>
      <c r="CL11">
        <f t="shared" si="36"/>
        <v>142.14654701770542</v>
      </c>
      <c r="CM11">
        <f t="shared" si="37"/>
        <v>5.8705729530268445E-2</v>
      </c>
      <c r="CN11">
        <f t="shared" si="38"/>
        <v>0</v>
      </c>
      <c r="CO11">
        <f t="shared" si="39"/>
        <v>1529.6745056152342</v>
      </c>
      <c r="CP11">
        <f t="shared" si="40"/>
        <v>0</v>
      </c>
      <c r="CQ11" t="e">
        <f t="shared" si="41"/>
        <v>#DIV/0!</v>
      </c>
      <c r="CR11" t="e">
        <f t="shared" si="42"/>
        <v>#DIV/0!</v>
      </c>
    </row>
    <row r="12" spans="1:96" x14ac:dyDescent="0.3">
      <c r="A12" s="4" t="str">
        <f>VLOOKUP(B12,ListCodeMtrx!A$1:B$91,2,TRUE)</f>
        <v>M68</v>
      </c>
      <c r="B12">
        <v>68</v>
      </c>
      <c r="C12" s="16">
        <v>16</v>
      </c>
      <c r="D12" s="16">
        <v>3</v>
      </c>
      <c r="E12" s="16">
        <v>2</v>
      </c>
      <c r="F12" s="2">
        <v>67</v>
      </c>
      <c r="G12" s="3">
        <v>41311</v>
      </c>
      <c r="H12" s="11">
        <v>1</v>
      </c>
      <c r="I12" s="1">
        <v>48.7</v>
      </c>
      <c r="J12" s="8">
        <v>15</v>
      </c>
      <c r="K12" s="8" t="s">
        <v>203</v>
      </c>
      <c r="L12" s="12">
        <v>0.16111111111111112</v>
      </c>
      <c r="M12" s="12">
        <f t="shared" si="0"/>
        <v>0.52087962962962964</v>
      </c>
      <c r="N12" s="8">
        <v>4563.5</v>
      </c>
      <c r="O12" s="8">
        <v>0</v>
      </c>
      <c r="P12" s="13" t="s">
        <v>192</v>
      </c>
      <c r="Q12" s="14">
        <f t="shared" si="1"/>
        <v>34.604611961014704</v>
      </c>
      <c r="R12" s="14">
        <f t="shared" si="2"/>
        <v>0.60436788943943431</v>
      </c>
      <c r="S12" s="14">
        <f t="shared" si="3"/>
        <v>276.03043152130397</v>
      </c>
      <c r="T12" s="15">
        <v>25.875799179077148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t="e">
        <f t="shared" si="4"/>
        <v>#DIV/0!</v>
      </c>
      <c r="AC12" t="e">
        <f t="shared" si="5"/>
        <v>#DIV/0!</v>
      </c>
      <c r="AD12" t="e">
        <f t="shared" si="6"/>
        <v>#DIV/0!</v>
      </c>
      <c r="AE12" s="8">
        <v>-1</v>
      </c>
      <c r="AF12" s="8">
        <v>0.85</v>
      </c>
      <c r="AG12" s="8">
        <v>0.85</v>
      </c>
      <c r="AH12" s="8">
        <v>9.9458990097045898</v>
      </c>
      <c r="AI12">
        <f t="shared" si="7"/>
        <v>0.84999999999999987</v>
      </c>
      <c r="AJ12">
        <f t="shared" si="8"/>
        <v>2.3284688429323953E-2</v>
      </c>
      <c r="AK12" t="e">
        <f t="shared" si="9"/>
        <v>#DIV/0!</v>
      </c>
      <c r="AL12" t="e">
        <f t="shared" si="10"/>
        <v>#DIV/0!</v>
      </c>
      <c r="AM12" t="e">
        <f t="shared" si="11"/>
        <v>#DIV/0!</v>
      </c>
      <c r="AN12" s="8">
        <v>0</v>
      </c>
      <c r="AO12" s="8">
        <v>0.5</v>
      </c>
      <c r="AP12" t="e">
        <f t="shared" si="12"/>
        <v>#DIV/0!</v>
      </c>
      <c r="AQ12">
        <f t="shared" si="13"/>
        <v>6.6357396380970091</v>
      </c>
      <c r="AR12">
        <f t="shared" si="14"/>
        <v>1.1472600748612312</v>
      </c>
      <c r="AS12">
        <f t="shared" si="15"/>
        <v>25.875799179077148</v>
      </c>
      <c r="AT12" s="8">
        <v>2</v>
      </c>
      <c r="AU12">
        <f t="shared" si="16"/>
        <v>4.644859790802002</v>
      </c>
      <c r="AV12" s="8">
        <v>1</v>
      </c>
      <c r="AW12">
        <f t="shared" si="17"/>
        <v>9.2897195816040039</v>
      </c>
      <c r="AX12" s="8">
        <v>25.636014938354492</v>
      </c>
      <c r="AY12" s="8">
        <v>25.875799179077148</v>
      </c>
      <c r="AZ12" s="8">
        <v>25.133647918701172</v>
      </c>
      <c r="BA12" s="8">
        <v>400.00738525390625</v>
      </c>
      <c r="BB12" s="8">
        <v>378.81820678710937</v>
      </c>
      <c r="BC12" s="8">
        <v>18.124664306640625</v>
      </c>
      <c r="BD12" s="8">
        <v>21.830013275146484</v>
      </c>
      <c r="BE12" s="8">
        <v>55.370277404785156</v>
      </c>
      <c r="BF12" s="8">
        <v>66.689994812011719</v>
      </c>
      <c r="BG12" s="8">
        <v>350.35195922851562</v>
      </c>
      <c r="BH12" s="8">
        <v>1798.94091796875</v>
      </c>
      <c r="BI12" s="8">
        <v>760.34967041015625</v>
      </c>
      <c r="BJ12" s="8">
        <v>100.88308715820312</v>
      </c>
      <c r="BK12" s="8">
        <v>-4.1728000640869141</v>
      </c>
      <c r="BL12" s="8">
        <v>-0.96271598339080811</v>
      </c>
      <c r="BM12" s="8">
        <v>0.25</v>
      </c>
      <c r="BN12" s="8">
        <v>-1.355140209197998</v>
      </c>
      <c r="BO12" s="8">
        <v>7.355140209197998</v>
      </c>
      <c r="BP12" s="8">
        <v>1</v>
      </c>
      <c r="BQ12" s="8">
        <v>0</v>
      </c>
      <c r="BR12" s="8">
        <v>0.15999999642372131</v>
      </c>
      <c r="BS12" s="8">
        <v>111115</v>
      </c>
      <c r="BT12">
        <f t="shared" si="18"/>
        <v>1.7517597961425779</v>
      </c>
      <c r="BU12">
        <f t="shared" si="19"/>
        <v>6.6357396380970091E-3</v>
      </c>
      <c r="BV12">
        <f t="shared" si="20"/>
        <v>299.02579917907713</v>
      </c>
      <c r="BW12">
        <f t="shared" si="21"/>
        <v>298.78601493835447</v>
      </c>
      <c r="BX12">
        <f t="shared" si="22"/>
        <v>287.83054044148594</v>
      </c>
      <c r="BY12">
        <f t="shared" si="23"/>
        <v>-2.7850035995702384E-2</v>
      </c>
      <c r="BZ12">
        <f t="shared" si="24"/>
        <v>3.3495392067625653</v>
      </c>
      <c r="CA12">
        <f t="shared" si="25"/>
        <v>33.20218781082577</v>
      </c>
      <c r="CB12">
        <f t="shared" si="26"/>
        <v>11.372174535679285</v>
      </c>
      <c r="CC12">
        <f t="shared" si="27"/>
        <v>25.75590705871582</v>
      </c>
      <c r="CD12">
        <f t="shared" si="28"/>
        <v>3.3258277057703953</v>
      </c>
      <c r="CE12">
        <f t="shared" si="29"/>
        <v>0.56745083702257759</v>
      </c>
      <c r="CF12">
        <f t="shared" si="30"/>
        <v>2.2022791319013342</v>
      </c>
      <c r="CG12">
        <f t="shared" si="31"/>
        <v>1.1235485738690612</v>
      </c>
      <c r="CH12">
        <f t="shared" si="32"/>
        <v>0.35779852612821356</v>
      </c>
      <c r="CI12">
        <f t="shared" si="33"/>
        <v>27.846802081480128</v>
      </c>
      <c r="CJ12">
        <f t="shared" si="34"/>
        <v>0.72866199822446565</v>
      </c>
      <c r="CK12">
        <f t="shared" si="35"/>
        <v>66.930985401529483</v>
      </c>
      <c r="CL12">
        <f t="shared" si="36"/>
        <v>373.78939771090432</v>
      </c>
      <c r="CM12">
        <f t="shared" si="37"/>
        <v>6.196325503538222E-2</v>
      </c>
      <c r="CN12">
        <f t="shared" si="38"/>
        <v>0</v>
      </c>
      <c r="CO12">
        <f t="shared" si="39"/>
        <v>1529.0997802734373</v>
      </c>
      <c r="CP12">
        <f t="shared" si="40"/>
        <v>0</v>
      </c>
      <c r="CQ12" t="e">
        <f t="shared" si="41"/>
        <v>#DIV/0!</v>
      </c>
      <c r="CR12" t="e">
        <f t="shared" si="42"/>
        <v>#DIV/0!</v>
      </c>
    </row>
    <row r="13" spans="1:96" x14ac:dyDescent="0.3">
      <c r="A13" s="4" t="str">
        <f>VLOOKUP(B13,ListCodeMtrx!A$1:B$91,2,TRUE)</f>
        <v>M68</v>
      </c>
      <c r="B13">
        <v>68</v>
      </c>
      <c r="C13" s="16">
        <v>16</v>
      </c>
      <c r="D13" s="16">
        <v>3</v>
      </c>
      <c r="E13" s="16">
        <v>2</v>
      </c>
      <c r="F13" s="2">
        <v>67</v>
      </c>
      <c r="G13" s="3">
        <v>41311</v>
      </c>
      <c r="H13" s="11">
        <v>1</v>
      </c>
      <c r="I13" s="1">
        <v>48.7</v>
      </c>
      <c r="J13" s="8">
        <v>16</v>
      </c>
      <c r="K13" s="8" t="s">
        <v>204</v>
      </c>
      <c r="L13" s="12">
        <v>0.16111111111111112</v>
      </c>
      <c r="M13" s="12">
        <f t="shared" si="0"/>
        <v>0.52271990740740737</v>
      </c>
      <c r="N13" s="8">
        <v>4723</v>
      </c>
      <c r="O13" s="8">
        <v>0</v>
      </c>
      <c r="P13" s="13">
        <v>800</v>
      </c>
      <c r="Q13" s="14">
        <f t="shared" si="1"/>
        <v>49.402991975344761</v>
      </c>
      <c r="R13" s="14">
        <f t="shared" si="2"/>
        <v>0.57673196828112283</v>
      </c>
      <c r="S13" s="14">
        <f t="shared" si="3"/>
        <v>612.37322857745096</v>
      </c>
      <c r="T13" s="15">
        <v>25.859634399414063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t="e">
        <f t="shared" si="4"/>
        <v>#DIV/0!</v>
      </c>
      <c r="AC13" t="e">
        <f t="shared" si="5"/>
        <v>#DIV/0!</v>
      </c>
      <c r="AD13" t="e">
        <f t="shared" si="6"/>
        <v>#DIV/0!</v>
      </c>
      <c r="AE13" s="8">
        <v>-1</v>
      </c>
      <c r="AF13" s="8">
        <v>0.85</v>
      </c>
      <c r="AG13" s="8">
        <v>0.85</v>
      </c>
      <c r="AH13" s="8">
        <v>9.9458990097045898</v>
      </c>
      <c r="AI13">
        <f t="shared" si="7"/>
        <v>0.84999999999999987</v>
      </c>
      <c r="AJ13">
        <f t="shared" si="8"/>
        <v>3.2949828966233941E-2</v>
      </c>
      <c r="AK13" t="e">
        <f t="shared" si="9"/>
        <v>#DIV/0!</v>
      </c>
      <c r="AL13" t="e">
        <f t="shared" si="10"/>
        <v>#DIV/0!</v>
      </c>
      <c r="AM13" t="e">
        <f t="shared" si="11"/>
        <v>#DIV/0!</v>
      </c>
      <c r="AN13" s="8">
        <v>0</v>
      </c>
      <c r="AO13" s="8">
        <v>0.5</v>
      </c>
      <c r="AP13" t="e">
        <f t="shared" si="12"/>
        <v>#DIV/0!</v>
      </c>
      <c r="AQ13">
        <f t="shared" si="13"/>
        <v>6.3454512671096488</v>
      </c>
      <c r="AR13">
        <f t="shared" si="14"/>
        <v>1.1464179909331378</v>
      </c>
      <c r="AS13">
        <f t="shared" si="15"/>
        <v>25.859634399414063</v>
      </c>
      <c r="AT13" s="8">
        <v>2</v>
      </c>
      <c r="AU13">
        <f t="shared" si="16"/>
        <v>4.644859790802002</v>
      </c>
      <c r="AV13" s="8">
        <v>1</v>
      </c>
      <c r="AW13">
        <f t="shared" si="17"/>
        <v>9.2897195816040039</v>
      </c>
      <c r="AX13" s="8">
        <v>25.626819610595703</v>
      </c>
      <c r="AY13" s="8">
        <v>25.859634399414063</v>
      </c>
      <c r="AZ13" s="8">
        <v>25.130155563354492</v>
      </c>
      <c r="BA13" s="8">
        <v>800.51904296875</v>
      </c>
      <c r="BB13" s="8">
        <v>769.5252685546875</v>
      </c>
      <c r="BC13" s="8">
        <v>18.263578414916992</v>
      </c>
      <c r="BD13" s="8">
        <v>21.807415008544922</v>
      </c>
      <c r="BE13" s="8">
        <v>55.822982788085938</v>
      </c>
      <c r="BF13" s="8">
        <v>66.65478515625</v>
      </c>
      <c r="BG13" s="8">
        <v>350.30245971679687</v>
      </c>
      <c r="BH13" s="8">
        <v>1799.6341552734375</v>
      </c>
      <c r="BI13" s="8">
        <v>535.59149169921875</v>
      </c>
      <c r="BJ13" s="8">
        <v>100.87924957275391</v>
      </c>
      <c r="BK13" s="8">
        <v>-14.043649673461914</v>
      </c>
      <c r="BL13" s="8">
        <v>-0.88597381114959717</v>
      </c>
      <c r="BM13" s="8">
        <v>0.25</v>
      </c>
      <c r="BN13" s="8">
        <v>-1.355140209197998</v>
      </c>
      <c r="BO13" s="8">
        <v>7.355140209197998</v>
      </c>
      <c r="BP13" s="8">
        <v>1</v>
      </c>
      <c r="BQ13" s="8">
        <v>0</v>
      </c>
      <c r="BR13" s="8">
        <v>0.15999999642372131</v>
      </c>
      <c r="BS13" s="8">
        <v>111115</v>
      </c>
      <c r="BT13">
        <f t="shared" si="18"/>
        <v>1.7515122985839842</v>
      </c>
      <c r="BU13">
        <f t="shared" si="19"/>
        <v>6.3454512671096489E-3</v>
      </c>
      <c r="BV13">
        <f t="shared" si="20"/>
        <v>299.00963439941404</v>
      </c>
      <c r="BW13">
        <f t="shared" si="21"/>
        <v>298.77681961059568</v>
      </c>
      <c r="BX13">
        <f t="shared" si="22"/>
        <v>287.94145840775673</v>
      </c>
      <c r="BY13">
        <f t="shared" si="23"/>
        <v>1.9983510333767069E-2</v>
      </c>
      <c r="BZ13">
        <f t="shared" si="24"/>
        <v>3.3463336521167601</v>
      </c>
      <c r="CA13">
        <f t="shared" si="25"/>
        <v>33.171674712978422</v>
      </c>
      <c r="CB13">
        <f t="shared" si="26"/>
        <v>11.364259704433501</v>
      </c>
      <c r="CC13">
        <f t="shared" si="27"/>
        <v>25.743227005004883</v>
      </c>
      <c r="CD13">
        <f t="shared" si="28"/>
        <v>3.323328520131855</v>
      </c>
      <c r="CE13">
        <f t="shared" si="29"/>
        <v>0.54301977078482133</v>
      </c>
      <c r="CF13">
        <f t="shared" si="30"/>
        <v>2.1999156611836224</v>
      </c>
      <c r="CG13">
        <f t="shared" si="31"/>
        <v>1.1234128589482326</v>
      </c>
      <c r="CH13">
        <f t="shared" si="32"/>
        <v>0.3422633060821727</v>
      </c>
      <c r="CI13">
        <f t="shared" si="33"/>
        <v>61.775751757337751</v>
      </c>
      <c r="CJ13">
        <f t="shared" si="34"/>
        <v>0.79578053327293918</v>
      </c>
      <c r="CK13">
        <f t="shared" si="35"/>
        <v>66.831862122767092</v>
      </c>
      <c r="CL13">
        <f t="shared" si="36"/>
        <v>762.34593030008762</v>
      </c>
      <c r="CM13">
        <f t="shared" si="37"/>
        <v>4.3309655327322873E-2</v>
      </c>
      <c r="CN13">
        <f t="shared" si="38"/>
        <v>0</v>
      </c>
      <c r="CO13">
        <f t="shared" si="39"/>
        <v>1529.6890319824217</v>
      </c>
      <c r="CP13">
        <f t="shared" si="40"/>
        <v>0</v>
      </c>
      <c r="CQ13" t="e">
        <f t="shared" si="41"/>
        <v>#DIV/0!</v>
      </c>
      <c r="CR13" t="e">
        <f t="shared" si="42"/>
        <v>#DIV/0!</v>
      </c>
    </row>
    <row r="14" spans="1:96" x14ac:dyDescent="0.3">
      <c r="A14" s="4" t="str">
        <f>VLOOKUP(B14,ListCodeMtrx!A$1:B$91,2,TRUE)</f>
        <v>M5</v>
      </c>
      <c r="B14">
        <v>5</v>
      </c>
      <c r="C14" s="16">
        <v>5</v>
      </c>
      <c r="D14" s="16">
        <v>1</v>
      </c>
      <c r="E14" s="16">
        <v>1</v>
      </c>
      <c r="F14" s="2">
        <v>68</v>
      </c>
      <c r="G14" s="3">
        <v>41312</v>
      </c>
      <c r="H14" s="11">
        <v>1</v>
      </c>
      <c r="I14" s="1">
        <v>52.7</v>
      </c>
      <c r="J14" s="8">
        <v>2</v>
      </c>
      <c r="K14" s="8" t="s">
        <v>206</v>
      </c>
      <c r="L14" s="12">
        <v>0.16111111111111112</v>
      </c>
      <c r="M14" s="12">
        <f t="shared" ref="M14:M54" si="43">K14-L14</f>
        <v>0.44206018518518519</v>
      </c>
      <c r="N14" s="8">
        <v>549</v>
      </c>
      <c r="O14" s="8">
        <v>0</v>
      </c>
      <c r="P14" s="13">
        <v>50</v>
      </c>
      <c r="Q14" s="14">
        <f t="shared" ref="Q14:Q49" si="44">(BA14-BB14*(1000-BC14)/(1000-BD14))*BT14</f>
        <v>-1.25703796119919</v>
      </c>
      <c r="R14" s="14">
        <f t="shared" ref="R14:R49" si="45">IF(CE14&lt;&gt;0,1/(1/CE14-1/AW14),0)</f>
        <v>0.46790841537649641</v>
      </c>
      <c r="S14" s="14">
        <f t="shared" ref="S14:S49" si="46">((CH14-BU14/2)*BB14-Q14)/(CH14+BU14/2)</f>
        <v>52.421757792905453</v>
      </c>
      <c r="T14" s="15">
        <v>26.537834167480469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t="e">
        <f t="shared" ref="AB14:AB49" si="47">CN14/X14</f>
        <v>#DIV/0!</v>
      </c>
      <c r="AC14" t="e">
        <f t="shared" ref="AC14:AC49" si="48">CP14/Z14</f>
        <v>#DIV/0!</v>
      </c>
      <c r="AD14" t="e">
        <f t="shared" ref="AD14:AD49" si="49">(Z14-AA14)/Z14</f>
        <v>#DIV/0!</v>
      </c>
      <c r="AE14" s="8">
        <v>-1</v>
      </c>
      <c r="AF14" s="8">
        <v>0.85</v>
      </c>
      <c r="AG14" s="8">
        <v>0.85</v>
      </c>
      <c r="AH14" s="8">
        <v>9.9458990097045898</v>
      </c>
      <c r="AI14">
        <f t="shared" ref="AI14:AI49" si="50">(AH14*AG14+(100-AH14)*AF14)/100</f>
        <v>0.84999999999999987</v>
      </c>
      <c r="AJ14">
        <f t="shared" ref="AJ14:AJ49" si="51">(Q14-AE14)/CO14</f>
        <v>-1.6817483040281657E-4</v>
      </c>
      <c r="AK14" t="e">
        <f t="shared" ref="AK14:AK49" si="52">(Z14-AA14)/(Z14-Y14)</f>
        <v>#DIV/0!</v>
      </c>
      <c r="AL14" t="e">
        <f t="shared" ref="AL14:AL49" si="53">(X14-Z14)/(X14-Y14)</f>
        <v>#DIV/0!</v>
      </c>
      <c r="AM14" t="e">
        <f t="shared" ref="AM14:AM49" si="54">(X14-Z14)/Z14</f>
        <v>#DIV/0!</v>
      </c>
      <c r="AN14" s="8">
        <v>0</v>
      </c>
      <c r="AO14" s="8">
        <v>0.5</v>
      </c>
      <c r="AP14" t="e">
        <f t="shared" ref="AP14:AP49" si="55">AD14*AO14*AI14*AN14</f>
        <v>#DIV/0!</v>
      </c>
      <c r="AQ14">
        <f t="shared" ref="AQ14:AQ49" si="56">BU14*1000</f>
        <v>5.5032108568586739</v>
      </c>
      <c r="AR14">
        <f t="shared" ref="AR14:AR49" si="57">(BZ14-CF14)</f>
        <v>1.2128553813407121</v>
      </c>
      <c r="AS14">
        <f t="shared" ref="AS14:AS49" si="58">(AY14+BY14*O14)</f>
        <v>26.537834167480469</v>
      </c>
      <c r="AT14" s="8">
        <v>2</v>
      </c>
      <c r="AU14">
        <f t="shared" ref="AU14:AU49" si="59">(AT14*BN14+BO14)</f>
        <v>4.644859790802002</v>
      </c>
      <c r="AV14" s="8">
        <v>1</v>
      </c>
      <c r="AW14">
        <f t="shared" ref="AW14:AW49" si="60">AU14*(AV14+1)*(AV14+1)/(AV14*AV14+1)</f>
        <v>9.2897195816040039</v>
      </c>
      <c r="AX14" s="8">
        <v>25.651166915893555</v>
      </c>
      <c r="AY14" s="8">
        <v>26.537834167480469</v>
      </c>
      <c r="AZ14" s="8">
        <v>25.133295059204102</v>
      </c>
      <c r="BA14" s="8">
        <v>48.36883544921875</v>
      </c>
      <c r="BB14" s="8">
        <v>48.932746887207031</v>
      </c>
      <c r="BC14" s="8">
        <v>19.394872665405273</v>
      </c>
      <c r="BD14" s="8">
        <v>22.466096878051758</v>
      </c>
      <c r="BE14" s="8">
        <v>59.29791259765625</v>
      </c>
      <c r="BF14" s="8">
        <v>68.687881469726563</v>
      </c>
      <c r="BG14" s="8">
        <v>350.32122802734375</v>
      </c>
      <c r="BH14" s="8">
        <v>1798.114501953125</v>
      </c>
      <c r="BI14" s="8">
        <v>1429.3192138671875</v>
      </c>
      <c r="BJ14" s="8">
        <v>101.05424499511719</v>
      </c>
      <c r="BK14" s="8">
        <v>-5.4329395294189453E-2</v>
      </c>
      <c r="BL14" s="8">
        <v>-1.2027120590209961</v>
      </c>
      <c r="BM14" s="8">
        <v>0.25</v>
      </c>
      <c r="BN14" s="8">
        <v>-1.355140209197998</v>
      </c>
      <c r="BO14" s="8">
        <v>7.355140209197998</v>
      </c>
      <c r="BP14" s="8">
        <v>1</v>
      </c>
      <c r="BQ14" s="8">
        <v>0</v>
      </c>
      <c r="BR14" s="8">
        <v>0.15999999642372131</v>
      </c>
      <c r="BS14" s="8">
        <v>111135</v>
      </c>
      <c r="BT14">
        <f t="shared" ref="BT14:BT49" si="61">BG14*0.000001/(AT14*0.0001)</f>
        <v>1.7516061401367187</v>
      </c>
      <c r="BU14">
        <f t="shared" ref="BU14:BU49" si="62">(BD14-BC14)/(1000-BD14)*BT14</f>
        <v>5.503210856858674E-3</v>
      </c>
      <c r="BV14">
        <f t="shared" ref="BV14:BV49" si="63">(AY14+273.15)</f>
        <v>299.68783416748045</v>
      </c>
      <c r="BW14">
        <f t="shared" ref="BW14:BW49" si="64">(AX14+273.15)</f>
        <v>298.80116691589353</v>
      </c>
      <c r="BX14">
        <f t="shared" ref="BX14:BX49" si="65">(BH14*BP14+BI14*BQ14)*BR14</f>
        <v>287.69831388194143</v>
      </c>
      <c r="BY14">
        <f t="shared" ref="BY14:BY49" si="66">((BX14+0.00000010773*(BW14^4-BV14^4))-BU14*44100)/(AU14*56+0.00000043092*BV14^3)</f>
        <v>0.12796037551128378</v>
      </c>
      <c r="BZ14">
        <f t="shared" ref="BZ14:BZ49" si="67">0.61365*EXP(17.502*AS14/(240.97+AS14))</f>
        <v>3.4831498393393918</v>
      </c>
      <c r="CA14">
        <f t="shared" ref="CA14:CA49" si="68">BZ14*1000/BJ14</f>
        <v>34.468119963764934</v>
      </c>
      <c r="CB14">
        <f t="shared" ref="CB14:CB49" si="69">(CA14-BD14)</f>
        <v>12.002023085713176</v>
      </c>
      <c r="CC14">
        <f t="shared" ref="CC14:CC49" si="70">IF(O14,AY14,(AX14+AY14)/2)</f>
        <v>26.094500541687012</v>
      </c>
      <c r="CD14">
        <f t="shared" ref="CD14:CD49" si="71">0.61365*EXP(17.502*CC14/(240.97+CC14))</f>
        <v>3.393173122189947</v>
      </c>
      <c r="CE14">
        <f t="shared" ref="CE14:CE49" si="72">IF(CB14&lt;&gt;0,(1000-(CA14+BD14)/2)/CB14*BU14,0)</f>
        <v>0.44547076093343968</v>
      </c>
      <c r="CF14">
        <f t="shared" ref="CF14:CF49" si="73">BD14*BJ14/1000</f>
        <v>2.2702944579986797</v>
      </c>
      <c r="CG14">
        <f t="shared" ref="CG14:CG49" si="74">(CD14-CF14)</f>
        <v>1.1228786641912674</v>
      </c>
      <c r="CH14">
        <f t="shared" ref="CH14:CH49" si="75">1/(1.6/R14+1.37/AW14)</f>
        <v>0.28035176225103314</v>
      </c>
      <c r="CI14">
        <f t="shared" ref="CI14:CI49" si="76">S14*BJ14*0.001</f>
        <v>5.2974411550789613</v>
      </c>
      <c r="CJ14">
        <f t="shared" ref="CJ14:CJ49" si="77">S14/BB14</f>
        <v>1.0713021673142693</v>
      </c>
      <c r="CK14">
        <f t="shared" ref="CK14:CK49" si="78">(1-BU14*BJ14/BZ14/R14)*100</f>
        <v>65.877746795590781</v>
      </c>
      <c r="CL14">
        <f t="shared" ref="CL14:CL49" si="79">(BB14-Q14/(AW14/1.35))</f>
        <v>49.115422072686194</v>
      </c>
      <c r="CM14">
        <f t="shared" ref="CM14:CM49" si="80">Q14*CK14/100/CL14</f>
        <v>-1.6860453402553214E-2</v>
      </c>
      <c r="CN14">
        <f t="shared" ref="CN14:CN49" si="81">(X14-W14)</f>
        <v>0</v>
      </c>
      <c r="CO14">
        <f t="shared" ref="CO14:CO49" si="82">BH14*AI14</f>
        <v>1528.3973266601561</v>
      </c>
      <c r="CP14">
        <f t="shared" ref="CP14:CP49" si="83">(Z14-Y14)</f>
        <v>0</v>
      </c>
      <c r="CQ14" t="e">
        <f t="shared" ref="CQ14:CQ49" si="84">(Z14-AA14)/(Z14-W14)</f>
        <v>#DIV/0!</v>
      </c>
      <c r="CR14" t="e">
        <f t="shared" ref="CR14:CR49" si="85">(X14-Z14)/(X14-W14)</f>
        <v>#DIV/0!</v>
      </c>
    </row>
    <row r="15" spans="1:96" x14ac:dyDescent="0.3">
      <c r="A15" s="4" t="str">
        <f>VLOOKUP(B15,ListCodeMtrx!A$1:B$91,2,TRUE)</f>
        <v>M5</v>
      </c>
      <c r="B15">
        <v>5</v>
      </c>
      <c r="C15" s="16">
        <v>5</v>
      </c>
      <c r="D15" s="16">
        <v>1</v>
      </c>
      <c r="E15" s="16">
        <v>1</v>
      </c>
      <c r="F15" s="2">
        <v>68</v>
      </c>
      <c r="G15" s="3">
        <v>41312</v>
      </c>
      <c r="H15" s="11">
        <v>1</v>
      </c>
      <c r="I15" s="1">
        <v>52.7</v>
      </c>
      <c r="J15" s="8">
        <v>3</v>
      </c>
      <c r="K15" s="8" t="s">
        <v>207</v>
      </c>
      <c r="L15" s="12">
        <v>0.16111111111111112</v>
      </c>
      <c r="M15" s="12">
        <f t="shared" si="43"/>
        <v>0.44447916666666665</v>
      </c>
      <c r="N15" s="8">
        <v>758</v>
      </c>
      <c r="O15" s="8">
        <v>0</v>
      </c>
      <c r="P15" s="13">
        <v>150</v>
      </c>
      <c r="Q15" s="14">
        <f t="shared" si="44"/>
        <v>12.106607165108723</v>
      </c>
      <c r="R15" s="14">
        <f t="shared" si="45"/>
        <v>0.44852085338403092</v>
      </c>
      <c r="S15" s="14">
        <f t="shared" si="46"/>
        <v>97.454549169207851</v>
      </c>
      <c r="T15" s="15">
        <v>26.808513641357422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t="e">
        <f t="shared" si="47"/>
        <v>#DIV/0!</v>
      </c>
      <c r="AC15" t="e">
        <f t="shared" si="48"/>
        <v>#DIV/0!</v>
      </c>
      <c r="AD15" t="e">
        <f t="shared" si="49"/>
        <v>#DIV/0!</v>
      </c>
      <c r="AE15" s="8">
        <v>-1</v>
      </c>
      <c r="AF15" s="8">
        <v>0.85</v>
      </c>
      <c r="AG15" s="8">
        <v>0.85</v>
      </c>
      <c r="AH15" s="8">
        <v>9.9220190048217773</v>
      </c>
      <c r="AI15">
        <f t="shared" si="50"/>
        <v>0.84999999999999987</v>
      </c>
      <c r="AJ15">
        <f t="shared" si="51"/>
        <v>8.557146285658606E-3</v>
      </c>
      <c r="AK15" t="e">
        <f t="shared" si="52"/>
        <v>#DIV/0!</v>
      </c>
      <c r="AL15" t="e">
        <f t="shared" si="53"/>
        <v>#DIV/0!</v>
      </c>
      <c r="AM15" t="e">
        <f t="shared" si="54"/>
        <v>#DIV/0!</v>
      </c>
      <c r="AN15" s="8">
        <v>0</v>
      </c>
      <c r="AO15" s="8">
        <v>0.5</v>
      </c>
      <c r="AP15" t="e">
        <f t="shared" si="55"/>
        <v>#DIV/0!</v>
      </c>
      <c r="AQ15">
        <f t="shared" si="56"/>
        <v>5.0686667940117438</v>
      </c>
      <c r="AR15">
        <f t="shared" si="57"/>
        <v>1.1619954399330954</v>
      </c>
      <c r="AS15">
        <f t="shared" si="58"/>
        <v>26.808513641357422</v>
      </c>
      <c r="AT15" s="8">
        <v>2</v>
      </c>
      <c r="AU15">
        <f t="shared" si="59"/>
        <v>4.644859790802002</v>
      </c>
      <c r="AV15" s="8">
        <v>1</v>
      </c>
      <c r="AW15">
        <f t="shared" si="60"/>
        <v>9.2897195816040039</v>
      </c>
      <c r="AX15" s="8">
        <v>25.691562652587891</v>
      </c>
      <c r="AY15" s="8">
        <v>26.808513641357422</v>
      </c>
      <c r="AZ15" s="8">
        <v>25.134914398193359</v>
      </c>
      <c r="BA15" s="8">
        <v>152.03752136230469</v>
      </c>
      <c r="BB15" s="8">
        <v>144.70745849609375</v>
      </c>
      <c r="BC15" s="8">
        <v>20.699514389038086</v>
      </c>
      <c r="BD15" s="8">
        <v>23.52501106262207</v>
      </c>
      <c r="BE15" s="8">
        <v>63.130111694335937</v>
      </c>
      <c r="BF15" s="8">
        <v>71.747413635253906</v>
      </c>
      <c r="BG15" s="8">
        <v>350.34027099609375</v>
      </c>
      <c r="BH15" s="8">
        <v>1801.9486083984375</v>
      </c>
      <c r="BI15" s="8">
        <v>1422.7099609375</v>
      </c>
      <c r="BJ15" s="8">
        <v>101.04600524902344</v>
      </c>
      <c r="BK15" s="8">
        <v>-1.3038411140441895</v>
      </c>
      <c r="BL15" s="8">
        <v>-1.240178108215332</v>
      </c>
      <c r="BM15" s="8">
        <v>0.25</v>
      </c>
      <c r="BN15" s="8">
        <v>-1.355140209197998</v>
      </c>
      <c r="BO15" s="8">
        <v>7.355140209197998</v>
      </c>
      <c r="BP15" s="8">
        <v>1</v>
      </c>
      <c r="BQ15" s="8">
        <v>0</v>
      </c>
      <c r="BR15" s="8">
        <v>0.15999999642372131</v>
      </c>
      <c r="BS15" s="8">
        <v>111115</v>
      </c>
      <c r="BT15">
        <f t="shared" si="61"/>
        <v>1.7517013549804685</v>
      </c>
      <c r="BU15">
        <f t="shared" si="62"/>
        <v>5.0686667940117438E-3</v>
      </c>
      <c r="BV15">
        <f t="shared" si="63"/>
        <v>299.9585136413574</v>
      </c>
      <c r="BW15">
        <f t="shared" si="64"/>
        <v>298.84156265258787</v>
      </c>
      <c r="BX15">
        <f t="shared" si="65"/>
        <v>288.3117708994796</v>
      </c>
      <c r="BY15">
        <f t="shared" si="66"/>
        <v>0.19086396602683212</v>
      </c>
      <c r="BZ15">
        <f t="shared" si="67"/>
        <v>3.5391038312501397</v>
      </c>
      <c r="CA15">
        <f t="shared" si="68"/>
        <v>35.024678338625797</v>
      </c>
      <c r="CB15">
        <f t="shared" si="69"/>
        <v>11.499667276003727</v>
      </c>
      <c r="CC15">
        <f t="shared" si="70"/>
        <v>26.250038146972656</v>
      </c>
      <c r="CD15">
        <f t="shared" si="71"/>
        <v>3.4245062970800064</v>
      </c>
      <c r="CE15">
        <f t="shared" si="72"/>
        <v>0.4278630192236047</v>
      </c>
      <c r="CF15">
        <f t="shared" si="73"/>
        <v>2.3771083913170443</v>
      </c>
      <c r="CG15">
        <f t="shared" si="74"/>
        <v>1.0473979057629621</v>
      </c>
      <c r="CH15">
        <f t="shared" si="75"/>
        <v>0.26919668248624207</v>
      </c>
      <c r="CI15">
        <f t="shared" si="76"/>
        <v>9.8473928868929885</v>
      </c>
      <c r="CJ15">
        <f t="shared" si="77"/>
        <v>0.67345906135058375</v>
      </c>
      <c r="CK15">
        <f t="shared" si="78"/>
        <v>67.73460790781067</v>
      </c>
      <c r="CL15">
        <f t="shared" si="79"/>
        <v>142.94810294942451</v>
      </c>
      <c r="CM15">
        <f t="shared" si="80"/>
        <v>5.7366014134000935E-2</v>
      </c>
      <c r="CN15">
        <f t="shared" si="81"/>
        <v>0</v>
      </c>
      <c r="CO15">
        <f t="shared" si="82"/>
        <v>1531.6563171386717</v>
      </c>
      <c r="CP15">
        <f t="shared" si="83"/>
        <v>0</v>
      </c>
      <c r="CQ15" t="e">
        <f t="shared" si="84"/>
        <v>#DIV/0!</v>
      </c>
      <c r="CR15" t="e">
        <f t="shared" si="85"/>
        <v>#DIV/0!</v>
      </c>
    </row>
    <row r="16" spans="1:96" x14ac:dyDescent="0.3">
      <c r="A16" s="4" t="str">
        <f>VLOOKUP(B16,ListCodeMtrx!A$1:B$91,2,TRUE)</f>
        <v>M5</v>
      </c>
      <c r="B16">
        <v>5</v>
      </c>
      <c r="C16" s="10">
        <v>5</v>
      </c>
      <c r="D16" s="10">
        <v>1</v>
      </c>
      <c r="E16" s="10">
        <v>1</v>
      </c>
      <c r="F16" s="1">
        <v>68</v>
      </c>
      <c r="G16" s="3">
        <v>41312</v>
      </c>
      <c r="H16" s="11">
        <v>1</v>
      </c>
      <c r="I16" s="1">
        <v>52.7</v>
      </c>
      <c r="J16" s="8">
        <v>4</v>
      </c>
      <c r="K16" s="8" t="s">
        <v>208</v>
      </c>
      <c r="L16" s="12">
        <v>0.16111111111111112</v>
      </c>
      <c r="M16" s="12">
        <f t="shared" si="43"/>
        <v>0.44689814814814821</v>
      </c>
      <c r="N16" s="8">
        <v>967</v>
      </c>
      <c r="O16" s="8">
        <v>0</v>
      </c>
      <c r="P16" s="13" t="s">
        <v>192</v>
      </c>
      <c r="Q16" s="14">
        <f t="shared" si="44"/>
        <v>34.886160760621159</v>
      </c>
      <c r="R16" s="14">
        <f t="shared" si="45"/>
        <v>0.45223878246365168</v>
      </c>
      <c r="S16" s="14">
        <f t="shared" si="46"/>
        <v>244.39072397271852</v>
      </c>
      <c r="T16" s="15">
        <v>26.958831787109375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t="e">
        <f t="shared" si="47"/>
        <v>#DIV/0!</v>
      </c>
      <c r="AC16" t="e">
        <f t="shared" si="48"/>
        <v>#DIV/0!</v>
      </c>
      <c r="AD16" t="e">
        <f t="shared" si="49"/>
        <v>#DIV/0!</v>
      </c>
      <c r="AE16" s="8">
        <v>-1</v>
      </c>
      <c r="AF16" s="8">
        <v>0.85</v>
      </c>
      <c r="AG16" s="8">
        <v>0.85</v>
      </c>
      <c r="AH16" s="8">
        <v>9.9220190048217773</v>
      </c>
      <c r="AI16">
        <f t="shared" si="50"/>
        <v>0.84999999999999987</v>
      </c>
      <c r="AJ16">
        <f t="shared" si="51"/>
        <v>2.3439203501102769E-2</v>
      </c>
      <c r="AK16" t="e">
        <f t="shared" si="52"/>
        <v>#DIV/0!</v>
      </c>
      <c r="AL16" t="e">
        <f t="shared" si="53"/>
        <v>#DIV/0!</v>
      </c>
      <c r="AM16" t="e">
        <f t="shared" si="54"/>
        <v>#DIV/0!</v>
      </c>
      <c r="AN16" s="8">
        <v>0</v>
      </c>
      <c r="AO16" s="8">
        <v>0.5</v>
      </c>
      <c r="AP16" t="e">
        <f t="shared" si="55"/>
        <v>#DIV/0!</v>
      </c>
      <c r="AQ16">
        <f t="shared" si="56"/>
        <v>5.1146523301977282</v>
      </c>
      <c r="AR16">
        <f t="shared" si="57"/>
        <v>1.1629388719791538</v>
      </c>
      <c r="AS16">
        <f t="shared" si="58"/>
        <v>26.958831787109375</v>
      </c>
      <c r="AT16" s="8">
        <v>2</v>
      </c>
      <c r="AU16">
        <f t="shared" si="59"/>
        <v>4.644859790802002</v>
      </c>
      <c r="AV16" s="8">
        <v>1</v>
      </c>
      <c r="AW16">
        <f t="shared" si="60"/>
        <v>9.2897195816040039</v>
      </c>
      <c r="AX16" s="8">
        <v>25.743562698364258</v>
      </c>
      <c r="AY16" s="8">
        <v>26.958831787109375</v>
      </c>
      <c r="AZ16" s="8">
        <v>25.131906509399414</v>
      </c>
      <c r="BA16" s="8">
        <v>399.85565185546875</v>
      </c>
      <c r="BB16" s="8">
        <v>378.83499145507812</v>
      </c>
      <c r="BC16" s="8">
        <v>20.977146148681641</v>
      </c>
      <c r="BD16" s="8">
        <v>23.827251434326172</v>
      </c>
      <c r="BE16" s="8">
        <v>63.777946472167969</v>
      </c>
      <c r="BF16" s="8">
        <v>72.443267822265625</v>
      </c>
      <c r="BG16" s="8">
        <v>350.35787963867187</v>
      </c>
      <c r="BH16" s="8">
        <v>1801.213623046875</v>
      </c>
      <c r="BI16" s="8">
        <v>1409.3348388671875</v>
      </c>
      <c r="BJ16" s="8">
        <v>101.04295349121094</v>
      </c>
      <c r="BK16" s="8">
        <v>-5.6942219734191895</v>
      </c>
      <c r="BL16" s="8">
        <v>-1.1844682693481445</v>
      </c>
      <c r="BM16" s="8">
        <v>0.25</v>
      </c>
      <c r="BN16" s="8">
        <v>-1.355140209197998</v>
      </c>
      <c r="BO16" s="8">
        <v>7.355140209197998</v>
      </c>
      <c r="BP16" s="8">
        <v>1</v>
      </c>
      <c r="BQ16" s="8">
        <v>0</v>
      </c>
      <c r="BR16" s="8">
        <v>0.15999999642372131</v>
      </c>
      <c r="BS16" s="8">
        <v>111115</v>
      </c>
      <c r="BT16">
        <f t="shared" si="61"/>
        <v>1.751789398193359</v>
      </c>
      <c r="BU16">
        <f t="shared" si="62"/>
        <v>5.1146523301977284E-3</v>
      </c>
      <c r="BV16">
        <f t="shared" si="63"/>
        <v>300.10883178710935</v>
      </c>
      <c r="BW16">
        <f t="shared" si="64"/>
        <v>298.89356269836424</v>
      </c>
      <c r="BX16">
        <f t="shared" si="65"/>
        <v>288.19417324585811</v>
      </c>
      <c r="BY16">
        <f t="shared" si="66"/>
        <v>0.17872004195116314</v>
      </c>
      <c r="BZ16">
        <f t="shared" si="67"/>
        <v>3.5705147304811624</v>
      </c>
      <c r="CA16">
        <f t="shared" si="68"/>
        <v>35.336602970455907</v>
      </c>
      <c r="CB16">
        <f t="shared" si="69"/>
        <v>11.509351536129735</v>
      </c>
      <c r="CC16">
        <f t="shared" si="70"/>
        <v>26.351197242736816</v>
      </c>
      <c r="CD16">
        <f t="shared" si="71"/>
        <v>3.4450202188139643</v>
      </c>
      <c r="CE16">
        <f t="shared" si="72"/>
        <v>0.43124506552080794</v>
      </c>
      <c r="CF16">
        <f t="shared" si="73"/>
        <v>2.4075758585020086</v>
      </c>
      <c r="CG16">
        <f t="shared" si="74"/>
        <v>1.0374443603119556</v>
      </c>
      <c r="CH16">
        <f t="shared" si="75"/>
        <v>0.27133884450844026</v>
      </c>
      <c r="CI16">
        <f t="shared" si="76"/>
        <v>24.693960556058766</v>
      </c>
      <c r="CJ16">
        <f t="shared" si="77"/>
        <v>0.64511127399829471</v>
      </c>
      <c r="CK16">
        <f t="shared" si="78"/>
        <v>67.99458096721429</v>
      </c>
      <c r="CL16">
        <f t="shared" si="79"/>
        <v>373.76526716328129</v>
      </c>
      <c r="CM16">
        <f t="shared" si="80"/>
        <v>6.346416028638259E-2</v>
      </c>
      <c r="CN16">
        <f t="shared" si="81"/>
        <v>0</v>
      </c>
      <c r="CO16">
        <f t="shared" si="82"/>
        <v>1531.0315795898434</v>
      </c>
      <c r="CP16">
        <f t="shared" si="83"/>
        <v>0</v>
      </c>
      <c r="CQ16" t="e">
        <f t="shared" si="84"/>
        <v>#DIV/0!</v>
      </c>
      <c r="CR16" t="e">
        <f t="shared" si="85"/>
        <v>#DIV/0!</v>
      </c>
    </row>
    <row r="17" spans="1:96" s="5" customFormat="1" x14ac:dyDescent="0.3">
      <c r="A17" s="4" t="str">
        <f>VLOOKUP(B17,ListCodeMtrx!A$1:B$91,2,TRUE)</f>
        <v>M5</v>
      </c>
      <c r="B17">
        <v>5</v>
      </c>
      <c r="C17" s="10">
        <v>5</v>
      </c>
      <c r="D17" s="10">
        <v>1</v>
      </c>
      <c r="E17" s="10">
        <v>1</v>
      </c>
      <c r="F17" s="1">
        <v>68</v>
      </c>
      <c r="G17" s="3">
        <v>41312</v>
      </c>
      <c r="H17" s="11">
        <v>1</v>
      </c>
      <c r="I17" s="1">
        <v>52.7</v>
      </c>
      <c r="J17" s="8">
        <v>5</v>
      </c>
      <c r="K17" s="8" t="s">
        <v>209</v>
      </c>
      <c r="L17" s="12">
        <v>0.16111111111111112</v>
      </c>
      <c r="M17" s="12">
        <f t="shared" si="43"/>
        <v>0.44931712962962966</v>
      </c>
      <c r="N17" s="8">
        <v>1176</v>
      </c>
      <c r="O17" s="8">
        <v>0</v>
      </c>
      <c r="P17" s="13">
        <v>800</v>
      </c>
      <c r="Q17" s="14">
        <f t="shared" si="44"/>
        <v>54.543959888962227</v>
      </c>
      <c r="R17" s="14">
        <f t="shared" si="45"/>
        <v>0.40507576092955316</v>
      </c>
      <c r="S17" s="14">
        <f t="shared" si="46"/>
        <v>531.53563191068042</v>
      </c>
      <c r="T17" s="15">
        <v>27.07550048828125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t="e">
        <f t="shared" si="47"/>
        <v>#DIV/0!</v>
      </c>
      <c r="AC17" t="e">
        <f t="shared" si="48"/>
        <v>#DIV/0!</v>
      </c>
      <c r="AD17" t="e">
        <f t="shared" si="49"/>
        <v>#DIV/0!</v>
      </c>
      <c r="AE17" s="8">
        <v>-1</v>
      </c>
      <c r="AF17" s="8">
        <v>0.85</v>
      </c>
      <c r="AG17" s="8">
        <v>0.85</v>
      </c>
      <c r="AH17" s="8">
        <v>9.9220190048217773</v>
      </c>
      <c r="AI17">
        <f t="shared" si="50"/>
        <v>0.84999999999999987</v>
      </c>
      <c r="AJ17">
        <f t="shared" si="51"/>
        <v>3.6268217112060089E-2</v>
      </c>
      <c r="AK17" t="e">
        <f t="shared" si="52"/>
        <v>#DIV/0!</v>
      </c>
      <c r="AL17" t="e">
        <f t="shared" si="53"/>
        <v>#DIV/0!</v>
      </c>
      <c r="AM17" t="e">
        <f t="shared" si="54"/>
        <v>#DIV/0!</v>
      </c>
      <c r="AN17" s="8">
        <v>0</v>
      </c>
      <c r="AO17" s="8">
        <v>0.5</v>
      </c>
      <c r="AP17" t="e">
        <f t="shared" si="55"/>
        <v>#DIV/0!</v>
      </c>
      <c r="AQ17">
        <f t="shared" si="56"/>
        <v>4.6618798987733667</v>
      </c>
      <c r="AR17">
        <f t="shared" si="57"/>
        <v>1.1774425741209544</v>
      </c>
      <c r="AS17">
        <f t="shared" si="58"/>
        <v>27.07550048828125</v>
      </c>
      <c r="AT17" s="8">
        <v>2</v>
      </c>
      <c r="AU17">
        <f t="shared" si="59"/>
        <v>4.644859790802002</v>
      </c>
      <c r="AV17" s="8">
        <v>1</v>
      </c>
      <c r="AW17">
        <f t="shared" si="60"/>
        <v>9.2897195816040039</v>
      </c>
      <c r="AX17" s="8">
        <v>25.733484268188477</v>
      </c>
      <c r="AY17" s="8">
        <v>27.07550048828125</v>
      </c>
      <c r="AZ17" s="8">
        <v>25.133333206176758</v>
      </c>
      <c r="BA17" s="8">
        <v>800.61004638671875</v>
      </c>
      <c r="BB17" s="8">
        <v>767.427490234375</v>
      </c>
      <c r="BC17" s="8">
        <v>21.329292297363281</v>
      </c>
      <c r="BD17" s="8">
        <v>23.927150726318359</v>
      </c>
      <c r="BE17" s="8">
        <v>64.885986328125</v>
      </c>
      <c r="BF17" s="8">
        <v>72.788948059082031</v>
      </c>
      <c r="BG17" s="8">
        <v>350.31427001953125</v>
      </c>
      <c r="BH17" s="8">
        <v>1801.73828125</v>
      </c>
      <c r="BI17" s="8">
        <v>1401.5736083984375</v>
      </c>
      <c r="BJ17" s="8">
        <v>101.04082489013672</v>
      </c>
      <c r="BK17" s="8">
        <v>-16.312324523925781</v>
      </c>
      <c r="BL17" s="8">
        <v>-1.1121854782104492</v>
      </c>
      <c r="BM17" s="8">
        <v>0.25</v>
      </c>
      <c r="BN17" s="8">
        <v>-1.355140209197998</v>
      </c>
      <c r="BO17" s="8">
        <v>7.355140209197998</v>
      </c>
      <c r="BP17" s="8">
        <v>1</v>
      </c>
      <c r="BQ17" s="8">
        <v>0</v>
      </c>
      <c r="BR17" s="8">
        <v>0.15999999642372131</v>
      </c>
      <c r="BS17" s="8">
        <v>111115</v>
      </c>
      <c r="BT17">
        <f t="shared" si="61"/>
        <v>1.751571350097656</v>
      </c>
      <c r="BU17">
        <f t="shared" si="62"/>
        <v>4.6618798987733663E-3</v>
      </c>
      <c r="BV17">
        <f t="shared" si="63"/>
        <v>300.22550048828123</v>
      </c>
      <c r="BW17">
        <f t="shared" si="64"/>
        <v>298.88348426818845</v>
      </c>
      <c r="BX17">
        <f t="shared" si="65"/>
        <v>288.27811855648179</v>
      </c>
      <c r="BY17">
        <f t="shared" si="66"/>
        <v>0.24706056722379652</v>
      </c>
      <c r="BZ17">
        <f t="shared" si="67"/>
        <v>3.5950616207787953</v>
      </c>
      <c r="CA17">
        <f t="shared" si="68"/>
        <v>35.580287717244616</v>
      </c>
      <c r="CB17">
        <f t="shared" si="69"/>
        <v>11.653136990926257</v>
      </c>
      <c r="CC17">
        <f t="shared" si="70"/>
        <v>26.404492378234863</v>
      </c>
      <c r="CD17">
        <f t="shared" si="71"/>
        <v>3.4558709669565681</v>
      </c>
      <c r="CE17">
        <f t="shared" si="72"/>
        <v>0.38815055866429571</v>
      </c>
      <c r="CF17">
        <f t="shared" si="73"/>
        <v>2.4176190466578409</v>
      </c>
      <c r="CG17">
        <f t="shared" si="74"/>
        <v>1.0382519202987273</v>
      </c>
      <c r="CH17">
        <f t="shared" si="75"/>
        <v>0.24405999143959137</v>
      </c>
      <c r="CI17">
        <f t="shared" si="76"/>
        <v>53.706798706755222</v>
      </c>
      <c r="CJ17">
        <f t="shared" si="77"/>
        <v>0.6926200047229838</v>
      </c>
      <c r="CK17">
        <f t="shared" si="78"/>
        <v>67.654388295659103</v>
      </c>
      <c r="CL17">
        <f t="shared" si="79"/>
        <v>759.5010565887444</v>
      </c>
      <c r="CM17">
        <f t="shared" si="80"/>
        <v>4.85863477015391E-2</v>
      </c>
      <c r="CN17">
        <f t="shared" si="81"/>
        <v>0</v>
      </c>
      <c r="CO17">
        <f t="shared" si="82"/>
        <v>1531.4775390624998</v>
      </c>
      <c r="CP17">
        <f t="shared" si="83"/>
        <v>0</v>
      </c>
      <c r="CQ17" t="e">
        <f t="shared" si="84"/>
        <v>#DIV/0!</v>
      </c>
      <c r="CR17" t="e">
        <f t="shared" si="85"/>
        <v>#DIV/0!</v>
      </c>
    </row>
    <row r="18" spans="1:96" x14ac:dyDescent="0.3">
      <c r="A18" s="4" t="str">
        <f>VLOOKUP(B18,ListCodeMtrx!A$1:B$91,2,TRUE)</f>
        <v>M13</v>
      </c>
      <c r="B18">
        <v>13</v>
      </c>
      <c r="C18" s="10">
        <v>13</v>
      </c>
      <c r="D18" s="10">
        <v>1</v>
      </c>
      <c r="E18" s="10">
        <v>3</v>
      </c>
      <c r="F18" s="1">
        <v>68</v>
      </c>
      <c r="G18" s="3">
        <v>41312</v>
      </c>
      <c r="H18" s="11">
        <v>1</v>
      </c>
      <c r="I18" s="1">
        <v>51.2</v>
      </c>
      <c r="J18" s="8">
        <v>8</v>
      </c>
      <c r="K18" s="8" t="s">
        <v>212</v>
      </c>
      <c r="L18" s="12">
        <v>0.16111111111111112</v>
      </c>
      <c r="M18" s="12">
        <f t="shared" si="43"/>
        <v>0.45768518518518519</v>
      </c>
      <c r="N18" s="8">
        <v>1899</v>
      </c>
      <c r="O18" s="8">
        <v>0</v>
      </c>
      <c r="P18" s="13">
        <v>50</v>
      </c>
      <c r="Q18" s="14">
        <f t="shared" si="44"/>
        <v>-1.1173470846023952</v>
      </c>
      <c r="R18" s="14">
        <f t="shared" si="45"/>
        <v>0.51644113062568386</v>
      </c>
      <c r="S18" s="14">
        <f t="shared" si="46"/>
        <v>51.525403778728183</v>
      </c>
      <c r="T18" s="15">
        <v>26.834314346313477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t="e">
        <f t="shared" si="47"/>
        <v>#DIV/0!</v>
      </c>
      <c r="AC18" t="e">
        <f t="shared" si="48"/>
        <v>#DIV/0!</v>
      </c>
      <c r="AD18" t="e">
        <f t="shared" si="49"/>
        <v>#DIV/0!</v>
      </c>
      <c r="AE18" s="8">
        <v>-1</v>
      </c>
      <c r="AF18" s="8">
        <v>0.85</v>
      </c>
      <c r="AG18" s="8">
        <v>0.85</v>
      </c>
      <c r="AH18" s="8">
        <v>9.9220190048217773</v>
      </c>
      <c r="AI18">
        <f t="shared" si="50"/>
        <v>0.84999999999999987</v>
      </c>
      <c r="AJ18">
        <f t="shared" si="51"/>
        <v>-7.6606311948100345E-5</v>
      </c>
      <c r="AK18" t="e">
        <f t="shared" si="52"/>
        <v>#DIV/0!</v>
      </c>
      <c r="AL18" t="e">
        <f t="shared" si="53"/>
        <v>#DIV/0!</v>
      </c>
      <c r="AM18" t="e">
        <f t="shared" si="54"/>
        <v>#DIV/0!</v>
      </c>
      <c r="AN18" s="8">
        <v>1799.3626708984375</v>
      </c>
      <c r="AO18" s="8">
        <v>0.5</v>
      </c>
      <c r="AP18" t="e">
        <f t="shared" si="55"/>
        <v>#DIV/0!</v>
      </c>
      <c r="AQ18">
        <f t="shared" si="56"/>
        <v>5.7310012922292195</v>
      </c>
      <c r="AR18">
        <f t="shared" si="57"/>
        <v>1.1486198249843431</v>
      </c>
      <c r="AS18">
        <f t="shared" si="58"/>
        <v>26.834314346313477</v>
      </c>
      <c r="AT18" s="8">
        <v>2</v>
      </c>
      <c r="AU18">
        <f t="shared" si="59"/>
        <v>4.644859790802002</v>
      </c>
      <c r="AV18" s="8">
        <v>1</v>
      </c>
      <c r="AW18">
        <f t="shared" si="60"/>
        <v>9.2897195816040039</v>
      </c>
      <c r="AX18" s="8">
        <v>25.707901000976563</v>
      </c>
      <c r="AY18" s="8">
        <v>26.834314346313477</v>
      </c>
      <c r="AZ18" s="8">
        <v>25.130353927612305</v>
      </c>
      <c r="BA18" s="8">
        <v>48.354225158691406</v>
      </c>
      <c r="BB18" s="8">
        <v>48.832294464111328</v>
      </c>
      <c r="BC18" s="8">
        <v>20.521553039550781</v>
      </c>
      <c r="BD18" s="8">
        <v>23.715433120727539</v>
      </c>
      <c r="BE18" s="8">
        <v>62.513912200927734</v>
      </c>
      <c r="BF18" s="8">
        <v>72.243293762207031</v>
      </c>
      <c r="BG18" s="8">
        <v>350.36306762695312</v>
      </c>
      <c r="BH18" s="8">
        <v>1802.1412353515625</v>
      </c>
      <c r="BI18" s="8">
        <v>1392.8138427734375</v>
      </c>
      <c r="BJ18" s="8">
        <v>101.02527618408203</v>
      </c>
      <c r="BK18" s="8">
        <v>-2.28118896484375E-2</v>
      </c>
      <c r="BL18" s="8">
        <v>-1.2816286087036133</v>
      </c>
      <c r="BM18" s="8">
        <v>0.25</v>
      </c>
      <c r="BN18" s="8">
        <v>-1.355140209197998</v>
      </c>
      <c r="BO18" s="8">
        <v>7.355140209197998</v>
      </c>
      <c r="BP18" s="8">
        <v>1</v>
      </c>
      <c r="BQ18" s="8">
        <v>0</v>
      </c>
      <c r="BR18" s="8">
        <v>0.15999999642372131</v>
      </c>
      <c r="BS18" s="8">
        <v>111135</v>
      </c>
      <c r="BT18">
        <f t="shared" si="61"/>
        <v>1.7518153381347654</v>
      </c>
      <c r="BU18">
        <f t="shared" si="62"/>
        <v>5.7310012922292194E-3</v>
      </c>
      <c r="BV18">
        <f t="shared" si="63"/>
        <v>299.98431434631345</v>
      </c>
      <c r="BW18">
        <f t="shared" si="64"/>
        <v>298.85790100097654</v>
      </c>
      <c r="BX18">
        <f t="shared" si="65"/>
        <v>288.34259121129071</v>
      </c>
      <c r="BY18">
        <f t="shared" si="66"/>
        <v>8.3075886359639722E-2</v>
      </c>
      <c r="BZ18">
        <f t="shared" si="67"/>
        <v>3.5444780058309693</v>
      </c>
      <c r="CA18">
        <f t="shared" si="68"/>
        <v>35.085061280826793</v>
      </c>
      <c r="CB18">
        <f t="shared" si="69"/>
        <v>11.369628160099253</v>
      </c>
      <c r="CC18">
        <f t="shared" si="70"/>
        <v>26.27110767364502</v>
      </c>
      <c r="CD18">
        <f t="shared" si="71"/>
        <v>3.428770141503994</v>
      </c>
      <c r="CE18">
        <f t="shared" si="72"/>
        <v>0.48924277550701778</v>
      </c>
      <c r="CF18">
        <f t="shared" si="73"/>
        <v>2.3958581808466262</v>
      </c>
      <c r="CG18">
        <f t="shared" si="74"/>
        <v>1.0329119606573678</v>
      </c>
      <c r="CH18">
        <f t="shared" si="75"/>
        <v>0.30810930359988542</v>
      </c>
      <c r="CI18">
        <f t="shared" si="76"/>
        <v>5.2053681472423587</v>
      </c>
      <c r="CJ18">
        <f t="shared" si="77"/>
        <v>1.0551501694559144</v>
      </c>
      <c r="CK18">
        <f t="shared" si="78"/>
        <v>68.370855618236675</v>
      </c>
      <c r="CL18">
        <f t="shared" si="79"/>
        <v>48.994669501480622</v>
      </c>
      <c r="CM18">
        <f t="shared" si="80"/>
        <v>-1.5592303606517728E-2</v>
      </c>
      <c r="CN18">
        <f t="shared" si="81"/>
        <v>0</v>
      </c>
      <c r="CO18">
        <f t="shared" si="82"/>
        <v>1531.8200500488279</v>
      </c>
      <c r="CP18">
        <f t="shared" si="83"/>
        <v>0</v>
      </c>
      <c r="CQ18" t="e">
        <f t="shared" si="84"/>
        <v>#DIV/0!</v>
      </c>
      <c r="CR18" t="e">
        <f t="shared" si="85"/>
        <v>#DIV/0!</v>
      </c>
    </row>
    <row r="19" spans="1:96" x14ac:dyDescent="0.3">
      <c r="A19" s="4" t="str">
        <f>VLOOKUP(B19,ListCodeMtrx!A$1:B$91,2,TRUE)</f>
        <v>M13</v>
      </c>
      <c r="B19">
        <v>13</v>
      </c>
      <c r="C19" s="10">
        <v>13</v>
      </c>
      <c r="D19" s="10">
        <v>1</v>
      </c>
      <c r="E19" s="10">
        <v>3</v>
      </c>
      <c r="F19" s="1">
        <v>68</v>
      </c>
      <c r="G19" s="3">
        <v>41312</v>
      </c>
      <c r="H19" s="11">
        <v>1</v>
      </c>
      <c r="I19" s="1">
        <v>51.2</v>
      </c>
      <c r="J19" s="8">
        <v>9</v>
      </c>
      <c r="K19" s="8" t="s">
        <v>213</v>
      </c>
      <c r="L19" s="12">
        <v>0.16111111111111112</v>
      </c>
      <c r="M19" s="12">
        <f t="shared" si="43"/>
        <v>0.46010416666666665</v>
      </c>
      <c r="N19" s="8">
        <v>2108</v>
      </c>
      <c r="O19" s="8">
        <v>0</v>
      </c>
      <c r="P19" s="13">
        <v>150</v>
      </c>
      <c r="Q19" s="14">
        <f t="shared" si="44"/>
        <v>12.875150911934018</v>
      </c>
      <c r="R19" s="14">
        <f t="shared" si="45"/>
        <v>0.50974689357579261</v>
      </c>
      <c r="S19" s="14">
        <f t="shared" si="46"/>
        <v>99.714438109017948</v>
      </c>
      <c r="T19" s="15">
        <v>26.901573181152344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t="e">
        <f t="shared" si="47"/>
        <v>#DIV/0!</v>
      </c>
      <c r="AC19" t="e">
        <f t="shared" si="48"/>
        <v>#DIV/0!</v>
      </c>
      <c r="AD19" t="e">
        <f t="shared" si="49"/>
        <v>#DIV/0!</v>
      </c>
      <c r="AE19" s="8">
        <v>-1</v>
      </c>
      <c r="AF19" s="8">
        <v>0.85</v>
      </c>
      <c r="AG19" s="8">
        <v>0.85</v>
      </c>
      <c r="AH19" s="8">
        <v>9.9220190048217773</v>
      </c>
      <c r="AI19">
        <f t="shared" si="50"/>
        <v>0.84999999999999987</v>
      </c>
      <c r="AJ19">
        <f t="shared" si="51"/>
        <v>9.0589714239409837E-3</v>
      </c>
      <c r="AK19" t="e">
        <f t="shared" si="52"/>
        <v>#DIV/0!</v>
      </c>
      <c r="AL19" t="e">
        <f t="shared" si="53"/>
        <v>#DIV/0!</v>
      </c>
      <c r="AM19" t="e">
        <f t="shared" si="54"/>
        <v>#DIV/0!</v>
      </c>
      <c r="AN19" s="8">
        <v>1799.3626708984375</v>
      </c>
      <c r="AO19" s="8">
        <v>0.5</v>
      </c>
      <c r="AP19" t="e">
        <f t="shared" si="55"/>
        <v>#DIV/0!</v>
      </c>
      <c r="AQ19">
        <f t="shared" si="56"/>
        <v>5.4914296598851946</v>
      </c>
      <c r="AR19">
        <f t="shared" si="57"/>
        <v>1.1139135777211848</v>
      </c>
      <c r="AS19">
        <f t="shared" si="58"/>
        <v>26.901573181152344</v>
      </c>
      <c r="AT19" s="8">
        <v>2</v>
      </c>
      <c r="AU19">
        <f t="shared" si="59"/>
        <v>4.644859790802002</v>
      </c>
      <c r="AV19" s="8">
        <v>1</v>
      </c>
      <c r="AW19">
        <f t="shared" si="60"/>
        <v>9.2897195816040039</v>
      </c>
      <c r="AX19" s="8">
        <v>25.716062545776367</v>
      </c>
      <c r="AY19" s="8">
        <v>26.901573181152344</v>
      </c>
      <c r="AZ19" s="8">
        <v>25.132560729980469</v>
      </c>
      <c r="BA19" s="8">
        <v>152.0289306640625</v>
      </c>
      <c r="BB19" s="8">
        <v>144.22702026367188</v>
      </c>
      <c r="BC19" s="8">
        <v>21.139608383178711</v>
      </c>
      <c r="BD19" s="8">
        <v>24.198537826538086</v>
      </c>
      <c r="BE19" s="8">
        <v>64.364028930664063</v>
      </c>
      <c r="BF19" s="8">
        <v>73.677589416503906</v>
      </c>
      <c r="BG19" s="8">
        <v>350.35427856445312</v>
      </c>
      <c r="BH19" s="8">
        <v>1801.938232421875</v>
      </c>
      <c r="BI19" s="8">
        <v>1375.7689208984375</v>
      </c>
      <c r="BJ19" s="8">
        <v>101.02294921875</v>
      </c>
      <c r="BK19" s="8">
        <v>-1.137451171875</v>
      </c>
      <c r="BL19" s="8">
        <v>-1.2742776870727539</v>
      </c>
      <c r="BM19" s="8">
        <v>0.25</v>
      </c>
      <c r="BN19" s="8">
        <v>-1.355140209197998</v>
      </c>
      <c r="BO19" s="8">
        <v>7.355140209197998</v>
      </c>
      <c r="BP19" s="8">
        <v>1</v>
      </c>
      <c r="BQ19" s="8">
        <v>0</v>
      </c>
      <c r="BR19" s="8">
        <v>0.15999999642372131</v>
      </c>
      <c r="BS19" s="8">
        <v>111115</v>
      </c>
      <c r="BT19">
        <f t="shared" si="61"/>
        <v>1.7517713928222656</v>
      </c>
      <c r="BU19">
        <f t="shared" si="62"/>
        <v>5.491429659885195E-3</v>
      </c>
      <c r="BV19">
        <f t="shared" si="63"/>
        <v>300.05157318115232</v>
      </c>
      <c r="BW19">
        <f t="shared" si="64"/>
        <v>298.86606254577634</v>
      </c>
      <c r="BX19">
        <f t="shared" si="65"/>
        <v>288.3101107432667</v>
      </c>
      <c r="BY19">
        <f t="shared" si="66"/>
        <v>0.11929691871417433</v>
      </c>
      <c r="BZ19">
        <f t="shared" si="67"/>
        <v>3.5585212357395428</v>
      </c>
      <c r="CA19">
        <f t="shared" si="68"/>
        <v>35.224879725438434</v>
      </c>
      <c r="CB19">
        <f t="shared" si="69"/>
        <v>11.026341898900348</v>
      </c>
      <c r="CC19">
        <f t="shared" si="70"/>
        <v>26.308817863464355</v>
      </c>
      <c r="CD19">
        <f t="shared" si="71"/>
        <v>3.436413135730255</v>
      </c>
      <c r="CE19">
        <f t="shared" si="72"/>
        <v>0.48323097088058253</v>
      </c>
      <c r="CF19">
        <f t="shared" si="73"/>
        <v>2.444607658018358</v>
      </c>
      <c r="CG19">
        <f t="shared" si="74"/>
        <v>0.99180547771189698</v>
      </c>
      <c r="CH19">
        <f t="shared" si="75"/>
        <v>0.30429473951354624</v>
      </c>
      <c r="CI19">
        <f t="shared" si="76"/>
        <v>10.073446617463508</v>
      </c>
      <c r="CJ19">
        <f t="shared" si="77"/>
        <v>0.69137140826124499</v>
      </c>
      <c r="CK19">
        <f t="shared" si="78"/>
        <v>69.416913129825602</v>
      </c>
      <c r="CL19">
        <f t="shared" si="79"/>
        <v>142.35597845466717</v>
      </c>
      <c r="CM19">
        <f t="shared" si="80"/>
        <v>6.2782978424171465E-2</v>
      </c>
      <c r="CN19">
        <f t="shared" si="81"/>
        <v>0</v>
      </c>
      <c r="CO19">
        <f t="shared" si="82"/>
        <v>1531.6474975585936</v>
      </c>
      <c r="CP19">
        <f t="shared" si="83"/>
        <v>0</v>
      </c>
      <c r="CQ19" t="e">
        <f t="shared" si="84"/>
        <v>#DIV/0!</v>
      </c>
      <c r="CR19" t="e">
        <f t="shared" si="85"/>
        <v>#DIV/0!</v>
      </c>
    </row>
    <row r="20" spans="1:96" x14ac:dyDescent="0.3">
      <c r="A20" s="4" t="str">
        <f>VLOOKUP(B20,ListCodeMtrx!A$1:B$91,2,TRUE)</f>
        <v>M13</v>
      </c>
      <c r="B20">
        <v>13</v>
      </c>
      <c r="C20" s="10">
        <v>13</v>
      </c>
      <c r="D20" s="10">
        <v>1</v>
      </c>
      <c r="E20" s="10">
        <v>3</v>
      </c>
      <c r="F20" s="1">
        <v>68</v>
      </c>
      <c r="G20" s="3">
        <v>41312</v>
      </c>
      <c r="H20" s="11">
        <v>1</v>
      </c>
      <c r="I20" s="1">
        <v>51.2</v>
      </c>
      <c r="J20" s="8">
        <v>10</v>
      </c>
      <c r="K20" s="8" t="s">
        <v>214</v>
      </c>
      <c r="L20" s="12">
        <v>0.16111111111111112</v>
      </c>
      <c r="M20" s="12">
        <f t="shared" si="43"/>
        <v>0.46252314814814821</v>
      </c>
      <c r="N20" s="8">
        <v>2317</v>
      </c>
      <c r="O20" s="8">
        <v>0</v>
      </c>
      <c r="P20" s="13" t="s">
        <v>192</v>
      </c>
      <c r="Q20" s="14">
        <f t="shared" si="44"/>
        <v>38.053806956452291</v>
      </c>
      <c r="R20" s="14">
        <f t="shared" si="45"/>
        <v>0.50949403506941593</v>
      </c>
      <c r="S20" s="14">
        <f t="shared" si="46"/>
        <v>247.4960512937291</v>
      </c>
      <c r="T20" s="15">
        <v>26.833694458007813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t="e">
        <f t="shared" si="47"/>
        <v>#DIV/0!</v>
      </c>
      <c r="AC20" t="e">
        <f t="shared" si="48"/>
        <v>#DIV/0!</v>
      </c>
      <c r="AD20" t="e">
        <f t="shared" si="49"/>
        <v>#DIV/0!</v>
      </c>
      <c r="AE20" s="8">
        <v>-1</v>
      </c>
      <c r="AF20" s="8">
        <v>0.85</v>
      </c>
      <c r="AG20" s="8">
        <v>0.85</v>
      </c>
      <c r="AH20" s="8">
        <v>9.9458990097045898</v>
      </c>
      <c r="AI20">
        <f t="shared" si="50"/>
        <v>0.84999999999999987</v>
      </c>
      <c r="AJ20">
        <f t="shared" si="51"/>
        <v>2.5552724861827105E-2</v>
      </c>
      <c r="AK20" t="e">
        <f t="shared" si="52"/>
        <v>#DIV/0!</v>
      </c>
      <c r="AL20" t="e">
        <f t="shared" si="53"/>
        <v>#DIV/0!</v>
      </c>
      <c r="AM20" t="e">
        <f t="shared" si="54"/>
        <v>#DIV/0!</v>
      </c>
      <c r="AN20" s="8">
        <v>1799.3626708984375</v>
      </c>
      <c r="AO20" s="8">
        <v>0.5</v>
      </c>
      <c r="AP20" t="e">
        <f t="shared" si="55"/>
        <v>#DIV/0!</v>
      </c>
      <c r="AQ20">
        <f t="shared" si="56"/>
        <v>5.3533288044554421</v>
      </c>
      <c r="AR20">
        <f t="shared" si="57"/>
        <v>1.0863514441173261</v>
      </c>
      <c r="AS20">
        <f t="shared" si="58"/>
        <v>26.833694458007813</v>
      </c>
      <c r="AT20" s="8">
        <v>2</v>
      </c>
      <c r="AU20">
        <f t="shared" si="59"/>
        <v>4.644859790802002</v>
      </c>
      <c r="AV20" s="8">
        <v>1</v>
      </c>
      <c r="AW20">
        <f t="shared" si="60"/>
        <v>9.2897195816040039</v>
      </c>
      <c r="AX20" s="8">
        <v>25.696182250976563</v>
      </c>
      <c r="AY20" s="8">
        <v>26.833694458007813</v>
      </c>
      <c r="AZ20" s="8">
        <v>25.132888793945313</v>
      </c>
      <c r="BA20" s="8">
        <v>400.99435424804687</v>
      </c>
      <c r="BB20" s="8">
        <v>378.11676025390625</v>
      </c>
      <c r="BC20" s="8">
        <v>21.351005554199219</v>
      </c>
      <c r="BD20" s="8">
        <v>24.332473754882813</v>
      </c>
      <c r="BE20" s="8">
        <v>65.08062744140625</v>
      </c>
      <c r="BF20" s="8">
        <v>74.168533325195313</v>
      </c>
      <c r="BG20" s="8">
        <v>350.36892700195312</v>
      </c>
      <c r="BH20" s="8">
        <v>1798.0726318359375</v>
      </c>
      <c r="BI20" s="8">
        <v>1357.518798828125</v>
      </c>
      <c r="BJ20" s="8">
        <v>101.01715850830078</v>
      </c>
      <c r="BK20" s="8">
        <v>-5.612762451171875</v>
      </c>
      <c r="BL20" s="8">
        <v>-1.2037591934204102</v>
      </c>
      <c r="BM20" s="8">
        <v>0.25</v>
      </c>
      <c r="BN20" s="8">
        <v>-1.355140209197998</v>
      </c>
      <c r="BO20" s="8">
        <v>7.355140209197998</v>
      </c>
      <c r="BP20" s="8">
        <v>1</v>
      </c>
      <c r="BQ20" s="8">
        <v>0</v>
      </c>
      <c r="BR20" s="8">
        <v>0.15999999642372131</v>
      </c>
      <c r="BS20" s="8">
        <v>111115</v>
      </c>
      <c r="BT20">
        <f t="shared" si="61"/>
        <v>1.7518446350097654</v>
      </c>
      <c r="BU20">
        <f t="shared" si="62"/>
        <v>5.3533288044554424E-3</v>
      </c>
      <c r="BV20">
        <f t="shared" si="63"/>
        <v>299.98369445800779</v>
      </c>
      <c r="BW20">
        <f t="shared" si="64"/>
        <v>298.84618225097654</v>
      </c>
      <c r="BX20">
        <f t="shared" si="65"/>
        <v>287.69161466334117</v>
      </c>
      <c r="BY20">
        <f t="shared" si="66"/>
        <v>0.14150126824092238</v>
      </c>
      <c r="BZ20">
        <f t="shared" si="67"/>
        <v>3.544348802313392</v>
      </c>
      <c r="CA20">
        <f t="shared" si="68"/>
        <v>35.086601668984244</v>
      </c>
      <c r="CB20">
        <f t="shared" si="69"/>
        <v>10.754127914101431</v>
      </c>
      <c r="CC20">
        <f t="shared" si="70"/>
        <v>26.264938354492188</v>
      </c>
      <c r="CD20">
        <f t="shared" si="71"/>
        <v>3.4275211753883599</v>
      </c>
      <c r="CE20">
        <f t="shared" si="72"/>
        <v>0.48300372860955559</v>
      </c>
      <c r="CF20">
        <f t="shared" si="73"/>
        <v>2.4579973581960659</v>
      </c>
      <c r="CG20">
        <f t="shared" si="74"/>
        <v>0.96952381719229397</v>
      </c>
      <c r="CH20">
        <f t="shared" si="75"/>
        <v>0.30415056551876174</v>
      </c>
      <c r="CI20">
        <f t="shared" si="76"/>
        <v>25.001347843717173</v>
      </c>
      <c r="CJ20">
        <f t="shared" si="77"/>
        <v>0.65454927501107052</v>
      </c>
      <c r="CK20">
        <f t="shared" si="78"/>
        <v>70.05367672602334</v>
      </c>
      <c r="CL20">
        <f t="shared" si="79"/>
        <v>372.58670749613071</v>
      </c>
      <c r="CM20">
        <f t="shared" si="80"/>
        <v>7.1548690199837339E-2</v>
      </c>
      <c r="CN20">
        <f t="shared" si="81"/>
        <v>0</v>
      </c>
      <c r="CO20">
        <f t="shared" si="82"/>
        <v>1528.3617370605466</v>
      </c>
      <c r="CP20">
        <f t="shared" si="83"/>
        <v>0</v>
      </c>
      <c r="CQ20" t="e">
        <f t="shared" si="84"/>
        <v>#DIV/0!</v>
      </c>
      <c r="CR20" t="e">
        <f t="shared" si="85"/>
        <v>#DIV/0!</v>
      </c>
    </row>
    <row r="21" spans="1:96" x14ac:dyDescent="0.3">
      <c r="A21" s="4" t="str">
        <f>VLOOKUP(B21,ListCodeMtrx!A$1:B$91,2,TRUE)</f>
        <v>M13</v>
      </c>
      <c r="B21">
        <v>13</v>
      </c>
      <c r="C21" s="10">
        <v>13</v>
      </c>
      <c r="D21" s="10">
        <v>1</v>
      </c>
      <c r="E21" s="10">
        <v>3</v>
      </c>
      <c r="F21" s="1">
        <v>68</v>
      </c>
      <c r="G21" s="3">
        <v>41312</v>
      </c>
      <c r="H21" s="11">
        <v>1</v>
      </c>
      <c r="I21" s="1">
        <v>51.2</v>
      </c>
      <c r="J21" s="8">
        <v>11</v>
      </c>
      <c r="K21" s="8" t="s">
        <v>215</v>
      </c>
      <c r="L21" s="12">
        <v>0.16111111111111112</v>
      </c>
      <c r="M21" s="12">
        <f t="shared" si="43"/>
        <v>0.46494212962962966</v>
      </c>
      <c r="N21" s="8">
        <v>2526</v>
      </c>
      <c r="O21" s="8">
        <v>0</v>
      </c>
      <c r="P21" s="13">
        <v>800</v>
      </c>
      <c r="Q21" s="14">
        <f t="shared" si="44"/>
        <v>58.440041136780223</v>
      </c>
      <c r="R21" s="14">
        <f t="shared" si="45"/>
        <v>0.53365795521481663</v>
      </c>
      <c r="S21" s="14">
        <f t="shared" si="46"/>
        <v>569.49942580875722</v>
      </c>
      <c r="T21" s="15">
        <v>26.718502044677734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t="e">
        <f t="shared" si="47"/>
        <v>#DIV/0!</v>
      </c>
      <c r="AC21" t="e">
        <f t="shared" si="48"/>
        <v>#DIV/0!</v>
      </c>
      <c r="AD21" t="e">
        <f t="shared" si="49"/>
        <v>#DIV/0!</v>
      </c>
      <c r="AE21" s="8">
        <v>-1</v>
      </c>
      <c r="AF21" s="8">
        <v>0.85</v>
      </c>
      <c r="AG21" s="8">
        <v>0.85</v>
      </c>
      <c r="AH21" s="8">
        <v>9.9458990097045898</v>
      </c>
      <c r="AI21">
        <f t="shared" si="50"/>
        <v>0.84999999999999987</v>
      </c>
      <c r="AJ21">
        <f t="shared" si="51"/>
        <v>3.8880172783413186E-2</v>
      </c>
      <c r="AK21" t="e">
        <f t="shared" si="52"/>
        <v>#DIV/0!</v>
      </c>
      <c r="AL21" t="e">
        <f t="shared" si="53"/>
        <v>#DIV/0!</v>
      </c>
      <c r="AM21" t="e">
        <f t="shared" si="54"/>
        <v>#DIV/0!</v>
      </c>
      <c r="AN21" s="8">
        <v>1799.3626708984375</v>
      </c>
      <c r="AO21" s="8">
        <v>0.5</v>
      </c>
      <c r="AP21" t="e">
        <f t="shared" si="55"/>
        <v>#DIV/0!</v>
      </c>
      <c r="AQ21">
        <f t="shared" si="56"/>
        <v>5.7576374078015435</v>
      </c>
      <c r="AR21">
        <f t="shared" si="57"/>
        <v>1.1186248449577398</v>
      </c>
      <c r="AS21">
        <f t="shared" si="58"/>
        <v>26.718502044677734</v>
      </c>
      <c r="AT21" s="8">
        <v>2</v>
      </c>
      <c r="AU21">
        <f t="shared" si="59"/>
        <v>4.644859790802002</v>
      </c>
      <c r="AV21" s="8">
        <v>1</v>
      </c>
      <c r="AW21">
        <f t="shared" si="60"/>
        <v>9.2897195816040039</v>
      </c>
      <c r="AX21" s="8">
        <v>25.687919616699219</v>
      </c>
      <c r="AY21" s="8">
        <v>26.718502044677734</v>
      </c>
      <c r="AZ21" s="8">
        <v>25.132749557495117</v>
      </c>
      <c r="BA21" s="8">
        <v>801.29833984375</v>
      </c>
      <c r="BB21" s="8">
        <v>765.4200439453125</v>
      </c>
      <c r="BC21" s="8">
        <v>20.568805694580078</v>
      </c>
      <c r="BD21" s="8">
        <v>23.777585983276367</v>
      </c>
      <c r="BE21" s="8">
        <v>62.722980499267578</v>
      </c>
      <c r="BF21" s="8">
        <v>72.507896423339844</v>
      </c>
      <c r="BG21" s="8">
        <v>350.33465576171875</v>
      </c>
      <c r="BH21" s="8">
        <v>1798.5892333984375</v>
      </c>
      <c r="BI21" s="8">
        <v>1337.76806640625</v>
      </c>
      <c r="BJ21" s="8">
        <v>101.01049041748047</v>
      </c>
      <c r="BK21" s="8">
        <v>-16.421661376953125</v>
      </c>
      <c r="BL21" s="8">
        <v>-1.0889272689819336</v>
      </c>
      <c r="BM21" s="8">
        <v>0.25</v>
      </c>
      <c r="BN21" s="8">
        <v>-1.355140209197998</v>
      </c>
      <c r="BO21" s="8">
        <v>7.355140209197998</v>
      </c>
      <c r="BP21" s="8">
        <v>1</v>
      </c>
      <c r="BQ21" s="8">
        <v>0</v>
      </c>
      <c r="BR21" s="8">
        <v>0.15999999642372131</v>
      </c>
      <c r="BS21" s="8">
        <v>111115</v>
      </c>
      <c r="BT21">
        <f t="shared" si="61"/>
        <v>1.7516732788085936</v>
      </c>
      <c r="BU21">
        <f t="shared" si="62"/>
        <v>5.7576374078015437E-3</v>
      </c>
      <c r="BV21">
        <f t="shared" si="63"/>
        <v>299.86850204467771</v>
      </c>
      <c r="BW21">
        <f t="shared" si="64"/>
        <v>298.8379196166992</v>
      </c>
      <c r="BX21">
        <f t="shared" si="65"/>
        <v>287.77427091149366</v>
      </c>
      <c r="BY21">
        <f t="shared" si="66"/>
        <v>8.0775087554661146E-2</v>
      </c>
      <c r="BZ21">
        <f t="shared" si="67"/>
        <v>3.520410466072295</v>
      </c>
      <c r="CA21">
        <f t="shared" si="68"/>
        <v>34.851929255291161</v>
      </c>
      <c r="CB21">
        <f t="shared" si="69"/>
        <v>11.074343272014794</v>
      </c>
      <c r="CC21">
        <f t="shared" si="70"/>
        <v>26.203210830688477</v>
      </c>
      <c r="CD21">
        <f t="shared" si="71"/>
        <v>3.4150464215258176</v>
      </c>
      <c r="CE21">
        <f t="shared" si="72"/>
        <v>0.50466682542298691</v>
      </c>
      <c r="CF21">
        <f t="shared" si="73"/>
        <v>2.4017856211145552</v>
      </c>
      <c r="CG21">
        <f t="shared" si="74"/>
        <v>1.0132608004112624</v>
      </c>
      <c r="CH21">
        <f t="shared" si="75"/>
        <v>0.31789932507817381</v>
      </c>
      <c r="CI21">
        <f t="shared" si="76"/>
        <v>57.5254162934161</v>
      </c>
      <c r="CJ21">
        <f t="shared" si="77"/>
        <v>0.74403516123422375</v>
      </c>
      <c r="CK21">
        <f t="shared" si="78"/>
        <v>69.043311316132701</v>
      </c>
      <c r="CL21">
        <f t="shared" si="79"/>
        <v>756.92742424440314</v>
      </c>
      <c r="CM21">
        <f t="shared" si="80"/>
        <v>5.3306219649289624E-2</v>
      </c>
      <c r="CN21">
        <f t="shared" si="81"/>
        <v>0</v>
      </c>
      <c r="CO21">
        <f t="shared" si="82"/>
        <v>1528.8008483886717</v>
      </c>
      <c r="CP21">
        <f t="shared" si="83"/>
        <v>0</v>
      </c>
      <c r="CQ21" t="e">
        <f t="shared" si="84"/>
        <v>#DIV/0!</v>
      </c>
      <c r="CR21" t="e">
        <f t="shared" si="85"/>
        <v>#DIV/0!</v>
      </c>
    </row>
    <row r="22" spans="1:96" x14ac:dyDescent="0.3">
      <c r="A22" s="4" t="str">
        <f>VLOOKUP(B22,ListCodeMtrx!A$1:B$91,2,TRUE)</f>
        <v>M66</v>
      </c>
      <c r="B22">
        <v>66</v>
      </c>
      <c r="C22" s="10">
        <v>5</v>
      </c>
      <c r="D22" s="10">
        <v>3</v>
      </c>
      <c r="E22" s="10">
        <v>2</v>
      </c>
      <c r="F22" s="1">
        <v>68</v>
      </c>
      <c r="G22" s="3">
        <v>41312</v>
      </c>
      <c r="H22" s="11">
        <v>1</v>
      </c>
      <c r="I22" s="1">
        <v>54.1</v>
      </c>
      <c r="J22" s="8">
        <v>14</v>
      </c>
      <c r="K22" s="8" t="s">
        <v>218</v>
      </c>
      <c r="L22" s="12">
        <v>0.16111111111111112</v>
      </c>
      <c r="M22" s="12">
        <f t="shared" si="43"/>
        <v>0.47412037037037036</v>
      </c>
      <c r="N22" s="8">
        <v>3319.5</v>
      </c>
      <c r="O22" s="8">
        <v>0</v>
      </c>
      <c r="P22" s="13">
        <v>50</v>
      </c>
      <c r="Q22" s="14">
        <f t="shared" si="44"/>
        <v>-1.4707802437605044</v>
      </c>
      <c r="R22" s="14">
        <f t="shared" si="45"/>
        <v>0.59210921925385274</v>
      </c>
      <c r="S22" s="14">
        <f t="shared" si="46"/>
        <v>51.826037907720448</v>
      </c>
      <c r="T22" s="15">
        <v>26.164825439453125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t="e">
        <f t="shared" si="47"/>
        <v>#DIV/0!</v>
      </c>
      <c r="AC22" t="e">
        <f t="shared" si="48"/>
        <v>#DIV/0!</v>
      </c>
      <c r="AD22" t="e">
        <f t="shared" si="49"/>
        <v>#DIV/0!</v>
      </c>
      <c r="AE22" s="8">
        <v>-1</v>
      </c>
      <c r="AF22" s="8">
        <v>0.85</v>
      </c>
      <c r="AG22" s="8">
        <v>0.85</v>
      </c>
      <c r="AH22" s="8">
        <v>10.050127029418945</v>
      </c>
      <c r="AI22">
        <f t="shared" si="50"/>
        <v>0.85</v>
      </c>
      <c r="AJ22">
        <f t="shared" si="51"/>
        <v>-3.0786108185106709E-4</v>
      </c>
      <c r="AK22" t="e">
        <f t="shared" si="52"/>
        <v>#DIV/0!</v>
      </c>
      <c r="AL22" t="e">
        <f t="shared" si="53"/>
        <v>#DIV/0!</v>
      </c>
      <c r="AM22" t="e">
        <f t="shared" si="54"/>
        <v>#DIV/0!</v>
      </c>
      <c r="AN22" s="8">
        <v>1797.933837890625</v>
      </c>
      <c r="AO22" s="8">
        <v>0.5</v>
      </c>
      <c r="AP22" t="e">
        <f t="shared" si="55"/>
        <v>#DIV/0!</v>
      </c>
      <c r="AQ22">
        <f t="shared" si="56"/>
        <v>6.3023828005435183</v>
      </c>
      <c r="AR22">
        <f t="shared" si="57"/>
        <v>1.1111573329254201</v>
      </c>
      <c r="AS22">
        <f t="shared" si="58"/>
        <v>26.164825439453125</v>
      </c>
      <c r="AT22" s="8">
        <v>2</v>
      </c>
      <c r="AU22">
        <f t="shared" si="59"/>
        <v>4.644859790802002</v>
      </c>
      <c r="AV22" s="8">
        <v>1</v>
      </c>
      <c r="AW22">
        <f t="shared" si="60"/>
        <v>9.2897195816040039</v>
      </c>
      <c r="AX22" s="8">
        <v>25.692367553710938</v>
      </c>
      <c r="AY22" s="8">
        <v>26.164825439453125</v>
      </c>
      <c r="AZ22" s="8">
        <v>25.133136749267578</v>
      </c>
      <c r="BA22" s="8">
        <v>47.871067047119141</v>
      </c>
      <c r="BB22" s="8">
        <v>48.536026000976562</v>
      </c>
      <c r="BC22" s="8">
        <v>19.220626831054688</v>
      </c>
      <c r="BD22" s="8">
        <v>22.736452102661133</v>
      </c>
      <c r="BE22" s="8">
        <v>58.584392547607422</v>
      </c>
      <c r="BF22" s="8">
        <v>69.300613403320313</v>
      </c>
      <c r="BG22" s="8">
        <v>350.36376953125</v>
      </c>
      <c r="BH22" s="8">
        <v>1799.0552978515625</v>
      </c>
      <c r="BI22" s="8">
        <v>1952.749755859375</v>
      </c>
      <c r="BJ22" s="8">
        <v>100.98988342285156</v>
      </c>
      <c r="BK22" s="8">
        <v>5.7857513427734375E-2</v>
      </c>
      <c r="BL22" s="8">
        <v>-1.2016382217407227</v>
      </c>
      <c r="BM22" s="8">
        <v>0.25</v>
      </c>
      <c r="BN22" s="8">
        <v>-1.355140209197998</v>
      </c>
      <c r="BO22" s="8">
        <v>7.355140209197998</v>
      </c>
      <c r="BP22" s="8">
        <v>1</v>
      </c>
      <c r="BQ22" s="8">
        <v>0</v>
      </c>
      <c r="BR22" s="8">
        <v>0.15999999642372131</v>
      </c>
      <c r="BS22" s="8">
        <v>111135</v>
      </c>
      <c r="BT22">
        <f t="shared" si="61"/>
        <v>1.75181884765625</v>
      </c>
      <c r="BU22">
        <f t="shared" si="62"/>
        <v>6.3023828005435182E-3</v>
      </c>
      <c r="BV22">
        <f t="shared" si="63"/>
        <v>299.3148254394531</v>
      </c>
      <c r="BW22">
        <f t="shared" si="64"/>
        <v>298.84236755371091</v>
      </c>
      <c r="BX22">
        <f t="shared" si="65"/>
        <v>287.84884122232688</v>
      </c>
      <c r="BY22">
        <f t="shared" si="66"/>
        <v>1.6443921721331408E-2</v>
      </c>
      <c r="BZ22">
        <f t="shared" si="67"/>
        <v>3.4073089802224161</v>
      </c>
      <c r="CA22">
        <f t="shared" si="68"/>
        <v>33.739111926248889</v>
      </c>
      <c r="CB22">
        <f t="shared" si="69"/>
        <v>11.002659823587756</v>
      </c>
      <c r="CC22">
        <f t="shared" si="70"/>
        <v>25.928596496582031</v>
      </c>
      <c r="CD22">
        <f t="shared" si="71"/>
        <v>3.3600278666731578</v>
      </c>
      <c r="CE22">
        <f t="shared" si="72"/>
        <v>0.55663063177873162</v>
      </c>
      <c r="CF22">
        <f t="shared" si="73"/>
        <v>2.2961516472969961</v>
      </c>
      <c r="CG22">
        <f t="shared" si="74"/>
        <v>1.0638762193761617</v>
      </c>
      <c r="CH22">
        <f t="shared" si="75"/>
        <v>0.35091671513144063</v>
      </c>
      <c r="CI22">
        <f t="shared" si="76"/>
        <v>5.2339055265689742</v>
      </c>
      <c r="CJ22">
        <f t="shared" si="77"/>
        <v>1.0677849461074067</v>
      </c>
      <c r="CK22">
        <f t="shared" si="78"/>
        <v>68.452183353102797</v>
      </c>
      <c r="CL22">
        <f t="shared" si="79"/>
        <v>48.749762627968899</v>
      </c>
      <c r="CM22">
        <f t="shared" si="80"/>
        <v>-2.0652022387541605E-2</v>
      </c>
      <c r="CN22">
        <f t="shared" si="81"/>
        <v>0</v>
      </c>
      <c r="CO22">
        <f t="shared" si="82"/>
        <v>1529.1970031738281</v>
      </c>
      <c r="CP22">
        <f t="shared" si="83"/>
        <v>0</v>
      </c>
      <c r="CQ22" t="e">
        <f t="shared" si="84"/>
        <v>#DIV/0!</v>
      </c>
      <c r="CR22" t="e">
        <f t="shared" si="85"/>
        <v>#DIV/0!</v>
      </c>
    </row>
    <row r="23" spans="1:96" x14ac:dyDescent="0.3">
      <c r="A23" s="4" t="str">
        <f>VLOOKUP(B23,ListCodeMtrx!A$1:B$91,2,TRUE)</f>
        <v>M66</v>
      </c>
      <c r="B23">
        <v>66</v>
      </c>
      <c r="C23" s="10">
        <v>5</v>
      </c>
      <c r="D23" s="10">
        <v>3</v>
      </c>
      <c r="E23" s="10">
        <v>2</v>
      </c>
      <c r="F23" s="1">
        <v>68</v>
      </c>
      <c r="G23" s="3">
        <v>41312</v>
      </c>
      <c r="H23" s="11">
        <v>1</v>
      </c>
      <c r="I23" s="1">
        <v>54.1</v>
      </c>
      <c r="J23" s="8">
        <v>15</v>
      </c>
      <c r="K23" s="8" t="s">
        <v>219</v>
      </c>
      <c r="L23" s="12">
        <v>0.16111111111111112</v>
      </c>
      <c r="M23" s="12">
        <f t="shared" si="43"/>
        <v>0.47655092592592596</v>
      </c>
      <c r="N23" s="8">
        <v>3529.5</v>
      </c>
      <c r="O23" s="8">
        <v>0</v>
      </c>
      <c r="P23" s="13">
        <v>150</v>
      </c>
      <c r="Q23" s="14">
        <f t="shared" si="44"/>
        <v>12.190867882431716</v>
      </c>
      <c r="R23" s="14">
        <f t="shared" si="45"/>
        <v>0.57994437735412074</v>
      </c>
      <c r="S23" s="14">
        <f t="shared" si="46"/>
        <v>105.97081611153307</v>
      </c>
      <c r="T23" s="15">
        <v>26.172046661376953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t="e">
        <f t="shared" si="47"/>
        <v>#DIV/0!</v>
      </c>
      <c r="AC23" t="e">
        <f t="shared" si="48"/>
        <v>#DIV/0!</v>
      </c>
      <c r="AD23" t="e">
        <f t="shared" si="49"/>
        <v>#DIV/0!</v>
      </c>
      <c r="AE23" s="8">
        <v>-1</v>
      </c>
      <c r="AF23" s="8">
        <v>0.85</v>
      </c>
      <c r="AG23" s="8">
        <v>0.85</v>
      </c>
      <c r="AH23" s="8">
        <v>10.050127029418945</v>
      </c>
      <c r="AI23">
        <f t="shared" si="50"/>
        <v>0.85</v>
      </c>
      <c r="AJ23">
        <f t="shared" si="51"/>
        <v>8.6249379600637378E-3</v>
      </c>
      <c r="AK23" t="e">
        <f t="shared" si="52"/>
        <v>#DIV/0!</v>
      </c>
      <c r="AL23" t="e">
        <f t="shared" si="53"/>
        <v>#DIV/0!</v>
      </c>
      <c r="AM23" t="e">
        <f t="shared" si="54"/>
        <v>#DIV/0!</v>
      </c>
      <c r="AN23" s="8">
        <v>1797.933837890625</v>
      </c>
      <c r="AO23" s="8">
        <v>0.5</v>
      </c>
      <c r="AP23" t="e">
        <f t="shared" si="55"/>
        <v>#DIV/0!</v>
      </c>
      <c r="AQ23">
        <f t="shared" si="56"/>
        <v>6.138396689524912</v>
      </c>
      <c r="AR23">
        <f t="shared" si="57"/>
        <v>1.1034377026204116</v>
      </c>
      <c r="AS23">
        <f t="shared" si="58"/>
        <v>26.172046661376953</v>
      </c>
      <c r="AT23" s="8">
        <v>2</v>
      </c>
      <c r="AU23">
        <f t="shared" si="59"/>
        <v>4.644859790802002</v>
      </c>
      <c r="AV23" s="8">
        <v>1</v>
      </c>
      <c r="AW23">
        <f t="shared" si="60"/>
        <v>9.2897195816040039</v>
      </c>
      <c r="AX23" s="8">
        <v>25.691606521606445</v>
      </c>
      <c r="AY23" s="8">
        <v>26.172046661376953</v>
      </c>
      <c r="AZ23" s="8">
        <v>25.131919860839844</v>
      </c>
      <c r="BA23" s="8">
        <v>151.09136962890625</v>
      </c>
      <c r="BB23" s="8">
        <v>143.62834167480469</v>
      </c>
      <c r="BC23" s="8">
        <v>19.404701232910156</v>
      </c>
      <c r="BD23" s="8">
        <v>22.829076766967773</v>
      </c>
      <c r="BE23" s="8">
        <v>59.143501281738281</v>
      </c>
      <c r="BF23" s="8">
        <v>69.580642700195313</v>
      </c>
      <c r="BG23" s="8">
        <v>350.327392578125</v>
      </c>
      <c r="BH23" s="8">
        <v>1799.27880859375</v>
      </c>
      <c r="BI23" s="8">
        <v>1947.28857421875</v>
      </c>
      <c r="BJ23" s="8">
        <v>100.98199462890625</v>
      </c>
      <c r="BK23" s="8">
        <v>-0.99626541137695313</v>
      </c>
      <c r="BL23" s="8">
        <v>-1.1735677719116211</v>
      </c>
      <c r="BM23" s="8">
        <v>0.5</v>
      </c>
      <c r="BN23" s="8">
        <v>-1.355140209197998</v>
      </c>
      <c r="BO23" s="8">
        <v>7.355140209197998</v>
      </c>
      <c r="BP23" s="8">
        <v>1</v>
      </c>
      <c r="BQ23" s="8">
        <v>0</v>
      </c>
      <c r="BR23" s="8">
        <v>0.15999999642372131</v>
      </c>
      <c r="BS23" s="8">
        <v>111115</v>
      </c>
      <c r="BT23">
        <f t="shared" si="61"/>
        <v>1.751636962890625</v>
      </c>
      <c r="BU23">
        <f t="shared" si="62"/>
        <v>6.138396689524912E-3</v>
      </c>
      <c r="BV23">
        <f t="shared" si="63"/>
        <v>299.32204666137693</v>
      </c>
      <c r="BW23">
        <f t="shared" si="64"/>
        <v>298.84160652160642</v>
      </c>
      <c r="BX23">
        <f t="shared" si="65"/>
        <v>287.88460294027755</v>
      </c>
      <c r="BY23">
        <f t="shared" si="66"/>
        <v>4.285604641509199E-2</v>
      </c>
      <c r="BZ23">
        <f t="shared" si="67"/>
        <v>3.40876341008524</v>
      </c>
      <c r="CA23">
        <f t="shared" si="68"/>
        <v>33.756150515861137</v>
      </c>
      <c r="CB23">
        <f t="shared" si="69"/>
        <v>10.927073748893363</v>
      </c>
      <c r="CC23">
        <f t="shared" si="70"/>
        <v>25.931826591491699</v>
      </c>
      <c r="CD23">
        <f t="shared" si="71"/>
        <v>3.3606704841175614</v>
      </c>
      <c r="CE23">
        <f t="shared" si="72"/>
        <v>0.54586667397705835</v>
      </c>
      <c r="CF23">
        <f t="shared" si="73"/>
        <v>2.3053257074648283</v>
      </c>
      <c r="CG23">
        <f t="shared" si="74"/>
        <v>1.0553447766527331</v>
      </c>
      <c r="CH23">
        <f t="shared" si="75"/>
        <v>0.34407298436519912</v>
      </c>
      <c r="CI23">
        <f t="shared" si="76"/>
        <v>10.701144383395643</v>
      </c>
      <c r="CJ23">
        <f t="shared" si="77"/>
        <v>0.73781271074943067</v>
      </c>
      <c r="CK23">
        <f t="shared" si="78"/>
        <v>68.644358234964045</v>
      </c>
      <c r="CL23">
        <f t="shared" si="79"/>
        <v>141.85674119787822</v>
      </c>
      <c r="CM23">
        <f t="shared" si="80"/>
        <v>5.8991507562509614E-2</v>
      </c>
      <c r="CN23">
        <f t="shared" si="81"/>
        <v>0</v>
      </c>
      <c r="CO23">
        <f t="shared" si="82"/>
        <v>1529.3869873046874</v>
      </c>
      <c r="CP23">
        <f t="shared" si="83"/>
        <v>0</v>
      </c>
      <c r="CQ23" t="e">
        <f t="shared" si="84"/>
        <v>#DIV/0!</v>
      </c>
      <c r="CR23" t="e">
        <f t="shared" si="85"/>
        <v>#DIV/0!</v>
      </c>
    </row>
    <row r="24" spans="1:96" x14ac:dyDescent="0.3">
      <c r="A24" s="4" t="str">
        <f>VLOOKUP(B24,ListCodeMtrx!A$1:B$91,2,TRUE)</f>
        <v>M66</v>
      </c>
      <c r="B24">
        <v>66</v>
      </c>
      <c r="C24" s="10">
        <v>5</v>
      </c>
      <c r="D24" s="10">
        <v>3</v>
      </c>
      <c r="E24" s="10">
        <v>2</v>
      </c>
      <c r="F24" s="1">
        <v>68</v>
      </c>
      <c r="G24" s="3">
        <v>41312</v>
      </c>
      <c r="H24" s="11">
        <v>1</v>
      </c>
      <c r="I24" s="1">
        <v>54.1</v>
      </c>
      <c r="J24" s="8">
        <v>16</v>
      </c>
      <c r="K24" s="8" t="s">
        <v>220</v>
      </c>
      <c r="L24" s="12">
        <v>0.16111111111111112</v>
      </c>
      <c r="M24" s="12">
        <f t="shared" si="43"/>
        <v>0.47875000000000001</v>
      </c>
      <c r="N24" s="8">
        <v>3719.5</v>
      </c>
      <c r="O24" s="8">
        <v>0</v>
      </c>
      <c r="P24" s="13" t="s">
        <v>192</v>
      </c>
      <c r="Q24" s="14">
        <f t="shared" si="44"/>
        <v>35.077290135874343</v>
      </c>
      <c r="R24" s="14">
        <f t="shared" si="45"/>
        <v>0.56787537827924717</v>
      </c>
      <c r="S24" s="14">
        <f t="shared" si="46"/>
        <v>270.34074504787935</v>
      </c>
      <c r="T24" s="15">
        <v>26.251670837402344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t="e">
        <f t="shared" si="47"/>
        <v>#DIV/0!</v>
      </c>
      <c r="AC24" t="e">
        <f t="shared" si="48"/>
        <v>#DIV/0!</v>
      </c>
      <c r="AD24" t="e">
        <f t="shared" si="49"/>
        <v>#DIV/0!</v>
      </c>
      <c r="AE24" s="8">
        <v>-1</v>
      </c>
      <c r="AF24" s="8">
        <v>0.85</v>
      </c>
      <c r="AG24" s="8">
        <v>0.85</v>
      </c>
      <c r="AH24" s="8">
        <v>10.050127029418945</v>
      </c>
      <c r="AI24">
        <f t="shared" si="50"/>
        <v>0.85</v>
      </c>
      <c r="AJ24">
        <f t="shared" si="51"/>
        <v>2.3591817217480167E-2</v>
      </c>
      <c r="AK24" t="e">
        <f t="shared" si="52"/>
        <v>#DIV/0!</v>
      </c>
      <c r="AL24" t="e">
        <f t="shared" si="53"/>
        <v>#DIV/0!</v>
      </c>
      <c r="AM24" t="e">
        <f t="shared" si="54"/>
        <v>#DIV/0!</v>
      </c>
      <c r="AN24" s="8">
        <v>1797.933837890625</v>
      </c>
      <c r="AO24" s="8">
        <v>0.5</v>
      </c>
      <c r="AP24" t="e">
        <f t="shared" si="55"/>
        <v>#DIV/0!</v>
      </c>
      <c r="AQ24">
        <f t="shared" si="56"/>
        <v>5.97681879152388</v>
      </c>
      <c r="AR24">
        <f t="shared" si="57"/>
        <v>1.0955979326717902</v>
      </c>
      <c r="AS24">
        <f t="shared" si="58"/>
        <v>26.251670837402344</v>
      </c>
      <c r="AT24" s="8">
        <v>2</v>
      </c>
      <c r="AU24">
        <f t="shared" si="59"/>
        <v>4.644859790802002</v>
      </c>
      <c r="AV24" s="8">
        <v>1</v>
      </c>
      <c r="AW24">
        <f t="shared" si="60"/>
        <v>9.2897195816040039</v>
      </c>
      <c r="AX24" s="8">
        <v>25.715404510498047</v>
      </c>
      <c r="AY24" s="8">
        <v>26.251670837402344</v>
      </c>
      <c r="AZ24" s="8">
        <v>25.133878707885742</v>
      </c>
      <c r="BA24" s="8">
        <v>401.42764282226562</v>
      </c>
      <c r="BB24" s="8">
        <v>380.10809326171875</v>
      </c>
      <c r="BC24" s="8">
        <v>19.734201431274414</v>
      </c>
      <c r="BD24" s="8">
        <v>23.067178726196289</v>
      </c>
      <c r="BE24" s="8">
        <v>60.0595703125</v>
      </c>
      <c r="BF24" s="8">
        <v>70.203239440917969</v>
      </c>
      <c r="BG24" s="8">
        <v>350.37445068359375</v>
      </c>
      <c r="BH24" s="8">
        <v>1799.0928955078125</v>
      </c>
      <c r="BI24" s="8">
        <v>1942.6939697265625</v>
      </c>
      <c r="BJ24" s="8">
        <v>100.97631072998047</v>
      </c>
      <c r="BK24" s="8">
        <v>-5.5267829895019531</v>
      </c>
      <c r="BL24" s="8">
        <v>-1.1160459518432617</v>
      </c>
      <c r="BM24" s="8">
        <v>0.25</v>
      </c>
      <c r="BN24" s="8">
        <v>-1.355140209197998</v>
      </c>
      <c r="BO24" s="8">
        <v>7.355140209197998</v>
      </c>
      <c r="BP24" s="8">
        <v>1</v>
      </c>
      <c r="BQ24" s="8">
        <v>0</v>
      </c>
      <c r="BR24" s="8">
        <v>0.15999999642372131</v>
      </c>
      <c r="BS24" s="8">
        <v>111115</v>
      </c>
      <c r="BT24">
        <f t="shared" si="61"/>
        <v>1.7518722534179685</v>
      </c>
      <c r="BU24">
        <f t="shared" si="62"/>
        <v>5.9768187915238804E-3</v>
      </c>
      <c r="BV24">
        <f t="shared" si="63"/>
        <v>299.40167083740232</v>
      </c>
      <c r="BW24">
        <f t="shared" si="64"/>
        <v>298.86540451049802</v>
      </c>
      <c r="BX24">
        <f t="shared" si="65"/>
        <v>287.85485684719242</v>
      </c>
      <c r="BY24">
        <f t="shared" si="66"/>
        <v>6.6592468125380222E-2</v>
      </c>
      <c r="BZ24">
        <f t="shared" si="67"/>
        <v>3.4248365393921816</v>
      </c>
      <c r="CA24">
        <f t="shared" si="68"/>
        <v>33.917227859022262</v>
      </c>
      <c r="CB24">
        <f t="shared" si="69"/>
        <v>10.850049132825973</v>
      </c>
      <c r="CC24">
        <f t="shared" si="70"/>
        <v>25.983537673950195</v>
      </c>
      <c r="CD24">
        <f t="shared" si="71"/>
        <v>3.3709728702603043</v>
      </c>
      <c r="CE24">
        <f t="shared" si="72"/>
        <v>0.5351612683398369</v>
      </c>
      <c r="CF24">
        <f t="shared" si="73"/>
        <v>2.3292386067203914</v>
      </c>
      <c r="CG24">
        <f t="shared" si="74"/>
        <v>1.0417342635399129</v>
      </c>
      <c r="CH24">
        <f t="shared" si="75"/>
        <v>0.33726876123143512</v>
      </c>
      <c r="CI24">
        <f t="shared" si="76"/>
        <v>27.298011074929097</v>
      </c>
      <c r="CJ24">
        <f t="shared" si="77"/>
        <v>0.71122070232200907</v>
      </c>
      <c r="CK24">
        <f t="shared" si="78"/>
        <v>68.968933594704197</v>
      </c>
      <c r="CL24">
        <f t="shared" si="79"/>
        <v>375.01059367979337</v>
      </c>
      <c r="CM24">
        <f t="shared" si="80"/>
        <v>6.4511332075300937E-2</v>
      </c>
      <c r="CN24">
        <f t="shared" si="81"/>
        <v>0</v>
      </c>
      <c r="CO24">
        <f t="shared" si="82"/>
        <v>1529.2289611816407</v>
      </c>
      <c r="CP24">
        <f t="shared" si="83"/>
        <v>0</v>
      </c>
      <c r="CQ24" t="e">
        <f t="shared" si="84"/>
        <v>#DIV/0!</v>
      </c>
      <c r="CR24" t="e">
        <f t="shared" si="85"/>
        <v>#DIV/0!</v>
      </c>
    </row>
    <row r="25" spans="1:96" s="5" customFormat="1" x14ac:dyDescent="0.3">
      <c r="A25" s="4" t="str">
        <f>VLOOKUP(B25,ListCodeMtrx!A$1:B$91,2,TRUE)</f>
        <v>M66</v>
      </c>
      <c r="B25">
        <v>66</v>
      </c>
      <c r="C25" s="10">
        <v>5</v>
      </c>
      <c r="D25" s="10">
        <v>3</v>
      </c>
      <c r="E25" s="10">
        <v>2</v>
      </c>
      <c r="F25" s="1">
        <v>68</v>
      </c>
      <c r="G25" s="3">
        <v>41312</v>
      </c>
      <c r="H25" s="11">
        <v>1</v>
      </c>
      <c r="I25" s="1">
        <v>54.1</v>
      </c>
      <c r="J25" s="8">
        <v>17</v>
      </c>
      <c r="K25" s="8" t="s">
        <v>221</v>
      </c>
      <c r="L25" s="12">
        <v>0.16111111111111112</v>
      </c>
      <c r="M25" s="12">
        <f t="shared" si="43"/>
        <v>0.4811805555555555</v>
      </c>
      <c r="N25" s="8">
        <v>3929.5</v>
      </c>
      <c r="O25" s="8">
        <v>0</v>
      </c>
      <c r="P25" s="13">
        <v>800</v>
      </c>
      <c r="Q25" s="14">
        <f t="shared" si="44"/>
        <v>52.518821386885591</v>
      </c>
      <c r="R25" s="14">
        <f t="shared" si="45"/>
        <v>0.558150665959815</v>
      </c>
      <c r="S25" s="14">
        <f t="shared" si="46"/>
        <v>597.56488585766238</v>
      </c>
      <c r="T25" s="15">
        <v>26.293594360351563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t="e">
        <f t="shared" si="47"/>
        <v>#DIV/0!</v>
      </c>
      <c r="AC25" t="e">
        <f t="shared" si="48"/>
        <v>#DIV/0!</v>
      </c>
      <c r="AD25" t="e">
        <f t="shared" si="49"/>
        <v>#DIV/0!</v>
      </c>
      <c r="AE25" s="8">
        <v>-1</v>
      </c>
      <c r="AF25" s="8">
        <v>0.85</v>
      </c>
      <c r="AG25" s="8">
        <v>0.85</v>
      </c>
      <c r="AH25" s="8">
        <v>10.050127029418945</v>
      </c>
      <c r="AI25">
        <f t="shared" si="50"/>
        <v>0.85</v>
      </c>
      <c r="AJ25">
        <f t="shared" si="51"/>
        <v>3.500290866869165E-2</v>
      </c>
      <c r="AK25" t="e">
        <f t="shared" si="52"/>
        <v>#DIV/0!</v>
      </c>
      <c r="AL25" t="e">
        <f t="shared" si="53"/>
        <v>#DIV/0!</v>
      </c>
      <c r="AM25" t="e">
        <f t="shared" si="54"/>
        <v>#DIV/0!</v>
      </c>
      <c r="AN25" s="8">
        <v>1797.933837890625</v>
      </c>
      <c r="AO25" s="8">
        <v>0.5</v>
      </c>
      <c r="AP25" t="e">
        <f t="shared" si="55"/>
        <v>#DIV/0!</v>
      </c>
      <c r="AQ25">
        <f t="shared" si="56"/>
        <v>6.2187410579818554</v>
      </c>
      <c r="AR25">
        <f t="shared" si="57"/>
        <v>1.1588371571659501</v>
      </c>
      <c r="AS25">
        <f t="shared" si="58"/>
        <v>26.293594360351563</v>
      </c>
      <c r="AT25" s="8">
        <v>2</v>
      </c>
      <c r="AU25">
        <f t="shared" si="59"/>
        <v>4.644859790802002</v>
      </c>
      <c r="AV25" s="8">
        <v>1</v>
      </c>
      <c r="AW25">
        <f t="shared" si="60"/>
        <v>9.2897195816040039</v>
      </c>
      <c r="AX25" s="8">
        <v>25.739906311035156</v>
      </c>
      <c r="AY25" s="8">
        <v>26.293594360351563</v>
      </c>
      <c r="AZ25" s="8">
        <v>25.134210586547852</v>
      </c>
      <c r="BA25" s="8">
        <v>801.37158203125</v>
      </c>
      <c r="BB25" s="8">
        <v>768.66522216796875</v>
      </c>
      <c r="BC25" s="8">
        <v>19.057106018066406</v>
      </c>
      <c r="BD25" s="8">
        <v>22.526813507080078</v>
      </c>
      <c r="BE25" s="8">
        <v>57.909950256347656</v>
      </c>
      <c r="BF25" s="8">
        <v>68.45355224609375</v>
      </c>
      <c r="BG25" s="8">
        <v>350.3841552734375</v>
      </c>
      <c r="BH25" s="8">
        <v>1798.802490234375</v>
      </c>
      <c r="BI25" s="8">
        <v>1924.187744140625</v>
      </c>
      <c r="BJ25" s="8">
        <v>100.96806335449219</v>
      </c>
      <c r="BK25" s="8">
        <v>-16.109302520751953</v>
      </c>
      <c r="BL25" s="8">
        <v>-0.99347400665283203</v>
      </c>
      <c r="BM25" s="8">
        <v>0.25</v>
      </c>
      <c r="BN25" s="8">
        <v>-1.355140209197998</v>
      </c>
      <c r="BO25" s="8">
        <v>7.355140209197998</v>
      </c>
      <c r="BP25" s="8">
        <v>1</v>
      </c>
      <c r="BQ25" s="8">
        <v>0</v>
      </c>
      <c r="BR25" s="8">
        <v>0.15999999642372131</v>
      </c>
      <c r="BS25" s="8">
        <v>111115</v>
      </c>
      <c r="BT25">
        <f t="shared" si="61"/>
        <v>1.7519207763671873</v>
      </c>
      <c r="BU25">
        <f t="shared" si="62"/>
        <v>6.2187410579818553E-3</v>
      </c>
      <c r="BV25">
        <f t="shared" si="63"/>
        <v>299.44359436035154</v>
      </c>
      <c r="BW25">
        <f t="shared" si="64"/>
        <v>298.88990631103513</v>
      </c>
      <c r="BX25">
        <f t="shared" si="65"/>
        <v>287.80839200448099</v>
      </c>
      <c r="BY25">
        <f t="shared" si="66"/>
        <v>2.6403493038411604E-2</v>
      </c>
      <c r="BZ25">
        <f t="shared" si="67"/>
        <v>3.4333258905236419</v>
      </c>
      <c r="CA25">
        <f t="shared" si="68"/>
        <v>34.004077888168084</v>
      </c>
      <c r="CB25">
        <f t="shared" si="69"/>
        <v>11.477264381088006</v>
      </c>
      <c r="CC25">
        <f t="shared" si="70"/>
        <v>26.016750335693359</v>
      </c>
      <c r="CD25">
        <f t="shared" si="71"/>
        <v>3.3776043589998594</v>
      </c>
      <c r="CE25">
        <f t="shared" si="72"/>
        <v>0.52651619494427215</v>
      </c>
      <c r="CF25">
        <f t="shared" si="73"/>
        <v>2.2744887333576917</v>
      </c>
      <c r="CG25">
        <f t="shared" si="74"/>
        <v>1.1031156256421677</v>
      </c>
      <c r="CH25">
        <f t="shared" si="75"/>
        <v>0.3317757185330627</v>
      </c>
      <c r="CI25">
        <f t="shared" si="76"/>
        <v>60.33496925369635</v>
      </c>
      <c r="CJ25">
        <f t="shared" si="77"/>
        <v>0.77740590913202845</v>
      </c>
      <c r="CK25">
        <f t="shared" si="78"/>
        <v>67.234256731866566</v>
      </c>
      <c r="CL25">
        <f t="shared" si="79"/>
        <v>761.03308556260811</v>
      </c>
      <c r="CM25">
        <f t="shared" si="80"/>
        <v>4.6398297095986363E-2</v>
      </c>
      <c r="CN25">
        <f t="shared" si="81"/>
        <v>0</v>
      </c>
      <c r="CO25">
        <f t="shared" si="82"/>
        <v>1528.9821166992187</v>
      </c>
      <c r="CP25">
        <f t="shared" si="83"/>
        <v>0</v>
      </c>
      <c r="CQ25" t="e">
        <f t="shared" si="84"/>
        <v>#DIV/0!</v>
      </c>
      <c r="CR25" t="e">
        <f t="shared" si="85"/>
        <v>#DIV/0!</v>
      </c>
    </row>
    <row r="26" spans="1:96" x14ac:dyDescent="0.3">
      <c r="A26" s="4" t="str">
        <f>VLOOKUP(B26,ListCodeMtrx!A$1:B$91,2,TRUE)</f>
        <v>M62</v>
      </c>
      <c r="B26">
        <v>62</v>
      </c>
      <c r="C26" s="10">
        <v>13</v>
      </c>
      <c r="D26" s="10">
        <v>3</v>
      </c>
      <c r="E26" s="10">
        <v>1</v>
      </c>
      <c r="F26" s="1">
        <v>68</v>
      </c>
      <c r="G26" s="3">
        <v>41312</v>
      </c>
      <c r="H26" s="11">
        <v>1</v>
      </c>
      <c r="I26" s="1">
        <v>44.1</v>
      </c>
      <c r="J26" s="8">
        <v>20</v>
      </c>
      <c r="K26" s="8" t="s">
        <v>224</v>
      </c>
      <c r="L26" s="12">
        <v>0.16111111111111112</v>
      </c>
      <c r="M26" s="12">
        <f t="shared" si="43"/>
        <v>0.48826388888888894</v>
      </c>
      <c r="N26" s="8">
        <v>4541</v>
      </c>
      <c r="O26" s="8">
        <v>0</v>
      </c>
      <c r="P26" s="13">
        <v>50</v>
      </c>
      <c r="Q26" s="14">
        <f t="shared" si="44"/>
        <v>-1.3497400808946924</v>
      </c>
      <c r="R26" s="14">
        <f t="shared" si="45"/>
        <v>0.37785536254170743</v>
      </c>
      <c r="S26" s="14">
        <f t="shared" si="46"/>
        <v>53.59608271196231</v>
      </c>
      <c r="T26" s="15">
        <v>27.271209716796875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t="e">
        <f t="shared" si="47"/>
        <v>#DIV/0!</v>
      </c>
      <c r="AC26" t="e">
        <f t="shared" si="48"/>
        <v>#DIV/0!</v>
      </c>
      <c r="AD26" t="e">
        <f t="shared" si="49"/>
        <v>#DIV/0!</v>
      </c>
      <c r="AE26" s="8">
        <v>-1</v>
      </c>
      <c r="AF26" s="8">
        <v>0.85</v>
      </c>
      <c r="AG26" s="8">
        <v>0.85</v>
      </c>
      <c r="AH26" s="8">
        <v>10.050127029418945</v>
      </c>
      <c r="AI26">
        <f t="shared" si="50"/>
        <v>0.85</v>
      </c>
      <c r="AJ26">
        <f t="shared" si="51"/>
        <v>-2.2849752820941255E-4</v>
      </c>
      <c r="AK26" t="e">
        <f t="shared" si="52"/>
        <v>#DIV/0!</v>
      </c>
      <c r="AL26" t="e">
        <f t="shared" si="53"/>
        <v>#DIV/0!</v>
      </c>
      <c r="AM26" t="e">
        <f t="shared" si="54"/>
        <v>#DIV/0!</v>
      </c>
      <c r="AN26" s="8">
        <v>1798.9912109375</v>
      </c>
      <c r="AO26" s="8">
        <v>0.5</v>
      </c>
      <c r="AP26" t="e">
        <f t="shared" si="55"/>
        <v>#DIV/0!</v>
      </c>
      <c r="AQ26">
        <f t="shared" si="56"/>
        <v>4.8773834365868174</v>
      </c>
      <c r="AR26">
        <f t="shared" si="57"/>
        <v>1.3161188008943041</v>
      </c>
      <c r="AS26">
        <f t="shared" si="58"/>
        <v>27.271209716796875</v>
      </c>
      <c r="AT26" s="8">
        <v>2</v>
      </c>
      <c r="AU26">
        <f t="shared" si="59"/>
        <v>4.644859790802002</v>
      </c>
      <c r="AV26" s="8">
        <v>1</v>
      </c>
      <c r="AW26">
        <f t="shared" si="60"/>
        <v>9.2897195816040039</v>
      </c>
      <c r="AX26" s="8">
        <v>25.735723495483398</v>
      </c>
      <c r="AY26" s="8">
        <v>27.271209716796875</v>
      </c>
      <c r="AZ26" s="8">
        <v>25.131879806518555</v>
      </c>
      <c r="BA26" s="8">
        <v>48.140914916992188</v>
      </c>
      <c r="BB26" s="8">
        <v>48.775611877441406</v>
      </c>
      <c r="BC26" s="8">
        <v>20.264890670776367</v>
      </c>
      <c r="BD26" s="8">
        <v>22.98515510559082</v>
      </c>
      <c r="BE26" s="8">
        <v>61.587005615234375</v>
      </c>
      <c r="BF26" s="8">
        <v>69.854156494140625</v>
      </c>
      <c r="BG26" s="8">
        <v>350.3538818359375</v>
      </c>
      <c r="BH26" s="8">
        <v>1800.7149658203125</v>
      </c>
      <c r="BI26" s="8">
        <v>146.60662841796875</v>
      </c>
      <c r="BJ26" s="8">
        <v>100.95431518554687</v>
      </c>
      <c r="BK26" s="8">
        <v>-6.204986572265625E-2</v>
      </c>
      <c r="BL26" s="8">
        <v>-1.1980791091918945</v>
      </c>
      <c r="BM26" s="8">
        <v>0.25</v>
      </c>
      <c r="BN26" s="8">
        <v>-1.355140209197998</v>
      </c>
      <c r="BO26" s="8">
        <v>7.355140209197998</v>
      </c>
      <c r="BP26" s="8">
        <v>1</v>
      </c>
      <c r="BQ26" s="8">
        <v>0</v>
      </c>
      <c r="BR26" s="8">
        <v>0.15999999642372131</v>
      </c>
      <c r="BS26" s="8">
        <v>111135</v>
      </c>
      <c r="BT26">
        <f t="shared" si="61"/>
        <v>1.7517694091796872</v>
      </c>
      <c r="BU26">
        <f t="shared" si="62"/>
        <v>4.8773834365868178E-3</v>
      </c>
      <c r="BV26">
        <f t="shared" si="63"/>
        <v>300.42120971679685</v>
      </c>
      <c r="BW26">
        <f t="shared" si="64"/>
        <v>298.88572349548338</v>
      </c>
      <c r="BX26">
        <f t="shared" si="65"/>
        <v>288.11438809139145</v>
      </c>
      <c r="BY26">
        <f t="shared" si="66"/>
        <v>0.20316100788838737</v>
      </c>
      <c r="BZ26">
        <f t="shared" si="67"/>
        <v>3.6365693940128017</v>
      </c>
      <c r="CA26">
        <f t="shared" si="68"/>
        <v>36.021931180742939</v>
      </c>
      <c r="CB26">
        <f t="shared" si="69"/>
        <v>13.036776075152119</v>
      </c>
      <c r="CC26">
        <f t="shared" si="70"/>
        <v>26.503466606140137</v>
      </c>
      <c r="CD26">
        <f t="shared" si="71"/>
        <v>3.4761010503234333</v>
      </c>
      <c r="CE26">
        <f t="shared" si="72"/>
        <v>0.36308695621163978</v>
      </c>
      <c r="CF26">
        <f t="shared" si="73"/>
        <v>2.3204505931184976</v>
      </c>
      <c r="CG26">
        <f t="shared" si="74"/>
        <v>1.1556504572049358</v>
      </c>
      <c r="CH26">
        <f t="shared" si="75"/>
        <v>0.22821154092122745</v>
      </c>
      <c r="CI26">
        <f t="shared" si="76"/>
        <v>5.410755826814083</v>
      </c>
      <c r="CJ26">
        <f t="shared" si="77"/>
        <v>1.0988295307629008</v>
      </c>
      <c r="CK26">
        <f t="shared" si="78"/>
        <v>64.166080247172758</v>
      </c>
      <c r="CL26">
        <f t="shared" si="79"/>
        <v>48.971758714081787</v>
      </c>
      <c r="CM26">
        <f t="shared" si="80"/>
        <v>-1.7685199106114675E-2</v>
      </c>
      <c r="CN26">
        <f t="shared" si="81"/>
        <v>0</v>
      </c>
      <c r="CO26">
        <f t="shared" si="82"/>
        <v>1530.6077209472655</v>
      </c>
      <c r="CP26">
        <f t="shared" si="83"/>
        <v>0</v>
      </c>
      <c r="CQ26" t="e">
        <f t="shared" si="84"/>
        <v>#DIV/0!</v>
      </c>
      <c r="CR26" t="e">
        <f t="shared" si="85"/>
        <v>#DIV/0!</v>
      </c>
    </row>
    <row r="27" spans="1:96" x14ac:dyDescent="0.3">
      <c r="A27" s="4" t="str">
        <f>VLOOKUP(B27,ListCodeMtrx!A$1:B$91,2,TRUE)</f>
        <v>M62</v>
      </c>
      <c r="B27">
        <v>62</v>
      </c>
      <c r="C27" s="10">
        <v>13</v>
      </c>
      <c r="D27" s="10">
        <v>3</v>
      </c>
      <c r="E27" s="10">
        <v>1</v>
      </c>
      <c r="F27" s="1">
        <v>68</v>
      </c>
      <c r="G27" s="3">
        <v>41312</v>
      </c>
      <c r="H27" s="11">
        <v>1</v>
      </c>
      <c r="I27" s="1">
        <v>44.1</v>
      </c>
      <c r="J27" s="8">
        <v>21</v>
      </c>
      <c r="K27" s="8" t="s">
        <v>225</v>
      </c>
      <c r="L27" s="12">
        <v>0.16111111111111112</v>
      </c>
      <c r="M27" s="12">
        <f t="shared" si="43"/>
        <v>0.49045138888888884</v>
      </c>
      <c r="N27" s="8">
        <v>4730</v>
      </c>
      <c r="O27" s="8">
        <v>0</v>
      </c>
      <c r="P27" s="13">
        <v>150</v>
      </c>
      <c r="Q27" s="14">
        <f t="shared" si="44"/>
        <v>11.072474189775193</v>
      </c>
      <c r="R27" s="14">
        <f t="shared" si="45"/>
        <v>0.38504896613966078</v>
      </c>
      <c r="S27" s="14">
        <f t="shared" si="46"/>
        <v>95.559520326196036</v>
      </c>
      <c r="T27" s="15">
        <v>27.229633331298828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t="e">
        <f t="shared" si="47"/>
        <v>#DIV/0!</v>
      </c>
      <c r="AC27" t="e">
        <f t="shared" si="48"/>
        <v>#DIV/0!</v>
      </c>
      <c r="AD27" t="e">
        <f t="shared" si="49"/>
        <v>#DIV/0!</v>
      </c>
      <c r="AE27" s="8">
        <v>-1</v>
      </c>
      <c r="AF27" s="8">
        <v>0.85</v>
      </c>
      <c r="AG27" s="8">
        <v>0.85</v>
      </c>
      <c r="AH27" s="8">
        <v>10.050127029418945</v>
      </c>
      <c r="AI27">
        <f t="shared" si="50"/>
        <v>0.85</v>
      </c>
      <c r="AJ27">
        <f t="shared" si="51"/>
        <v>7.8876618563991554E-3</v>
      </c>
      <c r="AK27" t="e">
        <f t="shared" si="52"/>
        <v>#DIV/0!</v>
      </c>
      <c r="AL27" t="e">
        <f t="shared" si="53"/>
        <v>#DIV/0!</v>
      </c>
      <c r="AM27" t="e">
        <f t="shared" si="54"/>
        <v>#DIV/0!</v>
      </c>
      <c r="AN27" s="8">
        <v>1798.9912109375</v>
      </c>
      <c r="AO27" s="8">
        <v>0.5</v>
      </c>
      <c r="AP27" t="e">
        <f t="shared" si="55"/>
        <v>#DIV/0!</v>
      </c>
      <c r="AQ27">
        <f t="shared" si="56"/>
        <v>4.6793441528774231</v>
      </c>
      <c r="AR27">
        <f t="shared" si="57"/>
        <v>1.23956522721243</v>
      </c>
      <c r="AS27">
        <f t="shared" si="58"/>
        <v>27.229633331298828</v>
      </c>
      <c r="AT27" s="8">
        <v>2</v>
      </c>
      <c r="AU27">
        <f t="shared" si="59"/>
        <v>4.644859790802002</v>
      </c>
      <c r="AV27" s="8">
        <v>1</v>
      </c>
      <c r="AW27">
        <f t="shared" si="60"/>
        <v>9.2897195816040039</v>
      </c>
      <c r="AX27" s="8">
        <v>25.726390838623047</v>
      </c>
      <c r="AY27" s="8">
        <v>27.229633331298828</v>
      </c>
      <c r="AZ27" s="8">
        <v>25.130178451538086</v>
      </c>
      <c r="BA27" s="8">
        <v>152.34013366699219</v>
      </c>
      <c r="BB27" s="8">
        <v>145.63014221191406</v>
      </c>
      <c r="BC27" s="8">
        <v>21.049026489257812</v>
      </c>
      <c r="BD27" s="8">
        <v>23.657138824462891</v>
      </c>
      <c r="BE27" s="8">
        <v>64.001754760742187</v>
      </c>
      <c r="BF27" s="8">
        <v>71.931991577148438</v>
      </c>
      <c r="BG27" s="8">
        <v>350.341064453125</v>
      </c>
      <c r="BH27" s="8">
        <v>1800.6490478515625</v>
      </c>
      <c r="BI27" s="8">
        <v>145.90272521972656</v>
      </c>
      <c r="BJ27" s="8">
        <v>100.94844818115234</v>
      </c>
      <c r="BK27" s="8">
        <v>-1.1102981567382812</v>
      </c>
      <c r="BL27" s="8">
        <v>-1.2163724899291992</v>
      </c>
      <c r="BM27" s="8">
        <v>0.5</v>
      </c>
      <c r="BN27" s="8">
        <v>-1.355140209197998</v>
      </c>
      <c r="BO27" s="8">
        <v>7.355140209197998</v>
      </c>
      <c r="BP27" s="8">
        <v>1</v>
      </c>
      <c r="BQ27" s="8">
        <v>0</v>
      </c>
      <c r="BR27" s="8">
        <v>0.15999999642372131</v>
      </c>
      <c r="BS27" s="8">
        <v>111115</v>
      </c>
      <c r="BT27">
        <f t="shared" si="61"/>
        <v>1.7517053222656247</v>
      </c>
      <c r="BU27">
        <f t="shared" si="62"/>
        <v>4.6793441528774227E-3</v>
      </c>
      <c r="BV27">
        <f t="shared" si="63"/>
        <v>300.37963333129881</v>
      </c>
      <c r="BW27">
        <f t="shared" si="64"/>
        <v>298.87639083862302</v>
      </c>
      <c r="BX27">
        <f t="shared" si="65"/>
        <v>288.10384121662719</v>
      </c>
      <c r="BY27">
        <f t="shared" si="66"/>
        <v>0.23665094837173276</v>
      </c>
      <c r="BZ27">
        <f t="shared" si="67"/>
        <v>3.6277166799480494</v>
      </c>
      <c r="CA27">
        <f t="shared" si="68"/>
        <v>35.936329337506002</v>
      </c>
      <c r="CB27">
        <f t="shared" si="69"/>
        <v>12.279190513043112</v>
      </c>
      <c r="CC27">
        <f t="shared" si="70"/>
        <v>26.478012084960937</v>
      </c>
      <c r="CD27">
        <f t="shared" si="71"/>
        <v>3.4708883582824734</v>
      </c>
      <c r="CE27">
        <f t="shared" si="72"/>
        <v>0.36972428880050112</v>
      </c>
      <c r="CF27">
        <f t="shared" si="73"/>
        <v>2.3881514527356194</v>
      </c>
      <c r="CG27">
        <f t="shared" si="74"/>
        <v>1.0827369055468541</v>
      </c>
      <c r="CH27">
        <f t="shared" si="75"/>
        <v>0.2324073173067682</v>
      </c>
      <c r="CI27">
        <f t="shared" si="76"/>
        <v>9.6465852858647736</v>
      </c>
      <c r="CJ27">
        <f t="shared" si="77"/>
        <v>0.65617954411623358</v>
      </c>
      <c r="CK27">
        <f t="shared" si="78"/>
        <v>66.18298180210715</v>
      </c>
      <c r="CL27">
        <f t="shared" si="79"/>
        <v>144.02106886746165</v>
      </c>
      <c r="CM27">
        <f t="shared" si="80"/>
        <v>5.0882094096980739E-2</v>
      </c>
      <c r="CN27">
        <f t="shared" si="81"/>
        <v>0</v>
      </c>
      <c r="CO27">
        <f t="shared" si="82"/>
        <v>1530.551690673828</v>
      </c>
      <c r="CP27">
        <f t="shared" si="83"/>
        <v>0</v>
      </c>
      <c r="CQ27" t="e">
        <f t="shared" si="84"/>
        <v>#DIV/0!</v>
      </c>
      <c r="CR27" t="e">
        <f t="shared" si="85"/>
        <v>#DIV/0!</v>
      </c>
    </row>
    <row r="28" spans="1:96" x14ac:dyDescent="0.3">
      <c r="A28" s="4" t="str">
        <f>VLOOKUP(B28,ListCodeMtrx!A$1:B$91,2,TRUE)</f>
        <v>M62</v>
      </c>
      <c r="B28">
        <v>62</v>
      </c>
      <c r="C28" s="10">
        <v>13</v>
      </c>
      <c r="D28" s="10">
        <v>3</v>
      </c>
      <c r="E28" s="10">
        <v>1</v>
      </c>
      <c r="F28" s="1">
        <v>68</v>
      </c>
      <c r="G28" s="3">
        <v>41312</v>
      </c>
      <c r="H28" s="11">
        <v>1</v>
      </c>
      <c r="I28" s="1">
        <v>44.1</v>
      </c>
      <c r="J28" s="8">
        <v>22</v>
      </c>
      <c r="K28" s="8" t="s">
        <v>226</v>
      </c>
      <c r="L28" s="12">
        <v>0.16111111111111112</v>
      </c>
      <c r="M28" s="12">
        <f t="shared" si="43"/>
        <v>0.4928703703703704</v>
      </c>
      <c r="N28" s="8">
        <v>4939</v>
      </c>
      <c r="O28" s="8">
        <v>0</v>
      </c>
      <c r="P28" s="13" t="s">
        <v>192</v>
      </c>
      <c r="Q28" s="14">
        <f t="shared" si="44"/>
        <v>33.705075364076286</v>
      </c>
      <c r="R28" s="14">
        <f t="shared" si="45"/>
        <v>0.3998124399642759</v>
      </c>
      <c r="S28" s="14">
        <f t="shared" si="46"/>
        <v>234.9168125534882</v>
      </c>
      <c r="T28" s="15">
        <v>27.069177627563477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t="e">
        <f t="shared" si="47"/>
        <v>#DIV/0!</v>
      </c>
      <c r="AC28" t="e">
        <f t="shared" si="48"/>
        <v>#DIV/0!</v>
      </c>
      <c r="AD28" t="e">
        <f t="shared" si="49"/>
        <v>#DIV/0!</v>
      </c>
      <c r="AE28" s="8">
        <v>-1</v>
      </c>
      <c r="AF28" s="8">
        <v>0.85</v>
      </c>
      <c r="AG28" s="8">
        <v>0.85</v>
      </c>
      <c r="AH28" s="8">
        <v>10.050127029418945</v>
      </c>
      <c r="AI28">
        <f t="shared" si="50"/>
        <v>0.85</v>
      </c>
      <c r="AJ28">
        <f t="shared" si="51"/>
        <v>2.2669276447485349E-2</v>
      </c>
      <c r="AK28" t="e">
        <f t="shared" si="52"/>
        <v>#DIV/0!</v>
      </c>
      <c r="AL28" t="e">
        <f t="shared" si="53"/>
        <v>#DIV/0!</v>
      </c>
      <c r="AM28" t="e">
        <f t="shared" si="54"/>
        <v>#DIV/0!</v>
      </c>
      <c r="AN28" s="8">
        <v>1798.9912109375</v>
      </c>
      <c r="AO28" s="8">
        <v>0.5</v>
      </c>
      <c r="AP28" t="e">
        <f t="shared" si="55"/>
        <v>#DIV/0!</v>
      </c>
      <c r="AQ28">
        <f t="shared" si="56"/>
        <v>4.6512066914607546</v>
      </c>
      <c r="AR28">
        <f t="shared" si="57"/>
        <v>1.1884570843005218</v>
      </c>
      <c r="AS28">
        <f t="shared" si="58"/>
        <v>27.069177627563477</v>
      </c>
      <c r="AT28" s="8">
        <v>2</v>
      </c>
      <c r="AU28">
        <f t="shared" si="59"/>
        <v>4.644859790802002</v>
      </c>
      <c r="AV28" s="8">
        <v>1</v>
      </c>
      <c r="AW28">
        <f t="shared" si="60"/>
        <v>9.2897195816040039</v>
      </c>
      <c r="AX28" s="8">
        <v>25.674871444702148</v>
      </c>
      <c r="AY28" s="8">
        <v>27.069177627563477</v>
      </c>
      <c r="AZ28" s="8">
        <v>25.132484436035156</v>
      </c>
      <c r="BA28" s="8">
        <v>400.9625244140625</v>
      </c>
      <c r="BB28" s="8">
        <v>380.711669921875</v>
      </c>
      <c r="BC28" s="8">
        <v>21.236288070678711</v>
      </c>
      <c r="BD28" s="8">
        <v>23.828094482421875</v>
      </c>
      <c r="BE28" s="8">
        <v>64.765007019042969</v>
      </c>
      <c r="BF28" s="8">
        <v>72.669319152832031</v>
      </c>
      <c r="BG28" s="8">
        <v>350.36392211914062</v>
      </c>
      <c r="BH28" s="8">
        <v>1801.0941162109375</v>
      </c>
      <c r="BI28" s="8">
        <v>141.08839416503906</v>
      </c>
      <c r="BJ28" s="8">
        <v>100.942626953125</v>
      </c>
      <c r="BK28" s="8">
        <v>-5.8107986450195312</v>
      </c>
      <c r="BL28" s="8">
        <v>-1.1661386489868164</v>
      </c>
      <c r="BM28" s="8">
        <v>0.25</v>
      </c>
      <c r="BN28" s="8">
        <v>-1.355140209197998</v>
      </c>
      <c r="BO28" s="8">
        <v>7.355140209197998</v>
      </c>
      <c r="BP28" s="8">
        <v>1</v>
      </c>
      <c r="BQ28" s="8">
        <v>0</v>
      </c>
      <c r="BR28" s="8">
        <v>0.15999999642372131</v>
      </c>
      <c r="BS28" s="8">
        <v>111115</v>
      </c>
      <c r="BT28">
        <f t="shared" si="61"/>
        <v>1.7518196105957029</v>
      </c>
      <c r="BU28">
        <f t="shared" si="62"/>
        <v>4.6512066914607547E-3</v>
      </c>
      <c r="BV28">
        <f t="shared" si="63"/>
        <v>300.21917762756345</v>
      </c>
      <c r="BW28">
        <f t="shared" si="64"/>
        <v>298.82487144470213</v>
      </c>
      <c r="BX28">
        <f t="shared" si="65"/>
        <v>288.1750521525355</v>
      </c>
      <c r="BY28">
        <f t="shared" si="66"/>
        <v>0.24620458117705382</v>
      </c>
      <c r="BZ28">
        <f t="shared" si="67"/>
        <v>3.5937275366434491</v>
      </c>
      <c r="CA28">
        <f t="shared" si="68"/>
        <v>35.60168429450799</v>
      </c>
      <c r="CB28">
        <f t="shared" si="69"/>
        <v>11.773589812086115</v>
      </c>
      <c r="CC28">
        <f t="shared" si="70"/>
        <v>26.372024536132813</v>
      </c>
      <c r="CD28">
        <f t="shared" si="71"/>
        <v>3.4492570538769809</v>
      </c>
      <c r="CE28">
        <f t="shared" si="72"/>
        <v>0.3833152565301976</v>
      </c>
      <c r="CF28">
        <f t="shared" si="73"/>
        <v>2.4052704523429274</v>
      </c>
      <c r="CG28">
        <f t="shared" si="74"/>
        <v>1.0439866015340535</v>
      </c>
      <c r="CH28">
        <f t="shared" si="75"/>
        <v>0.24100152540954256</v>
      </c>
      <c r="CI28">
        <f t="shared" si="76"/>
        <v>23.713120174603951</v>
      </c>
      <c r="CJ28">
        <f t="shared" si="77"/>
        <v>0.61704652395261472</v>
      </c>
      <c r="CK28">
        <f t="shared" si="78"/>
        <v>67.323254797950682</v>
      </c>
      <c r="CL28">
        <f t="shared" si="79"/>
        <v>375.81358324209964</v>
      </c>
      <c r="CM28">
        <f t="shared" si="80"/>
        <v>6.0379280523718E-2</v>
      </c>
      <c r="CN28">
        <f t="shared" si="81"/>
        <v>0</v>
      </c>
      <c r="CO28">
        <f t="shared" si="82"/>
        <v>1530.9299987792967</v>
      </c>
      <c r="CP28">
        <f t="shared" si="83"/>
        <v>0</v>
      </c>
      <c r="CQ28" t="e">
        <f t="shared" si="84"/>
        <v>#DIV/0!</v>
      </c>
      <c r="CR28" t="e">
        <f t="shared" si="85"/>
        <v>#DIV/0!</v>
      </c>
    </row>
    <row r="29" spans="1:96" x14ac:dyDescent="0.3">
      <c r="A29" s="4" t="str">
        <f>VLOOKUP(B29,ListCodeMtrx!A$1:B$91,2,TRUE)</f>
        <v>M62</v>
      </c>
      <c r="B29">
        <v>62</v>
      </c>
      <c r="C29" s="10">
        <v>13</v>
      </c>
      <c r="D29" s="10">
        <v>3</v>
      </c>
      <c r="E29" s="10">
        <v>1</v>
      </c>
      <c r="F29" s="1">
        <v>68</v>
      </c>
      <c r="G29" s="3">
        <v>41312</v>
      </c>
      <c r="H29" s="11">
        <v>1</v>
      </c>
      <c r="I29" s="1">
        <v>44.1</v>
      </c>
      <c r="J29" s="8">
        <v>23</v>
      </c>
      <c r="K29" s="8" t="s">
        <v>227</v>
      </c>
      <c r="L29" s="12">
        <v>0.16111111111111112</v>
      </c>
      <c r="M29" s="12">
        <f t="shared" si="43"/>
        <v>0.49528935185185186</v>
      </c>
      <c r="N29" s="8">
        <v>5148</v>
      </c>
      <c r="O29" s="8">
        <v>0</v>
      </c>
      <c r="P29" s="13">
        <v>800</v>
      </c>
      <c r="Q29" s="14">
        <f t="shared" si="44"/>
        <v>53.352402844410385</v>
      </c>
      <c r="R29" s="14">
        <f t="shared" si="45"/>
        <v>0.39904311384756419</v>
      </c>
      <c r="S29" s="14">
        <f t="shared" si="46"/>
        <v>534.5185924517798</v>
      </c>
      <c r="T29" s="15">
        <v>27.058984756469727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t="e">
        <f t="shared" si="47"/>
        <v>#DIV/0!</v>
      </c>
      <c r="AC29" t="e">
        <f t="shared" si="48"/>
        <v>#DIV/0!</v>
      </c>
      <c r="AD29" t="e">
        <f t="shared" si="49"/>
        <v>#DIV/0!</v>
      </c>
      <c r="AE29" s="8">
        <v>-1</v>
      </c>
      <c r="AF29" s="8">
        <v>0.85</v>
      </c>
      <c r="AG29" s="8">
        <v>0.85</v>
      </c>
      <c r="AH29" s="8">
        <v>10.050127029418945</v>
      </c>
      <c r="AI29">
        <f t="shared" si="50"/>
        <v>0.85</v>
      </c>
      <c r="AJ29">
        <f t="shared" si="51"/>
        <v>3.5512960754637619E-2</v>
      </c>
      <c r="AK29" t="e">
        <f t="shared" si="52"/>
        <v>#DIV/0!</v>
      </c>
      <c r="AL29" t="e">
        <f t="shared" si="53"/>
        <v>#DIV/0!</v>
      </c>
      <c r="AM29" t="e">
        <f t="shared" si="54"/>
        <v>#DIV/0!</v>
      </c>
      <c r="AN29" s="8">
        <v>1798.9912109375</v>
      </c>
      <c r="AO29" s="8">
        <v>0.5</v>
      </c>
      <c r="AP29" t="e">
        <f t="shared" si="55"/>
        <v>#DIV/0!</v>
      </c>
      <c r="AQ29">
        <f t="shared" si="56"/>
        <v>4.7151037465615353</v>
      </c>
      <c r="AR29">
        <f t="shared" si="57"/>
        <v>1.2070843577697135</v>
      </c>
      <c r="AS29">
        <f t="shared" si="58"/>
        <v>27.058984756469727</v>
      </c>
      <c r="AT29" s="8">
        <v>2</v>
      </c>
      <c r="AU29">
        <f t="shared" si="59"/>
        <v>4.644859790802002</v>
      </c>
      <c r="AV29" s="8">
        <v>1</v>
      </c>
      <c r="AW29">
        <f t="shared" si="60"/>
        <v>9.2897195816040039</v>
      </c>
      <c r="AX29" s="8">
        <v>25.694324493408203</v>
      </c>
      <c r="AY29" s="8">
        <v>27.058984756469727</v>
      </c>
      <c r="AZ29" s="8">
        <v>25.130155563354492</v>
      </c>
      <c r="BA29" s="8">
        <v>801.61309814453125</v>
      </c>
      <c r="BB29" s="8">
        <v>769.08404541015625</v>
      </c>
      <c r="BC29" s="8">
        <v>20.995294570922852</v>
      </c>
      <c r="BD29" s="8">
        <v>23.62354850769043</v>
      </c>
      <c r="BE29" s="8">
        <v>63.952728271484375</v>
      </c>
      <c r="BF29" s="8">
        <v>71.958526611328125</v>
      </c>
      <c r="BG29" s="8">
        <v>350.3250732421875</v>
      </c>
      <c r="BH29" s="8">
        <v>1800.5821533203125</v>
      </c>
      <c r="BI29" s="8">
        <v>141.6614990234375</v>
      </c>
      <c r="BJ29" s="8">
        <v>100.93714141845703</v>
      </c>
      <c r="BK29" s="8">
        <v>-16.588874816894531</v>
      </c>
      <c r="BL29" s="8">
        <v>-1.0756196975708008</v>
      </c>
      <c r="BM29" s="8">
        <v>0.25</v>
      </c>
      <c r="BN29" s="8">
        <v>-1.355140209197998</v>
      </c>
      <c r="BO29" s="8">
        <v>7.355140209197998</v>
      </c>
      <c r="BP29" s="8">
        <v>1</v>
      </c>
      <c r="BQ29" s="8">
        <v>0</v>
      </c>
      <c r="BR29" s="8">
        <v>0.15999999642372131</v>
      </c>
      <c r="BS29" s="8">
        <v>111115</v>
      </c>
      <c r="BT29">
        <f t="shared" si="61"/>
        <v>1.7516253662109373</v>
      </c>
      <c r="BU29">
        <f t="shared" si="62"/>
        <v>4.7151037465615357E-3</v>
      </c>
      <c r="BV29">
        <f t="shared" si="63"/>
        <v>300.2089847564697</v>
      </c>
      <c r="BW29">
        <f t="shared" si="64"/>
        <v>298.84432449340818</v>
      </c>
      <c r="BX29">
        <f t="shared" si="65"/>
        <v>288.09313809186642</v>
      </c>
      <c r="BY29">
        <f t="shared" si="66"/>
        <v>0.23679619456178708</v>
      </c>
      <c r="BZ29">
        <f t="shared" si="67"/>
        <v>3.591577814296242</v>
      </c>
      <c r="CA29">
        <f t="shared" si="68"/>
        <v>35.582321470810925</v>
      </c>
      <c r="CB29">
        <f t="shared" si="69"/>
        <v>11.958772963120495</v>
      </c>
      <c r="CC29">
        <f t="shared" si="70"/>
        <v>26.376654624938965</v>
      </c>
      <c r="CD29">
        <f t="shared" si="71"/>
        <v>3.4501995571802309</v>
      </c>
      <c r="CE29">
        <f t="shared" si="72"/>
        <v>0.38260805276552184</v>
      </c>
      <c r="CF29">
        <f t="shared" si="73"/>
        <v>2.3844934565265286</v>
      </c>
      <c r="CG29">
        <f t="shared" si="74"/>
        <v>1.0657061006537023</v>
      </c>
      <c r="CH29">
        <f t="shared" si="75"/>
        <v>0.24055423752161942</v>
      </c>
      <c r="CI29">
        <f t="shared" si="76"/>
        <v>53.9527787570999</v>
      </c>
      <c r="CJ29">
        <f t="shared" si="77"/>
        <v>0.69500673644415345</v>
      </c>
      <c r="CK29">
        <f t="shared" si="78"/>
        <v>66.792425685696188</v>
      </c>
      <c r="CL29">
        <f t="shared" si="79"/>
        <v>761.3307711366698</v>
      </c>
      <c r="CM29">
        <f t="shared" si="80"/>
        <v>4.6806677691724363E-2</v>
      </c>
      <c r="CN29">
        <f t="shared" si="81"/>
        <v>0</v>
      </c>
      <c r="CO29">
        <f t="shared" si="82"/>
        <v>1530.4948303222657</v>
      </c>
      <c r="CP29">
        <f t="shared" si="83"/>
        <v>0</v>
      </c>
      <c r="CQ29" t="e">
        <f t="shared" si="84"/>
        <v>#DIV/0!</v>
      </c>
      <c r="CR29" t="e">
        <f t="shared" si="85"/>
        <v>#DIV/0!</v>
      </c>
    </row>
    <row r="30" spans="1:96" s="5" customFormat="1" x14ac:dyDescent="0.3">
      <c r="A30" s="4" t="str">
        <f>VLOOKUP(B30,ListCodeMtrx!A$1:B$91,2,TRUE)</f>
        <v>M79</v>
      </c>
      <c r="B30">
        <v>79</v>
      </c>
      <c r="C30" s="10">
        <v>9</v>
      </c>
      <c r="D30" s="10">
        <v>3</v>
      </c>
      <c r="E30" s="10">
        <v>4</v>
      </c>
      <c r="F30" s="1">
        <v>68</v>
      </c>
      <c r="G30" s="3">
        <v>41312</v>
      </c>
      <c r="H30" s="11">
        <v>1</v>
      </c>
      <c r="I30" s="1">
        <v>53.4</v>
      </c>
      <c r="J30" s="8">
        <v>26</v>
      </c>
      <c r="K30" s="8" t="s">
        <v>230</v>
      </c>
      <c r="L30" s="12">
        <v>0.16111111111111112</v>
      </c>
      <c r="M30" s="12">
        <f t="shared" si="43"/>
        <v>0.50487268518518524</v>
      </c>
      <c r="N30" s="8">
        <v>5976</v>
      </c>
      <c r="O30" s="8">
        <v>0</v>
      </c>
      <c r="P30" s="13">
        <v>50</v>
      </c>
      <c r="Q30" s="14">
        <f t="shared" si="44"/>
        <v>-1.2377969122154053</v>
      </c>
      <c r="R30" s="14">
        <f t="shared" si="45"/>
        <v>0.45580135775578545</v>
      </c>
      <c r="S30" s="14">
        <f t="shared" si="46"/>
        <v>51.433323592323219</v>
      </c>
      <c r="T30" s="15">
        <v>26.953086853027344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t="e">
        <f t="shared" si="47"/>
        <v>#DIV/0!</v>
      </c>
      <c r="AC30" t="e">
        <f t="shared" si="48"/>
        <v>#DIV/0!</v>
      </c>
      <c r="AD30" t="e">
        <f t="shared" si="49"/>
        <v>#DIV/0!</v>
      </c>
      <c r="AE30" s="8">
        <v>-1</v>
      </c>
      <c r="AF30" s="8">
        <v>0.85</v>
      </c>
      <c r="AG30" s="8">
        <v>0.85</v>
      </c>
      <c r="AH30" s="8">
        <v>9.9220190048217773</v>
      </c>
      <c r="AI30">
        <f t="shared" si="50"/>
        <v>0.84999999999999987</v>
      </c>
      <c r="AJ30">
        <f t="shared" si="51"/>
        <v>-1.5535911800012816E-4</v>
      </c>
      <c r="AK30" t="e">
        <f t="shared" si="52"/>
        <v>#DIV/0!</v>
      </c>
      <c r="AL30" t="e">
        <f t="shared" si="53"/>
        <v>#DIV/0!</v>
      </c>
      <c r="AM30" t="e">
        <f t="shared" si="54"/>
        <v>#DIV/0!</v>
      </c>
      <c r="AN30" s="8">
        <v>1799.058349609375</v>
      </c>
      <c r="AO30" s="8">
        <v>0.5</v>
      </c>
      <c r="AP30" t="e">
        <f t="shared" si="55"/>
        <v>#DIV/0!</v>
      </c>
      <c r="AQ30">
        <f t="shared" si="56"/>
        <v>5.3418150817880736</v>
      </c>
      <c r="AR30">
        <f t="shared" si="57"/>
        <v>1.204332156883738</v>
      </c>
      <c r="AS30">
        <f t="shared" si="58"/>
        <v>26.953086853027344</v>
      </c>
      <c r="AT30" s="8">
        <v>2</v>
      </c>
      <c r="AU30">
        <f t="shared" si="59"/>
        <v>4.644859790802002</v>
      </c>
      <c r="AV30" s="8">
        <v>1</v>
      </c>
      <c r="AW30">
        <f t="shared" si="60"/>
        <v>9.2897195816040039</v>
      </c>
      <c r="AX30" s="8">
        <v>25.782472610473633</v>
      </c>
      <c r="AY30" s="8">
        <v>26.953086853027344</v>
      </c>
      <c r="AZ30" s="8">
        <v>25.128728866577148</v>
      </c>
      <c r="BA30" s="8">
        <v>47.315345764160156</v>
      </c>
      <c r="BB30" s="8">
        <v>47.875949859619141</v>
      </c>
      <c r="BC30" s="8">
        <v>20.455560684204102</v>
      </c>
      <c r="BD30" s="8">
        <v>23.433475494384766</v>
      </c>
      <c r="BE30" s="8">
        <v>61.9752197265625</v>
      </c>
      <c r="BF30" s="8">
        <v>70.99755859375</v>
      </c>
      <c r="BG30" s="8">
        <v>350.35507202148437</v>
      </c>
      <c r="BH30" s="8">
        <v>1800.738037109375</v>
      </c>
      <c r="BI30" s="8">
        <v>1941.1636962890625</v>
      </c>
      <c r="BJ30" s="8">
        <v>100.92304229736328</v>
      </c>
      <c r="BK30" s="8">
        <v>9.996795654296875E-2</v>
      </c>
      <c r="BL30" s="8">
        <v>-1.2333536148071289</v>
      </c>
      <c r="BM30" s="8">
        <v>0.25</v>
      </c>
      <c r="BN30" s="8">
        <v>-1.355140209197998</v>
      </c>
      <c r="BO30" s="8">
        <v>7.355140209197998</v>
      </c>
      <c r="BP30" s="8">
        <v>1</v>
      </c>
      <c r="BQ30" s="8">
        <v>0</v>
      </c>
      <c r="BR30" s="8">
        <v>0.15999999642372131</v>
      </c>
      <c r="BS30" s="8">
        <v>111135</v>
      </c>
      <c r="BT30">
        <f t="shared" si="61"/>
        <v>1.7517753601074217</v>
      </c>
      <c r="BU30">
        <f t="shared" si="62"/>
        <v>5.3418150817880735E-3</v>
      </c>
      <c r="BV30">
        <f t="shared" si="63"/>
        <v>300.10308685302732</v>
      </c>
      <c r="BW30">
        <f t="shared" si="64"/>
        <v>298.93247261047361</v>
      </c>
      <c r="BX30">
        <f t="shared" si="65"/>
        <v>288.11807949755894</v>
      </c>
      <c r="BY30">
        <f t="shared" si="66"/>
        <v>0.14347141260152421</v>
      </c>
      <c r="BZ30">
        <f t="shared" si="67"/>
        <v>3.5693097953777575</v>
      </c>
      <c r="CA30">
        <f t="shared" si="68"/>
        <v>35.36664882595408</v>
      </c>
      <c r="CB30">
        <f t="shared" si="69"/>
        <v>11.933173331569314</v>
      </c>
      <c r="CC30">
        <f t="shared" si="70"/>
        <v>26.367779731750488</v>
      </c>
      <c r="CD30">
        <f t="shared" si="71"/>
        <v>3.4483931768221989</v>
      </c>
      <c r="CE30">
        <f t="shared" si="72"/>
        <v>0.4344833718805568</v>
      </c>
      <c r="CF30">
        <f t="shared" si="73"/>
        <v>2.3649776384940195</v>
      </c>
      <c r="CG30">
        <f t="shared" si="74"/>
        <v>1.0834155383281794</v>
      </c>
      <c r="CH30">
        <f t="shared" si="75"/>
        <v>0.27339017431059615</v>
      </c>
      <c r="CI30">
        <f t="shared" si="76"/>
        <v>5.1908074924020093</v>
      </c>
      <c r="CJ30">
        <f t="shared" si="77"/>
        <v>1.0743039823363283</v>
      </c>
      <c r="CK30">
        <f t="shared" si="78"/>
        <v>66.862531699987045</v>
      </c>
      <c r="CL30">
        <f t="shared" si="79"/>
        <v>48.055828898680758</v>
      </c>
      <c r="CM30">
        <f t="shared" si="80"/>
        <v>-1.7222101288824222E-2</v>
      </c>
      <c r="CN30">
        <f t="shared" si="81"/>
        <v>0</v>
      </c>
      <c r="CO30">
        <f t="shared" si="82"/>
        <v>1530.6273315429685</v>
      </c>
      <c r="CP30">
        <f t="shared" si="83"/>
        <v>0</v>
      </c>
      <c r="CQ30" t="e">
        <f t="shared" si="84"/>
        <v>#DIV/0!</v>
      </c>
      <c r="CR30" t="e">
        <f t="shared" si="85"/>
        <v>#DIV/0!</v>
      </c>
    </row>
    <row r="31" spans="1:96" x14ac:dyDescent="0.3">
      <c r="A31" s="4" t="str">
        <f>VLOOKUP(B31,ListCodeMtrx!A$1:B$91,2,TRUE)</f>
        <v>M79</v>
      </c>
      <c r="B31">
        <v>79</v>
      </c>
      <c r="C31" s="10">
        <v>9</v>
      </c>
      <c r="D31" s="10">
        <v>3</v>
      </c>
      <c r="E31" s="10">
        <v>4</v>
      </c>
      <c r="F31" s="1">
        <v>68</v>
      </c>
      <c r="G31" s="3">
        <v>41312</v>
      </c>
      <c r="H31" s="11">
        <v>1</v>
      </c>
      <c r="I31" s="1">
        <v>53.4</v>
      </c>
      <c r="J31" s="8">
        <v>27</v>
      </c>
      <c r="K31" s="8" t="s">
        <v>231</v>
      </c>
      <c r="L31" s="12">
        <v>0.16111111111111112</v>
      </c>
      <c r="M31" s="12">
        <f t="shared" si="43"/>
        <v>0.5072916666666667</v>
      </c>
      <c r="N31" s="8">
        <v>6185</v>
      </c>
      <c r="O31" s="8">
        <v>0</v>
      </c>
      <c r="P31" s="13">
        <v>150</v>
      </c>
      <c r="Q31" s="14">
        <f t="shared" si="44"/>
        <v>11.773499774695141</v>
      </c>
      <c r="R31" s="14">
        <f t="shared" si="45"/>
        <v>0.45123782963840664</v>
      </c>
      <c r="S31" s="14">
        <f t="shared" si="46"/>
        <v>99.157201181524371</v>
      </c>
      <c r="T31" s="15">
        <v>27.050106048583984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t="e">
        <f t="shared" si="47"/>
        <v>#DIV/0!</v>
      </c>
      <c r="AC31" t="e">
        <f t="shared" si="48"/>
        <v>#DIV/0!</v>
      </c>
      <c r="AD31" t="e">
        <f t="shared" si="49"/>
        <v>#DIV/0!</v>
      </c>
      <c r="AE31" s="8">
        <v>-1</v>
      </c>
      <c r="AF31" s="8">
        <v>0.85</v>
      </c>
      <c r="AG31" s="8">
        <v>0.85</v>
      </c>
      <c r="AH31" s="8">
        <v>9.9220190048217773</v>
      </c>
      <c r="AI31">
        <f t="shared" si="50"/>
        <v>0.84999999999999987</v>
      </c>
      <c r="AJ31">
        <f t="shared" si="51"/>
        <v>8.3415479047605073E-3</v>
      </c>
      <c r="AK31" t="e">
        <f t="shared" si="52"/>
        <v>#DIV/0!</v>
      </c>
      <c r="AL31" t="e">
        <f t="shared" si="53"/>
        <v>#DIV/0!</v>
      </c>
      <c r="AM31" t="e">
        <f t="shared" si="54"/>
        <v>#DIV/0!</v>
      </c>
      <c r="AN31" s="8">
        <v>1799.058349609375</v>
      </c>
      <c r="AO31" s="8">
        <v>0.5</v>
      </c>
      <c r="AP31" t="e">
        <f t="shared" si="55"/>
        <v>#DIV/0!</v>
      </c>
      <c r="AQ31">
        <f t="shared" si="56"/>
        <v>5.0265224007431897</v>
      </c>
      <c r="AR31">
        <f t="shared" si="57"/>
        <v>1.1435225590404978</v>
      </c>
      <c r="AS31">
        <f t="shared" si="58"/>
        <v>27.050106048583984</v>
      </c>
      <c r="AT31" s="8">
        <v>2</v>
      </c>
      <c r="AU31">
        <f t="shared" si="59"/>
        <v>4.644859790802002</v>
      </c>
      <c r="AV31" s="8">
        <v>1</v>
      </c>
      <c r="AW31">
        <f t="shared" si="60"/>
        <v>9.2897195816040039</v>
      </c>
      <c r="AX31" s="8">
        <v>25.751554489135742</v>
      </c>
      <c r="AY31" s="8">
        <v>27.050106048583984</v>
      </c>
      <c r="AZ31" s="8">
        <v>25.129079818725586</v>
      </c>
      <c r="BA31" s="8">
        <v>152.04225158691406</v>
      </c>
      <c r="BB31" s="8">
        <v>144.90542602539062</v>
      </c>
      <c r="BC31" s="8">
        <v>21.439393997192383</v>
      </c>
      <c r="BD31" s="8">
        <v>24.239284515380859</v>
      </c>
      <c r="BE31" s="8">
        <v>65.071990966796875</v>
      </c>
      <c r="BF31" s="8">
        <v>73.570106506347656</v>
      </c>
      <c r="BG31" s="8">
        <v>350.34820556640625</v>
      </c>
      <c r="BH31" s="8">
        <v>1801.541748046875</v>
      </c>
      <c r="BI31" s="8">
        <v>1944.3919677734375</v>
      </c>
      <c r="BJ31" s="8">
        <v>100.91814422607422</v>
      </c>
      <c r="BK31" s="8">
        <v>-1.0504684448242187</v>
      </c>
      <c r="BL31" s="8">
        <v>-1.2515592575073242</v>
      </c>
      <c r="BM31" s="8">
        <v>0.5</v>
      </c>
      <c r="BN31" s="8">
        <v>-1.355140209197998</v>
      </c>
      <c r="BO31" s="8">
        <v>7.355140209197998</v>
      </c>
      <c r="BP31" s="8">
        <v>1</v>
      </c>
      <c r="BQ31" s="8">
        <v>0</v>
      </c>
      <c r="BR31" s="8">
        <v>0.15999999642372131</v>
      </c>
      <c r="BS31" s="8">
        <v>111115</v>
      </c>
      <c r="BT31">
        <f t="shared" si="61"/>
        <v>1.7517410278320311</v>
      </c>
      <c r="BU31">
        <f t="shared" si="62"/>
        <v>5.0265224007431898E-3</v>
      </c>
      <c r="BV31">
        <f t="shared" si="63"/>
        <v>300.20010604858396</v>
      </c>
      <c r="BW31">
        <f t="shared" si="64"/>
        <v>298.90155448913572</v>
      </c>
      <c r="BX31">
        <f t="shared" si="65"/>
        <v>288.24667324468464</v>
      </c>
      <c r="BY31">
        <f t="shared" si="66"/>
        <v>0.18963179108377332</v>
      </c>
      <c r="BZ31">
        <f t="shared" si="67"/>
        <v>3.589706169700551</v>
      </c>
      <c r="CA31">
        <f t="shared" si="68"/>
        <v>35.57047344884765</v>
      </c>
      <c r="CB31">
        <f t="shared" si="69"/>
        <v>11.331188933466791</v>
      </c>
      <c r="CC31">
        <f t="shared" si="70"/>
        <v>26.400830268859863</v>
      </c>
      <c r="CD31">
        <f t="shared" si="71"/>
        <v>3.4551244175130207</v>
      </c>
      <c r="CE31">
        <f t="shared" si="72"/>
        <v>0.43033479410498165</v>
      </c>
      <c r="CF31">
        <f t="shared" si="73"/>
        <v>2.4461836106600532</v>
      </c>
      <c r="CG31">
        <f t="shared" si="74"/>
        <v>1.0089408068529675</v>
      </c>
      <c r="CH31">
        <f t="shared" si="75"/>
        <v>0.27076226341874826</v>
      </c>
      <c r="CI31">
        <f t="shared" si="76"/>
        <v>10.006760729890933</v>
      </c>
      <c r="CJ31">
        <f t="shared" si="77"/>
        <v>0.68428908358579921</v>
      </c>
      <c r="CK31">
        <f t="shared" si="78"/>
        <v>68.683553614147726</v>
      </c>
      <c r="CL31">
        <f t="shared" si="79"/>
        <v>143.19447828835527</v>
      </c>
      <c r="CM31">
        <f t="shared" si="80"/>
        <v>5.6471856503644932E-2</v>
      </c>
      <c r="CN31">
        <f t="shared" si="81"/>
        <v>0</v>
      </c>
      <c r="CO31">
        <f t="shared" si="82"/>
        <v>1531.3104858398435</v>
      </c>
      <c r="CP31">
        <f t="shared" si="83"/>
        <v>0</v>
      </c>
      <c r="CQ31" t="e">
        <f t="shared" si="84"/>
        <v>#DIV/0!</v>
      </c>
      <c r="CR31" t="e">
        <f t="shared" si="85"/>
        <v>#DIV/0!</v>
      </c>
    </row>
    <row r="32" spans="1:96" x14ac:dyDescent="0.3">
      <c r="A32" s="4" t="str">
        <f>VLOOKUP(B32,ListCodeMtrx!A$1:B$91,2,TRUE)</f>
        <v>M79</v>
      </c>
      <c r="B32">
        <v>79</v>
      </c>
      <c r="C32" s="10">
        <v>9</v>
      </c>
      <c r="D32" s="10">
        <v>3</v>
      </c>
      <c r="E32" s="10">
        <v>4</v>
      </c>
      <c r="F32" s="1">
        <v>68</v>
      </c>
      <c r="G32" s="3">
        <v>41312</v>
      </c>
      <c r="H32" s="11">
        <v>1</v>
      </c>
      <c r="I32" s="1">
        <v>53.4</v>
      </c>
      <c r="J32" s="8">
        <v>28</v>
      </c>
      <c r="K32" s="8" t="s">
        <v>232</v>
      </c>
      <c r="L32" s="12">
        <v>0.16111111111111112</v>
      </c>
      <c r="M32" s="12">
        <f t="shared" si="43"/>
        <v>0.50971064814814815</v>
      </c>
      <c r="N32" s="8">
        <v>6394</v>
      </c>
      <c r="O32" s="8">
        <v>0</v>
      </c>
      <c r="P32" s="13" t="s">
        <v>192</v>
      </c>
      <c r="Q32" s="14">
        <f t="shared" si="44"/>
        <v>35.018289673123398</v>
      </c>
      <c r="R32" s="14">
        <f t="shared" si="45"/>
        <v>0.46023516742355541</v>
      </c>
      <c r="S32" s="14">
        <f t="shared" si="46"/>
        <v>246.53818235459988</v>
      </c>
      <c r="T32" s="15">
        <v>26.932001113891602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t="e">
        <f t="shared" si="47"/>
        <v>#DIV/0!</v>
      </c>
      <c r="AC32" t="e">
        <f t="shared" si="48"/>
        <v>#DIV/0!</v>
      </c>
      <c r="AD32" t="e">
        <f t="shared" si="49"/>
        <v>#DIV/0!</v>
      </c>
      <c r="AE32" s="8">
        <v>-1</v>
      </c>
      <c r="AF32" s="8">
        <v>0.85</v>
      </c>
      <c r="AG32" s="8">
        <v>0.85</v>
      </c>
      <c r="AH32" s="8">
        <v>9.9458990097045898</v>
      </c>
      <c r="AI32">
        <f t="shared" si="50"/>
        <v>0.84999999999999987</v>
      </c>
      <c r="AJ32">
        <f t="shared" si="51"/>
        <v>2.3568608051735124E-2</v>
      </c>
      <c r="AK32" t="e">
        <f t="shared" si="52"/>
        <v>#DIV/0!</v>
      </c>
      <c r="AL32" t="e">
        <f t="shared" si="53"/>
        <v>#DIV/0!</v>
      </c>
      <c r="AM32" t="e">
        <f t="shared" si="54"/>
        <v>#DIV/0!</v>
      </c>
      <c r="AN32" s="8">
        <v>1799.058349609375</v>
      </c>
      <c r="AO32" s="8">
        <v>0.5</v>
      </c>
      <c r="AP32" t="e">
        <f t="shared" si="55"/>
        <v>#DIV/0!</v>
      </c>
      <c r="AQ32">
        <f t="shared" si="56"/>
        <v>5.0217133466778421</v>
      </c>
      <c r="AR32">
        <f t="shared" si="57"/>
        <v>1.1212235606992396</v>
      </c>
      <c r="AS32">
        <f t="shared" si="58"/>
        <v>26.932001113891602</v>
      </c>
      <c r="AT32" s="8">
        <v>2</v>
      </c>
      <c r="AU32">
        <f t="shared" si="59"/>
        <v>4.644859790802002</v>
      </c>
      <c r="AV32" s="8">
        <v>1</v>
      </c>
      <c r="AW32">
        <f t="shared" si="60"/>
        <v>9.2897195816040039</v>
      </c>
      <c r="AX32" s="8">
        <v>25.688379287719727</v>
      </c>
      <c r="AY32" s="8">
        <v>26.932001113891602</v>
      </c>
      <c r="AZ32" s="8">
        <v>25.130039215087891</v>
      </c>
      <c r="BA32" s="8">
        <v>400.21743774414062</v>
      </c>
      <c r="BB32" s="8">
        <v>379.13616943359375</v>
      </c>
      <c r="BC32" s="8">
        <v>21.41786003112793</v>
      </c>
      <c r="BD32" s="8">
        <v>24.215648651123047</v>
      </c>
      <c r="BE32" s="8">
        <v>65.247093200683594</v>
      </c>
      <c r="BF32" s="8">
        <v>73.770240783691406</v>
      </c>
      <c r="BG32" s="8">
        <v>350.28445434570312</v>
      </c>
      <c r="BH32" s="8">
        <v>1797.91943359375</v>
      </c>
      <c r="BI32" s="8">
        <v>1970.702880859375</v>
      </c>
      <c r="BJ32" s="8">
        <v>100.91271209716797</v>
      </c>
      <c r="BK32" s="8">
        <v>-5.6143722534179687</v>
      </c>
      <c r="BL32" s="8">
        <v>-1.1837873458862305</v>
      </c>
      <c r="BM32" s="8">
        <v>0.25</v>
      </c>
      <c r="BN32" s="8">
        <v>-1.355140209197998</v>
      </c>
      <c r="BO32" s="8">
        <v>7.355140209197998</v>
      </c>
      <c r="BP32" s="8">
        <v>1</v>
      </c>
      <c r="BQ32" s="8">
        <v>0</v>
      </c>
      <c r="BR32" s="8">
        <v>0.15999999642372131</v>
      </c>
      <c r="BS32" s="8">
        <v>111115</v>
      </c>
      <c r="BT32">
        <f t="shared" si="61"/>
        <v>1.7514222717285155</v>
      </c>
      <c r="BU32">
        <f t="shared" si="62"/>
        <v>5.0217133466778424E-3</v>
      </c>
      <c r="BV32">
        <f t="shared" si="63"/>
        <v>300.08200111389158</v>
      </c>
      <c r="BW32">
        <f t="shared" si="64"/>
        <v>298.8383792877197</v>
      </c>
      <c r="BX32">
        <f t="shared" si="65"/>
        <v>287.66710294513905</v>
      </c>
      <c r="BY32">
        <f t="shared" si="66"/>
        <v>0.19067842637348004</v>
      </c>
      <c r="BZ32">
        <f t="shared" si="67"/>
        <v>3.5648903412761936</v>
      </c>
      <c r="CA32">
        <f t="shared" si="68"/>
        <v>35.32647440734317</v>
      </c>
      <c r="CB32">
        <f t="shared" si="69"/>
        <v>11.110825756220123</v>
      </c>
      <c r="CC32">
        <f t="shared" si="70"/>
        <v>26.310190200805664</v>
      </c>
      <c r="CD32">
        <f t="shared" si="71"/>
        <v>3.4366915574987313</v>
      </c>
      <c r="CE32">
        <f t="shared" si="72"/>
        <v>0.43851030666412327</v>
      </c>
      <c r="CF32">
        <f t="shared" si="73"/>
        <v>2.4436667805769541</v>
      </c>
      <c r="CG32">
        <f t="shared" si="74"/>
        <v>0.99302477692177726</v>
      </c>
      <c r="CH32">
        <f t="shared" si="75"/>
        <v>0.27594135552638627</v>
      </c>
      <c r="CI32">
        <f t="shared" si="76"/>
        <v>24.878836616908835</v>
      </c>
      <c r="CJ32">
        <f t="shared" si="77"/>
        <v>0.65026289294137474</v>
      </c>
      <c r="CK32">
        <f t="shared" si="78"/>
        <v>69.113277897552621</v>
      </c>
      <c r="CL32">
        <f t="shared" si="79"/>
        <v>374.04724391292115</v>
      </c>
      <c r="CM32">
        <f t="shared" si="80"/>
        <v>6.4703826189373231E-2</v>
      </c>
      <c r="CN32">
        <f t="shared" si="81"/>
        <v>0</v>
      </c>
      <c r="CO32">
        <f t="shared" si="82"/>
        <v>1528.2315185546872</v>
      </c>
      <c r="CP32">
        <f t="shared" si="83"/>
        <v>0</v>
      </c>
      <c r="CQ32" t="e">
        <f t="shared" si="84"/>
        <v>#DIV/0!</v>
      </c>
      <c r="CR32" t="e">
        <f t="shared" si="85"/>
        <v>#DIV/0!</v>
      </c>
    </row>
    <row r="33" spans="1:96" x14ac:dyDescent="0.3">
      <c r="A33" s="4" t="str">
        <f>VLOOKUP(B33,ListCodeMtrx!A$1:B$91,2,TRUE)</f>
        <v>M79</v>
      </c>
      <c r="B33">
        <v>79</v>
      </c>
      <c r="C33" s="10">
        <v>9</v>
      </c>
      <c r="D33" s="10">
        <v>3</v>
      </c>
      <c r="E33" s="10">
        <v>4</v>
      </c>
      <c r="F33" s="1">
        <v>68</v>
      </c>
      <c r="G33" s="3">
        <v>41312</v>
      </c>
      <c r="H33" s="11">
        <v>1</v>
      </c>
      <c r="I33" s="1">
        <v>53.4</v>
      </c>
      <c r="J33" s="8">
        <v>29</v>
      </c>
      <c r="K33" s="8" t="s">
        <v>233</v>
      </c>
      <c r="L33" s="12">
        <v>0.16111111111111112</v>
      </c>
      <c r="M33" s="12">
        <f t="shared" si="43"/>
        <v>0.51197916666666665</v>
      </c>
      <c r="N33" s="8">
        <v>6590</v>
      </c>
      <c r="O33" s="8">
        <v>0</v>
      </c>
      <c r="P33" s="13">
        <v>800</v>
      </c>
      <c r="Q33" s="14">
        <f t="shared" si="44"/>
        <v>53.01835492637511</v>
      </c>
      <c r="R33" s="14">
        <f t="shared" si="45"/>
        <v>0.46301802783363177</v>
      </c>
      <c r="S33" s="14">
        <f t="shared" si="46"/>
        <v>562.57146300418196</v>
      </c>
      <c r="T33" s="15">
        <v>26.973052978515625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t="e">
        <f t="shared" si="47"/>
        <v>#DIV/0!</v>
      </c>
      <c r="AC33" t="e">
        <f t="shared" si="48"/>
        <v>#DIV/0!</v>
      </c>
      <c r="AD33" t="e">
        <f t="shared" si="49"/>
        <v>#DIV/0!</v>
      </c>
      <c r="AE33" s="8">
        <v>-1</v>
      </c>
      <c r="AF33" s="8">
        <v>0.85</v>
      </c>
      <c r="AG33" s="8">
        <v>0.85</v>
      </c>
      <c r="AH33" s="8">
        <v>9.9220190048217773</v>
      </c>
      <c r="AI33">
        <f t="shared" si="50"/>
        <v>0.84999999999999987</v>
      </c>
      <c r="AJ33">
        <f t="shared" si="51"/>
        <v>3.5267468785131463E-2</v>
      </c>
      <c r="AK33" t="e">
        <f t="shared" si="52"/>
        <v>#DIV/0!</v>
      </c>
      <c r="AL33" t="e">
        <f t="shared" si="53"/>
        <v>#DIV/0!</v>
      </c>
      <c r="AM33" t="e">
        <f t="shared" si="54"/>
        <v>#DIV/0!</v>
      </c>
      <c r="AN33" s="8">
        <v>1799.058349609375</v>
      </c>
      <c r="AO33" s="8">
        <v>0.5</v>
      </c>
      <c r="AP33" t="e">
        <f t="shared" si="55"/>
        <v>#DIV/0!</v>
      </c>
      <c r="AQ33">
        <f t="shared" si="56"/>
        <v>5.4987843831174095</v>
      </c>
      <c r="AR33">
        <f t="shared" si="57"/>
        <v>1.2211027541307002</v>
      </c>
      <c r="AS33">
        <f t="shared" si="58"/>
        <v>26.973052978515625</v>
      </c>
      <c r="AT33" s="8">
        <v>2</v>
      </c>
      <c r="AU33">
        <f t="shared" si="59"/>
        <v>4.644859790802002</v>
      </c>
      <c r="AV33" s="8">
        <v>1</v>
      </c>
      <c r="AW33">
        <f t="shared" si="60"/>
        <v>9.2897195816040039</v>
      </c>
      <c r="AX33" s="8">
        <v>25.707792282104492</v>
      </c>
      <c r="AY33" s="8">
        <v>26.973052978515625</v>
      </c>
      <c r="AZ33" s="8">
        <v>25.129070281982422</v>
      </c>
      <c r="BA33" s="8">
        <v>799.4508056640625</v>
      </c>
      <c r="BB33" s="8">
        <v>766.76873779296875</v>
      </c>
      <c r="BC33" s="8">
        <v>20.24677848815918</v>
      </c>
      <c r="BD33" s="8">
        <v>23.313486099243164</v>
      </c>
      <c r="BE33" s="8">
        <v>61.602512359619141</v>
      </c>
      <c r="BF33" s="8">
        <v>70.9332275390625</v>
      </c>
      <c r="BG33" s="8">
        <v>350.2510986328125</v>
      </c>
      <c r="BH33" s="8">
        <v>1801.972412109375</v>
      </c>
      <c r="BI33" s="8">
        <v>1979.08349609375</v>
      </c>
      <c r="BJ33" s="8">
        <v>100.90280914306641</v>
      </c>
      <c r="BK33" s="8">
        <v>-16.473747253417969</v>
      </c>
      <c r="BL33" s="8">
        <v>-1.0375242233276367</v>
      </c>
      <c r="BM33" s="8">
        <v>0.25</v>
      </c>
      <c r="BN33" s="8">
        <v>-1.355140209197998</v>
      </c>
      <c r="BO33" s="8">
        <v>7.355140209197998</v>
      </c>
      <c r="BP33" s="8">
        <v>1</v>
      </c>
      <c r="BQ33" s="8">
        <v>0</v>
      </c>
      <c r="BR33" s="8">
        <v>0.15999999642372131</v>
      </c>
      <c r="BS33" s="8">
        <v>111115</v>
      </c>
      <c r="BT33">
        <f t="shared" si="61"/>
        <v>1.7512554931640623</v>
      </c>
      <c r="BU33">
        <f t="shared" si="62"/>
        <v>5.4987843831174098E-3</v>
      </c>
      <c r="BV33">
        <f t="shared" si="63"/>
        <v>300.1230529785156</v>
      </c>
      <c r="BW33">
        <f t="shared" si="64"/>
        <v>298.85779228210447</v>
      </c>
      <c r="BX33">
        <f t="shared" si="65"/>
        <v>288.31557949314447</v>
      </c>
      <c r="BY33">
        <f t="shared" si="66"/>
        <v>0.11470692802012439</v>
      </c>
      <c r="BZ33">
        <f t="shared" si="67"/>
        <v>3.5734989924621647</v>
      </c>
      <c r="CA33">
        <f t="shared" si="68"/>
        <v>35.415257739707037</v>
      </c>
      <c r="CB33">
        <f t="shared" si="69"/>
        <v>12.101771640463873</v>
      </c>
      <c r="CC33">
        <f t="shared" si="70"/>
        <v>26.340422630310059</v>
      </c>
      <c r="CD33">
        <f t="shared" si="71"/>
        <v>3.4428301552584966</v>
      </c>
      <c r="CE33">
        <f t="shared" si="72"/>
        <v>0.44103592366100575</v>
      </c>
      <c r="CF33">
        <f t="shared" si="73"/>
        <v>2.3523962383314645</v>
      </c>
      <c r="CG33">
        <f t="shared" si="74"/>
        <v>1.0904339169270321</v>
      </c>
      <c r="CH33">
        <f t="shared" si="75"/>
        <v>0.27754157127215512</v>
      </c>
      <c r="CI33">
        <f t="shared" si="76"/>
        <v>56.765040960846612</v>
      </c>
      <c r="CJ33">
        <f t="shared" si="77"/>
        <v>0.73369118389393562</v>
      </c>
      <c r="CK33">
        <f t="shared" si="78"/>
        <v>66.466538726057536</v>
      </c>
      <c r="CL33">
        <f t="shared" si="79"/>
        <v>759.06400800840743</v>
      </c>
      <c r="CM33">
        <f t="shared" si="80"/>
        <v>4.6424893075245686E-2</v>
      </c>
      <c r="CN33">
        <f t="shared" si="81"/>
        <v>0</v>
      </c>
      <c r="CO33">
        <f t="shared" si="82"/>
        <v>1531.6765502929686</v>
      </c>
      <c r="CP33">
        <f t="shared" si="83"/>
        <v>0</v>
      </c>
      <c r="CQ33" t="e">
        <f t="shared" si="84"/>
        <v>#DIV/0!</v>
      </c>
      <c r="CR33" t="e">
        <f t="shared" si="85"/>
        <v>#DIV/0!</v>
      </c>
    </row>
    <row r="34" spans="1:96" x14ac:dyDescent="0.3">
      <c r="A34" s="4" t="str">
        <f>VLOOKUP(B34,ListCodeMtrx!A$1:B$91,2,TRUE)</f>
        <v>M81</v>
      </c>
      <c r="B34">
        <v>81</v>
      </c>
      <c r="C34" s="10">
        <v>11</v>
      </c>
      <c r="D34" s="10">
        <v>3</v>
      </c>
      <c r="E34" s="10">
        <v>5</v>
      </c>
      <c r="F34" s="1">
        <v>68</v>
      </c>
      <c r="G34" s="3">
        <v>41312</v>
      </c>
      <c r="H34" s="11">
        <v>1</v>
      </c>
      <c r="I34" s="1">
        <v>41.3</v>
      </c>
      <c r="J34" s="8">
        <v>32</v>
      </c>
      <c r="K34" s="8" t="s">
        <v>236</v>
      </c>
      <c r="L34" s="12">
        <v>0.16111111111111112</v>
      </c>
      <c r="M34" s="12">
        <f t="shared" si="43"/>
        <v>0.52349537037037042</v>
      </c>
      <c r="N34" s="8">
        <v>7585</v>
      </c>
      <c r="O34" s="8">
        <v>0</v>
      </c>
      <c r="P34" s="13">
        <v>50</v>
      </c>
      <c r="Q34" s="14">
        <f t="shared" si="44"/>
        <v>-0.87740523453491659</v>
      </c>
      <c r="R34" s="14">
        <f t="shared" si="45"/>
        <v>0.6209591183962706</v>
      </c>
      <c r="S34" s="14">
        <f t="shared" si="46"/>
        <v>49.495627253321281</v>
      </c>
      <c r="T34" s="15">
        <v>26.428932189941406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t="e">
        <f t="shared" si="47"/>
        <v>#DIV/0!</v>
      </c>
      <c r="AC34" t="e">
        <f t="shared" si="48"/>
        <v>#DIV/0!</v>
      </c>
      <c r="AD34" t="e">
        <f t="shared" si="49"/>
        <v>#DIV/0!</v>
      </c>
      <c r="AE34" s="8">
        <v>-1</v>
      </c>
      <c r="AF34" s="8">
        <v>0.85</v>
      </c>
      <c r="AG34" s="8">
        <v>0.85</v>
      </c>
      <c r="AH34" s="8">
        <v>10.02602481842041</v>
      </c>
      <c r="AI34">
        <f t="shared" si="50"/>
        <v>0.85</v>
      </c>
      <c r="AJ34">
        <f t="shared" si="51"/>
        <v>8.0043018453451419E-5</v>
      </c>
      <c r="AK34" t="e">
        <f t="shared" si="52"/>
        <v>#DIV/0!</v>
      </c>
      <c r="AL34" t="e">
        <f t="shared" si="53"/>
        <v>#DIV/0!</v>
      </c>
      <c r="AM34" t="e">
        <f t="shared" si="54"/>
        <v>#DIV/0!</v>
      </c>
      <c r="AN34" s="8">
        <v>1799.7169189453125</v>
      </c>
      <c r="AO34" s="8">
        <v>0.5</v>
      </c>
      <c r="AP34" t="e">
        <f t="shared" si="55"/>
        <v>#DIV/0!</v>
      </c>
      <c r="AQ34">
        <f t="shared" si="56"/>
        <v>6.7288913884115251</v>
      </c>
      <c r="AR34">
        <f t="shared" si="57"/>
        <v>1.1327616631618036</v>
      </c>
      <c r="AS34">
        <f t="shared" si="58"/>
        <v>26.428932189941406</v>
      </c>
      <c r="AT34" s="8">
        <v>2</v>
      </c>
      <c r="AU34">
        <f t="shared" si="59"/>
        <v>4.644859790802002</v>
      </c>
      <c r="AV34" s="8">
        <v>1</v>
      </c>
      <c r="AW34">
        <f t="shared" si="60"/>
        <v>9.2897195816040039</v>
      </c>
      <c r="AX34" s="8">
        <v>25.651544570922852</v>
      </c>
      <c r="AY34" s="8">
        <v>26.428932189941406</v>
      </c>
      <c r="AZ34" s="8">
        <v>25.135116577148438</v>
      </c>
      <c r="BA34" s="8">
        <v>47.682540893554687</v>
      </c>
      <c r="BB34" s="8">
        <v>47.999015808105469</v>
      </c>
      <c r="BC34" s="8">
        <v>19.325788497924805</v>
      </c>
      <c r="BD34" s="8">
        <v>23.078107833862305</v>
      </c>
      <c r="BE34" s="8">
        <v>58.982875823974609</v>
      </c>
      <c r="BF34" s="8">
        <v>70.435066223144531</v>
      </c>
      <c r="BG34" s="8">
        <v>350.3753662109375</v>
      </c>
      <c r="BH34" s="8">
        <v>1801.895263671875</v>
      </c>
      <c r="BI34" s="8">
        <v>964.66546630859375</v>
      </c>
      <c r="BJ34" s="8">
        <v>100.87894439697266</v>
      </c>
      <c r="BK34" s="8">
        <v>-0.26774215698242188</v>
      </c>
      <c r="BL34" s="8">
        <v>-1.1851205825805664</v>
      </c>
      <c r="BM34" s="8">
        <v>0.25</v>
      </c>
      <c r="BN34" s="8">
        <v>-1.355140209197998</v>
      </c>
      <c r="BO34" s="8">
        <v>7.355140209197998</v>
      </c>
      <c r="BP34" s="8">
        <v>1</v>
      </c>
      <c r="BQ34" s="8">
        <v>0</v>
      </c>
      <c r="BR34" s="8">
        <v>0.15999999642372131</v>
      </c>
      <c r="BS34" s="8">
        <v>111135</v>
      </c>
      <c r="BT34">
        <f t="shared" si="61"/>
        <v>1.7518768310546873</v>
      </c>
      <c r="BU34">
        <f t="shared" si="62"/>
        <v>6.728891388411525E-3</v>
      </c>
      <c r="BV34">
        <f t="shared" si="63"/>
        <v>299.57893218994138</v>
      </c>
      <c r="BW34">
        <f t="shared" si="64"/>
        <v>298.80154457092283</v>
      </c>
      <c r="BX34">
        <f t="shared" si="65"/>
        <v>288.30323574342037</v>
      </c>
      <c r="BY34">
        <f t="shared" si="66"/>
        <v>-6.4088150403091029E-2</v>
      </c>
      <c r="BZ34">
        <f t="shared" si="67"/>
        <v>3.4608568201213381</v>
      </c>
      <c r="CA34">
        <f t="shared" si="68"/>
        <v>34.307028496475795</v>
      </c>
      <c r="CB34">
        <f t="shared" si="69"/>
        <v>11.22892066261349</v>
      </c>
      <c r="CC34">
        <f t="shared" si="70"/>
        <v>26.040238380432129</v>
      </c>
      <c r="CD34">
        <f t="shared" si="71"/>
        <v>3.3823010333743557</v>
      </c>
      <c r="CE34">
        <f t="shared" si="72"/>
        <v>0.58205257744267647</v>
      </c>
      <c r="CF34">
        <f t="shared" si="73"/>
        <v>2.3280951569595345</v>
      </c>
      <c r="CG34">
        <f t="shared" si="74"/>
        <v>1.0542058764148212</v>
      </c>
      <c r="CH34">
        <f t="shared" si="75"/>
        <v>0.36708913608471611</v>
      </c>
      <c r="CI34">
        <f t="shared" si="76"/>
        <v>4.9930666295810813</v>
      </c>
      <c r="CJ34">
        <f t="shared" si="77"/>
        <v>1.0311800444242252</v>
      </c>
      <c r="CK34">
        <f t="shared" si="78"/>
        <v>68.4137981557693</v>
      </c>
      <c r="CL34">
        <f t="shared" si="79"/>
        <v>48.126522032186521</v>
      </c>
      <c r="CM34">
        <f t="shared" si="80"/>
        <v>-1.2472670386640867E-2</v>
      </c>
      <c r="CN34">
        <f t="shared" si="81"/>
        <v>0</v>
      </c>
      <c r="CO34">
        <f t="shared" si="82"/>
        <v>1531.6109741210937</v>
      </c>
      <c r="CP34">
        <f t="shared" si="83"/>
        <v>0</v>
      </c>
      <c r="CQ34" t="e">
        <f t="shared" si="84"/>
        <v>#DIV/0!</v>
      </c>
      <c r="CR34" t="e">
        <f t="shared" si="85"/>
        <v>#DIV/0!</v>
      </c>
    </row>
    <row r="35" spans="1:96" x14ac:dyDescent="0.3">
      <c r="A35" s="4" t="str">
        <f>VLOOKUP(B35,ListCodeMtrx!A$1:B$91,2,TRUE)</f>
        <v>M81</v>
      </c>
      <c r="B35">
        <v>81</v>
      </c>
      <c r="C35" s="10">
        <v>11</v>
      </c>
      <c r="D35" s="10">
        <v>3</v>
      </c>
      <c r="E35" s="10">
        <v>5</v>
      </c>
      <c r="F35" s="1">
        <v>68</v>
      </c>
      <c r="G35" s="3">
        <v>41312</v>
      </c>
      <c r="H35" s="11">
        <v>1</v>
      </c>
      <c r="I35" s="1">
        <v>41.3</v>
      </c>
      <c r="J35" s="8">
        <v>33</v>
      </c>
      <c r="K35" s="8" t="s">
        <v>237</v>
      </c>
      <c r="L35" s="12">
        <v>0.16111111111111112</v>
      </c>
      <c r="M35" s="12">
        <f t="shared" si="43"/>
        <v>0.52557870370370363</v>
      </c>
      <c r="N35" s="8">
        <v>7765</v>
      </c>
      <c r="O35" s="8">
        <v>0</v>
      </c>
      <c r="P35" s="13">
        <v>150</v>
      </c>
      <c r="Q35" s="14">
        <f t="shared" si="44"/>
        <v>12.753545508192477</v>
      </c>
      <c r="R35" s="14">
        <f t="shared" si="45"/>
        <v>0.6094374194443416</v>
      </c>
      <c r="S35" s="14">
        <f t="shared" si="46"/>
        <v>106.78387343157246</v>
      </c>
      <c r="T35" s="15">
        <v>26.594703674316406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t="e">
        <f t="shared" si="47"/>
        <v>#DIV/0!</v>
      </c>
      <c r="AC35" t="e">
        <f t="shared" si="48"/>
        <v>#DIV/0!</v>
      </c>
      <c r="AD35" t="e">
        <f t="shared" si="49"/>
        <v>#DIV/0!</v>
      </c>
      <c r="AE35" s="8">
        <v>-1</v>
      </c>
      <c r="AF35" s="8">
        <v>0.85</v>
      </c>
      <c r="AG35" s="8">
        <v>0.85</v>
      </c>
      <c r="AH35" s="8">
        <v>10.02602481842041</v>
      </c>
      <c r="AI35">
        <f t="shared" si="50"/>
        <v>0.85</v>
      </c>
      <c r="AJ35">
        <f t="shared" si="51"/>
        <v>8.9856318236431615E-3</v>
      </c>
      <c r="AK35" t="e">
        <f t="shared" si="52"/>
        <v>#DIV/0!</v>
      </c>
      <c r="AL35" t="e">
        <f t="shared" si="53"/>
        <v>#DIV/0!</v>
      </c>
      <c r="AM35" t="e">
        <f t="shared" si="54"/>
        <v>#DIV/0!</v>
      </c>
      <c r="AN35" s="8">
        <v>1799.7169189453125</v>
      </c>
      <c r="AO35" s="8">
        <v>0.5</v>
      </c>
      <c r="AP35" t="e">
        <f t="shared" si="55"/>
        <v>#DIV/0!</v>
      </c>
      <c r="AQ35">
        <f t="shared" si="56"/>
        <v>6.5330345113573181</v>
      </c>
      <c r="AR35">
        <f t="shared" si="57"/>
        <v>1.1187219509771844</v>
      </c>
      <c r="AS35">
        <f t="shared" si="58"/>
        <v>26.594703674316406</v>
      </c>
      <c r="AT35" s="8">
        <v>2</v>
      </c>
      <c r="AU35">
        <f t="shared" si="59"/>
        <v>4.644859790802002</v>
      </c>
      <c r="AV35" s="8">
        <v>1</v>
      </c>
      <c r="AW35">
        <f t="shared" si="60"/>
        <v>9.2897195816040039</v>
      </c>
      <c r="AX35" s="8">
        <v>25.720363616943359</v>
      </c>
      <c r="AY35" s="8">
        <v>26.594703674316406</v>
      </c>
      <c r="AZ35" s="8">
        <v>25.133411407470703</v>
      </c>
      <c r="BA35" s="8">
        <v>152.24264526367187</v>
      </c>
      <c r="BB35" s="8">
        <v>144.42282104492187</v>
      </c>
      <c r="BC35" s="8">
        <v>19.9140625</v>
      </c>
      <c r="BD35" s="8">
        <v>23.555994033813477</v>
      </c>
      <c r="BE35" s="8">
        <v>60.526020050048828</v>
      </c>
      <c r="BF35" s="8">
        <v>71.595161437988281</v>
      </c>
      <c r="BG35" s="8">
        <v>350.31643676757812</v>
      </c>
      <c r="BH35" s="8">
        <v>1800.723876953125</v>
      </c>
      <c r="BI35" s="8">
        <v>935.317138671875</v>
      </c>
      <c r="BJ35" s="8">
        <v>100.87110900878906</v>
      </c>
      <c r="BK35" s="8">
        <v>-1.3464622497558594</v>
      </c>
      <c r="BL35" s="8">
        <v>-1.1743764877319336</v>
      </c>
      <c r="BM35" s="8">
        <v>0.5</v>
      </c>
      <c r="BN35" s="8">
        <v>-1.355140209197998</v>
      </c>
      <c r="BO35" s="8">
        <v>7.355140209197998</v>
      </c>
      <c r="BP35" s="8">
        <v>1</v>
      </c>
      <c r="BQ35" s="8">
        <v>0</v>
      </c>
      <c r="BR35" s="8">
        <v>0.15999999642372131</v>
      </c>
      <c r="BS35" s="8">
        <v>111115</v>
      </c>
      <c r="BT35">
        <f t="shared" si="61"/>
        <v>1.7515821838378904</v>
      </c>
      <c r="BU35">
        <f t="shared" si="62"/>
        <v>6.5330345113573177E-3</v>
      </c>
      <c r="BV35">
        <f t="shared" si="63"/>
        <v>299.74470367431638</v>
      </c>
      <c r="BW35">
        <f t="shared" si="64"/>
        <v>298.87036361694334</v>
      </c>
      <c r="BX35">
        <f t="shared" si="65"/>
        <v>288.11581387260958</v>
      </c>
      <c r="BY35">
        <f t="shared" si="66"/>
        <v>-3.714726715432097E-2</v>
      </c>
      <c r="BZ35">
        <f t="shared" si="67"/>
        <v>3.4948411929723684</v>
      </c>
      <c r="CA35">
        <f t="shared" si="68"/>
        <v>34.646602256230345</v>
      </c>
      <c r="CB35">
        <f t="shared" si="69"/>
        <v>11.090608222416869</v>
      </c>
      <c r="CC35">
        <f t="shared" si="70"/>
        <v>26.157533645629883</v>
      </c>
      <c r="CD35">
        <f t="shared" si="71"/>
        <v>3.4058408863915539</v>
      </c>
      <c r="CE35">
        <f t="shared" si="72"/>
        <v>0.57191766213777051</v>
      </c>
      <c r="CF35">
        <f t="shared" si="73"/>
        <v>2.376119241995184</v>
      </c>
      <c r="CG35">
        <f t="shared" si="74"/>
        <v>1.0297216443963699</v>
      </c>
      <c r="CH35">
        <f t="shared" si="75"/>
        <v>0.36064017118341551</v>
      </c>
      <c r="CI35">
        <f t="shared" si="76"/>
        <v>10.771407737296881</v>
      </c>
      <c r="CJ35">
        <f t="shared" si="77"/>
        <v>0.73938365598299705</v>
      </c>
      <c r="CK35">
        <f t="shared" si="78"/>
        <v>69.059652602784482</v>
      </c>
      <c r="CL35">
        <f t="shared" si="79"/>
        <v>142.56945116816539</v>
      </c>
      <c r="CM35">
        <f t="shared" si="80"/>
        <v>6.1777289246256181E-2</v>
      </c>
      <c r="CN35">
        <f t="shared" si="81"/>
        <v>0</v>
      </c>
      <c r="CO35">
        <f t="shared" si="82"/>
        <v>1530.6152954101562</v>
      </c>
      <c r="CP35">
        <f t="shared" si="83"/>
        <v>0</v>
      </c>
      <c r="CQ35" t="e">
        <f t="shared" si="84"/>
        <v>#DIV/0!</v>
      </c>
      <c r="CR35" t="e">
        <f t="shared" si="85"/>
        <v>#DIV/0!</v>
      </c>
    </row>
    <row r="36" spans="1:96" s="5" customFormat="1" x14ac:dyDescent="0.3">
      <c r="A36" s="4" t="str">
        <f>VLOOKUP(B36,ListCodeMtrx!A$1:B$91,2,TRUE)</f>
        <v>M81</v>
      </c>
      <c r="B36">
        <v>81</v>
      </c>
      <c r="C36" s="10">
        <v>11</v>
      </c>
      <c r="D36" s="10">
        <v>3</v>
      </c>
      <c r="E36" s="10">
        <v>5</v>
      </c>
      <c r="F36" s="1">
        <v>68</v>
      </c>
      <c r="G36" s="3">
        <v>41312</v>
      </c>
      <c r="H36" s="11">
        <v>1</v>
      </c>
      <c r="I36" s="1">
        <v>41.3</v>
      </c>
      <c r="J36" s="8">
        <v>34</v>
      </c>
      <c r="K36" s="8" t="s">
        <v>238</v>
      </c>
      <c r="L36" s="12">
        <v>0.16111111111111112</v>
      </c>
      <c r="M36" s="12">
        <f t="shared" si="43"/>
        <v>0.52799768518518531</v>
      </c>
      <c r="N36" s="8">
        <v>7974</v>
      </c>
      <c r="O36" s="8">
        <v>0</v>
      </c>
      <c r="P36" s="13" t="s">
        <v>192</v>
      </c>
      <c r="Q36" s="14">
        <f t="shared" si="44"/>
        <v>35.179110811273077</v>
      </c>
      <c r="R36" s="14">
        <f t="shared" si="45"/>
        <v>0.60099088561202341</v>
      </c>
      <c r="S36" s="14">
        <f t="shared" si="46"/>
        <v>274.98593109556572</v>
      </c>
      <c r="T36" s="15">
        <v>26.629632949829102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t="e">
        <f t="shared" si="47"/>
        <v>#DIV/0!</v>
      </c>
      <c r="AC36" t="e">
        <f t="shared" si="48"/>
        <v>#DIV/0!</v>
      </c>
      <c r="AD36" t="e">
        <f t="shared" si="49"/>
        <v>#DIV/0!</v>
      </c>
      <c r="AE36" s="8">
        <v>-1</v>
      </c>
      <c r="AF36" s="8">
        <v>0.85</v>
      </c>
      <c r="AG36" s="8">
        <v>0.85</v>
      </c>
      <c r="AH36" s="8">
        <v>10.02602481842041</v>
      </c>
      <c r="AI36">
        <f t="shared" si="50"/>
        <v>0.85</v>
      </c>
      <c r="AJ36">
        <f t="shared" si="51"/>
        <v>2.3633053280086434E-2</v>
      </c>
      <c r="AK36" t="e">
        <f t="shared" si="52"/>
        <v>#DIV/0!</v>
      </c>
      <c r="AL36" t="e">
        <f t="shared" si="53"/>
        <v>#DIV/0!</v>
      </c>
      <c r="AM36" t="e">
        <f t="shared" si="54"/>
        <v>#DIV/0!</v>
      </c>
      <c r="AN36" s="8">
        <v>1799.7169189453125</v>
      </c>
      <c r="AO36" s="8">
        <v>0.5</v>
      </c>
      <c r="AP36" t="e">
        <f t="shared" si="55"/>
        <v>#DIV/0!</v>
      </c>
      <c r="AQ36">
        <f t="shared" si="56"/>
        <v>6.3094539392737694</v>
      </c>
      <c r="AR36">
        <f t="shared" si="57"/>
        <v>1.0944508635706249</v>
      </c>
      <c r="AS36">
        <f t="shared" si="58"/>
        <v>26.629632949829102</v>
      </c>
      <c r="AT36" s="8">
        <v>2</v>
      </c>
      <c r="AU36">
        <f t="shared" si="59"/>
        <v>4.644859790802002</v>
      </c>
      <c r="AV36" s="8">
        <v>1</v>
      </c>
      <c r="AW36">
        <f t="shared" si="60"/>
        <v>9.2897195816040039</v>
      </c>
      <c r="AX36" s="8">
        <v>25.724269866943359</v>
      </c>
      <c r="AY36" s="8">
        <v>26.629632949829102</v>
      </c>
      <c r="AZ36" s="8">
        <v>25.132667541503906</v>
      </c>
      <c r="BA36" s="8">
        <v>401.08200073242187</v>
      </c>
      <c r="BB36" s="8">
        <v>379.63278198242187</v>
      </c>
      <c r="BC36" s="8">
        <v>20.35260009765625</v>
      </c>
      <c r="BD36" s="8">
        <v>23.868364334106445</v>
      </c>
      <c r="BE36" s="8">
        <v>61.843540191650391</v>
      </c>
      <c r="BF36" s="8">
        <v>72.526565551757812</v>
      </c>
      <c r="BG36" s="8">
        <v>350.356689453125</v>
      </c>
      <c r="BH36" s="8">
        <v>1801.0224609375</v>
      </c>
      <c r="BI36" s="8">
        <v>912.73516845703125</v>
      </c>
      <c r="BJ36" s="8">
        <v>100.86942291259766</v>
      </c>
      <c r="BK36" s="8">
        <v>-5.8897361755371094</v>
      </c>
      <c r="BL36" s="8">
        <v>-1.1285409927368164</v>
      </c>
      <c r="BM36" s="8">
        <v>0.5</v>
      </c>
      <c r="BN36" s="8">
        <v>-1.355140209197998</v>
      </c>
      <c r="BO36" s="8">
        <v>7.355140209197998</v>
      </c>
      <c r="BP36" s="8">
        <v>1</v>
      </c>
      <c r="BQ36" s="8">
        <v>0</v>
      </c>
      <c r="BR36" s="8">
        <v>0.15999999642372131</v>
      </c>
      <c r="BS36" s="8">
        <v>111115</v>
      </c>
      <c r="BT36">
        <f t="shared" si="61"/>
        <v>1.7517834472656248</v>
      </c>
      <c r="BU36">
        <f t="shared" si="62"/>
        <v>6.3094539392737695E-3</v>
      </c>
      <c r="BV36">
        <f t="shared" si="63"/>
        <v>299.77963294982908</v>
      </c>
      <c r="BW36">
        <f t="shared" si="64"/>
        <v>298.87426986694334</v>
      </c>
      <c r="BX36">
        <f t="shared" si="65"/>
        <v>288.16358730904176</v>
      </c>
      <c r="BY36">
        <f t="shared" si="66"/>
        <v>-2.0107789493786282E-3</v>
      </c>
      <c r="BZ36">
        <f t="shared" si="67"/>
        <v>3.5020389998195705</v>
      </c>
      <c r="CA36">
        <f t="shared" si="68"/>
        <v>34.718539064648482</v>
      </c>
      <c r="CB36">
        <f t="shared" si="69"/>
        <v>10.850174730542037</v>
      </c>
      <c r="CC36">
        <f t="shared" si="70"/>
        <v>26.17695140838623</v>
      </c>
      <c r="CD36">
        <f t="shared" si="71"/>
        <v>3.4097515867591919</v>
      </c>
      <c r="CE36">
        <f t="shared" si="72"/>
        <v>0.56447277644424088</v>
      </c>
      <c r="CF36">
        <f t="shared" si="73"/>
        <v>2.4075881362489455</v>
      </c>
      <c r="CG36">
        <f t="shared" si="74"/>
        <v>1.0021634505102464</v>
      </c>
      <c r="CH36">
        <f t="shared" si="75"/>
        <v>0.35590420356287217</v>
      </c>
      <c r="CI36">
        <f t="shared" si="76"/>
        <v>27.737672178693057</v>
      </c>
      <c r="CJ36">
        <f t="shared" si="77"/>
        <v>0.72434716954527489</v>
      </c>
      <c r="CK36">
        <f t="shared" si="78"/>
        <v>69.761346641887343</v>
      </c>
      <c r="CL36">
        <f t="shared" si="79"/>
        <v>374.52048562320084</v>
      </c>
      <c r="CM36">
        <f t="shared" si="80"/>
        <v>6.5527580948606945E-2</v>
      </c>
      <c r="CN36">
        <f t="shared" si="81"/>
        <v>0</v>
      </c>
      <c r="CO36">
        <f t="shared" si="82"/>
        <v>1530.869091796875</v>
      </c>
      <c r="CP36">
        <f t="shared" si="83"/>
        <v>0</v>
      </c>
      <c r="CQ36" t="e">
        <f t="shared" si="84"/>
        <v>#DIV/0!</v>
      </c>
      <c r="CR36" t="e">
        <f t="shared" si="85"/>
        <v>#DIV/0!</v>
      </c>
    </row>
    <row r="37" spans="1:96" x14ac:dyDescent="0.3">
      <c r="A37" s="4" t="str">
        <f>VLOOKUP(B37,ListCodeMtrx!A$1:B$91,2,TRUE)</f>
        <v>M81</v>
      </c>
      <c r="B37">
        <v>81</v>
      </c>
      <c r="C37" s="10">
        <v>11</v>
      </c>
      <c r="D37" s="10">
        <v>3</v>
      </c>
      <c r="E37" s="10">
        <v>5</v>
      </c>
      <c r="F37" s="1">
        <v>68</v>
      </c>
      <c r="G37" s="3">
        <v>41312</v>
      </c>
      <c r="H37" s="11">
        <v>1</v>
      </c>
      <c r="I37" s="1">
        <v>41.3</v>
      </c>
      <c r="J37" s="8">
        <v>35</v>
      </c>
      <c r="K37" s="8" t="s">
        <v>239</v>
      </c>
      <c r="L37" s="12">
        <v>0.16111111111111112</v>
      </c>
      <c r="M37" s="12">
        <f t="shared" si="43"/>
        <v>0.53041666666666676</v>
      </c>
      <c r="N37" s="8">
        <v>8183</v>
      </c>
      <c r="O37" s="8">
        <v>0</v>
      </c>
      <c r="P37" s="13">
        <v>800</v>
      </c>
      <c r="Q37" s="14">
        <f t="shared" si="44"/>
        <v>51.930209865725388</v>
      </c>
      <c r="R37" s="14">
        <f t="shared" si="45"/>
        <v>0.57806436116395854</v>
      </c>
      <c r="S37" s="14">
        <f t="shared" si="46"/>
        <v>605.15079896974987</v>
      </c>
      <c r="T37" s="15">
        <v>26.686357498168945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t="e">
        <f t="shared" si="47"/>
        <v>#DIV/0!</v>
      </c>
      <c r="AC37" t="e">
        <f t="shared" si="48"/>
        <v>#DIV/0!</v>
      </c>
      <c r="AD37" t="e">
        <f t="shared" si="49"/>
        <v>#DIV/0!</v>
      </c>
      <c r="AE37" s="8">
        <v>-1</v>
      </c>
      <c r="AF37" s="8">
        <v>0.85</v>
      </c>
      <c r="AG37" s="8">
        <v>0.85</v>
      </c>
      <c r="AH37" s="8">
        <v>10.02602481842041</v>
      </c>
      <c r="AI37">
        <f t="shared" si="50"/>
        <v>0.85</v>
      </c>
      <c r="AJ37">
        <f t="shared" si="51"/>
        <v>3.4576611337419613E-2</v>
      </c>
      <c r="AK37" t="e">
        <f t="shared" si="52"/>
        <v>#DIV/0!</v>
      </c>
      <c r="AL37" t="e">
        <f t="shared" si="53"/>
        <v>#DIV/0!</v>
      </c>
      <c r="AM37" t="e">
        <f t="shared" si="54"/>
        <v>#DIV/0!</v>
      </c>
      <c r="AN37" s="8">
        <v>1799.7169189453125</v>
      </c>
      <c r="AO37" s="8">
        <v>0.5</v>
      </c>
      <c r="AP37" t="e">
        <f t="shared" si="55"/>
        <v>#DIV/0!</v>
      </c>
      <c r="AQ37">
        <f t="shared" si="56"/>
        <v>6.1932147572602974</v>
      </c>
      <c r="AR37">
        <f t="shared" si="57"/>
        <v>1.1142427313650134</v>
      </c>
      <c r="AS37">
        <f t="shared" si="58"/>
        <v>26.686357498168945</v>
      </c>
      <c r="AT37" s="8">
        <v>2</v>
      </c>
      <c r="AU37">
        <f t="shared" si="59"/>
        <v>4.644859790802002</v>
      </c>
      <c r="AV37" s="8">
        <v>1</v>
      </c>
      <c r="AW37">
        <f t="shared" si="60"/>
        <v>9.2897195816040039</v>
      </c>
      <c r="AX37" s="8">
        <v>25.745363235473633</v>
      </c>
      <c r="AY37" s="8">
        <v>26.686357498168945</v>
      </c>
      <c r="AZ37" s="8">
        <v>25.132810592651367</v>
      </c>
      <c r="BA37" s="8">
        <v>801.312744140625</v>
      </c>
      <c r="BB37" s="8">
        <v>768.94952392578125</v>
      </c>
      <c r="BC37" s="8">
        <v>20.337863922119141</v>
      </c>
      <c r="BD37" s="8">
        <v>23.789190292358398</v>
      </c>
      <c r="BE37" s="8">
        <v>61.719226837158203</v>
      </c>
      <c r="BF37" s="8">
        <v>72.192955017089844</v>
      </c>
      <c r="BG37" s="8">
        <v>350.35128784179687</v>
      </c>
      <c r="BH37" s="8">
        <v>1800.9525146484375</v>
      </c>
      <c r="BI37" s="8">
        <v>885.8211669921875</v>
      </c>
      <c r="BJ37" s="8">
        <v>100.86568450927734</v>
      </c>
      <c r="BK37" s="8">
        <v>-16.787868499755859</v>
      </c>
      <c r="BL37" s="8">
        <v>-1.0409765243530273</v>
      </c>
      <c r="BM37" s="8">
        <v>0.25</v>
      </c>
      <c r="BN37" s="8">
        <v>-1.355140209197998</v>
      </c>
      <c r="BO37" s="8">
        <v>7.355140209197998</v>
      </c>
      <c r="BP37" s="8">
        <v>1</v>
      </c>
      <c r="BQ37" s="8">
        <v>0</v>
      </c>
      <c r="BR37" s="8">
        <v>0.15999999642372131</v>
      </c>
      <c r="BS37" s="8">
        <v>111115</v>
      </c>
      <c r="BT37">
        <f t="shared" si="61"/>
        <v>1.7517564392089842</v>
      </c>
      <c r="BU37">
        <f t="shared" si="62"/>
        <v>6.1932147572602977E-3</v>
      </c>
      <c r="BV37">
        <f t="shared" si="63"/>
        <v>299.83635749816892</v>
      </c>
      <c r="BW37">
        <f t="shared" si="64"/>
        <v>298.89536323547361</v>
      </c>
      <c r="BX37">
        <f t="shared" si="65"/>
        <v>288.15239590304191</v>
      </c>
      <c r="BY37">
        <f t="shared" si="66"/>
        <v>1.5282054636055505E-2</v>
      </c>
      <c r="BZ37">
        <f t="shared" si="67"/>
        <v>3.5137556941251988</v>
      </c>
      <c r="CA37">
        <f t="shared" si="68"/>
        <v>34.83598719643858</v>
      </c>
      <c r="CB37">
        <f t="shared" si="69"/>
        <v>11.046796904080182</v>
      </c>
      <c r="CC37">
        <f t="shared" si="70"/>
        <v>26.215860366821289</v>
      </c>
      <c r="CD37">
        <f t="shared" si="71"/>
        <v>3.4175995800499894</v>
      </c>
      <c r="CE37">
        <f t="shared" si="72"/>
        <v>0.54420078981035203</v>
      </c>
      <c r="CF37">
        <f t="shared" si="73"/>
        <v>2.3995129627601854</v>
      </c>
      <c r="CG37">
        <f t="shared" si="74"/>
        <v>1.018086617289804</v>
      </c>
      <c r="CH37">
        <f t="shared" si="75"/>
        <v>0.34301401967361861</v>
      </c>
      <c r="CI37">
        <f t="shared" si="76"/>
        <v>61.038949569419906</v>
      </c>
      <c r="CJ37">
        <f t="shared" si="77"/>
        <v>0.78698377479996828</v>
      </c>
      <c r="CK37">
        <f t="shared" si="78"/>
        <v>69.245276799164657</v>
      </c>
      <c r="CL37">
        <f t="shared" si="79"/>
        <v>761.40292548404182</v>
      </c>
      <c r="CM37">
        <f t="shared" si="80"/>
        <v>4.7227579984734792E-2</v>
      </c>
      <c r="CN37">
        <f t="shared" si="81"/>
        <v>0</v>
      </c>
      <c r="CO37">
        <f t="shared" si="82"/>
        <v>1530.8096374511717</v>
      </c>
      <c r="CP37">
        <f t="shared" si="83"/>
        <v>0</v>
      </c>
      <c r="CQ37" t="e">
        <f t="shared" si="84"/>
        <v>#DIV/0!</v>
      </c>
      <c r="CR37" t="e">
        <f t="shared" si="85"/>
        <v>#DIV/0!</v>
      </c>
    </row>
    <row r="38" spans="1:96" x14ac:dyDescent="0.3">
      <c r="A38" s="4" t="str">
        <f>VLOOKUP(B38,ListCodeMtrx!A$1:B$91,2,TRUE)</f>
        <v>M89</v>
      </c>
      <c r="B38">
        <v>89</v>
      </c>
      <c r="C38" s="10">
        <v>18</v>
      </c>
      <c r="D38" s="10">
        <v>3</v>
      </c>
      <c r="E38" s="10">
        <v>6</v>
      </c>
      <c r="F38" s="1">
        <v>68</v>
      </c>
      <c r="G38" s="3">
        <v>41312</v>
      </c>
      <c r="H38" s="11">
        <v>1</v>
      </c>
      <c r="I38" s="1">
        <v>48.6</v>
      </c>
      <c r="J38" s="8">
        <v>39</v>
      </c>
      <c r="K38" s="8" t="s">
        <v>243</v>
      </c>
      <c r="L38" s="12">
        <v>0.16111111111111112</v>
      </c>
      <c r="M38" s="12">
        <f t="shared" si="43"/>
        <v>0.54188657407407415</v>
      </c>
      <c r="N38" s="8">
        <v>9174</v>
      </c>
      <c r="O38" s="8">
        <v>0</v>
      </c>
      <c r="P38" s="13">
        <v>50</v>
      </c>
      <c r="Q38" s="14">
        <f t="shared" si="44"/>
        <v>-0.90306496206477904</v>
      </c>
      <c r="R38" s="14">
        <f t="shared" si="45"/>
        <v>0.62418842553887877</v>
      </c>
      <c r="S38" s="14">
        <f t="shared" si="46"/>
        <v>49.775658449699229</v>
      </c>
      <c r="T38" s="15">
        <v>26.141855239868164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t="e">
        <f t="shared" si="47"/>
        <v>#DIV/0!</v>
      </c>
      <c r="AC38" t="e">
        <f t="shared" si="48"/>
        <v>#DIV/0!</v>
      </c>
      <c r="AD38" t="e">
        <f t="shared" si="49"/>
        <v>#DIV/0!</v>
      </c>
      <c r="AE38" s="8">
        <v>-1</v>
      </c>
      <c r="AF38" s="8">
        <v>0.85</v>
      </c>
      <c r="AG38" s="8">
        <v>0.85</v>
      </c>
      <c r="AH38" s="8">
        <v>9.9458990097045898</v>
      </c>
      <c r="AI38">
        <f t="shared" si="50"/>
        <v>0.84999999999999987</v>
      </c>
      <c r="AJ38">
        <f t="shared" si="51"/>
        <v>6.3370979077320951E-5</v>
      </c>
      <c r="AK38" t="e">
        <f t="shared" si="52"/>
        <v>#DIV/0!</v>
      </c>
      <c r="AL38" t="e">
        <f t="shared" si="53"/>
        <v>#DIV/0!</v>
      </c>
      <c r="AM38" t="e">
        <f t="shared" si="54"/>
        <v>#DIV/0!</v>
      </c>
      <c r="AN38" s="8">
        <v>1801.2420654296875</v>
      </c>
      <c r="AO38" s="8">
        <v>0.5</v>
      </c>
      <c r="AP38" t="e">
        <f t="shared" si="55"/>
        <v>#DIV/0!</v>
      </c>
      <c r="AQ38">
        <f t="shared" si="56"/>
        <v>7.1311128771506471</v>
      </c>
      <c r="AR38">
        <f t="shared" si="57"/>
        <v>1.19541006980766</v>
      </c>
      <c r="AS38">
        <f t="shared" si="58"/>
        <v>26.141855239868164</v>
      </c>
      <c r="AT38" s="8">
        <v>2</v>
      </c>
      <c r="AU38">
        <f t="shared" si="59"/>
        <v>4.644859790802002</v>
      </c>
      <c r="AV38" s="8">
        <v>1</v>
      </c>
      <c r="AW38">
        <f t="shared" si="60"/>
        <v>9.2897195816040039</v>
      </c>
      <c r="AX38" s="8">
        <v>25.633071899414063</v>
      </c>
      <c r="AY38" s="8">
        <v>26.141855239868164</v>
      </c>
      <c r="AZ38" s="8">
        <v>25.132617950439453</v>
      </c>
      <c r="BA38" s="8">
        <v>47.956390380859375</v>
      </c>
      <c r="BB38" s="8">
        <v>48.275341033935547</v>
      </c>
      <c r="BC38" s="8">
        <v>17.905216217041016</v>
      </c>
      <c r="BD38" s="8">
        <v>21.886356353759766</v>
      </c>
      <c r="BE38" s="8">
        <v>54.692398071289063</v>
      </c>
      <c r="BF38" s="8">
        <v>66.852996826171875</v>
      </c>
      <c r="BG38" s="8">
        <v>350.40408325195312</v>
      </c>
      <c r="BH38" s="8">
        <v>1799.5811767578125</v>
      </c>
      <c r="BI38" s="8">
        <v>1000.3179931640625</v>
      </c>
      <c r="BJ38" s="8">
        <v>100.85169219970703</v>
      </c>
      <c r="BK38" s="8">
        <v>-0.23434066772460938</v>
      </c>
      <c r="BL38" s="8">
        <v>-1.1041288375854492</v>
      </c>
      <c r="BM38" s="8">
        <v>0.25</v>
      </c>
      <c r="BN38" s="8">
        <v>-1.355140209197998</v>
      </c>
      <c r="BO38" s="8">
        <v>7.355140209197998</v>
      </c>
      <c r="BP38" s="8">
        <v>1</v>
      </c>
      <c r="BQ38" s="8">
        <v>0</v>
      </c>
      <c r="BR38" s="8">
        <v>0.15999999642372131</v>
      </c>
      <c r="BS38" s="8">
        <v>111135</v>
      </c>
      <c r="BT38">
        <f t="shared" si="61"/>
        <v>1.7520204162597655</v>
      </c>
      <c r="BU38">
        <f t="shared" si="62"/>
        <v>7.1311128771506475E-3</v>
      </c>
      <c r="BV38">
        <f t="shared" si="63"/>
        <v>299.29185523986814</v>
      </c>
      <c r="BW38">
        <f t="shared" si="64"/>
        <v>298.78307189941404</v>
      </c>
      <c r="BX38">
        <f t="shared" si="65"/>
        <v>287.93298184544619</v>
      </c>
      <c r="BY38">
        <f t="shared" si="66"/>
        <v>-0.11930849447414781</v>
      </c>
      <c r="BZ38">
        <f t="shared" si="67"/>
        <v>3.4026861441701421</v>
      </c>
      <c r="CA38">
        <f t="shared" si="68"/>
        <v>33.739504711850799</v>
      </c>
      <c r="CB38">
        <f t="shared" si="69"/>
        <v>11.853148358091033</v>
      </c>
      <c r="CC38">
        <f t="shared" si="70"/>
        <v>25.887463569641113</v>
      </c>
      <c r="CD38">
        <f t="shared" si="71"/>
        <v>3.3518539779749781</v>
      </c>
      <c r="CE38">
        <f t="shared" si="72"/>
        <v>0.5848889696334989</v>
      </c>
      <c r="CF38">
        <f t="shared" si="73"/>
        <v>2.2072760743624822</v>
      </c>
      <c r="CG38">
        <f t="shared" si="74"/>
        <v>1.1445779036124959</v>
      </c>
      <c r="CH38">
        <f t="shared" si="75"/>
        <v>0.36889433111422093</v>
      </c>
      <c r="CI38">
        <f t="shared" si="76"/>
        <v>5.0199593850068132</v>
      </c>
      <c r="CJ38">
        <f t="shared" si="77"/>
        <v>1.0310783390366733</v>
      </c>
      <c r="CK38">
        <f t="shared" si="78"/>
        <v>66.138756976068365</v>
      </c>
      <c r="CL38">
        <f t="shared" si="79"/>
        <v>48.406576179203185</v>
      </c>
      <c r="CM38">
        <f t="shared" si="80"/>
        <v>-1.2338735513639872E-2</v>
      </c>
      <c r="CN38">
        <f t="shared" si="81"/>
        <v>0</v>
      </c>
      <c r="CO38">
        <f t="shared" si="82"/>
        <v>1529.6440002441404</v>
      </c>
      <c r="CP38">
        <f t="shared" si="83"/>
        <v>0</v>
      </c>
      <c r="CQ38" t="e">
        <f t="shared" si="84"/>
        <v>#DIV/0!</v>
      </c>
      <c r="CR38" t="e">
        <f t="shared" si="85"/>
        <v>#DIV/0!</v>
      </c>
    </row>
    <row r="39" spans="1:96" x14ac:dyDescent="0.3">
      <c r="A39" s="4" t="str">
        <f>VLOOKUP(B39,ListCodeMtrx!A$1:B$91,2,TRUE)</f>
        <v>M89</v>
      </c>
      <c r="B39">
        <v>89</v>
      </c>
      <c r="C39" s="10">
        <v>18</v>
      </c>
      <c r="D39" s="10">
        <v>3</v>
      </c>
      <c r="E39" s="10">
        <v>6</v>
      </c>
      <c r="F39" s="1">
        <v>68</v>
      </c>
      <c r="G39" s="3">
        <v>41312</v>
      </c>
      <c r="H39" s="11">
        <v>1</v>
      </c>
      <c r="I39" s="1">
        <v>48.6</v>
      </c>
      <c r="J39" s="8">
        <v>40</v>
      </c>
      <c r="K39" s="8" t="s">
        <v>244</v>
      </c>
      <c r="L39" s="12">
        <v>0.16111111111111112</v>
      </c>
      <c r="M39" s="12">
        <f t="shared" si="43"/>
        <v>0.54396990740740747</v>
      </c>
      <c r="N39" s="8">
        <v>9354</v>
      </c>
      <c r="O39" s="8">
        <v>0</v>
      </c>
      <c r="P39" s="13">
        <v>150</v>
      </c>
      <c r="Q39" s="14">
        <f t="shared" si="44"/>
        <v>12.478230500378789</v>
      </c>
      <c r="R39" s="14">
        <f t="shared" si="45"/>
        <v>0.61549668107080757</v>
      </c>
      <c r="S39" s="14">
        <f t="shared" si="46"/>
        <v>107.45814689739268</v>
      </c>
      <c r="T39" s="15">
        <v>26.119087219238281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t="e">
        <f t="shared" si="47"/>
        <v>#DIV/0!</v>
      </c>
      <c r="AC39" t="e">
        <f t="shared" si="48"/>
        <v>#DIV/0!</v>
      </c>
      <c r="AD39" t="e">
        <f t="shared" si="49"/>
        <v>#DIV/0!</v>
      </c>
      <c r="AE39" s="8">
        <v>-1</v>
      </c>
      <c r="AF39" s="8">
        <v>0.85</v>
      </c>
      <c r="AG39" s="8">
        <v>0.85</v>
      </c>
      <c r="AH39" s="8">
        <v>9.9458990097045898</v>
      </c>
      <c r="AI39">
        <f t="shared" si="50"/>
        <v>0.84999999999999987</v>
      </c>
      <c r="AJ39">
        <f t="shared" si="51"/>
        <v>8.8119423641880266E-3</v>
      </c>
      <c r="AK39" t="e">
        <f t="shared" si="52"/>
        <v>#DIV/0!</v>
      </c>
      <c r="AL39" t="e">
        <f t="shared" si="53"/>
        <v>#DIV/0!</v>
      </c>
      <c r="AM39" t="e">
        <f t="shared" si="54"/>
        <v>#DIV/0!</v>
      </c>
      <c r="AN39" s="8">
        <v>1801.2420654296875</v>
      </c>
      <c r="AO39" s="8">
        <v>0.5</v>
      </c>
      <c r="AP39" t="e">
        <f t="shared" si="55"/>
        <v>#DIV/0!</v>
      </c>
      <c r="AQ39">
        <f t="shared" si="56"/>
        <v>7.026319466878058</v>
      </c>
      <c r="AR39">
        <f t="shared" si="57"/>
        <v>1.1933730684084365</v>
      </c>
      <c r="AS39">
        <f t="shared" si="58"/>
        <v>26.119087219238281</v>
      </c>
      <c r="AT39" s="8">
        <v>2</v>
      </c>
      <c r="AU39">
        <f t="shared" si="59"/>
        <v>4.644859790802002</v>
      </c>
      <c r="AV39" s="8">
        <v>1</v>
      </c>
      <c r="AW39">
        <f t="shared" si="60"/>
        <v>9.2897195816040039</v>
      </c>
      <c r="AX39" s="8">
        <v>25.631078720092773</v>
      </c>
      <c r="AY39" s="8">
        <v>26.119087219238281</v>
      </c>
      <c r="AZ39" s="8">
        <v>25.134763717651367</v>
      </c>
      <c r="BA39" s="8">
        <v>151.86488342285156</v>
      </c>
      <c r="BB39" s="8">
        <v>144.1641845703125</v>
      </c>
      <c r="BC39" s="8">
        <v>17.940032958984375</v>
      </c>
      <c r="BD39" s="8">
        <v>21.862939834594727</v>
      </c>
      <c r="BE39" s="8">
        <v>54.800796508789063</v>
      </c>
      <c r="BF39" s="8">
        <v>66.783958435058594</v>
      </c>
      <c r="BG39" s="8">
        <v>350.3883056640625</v>
      </c>
      <c r="BH39" s="8">
        <v>1799.46044921875</v>
      </c>
      <c r="BI39" s="8">
        <v>977.59893798828125</v>
      </c>
      <c r="BJ39" s="8">
        <v>100.84354400634766</v>
      </c>
      <c r="BK39" s="8">
        <v>-1.3561363220214844</v>
      </c>
      <c r="BL39" s="8">
        <v>-1.0746927261352539</v>
      </c>
      <c r="BM39" s="8">
        <v>0.25</v>
      </c>
      <c r="BN39" s="8">
        <v>-1.355140209197998</v>
      </c>
      <c r="BO39" s="8">
        <v>7.355140209197998</v>
      </c>
      <c r="BP39" s="8">
        <v>1</v>
      </c>
      <c r="BQ39" s="8">
        <v>0</v>
      </c>
      <c r="BR39" s="8">
        <v>0.15999999642372131</v>
      </c>
      <c r="BS39" s="8">
        <v>111115</v>
      </c>
      <c r="BT39">
        <f t="shared" si="61"/>
        <v>1.7519415283203124</v>
      </c>
      <c r="BU39">
        <f t="shared" si="62"/>
        <v>7.0263194668780575E-3</v>
      </c>
      <c r="BV39">
        <f t="shared" si="63"/>
        <v>299.26908721923826</v>
      </c>
      <c r="BW39">
        <f t="shared" si="64"/>
        <v>298.78107872009275</v>
      </c>
      <c r="BX39">
        <f t="shared" si="65"/>
        <v>287.91366543962795</v>
      </c>
      <c r="BY39">
        <f t="shared" si="66"/>
        <v>-0.10148543691609797</v>
      </c>
      <c r="BZ39">
        <f t="shared" si="67"/>
        <v>3.3981094037265209</v>
      </c>
      <c r="CA39">
        <f t="shared" si="68"/>
        <v>33.696846309889956</v>
      </c>
      <c r="CB39">
        <f t="shared" si="69"/>
        <v>11.83390647529523</v>
      </c>
      <c r="CC39">
        <f t="shared" si="70"/>
        <v>25.875082969665527</v>
      </c>
      <c r="CD39">
        <f t="shared" si="71"/>
        <v>3.3493971221785346</v>
      </c>
      <c r="CE39">
        <f t="shared" si="72"/>
        <v>0.57725055353932475</v>
      </c>
      <c r="CF39">
        <f t="shared" si="73"/>
        <v>2.2047363353180844</v>
      </c>
      <c r="CG39">
        <f t="shared" si="74"/>
        <v>1.1446607868604501</v>
      </c>
      <c r="CH39">
        <f t="shared" si="75"/>
        <v>0.36403329780221039</v>
      </c>
      <c r="CI39">
        <f t="shared" si="76"/>
        <v>10.83646036548779</v>
      </c>
      <c r="CJ39">
        <f t="shared" si="77"/>
        <v>0.74538726256924537</v>
      </c>
      <c r="CK39">
        <f t="shared" si="78"/>
        <v>66.122377879060934</v>
      </c>
      <c r="CL39">
        <f t="shared" si="79"/>
        <v>142.35082400247902</v>
      </c>
      <c r="CM39">
        <f t="shared" si="80"/>
        <v>5.7961748952974179E-2</v>
      </c>
      <c r="CN39">
        <f t="shared" si="81"/>
        <v>0</v>
      </c>
      <c r="CO39">
        <f t="shared" si="82"/>
        <v>1529.5413818359373</v>
      </c>
      <c r="CP39">
        <f t="shared" si="83"/>
        <v>0</v>
      </c>
      <c r="CQ39" t="e">
        <f t="shared" si="84"/>
        <v>#DIV/0!</v>
      </c>
      <c r="CR39" t="e">
        <f t="shared" si="85"/>
        <v>#DIV/0!</v>
      </c>
    </row>
    <row r="40" spans="1:96" x14ac:dyDescent="0.3">
      <c r="A40" s="4" t="str">
        <f>VLOOKUP(B40,ListCodeMtrx!A$1:B$91,2,TRUE)</f>
        <v>M89</v>
      </c>
      <c r="B40">
        <v>89</v>
      </c>
      <c r="C40" s="10">
        <v>18</v>
      </c>
      <c r="D40" s="10">
        <v>3</v>
      </c>
      <c r="E40" s="10">
        <v>6</v>
      </c>
      <c r="F40" s="1">
        <v>68</v>
      </c>
      <c r="G40" s="3">
        <v>41312</v>
      </c>
      <c r="H40" s="11">
        <v>1</v>
      </c>
      <c r="I40" s="1">
        <v>48.6</v>
      </c>
      <c r="J40" s="8">
        <v>41</v>
      </c>
      <c r="K40" s="8" t="s">
        <v>245</v>
      </c>
      <c r="L40" s="12">
        <v>0.16111111111111112</v>
      </c>
      <c r="M40" s="12">
        <f t="shared" si="43"/>
        <v>0.54638888888888892</v>
      </c>
      <c r="N40" s="8">
        <v>9563</v>
      </c>
      <c r="O40" s="8">
        <v>0</v>
      </c>
      <c r="P40" s="13" t="s">
        <v>192</v>
      </c>
      <c r="Q40" s="14">
        <f t="shared" si="44"/>
        <v>34.321009271020067</v>
      </c>
      <c r="R40" s="14">
        <f t="shared" si="45"/>
        <v>0.60258791844233184</v>
      </c>
      <c r="S40" s="14">
        <f t="shared" si="46"/>
        <v>277.05828404598003</v>
      </c>
      <c r="T40" s="15">
        <v>26.10491943359375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t="e">
        <f t="shared" si="47"/>
        <v>#DIV/0!</v>
      </c>
      <c r="AC40" t="e">
        <f t="shared" si="48"/>
        <v>#DIV/0!</v>
      </c>
      <c r="AD40" t="e">
        <f t="shared" si="49"/>
        <v>#DIV/0!</v>
      </c>
      <c r="AE40" s="8">
        <v>-1</v>
      </c>
      <c r="AF40" s="8">
        <v>0.85</v>
      </c>
      <c r="AG40" s="8">
        <v>0.85</v>
      </c>
      <c r="AH40" s="8">
        <v>9.9458990097045898</v>
      </c>
      <c r="AI40">
        <f t="shared" si="50"/>
        <v>0.84999999999999987</v>
      </c>
      <c r="AJ40">
        <f t="shared" si="51"/>
        <v>2.3090847846289383E-2</v>
      </c>
      <c r="AK40" t="e">
        <f t="shared" si="52"/>
        <v>#DIV/0!</v>
      </c>
      <c r="AL40" t="e">
        <f t="shared" si="53"/>
        <v>#DIV/0!</v>
      </c>
      <c r="AM40" t="e">
        <f t="shared" si="54"/>
        <v>#DIV/0!</v>
      </c>
      <c r="AN40" s="8">
        <v>1801.2420654296875</v>
      </c>
      <c r="AO40" s="8">
        <v>0.5</v>
      </c>
      <c r="AP40" t="e">
        <f t="shared" si="55"/>
        <v>#DIV/0!</v>
      </c>
      <c r="AQ40">
        <f t="shared" si="56"/>
        <v>6.8512738532165374</v>
      </c>
      <c r="AR40">
        <f t="shared" si="57"/>
        <v>1.1869776702056032</v>
      </c>
      <c r="AS40">
        <f t="shared" si="58"/>
        <v>26.10491943359375</v>
      </c>
      <c r="AT40" s="8">
        <v>2</v>
      </c>
      <c r="AU40">
        <f t="shared" si="59"/>
        <v>4.644859790802002</v>
      </c>
      <c r="AV40" s="8">
        <v>1</v>
      </c>
      <c r="AW40">
        <f t="shared" si="60"/>
        <v>9.2897195816040039</v>
      </c>
      <c r="AX40" s="8">
        <v>25.629186630249023</v>
      </c>
      <c r="AY40" s="8">
        <v>26.10491943359375</v>
      </c>
      <c r="AZ40" s="8">
        <v>25.134878158569336</v>
      </c>
      <c r="BA40" s="8">
        <v>400.63021850585937</v>
      </c>
      <c r="BB40" s="8">
        <v>379.55352783203125</v>
      </c>
      <c r="BC40" s="8">
        <v>18.073436737060547</v>
      </c>
      <c r="BD40" s="8">
        <v>21.898855209350586</v>
      </c>
      <c r="BE40" s="8">
        <v>55.212711334228516</v>
      </c>
      <c r="BF40" s="8">
        <v>66.899017333984375</v>
      </c>
      <c r="BG40" s="8">
        <v>350.35324096679688</v>
      </c>
      <c r="BH40" s="8">
        <v>1799.593017578125</v>
      </c>
      <c r="BI40" s="8">
        <v>946.18975830078125</v>
      </c>
      <c r="BJ40" s="8">
        <v>100.84027099609375</v>
      </c>
      <c r="BK40" s="8">
        <v>-6.0074729919433594</v>
      </c>
      <c r="BL40" s="8">
        <v>-1.0123262405395508</v>
      </c>
      <c r="BM40" s="8">
        <v>0.25</v>
      </c>
      <c r="BN40" s="8">
        <v>-1.355140209197998</v>
      </c>
      <c r="BO40" s="8">
        <v>7.355140209197998</v>
      </c>
      <c r="BP40" s="8">
        <v>1</v>
      </c>
      <c r="BQ40" s="8">
        <v>0</v>
      </c>
      <c r="BR40" s="8">
        <v>0.15999999642372131</v>
      </c>
      <c r="BS40" s="8">
        <v>111115</v>
      </c>
      <c r="BT40">
        <f t="shared" si="61"/>
        <v>1.7517662048339842</v>
      </c>
      <c r="BU40">
        <f t="shared" si="62"/>
        <v>6.8512738532165371E-3</v>
      </c>
      <c r="BV40">
        <f t="shared" si="63"/>
        <v>299.25491943359373</v>
      </c>
      <c r="BW40">
        <f t="shared" si="64"/>
        <v>298.779186630249</v>
      </c>
      <c r="BX40">
        <f t="shared" si="65"/>
        <v>287.93487637665385</v>
      </c>
      <c r="BY40">
        <f t="shared" si="66"/>
        <v>-7.2469679013267133E-2</v>
      </c>
      <c r="BZ40">
        <f t="shared" si="67"/>
        <v>3.3952641640207357</v>
      </c>
      <c r="CA40">
        <f t="shared" si="68"/>
        <v>33.669724709012911</v>
      </c>
      <c r="CB40">
        <f t="shared" si="69"/>
        <v>11.770869499662325</v>
      </c>
      <c r="CC40">
        <f t="shared" si="70"/>
        <v>25.867053031921387</v>
      </c>
      <c r="CD40">
        <f t="shared" si="71"/>
        <v>3.3478044702821297</v>
      </c>
      <c r="CE40">
        <f t="shared" si="72"/>
        <v>0.56588139678891969</v>
      </c>
      <c r="CF40">
        <f t="shared" si="73"/>
        <v>2.2082864938151325</v>
      </c>
      <c r="CG40">
        <f t="shared" si="74"/>
        <v>1.1395179764669972</v>
      </c>
      <c r="CH40">
        <f t="shared" si="75"/>
        <v>0.3568001947151177</v>
      </c>
      <c r="CI40">
        <f t="shared" si="76"/>
        <v>27.938632444909345</v>
      </c>
      <c r="CJ40">
        <f t="shared" si="77"/>
        <v>0.72995839513996097</v>
      </c>
      <c r="CK40">
        <f t="shared" si="78"/>
        <v>66.23153328876819</v>
      </c>
      <c r="CL40">
        <f t="shared" si="79"/>
        <v>374.56593244673792</v>
      </c>
      <c r="CM40">
        <f t="shared" si="80"/>
        <v>6.0687127982759603E-2</v>
      </c>
      <c r="CN40">
        <f t="shared" si="81"/>
        <v>0</v>
      </c>
      <c r="CO40">
        <f t="shared" si="82"/>
        <v>1529.654064941406</v>
      </c>
      <c r="CP40">
        <f t="shared" si="83"/>
        <v>0</v>
      </c>
      <c r="CQ40" t="e">
        <f t="shared" si="84"/>
        <v>#DIV/0!</v>
      </c>
      <c r="CR40" t="e">
        <f t="shared" si="85"/>
        <v>#DIV/0!</v>
      </c>
    </row>
    <row r="41" spans="1:96" x14ac:dyDescent="0.3">
      <c r="A41" s="4" t="str">
        <f>VLOOKUP(B41,ListCodeMtrx!A$1:B$91,2,TRUE)</f>
        <v>M89</v>
      </c>
      <c r="B41">
        <v>89</v>
      </c>
      <c r="C41" s="10">
        <v>18</v>
      </c>
      <c r="D41" s="10">
        <v>3</v>
      </c>
      <c r="E41" s="10">
        <v>6</v>
      </c>
      <c r="F41" s="1">
        <v>68</v>
      </c>
      <c r="G41" s="3">
        <v>41312</v>
      </c>
      <c r="H41" s="11">
        <v>1</v>
      </c>
      <c r="I41" s="1">
        <v>48.6</v>
      </c>
      <c r="J41" s="8">
        <v>42</v>
      </c>
      <c r="K41" s="8" t="s">
        <v>246</v>
      </c>
      <c r="L41" s="12">
        <v>0.16111111111111112</v>
      </c>
      <c r="M41" s="12">
        <f t="shared" si="43"/>
        <v>0.54866898148148147</v>
      </c>
      <c r="N41" s="8">
        <v>9760</v>
      </c>
      <c r="O41" s="8">
        <v>0</v>
      </c>
      <c r="P41" s="13">
        <v>800</v>
      </c>
      <c r="Q41" s="14">
        <f t="shared" si="44"/>
        <v>49.353140123844391</v>
      </c>
      <c r="R41" s="14">
        <f t="shared" si="45"/>
        <v>0.58684162618861035</v>
      </c>
      <c r="S41" s="14">
        <f t="shared" si="46"/>
        <v>614.17048241634529</v>
      </c>
      <c r="T41" s="15">
        <v>26.110544204711914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t="e">
        <f t="shared" si="47"/>
        <v>#DIV/0!</v>
      </c>
      <c r="AC41" t="e">
        <f t="shared" si="48"/>
        <v>#DIV/0!</v>
      </c>
      <c r="AD41" t="e">
        <f t="shared" si="49"/>
        <v>#DIV/0!</v>
      </c>
      <c r="AE41" s="8">
        <v>-1</v>
      </c>
      <c r="AF41" s="8">
        <v>0.85</v>
      </c>
      <c r="AG41" s="8">
        <v>0.85</v>
      </c>
      <c r="AH41" s="8">
        <v>9.9458990097045898</v>
      </c>
      <c r="AI41">
        <f t="shared" si="50"/>
        <v>0.84999999999999987</v>
      </c>
      <c r="AJ41">
        <f t="shared" si="51"/>
        <v>3.2913763335252602E-2</v>
      </c>
      <c r="AK41" t="e">
        <f t="shared" si="52"/>
        <v>#DIV/0!</v>
      </c>
      <c r="AL41" t="e">
        <f t="shared" si="53"/>
        <v>#DIV/0!</v>
      </c>
      <c r="AM41" t="e">
        <f t="shared" si="54"/>
        <v>#DIV/0!</v>
      </c>
      <c r="AN41" s="8">
        <v>1801.2420654296875</v>
      </c>
      <c r="AO41" s="8">
        <v>0.5</v>
      </c>
      <c r="AP41" t="e">
        <f t="shared" si="55"/>
        <v>#DIV/0!</v>
      </c>
      <c r="AQ41">
        <f t="shared" si="56"/>
        <v>6.6743411547012022</v>
      </c>
      <c r="AR41">
        <f t="shared" si="57"/>
        <v>1.1854381625809416</v>
      </c>
      <c r="AS41">
        <f t="shared" si="58"/>
        <v>26.110544204711914</v>
      </c>
      <c r="AT41" s="8">
        <v>2</v>
      </c>
      <c r="AU41">
        <f t="shared" si="59"/>
        <v>4.644859790802002</v>
      </c>
      <c r="AV41" s="8">
        <v>1</v>
      </c>
      <c r="AW41">
        <f t="shared" si="60"/>
        <v>9.2897195816040039</v>
      </c>
      <c r="AX41" s="8">
        <v>25.62127685546875</v>
      </c>
      <c r="AY41" s="8">
        <v>26.110544204711914</v>
      </c>
      <c r="AZ41" s="8">
        <v>25.135080337524414</v>
      </c>
      <c r="BA41" s="8">
        <v>800.3836669921875</v>
      </c>
      <c r="BB41" s="8">
        <v>769.27655029296875</v>
      </c>
      <c r="BC41" s="8">
        <v>18.198461532592773</v>
      </c>
      <c r="BD41" s="8">
        <v>21.925319671630859</v>
      </c>
      <c r="BE41" s="8">
        <v>55.620754241943359</v>
      </c>
      <c r="BF41" s="8">
        <v>67.011314392089844</v>
      </c>
      <c r="BG41" s="8">
        <v>350.32211303710937</v>
      </c>
      <c r="BH41" s="8">
        <v>1799.82421875</v>
      </c>
      <c r="BI41" s="8">
        <v>915.6900634765625</v>
      </c>
      <c r="BJ41" s="8">
        <v>100.84027862548828</v>
      </c>
      <c r="BK41" s="8">
        <v>-16.999538421630859</v>
      </c>
      <c r="BL41" s="8">
        <v>-0.93773555755615234</v>
      </c>
      <c r="BM41" s="8">
        <v>0.25</v>
      </c>
      <c r="BN41" s="8">
        <v>-1.355140209197998</v>
      </c>
      <c r="BO41" s="8">
        <v>7.355140209197998</v>
      </c>
      <c r="BP41" s="8">
        <v>1</v>
      </c>
      <c r="BQ41" s="8">
        <v>0</v>
      </c>
      <c r="BR41" s="8">
        <v>0.15999999642372131</v>
      </c>
      <c r="BS41" s="8">
        <v>111115</v>
      </c>
      <c r="BT41">
        <f t="shared" si="61"/>
        <v>1.7516105651855467</v>
      </c>
      <c r="BU41">
        <f t="shared" si="62"/>
        <v>6.6743411547012018E-3</v>
      </c>
      <c r="BV41">
        <f t="shared" si="63"/>
        <v>299.26054420471189</v>
      </c>
      <c r="BW41">
        <f t="shared" si="64"/>
        <v>298.77127685546873</v>
      </c>
      <c r="BX41">
        <f t="shared" si="65"/>
        <v>287.97186856332701</v>
      </c>
      <c r="BY41">
        <f t="shared" si="66"/>
        <v>-4.4184788906066419E-2</v>
      </c>
      <c r="BZ41">
        <f t="shared" si="67"/>
        <v>3.3963935072210969</v>
      </c>
      <c r="CA41">
        <f t="shared" si="68"/>
        <v>33.68092148807915</v>
      </c>
      <c r="CB41">
        <f t="shared" si="69"/>
        <v>11.755601816448291</v>
      </c>
      <c r="CC41">
        <f t="shared" si="70"/>
        <v>25.865910530090332</v>
      </c>
      <c r="CD41">
        <f t="shared" si="71"/>
        <v>3.347577921078364</v>
      </c>
      <c r="CE41">
        <f t="shared" si="72"/>
        <v>0.55197290143895017</v>
      </c>
      <c r="CF41">
        <f t="shared" si="73"/>
        <v>2.2109553446401553</v>
      </c>
      <c r="CG41">
        <f t="shared" si="74"/>
        <v>1.1366225764382087</v>
      </c>
      <c r="CH41">
        <f t="shared" si="75"/>
        <v>0.34795504518659065</v>
      </c>
      <c r="CI41">
        <f t="shared" si="76"/>
        <v>61.93312257041481</v>
      </c>
      <c r="CJ41">
        <f t="shared" si="77"/>
        <v>0.79837411160192862</v>
      </c>
      <c r="CK41">
        <f t="shared" si="78"/>
        <v>66.232141081368951</v>
      </c>
      <c r="CL41">
        <f t="shared" si="79"/>
        <v>762.10445660575692</v>
      </c>
      <c r="CM41">
        <f t="shared" si="80"/>
        <v>4.2891287554587695E-2</v>
      </c>
      <c r="CN41">
        <f t="shared" si="81"/>
        <v>0</v>
      </c>
      <c r="CO41">
        <f t="shared" si="82"/>
        <v>1529.8505859374998</v>
      </c>
      <c r="CP41">
        <f t="shared" si="83"/>
        <v>0</v>
      </c>
      <c r="CQ41" t="e">
        <f t="shared" si="84"/>
        <v>#DIV/0!</v>
      </c>
      <c r="CR41" t="e">
        <f t="shared" si="85"/>
        <v>#DIV/0!</v>
      </c>
    </row>
    <row r="42" spans="1:96" x14ac:dyDescent="0.3">
      <c r="A42" s="4" t="str">
        <f>VLOOKUP(B42,ListCodeMtrx!A$1:B$91,2,TRUE)</f>
        <v>M85</v>
      </c>
      <c r="B42">
        <v>85</v>
      </c>
      <c r="C42" s="10">
        <v>10</v>
      </c>
      <c r="D42" s="10">
        <v>3</v>
      </c>
      <c r="E42" s="10">
        <v>5</v>
      </c>
      <c r="F42" s="1">
        <v>68</v>
      </c>
      <c r="G42" s="3">
        <v>41312</v>
      </c>
      <c r="H42" s="11">
        <v>1</v>
      </c>
      <c r="I42" s="1">
        <v>46.3</v>
      </c>
      <c r="J42" s="8">
        <v>45</v>
      </c>
      <c r="K42" s="8" t="s">
        <v>249</v>
      </c>
      <c r="L42" s="12">
        <v>0.16111111111111112</v>
      </c>
      <c r="M42" s="12">
        <f t="shared" si="43"/>
        <v>0.55700231481481477</v>
      </c>
      <c r="N42" s="8">
        <v>10480</v>
      </c>
      <c r="O42" s="8">
        <v>0</v>
      </c>
      <c r="P42" s="13">
        <v>50</v>
      </c>
      <c r="Q42" s="14">
        <f t="shared" si="44"/>
        <v>-0.90922782812952152</v>
      </c>
      <c r="R42" s="14">
        <f t="shared" si="45"/>
        <v>0.4745861289011879</v>
      </c>
      <c r="S42" s="14">
        <f t="shared" si="46"/>
        <v>50.182118095524729</v>
      </c>
      <c r="T42" s="15">
        <v>26.845138549804687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t="e">
        <f t="shared" si="47"/>
        <v>#DIV/0!</v>
      </c>
      <c r="AC42" t="e">
        <f t="shared" si="48"/>
        <v>#DIV/0!</v>
      </c>
      <c r="AD42" t="e">
        <f t="shared" si="49"/>
        <v>#DIV/0!</v>
      </c>
      <c r="AE42" s="8">
        <v>-1</v>
      </c>
      <c r="AF42" s="8">
        <v>0.85</v>
      </c>
      <c r="AG42" s="8">
        <v>0.85</v>
      </c>
      <c r="AH42" s="8">
        <v>9.9458990097045898</v>
      </c>
      <c r="AI42">
        <f t="shared" si="50"/>
        <v>0.84999999999999987</v>
      </c>
      <c r="AJ42">
        <f t="shared" si="51"/>
        <v>5.9383365278772552E-5</v>
      </c>
      <c r="AK42" t="e">
        <f t="shared" si="52"/>
        <v>#DIV/0!</v>
      </c>
      <c r="AL42" t="e">
        <f t="shared" si="53"/>
        <v>#DIV/0!</v>
      </c>
      <c r="AM42" t="e">
        <f t="shared" si="54"/>
        <v>#DIV/0!</v>
      </c>
      <c r="AN42" s="8">
        <v>1799.9490966796875</v>
      </c>
      <c r="AO42" s="8">
        <v>0.5</v>
      </c>
      <c r="AP42" t="e">
        <f t="shared" si="55"/>
        <v>#DIV/0!</v>
      </c>
      <c r="AQ42">
        <f t="shared" si="56"/>
        <v>5.6385436977399772</v>
      </c>
      <c r="AR42">
        <f t="shared" si="57"/>
        <v>1.2225774797733129</v>
      </c>
      <c r="AS42">
        <f t="shared" si="58"/>
        <v>26.845138549804687</v>
      </c>
      <c r="AT42" s="8">
        <v>2</v>
      </c>
      <c r="AU42">
        <f t="shared" si="59"/>
        <v>4.644859790802002</v>
      </c>
      <c r="AV42" s="8">
        <v>1</v>
      </c>
      <c r="AW42">
        <f t="shared" si="60"/>
        <v>9.2897195816040039</v>
      </c>
      <c r="AX42" s="8">
        <v>25.635522842407227</v>
      </c>
      <c r="AY42" s="8">
        <v>26.845138549804687</v>
      </c>
      <c r="AZ42" s="8">
        <v>25.133119583129883</v>
      </c>
      <c r="BA42" s="8">
        <v>47.591625213623047</v>
      </c>
      <c r="BB42" s="8">
        <v>47.956283569335938</v>
      </c>
      <c r="BC42" s="8">
        <v>19.90440559387207</v>
      </c>
      <c r="BD42" s="8">
        <v>23.048854827880859</v>
      </c>
      <c r="BE42" s="8">
        <v>60.780799865722656</v>
      </c>
      <c r="BF42" s="8">
        <v>70.382797241210937</v>
      </c>
      <c r="BG42" s="8">
        <v>350.36862182617188</v>
      </c>
      <c r="BH42" s="8">
        <v>1798.328369140625</v>
      </c>
      <c r="BI42" s="8">
        <v>1400.068115234375</v>
      </c>
      <c r="BJ42" s="8">
        <v>100.83612823486328</v>
      </c>
      <c r="BK42" s="8">
        <v>-0.10224533081054687</v>
      </c>
      <c r="BL42" s="8">
        <v>-1.1727914810180664</v>
      </c>
      <c r="BM42" s="8">
        <v>0.25</v>
      </c>
      <c r="BN42" s="8">
        <v>-1.355140209197998</v>
      </c>
      <c r="BO42" s="8">
        <v>7.355140209197998</v>
      </c>
      <c r="BP42" s="8">
        <v>1</v>
      </c>
      <c r="BQ42" s="8">
        <v>0</v>
      </c>
      <c r="BR42" s="8">
        <v>0.15999999642372131</v>
      </c>
      <c r="BS42" s="8">
        <v>111135</v>
      </c>
      <c r="BT42">
        <f t="shared" si="61"/>
        <v>1.7518431091308593</v>
      </c>
      <c r="BU42">
        <f t="shared" si="62"/>
        <v>5.6385436977399771E-3</v>
      </c>
      <c r="BV42">
        <f t="shared" si="63"/>
        <v>299.99513854980466</v>
      </c>
      <c r="BW42">
        <f t="shared" si="64"/>
        <v>298.7855228424072</v>
      </c>
      <c r="BX42">
        <f t="shared" si="65"/>
        <v>287.73253263117658</v>
      </c>
      <c r="BY42">
        <f t="shared" si="66"/>
        <v>9.2309005205104933E-2</v>
      </c>
      <c r="BZ42">
        <f t="shared" si="67"/>
        <v>3.546734760864255</v>
      </c>
      <c r="CA42">
        <f t="shared" si="68"/>
        <v>35.173254099992306</v>
      </c>
      <c r="CB42">
        <f t="shared" si="69"/>
        <v>12.124399272111447</v>
      </c>
      <c r="CC42">
        <f t="shared" si="70"/>
        <v>26.240330696105957</v>
      </c>
      <c r="CD42">
        <f t="shared" si="71"/>
        <v>3.4225433569134061</v>
      </c>
      <c r="CE42">
        <f t="shared" si="72"/>
        <v>0.45151925651689817</v>
      </c>
      <c r="CF42">
        <f t="shared" si="73"/>
        <v>2.3241572810909421</v>
      </c>
      <c r="CG42">
        <f t="shared" si="74"/>
        <v>1.0983860758224639</v>
      </c>
      <c r="CH42">
        <f t="shared" si="75"/>
        <v>0.28418509443546719</v>
      </c>
      <c r="CI42">
        <f t="shared" si="76"/>
        <v>5.0601704953773856</v>
      </c>
      <c r="CJ42">
        <f t="shared" si="77"/>
        <v>1.0464138244359709</v>
      </c>
      <c r="CK42">
        <f t="shared" si="78"/>
        <v>66.221577745734521</v>
      </c>
      <c r="CL42">
        <f t="shared" si="79"/>
        <v>48.088414314208528</v>
      </c>
      <c r="CM42">
        <f t="shared" si="80"/>
        <v>-1.2520791581034573E-2</v>
      </c>
      <c r="CN42">
        <f t="shared" si="81"/>
        <v>0</v>
      </c>
      <c r="CO42">
        <f t="shared" si="82"/>
        <v>1528.579113769531</v>
      </c>
      <c r="CP42">
        <f t="shared" si="83"/>
        <v>0</v>
      </c>
      <c r="CQ42" t="e">
        <f t="shared" si="84"/>
        <v>#DIV/0!</v>
      </c>
      <c r="CR42" t="e">
        <f t="shared" si="85"/>
        <v>#DIV/0!</v>
      </c>
    </row>
    <row r="43" spans="1:96" x14ac:dyDescent="0.3">
      <c r="A43" s="4" t="str">
        <f>VLOOKUP(B43,ListCodeMtrx!A$1:B$91,2,TRUE)</f>
        <v>M85</v>
      </c>
      <c r="B43">
        <v>85</v>
      </c>
      <c r="C43" s="10">
        <v>10</v>
      </c>
      <c r="D43" s="10">
        <v>3</v>
      </c>
      <c r="E43" s="10">
        <v>5</v>
      </c>
      <c r="F43" s="1">
        <v>68</v>
      </c>
      <c r="G43" s="3">
        <v>41312</v>
      </c>
      <c r="H43" s="11">
        <v>1</v>
      </c>
      <c r="I43" s="1">
        <v>46.3</v>
      </c>
      <c r="J43" s="8">
        <v>46</v>
      </c>
      <c r="K43" s="8" t="s">
        <v>250</v>
      </c>
      <c r="L43" s="12">
        <v>0.16111111111111112</v>
      </c>
      <c r="M43" s="12">
        <f t="shared" si="43"/>
        <v>0.55876157407407412</v>
      </c>
      <c r="N43" s="8">
        <v>10632</v>
      </c>
      <c r="O43" s="8">
        <v>0</v>
      </c>
      <c r="P43" s="13">
        <v>150</v>
      </c>
      <c r="Q43" s="14">
        <f t="shared" si="44"/>
        <v>12.057707957913557</v>
      </c>
      <c r="R43" s="14">
        <f t="shared" si="45"/>
        <v>0.48291042575376125</v>
      </c>
      <c r="S43" s="14">
        <f t="shared" si="46"/>
        <v>101.00811383399703</v>
      </c>
      <c r="T43" s="15">
        <v>26.84172248840332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t="e">
        <f t="shared" si="47"/>
        <v>#DIV/0!</v>
      </c>
      <c r="AC43" t="e">
        <f t="shared" si="48"/>
        <v>#DIV/0!</v>
      </c>
      <c r="AD43" t="e">
        <f t="shared" si="49"/>
        <v>#DIV/0!</v>
      </c>
      <c r="AE43" s="8">
        <v>-1</v>
      </c>
      <c r="AF43" s="8">
        <v>0.85</v>
      </c>
      <c r="AG43" s="8">
        <v>0.85</v>
      </c>
      <c r="AH43" s="8">
        <v>9.9458990097045898</v>
      </c>
      <c r="AI43">
        <f t="shared" si="50"/>
        <v>0.84999999999999987</v>
      </c>
      <c r="AJ43">
        <f t="shared" si="51"/>
        <v>8.5416940050448472E-3</v>
      </c>
      <c r="AK43" t="e">
        <f t="shared" si="52"/>
        <v>#DIV/0!</v>
      </c>
      <c r="AL43" t="e">
        <f t="shared" si="53"/>
        <v>#DIV/0!</v>
      </c>
      <c r="AM43" t="e">
        <f t="shared" si="54"/>
        <v>#DIV/0!</v>
      </c>
      <c r="AN43" s="8">
        <v>1799.9490966796875</v>
      </c>
      <c r="AO43" s="8">
        <v>0.5</v>
      </c>
      <c r="AP43" t="e">
        <f t="shared" si="55"/>
        <v>#DIV/0!</v>
      </c>
      <c r="AQ43">
        <f t="shared" si="56"/>
        <v>5.6235155215436166</v>
      </c>
      <c r="AR43">
        <f t="shared" si="57"/>
        <v>1.1991259144293132</v>
      </c>
      <c r="AS43">
        <f t="shared" si="58"/>
        <v>26.84172248840332</v>
      </c>
      <c r="AT43" s="8">
        <v>2</v>
      </c>
      <c r="AU43">
        <f t="shared" si="59"/>
        <v>4.644859790802002</v>
      </c>
      <c r="AV43" s="8">
        <v>1</v>
      </c>
      <c r="AW43">
        <f t="shared" si="60"/>
        <v>9.2897195816040039</v>
      </c>
      <c r="AX43" s="8">
        <v>25.635747909545898</v>
      </c>
      <c r="AY43" s="8">
        <v>26.84172248840332</v>
      </c>
      <c r="AZ43" s="8">
        <v>25.132379531860352</v>
      </c>
      <c r="BA43" s="8">
        <v>152.4793701171875</v>
      </c>
      <c r="BB43" s="8">
        <v>145.13156127929687</v>
      </c>
      <c r="BC43" s="8">
        <v>20.140579223632812</v>
      </c>
      <c r="BD43" s="8">
        <v>23.275518417358398</v>
      </c>
      <c r="BE43" s="8">
        <v>61.49810791015625</v>
      </c>
      <c r="BF43" s="8">
        <v>71.070465087890625</v>
      </c>
      <c r="BG43" s="8">
        <v>350.41351318359375</v>
      </c>
      <c r="BH43" s="8">
        <v>1798.473388671875</v>
      </c>
      <c r="BI43" s="8">
        <v>1384.3455810546875</v>
      </c>
      <c r="BJ43" s="8">
        <v>100.83111572265625</v>
      </c>
      <c r="BK43" s="8">
        <v>-1.1655845642089844</v>
      </c>
      <c r="BL43" s="8">
        <v>-1.1510915756225586</v>
      </c>
      <c r="BM43" s="8">
        <v>0.25</v>
      </c>
      <c r="BN43" s="8">
        <v>-1.355140209197998</v>
      </c>
      <c r="BO43" s="8">
        <v>7.355140209197998</v>
      </c>
      <c r="BP43" s="8">
        <v>1</v>
      </c>
      <c r="BQ43" s="8">
        <v>0</v>
      </c>
      <c r="BR43" s="8">
        <v>0.15999999642372131</v>
      </c>
      <c r="BS43" s="8">
        <v>111115</v>
      </c>
      <c r="BT43">
        <f t="shared" si="61"/>
        <v>1.7520675659179687</v>
      </c>
      <c r="BU43">
        <f t="shared" si="62"/>
        <v>5.6235155215436164E-3</v>
      </c>
      <c r="BV43">
        <f t="shared" si="63"/>
        <v>299.9917224884033</v>
      </c>
      <c r="BW43">
        <f t="shared" si="64"/>
        <v>298.78574790954588</v>
      </c>
      <c r="BX43">
        <f t="shared" si="65"/>
        <v>287.75573575565795</v>
      </c>
      <c r="BY43">
        <f t="shared" si="66"/>
        <v>9.4989125537859542E-2</v>
      </c>
      <c r="BZ43">
        <f t="shared" si="67"/>
        <v>3.5460224054747949</v>
      </c>
      <c r="CA43">
        <f t="shared" si="68"/>
        <v>35.167937794404686</v>
      </c>
      <c r="CB43">
        <f t="shared" si="69"/>
        <v>11.892419377046288</v>
      </c>
      <c r="CC43">
        <f t="shared" si="70"/>
        <v>26.238735198974609</v>
      </c>
      <c r="CD43">
        <f t="shared" si="71"/>
        <v>3.4222208260469191</v>
      </c>
      <c r="CE43">
        <f t="shared" si="72"/>
        <v>0.45904760897607688</v>
      </c>
      <c r="CF43">
        <f t="shared" si="73"/>
        <v>2.3468964910454817</v>
      </c>
      <c r="CG43">
        <f t="shared" si="74"/>
        <v>1.0753243350014374</v>
      </c>
      <c r="CH43">
        <f t="shared" si="75"/>
        <v>0.28895731947176662</v>
      </c>
      <c r="CI43">
        <f t="shared" si="76"/>
        <v>10.18476081492299</v>
      </c>
      <c r="CJ43">
        <f t="shared" si="77"/>
        <v>0.69597620905912427</v>
      </c>
      <c r="CK43">
        <f t="shared" si="78"/>
        <v>66.887313760981414</v>
      </c>
      <c r="CL43">
        <f t="shared" si="79"/>
        <v>143.37931185990453</v>
      </c>
      <c r="CM43">
        <f t="shared" si="80"/>
        <v>5.6249934872562558E-2</v>
      </c>
      <c r="CN43">
        <f t="shared" si="81"/>
        <v>0</v>
      </c>
      <c r="CO43">
        <f t="shared" si="82"/>
        <v>1528.7023803710936</v>
      </c>
      <c r="CP43">
        <f t="shared" si="83"/>
        <v>0</v>
      </c>
      <c r="CQ43" t="e">
        <f t="shared" si="84"/>
        <v>#DIV/0!</v>
      </c>
      <c r="CR43" t="e">
        <f t="shared" si="85"/>
        <v>#DIV/0!</v>
      </c>
    </row>
    <row r="44" spans="1:96" x14ac:dyDescent="0.3">
      <c r="A44" s="4" t="str">
        <f>VLOOKUP(B44,ListCodeMtrx!A$1:B$91,2,TRUE)</f>
        <v>M85</v>
      </c>
      <c r="B44">
        <v>85</v>
      </c>
      <c r="C44" s="10">
        <v>10</v>
      </c>
      <c r="D44" s="10">
        <v>3</v>
      </c>
      <c r="E44" s="10">
        <v>5</v>
      </c>
      <c r="F44" s="1">
        <v>68</v>
      </c>
      <c r="G44" s="3">
        <v>41312</v>
      </c>
      <c r="H44" s="11">
        <v>1</v>
      </c>
      <c r="I44" s="1">
        <v>46.3</v>
      </c>
      <c r="J44" s="8">
        <v>47</v>
      </c>
      <c r="K44" s="8" t="s">
        <v>251</v>
      </c>
      <c r="L44" s="12">
        <v>0.16111111111111112</v>
      </c>
      <c r="M44" s="12">
        <f t="shared" si="43"/>
        <v>0.56118055555555557</v>
      </c>
      <c r="N44" s="8">
        <v>10841</v>
      </c>
      <c r="O44" s="8">
        <v>0</v>
      </c>
      <c r="P44" s="13" t="s">
        <v>192</v>
      </c>
      <c r="Q44" s="14">
        <f t="shared" si="44"/>
        <v>34.996219432962356</v>
      </c>
      <c r="R44" s="14">
        <f t="shared" si="45"/>
        <v>0.50044918417062401</v>
      </c>
      <c r="S44" s="14">
        <f t="shared" si="46"/>
        <v>256.42191319039722</v>
      </c>
      <c r="T44" s="15">
        <v>26.761631011962891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t="e">
        <f t="shared" si="47"/>
        <v>#DIV/0!</v>
      </c>
      <c r="AC44" t="e">
        <f t="shared" si="48"/>
        <v>#DIV/0!</v>
      </c>
      <c r="AD44" t="e">
        <f t="shared" si="49"/>
        <v>#DIV/0!</v>
      </c>
      <c r="AE44" s="8">
        <v>-1</v>
      </c>
      <c r="AF44" s="8">
        <v>0.85</v>
      </c>
      <c r="AG44" s="8">
        <v>0.85</v>
      </c>
      <c r="AH44" s="8">
        <v>9.9458990097045898</v>
      </c>
      <c r="AI44">
        <f t="shared" si="50"/>
        <v>0.84999999999999987</v>
      </c>
      <c r="AJ44">
        <f t="shared" si="51"/>
        <v>2.3546749930809716E-2</v>
      </c>
      <c r="AK44" t="e">
        <f t="shared" si="52"/>
        <v>#DIV/0!</v>
      </c>
      <c r="AL44" t="e">
        <f t="shared" si="53"/>
        <v>#DIV/0!</v>
      </c>
      <c r="AM44" t="e">
        <f t="shared" si="54"/>
        <v>#DIV/0!</v>
      </c>
      <c r="AN44" s="8">
        <v>1799.9490966796875</v>
      </c>
      <c r="AO44" s="8">
        <v>0.5</v>
      </c>
      <c r="AP44" t="e">
        <f t="shared" si="55"/>
        <v>#DIV/0!</v>
      </c>
      <c r="AQ44">
        <f t="shared" si="56"/>
        <v>5.8055643665557461</v>
      </c>
      <c r="AR44">
        <f t="shared" si="57"/>
        <v>1.1968134307142635</v>
      </c>
      <c r="AS44">
        <f t="shared" si="58"/>
        <v>26.761631011962891</v>
      </c>
      <c r="AT44" s="8">
        <v>2</v>
      </c>
      <c r="AU44">
        <f t="shared" si="59"/>
        <v>4.644859790802002</v>
      </c>
      <c r="AV44" s="8">
        <v>1</v>
      </c>
      <c r="AW44">
        <f t="shared" si="60"/>
        <v>9.2897195816040039</v>
      </c>
      <c r="AX44" s="8">
        <v>25.646268844604492</v>
      </c>
      <c r="AY44" s="8">
        <v>26.761631011962891</v>
      </c>
      <c r="AZ44" s="8">
        <v>25.134954452514648</v>
      </c>
      <c r="BA44" s="8">
        <v>400.86880493164062</v>
      </c>
      <c r="BB44" s="8">
        <v>379.64572143554687</v>
      </c>
      <c r="BC44" s="8">
        <v>19.899168014526367</v>
      </c>
      <c r="BD44" s="8">
        <v>23.134668350219727</v>
      </c>
      <c r="BE44" s="8">
        <v>60.719120025634766</v>
      </c>
      <c r="BF44" s="8">
        <v>70.591728210449219</v>
      </c>
      <c r="BG44" s="8">
        <v>350.56430053710937</v>
      </c>
      <c r="BH44" s="8">
        <v>1798.4857177734375</v>
      </c>
      <c r="BI44" s="8">
        <v>1364.3873291015625</v>
      </c>
      <c r="BJ44" s="8">
        <v>100.82457733154297</v>
      </c>
      <c r="BK44" s="8">
        <v>-5.7055625915527344</v>
      </c>
      <c r="BL44" s="8">
        <v>-1.0761098861694336</v>
      </c>
      <c r="BM44" s="8">
        <v>0.25</v>
      </c>
      <c r="BN44" s="8">
        <v>-1.355140209197998</v>
      </c>
      <c r="BO44" s="8">
        <v>7.355140209197998</v>
      </c>
      <c r="BP44" s="8">
        <v>1</v>
      </c>
      <c r="BQ44" s="8">
        <v>0</v>
      </c>
      <c r="BR44" s="8">
        <v>0.15999999642372131</v>
      </c>
      <c r="BS44" s="8">
        <v>111115</v>
      </c>
      <c r="BT44">
        <f t="shared" si="61"/>
        <v>1.7528215026855467</v>
      </c>
      <c r="BU44">
        <f t="shared" si="62"/>
        <v>5.8055643665557459E-3</v>
      </c>
      <c r="BV44">
        <f t="shared" si="63"/>
        <v>299.91163101196287</v>
      </c>
      <c r="BW44">
        <f t="shared" si="64"/>
        <v>298.79626884460447</v>
      </c>
      <c r="BX44">
        <f t="shared" si="65"/>
        <v>287.75770841186386</v>
      </c>
      <c r="BY44">
        <f t="shared" si="66"/>
        <v>6.9327668869931566E-2</v>
      </c>
      <c r="BZ44">
        <f t="shared" si="67"/>
        <v>3.5293565888305918</v>
      </c>
      <c r="CA44">
        <f t="shared" si="68"/>
        <v>35.004923226456533</v>
      </c>
      <c r="CB44">
        <f t="shared" si="69"/>
        <v>11.870254876236807</v>
      </c>
      <c r="CC44">
        <f t="shared" si="70"/>
        <v>26.203949928283691</v>
      </c>
      <c r="CD44">
        <f t="shared" si="71"/>
        <v>3.415195553758386</v>
      </c>
      <c r="CE44">
        <f t="shared" si="72"/>
        <v>0.47486746112488992</v>
      </c>
      <c r="CF44">
        <f t="shared" si="73"/>
        <v>2.3325431581163283</v>
      </c>
      <c r="CG44">
        <f t="shared" si="74"/>
        <v>1.0826523956420577</v>
      </c>
      <c r="CH44">
        <f t="shared" si="75"/>
        <v>0.29898917875364767</v>
      </c>
      <c r="CI44">
        <f t="shared" si="76"/>
        <v>25.853631015967405</v>
      </c>
      <c r="CJ44">
        <f t="shared" si="77"/>
        <v>0.67542421450396994</v>
      </c>
      <c r="CK44">
        <f t="shared" si="78"/>
        <v>66.85978440765092</v>
      </c>
      <c r="CL44">
        <f t="shared" si="79"/>
        <v>374.56000320482053</v>
      </c>
      <c r="CM44">
        <f t="shared" si="80"/>
        <v>6.2469021421147651E-2</v>
      </c>
      <c r="CN44">
        <f t="shared" si="81"/>
        <v>0</v>
      </c>
      <c r="CO44">
        <f t="shared" si="82"/>
        <v>1528.7128601074216</v>
      </c>
      <c r="CP44">
        <f t="shared" si="83"/>
        <v>0</v>
      </c>
      <c r="CQ44" t="e">
        <f t="shared" si="84"/>
        <v>#DIV/0!</v>
      </c>
      <c r="CR44" t="e">
        <f t="shared" si="85"/>
        <v>#DIV/0!</v>
      </c>
    </row>
    <row r="45" spans="1:96" x14ac:dyDescent="0.3">
      <c r="A45" s="4" t="str">
        <f>VLOOKUP(B45,ListCodeMtrx!A$1:B$91,2,TRUE)</f>
        <v>M85</v>
      </c>
      <c r="B45">
        <v>85</v>
      </c>
      <c r="C45" s="10">
        <v>10</v>
      </c>
      <c r="D45" s="10">
        <v>3</v>
      </c>
      <c r="E45" s="10">
        <v>5</v>
      </c>
      <c r="F45" s="1">
        <v>68</v>
      </c>
      <c r="G45" s="3">
        <v>41312</v>
      </c>
      <c r="H45" s="11">
        <v>1</v>
      </c>
      <c r="I45" s="1">
        <v>46.3</v>
      </c>
      <c r="J45" s="8">
        <v>48</v>
      </c>
      <c r="K45" s="8" t="s">
        <v>252</v>
      </c>
      <c r="L45" s="12">
        <v>0.16111111111111112</v>
      </c>
      <c r="M45" s="12">
        <f t="shared" si="43"/>
        <v>0.56305555555555553</v>
      </c>
      <c r="N45" s="8">
        <v>11003</v>
      </c>
      <c r="O45" s="8">
        <v>0</v>
      </c>
      <c r="P45" s="13">
        <v>800</v>
      </c>
      <c r="Q45" s="14">
        <f t="shared" si="44"/>
        <v>50.774113737913012</v>
      </c>
      <c r="R45" s="14">
        <f t="shared" si="45"/>
        <v>0.48408665589800715</v>
      </c>
      <c r="S45" s="14">
        <f t="shared" si="46"/>
        <v>580.9668889090218</v>
      </c>
      <c r="T45" s="15">
        <v>26.721925735473633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t="e">
        <f t="shared" si="47"/>
        <v>#DIV/0!</v>
      </c>
      <c r="AC45" t="e">
        <f t="shared" si="48"/>
        <v>#DIV/0!</v>
      </c>
      <c r="AD45" t="e">
        <f t="shared" si="49"/>
        <v>#DIV/0!</v>
      </c>
      <c r="AE45" s="8">
        <v>-1</v>
      </c>
      <c r="AF45" s="8">
        <v>0.85</v>
      </c>
      <c r="AG45" s="8">
        <v>0.85</v>
      </c>
      <c r="AH45" s="8">
        <v>9.9458990097045898</v>
      </c>
      <c r="AI45">
        <f t="shared" si="50"/>
        <v>0.84999999999999987</v>
      </c>
      <c r="AJ45">
        <f t="shared" si="51"/>
        <v>3.3867676160960938E-2</v>
      </c>
      <c r="AK45" t="e">
        <f t="shared" si="52"/>
        <v>#DIV/0!</v>
      </c>
      <c r="AL45" t="e">
        <f t="shared" si="53"/>
        <v>#DIV/0!</v>
      </c>
      <c r="AM45" t="e">
        <f t="shared" si="54"/>
        <v>#DIV/0!</v>
      </c>
      <c r="AN45" s="8">
        <v>1799.9490966796875</v>
      </c>
      <c r="AO45" s="8">
        <v>0.5</v>
      </c>
      <c r="AP45" t="e">
        <f t="shared" si="55"/>
        <v>#DIV/0!</v>
      </c>
      <c r="AQ45">
        <f t="shared" si="56"/>
        <v>5.7648096904875601</v>
      </c>
      <c r="AR45">
        <f t="shared" si="57"/>
        <v>1.2268009139523932</v>
      </c>
      <c r="AS45">
        <f t="shared" si="58"/>
        <v>26.721925735473633</v>
      </c>
      <c r="AT45" s="8">
        <v>2</v>
      </c>
      <c r="AU45">
        <f t="shared" si="59"/>
        <v>4.644859790802002</v>
      </c>
      <c r="AV45" s="8">
        <v>1</v>
      </c>
      <c r="AW45">
        <f t="shared" si="60"/>
        <v>9.2897195816040039</v>
      </c>
      <c r="AX45" s="8">
        <v>25.647016525268555</v>
      </c>
      <c r="AY45" s="8">
        <v>26.721925735473633</v>
      </c>
      <c r="AZ45" s="8">
        <v>25.136396408081055</v>
      </c>
      <c r="BA45" s="8">
        <v>801.23150634765625</v>
      </c>
      <c r="BB45" s="8">
        <v>769.71502685546875</v>
      </c>
      <c r="BC45" s="8">
        <v>19.540016174316406</v>
      </c>
      <c r="BD45" s="8">
        <v>22.755876541137695</v>
      </c>
      <c r="BE45" s="8">
        <v>59.619731903076172</v>
      </c>
      <c r="BF45" s="8">
        <v>69.431831359863281</v>
      </c>
      <c r="BG45" s="8">
        <v>350.3651123046875</v>
      </c>
      <c r="BH45" s="8">
        <v>1798.4913330078125</v>
      </c>
      <c r="BI45" s="8">
        <v>1344.2620849609375</v>
      </c>
      <c r="BJ45" s="8">
        <v>100.82314300537109</v>
      </c>
      <c r="BK45" s="8">
        <v>-16.512447357177734</v>
      </c>
      <c r="BL45" s="8">
        <v>-0.97118282318115234</v>
      </c>
      <c r="BM45" s="8">
        <v>0.25</v>
      </c>
      <c r="BN45" s="8">
        <v>-1.355140209197998</v>
      </c>
      <c r="BO45" s="8">
        <v>7.355140209197998</v>
      </c>
      <c r="BP45" s="8">
        <v>1</v>
      </c>
      <c r="BQ45" s="8">
        <v>0</v>
      </c>
      <c r="BR45" s="8">
        <v>0.15999999642372131</v>
      </c>
      <c r="BS45" s="8">
        <v>111115</v>
      </c>
      <c r="BT45">
        <f t="shared" si="61"/>
        <v>1.7518255615234373</v>
      </c>
      <c r="BU45">
        <f t="shared" si="62"/>
        <v>5.7648096904875604E-3</v>
      </c>
      <c r="BV45">
        <f t="shared" si="63"/>
        <v>299.87192573547361</v>
      </c>
      <c r="BW45">
        <f t="shared" si="64"/>
        <v>298.79701652526853</v>
      </c>
      <c r="BX45">
        <f t="shared" si="65"/>
        <v>287.75860684934378</v>
      </c>
      <c r="BY45">
        <f t="shared" si="66"/>
        <v>7.7676183468266602E-2</v>
      </c>
      <c r="BZ45">
        <f t="shared" si="67"/>
        <v>3.5211199086720883</v>
      </c>
      <c r="CA45">
        <f t="shared" si="68"/>
        <v>34.923726871761076</v>
      </c>
      <c r="CB45">
        <f t="shared" si="69"/>
        <v>12.167850330623381</v>
      </c>
      <c r="CC45">
        <f t="shared" si="70"/>
        <v>26.184471130371094</v>
      </c>
      <c r="CD45">
        <f t="shared" si="71"/>
        <v>3.4112670974641093</v>
      </c>
      <c r="CE45">
        <f t="shared" si="72"/>
        <v>0.46011033748897673</v>
      </c>
      <c r="CF45">
        <f t="shared" si="73"/>
        <v>2.2943189947196951</v>
      </c>
      <c r="CG45">
        <f t="shared" si="74"/>
        <v>1.1169481027444141</v>
      </c>
      <c r="CH45">
        <f t="shared" si="75"/>
        <v>0.28963107361518103</v>
      </c>
      <c r="CI45">
        <f t="shared" si="76"/>
        <v>58.574907721859852</v>
      </c>
      <c r="CJ45">
        <f t="shared" si="77"/>
        <v>0.75478179409132329</v>
      </c>
      <c r="CK45">
        <f t="shared" si="78"/>
        <v>65.9010284543956</v>
      </c>
      <c r="CL45">
        <f t="shared" si="79"/>
        <v>762.33643453693207</v>
      </c>
      <c r="CM45">
        <f t="shared" si="80"/>
        <v>4.389225232585707E-2</v>
      </c>
      <c r="CN45">
        <f t="shared" si="81"/>
        <v>0</v>
      </c>
      <c r="CO45">
        <f t="shared" si="82"/>
        <v>1528.7176330566404</v>
      </c>
      <c r="CP45">
        <f t="shared" si="83"/>
        <v>0</v>
      </c>
      <c r="CQ45" t="e">
        <f t="shared" si="84"/>
        <v>#DIV/0!</v>
      </c>
      <c r="CR45" t="e">
        <f t="shared" si="85"/>
        <v>#DIV/0!</v>
      </c>
    </row>
    <row r="46" spans="1:96" s="5" customFormat="1" x14ac:dyDescent="0.3">
      <c r="A46" s="4" t="str">
        <f>VLOOKUP(B46,ListCodeMtrx!A$1:B$91,2,TRUE)</f>
        <v>M77</v>
      </c>
      <c r="B46">
        <v>77</v>
      </c>
      <c r="C46" s="10">
        <v>15</v>
      </c>
      <c r="D46" s="10">
        <v>3</v>
      </c>
      <c r="E46" s="10">
        <v>4</v>
      </c>
      <c r="F46" s="1">
        <v>68</v>
      </c>
      <c r="G46" s="3">
        <v>41312</v>
      </c>
      <c r="H46" s="11">
        <v>1</v>
      </c>
      <c r="I46" s="1">
        <v>45.3</v>
      </c>
      <c r="J46" s="8">
        <v>51</v>
      </c>
      <c r="K46" s="8" t="s">
        <v>255</v>
      </c>
      <c r="L46" s="12">
        <v>0.16111111111111112</v>
      </c>
      <c r="M46" s="12">
        <f t="shared" si="43"/>
        <v>0.57234953703703706</v>
      </c>
      <c r="N46" s="8">
        <v>11806</v>
      </c>
      <c r="O46" s="8">
        <v>0</v>
      </c>
      <c r="P46" s="13">
        <v>50</v>
      </c>
      <c r="Q46" s="14">
        <f t="shared" si="44"/>
        <v>-1.2239661439296254</v>
      </c>
      <c r="R46" s="14">
        <f t="shared" si="45"/>
        <v>0.30977092818006668</v>
      </c>
      <c r="S46" s="14">
        <f t="shared" si="46"/>
        <v>53.08091675371066</v>
      </c>
      <c r="T46" s="15">
        <v>27.258716583251953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t="e">
        <f t="shared" si="47"/>
        <v>#DIV/0!</v>
      </c>
      <c r="AC46" t="e">
        <f t="shared" si="48"/>
        <v>#DIV/0!</v>
      </c>
      <c r="AD46" t="e">
        <f t="shared" si="49"/>
        <v>#DIV/0!</v>
      </c>
      <c r="AE46" s="8">
        <v>-1</v>
      </c>
      <c r="AF46" s="8">
        <v>0.85</v>
      </c>
      <c r="AG46" s="8">
        <v>0.85</v>
      </c>
      <c r="AH46" s="8">
        <v>9.9458990097045898</v>
      </c>
      <c r="AI46">
        <f t="shared" si="50"/>
        <v>0.84999999999999987</v>
      </c>
      <c r="AJ46">
        <f t="shared" si="51"/>
        <v>-1.4643769099302779E-4</v>
      </c>
      <c r="AK46" t="e">
        <f t="shared" si="52"/>
        <v>#DIV/0!</v>
      </c>
      <c r="AL46" t="e">
        <f t="shared" si="53"/>
        <v>#DIV/0!</v>
      </c>
      <c r="AM46" t="e">
        <f t="shared" si="54"/>
        <v>#DIV/0!</v>
      </c>
      <c r="AN46" s="8">
        <v>1798.306884765625</v>
      </c>
      <c r="AO46" s="8">
        <v>0.5</v>
      </c>
      <c r="AP46" t="e">
        <f t="shared" si="55"/>
        <v>#DIV/0!</v>
      </c>
      <c r="AQ46">
        <f t="shared" si="56"/>
        <v>4.8214779495750921</v>
      </c>
      <c r="AR46">
        <f t="shared" si="57"/>
        <v>1.5758720851679349</v>
      </c>
      <c r="AS46">
        <f t="shared" si="58"/>
        <v>27.258716583251953</v>
      </c>
      <c r="AT46" s="8">
        <v>2</v>
      </c>
      <c r="AU46">
        <f t="shared" si="59"/>
        <v>4.644859790802002</v>
      </c>
      <c r="AV46" s="8">
        <v>1</v>
      </c>
      <c r="AW46">
        <f t="shared" si="60"/>
        <v>9.2897195816040039</v>
      </c>
      <c r="AX46" s="8">
        <v>25.634759902954102</v>
      </c>
      <c r="AY46" s="8">
        <v>27.258716583251953</v>
      </c>
      <c r="AZ46" s="8">
        <v>25.134241104125977</v>
      </c>
      <c r="BA46" s="8">
        <v>47.304737091064453</v>
      </c>
      <c r="BB46" s="8">
        <v>47.871417999267578</v>
      </c>
      <c r="BC46" s="8">
        <v>17.716913223266602</v>
      </c>
      <c r="BD46" s="8">
        <v>20.411828994750977</v>
      </c>
      <c r="BE46" s="8">
        <v>54.097805023193359</v>
      </c>
      <c r="BF46" s="8">
        <v>62.326606750488281</v>
      </c>
      <c r="BG46" s="8">
        <v>350.51654052734375</v>
      </c>
      <c r="BH46" s="8">
        <v>1799.3289794921875</v>
      </c>
      <c r="BI46" s="8">
        <v>560.40240478515625</v>
      </c>
      <c r="BJ46" s="8">
        <v>100.82561492919922</v>
      </c>
      <c r="BK46" s="8">
        <v>4.5146942138671875E-2</v>
      </c>
      <c r="BL46" s="8">
        <v>-0.97880458831787109</v>
      </c>
      <c r="BM46" s="8">
        <v>0.25</v>
      </c>
      <c r="BN46" s="8">
        <v>-1.355140209197998</v>
      </c>
      <c r="BO46" s="8">
        <v>7.355140209197998</v>
      </c>
      <c r="BP46" s="8">
        <v>1</v>
      </c>
      <c r="BQ46" s="8">
        <v>0</v>
      </c>
      <c r="BR46" s="8">
        <v>0.15999999642372131</v>
      </c>
      <c r="BS46" s="8">
        <v>111135</v>
      </c>
      <c r="BT46">
        <f t="shared" si="61"/>
        <v>1.7525827026367187</v>
      </c>
      <c r="BU46">
        <f t="shared" si="62"/>
        <v>4.8214779495750924E-3</v>
      </c>
      <c r="BV46">
        <f t="shared" si="63"/>
        <v>300.40871658325193</v>
      </c>
      <c r="BW46">
        <f t="shared" si="64"/>
        <v>298.78475990295408</v>
      </c>
      <c r="BX46">
        <f t="shared" si="65"/>
        <v>287.89263028384812</v>
      </c>
      <c r="BY46">
        <f t="shared" si="66"/>
        <v>0.20768230415027655</v>
      </c>
      <c r="BZ46">
        <f t="shared" si="67"/>
        <v>3.6339072953933602</v>
      </c>
      <c r="CA46">
        <f t="shared" si="68"/>
        <v>36.041508875945134</v>
      </c>
      <c r="CB46">
        <f t="shared" si="69"/>
        <v>15.629679881194157</v>
      </c>
      <c r="CC46">
        <f t="shared" si="70"/>
        <v>26.446738243103027</v>
      </c>
      <c r="CD46">
        <f t="shared" si="71"/>
        <v>3.4644933048343103</v>
      </c>
      <c r="CE46">
        <f t="shared" si="72"/>
        <v>0.29977476975397765</v>
      </c>
      <c r="CF46">
        <f t="shared" si="73"/>
        <v>2.0580352102254253</v>
      </c>
      <c r="CG46">
        <f t="shared" si="74"/>
        <v>1.4064580946088849</v>
      </c>
      <c r="CH46">
        <f t="shared" si="75"/>
        <v>0.18823239282061205</v>
      </c>
      <c r="CI46">
        <f t="shared" si="76"/>
        <v>5.3519160726985104</v>
      </c>
      <c r="CJ46">
        <f t="shared" si="77"/>
        <v>1.1088227374949033</v>
      </c>
      <c r="CK46">
        <f t="shared" si="78"/>
        <v>56.814638095081762</v>
      </c>
      <c r="CL46">
        <f t="shared" si="79"/>
        <v>48.049287124356894</v>
      </c>
      <c r="CM46">
        <f t="shared" si="80"/>
        <v>-1.4472471428768395E-2</v>
      </c>
      <c r="CN46">
        <f t="shared" si="81"/>
        <v>0</v>
      </c>
      <c r="CO46">
        <f t="shared" si="82"/>
        <v>1529.4296325683592</v>
      </c>
      <c r="CP46">
        <f t="shared" si="83"/>
        <v>0</v>
      </c>
      <c r="CQ46" t="e">
        <f t="shared" si="84"/>
        <v>#DIV/0!</v>
      </c>
      <c r="CR46" t="e">
        <f t="shared" si="85"/>
        <v>#DIV/0!</v>
      </c>
    </row>
    <row r="47" spans="1:96" x14ac:dyDescent="0.3">
      <c r="A47" s="4" t="str">
        <f>VLOOKUP(B47,ListCodeMtrx!A$1:B$91,2,TRUE)</f>
        <v>M77</v>
      </c>
      <c r="B47">
        <v>77</v>
      </c>
      <c r="C47" s="10">
        <v>15</v>
      </c>
      <c r="D47" s="10">
        <v>3</v>
      </c>
      <c r="E47" s="10">
        <v>4</v>
      </c>
      <c r="F47" s="1">
        <v>68</v>
      </c>
      <c r="G47" s="3">
        <v>41312</v>
      </c>
      <c r="H47" s="11">
        <v>1</v>
      </c>
      <c r="I47" s="1">
        <v>45.3</v>
      </c>
      <c r="J47" s="8">
        <v>52</v>
      </c>
      <c r="K47" s="8" t="s">
        <v>256</v>
      </c>
      <c r="L47" s="12">
        <v>0.16111111111111112</v>
      </c>
      <c r="M47" s="12">
        <f t="shared" si="43"/>
        <v>0.57472222222222225</v>
      </c>
      <c r="N47" s="8">
        <v>12011</v>
      </c>
      <c r="O47" s="8">
        <v>0</v>
      </c>
      <c r="P47" s="13">
        <v>150</v>
      </c>
      <c r="Q47" s="14">
        <f t="shared" si="44"/>
        <v>9.8234253441526036</v>
      </c>
      <c r="R47" s="14">
        <f t="shared" si="45"/>
        <v>0.34828667839867278</v>
      </c>
      <c r="S47" s="14">
        <f t="shared" si="46"/>
        <v>95.706620550721638</v>
      </c>
      <c r="T47" s="15">
        <v>27.044658660888672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t="e">
        <f t="shared" si="47"/>
        <v>#DIV/0!</v>
      </c>
      <c r="AC47" t="e">
        <f t="shared" si="48"/>
        <v>#DIV/0!</v>
      </c>
      <c r="AD47" t="e">
        <f t="shared" si="49"/>
        <v>#DIV/0!</v>
      </c>
      <c r="AE47" s="8">
        <v>-1</v>
      </c>
      <c r="AF47" s="8">
        <v>0.85</v>
      </c>
      <c r="AG47" s="8">
        <v>0.85</v>
      </c>
      <c r="AH47" s="8">
        <v>9.9458990097045898</v>
      </c>
      <c r="AI47">
        <f t="shared" si="50"/>
        <v>0.84999999999999987</v>
      </c>
      <c r="AJ47">
        <f t="shared" si="51"/>
        <v>7.0764324591413869E-3</v>
      </c>
      <c r="AK47" t="e">
        <f t="shared" si="52"/>
        <v>#DIV/0!</v>
      </c>
      <c r="AL47" t="e">
        <f t="shared" si="53"/>
        <v>#DIV/0!</v>
      </c>
      <c r="AM47" t="e">
        <f t="shared" si="54"/>
        <v>#DIV/0!</v>
      </c>
      <c r="AN47" s="8">
        <v>1798.306884765625</v>
      </c>
      <c r="AO47" s="8">
        <v>0.5</v>
      </c>
      <c r="AP47" t="e">
        <f t="shared" si="55"/>
        <v>#DIV/0!</v>
      </c>
      <c r="AQ47">
        <f t="shared" si="56"/>
        <v>5.2011161057220123</v>
      </c>
      <c r="AR47">
        <f t="shared" si="57"/>
        <v>1.5181747304339184</v>
      </c>
      <c r="AS47">
        <f t="shared" si="58"/>
        <v>27.044658660888672</v>
      </c>
      <c r="AT47" s="8">
        <v>2</v>
      </c>
      <c r="AU47">
        <f t="shared" si="59"/>
        <v>4.644859790802002</v>
      </c>
      <c r="AV47" s="8">
        <v>1</v>
      </c>
      <c r="AW47">
        <f t="shared" si="60"/>
        <v>9.2897195816040039</v>
      </c>
      <c r="AX47" s="8">
        <v>25.631677627563477</v>
      </c>
      <c r="AY47" s="8">
        <v>27.044658660888672</v>
      </c>
      <c r="AZ47" s="8">
        <v>25.132123947143555</v>
      </c>
      <c r="BA47" s="8">
        <v>151.29405212402344</v>
      </c>
      <c r="BB47" s="8">
        <v>145.25444030761719</v>
      </c>
      <c r="BC47" s="8">
        <v>17.627355575561523</v>
      </c>
      <c r="BD47" s="8">
        <v>20.535749435424805</v>
      </c>
      <c r="BE47" s="8">
        <v>53.830390930175781</v>
      </c>
      <c r="BF47" s="8">
        <v>62.7120361328125</v>
      </c>
      <c r="BG47" s="8">
        <v>350.31756591796875</v>
      </c>
      <c r="BH47" s="8">
        <v>1799.4154052734375</v>
      </c>
      <c r="BI47" s="8">
        <v>531.566162109375</v>
      </c>
      <c r="BJ47" s="8">
        <v>100.81850433349609</v>
      </c>
      <c r="BK47" s="8">
        <v>-1.0911445617675781</v>
      </c>
      <c r="BL47" s="8">
        <v>-0.96155071258544922</v>
      </c>
      <c r="BM47" s="8">
        <v>0.25</v>
      </c>
      <c r="BN47" s="8">
        <v>-1.355140209197998</v>
      </c>
      <c r="BO47" s="8">
        <v>7.355140209197998</v>
      </c>
      <c r="BP47" s="8">
        <v>1</v>
      </c>
      <c r="BQ47" s="8">
        <v>0</v>
      </c>
      <c r="BR47" s="8">
        <v>0.15999999642372131</v>
      </c>
      <c r="BS47" s="8">
        <v>111115</v>
      </c>
      <c r="BT47">
        <f t="shared" si="61"/>
        <v>1.7515878295898435</v>
      </c>
      <c r="BU47">
        <f t="shared" si="62"/>
        <v>5.2011161057220123E-3</v>
      </c>
      <c r="BV47">
        <f t="shared" si="63"/>
        <v>300.19465866088865</v>
      </c>
      <c r="BW47">
        <f t="shared" si="64"/>
        <v>298.78167762756345</v>
      </c>
      <c r="BX47">
        <f t="shared" si="65"/>
        <v>287.90645840853904</v>
      </c>
      <c r="BY47">
        <f t="shared" si="66"/>
        <v>0.15520989703525864</v>
      </c>
      <c r="BZ47">
        <f t="shared" si="67"/>
        <v>3.5885582738808841</v>
      </c>
      <c r="CA47">
        <f t="shared" si="68"/>
        <v>35.594242322920636</v>
      </c>
      <c r="CB47">
        <f t="shared" si="69"/>
        <v>15.058492887495831</v>
      </c>
      <c r="CC47">
        <f t="shared" si="70"/>
        <v>26.338168144226074</v>
      </c>
      <c r="CD47">
        <f t="shared" si="71"/>
        <v>3.4423720589445335</v>
      </c>
      <c r="CE47">
        <f t="shared" si="72"/>
        <v>0.33570071330614265</v>
      </c>
      <c r="CF47">
        <f t="shared" si="73"/>
        <v>2.0703835434469657</v>
      </c>
      <c r="CG47">
        <f t="shared" si="74"/>
        <v>1.3719885154975677</v>
      </c>
      <c r="CH47">
        <f t="shared" si="75"/>
        <v>0.21090854497062617</v>
      </c>
      <c r="CI47">
        <f t="shared" si="76"/>
        <v>9.6489983387371954</v>
      </c>
      <c r="CJ47">
        <f t="shared" si="77"/>
        <v>0.65888946560281336</v>
      </c>
      <c r="CK47">
        <f t="shared" si="78"/>
        <v>58.045366412566082</v>
      </c>
      <c r="CL47">
        <f t="shared" si="79"/>
        <v>143.8268811549311</v>
      </c>
      <c r="CM47">
        <f t="shared" si="80"/>
        <v>3.9645184471016844E-2</v>
      </c>
      <c r="CN47">
        <f t="shared" si="81"/>
        <v>0</v>
      </c>
      <c r="CO47">
        <f t="shared" si="82"/>
        <v>1529.5030944824216</v>
      </c>
      <c r="CP47">
        <f t="shared" si="83"/>
        <v>0</v>
      </c>
      <c r="CQ47" t="e">
        <f t="shared" si="84"/>
        <v>#DIV/0!</v>
      </c>
      <c r="CR47" t="e">
        <f t="shared" si="85"/>
        <v>#DIV/0!</v>
      </c>
    </row>
    <row r="48" spans="1:96" x14ac:dyDescent="0.3">
      <c r="A48" s="4" t="str">
        <f>VLOOKUP(B48,ListCodeMtrx!A$1:B$91,2,TRUE)</f>
        <v>M77</v>
      </c>
      <c r="B48">
        <v>77</v>
      </c>
      <c r="C48" s="10">
        <v>15</v>
      </c>
      <c r="D48" s="10">
        <v>3</v>
      </c>
      <c r="E48" s="10">
        <v>4</v>
      </c>
      <c r="F48" s="1">
        <v>68</v>
      </c>
      <c r="G48" s="3">
        <v>41312</v>
      </c>
      <c r="H48" s="11">
        <v>1</v>
      </c>
      <c r="I48" s="1">
        <v>45.3</v>
      </c>
      <c r="J48" s="8">
        <v>53</v>
      </c>
      <c r="K48" s="8" t="s">
        <v>257</v>
      </c>
      <c r="L48" s="12">
        <v>0.16111111111111112</v>
      </c>
      <c r="M48" s="12">
        <f t="shared" si="43"/>
        <v>0.57711805555555562</v>
      </c>
      <c r="N48" s="8">
        <v>12218</v>
      </c>
      <c r="O48" s="8">
        <v>0</v>
      </c>
      <c r="P48" s="13" t="s">
        <v>192</v>
      </c>
      <c r="Q48" s="14">
        <f t="shared" si="44"/>
        <v>31.343613448406845</v>
      </c>
      <c r="R48" s="14">
        <f t="shared" si="45"/>
        <v>0.38435196384695464</v>
      </c>
      <c r="S48" s="14">
        <f t="shared" si="46"/>
        <v>239.2233589558943</v>
      </c>
      <c r="T48" s="15">
        <v>26.804821014404297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t="e">
        <f t="shared" si="47"/>
        <v>#DIV/0!</v>
      </c>
      <c r="AC48" t="e">
        <f t="shared" si="48"/>
        <v>#DIV/0!</v>
      </c>
      <c r="AD48" t="e">
        <f t="shared" si="49"/>
        <v>#DIV/0!</v>
      </c>
      <c r="AE48" s="8">
        <v>-1</v>
      </c>
      <c r="AF48" s="8">
        <v>0.85</v>
      </c>
      <c r="AG48" s="8">
        <v>0.85</v>
      </c>
      <c r="AH48" s="8">
        <v>9.9458990097045898</v>
      </c>
      <c r="AI48">
        <f t="shared" si="50"/>
        <v>0.84999999999999987</v>
      </c>
      <c r="AJ48">
        <f t="shared" si="51"/>
        <v>2.1145243663119675E-2</v>
      </c>
      <c r="AK48" t="e">
        <f t="shared" si="52"/>
        <v>#DIV/0!</v>
      </c>
      <c r="AL48" t="e">
        <f t="shared" si="53"/>
        <v>#DIV/0!</v>
      </c>
      <c r="AM48" t="e">
        <f t="shared" si="54"/>
        <v>#DIV/0!</v>
      </c>
      <c r="AN48" s="8">
        <v>1798.306884765625</v>
      </c>
      <c r="AO48" s="8">
        <v>0.5</v>
      </c>
      <c r="AP48" t="e">
        <f t="shared" si="55"/>
        <v>#DIV/0!</v>
      </c>
      <c r="AQ48">
        <f t="shared" si="56"/>
        <v>5.4826035416259051</v>
      </c>
      <c r="AR48">
        <f t="shared" si="57"/>
        <v>1.4558471604609213</v>
      </c>
      <c r="AS48">
        <f t="shared" si="58"/>
        <v>26.804821014404297</v>
      </c>
      <c r="AT48" s="8">
        <v>2</v>
      </c>
      <c r="AU48">
        <f t="shared" si="59"/>
        <v>4.644859790802002</v>
      </c>
      <c r="AV48" s="8">
        <v>1</v>
      </c>
      <c r="AW48">
        <f t="shared" si="60"/>
        <v>9.2897195816040039</v>
      </c>
      <c r="AX48" s="8">
        <v>25.627590179443359</v>
      </c>
      <c r="AY48" s="8">
        <v>26.804821014404297</v>
      </c>
      <c r="AZ48" s="8">
        <v>25.133205413818359</v>
      </c>
      <c r="BA48" s="8">
        <v>400.74899291992187</v>
      </c>
      <c r="BB48" s="8">
        <v>381.66085815429687</v>
      </c>
      <c r="BC48" s="8">
        <v>17.591024398803711</v>
      </c>
      <c r="BD48" s="8">
        <v>20.656301498413086</v>
      </c>
      <c r="BE48" s="8">
        <v>53.731197357177734</v>
      </c>
      <c r="BF48" s="8">
        <v>63.093982696533203</v>
      </c>
      <c r="BG48" s="8">
        <v>350.33395385742187</v>
      </c>
      <c r="BH48" s="8">
        <v>1799.52099609375</v>
      </c>
      <c r="BI48" s="8">
        <v>519.4874267578125</v>
      </c>
      <c r="BJ48" s="8">
        <v>100.81611633300781</v>
      </c>
      <c r="BK48" s="8">
        <v>-5.7010688781738281</v>
      </c>
      <c r="BL48" s="8">
        <v>-0.90735149383544922</v>
      </c>
      <c r="BM48" s="8">
        <v>0.25</v>
      </c>
      <c r="BN48" s="8">
        <v>-1.355140209197998</v>
      </c>
      <c r="BO48" s="8">
        <v>7.355140209197998</v>
      </c>
      <c r="BP48" s="8">
        <v>1</v>
      </c>
      <c r="BQ48" s="8">
        <v>0</v>
      </c>
      <c r="BR48" s="8">
        <v>0.15999999642372131</v>
      </c>
      <c r="BS48" s="8">
        <v>111115</v>
      </c>
      <c r="BT48">
        <f t="shared" si="61"/>
        <v>1.7516697692871093</v>
      </c>
      <c r="BU48">
        <f t="shared" si="62"/>
        <v>5.4826035416259055E-3</v>
      </c>
      <c r="BV48">
        <f t="shared" si="63"/>
        <v>299.95482101440427</v>
      </c>
      <c r="BW48">
        <f t="shared" si="64"/>
        <v>298.77759017944334</v>
      </c>
      <c r="BX48">
        <f t="shared" si="65"/>
        <v>287.92335293941142</v>
      </c>
      <c r="BY48">
        <f t="shared" si="66"/>
        <v>0.11971005810679516</v>
      </c>
      <c r="BZ48">
        <f t="shared" si="67"/>
        <v>3.5383352553346188</v>
      </c>
      <c r="CA48">
        <f t="shared" si="68"/>
        <v>35.096920849907271</v>
      </c>
      <c r="CB48">
        <f t="shared" si="69"/>
        <v>14.440619351494185</v>
      </c>
      <c r="CC48">
        <f t="shared" si="70"/>
        <v>26.216205596923828</v>
      </c>
      <c r="CD48">
        <f t="shared" si="71"/>
        <v>3.4176692840044249</v>
      </c>
      <c r="CE48">
        <f t="shared" si="72"/>
        <v>0.36908161656670568</v>
      </c>
      <c r="CF48">
        <f t="shared" si="73"/>
        <v>2.0824880948736975</v>
      </c>
      <c r="CG48">
        <f t="shared" si="74"/>
        <v>1.3351811891307275</v>
      </c>
      <c r="CH48">
        <f t="shared" si="75"/>
        <v>0.23200101545037111</v>
      </c>
      <c r="CI48">
        <f t="shared" si="76"/>
        <v>24.117569986070325</v>
      </c>
      <c r="CJ48">
        <f t="shared" si="77"/>
        <v>0.626795632417673</v>
      </c>
      <c r="CK48">
        <f t="shared" si="78"/>
        <v>59.356722584555868</v>
      </c>
      <c r="CL48">
        <f t="shared" si="79"/>
        <v>377.10594368312798</v>
      </c>
      <c r="CM48">
        <f t="shared" si="80"/>
        <v>4.9335052905395985E-2</v>
      </c>
      <c r="CN48">
        <f t="shared" si="81"/>
        <v>0</v>
      </c>
      <c r="CO48">
        <f t="shared" si="82"/>
        <v>1529.5928466796872</v>
      </c>
      <c r="CP48">
        <f t="shared" si="83"/>
        <v>0</v>
      </c>
      <c r="CQ48" t="e">
        <f t="shared" si="84"/>
        <v>#DIV/0!</v>
      </c>
      <c r="CR48" t="e">
        <f t="shared" si="85"/>
        <v>#DIV/0!</v>
      </c>
    </row>
    <row r="49" spans="1:96" x14ac:dyDescent="0.3">
      <c r="A49" s="4" t="str">
        <f>VLOOKUP(B49,ListCodeMtrx!A$1:B$91,2,TRUE)</f>
        <v>M77</v>
      </c>
      <c r="B49">
        <v>77</v>
      </c>
      <c r="C49" s="10">
        <v>15</v>
      </c>
      <c r="D49" s="10">
        <v>3</v>
      </c>
      <c r="E49" s="10">
        <v>4</v>
      </c>
      <c r="F49" s="1">
        <v>68</v>
      </c>
      <c r="G49" s="3">
        <v>41312</v>
      </c>
      <c r="H49" s="11">
        <v>1</v>
      </c>
      <c r="I49" s="1">
        <v>45.3</v>
      </c>
      <c r="J49" s="8">
        <v>54</v>
      </c>
      <c r="K49" s="8" t="s">
        <v>258</v>
      </c>
      <c r="L49" s="12">
        <v>0.16111111111111112</v>
      </c>
      <c r="M49" s="12">
        <f t="shared" si="43"/>
        <v>0.57938657407407401</v>
      </c>
      <c r="N49" s="8">
        <v>12414</v>
      </c>
      <c r="O49" s="8">
        <v>0</v>
      </c>
      <c r="P49" s="13">
        <v>800</v>
      </c>
      <c r="Q49" s="14">
        <f t="shared" si="44"/>
        <v>49.027737012609855</v>
      </c>
      <c r="R49" s="14">
        <f t="shared" si="45"/>
        <v>0.40754739542700785</v>
      </c>
      <c r="S49" s="14">
        <f t="shared" si="46"/>
        <v>555.45101106247114</v>
      </c>
      <c r="T49" s="15">
        <v>26.60993766784668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t="e">
        <f t="shared" si="47"/>
        <v>#DIV/0!</v>
      </c>
      <c r="AC49" t="e">
        <f t="shared" si="48"/>
        <v>#DIV/0!</v>
      </c>
      <c r="AD49" t="e">
        <f t="shared" si="49"/>
        <v>#DIV/0!</v>
      </c>
      <c r="AE49" s="8">
        <v>-1</v>
      </c>
      <c r="AF49" s="8">
        <v>0.85</v>
      </c>
      <c r="AG49" s="8">
        <v>0.85</v>
      </c>
      <c r="AH49" s="8">
        <v>9.9458990097045898</v>
      </c>
      <c r="AI49">
        <f t="shared" si="50"/>
        <v>0.84999999999999987</v>
      </c>
      <c r="AJ49">
        <f t="shared" si="51"/>
        <v>3.2699426281457E-2</v>
      </c>
      <c r="AK49" t="e">
        <f t="shared" si="52"/>
        <v>#DIV/0!</v>
      </c>
      <c r="AL49" t="e">
        <f t="shared" si="53"/>
        <v>#DIV/0!</v>
      </c>
      <c r="AM49" t="e">
        <f t="shared" si="54"/>
        <v>#DIV/0!</v>
      </c>
      <c r="AN49" s="8">
        <v>1798.306884765625</v>
      </c>
      <c r="AO49" s="8">
        <v>0.5</v>
      </c>
      <c r="AP49" t="e">
        <f t="shared" si="55"/>
        <v>#DIV/0!</v>
      </c>
      <c r="AQ49">
        <f t="shared" si="56"/>
        <v>5.6322229022384391</v>
      </c>
      <c r="AR49">
        <f t="shared" si="57"/>
        <v>1.4140447995273706</v>
      </c>
      <c r="AS49">
        <f t="shared" si="58"/>
        <v>26.60993766784668</v>
      </c>
      <c r="AT49" s="8">
        <v>2</v>
      </c>
      <c r="AU49">
        <f t="shared" si="59"/>
        <v>4.644859790802002</v>
      </c>
      <c r="AV49" s="8">
        <v>1</v>
      </c>
      <c r="AW49">
        <f t="shared" si="60"/>
        <v>9.2897195816040039</v>
      </c>
      <c r="AX49" s="8">
        <v>25.606941223144531</v>
      </c>
      <c r="AY49" s="8">
        <v>26.60993766784668</v>
      </c>
      <c r="AZ49" s="8">
        <v>25.133495330810547</v>
      </c>
      <c r="BA49" s="8">
        <v>800.83233642578125</v>
      </c>
      <c r="BB49" s="8">
        <v>770.36920166015625</v>
      </c>
      <c r="BC49" s="8">
        <v>17.523134231567383</v>
      </c>
      <c r="BD49" s="8">
        <v>20.671701431274414</v>
      </c>
      <c r="BE49" s="8">
        <v>53.586719512939453</v>
      </c>
      <c r="BF49" s="8">
        <v>63.215213775634766</v>
      </c>
      <c r="BG49" s="8">
        <v>350.36859130859375</v>
      </c>
      <c r="BH49" s="8">
        <v>1799.9141845703125</v>
      </c>
      <c r="BI49" s="8">
        <v>495.41397094726562</v>
      </c>
      <c r="BJ49" s="8">
        <v>100.81095886230469</v>
      </c>
      <c r="BK49" s="8">
        <v>-16.698200225830078</v>
      </c>
      <c r="BL49" s="8">
        <v>-0.83687305450439453</v>
      </c>
      <c r="BM49" s="8">
        <v>0.25</v>
      </c>
      <c r="BN49" s="8">
        <v>-1.355140209197998</v>
      </c>
      <c r="BO49" s="8">
        <v>7.355140209197998</v>
      </c>
      <c r="BP49" s="8">
        <v>1</v>
      </c>
      <c r="BQ49" s="8">
        <v>0</v>
      </c>
      <c r="BR49" s="8">
        <v>0.15999999642372131</v>
      </c>
      <c r="BS49" s="8">
        <v>111115</v>
      </c>
      <c r="BT49">
        <f t="shared" si="61"/>
        <v>1.7518429565429685</v>
      </c>
      <c r="BU49">
        <f t="shared" si="62"/>
        <v>5.6322229022384394E-3</v>
      </c>
      <c r="BV49">
        <f t="shared" si="63"/>
        <v>299.75993766784666</v>
      </c>
      <c r="BW49">
        <f t="shared" si="64"/>
        <v>298.75694122314451</v>
      </c>
      <c r="BX49">
        <f t="shared" si="65"/>
        <v>287.98626309425526</v>
      </c>
      <c r="BY49">
        <f t="shared" si="66"/>
        <v>0.10312791294239054</v>
      </c>
      <c r="BZ49">
        <f t="shared" si="67"/>
        <v>3.4979788421294207</v>
      </c>
      <c r="CA49">
        <f t="shared" si="68"/>
        <v>34.698398682103871</v>
      </c>
      <c r="CB49">
        <f t="shared" si="69"/>
        <v>14.026697250829457</v>
      </c>
      <c r="CC49">
        <f t="shared" si="70"/>
        <v>26.108439445495605</v>
      </c>
      <c r="CD49">
        <f t="shared" si="71"/>
        <v>3.3959708746398216</v>
      </c>
      <c r="CE49">
        <f t="shared" si="72"/>
        <v>0.39041938607006726</v>
      </c>
      <c r="CF49">
        <f t="shared" si="73"/>
        <v>2.0839340426020501</v>
      </c>
      <c r="CG49">
        <f t="shared" si="74"/>
        <v>1.3120368320377715</v>
      </c>
      <c r="CH49">
        <f t="shared" si="75"/>
        <v>0.24549524797810046</v>
      </c>
      <c r="CI49">
        <f t="shared" si="76"/>
        <v>55.995549026244326</v>
      </c>
      <c r="CJ49">
        <f t="shared" si="77"/>
        <v>0.7210192332007388</v>
      </c>
      <c r="CK49">
        <f t="shared" si="78"/>
        <v>60.171653247281398</v>
      </c>
      <c r="CL49">
        <f t="shared" si="79"/>
        <v>763.24439618184113</v>
      </c>
      <c r="CM49">
        <f t="shared" si="80"/>
        <v>3.8651839512737346E-2</v>
      </c>
      <c r="CN49">
        <f t="shared" si="81"/>
        <v>0</v>
      </c>
      <c r="CO49">
        <f t="shared" si="82"/>
        <v>1529.9270568847653</v>
      </c>
      <c r="CP49">
        <f t="shared" si="83"/>
        <v>0</v>
      </c>
      <c r="CQ49" t="e">
        <f t="shared" si="84"/>
        <v>#DIV/0!</v>
      </c>
      <c r="CR49" t="e">
        <f t="shared" si="85"/>
        <v>#DIV/0!</v>
      </c>
    </row>
    <row r="50" spans="1:96" x14ac:dyDescent="0.3">
      <c r="A50" s="4" t="str">
        <f>VLOOKUP(B50,ListCodeMtrx!A$1:B$91,2,TRUE)</f>
        <v>M33</v>
      </c>
      <c r="B50" s="22">
        <v>33</v>
      </c>
      <c r="C50" s="23">
        <v>18</v>
      </c>
      <c r="D50" s="24">
        <v>2</v>
      </c>
      <c r="E50" s="24">
        <v>1</v>
      </c>
      <c r="F50" s="1">
        <v>68</v>
      </c>
      <c r="G50" s="3">
        <v>41312</v>
      </c>
      <c r="H50" s="11">
        <v>2</v>
      </c>
      <c r="I50">
        <v>44.8</v>
      </c>
      <c r="J50" s="8">
        <v>2</v>
      </c>
      <c r="K50" s="8" t="s">
        <v>261</v>
      </c>
      <c r="L50" s="12">
        <v>0.15763888888888888</v>
      </c>
      <c r="M50" s="12">
        <f t="shared" si="43"/>
        <v>0.44619212962962962</v>
      </c>
      <c r="N50" s="8">
        <v>497</v>
      </c>
      <c r="O50" s="8">
        <v>0</v>
      </c>
      <c r="P50" s="13">
        <v>50</v>
      </c>
      <c r="Q50" s="14">
        <v>0.38754210780149412</v>
      </c>
      <c r="R50" s="14">
        <v>0.17248331363075703</v>
      </c>
      <c r="S50" s="14">
        <v>45.412594377147293</v>
      </c>
      <c r="T50" s="15">
        <v>27.373386383056641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t="e">
        <v>#DIV/0!</v>
      </c>
      <c r="AC50" t="e">
        <v>#DIV/0!</v>
      </c>
      <c r="AD50" t="e">
        <v>#DIV/0!</v>
      </c>
      <c r="AE50" s="8">
        <v>-1</v>
      </c>
      <c r="AF50" s="8">
        <v>0.87</v>
      </c>
      <c r="AG50" s="8">
        <v>0.92</v>
      </c>
      <c r="AH50" s="8">
        <v>9.927668571472168</v>
      </c>
      <c r="AI50">
        <v>0.8749638342857361</v>
      </c>
      <c r="AJ50">
        <v>8.8214938575453534E-4</v>
      </c>
      <c r="AK50" t="e">
        <v>#DIV/0!</v>
      </c>
      <c r="AL50" t="e">
        <v>#DIV/0!</v>
      </c>
      <c r="AM50" t="e">
        <v>#DIV/0!</v>
      </c>
      <c r="AN50" s="8">
        <v>0</v>
      </c>
      <c r="AO50" s="8">
        <v>0.5</v>
      </c>
      <c r="AP50" t="e">
        <v>#DIV/0!</v>
      </c>
      <c r="AQ50">
        <v>1.11761824595188</v>
      </c>
      <c r="AR50">
        <v>0.64442424809180832</v>
      </c>
      <c r="AS50">
        <v>27.373386383056641</v>
      </c>
      <c r="AT50" s="8">
        <v>2</v>
      </c>
      <c r="AU50">
        <v>4.644859790802002</v>
      </c>
      <c r="AV50" s="8">
        <v>1</v>
      </c>
      <c r="AW50">
        <v>9.2897195816040039</v>
      </c>
      <c r="AX50" s="8">
        <v>25.533004760742188</v>
      </c>
      <c r="AY50" s="8">
        <v>27.373386383056641</v>
      </c>
      <c r="AZ50" s="8">
        <v>25.003156661987305</v>
      </c>
      <c r="BA50" s="8">
        <v>49.817432403564453</v>
      </c>
      <c r="BB50" s="8">
        <v>49.564846038818359</v>
      </c>
      <c r="BC50" s="8">
        <v>29.229597091674805</v>
      </c>
      <c r="BD50" s="8">
        <v>29.847900390625</v>
      </c>
      <c r="BE50" s="8">
        <v>89.927696228027344</v>
      </c>
      <c r="BF50" s="8">
        <v>91.829963684082031</v>
      </c>
      <c r="BG50" s="8">
        <v>350.72097778320312</v>
      </c>
      <c r="BH50" s="8">
        <v>1797.6864013671875</v>
      </c>
      <c r="BI50" s="8">
        <v>0.12036077678203583</v>
      </c>
      <c r="BJ50" s="8">
        <v>100.97800445556641</v>
      </c>
      <c r="BK50" s="8">
        <v>0.48604083061218262</v>
      </c>
      <c r="BL50" s="8">
        <v>-0.16300752758979797</v>
      </c>
      <c r="BM50" s="8">
        <v>0.25</v>
      </c>
      <c r="BN50" s="8">
        <v>-1.355140209197998</v>
      </c>
      <c r="BO50" s="8">
        <v>7.355140209197998</v>
      </c>
      <c r="BP50" s="8">
        <v>1</v>
      </c>
      <c r="BQ50" s="8">
        <v>0</v>
      </c>
      <c r="BR50" s="8">
        <v>0.15999999642372131</v>
      </c>
      <c r="BS50" s="8">
        <v>111115</v>
      </c>
      <c r="BT50">
        <v>1.7536048889160154</v>
      </c>
      <c r="BU50">
        <v>1.1176182459518799E-3</v>
      </c>
      <c r="BV50">
        <v>300.52338638305662</v>
      </c>
      <c r="BW50">
        <v>298.68300476074216</v>
      </c>
      <c r="BX50">
        <v>287.62981778972244</v>
      </c>
      <c r="BY50">
        <v>0.86652908203792056</v>
      </c>
      <c r="BZ50">
        <v>3.6584056667256419</v>
      </c>
      <c r="CA50">
        <v>36.229728310143607</v>
      </c>
      <c r="CB50">
        <v>6.3818279195186065</v>
      </c>
      <c r="CC50">
        <v>26.453195571899414</v>
      </c>
      <c r="CD50">
        <v>3.4658128927159821</v>
      </c>
      <c r="CE50">
        <v>0.16933917332744258</v>
      </c>
      <c r="CF50">
        <v>3.0139814186338336</v>
      </c>
      <c r="CG50">
        <v>0.45183147408214852</v>
      </c>
      <c r="CH50">
        <v>0.10611504404950116</v>
      </c>
      <c r="CI50">
        <v>4.5856731573544094</v>
      </c>
      <c r="CJ50">
        <v>0.91622587391032972</v>
      </c>
      <c r="CK50">
        <v>82.11531402147773</v>
      </c>
      <c r="CL50">
        <v>49.508527670870201</v>
      </c>
      <c r="CM50">
        <v>6.4278101926648779E-3</v>
      </c>
      <c r="CN50">
        <v>0</v>
      </c>
      <c r="CO50">
        <v>1572.9105865835611</v>
      </c>
      <c r="CP50">
        <v>0</v>
      </c>
      <c r="CQ50" t="e">
        <v>#DIV/0!</v>
      </c>
      <c r="CR50" t="e">
        <v>#DIV/0!</v>
      </c>
    </row>
    <row r="51" spans="1:96" x14ac:dyDescent="0.3">
      <c r="A51" s="4" t="str">
        <f>VLOOKUP(B51,ListCodeMtrx!A$1:B$91,2,TRUE)</f>
        <v>M33</v>
      </c>
      <c r="B51" s="22">
        <v>33</v>
      </c>
      <c r="C51" s="23">
        <v>18</v>
      </c>
      <c r="D51" s="24">
        <v>2</v>
      </c>
      <c r="E51" s="24">
        <v>1</v>
      </c>
      <c r="F51" s="1">
        <v>68</v>
      </c>
      <c r="G51" s="3">
        <v>41312</v>
      </c>
      <c r="H51" s="11">
        <v>2</v>
      </c>
      <c r="I51">
        <v>44.8</v>
      </c>
      <c r="J51" s="8">
        <v>3</v>
      </c>
      <c r="K51" s="8" t="s">
        <v>262</v>
      </c>
      <c r="L51" s="12">
        <v>0.15763888888888888</v>
      </c>
      <c r="M51" s="12">
        <f t="shared" si="43"/>
        <v>0.44863425925925926</v>
      </c>
      <c r="N51" s="8">
        <v>707.5</v>
      </c>
      <c r="O51" s="8">
        <v>0</v>
      </c>
      <c r="P51" s="13">
        <v>150</v>
      </c>
      <c r="Q51" s="14">
        <v>13.405500976128733</v>
      </c>
      <c r="R51" s="14">
        <v>0.26839038363776807</v>
      </c>
      <c r="S51" s="14">
        <v>60.497025586654907</v>
      </c>
      <c r="T51" s="15">
        <v>27.600137710571289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t="e">
        <v>#DIV/0!</v>
      </c>
      <c r="AC51" t="e">
        <v>#DIV/0!</v>
      </c>
      <c r="AD51" t="e">
        <v>#DIV/0!</v>
      </c>
      <c r="AE51" s="8">
        <v>-1</v>
      </c>
      <c r="AF51" s="8">
        <v>0.87</v>
      </c>
      <c r="AG51" s="8">
        <v>0.92</v>
      </c>
      <c r="AH51" s="8">
        <v>9.899907112121582</v>
      </c>
      <c r="AI51">
        <v>0.87494995355606076</v>
      </c>
      <c r="AJ51">
        <v>9.1386754762048314E-3</v>
      </c>
      <c r="AK51" t="e">
        <v>#DIV/0!</v>
      </c>
      <c r="AL51" t="e">
        <v>#DIV/0!</v>
      </c>
      <c r="AM51" t="e">
        <v>#DIV/0!</v>
      </c>
      <c r="AN51" s="8">
        <v>0</v>
      </c>
      <c r="AO51" s="8">
        <v>0.5</v>
      </c>
      <c r="AP51" t="e">
        <v>#DIV/0!</v>
      </c>
      <c r="AQ51">
        <v>1.7998337876992074</v>
      </c>
      <c r="AR51">
        <v>0.67345138679116223</v>
      </c>
      <c r="AS51">
        <v>27.600137710571289</v>
      </c>
      <c r="AT51" s="8">
        <v>2</v>
      </c>
      <c r="AU51">
        <v>4.644859790802002</v>
      </c>
      <c r="AV51" s="8">
        <v>1</v>
      </c>
      <c r="AW51">
        <v>9.2897195816040039</v>
      </c>
      <c r="AX51" s="8">
        <v>25.632106781005859</v>
      </c>
      <c r="AY51" s="8">
        <v>27.600137710571289</v>
      </c>
      <c r="AZ51" s="8">
        <v>25.005067825317383</v>
      </c>
      <c r="BA51" s="8">
        <v>151.30439758300781</v>
      </c>
      <c r="BB51" s="8">
        <v>143.51197814941406</v>
      </c>
      <c r="BC51" s="8">
        <v>29.049568176269531</v>
      </c>
      <c r="BD51" s="8">
        <v>30.045167922973633</v>
      </c>
      <c r="BE51" s="8">
        <v>88.847312927246094</v>
      </c>
      <c r="BF51" s="8">
        <v>91.892333984375</v>
      </c>
      <c r="BG51" s="8">
        <v>350.69464111328125</v>
      </c>
      <c r="BH51" s="8">
        <v>1801.6146240234375</v>
      </c>
      <c r="BI51" s="8">
        <v>0.18307030200958252</v>
      </c>
      <c r="BJ51" s="8">
        <v>100.97539520263672</v>
      </c>
      <c r="BK51" s="8">
        <v>0.72462725639343262</v>
      </c>
      <c r="BL51" s="8">
        <v>-0.12402704358100891</v>
      </c>
      <c r="BM51" s="8">
        <v>0.5</v>
      </c>
      <c r="BN51" s="8">
        <v>-1.355140209197998</v>
      </c>
      <c r="BO51" s="8">
        <v>7.355140209197998</v>
      </c>
      <c r="BP51" s="8">
        <v>1</v>
      </c>
      <c r="BQ51" s="8">
        <v>0</v>
      </c>
      <c r="BR51" s="8">
        <v>0.15999999642372131</v>
      </c>
      <c r="BS51" s="8">
        <v>111115</v>
      </c>
      <c r="BT51">
        <v>1.7534732055664062</v>
      </c>
      <c r="BU51">
        <v>1.7998337876992075E-3</v>
      </c>
      <c r="BV51">
        <v>300.75013771057127</v>
      </c>
      <c r="BW51">
        <v>298.78210678100584</v>
      </c>
      <c r="BX51">
        <v>288.25833340067402</v>
      </c>
      <c r="BY51">
        <v>0.74277395660894052</v>
      </c>
      <c r="BZ51">
        <v>3.7072740917430087</v>
      </c>
      <c r="CA51">
        <v>36.714628195346769</v>
      </c>
      <c r="CB51">
        <v>6.6694602723731364</v>
      </c>
      <c r="CC51">
        <v>26.616122245788574</v>
      </c>
      <c r="CD51">
        <v>3.499253342231762</v>
      </c>
      <c r="CE51">
        <v>0.26085401940977959</v>
      </c>
      <c r="CF51">
        <v>3.0338227049518465</v>
      </c>
      <c r="CG51">
        <v>0.46543063727991552</v>
      </c>
      <c r="CH51">
        <v>0.16369451171841506</v>
      </c>
      <c r="CI51">
        <v>6.1087110671965048</v>
      </c>
      <c r="CJ51">
        <v>0.42154687271936198</v>
      </c>
      <c r="CK51">
        <v>81.734720814826673</v>
      </c>
      <c r="CL51">
        <v>141.5638648442922</v>
      </c>
      <c r="CM51">
        <v>7.7399333570889461E-2</v>
      </c>
      <c r="CN51">
        <v>0</v>
      </c>
      <c r="CO51">
        <v>1576.3226316152266</v>
      </c>
      <c r="CP51">
        <v>0</v>
      </c>
      <c r="CQ51" t="e">
        <v>#DIV/0!</v>
      </c>
      <c r="CR51" t="e">
        <v>#DIV/0!</v>
      </c>
    </row>
    <row r="52" spans="1:96" s="5" customFormat="1" x14ac:dyDescent="0.3">
      <c r="A52" s="4" t="str">
        <f>VLOOKUP(B52,ListCodeMtrx!A$1:B$91,2,TRUE)</f>
        <v>M33</v>
      </c>
      <c r="B52" s="22">
        <v>33</v>
      </c>
      <c r="C52" s="23">
        <v>18</v>
      </c>
      <c r="D52" s="24">
        <v>2</v>
      </c>
      <c r="E52" s="24">
        <v>1</v>
      </c>
      <c r="F52" s="1">
        <v>68</v>
      </c>
      <c r="G52" s="3">
        <v>41312</v>
      </c>
      <c r="H52" s="11">
        <v>2</v>
      </c>
      <c r="I52">
        <v>44.8</v>
      </c>
      <c r="J52" s="8">
        <v>4</v>
      </c>
      <c r="K52" s="8" t="s">
        <v>263</v>
      </c>
      <c r="L52" s="12">
        <v>0.15763888888888888</v>
      </c>
      <c r="M52" s="12">
        <f t="shared" si="43"/>
        <v>0.45100694444444445</v>
      </c>
      <c r="N52" s="8">
        <v>912.5</v>
      </c>
      <c r="O52" s="8">
        <v>0</v>
      </c>
      <c r="P52" s="13" t="s">
        <v>192</v>
      </c>
      <c r="Q52" s="14">
        <v>37.724376291479381</v>
      </c>
      <c r="R52" s="14">
        <v>0.33161034286753771</v>
      </c>
      <c r="S52" s="14">
        <v>187.44588280482228</v>
      </c>
      <c r="T52" s="15">
        <v>27.505405426025391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t="e">
        <v>#DIV/0!</v>
      </c>
      <c r="AC52" t="e">
        <v>#DIV/0!</v>
      </c>
      <c r="AD52" t="e">
        <v>#DIV/0!</v>
      </c>
      <c r="AE52" s="8">
        <v>-1</v>
      </c>
      <c r="AF52" s="8">
        <v>0.87</v>
      </c>
      <c r="AG52" s="8">
        <v>0.92</v>
      </c>
      <c r="AH52" s="8">
        <v>9.899907112121582</v>
      </c>
      <c r="AI52">
        <v>0.87494995355606076</v>
      </c>
      <c r="AJ52">
        <v>2.4554350211091525E-2</v>
      </c>
      <c r="AK52" t="e">
        <v>#DIV/0!</v>
      </c>
      <c r="AL52" t="e">
        <v>#DIV/0!</v>
      </c>
      <c r="AM52" t="e">
        <v>#DIV/0!</v>
      </c>
      <c r="AN52" s="8">
        <v>0</v>
      </c>
      <c r="AO52" s="8">
        <v>0.5</v>
      </c>
      <c r="AP52" t="e">
        <v>#DIV/0!</v>
      </c>
      <c r="AQ52">
        <v>2.2225261086036601</v>
      </c>
      <c r="AR52">
        <v>0.67766415095955512</v>
      </c>
      <c r="AS52">
        <v>27.505405426025391</v>
      </c>
      <c r="AT52" s="8">
        <v>2</v>
      </c>
      <c r="AU52">
        <v>4.644859790802002</v>
      </c>
      <c r="AV52" s="8">
        <v>1</v>
      </c>
      <c r="AW52">
        <v>9.2897195816040039</v>
      </c>
      <c r="AX52" s="8">
        <v>25.626104354858398</v>
      </c>
      <c r="AY52" s="8">
        <v>27.505405426025391</v>
      </c>
      <c r="AZ52" s="8">
        <v>25.002922058105469</v>
      </c>
      <c r="BA52" s="8">
        <v>400.14559936523437</v>
      </c>
      <c r="BB52" s="8">
        <v>378.15243530273437</v>
      </c>
      <c r="BC52" s="8">
        <v>28.571437835693359</v>
      </c>
      <c r="BD52" s="8">
        <v>29.801151275634766</v>
      </c>
      <c r="BE52" s="8">
        <v>87.414398193359375</v>
      </c>
      <c r="BF52" s="8">
        <v>91.176712036132812</v>
      </c>
      <c r="BG52" s="8">
        <v>350.69833374023437</v>
      </c>
      <c r="BH52" s="8">
        <v>1802.4896240234375</v>
      </c>
      <c r="BI52" s="8">
        <v>0.16182903945446014</v>
      </c>
      <c r="BJ52" s="8">
        <v>100.97344207763672</v>
      </c>
      <c r="BK52" s="8">
        <v>1.4457576274871826</v>
      </c>
      <c r="BL52" s="8">
        <v>-0.16202715039253235</v>
      </c>
      <c r="BM52" s="8">
        <v>0.25</v>
      </c>
      <c r="BN52" s="8">
        <v>-1.355140209197998</v>
      </c>
      <c r="BO52" s="8">
        <v>7.355140209197998</v>
      </c>
      <c r="BP52" s="8">
        <v>1</v>
      </c>
      <c r="BQ52" s="8">
        <v>0</v>
      </c>
      <c r="BR52" s="8">
        <v>0.15999999642372131</v>
      </c>
      <c r="BS52" s="8">
        <v>111115</v>
      </c>
      <c r="BT52">
        <v>1.7534916687011719</v>
      </c>
      <c r="BU52">
        <v>2.2225261086036602E-3</v>
      </c>
      <c r="BV52">
        <v>300.65540542602537</v>
      </c>
      <c r="BW52">
        <v>298.77610435485838</v>
      </c>
      <c r="BX52">
        <v>288.39833339754477</v>
      </c>
      <c r="BY52">
        <v>0.67309520416450319</v>
      </c>
      <c r="BZ52">
        <v>3.6867889731367516</v>
      </c>
      <c r="CA52">
        <v>36.512462062074142</v>
      </c>
      <c r="CB52">
        <v>6.7113107864393768</v>
      </c>
      <c r="CC52">
        <v>26.565754890441895</v>
      </c>
      <c r="CD52">
        <v>3.488885566309492</v>
      </c>
      <c r="CE52">
        <v>0.3201810061375881</v>
      </c>
      <c r="CF52">
        <v>3.0091248221771965</v>
      </c>
      <c r="CG52">
        <v>0.47976074413229552</v>
      </c>
      <c r="CH52">
        <v>0.201109528244382</v>
      </c>
      <c r="CI52">
        <v>18.927055990084202</v>
      </c>
      <c r="CJ52">
        <v>0.49568868346639172</v>
      </c>
      <c r="CK52">
        <v>81.644015383525769</v>
      </c>
      <c r="CL52">
        <v>372.67025604574718</v>
      </c>
      <c r="CM52">
        <v>8.2645972097579359E-2</v>
      </c>
      <c r="CN52">
        <v>0</v>
      </c>
      <c r="CO52">
        <v>1577.088212824588</v>
      </c>
      <c r="CP52">
        <v>0</v>
      </c>
      <c r="CQ52" t="e">
        <v>#DIV/0!</v>
      </c>
      <c r="CR52" t="e">
        <v>#DIV/0!</v>
      </c>
    </row>
    <row r="53" spans="1:96" x14ac:dyDescent="0.3">
      <c r="A53" s="4" t="str">
        <f>VLOOKUP(B53,ListCodeMtrx!A$1:B$91,2,TRUE)</f>
        <v>M33</v>
      </c>
      <c r="B53" s="22">
        <v>33</v>
      </c>
      <c r="C53" s="23">
        <v>18</v>
      </c>
      <c r="D53" s="24">
        <v>2</v>
      </c>
      <c r="E53" s="24">
        <v>1</v>
      </c>
      <c r="F53" s="1">
        <v>68</v>
      </c>
      <c r="G53" s="3">
        <v>41312</v>
      </c>
      <c r="H53" s="11">
        <v>2</v>
      </c>
      <c r="I53">
        <v>44.8</v>
      </c>
      <c r="J53" s="8">
        <v>5</v>
      </c>
      <c r="K53" s="8" t="s">
        <v>264</v>
      </c>
      <c r="L53" s="12">
        <v>0.15763888888888888</v>
      </c>
      <c r="M53" s="12">
        <f t="shared" si="43"/>
        <v>0.45344907407407409</v>
      </c>
      <c r="N53" s="8">
        <v>1124</v>
      </c>
      <c r="O53" s="8">
        <v>0</v>
      </c>
      <c r="P53" s="13">
        <v>800</v>
      </c>
      <c r="Q53" s="14">
        <v>57.805040065250381</v>
      </c>
      <c r="R53" s="14">
        <v>0.26117374266944549</v>
      </c>
      <c r="S53" s="14">
        <v>396.33079933348228</v>
      </c>
      <c r="T53" s="15">
        <v>27.546762466430664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t="e">
        <v>#DIV/0!</v>
      </c>
      <c r="AC53" t="e">
        <v>#DIV/0!</v>
      </c>
      <c r="AD53" t="e">
        <v>#DIV/0!</v>
      </c>
      <c r="AE53" s="8">
        <v>-1</v>
      </c>
      <c r="AF53" s="8">
        <v>0.87</v>
      </c>
      <c r="AG53" s="8">
        <v>0.92</v>
      </c>
      <c r="AH53" s="8">
        <v>9.899907112121582</v>
      </c>
      <c r="AI53">
        <v>0.87494995355606076</v>
      </c>
      <c r="AJ53">
        <v>3.7291172419008131E-2</v>
      </c>
      <c r="AK53" t="e">
        <v>#DIV/0!</v>
      </c>
      <c r="AL53" t="e">
        <v>#DIV/0!</v>
      </c>
      <c r="AM53" t="e">
        <v>#DIV/0!</v>
      </c>
      <c r="AN53" s="8">
        <v>0</v>
      </c>
      <c r="AO53" s="8">
        <v>0.5</v>
      </c>
      <c r="AP53" t="e">
        <v>#DIV/0!</v>
      </c>
      <c r="AQ53">
        <v>1.7751033406459782</v>
      </c>
      <c r="AR53">
        <v>0.68210487246891072</v>
      </c>
      <c r="AS53">
        <v>27.546762466430664</v>
      </c>
      <c r="AT53" s="8">
        <v>2</v>
      </c>
      <c r="AU53">
        <v>4.644859790802002</v>
      </c>
      <c r="AV53" s="8">
        <v>1</v>
      </c>
      <c r="AW53">
        <v>9.2897195816040039</v>
      </c>
      <c r="AX53" s="8">
        <v>25.655403137207031</v>
      </c>
      <c r="AY53" s="8">
        <v>27.546762466430664</v>
      </c>
      <c r="AZ53" s="8">
        <v>25.002231597900391</v>
      </c>
      <c r="BA53" s="8">
        <v>799.189208984375</v>
      </c>
      <c r="BB53" s="8">
        <v>765.44927978515625</v>
      </c>
      <c r="BC53" s="8">
        <v>28.864706039428711</v>
      </c>
      <c r="BD53" s="8">
        <v>29.846797943115234</v>
      </c>
      <c r="BE53" s="8">
        <v>88.154792785644531</v>
      </c>
      <c r="BF53" s="8">
        <v>91.154167175292969</v>
      </c>
      <c r="BG53" s="8">
        <v>350.70489501953125</v>
      </c>
      <c r="BH53" s="8">
        <v>1802.2926025390625</v>
      </c>
      <c r="BI53" s="8">
        <v>0.25185012817382813</v>
      </c>
      <c r="BJ53" s="8">
        <v>100.96945953369141</v>
      </c>
      <c r="BK53" s="8">
        <v>2.0411555767059326</v>
      </c>
      <c r="BL53" s="8">
        <v>-0.17182520031929016</v>
      </c>
      <c r="BM53" s="8">
        <v>0.25</v>
      </c>
      <c r="BN53" s="8">
        <v>-1.355140209197998</v>
      </c>
      <c r="BO53" s="8">
        <v>7.355140209197998</v>
      </c>
      <c r="BP53" s="8">
        <v>1</v>
      </c>
      <c r="BQ53" s="8">
        <v>0</v>
      </c>
      <c r="BR53" s="8">
        <v>0.15999999642372131</v>
      </c>
      <c r="BS53" s="8">
        <v>111115</v>
      </c>
      <c r="BT53">
        <v>1.753524475097656</v>
      </c>
      <c r="BU53">
        <v>1.7751033406459781E-3</v>
      </c>
      <c r="BV53">
        <v>300.69676246643064</v>
      </c>
      <c r="BW53">
        <v>298.80540313720701</v>
      </c>
      <c r="BX53">
        <v>288.36680996074938</v>
      </c>
      <c r="BY53">
        <v>0.75114662061640269</v>
      </c>
      <c r="BZ53">
        <v>3.6957199295965482</v>
      </c>
      <c r="CA53">
        <v>36.602354282815227</v>
      </c>
      <c r="CB53">
        <v>6.7555563396999929</v>
      </c>
      <c r="CC53">
        <v>26.601082801818848</v>
      </c>
      <c r="CD53">
        <v>3.4961547622781408</v>
      </c>
      <c r="CE53">
        <v>0.25403182185177636</v>
      </c>
      <c r="CF53">
        <v>3.0136150571276374</v>
      </c>
      <c r="CG53">
        <v>0.48253970515050337</v>
      </c>
      <c r="CH53">
        <v>0.15939646219562037</v>
      </c>
      <c r="CI53">
        <v>40.017306605257609</v>
      </c>
      <c r="CJ53">
        <v>0.51777538995754635</v>
      </c>
      <c r="CK53">
        <v>81.431145708893155</v>
      </c>
      <c r="CL53">
        <v>757.04893966696579</v>
      </c>
      <c r="CM53">
        <v>6.2177362566976563E-2</v>
      </c>
      <c r="CN53">
        <v>0</v>
      </c>
      <c r="CO53">
        <v>1576.9158288859846</v>
      </c>
      <c r="CP53">
        <v>0</v>
      </c>
      <c r="CQ53" t="e">
        <v>#DIV/0!</v>
      </c>
      <c r="CR53" t="e">
        <v>#DIV/0!</v>
      </c>
    </row>
    <row r="54" spans="1:96" x14ac:dyDescent="0.3">
      <c r="A54" s="4" t="str">
        <f>VLOOKUP(B54,ListCodeMtrx!A$1:B$91,2,TRUE)</f>
        <v>M47</v>
      </c>
      <c r="B54" s="22">
        <v>47</v>
      </c>
      <c r="C54" s="10">
        <v>11</v>
      </c>
      <c r="D54" s="10">
        <v>2</v>
      </c>
      <c r="E54" s="10">
        <v>4</v>
      </c>
      <c r="F54" s="1">
        <v>68</v>
      </c>
      <c r="G54" s="3">
        <v>41312</v>
      </c>
      <c r="H54" s="11">
        <v>2</v>
      </c>
      <c r="I54" s="1">
        <v>42.3</v>
      </c>
      <c r="J54" s="8">
        <v>9</v>
      </c>
      <c r="K54" s="8" t="s">
        <v>268</v>
      </c>
      <c r="L54" s="12">
        <v>0.15763888888888888</v>
      </c>
      <c r="M54" s="12">
        <f t="shared" si="43"/>
        <v>0.4627430555555555</v>
      </c>
      <c r="N54" s="8">
        <v>1927</v>
      </c>
      <c r="O54" s="8">
        <v>0</v>
      </c>
      <c r="P54" s="13">
        <v>50</v>
      </c>
      <c r="Q54" s="14">
        <v>0.6262366662843869</v>
      </c>
      <c r="R54" s="25">
        <v>1.740954135020022E-2</v>
      </c>
      <c r="S54" s="14">
        <v>-9.0771346877676731</v>
      </c>
      <c r="T54" s="15">
        <v>27.780996322631836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t="e">
        <v>#DIV/0!</v>
      </c>
      <c r="AC54">
        <v>0.46190562011712416</v>
      </c>
      <c r="AD54">
        <v>0.27900938388237179</v>
      </c>
      <c r="AE54" s="8">
        <v>-1</v>
      </c>
      <c r="AF54" s="8">
        <v>0.87</v>
      </c>
      <c r="AG54" s="8">
        <v>0.92</v>
      </c>
      <c r="AH54" s="8">
        <v>9.899907112121582</v>
      </c>
      <c r="AI54">
        <v>0.87494995355606076</v>
      </c>
      <c r="AJ54">
        <v>1.0319499268680152E-3</v>
      </c>
      <c r="AK54">
        <v>0.60403981188110278</v>
      </c>
      <c r="AL54">
        <v>1.8584100436389333</v>
      </c>
      <c r="AM54">
        <v>-1</v>
      </c>
      <c r="AN54" s="8">
        <v>1787.2193603515625</v>
      </c>
      <c r="AO54" s="8">
        <v>0.5</v>
      </c>
      <c r="AP54">
        <v>218.14732265604943</v>
      </c>
      <c r="AQ54">
        <v>0.12317187541238851</v>
      </c>
      <c r="AR54">
        <v>0.69146327065757696</v>
      </c>
      <c r="AS54">
        <v>27.780996322631836</v>
      </c>
      <c r="AT54" s="8">
        <v>2</v>
      </c>
      <c r="AU54">
        <v>4.644859790802002</v>
      </c>
      <c r="AV54" s="8">
        <v>1</v>
      </c>
      <c r="AW54">
        <v>9.2897195816040039</v>
      </c>
      <c r="AX54" s="8">
        <v>25.611040115356445</v>
      </c>
      <c r="AY54" s="8">
        <v>27.780996322631836</v>
      </c>
      <c r="AZ54" s="8">
        <v>25.003250122070312</v>
      </c>
      <c r="BA54" s="8">
        <v>49.154376983642578</v>
      </c>
      <c r="BB54" s="8">
        <v>48.793796539306641</v>
      </c>
      <c r="BC54" s="8">
        <v>30.195747375488281</v>
      </c>
      <c r="BD54" s="8">
        <v>30.26386833190918</v>
      </c>
      <c r="BE54" s="8">
        <v>92.446914672851562</v>
      </c>
      <c r="BF54" s="8">
        <v>92.655471801757812</v>
      </c>
      <c r="BG54" s="8">
        <v>350.6827392578125</v>
      </c>
      <c r="BH54" s="8">
        <v>1801.116943359375</v>
      </c>
      <c r="BI54" s="8">
        <v>0.10822215676307678</v>
      </c>
      <c r="BJ54" s="8">
        <v>100.95193481445312</v>
      </c>
      <c r="BK54" s="8">
        <v>6.5895528793334961</v>
      </c>
      <c r="BL54" s="8">
        <v>1.009350061416626</v>
      </c>
      <c r="BM54" s="8">
        <v>0</v>
      </c>
      <c r="BN54" s="8">
        <v>-1.355140209197998</v>
      </c>
      <c r="BO54" s="8">
        <v>7.355140209197998</v>
      </c>
      <c r="BP54" s="8">
        <v>1</v>
      </c>
      <c r="BQ54" s="8">
        <v>0</v>
      </c>
      <c r="BR54" s="8">
        <v>0.15999999642372131</v>
      </c>
      <c r="BS54" s="8">
        <v>111115</v>
      </c>
      <c r="BT54">
        <v>1.7534136962890623</v>
      </c>
      <c r="BU54">
        <v>1.2317187541238851E-4</v>
      </c>
      <c r="BV54">
        <v>300.93099632263181</v>
      </c>
      <c r="BW54">
        <v>298.76104011535642</v>
      </c>
      <c r="BX54">
        <v>288.17870449620386</v>
      </c>
      <c r="BY54">
        <v>1.0281407949978634</v>
      </c>
      <c r="BZ54">
        <v>3.7466593337336649</v>
      </c>
      <c r="CA54">
        <v>37.113298924086216</v>
      </c>
      <c r="CB54">
        <v>6.8494305921770362</v>
      </c>
      <c r="CC54">
        <v>26.696018218994141</v>
      </c>
      <c r="CD54">
        <v>3.5157545636608054</v>
      </c>
      <c r="CE54">
        <v>1.7376975762464168E-2</v>
      </c>
      <c r="CF54">
        <v>3.0551960630760879</v>
      </c>
      <c r="CG54">
        <v>0.46055850058471748</v>
      </c>
      <c r="CH54">
        <v>1.0863530978622842E-2</v>
      </c>
      <c r="CI54">
        <v>-0.9163543093015335</v>
      </c>
      <c r="CJ54">
        <v>-0.18603050657178191</v>
      </c>
      <c r="CK54">
        <v>80.936850027585393</v>
      </c>
      <c r="CL54">
        <v>48.702790616893431</v>
      </c>
      <c r="CM54">
        <v>1.0407129139588411E-2</v>
      </c>
      <c r="CN54">
        <v>0</v>
      </c>
      <c r="CO54">
        <v>1575.8871859413193</v>
      </c>
      <c r="CP54">
        <v>438.9417724609375</v>
      </c>
      <c r="CQ54">
        <v>0.27900938388237179</v>
      </c>
      <c r="CR54" t="e">
        <v>#DIV/0!</v>
      </c>
    </row>
    <row r="55" spans="1:96" x14ac:dyDescent="0.3">
      <c r="A55" s="4" t="str">
        <f>VLOOKUP(B55,ListCodeMtrx!A$1:B$91,2,TRUE)</f>
        <v>M47</v>
      </c>
      <c r="B55" s="22">
        <v>47</v>
      </c>
      <c r="C55" s="10">
        <v>11</v>
      </c>
      <c r="D55" s="10">
        <v>2</v>
      </c>
      <c r="E55" s="10">
        <v>4</v>
      </c>
      <c r="F55" s="1">
        <v>68</v>
      </c>
      <c r="G55" s="3">
        <v>41312</v>
      </c>
      <c r="H55" s="11">
        <v>2</v>
      </c>
      <c r="I55" s="1">
        <v>42.3</v>
      </c>
      <c r="J55" s="8">
        <v>10</v>
      </c>
      <c r="K55" s="8" t="s">
        <v>269</v>
      </c>
      <c r="L55" s="12">
        <v>0.15763888888888888</v>
      </c>
      <c r="M55" s="12">
        <f t="shared" ref="M55:M95" si="86">K55-L55</f>
        <v>0.46513888888888888</v>
      </c>
      <c r="N55" s="8">
        <v>2133.5</v>
      </c>
      <c r="O55" s="8">
        <v>0</v>
      </c>
      <c r="P55" s="13">
        <v>150</v>
      </c>
      <c r="Q55" s="14">
        <v>13.945623018417807</v>
      </c>
      <c r="R55" s="25">
        <v>4.1127997003996497E-2</v>
      </c>
      <c r="S55" s="14">
        <v>-400.30117596718674</v>
      </c>
      <c r="T55" s="15">
        <v>27.777074813842773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t="e">
        <v>#DIV/0!</v>
      </c>
      <c r="AC55">
        <v>0.46190562011712416</v>
      </c>
      <c r="AD55">
        <v>0.27900938388237179</v>
      </c>
      <c r="AE55" s="8">
        <v>-1</v>
      </c>
      <c r="AF55" s="8">
        <v>0.87</v>
      </c>
      <c r="AG55" s="8">
        <v>0.92</v>
      </c>
      <c r="AH55" s="8">
        <v>9.899907112121582</v>
      </c>
      <c r="AI55">
        <v>0.87494995355606076</v>
      </c>
      <c r="AJ55">
        <v>9.4830282871854292E-3</v>
      </c>
      <c r="AK55">
        <v>0.60403981188110278</v>
      </c>
      <c r="AL55">
        <v>1.8584100436389333</v>
      </c>
      <c r="AM55">
        <v>-1</v>
      </c>
      <c r="AN55" s="8">
        <v>1787.2193603515625</v>
      </c>
      <c r="AO55" s="8">
        <v>0.5</v>
      </c>
      <c r="AP55">
        <v>218.14732265604943</v>
      </c>
      <c r="AQ55">
        <v>0.29214789926740703</v>
      </c>
      <c r="AR55">
        <v>0.69600266542005995</v>
      </c>
      <c r="AS55">
        <v>27.777074813842773</v>
      </c>
      <c r="AT55" s="8">
        <v>2</v>
      </c>
      <c r="AU55">
        <v>4.644859790802002</v>
      </c>
      <c r="AV55" s="8">
        <v>1</v>
      </c>
      <c r="AW55">
        <v>9.2897195816040039</v>
      </c>
      <c r="AX55" s="8">
        <v>25.618808746337891</v>
      </c>
      <c r="AY55" s="8">
        <v>27.777074813842773</v>
      </c>
      <c r="AZ55" s="8">
        <v>24.998964309692383</v>
      </c>
      <c r="BA55" s="8">
        <v>150.78933715820312</v>
      </c>
      <c r="BB55" s="8">
        <v>142.81240844726562</v>
      </c>
      <c r="BC55" s="8">
        <v>30.050069808959961</v>
      </c>
      <c r="BD55" s="8">
        <v>30.211647033691406</v>
      </c>
      <c r="BE55" s="8">
        <v>91.954719543457031</v>
      </c>
      <c r="BF55" s="8">
        <v>92.44915771484375</v>
      </c>
      <c r="BG55" s="8">
        <v>350.69500732421875</v>
      </c>
      <c r="BH55" s="8">
        <v>1801.29052734375</v>
      </c>
      <c r="BI55" s="8">
        <v>0.10417858511209488</v>
      </c>
      <c r="BJ55" s="8">
        <v>100.94778442382812</v>
      </c>
      <c r="BK55" s="8">
        <v>10.723753929138184</v>
      </c>
      <c r="BL55" s="8">
        <v>1.6625750064849854</v>
      </c>
      <c r="BM55" s="8">
        <v>0.25</v>
      </c>
      <c r="BN55" s="8">
        <v>-1.355140209197998</v>
      </c>
      <c r="BO55" s="8">
        <v>7.355140209197998</v>
      </c>
      <c r="BP55" s="8">
        <v>1</v>
      </c>
      <c r="BQ55" s="8">
        <v>0</v>
      </c>
      <c r="BR55" s="8">
        <v>0.15999999642372131</v>
      </c>
      <c r="BS55" s="8">
        <v>111115</v>
      </c>
      <c r="BT55">
        <v>1.7534750366210936</v>
      </c>
      <c r="BU55">
        <v>2.9214789926740705E-4</v>
      </c>
      <c r="BV55">
        <v>300.92707481384275</v>
      </c>
      <c r="BW55">
        <v>298.76880874633787</v>
      </c>
      <c r="BX55">
        <v>288.20647793308308</v>
      </c>
      <c r="BY55">
        <v>0.99904460400237438</v>
      </c>
      <c r="BZ55">
        <v>3.7458014972659264</v>
      </c>
      <c r="CA55">
        <v>37.106326985238439</v>
      </c>
      <c r="CB55">
        <v>6.8946799515470332</v>
      </c>
      <c r="CC55">
        <v>26.697941780090332</v>
      </c>
      <c r="CD55">
        <v>3.5161526801646081</v>
      </c>
      <c r="CE55">
        <v>4.094671527976828E-2</v>
      </c>
      <c r="CF55">
        <v>3.0497988318458664</v>
      </c>
      <c r="CG55">
        <v>0.46635384831874171</v>
      </c>
      <c r="CH55">
        <v>2.5607922571398239E-2</v>
      </c>
      <c r="CI55">
        <v>-40.40951681614046</v>
      </c>
      <c r="CJ55">
        <v>-2.8029859612303958</v>
      </c>
      <c r="CK55">
        <v>80.856680785016664</v>
      </c>
      <c r="CL55">
        <v>140.78580356328769</v>
      </c>
      <c r="CM55">
        <v>8.0093074742546663E-2</v>
      </c>
      <c r="CN55">
        <v>0</v>
      </c>
      <c r="CO55">
        <v>1576.0390632403862</v>
      </c>
      <c r="CP55">
        <v>438.9417724609375</v>
      </c>
      <c r="CQ55">
        <v>0.27900938388237179</v>
      </c>
      <c r="CR55" t="e">
        <v>#DIV/0!</v>
      </c>
    </row>
    <row r="56" spans="1:96" x14ac:dyDescent="0.3">
      <c r="A56" s="4" t="str">
        <f>VLOOKUP(B56,ListCodeMtrx!A$1:B$91,2,TRUE)</f>
        <v>M47</v>
      </c>
      <c r="B56" s="22">
        <v>47</v>
      </c>
      <c r="C56" s="10">
        <v>11</v>
      </c>
      <c r="D56" s="10">
        <v>2</v>
      </c>
      <c r="E56" s="10">
        <v>4</v>
      </c>
      <c r="F56" s="1">
        <v>68</v>
      </c>
      <c r="G56" s="3">
        <v>41312</v>
      </c>
      <c r="H56" s="11">
        <v>2</v>
      </c>
      <c r="I56" s="1">
        <v>42.3</v>
      </c>
      <c r="J56" s="8">
        <v>11</v>
      </c>
      <c r="K56" s="8" t="s">
        <v>270</v>
      </c>
      <c r="L56" s="12">
        <v>0.15763888888888888</v>
      </c>
      <c r="M56" s="12">
        <f t="shared" si="86"/>
        <v>0.46753472222222225</v>
      </c>
      <c r="N56" s="8">
        <v>2341</v>
      </c>
      <c r="O56" s="8">
        <v>0</v>
      </c>
      <c r="P56" s="13" t="s">
        <v>192</v>
      </c>
      <c r="Q56" s="14">
        <v>36.818515670473076</v>
      </c>
      <c r="R56" s="25">
        <v>3.7516934474585872E-2</v>
      </c>
      <c r="S56" s="14">
        <v>-1192.3299211001372</v>
      </c>
      <c r="T56" s="15">
        <v>27.696554183959961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t="e">
        <v>#DIV/0!</v>
      </c>
      <c r="AC56">
        <v>0.46190562011712416</v>
      </c>
      <c r="AD56">
        <v>0.27900938388237179</v>
      </c>
      <c r="AE56" s="8">
        <v>-1</v>
      </c>
      <c r="AF56" s="8">
        <v>0.87</v>
      </c>
      <c r="AG56" s="8">
        <v>0.92</v>
      </c>
      <c r="AH56" s="8">
        <v>9.899907112121582</v>
      </c>
      <c r="AI56">
        <v>0.87494995355606076</v>
      </c>
      <c r="AJ56">
        <v>2.399555131337584E-2</v>
      </c>
      <c r="AK56">
        <v>0.60403981188110278</v>
      </c>
      <c r="AL56">
        <v>1.8584100436389333</v>
      </c>
      <c r="AM56">
        <v>-1</v>
      </c>
      <c r="AN56" s="8">
        <v>1787.2193603515625</v>
      </c>
      <c r="AO56" s="8">
        <v>0.5</v>
      </c>
      <c r="AP56">
        <v>218.14732265604943</v>
      </c>
      <c r="AQ56">
        <v>0.25486063745574739</v>
      </c>
      <c r="AR56">
        <v>0.66530539375194087</v>
      </c>
      <c r="AS56">
        <v>27.696554183959961</v>
      </c>
      <c r="AT56" s="8">
        <v>2</v>
      </c>
      <c r="AU56">
        <v>4.644859790802002</v>
      </c>
      <c r="AV56" s="8">
        <v>1</v>
      </c>
      <c r="AW56">
        <v>9.2897195816040039</v>
      </c>
      <c r="AX56" s="8">
        <v>25.615018844604492</v>
      </c>
      <c r="AY56" s="8">
        <v>27.696554183959961</v>
      </c>
      <c r="AZ56" s="8">
        <v>25.002487182617187</v>
      </c>
      <c r="BA56" s="8">
        <v>399.93093872070312</v>
      </c>
      <c r="BB56" s="8">
        <v>378.87808227539062</v>
      </c>
      <c r="BC56" s="8">
        <v>30.203516006469727</v>
      </c>
      <c r="BD56" s="8">
        <v>30.344453811645508</v>
      </c>
      <c r="BE56" s="8">
        <v>92.436447143554688</v>
      </c>
      <c r="BF56" s="8">
        <v>92.867790222167969</v>
      </c>
      <c r="BG56" s="8">
        <v>350.68948364257812</v>
      </c>
      <c r="BH56" s="8">
        <v>1801.318603515625</v>
      </c>
      <c r="BI56" s="8">
        <v>0.22959569096565247</v>
      </c>
      <c r="BJ56" s="8">
        <v>100.93837738037109</v>
      </c>
      <c r="BK56" s="8">
        <v>12.137755393981934</v>
      </c>
      <c r="BL56" s="8">
        <v>1.3362486362457275</v>
      </c>
      <c r="BM56" s="8">
        <v>0.25</v>
      </c>
      <c r="BN56" s="8">
        <v>-1.355140209197998</v>
      </c>
      <c r="BO56" s="8">
        <v>7.355140209197998</v>
      </c>
      <c r="BP56" s="8">
        <v>1</v>
      </c>
      <c r="BQ56" s="8">
        <v>0</v>
      </c>
      <c r="BR56" s="8">
        <v>0.15999999642372131</v>
      </c>
      <c r="BS56" s="8">
        <v>111115</v>
      </c>
      <c r="BT56">
        <v>1.7534474182128903</v>
      </c>
      <c r="BU56">
        <v>2.548606374557474E-4</v>
      </c>
      <c r="BV56">
        <v>300.84655418395994</v>
      </c>
      <c r="BW56">
        <v>298.76501884460447</v>
      </c>
      <c r="BX56">
        <v>288.21097012048267</v>
      </c>
      <c r="BY56">
        <v>1.0092646029037733</v>
      </c>
      <c r="BZ56">
        <v>3.7282253239930552</v>
      </c>
      <c r="CA56">
        <v>36.935657385731481</v>
      </c>
      <c r="CB56">
        <v>6.5912035740859736</v>
      </c>
      <c r="CC56">
        <v>26.655786514282227</v>
      </c>
      <c r="CD56">
        <v>3.5074368837085865</v>
      </c>
      <c r="CE56">
        <v>3.7366030145104777E-2</v>
      </c>
      <c r="CF56">
        <v>3.0629199302411143</v>
      </c>
      <c r="CG56">
        <v>0.44451695346747222</v>
      </c>
      <c r="CH56">
        <v>2.3367279930158805E-2</v>
      </c>
      <c r="CI56">
        <v>-120.35184753791374</v>
      </c>
      <c r="CJ56">
        <v>-3.1470015735391166</v>
      </c>
      <c r="CK56">
        <v>81.607973364593633</v>
      </c>
      <c r="CL56">
        <v>373.52754443423049</v>
      </c>
      <c r="CM56">
        <v>8.0440773135243185E-2</v>
      </c>
      <c r="CN56">
        <v>0</v>
      </c>
      <c r="CO56">
        <v>1576.0636284856644</v>
      </c>
      <c r="CP56">
        <v>438.9417724609375</v>
      </c>
      <c r="CQ56">
        <v>0.27900938388237179</v>
      </c>
      <c r="CR56" t="e">
        <v>#DIV/0!</v>
      </c>
    </row>
    <row r="57" spans="1:96" s="5" customFormat="1" x14ac:dyDescent="0.3">
      <c r="A57" s="4" t="str">
        <f>VLOOKUP(B57,ListCodeMtrx!A$1:B$91,2,TRUE)</f>
        <v>M47</v>
      </c>
      <c r="B57" s="22">
        <v>47</v>
      </c>
      <c r="C57" s="10">
        <v>11</v>
      </c>
      <c r="D57" s="10">
        <v>2</v>
      </c>
      <c r="E57" s="10">
        <v>4</v>
      </c>
      <c r="F57" s="1">
        <v>68</v>
      </c>
      <c r="G57" s="3">
        <v>41312</v>
      </c>
      <c r="H57" s="11">
        <v>2</v>
      </c>
      <c r="I57" s="1">
        <v>42.3</v>
      </c>
      <c r="J57" s="8">
        <v>12</v>
      </c>
      <c r="K57" s="8" t="s">
        <v>271</v>
      </c>
      <c r="L57" s="12">
        <v>0.15763888888888888</v>
      </c>
      <c r="M57" s="12">
        <f t="shared" si="86"/>
        <v>0.46993055555555563</v>
      </c>
      <c r="N57" s="8">
        <v>2548</v>
      </c>
      <c r="O57" s="8">
        <v>0</v>
      </c>
      <c r="P57" s="13">
        <v>800</v>
      </c>
      <c r="Q57" s="14">
        <v>54.636266245565764</v>
      </c>
      <c r="R57" s="25">
        <v>1.8947943966449381E-2</v>
      </c>
      <c r="S57" s="14">
        <v>-3837.8575692718887</v>
      </c>
      <c r="T57" s="15">
        <v>27.715991973876953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t="e">
        <v>#DIV/0!</v>
      </c>
      <c r="AC57">
        <v>0.46190562011712416</v>
      </c>
      <c r="AD57">
        <v>0.27900938388237179</v>
      </c>
      <c r="AE57" s="8">
        <v>-1</v>
      </c>
      <c r="AF57" s="8">
        <v>0.87</v>
      </c>
      <c r="AG57" s="8">
        <v>0.92</v>
      </c>
      <c r="AH57" s="8">
        <v>9.899907112121582</v>
      </c>
      <c r="AI57">
        <v>0.87494995355606076</v>
      </c>
      <c r="AJ57">
        <v>3.5312100260665807E-2</v>
      </c>
      <c r="AK57">
        <v>0.60403981188110278</v>
      </c>
      <c r="AL57">
        <v>1.8584100436389333</v>
      </c>
      <c r="AM57">
        <v>-1</v>
      </c>
      <c r="AN57" s="8">
        <v>1787.2193603515625</v>
      </c>
      <c r="AO57" s="8">
        <v>0.5</v>
      </c>
      <c r="AP57">
        <v>218.14732265604943</v>
      </c>
      <c r="AQ57">
        <v>0.12924285037766611</v>
      </c>
      <c r="AR57">
        <v>0.66661818804164863</v>
      </c>
      <c r="AS57">
        <v>27.715991973876953</v>
      </c>
      <c r="AT57" s="8">
        <v>2</v>
      </c>
      <c r="AU57">
        <v>4.644859790802002</v>
      </c>
      <c r="AV57" s="8">
        <v>1</v>
      </c>
      <c r="AW57">
        <v>9.2897195816040039</v>
      </c>
      <c r="AX57" s="8">
        <v>25.651655197143555</v>
      </c>
      <c r="AY57" s="8">
        <v>27.715991973876953</v>
      </c>
      <c r="AZ57" s="8">
        <v>25.001874923706055</v>
      </c>
      <c r="BA57" s="8">
        <v>798.22003173828125</v>
      </c>
      <c r="BB57" s="8">
        <v>767.00274658203125</v>
      </c>
      <c r="BC57" s="8">
        <v>30.304073333740234</v>
      </c>
      <c r="BD57" s="8">
        <v>30.375545501708984</v>
      </c>
      <c r="BE57" s="8">
        <v>92.53631591796875</v>
      </c>
      <c r="BF57" s="8">
        <v>92.754562377929687</v>
      </c>
      <c r="BG57" s="8">
        <v>350.67364501953125</v>
      </c>
      <c r="BH57" s="8">
        <v>1800.7408447265625</v>
      </c>
      <c r="BI57" s="8">
        <v>0.11732525378465652</v>
      </c>
      <c r="BJ57" s="8">
        <v>100.93130493164062</v>
      </c>
      <c r="BK57" s="8">
        <v>11.061705589294434</v>
      </c>
      <c r="BL57" s="8">
        <v>0.78494095802307129</v>
      </c>
      <c r="BM57" s="8">
        <v>0</v>
      </c>
      <c r="BN57" s="8">
        <v>-1.355140209197998</v>
      </c>
      <c r="BO57" s="8">
        <v>7.355140209197998</v>
      </c>
      <c r="BP57" s="8">
        <v>1</v>
      </c>
      <c r="BQ57" s="8">
        <v>0</v>
      </c>
      <c r="BR57" s="8">
        <v>0.15999999642372131</v>
      </c>
      <c r="BS57" s="8">
        <v>111115</v>
      </c>
      <c r="BT57">
        <v>1.7533682250976561</v>
      </c>
      <c r="BU57">
        <v>1.292428503776661E-4</v>
      </c>
      <c r="BV57">
        <v>300.86599197387693</v>
      </c>
      <c r="BW57">
        <v>298.80165519714353</v>
      </c>
      <c r="BX57">
        <v>288.1185287162989</v>
      </c>
      <c r="BY57">
        <v>1.0317732461984204</v>
      </c>
      <c r="BZ57">
        <v>3.7324616335395628</v>
      </c>
      <c r="CA57">
        <v>36.980217743816027</v>
      </c>
      <c r="CB57">
        <v>6.6046722421070427</v>
      </c>
      <c r="CC57">
        <v>26.683823585510254</v>
      </c>
      <c r="CD57">
        <v>3.5132315744620848</v>
      </c>
      <c r="CE57">
        <v>1.8909375118698672E-2</v>
      </c>
      <c r="CF57">
        <v>3.0658434454979142</v>
      </c>
      <c r="CG57">
        <v>0.44738812896417057</v>
      </c>
      <c r="CH57">
        <v>1.1821818577852054E-2</v>
      </c>
      <c r="CI57">
        <v>-387.3599726083861</v>
      </c>
      <c r="CJ57">
        <v>-5.0037077264382761</v>
      </c>
      <c r="CK57">
        <v>81.555156622300828</v>
      </c>
      <c r="CL57">
        <v>759.06289879829671</v>
      </c>
      <c r="CM57">
        <v>5.8702240064283366E-2</v>
      </c>
      <c r="CN57">
        <v>0</v>
      </c>
      <c r="CO57">
        <v>1575.5581184600076</v>
      </c>
      <c r="CP57">
        <v>438.9417724609375</v>
      </c>
      <c r="CQ57">
        <v>0.27900938388237179</v>
      </c>
      <c r="CR57" t="e">
        <v>#DIV/0!</v>
      </c>
    </row>
    <row r="58" spans="1:96" x14ac:dyDescent="0.3">
      <c r="A58" s="4" t="str">
        <f>VLOOKUP(B58,ListCodeMtrx!A$1:B$91,2,TRUE)</f>
        <v>M52</v>
      </c>
      <c r="B58" s="22">
        <v>52</v>
      </c>
      <c r="C58" s="10">
        <v>5</v>
      </c>
      <c r="D58" s="10">
        <v>2</v>
      </c>
      <c r="E58" s="10">
        <v>5</v>
      </c>
      <c r="F58" s="1">
        <v>68</v>
      </c>
      <c r="G58" s="3">
        <v>41312</v>
      </c>
      <c r="H58" s="11">
        <v>2</v>
      </c>
      <c r="I58" s="1">
        <v>49.2</v>
      </c>
      <c r="J58" s="8">
        <v>16</v>
      </c>
      <c r="K58" s="8" t="s">
        <v>275</v>
      </c>
      <c r="L58" s="12">
        <v>0.15763888888888888</v>
      </c>
      <c r="M58" s="12">
        <f t="shared" si="86"/>
        <v>0.47932870370370373</v>
      </c>
      <c r="N58" s="8">
        <v>3359.5</v>
      </c>
      <c r="O58" s="8">
        <v>0</v>
      </c>
      <c r="P58" s="13">
        <v>50</v>
      </c>
      <c r="Q58" s="14">
        <v>0.34270849398716785</v>
      </c>
      <c r="R58" s="14">
        <v>0.67201025189072272</v>
      </c>
      <c r="S58" s="14">
        <v>45.661105803270075</v>
      </c>
      <c r="T58" s="15">
        <v>24.462514877319336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t="e">
        <v>#DIV/0!</v>
      </c>
      <c r="AC58">
        <v>0.477719528786201</v>
      </c>
      <c r="AD58">
        <v>0.27991894179010618</v>
      </c>
      <c r="AE58" s="8">
        <v>-1</v>
      </c>
      <c r="AF58" s="8">
        <v>0.87</v>
      </c>
      <c r="AG58" s="8">
        <v>0.92</v>
      </c>
      <c r="AH58" s="8">
        <v>9.899907112121582</v>
      </c>
      <c r="AI58">
        <v>0.87494995355606076</v>
      </c>
      <c r="AJ58">
        <v>8.5219447046255337E-4</v>
      </c>
      <c r="AK58">
        <v>0.58594829167090912</v>
      </c>
      <c r="AL58">
        <v>1.9146800524169769</v>
      </c>
      <c r="AM58">
        <v>-1</v>
      </c>
      <c r="AN58" s="8">
        <v>1801.1326904296875</v>
      </c>
      <c r="AO58" s="8">
        <v>0.5</v>
      </c>
      <c r="AP58">
        <v>220.56226508201669</v>
      </c>
      <c r="AQ58">
        <v>13.90514875183171</v>
      </c>
      <c r="AR58">
        <v>2.1951628184687593</v>
      </c>
      <c r="AS58">
        <v>24.462514877319336</v>
      </c>
      <c r="AT58" s="8">
        <v>2</v>
      </c>
      <c r="AU58">
        <v>4.644859790802002</v>
      </c>
      <c r="AV58" s="8">
        <v>1</v>
      </c>
      <c r="AW58">
        <v>9.2897195816040039</v>
      </c>
      <c r="AX58" s="8">
        <v>25.572986602783203</v>
      </c>
      <c r="AY58" s="8">
        <v>24.462514877319336</v>
      </c>
      <c r="AZ58" s="8">
        <v>25.003843307495117</v>
      </c>
      <c r="BA58" s="8">
        <v>48.754653930664062</v>
      </c>
      <c r="BB58" s="8">
        <v>48.177173614501953</v>
      </c>
      <c r="BC58" s="8">
        <v>0.89998441934585571</v>
      </c>
      <c r="BD58" s="8">
        <v>8.7603960037231445</v>
      </c>
      <c r="BE58" s="8">
        <v>2.7605507373809814</v>
      </c>
      <c r="BF58" s="8">
        <v>26.871040344238281</v>
      </c>
      <c r="BG58" s="8">
        <v>350.70260620117187</v>
      </c>
      <c r="BH58" s="8">
        <v>1800.7764892578125</v>
      </c>
      <c r="BI58" s="8">
        <v>0.1466587632894516</v>
      </c>
      <c r="BJ58" s="8">
        <v>100.91317749023437</v>
      </c>
      <c r="BK58" s="8">
        <v>-0.46839618682861328</v>
      </c>
      <c r="BL58" s="8">
        <v>-5.347895622253418E-2</v>
      </c>
      <c r="BM58" s="8">
        <v>0</v>
      </c>
      <c r="BN58" s="8">
        <v>-1.355140209197998</v>
      </c>
      <c r="BO58" s="8">
        <v>7.355140209197998</v>
      </c>
      <c r="BP58" s="8">
        <v>1</v>
      </c>
      <c r="BQ58" s="8">
        <v>0</v>
      </c>
      <c r="BR58" s="8">
        <v>0.15999999642372131</v>
      </c>
      <c r="BS58" s="8">
        <v>111135</v>
      </c>
      <c r="BT58">
        <v>1.7535130310058593</v>
      </c>
      <c r="BU58">
        <v>1.3905148751831711E-2</v>
      </c>
      <c r="BV58">
        <v>297.61251487731931</v>
      </c>
      <c r="BW58">
        <v>298.72298660278318</v>
      </c>
      <c r="BX58">
        <v>288.12423184117142</v>
      </c>
      <c r="BY58">
        <v>-1.249106725365549</v>
      </c>
      <c r="BZ58">
        <v>3.0792022152772129</v>
      </c>
      <c r="CA58">
        <v>30.513380827545493</v>
      </c>
      <c r="CB58">
        <v>21.752984823822349</v>
      </c>
      <c r="CC58">
        <v>25.01775074005127</v>
      </c>
      <c r="CD58">
        <v>3.1830441450646685</v>
      </c>
      <c r="CE58">
        <v>0.62667698285066042</v>
      </c>
      <c r="CF58">
        <v>0.88403939680845356</v>
      </c>
      <c r="CG58">
        <v>2.2990047482562148</v>
      </c>
      <c r="CH58">
        <v>0.39550846225403713</v>
      </c>
      <c r="CI58">
        <v>4.6078072743257641</v>
      </c>
      <c r="CJ58">
        <v>0.94777469032607364</v>
      </c>
      <c r="CK58">
        <v>32.187553753108588</v>
      </c>
      <c r="CL58">
        <v>48.127370553944687</v>
      </c>
      <c r="CM58">
        <v>2.2920321523683829E-3</v>
      </c>
      <c r="CN58">
        <v>0</v>
      </c>
      <c r="CO58">
        <v>1575.5893056409691</v>
      </c>
      <c r="CP58">
        <v>440.0008544921875</v>
      </c>
      <c r="CQ58">
        <v>0.27991894179010618</v>
      </c>
      <c r="CR58" t="e">
        <v>#DIV/0!</v>
      </c>
    </row>
    <row r="59" spans="1:96" x14ac:dyDescent="0.3">
      <c r="A59" s="4" t="str">
        <f>VLOOKUP(B59,ListCodeMtrx!A$1:B$91,2,TRUE)</f>
        <v>M52</v>
      </c>
      <c r="B59" s="22">
        <v>52</v>
      </c>
      <c r="C59" s="10">
        <v>5</v>
      </c>
      <c r="D59" s="10">
        <v>2</v>
      </c>
      <c r="E59" s="10">
        <v>5</v>
      </c>
      <c r="F59" s="1">
        <v>68</v>
      </c>
      <c r="G59" s="3">
        <v>41312</v>
      </c>
      <c r="H59" s="11">
        <v>2</v>
      </c>
      <c r="I59" s="1">
        <v>49.2</v>
      </c>
      <c r="J59" s="8">
        <v>17</v>
      </c>
      <c r="K59" s="8" t="s">
        <v>276</v>
      </c>
      <c r="L59" s="12">
        <v>0.15763888888888888</v>
      </c>
      <c r="M59" s="12">
        <f t="shared" si="86"/>
        <v>0.48146990740740747</v>
      </c>
      <c r="N59" s="8">
        <v>3544.5</v>
      </c>
      <c r="O59" s="8">
        <v>0</v>
      </c>
      <c r="P59" s="13">
        <v>150</v>
      </c>
      <c r="Q59" s="14">
        <v>11.598955316360348</v>
      </c>
      <c r="R59" s="14">
        <v>0.61825543303382013</v>
      </c>
      <c r="S59" s="14">
        <v>106.07928158235751</v>
      </c>
      <c r="T59" s="15">
        <v>24.552663803100586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t="e">
        <v>#DIV/0!</v>
      </c>
      <c r="AC59">
        <v>0.477719528786201</v>
      </c>
      <c r="AD59">
        <v>0.27991894179010618</v>
      </c>
      <c r="AE59" s="8">
        <v>-1</v>
      </c>
      <c r="AF59" s="8">
        <v>0.87</v>
      </c>
      <c r="AG59" s="8">
        <v>0.92</v>
      </c>
      <c r="AH59" s="8">
        <v>9.899907112121582</v>
      </c>
      <c r="AI59">
        <v>0.87494995355606076</v>
      </c>
      <c r="AJ59">
        <v>7.9989312070964901E-3</v>
      </c>
      <c r="AK59">
        <v>0.58594829167090912</v>
      </c>
      <c r="AL59">
        <v>1.9146800524169769</v>
      </c>
      <c r="AM59">
        <v>-1</v>
      </c>
      <c r="AN59" s="8">
        <v>1801.1326904296875</v>
      </c>
      <c r="AO59" s="8">
        <v>0.5</v>
      </c>
      <c r="AP59">
        <v>220.56226508201669</v>
      </c>
      <c r="AQ59">
        <v>13.207403119068267</v>
      </c>
      <c r="AR59">
        <v>2.2542054896665364</v>
      </c>
      <c r="AS59">
        <v>24.552663803100586</v>
      </c>
      <c r="AT59" s="8">
        <v>2</v>
      </c>
      <c r="AU59">
        <v>4.644859790802002</v>
      </c>
      <c r="AV59" s="8">
        <v>1</v>
      </c>
      <c r="AW59">
        <v>9.2897195816040039</v>
      </c>
      <c r="AX59" s="8">
        <v>25.594806671142578</v>
      </c>
      <c r="AY59" s="8">
        <v>24.552663803100586</v>
      </c>
      <c r="AZ59" s="8">
        <v>25.00103759765625</v>
      </c>
      <c r="BA59" s="8">
        <v>149.98036193847656</v>
      </c>
      <c r="BB59" s="8">
        <v>142.29364013671875</v>
      </c>
      <c r="BC59" s="8">
        <v>0.8715093731880188</v>
      </c>
      <c r="BD59" s="8">
        <v>8.3409204483032227</v>
      </c>
      <c r="BE59" s="8">
        <v>2.6695699691772461</v>
      </c>
      <c r="BF59" s="8">
        <v>25.54954719543457</v>
      </c>
      <c r="BG59" s="8">
        <v>350.6900634765625</v>
      </c>
      <c r="BH59" s="8">
        <v>1800.1942138671875</v>
      </c>
      <c r="BI59" s="8">
        <v>0.16890823841094971</v>
      </c>
      <c r="BJ59" s="8">
        <v>100.90643310546875</v>
      </c>
      <c r="BK59" s="8">
        <v>-0.20708942413330078</v>
      </c>
      <c r="BL59" s="8">
        <v>-6.1462163925170898E-2</v>
      </c>
      <c r="BM59" s="8">
        <v>0.5</v>
      </c>
      <c r="BN59" s="8">
        <v>-1.355140209197998</v>
      </c>
      <c r="BO59" s="8">
        <v>7.355140209197998</v>
      </c>
      <c r="BP59" s="8">
        <v>1</v>
      </c>
      <c r="BQ59" s="8">
        <v>0</v>
      </c>
      <c r="BR59" s="8">
        <v>0.15999999642372131</v>
      </c>
      <c r="BS59" s="8">
        <v>111115</v>
      </c>
      <c r="BT59">
        <v>1.7534503173828122</v>
      </c>
      <c r="BU59">
        <v>1.3207403119068267E-2</v>
      </c>
      <c r="BV59">
        <v>297.70266380310056</v>
      </c>
      <c r="BW59">
        <v>298.74480667114256</v>
      </c>
      <c r="BX59">
        <v>288.0310677807538</v>
      </c>
      <c r="BY59">
        <v>-1.129495940173368</v>
      </c>
      <c r="BZ59">
        <v>3.0958580209212818</v>
      </c>
      <c r="CA59">
        <v>30.680482161979207</v>
      </c>
      <c r="CB59">
        <v>22.339561713675984</v>
      </c>
      <c r="CC59">
        <v>25.073735237121582</v>
      </c>
      <c r="CD59">
        <v>3.1936824187933528</v>
      </c>
      <c r="CE59">
        <v>0.57967643178370365</v>
      </c>
      <c r="CF59">
        <v>0.8416525312547456</v>
      </c>
      <c r="CG59">
        <v>2.352029887538607</v>
      </c>
      <c r="CH59">
        <v>0.3655769836980392</v>
      </c>
      <c r="CI59">
        <v>10.704081930866341</v>
      </c>
      <c r="CJ59">
        <v>0.74549559263811283</v>
      </c>
      <c r="CK59">
        <v>30.371456337456003</v>
      </c>
      <c r="CL59">
        <v>140.60805753763853</v>
      </c>
      <c r="CM59">
        <v>2.5053839098562507E-2</v>
      </c>
      <c r="CN59">
        <v>0</v>
      </c>
      <c r="CO59">
        <v>1575.079843814985</v>
      </c>
      <c r="CP59">
        <v>440.0008544921875</v>
      </c>
      <c r="CQ59">
        <v>0.27991894179010618</v>
      </c>
      <c r="CR59" t="e">
        <v>#DIV/0!</v>
      </c>
    </row>
    <row r="60" spans="1:96" x14ac:dyDescent="0.3">
      <c r="A60" s="4" t="str">
        <f>VLOOKUP(B60,ListCodeMtrx!A$1:B$91,2,TRUE)</f>
        <v>M52</v>
      </c>
      <c r="B60" s="22">
        <v>52</v>
      </c>
      <c r="C60" s="10">
        <v>5</v>
      </c>
      <c r="D60" s="10">
        <v>2</v>
      </c>
      <c r="E60" s="10">
        <v>5</v>
      </c>
      <c r="F60" s="1">
        <v>68</v>
      </c>
      <c r="G60" s="3">
        <v>41312</v>
      </c>
      <c r="H60" s="11">
        <v>2</v>
      </c>
      <c r="I60" s="1">
        <v>49.2</v>
      </c>
      <c r="J60" s="8">
        <v>18</v>
      </c>
      <c r="K60" s="8" t="s">
        <v>277</v>
      </c>
      <c r="L60" s="12">
        <v>0.15763888888888888</v>
      </c>
      <c r="M60" s="12">
        <f t="shared" si="86"/>
        <v>0.48390046296296296</v>
      </c>
      <c r="N60" s="8">
        <v>3754.5</v>
      </c>
      <c r="O60" s="8">
        <v>0</v>
      </c>
      <c r="P60" s="13" t="s">
        <v>192</v>
      </c>
      <c r="Q60" s="14">
        <v>32.475016113665554</v>
      </c>
      <c r="R60" s="14">
        <v>0.54040704109251481</v>
      </c>
      <c r="S60" s="14">
        <v>266.04341918767165</v>
      </c>
      <c r="T60" s="15">
        <v>24.793100357055664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t="e">
        <v>#DIV/0!</v>
      </c>
      <c r="AC60">
        <v>0.477719528786201</v>
      </c>
      <c r="AD60">
        <v>0.27991894179010618</v>
      </c>
      <c r="AE60" s="8">
        <v>-1</v>
      </c>
      <c r="AF60" s="8">
        <v>0.87</v>
      </c>
      <c r="AG60" s="8">
        <v>0.92</v>
      </c>
      <c r="AH60" s="8">
        <v>9.899907112121582</v>
      </c>
      <c r="AI60">
        <v>0.87494995355606076</v>
      </c>
      <c r="AJ60">
        <v>2.1256432481962729E-2</v>
      </c>
      <c r="AK60">
        <v>0.58594829167090912</v>
      </c>
      <c r="AL60">
        <v>1.9146800524169769</v>
      </c>
      <c r="AM60">
        <v>-1</v>
      </c>
      <c r="AN60" s="8">
        <v>1801.1326904296875</v>
      </c>
      <c r="AO60" s="8">
        <v>0.5</v>
      </c>
      <c r="AP60">
        <v>220.56226508201669</v>
      </c>
      <c r="AQ60">
        <v>12.180459266451107</v>
      </c>
      <c r="AR60">
        <v>2.3596831962243776</v>
      </c>
      <c r="AS60">
        <v>24.793100357055664</v>
      </c>
      <c r="AT60" s="8">
        <v>2</v>
      </c>
      <c r="AU60">
        <v>4.644859790802002</v>
      </c>
      <c r="AV60" s="8">
        <v>1</v>
      </c>
      <c r="AW60">
        <v>9.2897195816040039</v>
      </c>
      <c r="AX60" s="8">
        <v>25.639793395996094</v>
      </c>
      <c r="AY60" s="8">
        <v>24.793100357055664</v>
      </c>
      <c r="AZ60" s="8">
        <v>25.002468109130859</v>
      </c>
      <c r="BA60" s="8">
        <v>400.35189819335937</v>
      </c>
      <c r="BB60" s="8">
        <v>379.1966552734375</v>
      </c>
      <c r="BC60" s="8">
        <v>0.84745436906814575</v>
      </c>
      <c r="BD60" s="8">
        <v>7.7404117584228516</v>
      </c>
      <c r="BE60" s="8">
        <v>2.588719367980957</v>
      </c>
      <c r="BF60" s="8">
        <v>23.64463996887207</v>
      </c>
      <c r="BG60" s="8">
        <v>350.68191528320312</v>
      </c>
      <c r="BH60" s="8">
        <v>1799.8951416015625</v>
      </c>
      <c r="BI60" s="8">
        <v>0.26701456308364868</v>
      </c>
      <c r="BJ60" s="8">
        <v>100.89686584472656</v>
      </c>
      <c r="BK60" s="8">
        <v>0.27878093719482422</v>
      </c>
      <c r="BL60" s="8">
        <v>-7.0076704025268555E-2</v>
      </c>
      <c r="BM60" s="8">
        <v>0.25</v>
      </c>
      <c r="BN60" s="8">
        <v>-1.355140209197998</v>
      </c>
      <c r="BO60" s="8">
        <v>7.355140209197998</v>
      </c>
      <c r="BP60" s="8">
        <v>1</v>
      </c>
      <c r="BQ60" s="8">
        <v>0</v>
      </c>
      <c r="BR60" s="8">
        <v>0.15999999642372131</v>
      </c>
      <c r="BS60" s="8">
        <v>111115</v>
      </c>
      <c r="BT60">
        <v>1.7534095764160154</v>
      </c>
      <c r="BU60">
        <v>1.2180459266451107E-2</v>
      </c>
      <c r="BV60">
        <v>297.94310035705564</v>
      </c>
      <c r="BW60">
        <v>298.78979339599607</v>
      </c>
      <c r="BX60">
        <v>287.98321621932337</v>
      </c>
      <c r="BY60">
        <v>-0.95738826771329999</v>
      </c>
      <c r="BZ60">
        <v>3.1406664829969122</v>
      </c>
      <c r="CA60">
        <v>31.127492977137518</v>
      </c>
      <c r="CB60">
        <v>23.387081218714666</v>
      </c>
      <c r="CC60">
        <v>25.216446876525879</v>
      </c>
      <c r="CD60">
        <v>3.2209414024498697</v>
      </c>
      <c r="CE60">
        <v>0.51069839325189759</v>
      </c>
      <c r="CF60">
        <v>0.78098328677253448</v>
      </c>
      <c r="CG60">
        <v>2.4399581156773351</v>
      </c>
      <c r="CH60">
        <v>0.32172898977542158</v>
      </c>
      <c r="CI60">
        <v>26.842947174650856</v>
      </c>
      <c r="CJ60">
        <v>0.70159748375372299</v>
      </c>
      <c r="CK60">
        <v>27.59000440924725</v>
      </c>
      <c r="CL60">
        <v>374.4773231807589</v>
      </c>
      <c r="CM60">
        <v>2.3926304272740135E-2</v>
      </c>
      <c r="CN60">
        <v>0</v>
      </c>
      <c r="CO60">
        <v>1574.8181705500665</v>
      </c>
      <c r="CP60">
        <v>440.0008544921875</v>
      </c>
      <c r="CQ60">
        <v>0.27991894179010618</v>
      </c>
      <c r="CR60" t="e">
        <v>#DIV/0!</v>
      </c>
    </row>
    <row r="61" spans="1:96" x14ac:dyDescent="0.3">
      <c r="A61" s="4" t="str">
        <f>VLOOKUP(B61,ListCodeMtrx!A$1:B$91,2,TRUE)</f>
        <v>M52</v>
      </c>
      <c r="B61" s="22">
        <v>52</v>
      </c>
      <c r="C61" s="10">
        <v>5</v>
      </c>
      <c r="D61" s="10">
        <v>2</v>
      </c>
      <c r="E61" s="10">
        <v>5</v>
      </c>
      <c r="F61" s="1">
        <v>68</v>
      </c>
      <c r="G61" s="3">
        <v>41312</v>
      </c>
      <c r="H61" s="11">
        <v>2</v>
      </c>
      <c r="I61" s="1">
        <v>49.2</v>
      </c>
      <c r="J61" s="8">
        <v>19</v>
      </c>
      <c r="K61" s="8" t="s">
        <v>278</v>
      </c>
      <c r="L61" s="12">
        <v>0.15763888888888888</v>
      </c>
      <c r="M61" s="12">
        <f t="shared" si="86"/>
        <v>0.48633101851851845</v>
      </c>
      <c r="N61" s="8">
        <v>3965</v>
      </c>
      <c r="O61" s="8">
        <v>0</v>
      </c>
      <c r="P61" s="13">
        <v>800</v>
      </c>
      <c r="Q61">
        <v>47.256878598299075</v>
      </c>
      <c r="R61">
        <v>0.42319457963591217</v>
      </c>
      <c r="S61">
        <v>555.69887513594449</v>
      </c>
      <c r="T61">
        <v>25.517642974853516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t="e">
        <v>#DIV/0!</v>
      </c>
      <c r="AC61">
        <v>0.477719528786201</v>
      </c>
      <c r="AD61">
        <v>0.27991894179010618</v>
      </c>
      <c r="AE61" s="8">
        <v>-1</v>
      </c>
      <c r="AF61" s="8">
        <v>0.87</v>
      </c>
      <c r="AG61" s="8">
        <v>0.92</v>
      </c>
      <c r="AH61" s="8">
        <v>9.899907112121582</v>
      </c>
      <c r="AI61">
        <v>0.87494995355606076</v>
      </c>
      <c r="AJ61">
        <v>3.0662100773888586E-2</v>
      </c>
      <c r="AK61">
        <v>0.58594829167090912</v>
      </c>
      <c r="AL61">
        <v>1.9146800524169769</v>
      </c>
      <c r="AM61">
        <v>-1</v>
      </c>
      <c r="AN61" s="8">
        <v>1801.1326904296875</v>
      </c>
      <c r="AO61" s="8">
        <v>0.5</v>
      </c>
      <c r="AP61">
        <v>220.56226508201669</v>
      </c>
      <c r="AQ61">
        <v>10.597272204112949</v>
      </c>
      <c r="AR61">
        <v>2.5894814785979143</v>
      </c>
      <c r="AS61">
        <v>25.517642974853516</v>
      </c>
      <c r="AT61" s="8">
        <v>2</v>
      </c>
      <c r="AU61">
        <v>4.644859790802002</v>
      </c>
      <c r="AV61" s="8">
        <v>1</v>
      </c>
      <c r="AW61">
        <v>9.2897195816040039</v>
      </c>
      <c r="AX61" s="8">
        <v>25.713954925537109</v>
      </c>
      <c r="AY61" s="8">
        <v>25.517642974853516</v>
      </c>
      <c r="AZ61" s="8">
        <v>25.000703811645508</v>
      </c>
      <c r="BA61" s="8">
        <v>800.5040283203125</v>
      </c>
      <c r="BB61" s="8">
        <v>768.90606689453125</v>
      </c>
      <c r="BC61" s="8">
        <v>0.83350461721420288</v>
      </c>
      <c r="BD61" s="8">
        <v>6.8358883857727051</v>
      </c>
      <c r="BE61" s="8">
        <v>2.5347070693969727</v>
      </c>
      <c r="BF61" s="8">
        <v>20.788097381591797</v>
      </c>
      <c r="BG61" s="8">
        <v>350.6883544921875</v>
      </c>
      <c r="BH61" s="8">
        <v>1798.763671875</v>
      </c>
      <c r="BI61" s="8">
        <v>0.13552972674369812</v>
      </c>
      <c r="BJ61" s="8">
        <v>100.88794708251953</v>
      </c>
      <c r="BK61" s="8">
        <v>0.55740642547607422</v>
      </c>
      <c r="BL61" s="8">
        <v>-7.0171117782592773E-2</v>
      </c>
      <c r="BM61" s="8">
        <v>0.25</v>
      </c>
      <c r="BN61" s="8">
        <v>-1.355140209197998</v>
      </c>
      <c r="BO61" s="8">
        <v>7.355140209197998</v>
      </c>
      <c r="BP61" s="8">
        <v>1</v>
      </c>
      <c r="BQ61" s="8">
        <v>0</v>
      </c>
      <c r="BR61" s="8">
        <v>0.15999999642372131</v>
      </c>
      <c r="BS61" s="8">
        <v>111115</v>
      </c>
      <c r="BT61">
        <v>1.7534417724609375</v>
      </c>
      <c r="BU61">
        <v>1.0597272204112948E-2</v>
      </c>
      <c r="BV61">
        <v>298.66764297485349</v>
      </c>
      <c r="BW61">
        <v>298.86395492553709</v>
      </c>
      <c r="BX61">
        <v>287.80218106711982</v>
      </c>
      <c r="BY61">
        <v>-0.7084848260387212</v>
      </c>
      <c r="BZ61">
        <v>3.2791402243237608</v>
      </c>
      <c r="CA61">
        <v>32.50279462661328</v>
      </c>
      <c r="CB61">
        <v>25.666906240840575</v>
      </c>
      <c r="CC61">
        <v>25.615798950195312</v>
      </c>
      <c r="CD61">
        <v>3.298303919657803</v>
      </c>
      <c r="CE61">
        <v>0.40475586502769473</v>
      </c>
      <c r="CF61">
        <v>0.68965874572584651</v>
      </c>
      <c r="CG61">
        <v>2.6086451739319565</v>
      </c>
      <c r="CH61">
        <v>0.25456682636934691</v>
      </c>
      <c r="CI61">
        <v>56.063318708530794</v>
      </c>
      <c r="CJ61">
        <v>0.72271360451128841</v>
      </c>
      <c r="CK61">
        <v>22.956981538485323</v>
      </c>
      <c r="CL61">
        <v>762.03860598278993</v>
      </c>
      <c r="CM61">
        <v>1.423648724658046E-2</v>
      </c>
      <c r="CN61">
        <v>0</v>
      </c>
      <c r="CO61">
        <v>1573.8281911653605</v>
      </c>
      <c r="CP61">
        <v>440.0008544921875</v>
      </c>
      <c r="CQ61">
        <v>0.27991894179010618</v>
      </c>
      <c r="CR61" t="e">
        <v>#DIV/0!</v>
      </c>
    </row>
    <row r="62" spans="1:96" x14ac:dyDescent="0.3">
      <c r="A62" s="4" t="str">
        <f>VLOOKUP(B62,ListCodeMtrx!A$1:B$91,2,TRUE)</f>
        <v>M58</v>
      </c>
      <c r="B62" s="22">
        <v>58</v>
      </c>
      <c r="C62" s="10">
        <v>13</v>
      </c>
      <c r="D62" s="10">
        <v>2</v>
      </c>
      <c r="E62" s="10">
        <v>6</v>
      </c>
      <c r="F62" s="1">
        <v>68</v>
      </c>
      <c r="G62" s="3">
        <v>41312</v>
      </c>
      <c r="H62" s="11">
        <v>2</v>
      </c>
      <c r="I62" s="26">
        <v>46.6</v>
      </c>
      <c r="J62" s="8">
        <v>22</v>
      </c>
      <c r="K62" s="8" t="s">
        <v>281</v>
      </c>
      <c r="L62" s="12">
        <v>0.15763888888888888</v>
      </c>
      <c r="M62" s="12">
        <f t="shared" si="86"/>
        <v>0.49475694444444451</v>
      </c>
      <c r="N62" s="8">
        <v>4693</v>
      </c>
      <c r="O62" s="8">
        <v>0</v>
      </c>
      <c r="P62" s="13">
        <v>50</v>
      </c>
      <c r="Q62" s="14">
        <v>0.40119829114858935</v>
      </c>
      <c r="R62" s="14">
        <v>0.52559064378641185</v>
      </c>
      <c r="S62" s="14">
        <v>45.285789718613962</v>
      </c>
      <c r="T62" s="15">
        <v>24.790737152099609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t="e">
        <v>#DIV/0!</v>
      </c>
      <c r="AC62">
        <v>0.45578294246338441</v>
      </c>
      <c r="AD62">
        <v>0.23839756488037156</v>
      </c>
      <c r="AE62" s="8">
        <v>-1</v>
      </c>
      <c r="AF62" s="8">
        <v>0.87</v>
      </c>
      <c r="AG62" s="8">
        <v>0.92</v>
      </c>
      <c r="AH62" s="8">
        <v>9.927668571472168</v>
      </c>
      <c r="AI62">
        <v>0.8749638342857361</v>
      </c>
      <c r="AJ62">
        <v>8.9068513166582148E-4</v>
      </c>
      <c r="AK62">
        <v>0.52305065124178796</v>
      </c>
      <c r="AL62">
        <v>1.8375021255792203</v>
      </c>
      <c r="AM62">
        <v>-1</v>
      </c>
      <c r="AN62" s="8">
        <v>1798.951904296875</v>
      </c>
      <c r="AO62" s="8">
        <v>0.5</v>
      </c>
      <c r="AP62">
        <v>187.62101195991488</v>
      </c>
      <c r="AQ62">
        <v>11.911531121028462</v>
      </c>
      <c r="AR62">
        <v>2.3686741741123476</v>
      </c>
      <c r="AS62">
        <v>24.790737152099609</v>
      </c>
      <c r="AT62" s="8">
        <v>2</v>
      </c>
      <c r="AU62">
        <v>4.644859790802002</v>
      </c>
      <c r="AV62" s="8">
        <v>1</v>
      </c>
      <c r="AW62">
        <v>9.2897195816040039</v>
      </c>
      <c r="AX62" s="8">
        <v>25.534019470214844</v>
      </c>
      <c r="AY62" s="8">
        <v>24.790737152099609</v>
      </c>
      <c r="AZ62" s="8">
        <v>25.001699447631836</v>
      </c>
      <c r="BA62" s="8">
        <v>48.903358459472656</v>
      </c>
      <c r="BB62" s="8">
        <v>48.346115112304688</v>
      </c>
      <c r="BC62" s="8">
        <v>0.90709900856018066</v>
      </c>
      <c r="BD62" s="8">
        <v>7.6485023498535156</v>
      </c>
      <c r="BE62" s="8">
        <v>2.7877867221832275</v>
      </c>
      <c r="BF62" s="8">
        <v>23.506137847900391</v>
      </c>
      <c r="BG62" s="8">
        <v>350.68145751953125</v>
      </c>
      <c r="BH62" s="8">
        <v>1797.9818115234375</v>
      </c>
      <c r="BI62" s="8">
        <v>0.18306551873683929</v>
      </c>
      <c r="BJ62" s="8">
        <v>100.87584686279297</v>
      </c>
      <c r="BK62" s="8">
        <v>-0.65099811553955078</v>
      </c>
      <c r="BL62" s="8">
        <v>-6.5187215805053711E-2</v>
      </c>
      <c r="BM62" s="8">
        <v>0.5</v>
      </c>
      <c r="BN62" s="8">
        <v>-1.355140209197998</v>
      </c>
      <c r="BO62" s="8">
        <v>7.355140209197998</v>
      </c>
      <c r="BP62" s="8">
        <v>1</v>
      </c>
      <c r="BQ62" s="8">
        <v>0</v>
      </c>
      <c r="BR62" s="8">
        <v>0.15999999642372131</v>
      </c>
      <c r="BS62" s="8">
        <v>111135</v>
      </c>
      <c r="BT62">
        <v>1.7534072875976561</v>
      </c>
      <c r="BU62">
        <v>1.1911531121028463E-2</v>
      </c>
      <c r="BV62">
        <v>297.94073715209959</v>
      </c>
      <c r="BW62">
        <v>298.68401947021482</v>
      </c>
      <c r="BX62">
        <v>287.67708341366597</v>
      </c>
      <c r="BY62">
        <v>-0.91595156243284348</v>
      </c>
      <c r="BZ62">
        <v>3.1402233258858829</v>
      </c>
      <c r="CA62">
        <v>31.129585758591755</v>
      </c>
      <c r="CB62">
        <v>23.48108340873824</v>
      </c>
      <c r="CC62">
        <v>25.162378311157227</v>
      </c>
      <c r="CD62">
        <v>3.2105900790222091</v>
      </c>
      <c r="CE62">
        <v>0.49744629393986112</v>
      </c>
      <c r="CF62">
        <v>0.77154915177353545</v>
      </c>
      <c r="CG62">
        <v>2.4390409272486737</v>
      </c>
      <c r="CH62">
        <v>0.31331569096629985</v>
      </c>
      <c r="CI62">
        <v>4.5682423887155466</v>
      </c>
      <c r="CJ62">
        <v>0.93669966270129879</v>
      </c>
      <c r="CK62">
        <v>27.197444752722134</v>
      </c>
      <c r="CL62">
        <v>48.287812201404861</v>
      </c>
      <c r="CM62">
        <v>2.2596940844801482E-3</v>
      </c>
      <c r="CN62">
        <v>0</v>
      </c>
      <c r="CO62">
        <v>1573.1690597865606</v>
      </c>
      <c r="CP62">
        <v>423.2542724609375</v>
      </c>
      <c r="CQ62">
        <v>0.23839756488037156</v>
      </c>
      <c r="CR62" t="e">
        <v>#DIV/0!</v>
      </c>
    </row>
    <row r="63" spans="1:96" x14ac:dyDescent="0.3">
      <c r="A63" s="4" t="str">
        <f>VLOOKUP(B63,ListCodeMtrx!A$1:B$91,2,TRUE)</f>
        <v>M58</v>
      </c>
      <c r="B63" s="22">
        <v>58</v>
      </c>
      <c r="C63" s="10">
        <v>13</v>
      </c>
      <c r="D63" s="10">
        <v>2</v>
      </c>
      <c r="E63" s="10">
        <v>6</v>
      </c>
      <c r="F63" s="1">
        <v>68</v>
      </c>
      <c r="G63" s="3">
        <v>41312</v>
      </c>
      <c r="H63" s="11">
        <v>2</v>
      </c>
      <c r="I63" s="26">
        <v>46.6</v>
      </c>
      <c r="J63" s="8">
        <v>23</v>
      </c>
      <c r="K63" s="8" t="s">
        <v>282</v>
      </c>
      <c r="L63" s="12">
        <v>0.15763888888888888</v>
      </c>
      <c r="M63" s="12">
        <f t="shared" si="86"/>
        <v>0.4971875</v>
      </c>
      <c r="N63" s="8">
        <v>4903</v>
      </c>
      <c r="O63" s="8">
        <v>0</v>
      </c>
      <c r="P63" s="13">
        <v>150</v>
      </c>
      <c r="Q63" s="14">
        <v>10.860355800595345</v>
      </c>
      <c r="R63" s="14">
        <v>0.43355980700770541</v>
      </c>
      <c r="S63" s="14">
        <v>97.687768462288886</v>
      </c>
      <c r="T63" s="15">
        <v>25.29229736328125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t="e">
        <v>#DIV/0!</v>
      </c>
      <c r="AC63">
        <v>0.45578294246338441</v>
      </c>
      <c r="AD63">
        <v>0.23839756488037156</v>
      </c>
      <c r="AE63" s="8">
        <v>-1</v>
      </c>
      <c r="AF63" s="8">
        <v>0.87</v>
      </c>
      <c r="AG63" s="8">
        <v>0.92</v>
      </c>
      <c r="AH63" s="8">
        <v>9.927668571472168</v>
      </c>
      <c r="AI63">
        <v>0.8749638342857361</v>
      </c>
      <c r="AJ63">
        <v>7.5389190929337924E-3</v>
      </c>
      <c r="AK63">
        <v>0.52305065124178796</v>
      </c>
      <c r="AL63">
        <v>1.8375021255792203</v>
      </c>
      <c r="AM63">
        <v>-1</v>
      </c>
      <c r="AN63" s="8">
        <v>1798.951904296875</v>
      </c>
      <c r="AO63" s="8">
        <v>0.5</v>
      </c>
      <c r="AP63">
        <v>187.62101195991488</v>
      </c>
      <c r="AQ63">
        <v>10.620563949007508</v>
      </c>
      <c r="AR63">
        <v>2.5357822501016489</v>
      </c>
      <c r="AS63">
        <v>25.29229736328125</v>
      </c>
      <c r="AT63" s="8">
        <v>2</v>
      </c>
      <c r="AU63">
        <v>4.644859790802002</v>
      </c>
      <c r="AV63" s="8">
        <v>1</v>
      </c>
      <c r="AW63">
        <v>9.2897195816040039</v>
      </c>
      <c r="AX63" s="8">
        <v>25.537504196166992</v>
      </c>
      <c r="AY63" s="8">
        <v>25.29229736328125</v>
      </c>
      <c r="AZ63" s="8">
        <v>24.998968124389648</v>
      </c>
      <c r="BA63" s="8">
        <v>151.36801147460937</v>
      </c>
      <c r="BB63" s="8">
        <v>144.29995727539062</v>
      </c>
      <c r="BC63" s="8">
        <v>0.92178499698638916</v>
      </c>
      <c r="BD63" s="8">
        <v>6.9370007514953613</v>
      </c>
      <c r="BE63" s="8">
        <v>2.8321483135223389</v>
      </c>
      <c r="BF63" s="8">
        <v>21.313665390014648</v>
      </c>
      <c r="BG63" s="8">
        <v>350.67367553710938</v>
      </c>
      <c r="BH63" s="8">
        <v>1798.03662109375</v>
      </c>
      <c r="BI63" s="8">
        <v>0.26701569557189941</v>
      </c>
      <c r="BJ63" s="8">
        <v>100.86920166015625</v>
      </c>
      <c r="BK63" s="8">
        <v>-0.39761066436767578</v>
      </c>
      <c r="BL63" s="8">
        <v>-6.5100908279418945E-2</v>
      </c>
      <c r="BM63" s="8">
        <v>0.25</v>
      </c>
      <c r="BN63" s="8">
        <v>-1.355140209197998</v>
      </c>
      <c r="BO63" s="8">
        <v>7.355140209197998</v>
      </c>
      <c r="BP63" s="8">
        <v>1</v>
      </c>
      <c r="BQ63" s="8">
        <v>0</v>
      </c>
      <c r="BR63" s="8">
        <v>0.15999999642372131</v>
      </c>
      <c r="BS63" s="8">
        <v>111115</v>
      </c>
      <c r="BT63">
        <v>1.7533683776855467</v>
      </c>
      <c r="BU63">
        <v>1.0620563949007508E-2</v>
      </c>
      <c r="BV63">
        <v>298.44229736328123</v>
      </c>
      <c r="BW63">
        <v>298.68750419616697</v>
      </c>
      <c r="BX63">
        <v>287.68585294471995</v>
      </c>
      <c r="BY63">
        <v>-0.71090560467665842</v>
      </c>
      <c r="BZ63">
        <v>3.2355119778208898</v>
      </c>
      <c r="CA63">
        <v>32.076311942289621</v>
      </c>
      <c r="CB63">
        <v>25.13931119079426</v>
      </c>
      <c r="CC63">
        <v>25.414900779724121</v>
      </c>
      <c r="CD63">
        <v>3.2591853949495051</v>
      </c>
      <c r="CE63">
        <v>0.41422742965436909</v>
      </c>
      <c r="CF63">
        <v>0.69972972771924102</v>
      </c>
      <c r="CG63">
        <v>2.5594556672302642</v>
      </c>
      <c r="CH63">
        <v>0.26056229428165095</v>
      </c>
      <c r="CI63">
        <v>9.8536872167532703</v>
      </c>
      <c r="CJ63">
        <v>0.67697711286120299</v>
      </c>
      <c r="CK63">
        <v>23.631521946792034</v>
      </c>
      <c r="CL63">
        <v>142.72170938512738</v>
      </c>
      <c r="CM63">
        <v>1.7982319407287277E-2</v>
      </c>
      <c r="CN63">
        <v>0</v>
      </c>
      <c r="CO63">
        <v>1573.2170161783567</v>
      </c>
      <c r="CP63">
        <v>423.2542724609375</v>
      </c>
      <c r="CQ63">
        <v>0.23839756488037156</v>
      </c>
      <c r="CR63" t="e">
        <v>#DIV/0!</v>
      </c>
    </row>
    <row r="64" spans="1:96" x14ac:dyDescent="0.3">
      <c r="A64" s="4" t="str">
        <f>VLOOKUP(B64,ListCodeMtrx!A$1:B$91,2,TRUE)</f>
        <v>M58</v>
      </c>
      <c r="B64" s="22">
        <v>58</v>
      </c>
      <c r="C64" s="10">
        <v>13</v>
      </c>
      <c r="D64" s="10">
        <v>2</v>
      </c>
      <c r="E64" s="10">
        <v>6</v>
      </c>
      <c r="F64" s="1">
        <v>68</v>
      </c>
      <c r="G64" s="3">
        <v>41312</v>
      </c>
      <c r="H64" s="11">
        <v>2</v>
      </c>
      <c r="I64" s="26">
        <v>46.6</v>
      </c>
      <c r="J64" s="8">
        <v>24</v>
      </c>
      <c r="K64" s="8" t="s">
        <v>283</v>
      </c>
      <c r="L64" s="12">
        <v>0.15763888888888888</v>
      </c>
      <c r="M64" s="12">
        <f t="shared" si="86"/>
        <v>0.4996180555555555</v>
      </c>
      <c r="N64" s="8">
        <v>5113</v>
      </c>
      <c r="O64" s="8">
        <v>0</v>
      </c>
      <c r="P64" s="13" t="s">
        <v>192</v>
      </c>
      <c r="Q64" s="14">
        <v>27.97924748246005</v>
      </c>
      <c r="R64" s="14">
        <v>0.30253889117232186</v>
      </c>
      <c r="S64" s="14">
        <v>217.18166724745598</v>
      </c>
      <c r="T64" s="15">
        <v>25.882820129394531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t="e">
        <v>#DIV/0!</v>
      </c>
      <c r="AC64">
        <v>0.45578294246338441</v>
      </c>
      <c r="AD64">
        <v>0.23839756488037156</v>
      </c>
      <c r="AE64" s="8">
        <v>-1</v>
      </c>
      <c r="AF64" s="8">
        <v>0.87</v>
      </c>
      <c r="AG64" s="8">
        <v>0.92</v>
      </c>
      <c r="AH64" s="8">
        <v>9.927668571472168</v>
      </c>
      <c r="AI64">
        <v>0.8749638342857361</v>
      </c>
      <c r="AJ64">
        <v>1.8416687846406203E-2</v>
      </c>
      <c r="AK64">
        <v>0.52305065124178796</v>
      </c>
      <c r="AL64">
        <v>1.8375021255792203</v>
      </c>
      <c r="AM64">
        <v>-1</v>
      </c>
      <c r="AN64" s="8">
        <v>1798.951904296875</v>
      </c>
      <c r="AO64" s="8">
        <v>0.5</v>
      </c>
      <c r="AP64">
        <v>187.62101195991488</v>
      </c>
      <c r="AQ64">
        <v>8.24730145477095</v>
      </c>
      <c r="AR64">
        <v>2.7839802336398409</v>
      </c>
      <c r="AS64">
        <v>25.882820129394531</v>
      </c>
      <c r="AT64" s="8">
        <v>2</v>
      </c>
      <c r="AU64">
        <v>4.644859790802002</v>
      </c>
      <c r="AV64" s="8">
        <v>1</v>
      </c>
      <c r="AW64">
        <v>9.2897195816040039</v>
      </c>
      <c r="AX64" s="8">
        <v>25.517271041870117</v>
      </c>
      <c r="AY64" s="8">
        <v>25.882820129394531</v>
      </c>
      <c r="AZ64" s="8">
        <v>24.99871826171875</v>
      </c>
      <c r="BA64" s="8">
        <v>400.4830322265625</v>
      </c>
      <c r="BB64" s="8">
        <v>382.72604370117187</v>
      </c>
      <c r="BC64" s="8">
        <v>0.94389599561691284</v>
      </c>
      <c r="BD64" s="8">
        <v>5.6209721565246582</v>
      </c>
      <c r="BE64" s="8">
        <v>2.9034121036529541</v>
      </c>
      <c r="BF64" s="8">
        <v>17.2900390625</v>
      </c>
      <c r="BG64" s="8">
        <v>350.686767578125</v>
      </c>
      <c r="BH64" s="8">
        <v>1798.3966064453125</v>
      </c>
      <c r="BI64" s="8">
        <v>0.18508782982826233</v>
      </c>
      <c r="BJ64" s="8">
        <v>100.86370849609375</v>
      </c>
      <c r="BK64" s="8">
        <v>-0.12835407257080078</v>
      </c>
      <c r="BL64" s="8">
        <v>-6.4661264419555664E-2</v>
      </c>
      <c r="BM64" s="8">
        <v>0.25</v>
      </c>
      <c r="BN64" s="8">
        <v>-1.355140209197998</v>
      </c>
      <c r="BO64" s="8">
        <v>7.355140209197998</v>
      </c>
      <c r="BP64" s="8">
        <v>1</v>
      </c>
      <c r="BQ64" s="8">
        <v>0</v>
      </c>
      <c r="BR64" s="8">
        <v>0.15999999642372131</v>
      </c>
      <c r="BS64" s="8">
        <v>111115</v>
      </c>
      <c r="BT64">
        <v>1.7534338378906249</v>
      </c>
      <c r="BU64">
        <v>8.2473014547709503E-3</v>
      </c>
      <c r="BV64">
        <v>299.03282012939451</v>
      </c>
      <c r="BW64">
        <v>298.66727104187009</v>
      </c>
      <c r="BX64">
        <v>287.74345059968255</v>
      </c>
      <c r="BY64">
        <v>-0.32032373107369566</v>
      </c>
      <c r="BZ64">
        <v>3.3509323307002035</v>
      </c>
      <c r="CA64">
        <v>33.222378798713102</v>
      </c>
      <c r="CB64">
        <v>27.601406642188444</v>
      </c>
      <c r="CC64">
        <v>25.700045585632324</v>
      </c>
      <c r="CD64">
        <v>3.3148299441014482</v>
      </c>
      <c r="CE64">
        <v>0.29299684422565675</v>
      </c>
      <c r="CF64">
        <v>0.56695209706036254</v>
      </c>
      <c r="CG64">
        <v>2.7478778470410856</v>
      </c>
      <c r="CH64">
        <v>0.18395706337745515</v>
      </c>
      <c r="CI64">
        <v>21.905748375943034</v>
      </c>
      <c r="CJ64">
        <v>0.56745986018403527</v>
      </c>
      <c r="CK64">
        <v>17.945966834247209</v>
      </c>
      <c r="CL64">
        <v>378.66004539309387</v>
      </c>
      <c r="CM64">
        <v>1.3260301779295686E-2</v>
      </c>
      <c r="CN64">
        <v>0</v>
      </c>
      <c r="CO64">
        <v>1573.5319903418465</v>
      </c>
      <c r="CP64">
        <v>423.2542724609375</v>
      </c>
      <c r="CQ64">
        <v>0.23839756488037156</v>
      </c>
      <c r="CR64" t="e">
        <v>#DIV/0!</v>
      </c>
    </row>
    <row r="65" spans="1:96" x14ac:dyDescent="0.3">
      <c r="A65" s="4" t="str">
        <f>VLOOKUP(B65,ListCodeMtrx!A$1:B$91,2,TRUE)</f>
        <v>M58</v>
      </c>
      <c r="B65" s="22">
        <v>58</v>
      </c>
      <c r="C65" s="10">
        <v>13</v>
      </c>
      <c r="D65" s="10">
        <v>2</v>
      </c>
      <c r="E65" s="10">
        <v>6</v>
      </c>
      <c r="F65" s="1">
        <v>68</v>
      </c>
      <c r="G65" s="3">
        <v>41312</v>
      </c>
      <c r="H65" s="11">
        <v>2</v>
      </c>
      <c r="I65" s="26">
        <v>46.6</v>
      </c>
      <c r="J65" s="8">
        <v>25</v>
      </c>
      <c r="K65" s="8" t="s">
        <v>284</v>
      </c>
      <c r="L65" s="12">
        <v>0.15763888888888888</v>
      </c>
      <c r="M65" s="12">
        <f t="shared" si="86"/>
        <v>0.50203703703703706</v>
      </c>
      <c r="N65" s="8">
        <v>5321.5</v>
      </c>
      <c r="O65" s="8">
        <v>0</v>
      </c>
      <c r="P65" s="13">
        <v>800</v>
      </c>
      <c r="Q65">
        <v>31.693346902425986</v>
      </c>
      <c r="R65">
        <v>0.15013462194736374</v>
      </c>
      <c r="S65">
        <v>406.43541115342737</v>
      </c>
      <c r="T65">
        <v>26.91743278503418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t="e">
        <v>#DIV/0!</v>
      </c>
      <c r="AC65">
        <v>0.45578294246338441</v>
      </c>
      <c r="AD65">
        <v>0.23839756488037156</v>
      </c>
      <c r="AE65" s="8">
        <v>-1</v>
      </c>
      <c r="AF65" s="8">
        <v>0.87</v>
      </c>
      <c r="AG65" s="8">
        <v>0.92</v>
      </c>
      <c r="AH65" s="8">
        <v>9.899907112121582</v>
      </c>
      <c r="AI65">
        <v>0.87494995355606076</v>
      </c>
      <c r="AJ65">
        <v>2.073079915634804E-2</v>
      </c>
      <c r="AK65">
        <v>0.52305065124178796</v>
      </c>
      <c r="AL65">
        <v>1.8375021255792203</v>
      </c>
      <c r="AM65">
        <v>-1</v>
      </c>
      <c r="AN65" s="8">
        <v>1798.951904296875</v>
      </c>
      <c r="AO65" s="8">
        <v>0.5</v>
      </c>
      <c r="AP65">
        <v>187.61803547512045</v>
      </c>
      <c r="AQ65">
        <v>4.7672982310006891</v>
      </c>
      <c r="AR65">
        <v>3.1910214192555344</v>
      </c>
      <c r="AS65">
        <v>26.91743278503418</v>
      </c>
      <c r="AT65" s="8">
        <v>2</v>
      </c>
      <c r="AU65">
        <v>4.644859790802002</v>
      </c>
      <c r="AV65" s="8">
        <v>1</v>
      </c>
      <c r="AW65">
        <v>9.2897195816040039</v>
      </c>
      <c r="AX65" s="8">
        <v>25.588954925537109</v>
      </c>
      <c r="AY65" s="8">
        <v>26.91743278503418</v>
      </c>
      <c r="AZ65" s="8">
        <v>25.001070022583008</v>
      </c>
      <c r="BA65" s="8">
        <v>799.603271484375</v>
      </c>
      <c r="BB65" s="8">
        <v>779.40924072265625</v>
      </c>
      <c r="BC65" s="8">
        <v>0.96767550706863403</v>
      </c>
      <c r="BD65" s="8">
        <v>3.6765055656433105</v>
      </c>
      <c r="BE65" s="8">
        <v>2.9638545513153076</v>
      </c>
      <c r="BF65" s="8">
        <v>11.260621070861816</v>
      </c>
      <c r="BG65" s="8">
        <v>350.68801879882812</v>
      </c>
      <c r="BH65" s="8">
        <v>1802.4371337890625</v>
      </c>
      <c r="BI65" s="8">
        <v>0.15272355079650879</v>
      </c>
      <c r="BJ65" s="8">
        <v>100.86161041259766</v>
      </c>
      <c r="BK65" s="8">
        <v>-6.1337471008300781E-2</v>
      </c>
      <c r="BL65" s="8">
        <v>-5.7961702346801758E-2</v>
      </c>
      <c r="BM65" s="8">
        <v>0.25</v>
      </c>
      <c r="BN65" s="8">
        <v>-1.355140209197998</v>
      </c>
      <c r="BO65" s="8">
        <v>7.355140209197998</v>
      </c>
      <c r="BP65" s="8">
        <v>1</v>
      </c>
      <c r="BQ65" s="8">
        <v>0</v>
      </c>
      <c r="BR65" s="8">
        <v>0.15999999642372131</v>
      </c>
      <c r="BS65" s="8">
        <v>111115</v>
      </c>
      <c r="BT65">
        <v>1.7534400939941404</v>
      </c>
      <c r="BU65">
        <v>4.7672982310006887E-3</v>
      </c>
      <c r="BV65">
        <v>300.06743278503416</v>
      </c>
      <c r="BW65">
        <v>298.73895492553709</v>
      </c>
      <c r="BX65">
        <v>288.38993496023249</v>
      </c>
      <c r="BY65">
        <v>0.25076010903854606</v>
      </c>
      <c r="BZ65">
        <v>3.5618396912971968</v>
      </c>
      <c r="CA65">
        <v>35.314126720034217</v>
      </c>
      <c r="CB65">
        <v>31.637621154390906</v>
      </c>
      <c r="CC65">
        <v>26.253193855285645</v>
      </c>
      <c r="CD65">
        <v>3.4251446234428542</v>
      </c>
      <c r="CE65">
        <v>0.14774683033308247</v>
      </c>
      <c r="CF65">
        <v>0.37081827204166257</v>
      </c>
      <c r="CG65">
        <v>3.0543263514011918</v>
      </c>
      <c r="CH65">
        <v>9.2553368953152956E-2</v>
      </c>
      <c r="CI65">
        <v>40.993730097640942</v>
      </c>
      <c r="CJ65">
        <v>0.52146598977526459</v>
      </c>
      <c r="CK65">
        <v>10.082754283405027</v>
      </c>
      <c r="CL65">
        <v>774.80350231016394</v>
      </c>
      <c r="CM65">
        <v>4.1243518941652194E-3</v>
      </c>
      <c r="CN65">
        <v>0</v>
      </c>
      <c r="CO65">
        <v>1577.0422864964596</v>
      </c>
      <c r="CP65">
        <v>423.2542724609375</v>
      </c>
      <c r="CQ65">
        <v>0.23839756488037156</v>
      </c>
      <c r="CR65" t="e">
        <v>#DIV/0!</v>
      </c>
    </row>
    <row r="66" spans="1:96" x14ac:dyDescent="0.3">
      <c r="A66" s="4" t="str">
        <f>VLOOKUP(B66,ListCodeMtrx!A$1:B$91,2,TRUE)</f>
        <v>M57</v>
      </c>
      <c r="B66" s="22">
        <v>57</v>
      </c>
      <c r="C66" s="10">
        <v>16</v>
      </c>
      <c r="D66" s="10">
        <v>2</v>
      </c>
      <c r="E66" s="10">
        <v>6</v>
      </c>
      <c r="F66" s="1">
        <v>68</v>
      </c>
      <c r="G66" s="3">
        <v>41312</v>
      </c>
      <c r="H66" s="11">
        <v>2</v>
      </c>
      <c r="I66">
        <v>46.6</v>
      </c>
      <c r="J66" s="8">
        <v>28</v>
      </c>
      <c r="K66" s="8" t="s">
        <v>287</v>
      </c>
      <c r="L66" s="12">
        <v>0.15763888888888888</v>
      </c>
      <c r="M66" s="12">
        <f t="shared" si="86"/>
        <v>0.51210648148148141</v>
      </c>
      <c r="N66" s="8">
        <v>6191.5</v>
      </c>
      <c r="O66" s="8">
        <v>0</v>
      </c>
      <c r="P66" s="13">
        <v>50</v>
      </c>
      <c r="Q66" s="14">
        <v>1.1383786389608477</v>
      </c>
      <c r="R66" s="14">
        <v>0.68021736447163428</v>
      </c>
      <c r="S66" s="14">
        <v>45.229715991762063</v>
      </c>
      <c r="T66" s="15">
        <v>23.713125228881836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t="e">
        <v>#DIV/0!</v>
      </c>
      <c r="AC66">
        <v>0.41353236713315467</v>
      </c>
      <c r="AD66">
        <v>0.24210384831140008</v>
      </c>
      <c r="AE66" s="8">
        <v>-1</v>
      </c>
      <c r="AF66" s="8">
        <v>0.87</v>
      </c>
      <c r="AG66" s="8">
        <v>0.92</v>
      </c>
      <c r="AH66" s="8">
        <v>9.927668571472168</v>
      </c>
      <c r="AI66">
        <v>0.8749638342857361</v>
      </c>
      <c r="AJ66">
        <v>1.3577537116167637E-3</v>
      </c>
      <c r="AK66">
        <v>0.58545320161951009</v>
      </c>
      <c r="AL66">
        <v>1.7051239385738535</v>
      </c>
      <c r="AM66">
        <v>-1</v>
      </c>
      <c r="AN66" s="8">
        <v>1801.5240478515625</v>
      </c>
      <c r="AO66" s="8">
        <v>0.5</v>
      </c>
      <c r="AP66">
        <v>190.8103214096335</v>
      </c>
      <c r="AQ66">
        <v>13.33280202997337</v>
      </c>
      <c r="AR66">
        <v>2.081246858741796</v>
      </c>
      <c r="AS66">
        <v>23.713125228881836</v>
      </c>
      <c r="AT66" s="8">
        <v>2</v>
      </c>
      <c r="AU66">
        <v>4.644859790802002</v>
      </c>
      <c r="AV66" s="8">
        <v>1</v>
      </c>
      <c r="AW66">
        <v>9.2897195816040039</v>
      </c>
      <c r="AX66" s="8">
        <v>25.494705200195313</v>
      </c>
      <c r="AY66" s="8">
        <v>23.713125228881836</v>
      </c>
      <c r="AZ66" s="8">
        <v>25.000459671020508</v>
      </c>
      <c r="BA66" s="8">
        <v>50.683277130126953</v>
      </c>
      <c r="BB66" s="8">
        <v>49.656440734863281</v>
      </c>
      <c r="BC66" s="8">
        <v>1.0141509771347046</v>
      </c>
      <c r="BD66" s="8">
        <v>8.5531539916992187</v>
      </c>
      <c r="BE66" s="8">
        <v>3.1229782104492187</v>
      </c>
      <c r="BF66" s="8">
        <v>26.338598251342773</v>
      </c>
      <c r="BG66" s="8">
        <v>350.67672729492187</v>
      </c>
      <c r="BH66" s="8">
        <v>1800.004150390625</v>
      </c>
      <c r="BI66" s="8">
        <v>0.2275734543800354</v>
      </c>
      <c r="BJ66" s="8">
        <v>100.84043121337891</v>
      </c>
      <c r="BK66" s="8">
        <v>-0.70622348785400391</v>
      </c>
      <c r="BL66" s="8">
        <v>-6.9872140884399414E-2</v>
      </c>
      <c r="BM66" s="8">
        <v>0.25</v>
      </c>
      <c r="BN66" s="8">
        <v>-1.355140209197998</v>
      </c>
      <c r="BO66" s="8">
        <v>7.355140209197998</v>
      </c>
      <c r="BP66" s="8">
        <v>1</v>
      </c>
      <c r="BQ66" s="8">
        <v>0</v>
      </c>
      <c r="BR66" s="8">
        <v>0.15999999642372131</v>
      </c>
      <c r="BS66" s="8">
        <v>111115</v>
      </c>
      <c r="BT66">
        <v>1.7533836364746092</v>
      </c>
      <c r="BU66">
        <v>1.3332802029973371E-2</v>
      </c>
      <c r="BV66">
        <v>296.86312522888181</v>
      </c>
      <c r="BW66">
        <v>298.64470520019529</v>
      </c>
      <c r="BX66">
        <v>288.00065762518352</v>
      </c>
      <c r="BY66">
        <v>-1.1187506221923404</v>
      </c>
      <c r="BZ66">
        <v>2.9437505954991785</v>
      </c>
      <c r="CA66">
        <v>29.192165881065957</v>
      </c>
      <c r="CB66">
        <v>20.639011889366738</v>
      </c>
      <c r="CC66">
        <v>24.603915214538574</v>
      </c>
      <c r="CD66">
        <v>3.1053622368827041</v>
      </c>
      <c r="CE66">
        <v>0.63380827829272302</v>
      </c>
      <c r="CF66">
        <v>0.86250373675738223</v>
      </c>
      <c r="CG66">
        <v>2.2428585001253216</v>
      </c>
      <c r="CH66">
        <v>0.40005374475367855</v>
      </c>
      <c r="CI66">
        <v>4.5609840642679469</v>
      </c>
      <c r="CJ66">
        <v>0.91085295930215027</v>
      </c>
      <c r="CK66">
        <v>32.855970938071799</v>
      </c>
      <c r="CL66">
        <v>49.491009351375624</v>
      </c>
      <c r="CM66">
        <v>7.5574404257285005E-3</v>
      </c>
      <c r="CN66">
        <v>0</v>
      </c>
      <c r="CO66">
        <v>1574.93853315602</v>
      </c>
      <c r="CP66">
        <v>328.99609375</v>
      </c>
      <c r="CQ66">
        <v>0.24210384831140008</v>
      </c>
      <c r="CR66" t="e">
        <v>#DIV/0!</v>
      </c>
    </row>
    <row r="67" spans="1:96" x14ac:dyDescent="0.3">
      <c r="A67" s="4" t="str">
        <f>VLOOKUP(B67,ListCodeMtrx!A$1:B$91,2,TRUE)</f>
        <v>M57</v>
      </c>
      <c r="B67" s="22">
        <v>57</v>
      </c>
      <c r="C67" s="10">
        <v>16</v>
      </c>
      <c r="D67" s="10">
        <v>2</v>
      </c>
      <c r="E67" s="10">
        <v>6</v>
      </c>
      <c r="F67" s="1">
        <v>68</v>
      </c>
      <c r="G67" s="3">
        <v>41312</v>
      </c>
      <c r="H67" s="11">
        <v>2</v>
      </c>
      <c r="I67">
        <v>46.6</v>
      </c>
      <c r="J67" s="8">
        <v>29</v>
      </c>
      <c r="K67" s="8" t="s">
        <v>288</v>
      </c>
      <c r="L67" s="12">
        <v>0.15763888888888888</v>
      </c>
      <c r="M67" s="12">
        <f t="shared" si="86"/>
        <v>0.51453703703703701</v>
      </c>
      <c r="N67" s="8">
        <v>6401.5</v>
      </c>
      <c r="O67" s="8">
        <v>0</v>
      </c>
      <c r="P67" s="13">
        <v>150</v>
      </c>
      <c r="Q67" s="14">
        <v>12.221894173052227</v>
      </c>
      <c r="R67" s="14">
        <v>0.62948801772584428</v>
      </c>
      <c r="S67" s="14">
        <v>106.24036078105696</v>
      </c>
      <c r="T67" s="15">
        <v>23.852878570556641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t="e">
        <v>#DIV/0!</v>
      </c>
      <c r="AC67">
        <v>0.41353236713315467</v>
      </c>
      <c r="AD67">
        <v>0.24210384831140008</v>
      </c>
      <c r="AE67" s="8">
        <v>-1</v>
      </c>
      <c r="AF67" s="8">
        <v>0.87</v>
      </c>
      <c r="AG67" s="8">
        <v>0.92</v>
      </c>
      <c r="AH67" s="8">
        <v>9.927668571472168</v>
      </c>
      <c r="AI67">
        <v>0.8749638342857361</v>
      </c>
      <c r="AJ67">
        <v>8.3907898310343135E-3</v>
      </c>
      <c r="AK67">
        <v>0.58545320161951009</v>
      </c>
      <c r="AL67">
        <v>1.7051239385738535</v>
      </c>
      <c r="AM67">
        <v>-1</v>
      </c>
      <c r="AN67" s="8">
        <v>1801.5240478515625</v>
      </c>
      <c r="AO67" s="8">
        <v>0.5</v>
      </c>
      <c r="AP67">
        <v>190.8103214096335</v>
      </c>
      <c r="AQ67">
        <v>12.745764721361153</v>
      </c>
      <c r="AR67">
        <v>2.1388664752946496</v>
      </c>
      <c r="AS67">
        <v>23.852878570556641</v>
      </c>
      <c r="AT67" s="8">
        <v>2</v>
      </c>
      <c r="AU67">
        <v>4.644859790802002</v>
      </c>
      <c r="AV67" s="8">
        <v>1</v>
      </c>
      <c r="AW67">
        <v>9.2897195816040039</v>
      </c>
      <c r="AX67" s="8">
        <v>25.484224319458008</v>
      </c>
      <c r="AY67" s="8">
        <v>23.852878570556641</v>
      </c>
      <c r="AZ67" s="8">
        <v>24.999912261962891</v>
      </c>
      <c r="BA67" s="8">
        <v>151.39848327636719</v>
      </c>
      <c r="BB67" s="8">
        <v>143.38587951660156</v>
      </c>
      <c r="BC67" s="8">
        <v>1.0198583602905273</v>
      </c>
      <c r="BD67" s="8">
        <v>8.2291297912597656</v>
      </c>
      <c r="BE67" s="8">
        <v>3.142179012298584</v>
      </c>
      <c r="BF67" s="8">
        <v>25.353912353515625</v>
      </c>
      <c r="BG67" s="8">
        <v>350.68392944335937</v>
      </c>
      <c r="BH67" s="8">
        <v>1800.9461669921875</v>
      </c>
      <c r="BI67" s="8">
        <v>0.20531934499740601</v>
      </c>
      <c r="BJ67" s="8">
        <v>100.82982635498047</v>
      </c>
      <c r="BK67" s="8">
        <v>-0.39648532867431641</v>
      </c>
      <c r="BL67" s="8">
        <v>-6.8435907363891602E-2</v>
      </c>
      <c r="BM67" s="8">
        <v>0.25</v>
      </c>
      <c r="BN67" s="8">
        <v>-1.355140209197998</v>
      </c>
      <c r="BO67" s="8">
        <v>7.355140209197998</v>
      </c>
      <c r="BP67" s="8">
        <v>1</v>
      </c>
      <c r="BQ67" s="8">
        <v>0</v>
      </c>
      <c r="BR67" s="8">
        <v>0.15999999642372131</v>
      </c>
      <c r="BS67" s="8">
        <v>111115</v>
      </c>
      <c r="BT67">
        <v>1.7534196472167967</v>
      </c>
      <c r="BU67">
        <v>1.2745764721361153E-2</v>
      </c>
      <c r="BV67">
        <v>297.00287857055662</v>
      </c>
      <c r="BW67">
        <v>298.63422431945799</v>
      </c>
      <c r="BX67">
        <v>288.15138027806461</v>
      </c>
      <c r="BY67">
        <v>-1.0213246127525437</v>
      </c>
      <c r="BZ67">
        <v>2.9686082031999685</v>
      </c>
      <c r="CA67">
        <v>29.44176649425852</v>
      </c>
      <c r="CB67">
        <v>21.212636702998754</v>
      </c>
      <c r="CC67">
        <v>24.668551445007324</v>
      </c>
      <c r="CD67">
        <v>3.1173849304550236</v>
      </c>
      <c r="CE67">
        <v>0.58953974963160816</v>
      </c>
      <c r="CF67">
        <v>0.82974172790531886</v>
      </c>
      <c r="CG67">
        <v>2.2876432025497047</v>
      </c>
      <c r="CH67">
        <v>0.37185462222097759</v>
      </c>
      <c r="CI67">
        <v>10.71219712944445</v>
      </c>
      <c r="CJ67">
        <v>0.74094018978177134</v>
      </c>
      <c r="CK67">
        <v>31.227538996300641</v>
      </c>
      <c r="CL67">
        <v>141.60977023917044</v>
      </c>
      <c r="CM67">
        <v>2.6951507389147485E-2</v>
      </c>
      <c r="CN67">
        <v>0</v>
      </c>
      <c r="CO67">
        <v>1575.762763613684</v>
      </c>
      <c r="CP67">
        <v>328.99609375</v>
      </c>
      <c r="CQ67">
        <v>0.24210384831140008</v>
      </c>
      <c r="CR67" t="e">
        <v>#DIV/0!</v>
      </c>
    </row>
    <row r="68" spans="1:96" x14ac:dyDescent="0.3">
      <c r="A68" s="4" t="str">
        <f>VLOOKUP(B68,ListCodeMtrx!A$1:B$91,2,TRUE)</f>
        <v>M57</v>
      </c>
      <c r="B68" s="22">
        <v>57</v>
      </c>
      <c r="C68" s="10">
        <v>16</v>
      </c>
      <c r="D68" s="10">
        <v>2</v>
      </c>
      <c r="E68" s="10">
        <v>6</v>
      </c>
      <c r="F68" s="1">
        <v>68</v>
      </c>
      <c r="G68" s="3">
        <v>41312</v>
      </c>
      <c r="H68" s="11">
        <v>2</v>
      </c>
      <c r="I68">
        <v>46.6</v>
      </c>
      <c r="J68" s="8">
        <v>30</v>
      </c>
      <c r="K68" s="8" t="s">
        <v>289</v>
      </c>
      <c r="L68" s="12">
        <v>0.15763888888888888</v>
      </c>
      <c r="M68" s="12">
        <f t="shared" si="86"/>
        <v>0.51696759259259262</v>
      </c>
      <c r="N68" s="8">
        <v>6612</v>
      </c>
      <c r="O68" s="8">
        <v>0</v>
      </c>
      <c r="P68" s="13" t="s">
        <v>192</v>
      </c>
      <c r="Q68" s="14">
        <v>32.342813132635108</v>
      </c>
      <c r="R68" s="14">
        <v>0.54747110256968057</v>
      </c>
      <c r="S68" s="14">
        <v>267.76191311883258</v>
      </c>
      <c r="T68" s="15">
        <v>24.21776008605957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t="e">
        <v>#DIV/0!</v>
      </c>
      <c r="AC68">
        <v>0.41353236713315467</v>
      </c>
      <c r="AD68">
        <v>0.24210384831140008</v>
      </c>
      <c r="AE68" s="8">
        <v>-1</v>
      </c>
      <c r="AF68" s="8">
        <v>0.87</v>
      </c>
      <c r="AG68" s="8">
        <v>0.92</v>
      </c>
      <c r="AH68" s="8">
        <v>9.927668571472168</v>
      </c>
      <c r="AI68">
        <v>0.8749638342857361</v>
      </c>
      <c r="AJ68">
        <v>2.1157655719702149E-2</v>
      </c>
      <c r="AK68">
        <v>0.58545320161951009</v>
      </c>
      <c r="AL68">
        <v>1.7051239385738535</v>
      </c>
      <c r="AM68">
        <v>-1</v>
      </c>
      <c r="AN68" s="8">
        <v>1801.5240478515625</v>
      </c>
      <c r="AO68" s="8">
        <v>0.5</v>
      </c>
      <c r="AP68">
        <v>190.8103214096335</v>
      </c>
      <c r="AQ68">
        <v>11.801384127895028</v>
      </c>
      <c r="AR68">
        <v>2.2580164357645449</v>
      </c>
      <c r="AS68">
        <v>24.21776008605957</v>
      </c>
      <c r="AT68" s="8">
        <v>2</v>
      </c>
      <c r="AU68">
        <v>4.644859790802002</v>
      </c>
      <c r="AV68" s="8">
        <v>1</v>
      </c>
      <c r="AW68">
        <v>9.2897195816040039</v>
      </c>
      <c r="AX68" s="8">
        <v>25.486442565917969</v>
      </c>
      <c r="AY68" s="8">
        <v>24.21776008605957</v>
      </c>
      <c r="AZ68" s="8">
        <v>25.000665664672852</v>
      </c>
      <c r="BA68" s="8">
        <v>399.760986328125</v>
      </c>
      <c r="BB68" s="8">
        <v>378.76641845703125</v>
      </c>
      <c r="BC68" s="8">
        <v>1.0214122533798218</v>
      </c>
      <c r="BD68" s="8">
        <v>7.6999940872192383</v>
      </c>
      <c r="BE68" s="8">
        <v>3.1464323997497559</v>
      </c>
      <c r="BF68" s="8">
        <v>23.719619750976563</v>
      </c>
      <c r="BG68" s="8">
        <v>350.68862915039062</v>
      </c>
      <c r="BH68" s="8">
        <v>1801.1280517578125</v>
      </c>
      <c r="BI68" s="8">
        <v>0.18306776881217957</v>
      </c>
      <c r="BJ68" s="8">
        <v>100.82599639892578</v>
      </c>
      <c r="BK68" s="8">
        <v>-5.8533668518066406E-2</v>
      </c>
      <c r="BL68" s="8">
        <v>-7.6891183853149414E-2</v>
      </c>
      <c r="BM68" s="8">
        <v>0.25</v>
      </c>
      <c r="BN68" s="8">
        <v>-1.355140209197998</v>
      </c>
      <c r="BO68" s="8">
        <v>7.355140209197998</v>
      </c>
      <c r="BP68" s="8">
        <v>1</v>
      </c>
      <c r="BQ68" s="8">
        <v>0</v>
      </c>
      <c r="BR68" s="8">
        <v>0.15999999642372131</v>
      </c>
      <c r="BS68" s="8">
        <v>111115</v>
      </c>
      <c r="BT68">
        <v>1.753443145751953</v>
      </c>
      <c r="BU68">
        <v>1.1801384127895028E-2</v>
      </c>
      <c r="BV68">
        <v>297.36776008605955</v>
      </c>
      <c r="BW68">
        <v>298.63644256591795</v>
      </c>
      <c r="BX68">
        <v>288.18048183991414</v>
      </c>
      <c r="BY68">
        <v>-0.87090166263073632</v>
      </c>
      <c r="BZ68">
        <v>3.0343760118742615</v>
      </c>
      <c r="CA68">
        <v>30.095175056525306</v>
      </c>
      <c r="CB68">
        <v>22.395180969306068</v>
      </c>
      <c r="CC68">
        <v>24.85210132598877</v>
      </c>
      <c r="CD68">
        <v>3.1517482988855523</v>
      </c>
      <c r="CE68">
        <v>0.51700258591979331</v>
      </c>
      <c r="CF68">
        <v>0.77635957610971673</v>
      </c>
      <c r="CG68">
        <v>2.3753887227758357</v>
      </c>
      <c r="CH68">
        <v>0.32573252425853993</v>
      </c>
      <c r="CI68">
        <v>26.997361687888894</v>
      </c>
      <c r="CJ68">
        <v>0.7069315020312672</v>
      </c>
      <c r="CK68">
        <v>28.37331162710711</v>
      </c>
      <c r="CL68">
        <v>374.06629835701006</v>
      </c>
      <c r="CM68">
        <v>2.4532354824270176E-2</v>
      </c>
      <c r="CN68">
        <v>0</v>
      </c>
      <c r="CO68">
        <v>1575.9219062056134</v>
      </c>
      <c r="CP68">
        <v>328.99609375</v>
      </c>
      <c r="CQ68">
        <v>0.24210384831140008</v>
      </c>
      <c r="CR68" t="e">
        <v>#DIV/0!</v>
      </c>
    </row>
    <row r="69" spans="1:96" x14ac:dyDescent="0.3">
      <c r="A69" s="4" t="str">
        <f>VLOOKUP(B69,ListCodeMtrx!A$1:B$91,2,TRUE)</f>
        <v>M57</v>
      </c>
      <c r="B69" s="22">
        <v>57</v>
      </c>
      <c r="C69" s="10">
        <v>16</v>
      </c>
      <c r="D69" s="10">
        <v>2</v>
      </c>
      <c r="E69" s="10">
        <v>6</v>
      </c>
      <c r="F69" s="1">
        <v>68</v>
      </c>
      <c r="G69" s="3">
        <v>41312</v>
      </c>
      <c r="H69" s="11">
        <v>2</v>
      </c>
      <c r="I69">
        <v>46.6</v>
      </c>
      <c r="J69" s="8">
        <v>31</v>
      </c>
      <c r="K69" s="8" t="s">
        <v>290</v>
      </c>
      <c r="L69" s="12">
        <v>0.15763888888888888</v>
      </c>
      <c r="M69" s="12">
        <f t="shared" si="86"/>
        <v>0.51939814814814811</v>
      </c>
      <c r="N69" s="8">
        <v>6822</v>
      </c>
      <c r="O69" s="8">
        <v>0</v>
      </c>
      <c r="P69" s="13">
        <v>800</v>
      </c>
      <c r="Q69" s="14">
        <v>46.713828586928614</v>
      </c>
      <c r="R69" s="14">
        <v>0.48187018265075604</v>
      </c>
      <c r="S69" s="14">
        <v>581.14293378298021</v>
      </c>
      <c r="T69" s="15">
        <v>24.477350234985352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t="e">
        <v>#DIV/0!</v>
      </c>
      <c r="AC69">
        <v>0.41353236713315467</v>
      </c>
      <c r="AD69">
        <v>0.24210384831140008</v>
      </c>
      <c r="AE69" s="8">
        <v>-1</v>
      </c>
      <c r="AF69" s="8">
        <v>0.87</v>
      </c>
      <c r="AG69" s="8">
        <v>0.92</v>
      </c>
      <c r="AH69" s="8">
        <v>9.927668571472168</v>
      </c>
      <c r="AI69">
        <v>0.8749638342857361</v>
      </c>
      <c r="AJ69">
        <v>3.0267206815625263E-2</v>
      </c>
      <c r="AK69">
        <v>0.58545320161951009</v>
      </c>
      <c r="AL69">
        <v>1.7051239385738535</v>
      </c>
      <c r="AM69">
        <v>-1</v>
      </c>
      <c r="AN69" s="8">
        <v>1801.5240478515625</v>
      </c>
      <c r="AO69" s="8">
        <v>0.5</v>
      </c>
      <c r="AP69">
        <v>190.8103214096335</v>
      </c>
      <c r="AQ69">
        <v>10.908305465375591</v>
      </c>
      <c r="AR69">
        <v>2.3554073573950087</v>
      </c>
      <c r="AS69">
        <v>24.477350234985352</v>
      </c>
      <c r="AT69" s="8">
        <v>2</v>
      </c>
      <c r="AU69">
        <v>4.644859790802002</v>
      </c>
      <c r="AV69" s="8">
        <v>1</v>
      </c>
      <c r="AW69">
        <v>9.2897195816040039</v>
      </c>
      <c r="AX69" s="8">
        <v>25.46282958984375</v>
      </c>
      <c r="AY69" s="8">
        <v>24.477350234985352</v>
      </c>
      <c r="AZ69" s="8">
        <v>25.000173568725586</v>
      </c>
      <c r="BA69" s="8">
        <v>800.0948486328125</v>
      </c>
      <c r="BB69" s="8">
        <v>768.6712646484375</v>
      </c>
      <c r="BC69" s="8">
        <v>1.0297091007232666</v>
      </c>
      <c r="BD69" s="8">
        <v>7.2060399055480957</v>
      </c>
      <c r="BE69" s="8">
        <v>3.1763308048248291</v>
      </c>
      <c r="BF69" s="8">
        <v>22.228382110595703</v>
      </c>
      <c r="BG69" s="8">
        <v>350.68392944335937</v>
      </c>
      <c r="BH69" s="8">
        <v>1801.697265625</v>
      </c>
      <c r="BI69" s="8">
        <v>0.17093090713024139</v>
      </c>
      <c r="BJ69" s="8">
        <v>100.82242584228516</v>
      </c>
      <c r="BK69" s="8">
        <v>1.1717796325683594E-2</v>
      </c>
      <c r="BL69" s="8">
        <v>-8.1664800643920898E-2</v>
      </c>
      <c r="BM69" s="8">
        <v>0.25</v>
      </c>
      <c r="BN69" s="8">
        <v>-1.355140209197998</v>
      </c>
      <c r="BO69" s="8">
        <v>7.355140209197998</v>
      </c>
      <c r="BP69" s="8">
        <v>1</v>
      </c>
      <c r="BQ69" s="8">
        <v>0</v>
      </c>
      <c r="BR69" s="8">
        <v>0.15999999642372131</v>
      </c>
      <c r="BS69" s="8">
        <v>111115</v>
      </c>
      <c r="BT69">
        <v>1.7534196472167967</v>
      </c>
      <c r="BU69">
        <v>1.0908305465375591E-2</v>
      </c>
      <c r="BV69">
        <v>297.62735023498533</v>
      </c>
      <c r="BW69">
        <v>298.61282958984373</v>
      </c>
      <c r="BX69">
        <v>288.27155605662847</v>
      </c>
      <c r="BY69">
        <v>-0.72582201534113389</v>
      </c>
      <c r="BZ69">
        <v>3.081937781388679</v>
      </c>
      <c r="CA69">
        <v>30.567978856308248</v>
      </c>
      <c r="CB69">
        <v>23.361938950760152</v>
      </c>
      <c r="CC69">
        <v>24.970089912414551</v>
      </c>
      <c r="CD69">
        <v>3.174011965864997</v>
      </c>
      <c r="CE69">
        <v>0.45810753209646499</v>
      </c>
      <c r="CF69">
        <v>0.7265304239936704</v>
      </c>
      <c r="CG69">
        <v>2.4474815418713267</v>
      </c>
      <c r="CH69">
        <v>0.28836134325069562</v>
      </c>
      <c r="CI69">
        <v>58.592240345102553</v>
      </c>
      <c r="CJ69">
        <v>0.75603572100327443</v>
      </c>
      <c r="CK69">
        <v>25.943955272792032</v>
      </c>
      <c r="CL69">
        <v>761.88272081367677</v>
      </c>
      <c r="CM69">
        <v>1.5907192096256212E-2</v>
      </c>
      <c r="CN69">
        <v>0</v>
      </c>
      <c r="CO69">
        <v>1576.4199477533764</v>
      </c>
      <c r="CP69">
        <v>328.99609375</v>
      </c>
      <c r="CQ69">
        <v>0.24210384831140008</v>
      </c>
      <c r="CR69" t="e">
        <v>#DIV/0!</v>
      </c>
    </row>
    <row r="70" spans="1:96" s="5" customFormat="1" x14ac:dyDescent="0.3">
      <c r="A70" s="4" t="str">
        <f>VLOOKUP(B70,ListCodeMtrx!A$1:B$91,2,TRUE)</f>
        <v>M36</v>
      </c>
      <c r="B70" s="22">
        <v>36</v>
      </c>
      <c r="C70" s="10">
        <v>10</v>
      </c>
      <c r="D70" s="10">
        <v>2</v>
      </c>
      <c r="E70" s="10">
        <v>2</v>
      </c>
      <c r="F70" s="1">
        <v>68</v>
      </c>
      <c r="G70" s="3">
        <v>41312</v>
      </c>
      <c r="H70" s="11">
        <v>2</v>
      </c>
      <c r="I70" s="1">
        <v>49.1</v>
      </c>
      <c r="J70" s="8">
        <v>35</v>
      </c>
      <c r="K70" s="8" t="s">
        <v>294</v>
      </c>
      <c r="L70" s="12">
        <v>0.15763888888888888</v>
      </c>
      <c r="M70" s="12">
        <f t="shared" si="86"/>
        <v>0.53131944444444446</v>
      </c>
      <c r="N70" s="8">
        <v>7852</v>
      </c>
      <c r="O70" s="8">
        <v>0</v>
      </c>
      <c r="P70" s="13">
        <v>50</v>
      </c>
      <c r="Q70" s="14">
        <v>0.54534626511902196</v>
      </c>
      <c r="R70" s="14">
        <v>0.47880669864691139</v>
      </c>
      <c r="S70" s="14">
        <v>45.31102531561428</v>
      </c>
      <c r="T70" s="15">
        <v>25.250560760498047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t="e">
        <v>#DIV/0!</v>
      </c>
      <c r="AC70">
        <v>0.47248066317127196</v>
      </c>
      <c r="AD70">
        <v>0.24404351259580206</v>
      </c>
      <c r="AE70" s="8">
        <v>-1</v>
      </c>
      <c r="AF70" s="8">
        <v>0.87</v>
      </c>
      <c r="AG70" s="8">
        <v>0.92</v>
      </c>
      <c r="AH70" s="8">
        <v>9.899907112121582</v>
      </c>
      <c r="AI70">
        <v>0.87494995355606076</v>
      </c>
      <c r="AJ70">
        <v>9.8052050627738907E-4</v>
      </c>
      <c r="AK70">
        <v>0.51651534468689453</v>
      </c>
      <c r="AL70">
        <v>1.895665106821808</v>
      </c>
      <c r="AM70">
        <v>-1</v>
      </c>
      <c r="AN70" s="8">
        <v>1801.729736328125</v>
      </c>
      <c r="AO70" s="8">
        <v>0.5</v>
      </c>
      <c r="AP70">
        <v>192.35794572874735</v>
      </c>
      <c r="AQ70">
        <v>11.351844119317658</v>
      </c>
      <c r="AR70">
        <v>2.4632621551212486</v>
      </c>
      <c r="AS70">
        <v>25.250560760498047</v>
      </c>
      <c r="AT70" s="8">
        <v>2</v>
      </c>
      <c r="AU70">
        <v>4.644859790802002</v>
      </c>
      <c r="AV70" s="8">
        <v>1</v>
      </c>
      <c r="AW70">
        <v>9.2897195816040039</v>
      </c>
      <c r="AX70" s="8">
        <v>25.576005935668945</v>
      </c>
      <c r="AY70" s="8">
        <v>25.250560760498047</v>
      </c>
      <c r="AZ70" s="8">
        <v>25.003345489501953</v>
      </c>
      <c r="BA70" s="8">
        <v>49.711952209472656</v>
      </c>
      <c r="BB70" s="8">
        <v>49.083179473876953</v>
      </c>
      <c r="BC70" s="8">
        <v>1.1566838026046753</v>
      </c>
      <c r="BD70" s="8">
        <v>7.5815515518188477</v>
      </c>
      <c r="BE70" s="8">
        <v>3.5433416366577148</v>
      </c>
      <c r="BF70" s="8">
        <v>23.225038528442383</v>
      </c>
      <c r="BG70" s="8">
        <v>350.69296264648437</v>
      </c>
      <c r="BH70" s="8">
        <v>1801.2994384765625</v>
      </c>
      <c r="BI70" s="8">
        <v>0.12339597195386887</v>
      </c>
      <c r="BJ70" s="8">
        <v>100.80064392089844</v>
      </c>
      <c r="BK70" s="8">
        <v>-0.63620090484619141</v>
      </c>
      <c r="BL70" s="8">
        <v>-6.2085390090942383E-2</v>
      </c>
      <c r="BM70" s="8">
        <v>0.25</v>
      </c>
      <c r="BN70" s="8">
        <v>-1.355140209197998</v>
      </c>
      <c r="BO70" s="8">
        <v>7.355140209197998</v>
      </c>
      <c r="BP70" s="8">
        <v>1</v>
      </c>
      <c r="BQ70" s="8">
        <v>0</v>
      </c>
      <c r="BR70" s="8">
        <v>0.15999999642372131</v>
      </c>
      <c r="BS70" s="8">
        <v>111115</v>
      </c>
      <c r="BT70">
        <v>1.7534648132324218</v>
      </c>
      <c r="BU70">
        <v>1.1351844119317658E-2</v>
      </c>
      <c r="BV70">
        <v>298.40056076049802</v>
      </c>
      <c r="BW70">
        <v>298.72600593566892</v>
      </c>
      <c r="BX70">
        <v>288.20790371430121</v>
      </c>
      <c r="BY70">
        <v>-0.83405190452701194</v>
      </c>
      <c r="BZ70">
        <v>3.2274874334640753</v>
      </c>
      <c r="CA70">
        <v>32.018520000693549</v>
      </c>
      <c r="CB70">
        <v>24.436968448874701</v>
      </c>
      <c r="CC70">
        <v>25.413283348083496</v>
      </c>
      <c r="CD70">
        <v>3.2588721037388719</v>
      </c>
      <c r="CE70">
        <v>0.45533787150840616</v>
      </c>
      <c r="CF70">
        <v>0.76422527834282661</v>
      </c>
      <c r="CG70">
        <v>2.4946468253960452</v>
      </c>
      <c r="CH70">
        <v>0.28660557576087403</v>
      </c>
      <c r="CI70">
        <v>4.5673805285300499</v>
      </c>
      <c r="CJ70">
        <v>0.9231477219141786</v>
      </c>
      <c r="CK70">
        <v>25.953429696500152</v>
      </c>
      <c r="CL70">
        <v>49.003928700864542</v>
      </c>
      <c r="CM70">
        <v>2.8882594369960724E-3</v>
      </c>
      <c r="CN70">
        <v>0</v>
      </c>
      <c r="CO70">
        <v>1576.0468600356267</v>
      </c>
      <c r="CP70">
        <v>449.5294189453125</v>
      </c>
      <c r="CQ70">
        <v>0.24404351259580206</v>
      </c>
      <c r="CR70" t="e">
        <v>#DIV/0!</v>
      </c>
    </row>
    <row r="71" spans="1:96" x14ac:dyDescent="0.3">
      <c r="A71" s="4" t="str">
        <f>VLOOKUP(B71,ListCodeMtrx!A$1:B$91,2,TRUE)</f>
        <v>M36</v>
      </c>
      <c r="B71" s="22">
        <v>36</v>
      </c>
      <c r="C71" s="10">
        <v>10</v>
      </c>
      <c r="D71" s="10">
        <v>2</v>
      </c>
      <c r="E71" s="10">
        <v>2</v>
      </c>
      <c r="F71" s="1">
        <v>68</v>
      </c>
      <c r="G71" s="3">
        <v>41312</v>
      </c>
      <c r="H71" s="11">
        <v>2</v>
      </c>
      <c r="I71" s="1">
        <v>49.1</v>
      </c>
      <c r="J71" s="8">
        <v>36</v>
      </c>
      <c r="K71" s="8" t="s">
        <v>295</v>
      </c>
      <c r="L71" s="12">
        <v>0.15763888888888888</v>
      </c>
      <c r="M71" s="12">
        <f t="shared" si="86"/>
        <v>0.53332175925925929</v>
      </c>
      <c r="N71" s="8">
        <v>8025</v>
      </c>
      <c r="O71" s="8">
        <v>0</v>
      </c>
      <c r="P71" s="13">
        <v>150</v>
      </c>
      <c r="Q71" s="14">
        <v>11.500970940890253</v>
      </c>
      <c r="R71" s="14">
        <v>0.44115407245174137</v>
      </c>
      <c r="S71" s="14">
        <v>95.241528718439284</v>
      </c>
      <c r="T71" s="15">
        <v>25.462827682495117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t="e">
        <v>#DIV/0!</v>
      </c>
      <c r="AC71">
        <v>0.47248066317127196</v>
      </c>
      <c r="AD71">
        <v>0.24404351259580206</v>
      </c>
      <c r="AE71" s="8">
        <v>-1</v>
      </c>
      <c r="AF71" s="8">
        <v>0.87</v>
      </c>
      <c r="AG71" s="8">
        <v>0.92</v>
      </c>
      <c r="AH71" s="8">
        <v>9.899907112121582</v>
      </c>
      <c r="AI71">
        <v>0.87494995355606076</v>
      </c>
      <c r="AJ71">
        <v>7.9333743441410316E-3</v>
      </c>
      <c r="AK71">
        <v>0.51651534468689453</v>
      </c>
      <c r="AL71">
        <v>1.895665106821808</v>
      </c>
      <c r="AM71">
        <v>-1</v>
      </c>
      <c r="AN71" s="8">
        <v>1801.729736328125</v>
      </c>
      <c r="AO71" s="8">
        <v>0.5</v>
      </c>
      <c r="AP71">
        <v>192.35794572874735</v>
      </c>
      <c r="AQ71">
        <v>10.800065811649254</v>
      </c>
      <c r="AR71">
        <v>2.5334456744996849</v>
      </c>
      <c r="AS71">
        <v>25.462827682495117</v>
      </c>
      <c r="AT71" s="8">
        <v>2</v>
      </c>
      <c r="AU71">
        <v>4.644859790802002</v>
      </c>
      <c r="AV71" s="8">
        <v>1</v>
      </c>
      <c r="AW71">
        <v>9.2897195816040039</v>
      </c>
      <c r="AX71" s="8">
        <v>25.599357604980469</v>
      </c>
      <c r="AY71" s="8">
        <v>25.462827682495117</v>
      </c>
      <c r="AZ71" s="8">
        <v>25.003782272338867</v>
      </c>
      <c r="BA71" s="8">
        <v>150.95916748046875</v>
      </c>
      <c r="BB71" s="8">
        <v>143.51617431640625</v>
      </c>
      <c r="BC71" s="8">
        <v>1.1780021190643311</v>
      </c>
      <c r="BD71" s="8">
        <v>7.292391300201416</v>
      </c>
      <c r="BE71" s="8">
        <v>3.6034393310546875</v>
      </c>
      <c r="BF71" s="8">
        <v>22.306995391845703</v>
      </c>
      <c r="BG71" s="8">
        <v>350.6910400390625</v>
      </c>
      <c r="BH71" s="8">
        <v>1800.953857421875</v>
      </c>
      <c r="BI71" s="8">
        <v>0.25387042760848999</v>
      </c>
      <c r="BJ71" s="8">
        <v>100.79477691650391</v>
      </c>
      <c r="BK71" s="8">
        <v>-0.30053806304931641</v>
      </c>
      <c r="BL71" s="8">
        <v>-6.4248323440551758E-2</v>
      </c>
      <c r="BM71" s="8">
        <v>0.25</v>
      </c>
      <c r="BN71" s="8">
        <v>-1.355140209197998</v>
      </c>
      <c r="BO71" s="8">
        <v>7.355140209197998</v>
      </c>
      <c r="BP71" s="8">
        <v>1</v>
      </c>
      <c r="BQ71" s="8">
        <v>0</v>
      </c>
      <c r="BR71" s="8">
        <v>0.15999999642372131</v>
      </c>
      <c r="BS71" s="8">
        <v>111115</v>
      </c>
      <c r="BT71">
        <v>1.7534552001953123</v>
      </c>
      <c r="BU71">
        <v>1.0800065811649254E-2</v>
      </c>
      <c r="BV71">
        <v>298.61282768249509</v>
      </c>
      <c r="BW71">
        <v>298.74935760498045</v>
      </c>
      <c r="BX71">
        <v>288.1526107467871</v>
      </c>
      <c r="BY71">
        <v>-0.74559451357792805</v>
      </c>
      <c r="BZ71">
        <v>3.2684806287913406</v>
      </c>
      <c r="CA71">
        <v>32.42708331503006</v>
      </c>
      <c r="CB71">
        <v>25.134692014828644</v>
      </c>
      <c r="CC71">
        <v>25.531092643737793</v>
      </c>
      <c r="CD71">
        <v>3.281760334879952</v>
      </c>
      <c r="CE71">
        <v>0.42115412973748761</v>
      </c>
      <c r="CF71">
        <v>0.73503495429165555</v>
      </c>
      <c r="CG71">
        <v>2.5467253805882963</v>
      </c>
      <c r="CH71">
        <v>0.26494799154643978</v>
      </c>
      <c r="CI71">
        <v>9.5998486403618877</v>
      </c>
      <c r="CJ71">
        <v>0.66362923323515333</v>
      </c>
      <c r="CK71">
        <v>24.503256016872644</v>
      </c>
      <c r="CL71">
        <v>141.84483099610324</v>
      </c>
      <c r="CM71">
        <v>1.9867571728079996E-2</v>
      </c>
      <c r="CN71">
        <v>0</v>
      </c>
      <c r="CO71">
        <v>1575.744493907878</v>
      </c>
      <c r="CP71">
        <v>449.5294189453125</v>
      </c>
      <c r="CQ71">
        <v>0.24404351259580206</v>
      </c>
      <c r="CR71" t="e">
        <v>#DIV/0!</v>
      </c>
    </row>
    <row r="72" spans="1:96" x14ac:dyDescent="0.3">
      <c r="A72" s="4" t="str">
        <f>VLOOKUP(B72,ListCodeMtrx!A$1:B$91,2,TRUE)</f>
        <v>M36</v>
      </c>
      <c r="B72" s="22">
        <v>36</v>
      </c>
      <c r="C72" s="10">
        <v>10</v>
      </c>
      <c r="D72" s="10">
        <v>2</v>
      </c>
      <c r="E72" s="10">
        <v>2</v>
      </c>
      <c r="F72" s="1">
        <v>68</v>
      </c>
      <c r="G72" s="3">
        <v>41312</v>
      </c>
      <c r="H72" s="11">
        <v>2</v>
      </c>
      <c r="I72" s="1">
        <v>49.1</v>
      </c>
      <c r="J72" s="8">
        <v>37</v>
      </c>
      <c r="K72" s="8" t="s">
        <v>296</v>
      </c>
      <c r="L72" s="12">
        <v>0.15763888888888888</v>
      </c>
      <c r="M72" s="12">
        <f t="shared" si="86"/>
        <v>0.53575231481481489</v>
      </c>
      <c r="N72" s="8">
        <v>8235</v>
      </c>
      <c r="O72" s="8">
        <v>0</v>
      </c>
      <c r="P72" s="13" t="s">
        <v>192</v>
      </c>
      <c r="Q72" s="14">
        <v>32.800388504803635</v>
      </c>
      <c r="R72" s="14">
        <v>0.39369267195672714</v>
      </c>
      <c r="S72" s="14">
        <v>228.71854630116411</v>
      </c>
      <c r="T72" s="15">
        <v>25.604585647583008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t="e">
        <v>#DIV/0!</v>
      </c>
      <c r="AC72">
        <v>0.47248066317127196</v>
      </c>
      <c r="AD72">
        <v>0.24404351259580206</v>
      </c>
      <c r="AE72" s="8">
        <v>-1</v>
      </c>
      <c r="AF72" s="8">
        <v>0.87</v>
      </c>
      <c r="AG72" s="8">
        <v>0.92</v>
      </c>
      <c r="AH72" s="8">
        <v>9.899907112121582</v>
      </c>
      <c r="AI72">
        <v>0.87494995355606076</v>
      </c>
      <c r="AJ72">
        <v>2.1448344259923018E-2</v>
      </c>
      <c r="AK72">
        <v>0.51651534468689453</v>
      </c>
      <c r="AL72">
        <v>1.895665106821808</v>
      </c>
      <c r="AM72">
        <v>-1</v>
      </c>
      <c r="AN72" s="8">
        <v>1801.729736328125</v>
      </c>
      <c r="AO72" s="8">
        <v>0.5</v>
      </c>
      <c r="AP72">
        <v>192.35794572874735</v>
      </c>
      <c r="AQ72">
        <v>9.9445521538210535</v>
      </c>
      <c r="AR72">
        <v>2.6013015045228256</v>
      </c>
      <c r="AS72">
        <v>25.604585647583008</v>
      </c>
      <c r="AT72" s="8">
        <v>2</v>
      </c>
      <c r="AU72">
        <v>4.644859790802002</v>
      </c>
      <c r="AV72" s="8">
        <v>1</v>
      </c>
      <c r="AW72">
        <v>9.2897195816040039</v>
      </c>
      <c r="AX72" s="8">
        <v>25.604005813598633</v>
      </c>
      <c r="AY72" s="8">
        <v>25.604585647583008</v>
      </c>
      <c r="AZ72" s="8">
        <v>25.005092620849609</v>
      </c>
      <c r="BA72" s="8">
        <v>400.45611572265625</v>
      </c>
      <c r="BB72" s="8">
        <v>379.59808349609375</v>
      </c>
      <c r="BC72" s="8">
        <v>1.2615137100219727</v>
      </c>
      <c r="BD72" s="8">
        <v>6.8935599327087402</v>
      </c>
      <c r="BE72" s="8">
        <v>3.8576841354370117</v>
      </c>
      <c r="BF72" s="8">
        <v>21.080371856689453</v>
      </c>
      <c r="BG72" s="8">
        <v>350.70730590820312</v>
      </c>
      <c r="BH72" s="8">
        <v>1801.1285400390625</v>
      </c>
      <c r="BI72" s="8">
        <v>0.24982854723930359</v>
      </c>
      <c r="BJ72" s="8">
        <v>100.79091644287109</v>
      </c>
      <c r="BK72" s="8">
        <v>0.20281887054443359</v>
      </c>
      <c r="BL72" s="8">
        <v>-6.8065881729125977E-2</v>
      </c>
      <c r="BM72" s="8">
        <v>0.25</v>
      </c>
      <c r="BN72" s="8">
        <v>-1.355140209197998</v>
      </c>
      <c r="BO72" s="8">
        <v>7.355140209197998</v>
      </c>
      <c r="BP72" s="8">
        <v>1</v>
      </c>
      <c r="BQ72" s="8">
        <v>0</v>
      </c>
      <c r="BR72" s="8">
        <v>0.15999999642372131</v>
      </c>
      <c r="BS72" s="8">
        <v>111115</v>
      </c>
      <c r="BT72">
        <v>1.7535365295410157</v>
      </c>
      <c r="BU72">
        <v>9.9445521538210537E-3</v>
      </c>
      <c r="BV72">
        <v>298.75458564758299</v>
      </c>
      <c r="BW72">
        <v>298.75400581359861</v>
      </c>
      <c r="BX72">
        <v>288.18055996491239</v>
      </c>
      <c r="BY72">
        <v>-0.60095531055637852</v>
      </c>
      <c r="BZ72">
        <v>3.2961097276943963</v>
      </c>
      <c r="CA72">
        <v>32.702448236619134</v>
      </c>
      <c r="CB72">
        <v>25.808888303910393</v>
      </c>
      <c r="CC72">
        <v>25.60429573059082</v>
      </c>
      <c r="CD72">
        <v>3.2960530143525659</v>
      </c>
      <c r="CE72">
        <v>0.3776865456147</v>
      </c>
      <c r="CF72">
        <v>0.69480822317157076</v>
      </c>
      <c r="CG72">
        <v>2.6012447911809953</v>
      </c>
      <c r="CH72">
        <v>0.23744178565478324</v>
      </c>
      <c r="CI72">
        <v>23.052751889175575</v>
      </c>
      <c r="CJ72">
        <v>0.6025281903287526</v>
      </c>
      <c r="CK72">
        <v>22.759045525903787</v>
      </c>
      <c r="CL72">
        <v>374.83146765882225</v>
      </c>
      <c r="CM72">
        <v>1.9915764807869298E-2</v>
      </c>
      <c r="CN72">
        <v>0</v>
      </c>
      <c r="CO72">
        <v>1575.8973324556732</v>
      </c>
      <c r="CP72">
        <v>449.5294189453125</v>
      </c>
      <c r="CQ72">
        <v>0.24404351259580206</v>
      </c>
      <c r="CR72" t="e">
        <v>#DIV/0!</v>
      </c>
    </row>
    <row r="73" spans="1:96" x14ac:dyDescent="0.3">
      <c r="A73" s="4" t="str">
        <f>VLOOKUP(B73,ListCodeMtrx!A$1:B$91,2,TRUE)</f>
        <v>M36</v>
      </c>
      <c r="B73" s="22">
        <v>36</v>
      </c>
      <c r="C73" s="10">
        <v>10</v>
      </c>
      <c r="D73" s="10">
        <v>2</v>
      </c>
      <c r="E73" s="10">
        <v>2</v>
      </c>
      <c r="F73" s="1">
        <v>68</v>
      </c>
      <c r="G73" s="3">
        <v>41312</v>
      </c>
      <c r="H73" s="11">
        <v>2</v>
      </c>
      <c r="I73" s="1">
        <v>49.1</v>
      </c>
      <c r="J73" s="8">
        <v>38</v>
      </c>
      <c r="K73" s="8" t="s">
        <v>297</v>
      </c>
      <c r="L73" s="12">
        <v>0.15763888888888888</v>
      </c>
      <c r="M73" s="12">
        <f t="shared" si="86"/>
        <v>0.53818287037037027</v>
      </c>
      <c r="N73" s="8">
        <v>8445</v>
      </c>
      <c r="O73" s="8">
        <v>0</v>
      </c>
      <c r="P73" s="13">
        <v>800</v>
      </c>
      <c r="Q73" s="14">
        <v>49.485365181911092</v>
      </c>
      <c r="R73" s="14">
        <v>0.3419155434515706</v>
      </c>
      <c r="S73" s="14">
        <v>501.8470014225785</v>
      </c>
      <c r="T73" s="15">
        <v>25.789999008178711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t="e">
        <v>#DIV/0!</v>
      </c>
      <c r="AC73">
        <v>0.47248066317127196</v>
      </c>
      <c r="AD73">
        <v>0.24404351259580206</v>
      </c>
      <c r="AE73" s="8">
        <v>-1</v>
      </c>
      <c r="AF73" s="8">
        <v>0.87</v>
      </c>
      <c r="AG73" s="8">
        <v>0.92</v>
      </c>
      <c r="AH73" s="8">
        <v>9.899907112121582</v>
      </c>
      <c r="AI73">
        <v>0.87494995355606076</v>
      </c>
      <c r="AJ73">
        <v>3.2029958854415307E-2</v>
      </c>
      <c r="AK73">
        <v>0.51651534468689453</v>
      </c>
      <c r="AL73">
        <v>1.895665106821808</v>
      </c>
      <c r="AM73">
        <v>-1</v>
      </c>
      <c r="AN73" s="8">
        <v>1801.729736328125</v>
      </c>
      <c r="AO73" s="8">
        <v>0.5</v>
      </c>
      <c r="AP73">
        <v>192.35794572874735</v>
      </c>
      <c r="AQ73">
        <v>8.953028950035387</v>
      </c>
      <c r="AR73">
        <v>2.6821826163659983</v>
      </c>
      <c r="AS73">
        <v>25.789999008178711</v>
      </c>
      <c r="AT73" s="8">
        <v>2</v>
      </c>
      <c r="AU73">
        <v>4.644859790802002</v>
      </c>
      <c r="AV73" s="8">
        <v>1</v>
      </c>
      <c r="AW73">
        <v>9.2897195816040039</v>
      </c>
      <c r="AX73" s="8">
        <v>25.601955413818359</v>
      </c>
      <c r="AY73" s="8">
        <v>25.789999008178711</v>
      </c>
      <c r="AZ73" s="8">
        <v>25.005537033081055</v>
      </c>
      <c r="BA73" s="8">
        <v>800.298583984375</v>
      </c>
      <c r="BB73" s="8">
        <v>768.15484619140625</v>
      </c>
      <c r="BC73" s="8">
        <v>1.379925012588501</v>
      </c>
      <c r="BD73" s="8">
        <v>6.4529056549072266</v>
      </c>
      <c r="BE73" s="8">
        <v>4.2201566696166992</v>
      </c>
      <c r="BF73" s="8">
        <v>19.734603881835937</v>
      </c>
      <c r="BG73" s="8">
        <v>350.69149780273437</v>
      </c>
      <c r="BH73" s="8">
        <v>1801.46533203125</v>
      </c>
      <c r="BI73" s="8">
        <v>0.25488615036010742</v>
      </c>
      <c r="BJ73" s="8">
        <v>100.78755950927734</v>
      </c>
      <c r="BK73" s="8">
        <v>0.51702785491943359</v>
      </c>
      <c r="BL73" s="8">
        <v>-7.2715997695922852E-2</v>
      </c>
      <c r="BM73" s="8">
        <v>0.25</v>
      </c>
      <c r="BN73" s="8">
        <v>-1.355140209197998</v>
      </c>
      <c r="BO73" s="8">
        <v>7.355140209197998</v>
      </c>
      <c r="BP73" s="8">
        <v>1</v>
      </c>
      <c r="BQ73" s="8">
        <v>0</v>
      </c>
      <c r="BR73" s="8">
        <v>0.15999999642372131</v>
      </c>
      <c r="BS73" s="8">
        <v>111115</v>
      </c>
      <c r="BT73">
        <v>1.7534574890136716</v>
      </c>
      <c r="BU73">
        <v>8.9530289500353872E-3</v>
      </c>
      <c r="BV73">
        <v>298.93999900817869</v>
      </c>
      <c r="BW73">
        <v>298.75195541381834</v>
      </c>
      <c r="BX73">
        <v>288.23444668245793</v>
      </c>
      <c r="BY73">
        <v>-0.43457931167837438</v>
      </c>
      <c r="BZ73">
        <v>3.3325552290677125</v>
      </c>
      <c r="CA73">
        <v>33.065144600122558</v>
      </c>
      <c r="CB73">
        <v>26.612238945215331</v>
      </c>
      <c r="CC73">
        <v>25.695977210998535</v>
      </c>
      <c r="CD73">
        <v>3.3140302228986593</v>
      </c>
      <c r="CE73">
        <v>0.32977780802701484</v>
      </c>
      <c r="CF73">
        <v>0.65037261270171443</v>
      </c>
      <c r="CG73">
        <v>2.6636576101969451</v>
      </c>
      <c r="CH73">
        <v>0.20716831261184171</v>
      </c>
      <c r="CI73">
        <v>50.57993452043052</v>
      </c>
      <c r="CJ73">
        <v>0.65331489335879289</v>
      </c>
      <c r="CK73">
        <v>20.808108125695135</v>
      </c>
      <c r="CL73">
        <v>760.9635373032595</v>
      </c>
      <c r="CM73">
        <v>1.3531487106383654E-2</v>
      </c>
      <c r="CN73">
        <v>0</v>
      </c>
      <c r="CO73">
        <v>1576.1920085935958</v>
      </c>
      <c r="CP73">
        <v>449.5294189453125</v>
      </c>
      <c r="CQ73">
        <v>0.24404351259580206</v>
      </c>
      <c r="CR73" t="e">
        <v>#DIV/0!</v>
      </c>
    </row>
    <row r="74" spans="1:96" x14ac:dyDescent="0.3">
      <c r="A74" s="4" t="str">
        <f>VLOOKUP(B74,ListCodeMtrx!A$1:B$91,2,TRUE)</f>
        <v>M38</v>
      </c>
      <c r="B74" s="22">
        <v>38</v>
      </c>
      <c r="C74" s="10">
        <v>15</v>
      </c>
      <c r="D74" s="10">
        <v>2</v>
      </c>
      <c r="E74" s="10">
        <v>2</v>
      </c>
      <c r="F74" s="1">
        <v>68</v>
      </c>
      <c r="G74" s="3">
        <v>41312</v>
      </c>
      <c r="H74" s="11">
        <v>2</v>
      </c>
      <c r="I74" s="1">
        <v>47.1</v>
      </c>
      <c r="J74" s="8">
        <v>42</v>
      </c>
      <c r="K74" s="8" t="s">
        <v>301</v>
      </c>
      <c r="L74" s="12">
        <v>0.15763888888888888</v>
      </c>
      <c r="M74" s="12">
        <f t="shared" si="86"/>
        <v>0.55164351851851845</v>
      </c>
      <c r="N74" s="8">
        <v>9607.5</v>
      </c>
      <c r="O74" s="8">
        <v>0</v>
      </c>
      <c r="P74" s="13">
        <v>50</v>
      </c>
      <c r="Q74" s="14">
        <v>-1.9669206432896283E-2</v>
      </c>
      <c r="R74" s="14">
        <v>0.32204693223050657</v>
      </c>
      <c r="S74" s="14">
        <v>46.644794510515545</v>
      </c>
      <c r="T74" s="15">
        <v>26.265052795410156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t="e">
        <v>#DIV/0!</v>
      </c>
      <c r="AC74">
        <v>0.48351061475169893</v>
      </c>
      <c r="AD74">
        <v>0.2408994824591591</v>
      </c>
      <c r="AE74" s="8">
        <v>-1</v>
      </c>
      <c r="AF74" s="8">
        <v>0.87</v>
      </c>
      <c r="AG74" s="8">
        <v>0.92</v>
      </c>
      <c r="AH74" s="8">
        <v>9.899907112121582</v>
      </c>
      <c r="AI74">
        <v>0.87494995355606076</v>
      </c>
      <c r="AJ74">
        <v>6.2180500035595812E-4</v>
      </c>
      <c r="AK74">
        <v>0.49822997698379418</v>
      </c>
      <c r="AL74">
        <v>1.9361482124540708</v>
      </c>
      <c r="AM74">
        <v>-1</v>
      </c>
      <c r="AN74" s="8">
        <v>1801.1536865234375</v>
      </c>
      <c r="AO74" s="8">
        <v>0.5</v>
      </c>
      <c r="AP74">
        <v>189.81907602367932</v>
      </c>
      <c r="AQ74">
        <v>8.2768410670616834</v>
      </c>
      <c r="AR74">
        <v>2.6234818471586321</v>
      </c>
      <c r="AS74">
        <v>26.265052795410156</v>
      </c>
      <c r="AT74" s="8">
        <v>2</v>
      </c>
      <c r="AU74">
        <v>4.644859790802002</v>
      </c>
      <c r="AV74" s="8">
        <v>1</v>
      </c>
      <c r="AW74">
        <v>9.2897195816040039</v>
      </c>
      <c r="AX74" s="8">
        <v>25.635740280151367</v>
      </c>
      <c r="AY74" s="8">
        <v>26.265052795410156</v>
      </c>
      <c r="AZ74" s="8">
        <v>25.002805709838867</v>
      </c>
      <c r="BA74" s="8">
        <v>48.777721405029297</v>
      </c>
      <c r="BB74" s="8">
        <v>48.559738159179688</v>
      </c>
      <c r="BC74" s="8">
        <v>3.2965936660766602</v>
      </c>
      <c r="BD74" s="8">
        <v>7.9788894653320312</v>
      </c>
      <c r="BE74" s="8">
        <v>10.060236930847168</v>
      </c>
      <c r="BF74" s="8">
        <v>24.34922981262207</v>
      </c>
      <c r="BG74" s="8">
        <v>350.71688842773437</v>
      </c>
      <c r="BH74" s="8">
        <v>1801.9188232421875</v>
      </c>
      <c r="BI74" s="8">
        <v>0.28320616483688354</v>
      </c>
      <c r="BJ74" s="8">
        <v>100.77373504638672</v>
      </c>
      <c r="BK74" s="8">
        <v>-0.51958560943603516</v>
      </c>
      <c r="BL74" s="8">
        <v>-5.1469564437866211E-2</v>
      </c>
      <c r="BM74" s="8">
        <v>0.25</v>
      </c>
      <c r="BN74" s="8">
        <v>-1.355140209197998</v>
      </c>
      <c r="BO74" s="8">
        <v>7.355140209197998</v>
      </c>
      <c r="BP74" s="8">
        <v>1</v>
      </c>
      <c r="BQ74" s="8">
        <v>0</v>
      </c>
      <c r="BR74" s="8">
        <v>0.15999999642372131</v>
      </c>
      <c r="BS74" s="8">
        <v>111135</v>
      </c>
      <c r="BT74">
        <v>1.7535844421386717</v>
      </c>
      <c r="BU74">
        <v>8.2768410670616827E-3</v>
      </c>
      <c r="BV74">
        <v>299.41505279541013</v>
      </c>
      <c r="BW74">
        <v>298.78574028015134</v>
      </c>
      <c r="BX74">
        <v>288.30700527458612</v>
      </c>
      <c r="BY74">
        <v>-0.33541234740796477</v>
      </c>
      <c r="BZ74">
        <v>3.4275443401024086</v>
      </c>
      <c r="CA74">
        <v>34.012278482331638</v>
      </c>
      <c r="CB74">
        <v>26.033389016999607</v>
      </c>
      <c r="CC74">
        <v>25.950396537780762</v>
      </c>
      <c r="CD74">
        <v>3.3643670007737714</v>
      </c>
      <c r="CE74">
        <v>0.31125659245167386</v>
      </c>
      <c r="CF74">
        <v>0.8040624929437763</v>
      </c>
      <c r="CG74">
        <v>2.5603045078299953</v>
      </c>
      <c r="CH74">
        <v>0.19547686779906409</v>
      </c>
      <c r="CI74">
        <v>4.700570163295847</v>
      </c>
      <c r="CJ74">
        <v>0.96056519822271436</v>
      </c>
      <c r="CK74">
        <v>24.436907579488498</v>
      </c>
      <c r="CL74">
        <v>48.562596526265061</v>
      </c>
      <c r="CM74">
        <v>-9.8976293308906008E-5</v>
      </c>
      <c r="CN74">
        <v>0</v>
      </c>
      <c r="CO74">
        <v>1576.5887907075437</v>
      </c>
      <c r="CP74">
        <v>495.9990234375</v>
      </c>
      <c r="CQ74">
        <v>0.2408994824591591</v>
      </c>
      <c r="CR74" t="e">
        <v>#DIV/0!</v>
      </c>
    </row>
    <row r="75" spans="1:96" s="5" customFormat="1" x14ac:dyDescent="0.3">
      <c r="A75" s="4" t="str">
        <f>VLOOKUP(B75,ListCodeMtrx!A$1:B$91,2,TRUE)</f>
        <v>M38</v>
      </c>
      <c r="B75" s="22">
        <v>38</v>
      </c>
      <c r="C75" s="10">
        <v>15</v>
      </c>
      <c r="D75" s="10">
        <v>2</v>
      </c>
      <c r="E75" s="10">
        <v>2</v>
      </c>
      <c r="F75" s="1">
        <v>68</v>
      </c>
      <c r="G75" s="3">
        <v>41312</v>
      </c>
      <c r="H75" s="11">
        <v>2</v>
      </c>
      <c r="I75" s="1">
        <v>47.1</v>
      </c>
      <c r="J75" s="8">
        <v>43</v>
      </c>
      <c r="K75" s="8" t="s">
        <v>302</v>
      </c>
      <c r="L75" s="12">
        <v>0.15763888888888888</v>
      </c>
      <c r="M75" s="12">
        <f t="shared" si="86"/>
        <v>0.55341435185185184</v>
      </c>
      <c r="N75" s="8">
        <v>9760.5</v>
      </c>
      <c r="O75" s="8">
        <v>0</v>
      </c>
      <c r="P75" s="13">
        <v>150</v>
      </c>
      <c r="Q75" s="14">
        <v>9.4702187548628807</v>
      </c>
      <c r="R75" s="14">
        <v>0.30601959022785402</v>
      </c>
      <c r="S75" s="14">
        <v>89.119757142805412</v>
      </c>
      <c r="T75" s="15">
        <v>26.395835876464844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t="e">
        <v>#DIV/0!</v>
      </c>
      <c r="AC75">
        <v>0.48351061475169893</v>
      </c>
      <c r="AD75">
        <v>0.2408994824591591</v>
      </c>
      <c r="AE75" s="8">
        <v>-1</v>
      </c>
      <c r="AF75" s="8">
        <v>0.87</v>
      </c>
      <c r="AG75" s="8">
        <v>0.92</v>
      </c>
      <c r="AH75" s="8">
        <v>9.899907112121582</v>
      </c>
      <c r="AI75">
        <v>0.87494995355606076</v>
      </c>
      <c r="AJ75">
        <v>6.6403956511941449E-3</v>
      </c>
      <c r="AK75">
        <v>0.49822997698379418</v>
      </c>
      <c r="AL75">
        <v>1.9361482124540708</v>
      </c>
      <c r="AM75">
        <v>-1</v>
      </c>
      <c r="AN75" s="8">
        <v>1801.1536865234375</v>
      </c>
      <c r="AO75" s="8">
        <v>0.5</v>
      </c>
      <c r="AP75">
        <v>189.81907602367932</v>
      </c>
      <c r="AQ75">
        <v>7.8947862964750541</v>
      </c>
      <c r="AR75">
        <v>2.628237839929243</v>
      </c>
      <c r="AS75">
        <v>26.395835876464844</v>
      </c>
      <c r="AT75" s="8">
        <v>2</v>
      </c>
      <c r="AU75">
        <v>4.644859790802002</v>
      </c>
      <c r="AV75" s="8">
        <v>1</v>
      </c>
      <c r="AW75">
        <v>9.2897195816040039</v>
      </c>
      <c r="AX75" s="8">
        <v>25.628557205200195</v>
      </c>
      <c r="AY75" s="8">
        <v>26.395835876464844</v>
      </c>
      <c r="AZ75" s="8">
        <v>25.004247665405273</v>
      </c>
      <c r="BA75" s="8">
        <v>151.0523681640625</v>
      </c>
      <c r="BB75" s="8">
        <v>144.99887084960937</v>
      </c>
      <c r="BC75" s="8">
        <v>3.7304508686065674</v>
      </c>
      <c r="BD75" s="8">
        <v>8.1957912445068359</v>
      </c>
      <c r="BE75" s="8">
        <v>11.38838005065918</v>
      </c>
      <c r="BF75" s="8">
        <v>25.020242691040039</v>
      </c>
      <c r="BG75" s="8">
        <v>350.704833984375</v>
      </c>
      <c r="BH75" s="8">
        <v>1802.0987548828125</v>
      </c>
      <c r="BI75" s="8">
        <v>0.1921730637550354</v>
      </c>
      <c r="BJ75" s="8">
        <v>100.76741027832031</v>
      </c>
      <c r="BK75" s="8">
        <v>-0.13770389556884766</v>
      </c>
      <c r="BL75" s="8">
        <v>-5.2744626998901367E-2</v>
      </c>
      <c r="BM75" s="8">
        <v>0.25</v>
      </c>
      <c r="BN75" s="8">
        <v>-1.355140209197998</v>
      </c>
      <c r="BO75" s="8">
        <v>7.355140209197998</v>
      </c>
      <c r="BP75" s="8">
        <v>1</v>
      </c>
      <c r="BQ75" s="8">
        <v>0</v>
      </c>
      <c r="BR75" s="8">
        <v>0.15999999642372131</v>
      </c>
      <c r="BS75" s="8">
        <v>111115</v>
      </c>
      <c r="BT75">
        <v>1.7535241699218747</v>
      </c>
      <c r="BU75">
        <v>7.8947862964750537E-3</v>
      </c>
      <c r="BV75">
        <v>299.54583587646482</v>
      </c>
      <c r="BW75">
        <v>298.77855720520017</v>
      </c>
      <c r="BX75">
        <v>288.33579433644263</v>
      </c>
      <c r="BY75">
        <v>-0.27434770456669122</v>
      </c>
      <c r="BZ75">
        <v>3.4541064988199288</v>
      </c>
      <c r="CA75">
        <v>34.278012000900503</v>
      </c>
      <c r="CB75">
        <v>26.082220756393667</v>
      </c>
      <c r="CC75">
        <v>26.01219654083252</v>
      </c>
      <c r="CD75">
        <v>3.3766944407415136</v>
      </c>
      <c r="CE75">
        <v>0.29626025976604597</v>
      </c>
      <c r="CF75">
        <v>0.82586865889068573</v>
      </c>
      <c r="CG75">
        <v>2.5508257818508278</v>
      </c>
      <c r="CH75">
        <v>0.18601542389190162</v>
      </c>
      <c r="CI75">
        <v>8.9803671319133418</v>
      </c>
      <c r="CJ75">
        <v>0.61462380100351999</v>
      </c>
      <c r="CK75">
        <v>24.738040233863323</v>
      </c>
      <c r="CL75">
        <v>143.62264036097525</v>
      </c>
      <c r="CM75">
        <v>1.6311819083152119E-2</v>
      </c>
      <c r="CN75">
        <v>0</v>
      </c>
      <c r="CO75">
        <v>1576.7462218881517</v>
      </c>
      <c r="CP75">
        <v>495.9990234375</v>
      </c>
      <c r="CQ75">
        <v>0.2408994824591591</v>
      </c>
      <c r="CR75" t="e">
        <v>#DIV/0!</v>
      </c>
    </row>
    <row r="76" spans="1:96" x14ac:dyDescent="0.3">
      <c r="A76" s="4" t="str">
        <f>VLOOKUP(B76,ListCodeMtrx!A$1:B$91,2,TRUE)</f>
        <v>M38</v>
      </c>
      <c r="B76" s="22">
        <v>38</v>
      </c>
      <c r="C76" s="10">
        <v>15</v>
      </c>
      <c r="D76" s="10">
        <v>2</v>
      </c>
      <c r="E76" s="10">
        <v>2</v>
      </c>
      <c r="F76" s="1">
        <v>68</v>
      </c>
      <c r="G76" s="3">
        <v>41312</v>
      </c>
      <c r="H76" s="11">
        <v>2</v>
      </c>
      <c r="I76" s="1">
        <v>47.1</v>
      </c>
      <c r="J76" s="8">
        <v>44</v>
      </c>
      <c r="K76" s="8" t="s">
        <v>303</v>
      </c>
      <c r="L76" s="12">
        <v>0.15763888888888888</v>
      </c>
      <c r="M76" s="12">
        <f t="shared" si="86"/>
        <v>0.5558333333333334</v>
      </c>
      <c r="N76" s="8">
        <v>9969.5</v>
      </c>
      <c r="O76" s="8">
        <v>0</v>
      </c>
      <c r="P76" s="13" t="s">
        <v>192</v>
      </c>
      <c r="Q76" s="14">
        <v>27.584063857633147</v>
      </c>
      <c r="R76" s="14">
        <v>0.25362332574327179</v>
      </c>
      <c r="S76" s="14">
        <v>192.65519833895209</v>
      </c>
      <c r="T76" s="15">
        <v>26.75103759765625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t="e">
        <v>#DIV/0!</v>
      </c>
      <c r="AC76">
        <v>0.48351061475169893</v>
      </c>
      <c r="AD76">
        <v>0.2408994824591591</v>
      </c>
      <c r="AE76" s="8">
        <v>-1</v>
      </c>
      <c r="AF76" s="8">
        <v>0.87</v>
      </c>
      <c r="AG76" s="8">
        <v>0.92</v>
      </c>
      <c r="AH76" s="8">
        <v>9.899907112121582</v>
      </c>
      <c r="AI76">
        <v>0.87494995355606076</v>
      </c>
      <c r="AJ76">
        <v>1.8128974402683778E-2</v>
      </c>
      <c r="AK76">
        <v>0.49822997698379418</v>
      </c>
      <c r="AL76">
        <v>1.9361482124540708</v>
      </c>
      <c r="AM76">
        <v>-1</v>
      </c>
      <c r="AN76" s="8">
        <v>1801.1536865234375</v>
      </c>
      <c r="AO76" s="8">
        <v>0.5</v>
      </c>
      <c r="AP76">
        <v>189.81907602367932</v>
      </c>
      <c r="AQ76">
        <v>6.7801713727919308</v>
      </c>
      <c r="AR76">
        <v>2.7076169260040492</v>
      </c>
      <c r="AS76">
        <v>26.75103759765625</v>
      </c>
      <c r="AT76" s="8">
        <v>2</v>
      </c>
      <c r="AU76">
        <v>4.644859790802002</v>
      </c>
      <c r="AV76" s="8">
        <v>1</v>
      </c>
      <c r="AW76">
        <v>9.2897195816040039</v>
      </c>
      <c r="AX76" s="8">
        <v>25.663032531738281</v>
      </c>
      <c r="AY76" s="8">
        <v>26.75103759765625</v>
      </c>
      <c r="AZ76" s="8">
        <v>25.004907608032227</v>
      </c>
      <c r="BA76" s="8">
        <v>400.56027221679687</v>
      </c>
      <c r="BB76" s="8">
        <v>383.34576416015625</v>
      </c>
      <c r="BC76" s="8">
        <v>4.2977180480957031</v>
      </c>
      <c r="BD76" s="8">
        <v>8.1332283020019531</v>
      </c>
      <c r="BE76" s="8">
        <v>13.092951774597168</v>
      </c>
      <c r="BF76" s="8">
        <v>24.777793884277344</v>
      </c>
      <c r="BG76" s="8">
        <v>350.67181396484375</v>
      </c>
      <c r="BH76" s="8">
        <v>1802.0528564453125</v>
      </c>
      <c r="BI76" s="8">
        <v>0.20127488672733307</v>
      </c>
      <c r="BJ76" s="8">
        <v>100.76447296142578</v>
      </c>
      <c r="BK76" s="8">
        <v>0.26454830169677734</v>
      </c>
      <c r="BL76" s="8">
        <v>-5.2267789840698242E-2</v>
      </c>
      <c r="BM76" s="8">
        <v>0.25</v>
      </c>
      <c r="BN76" s="8">
        <v>-1.355140209197998</v>
      </c>
      <c r="BO76" s="8">
        <v>7.355140209197998</v>
      </c>
      <c r="BP76" s="8">
        <v>1</v>
      </c>
      <c r="BQ76" s="8">
        <v>0</v>
      </c>
      <c r="BR76" s="8">
        <v>0.15999999642372131</v>
      </c>
      <c r="BS76" s="8">
        <v>111115</v>
      </c>
      <c r="BT76">
        <v>1.7533590698242187</v>
      </c>
      <c r="BU76">
        <v>6.7801713727919308E-3</v>
      </c>
      <c r="BV76">
        <v>299.90103759765623</v>
      </c>
      <c r="BW76">
        <v>298.81303253173826</v>
      </c>
      <c r="BX76">
        <v>288.32845058660678</v>
      </c>
      <c r="BY76">
        <v>-9.2881646002007268E-2</v>
      </c>
      <c r="BZ76">
        <v>3.5271573893302279</v>
      </c>
      <c r="CA76">
        <v>35.00397794647801</v>
      </c>
      <c r="CB76">
        <v>26.870749644476057</v>
      </c>
      <c r="CC76">
        <v>26.207035064697266</v>
      </c>
      <c r="CD76">
        <v>3.415818121981177</v>
      </c>
      <c r="CE76">
        <v>0.24688304699759714</v>
      </c>
      <c r="CF76">
        <v>0.81954046332617869</v>
      </c>
      <c r="CG76">
        <v>2.5962776586549983</v>
      </c>
      <c r="CH76">
        <v>0.15489364326311775</v>
      </c>
      <c r="CI76">
        <v>19.412799523903459</v>
      </c>
      <c r="CJ76">
        <v>0.50256248105682355</v>
      </c>
      <c r="CK76">
        <v>23.628015387897083</v>
      </c>
      <c r="CL76">
        <v>379.33719470004615</v>
      </c>
      <c r="CM76">
        <v>1.7181460041224172E-2</v>
      </c>
      <c r="CN76">
        <v>0</v>
      </c>
      <c r="CO76">
        <v>1576.7060630523929</v>
      </c>
      <c r="CP76">
        <v>495.9990234375</v>
      </c>
      <c r="CQ76">
        <v>0.2408994824591591</v>
      </c>
      <c r="CR76" t="e">
        <v>#DIV/0!</v>
      </c>
    </row>
    <row r="77" spans="1:96" x14ac:dyDescent="0.3">
      <c r="A77" s="4" t="str">
        <f>VLOOKUP(B77,ListCodeMtrx!A$1:B$91,2,TRUE)</f>
        <v>M38</v>
      </c>
      <c r="B77">
        <v>38</v>
      </c>
      <c r="C77" s="10">
        <v>15</v>
      </c>
      <c r="D77" s="10">
        <v>2</v>
      </c>
      <c r="E77" s="10">
        <v>2</v>
      </c>
      <c r="F77" s="1">
        <v>68</v>
      </c>
      <c r="G77" s="3">
        <v>41312</v>
      </c>
      <c r="H77" s="11">
        <v>2</v>
      </c>
      <c r="I77" s="1">
        <v>47.1</v>
      </c>
      <c r="J77" s="8">
        <v>45</v>
      </c>
      <c r="K77" s="8" t="s">
        <v>304</v>
      </c>
      <c r="L77" s="12">
        <v>0.15763888888888888</v>
      </c>
      <c r="M77" s="12">
        <f t="shared" si="86"/>
        <v>0.55789351851851854</v>
      </c>
      <c r="N77" s="8">
        <v>10148</v>
      </c>
      <c r="O77" s="8">
        <v>0</v>
      </c>
      <c r="P77" s="13">
        <v>800</v>
      </c>
      <c r="Q77" s="14">
        <v>43.110769297002903</v>
      </c>
      <c r="R77" s="14">
        <v>0.16188105263581187</v>
      </c>
      <c r="S77" s="14">
        <v>323.15694552740803</v>
      </c>
      <c r="T77" s="15">
        <v>27.951812744140625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t="e">
        <v>#DIV/0!</v>
      </c>
      <c r="AC77">
        <v>0.48351061475169893</v>
      </c>
      <c r="AD77">
        <v>0.2408994824591591</v>
      </c>
      <c r="AE77" s="8">
        <v>-1</v>
      </c>
      <c r="AF77" s="8">
        <v>0.87</v>
      </c>
      <c r="AG77" s="8">
        <v>0.92</v>
      </c>
      <c r="AH77" s="8">
        <v>9.899907112121582</v>
      </c>
      <c r="AI77">
        <v>0.87494995355606076</v>
      </c>
      <c r="AJ77">
        <v>2.7982528603976792E-2</v>
      </c>
      <c r="AK77">
        <v>0.49822997698379418</v>
      </c>
      <c r="AL77">
        <v>1.9361482124540708</v>
      </c>
      <c r="AM77">
        <v>-1</v>
      </c>
      <c r="AN77" s="8">
        <v>1801.1536865234375</v>
      </c>
      <c r="AO77" s="8">
        <v>0.5</v>
      </c>
      <c r="AP77">
        <v>189.81907602367932</v>
      </c>
      <c r="AQ77">
        <v>3.2026306124305846</v>
      </c>
      <c r="AR77">
        <v>1.9719001213210088</v>
      </c>
      <c r="AS77">
        <v>27.951812744140625</v>
      </c>
      <c r="AT77" s="8">
        <v>2</v>
      </c>
      <c r="AU77">
        <v>4.644859790802002</v>
      </c>
      <c r="AV77" s="8">
        <v>1</v>
      </c>
      <c r="AW77">
        <v>9.2897195816040039</v>
      </c>
      <c r="AX77" s="8">
        <v>25.706809997558594</v>
      </c>
      <c r="AY77" s="8">
        <v>27.951812744140625</v>
      </c>
      <c r="AZ77" s="8">
        <v>25.007966995239258</v>
      </c>
      <c r="BA77" s="8">
        <v>799.22186279296875</v>
      </c>
      <c r="BB77" s="8">
        <v>773.224365234375</v>
      </c>
      <c r="BC77" s="8">
        <v>16.192081451416016</v>
      </c>
      <c r="BD77" s="8">
        <v>17.985633850097656</v>
      </c>
      <c r="BE77" s="8">
        <v>49.200523376464844</v>
      </c>
      <c r="BF77" s="8">
        <v>54.65032958984375</v>
      </c>
      <c r="BG77" s="8">
        <v>350.70391845703125</v>
      </c>
      <c r="BH77" s="8">
        <v>1801.666748046875</v>
      </c>
      <c r="BI77" s="8">
        <v>0.19318541884422302</v>
      </c>
      <c r="BJ77" s="8">
        <v>100.76332855224609</v>
      </c>
      <c r="BK77" s="8">
        <v>0.56612300872802734</v>
      </c>
      <c r="BL77" s="8">
        <v>-2.2230863571166992E-2</v>
      </c>
      <c r="BM77" s="8">
        <v>0.25</v>
      </c>
      <c r="BN77" s="8">
        <v>-1.355140209197998</v>
      </c>
      <c r="BO77" s="8">
        <v>7.355140209197998</v>
      </c>
      <c r="BP77" s="8">
        <v>1</v>
      </c>
      <c r="BQ77" s="8">
        <v>0</v>
      </c>
      <c r="BR77" s="8">
        <v>0.15999999642372131</v>
      </c>
      <c r="BS77" s="8">
        <v>111115</v>
      </c>
      <c r="BT77">
        <v>1.7535195922851561</v>
      </c>
      <c r="BU77">
        <v>3.2026306124305847E-3</v>
      </c>
      <c r="BV77">
        <v>301.1018127441406</v>
      </c>
      <c r="BW77">
        <v>298.85680999755857</v>
      </c>
      <c r="BX77">
        <v>288.26667324423761</v>
      </c>
      <c r="BY77">
        <v>0.48267850315344768</v>
      </c>
      <c r="BZ77">
        <v>3.7841924541787977</v>
      </c>
      <c r="CA77">
        <v>37.555254560856255</v>
      </c>
      <c r="CB77">
        <v>19.569620710758599</v>
      </c>
      <c r="CC77">
        <v>26.829311370849609</v>
      </c>
      <c r="CD77">
        <v>3.5434353513686174</v>
      </c>
      <c r="CE77">
        <v>0.15910845609723773</v>
      </c>
      <c r="CF77">
        <v>1.8122923328577889</v>
      </c>
      <c r="CG77">
        <v>1.7311430185108285</v>
      </c>
      <c r="CH77">
        <v>9.9688223379035268E-2</v>
      </c>
      <c r="CI77">
        <v>32.562369476118512</v>
      </c>
      <c r="CJ77">
        <v>0.41793425046746258</v>
      </c>
      <c r="CK77">
        <v>47.320684806269753</v>
      </c>
      <c r="CL77">
        <v>766.95942493776977</v>
      </c>
      <c r="CM77">
        <v>2.6598944602901405E-2</v>
      </c>
      <c r="CN77">
        <v>0</v>
      </c>
      <c r="CO77">
        <v>1576.3682375271123</v>
      </c>
      <c r="CP77">
        <v>495.9990234375</v>
      </c>
      <c r="CQ77">
        <v>0.2408994824591591</v>
      </c>
      <c r="CR77" t="e">
        <v>#DIV/0!</v>
      </c>
    </row>
    <row r="78" spans="1:96" x14ac:dyDescent="0.3">
      <c r="A78" s="4" t="str">
        <f>VLOOKUP(B78,ListCodeMtrx!A$1:B$91,2,TRUE)</f>
        <v>M42</v>
      </c>
      <c r="B78">
        <v>42</v>
      </c>
      <c r="C78" s="10">
        <v>14</v>
      </c>
      <c r="D78" s="10">
        <v>2</v>
      </c>
      <c r="E78" s="10">
        <v>3</v>
      </c>
      <c r="F78" s="1">
        <v>68</v>
      </c>
      <c r="G78" s="3">
        <v>41312</v>
      </c>
      <c r="H78" s="11">
        <v>2</v>
      </c>
      <c r="I78" s="1">
        <v>48.8</v>
      </c>
      <c r="J78" s="8">
        <v>48</v>
      </c>
      <c r="K78" s="8" t="s">
        <v>307</v>
      </c>
      <c r="L78" s="12">
        <v>0.15763888888888888</v>
      </c>
      <c r="M78" s="12">
        <f t="shared" si="86"/>
        <v>0.56783564814814824</v>
      </c>
      <c r="N78" s="8">
        <v>11006.5</v>
      </c>
      <c r="O78" s="8">
        <v>0</v>
      </c>
      <c r="P78" s="13">
        <v>50</v>
      </c>
      <c r="Q78" s="14">
        <v>-0.15364417620238399</v>
      </c>
      <c r="R78" s="14">
        <v>0.49941586671062427</v>
      </c>
      <c r="S78" s="14">
        <v>49.053378077453345</v>
      </c>
      <c r="T78" s="15">
        <v>26.751688003540039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t="e">
        <v>#DIV/0!</v>
      </c>
      <c r="AC78">
        <v>0.44616957064851764</v>
      </c>
      <c r="AD78">
        <v>0.25517690694711176</v>
      </c>
      <c r="AE78" s="8">
        <v>-1</v>
      </c>
      <c r="AF78" s="8">
        <v>0.87</v>
      </c>
      <c r="AG78" s="8">
        <v>0.92</v>
      </c>
      <c r="AH78" s="8">
        <v>9.899907112121582</v>
      </c>
      <c r="AI78">
        <v>0.87494995355606076</v>
      </c>
      <c r="AJ78">
        <v>5.3728324408796907E-4</v>
      </c>
      <c r="AK78">
        <v>0.57192808235713233</v>
      </c>
      <c r="AL78">
        <v>1.8056068193489618</v>
      </c>
      <c r="AM78">
        <v>-1</v>
      </c>
      <c r="AN78" s="8">
        <v>1800.945556640625</v>
      </c>
      <c r="AO78" s="8">
        <v>0.5</v>
      </c>
      <c r="AP78">
        <v>201.0458764018185</v>
      </c>
      <c r="AQ78">
        <v>6.8013361353178592</v>
      </c>
      <c r="AR78">
        <v>1.4053824654893861</v>
      </c>
      <c r="AS78">
        <v>26.751688003540039</v>
      </c>
      <c r="AT78" s="8">
        <v>2</v>
      </c>
      <c r="AU78">
        <v>4.644859790802002</v>
      </c>
      <c r="AV78" s="8">
        <v>1</v>
      </c>
      <c r="AW78">
        <v>9.2897195816040039</v>
      </c>
      <c r="AX78" s="8">
        <v>25.652585983276367</v>
      </c>
      <c r="AY78" s="8">
        <v>26.751688003540039</v>
      </c>
      <c r="AZ78" s="8">
        <v>24.99835205078125</v>
      </c>
      <c r="BA78" s="8">
        <v>49.768508911132812</v>
      </c>
      <c r="BB78" s="8">
        <v>49.663497924804687</v>
      </c>
      <c r="BC78" s="8">
        <v>17.262844085693359</v>
      </c>
      <c r="BD78" s="8">
        <v>21.0599365234375</v>
      </c>
      <c r="BE78" s="8">
        <v>52.619121551513672</v>
      </c>
      <c r="BF78" s="8">
        <v>64.193092346191406</v>
      </c>
      <c r="BG78" s="8">
        <v>350.69467163085937</v>
      </c>
      <c r="BH78" s="8">
        <v>1800.3895263671875</v>
      </c>
      <c r="BI78" s="8">
        <v>0.12743592262268066</v>
      </c>
      <c r="BJ78" s="8">
        <v>100.75576019287109</v>
      </c>
      <c r="BK78" s="8">
        <v>-0.44730472564697266</v>
      </c>
      <c r="BL78" s="8">
        <v>-1.3914823532104492E-2</v>
      </c>
      <c r="BM78" s="8">
        <v>0.75</v>
      </c>
      <c r="BN78" s="8">
        <v>-1.355140209197998</v>
      </c>
      <c r="BO78" s="8">
        <v>7.355140209197998</v>
      </c>
      <c r="BP78" s="8">
        <v>1</v>
      </c>
      <c r="BQ78" s="8">
        <v>0</v>
      </c>
      <c r="BR78" s="8">
        <v>0.15999999642372131</v>
      </c>
      <c r="BS78" s="8">
        <v>111115</v>
      </c>
      <c r="BT78">
        <v>1.7534733581542967</v>
      </c>
      <c r="BU78">
        <v>6.8013361353178592E-3</v>
      </c>
      <c r="BV78">
        <v>299.90168800354002</v>
      </c>
      <c r="BW78">
        <v>298.80258598327634</v>
      </c>
      <c r="BX78">
        <v>288.06231778005531</v>
      </c>
      <c r="BY78">
        <v>-9.8182427246381904E-2</v>
      </c>
      <c r="BZ78">
        <v>3.527292379521942</v>
      </c>
      <c r="CA78">
        <v>35.008344662080304</v>
      </c>
      <c r="CB78">
        <v>13.948408138642804</v>
      </c>
      <c r="CC78">
        <v>26.202136993408203</v>
      </c>
      <c r="CD78">
        <v>3.4148297569580004</v>
      </c>
      <c r="CE78">
        <v>0.47393698665638356</v>
      </c>
      <c r="CF78">
        <v>2.1219099140325559</v>
      </c>
      <c r="CG78">
        <v>1.2929198429254445</v>
      </c>
      <c r="CH78">
        <v>0.29839899906206607</v>
      </c>
      <c r="CI78">
        <v>4.9424103982221297</v>
      </c>
      <c r="CJ78">
        <v>0.98771492398148997</v>
      </c>
      <c r="CK78">
        <v>61.099039281166178</v>
      </c>
      <c r="CL78">
        <v>49.68582579337501</v>
      </c>
      <c r="CM78">
        <v>-1.8893741640022385E-3</v>
      </c>
      <c r="CN78">
        <v>0</v>
      </c>
      <c r="CO78">
        <v>1575.2507324777889</v>
      </c>
      <c r="CP78">
        <v>374.18017578125</v>
      </c>
      <c r="CQ78">
        <v>0.25517690694711176</v>
      </c>
      <c r="CR78" t="e">
        <v>#DIV/0!</v>
      </c>
    </row>
    <row r="79" spans="1:96" x14ac:dyDescent="0.3">
      <c r="A79" s="4" t="str">
        <f>VLOOKUP(B79,ListCodeMtrx!A$1:B$91,2,TRUE)</f>
        <v>M42</v>
      </c>
      <c r="B79">
        <v>42</v>
      </c>
      <c r="C79" s="10">
        <v>14</v>
      </c>
      <c r="D79" s="10">
        <v>2</v>
      </c>
      <c r="E79" s="10">
        <v>3</v>
      </c>
      <c r="F79" s="1">
        <v>68</v>
      </c>
      <c r="G79" s="3">
        <v>41312</v>
      </c>
      <c r="H79" s="11">
        <v>2</v>
      </c>
      <c r="I79" s="1">
        <v>48.8</v>
      </c>
      <c r="J79" s="8">
        <v>49</v>
      </c>
      <c r="K79" s="8" t="s">
        <v>308</v>
      </c>
      <c r="L79" s="12">
        <v>0.15763888888888888</v>
      </c>
      <c r="M79" s="12">
        <f t="shared" si="86"/>
        <v>0.56988425925925923</v>
      </c>
      <c r="N79" s="8">
        <v>11183.5</v>
      </c>
      <c r="O79" s="8">
        <v>0</v>
      </c>
      <c r="P79" s="13">
        <v>150</v>
      </c>
      <c r="Q79" s="14">
        <v>10.631046136140414</v>
      </c>
      <c r="R79" s="14">
        <v>0.48799841629080876</v>
      </c>
      <c r="S79" s="14">
        <v>104.96764879971487</v>
      </c>
      <c r="T79" s="15">
        <v>26.757648468017578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t="e">
        <v>#DIV/0!</v>
      </c>
      <c r="AC79">
        <v>0.44616957064851764</v>
      </c>
      <c r="AD79">
        <v>0.25517690694711176</v>
      </c>
      <c r="AE79" s="8">
        <v>-1</v>
      </c>
      <c r="AF79" s="8">
        <v>0.87</v>
      </c>
      <c r="AG79" s="8">
        <v>0.92</v>
      </c>
      <c r="AH79" s="8">
        <v>9.899907112121582</v>
      </c>
      <c r="AI79">
        <v>0.87494995355606076</v>
      </c>
      <c r="AJ79">
        <v>7.3825766096335859E-3</v>
      </c>
      <c r="AK79">
        <v>0.57192808235713233</v>
      </c>
      <c r="AL79">
        <v>1.8056068193489618</v>
      </c>
      <c r="AM79">
        <v>-1</v>
      </c>
      <c r="AN79" s="8">
        <v>1800.945556640625</v>
      </c>
      <c r="AO79" s="8">
        <v>0.5</v>
      </c>
      <c r="AP79">
        <v>201.0458764018185</v>
      </c>
      <c r="AQ79">
        <v>6.6027824388565932</v>
      </c>
      <c r="AR79">
        <v>1.3945182548860466</v>
      </c>
      <c r="AS79">
        <v>26.757648468017578</v>
      </c>
      <c r="AT79" s="8">
        <v>2</v>
      </c>
      <c r="AU79">
        <v>4.644859790802002</v>
      </c>
      <c r="AV79" s="8">
        <v>1</v>
      </c>
      <c r="AW79">
        <v>9.2897195816040039</v>
      </c>
      <c r="AX79" s="8">
        <v>25.635629653930664</v>
      </c>
      <c r="AY79" s="8">
        <v>26.757648468017578</v>
      </c>
      <c r="AZ79" s="8">
        <v>25.000690460205078</v>
      </c>
      <c r="BA79" s="8">
        <v>150.81588745117187</v>
      </c>
      <c r="BB79" s="8">
        <v>144.20994567871094</v>
      </c>
      <c r="BC79" s="8">
        <v>17.494722366333008</v>
      </c>
      <c r="BD79" s="8">
        <v>21.180545806884766</v>
      </c>
      <c r="BE79" s="8">
        <v>53.378322601318359</v>
      </c>
      <c r="BF79" s="8">
        <v>64.624176025390625</v>
      </c>
      <c r="BG79" s="8">
        <v>350.69134521484375</v>
      </c>
      <c r="BH79" s="8">
        <v>1800.6429443359375</v>
      </c>
      <c r="BI79" s="8">
        <v>0.16890829801559448</v>
      </c>
      <c r="BJ79" s="8">
        <v>100.75337219238281</v>
      </c>
      <c r="BK79" s="8">
        <v>-0.12854862213134766</v>
      </c>
      <c r="BL79" s="8">
        <v>-1.6716718673706055E-2</v>
      </c>
      <c r="BM79" s="8">
        <v>0.5</v>
      </c>
      <c r="BN79" s="8">
        <v>-1.355140209197998</v>
      </c>
      <c r="BO79" s="8">
        <v>7.355140209197998</v>
      </c>
      <c r="BP79" s="8">
        <v>1</v>
      </c>
      <c r="BQ79" s="8">
        <v>0</v>
      </c>
      <c r="BR79" s="8">
        <v>0.15999999642372131</v>
      </c>
      <c r="BS79" s="8">
        <v>111115</v>
      </c>
      <c r="BT79">
        <v>1.7534567260742184</v>
      </c>
      <c r="BU79">
        <v>6.6027824388565932E-3</v>
      </c>
      <c r="BV79">
        <v>299.90764846801756</v>
      </c>
      <c r="BW79">
        <v>298.78562965393064</v>
      </c>
      <c r="BX79">
        <v>288.10286465414902</v>
      </c>
      <c r="BY79">
        <v>-6.4102309927712681E-2</v>
      </c>
      <c r="BZ79">
        <v>3.5285296698049207</v>
      </c>
      <c r="CA79">
        <v>35.021454796246367</v>
      </c>
      <c r="CB79">
        <v>13.840908989361601</v>
      </c>
      <c r="CC79">
        <v>26.196639060974121</v>
      </c>
      <c r="CD79">
        <v>3.4137206455200437</v>
      </c>
      <c r="CE79">
        <v>0.46364278910319606</v>
      </c>
      <c r="CF79">
        <v>2.134011414918874</v>
      </c>
      <c r="CG79">
        <v>1.2797092306011697</v>
      </c>
      <c r="CH79">
        <v>0.2918707560351847</v>
      </c>
      <c r="CI79">
        <v>10.575844587676997</v>
      </c>
      <c r="CJ79">
        <v>0.72788078731806061</v>
      </c>
      <c r="CK79">
        <v>61.365580408643709</v>
      </c>
      <c r="CL79">
        <v>142.6650215119783</v>
      </c>
      <c r="CM79">
        <v>4.5728119589604592E-2</v>
      </c>
      <c r="CN79">
        <v>0</v>
      </c>
      <c r="CO79">
        <v>1575.4724605177771</v>
      </c>
      <c r="CP79">
        <v>374.18017578125</v>
      </c>
      <c r="CQ79">
        <v>0.25517690694711176</v>
      </c>
      <c r="CR79" t="e">
        <v>#DIV/0!</v>
      </c>
    </row>
    <row r="80" spans="1:96" x14ac:dyDescent="0.3">
      <c r="A80" s="4" t="str">
        <f>VLOOKUP(B80,ListCodeMtrx!A$1:B$91,2,TRUE)</f>
        <v>M42</v>
      </c>
      <c r="B80">
        <v>42</v>
      </c>
      <c r="C80" s="10">
        <v>14</v>
      </c>
      <c r="D80" s="10">
        <v>2</v>
      </c>
      <c r="E80" s="10">
        <v>3</v>
      </c>
      <c r="F80" s="1">
        <v>68</v>
      </c>
      <c r="G80" s="3">
        <v>41312</v>
      </c>
      <c r="H80" s="11">
        <v>2</v>
      </c>
      <c r="I80" s="1">
        <v>48.8</v>
      </c>
      <c r="J80" s="8">
        <v>50</v>
      </c>
      <c r="K80" s="8" t="s">
        <v>309</v>
      </c>
      <c r="L80" s="12">
        <v>0.15763888888888888</v>
      </c>
      <c r="M80" s="12">
        <f t="shared" si="86"/>
        <v>0.57168981481481473</v>
      </c>
      <c r="N80" s="8">
        <v>11339.5</v>
      </c>
      <c r="O80" s="8">
        <v>0</v>
      </c>
      <c r="P80" s="13" t="s">
        <v>192</v>
      </c>
      <c r="Q80" s="14">
        <v>32.509519795625273</v>
      </c>
      <c r="R80" s="14">
        <v>0.47295956936938743</v>
      </c>
      <c r="S80" s="14">
        <v>259.37406353044781</v>
      </c>
      <c r="T80" s="15">
        <v>26.761619567871094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t="e">
        <v>#DIV/0!</v>
      </c>
      <c r="AC80">
        <v>0.44616957064851764</v>
      </c>
      <c r="AD80">
        <v>0.25517690694711176</v>
      </c>
      <c r="AE80" s="8">
        <v>-1</v>
      </c>
      <c r="AF80" s="8">
        <v>0.87</v>
      </c>
      <c r="AG80" s="8">
        <v>0.92</v>
      </c>
      <c r="AH80" s="8">
        <v>9.899907112121582</v>
      </c>
      <c r="AI80">
        <v>0.87494995355606076</v>
      </c>
      <c r="AJ80">
        <v>2.1263691610006148E-2</v>
      </c>
      <c r="AK80">
        <v>0.57192808235713233</v>
      </c>
      <c r="AL80">
        <v>1.8056068193489618</v>
      </c>
      <c r="AM80">
        <v>-1</v>
      </c>
      <c r="AN80" s="8">
        <v>1800.945556640625</v>
      </c>
      <c r="AO80" s="8">
        <v>0.5</v>
      </c>
      <c r="AP80">
        <v>201.0458764018185</v>
      </c>
      <c r="AQ80">
        <v>6.3931375618825417</v>
      </c>
      <c r="AR80">
        <v>1.3910029548652516</v>
      </c>
      <c r="AS80">
        <v>26.761619567871094</v>
      </c>
      <c r="AT80" s="8">
        <v>2</v>
      </c>
      <c r="AU80">
        <v>4.644859790802002</v>
      </c>
      <c r="AV80" s="8">
        <v>1</v>
      </c>
      <c r="AW80">
        <v>9.2897195816040039</v>
      </c>
      <c r="AX80" s="8">
        <v>25.617092132568359</v>
      </c>
      <c r="AY80" s="8">
        <v>26.761619567871094</v>
      </c>
      <c r="AZ80" s="8">
        <v>25.000560760498047</v>
      </c>
      <c r="BA80" s="8">
        <v>401.31021118164062</v>
      </c>
      <c r="BB80" s="8">
        <v>381.37762451171875</v>
      </c>
      <c r="BC80" s="8">
        <v>17.654542922973633</v>
      </c>
      <c r="BD80" s="8">
        <v>21.223508834838867</v>
      </c>
      <c r="BE80" s="8">
        <v>53.925518035888672</v>
      </c>
      <c r="BF80" s="8">
        <v>64.826866149902344</v>
      </c>
      <c r="BG80" s="8">
        <v>350.65914916992187</v>
      </c>
      <c r="BH80" s="8">
        <v>1801.13525390625</v>
      </c>
      <c r="BI80" s="8">
        <v>0.19823715090751648</v>
      </c>
      <c r="BJ80" s="8">
        <v>100.75389862060547</v>
      </c>
      <c r="BK80" s="8">
        <v>0.27223873138427734</v>
      </c>
      <c r="BL80" s="8">
        <v>-2.3245573043823242E-2</v>
      </c>
      <c r="BM80" s="8">
        <v>0.25</v>
      </c>
      <c r="BN80" s="8">
        <v>-1.355140209197998</v>
      </c>
      <c r="BO80" s="8">
        <v>7.355140209197998</v>
      </c>
      <c r="BP80" s="8">
        <v>1</v>
      </c>
      <c r="BQ80" s="8">
        <v>0</v>
      </c>
      <c r="BR80" s="8">
        <v>0.15999999642372131</v>
      </c>
      <c r="BS80" s="8">
        <v>111115</v>
      </c>
      <c r="BT80">
        <v>1.7532957458496092</v>
      </c>
      <c r="BU80">
        <v>6.3931375618825415E-3</v>
      </c>
      <c r="BV80">
        <v>299.91161956787107</v>
      </c>
      <c r="BW80">
        <v>298.76709213256834</v>
      </c>
      <c r="BX80">
        <v>288.18163418363838</v>
      </c>
      <c r="BY80">
        <v>-2.7896249493910188E-2</v>
      </c>
      <c r="BZ80">
        <v>3.5293542123841313</v>
      </c>
      <c r="CA80">
        <v>35.029455541706781</v>
      </c>
      <c r="CB80">
        <v>13.805946706867914</v>
      </c>
      <c r="CC80">
        <v>26.189355850219727</v>
      </c>
      <c r="CD80">
        <v>3.4122518699084741</v>
      </c>
      <c r="CE80">
        <v>0.45004672436046655</v>
      </c>
      <c r="CF80">
        <v>2.1383512575188797</v>
      </c>
      <c r="CG80">
        <v>1.2739006123895944</v>
      </c>
      <c r="CH80">
        <v>0.28325178675121893</v>
      </c>
      <c r="CI80">
        <v>26.132948101761219</v>
      </c>
      <c r="CJ80">
        <v>0.68009774790151045</v>
      </c>
      <c r="CK80">
        <v>61.411611242612828</v>
      </c>
      <c r="CL80">
        <v>376.65327827730675</v>
      </c>
      <c r="CM80">
        <v>5.3005299741559465E-2</v>
      </c>
      <c r="CN80">
        <v>0</v>
      </c>
      <c r="CO80">
        <v>1575.9032067534572</v>
      </c>
      <c r="CP80">
        <v>374.18017578125</v>
      </c>
      <c r="CQ80">
        <v>0.25517690694711176</v>
      </c>
      <c r="CR80" t="e">
        <v>#DIV/0!</v>
      </c>
    </row>
    <row r="81" spans="1:96" s="5" customFormat="1" x14ac:dyDescent="0.3">
      <c r="A81" s="4" t="str">
        <f>VLOOKUP(B81,ListCodeMtrx!A$1:B$91,2,TRUE)</f>
        <v>M42</v>
      </c>
      <c r="B81">
        <v>42</v>
      </c>
      <c r="C81" s="10">
        <v>14</v>
      </c>
      <c r="D81" s="10">
        <v>2</v>
      </c>
      <c r="E81" s="10">
        <v>3</v>
      </c>
      <c r="F81" s="1">
        <v>68</v>
      </c>
      <c r="G81" s="3">
        <v>41312</v>
      </c>
      <c r="H81" s="11">
        <v>2</v>
      </c>
      <c r="I81" s="1">
        <v>48.8</v>
      </c>
      <c r="J81" s="8">
        <v>51</v>
      </c>
      <c r="K81" s="8" t="s">
        <v>310</v>
      </c>
      <c r="L81" s="12">
        <v>0.15763888888888888</v>
      </c>
      <c r="M81" s="12">
        <f t="shared" si="86"/>
        <v>0.57412037037037034</v>
      </c>
      <c r="N81" s="8">
        <v>11550</v>
      </c>
      <c r="O81" s="8">
        <v>0</v>
      </c>
      <c r="P81" s="13">
        <v>800</v>
      </c>
      <c r="Q81" s="14">
        <v>50.945778353932511</v>
      </c>
      <c r="R81" s="14">
        <v>0.41917225787350515</v>
      </c>
      <c r="S81" s="14">
        <v>550.41271993873841</v>
      </c>
      <c r="T81" s="15">
        <v>26.814884185791016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t="e">
        <v>#DIV/0!</v>
      </c>
      <c r="AC81">
        <v>0.44616957064851764</v>
      </c>
      <c r="AD81">
        <v>0.25517690694711176</v>
      </c>
      <c r="AE81" s="8">
        <v>-1</v>
      </c>
      <c r="AF81" s="8">
        <v>0.87</v>
      </c>
      <c r="AG81" s="8">
        <v>0.92</v>
      </c>
      <c r="AH81" s="8">
        <v>9.899907112121582</v>
      </c>
      <c r="AI81">
        <v>0.87494995355606076</v>
      </c>
      <c r="AJ81">
        <v>3.2950951072100935E-2</v>
      </c>
      <c r="AK81">
        <v>0.57192808235713233</v>
      </c>
      <c r="AL81">
        <v>1.8056068193489618</v>
      </c>
      <c r="AM81">
        <v>-1</v>
      </c>
      <c r="AN81" s="8">
        <v>1800.945556640625</v>
      </c>
      <c r="AO81" s="8">
        <v>0.5</v>
      </c>
      <c r="AP81">
        <v>201.0458764018185</v>
      </c>
      <c r="AQ81">
        <v>5.8259130971970823</v>
      </c>
      <c r="AR81">
        <v>1.4223979768000561</v>
      </c>
      <c r="AS81">
        <v>26.814884185791016</v>
      </c>
      <c r="AT81" s="8">
        <v>2</v>
      </c>
      <c r="AU81">
        <v>4.644859790802002</v>
      </c>
      <c r="AV81" s="8">
        <v>1</v>
      </c>
      <c r="AW81">
        <v>9.2897195816040039</v>
      </c>
      <c r="AX81" s="8">
        <v>25.579893112182617</v>
      </c>
      <c r="AY81" s="8">
        <v>26.814884185791016</v>
      </c>
      <c r="AZ81" s="8">
        <v>25.000722885131836</v>
      </c>
      <c r="BA81" s="8">
        <v>799.21246337890625</v>
      </c>
      <c r="BB81" s="8">
        <v>767.6094970703125</v>
      </c>
      <c r="BC81" s="8">
        <v>17.769800186157227</v>
      </c>
      <c r="BD81" s="8">
        <v>21.022285461425781</v>
      </c>
      <c r="BE81" s="8">
        <v>54.396385192871094</v>
      </c>
      <c r="BF81" s="8">
        <v>64.352798461914063</v>
      </c>
      <c r="BG81" s="8">
        <v>350.71267700195313</v>
      </c>
      <c r="BH81" s="8">
        <v>1801.7689208984375</v>
      </c>
      <c r="BI81" s="8">
        <v>0.19115981459617615</v>
      </c>
      <c r="BJ81" s="8">
        <v>100.75175476074219</v>
      </c>
      <c r="BK81" s="8">
        <v>0.37886714935302734</v>
      </c>
      <c r="BL81" s="8">
        <v>-3.1801939010620117E-2</v>
      </c>
      <c r="BM81" s="8">
        <v>0.25</v>
      </c>
      <c r="BN81" s="8">
        <v>-1.355140209197998</v>
      </c>
      <c r="BO81" s="8">
        <v>7.355140209197998</v>
      </c>
      <c r="BP81" s="8">
        <v>1</v>
      </c>
      <c r="BQ81" s="8">
        <v>0</v>
      </c>
      <c r="BR81" s="8">
        <v>0.15999999642372131</v>
      </c>
      <c r="BS81" s="8">
        <v>111115</v>
      </c>
      <c r="BT81">
        <v>1.7535633850097656</v>
      </c>
      <c r="BU81">
        <v>5.8259130971970823E-3</v>
      </c>
      <c r="BV81">
        <v>299.96488418579099</v>
      </c>
      <c r="BW81">
        <v>298.72989311218259</v>
      </c>
      <c r="BX81">
        <v>288.28302090012221</v>
      </c>
      <c r="BY81">
        <v>6.8236576236290078E-2</v>
      </c>
      <c r="BZ81">
        <v>3.5404301261199422</v>
      </c>
      <c r="CA81">
        <v>35.140133633677088</v>
      </c>
      <c r="CB81">
        <v>14.117848172251307</v>
      </c>
      <c r="CC81">
        <v>26.197388648986816</v>
      </c>
      <c r="CD81">
        <v>3.4138718432300199</v>
      </c>
      <c r="CE81">
        <v>0.40107489056570045</v>
      </c>
      <c r="CF81">
        <v>2.1180321493198861</v>
      </c>
      <c r="CG81">
        <v>1.2958396939101338</v>
      </c>
      <c r="CH81">
        <v>0.25223725934468866</v>
      </c>
      <c r="CI81">
        <v>55.455047376460847</v>
      </c>
      <c r="CJ81">
        <v>0.71704782449860827</v>
      </c>
      <c r="CK81">
        <v>60.448035301712011</v>
      </c>
      <c r="CL81">
        <v>760.20595811807073</v>
      </c>
      <c r="CM81">
        <v>4.0509708921978832E-2</v>
      </c>
      <c r="CN81">
        <v>0</v>
      </c>
      <c r="CO81">
        <v>1576.4576336588416</v>
      </c>
      <c r="CP81">
        <v>374.18017578125</v>
      </c>
      <c r="CQ81">
        <v>0.25517690694711176</v>
      </c>
      <c r="CR81" t="e">
        <v>#DIV/0!</v>
      </c>
    </row>
    <row r="82" spans="1:96" x14ac:dyDescent="0.3">
      <c r="A82" s="4" t="str">
        <f>VLOOKUP(B82,ListCodeMtrx!A$1:B$91,2,TRUE)</f>
        <v>M2</v>
      </c>
      <c r="B82">
        <v>2</v>
      </c>
      <c r="C82" s="10">
        <v>2</v>
      </c>
      <c r="D82" s="10">
        <v>1</v>
      </c>
      <c r="E82" s="10">
        <v>1</v>
      </c>
      <c r="F82" s="1">
        <v>69</v>
      </c>
      <c r="G82" s="3">
        <v>41313</v>
      </c>
      <c r="H82" s="11">
        <v>1</v>
      </c>
      <c r="I82" s="1">
        <v>45.8</v>
      </c>
      <c r="J82" s="8">
        <v>2</v>
      </c>
      <c r="K82" s="8" t="s">
        <v>313</v>
      </c>
      <c r="L82" s="12">
        <v>0.16111111111111112</v>
      </c>
      <c r="M82" s="12">
        <f t="shared" si="86"/>
        <v>0.42160879629629633</v>
      </c>
      <c r="N82" s="8">
        <v>945.5</v>
      </c>
      <c r="O82" s="8">
        <v>0</v>
      </c>
      <c r="P82" s="13">
        <v>50</v>
      </c>
      <c r="Q82" s="14">
        <f t="shared" ref="Q82:Q121" si="87">(BA82-BB82*(1000-BC82)/(1000-BD82))*BT82</f>
        <v>-0.56490123277305759</v>
      </c>
      <c r="R82" s="14">
        <f t="shared" ref="R82:R121" si="88">IF(CE82&lt;&gt;0,1/(1/CE82-1/AW82),0)</f>
        <v>0.51455082543902686</v>
      </c>
      <c r="S82" s="14">
        <f t="shared" ref="S82:S121" si="89">((CH82-BU82/2)*BB82-Q82)/(CH82+BU82/2)</f>
        <v>49.497899967564237</v>
      </c>
      <c r="T82" s="15">
        <v>23.458612442016602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t="e">
        <f t="shared" ref="AB82:AB121" si="90">CN82/X82</f>
        <v>#DIV/0!</v>
      </c>
      <c r="AC82" t="e">
        <f t="shared" ref="AC82:AC121" si="91">CP82/Z82</f>
        <v>#DIV/0!</v>
      </c>
      <c r="AD82" t="e">
        <f t="shared" ref="AD82:AD121" si="92">(Z82-AA82)/Z82</f>
        <v>#DIV/0!</v>
      </c>
      <c r="AE82" s="8">
        <v>-1</v>
      </c>
      <c r="AF82" s="8">
        <v>0.85</v>
      </c>
      <c r="AG82" s="8">
        <v>0.85</v>
      </c>
      <c r="AH82" s="8">
        <v>9.8315877914428711</v>
      </c>
      <c r="AI82">
        <f t="shared" ref="AI82:AI121" si="93">(AH82*AG82+(100-AH82)*AF82)/100</f>
        <v>0.85</v>
      </c>
      <c r="AJ82">
        <f t="shared" ref="AJ82:AJ121" si="94">(Q82-AE82)/CO82</f>
        <v>2.8447919819798843E-4</v>
      </c>
      <c r="AK82" t="e">
        <f t="shared" ref="AK82:AK121" si="95">(Z82-AA82)/(Z82-Y82)</f>
        <v>#DIV/0!</v>
      </c>
      <c r="AL82" t="e">
        <f t="shared" ref="AL82:AL121" si="96">(X82-Z82)/(X82-Y82)</f>
        <v>#DIV/0!</v>
      </c>
      <c r="AM82" t="e">
        <f t="shared" ref="AM82:AM121" si="97">(X82-Z82)/Z82</f>
        <v>#DIV/0!</v>
      </c>
      <c r="AN82" s="8">
        <v>0</v>
      </c>
      <c r="AO82" s="8">
        <v>0.5</v>
      </c>
      <c r="AP82" t="e">
        <f t="shared" ref="AP82:AP121" si="98">AD82*AO82*AI82*AN82</f>
        <v>#DIV/0!</v>
      </c>
      <c r="AQ82">
        <f t="shared" ref="AQ82:AQ121" si="99">BU82*1000</f>
        <v>5.6783294093395424</v>
      </c>
      <c r="AR82">
        <f t="shared" ref="AR82:AR121" si="100">(BZ82-CF82)</f>
        <v>1.1496335491625387</v>
      </c>
      <c r="AS82">
        <f t="shared" ref="AS82:AS121" si="101">(AY82+BY82*O82)</f>
        <v>23.458612442016602</v>
      </c>
      <c r="AT82" s="8">
        <v>2</v>
      </c>
      <c r="AU82">
        <f t="shared" ref="AU82:AU121" si="102">(AT82*BN82+BO82)</f>
        <v>4.644859790802002</v>
      </c>
      <c r="AV82" s="8">
        <v>1</v>
      </c>
      <c r="AW82">
        <f t="shared" ref="AW82:AW121" si="103">AU82*(AV82+1)*(AV82+1)/(AV82*AV82+1)</f>
        <v>9.2897195816040039</v>
      </c>
      <c r="AX82" s="8">
        <v>24.525180816650391</v>
      </c>
      <c r="AY82" s="8">
        <v>23.458612442016602</v>
      </c>
      <c r="AZ82" s="8">
        <v>25.1441650390625</v>
      </c>
      <c r="BA82" s="8">
        <v>48.399787902832031</v>
      </c>
      <c r="BB82" s="8">
        <v>48.564823150634766</v>
      </c>
      <c r="BC82" s="8">
        <v>14.129335403442383</v>
      </c>
      <c r="BD82" s="8">
        <v>17.314357757568359</v>
      </c>
      <c r="BE82" s="8">
        <v>46.186637878417969</v>
      </c>
      <c r="BF82" s="8">
        <v>56.597988128662109</v>
      </c>
      <c r="BG82" s="8">
        <v>350.39080810546875</v>
      </c>
      <c r="BH82" s="8">
        <v>1799.3614501953125</v>
      </c>
      <c r="BI82" s="8">
        <v>591.4569091796875</v>
      </c>
      <c r="BJ82" s="8">
        <v>101.03260803222656</v>
      </c>
      <c r="BK82" s="8">
        <v>9.3684673309326172E-2</v>
      </c>
      <c r="BL82" s="8">
        <v>-1.1537051200866699</v>
      </c>
      <c r="BM82" s="8">
        <v>0.5</v>
      </c>
      <c r="BN82" s="8">
        <v>-1.355140209197998</v>
      </c>
      <c r="BO82" s="8">
        <v>7.355140209197998</v>
      </c>
      <c r="BP82" s="8">
        <v>1</v>
      </c>
      <c r="BQ82" s="8">
        <v>0</v>
      </c>
      <c r="BR82" s="8">
        <v>0.15999999642372131</v>
      </c>
      <c r="BS82" s="8">
        <v>111135</v>
      </c>
      <c r="BT82">
        <f t="shared" ref="BT82:BT121" si="104">BG82*0.000001/(AT82*0.0001)</f>
        <v>1.7519540405273435</v>
      </c>
      <c r="BU82">
        <f t="shared" ref="BU82:BU121" si="105">(BD82-BC82)/(1000-BD82)*BT82</f>
        <v>5.6783294093395425E-3</v>
      </c>
      <c r="BV82">
        <f t="shared" ref="BV82:BV121" si="106">(AY82+273.15)</f>
        <v>296.60861244201658</v>
      </c>
      <c r="BW82">
        <f t="shared" ref="BW82:BW121" si="107">(AX82+273.15)</f>
        <v>297.67518081665037</v>
      </c>
      <c r="BX82">
        <f t="shared" ref="BX82:BX121" si="108">(BH82*BP82+BI82*BQ82)*BR82</f>
        <v>287.897825596232</v>
      </c>
      <c r="BY82">
        <f t="shared" ref="BY82:BY121" si="109">((BX82+0.00000010773*(BW82^4-BV82^4))-BU82*44100)/(AU82*56+0.00000043092*BV82^3)</f>
        <v>0.18256987456179996</v>
      </c>
      <c r="BZ82">
        <f t="shared" ref="BZ82:BZ121" si="110">0.61365*EXP(17.502*AS82/(240.97+AS82))</f>
        <v>2.8989482698126841</v>
      </c>
      <c r="CA82">
        <f t="shared" ref="CA82:CA121" si="111">BZ82*1000/BJ82</f>
        <v>28.693194467354548</v>
      </c>
      <c r="CB82">
        <f t="shared" ref="CB82:CB121" si="112">(CA82-BD82)</f>
        <v>11.378836709786189</v>
      </c>
      <c r="CC82">
        <f t="shared" ref="CC82:CC121" si="113">IF(O82,AY82,(AX82+AY82)/2)</f>
        <v>23.991896629333496</v>
      </c>
      <c r="CD82">
        <f t="shared" ref="CD82:CD121" si="114">0.61365*EXP(17.502*CC82/(240.97+CC82))</f>
        <v>2.9935169292049606</v>
      </c>
      <c r="CE82">
        <f t="shared" ref="CE82:CE121" si="115">IF(CB82&lt;&gt;0,(1000-(CA82+BD82)/2)/CB82*BU82,0)</f>
        <v>0.4875460060115876</v>
      </c>
      <c r="CF82">
        <f t="shared" ref="CF82:CF121" si="116">BD82*BJ82/1000</f>
        <v>1.7493147206501454</v>
      </c>
      <c r="CG82">
        <f t="shared" ref="CG82:CG121" si="117">(CD82-CF82)</f>
        <v>1.2442022085548152</v>
      </c>
      <c r="CH82">
        <f t="shared" ref="CH82:CH121" si="118">1/(1.6/R82+1.37/AW82)</f>
        <v>0.30703261002112875</v>
      </c>
      <c r="CI82">
        <f t="shared" ref="CI82:CI121" si="119">S82*BJ82*0.001</f>
        <v>5.0009019258412772</v>
      </c>
      <c r="CJ82">
        <f t="shared" ref="CJ82:CJ121" si="120">S82/BB82</f>
        <v>1.0192130179087715</v>
      </c>
      <c r="CK82">
        <f t="shared" ref="CK82:CK121" si="121">(1-BU82*BJ82/BZ82/R82)*100</f>
        <v>61.539634949137408</v>
      </c>
      <c r="CL82">
        <f t="shared" ref="CL82:CL121" si="122">(BB82-Q82/(AW82/1.35))</f>
        <v>48.646915689332467</v>
      </c>
      <c r="CM82">
        <f t="shared" ref="CM82:CM121" si="123">Q82*CK82/100/CL82</f>
        <v>-7.1461499983224708E-3</v>
      </c>
      <c r="CN82">
        <f t="shared" ref="CN82:CN121" si="124">(X82-W82)</f>
        <v>0</v>
      </c>
      <c r="CO82">
        <f t="shared" ref="CO82:CO121" si="125">BH82*AI82</f>
        <v>1529.4572326660157</v>
      </c>
      <c r="CP82">
        <f t="shared" ref="CP82:CP121" si="126">(Z82-Y82)</f>
        <v>0</v>
      </c>
      <c r="CQ82" t="e">
        <f t="shared" ref="CQ82:CQ121" si="127">(Z82-AA82)/(Z82-W82)</f>
        <v>#DIV/0!</v>
      </c>
      <c r="CR82" t="e">
        <f t="shared" ref="CR82:CR121" si="128">(X82-Z82)/(X82-W82)</f>
        <v>#DIV/0!</v>
      </c>
    </row>
    <row r="83" spans="1:96" x14ac:dyDescent="0.3">
      <c r="A83" s="4" t="str">
        <f>VLOOKUP(B83,ListCodeMtrx!A$1:B$91,2,TRUE)</f>
        <v>M2</v>
      </c>
      <c r="B83">
        <v>2</v>
      </c>
      <c r="C83" s="10">
        <v>2</v>
      </c>
      <c r="D83" s="10">
        <v>1</v>
      </c>
      <c r="E83" s="10">
        <v>1</v>
      </c>
      <c r="F83" s="1">
        <v>69</v>
      </c>
      <c r="G83" s="3">
        <v>41313</v>
      </c>
      <c r="H83" s="11">
        <v>1</v>
      </c>
      <c r="I83" s="1">
        <v>45.8</v>
      </c>
      <c r="J83" s="8">
        <v>3</v>
      </c>
      <c r="K83" s="8" t="s">
        <v>314</v>
      </c>
      <c r="L83" s="12">
        <v>0.16111111111111112</v>
      </c>
      <c r="M83" s="12">
        <f t="shared" si="86"/>
        <v>0.42403935185185193</v>
      </c>
      <c r="N83" s="8">
        <v>1155.5</v>
      </c>
      <c r="O83" s="8">
        <v>0</v>
      </c>
      <c r="P83" s="13">
        <v>150</v>
      </c>
      <c r="Q83" s="14">
        <f t="shared" si="87"/>
        <v>11.881111970150743</v>
      </c>
      <c r="R83" s="14">
        <f t="shared" si="88"/>
        <v>0.4988203191676519</v>
      </c>
      <c r="S83" s="14">
        <f t="shared" si="89"/>
        <v>101.96798586868391</v>
      </c>
      <c r="T83" s="15">
        <v>24.011116027832031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t="e">
        <f t="shared" si="90"/>
        <v>#DIV/0!</v>
      </c>
      <c r="AC83" t="e">
        <f t="shared" si="91"/>
        <v>#DIV/0!</v>
      </c>
      <c r="AD83" t="e">
        <f t="shared" si="92"/>
        <v>#DIV/0!</v>
      </c>
      <c r="AE83" s="8">
        <v>-1</v>
      </c>
      <c r="AF83" s="8">
        <v>0.85</v>
      </c>
      <c r="AG83" s="8">
        <v>0.85</v>
      </c>
      <c r="AH83" s="8">
        <v>9.8076972961425781</v>
      </c>
      <c r="AI83">
        <f t="shared" si="93"/>
        <v>0.84999999999999987</v>
      </c>
      <c r="AJ83">
        <f t="shared" si="94"/>
        <v>8.417530661899441E-3</v>
      </c>
      <c r="AK83" t="e">
        <f t="shared" si="95"/>
        <v>#DIV/0!</v>
      </c>
      <c r="AL83" t="e">
        <f t="shared" si="96"/>
        <v>#DIV/0!</v>
      </c>
      <c r="AM83" t="e">
        <f t="shared" si="97"/>
        <v>#DIV/0!</v>
      </c>
      <c r="AN83" s="8">
        <v>0</v>
      </c>
      <c r="AO83" s="8">
        <v>0.5</v>
      </c>
      <c r="AP83" t="e">
        <f t="shared" si="98"/>
        <v>#DIV/0!</v>
      </c>
      <c r="AQ83">
        <f t="shared" si="99"/>
        <v>5.540268262501991</v>
      </c>
      <c r="AR83">
        <f t="shared" si="100"/>
        <v>1.1540696584066232</v>
      </c>
      <c r="AS83">
        <f t="shared" si="101"/>
        <v>24.011116027832031</v>
      </c>
      <c r="AT83" s="8">
        <v>2</v>
      </c>
      <c r="AU83">
        <f t="shared" si="102"/>
        <v>4.644859790802002</v>
      </c>
      <c r="AV83" s="8">
        <v>1</v>
      </c>
      <c r="AW83">
        <f t="shared" si="103"/>
        <v>9.2897195816040039</v>
      </c>
      <c r="AX83" s="8">
        <v>24.733360290527344</v>
      </c>
      <c r="AY83" s="8">
        <v>24.011116027832031</v>
      </c>
      <c r="AZ83" s="8">
        <v>25.144603729248047</v>
      </c>
      <c r="BA83" s="8">
        <v>151.35443115234375</v>
      </c>
      <c r="BB83" s="8">
        <v>144.11671447753906</v>
      </c>
      <c r="BC83" s="8">
        <v>15.136009216308594</v>
      </c>
      <c r="BD83" s="8">
        <v>18.240806579589844</v>
      </c>
      <c r="BE83" s="8">
        <v>48.865020751953125</v>
      </c>
      <c r="BF83" s="8">
        <v>58.888534545898437</v>
      </c>
      <c r="BG83" s="8">
        <v>350.37451171875</v>
      </c>
      <c r="BH83" s="8">
        <v>1800.320068359375</v>
      </c>
      <c r="BI83" s="8">
        <v>607.1063232421875</v>
      </c>
      <c r="BJ83" s="8">
        <v>101.03200531005859</v>
      </c>
      <c r="BK83" s="8">
        <v>-0.95045900344848633</v>
      </c>
      <c r="BL83" s="8">
        <v>-1.1760725975036621</v>
      </c>
      <c r="BM83" s="8">
        <v>0.25</v>
      </c>
      <c r="BN83" s="8">
        <v>-1.355140209197998</v>
      </c>
      <c r="BO83" s="8">
        <v>7.355140209197998</v>
      </c>
      <c r="BP83" s="8">
        <v>1</v>
      </c>
      <c r="BQ83" s="8">
        <v>0</v>
      </c>
      <c r="BR83" s="8">
        <v>0.15999999642372131</v>
      </c>
      <c r="BS83" s="8">
        <v>111115</v>
      </c>
      <c r="BT83">
        <f t="shared" si="104"/>
        <v>1.7518725585937498</v>
      </c>
      <c r="BU83">
        <f t="shared" si="105"/>
        <v>5.5402682625019907E-3</v>
      </c>
      <c r="BV83">
        <f t="shared" si="106"/>
        <v>297.16111602783201</v>
      </c>
      <c r="BW83">
        <f t="shared" si="107"/>
        <v>297.88336029052732</v>
      </c>
      <c r="BX83">
        <f t="shared" si="108"/>
        <v>288.05120449905371</v>
      </c>
      <c r="BY83">
        <f t="shared" si="109"/>
        <v>0.19129807596654883</v>
      </c>
      <c r="BZ83">
        <f t="shared" si="110"/>
        <v>2.9969749256154961</v>
      </c>
      <c r="CA83">
        <f t="shared" si="111"/>
        <v>29.663619131561685</v>
      </c>
      <c r="CB83">
        <f t="shared" si="112"/>
        <v>11.422812551971841</v>
      </c>
      <c r="CC83">
        <f t="shared" si="113"/>
        <v>24.372238159179688</v>
      </c>
      <c r="CD83">
        <f t="shared" si="114"/>
        <v>3.062601347955662</v>
      </c>
      <c r="CE83">
        <f t="shared" si="115"/>
        <v>0.47340062293748147</v>
      </c>
      <c r="CF83">
        <f t="shared" si="116"/>
        <v>1.8429052672088728</v>
      </c>
      <c r="CG83">
        <f t="shared" si="117"/>
        <v>1.2196960807467891</v>
      </c>
      <c r="CH83">
        <f t="shared" si="118"/>
        <v>0.298058803014977</v>
      </c>
      <c r="CI83">
        <f t="shared" si="119"/>
        <v>10.302030089740853</v>
      </c>
      <c r="CJ83">
        <f t="shared" si="120"/>
        <v>0.70753754162620652</v>
      </c>
      <c r="CK83">
        <f t="shared" si="121"/>
        <v>62.55769973484098</v>
      </c>
      <c r="CL83">
        <f t="shared" si="122"/>
        <v>142.39012832832248</v>
      </c>
      <c r="CM83">
        <f t="shared" si="123"/>
        <v>5.2198494647811622E-2</v>
      </c>
      <c r="CN83">
        <f t="shared" si="124"/>
        <v>0</v>
      </c>
      <c r="CO83">
        <f t="shared" si="125"/>
        <v>1530.2720581054684</v>
      </c>
      <c r="CP83">
        <f t="shared" si="126"/>
        <v>0</v>
      </c>
      <c r="CQ83" t="e">
        <f t="shared" si="127"/>
        <v>#DIV/0!</v>
      </c>
      <c r="CR83" t="e">
        <f t="shared" si="128"/>
        <v>#DIV/0!</v>
      </c>
    </row>
    <row r="84" spans="1:96" x14ac:dyDescent="0.3">
      <c r="A84" s="4" t="str">
        <f>VLOOKUP(B84,ListCodeMtrx!A$1:B$91,2,TRUE)</f>
        <v>M2</v>
      </c>
      <c r="B84">
        <v>2</v>
      </c>
      <c r="C84" s="10">
        <v>2</v>
      </c>
      <c r="D84" s="10">
        <v>1</v>
      </c>
      <c r="E84" s="10">
        <v>1</v>
      </c>
      <c r="F84" s="1">
        <v>69</v>
      </c>
      <c r="G84" s="3">
        <v>41313</v>
      </c>
      <c r="H84" s="11">
        <v>1</v>
      </c>
      <c r="I84" s="1">
        <v>45.8</v>
      </c>
      <c r="J84" s="8">
        <v>4</v>
      </c>
      <c r="K84" s="8" t="s">
        <v>315</v>
      </c>
      <c r="L84" s="12">
        <v>0.16111111111111112</v>
      </c>
      <c r="M84" s="12">
        <f t="shared" si="86"/>
        <v>0.42646990740740742</v>
      </c>
      <c r="N84" s="8">
        <v>1365.5</v>
      </c>
      <c r="O84" s="8">
        <v>0</v>
      </c>
      <c r="P84" s="13" t="s">
        <v>192</v>
      </c>
      <c r="Q84" s="14">
        <f t="shared" si="87"/>
        <v>33.662061225679651</v>
      </c>
      <c r="R84" s="14">
        <f t="shared" si="88"/>
        <v>0.47720594453123399</v>
      </c>
      <c r="S84" s="14">
        <f t="shared" si="89"/>
        <v>256.69140208934942</v>
      </c>
      <c r="T84" s="15">
        <v>24.754058837890625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t="e">
        <f t="shared" si="90"/>
        <v>#DIV/0!</v>
      </c>
      <c r="AC84" t="e">
        <f t="shared" si="91"/>
        <v>#DIV/0!</v>
      </c>
      <c r="AD84" t="e">
        <f t="shared" si="92"/>
        <v>#DIV/0!</v>
      </c>
      <c r="AE84" s="8">
        <v>-1</v>
      </c>
      <c r="AF84" s="8">
        <v>0.85</v>
      </c>
      <c r="AG84" s="8">
        <v>0.85</v>
      </c>
      <c r="AH84" s="8">
        <v>9.7839221954345703</v>
      </c>
      <c r="AI84">
        <f t="shared" si="93"/>
        <v>0.84999999999999987</v>
      </c>
      <c r="AJ84">
        <f t="shared" si="94"/>
        <v>2.2643721161153707E-2</v>
      </c>
      <c r="AK84" t="e">
        <f t="shared" si="95"/>
        <v>#DIV/0!</v>
      </c>
      <c r="AL84" t="e">
        <f t="shared" si="96"/>
        <v>#DIV/0!</v>
      </c>
      <c r="AM84" t="e">
        <f t="shared" si="97"/>
        <v>#DIV/0!</v>
      </c>
      <c r="AN84" s="8">
        <v>0</v>
      </c>
      <c r="AO84" s="8">
        <v>0.5</v>
      </c>
      <c r="AP84" t="e">
        <f t="shared" si="98"/>
        <v>#DIV/0!</v>
      </c>
      <c r="AQ84">
        <f t="shared" si="99"/>
        <v>5.2330856309672358</v>
      </c>
      <c r="AR84">
        <f t="shared" si="100"/>
        <v>1.1352882605739585</v>
      </c>
      <c r="AS84">
        <f t="shared" si="101"/>
        <v>24.754058837890625</v>
      </c>
      <c r="AT84" s="8">
        <v>2</v>
      </c>
      <c r="AU84">
        <f t="shared" si="102"/>
        <v>4.644859790802002</v>
      </c>
      <c r="AV84" s="8">
        <v>1</v>
      </c>
      <c r="AW84">
        <f t="shared" si="103"/>
        <v>9.2897195816040039</v>
      </c>
      <c r="AX84" s="8">
        <v>25.013128280639648</v>
      </c>
      <c r="AY84" s="8">
        <v>24.754058837890625</v>
      </c>
      <c r="AZ84" s="8">
        <v>25.140745162963867</v>
      </c>
      <c r="BA84" s="8">
        <v>400.70565795898437</v>
      </c>
      <c r="BB84" s="8">
        <v>380.35409545898437</v>
      </c>
      <c r="BC84" s="8">
        <v>16.847909927368164</v>
      </c>
      <c r="BD84" s="8">
        <v>19.776044845581055</v>
      </c>
      <c r="BE84" s="8">
        <v>53.492515563964844</v>
      </c>
      <c r="BF84" s="8">
        <v>62.789409637451172</v>
      </c>
      <c r="BG84" s="8">
        <v>350.3660888671875</v>
      </c>
      <c r="BH84" s="8">
        <v>1800.8919677734375</v>
      </c>
      <c r="BI84" s="8">
        <v>735.18951416015625</v>
      </c>
      <c r="BJ84" s="8">
        <v>101.03456115722656</v>
      </c>
      <c r="BK84" s="8">
        <v>-4.8767895698547363</v>
      </c>
      <c r="BL84" s="8">
        <v>-1.2072272300720215</v>
      </c>
      <c r="BM84" s="8">
        <v>0.25</v>
      </c>
      <c r="BN84" s="8">
        <v>-1.355140209197998</v>
      </c>
      <c r="BO84" s="8">
        <v>7.355140209197998</v>
      </c>
      <c r="BP84" s="8">
        <v>1</v>
      </c>
      <c r="BQ84" s="8">
        <v>0</v>
      </c>
      <c r="BR84" s="8">
        <v>0.15999999642372131</v>
      </c>
      <c r="BS84" s="8">
        <v>111115</v>
      </c>
      <c r="BT84">
        <f t="shared" si="104"/>
        <v>1.7518304443359374</v>
      </c>
      <c r="BU84">
        <f t="shared" si="105"/>
        <v>5.2330856309672361E-3</v>
      </c>
      <c r="BV84">
        <f t="shared" si="106"/>
        <v>297.9040588378906</v>
      </c>
      <c r="BW84">
        <f t="shared" si="107"/>
        <v>298.16312828063963</v>
      </c>
      <c r="BX84">
        <f t="shared" si="108"/>
        <v>288.14270840325844</v>
      </c>
      <c r="BY84">
        <f t="shared" si="109"/>
        <v>0.22216540336717377</v>
      </c>
      <c r="BZ84">
        <f t="shared" si="110"/>
        <v>3.1333522729728727</v>
      </c>
      <c r="CA84">
        <f t="shared" si="111"/>
        <v>31.012677613325362</v>
      </c>
      <c r="CB84">
        <f t="shared" si="112"/>
        <v>11.236632767744307</v>
      </c>
      <c r="CC84">
        <f t="shared" si="113"/>
        <v>24.883593559265137</v>
      </c>
      <c r="CD84">
        <f t="shared" si="114"/>
        <v>3.157677281731567</v>
      </c>
      <c r="CE84">
        <f t="shared" si="115"/>
        <v>0.45388995702968316</v>
      </c>
      <c r="CF84">
        <f t="shared" si="116"/>
        <v>1.9980640123989142</v>
      </c>
      <c r="CG84">
        <f t="shared" si="117"/>
        <v>1.1596132693326529</v>
      </c>
      <c r="CH84">
        <f t="shared" si="118"/>
        <v>0.28568776146437108</v>
      </c>
      <c r="CI84">
        <f t="shared" si="119"/>
        <v>25.934703162930607</v>
      </c>
      <c r="CJ84">
        <f t="shared" si="120"/>
        <v>0.67487482099960672</v>
      </c>
      <c r="CK84">
        <f t="shared" si="121"/>
        <v>64.639961291476666</v>
      </c>
      <c r="CL84">
        <f t="shared" si="122"/>
        <v>375.46225967691646</v>
      </c>
      <c r="CM84">
        <f t="shared" si="123"/>
        <v>5.7952944098605651E-2</v>
      </c>
      <c r="CN84">
        <f t="shared" si="124"/>
        <v>0</v>
      </c>
      <c r="CO84">
        <f t="shared" si="125"/>
        <v>1530.7581726074216</v>
      </c>
      <c r="CP84">
        <f t="shared" si="126"/>
        <v>0</v>
      </c>
      <c r="CQ84" t="e">
        <f t="shared" si="127"/>
        <v>#DIV/0!</v>
      </c>
      <c r="CR84" t="e">
        <f t="shared" si="128"/>
        <v>#DIV/0!</v>
      </c>
    </row>
    <row r="85" spans="1:96" x14ac:dyDescent="0.3">
      <c r="A85" s="4" t="str">
        <f>VLOOKUP(B85,ListCodeMtrx!A$1:B$91,2,TRUE)</f>
        <v>M2</v>
      </c>
      <c r="B85">
        <v>2</v>
      </c>
      <c r="C85" s="10">
        <v>2</v>
      </c>
      <c r="D85" s="10">
        <v>1</v>
      </c>
      <c r="E85" s="10">
        <v>1</v>
      </c>
      <c r="F85" s="1">
        <v>69</v>
      </c>
      <c r="G85" s="3">
        <v>41313</v>
      </c>
      <c r="H85" s="11">
        <v>1</v>
      </c>
      <c r="I85" s="1">
        <v>45.8</v>
      </c>
      <c r="J85" s="8">
        <v>5</v>
      </c>
      <c r="K85" s="8" t="s">
        <v>316</v>
      </c>
      <c r="L85" s="12">
        <v>0.16111111111111112</v>
      </c>
      <c r="M85" s="12">
        <f t="shared" si="86"/>
        <v>0.42888888888888888</v>
      </c>
      <c r="N85" s="8">
        <v>1574</v>
      </c>
      <c r="O85" s="8">
        <v>0</v>
      </c>
      <c r="P85" s="13">
        <v>800</v>
      </c>
      <c r="Q85" s="14">
        <f t="shared" si="87"/>
        <v>50.925109083309181</v>
      </c>
      <c r="R85" s="14">
        <f t="shared" si="88"/>
        <v>0.461866160531134</v>
      </c>
      <c r="S85" s="14">
        <f t="shared" si="89"/>
        <v>572.94077449484246</v>
      </c>
      <c r="T85" s="15">
        <v>25.234394073486328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t="e">
        <f t="shared" si="90"/>
        <v>#DIV/0!</v>
      </c>
      <c r="AC85" t="e">
        <f t="shared" si="91"/>
        <v>#DIV/0!</v>
      </c>
      <c r="AD85" t="e">
        <f t="shared" si="92"/>
        <v>#DIV/0!</v>
      </c>
      <c r="AE85" s="8">
        <v>-1</v>
      </c>
      <c r="AF85" s="8">
        <v>0.85</v>
      </c>
      <c r="AG85" s="8">
        <v>0.85</v>
      </c>
      <c r="AH85" s="8">
        <v>10.018235206604004</v>
      </c>
      <c r="AI85">
        <f t="shared" si="93"/>
        <v>0.84999999999999987</v>
      </c>
      <c r="AJ85">
        <f t="shared" si="94"/>
        <v>3.3957973766010348E-2</v>
      </c>
      <c r="AK85" t="e">
        <f t="shared" si="95"/>
        <v>#DIV/0!</v>
      </c>
      <c r="AL85" t="e">
        <f t="shared" si="96"/>
        <v>#DIV/0!</v>
      </c>
      <c r="AM85" t="e">
        <f t="shared" si="97"/>
        <v>#DIV/0!</v>
      </c>
      <c r="AN85" s="8">
        <v>0</v>
      </c>
      <c r="AO85" s="8">
        <v>0.5</v>
      </c>
      <c r="AP85" t="e">
        <f t="shared" si="98"/>
        <v>#DIV/0!</v>
      </c>
      <c r="AQ85">
        <f t="shared" si="99"/>
        <v>4.985837534195352</v>
      </c>
      <c r="AR85">
        <f t="shared" si="100"/>
        <v>1.1145753854416101</v>
      </c>
      <c r="AS85">
        <f t="shared" si="101"/>
        <v>25.234394073486328</v>
      </c>
      <c r="AT85" s="8">
        <v>2</v>
      </c>
      <c r="AU85">
        <f t="shared" si="102"/>
        <v>4.644859790802002</v>
      </c>
      <c r="AV85" s="8">
        <v>1</v>
      </c>
      <c r="AW85">
        <f t="shared" si="103"/>
        <v>9.2897195816040039</v>
      </c>
      <c r="AX85" s="8">
        <v>25.137357711791992</v>
      </c>
      <c r="AY85" s="8">
        <v>25.234394073486328</v>
      </c>
      <c r="AZ85" s="8">
        <v>25.134567260742187</v>
      </c>
      <c r="BA85" s="8">
        <v>800.204833984375</v>
      </c>
      <c r="BB85" s="8">
        <v>768.94793701171875</v>
      </c>
      <c r="BC85" s="8">
        <v>18.097236633300781</v>
      </c>
      <c r="BD85" s="8">
        <v>20.883762359619141</v>
      </c>
      <c r="BE85" s="8">
        <v>57.030708312988281</v>
      </c>
      <c r="BF85" s="8">
        <v>65.812026977539062</v>
      </c>
      <c r="BG85" s="8">
        <v>350.3800048828125</v>
      </c>
      <c r="BH85" s="8">
        <v>1798.940185546875</v>
      </c>
      <c r="BI85" s="8">
        <v>639.6376953125</v>
      </c>
      <c r="BJ85" s="8">
        <v>101.02626037597656</v>
      </c>
      <c r="BK85" s="8">
        <v>-14.971698760986328</v>
      </c>
      <c r="BL85" s="8">
        <v>-1.2160296440124512</v>
      </c>
      <c r="BM85" s="8">
        <v>0.25</v>
      </c>
      <c r="BN85" s="8">
        <v>-1.355140209197998</v>
      </c>
      <c r="BO85" s="8">
        <v>7.355140209197998</v>
      </c>
      <c r="BP85" s="8">
        <v>1</v>
      </c>
      <c r="BQ85" s="8">
        <v>0</v>
      </c>
      <c r="BR85" s="8">
        <v>0.15999999642372131</v>
      </c>
      <c r="BS85" s="8">
        <v>111115</v>
      </c>
      <c r="BT85">
        <f t="shared" si="104"/>
        <v>1.7519000244140623</v>
      </c>
      <c r="BU85">
        <f t="shared" si="105"/>
        <v>4.9858375341953519E-3</v>
      </c>
      <c r="BV85">
        <f t="shared" si="106"/>
        <v>298.38439407348631</v>
      </c>
      <c r="BW85">
        <f t="shared" si="107"/>
        <v>298.28735771179197</v>
      </c>
      <c r="BX85">
        <f t="shared" si="108"/>
        <v>287.83042325398856</v>
      </c>
      <c r="BY85">
        <f t="shared" si="109"/>
        <v>0.24615062269497295</v>
      </c>
      <c r="BZ85">
        <f t="shared" si="110"/>
        <v>3.2243837992145119</v>
      </c>
      <c r="CA85">
        <f t="shared" si="111"/>
        <v>31.916293716254895</v>
      </c>
      <c r="CB85">
        <f t="shared" si="112"/>
        <v>11.032531356635754</v>
      </c>
      <c r="CC85">
        <f t="shared" si="113"/>
        <v>25.18587589263916</v>
      </c>
      <c r="CD85">
        <f t="shared" si="114"/>
        <v>3.2150850692017934</v>
      </c>
      <c r="CE85">
        <f t="shared" si="115"/>
        <v>0.43999070807809904</v>
      </c>
      <c r="CF85">
        <f t="shared" si="116"/>
        <v>2.1098084137729018</v>
      </c>
      <c r="CG85">
        <f t="shared" si="117"/>
        <v>1.1052766554288915</v>
      </c>
      <c r="CH85">
        <f t="shared" si="118"/>
        <v>0.27687931368787444</v>
      </c>
      <c r="CI85">
        <f t="shared" si="119"/>
        <v>57.882063864129627</v>
      </c>
      <c r="CJ85">
        <f t="shared" si="120"/>
        <v>0.74509696549990334</v>
      </c>
      <c r="CK85">
        <f t="shared" si="121"/>
        <v>66.177202490489776</v>
      </c>
      <c r="CL85">
        <f t="shared" si="122"/>
        <v>761.54740175782285</v>
      </c>
      <c r="CM85">
        <f t="shared" si="123"/>
        <v>4.4253072728992655E-2</v>
      </c>
      <c r="CN85">
        <f t="shared" si="124"/>
        <v>0</v>
      </c>
      <c r="CO85">
        <f t="shared" si="125"/>
        <v>1529.0991577148436</v>
      </c>
      <c r="CP85">
        <f t="shared" si="126"/>
        <v>0</v>
      </c>
      <c r="CQ85" t="e">
        <f t="shared" si="127"/>
        <v>#DIV/0!</v>
      </c>
      <c r="CR85" t="e">
        <f t="shared" si="128"/>
        <v>#DIV/0!</v>
      </c>
    </row>
    <row r="86" spans="1:96" x14ac:dyDescent="0.3">
      <c r="A86" s="4" t="str">
        <f>VLOOKUP(B86,ListCodeMtrx!A$1:B$91,2,TRUE)</f>
        <v>M9</v>
      </c>
      <c r="B86">
        <v>9</v>
      </c>
      <c r="C86" s="10">
        <v>9</v>
      </c>
      <c r="D86" s="10">
        <v>1</v>
      </c>
      <c r="E86" s="10">
        <v>2</v>
      </c>
      <c r="F86" s="1">
        <v>69</v>
      </c>
      <c r="G86" s="3">
        <v>41313</v>
      </c>
      <c r="H86" s="11">
        <v>1</v>
      </c>
      <c r="I86" s="1">
        <v>52.6</v>
      </c>
      <c r="J86" s="8">
        <v>8</v>
      </c>
      <c r="K86" s="8" t="s">
        <v>319</v>
      </c>
      <c r="L86" s="12">
        <v>0.16111111111111112</v>
      </c>
      <c r="M86" s="12">
        <f t="shared" si="86"/>
        <v>0.4412152777777778</v>
      </c>
      <c r="N86" s="8">
        <v>2639</v>
      </c>
      <c r="O86" s="8">
        <v>0</v>
      </c>
      <c r="P86" s="13">
        <v>50</v>
      </c>
      <c r="Q86" s="14">
        <f t="shared" si="87"/>
        <v>-0.58072210528499468</v>
      </c>
      <c r="R86" s="14">
        <f t="shared" si="88"/>
        <v>0.50395851396904812</v>
      </c>
      <c r="S86" s="14">
        <f t="shared" si="89"/>
        <v>48.280394481156215</v>
      </c>
      <c r="T86" s="15">
        <v>23.82581901550293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t="e">
        <f t="shared" si="90"/>
        <v>#DIV/0!</v>
      </c>
      <c r="AC86" t="e">
        <f t="shared" si="91"/>
        <v>#DIV/0!</v>
      </c>
      <c r="AD86" t="e">
        <f t="shared" si="92"/>
        <v>#DIV/0!</v>
      </c>
      <c r="AE86" s="8">
        <v>-1</v>
      </c>
      <c r="AF86" s="8">
        <v>0.85</v>
      </c>
      <c r="AG86" s="8">
        <v>0.85</v>
      </c>
      <c r="AH86" s="8">
        <v>9.8076972961425781</v>
      </c>
      <c r="AI86">
        <f t="shared" si="93"/>
        <v>0.84999999999999987</v>
      </c>
      <c r="AJ86">
        <f t="shared" si="94"/>
        <v>2.7395339970080247E-4</v>
      </c>
      <c r="AK86" t="e">
        <f t="shared" si="95"/>
        <v>#DIV/0!</v>
      </c>
      <c r="AL86" t="e">
        <f t="shared" si="96"/>
        <v>#DIV/0!</v>
      </c>
      <c r="AM86" t="e">
        <f t="shared" si="97"/>
        <v>#DIV/0!</v>
      </c>
      <c r="AN86" s="8">
        <v>1801.4068603515625</v>
      </c>
      <c r="AO86" s="8">
        <v>0.5</v>
      </c>
      <c r="AP86" t="e">
        <f t="shared" si="98"/>
        <v>#DIV/0!</v>
      </c>
      <c r="AQ86">
        <f t="shared" si="99"/>
        <v>5.5711916489150148</v>
      </c>
      <c r="AR86">
        <f t="shared" si="100"/>
        <v>1.149327121891681</v>
      </c>
      <c r="AS86">
        <f t="shared" si="101"/>
        <v>23.82581901550293</v>
      </c>
      <c r="AT86" s="8">
        <v>2</v>
      </c>
      <c r="AU86">
        <f t="shared" si="102"/>
        <v>4.644859790802002</v>
      </c>
      <c r="AV86" s="8">
        <v>1</v>
      </c>
      <c r="AW86">
        <f t="shared" si="103"/>
        <v>9.2897195816040039</v>
      </c>
      <c r="AX86" s="8">
        <v>24.642580032348633</v>
      </c>
      <c r="AY86" s="8">
        <v>23.82581901550293</v>
      </c>
      <c r="AZ86" s="8">
        <v>25.139982223510742</v>
      </c>
      <c r="BA86" s="8">
        <v>47.053874969482422</v>
      </c>
      <c r="BB86" s="8">
        <v>47.235004425048828</v>
      </c>
      <c r="BC86" s="8">
        <v>14.843451499938965</v>
      </c>
      <c r="BD86" s="8">
        <v>17.9639892578125</v>
      </c>
      <c r="BE86" s="8">
        <v>48.168350219726563</v>
      </c>
      <c r="BF86" s="8">
        <v>58.294776916503906</v>
      </c>
      <c r="BG86" s="8">
        <v>350.65179443359375</v>
      </c>
      <c r="BH86" s="8">
        <v>1800.5548095703125</v>
      </c>
      <c r="BI86" s="8">
        <v>770.38397216796875</v>
      </c>
      <c r="BJ86" s="8">
        <v>101.00505828857422</v>
      </c>
      <c r="BK86" s="8">
        <v>0.67899322509765625</v>
      </c>
      <c r="BL86" s="8">
        <v>-1.1736159324645996</v>
      </c>
      <c r="BM86" s="8">
        <v>0.25</v>
      </c>
      <c r="BN86" s="8">
        <v>-1.355140209197998</v>
      </c>
      <c r="BO86" s="8">
        <v>7.355140209197998</v>
      </c>
      <c r="BP86" s="8">
        <v>1</v>
      </c>
      <c r="BQ86" s="8">
        <v>0</v>
      </c>
      <c r="BR86" s="8">
        <v>0.15999999642372131</v>
      </c>
      <c r="BS86" s="8">
        <v>111135</v>
      </c>
      <c r="BT86">
        <f t="shared" si="104"/>
        <v>1.7532589721679686</v>
      </c>
      <c r="BU86">
        <f t="shared" si="105"/>
        <v>5.5711916489150151E-3</v>
      </c>
      <c r="BV86">
        <f t="shared" si="106"/>
        <v>296.97581901550291</v>
      </c>
      <c r="BW86">
        <f t="shared" si="107"/>
        <v>297.79258003234861</v>
      </c>
      <c r="BX86">
        <f t="shared" si="108"/>
        <v>288.08876309196421</v>
      </c>
      <c r="BY86">
        <f t="shared" si="109"/>
        <v>0.19033143468728303</v>
      </c>
      <c r="BZ86">
        <f t="shared" si="110"/>
        <v>2.9637809039723537</v>
      </c>
      <c r="CA86">
        <f t="shared" si="111"/>
        <v>29.342895833045812</v>
      </c>
      <c r="CB86">
        <f t="shared" si="112"/>
        <v>11.378906575233312</v>
      </c>
      <c r="CC86">
        <f t="shared" si="113"/>
        <v>24.234199523925781</v>
      </c>
      <c r="CD86">
        <f t="shared" si="114"/>
        <v>3.03736887760483</v>
      </c>
      <c r="CE86">
        <f t="shared" si="115"/>
        <v>0.47802605209686416</v>
      </c>
      <c r="CF86">
        <f t="shared" si="116"/>
        <v>1.8144537820806728</v>
      </c>
      <c r="CG86">
        <f t="shared" si="117"/>
        <v>1.2229150955241572</v>
      </c>
      <c r="CH86">
        <f t="shared" si="118"/>
        <v>0.30099273193024578</v>
      </c>
      <c r="CI86">
        <f t="shared" si="119"/>
        <v>4.87656405876454</v>
      </c>
      <c r="CJ86">
        <f t="shared" si="120"/>
        <v>1.022131681129959</v>
      </c>
      <c r="CK86">
        <f t="shared" si="121"/>
        <v>62.3252534030714</v>
      </c>
      <c r="CL86">
        <f t="shared" si="122"/>
        <v>47.319396083510426</v>
      </c>
      <c r="CM86">
        <f t="shared" si="123"/>
        <v>-7.6487984556643449E-3</v>
      </c>
      <c r="CN86">
        <f t="shared" si="124"/>
        <v>0</v>
      </c>
      <c r="CO86">
        <f t="shared" si="125"/>
        <v>1530.4715881347654</v>
      </c>
      <c r="CP86">
        <f t="shared" si="126"/>
        <v>0</v>
      </c>
      <c r="CQ86" t="e">
        <f t="shared" si="127"/>
        <v>#DIV/0!</v>
      </c>
      <c r="CR86" t="e">
        <f t="shared" si="128"/>
        <v>#DIV/0!</v>
      </c>
    </row>
    <row r="87" spans="1:96" x14ac:dyDescent="0.3">
      <c r="A87" s="4" t="str">
        <f>VLOOKUP(B87,ListCodeMtrx!A$1:B$91,2,TRUE)</f>
        <v>M9</v>
      </c>
      <c r="B87">
        <v>9</v>
      </c>
      <c r="C87" s="10">
        <v>9</v>
      </c>
      <c r="D87" s="10">
        <v>1</v>
      </c>
      <c r="E87" s="10">
        <v>2</v>
      </c>
      <c r="F87" s="1">
        <v>69</v>
      </c>
      <c r="G87" s="3">
        <v>41313</v>
      </c>
      <c r="H87" s="11">
        <v>1</v>
      </c>
      <c r="I87" s="1">
        <v>52.6</v>
      </c>
      <c r="J87" s="8">
        <v>9</v>
      </c>
      <c r="K87" s="8" t="s">
        <v>320</v>
      </c>
      <c r="L87" s="12">
        <v>0.16111111111111112</v>
      </c>
      <c r="M87" s="12">
        <f t="shared" si="86"/>
        <v>0.44353009259259257</v>
      </c>
      <c r="N87" s="8">
        <v>2839</v>
      </c>
      <c r="O87" s="8">
        <v>0</v>
      </c>
      <c r="P87" s="13">
        <v>150</v>
      </c>
      <c r="Q87" s="14">
        <f t="shared" si="87"/>
        <v>12.52305148390472</v>
      </c>
      <c r="R87" s="14">
        <f t="shared" si="88"/>
        <v>0.49016415679877195</v>
      </c>
      <c r="S87" s="14">
        <f t="shared" si="89"/>
        <v>99.499733844436463</v>
      </c>
      <c r="T87" s="15">
        <v>24.002414703369141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t="e">
        <f t="shared" si="90"/>
        <v>#DIV/0!</v>
      </c>
      <c r="AC87" t="e">
        <f t="shared" si="91"/>
        <v>#DIV/0!</v>
      </c>
      <c r="AD87" t="e">
        <f t="shared" si="92"/>
        <v>#DIV/0!</v>
      </c>
      <c r="AE87" s="8">
        <v>-1</v>
      </c>
      <c r="AF87" s="8">
        <v>0.85</v>
      </c>
      <c r="AG87" s="8">
        <v>0.85</v>
      </c>
      <c r="AH87" s="8">
        <v>9.8076972961425781</v>
      </c>
      <c r="AI87">
        <f t="shared" si="93"/>
        <v>0.84999999999999987</v>
      </c>
      <c r="AJ87">
        <f t="shared" si="94"/>
        <v>8.845377821304061E-3</v>
      </c>
      <c r="AK87" t="e">
        <f t="shared" si="95"/>
        <v>#DIV/0!</v>
      </c>
      <c r="AL87" t="e">
        <f t="shared" si="96"/>
        <v>#DIV/0!</v>
      </c>
      <c r="AM87" t="e">
        <f t="shared" si="97"/>
        <v>#DIV/0!</v>
      </c>
      <c r="AN87" s="8">
        <v>1801.4068603515625</v>
      </c>
      <c r="AO87" s="8">
        <v>0.5</v>
      </c>
      <c r="AP87" t="e">
        <f t="shared" si="98"/>
        <v>#DIV/0!</v>
      </c>
      <c r="AQ87">
        <f t="shared" si="99"/>
        <v>5.6372683149124523</v>
      </c>
      <c r="AR87">
        <f t="shared" si="100"/>
        <v>1.1938653416286271</v>
      </c>
      <c r="AS87">
        <f t="shared" si="101"/>
        <v>24.002414703369141</v>
      </c>
      <c r="AT87" s="8">
        <v>2</v>
      </c>
      <c r="AU87">
        <f t="shared" si="102"/>
        <v>4.644859790802002</v>
      </c>
      <c r="AV87" s="8">
        <v>1</v>
      </c>
      <c r="AW87">
        <f t="shared" si="103"/>
        <v>9.2897195816040039</v>
      </c>
      <c r="AX87" s="8">
        <v>24.732126235961914</v>
      </c>
      <c r="AY87" s="8">
        <v>24.002414703369141</v>
      </c>
      <c r="AZ87" s="8">
        <v>25.139194488525391</v>
      </c>
      <c r="BA87" s="8">
        <v>152.18389892578125</v>
      </c>
      <c r="BB87" s="8">
        <v>144.571533203125</v>
      </c>
      <c r="BC87" s="8">
        <v>14.676575660705566</v>
      </c>
      <c r="BD87" s="8">
        <v>17.836524963378906</v>
      </c>
      <c r="BE87" s="8">
        <v>47.371707916259766</v>
      </c>
      <c r="BF87" s="8">
        <v>57.571102142333984</v>
      </c>
      <c r="BG87" s="8">
        <v>350.43087768554687</v>
      </c>
      <c r="BH87" s="8">
        <v>1798.619873046875</v>
      </c>
      <c r="BI87" s="8">
        <v>561.52252197265625</v>
      </c>
      <c r="BJ87" s="8">
        <v>101.00305938720703</v>
      </c>
      <c r="BK87" s="8">
        <v>-0.43830108642578125</v>
      </c>
      <c r="BL87" s="8">
        <v>-1.1304945945739746</v>
      </c>
      <c r="BM87" s="8">
        <v>0.25</v>
      </c>
      <c r="BN87" s="8">
        <v>-1.355140209197998</v>
      </c>
      <c r="BO87" s="8">
        <v>7.355140209197998</v>
      </c>
      <c r="BP87" s="8">
        <v>1</v>
      </c>
      <c r="BQ87" s="8">
        <v>0</v>
      </c>
      <c r="BR87" s="8">
        <v>0.15999999642372131</v>
      </c>
      <c r="BS87" s="8">
        <v>111115</v>
      </c>
      <c r="BT87">
        <f t="shared" si="104"/>
        <v>1.7521543884277342</v>
      </c>
      <c r="BU87">
        <f t="shared" si="105"/>
        <v>5.637268314912452E-3</v>
      </c>
      <c r="BV87">
        <f t="shared" si="106"/>
        <v>297.15241470336912</v>
      </c>
      <c r="BW87">
        <f t="shared" si="107"/>
        <v>297.88212623596189</v>
      </c>
      <c r="BX87">
        <f t="shared" si="108"/>
        <v>287.77917325513408</v>
      </c>
      <c r="BY87">
        <f t="shared" si="109"/>
        <v>0.17484670168364363</v>
      </c>
      <c r="BZ87">
        <f t="shared" si="110"/>
        <v>2.9954089317661876</v>
      </c>
      <c r="CA87">
        <f t="shared" si="111"/>
        <v>29.656615848465911</v>
      </c>
      <c r="CB87">
        <f t="shared" si="112"/>
        <v>11.820090885087005</v>
      </c>
      <c r="CC87">
        <f t="shared" si="113"/>
        <v>24.367270469665527</v>
      </c>
      <c r="CD87">
        <f t="shared" si="114"/>
        <v>3.0616901215239007</v>
      </c>
      <c r="CE87">
        <f t="shared" si="115"/>
        <v>0.46559731050111958</v>
      </c>
      <c r="CF87">
        <f t="shared" si="116"/>
        <v>1.8015435901375605</v>
      </c>
      <c r="CG87">
        <f t="shared" si="117"/>
        <v>1.2601465313863403</v>
      </c>
      <c r="CH87">
        <f t="shared" si="118"/>
        <v>0.29311008839304059</v>
      </c>
      <c r="CI87">
        <f t="shared" si="119"/>
        <v>10.049777526500909</v>
      </c>
      <c r="CJ87">
        <f t="shared" si="120"/>
        <v>0.68823876761850455</v>
      </c>
      <c r="CK87">
        <f t="shared" si="121"/>
        <v>61.220200061803332</v>
      </c>
      <c r="CL87">
        <f t="shared" si="122"/>
        <v>142.75165916335854</v>
      </c>
      <c r="CM87">
        <f t="shared" si="123"/>
        <v>5.3706116042516523E-2</v>
      </c>
      <c r="CN87">
        <f t="shared" si="124"/>
        <v>0</v>
      </c>
      <c r="CO87">
        <f t="shared" si="125"/>
        <v>1528.8268920898436</v>
      </c>
      <c r="CP87">
        <f t="shared" si="126"/>
        <v>0</v>
      </c>
      <c r="CQ87" t="e">
        <f t="shared" si="127"/>
        <v>#DIV/0!</v>
      </c>
      <c r="CR87" t="e">
        <f t="shared" si="128"/>
        <v>#DIV/0!</v>
      </c>
    </row>
    <row r="88" spans="1:96" x14ac:dyDescent="0.3">
      <c r="A88" s="4" t="str">
        <f>VLOOKUP(B88,ListCodeMtrx!A$1:B$91,2,TRUE)</f>
        <v>M9</v>
      </c>
      <c r="B88">
        <v>9</v>
      </c>
      <c r="C88" s="10">
        <v>9</v>
      </c>
      <c r="D88" s="10">
        <v>1</v>
      </c>
      <c r="E88" s="10">
        <v>2</v>
      </c>
      <c r="F88" s="1">
        <v>69</v>
      </c>
      <c r="G88" s="3">
        <v>41313</v>
      </c>
      <c r="H88" s="11">
        <v>1</v>
      </c>
      <c r="I88" s="1">
        <v>52.6</v>
      </c>
      <c r="J88" s="8">
        <v>10</v>
      </c>
      <c r="K88" s="8" t="s">
        <v>321</v>
      </c>
      <c r="L88" s="12">
        <v>0.16111111111111112</v>
      </c>
      <c r="M88" s="12">
        <f t="shared" si="86"/>
        <v>0.44594907407407414</v>
      </c>
      <c r="N88" s="8">
        <v>3048</v>
      </c>
      <c r="O88" s="8">
        <v>0</v>
      </c>
      <c r="P88" s="13" t="s">
        <v>192</v>
      </c>
      <c r="Q88" s="14">
        <f t="shared" si="87"/>
        <v>33.846908082815403</v>
      </c>
      <c r="R88" s="14">
        <f t="shared" si="88"/>
        <v>0.46679573733193042</v>
      </c>
      <c r="S88" s="14">
        <f t="shared" si="89"/>
        <v>252.58500692029588</v>
      </c>
      <c r="T88" s="15">
        <v>24.650054931640625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t="e">
        <f t="shared" si="90"/>
        <v>#DIV/0!</v>
      </c>
      <c r="AC88" t="e">
        <f t="shared" si="91"/>
        <v>#DIV/0!</v>
      </c>
      <c r="AD88" t="e">
        <f t="shared" si="92"/>
        <v>#DIV/0!</v>
      </c>
      <c r="AE88" s="8">
        <v>-1</v>
      </c>
      <c r="AF88" s="8">
        <v>0.85</v>
      </c>
      <c r="AG88" s="8">
        <v>0.85</v>
      </c>
      <c r="AH88" s="8">
        <v>10.018235206604004</v>
      </c>
      <c r="AI88">
        <f t="shared" si="93"/>
        <v>0.84999999999999987</v>
      </c>
      <c r="AJ88">
        <f t="shared" si="94"/>
        <v>2.2795824774497989E-2</v>
      </c>
      <c r="AK88" t="e">
        <f t="shared" si="95"/>
        <v>#DIV/0!</v>
      </c>
      <c r="AL88" t="e">
        <f t="shared" si="96"/>
        <v>#DIV/0!</v>
      </c>
      <c r="AM88" t="e">
        <f t="shared" si="97"/>
        <v>#DIV/0!</v>
      </c>
      <c r="AN88" s="8">
        <v>1801.4068603515625</v>
      </c>
      <c r="AO88" s="8">
        <v>0.5</v>
      </c>
      <c r="AP88" t="e">
        <f t="shared" si="98"/>
        <v>#DIV/0!</v>
      </c>
      <c r="AQ88">
        <f t="shared" si="99"/>
        <v>5.7438057326558285</v>
      </c>
      <c r="AR88">
        <f t="shared" si="100"/>
        <v>1.2731833632393073</v>
      </c>
      <c r="AS88">
        <f t="shared" si="101"/>
        <v>24.650054931640625</v>
      </c>
      <c r="AT88" s="8">
        <v>2</v>
      </c>
      <c r="AU88">
        <f t="shared" si="102"/>
        <v>4.644859790802002</v>
      </c>
      <c r="AV88" s="8">
        <v>1</v>
      </c>
      <c r="AW88">
        <f t="shared" si="103"/>
        <v>9.2897195816040039</v>
      </c>
      <c r="AX88" s="8">
        <v>25.007627487182617</v>
      </c>
      <c r="AY88" s="8">
        <v>24.650054931640625</v>
      </c>
      <c r="AZ88" s="8">
        <v>25.142719268798828</v>
      </c>
      <c r="BA88" s="8">
        <v>400.65274047851562</v>
      </c>
      <c r="BB88" s="8">
        <v>380.08688354492188</v>
      </c>
      <c r="BC88" s="8">
        <v>15.006936073303223</v>
      </c>
      <c r="BD88" s="8">
        <v>18.225730895996094</v>
      </c>
      <c r="BE88" s="8">
        <v>47.645614624023438</v>
      </c>
      <c r="BF88" s="8">
        <v>57.864990234375</v>
      </c>
      <c r="BG88" s="8">
        <v>350.3870849609375</v>
      </c>
      <c r="BH88" s="8">
        <v>1798.4154052734375</v>
      </c>
      <c r="BI88" s="8">
        <v>1607.774169921875</v>
      </c>
      <c r="BJ88" s="8">
        <v>100.99770355224609</v>
      </c>
      <c r="BK88" s="8">
        <v>-4.6473159790039062</v>
      </c>
      <c r="BL88" s="8">
        <v>-1.0763182640075684</v>
      </c>
      <c r="BM88" s="8">
        <v>0.25</v>
      </c>
      <c r="BN88" s="8">
        <v>-1.355140209197998</v>
      </c>
      <c r="BO88" s="8">
        <v>7.355140209197998</v>
      </c>
      <c r="BP88" s="8">
        <v>1</v>
      </c>
      <c r="BQ88" s="8">
        <v>0</v>
      </c>
      <c r="BR88" s="8">
        <v>0.15999999642372131</v>
      </c>
      <c r="BS88" s="8">
        <v>111115</v>
      </c>
      <c r="BT88">
        <f t="shared" si="104"/>
        <v>1.7519354248046874</v>
      </c>
      <c r="BU88">
        <f t="shared" si="105"/>
        <v>5.7438057326558286E-3</v>
      </c>
      <c r="BV88">
        <f t="shared" si="106"/>
        <v>297.8000549316406</v>
      </c>
      <c r="BW88">
        <f t="shared" si="107"/>
        <v>298.15762748718259</v>
      </c>
      <c r="BX88">
        <f t="shared" si="108"/>
        <v>287.74645841211532</v>
      </c>
      <c r="BY88">
        <f t="shared" si="109"/>
        <v>0.14188734007863871</v>
      </c>
      <c r="BZ88">
        <f t="shared" si="110"/>
        <v>3.1139403292961334</v>
      </c>
      <c r="CA88">
        <f t="shared" si="111"/>
        <v>30.831793395037863</v>
      </c>
      <c r="CB88">
        <f t="shared" si="112"/>
        <v>12.606062499041769</v>
      </c>
      <c r="CC88">
        <f t="shared" si="113"/>
        <v>24.828841209411621</v>
      </c>
      <c r="CD88">
        <f t="shared" si="114"/>
        <v>3.147375409957863</v>
      </c>
      <c r="CE88">
        <f t="shared" si="115"/>
        <v>0.44446212197150015</v>
      </c>
      <c r="CF88">
        <f t="shared" si="116"/>
        <v>1.8407569660568261</v>
      </c>
      <c r="CG88">
        <f t="shared" si="117"/>
        <v>1.3066184439010369</v>
      </c>
      <c r="CH88">
        <f t="shared" si="118"/>
        <v>0.27971259123882863</v>
      </c>
      <c r="CI88">
        <f t="shared" si="119"/>
        <v>25.510505650678073</v>
      </c>
      <c r="CJ88">
        <f t="shared" si="120"/>
        <v>0.66454544435875873</v>
      </c>
      <c r="CK88">
        <f t="shared" si="121"/>
        <v>60.09070333500587</v>
      </c>
      <c r="CL88">
        <f t="shared" si="122"/>
        <v>375.16818546039786</v>
      </c>
      <c r="CM88">
        <f t="shared" si="123"/>
        <v>5.4212606271924042E-2</v>
      </c>
      <c r="CN88">
        <f t="shared" si="124"/>
        <v>0</v>
      </c>
      <c r="CO88">
        <f t="shared" si="125"/>
        <v>1528.6530944824217</v>
      </c>
      <c r="CP88">
        <f t="shared" si="126"/>
        <v>0</v>
      </c>
      <c r="CQ88" t="e">
        <f t="shared" si="127"/>
        <v>#DIV/0!</v>
      </c>
      <c r="CR88" t="e">
        <f t="shared" si="128"/>
        <v>#DIV/0!</v>
      </c>
    </row>
    <row r="89" spans="1:96" x14ac:dyDescent="0.3">
      <c r="A89" s="4" t="str">
        <f>VLOOKUP(B89,ListCodeMtrx!A$1:B$91,2,TRUE)</f>
        <v>M9</v>
      </c>
      <c r="B89">
        <v>9</v>
      </c>
      <c r="C89" s="10">
        <v>9</v>
      </c>
      <c r="D89" s="10">
        <v>1</v>
      </c>
      <c r="E89" s="10">
        <v>2</v>
      </c>
      <c r="F89" s="1">
        <v>69</v>
      </c>
      <c r="G89" s="3">
        <v>41313</v>
      </c>
      <c r="H89" s="11">
        <v>1</v>
      </c>
      <c r="I89" s="1">
        <v>52.6</v>
      </c>
      <c r="J89" s="8">
        <v>11</v>
      </c>
      <c r="K89" s="8" t="s">
        <v>322</v>
      </c>
      <c r="L89" s="12">
        <v>0.16111111111111112</v>
      </c>
      <c r="M89" s="12">
        <f t="shared" si="86"/>
        <v>0.44836805555555559</v>
      </c>
      <c r="N89" s="8">
        <v>3257</v>
      </c>
      <c r="O89" s="8">
        <v>0</v>
      </c>
      <c r="P89" s="13">
        <v>800</v>
      </c>
      <c r="Q89" s="14">
        <f t="shared" si="87"/>
        <v>48.465443676055834</v>
      </c>
      <c r="R89" s="14">
        <f t="shared" si="88"/>
        <v>0.42559721591793659</v>
      </c>
      <c r="S89" s="14">
        <f t="shared" si="89"/>
        <v>566.85033747109594</v>
      </c>
      <c r="T89" s="15">
        <v>25.44434928894043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t="e">
        <f t="shared" si="90"/>
        <v>#DIV/0!</v>
      </c>
      <c r="AC89" t="e">
        <f t="shared" si="91"/>
        <v>#DIV/0!</v>
      </c>
      <c r="AD89" t="e">
        <f t="shared" si="92"/>
        <v>#DIV/0!</v>
      </c>
      <c r="AE89" s="8">
        <v>-1</v>
      </c>
      <c r="AF89" s="8">
        <v>0.85</v>
      </c>
      <c r="AG89" s="8">
        <v>0.85</v>
      </c>
      <c r="AH89" s="8">
        <v>9.9940061569213867</v>
      </c>
      <c r="AI89">
        <f t="shared" si="93"/>
        <v>0.85</v>
      </c>
      <c r="AJ89">
        <f t="shared" si="94"/>
        <v>3.2358496983728016E-2</v>
      </c>
      <c r="AK89" t="e">
        <f t="shared" si="95"/>
        <v>#DIV/0!</v>
      </c>
      <c r="AL89" t="e">
        <f t="shared" si="96"/>
        <v>#DIV/0!</v>
      </c>
      <c r="AM89" t="e">
        <f t="shared" si="97"/>
        <v>#DIV/0!</v>
      </c>
      <c r="AN89" s="8">
        <v>1801.4068603515625</v>
      </c>
      <c r="AO89" s="8">
        <v>0.5</v>
      </c>
      <c r="AP89" t="e">
        <f t="shared" si="98"/>
        <v>#DIV/0!</v>
      </c>
      <c r="AQ89">
        <f t="shared" si="99"/>
        <v>5.6322601915872319</v>
      </c>
      <c r="AR89">
        <f t="shared" si="100"/>
        <v>1.3619844459631476</v>
      </c>
      <c r="AS89">
        <f t="shared" si="101"/>
        <v>25.44434928894043</v>
      </c>
      <c r="AT89" s="8">
        <v>2</v>
      </c>
      <c r="AU89">
        <f t="shared" si="102"/>
        <v>4.644859790802002</v>
      </c>
      <c r="AV89" s="8">
        <v>1</v>
      </c>
      <c r="AW89">
        <f t="shared" si="103"/>
        <v>9.2897195816040039</v>
      </c>
      <c r="AX89" s="8">
        <v>25.274745941162109</v>
      </c>
      <c r="AY89" s="8">
        <v>25.44434928894043</v>
      </c>
      <c r="AZ89" s="8">
        <v>25.138496398925781</v>
      </c>
      <c r="BA89" s="8">
        <v>801.06488037109375</v>
      </c>
      <c r="BB89" s="8">
        <v>770.91845703125</v>
      </c>
      <c r="BC89" s="8">
        <v>15.687324523925781</v>
      </c>
      <c r="BD89" s="8">
        <v>18.84205436706543</v>
      </c>
      <c r="BE89" s="8">
        <v>49.017288208007812</v>
      </c>
      <c r="BF89" s="8">
        <v>58.87469482421875</v>
      </c>
      <c r="BG89" s="8">
        <v>350.33978271484375</v>
      </c>
      <c r="BH89" s="8">
        <v>1798.4345703125</v>
      </c>
      <c r="BI89" s="8">
        <v>1235.668212890625</v>
      </c>
      <c r="BJ89" s="8">
        <v>100.99268341064453</v>
      </c>
      <c r="BK89" s="8">
        <v>-14.274024963378906</v>
      </c>
      <c r="BL89" s="8">
        <v>-1.0133910179138184</v>
      </c>
      <c r="BM89" s="8">
        <v>0.25</v>
      </c>
      <c r="BN89" s="8">
        <v>-1.355140209197998</v>
      </c>
      <c r="BO89" s="8">
        <v>7.355140209197998</v>
      </c>
      <c r="BP89" s="8">
        <v>1</v>
      </c>
      <c r="BQ89" s="8">
        <v>0</v>
      </c>
      <c r="BR89" s="8">
        <v>0.15999999642372131</v>
      </c>
      <c r="BS89" s="8">
        <v>111115</v>
      </c>
      <c r="BT89">
        <f t="shared" si="104"/>
        <v>1.7516989135742187</v>
      </c>
      <c r="BU89">
        <f t="shared" si="105"/>
        <v>5.6322601915872322E-3</v>
      </c>
      <c r="BV89">
        <f t="shared" si="106"/>
        <v>298.59434928894041</v>
      </c>
      <c r="BW89">
        <f t="shared" si="107"/>
        <v>298.42474594116209</v>
      </c>
      <c r="BX89">
        <f t="shared" si="108"/>
        <v>287.74952481829678</v>
      </c>
      <c r="BY89">
        <f t="shared" si="109"/>
        <v>0.13779449101720675</v>
      </c>
      <c r="BZ89">
        <f t="shared" si="110"/>
        <v>3.2648940774623387</v>
      </c>
      <c r="CA89">
        <f t="shared" si="111"/>
        <v>32.328025825267083</v>
      </c>
      <c r="CB89">
        <f t="shared" si="112"/>
        <v>13.485971458201654</v>
      </c>
      <c r="CC89">
        <f t="shared" si="113"/>
        <v>25.35954761505127</v>
      </c>
      <c r="CD89">
        <f t="shared" si="114"/>
        <v>3.248478614640713</v>
      </c>
      <c r="CE89">
        <f t="shared" si="115"/>
        <v>0.40695315170756524</v>
      </c>
      <c r="CF89">
        <f t="shared" si="116"/>
        <v>1.9029096314991911</v>
      </c>
      <c r="CG89">
        <f t="shared" si="117"/>
        <v>1.3455689831415218</v>
      </c>
      <c r="CH89">
        <f t="shared" si="118"/>
        <v>0.25595754374592833</v>
      </c>
      <c r="CI89">
        <f t="shared" si="119"/>
        <v>57.247736673435405</v>
      </c>
      <c r="CJ89">
        <f t="shared" si="120"/>
        <v>0.73529221190785166</v>
      </c>
      <c r="CK89">
        <f t="shared" si="121"/>
        <v>59.064061937785837</v>
      </c>
      <c r="CL89">
        <f t="shared" si="122"/>
        <v>763.87536510711482</v>
      </c>
      <c r="CM89">
        <f t="shared" si="123"/>
        <v>3.7474254281304492E-2</v>
      </c>
      <c r="CN89">
        <f t="shared" si="124"/>
        <v>0</v>
      </c>
      <c r="CO89">
        <f t="shared" si="125"/>
        <v>1528.669384765625</v>
      </c>
      <c r="CP89">
        <f t="shared" si="126"/>
        <v>0</v>
      </c>
      <c r="CQ89" t="e">
        <f t="shared" si="127"/>
        <v>#DIV/0!</v>
      </c>
      <c r="CR89" t="e">
        <f t="shared" si="128"/>
        <v>#DIV/0!</v>
      </c>
    </row>
    <row r="90" spans="1:96" x14ac:dyDescent="0.3">
      <c r="A90" s="4" t="str">
        <f>VLOOKUP(B90,ListCodeMtrx!A$1:B$91,2,TRUE)</f>
        <v>M10</v>
      </c>
      <c r="B90">
        <v>10</v>
      </c>
      <c r="C90" s="10">
        <v>10</v>
      </c>
      <c r="D90" s="10">
        <v>1</v>
      </c>
      <c r="E90" s="10">
        <v>2</v>
      </c>
      <c r="F90" s="1">
        <v>69</v>
      </c>
      <c r="G90" s="3">
        <v>41313</v>
      </c>
      <c r="H90" s="11">
        <v>1</v>
      </c>
      <c r="I90" s="1">
        <v>51.3</v>
      </c>
      <c r="J90" s="8">
        <v>14</v>
      </c>
      <c r="K90" s="8" t="s">
        <v>325</v>
      </c>
      <c r="L90" s="12">
        <v>0.16111111111111112</v>
      </c>
      <c r="M90" s="12">
        <f t="shared" si="86"/>
        <v>0.45883101851851849</v>
      </c>
      <c r="N90" s="8">
        <v>4161</v>
      </c>
      <c r="O90" s="8">
        <v>0</v>
      </c>
      <c r="P90" s="13">
        <v>50</v>
      </c>
      <c r="Q90" s="14">
        <f t="shared" si="87"/>
        <v>-0.52633062152601007</v>
      </c>
      <c r="R90" s="14">
        <f t="shared" si="88"/>
        <v>0.60424428069115288</v>
      </c>
      <c r="S90" s="14">
        <f t="shared" si="89"/>
        <v>47.769570440414299</v>
      </c>
      <c r="T90" s="15">
        <v>24.3939208984375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t="e">
        <f t="shared" si="90"/>
        <v>#DIV/0!</v>
      </c>
      <c r="AC90" t="e">
        <f t="shared" si="91"/>
        <v>#DIV/0!</v>
      </c>
      <c r="AD90" t="e">
        <f t="shared" si="92"/>
        <v>#DIV/0!</v>
      </c>
      <c r="AE90" s="8">
        <v>-1</v>
      </c>
      <c r="AF90" s="8">
        <v>0.85</v>
      </c>
      <c r="AG90" s="8">
        <v>0.85</v>
      </c>
      <c r="AH90" s="8">
        <v>9.7839221954345703</v>
      </c>
      <c r="AI90">
        <f t="shared" si="93"/>
        <v>0.84999999999999987</v>
      </c>
      <c r="AJ90">
        <f t="shared" si="94"/>
        <v>3.096997112811017E-4</v>
      </c>
      <c r="AK90" t="e">
        <f t="shared" si="95"/>
        <v>#DIV/0!</v>
      </c>
      <c r="AL90" t="e">
        <f t="shared" si="96"/>
        <v>#DIV/0!</v>
      </c>
      <c r="AM90" t="e">
        <f t="shared" si="97"/>
        <v>#DIV/0!</v>
      </c>
      <c r="AN90" s="8">
        <v>1800.0826416015625</v>
      </c>
      <c r="AO90" s="8">
        <v>0.5</v>
      </c>
      <c r="AP90" t="e">
        <f t="shared" si="98"/>
        <v>#DIV/0!</v>
      </c>
      <c r="AQ90">
        <f t="shared" si="99"/>
        <v>6.5422429302611134</v>
      </c>
      <c r="AR90">
        <f t="shared" si="100"/>
        <v>1.1356762405887919</v>
      </c>
      <c r="AS90">
        <f t="shared" si="101"/>
        <v>24.3939208984375</v>
      </c>
      <c r="AT90" s="8">
        <v>2</v>
      </c>
      <c r="AU90">
        <f t="shared" si="102"/>
        <v>4.644859790802002</v>
      </c>
      <c r="AV90" s="8">
        <v>1</v>
      </c>
      <c r="AW90">
        <f t="shared" si="103"/>
        <v>9.2897195816040039</v>
      </c>
      <c r="AX90" s="8">
        <v>24.950439453125</v>
      </c>
      <c r="AY90" s="8">
        <v>24.3939208984375</v>
      </c>
      <c r="AZ90" s="8">
        <v>25.134042739868164</v>
      </c>
      <c r="BA90" s="8">
        <v>47.042057037353516</v>
      </c>
      <c r="BB90" s="8">
        <v>47.166366577148438</v>
      </c>
      <c r="BC90" s="8">
        <v>15.457517623901367</v>
      </c>
      <c r="BD90" s="8">
        <v>19.120838165283203</v>
      </c>
      <c r="BE90" s="8">
        <v>49.237289428710938</v>
      </c>
      <c r="BF90" s="8">
        <v>60.906173706054688</v>
      </c>
      <c r="BG90" s="8">
        <v>350.3460693359375</v>
      </c>
      <c r="BH90" s="8">
        <v>1799.3497314453125</v>
      </c>
      <c r="BI90" s="8">
        <v>675.66400146484375</v>
      </c>
      <c r="BJ90" s="8">
        <v>100.98433685302734</v>
      </c>
      <c r="BK90" s="8">
        <v>0.770660400390625</v>
      </c>
      <c r="BL90" s="8">
        <v>-1.2177596092224121</v>
      </c>
      <c r="BM90" s="8">
        <v>0.5</v>
      </c>
      <c r="BN90" s="8">
        <v>-1.355140209197998</v>
      </c>
      <c r="BO90" s="8">
        <v>7.355140209197998</v>
      </c>
      <c r="BP90" s="8">
        <v>1</v>
      </c>
      <c r="BQ90" s="8">
        <v>0</v>
      </c>
      <c r="BR90" s="8">
        <v>0.15999999642372131</v>
      </c>
      <c r="BS90" s="8">
        <v>111135</v>
      </c>
      <c r="BT90">
        <f t="shared" si="104"/>
        <v>1.7517303466796872</v>
      </c>
      <c r="BU90">
        <f t="shared" si="105"/>
        <v>6.5422429302611131E-3</v>
      </c>
      <c r="BV90">
        <f t="shared" si="106"/>
        <v>297.54392089843748</v>
      </c>
      <c r="BW90">
        <f t="shared" si="107"/>
        <v>298.10043945312498</v>
      </c>
      <c r="BX90">
        <f t="shared" si="108"/>
        <v>287.89595059627391</v>
      </c>
      <c r="BY90">
        <f t="shared" si="109"/>
        <v>2.1063801353928536E-2</v>
      </c>
      <c r="BZ90">
        <f t="shared" si="110"/>
        <v>3.0665814027839722</v>
      </c>
      <c r="CA90">
        <f t="shared" si="111"/>
        <v>30.3669014259813</v>
      </c>
      <c r="CB90">
        <f t="shared" si="112"/>
        <v>11.246063260698097</v>
      </c>
      <c r="CC90">
        <f t="shared" si="113"/>
        <v>24.67218017578125</v>
      </c>
      <c r="CD90">
        <f t="shared" si="114"/>
        <v>3.1180610987340689</v>
      </c>
      <c r="CE90">
        <f t="shared" si="115"/>
        <v>0.5673418666708866</v>
      </c>
      <c r="CF90">
        <f t="shared" si="116"/>
        <v>1.9309051621951803</v>
      </c>
      <c r="CG90">
        <f t="shared" si="117"/>
        <v>1.1871559365388886</v>
      </c>
      <c r="CH90">
        <f t="shared" si="118"/>
        <v>0.35772920777942147</v>
      </c>
      <c r="CI90">
        <f t="shared" si="119"/>
        <v>4.8239783926792157</v>
      </c>
      <c r="CJ90">
        <f t="shared" si="120"/>
        <v>1.0127888558530203</v>
      </c>
      <c r="CK90">
        <f t="shared" si="121"/>
        <v>64.345558457468897</v>
      </c>
      <c r="CL90">
        <f t="shared" si="122"/>
        <v>47.242853960090244</v>
      </c>
      <c r="CM90">
        <f t="shared" si="123"/>
        <v>-7.1687112306906709E-3</v>
      </c>
      <c r="CN90">
        <f t="shared" si="124"/>
        <v>0</v>
      </c>
      <c r="CO90">
        <f t="shared" si="125"/>
        <v>1529.4472717285155</v>
      </c>
      <c r="CP90">
        <f t="shared" si="126"/>
        <v>0</v>
      </c>
      <c r="CQ90" t="e">
        <f t="shared" si="127"/>
        <v>#DIV/0!</v>
      </c>
      <c r="CR90" t="e">
        <f t="shared" si="128"/>
        <v>#DIV/0!</v>
      </c>
    </row>
    <row r="91" spans="1:96" s="5" customFormat="1" x14ac:dyDescent="0.3">
      <c r="A91" s="4" t="str">
        <f>VLOOKUP(B91,ListCodeMtrx!A$1:B$91,2,TRUE)</f>
        <v>M10</v>
      </c>
      <c r="B91">
        <v>10</v>
      </c>
      <c r="C91" s="10">
        <v>10</v>
      </c>
      <c r="D91" s="10">
        <v>1</v>
      </c>
      <c r="E91" s="10">
        <v>2</v>
      </c>
      <c r="F91" s="1">
        <v>69</v>
      </c>
      <c r="G91" s="3">
        <v>41313</v>
      </c>
      <c r="H91" s="11">
        <v>1</v>
      </c>
      <c r="I91" s="1">
        <v>51.3</v>
      </c>
      <c r="J91" s="8">
        <v>15</v>
      </c>
      <c r="K91" s="8" t="s">
        <v>326</v>
      </c>
      <c r="L91" s="12">
        <v>0.16111111111111112</v>
      </c>
      <c r="M91" s="12">
        <f t="shared" si="86"/>
        <v>0.46125000000000005</v>
      </c>
      <c r="N91" s="8">
        <v>4370</v>
      </c>
      <c r="O91" s="8">
        <v>0</v>
      </c>
      <c r="P91" s="13">
        <v>150</v>
      </c>
      <c r="Q91" s="14">
        <f t="shared" si="87"/>
        <v>13.572089322750593</v>
      </c>
      <c r="R91" s="14">
        <f t="shared" si="88"/>
        <v>0.58944277834701553</v>
      </c>
      <c r="S91" s="14">
        <f t="shared" si="89"/>
        <v>102.47665497667802</v>
      </c>
      <c r="T91" s="15">
        <v>24.141517639160156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t="e">
        <f t="shared" si="90"/>
        <v>#DIV/0!</v>
      </c>
      <c r="AC91" t="e">
        <f t="shared" si="91"/>
        <v>#DIV/0!</v>
      </c>
      <c r="AD91" t="e">
        <f t="shared" si="92"/>
        <v>#DIV/0!</v>
      </c>
      <c r="AE91" s="8">
        <v>-1</v>
      </c>
      <c r="AF91" s="8">
        <v>0.85</v>
      </c>
      <c r="AG91" s="8">
        <v>0.85</v>
      </c>
      <c r="AH91" s="8">
        <v>9.7839221954345703</v>
      </c>
      <c r="AI91">
        <f t="shared" si="93"/>
        <v>0.84999999999999987</v>
      </c>
      <c r="AJ91">
        <f t="shared" si="94"/>
        <v>9.5153845993852047E-3</v>
      </c>
      <c r="AK91" t="e">
        <f t="shared" si="95"/>
        <v>#DIV/0!</v>
      </c>
      <c r="AL91" t="e">
        <f t="shared" si="96"/>
        <v>#DIV/0!</v>
      </c>
      <c r="AM91" t="e">
        <f t="shared" si="97"/>
        <v>#DIV/0!</v>
      </c>
      <c r="AN91" s="8">
        <v>1800.0826416015625</v>
      </c>
      <c r="AO91" s="8">
        <v>0.5</v>
      </c>
      <c r="AP91" t="e">
        <f t="shared" si="98"/>
        <v>#DIV/0!</v>
      </c>
      <c r="AQ91">
        <f t="shared" si="99"/>
        <v>6.3574394205167559</v>
      </c>
      <c r="AR91">
        <f t="shared" si="100"/>
        <v>1.1299937547526469</v>
      </c>
      <c r="AS91">
        <f t="shared" si="101"/>
        <v>24.141517639160156</v>
      </c>
      <c r="AT91" s="8">
        <v>2</v>
      </c>
      <c r="AU91">
        <f t="shared" si="102"/>
        <v>4.644859790802002</v>
      </c>
      <c r="AV91" s="8">
        <v>1</v>
      </c>
      <c r="AW91">
        <f t="shared" si="103"/>
        <v>9.2897195816040039</v>
      </c>
      <c r="AX91" s="8">
        <v>24.844671249389648</v>
      </c>
      <c r="AY91" s="8">
        <v>24.141517639160156</v>
      </c>
      <c r="AZ91" s="8">
        <v>25.136379241943359</v>
      </c>
      <c r="BA91" s="8">
        <v>151.82499694824219</v>
      </c>
      <c r="BB91" s="8">
        <v>143.55686950683594</v>
      </c>
      <c r="BC91" s="8">
        <v>15.161996841430664</v>
      </c>
      <c r="BD91" s="8">
        <v>18.722982406616211</v>
      </c>
      <c r="BE91" s="8">
        <v>48.596763610839844</v>
      </c>
      <c r="BF91" s="8">
        <v>60.010322570800781</v>
      </c>
      <c r="BG91" s="8">
        <v>350.37542724609375</v>
      </c>
      <c r="BH91" s="8">
        <v>1801.6754150390625</v>
      </c>
      <c r="BI91" s="8">
        <v>591.739013671875</v>
      </c>
      <c r="BJ91" s="8">
        <v>100.97406768798828</v>
      </c>
      <c r="BK91" s="8">
        <v>-0.2406158447265625</v>
      </c>
      <c r="BL91" s="8">
        <v>-1.1711783409118652</v>
      </c>
      <c r="BM91" s="8">
        <v>0.25</v>
      </c>
      <c r="BN91" s="8">
        <v>-1.355140209197998</v>
      </c>
      <c r="BO91" s="8">
        <v>7.355140209197998</v>
      </c>
      <c r="BP91" s="8">
        <v>1</v>
      </c>
      <c r="BQ91" s="8">
        <v>0</v>
      </c>
      <c r="BR91" s="8">
        <v>0.15999999642372131</v>
      </c>
      <c r="BS91" s="8">
        <v>111115</v>
      </c>
      <c r="BT91">
        <f t="shared" si="104"/>
        <v>1.7518771362304686</v>
      </c>
      <c r="BU91">
        <f t="shared" si="105"/>
        <v>6.3574394205167563E-3</v>
      </c>
      <c r="BV91">
        <f t="shared" si="106"/>
        <v>297.29151763916013</v>
      </c>
      <c r="BW91">
        <f t="shared" si="107"/>
        <v>297.99467124938963</v>
      </c>
      <c r="BX91">
        <f t="shared" si="108"/>
        <v>288.26805996295661</v>
      </c>
      <c r="BY91">
        <f t="shared" si="109"/>
        <v>5.8558331542425249E-2</v>
      </c>
      <c r="BZ91">
        <f t="shared" si="110"/>
        <v>3.0205294475993258</v>
      </c>
      <c r="CA91">
        <f t="shared" si="111"/>
        <v>29.913912717994261</v>
      </c>
      <c r="CB91">
        <f t="shared" si="112"/>
        <v>11.19093031137805</v>
      </c>
      <c r="CC91">
        <f t="shared" si="113"/>
        <v>24.493094444274902</v>
      </c>
      <c r="CD91">
        <f t="shared" si="114"/>
        <v>3.0848432585438434</v>
      </c>
      <c r="CE91">
        <f t="shared" si="115"/>
        <v>0.55427352246415429</v>
      </c>
      <c r="CF91">
        <f t="shared" si="116"/>
        <v>1.890535692846679</v>
      </c>
      <c r="CG91">
        <f t="shared" si="117"/>
        <v>1.1943075656971645</v>
      </c>
      <c r="CH91">
        <f t="shared" si="118"/>
        <v>0.34941786698491972</v>
      </c>
      <c r="CI91">
        <f t="shared" si="119"/>
        <v>10.347484696053707</v>
      </c>
      <c r="CJ91">
        <f t="shared" si="120"/>
        <v>0.71384013407869873</v>
      </c>
      <c r="CK91">
        <f t="shared" si="121"/>
        <v>63.944845813064369</v>
      </c>
      <c r="CL91">
        <f t="shared" si="122"/>
        <v>141.58454726128656</v>
      </c>
      <c r="CM91">
        <f t="shared" si="123"/>
        <v>6.1296601634274819E-2</v>
      </c>
      <c r="CN91">
        <f t="shared" si="124"/>
        <v>0</v>
      </c>
      <c r="CO91">
        <f t="shared" si="125"/>
        <v>1531.4241027832029</v>
      </c>
      <c r="CP91">
        <f t="shared" si="126"/>
        <v>0</v>
      </c>
      <c r="CQ91" t="e">
        <f t="shared" si="127"/>
        <v>#DIV/0!</v>
      </c>
      <c r="CR91" t="e">
        <f t="shared" si="128"/>
        <v>#DIV/0!</v>
      </c>
    </row>
    <row r="92" spans="1:96" x14ac:dyDescent="0.3">
      <c r="A92" s="4" t="str">
        <f>VLOOKUP(B92,ListCodeMtrx!A$1:B$91,2,TRUE)</f>
        <v>M10</v>
      </c>
      <c r="B92">
        <v>10</v>
      </c>
      <c r="C92" s="10">
        <v>10</v>
      </c>
      <c r="D92" s="10">
        <v>1</v>
      </c>
      <c r="E92" s="10">
        <v>2</v>
      </c>
      <c r="F92" s="1">
        <v>69</v>
      </c>
      <c r="G92" s="3">
        <v>41313</v>
      </c>
      <c r="H92" s="11">
        <v>1</v>
      </c>
      <c r="I92" s="1">
        <v>51.3</v>
      </c>
      <c r="J92" s="8">
        <v>16</v>
      </c>
      <c r="K92" s="8" t="s">
        <v>327</v>
      </c>
      <c r="L92" s="12">
        <v>0.16111111111111112</v>
      </c>
      <c r="M92" s="12">
        <f t="shared" si="86"/>
        <v>0.4636689814814815</v>
      </c>
      <c r="N92" s="8">
        <v>4579</v>
      </c>
      <c r="O92" s="8">
        <v>0</v>
      </c>
      <c r="P92" s="13" t="s">
        <v>192</v>
      </c>
      <c r="Q92" s="14">
        <f t="shared" si="87"/>
        <v>37.236705007025051</v>
      </c>
      <c r="R92" s="14">
        <f t="shared" si="88"/>
        <v>0.56561053003419037</v>
      </c>
      <c r="S92" s="14">
        <f t="shared" si="89"/>
        <v>261.38305385539866</v>
      </c>
      <c r="T92" s="15">
        <v>23.894342422485352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t="e">
        <f t="shared" si="90"/>
        <v>#DIV/0!</v>
      </c>
      <c r="AC92" t="e">
        <f t="shared" si="91"/>
        <v>#DIV/0!</v>
      </c>
      <c r="AD92" t="e">
        <f t="shared" si="92"/>
        <v>#DIV/0!</v>
      </c>
      <c r="AE92" s="8">
        <v>-1</v>
      </c>
      <c r="AF92" s="8">
        <v>0.85</v>
      </c>
      <c r="AG92" s="8">
        <v>0.85</v>
      </c>
      <c r="AH92" s="8">
        <v>9.8076972961425781</v>
      </c>
      <c r="AI92">
        <f t="shared" si="93"/>
        <v>0.84999999999999987</v>
      </c>
      <c r="AJ92">
        <f t="shared" si="94"/>
        <v>2.5007423440223761E-2</v>
      </c>
      <c r="AK92" t="e">
        <f t="shared" si="95"/>
        <v>#DIV/0!</v>
      </c>
      <c r="AL92" t="e">
        <f t="shared" si="96"/>
        <v>#DIV/0!</v>
      </c>
      <c r="AM92" t="e">
        <f t="shared" si="97"/>
        <v>#DIV/0!</v>
      </c>
      <c r="AN92" s="8">
        <v>1800.0826416015625</v>
      </c>
      <c r="AO92" s="8">
        <v>0.5</v>
      </c>
      <c r="AP92" t="e">
        <f t="shared" si="98"/>
        <v>#DIV/0!</v>
      </c>
      <c r="AQ92">
        <f t="shared" si="99"/>
        <v>6.1013721204746982</v>
      </c>
      <c r="AR92">
        <f t="shared" si="100"/>
        <v>1.1278703822601821</v>
      </c>
      <c r="AS92">
        <f t="shared" si="101"/>
        <v>23.894342422485352</v>
      </c>
      <c r="AT92" s="8">
        <v>2</v>
      </c>
      <c r="AU92">
        <f t="shared" si="102"/>
        <v>4.644859790802002</v>
      </c>
      <c r="AV92" s="8">
        <v>1</v>
      </c>
      <c r="AW92">
        <f t="shared" si="103"/>
        <v>9.2897195816040039</v>
      </c>
      <c r="AX92" s="8">
        <v>24.745861053466797</v>
      </c>
      <c r="AY92" s="8">
        <v>23.894342422485352</v>
      </c>
      <c r="AZ92" s="8">
        <v>25.137275695800781</v>
      </c>
      <c r="BA92" s="8">
        <v>400.58596801757812</v>
      </c>
      <c r="BB92" s="8">
        <v>378.01531982421875</v>
      </c>
      <c r="BC92" s="8">
        <v>14.885552406311035</v>
      </c>
      <c r="BD92" s="8">
        <v>18.30438232421875</v>
      </c>
      <c r="BE92" s="8">
        <v>47.98992919921875</v>
      </c>
      <c r="BF92" s="8">
        <v>59.011985778808594</v>
      </c>
      <c r="BG92" s="8">
        <v>350.3941650390625</v>
      </c>
      <c r="BH92" s="8">
        <v>1798.8402099609375</v>
      </c>
      <c r="BI92" s="8">
        <v>686.78375244140625</v>
      </c>
      <c r="BJ92" s="8">
        <v>100.96752166748047</v>
      </c>
      <c r="BK92" s="8">
        <v>-4.7241668701171875</v>
      </c>
      <c r="BL92" s="8">
        <v>-1.0951876640319824</v>
      </c>
      <c r="BM92" s="8">
        <v>0.25</v>
      </c>
      <c r="BN92" s="8">
        <v>-1.355140209197998</v>
      </c>
      <c r="BO92" s="8">
        <v>7.355140209197998</v>
      </c>
      <c r="BP92" s="8">
        <v>1</v>
      </c>
      <c r="BQ92" s="8">
        <v>0</v>
      </c>
      <c r="BR92" s="8">
        <v>0.15999999642372131</v>
      </c>
      <c r="BS92" s="8">
        <v>111115</v>
      </c>
      <c r="BT92">
        <f t="shared" si="104"/>
        <v>1.7519708251953121</v>
      </c>
      <c r="BU92">
        <f t="shared" si="105"/>
        <v>6.1013721204746987E-3</v>
      </c>
      <c r="BV92">
        <f t="shared" si="106"/>
        <v>297.04434242248533</v>
      </c>
      <c r="BW92">
        <f t="shared" si="107"/>
        <v>297.89586105346677</v>
      </c>
      <c r="BX92">
        <f t="shared" si="108"/>
        <v>287.8144271605961</v>
      </c>
      <c r="BY92">
        <f t="shared" si="109"/>
        <v>0.10464998149099548</v>
      </c>
      <c r="BZ92">
        <f t="shared" si="110"/>
        <v>2.9760185011905853</v>
      </c>
      <c r="CA92">
        <f t="shared" si="111"/>
        <v>29.475007923751967</v>
      </c>
      <c r="CB92">
        <f t="shared" si="112"/>
        <v>11.170625599533217</v>
      </c>
      <c r="CC92">
        <f t="shared" si="113"/>
        <v>24.320101737976074</v>
      </c>
      <c r="CD92">
        <f t="shared" si="114"/>
        <v>3.0530497333693885</v>
      </c>
      <c r="CE92">
        <f t="shared" si="115"/>
        <v>0.53314938788454602</v>
      </c>
      <c r="CF92">
        <f t="shared" si="116"/>
        <v>1.8481481189304032</v>
      </c>
      <c r="CG92">
        <f t="shared" si="117"/>
        <v>1.2049016144389852</v>
      </c>
      <c r="CH92">
        <f t="shared" si="118"/>
        <v>0.33599028868241343</v>
      </c>
      <c r="CI92">
        <f t="shared" si="119"/>
        <v>26.391199153657176</v>
      </c>
      <c r="CJ92">
        <f t="shared" si="120"/>
        <v>0.69146153647144415</v>
      </c>
      <c r="CK92">
        <f t="shared" si="121"/>
        <v>63.402105862779578</v>
      </c>
      <c r="CL92">
        <f t="shared" si="122"/>
        <v>372.60400990060919</v>
      </c>
      <c r="CM92">
        <f t="shared" si="123"/>
        <v>6.3361784900443086E-2</v>
      </c>
      <c r="CN92">
        <f t="shared" si="124"/>
        <v>0</v>
      </c>
      <c r="CO92">
        <f t="shared" si="125"/>
        <v>1529.0141784667967</v>
      </c>
      <c r="CP92">
        <f t="shared" si="126"/>
        <v>0</v>
      </c>
      <c r="CQ92" t="e">
        <f t="shared" si="127"/>
        <v>#DIV/0!</v>
      </c>
      <c r="CR92" t="e">
        <f t="shared" si="128"/>
        <v>#DIV/0!</v>
      </c>
    </row>
    <row r="93" spans="1:96" x14ac:dyDescent="0.3">
      <c r="A93" s="4" t="str">
        <f>VLOOKUP(B93,ListCodeMtrx!A$1:B$91,2,TRUE)</f>
        <v>M10</v>
      </c>
      <c r="B93">
        <v>10</v>
      </c>
      <c r="C93" s="10">
        <v>10</v>
      </c>
      <c r="D93" s="10">
        <v>1</v>
      </c>
      <c r="E93" s="10">
        <v>2</v>
      </c>
      <c r="F93" s="1">
        <v>69</v>
      </c>
      <c r="G93" s="3">
        <v>41313</v>
      </c>
      <c r="H93" s="11">
        <v>1</v>
      </c>
      <c r="I93" s="1">
        <v>51.3</v>
      </c>
      <c r="J93" s="8">
        <v>17</v>
      </c>
      <c r="K93" s="8" t="s">
        <v>328</v>
      </c>
      <c r="L93" s="12">
        <v>0.16111111111111112</v>
      </c>
      <c r="M93" s="12">
        <f t="shared" si="86"/>
        <v>0.46605324074074073</v>
      </c>
      <c r="N93" s="8">
        <v>4785</v>
      </c>
      <c r="O93" s="8">
        <v>0</v>
      </c>
      <c r="P93" s="13">
        <v>800</v>
      </c>
      <c r="Q93" s="14">
        <f t="shared" si="87"/>
        <v>51.284760545894066</v>
      </c>
      <c r="R93" s="14">
        <f t="shared" si="88"/>
        <v>0.53443274295943133</v>
      </c>
      <c r="S93" s="14">
        <f t="shared" si="89"/>
        <v>594.75359336379188</v>
      </c>
      <c r="T93" s="15">
        <v>23.996772766113281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t="e">
        <f t="shared" si="90"/>
        <v>#DIV/0!</v>
      </c>
      <c r="AC93" t="e">
        <f t="shared" si="91"/>
        <v>#DIV/0!</v>
      </c>
      <c r="AD93" t="e">
        <f t="shared" si="92"/>
        <v>#DIV/0!</v>
      </c>
      <c r="AE93" s="8">
        <v>-1</v>
      </c>
      <c r="AF93" s="8">
        <v>0.85</v>
      </c>
      <c r="AG93" s="8">
        <v>0.85</v>
      </c>
      <c r="AH93" s="8">
        <v>9.8076972961425781</v>
      </c>
      <c r="AI93">
        <f t="shared" si="93"/>
        <v>0.84999999999999987</v>
      </c>
      <c r="AJ93">
        <f t="shared" si="94"/>
        <v>3.4215934367631394E-2</v>
      </c>
      <c r="AK93" t="e">
        <f t="shared" si="95"/>
        <v>#DIV/0!</v>
      </c>
      <c r="AL93" t="e">
        <f t="shared" si="96"/>
        <v>#DIV/0!</v>
      </c>
      <c r="AM93" t="e">
        <f t="shared" si="97"/>
        <v>#DIV/0!</v>
      </c>
      <c r="AN93" s="8">
        <v>1800.0826416015625</v>
      </c>
      <c r="AO93" s="8">
        <v>0.5</v>
      </c>
      <c r="AP93" t="e">
        <f t="shared" si="98"/>
        <v>#DIV/0!</v>
      </c>
      <c r="AQ93">
        <f t="shared" si="99"/>
        <v>5.9653523061713045</v>
      </c>
      <c r="AR93">
        <f t="shared" si="100"/>
        <v>1.1633968272777651</v>
      </c>
      <c r="AS93">
        <f t="shared" si="101"/>
        <v>23.996772766113281</v>
      </c>
      <c r="AT93" s="8">
        <v>2</v>
      </c>
      <c r="AU93">
        <f t="shared" si="102"/>
        <v>4.644859790802002</v>
      </c>
      <c r="AV93" s="8">
        <v>1</v>
      </c>
      <c r="AW93">
        <f t="shared" si="103"/>
        <v>9.2897195816040039</v>
      </c>
      <c r="AX93" s="8">
        <v>24.782577514648438</v>
      </c>
      <c r="AY93" s="8">
        <v>23.996772766113281</v>
      </c>
      <c r="AZ93" s="8">
        <v>25.138593673706055</v>
      </c>
      <c r="BA93" s="8">
        <v>800.5194091796875</v>
      </c>
      <c r="BB93" s="8">
        <v>768.6287841796875</v>
      </c>
      <c r="BC93" s="8">
        <v>14.790640830993652</v>
      </c>
      <c r="BD93" s="8">
        <v>18.133926391601563</v>
      </c>
      <c r="BE93" s="8">
        <v>47.581035614013672</v>
      </c>
      <c r="BF93" s="8">
        <v>58.336280822753906</v>
      </c>
      <c r="BG93" s="8">
        <v>350.38449096679687</v>
      </c>
      <c r="BH93" s="8">
        <v>1797.7437744140625</v>
      </c>
      <c r="BI93" s="8">
        <v>1412.947509765625</v>
      </c>
      <c r="BJ93" s="8">
        <v>100.97080230712891</v>
      </c>
      <c r="BK93" s="8">
        <v>-15.319869995117188</v>
      </c>
      <c r="BL93" s="8">
        <v>-1.0079607963562012</v>
      </c>
      <c r="BM93" s="8">
        <v>0.5</v>
      </c>
      <c r="BN93" s="8">
        <v>-1.355140209197998</v>
      </c>
      <c r="BO93" s="8">
        <v>7.355140209197998</v>
      </c>
      <c r="BP93" s="8">
        <v>1</v>
      </c>
      <c r="BQ93" s="8">
        <v>0</v>
      </c>
      <c r="BR93" s="8">
        <v>0.15999999642372131</v>
      </c>
      <c r="BS93" s="8">
        <v>111115</v>
      </c>
      <c r="BT93">
        <f t="shared" si="104"/>
        <v>1.7519224548339842</v>
      </c>
      <c r="BU93">
        <f t="shared" si="105"/>
        <v>5.9653523061713046E-3</v>
      </c>
      <c r="BV93">
        <f t="shared" si="106"/>
        <v>297.14677276611326</v>
      </c>
      <c r="BW93">
        <f t="shared" si="107"/>
        <v>297.93257751464841</v>
      </c>
      <c r="BX93">
        <f t="shared" si="108"/>
        <v>287.63899747701726</v>
      </c>
      <c r="BY93">
        <f t="shared" si="109"/>
        <v>0.12337636970567849</v>
      </c>
      <c r="BZ93">
        <f t="shared" si="110"/>
        <v>2.9943939240161939</v>
      </c>
      <c r="CA93">
        <f t="shared" si="111"/>
        <v>29.656037741563818</v>
      </c>
      <c r="CB93">
        <f t="shared" si="112"/>
        <v>11.522111349962255</v>
      </c>
      <c r="CC93">
        <f t="shared" si="113"/>
        <v>24.389675140380859</v>
      </c>
      <c r="CD93">
        <f t="shared" si="114"/>
        <v>3.0658017012698191</v>
      </c>
      <c r="CE93">
        <f t="shared" si="115"/>
        <v>0.50535966394853216</v>
      </c>
      <c r="CF93">
        <f t="shared" si="116"/>
        <v>1.8309970967384288</v>
      </c>
      <c r="CG93">
        <f t="shared" si="117"/>
        <v>1.2348046045313903</v>
      </c>
      <c r="CH93">
        <f t="shared" si="118"/>
        <v>0.31833919716319897</v>
      </c>
      <c r="CI93">
        <f t="shared" si="119"/>
        <v>60.052747496989966</v>
      </c>
      <c r="CJ93">
        <f t="shared" si="120"/>
        <v>0.77378522064918187</v>
      </c>
      <c r="CK93">
        <f t="shared" si="121"/>
        <v>62.361707426943347</v>
      </c>
      <c r="CL93">
        <f t="shared" si="122"/>
        <v>761.17598368029905</v>
      </c>
      <c r="CM93">
        <f t="shared" si="123"/>
        <v>4.2016633488099767E-2</v>
      </c>
      <c r="CN93">
        <f t="shared" si="124"/>
        <v>0</v>
      </c>
      <c r="CO93">
        <f t="shared" si="125"/>
        <v>1528.0822082519528</v>
      </c>
      <c r="CP93">
        <f t="shared" si="126"/>
        <v>0</v>
      </c>
      <c r="CQ93" t="e">
        <f t="shared" si="127"/>
        <v>#DIV/0!</v>
      </c>
      <c r="CR93" t="e">
        <f t="shared" si="128"/>
        <v>#DIV/0!</v>
      </c>
    </row>
    <row r="94" spans="1:96" x14ac:dyDescent="0.3">
      <c r="A94" s="4" t="str">
        <f>VLOOKUP(B94,ListCodeMtrx!A$1:B$91,2,TRUE)</f>
        <v>M11</v>
      </c>
      <c r="B94">
        <v>11</v>
      </c>
      <c r="C94" s="10">
        <v>11</v>
      </c>
      <c r="D94" s="10">
        <v>1</v>
      </c>
      <c r="E94" s="10">
        <v>3</v>
      </c>
      <c r="F94" s="1">
        <v>69</v>
      </c>
      <c r="G94" s="3">
        <v>41313</v>
      </c>
      <c r="H94" s="11">
        <v>1</v>
      </c>
      <c r="I94" s="1">
        <v>40.6</v>
      </c>
      <c r="J94" s="8">
        <v>20</v>
      </c>
      <c r="K94" s="8" t="s">
        <v>331</v>
      </c>
      <c r="L94" s="12">
        <v>0.16111111111111112</v>
      </c>
      <c r="M94" s="12">
        <f t="shared" si="86"/>
        <v>0.47357638888888887</v>
      </c>
      <c r="N94" s="8">
        <v>5435</v>
      </c>
      <c r="O94" s="8">
        <v>0</v>
      </c>
      <c r="P94" s="13">
        <v>50</v>
      </c>
      <c r="Q94" s="14">
        <f t="shared" si="87"/>
        <v>-0.71873490701535403</v>
      </c>
      <c r="R94" s="14">
        <f t="shared" si="88"/>
        <v>0.63730510277665509</v>
      </c>
      <c r="S94" s="14">
        <f t="shared" si="89"/>
        <v>49.338055649458674</v>
      </c>
      <c r="T94" s="15">
        <v>24.735294342041016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t="e">
        <f t="shared" si="90"/>
        <v>#DIV/0!</v>
      </c>
      <c r="AC94" t="e">
        <f t="shared" si="91"/>
        <v>#DIV/0!</v>
      </c>
      <c r="AD94" t="e">
        <f t="shared" si="92"/>
        <v>#DIV/0!</v>
      </c>
      <c r="AE94" s="8">
        <v>-1</v>
      </c>
      <c r="AF94" s="8">
        <v>0.85</v>
      </c>
      <c r="AG94" s="8">
        <v>0.85</v>
      </c>
      <c r="AH94" s="8">
        <v>9.9940061569213867</v>
      </c>
      <c r="AI94">
        <f t="shared" si="93"/>
        <v>0.85</v>
      </c>
      <c r="AJ94">
        <f t="shared" si="94"/>
        <v>1.8384891683313374E-4</v>
      </c>
      <c r="AK94" t="e">
        <f t="shared" si="95"/>
        <v>#DIV/0!</v>
      </c>
      <c r="AL94" t="e">
        <f t="shared" si="96"/>
        <v>#DIV/0!</v>
      </c>
      <c r="AM94" t="e">
        <f t="shared" si="97"/>
        <v>#DIV/0!</v>
      </c>
      <c r="AN94" s="8">
        <v>1769.166015625</v>
      </c>
      <c r="AO94" s="8">
        <v>0.5</v>
      </c>
      <c r="AP94" t="e">
        <f t="shared" si="98"/>
        <v>#DIV/0!</v>
      </c>
      <c r="AQ94">
        <f t="shared" si="99"/>
        <v>7.2217044095911396</v>
      </c>
      <c r="AR94">
        <f t="shared" si="100"/>
        <v>1.1917984101065013</v>
      </c>
      <c r="AS94">
        <f t="shared" si="101"/>
        <v>24.735294342041016</v>
      </c>
      <c r="AT94" s="8">
        <v>2</v>
      </c>
      <c r="AU94">
        <f t="shared" si="102"/>
        <v>4.644859790802002</v>
      </c>
      <c r="AV94" s="8">
        <v>1</v>
      </c>
      <c r="AW94">
        <f t="shared" si="103"/>
        <v>9.2897195816040039</v>
      </c>
      <c r="AX94" s="8">
        <v>25.142429351806641</v>
      </c>
      <c r="AY94" s="8">
        <v>24.735294342041016</v>
      </c>
      <c r="AZ94" s="8">
        <v>25.134475708007812</v>
      </c>
      <c r="BA94" s="8">
        <v>48.154468536376953</v>
      </c>
      <c r="BB94" s="8">
        <v>48.365364074707031</v>
      </c>
      <c r="BC94" s="8">
        <v>15.153622627258301</v>
      </c>
      <c r="BD94" s="8">
        <v>19.196847915649414</v>
      </c>
      <c r="BE94" s="8">
        <v>47.706897735595703</v>
      </c>
      <c r="BF94" s="8">
        <v>60.435848236083984</v>
      </c>
      <c r="BG94" s="8">
        <v>350.36734008789062</v>
      </c>
      <c r="BH94" s="8">
        <v>1799.8480224609375</v>
      </c>
      <c r="BI94" s="8">
        <v>1439.0848388671875</v>
      </c>
      <c r="BJ94" s="8">
        <v>100.95635223388672</v>
      </c>
      <c r="BK94" s="8">
        <v>0.89327621459960938</v>
      </c>
      <c r="BL94" s="8">
        <v>-1.2129645347595215</v>
      </c>
      <c r="BM94" s="8">
        <v>0.25</v>
      </c>
      <c r="BN94" s="8">
        <v>-1.355140209197998</v>
      </c>
      <c r="BO94" s="8">
        <v>7.355140209197998</v>
      </c>
      <c r="BP94" s="8">
        <v>1</v>
      </c>
      <c r="BQ94" s="8">
        <v>0</v>
      </c>
      <c r="BR94" s="8">
        <v>0.15999999642372131</v>
      </c>
      <c r="BS94" s="8">
        <v>111135</v>
      </c>
      <c r="BT94">
        <f t="shared" si="104"/>
        <v>1.7518367004394528</v>
      </c>
      <c r="BU94">
        <f t="shared" si="105"/>
        <v>7.2217044095911394E-3</v>
      </c>
      <c r="BV94">
        <f t="shared" si="106"/>
        <v>297.88529434204099</v>
      </c>
      <c r="BW94">
        <f t="shared" si="107"/>
        <v>298.29242935180662</v>
      </c>
      <c r="BX94">
        <f t="shared" si="108"/>
        <v>287.97567715699188</v>
      </c>
      <c r="BY94">
        <f t="shared" si="109"/>
        <v>-9.5227380475714163E-2</v>
      </c>
      <c r="BZ94">
        <f t="shared" si="110"/>
        <v>3.1298421500591576</v>
      </c>
      <c r="CA94">
        <f t="shared" si="111"/>
        <v>31.001933814013178</v>
      </c>
      <c r="CB94">
        <f t="shared" si="112"/>
        <v>11.805085898363764</v>
      </c>
      <c r="CC94">
        <f t="shared" si="113"/>
        <v>24.938861846923828</v>
      </c>
      <c r="CD94">
        <f t="shared" si="114"/>
        <v>3.1681061035495164</v>
      </c>
      <c r="CE94">
        <f t="shared" si="115"/>
        <v>0.59639074959042626</v>
      </c>
      <c r="CF94">
        <f t="shared" si="116"/>
        <v>1.9380437399526562</v>
      </c>
      <c r="CG94">
        <f t="shared" si="117"/>
        <v>1.2300623635968602</v>
      </c>
      <c r="CH94">
        <f t="shared" si="118"/>
        <v>0.37621616963395438</v>
      </c>
      <c r="CI94">
        <f t="shared" si="119"/>
        <v>4.9809901246818544</v>
      </c>
      <c r="CJ94">
        <f t="shared" si="120"/>
        <v>1.0201113253949496</v>
      </c>
      <c r="CK94">
        <f t="shared" si="121"/>
        <v>63.448641088226452</v>
      </c>
      <c r="CL94">
        <f t="shared" si="122"/>
        <v>48.469812020196379</v>
      </c>
      <c r="CM94">
        <f t="shared" si="123"/>
        <v>-9.4084856639830312E-3</v>
      </c>
      <c r="CN94">
        <f t="shared" si="124"/>
        <v>0</v>
      </c>
      <c r="CO94">
        <f t="shared" si="125"/>
        <v>1529.8708190917969</v>
      </c>
      <c r="CP94">
        <f t="shared" si="126"/>
        <v>0</v>
      </c>
      <c r="CQ94" t="e">
        <f t="shared" si="127"/>
        <v>#DIV/0!</v>
      </c>
      <c r="CR94" t="e">
        <f t="shared" si="128"/>
        <v>#DIV/0!</v>
      </c>
    </row>
    <row r="95" spans="1:96" x14ac:dyDescent="0.3">
      <c r="A95" s="4" t="str">
        <f>VLOOKUP(B95,ListCodeMtrx!A$1:B$91,2,TRUE)</f>
        <v>M11</v>
      </c>
      <c r="B95">
        <v>11</v>
      </c>
      <c r="C95" s="10">
        <v>11</v>
      </c>
      <c r="D95" s="10">
        <v>1</v>
      </c>
      <c r="E95" s="10">
        <v>3</v>
      </c>
      <c r="F95" s="1">
        <v>69</v>
      </c>
      <c r="G95" s="3">
        <v>41313</v>
      </c>
      <c r="H95" s="11">
        <v>1</v>
      </c>
      <c r="I95" s="1">
        <v>40.6</v>
      </c>
      <c r="J95" s="8">
        <v>21</v>
      </c>
      <c r="K95" s="8" t="s">
        <v>332</v>
      </c>
      <c r="L95" s="12">
        <v>0.16111111111111112</v>
      </c>
      <c r="M95" s="12">
        <f t="shared" si="86"/>
        <v>0.47599537037037032</v>
      </c>
      <c r="N95" s="8">
        <v>5644</v>
      </c>
      <c r="O95" s="8">
        <v>0</v>
      </c>
      <c r="P95" s="13">
        <v>150</v>
      </c>
      <c r="Q95" s="14">
        <f t="shared" si="87"/>
        <v>14.322795507747385</v>
      </c>
      <c r="R95" s="14">
        <f t="shared" si="88"/>
        <v>0.62855257159077393</v>
      </c>
      <c r="S95" s="14">
        <f t="shared" si="89"/>
        <v>101.97543389961733</v>
      </c>
      <c r="T95" s="15">
        <v>24.782495498657227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t="e">
        <f t="shared" si="90"/>
        <v>#DIV/0!</v>
      </c>
      <c r="AC95" t="e">
        <f t="shared" si="91"/>
        <v>#DIV/0!</v>
      </c>
      <c r="AD95" t="e">
        <f t="shared" si="92"/>
        <v>#DIV/0!</v>
      </c>
      <c r="AE95" s="8">
        <v>-1</v>
      </c>
      <c r="AF95" s="8">
        <v>0.85</v>
      </c>
      <c r="AG95" s="8">
        <v>0.85</v>
      </c>
      <c r="AH95" s="8">
        <v>9.9940061569213867</v>
      </c>
      <c r="AI95">
        <f t="shared" si="93"/>
        <v>0.85</v>
      </c>
      <c r="AJ95">
        <f t="shared" si="94"/>
        <v>1.0016771191379083E-2</v>
      </c>
      <c r="AK95" t="e">
        <f t="shared" si="95"/>
        <v>#DIV/0!</v>
      </c>
      <c r="AL95" t="e">
        <f t="shared" si="96"/>
        <v>#DIV/0!</v>
      </c>
      <c r="AM95" t="e">
        <f t="shared" si="97"/>
        <v>#DIV/0!</v>
      </c>
      <c r="AN95" s="8">
        <v>1769.166015625</v>
      </c>
      <c r="AO95" s="8">
        <v>0.5</v>
      </c>
      <c r="AP95" t="e">
        <f t="shared" si="98"/>
        <v>#DIV/0!</v>
      </c>
      <c r="AQ95">
        <f t="shared" si="99"/>
        <v>7.0385354338711892</v>
      </c>
      <c r="AR95">
        <f t="shared" si="100"/>
        <v>1.1765027193156974</v>
      </c>
      <c r="AS95">
        <f t="shared" si="101"/>
        <v>24.782495498657227</v>
      </c>
      <c r="AT95" s="8">
        <v>2</v>
      </c>
      <c r="AU95">
        <f t="shared" si="102"/>
        <v>4.644859790802002</v>
      </c>
      <c r="AV95" s="8">
        <v>1</v>
      </c>
      <c r="AW95">
        <f t="shared" si="103"/>
        <v>9.2897195816040039</v>
      </c>
      <c r="AX95" s="8">
        <v>25.166797637939453</v>
      </c>
      <c r="AY95" s="8">
        <v>24.782495498657227</v>
      </c>
      <c r="AZ95" s="8">
        <v>25.135473251342773</v>
      </c>
      <c r="BA95" s="8">
        <v>151.61790466308594</v>
      </c>
      <c r="BB95" s="8">
        <v>142.86727905273438</v>
      </c>
      <c r="BC95" s="8">
        <v>15.495939254760742</v>
      </c>
      <c r="BD95" s="8">
        <v>19.435985565185547</v>
      </c>
      <c r="BE95" s="8">
        <v>48.713577270507813</v>
      </c>
      <c r="BF95" s="8">
        <v>61.099647521972656</v>
      </c>
      <c r="BG95" s="8">
        <v>350.33773803710937</v>
      </c>
      <c r="BH95" s="8">
        <v>1799.66357421875</v>
      </c>
      <c r="BI95" s="8">
        <v>2096.288330078125</v>
      </c>
      <c r="BJ95" s="8">
        <v>100.95580291748047</v>
      </c>
      <c r="BK95" s="8">
        <v>-7.9975128173828125E-2</v>
      </c>
      <c r="BL95" s="8">
        <v>-1.1997523307800293</v>
      </c>
      <c r="BM95" s="8">
        <v>0.25</v>
      </c>
      <c r="BN95" s="8">
        <v>-1.355140209197998</v>
      </c>
      <c r="BO95" s="8">
        <v>7.355140209197998</v>
      </c>
      <c r="BP95" s="8">
        <v>1</v>
      </c>
      <c r="BQ95" s="8">
        <v>0</v>
      </c>
      <c r="BR95" s="8">
        <v>0.15999999642372131</v>
      </c>
      <c r="BS95" s="8">
        <v>111115</v>
      </c>
      <c r="BT95">
        <f t="shared" si="104"/>
        <v>1.7516886901855466</v>
      </c>
      <c r="BU95">
        <f t="shared" si="105"/>
        <v>7.0385354338711893E-3</v>
      </c>
      <c r="BV95">
        <f t="shared" si="106"/>
        <v>297.9324954986572</v>
      </c>
      <c r="BW95">
        <f t="shared" si="107"/>
        <v>298.31679763793943</v>
      </c>
      <c r="BX95">
        <f t="shared" si="108"/>
        <v>287.94616543890152</v>
      </c>
      <c r="BY95">
        <f t="shared" si="109"/>
        <v>-6.6536805046203018E-2</v>
      </c>
      <c r="BZ95">
        <f t="shared" si="110"/>
        <v>3.1386782475415647</v>
      </c>
      <c r="CA95">
        <f t="shared" si="111"/>
        <v>31.089626914334644</v>
      </c>
      <c r="CB95">
        <f t="shared" si="112"/>
        <v>11.653641349149098</v>
      </c>
      <c r="CC95">
        <f t="shared" si="113"/>
        <v>24.97464656829834</v>
      </c>
      <c r="CD95">
        <f t="shared" si="114"/>
        <v>3.1748745260147735</v>
      </c>
      <c r="CE95">
        <f t="shared" si="115"/>
        <v>0.58871918840153414</v>
      </c>
      <c r="CF95">
        <f t="shared" si="116"/>
        <v>1.9621755282258673</v>
      </c>
      <c r="CG95">
        <f t="shared" si="117"/>
        <v>1.2126989977889062</v>
      </c>
      <c r="CH95">
        <f t="shared" si="118"/>
        <v>0.37133229147059083</v>
      </c>
      <c r="CI95">
        <f t="shared" si="119"/>
        <v>10.295011807194324</v>
      </c>
      <c r="CJ95">
        <f t="shared" si="120"/>
        <v>0.71377739238651505</v>
      </c>
      <c r="CK95">
        <f t="shared" si="121"/>
        <v>63.981536425073493</v>
      </c>
      <c r="CL95">
        <f t="shared" si="122"/>
        <v>140.78586273380171</v>
      </c>
      <c r="CM95">
        <f t="shared" si="123"/>
        <v>6.5091369594441409E-2</v>
      </c>
      <c r="CN95">
        <f t="shared" si="124"/>
        <v>0</v>
      </c>
      <c r="CO95">
        <f t="shared" si="125"/>
        <v>1529.7140380859375</v>
      </c>
      <c r="CP95">
        <f t="shared" si="126"/>
        <v>0</v>
      </c>
      <c r="CQ95" t="e">
        <f t="shared" si="127"/>
        <v>#DIV/0!</v>
      </c>
      <c r="CR95" t="e">
        <f t="shared" si="128"/>
        <v>#DIV/0!</v>
      </c>
    </row>
    <row r="96" spans="1:96" x14ac:dyDescent="0.3">
      <c r="A96" s="4" t="str">
        <f>VLOOKUP(B96,ListCodeMtrx!A$1:B$91,2,TRUE)</f>
        <v>M11</v>
      </c>
      <c r="B96">
        <v>11</v>
      </c>
      <c r="C96" s="10">
        <v>11</v>
      </c>
      <c r="D96" s="10">
        <v>1</v>
      </c>
      <c r="E96" s="10">
        <v>3</v>
      </c>
      <c r="F96" s="1">
        <v>69</v>
      </c>
      <c r="G96" s="3">
        <v>41313</v>
      </c>
      <c r="H96" s="11">
        <v>1</v>
      </c>
      <c r="I96" s="1">
        <v>40.6</v>
      </c>
      <c r="J96" s="8">
        <v>22</v>
      </c>
      <c r="K96" s="8" t="s">
        <v>333</v>
      </c>
      <c r="L96" s="12">
        <v>0.16111111111111112</v>
      </c>
      <c r="M96" s="12">
        <f t="shared" ref="M96:M137" si="129">K96-L96</f>
        <v>0.47828703703703712</v>
      </c>
      <c r="N96" s="8">
        <v>5842</v>
      </c>
      <c r="O96" s="8">
        <v>0</v>
      </c>
      <c r="P96" s="13" t="s">
        <v>192</v>
      </c>
      <c r="Q96" s="14">
        <f t="shared" si="87"/>
        <v>40.355478394165388</v>
      </c>
      <c r="R96" s="14">
        <f t="shared" si="88"/>
        <v>0.62154899079084869</v>
      </c>
      <c r="S96" s="14">
        <f t="shared" si="89"/>
        <v>260.43107936756462</v>
      </c>
      <c r="T96" s="15">
        <v>24.84083366394043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t="e">
        <f t="shared" si="90"/>
        <v>#DIV/0!</v>
      </c>
      <c r="AC96" t="e">
        <f t="shared" si="91"/>
        <v>#DIV/0!</v>
      </c>
      <c r="AD96" t="e">
        <f t="shared" si="92"/>
        <v>#DIV/0!</v>
      </c>
      <c r="AE96" s="8">
        <v>-1</v>
      </c>
      <c r="AF96" s="8">
        <v>0.85</v>
      </c>
      <c r="AG96" s="8">
        <v>0.85</v>
      </c>
      <c r="AH96" s="8">
        <v>9.9940061569213867</v>
      </c>
      <c r="AI96">
        <f t="shared" si="93"/>
        <v>0.85</v>
      </c>
      <c r="AJ96">
        <f t="shared" si="94"/>
        <v>2.7040182486469756E-2</v>
      </c>
      <c r="AK96" t="e">
        <f t="shared" si="95"/>
        <v>#DIV/0!</v>
      </c>
      <c r="AL96" t="e">
        <f t="shared" si="96"/>
        <v>#DIV/0!</v>
      </c>
      <c r="AM96" t="e">
        <f t="shared" si="97"/>
        <v>#DIV/0!</v>
      </c>
      <c r="AN96" s="8">
        <v>1769.166015625</v>
      </c>
      <c r="AO96" s="8">
        <v>0.5</v>
      </c>
      <c r="AP96" t="e">
        <f t="shared" si="98"/>
        <v>#DIV/0!</v>
      </c>
      <c r="AQ96">
        <f t="shared" si="99"/>
        <v>6.9198013410788262</v>
      </c>
      <c r="AR96">
        <f t="shared" si="100"/>
        <v>1.1686368551546555</v>
      </c>
      <c r="AS96">
        <f t="shared" si="101"/>
        <v>24.84083366394043</v>
      </c>
      <c r="AT96" s="8">
        <v>2</v>
      </c>
      <c r="AU96">
        <f t="shared" si="102"/>
        <v>4.644859790802002</v>
      </c>
      <c r="AV96" s="8">
        <v>1</v>
      </c>
      <c r="AW96">
        <f t="shared" si="103"/>
        <v>9.2897195816040039</v>
      </c>
      <c r="AX96" s="8">
        <v>25.186477661132813</v>
      </c>
      <c r="AY96" s="8">
        <v>24.84083366394043</v>
      </c>
      <c r="AZ96" s="8">
        <v>25.129966735839844</v>
      </c>
      <c r="BA96" s="8">
        <v>400.78378295898437</v>
      </c>
      <c r="BB96" s="8">
        <v>376.26171875</v>
      </c>
      <c r="BC96" s="8">
        <v>15.750715255737305</v>
      </c>
      <c r="BD96" s="8">
        <v>19.623186111450195</v>
      </c>
      <c r="BE96" s="8">
        <v>49.454471588134766</v>
      </c>
      <c r="BF96" s="8">
        <v>61.613346099853516</v>
      </c>
      <c r="BG96" s="8">
        <v>350.37127685546875</v>
      </c>
      <c r="BH96" s="8">
        <v>1799.3038330078125</v>
      </c>
      <c r="BI96" s="8">
        <v>1501.4410400390625</v>
      </c>
      <c r="BJ96" s="8">
        <v>100.95162200927734</v>
      </c>
      <c r="BK96" s="8">
        <v>-4.0865364074707031</v>
      </c>
      <c r="BL96" s="8">
        <v>-1.1492743492126465</v>
      </c>
      <c r="BM96" s="8">
        <v>0.25</v>
      </c>
      <c r="BN96" s="8">
        <v>-1.355140209197998</v>
      </c>
      <c r="BO96" s="8">
        <v>7.355140209197998</v>
      </c>
      <c r="BP96" s="8">
        <v>1</v>
      </c>
      <c r="BQ96" s="8">
        <v>0</v>
      </c>
      <c r="BR96" s="8">
        <v>0.15999999642372131</v>
      </c>
      <c r="BS96" s="8">
        <v>111115</v>
      </c>
      <c r="BT96">
        <f t="shared" si="104"/>
        <v>1.7518563842773434</v>
      </c>
      <c r="BU96">
        <f t="shared" si="105"/>
        <v>6.9198013410788264E-3</v>
      </c>
      <c r="BV96">
        <f t="shared" si="106"/>
        <v>297.99083366394041</v>
      </c>
      <c r="BW96">
        <f t="shared" si="107"/>
        <v>298.33647766113279</v>
      </c>
      <c r="BX96">
        <f t="shared" si="108"/>
        <v>287.88860684643805</v>
      </c>
      <c r="BY96">
        <f t="shared" si="109"/>
        <v>-4.9082100500805484E-2</v>
      </c>
      <c r="BZ96">
        <f t="shared" si="110"/>
        <v>3.1496293220954765</v>
      </c>
      <c r="CA96">
        <f t="shared" si="111"/>
        <v>31.199392931061862</v>
      </c>
      <c r="CB96">
        <f t="shared" si="112"/>
        <v>11.576206819611667</v>
      </c>
      <c r="CC96">
        <f t="shared" si="113"/>
        <v>25.013655662536621</v>
      </c>
      <c r="CD96">
        <f t="shared" si="114"/>
        <v>3.1822672079826573</v>
      </c>
      <c r="CE96">
        <f t="shared" si="115"/>
        <v>0.58257081709579617</v>
      </c>
      <c r="CF96">
        <f t="shared" si="116"/>
        <v>1.980992466940821</v>
      </c>
      <c r="CG96">
        <f t="shared" si="117"/>
        <v>1.2012747410418363</v>
      </c>
      <c r="CH96">
        <f t="shared" si="118"/>
        <v>0.36741895287986781</v>
      </c>
      <c r="CI96">
        <f t="shared" si="119"/>
        <v>26.290939883782492</v>
      </c>
      <c r="CJ96">
        <f t="shared" si="120"/>
        <v>0.69215406827130121</v>
      </c>
      <c r="CK96">
        <f t="shared" si="121"/>
        <v>64.316116137946949</v>
      </c>
      <c r="CL96">
        <f t="shared" si="122"/>
        <v>370.39718265140698</v>
      </c>
      <c r="CM96">
        <f t="shared" si="123"/>
        <v>7.0073633298778831E-2</v>
      </c>
      <c r="CN96">
        <f t="shared" si="124"/>
        <v>0</v>
      </c>
      <c r="CO96">
        <f t="shared" si="125"/>
        <v>1529.4082580566405</v>
      </c>
      <c r="CP96">
        <f t="shared" si="126"/>
        <v>0</v>
      </c>
      <c r="CQ96" t="e">
        <f t="shared" si="127"/>
        <v>#DIV/0!</v>
      </c>
      <c r="CR96" t="e">
        <f t="shared" si="128"/>
        <v>#DIV/0!</v>
      </c>
    </row>
    <row r="97" spans="1:96" s="5" customFormat="1" x14ac:dyDescent="0.3">
      <c r="A97" s="4" t="str">
        <f>VLOOKUP(B97,ListCodeMtrx!A$1:B$91,2,TRUE)</f>
        <v>M11</v>
      </c>
      <c r="B97">
        <v>11</v>
      </c>
      <c r="C97" s="10">
        <v>11</v>
      </c>
      <c r="D97" s="10">
        <v>1</v>
      </c>
      <c r="E97" s="10">
        <v>3</v>
      </c>
      <c r="F97" s="1">
        <v>69</v>
      </c>
      <c r="G97" s="3">
        <v>41313</v>
      </c>
      <c r="H97" s="11">
        <v>1</v>
      </c>
      <c r="I97" s="1">
        <v>40.6</v>
      </c>
      <c r="J97" s="8">
        <v>23</v>
      </c>
      <c r="K97" s="8" t="s">
        <v>334</v>
      </c>
      <c r="L97" s="12">
        <v>0.16111111111111112</v>
      </c>
      <c r="M97" s="12">
        <f t="shared" si="129"/>
        <v>0.48070601851851857</v>
      </c>
      <c r="N97" s="8">
        <v>6051</v>
      </c>
      <c r="O97" s="8">
        <v>0</v>
      </c>
      <c r="P97" s="13">
        <v>800</v>
      </c>
      <c r="Q97" s="14">
        <f t="shared" si="87"/>
        <v>58.981442253663701</v>
      </c>
      <c r="R97" s="14">
        <f t="shared" si="88"/>
        <v>0.60687668994816624</v>
      </c>
      <c r="S97" s="14">
        <f t="shared" si="89"/>
        <v>587.43011085514536</v>
      </c>
      <c r="T97" s="15">
        <v>24.696290969848633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t="e">
        <f t="shared" si="90"/>
        <v>#DIV/0!</v>
      </c>
      <c r="AC97" t="e">
        <f t="shared" si="91"/>
        <v>#DIV/0!</v>
      </c>
      <c r="AD97" t="e">
        <f t="shared" si="92"/>
        <v>#DIV/0!</v>
      </c>
      <c r="AE97" s="8">
        <v>-1</v>
      </c>
      <c r="AF97" s="8">
        <v>0.85</v>
      </c>
      <c r="AG97" s="8">
        <v>0.85</v>
      </c>
      <c r="AH97" s="8">
        <v>9.9940061569213867</v>
      </c>
      <c r="AI97">
        <f t="shared" si="93"/>
        <v>0.85</v>
      </c>
      <c r="AJ97">
        <f t="shared" si="94"/>
        <v>3.9208736785161194E-2</v>
      </c>
      <c r="AK97" t="e">
        <f t="shared" si="95"/>
        <v>#DIV/0!</v>
      </c>
      <c r="AL97" t="e">
        <f t="shared" si="96"/>
        <v>#DIV/0!</v>
      </c>
      <c r="AM97" t="e">
        <f t="shared" si="97"/>
        <v>#DIV/0!</v>
      </c>
      <c r="AN97" s="8">
        <v>1769.166015625</v>
      </c>
      <c r="AO97" s="8">
        <v>0.5</v>
      </c>
      <c r="AP97" t="e">
        <f t="shared" si="98"/>
        <v>#DIV/0!</v>
      </c>
      <c r="AQ97">
        <f t="shared" si="99"/>
        <v>6.713173174869854</v>
      </c>
      <c r="AR97">
        <f t="shared" si="100"/>
        <v>1.1596136321492942</v>
      </c>
      <c r="AS97">
        <f t="shared" si="101"/>
        <v>24.696290969848633</v>
      </c>
      <c r="AT97" s="8">
        <v>2</v>
      </c>
      <c r="AU97">
        <f t="shared" si="102"/>
        <v>4.644859790802002</v>
      </c>
      <c r="AV97" s="8">
        <v>1</v>
      </c>
      <c r="AW97">
        <f t="shared" si="103"/>
        <v>9.2897195816040039</v>
      </c>
      <c r="AX97" s="8">
        <v>25.130422592163086</v>
      </c>
      <c r="AY97" s="8">
        <v>24.696290969848633</v>
      </c>
      <c r="AZ97" s="8">
        <v>25.136772155761719</v>
      </c>
      <c r="BA97" s="8">
        <v>800.87127685546875</v>
      </c>
      <c r="BB97" s="8">
        <v>764.2608642578125</v>
      </c>
      <c r="BC97" s="8">
        <v>15.686844825744629</v>
      </c>
      <c r="BD97" s="8">
        <v>19.445775985717773</v>
      </c>
      <c r="BE97" s="8">
        <v>49.415107727050781</v>
      </c>
      <c r="BF97" s="8">
        <v>61.256111145019531</v>
      </c>
      <c r="BG97" s="8">
        <v>350.23947143554687</v>
      </c>
      <c r="BH97" s="8">
        <v>1799.76220703125</v>
      </c>
      <c r="BI97" s="8">
        <v>1696.9156494140625</v>
      </c>
      <c r="BJ97" s="8">
        <v>100.94446563720703</v>
      </c>
      <c r="BK97" s="8">
        <v>-14.184803009033203</v>
      </c>
      <c r="BL97" s="8">
        <v>-1.0608878135681152</v>
      </c>
      <c r="BM97" s="8">
        <v>0.25</v>
      </c>
      <c r="BN97" s="8">
        <v>-1.355140209197998</v>
      </c>
      <c r="BO97" s="8">
        <v>7.355140209197998</v>
      </c>
      <c r="BP97" s="8">
        <v>1</v>
      </c>
      <c r="BQ97" s="8">
        <v>0</v>
      </c>
      <c r="BR97" s="8">
        <v>0.15999999642372131</v>
      </c>
      <c r="BS97" s="8">
        <v>111115</v>
      </c>
      <c r="BT97">
        <f t="shared" si="104"/>
        <v>1.7511973571777342</v>
      </c>
      <c r="BU97">
        <f t="shared" si="105"/>
        <v>6.7131731748698541E-3</v>
      </c>
      <c r="BV97">
        <f t="shared" si="106"/>
        <v>297.84629096984861</v>
      </c>
      <c r="BW97">
        <f t="shared" si="107"/>
        <v>298.28042259216306</v>
      </c>
      <c r="BX97">
        <f t="shared" si="108"/>
        <v>287.96194668854878</v>
      </c>
      <c r="BY97">
        <f t="shared" si="109"/>
        <v>-1.1547503587830833E-2</v>
      </c>
      <c r="BZ97">
        <f t="shared" si="110"/>
        <v>3.1225570979284076</v>
      </c>
      <c r="CA97">
        <f t="shared" si="111"/>
        <v>30.933415499477039</v>
      </c>
      <c r="CB97">
        <f t="shared" si="112"/>
        <v>11.487639513759266</v>
      </c>
      <c r="CC97">
        <f t="shared" si="113"/>
        <v>24.913356781005859</v>
      </c>
      <c r="CD97">
        <f t="shared" si="114"/>
        <v>3.1632897037674663</v>
      </c>
      <c r="CE97">
        <f t="shared" si="115"/>
        <v>0.56966194391865299</v>
      </c>
      <c r="CF97">
        <f t="shared" si="116"/>
        <v>1.9629434657791134</v>
      </c>
      <c r="CG97">
        <f t="shared" si="117"/>
        <v>1.2003462379883529</v>
      </c>
      <c r="CH97">
        <f t="shared" si="118"/>
        <v>0.35920510900298347</v>
      </c>
      <c r="CI97">
        <f t="shared" si="119"/>
        <v>59.297818639477939</v>
      </c>
      <c r="CJ97">
        <f t="shared" si="120"/>
        <v>0.76862513616421968</v>
      </c>
      <c r="CK97">
        <f t="shared" si="121"/>
        <v>64.239834603801754</v>
      </c>
      <c r="CL97">
        <f t="shared" si="122"/>
        <v>755.68956710045552</v>
      </c>
      <c r="CM97">
        <f t="shared" si="123"/>
        <v>5.0139081707943775E-2</v>
      </c>
      <c r="CN97">
        <f t="shared" si="124"/>
        <v>0</v>
      </c>
      <c r="CO97">
        <f t="shared" si="125"/>
        <v>1529.7978759765624</v>
      </c>
      <c r="CP97">
        <f t="shared" si="126"/>
        <v>0</v>
      </c>
      <c r="CQ97" t="e">
        <f t="shared" si="127"/>
        <v>#DIV/0!</v>
      </c>
      <c r="CR97" t="e">
        <f t="shared" si="128"/>
        <v>#DIV/0!</v>
      </c>
    </row>
    <row r="98" spans="1:96" x14ac:dyDescent="0.3">
      <c r="A98" s="4" t="str">
        <f>VLOOKUP(B98,ListCodeMtrx!A$1:B$91,2,TRUE)</f>
        <v>M19</v>
      </c>
      <c r="B98">
        <v>19</v>
      </c>
      <c r="C98" s="10">
        <v>19</v>
      </c>
      <c r="D98" s="10">
        <v>1</v>
      </c>
      <c r="E98" s="10">
        <v>4</v>
      </c>
      <c r="F98" s="1">
        <v>69</v>
      </c>
      <c r="G98" s="3">
        <v>41313</v>
      </c>
      <c r="H98" s="11">
        <v>1</v>
      </c>
      <c r="I98" s="1">
        <v>44.7</v>
      </c>
      <c r="J98" s="8">
        <v>26</v>
      </c>
      <c r="K98" s="8" t="s">
        <v>337</v>
      </c>
      <c r="L98" s="12">
        <v>0.16111111111111112</v>
      </c>
      <c r="M98" s="12">
        <f t="shared" si="129"/>
        <v>0.48827546296296298</v>
      </c>
      <c r="N98" s="8">
        <v>6705</v>
      </c>
      <c r="O98" s="8">
        <v>0</v>
      </c>
      <c r="P98" s="13">
        <v>50</v>
      </c>
      <c r="Q98" s="14">
        <f t="shared" si="87"/>
        <v>-0.85052112477960984</v>
      </c>
      <c r="R98" s="14">
        <f t="shared" si="88"/>
        <v>0.62401920830300228</v>
      </c>
      <c r="S98" s="14">
        <f t="shared" si="89"/>
        <v>50.441218186773064</v>
      </c>
      <c r="T98" s="15">
        <v>25.299531936645508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t="e">
        <f t="shared" si="90"/>
        <v>#DIV/0!</v>
      </c>
      <c r="AC98" t="e">
        <f t="shared" si="91"/>
        <v>#DIV/0!</v>
      </c>
      <c r="AD98" t="e">
        <f t="shared" si="92"/>
        <v>#DIV/0!</v>
      </c>
      <c r="AE98" s="8">
        <v>-1</v>
      </c>
      <c r="AF98" s="8">
        <v>0.85</v>
      </c>
      <c r="AG98" s="8">
        <v>0.85</v>
      </c>
      <c r="AH98" s="8">
        <v>9.9698953628540039</v>
      </c>
      <c r="AI98">
        <f t="shared" si="93"/>
        <v>0.85</v>
      </c>
      <c r="AJ98">
        <f t="shared" si="94"/>
        <v>9.7598415616078455E-5</v>
      </c>
      <c r="AK98" t="e">
        <f t="shared" si="95"/>
        <v>#DIV/0!</v>
      </c>
      <c r="AL98" t="e">
        <f t="shared" si="96"/>
        <v>#DIV/0!</v>
      </c>
      <c r="AM98" t="e">
        <f t="shared" si="97"/>
        <v>#DIV/0!</v>
      </c>
      <c r="AN98" s="8">
        <v>1799.3133544921875</v>
      </c>
      <c r="AO98" s="8">
        <v>0.5</v>
      </c>
      <c r="AP98" t="e">
        <f t="shared" si="98"/>
        <v>#DIV/0!</v>
      </c>
      <c r="AQ98">
        <f t="shared" si="99"/>
        <v>7.1935035200935529</v>
      </c>
      <c r="AR98">
        <f t="shared" si="100"/>
        <v>1.2092545371036909</v>
      </c>
      <c r="AS98">
        <f t="shared" si="101"/>
        <v>25.299531936645508</v>
      </c>
      <c r="AT98" s="8">
        <v>2</v>
      </c>
      <c r="AU98">
        <f t="shared" si="102"/>
        <v>4.644859790802002</v>
      </c>
      <c r="AV98" s="8">
        <v>1</v>
      </c>
      <c r="AW98">
        <f t="shared" si="103"/>
        <v>9.2897195816040039</v>
      </c>
      <c r="AX98" s="8">
        <v>25.346961975097656</v>
      </c>
      <c r="AY98" s="8">
        <v>25.299531936645508</v>
      </c>
      <c r="AZ98" s="8">
        <v>25.127944946289062</v>
      </c>
      <c r="BA98" s="8">
        <v>48.822006225585938</v>
      </c>
      <c r="BB98" s="8">
        <v>49.105873107910156</v>
      </c>
      <c r="BC98" s="8">
        <v>16.065952301025391</v>
      </c>
      <c r="BD98" s="8">
        <v>20.089807510375977</v>
      </c>
      <c r="BE98" s="8">
        <v>49.953823089599609</v>
      </c>
      <c r="BF98" s="8">
        <v>62.465183258056641</v>
      </c>
      <c r="BG98" s="8">
        <v>350.35989379882812</v>
      </c>
      <c r="BH98" s="8">
        <v>1801.847900390625</v>
      </c>
      <c r="BI98" s="8">
        <v>659.37939453125</v>
      </c>
      <c r="BJ98" s="8">
        <v>100.92929840087891</v>
      </c>
      <c r="BK98" s="8">
        <v>1.2493324279785156</v>
      </c>
      <c r="BL98" s="8">
        <v>-1.2541117668151855</v>
      </c>
      <c r="BM98" s="8">
        <v>0.25</v>
      </c>
      <c r="BN98" s="8">
        <v>-1.355140209197998</v>
      </c>
      <c r="BO98" s="8">
        <v>7.355140209197998</v>
      </c>
      <c r="BP98" s="8">
        <v>1</v>
      </c>
      <c r="BQ98" s="8">
        <v>0</v>
      </c>
      <c r="BR98" s="8">
        <v>0.15999999642372131</v>
      </c>
      <c r="BS98" s="8">
        <v>111135</v>
      </c>
      <c r="BT98">
        <f t="shared" si="104"/>
        <v>1.7517994689941403</v>
      </c>
      <c r="BU98">
        <f t="shared" si="105"/>
        <v>7.1935035200935528E-3</v>
      </c>
      <c r="BV98">
        <f t="shared" si="106"/>
        <v>298.44953193664549</v>
      </c>
      <c r="BW98">
        <f t="shared" si="107"/>
        <v>298.49696197509763</v>
      </c>
      <c r="BX98">
        <f t="shared" si="108"/>
        <v>288.29565761858976</v>
      </c>
      <c r="BY98">
        <f t="shared" si="109"/>
        <v>-0.10455738107399376</v>
      </c>
      <c r="BZ98">
        <f t="shared" si="110"/>
        <v>3.2369047141346461</v>
      </c>
      <c r="CA98">
        <f t="shared" si="111"/>
        <v>32.071011742081609</v>
      </c>
      <c r="CB98">
        <f t="shared" si="112"/>
        <v>11.981204231705632</v>
      </c>
      <c r="CC98">
        <f t="shared" si="113"/>
        <v>25.323246955871582</v>
      </c>
      <c r="CD98">
        <f t="shared" si="114"/>
        <v>3.24147379412498</v>
      </c>
      <c r="CE98">
        <f t="shared" si="115"/>
        <v>0.58474038720600641</v>
      </c>
      <c r="CF98">
        <f t="shared" si="116"/>
        <v>2.0276501770309552</v>
      </c>
      <c r="CG98">
        <f t="shared" si="117"/>
        <v>1.2138236170940249</v>
      </c>
      <c r="CH98">
        <f t="shared" si="118"/>
        <v>0.36879976326215408</v>
      </c>
      <c r="CI98">
        <f t="shared" si="119"/>
        <v>5.0909967620766583</v>
      </c>
      <c r="CJ98">
        <f t="shared" si="120"/>
        <v>1.0271931847322719</v>
      </c>
      <c r="CK98">
        <f t="shared" si="121"/>
        <v>64.0557156289277</v>
      </c>
      <c r="CL98">
        <f t="shared" si="122"/>
        <v>49.229472481213762</v>
      </c>
      <c r="CM98">
        <f t="shared" si="123"/>
        <v>-1.1066691670537109E-2</v>
      </c>
      <c r="CN98">
        <f t="shared" si="124"/>
        <v>0</v>
      </c>
      <c r="CO98">
        <f t="shared" si="125"/>
        <v>1531.5707153320311</v>
      </c>
      <c r="CP98">
        <f t="shared" si="126"/>
        <v>0</v>
      </c>
      <c r="CQ98" t="e">
        <f t="shared" si="127"/>
        <v>#DIV/0!</v>
      </c>
      <c r="CR98" t="e">
        <f t="shared" si="128"/>
        <v>#DIV/0!</v>
      </c>
    </row>
    <row r="99" spans="1:96" x14ac:dyDescent="0.3">
      <c r="A99" s="4" t="str">
        <f>VLOOKUP(B99,ListCodeMtrx!A$1:B$91,2,TRUE)</f>
        <v>M19</v>
      </c>
      <c r="B99">
        <v>19</v>
      </c>
      <c r="C99" s="10">
        <v>19</v>
      </c>
      <c r="D99" s="10">
        <v>1</v>
      </c>
      <c r="E99" s="10">
        <v>4</v>
      </c>
      <c r="F99" s="1">
        <v>69</v>
      </c>
      <c r="G99" s="3">
        <v>41313</v>
      </c>
      <c r="H99" s="11">
        <v>1</v>
      </c>
      <c r="I99" s="1">
        <v>44.7</v>
      </c>
      <c r="J99" s="8">
        <v>27</v>
      </c>
      <c r="K99" s="8" t="s">
        <v>338</v>
      </c>
      <c r="L99" s="12">
        <v>0.16111111111111112</v>
      </c>
      <c r="M99" s="12">
        <f t="shared" si="129"/>
        <v>0.49069444444444443</v>
      </c>
      <c r="N99" s="8">
        <v>6914</v>
      </c>
      <c r="O99" s="8">
        <v>0</v>
      </c>
      <c r="P99" s="13">
        <v>150</v>
      </c>
      <c r="Q99" s="14">
        <f t="shared" si="87"/>
        <v>12.77348904749166</v>
      </c>
      <c r="R99" s="14">
        <f t="shared" si="88"/>
        <v>0.60579895216014334</v>
      </c>
      <c r="S99" s="14">
        <f t="shared" si="89"/>
        <v>105.8057529729108</v>
      </c>
      <c r="T99" s="15">
        <v>25.521123886108398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t="e">
        <f t="shared" si="90"/>
        <v>#DIV/0!</v>
      </c>
      <c r="AC99" t="e">
        <f t="shared" si="91"/>
        <v>#DIV/0!</v>
      </c>
      <c r="AD99" t="e">
        <f t="shared" si="92"/>
        <v>#DIV/0!</v>
      </c>
      <c r="AE99" s="8">
        <v>-1</v>
      </c>
      <c r="AF99" s="8">
        <v>0.85</v>
      </c>
      <c r="AG99" s="8">
        <v>0.85</v>
      </c>
      <c r="AH99" s="8">
        <v>9.9698953628540039</v>
      </c>
      <c r="AI99">
        <f t="shared" si="93"/>
        <v>0.85</v>
      </c>
      <c r="AJ99">
        <f t="shared" si="94"/>
        <v>8.9973386476365075E-3</v>
      </c>
      <c r="AK99" t="e">
        <f t="shared" si="95"/>
        <v>#DIV/0!</v>
      </c>
      <c r="AL99" t="e">
        <f t="shared" si="96"/>
        <v>#DIV/0!</v>
      </c>
      <c r="AM99" t="e">
        <f t="shared" si="97"/>
        <v>#DIV/0!</v>
      </c>
      <c r="AN99" s="8">
        <v>1799.3133544921875</v>
      </c>
      <c r="AO99" s="8">
        <v>0.5</v>
      </c>
      <c r="AP99" t="e">
        <f t="shared" si="98"/>
        <v>#DIV/0!</v>
      </c>
      <c r="AQ99">
        <f t="shared" si="99"/>
        <v>7.1244142456809847</v>
      </c>
      <c r="AR99">
        <f t="shared" si="100"/>
        <v>1.2309215565291796</v>
      </c>
      <c r="AS99">
        <f t="shared" si="101"/>
        <v>25.521123886108398</v>
      </c>
      <c r="AT99" s="8">
        <v>2</v>
      </c>
      <c r="AU99">
        <f t="shared" si="102"/>
        <v>4.644859790802002</v>
      </c>
      <c r="AV99" s="8">
        <v>1</v>
      </c>
      <c r="AW99">
        <f t="shared" si="103"/>
        <v>9.2897195816040039</v>
      </c>
      <c r="AX99" s="8">
        <v>25.438774108886719</v>
      </c>
      <c r="AY99" s="8">
        <v>25.521123886108398</v>
      </c>
      <c r="AZ99" s="8">
        <v>25.127599716186523</v>
      </c>
      <c r="BA99" s="8">
        <v>151.78350830078125</v>
      </c>
      <c r="BB99" s="8">
        <v>143.90664672851562</v>
      </c>
      <c r="BC99" s="8">
        <v>16.317113876342773</v>
      </c>
      <c r="BD99" s="8">
        <v>20.301445007324219</v>
      </c>
      <c r="BE99" s="8">
        <v>50.455814361572266</v>
      </c>
      <c r="BF99" s="8">
        <v>62.776172637939453</v>
      </c>
      <c r="BG99" s="8">
        <v>350.36135864257812</v>
      </c>
      <c r="BH99" s="8">
        <v>1800.9886474609375</v>
      </c>
      <c r="BI99" s="8">
        <v>1704.9580078125</v>
      </c>
      <c r="BJ99" s="8">
        <v>100.92368316650391</v>
      </c>
      <c r="BK99" s="8">
        <v>0.55206680297851563</v>
      </c>
      <c r="BL99" s="8">
        <v>-1.2185111045837402</v>
      </c>
      <c r="BM99" s="8">
        <v>0.25</v>
      </c>
      <c r="BN99" s="8">
        <v>-1.355140209197998</v>
      </c>
      <c r="BO99" s="8">
        <v>7.355140209197998</v>
      </c>
      <c r="BP99" s="8">
        <v>1</v>
      </c>
      <c r="BQ99" s="8">
        <v>0</v>
      </c>
      <c r="BR99" s="8">
        <v>0.15999999642372131</v>
      </c>
      <c r="BS99" s="8">
        <v>111115</v>
      </c>
      <c r="BT99">
        <f t="shared" si="104"/>
        <v>1.7518067932128907</v>
      </c>
      <c r="BU99">
        <f t="shared" si="105"/>
        <v>7.124414245680985E-3</v>
      </c>
      <c r="BV99">
        <f t="shared" si="106"/>
        <v>298.67112388610838</v>
      </c>
      <c r="BW99">
        <f t="shared" si="107"/>
        <v>298.5887741088867</v>
      </c>
      <c r="BX99">
        <f t="shared" si="108"/>
        <v>288.15817715291269</v>
      </c>
      <c r="BY99">
        <f t="shared" si="109"/>
        <v>-9.9316052712068559E-2</v>
      </c>
      <c r="BZ99">
        <f t="shared" si="110"/>
        <v>3.2798181602705716</v>
      </c>
      <c r="CA99">
        <f t="shared" si="111"/>
        <v>32.498003019365903</v>
      </c>
      <c r="CB99">
        <f t="shared" si="112"/>
        <v>12.196558012041685</v>
      </c>
      <c r="CC99">
        <f t="shared" si="113"/>
        <v>25.479948997497559</v>
      </c>
      <c r="CD99">
        <f t="shared" si="114"/>
        <v>3.271806850582371</v>
      </c>
      <c r="CE99">
        <f t="shared" si="115"/>
        <v>0.56871222758010986</v>
      </c>
      <c r="CF99">
        <f t="shared" si="116"/>
        <v>2.048896603741392</v>
      </c>
      <c r="CG99">
        <f t="shared" si="117"/>
        <v>1.2229102468409789</v>
      </c>
      <c r="CH99">
        <f t="shared" si="118"/>
        <v>0.35860094054512243</v>
      </c>
      <c r="CI99">
        <f t="shared" si="119"/>
        <v>10.678306290231429</v>
      </c>
      <c r="CJ99">
        <f t="shared" si="120"/>
        <v>0.73523881890262266</v>
      </c>
      <c r="CK99">
        <f t="shared" si="121"/>
        <v>63.812050893050134</v>
      </c>
      <c r="CL99">
        <f t="shared" si="122"/>
        <v>142.05037861809154</v>
      </c>
      <c r="CM99">
        <f t="shared" si="123"/>
        <v>5.7381229188539794E-2</v>
      </c>
      <c r="CN99">
        <f t="shared" si="124"/>
        <v>0</v>
      </c>
      <c r="CO99">
        <f t="shared" si="125"/>
        <v>1530.8403503417969</v>
      </c>
      <c r="CP99">
        <f t="shared" si="126"/>
        <v>0</v>
      </c>
      <c r="CQ99" t="e">
        <f t="shared" si="127"/>
        <v>#DIV/0!</v>
      </c>
      <c r="CR99" t="e">
        <f t="shared" si="128"/>
        <v>#DIV/0!</v>
      </c>
    </row>
    <row r="100" spans="1:96" x14ac:dyDescent="0.3">
      <c r="A100" s="4" t="str">
        <f>VLOOKUP(B100,ListCodeMtrx!A$1:B$91,2,TRUE)</f>
        <v>M19</v>
      </c>
      <c r="B100">
        <v>19</v>
      </c>
      <c r="C100" s="10">
        <v>19</v>
      </c>
      <c r="D100" s="10">
        <v>1</v>
      </c>
      <c r="E100" s="10">
        <v>4</v>
      </c>
      <c r="F100" s="1">
        <v>69</v>
      </c>
      <c r="G100" s="3">
        <v>41313</v>
      </c>
      <c r="H100" s="11">
        <v>1</v>
      </c>
      <c r="I100" s="1">
        <v>44.7</v>
      </c>
      <c r="J100" s="8">
        <v>28</v>
      </c>
      <c r="K100" s="8" t="s">
        <v>339</v>
      </c>
      <c r="L100" s="12">
        <v>0.16111111111111112</v>
      </c>
      <c r="M100" s="12">
        <f t="shared" si="129"/>
        <v>0.493113425925926</v>
      </c>
      <c r="N100" s="8">
        <v>7123</v>
      </c>
      <c r="O100" s="8">
        <v>0</v>
      </c>
      <c r="P100" s="13" t="s">
        <v>192</v>
      </c>
      <c r="Q100" s="14">
        <f t="shared" si="87"/>
        <v>35.5656028972966</v>
      </c>
      <c r="R100" s="14">
        <f t="shared" si="88"/>
        <v>0.57016339541442951</v>
      </c>
      <c r="S100" s="14">
        <f t="shared" si="89"/>
        <v>267.24275870365716</v>
      </c>
      <c r="T100" s="15">
        <v>25.663394927978516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t="e">
        <f t="shared" si="90"/>
        <v>#DIV/0!</v>
      </c>
      <c r="AC100" t="e">
        <f t="shared" si="91"/>
        <v>#DIV/0!</v>
      </c>
      <c r="AD100" t="e">
        <f t="shared" si="92"/>
        <v>#DIV/0!</v>
      </c>
      <c r="AE100" s="8">
        <v>-1</v>
      </c>
      <c r="AF100" s="8">
        <v>0.85</v>
      </c>
      <c r="AG100" s="8">
        <v>0.85</v>
      </c>
      <c r="AH100" s="8">
        <v>9.9698953628540039</v>
      </c>
      <c r="AI100">
        <f t="shared" si="93"/>
        <v>0.85</v>
      </c>
      <c r="AJ100">
        <f t="shared" si="94"/>
        <v>2.3895116657269247E-2</v>
      </c>
      <c r="AK100" t="e">
        <f t="shared" si="95"/>
        <v>#DIV/0!</v>
      </c>
      <c r="AL100" t="e">
        <f t="shared" si="96"/>
        <v>#DIV/0!</v>
      </c>
      <c r="AM100" t="e">
        <f t="shared" si="97"/>
        <v>#DIV/0!</v>
      </c>
      <c r="AN100" s="8">
        <v>1799.3133544921875</v>
      </c>
      <c r="AO100" s="8">
        <v>0.5</v>
      </c>
      <c r="AP100" t="e">
        <f t="shared" si="98"/>
        <v>#DIV/0!</v>
      </c>
      <c r="AQ100">
        <f t="shared" si="99"/>
        <v>6.7852953969052585</v>
      </c>
      <c r="AR100">
        <f t="shared" si="100"/>
        <v>1.2407817311155327</v>
      </c>
      <c r="AS100">
        <f t="shared" si="101"/>
        <v>25.663394927978516</v>
      </c>
      <c r="AT100" s="8">
        <v>2</v>
      </c>
      <c r="AU100">
        <f t="shared" si="102"/>
        <v>4.644859790802002</v>
      </c>
      <c r="AV100" s="8">
        <v>1</v>
      </c>
      <c r="AW100">
        <f t="shared" si="103"/>
        <v>9.2897195816040039</v>
      </c>
      <c r="AX100" s="8">
        <v>25.470220565795898</v>
      </c>
      <c r="AY100" s="8">
        <v>25.663394927978516</v>
      </c>
      <c r="AZ100" s="8">
        <v>25.123693466186523</v>
      </c>
      <c r="BA100" s="8">
        <v>400.53598022460937</v>
      </c>
      <c r="BB100" s="8">
        <v>378.7659912109375</v>
      </c>
      <c r="BC100" s="8">
        <v>16.685956954956055</v>
      </c>
      <c r="BD100" s="8">
        <v>20.480060577392578</v>
      </c>
      <c r="BE100" s="8">
        <v>51.498210906982422</v>
      </c>
      <c r="BF100" s="8">
        <v>63.208034515380859</v>
      </c>
      <c r="BG100" s="8">
        <v>350.3505859375</v>
      </c>
      <c r="BH100" s="8">
        <v>1800.299072265625</v>
      </c>
      <c r="BI100" s="8">
        <v>994.2752685546875</v>
      </c>
      <c r="BJ100" s="8">
        <v>100.92010498046875</v>
      </c>
      <c r="BK100" s="8">
        <v>-3.0466270446777344</v>
      </c>
      <c r="BL100" s="8">
        <v>-1.2060275077819824</v>
      </c>
      <c r="BM100" s="8">
        <v>0.25</v>
      </c>
      <c r="BN100" s="8">
        <v>-1.355140209197998</v>
      </c>
      <c r="BO100" s="8">
        <v>7.355140209197998</v>
      </c>
      <c r="BP100" s="8">
        <v>1</v>
      </c>
      <c r="BQ100" s="8">
        <v>0</v>
      </c>
      <c r="BR100" s="8">
        <v>0.15999999642372131</v>
      </c>
      <c r="BS100" s="8">
        <v>111115</v>
      </c>
      <c r="BT100">
        <f t="shared" si="104"/>
        <v>1.7517529296874998</v>
      </c>
      <c r="BU100">
        <f t="shared" si="105"/>
        <v>6.7852953969052589E-3</v>
      </c>
      <c r="BV100">
        <f t="shared" si="106"/>
        <v>298.81339492797849</v>
      </c>
      <c r="BW100">
        <f t="shared" si="107"/>
        <v>298.62022056579588</v>
      </c>
      <c r="BX100">
        <f t="shared" si="108"/>
        <v>288.0478451241288</v>
      </c>
      <c r="BY100">
        <f t="shared" si="109"/>
        <v>-4.9344809178975331E-2</v>
      </c>
      <c r="BZ100">
        <f t="shared" si="110"/>
        <v>3.3076315945923511</v>
      </c>
      <c r="CA100">
        <f t="shared" si="111"/>
        <v>32.774753803838024</v>
      </c>
      <c r="CB100">
        <f t="shared" si="112"/>
        <v>12.294693226445446</v>
      </c>
      <c r="CC100">
        <f t="shared" si="113"/>
        <v>25.566807746887207</v>
      </c>
      <c r="CD100">
        <f t="shared" si="114"/>
        <v>3.2887268212584257</v>
      </c>
      <c r="CE100">
        <f t="shared" si="115"/>
        <v>0.53719279137904419</v>
      </c>
      <c r="CF100">
        <f t="shared" si="116"/>
        <v>2.0668498634768184</v>
      </c>
      <c r="CG100">
        <f t="shared" si="117"/>
        <v>1.2218769577816073</v>
      </c>
      <c r="CH100">
        <f t="shared" si="118"/>
        <v>0.33855979733558922</v>
      </c>
      <c r="CI100">
        <f t="shared" si="119"/>
        <v>26.970167263643159</v>
      </c>
      <c r="CJ100">
        <f t="shared" si="120"/>
        <v>0.70556165258994374</v>
      </c>
      <c r="CK100">
        <f t="shared" si="121"/>
        <v>63.689687284073784</v>
      </c>
      <c r="CL100">
        <f t="shared" si="122"/>
        <v>373.59752907496198</v>
      </c>
      <c r="CM100">
        <f t="shared" si="123"/>
        <v>6.0631078910156982E-2</v>
      </c>
      <c r="CN100">
        <f t="shared" si="124"/>
        <v>0</v>
      </c>
      <c r="CO100">
        <f t="shared" si="125"/>
        <v>1530.2542114257812</v>
      </c>
      <c r="CP100">
        <f t="shared" si="126"/>
        <v>0</v>
      </c>
      <c r="CQ100" t="e">
        <f t="shared" si="127"/>
        <v>#DIV/0!</v>
      </c>
      <c r="CR100" t="e">
        <f t="shared" si="128"/>
        <v>#DIV/0!</v>
      </c>
    </row>
    <row r="101" spans="1:96" x14ac:dyDescent="0.3">
      <c r="A101" s="4" t="str">
        <f>VLOOKUP(B101,ListCodeMtrx!A$1:B$91,2,TRUE)</f>
        <v>M19</v>
      </c>
      <c r="B101">
        <v>19</v>
      </c>
      <c r="C101" s="10">
        <v>19</v>
      </c>
      <c r="D101" s="10">
        <v>1</v>
      </c>
      <c r="E101" s="10">
        <v>4</v>
      </c>
      <c r="F101" s="1">
        <v>69</v>
      </c>
      <c r="G101" s="3">
        <v>41313</v>
      </c>
      <c r="H101" s="11">
        <v>1</v>
      </c>
      <c r="I101" s="1">
        <v>44.7</v>
      </c>
      <c r="J101" s="8">
        <v>29</v>
      </c>
      <c r="K101" s="8" t="s">
        <v>340</v>
      </c>
      <c r="L101" s="12">
        <v>0.16111111111111112</v>
      </c>
      <c r="M101" s="12">
        <f t="shared" si="129"/>
        <v>0.49553240740740745</v>
      </c>
      <c r="N101" s="8">
        <v>7332</v>
      </c>
      <c r="O101" s="8">
        <v>0</v>
      </c>
      <c r="P101" s="13">
        <v>800</v>
      </c>
      <c r="Q101" s="14">
        <f t="shared" si="87"/>
        <v>51.850276630156905</v>
      </c>
      <c r="R101" s="14">
        <f t="shared" si="88"/>
        <v>0.50879551419522528</v>
      </c>
      <c r="S101" s="14">
        <f t="shared" si="89"/>
        <v>584.51866528203891</v>
      </c>
      <c r="T101" s="15">
        <v>25.444429397583008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t="e">
        <f t="shared" si="90"/>
        <v>#DIV/0!</v>
      </c>
      <c r="AC101" t="e">
        <f t="shared" si="91"/>
        <v>#DIV/0!</v>
      </c>
      <c r="AD101" t="e">
        <f t="shared" si="92"/>
        <v>#DIV/0!</v>
      </c>
      <c r="AE101" s="8">
        <v>-1</v>
      </c>
      <c r="AF101" s="8">
        <v>0.85</v>
      </c>
      <c r="AG101" s="8">
        <v>0.85</v>
      </c>
      <c r="AH101" s="8">
        <v>9.9940061569213867</v>
      </c>
      <c r="AI101">
        <f t="shared" si="93"/>
        <v>0.85</v>
      </c>
      <c r="AJ101">
        <f t="shared" si="94"/>
        <v>3.455037559738041E-2</v>
      </c>
      <c r="AK101" t="e">
        <f t="shared" si="95"/>
        <v>#DIV/0!</v>
      </c>
      <c r="AL101" t="e">
        <f t="shared" si="96"/>
        <v>#DIV/0!</v>
      </c>
      <c r="AM101" t="e">
        <f t="shared" si="97"/>
        <v>#DIV/0!</v>
      </c>
      <c r="AN101" s="8">
        <v>1799.3133544921875</v>
      </c>
      <c r="AO101" s="8">
        <v>0.5</v>
      </c>
      <c r="AP101" t="e">
        <f t="shared" si="98"/>
        <v>#DIV/0!</v>
      </c>
      <c r="AQ101">
        <f t="shared" si="99"/>
        <v>6.1718222366638633</v>
      </c>
      <c r="AR101">
        <f t="shared" si="100"/>
        <v>1.2574839602042496</v>
      </c>
      <c r="AS101">
        <f t="shared" si="101"/>
        <v>25.444429397583008</v>
      </c>
      <c r="AT101" s="8">
        <v>2</v>
      </c>
      <c r="AU101">
        <f t="shared" si="102"/>
        <v>4.644859790802002</v>
      </c>
      <c r="AV101" s="8">
        <v>1</v>
      </c>
      <c r="AW101">
        <f t="shared" si="103"/>
        <v>9.2897195816040039</v>
      </c>
      <c r="AX101" s="8">
        <v>25.323757171630859</v>
      </c>
      <c r="AY101" s="8">
        <v>25.444429397583008</v>
      </c>
      <c r="AZ101" s="8">
        <v>25.126066207885742</v>
      </c>
      <c r="BA101" s="8">
        <v>801.2774658203125</v>
      </c>
      <c r="BB101" s="8">
        <v>768.9683837890625</v>
      </c>
      <c r="BC101" s="8">
        <v>16.438364028930664</v>
      </c>
      <c r="BD101" s="8">
        <v>19.89158821105957</v>
      </c>
      <c r="BE101" s="8">
        <v>51.176776885986328</v>
      </c>
      <c r="BF101" s="8">
        <v>61.927536010742187</v>
      </c>
      <c r="BG101" s="8">
        <v>350.34243774414062</v>
      </c>
      <c r="BH101" s="8">
        <v>1799.5982666015625</v>
      </c>
      <c r="BI101" s="8">
        <v>987.5927734375</v>
      </c>
      <c r="BJ101" s="8">
        <v>100.91831970214844</v>
      </c>
      <c r="BK101" s="8">
        <v>-13.095027923583984</v>
      </c>
      <c r="BL101" s="8">
        <v>-1.1082663536071777</v>
      </c>
      <c r="BM101" s="8">
        <v>0.25</v>
      </c>
      <c r="BN101" s="8">
        <v>-1.355140209197998</v>
      </c>
      <c r="BO101" s="8">
        <v>7.355140209197998</v>
      </c>
      <c r="BP101" s="8">
        <v>1</v>
      </c>
      <c r="BQ101" s="8">
        <v>0</v>
      </c>
      <c r="BR101" s="8">
        <v>0.15999999642372131</v>
      </c>
      <c r="BS101" s="8">
        <v>111115</v>
      </c>
      <c r="BT101">
        <f t="shared" si="104"/>
        <v>1.7517121887207028</v>
      </c>
      <c r="BU101">
        <f t="shared" si="105"/>
        <v>6.1718222366638634E-3</v>
      </c>
      <c r="BV101">
        <f t="shared" si="106"/>
        <v>298.59442939758299</v>
      </c>
      <c r="BW101">
        <f t="shared" si="107"/>
        <v>298.47375717163084</v>
      </c>
      <c r="BX101">
        <f t="shared" si="108"/>
        <v>287.93571622038507</v>
      </c>
      <c r="BY101">
        <f t="shared" si="109"/>
        <v>5.2929564829971874E-2</v>
      </c>
      <c r="BZ101">
        <f t="shared" si="110"/>
        <v>3.2649096186714464</v>
      </c>
      <c r="CA101">
        <f t="shared" si="111"/>
        <v>32.352001383966169</v>
      </c>
      <c r="CB101">
        <f t="shared" si="112"/>
        <v>12.460413172906598</v>
      </c>
      <c r="CC101">
        <f t="shared" si="113"/>
        <v>25.384093284606934</v>
      </c>
      <c r="CD101">
        <f t="shared" si="114"/>
        <v>3.2532226044658912</v>
      </c>
      <c r="CE101">
        <f t="shared" si="115"/>
        <v>0.48237591155806997</v>
      </c>
      <c r="CF101">
        <f t="shared" si="116"/>
        <v>2.0074256584671968</v>
      </c>
      <c r="CG101">
        <f t="shared" si="117"/>
        <v>1.2457969459986944</v>
      </c>
      <c r="CH101">
        <f t="shared" si="118"/>
        <v>0.30375225192479932</v>
      </c>
      <c r="CI101">
        <f t="shared" si="119"/>
        <v>58.988641534805893</v>
      </c>
      <c r="CJ101">
        <f t="shared" si="120"/>
        <v>0.76013354723616255</v>
      </c>
      <c r="CK101">
        <f t="shared" si="121"/>
        <v>62.505377739140222</v>
      </c>
      <c r="CL101">
        <f t="shared" si="122"/>
        <v>761.43340139956979</v>
      </c>
      <c r="CM101">
        <f t="shared" si="123"/>
        <v>4.2563422102180226E-2</v>
      </c>
      <c r="CN101">
        <f t="shared" si="124"/>
        <v>0</v>
      </c>
      <c r="CO101">
        <f t="shared" si="125"/>
        <v>1529.6585266113282</v>
      </c>
      <c r="CP101">
        <f t="shared" si="126"/>
        <v>0</v>
      </c>
      <c r="CQ101" t="e">
        <f t="shared" si="127"/>
        <v>#DIV/0!</v>
      </c>
      <c r="CR101" t="e">
        <f t="shared" si="128"/>
        <v>#DIV/0!</v>
      </c>
    </row>
    <row r="102" spans="1:96" x14ac:dyDescent="0.3">
      <c r="A102" s="4" t="str">
        <f>VLOOKUP(B102,ListCodeMtrx!A$1:B$91,2,TRUE)</f>
        <v>M20</v>
      </c>
      <c r="B102">
        <v>20</v>
      </c>
      <c r="C102" s="10">
        <v>20</v>
      </c>
      <c r="D102" s="10">
        <v>1</v>
      </c>
      <c r="E102" s="10">
        <v>4</v>
      </c>
      <c r="F102" s="1">
        <v>69</v>
      </c>
      <c r="G102" s="3">
        <v>41313</v>
      </c>
      <c r="H102" s="11">
        <v>1</v>
      </c>
      <c r="I102" s="1">
        <v>52.1</v>
      </c>
      <c r="J102" s="8">
        <v>32</v>
      </c>
      <c r="K102" s="8" t="s">
        <v>343</v>
      </c>
      <c r="L102" s="12">
        <v>0.16111111111111112</v>
      </c>
      <c r="M102" s="12">
        <f t="shared" si="129"/>
        <v>0.50613425925925926</v>
      </c>
      <c r="N102" s="8">
        <v>8248</v>
      </c>
      <c r="O102" s="8">
        <v>0</v>
      </c>
      <c r="P102" s="13">
        <v>50</v>
      </c>
      <c r="Q102" s="14">
        <f t="shared" si="87"/>
        <v>-0.67032651566363366</v>
      </c>
      <c r="R102" s="14">
        <f t="shared" si="88"/>
        <v>0.61136665899253118</v>
      </c>
      <c r="S102" s="14">
        <f t="shared" si="89"/>
        <v>48.752206852817636</v>
      </c>
      <c r="T102" s="15">
        <v>24.710884094238281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t="e">
        <f t="shared" si="90"/>
        <v>#DIV/0!</v>
      </c>
      <c r="AC102" t="e">
        <f t="shared" si="91"/>
        <v>#DIV/0!</v>
      </c>
      <c r="AD102" t="e">
        <f t="shared" si="92"/>
        <v>#DIV/0!</v>
      </c>
      <c r="AE102" s="8">
        <v>-1</v>
      </c>
      <c r="AF102" s="8">
        <v>0.85</v>
      </c>
      <c r="AG102" s="8">
        <v>0.85</v>
      </c>
      <c r="AH102" s="8">
        <v>9.9940061569213867</v>
      </c>
      <c r="AI102">
        <f t="shared" si="93"/>
        <v>0.85</v>
      </c>
      <c r="AJ102">
        <f t="shared" si="94"/>
        <v>2.1536015844345283E-4</v>
      </c>
      <c r="AK102" t="e">
        <f t="shared" si="95"/>
        <v>#DIV/0!</v>
      </c>
      <c r="AL102" t="e">
        <f t="shared" si="96"/>
        <v>#DIV/0!</v>
      </c>
      <c r="AM102" t="e">
        <f t="shared" si="97"/>
        <v>#DIV/0!</v>
      </c>
      <c r="AN102" s="8">
        <v>1801.23046875</v>
      </c>
      <c r="AO102" s="8">
        <v>0.5</v>
      </c>
      <c r="AP102" t="e">
        <f t="shared" si="98"/>
        <v>#DIV/0!</v>
      </c>
      <c r="AQ102">
        <f t="shared" si="99"/>
        <v>7.0280822334011388</v>
      </c>
      <c r="AR102">
        <f t="shared" si="100"/>
        <v>1.2053719991208178</v>
      </c>
      <c r="AS102">
        <f t="shared" si="101"/>
        <v>24.710884094238281</v>
      </c>
      <c r="AT102" s="8">
        <v>2</v>
      </c>
      <c r="AU102">
        <f t="shared" si="102"/>
        <v>4.644859790802002</v>
      </c>
      <c r="AV102" s="8">
        <v>1</v>
      </c>
      <c r="AW102">
        <f t="shared" si="103"/>
        <v>9.2897195816040039</v>
      </c>
      <c r="AX102" s="8">
        <v>25.087669372558594</v>
      </c>
      <c r="AY102" s="8">
        <v>24.710884094238281</v>
      </c>
      <c r="AZ102" s="8">
        <v>25.136163711547852</v>
      </c>
      <c r="BA102" s="8">
        <v>47.646640777587891</v>
      </c>
      <c r="BB102" s="8">
        <v>47.837394714355469</v>
      </c>
      <c r="BC102" s="8">
        <v>15.091323852539063</v>
      </c>
      <c r="BD102" s="8">
        <v>19.027395248413086</v>
      </c>
      <c r="BE102" s="8">
        <v>47.6405029296875</v>
      </c>
      <c r="BF102" s="8">
        <v>60.065948486328125</v>
      </c>
      <c r="BG102" s="8">
        <v>350.31661987304687</v>
      </c>
      <c r="BH102" s="8">
        <v>1800.9420166015625</v>
      </c>
      <c r="BI102" s="8">
        <v>890.9661865234375</v>
      </c>
      <c r="BJ102" s="8">
        <v>100.90235900878906</v>
      </c>
      <c r="BK102" s="8">
        <v>0.47007369995117188</v>
      </c>
      <c r="BL102" s="8">
        <v>-1.234555721282959</v>
      </c>
      <c r="BM102" s="8">
        <v>0.25</v>
      </c>
      <c r="BN102" s="8">
        <v>-1.355140209197998</v>
      </c>
      <c r="BO102" s="8">
        <v>7.355140209197998</v>
      </c>
      <c r="BP102" s="8">
        <v>1</v>
      </c>
      <c r="BQ102" s="8">
        <v>0</v>
      </c>
      <c r="BR102" s="8">
        <v>0.15999999642372131</v>
      </c>
      <c r="BS102" s="8">
        <v>111135</v>
      </c>
      <c r="BT102">
        <f t="shared" si="104"/>
        <v>1.7515830993652342</v>
      </c>
      <c r="BU102">
        <f t="shared" si="105"/>
        <v>7.0280822334011384E-3</v>
      </c>
      <c r="BV102">
        <f t="shared" si="106"/>
        <v>297.86088409423826</v>
      </c>
      <c r="BW102">
        <f t="shared" si="107"/>
        <v>298.23766937255857</v>
      </c>
      <c r="BX102">
        <f t="shared" si="108"/>
        <v>288.15071621557945</v>
      </c>
      <c r="BY102">
        <f t="shared" si="109"/>
        <v>-6.4415623498051314E-2</v>
      </c>
      <c r="BZ102">
        <f t="shared" si="110"/>
        <v>3.1252810654783221</v>
      </c>
      <c r="CA102">
        <f t="shared" si="111"/>
        <v>30.973320110445542</v>
      </c>
      <c r="CB102">
        <f t="shared" si="112"/>
        <v>11.945924862032456</v>
      </c>
      <c r="CC102">
        <f t="shared" si="113"/>
        <v>24.899276733398438</v>
      </c>
      <c r="CD102">
        <f t="shared" si="114"/>
        <v>3.1606335571554678</v>
      </c>
      <c r="CE102">
        <f t="shared" si="115"/>
        <v>0.57361633719499372</v>
      </c>
      <c r="CF102">
        <f t="shared" si="116"/>
        <v>1.9199090663575042</v>
      </c>
      <c r="CG102">
        <f t="shared" si="117"/>
        <v>1.2407244907979635</v>
      </c>
      <c r="CH102">
        <f t="shared" si="118"/>
        <v>0.36172091558287195</v>
      </c>
      <c r="CI102">
        <f t="shared" si="119"/>
        <v>4.9192126783337518</v>
      </c>
      <c r="CJ102">
        <f t="shared" si="120"/>
        <v>1.0191233687353722</v>
      </c>
      <c r="CK102">
        <f t="shared" si="121"/>
        <v>62.885183072103267</v>
      </c>
      <c r="CL102">
        <f t="shared" si="122"/>
        <v>47.934807858874699</v>
      </c>
      <c r="CM102">
        <f t="shared" si="123"/>
        <v>-8.7939448468631626E-3</v>
      </c>
      <c r="CN102">
        <f t="shared" si="124"/>
        <v>0</v>
      </c>
      <c r="CO102">
        <f t="shared" si="125"/>
        <v>1530.800714111328</v>
      </c>
      <c r="CP102">
        <f t="shared" si="126"/>
        <v>0</v>
      </c>
      <c r="CQ102" t="e">
        <f t="shared" si="127"/>
        <v>#DIV/0!</v>
      </c>
      <c r="CR102" t="e">
        <f t="shared" si="128"/>
        <v>#DIV/0!</v>
      </c>
    </row>
    <row r="103" spans="1:96" x14ac:dyDescent="0.3">
      <c r="A103" s="4" t="str">
        <f>VLOOKUP(B103,ListCodeMtrx!A$1:B$91,2,TRUE)</f>
        <v>M20</v>
      </c>
      <c r="B103">
        <v>20</v>
      </c>
      <c r="C103" s="10">
        <v>20</v>
      </c>
      <c r="D103" s="10">
        <v>1</v>
      </c>
      <c r="E103" s="10">
        <v>4</v>
      </c>
      <c r="F103" s="1">
        <v>69</v>
      </c>
      <c r="G103" s="3">
        <v>41313</v>
      </c>
      <c r="H103" s="11">
        <v>1</v>
      </c>
      <c r="I103" s="1">
        <v>52.1</v>
      </c>
      <c r="J103" s="8">
        <v>33</v>
      </c>
      <c r="K103" s="8" t="s">
        <v>344</v>
      </c>
      <c r="L103" s="12">
        <v>0.16111111111111112</v>
      </c>
      <c r="M103" s="12">
        <f t="shared" si="129"/>
        <v>0.50809027777777782</v>
      </c>
      <c r="N103" s="8">
        <v>8417</v>
      </c>
      <c r="O103" s="8">
        <v>0</v>
      </c>
      <c r="P103" s="13">
        <v>150</v>
      </c>
      <c r="Q103" s="14">
        <f t="shared" si="87"/>
        <v>13.968305494430224</v>
      </c>
      <c r="R103" s="14">
        <f t="shared" si="88"/>
        <v>0.6003520867845511</v>
      </c>
      <c r="S103" s="14">
        <f t="shared" si="89"/>
        <v>102.40608597030196</v>
      </c>
      <c r="T103" s="15">
        <v>24.715724945068359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t="e">
        <f t="shared" si="90"/>
        <v>#DIV/0!</v>
      </c>
      <c r="AC103" t="e">
        <f t="shared" si="91"/>
        <v>#DIV/0!</v>
      </c>
      <c r="AD103" t="e">
        <f t="shared" si="92"/>
        <v>#DIV/0!</v>
      </c>
      <c r="AE103" s="8">
        <v>-1</v>
      </c>
      <c r="AF103" s="8">
        <v>0.85</v>
      </c>
      <c r="AG103" s="8">
        <v>0.85</v>
      </c>
      <c r="AH103" s="8">
        <v>9.9940061569213867</v>
      </c>
      <c r="AI103">
        <f t="shared" si="93"/>
        <v>0.85</v>
      </c>
      <c r="AJ103">
        <f t="shared" si="94"/>
        <v>9.7736728710302399E-3</v>
      </c>
      <c r="AK103" t="e">
        <f t="shared" si="95"/>
        <v>#DIV/0!</v>
      </c>
      <c r="AL103" t="e">
        <f t="shared" si="96"/>
        <v>#DIV/0!</v>
      </c>
      <c r="AM103" t="e">
        <f t="shared" si="97"/>
        <v>#DIV/0!</v>
      </c>
      <c r="AN103" s="8">
        <v>1801.23046875</v>
      </c>
      <c r="AO103" s="8">
        <v>0.5</v>
      </c>
      <c r="AP103" t="e">
        <f t="shared" si="98"/>
        <v>#DIV/0!</v>
      </c>
      <c r="AQ103">
        <f t="shared" si="99"/>
        <v>6.902866514239947</v>
      </c>
      <c r="AR103">
        <f t="shared" si="100"/>
        <v>1.2042152550662493</v>
      </c>
      <c r="AS103">
        <f t="shared" si="101"/>
        <v>24.715724945068359</v>
      </c>
      <c r="AT103" s="8">
        <v>2</v>
      </c>
      <c r="AU103">
        <f t="shared" si="102"/>
        <v>4.644859790802002</v>
      </c>
      <c r="AV103" s="8">
        <v>1</v>
      </c>
      <c r="AW103">
        <f t="shared" si="103"/>
        <v>9.2897195816040039</v>
      </c>
      <c r="AX103" s="8">
        <v>25.079883575439453</v>
      </c>
      <c r="AY103" s="8">
        <v>24.715724945068359</v>
      </c>
      <c r="AZ103" s="8">
        <v>25.132814407348633</v>
      </c>
      <c r="BA103" s="8">
        <v>152.62730407714844</v>
      </c>
      <c r="BB103" s="8">
        <v>144.08583068847656</v>
      </c>
      <c r="BC103" s="8">
        <v>15.183083534240723</v>
      </c>
      <c r="BD103" s="8">
        <v>19.048477172851562</v>
      </c>
      <c r="BE103" s="8">
        <v>47.950756072998047</v>
      </c>
      <c r="BF103" s="8">
        <v>60.1583251953125</v>
      </c>
      <c r="BG103" s="8">
        <v>350.3590087890625</v>
      </c>
      <c r="BH103" s="8">
        <v>1801.7557373046875</v>
      </c>
      <c r="BI103" s="8">
        <v>765.89251708984375</v>
      </c>
      <c r="BJ103" s="8">
        <v>100.89887237548828</v>
      </c>
      <c r="BK103" s="8">
        <v>-0.52725601196289063</v>
      </c>
      <c r="BL103" s="8">
        <v>-1.2030596733093262</v>
      </c>
      <c r="BM103" s="8">
        <v>0.5</v>
      </c>
      <c r="BN103" s="8">
        <v>-1.355140209197998</v>
      </c>
      <c r="BO103" s="8">
        <v>7.355140209197998</v>
      </c>
      <c r="BP103" s="8">
        <v>1</v>
      </c>
      <c r="BQ103" s="8">
        <v>0</v>
      </c>
      <c r="BR103" s="8">
        <v>0.15999999642372131</v>
      </c>
      <c r="BS103" s="8">
        <v>111115</v>
      </c>
      <c r="BT103">
        <f t="shared" si="104"/>
        <v>1.7517950439453123</v>
      </c>
      <c r="BU103">
        <f t="shared" si="105"/>
        <v>6.9028665142399472E-3</v>
      </c>
      <c r="BV103">
        <f t="shared" si="106"/>
        <v>297.86572494506834</v>
      </c>
      <c r="BW103">
        <f t="shared" si="107"/>
        <v>298.22988357543943</v>
      </c>
      <c r="BX103">
        <f t="shared" si="108"/>
        <v>288.28091152516936</v>
      </c>
      <c r="BY103">
        <f t="shared" si="109"/>
        <v>-4.4127918297142382E-2</v>
      </c>
      <c r="BZ103">
        <f t="shared" si="110"/>
        <v>3.1261851222772008</v>
      </c>
      <c r="CA103">
        <f t="shared" si="111"/>
        <v>30.983350444624552</v>
      </c>
      <c r="CB103">
        <f t="shared" si="112"/>
        <v>11.93487327177299</v>
      </c>
      <c r="CC103">
        <f t="shared" si="113"/>
        <v>24.897804260253906</v>
      </c>
      <c r="CD103">
        <f t="shared" si="114"/>
        <v>3.1603558933915696</v>
      </c>
      <c r="CE103">
        <f t="shared" si="115"/>
        <v>0.56390921354849799</v>
      </c>
      <c r="CF103">
        <f t="shared" si="116"/>
        <v>1.9219698672109515</v>
      </c>
      <c r="CG103">
        <f t="shared" si="117"/>
        <v>1.2383860261806181</v>
      </c>
      <c r="CH103">
        <f t="shared" si="118"/>
        <v>0.35554574514310022</v>
      </c>
      <c r="CI103">
        <f t="shared" si="119"/>
        <v>10.332658598790779</v>
      </c>
      <c r="CJ103">
        <f t="shared" si="120"/>
        <v>0.71072974685283896</v>
      </c>
      <c r="CK103">
        <f t="shared" si="121"/>
        <v>62.889648199734829</v>
      </c>
      <c r="CL103">
        <f t="shared" si="122"/>
        <v>142.05592954325547</v>
      </c>
      <c r="CM103">
        <f t="shared" si="123"/>
        <v>6.1839151756326483E-2</v>
      </c>
      <c r="CN103">
        <f t="shared" si="124"/>
        <v>0</v>
      </c>
      <c r="CO103">
        <f t="shared" si="125"/>
        <v>1531.4923767089842</v>
      </c>
      <c r="CP103">
        <f t="shared" si="126"/>
        <v>0</v>
      </c>
      <c r="CQ103" t="e">
        <f t="shared" si="127"/>
        <v>#DIV/0!</v>
      </c>
      <c r="CR103" t="e">
        <f t="shared" si="128"/>
        <v>#DIV/0!</v>
      </c>
    </row>
    <row r="104" spans="1:96" x14ac:dyDescent="0.3">
      <c r="A104" s="4" t="str">
        <f>VLOOKUP(B104,ListCodeMtrx!A$1:B$91,2,TRUE)</f>
        <v>M20</v>
      </c>
      <c r="B104">
        <v>20</v>
      </c>
      <c r="C104" s="10">
        <v>20</v>
      </c>
      <c r="D104" s="10">
        <v>1</v>
      </c>
      <c r="E104" s="10">
        <v>4</v>
      </c>
      <c r="F104" s="1">
        <v>69</v>
      </c>
      <c r="G104" s="3">
        <v>41313</v>
      </c>
      <c r="H104" s="11">
        <v>1</v>
      </c>
      <c r="I104" s="1">
        <v>52.1</v>
      </c>
      <c r="J104" s="8">
        <v>34</v>
      </c>
      <c r="K104" s="8" t="s">
        <v>345</v>
      </c>
      <c r="L104" s="12">
        <v>0.16111111111111112</v>
      </c>
      <c r="M104" s="12">
        <f t="shared" si="129"/>
        <v>0.51050925925925927</v>
      </c>
      <c r="N104" s="8">
        <v>8626</v>
      </c>
      <c r="O104" s="8">
        <v>0</v>
      </c>
      <c r="P104" s="13" t="s">
        <v>192</v>
      </c>
      <c r="Q104" s="14">
        <f t="shared" si="87"/>
        <v>38.080266653703653</v>
      </c>
      <c r="R104" s="14">
        <f t="shared" si="88"/>
        <v>0.58174939512139823</v>
      </c>
      <c r="S104" s="14">
        <f t="shared" si="89"/>
        <v>261.56064890890968</v>
      </c>
      <c r="T104" s="15">
        <v>24.503471374511719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t="e">
        <f t="shared" si="90"/>
        <v>#DIV/0!</v>
      </c>
      <c r="AC104" t="e">
        <f t="shared" si="91"/>
        <v>#DIV/0!</v>
      </c>
      <c r="AD104" t="e">
        <f t="shared" si="92"/>
        <v>#DIV/0!</v>
      </c>
      <c r="AE104" s="8">
        <v>-1</v>
      </c>
      <c r="AF104" s="8">
        <v>0.85</v>
      </c>
      <c r="AG104" s="8">
        <v>0.85</v>
      </c>
      <c r="AH104" s="8">
        <v>10.018235206604004</v>
      </c>
      <c r="AI104">
        <f t="shared" si="93"/>
        <v>0.84999999999999987</v>
      </c>
      <c r="AJ104">
        <f t="shared" si="94"/>
        <v>2.5557109385251232E-2</v>
      </c>
      <c r="AK104" t="e">
        <f t="shared" si="95"/>
        <v>#DIV/0!</v>
      </c>
      <c r="AL104" t="e">
        <f t="shared" si="96"/>
        <v>#DIV/0!</v>
      </c>
      <c r="AM104" t="e">
        <f t="shared" si="97"/>
        <v>#DIV/0!</v>
      </c>
      <c r="AN104" s="8">
        <v>1801.23046875</v>
      </c>
      <c r="AO104" s="8">
        <v>0.5</v>
      </c>
      <c r="AP104" t="e">
        <f t="shared" si="98"/>
        <v>#DIV/0!</v>
      </c>
      <c r="AQ104">
        <f t="shared" si="99"/>
        <v>6.618333164455759</v>
      </c>
      <c r="AR104">
        <f t="shared" si="100"/>
        <v>1.1895863183146251</v>
      </c>
      <c r="AS104">
        <f t="shared" si="101"/>
        <v>24.503471374511719</v>
      </c>
      <c r="AT104" s="8">
        <v>2</v>
      </c>
      <c r="AU104">
        <f t="shared" si="102"/>
        <v>4.644859790802002</v>
      </c>
      <c r="AV104" s="8">
        <v>1</v>
      </c>
      <c r="AW104">
        <f t="shared" si="103"/>
        <v>9.2897195816040039</v>
      </c>
      <c r="AX104" s="8">
        <v>24.984880447387695</v>
      </c>
      <c r="AY104" s="8">
        <v>24.503471374511719</v>
      </c>
      <c r="AZ104" s="8">
        <v>25.132631301879883</v>
      </c>
      <c r="BA104" s="8">
        <v>401.20492553710938</v>
      </c>
      <c r="BB104" s="8">
        <v>378.04299926757812</v>
      </c>
      <c r="BC104" s="8">
        <v>15.097308158874512</v>
      </c>
      <c r="BD104" s="8">
        <v>18.803627014160156</v>
      </c>
      <c r="BE104" s="8">
        <v>47.948310852050781</v>
      </c>
      <c r="BF104" s="8">
        <v>59.719394683837891</v>
      </c>
      <c r="BG104" s="8">
        <v>350.42233276367187</v>
      </c>
      <c r="BH104" s="8">
        <v>1798.982177734375</v>
      </c>
      <c r="BI104" s="8">
        <v>694.0762939453125</v>
      </c>
      <c r="BJ104" s="8">
        <v>100.89400482177734</v>
      </c>
      <c r="BK104" s="8">
        <v>-4.8655738830566406</v>
      </c>
      <c r="BL104" s="8">
        <v>-1.1282191276550293</v>
      </c>
      <c r="BM104" s="8">
        <v>0.25</v>
      </c>
      <c r="BN104" s="8">
        <v>-1.355140209197998</v>
      </c>
      <c r="BO104" s="8">
        <v>7.355140209197998</v>
      </c>
      <c r="BP104" s="8">
        <v>1</v>
      </c>
      <c r="BQ104" s="8">
        <v>0</v>
      </c>
      <c r="BR104" s="8">
        <v>0.15999999642372131</v>
      </c>
      <c r="BS104" s="8">
        <v>111115</v>
      </c>
      <c r="BT104">
        <f t="shared" si="104"/>
        <v>1.7521116638183591</v>
      </c>
      <c r="BU104">
        <f t="shared" si="105"/>
        <v>6.6183331644557595E-3</v>
      </c>
      <c r="BV104">
        <f t="shared" si="106"/>
        <v>297.6534713745117</v>
      </c>
      <c r="BW104">
        <f t="shared" si="107"/>
        <v>298.13488044738767</v>
      </c>
      <c r="BX104">
        <f t="shared" si="108"/>
        <v>287.83714200383838</v>
      </c>
      <c r="BY104">
        <f t="shared" si="109"/>
        <v>5.3509199135196072E-3</v>
      </c>
      <c r="BZ104">
        <f t="shared" si="110"/>
        <v>3.0867595529482026</v>
      </c>
      <c r="CA104">
        <f t="shared" si="111"/>
        <v>30.594082952706273</v>
      </c>
      <c r="CB104">
        <f t="shared" si="112"/>
        <v>11.790455938546117</v>
      </c>
      <c r="CC104">
        <f t="shared" si="113"/>
        <v>24.744175910949707</v>
      </c>
      <c r="CD104">
        <f t="shared" si="114"/>
        <v>3.1315031249273741</v>
      </c>
      <c r="CE104">
        <f t="shared" si="115"/>
        <v>0.54746550489978518</v>
      </c>
      <c r="CF104">
        <f t="shared" si="116"/>
        <v>1.8971732346335775</v>
      </c>
      <c r="CG104">
        <f t="shared" si="117"/>
        <v>1.2343298902937967</v>
      </c>
      <c r="CH104">
        <f t="shared" si="118"/>
        <v>0.34508937661669509</v>
      </c>
      <c r="CI104">
        <f t="shared" si="119"/>
        <v>26.389901372202747</v>
      </c>
      <c r="CJ104">
        <f t="shared" si="120"/>
        <v>0.69188068398478009</v>
      </c>
      <c r="CK104">
        <f t="shared" si="121"/>
        <v>62.814361301730123</v>
      </c>
      <c r="CL104">
        <f t="shared" si="122"/>
        <v>372.50910133547029</v>
      </c>
      <c r="CM104">
        <f t="shared" si="123"/>
        <v>6.4212864047523396E-2</v>
      </c>
      <c r="CN104">
        <f t="shared" si="124"/>
        <v>0</v>
      </c>
      <c r="CO104">
        <f t="shared" si="125"/>
        <v>1529.1348510742184</v>
      </c>
      <c r="CP104">
        <f t="shared" si="126"/>
        <v>0</v>
      </c>
      <c r="CQ104" t="e">
        <f t="shared" si="127"/>
        <v>#DIV/0!</v>
      </c>
      <c r="CR104" t="e">
        <f t="shared" si="128"/>
        <v>#DIV/0!</v>
      </c>
    </row>
    <row r="105" spans="1:96" x14ac:dyDescent="0.3">
      <c r="A105" s="4" t="str">
        <f>VLOOKUP(B105,ListCodeMtrx!A$1:B$91,2,TRUE)</f>
        <v>M20</v>
      </c>
      <c r="B105">
        <v>20</v>
      </c>
      <c r="C105" s="10">
        <v>20</v>
      </c>
      <c r="D105" s="10">
        <v>1</v>
      </c>
      <c r="E105" s="10">
        <v>4</v>
      </c>
      <c r="F105" s="1">
        <v>69</v>
      </c>
      <c r="G105" s="3">
        <v>41313</v>
      </c>
      <c r="H105" s="11">
        <v>1</v>
      </c>
      <c r="I105" s="1">
        <v>52.1</v>
      </c>
      <c r="J105" s="8">
        <v>35</v>
      </c>
      <c r="K105" s="8" t="s">
        <v>346</v>
      </c>
      <c r="L105" s="12">
        <v>0.16111111111111112</v>
      </c>
      <c r="M105" s="12">
        <f t="shared" si="129"/>
        <v>0.51292824074074073</v>
      </c>
      <c r="N105" s="8">
        <v>8835</v>
      </c>
      <c r="O105" s="8">
        <v>0</v>
      </c>
      <c r="P105" s="13">
        <v>800</v>
      </c>
      <c r="Q105" s="14">
        <f t="shared" si="87"/>
        <v>52.732792230133427</v>
      </c>
      <c r="R105" s="14">
        <f t="shared" si="88"/>
        <v>0.52394729174418575</v>
      </c>
      <c r="S105" s="14">
        <f t="shared" si="89"/>
        <v>586.26125537811356</v>
      </c>
      <c r="T105" s="15">
        <v>24.433675765991211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t="e">
        <f t="shared" si="90"/>
        <v>#DIV/0!</v>
      </c>
      <c r="AC105" t="e">
        <f t="shared" si="91"/>
        <v>#DIV/0!</v>
      </c>
      <c r="AD105" t="e">
        <f t="shared" si="92"/>
        <v>#DIV/0!</v>
      </c>
      <c r="AE105" s="8">
        <v>-1</v>
      </c>
      <c r="AF105" s="8">
        <v>0.85</v>
      </c>
      <c r="AG105" s="8">
        <v>0.85</v>
      </c>
      <c r="AH105" s="8">
        <v>10.018235206604004</v>
      </c>
      <c r="AI105">
        <f t="shared" si="93"/>
        <v>0.84999999999999987</v>
      </c>
      <c r="AJ105">
        <f t="shared" si="94"/>
        <v>3.5125906173481977E-2</v>
      </c>
      <c r="AK105" t="e">
        <f t="shared" si="95"/>
        <v>#DIV/0!</v>
      </c>
      <c r="AL105" t="e">
        <f t="shared" si="96"/>
        <v>#DIV/0!</v>
      </c>
      <c r="AM105" t="e">
        <f t="shared" si="97"/>
        <v>#DIV/0!</v>
      </c>
      <c r="AN105" s="8">
        <v>1801.23046875</v>
      </c>
      <c r="AO105" s="8">
        <v>0.5</v>
      </c>
      <c r="AP105" t="e">
        <f t="shared" si="98"/>
        <v>#DIV/0!</v>
      </c>
      <c r="AQ105">
        <f t="shared" si="99"/>
        <v>6.1804772769986451</v>
      </c>
      <c r="AR105">
        <f t="shared" si="100"/>
        <v>1.2265601562715638</v>
      </c>
      <c r="AS105">
        <f t="shared" si="101"/>
        <v>24.433675765991211</v>
      </c>
      <c r="AT105" s="8">
        <v>2</v>
      </c>
      <c r="AU105">
        <f t="shared" si="102"/>
        <v>4.644859790802002</v>
      </c>
      <c r="AV105" s="8">
        <v>1</v>
      </c>
      <c r="AW105">
        <f t="shared" si="103"/>
        <v>9.2897195816040039</v>
      </c>
      <c r="AX105" s="8">
        <v>24.928421020507813</v>
      </c>
      <c r="AY105" s="8">
        <v>24.433675765991211</v>
      </c>
      <c r="AZ105" s="8">
        <v>25.135173797607422</v>
      </c>
      <c r="BA105" s="8">
        <v>801.28631591796875</v>
      </c>
      <c r="BB105" s="8">
        <v>768.47210693359375</v>
      </c>
      <c r="BC105" s="8">
        <v>14.846733093261719</v>
      </c>
      <c r="BD105" s="8">
        <v>18.310302734375</v>
      </c>
      <c r="BE105" s="8">
        <v>47.30975341796875</v>
      </c>
      <c r="BF105" s="8">
        <v>58.346569061279297</v>
      </c>
      <c r="BG105" s="8">
        <v>350.35015869140625</v>
      </c>
      <c r="BH105" s="8">
        <v>1799.6702880859375</v>
      </c>
      <c r="BI105" s="8">
        <v>658.85638427734375</v>
      </c>
      <c r="BJ105" s="8">
        <v>100.89021301269531</v>
      </c>
      <c r="BK105" s="8">
        <v>-15.397068023681641</v>
      </c>
      <c r="BL105" s="8">
        <v>-1.0248827934265137</v>
      </c>
      <c r="BM105" s="8">
        <v>0.25</v>
      </c>
      <c r="BN105" s="8">
        <v>-1.355140209197998</v>
      </c>
      <c r="BO105" s="8">
        <v>7.355140209197998</v>
      </c>
      <c r="BP105" s="8">
        <v>1</v>
      </c>
      <c r="BQ105" s="8">
        <v>0</v>
      </c>
      <c r="BR105" s="8">
        <v>0.15999999642372131</v>
      </c>
      <c r="BS105" s="8">
        <v>111115</v>
      </c>
      <c r="BT105">
        <f t="shared" si="104"/>
        <v>1.7517507934570311</v>
      </c>
      <c r="BU105">
        <f t="shared" si="105"/>
        <v>6.1804772769986456E-3</v>
      </c>
      <c r="BV105">
        <f t="shared" si="106"/>
        <v>297.58367576599119</v>
      </c>
      <c r="BW105">
        <f t="shared" si="107"/>
        <v>298.07842102050779</v>
      </c>
      <c r="BX105">
        <f t="shared" si="108"/>
        <v>287.94723965762751</v>
      </c>
      <c r="BY105">
        <f t="shared" si="109"/>
        <v>7.7432767060447313E-2</v>
      </c>
      <c r="BZ105">
        <f t="shared" si="110"/>
        <v>3.073890499469595</v>
      </c>
      <c r="CA105">
        <f t="shared" si="111"/>
        <v>30.467677762587321</v>
      </c>
      <c r="CB105">
        <f t="shared" si="112"/>
        <v>12.157375028212321</v>
      </c>
      <c r="CC105">
        <f t="shared" si="113"/>
        <v>24.681048393249512</v>
      </c>
      <c r="CD105">
        <f t="shared" si="114"/>
        <v>3.1197141188410158</v>
      </c>
      <c r="CE105">
        <f t="shared" si="115"/>
        <v>0.49597397982429509</v>
      </c>
      <c r="CF105">
        <f t="shared" si="116"/>
        <v>1.8473303431980312</v>
      </c>
      <c r="CG105">
        <f t="shared" si="117"/>
        <v>1.2723837756429845</v>
      </c>
      <c r="CH105">
        <f t="shared" si="118"/>
        <v>0.31238118435488554</v>
      </c>
      <c r="CI105">
        <f t="shared" si="119"/>
        <v>59.148022936188042</v>
      </c>
      <c r="CJ105">
        <f t="shared" si="120"/>
        <v>0.76289204264999344</v>
      </c>
      <c r="CK105">
        <f t="shared" si="121"/>
        <v>61.283591765720971</v>
      </c>
      <c r="CL105">
        <f t="shared" si="122"/>
        <v>760.80887567183936</v>
      </c>
      <c r="CM105">
        <f t="shared" si="123"/>
        <v>4.2476566914973708E-2</v>
      </c>
      <c r="CN105">
        <f t="shared" si="124"/>
        <v>0</v>
      </c>
      <c r="CO105">
        <f t="shared" si="125"/>
        <v>1529.7197448730467</v>
      </c>
      <c r="CP105">
        <f t="shared" si="126"/>
        <v>0</v>
      </c>
      <c r="CQ105" t="e">
        <f t="shared" si="127"/>
        <v>#DIV/0!</v>
      </c>
      <c r="CR105" t="e">
        <f t="shared" si="128"/>
        <v>#DIV/0!</v>
      </c>
    </row>
    <row r="106" spans="1:96" x14ac:dyDescent="0.3">
      <c r="A106" s="4" t="str">
        <f>VLOOKUP(B106,ListCodeMtrx!A$1:B$91,2,TRUE)</f>
        <v>M21</v>
      </c>
      <c r="B106">
        <v>21</v>
      </c>
      <c r="C106" s="10">
        <v>21</v>
      </c>
      <c r="D106" s="10">
        <v>1</v>
      </c>
      <c r="E106" s="10">
        <v>5</v>
      </c>
      <c r="F106" s="1">
        <v>69</v>
      </c>
      <c r="G106" s="3">
        <v>41313</v>
      </c>
      <c r="H106" s="11">
        <v>1</v>
      </c>
      <c r="I106" s="1">
        <v>50.8</v>
      </c>
      <c r="J106" s="8">
        <v>38</v>
      </c>
      <c r="K106" s="8" t="s">
        <v>349</v>
      </c>
      <c r="L106" s="12">
        <v>0.16111111111111112</v>
      </c>
      <c r="M106" s="12">
        <f t="shared" si="129"/>
        <v>0.52429398148148143</v>
      </c>
      <c r="N106" s="8">
        <v>9817</v>
      </c>
      <c r="O106" s="8">
        <v>0</v>
      </c>
      <c r="P106" s="13">
        <v>50</v>
      </c>
      <c r="Q106" s="14">
        <f t="shared" si="87"/>
        <v>-0.48688576825894769</v>
      </c>
      <c r="R106" s="14">
        <f t="shared" si="88"/>
        <v>0.55121266845083716</v>
      </c>
      <c r="S106" s="14">
        <f t="shared" si="89"/>
        <v>48.692073648322094</v>
      </c>
      <c r="T106" s="15">
        <v>24.469453811645508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t="e">
        <f t="shared" si="90"/>
        <v>#DIV/0!</v>
      </c>
      <c r="AC106" t="e">
        <f t="shared" si="91"/>
        <v>#DIV/0!</v>
      </c>
      <c r="AD106" t="e">
        <f t="shared" si="92"/>
        <v>#DIV/0!</v>
      </c>
      <c r="AE106" s="8">
        <v>-1</v>
      </c>
      <c r="AF106" s="8">
        <v>0.85</v>
      </c>
      <c r="AG106" s="8">
        <v>0.85</v>
      </c>
      <c r="AH106" s="8">
        <v>9.7839221954345703</v>
      </c>
      <c r="AI106">
        <f t="shared" si="93"/>
        <v>0.84999999999999987</v>
      </c>
      <c r="AJ106">
        <f t="shared" si="94"/>
        <v>3.3535947702050423E-4</v>
      </c>
      <c r="AK106" t="e">
        <f t="shared" si="95"/>
        <v>#DIV/0!</v>
      </c>
      <c r="AL106" t="e">
        <f t="shared" si="96"/>
        <v>#DIV/0!</v>
      </c>
      <c r="AM106" t="e">
        <f t="shared" si="97"/>
        <v>#DIV/0!</v>
      </c>
      <c r="AN106" s="8">
        <v>1799.5638427734375</v>
      </c>
      <c r="AO106" s="8">
        <v>0.5</v>
      </c>
      <c r="AP106" t="e">
        <f t="shared" si="98"/>
        <v>#DIV/0!</v>
      </c>
      <c r="AQ106">
        <f t="shared" si="99"/>
        <v>6.3017821047300222</v>
      </c>
      <c r="AR106">
        <f t="shared" si="100"/>
        <v>1.1915670114445465</v>
      </c>
      <c r="AS106">
        <f t="shared" si="101"/>
        <v>24.469453811645508</v>
      </c>
      <c r="AT106" s="8">
        <v>2</v>
      </c>
      <c r="AU106">
        <f t="shared" si="102"/>
        <v>4.644859790802002</v>
      </c>
      <c r="AV106" s="8">
        <v>1</v>
      </c>
      <c r="AW106">
        <f t="shared" si="103"/>
        <v>9.2897195816040039</v>
      </c>
      <c r="AX106" s="8">
        <v>24.958932876586914</v>
      </c>
      <c r="AY106" s="8">
        <v>24.469453811645508</v>
      </c>
      <c r="AZ106" s="8">
        <v>25.137205123901367</v>
      </c>
      <c r="BA106" s="8">
        <v>48.032829284667969</v>
      </c>
      <c r="BB106" s="8">
        <v>48.137596130371094</v>
      </c>
      <c r="BC106" s="8">
        <v>15.195881843566895</v>
      </c>
      <c r="BD106" s="8">
        <v>18.725788116455078</v>
      </c>
      <c r="BE106" s="8">
        <v>48.325736999511719</v>
      </c>
      <c r="BF106" s="8">
        <v>59.551498413085938</v>
      </c>
      <c r="BG106" s="8">
        <v>350.36489868164062</v>
      </c>
      <c r="BH106" s="8">
        <v>1800.0499267578125</v>
      </c>
      <c r="BI106" s="8">
        <v>825.2823486328125</v>
      </c>
      <c r="BJ106" s="8">
        <v>100.87236022949219</v>
      </c>
      <c r="BK106" s="8">
        <v>0.6329193115234375</v>
      </c>
      <c r="BL106" s="8">
        <v>-1.210639476776123</v>
      </c>
      <c r="BM106" s="8">
        <v>0.25</v>
      </c>
      <c r="BN106" s="8">
        <v>-1.355140209197998</v>
      </c>
      <c r="BO106" s="8">
        <v>7.355140209197998</v>
      </c>
      <c r="BP106" s="8">
        <v>1</v>
      </c>
      <c r="BQ106" s="8">
        <v>0</v>
      </c>
      <c r="BR106" s="8">
        <v>0.15999999642372131</v>
      </c>
      <c r="BS106" s="8">
        <v>111135</v>
      </c>
      <c r="BT106">
        <f t="shared" si="104"/>
        <v>1.7518244934082028</v>
      </c>
      <c r="BU106">
        <f t="shared" si="105"/>
        <v>6.3017821047300221E-3</v>
      </c>
      <c r="BV106">
        <f t="shared" si="106"/>
        <v>297.61945381164549</v>
      </c>
      <c r="BW106">
        <f t="shared" si="107"/>
        <v>298.10893287658689</v>
      </c>
      <c r="BX106">
        <f t="shared" si="108"/>
        <v>288.00798184376981</v>
      </c>
      <c r="BY106">
        <f t="shared" si="109"/>
        <v>5.7735688753206491E-2</v>
      </c>
      <c r="BZ106">
        <f t="shared" si="110"/>
        <v>3.080481455908747</v>
      </c>
      <c r="CA106">
        <f t="shared" si="111"/>
        <v>30.53840961885318</v>
      </c>
      <c r="CB106">
        <f t="shared" si="112"/>
        <v>11.812621502398102</v>
      </c>
      <c r="CC106">
        <f t="shared" si="113"/>
        <v>24.714193344116211</v>
      </c>
      <c r="CD106">
        <f t="shared" si="114"/>
        <v>3.1258990622549718</v>
      </c>
      <c r="CE106">
        <f t="shared" si="115"/>
        <v>0.52033801164593951</v>
      </c>
      <c r="CF106">
        <f t="shared" si="116"/>
        <v>1.8889144444642005</v>
      </c>
      <c r="CG106">
        <f t="shared" si="117"/>
        <v>1.2369846177907713</v>
      </c>
      <c r="CH106">
        <f t="shared" si="118"/>
        <v>0.32785103500963009</v>
      </c>
      <c r="CI106">
        <f t="shared" si="119"/>
        <v>4.9116843933745109</v>
      </c>
      <c r="CJ106">
        <f t="shared" si="120"/>
        <v>1.0115185959109654</v>
      </c>
      <c r="CK106">
        <f t="shared" si="121"/>
        <v>62.563281299935568</v>
      </c>
      <c r="CL106">
        <f t="shared" si="122"/>
        <v>48.20835131101736</v>
      </c>
      <c r="CM106">
        <f t="shared" si="123"/>
        <v>-6.3186502861296359E-3</v>
      </c>
      <c r="CN106">
        <f t="shared" si="124"/>
        <v>0</v>
      </c>
      <c r="CO106">
        <f t="shared" si="125"/>
        <v>1530.0424377441404</v>
      </c>
      <c r="CP106">
        <f t="shared" si="126"/>
        <v>0</v>
      </c>
      <c r="CQ106" t="e">
        <f t="shared" si="127"/>
        <v>#DIV/0!</v>
      </c>
      <c r="CR106" t="e">
        <f t="shared" si="128"/>
        <v>#DIV/0!</v>
      </c>
    </row>
    <row r="107" spans="1:96" s="5" customFormat="1" x14ac:dyDescent="0.3">
      <c r="A107" s="4" t="str">
        <f>VLOOKUP(B107,ListCodeMtrx!A$1:B$91,2,TRUE)</f>
        <v>M21</v>
      </c>
      <c r="B107">
        <v>21</v>
      </c>
      <c r="C107" s="10">
        <v>21</v>
      </c>
      <c r="D107" s="10">
        <v>1</v>
      </c>
      <c r="E107" s="10">
        <v>5</v>
      </c>
      <c r="F107" s="1">
        <v>69</v>
      </c>
      <c r="G107" s="3">
        <v>41313</v>
      </c>
      <c r="H107" s="11">
        <v>1</v>
      </c>
      <c r="I107" s="1">
        <v>50.8</v>
      </c>
      <c r="J107" s="8">
        <v>39</v>
      </c>
      <c r="K107" s="8" t="s">
        <v>350</v>
      </c>
      <c r="L107" s="12">
        <v>0.16111111111111112</v>
      </c>
      <c r="M107" s="12">
        <f t="shared" si="129"/>
        <v>0.52660879629629631</v>
      </c>
      <c r="N107" s="8">
        <v>10017</v>
      </c>
      <c r="O107" s="8">
        <v>0</v>
      </c>
      <c r="P107" s="13">
        <v>150</v>
      </c>
      <c r="Q107" s="14">
        <f t="shared" si="87"/>
        <v>12.992981245637326</v>
      </c>
      <c r="R107" s="14">
        <f t="shared" si="88"/>
        <v>0.53808802272160161</v>
      </c>
      <c r="S107" s="14">
        <f t="shared" si="89"/>
        <v>100.72048295831486</v>
      </c>
      <c r="T107" s="15">
        <v>24.387798309326172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t="e">
        <f t="shared" si="90"/>
        <v>#DIV/0!</v>
      </c>
      <c r="AC107" t="e">
        <f t="shared" si="91"/>
        <v>#DIV/0!</v>
      </c>
      <c r="AD107" t="e">
        <f t="shared" si="92"/>
        <v>#DIV/0!</v>
      </c>
      <c r="AE107" s="8">
        <v>-1</v>
      </c>
      <c r="AF107" s="8">
        <v>0.85</v>
      </c>
      <c r="AG107" s="8">
        <v>0.85</v>
      </c>
      <c r="AH107" s="8">
        <v>9.7839221954345703</v>
      </c>
      <c r="AI107">
        <f t="shared" si="93"/>
        <v>0.84999999999999987</v>
      </c>
      <c r="AJ107">
        <f t="shared" si="94"/>
        <v>9.1419860136490051E-3</v>
      </c>
      <c r="AK107" t="e">
        <f t="shared" si="95"/>
        <v>#DIV/0!</v>
      </c>
      <c r="AL107" t="e">
        <f t="shared" si="96"/>
        <v>#DIV/0!</v>
      </c>
      <c r="AM107" t="e">
        <f t="shared" si="97"/>
        <v>#DIV/0!</v>
      </c>
      <c r="AN107" s="8">
        <v>1799.5638427734375</v>
      </c>
      <c r="AO107" s="8">
        <v>0.5</v>
      </c>
      <c r="AP107" t="e">
        <f t="shared" si="98"/>
        <v>#DIV/0!</v>
      </c>
      <c r="AQ107">
        <f t="shared" si="99"/>
        <v>6.1226931454142521</v>
      </c>
      <c r="AR107">
        <f t="shared" si="100"/>
        <v>1.1843382440121393</v>
      </c>
      <c r="AS107">
        <f t="shared" si="101"/>
        <v>24.387798309326172</v>
      </c>
      <c r="AT107" s="8">
        <v>2</v>
      </c>
      <c r="AU107">
        <f t="shared" si="102"/>
        <v>4.644859790802002</v>
      </c>
      <c r="AV107" s="8">
        <v>1</v>
      </c>
      <c r="AW107">
        <f t="shared" si="103"/>
        <v>9.2897195816040039</v>
      </c>
      <c r="AX107" s="8">
        <v>24.917953491210938</v>
      </c>
      <c r="AY107" s="8">
        <v>24.387798309326172</v>
      </c>
      <c r="AZ107" s="8">
        <v>25.136177062988281</v>
      </c>
      <c r="BA107" s="8">
        <v>151.52407836914063</v>
      </c>
      <c r="BB107" s="8">
        <v>143.60551452636719</v>
      </c>
      <c r="BC107" s="8">
        <v>15.221177101135254</v>
      </c>
      <c r="BD107" s="8">
        <v>18.650955200195313</v>
      </c>
      <c r="BE107" s="8">
        <v>48.518268585205078</v>
      </c>
      <c r="BF107" s="8">
        <v>59.450859069824219</v>
      </c>
      <c r="BG107" s="8">
        <v>350.37246704101562</v>
      </c>
      <c r="BH107" s="8">
        <v>1800.739013671875</v>
      </c>
      <c r="BI107" s="8">
        <v>732.06927490234375</v>
      </c>
      <c r="BJ107" s="8">
        <v>100.85911560058594</v>
      </c>
      <c r="BK107" s="8">
        <v>-0.371429443359375</v>
      </c>
      <c r="BL107" s="8">
        <v>-1.1787333488464355</v>
      </c>
      <c r="BM107" s="8">
        <v>0.25</v>
      </c>
      <c r="BN107" s="8">
        <v>-1.355140209197998</v>
      </c>
      <c r="BO107" s="8">
        <v>7.355140209197998</v>
      </c>
      <c r="BP107" s="8">
        <v>1</v>
      </c>
      <c r="BQ107" s="8">
        <v>0</v>
      </c>
      <c r="BR107" s="8">
        <v>0.15999999642372131</v>
      </c>
      <c r="BS107" s="8">
        <v>111115</v>
      </c>
      <c r="BT107">
        <f t="shared" si="104"/>
        <v>1.7518623352050779</v>
      </c>
      <c r="BU107">
        <f t="shared" si="105"/>
        <v>6.1226931454142521E-3</v>
      </c>
      <c r="BV107">
        <f t="shared" si="106"/>
        <v>297.53779830932615</v>
      </c>
      <c r="BW107">
        <f t="shared" si="107"/>
        <v>298.06795349121091</v>
      </c>
      <c r="BX107">
        <f t="shared" si="108"/>
        <v>288.11823574755545</v>
      </c>
      <c r="BY107">
        <f t="shared" si="109"/>
        <v>8.8930062517040942E-2</v>
      </c>
      <c r="BZ107">
        <f t="shared" si="110"/>
        <v>3.0654570906099878</v>
      </c>
      <c r="CA107">
        <f t="shared" si="111"/>
        <v>30.393455984182548</v>
      </c>
      <c r="CB107">
        <f t="shared" si="112"/>
        <v>11.742500783987236</v>
      </c>
      <c r="CC107">
        <f t="shared" si="113"/>
        <v>24.652875900268555</v>
      </c>
      <c r="CD107">
        <f t="shared" si="114"/>
        <v>3.1144654625008643</v>
      </c>
      <c r="CE107">
        <f t="shared" si="115"/>
        <v>0.50862685174090339</v>
      </c>
      <c r="CF107">
        <f t="shared" si="116"/>
        <v>1.8811188465978486</v>
      </c>
      <c r="CG107">
        <f t="shared" si="117"/>
        <v>1.2333466159030158</v>
      </c>
      <c r="CH107">
        <f t="shared" si="118"/>
        <v>0.32041361048913797</v>
      </c>
      <c r="CI107">
        <f t="shared" si="119"/>
        <v>10.158578834039526</v>
      </c>
      <c r="CJ107">
        <f t="shared" si="120"/>
        <v>0.70136918690418204</v>
      </c>
      <c r="CK107">
        <f t="shared" si="121"/>
        <v>62.562306600538321</v>
      </c>
      <c r="CL107">
        <f t="shared" si="122"/>
        <v>141.71734938558672</v>
      </c>
      <c r="CM107">
        <f t="shared" si="123"/>
        <v>5.7358600049238519E-2</v>
      </c>
      <c r="CN107">
        <f t="shared" si="124"/>
        <v>0</v>
      </c>
      <c r="CO107">
        <f t="shared" si="125"/>
        <v>1530.6281616210936</v>
      </c>
      <c r="CP107">
        <f t="shared" si="126"/>
        <v>0</v>
      </c>
      <c r="CQ107" t="e">
        <f t="shared" si="127"/>
        <v>#DIV/0!</v>
      </c>
      <c r="CR107" t="e">
        <f t="shared" si="128"/>
        <v>#DIV/0!</v>
      </c>
    </row>
    <row r="108" spans="1:96" x14ac:dyDescent="0.3">
      <c r="A108" s="4" t="str">
        <f>VLOOKUP(B108,ListCodeMtrx!A$1:B$91,2,TRUE)</f>
        <v>M21</v>
      </c>
      <c r="B108">
        <v>21</v>
      </c>
      <c r="C108" s="10">
        <v>21</v>
      </c>
      <c r="D108" s="10">
        <v>1</v>
      </c>
      <c r="E108" s="10">
        <v>5</v>
      </c>
      <c r="F108" s="1">
        <v>69</v>
      </c>
      <c r="G108" s="3">
        <v>41313</v>
      </c>
      <c r="H108" s="11">
        <v>1</v>
      </c>
      <c r="I108" s="1">
        <v>50.8</v>
      </c>
      <c r="J108" s="8">
        <v>40</v>
      </c>
      <c r="K108" s="8" t="s">
        <v>351</v>
      </c>
      <c r="L108" s="12">
        <v>0.16111111111111112</v>
      </c>
      <c r="M108" s="12">
        <f t="shared" si="129"/>
        <v>0.52884259259259259</v>
      </c>
      <c r="N108" s="8">
        <v>10210</v>
      </c>
      <c r="O108" s="8">
        <v>0</v>
      </c>
      <c r="P108" s="13" t="s">
        <v>192</v>
      </c>
      <c r="Q108" s="14">
        <f t="shared" si="87"/>
        <v>36.110910064326191</v>
      </c>
      <c r="R108" s="14">
        <f t="shared" si="88"/>
        <v>0.51435059863687671</v>
      </c>
      <c r="S108" s="14">
        <f t="shared" si="89"/>
        <v>254.63864756994323</v>
      </c>
      <c r="T108" s="15">
        <v>24.271963119506836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t="e">
        <f t="shared" si="90"/>
        <v>#DIV/0!</v>
      </c>
      <c r="AC108" t="e">
        <f t="shared" si="91"/>
        <v>#DIV/0!</v>
      </c>
      <c r="AD108" t="e">
        <f t="shared" si="92"/>
        <v>#DIV/0!</v>
      </c>
      <c r="AE108" s="8">
        <v>-1</v>
      </c>
      <c r="AF108" s="8">
        <v>0.85</v>
      </c>
      <c r="AG108" s="8">
        <v>0.85</v>
      </c>
      <c r="AH108" s="8">
        <v>9.7839221954345703</v>
      </c>
      <c r="AI108">
        <f t="shared" si="93"/>
        <v>0.84999999999999987</v>
      </c>
      <c r="AJ108">
        <f t="shared" si="94"/>
        <v>2.4231312459733617E-2</v>
      </c>
      <c r="AK108" t="e">
        <f t="shared" si="95"/>
        <v>#DIV/0!</v>
      </c>
      <c r="AL108" t="e">
        <f t="shared" si="96"/>
        <v>#DIV/0!</v>
      </c>
      <c r="AM108" t="e">
        <f t="shared" si="97"/>
        <v>#DIV/0!</v>
      </c>
      <c r="AN108" s="8">
        <v>1799.5638427734375</v>
      </c>
      <c r="AO108" s="8">
        <v>0.5</v>
      </c>
      <c r="AP108" t="e">
        <f t="shared" si="98"/>
        <v>#DIV/0!</v>
      </c>
      <c r="AQ108">
        <f t="shared" si="99"/>
        <v>5.8752558936408255</v>
      </c>
      <c r="AR108">
        <f t="shared" si="100"/>
        <v>1.1861807245967424</v>
      </c>
      <c r="AS108">
        <f t="shared" si="101"/>
        <v>24.271963119506836</v>
      </c>
      <c r="AT108" s="8">
        <v>2</v>
      </c>
      <c r="AU108">
        <f t="shared" si="102"/>
        <v>4.644859790802002</v>
      </c>
      <c r="AV108" s="8">
        <v>1</v>
      </c>
      <c r="AW108">
        <f t="shared" si="103"/>
        <v>9.2897195816040039</v>
      </c>
      <c r="AX108" s="8">
        <v>24.865390777587891</v>
      </c>
      <c r="AY108" s="8">
        <v>24.271963119506836</v>
      </c>
      <c r="AZ108" s="8">
        <v>25.138103485107422</v>
      </c>
      <c r="BA108" s="8">
        <v>400.23553466796875</v>
      </c>
      <c r="BB108" s="8">
        <v>378.35357666015625</v>
      </c>
      <c r="BC108" s="8">
        <v>15.132597923278809</v>
      </c>
      <c r="BD108" s="8">
        <v>18.424556732177734</v>
      </c>
      <c r="BE108" s="8">
        <v>48.381931304931641</v>
      </c>
      <c r="BF108" s="8">
        <v>58.906978607177734</v>
      </c>
      <c r="BG108" s="8">
        <v>350.36932373046875</v>
      </c>
      <c r="BH108" s="8">
        <v>1801.7965087890625</v>
      </c>
      <c r="BI108" s="8">
        <v>658.52069091796875</v>
      </c>
      <c r="BJ108" s="8">
        <v>100.84763336181641</v>
      </c>
      <c r="BK108" s="8">
        <v>-4.699615478515625</v>
      </c>
      <c r="BL108" s="8">
        <v>-1.1084647178649902</v>
      </c>
      <c r="BM108" s="8">
        <v>0.5</v>
      </c>
      <c r="BN108" s="8">
        <v>-1.355140209197998</v>
      </c>
      <c r="BO108" s="8">
        <v>7.355140209197998</v>
      </c>
      <c r="BP108" s="8">
        <v>1</v>
      </c>
      <c r="BQ108" s="8">
        <v>0</v>
      </c>
      <c r="BR108" s="8">
        <v>0.15999999642372131</v>
      </c>
      <c r="BS108" s="8">
        <v>111115</v>
      </c>
      <c r="BT108">
        <f t="shared" si="104"/>
        <v>1.7518466186523434</v>
      </c>
      <c r="BU108">
        <f t="shared" si="105"/>
        <v>5.8752558936408256E-3</v>
      </c>
      <c r="BV108">
        <f t="shared" si="106"/>
        <v>297.42196311950681</v>
      </c>
      <c r="BW108">
        <f t="shared" si="107"/>
        <v>298.01539077758787</v>
      </c>
      <c r="BX108">
        <f t="shared" si="108"/>
        <v>288.28743496252355</v>
      </c>
      <c r="BY108">
        <f t="shared" si="109"/>
        <v>0.13238838373827971</v>
      </c>
      <c r="BZ108">
        <f t="shared" si="110"/>
        <v>3.0442536667773887</v>
      </c>
      <c r="CA108">
        <f t="shared" si="111"/>
        <v>30.186664429251984</v>
      </c>
      <c r="CB108">
        <f t="shared" si="112"/>
        <v>11.762107697074249</v>
      </c>
      <c r="CC108">
        <f t="shared" si="113"/>
        <v>24.568676948547363</v>
      </c>
      <c r="CD108">
        <f t="shared" si="114"/>
        <v>3.0988248120290742</v>
      </c>
      <c r="CE108">
        <f t="shared" si="115"/>
        <v>0.48736624076770307</v>
      </c>
      <c r="CF108">
        <f t="shared" si="116"/>
        <v>1.8580729421806463</v>
      </c>
      <c r="CG108">
        <f t="shared" si="117"/>
        <v>1.2407518698484279</v>
      </c>
      <c r="CH108">
        <f t="shared" si="118"/>
        <v>0.30691854242309335</v>
      </c>
      <c r="CI108">
        <f t="shared" si="119"/>
        <v>25.679704969882415</v>
      </c>
      <c r="CJ108">
        <f t="shared" si="120"/>
        <v>0.67301768313575128</v>
      </c>
      <c r="CK108">
        <f t="shared" si="121"/>
        <v>62.159888253844819</v>
      </c>
      <c r="CL108">
        <f t="shared" si="122"/>
        <v>373.10586943297824</v>
      </c>
      <c r="CM108">
        <f t="shared" si="123"/>
        <v>6.016121209120693E-2</v>
      </c>
      <c r="CN108">
        <f t="shared" si="124"/>
        <v>0</v>
      </c>
      <c r="CO108">
        <f t="shared" si="125"/>
        <v>1531.5270324707028</v>
      </c>
      <c r="CP108">
        <f t="shared" si="126"/>
        <v>0</v>
      </c>
      <c r="CQ108" t="e">
        <f t="shared" si="127"/>
        <v>#DIV/0!</v>
      </c>
      <c r="CR108" t="e">
        <f t="shared" si="128"/>
        <v>#DIV/0!</v>
      </c>
    </row>
    <row r="109" spans="1:96" x14ac:dyDescent="0.3">
      <c r="A109" s="4" t="str">
        <f>VLOOKUP(B109,ListCodeMtrx!A$1:B$91,2,TRUE)</f>
        <v>M21</v>
      </c>
      <c r="B109">
        <v>21</v>
      </c>
      <c r="C109" s="10">
        <v>21</v>
      </c>
      <c r="D109" s="10">
        <v>1</v>
      </c>
      <c r="E109" s="10">
        <v>5</v>
      </c>
      <c r="F109" s="1">
        <v>69</v>
      </c>
      <c r="G109" s="3">
        <v>41313</v>
      </c>
      <c r="H109" s="11">
        <v>1</v>
      </c>
      <c r="I109" s="1">
        <v>50.8</v>
      </c>
      <c r="J109" s="8">
        <v>41</v>
      </c>
      <c r="K109" s="8" t="s">
        <v>352</v>
      </c>
      <c r="L109" s="12">
        <v>0.16111111111111112</v>
      </c>
      <c r="M109" s="12">
        <f t="shared" si="129"/>
        <v>0.53126157407407415</v>
      </c>
      <c r="N109" s="8">
        <v>10419</v>
      </c>
      <c r="O109" s="8">
        <v>0</v>
      </c>
      <c r="P109" s="13">
        <v>800</v>
      </c>
      <c r="Q109" s="14">
        <f t="shared" si="87"/>
        <v>51.196515836885496</v>
      </c>
      <c r="R109" s="14">
        <f t="shared" si="88"/>
        <v>0.445785434287992</v>
      </c>
      <c r="S109" s="14">
        <f t="shared" si="89"/>
        <v>564.9209685727227</v>
      </c>
      <c r="T109" s="15">
        <v>24.242898941040039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t="e">
        <f t="shared" si="90"/>
        <v>#DIV/0!</v>
      </c>
      <c r="AC109" t="e">
        <f t="shared" si="91"/>
        <v>#DIV/0!</v>
      </c>
      <c r="AD109" t="e">
        <f t="shared" si="92"/>
        <v>#DIV/0!</v>
      </c>
      <c r="AE109" s="8">
        <v>-1</v>
      </c>
      <c r="AF109" s="8">
        <v>0.85</v>
      </c>
      <c r="AG109" s="8">
        <v>0.85</v>
      </c>
      <c r="AH109" s="8">
        <v>9.8076972961425781</v>
      </c>
      <c r="AI109">
        <f t="shared" si="93"/>
        <v>0.84999999999999987</v>
      </c>
      <c r="AJ109">
        <f t="shared" si="94"/>
        <v>3.4148463194121591E-2</v>
      </c>
      <c r="AK109" t="e">
        <f t="shared" si="95"/>
        <v>#DIV/0!</v>
      </c>
      <c r="AL109" t="e">
        <f t="shared" si="96"/>
        <v>#DIV/0!</v>
      </c>
      <c r="AM109" t="e">
        <f t="shared" si="97"/>
        <v>#DIV/0!</v>
      </c>
      <c r="AN109" s="8">
        <v>1799.5638427734375</v>
      </c>
      <c r="AO109" s="8">
        <v>0.5</v>
      </c>
      <c r="AP109" t="e">
        <f t="shared" si="98"/>
        <v>#DIV/0!</v>
      </c>
      <c r="AQ109">
        <f t="shared" si="99"/>
        <v>5.3246158814375715</v>
      </c>
      <c r="AR109">
        <f t="shared" si="100"/>
        <v>1.2319912855481616</v>
      </c>
      <c r="AS109">
        <f t="shared" si="101"/>
        <v>24.242898941040039</v>
      </c>
      <c r="AT109" s="8">
        <v>2</v>
      </c>
      <c r="AU109">
        <f t="shared" si="102"/>
        <v>4.644859790802002</v>
      </c>
      <c r="AV109" s="8">
        <v>1</v>
      </c>
      <c r="AW109">
        <f t="shared" si="103"/>
        <v>9.2897195816040039</v>
      </c>
      <c r="AX109" s="8">
        <v>24.817670822143555</v>
      </c>
      <c r="AY109" s="8">
        <v>24.242898941040039</v>
      </c>
      <c r="AZ109" s="8">
        <v>25.139488220214844</v>
      </c>
      <c r="BA109" s="8">
        <v>801.05706787109375</v>
      </c>
      <c r="BB109" s="8">
        <v>769.4991455078125</v>
      </c>
      <c r="BC109" s="8">
        <v>14.933862686157227</v>
      </c>
      <c r="BD109" s="8">
        <v>17.918336868286133</v>
      </c>
      <c r="BE109" s="8">
        <v>47.881156921386719</v>
      </c>
      <c r="BF109" s="8">
        <v>57.450019836425781</v>
      </c>
      <c r="BG109" s="8">
        <v>350.42739868164062</v>
      </c>
      <c r="BH109" s="8">
        <v>1798.255615234375</v>
      </c>
      <c r="BI109" s="8">
        <v>569.82281494140625</v>
      </c>
      <c r="BJ109" s="8">
        <v>100.84431457519531</v>
      </c>
      <c r="BK109" s="8">
        <v>-15.302337646484375</v>
      </c>
      <c r="BL109" s="8">
        <v>-1.0070033073425293</v>
      </c>
      <c r="BM109" s="8">
        <v>0.5</v>
      </c>
      <c r="BN109" s="8">
        <v>-1.355140209197998</v>
      </c>
      <c r="BO109" s="8">
        <v>7.355140209197998</v>
      </c>
      <c r="BP109" s="8">
        <v>1</v>
      </c>
      <c r="BQ109" s="8">
        <v>0</v>
      </c>
      <c r="BR109" s="8">
        <v>0.15999999642372131</v>
      </c>
      <c r="BS109" s="8">
        <v>111115</v>
      </c>
      <c r="BT109">
        <f t="shared" si="104"/>
        <v>1.7521369934082029</v>
      </c>
      <c r="BU109">
        <f t="shared" si="105"/>
        <v>5.3246158814375718E-3</v>
      </c>
      <c r="BV109">
        <f t="shared" si="106"/>
        <v>297.39289894104002</v>
      </c>
      <c r="BW109">
        <f t="shared" si="107"/>
        <v>297.96767082214353</v>
      </c>
      <c r="BX109">
        <f t="shared" si="108"/>
        <v>287.72089200643677</v>
      </c>
      <c r="BY109">
        <f t="shared" si="109"/>
        <v>0.21897070703979124</v>
      </c>
      <c r="BZ109">
        <f t="shared" si="110"/>
        <v>3.0389536853579284</v>
      </c>
      <c r="CA109">
        <f t="shared" si="111"/>
        <v>30.135101796858464</v>
      </c>
      <c r="CB109">
        <f t="shared" si="112"/>
        <v>12.216764928572331</v>
      </c>
      <c r="CC109">
        <f t="shared" si="113"/>
        <v>24.530284881591797</v>
      </c>
      <c r="CD109">
        <f t="shared" si="114"/>
        <v>3.0917159877902267</v>
      </c>
      <c r="CE109">
        <f t="shared" si="115"/>
        <v>0.42537307220724319</v>
      </c>
      <c r="CF109">
        <f t="shared" si="116"/>
        <v>1.8069623998097668</v>
      </c>
      <c r="CG109">
        <f t="shared" si="117"/>
        <v>1.2847535879804599</v>
      </c>
      <c r="CH109">
        <f t="shared" si="118"/>
        <v>0.26761971351532882</v>
      </c>
      <c r="CI109">
        <f t="shared" si="119"/>
        <v>56.969067864871676</v>
      </c>
      <c r="CJ109">
        <f t="shared" si="120"/>
        <v>0.73414112526391007</v>
      </c>
      <c r="CK109">
        <f t="shared" si="121"/>
        <v>60.364006712360265</v>
      </c>
      <c r="CL109">
        <f t="shared" si="122"/>
        <v>762.0591689000513</v>
      </c>
      <c r="CM109">
        <f t="shared" si="123"/>
        <v>4.0553633520188551E-2</v>
      </c>
      <c r="CN109">
        <f t="shared" si="124"/>
        <v>0</v>
      </c>
      <c r="CO109">
        <f t="shared" si="125"/>
        <v>1528.5172729492185</v>
      </c>
      <c r="CP109">
        <f t="shared" si="126"/>
        <v>0</v>
      </c>
      <c r="CQ109" t="e">
        <f t="shared" si="127"/>
        <v>#DIV/0!</v>
      </c>
      <c r="CR109" t="e">
        <f t="shared" si="128"/>
        <v>#DIV/0!</v>
      </c>
    </row>
    <row r="110" spans="1:96" x14ac:dyDescent="0.3">
      <c r="A110" s="4" t="str">
        <f>VLOOKUP(B110,ListCodeMtrx!A$1:B$91,2,TRUE)</f>
        <v>M22</v>
      </c>
      <c r="B110">
        <v>22</v>
      </c>
      <c r="C110" s="10">
        <v>22</v>
      </c>
      <c r="D110" s="10">
        <v>1</v>
      </c>
      <c r="E110" s="10">
        <v>5</v>
      </c>
      <c r="F110" s="1">
        <v>69</v>
      </c>
      <c r="G110" s="3">
        <v>41313</v>
      </c>
      <c r="H110" s="11">
        <v>1</v>
      </c>
      <c r="I110" s="1">
        <v>42.8</v>
      </c>
      <c r="J110" s="8">
        <v>44</v>
      </c>
      <c r="K110" s="8" t="s">
        <v>355</v>
      </c>
      <c r="L110" s="12">
        <v>0.16111111111111112</v>
      </c>
      <c r="M110" s="12">
        <f t="shared" si="129"/>
        <v>0.53892361111111109</v>
      </c>
      <c r="N110" s="8">
        <v>11081</v>
      </c>
      <c r="O110" s="8">
        <v>0</v>
      </c>
      <c r="P110" s="13">
        <v>50</v>
      </c>
      <c r="Q110" s="14">
        <f t="shared" si="87"/>
        <v>-0.29515011807304664</v>
      </c>
      <c r="R110" s="14">
        <f t="shared" si="88"/>
        <v>0.6038054739547366</v>
      </c>
      <c r="S110" s="14">
        <f t="shared" si="89"/>
        <v>48.570579062548532</v>
      </c>
      <c r="T110" s="15">
        <v>23.906364440917969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t="e">
        <f t="shared" si="90"/>
        <v>#DIV/0!</v>
      </c>
      <c r="AC110" t="e">
        <f t="shared" si="91"/>
        <v>#DIV/0!</v>
      </c>
      <c r="AD110" t="e">
        <f t="shared" si="92"/>
        <v>#DIV/0!</v>
      </c>
      <c r="AE110" s="8">
        <v>-1</v>
      </c>
      <c r="AF110" s="8">
        <v>0.85</v>
      </c>
      <c r="AG110" s="8">
        <v>0.85</v>
      </c>
      <c r="AH110" s="8">
        <v>9.8076972961425781</v>
      </c>
      <c r="AI110">
        <f t="shared" si="93"/>
        <v>0.84999999999999987</v>
      </c>
      <c r="AJ110">
        <f t="shared" si="94"/>
        <v>4.6089846143371654E-4</v>
      </c>
      <c r="AK110" t="e">
        <f t="shared" si="95"/>
        <v>#DIV/0!</v>
      </c>
      <c r="AL110" t="e">
        <f t="shared" si="96"/>
        <v>#DIV/0!</v>
      </c>
      <c r="AM110" t="e">
        <f t="shared" si="97"/>
        <v>#DIV/0!</v>
      </c>
      <c r="AN110" s="8">
        <v>1798.3492431640625</v>
      </c>
      <c r="AO110" s="8">
        <v>0.5</v>
      </c>
      <c r="AP110" t="e">
        <f t="shared" si="98"/>
        <v>#DIV/0!</v>
      </c>
      <c r="AQ110">
        <f t="shared" si="99"/>
        <v>6.5066190250992744</v>
      </c>
      <c r="AR110">
        <f t="shared" si="100"/>
        <v>1.1295743390861401</v>
      </c>
      <c r="AS110">
        <f t="shared" si="101"/>
        <v>23.906364440917969</v>
      </c>
      <c r="AT110" s="8">
        <v>2</v>
      </c>
      <c r="AU110">
        <f t="shared" si="102"/>
        <v>4.644859790802002</v>
      </c>
      <c r="AV110" s="8">
        <v>1</v>
      </c>
      <c r="AW110">
        <f t="shared" si="103"/>
        <v>9.2897195816040039</v>
      </c>
      <c r="AX110" s="8">
        <v>24.802114486694336</v>
      </c>
      <c r="AY110" s="8">
        <v>23.906364440917969</v>
      </c>
      <c r="AZ110" s="8">
        <v>25.13916015625</v>
      </c>
      <c r="BA110" s="8">
        <v>48.64166259765625</v>
      </c>
      <c r="BB110" s="8">
        <v>48.629524230957031</v>
      </c>
      <c r="BC110" s="8">
        <v>14.685942649841309</v>
      </c>
      <c r="BD110" s="8">
        <v>18.332155227661133</v>
      </c>
      <c r="BE110" s="8">
        <v>47.127529144287109</v>
      </c>
      <c r="BF110" s="8">
        <v>58.828311920166016</v>
      </c>
      <c r="BG110" s="8">
        <v>350.35470581054687</v>
      </c>
      <c r="BH110" s="8">
        <v>1799.1710205078125</v>
      </c>
      <c r="BI110" s="8">
        <v>698.4815673828125</v>
      </c>
      <c r="BJ110" s="8">
        <v>100.83897399902344</v>
      </c>
      <c r="BK110" s="8">
        <v>0.62344741821289063</v>
      </c>
      <c r="BL110" s="8">
        <v>-1.2003130912780762</v>
      </c>
      <c r="BM110" s="8">
        <v>0.5</v>
      </c>
      <c r="BN110" s="8">
        <v>-1.355140209197998</v>
      </c>
      <c r="BO110" s="8">
        <v>7.355140209197998</v>
      </c>
      <c r="BP110" s="8">
        <v>1</v>
      </c>
      <c r="BQ110" s="8">
        <v>0</v>
      </c>
      <c r="BR110" s="8">
        <v>0.15999999642372131</v>
      </c>
      <c r="BS110" s="8">
        <v>111135</v>
      </c>
      <c r="BT110">
        <f t="shared" si="104"/>
        <v>1.7517735290527343</v>
      </c>
      <c r="BU110">
        <f t="shared" si="105"/>
        <v>6.5066190250992742E-3</v>
      </c>
      <c r="BV110">
        <f t="shared" si="106"/>
        <v>297.05636444091795</v>
      </c>
      <c r="BW110">
        <f t="shared" si="107"/>
        <v>297.95211448669431</v>
      </c>
      <c r="BX110">
        <f t="shared" si="108"/>
        <v>287.86735684691303</v>
      </c>
      <c r="BY110">
        <f t="shared" si="109"/>
        <v>4.0858955664719789E-2</v>
      </c>
      <c r="BZ110">
        <f t="shared" si="110"/>
        <v>2.9781700634343227</v>
      </c>
      <c r="CA110">
        <f t="shared" si="111"/>
        <v>29.533918735261672</v>
      </c>
      <c r="CB110">
        <f t="shared" si="112"/>
        <v>11.201763507600539</v>
      </c>
      <c r="CC110">
        <f t="shared" si="113"/>
        <v>24.354239463806152</v>
      </c>
      <c r="CD110">
        <f t="shared" si="114"/>
        <v>3.0593009620406599</v>
      </c>
      <c r="CE110">
        <f t="shared" si="115"/>
        <v>0.56695500374009233</v>
      </c>
      <c r="CF110">
        <f t="shared" si="116"/>
        <v>1.8485957243481825</v>
      </c>
      <c r="CG110">
        <f t="shared" si="117"/>
        <v>1.2107052376924774</v>
      </c>
      <c r="CH110">
        <f t="shared" si="118"/>
        <v>0.35748311797993659</v>
      </c>
      <c r="CI110">
        <f t="shared" si="119"/>
        <v>4.897807359205844</v>
      </c>
      <c r="CJ110">
        <f t="shared" si="120"/>
        <v>0.99878787281305592</v>
      </c>
      <c r="CK110">
        <f t="shared" si="121"/>
        <v>63.513075565227538</v>
      </c>
      <c r="CL110">
        <f t="shared" si="122"/>
        <v>48.672416016430041</v>
      </c>
      <c r="CM110">
        <f t="shared" si="123"/>
        <v>-3.8514405666509972E-3</v>
      </c>
      <c r="CN110">
        <f t="shared" si="124"/>
        <v>0</v>
      </c>
      <c r="CO110">
        <f t="shared" si="125"/>
        <v>1529.2953674316404</v>
      </c>
      <c r="CP110">
        <f t="shared" si="126"/>
        <v>0</v>
      </c>
      <c r="CQ110" t="e">
        <f t="shared" si="127"/>
        <v>#DIV/0!</v>
      </c>
      <c r="CR110" t="e">
        <f t="shared" si="128"/>
        <v>#DIV/0!</v>
      </c>
    </row>
    <row r="111" spans="1:96" x14ac:dyDescent="0.3">
      <c r="A111" s="4" t="str">
        <f>VLOOKUP(B111,ListCodeMtrx!A$1:B$91,2,TRUE)</f>
        <v>M22</v>
      </c>
      <c r="B111">
        <v>22</v>
      </c>
      <c r="C111" s="10">
        <v>22</v>
      </c>
      <c r="D111" s="10">
        <v>1</v>
      </c>
      <c r="E111" s="10">
        <v>5</v>
      </c>
      <c r="F111" s="1">
        <v>69</v>
      </c>
      <c r="G111" s="3">
        <v>41313</v>
      </c>
      <c r="H111" s="11">
        <v>1</v>
      </c>
      <c r="I111" s="1">
        <v>42.8</v>
      </c>
      <c r="J111" s="8">
        <v>45</v>
      </c>
      <c r="K111" s="8" t="s">
        <v>356</v>
      </c>
      <c r="L111" s="12">
        <v>0.16111111111111112</v>
      </c>
      <c r="M111" s="12">
        <f t="shared" si="129"/>
        <v>0.54134259259259254</v>
      </c>
      <c r="N111" s="8">
        <v>11290</v>
      </c>
      <c r="O111" s="8">
        <v>0</v>
      </c>
      <c r="P111" s="13">
        <v>150</v>
      </c>
      <c r="Q111" s="14">
        <f t="shared" si="87"/>
        <v>13.114350675047064</v>
      </c>
      <c r="R111" s="14">
        <f t="shared" si="88"/>
        <v>0.60970854158613608</v>
      </c>
      <c r="S111" s="14">
        <f t="shared" si="89"/>
        <v>104.94874425959996</v>
      </c>
      <c r="T111" s="15">
        <v>24.019281387329102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t="e">
        <f t="shared" si="90"/>
        <v>#DIV/0!</v>
      </c>
      <c r="AC111" t="e">
        <f t="shared" si="91"/>
        <v>#DIV/0!</v>
      </c>
      <c r="AD111" t="e">
        <f t="shared" si="92"/>
        <v>#DIV/0!</v>
      </c>
      <c r="AE111" s="8">
        <v>-1</v>
      </c>
      <c r="AF111" s="8">
        <v>0.85</v>
      </c>
      <c r="AG111" s="8">
        <v>0.85</v>
      </c>
      <c r="AH111" s="8">
        <v>9.8076972961425781</v>
      </c>
      <c r="AI111">
        <f t="shared" si="93"/>
        <v>0.84999999999999987</v>
      </c>
      <c r="AJ111">
        <f t="shared" si="94"/>
        <v>9.2350733444242217E-3</v>
      </c>
      <c r="AK111" t="e">
        <f t="shared" si="95"/>
        <v>#DIV/0!</v>
      </c>
      <c r="AL111" t="e">
        <f t="shared" si="96"/>
        <v>#DIV/0!</v>
      </c>
      <c r="AM111" t="e">
        <f t="shared" si="97"/>
        <v>#DIV/0!</v>
      </c>
      <c r="AN111" s="8">
        <v>1798.3492431640625</v>
      </c>
      <c r="AO111" s="8">
        <v>0.5</v>
      </c>
      <c r="AP111" t="e">
        <f t="shared" si="98"/>
        <v>#DIV/0!</v>
      </c>
      <c r="AQ111">
        <f t="shared" si="99"/>
        <v>6.5264712078244909</v>
      </c>
      <c r="AR111">
        <f t="shared" si="100"/>
        <v>1.1223401269613997</v>
      </c>
      <c r="AS111">
        <f t="shared" si="101"/>
        <v>24.019281387329102</v>
      </c>
      <c r="AT111" s="8">
        <v>2</v>
      </c>
      <c r="AU111">
        <f t="shared" si="102"/>
        <v>4.644859790802002</v>
      </c>
      <c r="AV111" s="8">
        <v>1</v>
      </c>
      <c r="AW111">
        <f t="shared" si="103"/>
        <v>9.2897195816040039</v>
      </c>
      <c r="AX111" s="8">
        <v>24.860332489013672</v>
      </c>
      <c r="AY111" s="8">
        <v>24.019281387329102</v>
      </c>
      <c r="AZ111" s="8">
        <v>25.140371322631836</v>
      </c>
      <c r="BA111" s="8">
        <v>151.56442260742187</v>
      </c>
      <c r="BB111" s="8">
        <v>143.54505920410156</v>
      </c>
      <c r="BC111" s="8">
        <v>14.951192855834961</v>
      </c>
      <c r="BD111" s="8">
        <v>18.606704711914063</v>
      </c>
      <c r="BE111" s="8">
        <v>47.807788848876953</v>
      </c>
      <c r="BF111" s="8">
        <v>59.496616363525391</v>
      </c>
      <c r="BG111" s="8">
        <v>350.431640625</v>
      </c>
      <c r="BH111" s="8">
        <v>1798.0494384765625</v>
      </c>
      <c r="BI111" s="8">
        <v>731.392578125</v>
      </c>
      <c r="BJ111" s="8">
        <v>100.82951354980469</v>
      </c>
      <c r="BK111" s="8">
        <v>-0.28568649291992188</v>
      </c>
      <c r="BL111" s="8">
        <v>-1.1904768943786621</v>
      </c>
      <c r="BM111" s="8">
        <v>0.25</v>
      </c>
      <c r="BN111" s="8">
        <v>-1.355140209197998</v>
      </c>
      <c r="BO111" s="8">
        <v>7.355140209197998</v>
      </c>
      <c r="BP111" s="8">
        <v>1</v>
      </c>
      <c r="BQ111" s="8">
        <v>0</v>
      </c>
      <c r="BR111" s="8">
        <v>0.15999999642372131</v>
      </c>
      <c r="BS111" s="8">
        <v>111115</v>
      </c>
      <c r="BT111">
        <f t="shared" si="104"/>
        <v>1.7521582031249998</v>
      </c>
      <c r="BU111">
        <f t="shared" si="105"/>
        <v>6.526471207824491E-3</v>
      </c>
      <c r="BV111">
        <f t="shared" si="106"/>
        <v>297.16928138732908</v>
      </c>
      <c r="BW111">
        <f t="shared" si="107"/>
        <v>298.01033248901365</v>
      </c>
      <c r="BX111">
        <f t="shared" si="108"/>
        <v>287.68790372592412</v>
      </c>
      <c r="BY111">
        <f t="shared" si="109"/>
        <v>3.4713920773738256E-2</v>
      </c>
      <c r="BZ111">
        <f t="shared" si="110"/>
        <v>2.9984451118285533</v>
      </c>
      <c r="CA111">
        <f t="shared" si="111"/>
        <v>29.737772267913133</v>
      </c>
      <c r="CB111">
        <f t="shared" si="112"/>
        <v>11.131067555999071</v>
      </c>
      <c r="CC111">
        <f t="shared" si="113"/>
        <v>24.439806938171387</v>
      </c>
      <c r="CD111">
        <f t="shared" si="114"/>
        <v>3.0750190951335821</v>
      </c>
      <c r="CE111">
        <f t="shared" si="115"/>
        <v>0.57215642230641184</v>
      </c>
      <c r="CF111">
        <f t="shared" si="116"/>
        <v>1.8761049848671536</v>
      </c>
      <c r="CG111">
        <f t="shared" si="117"/>
        <v>1.1989141102664285</v>
      </c>
      <c r="CH111">
        <f t="shared" si="118"/>
        <v>0.36079207359264137</v>
      </c>
      <c r="CI111">
        <f t="shared" si="119"/>
        <v>10.581930831358321</v>
      </c>
      <c r="CJ111">
        <f t="shared" si="120"/>
        <v>0.73112056131710612</v>
      </c>
      <c r="CK111">
        <f t="shared" si="121"/>
        <v>64.004540999500733</v>
      </c>
      <c r="CL111">
        <f t="shared" si="122"/>
        <v>141.63925642331873</v>
      </c>
      <c r="CM111">
        <f t="shared" si="123"/>
        <v>5.9261677635063417E-2</v>
      </c>
      <c r="CN111">
        <f t="shared" si="124"/>
        <v>0</v>
      </c>
      <c r="CO111">
        <f t="shared" si="125"/>
        <v>1528.3420227050779</v>
      </c>
      <c r="CP111">
        <f t="shared" si="126"/>
        <v>0</v>
      </c>
      <c r="CQ111" t="e">
        <f t="shared" si="127"/>
        <v>#DIV/0!</v>
      </c>
      <c r="CR111" t="e">
        <f t="shared" si="128"/>
        <v>#DIV/0!</v>
      </c>
    </row>
    <row r="112" spans="1:96" x14ac:dyDescent="0.3">
      <c r="A112" s="4" t="str">
        <f>VLOOKUP(B112,ListCodeMtrx!A$1:B$91,2,TRUE)</f>
        <v>M22</v>
      </c>
      <c r="B112">
        <v>22</v>
      </c>
      <c r="C112" s="10">
        <v>22</v>
      </c>
      <c r="D112" s="10">
        <v>1</v>
      </c>
      <c r="E112" s="10">
        <v>5</v>
      </c>
      <c r="F112" s="1">
        <v>69</v>
      </c>
      <c r="G112" s="3">
        <v>41313</v>
      </c>
      <c r="H112" s="11">
        <v>1</v>
      </c>
      <c r="I112" s="1">
        <v>42.8</v>
      </c>
      <c r="J112" s="8">
        <v>46</v>
      </c>
      <c r="K112" s="8" t="s">
        <v>357</v>
      </c>
      <c r="L112" s="12">
        <v>0.16111111111111112</v>
      </c>
      <c r="M112" s="12">
        <f t="shared" si="129"/>
        <v>0.54376157407407399</v>
      </c>
      <c r="N112" s="8">
        <v>11499</v>
      </c>
      <c r="O112" s="8">
        <v>0</v>
      </c>
      <c r="P112" s="13" t="s">
        <v>192</v>
      </c>
      <c r="Q112" s="14">
        <f t="shared" si="87"/>
        <v>36.043156077951089</v>
      </c>
      <c r="R112" s="14">
        <f t="shared" si="88"/>
        <v>0.60289785479293512</v>
      </c>
      <c r="S112" s="14">
        <f t="shared" si="89"/>
        <v>271.30080414490868</v>
      </c>
      <c r="T112" s="15">
        <v>24.079835891723633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t="e">
        <f t="shared" si="90"/>
        <v>#DIV/0!</v>
      </c>
      <c r="AC112" t="e">
        <f t="shared" si="91"/>
        <v>#DIV/0!</v>
      </c>
      <c r="AD112" t="e">
        <f t="shared" si="92"/>
        <v>#DIV/0!</v>
      </c>
      <c r="AE112" s="8">
        <v>-1</v>
      </c>
      <c r="AF112" s="8">
        <v>0.85</v>
      </c>
      <c r="AG112" s="8">
        <v>0.85</v>
      </c>
      <c r="AH112" s="8">
        <v>9.7839221954345703</v>
      </c>
      <c r="AI112">
        <f t="shared" si="93"/>
        <v>0.84999999999999987</v>
      </c>
      <c r="AJ112">
        <f t="shared" si="94"/>
        <v>2.4184956004742186E-2</v>
      </c>
      <c r="AK112" t="e">
        <f t="shared" si="95"/>
        <v>#DIV/0!</v>
      </c>
      <c r="AL112" t="e">
        <f t="shared" si="96"/>
        <v>#DIV/0!</v>
      </c>
      <c r="AM112" t="e">
        <f t="shared" si="97"/>
        <v>#DIV/0!</v>
      </c>
      <c r="AN112" s="8">
        <v>1798.3492431640625</v>
      </c>
      <c r="AO112" s="8">
        <v>0.5</v>
      </c>
      <c r="AP112" t="e">
        <f t="shared" si="98"/>
        <v>#DIV/0!</v>
      </c>
      <c r="AQ112">
        <f t="shared" si="99"/>
        <v>6.4047258832998013</v>
      </c>
      <c r="AR112">
        <f t="shared" si="100"/>
        <v>1.1127669929233921</v>
      </c>
      <c r="AS112">
        <f t="shared" si="101"/>
        <v>24.079835891723633</v>
      </c>
      <c r="AT112" s="8">
        <v>2</v>
      </c>
      <c r="AU112">
        <f t="shared" si="102"/>
        <v>4.644859790802002</v>
      </c>
      <c r="AV112" s="8">
        <v>1</v>
      </c>
      <c r="AW112">
        <f t="shared" si="103"/>
        <v>9.2897195816040039</v>
      </c>
      <c r="AX112" s="8">
        <v>24.897712707519531</v>
      </c>
      <c r="AY112" s="8">
        <v>24.079835891723633</v>
      </c>
      <c r="AZ112" s="8">
        <v>25.140287399291992</v>
      </c>
      <c r="BA112" s="8">
        <v>400.05279541015625</v>
      </c>
      <c r="BB112" s="8">
        <v>378.09500122070312</v>
      </c>
      <c r="BC112" s="8">
        <v>15.224813461303711</v>
      </c>
      <c r="BD112" s="8">
        <v>18.812202453613281</v>
      </c>
      <c r="BE112" s="8">
        <v>48.568496704101563</v>
      </c>
      <c r="BF112" s="8">
        <v>60.012580871582031</v>
      </c>
      <c r="BG112" s="8">
        <v>350.3516845703125</v>
      </c>
      <c r="BH112" s="8">
        <v>1801.9542236328125</v>
      </c>
      <c r="BI112" s="8">
        <v>846.6448974609375</v>
      </c>
      <c r="BJ112" s="8">
        <v>100.81758117675781</v>
      </c>
      <c r="BK112" s="8">
        <v>-4.5750541687011719</v>
      </c>
      <c r="BL112" s="8">
        <v>-1.1337199211120605</v>
      </c>
      <c r="BM112" s="8">
        <v>0.25</v>
      </c>
      <c r="BN112" s="8">
        <v>-1.355140209197998</v>
      </c>
      <c r="BO112" s="8">
        <v>7.355140209197998</v>
      </c>
      <c r="BP112" s="8">
        <v>1</v>
      </c>
      <c r="BQ112" s="8">
        <v>0</v>
      </c>
      <c r="BR112" s="8">
        <v>0.15999999642372131</v>
      </c>
      <c r="BS112" s="8">
        <v>111115</v>
      </c>
      <c r="BT112">
        <f t="shared" si="104"/>
        <v>1.7517584228515624</v>
      </c>
      <c r="BU112">
        <f t="shared" si="105"/>
        <v>6.4047258832998014E-3</v>
      </c>
      <c r="BV112">
        <f t="shared" si="106"/>
        <v>297.22983589172361</v>
      </c>
      <c r="BW112">
        <f t="shared" si="107"/>
        <v>298.04771270751951</v>
      </c>
      <c r="BX112">
        <f t="shared" si="108"/>
        <v>288.31266933695952</v>
      </c>
      <c r="BY112">
        <f t="shared" si="109"/>
        <v>5.5842557064324255E-2</v>
      </c>
      <c r="BZ112">
        <f t="shared" si="110"/>
        <v>3.0093677409041515</v>
      </c>
      <c r="CA112">
        <f t="shared" si="111"/>
        <v>29.849632432938417</v>
      </c>
      <c r="CB112">
        <f t="shared" si="112"/>
        <v>11.037429979325136</v>
      </c>
      <c r="CC112">
        <f t="shared" si="113"/>
        <v>24.488774299621582</v>
      </c>
      <c r="CD112">
        <f t="shared" si="114"/>
        <v>3.0840457696047276</v>
      </c>
      <c r="CE112">
        <f t="shared" si="115"/>
        <v>0.56615471520921024</v>
      </c>
      <c r="CF112">
        <f t="shared" si="116"/>
        <v>1.8966007479807594</v>
      </c>
      <c r="CG112">
        <f t="shared" si="117"/>
        <v>1.1874450216239683</v>
      </c>
      <c r="CH112">
        <f t="shared" si="118"/>
        <v>0.35697405086963813</v>
      </c>
      <c r="CI112">
        <f t="shared" si="119"/>
        <v>27.351890845199005</v>
      </c>
      <c r="CJ112">
        <f t="shared" si="120"/>
        <v>0.71754665697509157</v>
      </c>
      <c r="CK112">
        <f t="shared" si="121"/>
        <v>64.410833177702486</v>
      </c>
      <c r="CL112">
        <f t="shared" si="122"/>
        <v>372.85714013374525</v>
      </c>
      <c r="CM112">
        <f t="shared" si="123"/>
        <v>6.2264322268363835E-2</v>
      </c>
      <c r="CN112">
        <f t="shared" si="124"/>
        <v>0</v>
      </c>
      <c r="CO112">
        <f t="shared" si="125"/>
        <v>1531.6610900878904</v>
      </c>
      <c r="CP112">
        <f t="shared" si="126"/>
        <v>0</v>
      </c>
      <c r="CQ112" t="e">
        <f t="shared" si="127"/>
        <v>#DIV/0!</v>
      </c>
      <c r="CR112" t="e">
        <f t="shared" si="128"/>
        <v>#DIV/0!</v>
      </c>
    </row>
    <row r="113" spans="1:96" s="5" customFormat="1" x14ac:dyDescent="0.3">
      <c r="A113" s="4" t="str">
        <f>VLOOKUP(B113,ListCodeMtrx!A$1:B$91,2,TRUE)</f>
        <v>M22</v>
      </c>
      <c r="B113">
        <v>22</v>
      </c>
      <c r="C113" s="10">
        <v>22</v>
      </c>
      <c r="D113" s="10">
        <v>1</v>
      </c>
      <c r="E113" s="10">
        <v>5</v>
      </c>
      <c r="F113" s="1">
        <v>69</v>
      </c>
      <c r="G113" s="3">
        <v>41313</v>
      </c>
      <c r="H113" s="11">
        <v>1</v>
      </c>
      <c r="I113" s="1">
        <v>42.8</v>
      </c>
      <c r="J113" s="8">
        <v>47</v>
      </c>
      <c r="K113" s="8" t="s">
        <v>358</v>
      </c>
      <c r="L113" s="12">
        <v>0.16111111111111112</v>
      </c>
      <c r="M113" s="12">
        <f t="shared" si="129"/>
        <v>0.54569444444444448</v>
      </c>
      <c r="N113" s="8">
        <v>11666</v>
      </c>
      <c r="O113" s="8">
        <v>0</v>
      </c>
      <c r="P113" s="13">
        <v>800</v>
      </c>
      <c r="Q113" s="14">
        <f t="shared" si="87"/>
        <v>50.197389361721925</v>
      </c>
      <c r="R113" s="14">
        <f t="shared" si="88"/>
        <v>0.5903891586360881</v>
      </c>
      <c r="S113" s="14">
        <f t="shared" si="89"/>
        <v>612.78653501180565</v>
      </c>
      <c r="T113" s="15">
        <v>24.300407409667969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t="e">
        <f t="shared" si="90"/>
        <v>#DIV/0!</v>
      </c>
      <c r="AC113" t="e">
        <f t="shared" si="91"/>
        <v>#DIV/0!</v>
      </c>
      <c r="AD113" t="e">
        <f t="shared" si="92"/>
        <v>#DIV/0!</v>
      </c>
      <c r="AE113" s="8">
        <v>-1</v>
      </c>
      <c r="AF113" s="8">
        <v>0.85</v>
      </c>
      <c r="AG113" s="8">
        <v>0.85</v>
      </c>
      <c r="AH113" s="8">
        <v>9.7839221954345703</v>
      </c>
      <c r="AI113">
        <f t="shared" si="93"/>
        <v>0.84999999999999987</v>
      </c>
      <c r="AJ113">
        <f t="shared" si="94"/>
        <v>3.3459634381670218E-2</v>
      </c>
      <c r="AK113" t="e">
        <f t="shared" si="95"/>
        <v>#DIV/0!</v>
      </c>
      <c r="AL113" t="e">
        <f t="shared" si="96"/>
        <v>#DIV/0!</v>
      </c>
      <c r="AM113" t="e">
        <f t="shared" si="97"/>
        <v>#DIV/0!</v>
      </c>
      <c r="AN113" s="8">
        <v>1798.3492431640625</v>
      </c>
      <c r="AO113" s="8">
        <v>0.5</v>
      </c>
      <c r="AP113" t="e">
        <f t="shared" si="98"/>
        <v>#DIV/0!</v>
      </c>
      <c r="AQ113">
        <f t="shared" si="99"/>
        <v>6.3056530746512065</v>
      </c>
      <c r="AR113">
        <f t="shared" si="100"/>
        <v>1.1168995457393325</v>
      </c>
      <c r="AS113">
        <f t="shared" si="101"/>
        <v>24.300407409667969</v>
      </c>
      <c r="AT113" s="8">
        <v>2</v>
      </c>
      <c r="AU113">
        <f t="shared" si="102"/>
        <v>4.644859790802002</v>
      </c>
      <c r="AV113" s="8">
        <v>1</v>
      </c>
      <c r="AW113">
        <f t="shared" si="103"/>
        <v>9.2897195816040039</v>
      </c>
      <c r="AX113" s="8">
        <v>24.991445541381836</v>
      </c>
      <c r="AY113" s="8">
        <v>24.300407409667969</v>
      </c>
      <c r="AZ113" s="8">
        <v>25.138744354248047</v>
      </c>
      <c r="BA113" s="8">
        <v>800.0906982421875</v>
      </c>
      <c r="BB113" s="8">
        <v>768.67425537109375</v>
      </c>
      <c r="BC113" s="8">
        <v>15.639150619506836</v>
      </c>
      <c r="BD113" s="8">
        <v>19.169097900390625</v>
      </c>
      <c r="BE113" s="8">
        <v>49.611274719238281</v>
      </c>
      <c r="BF113" s="8">
        <v>60.809146881103516</v>
      </c>
      <c r="BG113" s="8">
        <v>350.41766357421875</v>
      </c>
      <c r="BH113" s="8">
        <v>1800.1458740234375</v>
      </c>
      <c r="BI113" s="8">
        <v>998.7626953125</v>
      </c>
      <c r="BJ113" s="8">
        <v>100.81584930419922</v>
      </c>
      <c r="BK113" s="8">
        <v>-14.812786102294922</v>
      </c>
      <c r="BL113" s="8">
        <v>-1.0797648429870605</v>
      </c>
      <c r="BM113" s="8">
        <v>0.25</v>
      </c>
      <c r="BN113" s="8">
        <v>-1.355140209197998</v>
      </c>
      <c r="BO113" s="8">
        <v>7.355140209197998</v>
      </c>
      <c r="BP113" s="8">
        <v>1</v>
      </c>
      <c r="BQ113" s="8">
        <v>0</v>
      </c>
      <c r="BR113" s="8">
        <v>0.15999999642372131</v>
      </c>
      <c r="BS113" s="8">
        <v>111115</v>
      </c>
      <c r="BT113">
        <f t="shared" si="104"/>
        <v>1.7520883178710935</v>
      </c>
      <c r="BU113">
        <f t="shared" si="105"/>
        <v>6.3056530746512067E-3</v>
      </c>
      <c r="BV113">
        <f t="shared" si="106"/>
        <v>297.45040740966795</v>
      </c>
      <c r="BW113">
        <f t="shared" si="107"/>
        <v>298.14144554138181</v>
      </c>
      <c r="BX113">
        <f t="shared" si="108"/>
        <v>288.02333340592668</v>
      </c>
      <c r="BY113">
        <f t="shared" si="109"/>
        <v>6.5603471867934651E-2</v>
      </c>
      <c r="BZ113">
        <f t="shared" si="110"/>
        <v>3.0494484309625554</v>
      </c>
      <c r="CA113">
        <f t="shared" si="111"/>
        <v>30.247708589561409</v>
      </c>
      <c r="CB113">
        <f t="shared" si="112"/>
        <v>11.078610689170784</v>
      </c>
      <c r="CC113">
        <f t="shared" si="113"/>
        <v>24.645926475524902</v>
      </c>
      <c r="CD113">
        <f t="shared" si="114"/>
        <v>3.1131719422166673</v>
      </c>
      <c r="CE113">
        <f t="shared" si="115"/>
        <v>0.55511025960784144</v>
      </c>
      <c r="CF113">
        <f t="shared" si="116"/>
        <v>1.9325488852232229</v>
      </c>
      <c r="CG113">
        <f t="shared" si="117"/>
        <v>1.1806230569934444</v>
      </c>
      <c r="CH113">
        <f t="shared" si="118"/>
        <v>0.34994992213744036</v>
      </c>
      <c r="CI113">
        <f t="shared" si="119"/>
        <v>61.778594969392593</v>
      </c>
      <c r="CJ113">
        <f t="shared" si="120"/>
        <v>0.7971992436717813</v>
      </c>
      <c r="CK113">
        <f t="shared" si="121"/>
        <v>64.689877945730373</v>
      </c>
      <c r="CL113">
        <f t="shared" si="122"/>
        <v>761.37947375330202</v>
      </c>
      <c r="CM113">
        <f t="shared" si="123"/>
        <v>4.2649731217422548E-2</v>
      </c>
      <c r="CN113">
        <f t="shared" si="124"/>
        <v>0</v>
      </c>
      <c r="CO113">
        <f t="shared" si="125"/>
        <v>1530.1239929199216</v>
      </c>
      <c r="CP113">
        <f t="shared" si="126"/>
        <v>0</v>
      </c>
      <c r="CQ113" t="e">
        <f t="shared" si="127"/>
        <v>#DIV/0!</v>
      </c>
      <c r="CR113" t="e">
        <f t="shared" si="128"/>
        <v>#DIV/0!</v>
      </c>
    </row>
    <row r="114" spans="1:96" x14ac:dyDescent="0.3">
      <c r="A114" s="4" t="str">
        <f>VLOOKUP(B114,ListCodeMtrx!A$1:B$91,2,TRUE)</f>
        <v>M25</v>
      </c>
      <c r="B114">
        <v>25</v>
      </c>
      <c r="C114" s="10">
        <v>25</v>
      </c>
      <c r="D114" s="10">
        <v>1</v>
      </c>
      <c r="E114" s="10">
        <v>5</v>
      </c>
      <c r="F114" s="1">
        <v>69</v>
      </c>
      <c r="G114" s="3">
        <v>41313</v>
      </c>
      <c r="H114" s="11">
        <v>1</v>
      </c>
      <c r="I114" s="1">
        <v>46.8</v>
      </c>
      <c r="J114" s="8">
        <v>50</v>
      </c>
      <c r="K114" s="8" t="s">
        <v>361</v>
      </c>
      <c r="L114" s="12">
        <v>0.16111111111111112</v>
      </c>
      <c r="M114" s="12">
        <f t="shared" si="129"/>
        <v>0.55358796296296298</v>
      </c>
      <c r="N114" s="8">
        <v>12348</v>
      </c>
      <c r="O114" s="8">
        <v>0</v>
      </c>
      <c r="P114" s="13">
        <v>50</v>
      </c>
      <c r="Q114" s="14">
        <f t="shared" si="87"/>
        <v>-0.60661475036323398</v>
      </c>
      <c r="R114" s="14">
        <f t="shared" si="88"/>
        <v>0.62832829073319107</v>
      </c>
      <c r="S114" s="14">
        <f t="shared" si="89"/>
        <v>49.078097356602079</v>
      </c>
      <c r="T114" s="15">
        <v>24.300199508666992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t="e">
        <f t="shared" si="90"/>
        <v>#DIV/0!</v>
      </c>
      <c r="AC114" t="e">
        <f t="shared" si="91"/>
        <v>#DIV/0!</v>
      </c>
      <c r="AD114" t="e">
        <f t="shared" si="92"/>
        <v>#DIV/0!</v>
      </c>
      <c r="AE114" s="8">
        <v>-1</v>
      </c>
      <c r="AF114" s="8">
        <v>0.85</v>
      </c>
      <c r="AG114" s="8">
        <v>0.85</v>
      </c>
      <c r="AH114" s="8">
        <v>10.018235206604004</v>
      </c>
      <c r="AI114">
        <f t="shared" si="93"/>
        <v>0.84999999999999987</v>
      </c>
      <c r="AJ114">
        <f t="shared" si="94"/>
        <v>2.5712737629498232E-4</v>
      </c>
      <c r="AK114" t="e">
        <f t="shared" si="95"/>
        <v>#DIV/0!</v>
      </c>
      <c r="AL114" t="e">
        <f t="shared" si="96"/>
        <v>#DIV/0!</v>
      </c>
      <c r="AM114" t="e">
        <f t="shared" si="97"/>
        <v>#DIV/0!</v>
      </c>
      <c r="AN114" s="8">
        <v>1799.728271484375</v>
      </c>
      <c r="AO114" s="8">
        <v>0.5</v>
      </c>
      <c r="AP114" t="e">
        <f t="shared" si="98"/>
        <v>#DIV/0!</v>
      </c>
      <c r="AQ114">
        <f t="shared" si="99"/>
        <v>6.4637726514101042</v>
      </c>
      <c r="AR114">
        <f t="shared" si="100"/>
        <v>1.0795360536129339</v>
      </c>
      <c r="AS114">
        <f t="shared" si="101"/>
        <v>24.300199508666992</v>
      </c>
      <c r="AT114" s="8">
        <v>2</v>
      </c>
      <c r="AU114">
        <f t="shared" si="102"/>
        <v>4.644859790802002</v>
      </c>
      <c r="AV114" s="8">
        <v>1</v>
      </c>
      <c r="AW114">
        <f t="shared" si="103"/>
        <v>9.2897195816040039</v>
      </c>
      <c r="AX114" s="8">
        <v>24.909206390380859</v>
      </c>
      <c r="AY114" s="8">
        <v>24.300199508666992</v>
      </c>
      <c r="AZ114" s="8">
        <v>25.136737823486328</v>
      </c>
      <c r="BA114" s="8">
        <v>48.123600006103516</v>
      </c>
      <c r="BB114" s="8">
        <v>48.291671752929688</v>
      </c>
      <c r="BC114" s="8">
        <v>15.925077438354492</v>
      </c>
      <c r="BD114" s="8">
        <v>19.542264938354492</v>
      </c>
      <c r="BE114" s="8">
        <v>50.759082794189453</v>
      </c>
      <c r="BF114" s="8">
        <v>62.288387298583984</v>
      </c>
      <c r="BG114" s="8">
        <v>350.40792846679687</v>
      </c>
      <c r="BH114" s="8">
        <v>1799.91015625</v>
      </c>
      <c r="BI114" s="8">
        <v>552.62188720703125</v>
      </c>
      <c r="BJ114" s="8">
        <v>100.80072021484375</v>
      </c>
      <c r="BK114" s="8">
        <v>0.78093719482421875</v>
      </c>
      <c r="BL114" s="8">
        <v>-1.2751059532165527</v>
      </c>
      <c r="BM114" s="8">
        <v>0.25</v>
      </c>
      <c r="BN114" s="8">
        <v>-1.355140209197998</v>
      </c>
      <c r="BO114" s="8">
        <v>7.355140209197998</v>
      </c>
      <c r="BP114" s="8">
        <v>1</v>
      </c>
      <c r="BQ114" s="8">
        <v>0</v>
      </c>
      <c r="BR114" s="8">
        <v>0.15999999642372131</v>
      </c>
      <c r="BS114" s="8">
        <v>111135</v>
      </c>
      <c r="BT114">
        <f t="shared" si="104"/>
        <v>1.7520396423339841</v>
      </c>
      <c r="BU114">
        <f t="shared" si="105"/>
        <v>6.4637726514101043E-3</v>
      </c>
      <c r="BV114">
        <f t="shared" si="106"/>
        <v>297.45019950866697</v>
      </c>
      <c r="BW114">
        <f t="shared" si="107"/>
        <v>298.05920639038084</v>
      </c>
      <c r="BX114">
        <f t="shared" si="108"/>
        <v>287.98561856301967</v>
      </c>
      <c r="BY114">
        <f t="shared" si="109"/>
        <v>3.6326908170802814E-2</v>
      </c>
      <c r="BZ114">
        <f t="shared" si="110"/>
        <v>3.0494104340283559</v>
      </c>
      <c r="CA114">
        <f t="shared" si="111"/>
        <v>30.251871489895411</v>
      </c>
      <c r="CB114">
        <f t="shared" si="112"/>
        <v>10.709606551540919</v>
      </c>
      <c r="CC114">
        <f t="shared" si="113"/>
        <v>24.604702949523926</v>
      </c>
      <c r="CD114">
        <f t="shared" si="114"/>
        <v>3.105508515607815</v>
      </c>
      <c r="CE114">
        <f t="shared" si="115"/>
        <v>0.58852242913447517</v>
      </c>
      <c r="CF114">
        <f t="shared" si="116"/>
        <v>1.969874380415422</v>
      </c>
      <c r="CG114">
        <f t="shared" si="117"/>
        <v>1.1356341351923931</v>
      </c>
      <c r="CH114">
        <f t="shared" si="118"/>
        <v>0.37120704574961128</v>
      </c>
      <c r="CI114">
        <f t="shared" si="119"/>
        <v>4.9471075603197088</v>
      </c>
      <c r="CJ114">
        <f t="shared" si="120"/>
        <v>1.0162849115618924</v>
      </c>
      <c r="CK114">
        <f t="shared" si="121"/>
        <v>65.994652956136008</v>
      </c>
      <c r="CL114">
        <f t="shared" si="122"/>
        <v>48.379826180606067</v>
      </c>
      <c r="CM114">
        <f t="shared" si="123"/>
        <v>-8.2747982142074728E-3</v>
      </c>
      <c r="CN114">
        <f t="shared" si="124"/>
        <v>0</v>
      </c>
      <c r="CO114">
        <f t="shared" si="125"/>
        <v>1529.9236328124998</v>
      </c>
      <c r="CP114">
        <f t="shared" si="126"/>
        <v>0</v>
      </c>
      <c r="CQ114" t="e">
        <f t="shared" si="127"/>
        <v>#DIV/0!</v>
      </c>
      <c r="CR114" t="e">
        <f t="shared" si="128"/>
        <v>#DIV/0!</v>
      </c>
    </row>
    <row r="115" spans="1:96" x14ac:dyDescent="0.3">
      <c r="A115" s="4" t="str">
        <f>VLOOKUP(B115,ListCodeMtrx!A$1:B$91,2,TRUE)</f>
        <v>M25</v>
      </c>
      <c r="B115">
        <v>25</v>
      </c>
      <c r="C115" s="10">
        <v>25</v>
      </c>
      <c r="D115" s="10">
        <v>1</v>
      </c>
      <c r="E115" s="10">
        <v>5</v>
      </c>
      <c r="F115" s="1">
        <v>69</v>
      </c>
      <c r="G115" s="3">
        <v>41313</v>
      </c>
      <c r="H115" s="11">
        <v>1</v>
      </c>
      <c r="I115" s="1">
        <v>46.8</v>
      </c>
      <c r="J115" s="8">
        <v>51</v>
      </c>
      <c r="K115" s="8" t="s">
        <v>362</v>
      </c>
      <c r="L115" s="12">
        <v>0.16111111111111112</v>
      </c>
      <c r="M115" s="12">
        <f t="shared" si="129"/>
        <v>0.55600694444444443</v>
      </c>
      <c r="N115" s="8">
        <v>12557</v>
      </c>
      <c r="O115" s="8">
        <v>0</v>
      </c>
      <c r="P115" s="13">
        <v>150</v>
      </c>
      <c r="Q115" s="14">
        <f t="shared" si="87"/>
        <v>13.548127477389913</v>
      </c>
      <c r="R115" s="14">
        <f t="shared" si="88"/>
        <v>0.62431751483220144</v>
      </c>
      <c r="S115" s="14">
        <f t="shared" si="89"/>
        <v>104.00839509589865</v>
      </c>
      <c r="T115" s="15">
        <v>24.17845344543457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t="e">
        <f t="shared" si="90"/>
        <v>#DIV/0!</v>
      </c>
      <c r="AC115" t="e">
        <f t="shared" si="91"/>
        <v>#DIV/0!</v>
      </c>
      <c r="AD115" t="e">
        <f t="shared" si="92"/>
        <v>#DIV/0!</v>
      </c>
      <c r="AE115" s="8">
        <v>-1</v>
      </c>
      <c r="AF115" s="8">
        <v>0.85</v>
      </c>
      <c r="AG115" s="8">
        <v>0.85</v>
      </c>
      <c r="AH115" s="8">
        <v>10.018235206604004</v>
      </c>
      <c r="AI115">
        <f t="shared" si="93"/>
        <v>0.84999999999999987</v>
      </c>
      <c r="AJ115">
        <f t="shared" si="94"/>
        <v>9.5055882811580297E-3</v>
      </c>
      <c r="AK115" t="e">
        <f t="shared" si="95"/>
        <v>#DIV/0!</v>
      </c>
      <c r="AL115" t="e">
        <f t="shared" si="96"/>
        <v>#DIV/0!</v>
      </c>
      <c r="AM115" t="e">
        <f t="shared" si="97"/>
        <v>#DIV/0!</v>
      </c>
      <c r="AN115" s="8">
        <v>1799.728271484375</v>
      </c>
      <c r="AO115" s="8">
        <v>0.5</v>
      </c>
      <c r="AP115" t="e">
        <f t="shared" si="98"/>
        <v>#DIV/0!</v>
      </c>
      <c r="AQ115">
        <f t="shared" si="99"/>
        <v>6.3272269005358206</v>
      </c>
      <c r="AR115">
        <f t="shared" si="100"/>
        <v>1.0632187695936222</v>
      </c>
      <c r="AS115">
        <f t="shared" si="101"/>
        <v>24.17845344543457</v>
      </c>
      <c r="AT115" s="8">
        <v>2</v>
      </c>
      <c r="AU115">
        <f t="shared" si="102"/>
        <v>4.644859790802002</v>
      </c>
      <c r="AV115" s="8">
        <v>1</v>
      </c>
      <c r="AW115">
        <f t="shared" si="103"/>
        <v>9.2897195816040039</v>
      </c>
      <c r="AX115" s="8">
        <v>24.867910385131836</v>
      </c>
      <c r="AY115" s="8">
        <v>24.17845344543457</v>
      </c>
      <c r="AZ115" s="8">
        <v>25.138263702392578</v>
      </c>
      <c r="BA115" s="8">
        <v>151.09309387207031</v>
      </c>
      <c r="BB115" s="8">
        <v>142.84410095214844</v>
      </c>
      <c r="BC115" s="8">
        <v>15.943370819091797</v>
      </c>
      <c r="BD115" s="8">
        <v>19.484508514404297</v>
      </c>
      <c r="BE115" s="8">
        <v>50.941707611083984</v>
      </c>
      <c r="BF115" s="8">
        <v>62.256229400634766</v>
      </c>
      <c r="BG115" s="8">
        <v>350.3927001953125</v>
      </c>
      <c r="BH115" s="8">
        <v>1800.5665283203125</v>
      </c>
      <c r="BI115" s="8">
        <v>578.33648681640625</v>
      </c>
      <c r="BJ115" s="8">
        <v>100.79862976074219</v>
      </c>
      <c r="BK115" s="8">
        <v>-0.25109100341796875</v>
      </c>
      <c r="BL115" s="8">
        <v>-1.2457461357116699</v>
      </c>
      <c r="BM115" s="8">
        <v>0.25</v>
      </c>
      <c r="BN115" s="8">
        <v>-1.355140209197998</v>
      </c>
      <c r="BO115" s="8">
        <v>7.355140209197998</v>
      </c>
      <c r="BP115" s="8">
        <v>1</v>
      </c>
      <c r="BQ115" s="8">
        <v>0</v>
      </c>
      <c r="BR115" s="8">
        <v>0.15999999642372131</v>
      </c>
      <c r="BS115" s="8">
        <v>111115</v>
      </c>
      <c r="BT115">
        <f t="shared" si="104"/>
        <v>1.7519635009765622</v>
      </c>
      <c r="BU115">
        <f t="shared" si="105"/>
        <v>6.3272269005358204E-3</v>
      </c>
      <c r="BV115">
        <f t="shared" si="106"/>
        <v>297.32845344543455</v>
      </c>
      <c r="BW115">
        <f t="shared" si="107"/>
        <v>298.01791038513181</v>
      </c>
      <c r="BX115">
        <f t="shared" si="108"/>
        <v>288.0906380919223</v>
      </c>
      <c r="BY115">
        <f t="shared" si="109"/>
        <v>6.2247730255791098E-2</v>
      </c>
      <c r="BZ115">
        <f t="shared" si="110"/>
        <v>3.0272305294070896</v>
      </c>
      <c r="CA115">
        <f t="shared" si="111"/>
        <v>30.032457153362003</v>
      </c>
      <c r="CB115">
        <f t="shared" si="112"/>
        <v>10.547948638957706</v>
      </c>
      <c r="CC115">
        <f t="shared" si="113"/>
        <v>24.523181915283203</v>
      </c>
      <c r="CD115">
        <f t="shared" si="114"/>
        <v>3.0904023387314812</v>
      </c>
      <c r="CE115">
        <f t="shared" si="115"/>
        <v>0.58500231401795721</v>
      </c>
      <c r="CF115">
        <f t="shared" si="116"/>
        <v>1.9640117598134674</v>
      </c>
      <c r="CG115">
        <f t="shared" si="117"/>
        <v>1.1263905789180138</v>
      </c>
      <c r="CH115">
        <f t="shared" si="118"/>
        <v>0.36896647140028099</v>
      </c>
      <c r="CI115">
        <f t="shared" si="119"/>
        <v>10.483903709280481</v>
      </c>
      <c r="CJ115">
        <f t="shared" si="120"/>
        <v>0.72812523865259637</v>
      </c>
      <c r="CK115">
        <f t="shared" si="121"/>
        <v>66.25441013915912</v>
      </c>
      <c r="CL115">
        <f t="shared" si="122"/>
        <v>140.87526088826803</v>
      </c>
      <c r="CM115">
        <f t="shared" si="123"/>
        <v>6.3717588797690447E-2</v>
      </c>
      <c r="CN115">
        <f t="shared" si="124"/>
        <v>0</v>
      </c>
      <c r="CO115">
        <f t="shared" si="125"/>
        <v>1530.4815490722654</v>
      </c>
      <c r="CP115">
        <f t="shared" si="126"/>
        <v>0</v>
      </c>
      <c r="CQ115" t="e">
        <f t="shared" si="127"/>
        <v>#DIV/0!</v>
      </c>
      <c r="CR115" t="e">
        <f t="shared" si="128"/>
        <v>#DIV/0!</v>
      </c>
    </row>
    <row r="116" spans="1:96" x14ac:dyDescent="0.3">
      <c r="A116" s="4" t="str">
        <f>VLOOKUP(B116,ListCodeMtrx!A$1:B$91,2,TRUE)</f>
        <v>M25</v>
      </c>
      <c r="B116">
        <v>25</v>
      </c>
      <c r="C116" s="10">
        <v>25</v>
      </c>
      <c r="D116" s="10">
        <v>1</v>
      </c>
      <c r="E116" s="10">
        <v>5</v>
      </c>
      <c r="F116" s="1">
        <v>69</v>
      </c>
      <c r="G116" s="3">
        <v>41313</v>
      </c>
      <c r="H116" s="11">
        <v>1</v>
      </c>
      <c r="I116" s="1">
        <v>46.8</v>
      </c>
      <c r="J116" s="8">
        <v>52</v>
      </c>
      <c r="K116" s="8" t="s">
        <v>363</v>
      </c>
      <c r="L116" s="12">
        <v>0.16111111111111112</v>
      </c>
      <c r="M116" s="12">
        <f t="shared" si="129"/>
        <v>0.55842592592592588</v>
      </c>
      <c r="N116" s="8">
        <v>12766</v>
      </c>
      <c r="O116" s="8">
        <v>0</v>
      </c>
      <c r="P116" s="13" t="s">
        <v>192</v>
      </c>
      <c r="Q116" s="14">
        <f t="shared" si="87"/>
        <v>36.911204263957089</v>
      </c>
      <c r="R116" s="14">
        <f t="shared" si="88"/>
        <v>0.60362102104822202</v>
      </c>
      <c r="S116" s="14">
        <f t="shared" si="89"/>
        <v>269.24455214633412</v>
      </c>
      <c r="T116" s="15">
        <v>24.229608535766602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t="e">
        <f t="shared" si="90"/>
        <v>#DIV/0!</v>
      </c>
      <c r="AC116" t="e">
        <f t="shared" si="91"/>
        <v>#DIV/0!</v>
      </c>
      <c r="AD116" t="e">
        <f t="shared" si="92"/>
        <v>#DIV/0!</v>
      </c>
      <c r="AE116" s="8">
        <v>-1</v>
      </c>
      <c r="AF116" s="8">
        <v>0.85</v>
      </c>
      <c r="AG116" s="8">
        <v>0.85</v>
      </c>
      <c r="AH116" s="8">
        <v>10.018235206604004</v>
      </c>
      <c r="AI116">
        <f t="shared" si="93"/>
        <v>0.84999999999999987</v>
      </c>
      <c r="AJ116">
        <f t="shared" si="94"/>
        <v>2.4777526432267862E-2</v>
      </c>
      <c r="AK116" t="e">
        <f t="shared" si="95"/>
        <v>#DIV/0!</v>
      </c>
      <c r="AL116" t="e">
        <f t="shared" si="96"/>
        <v>#DIV/0!</v>
      </c>
      <c r="AM116" t="e">
        <f t="shared" si="97"/>
        <v>#DIV/0!</v>
      </c>
      <c r="AN116" s="8">
        <v>1799.728271484375</v>
      </c>
      <c r="AO116" s="8">
        <v>0.5</v>
      </c>
      <c r="AP116" t="e">
        <f t="shared" si="98"/>
        <v>#DIV/0!</v>
      </c>
      <c r="AQ116">
        <f t="shared" si="99"/>
        <v>6.2123192735823212</v>
      </c>
      <c r="AR116">
        <f t="shared" si="100"/>
        <v>1.0774157911036484</v>
      </c>
      <c r="AS116">
        <f t="shared" si="101"/>
        <v>24.229608535766602</v>
      </c>
      <c r="AT116" s="8">
        <v>2</v>
      </c>
      <c r="AU116">
        <f t="shared" si="102"/>
        <v>4.644859790802002</v>
      </c>
      <c r="AV116" s="8">
        <v>1</v>
      </c>
      <c r="AW116">
        <f t="shared" si="103"/>
        <v>9.2897195816040039</v>
      </c>
      <c r="AX116" s="8">
        <v>24.888778686523437</v>
      </c>
      <c r="AY116" s="8">
        <v>24.229608535766602</v>
      </c>
      <c r="AZ116" s="8">
        <v>25.138460159301758</v>
      </c>
      <c r="BA116" s="8">
        <v>400.5679931640625</v>
      </c>
      <c r="BB116" s="8">
        <v>378.154296875</v>
      </c>
      <c r="BC116" s="8">
        <v>15.958433151245117</v>
      </c>
      <c r="BD116" s="8">
        <v>19.436101913452148</v>
      </c>
      <c r="BE116" s="8">
        <v>50.925975799560547</v>
      </c>
      <c r="BF116" s="8">
        <v>62.023784637451172</v>
      </c>
      <c r="BG116" s="8">
        <v>350.32525634765625</v>
      </c>
      <c r="BH116" s="8">
        <v>1800.075439453125</v>
      </c>
      <c r="BI116" s="8">
        <v>613.92755126953125</v>
      </c>
      <c r="BJ116" s="8">
        <v>100.79783630371094</v>
      </c>
      <c r="BK116" s="8">
        <v>-4.5408554077148437</v>
      </c>
      <c r="BL116" s="8">
        <v>-1.1759886741638184</v>
      </c>
      <c r="BM116" s="8">
        <v>0.25</v>
      </c>
      <c r="BN116" s="8">
        <v>-1.355140209197998</v>
      </c>
      <c r="BO116" s="8">
        <v>7.355140209197998</v>
      </c>
      <c r="BP116" s="8">
        <v>1</v>
      </c>
      <c r="BQ116" s="8">
        <v>0</v>
      </c>
      <c r="BR116" s="8">
        <v>0.15999999642372131</v>
      </c>
      <c r="BS116" s="8">
        <v>111115</v>
      </c>
      <c r="BT116">
        <f t="shared" si="104"/>
        <v>1.7516262817382811</v>
      </c>
      <c r="BU116">
        <f t="shared" si="105"/>
        <v>6.2123192735823209E-3</v>
      </c>
      <c r="BV116">
        <f t="shared" si="106"/>
        <v>297.37960853576658</v>
      </c>
      <c r="BW116">
        <f t="shared" si="107"/>
        <v>298.03877868652341</v>
      </c>
      <c r="BX116">
        <f t="shared" si="108"/>
        <v>288.01206387492857</v>
      </c>
      <c r="BY116">
        <f t="shared" si="109"/>
        <v>7.9367088773509717E-2</v>
      </c>
      <c r="BZ116">
        <f t="shared" si="110"/>
        <v>3.0365328101580409</v>
      </c>
      <c r="CA116">
        <f t="shared" si="111"/>
        <v>30.124980074063842</v>
      </c>
      <c r="CB116">
        <f t="shared" si="112"/>
        <v>10.688878160611694</v>
      </c>
      <c r="CC116">
        <f t="shared" si="113"/>
        <v>24.55919361114502</v>
      </c>
      <c r="CD116">
        <f t="shared" si="114"/>
        <v>3.0970675130755816</v>
      </c>
      <c r="CE116">
        <f t="shared" si="115"/>
        <v>0.56679237522624148</v>
      </c>
      <c r="CF116">
        <f t="shared" si="116"/>
        <v>1.9591170190543925</v>
      </c>
      <c r="CG116">
        <f t="shared" si="117"/>
        <v>1.1379504940211891</v>
      </c>
      <c r="CH116">
        <f t="shared" si="118"/>
        <v>0.35737966822584621</v>
      </c>
      <c r="CI116">
        <f t="shared" si="119"/>
        <v>27.139268292912153</v>
      </c>
      <c r="CJ116">
        <f t="shared" si="120"/>
        <v>0.71199654313417382</v>
      </c>
      <c r="CK116">
        <f t="shared" si="121"/>
        <v>65.836477461288439</v>
      </c>
      <c r="CL116">
        <f t="shared" si="122"/>
        <v>372.79028934833383</v>
      </c>
      <c r="CM116">
        <f t="shared" si="123"/>
        <v>6.5186882196986221E-2</v>
      </c>
      <c r="CN116">
        <f t="shared" si="124"/>
        <v>0</v>
      </c>
      <c r="CO116">
        <f t="shared" si="125"/>
        <v>1530.0641235351561</v>
      </c>
      <c r="CP116">
        <f t="shared" si="126"/>
        <v>0</v>
      </c>
      <c r="CQ116" t="e">
        <f t="shared" si="127"/>
        <v>#DIV/0!</v>
      </c>
      <c r="CR116" t="e">
        <f t="shared" si="128"/>
        <v>#DIV/0!</v>
      </c>
    </row>
    <row r="117" spans="1:96" x14ac:dyDescent="0.3">
      <c r="A117" s="4" t="str">
        <f>VLOOKUP(B117,ListCodeMtrx!A$1:B$91,2,TRUE)</f>
        <v>M25</v>
      </c>
      <c r="B117">
        <v>25</v>
      </c>
      <c r="C117" s="10">
        <v>25</v>
      </c>
      <c r="D117" s="10">
        <v>1</v>
      </c>
      <c r="E117" s="10">
        <v>5</v>
      </c>
      <c r="F117" s="1">
        <v>69</v>
      </c>
      <c r="G117" s="3">
        <v>41313</v>
      </c>
      <c r="H117" s="11">
        <v>1</v>
      </c>
      <c r="I117" s="1">
        <v>46.8</v>
      </c>
      <c r="J117" s="8">
        <v>53</v>
      </c>
      <c r="K117" s="8" t="s">
        <v>364</v>
      </c>
      <c r="L117" s="12">
        <v>0.16111111111111112</v>
      </c>
      <c r="M117" s="12">
        <f t="shared" si="129"/>
        <v>0.56084490740740733</v>
      </c>
      <c r="N117" s="8">
        <v>12975</v>
      </c>
      <c r="O117" s="8">
        <v>0</v>
      </c>
      <c r="P117" s="13">
        <v>800</v>
      </c>
      <c r="Q117" s="14">
        <f t="shared" si="87"/>
        <v>51.922386649719094</v>
      </c>
      <c r="R117" s="14">
        <f t="shared" si="88"/>
        <v>0.54925469199282362</v>
      </c>
      <c r="S117" s="14">
        <f t="shared" si="89"/>
        <v>597.2667891773458</v>
      </c>
      <c r="T117" s="15">
        <v>24.298177719116211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t="e">
        <f t="shared" si="90"/>
        <v>#DIV/0!</v>
      </c>
      <c r="AC117" t="e">
        <f t="shared" si="91"/>
        <v>#DIV/0!</v>
      </c>
      <c r="AD117" t="e">
        <f t="shared" si="92"/>
        <v>#DIV/0!</v>
      </c>
      <c r="AE117" s="8">
        <v>-1</v>
      </c>
      <c r="AF117" s="8">
        <v>0.85</v>
      </c>
      <c r="AG117" s="8">
        <v>0.85</v>
      </c>
      <c r="AH117" s="8">
        <v>10.018235206604004</v>
      </c>
      <c r="AI117">
        <f t="shared" si="93"/>
        <v>0.84999999999999987</v>
      </c>
      <c r="AJ117">
        <f t="shared" si="94"/>
        <v>3.4581010170931438E-2</v>
      </c>
      <c r="AK117" t="e">
        <f t="shared" si="95"/>
        <v>#DIV/0!</v>
      </c>
      <c r="AL117" t="e">
        <f t="shared" si="96"/>
        <v>#DIV/0!</v>
      </c>
      <c r="AM117" t="e">
        <f t="shared" si="97"/>
        <v>#DIV/0!</v>
      </c>
      <c r="AN117" s="8">
        <v>1799.728271484375</v>
      </c>
      <c r="AO117" s="8">
        <v>0.5</v>
      </c>
      <c r="AP117" t="e">
        <f t="shared" si="98"/>
        <v>#DIV/0!</v>
      </c>
      <c r="AQ117">
        <f t="shared" si="99"/>
        <v>5.8441936350028367</v>
      </c>
      <c r="AR117">
        <f t="shared" si="100"/>
        <v>1.1077709049336444</v>
      </c>
      <c r="AS117">
        <f t="shared" si="101"/>
        <v>24.298177719116211</v>
      </c>
      <c r="AT117" s="8">
        <v>2</v>
      </c>
      <c r="AU117">
        <f t="shared" si="102"/>
        <v>4.644859790802002</v>
      </c>
      <c r="AV117" s="8">
        <v>1</v>
      </c>
      <c r="AW117">
        <f t="shared" si="103"/>
        <v>9.2897195816040039</v>
      </c>
      <c r="AX117" s="8">
        <v>24.873048782348633</v>
      </c>
      <c r="AY117" s="8">
        <v>24.298177719116211</v>
      </c>
      <c r="AZ117" s="8">
        <v>25.138019561767578</v>
      </c>
      <c r="BA117" s="8">
        <v>800.59039306640625</v>
      </c>
      <c r="BB117" s="8">
        <v>768.38916015625</v>
      </c>
      <c r="BC117" s="8">
        <v>15.987937927246094</v>
      </c>
      <c r="BD117" s="8">
        <v>19.259626388549805</v>
      </c>
      <c r="BE117" s="8">
        <v>51.066497802734375</v>
      </c>
      <c r="BF117" s="8">
        <v>61.5164794921875</v>
      </c>
      <c r="BG117" s="8">
        <v>350.37789916992187</v>
      </c>
      <c r="BH117" s="8">
        <v>1800.457275390625</v>
      </c>
      <c r="BI117" s="8">
        <v>545.78839111328125</v>
      </c>
      <c r="BJ117" s="8">
        <v>100.79479217529297</v>
      </c>
      <c r="BK117" s="8">
        <v>-14.998863220214844</v>
      </c>
      <c r="BL117" s="8">
        <v>-1.0887751579284668</v>
      </c>
      <c r="BM117" s="8">
        <v>0.25</v>
      </c>
      <c r="BN117" s="8">
        <v>-1.355140209197998</v>
      </c>
      <c r="BO117" s="8">
        <v>7.355140209197998</v>
      </c>
      <c r="BP117" s="8">
        <v>1</v>
      </c>
      <c r="BQ117" s="8">
        <v>0</v>
      </c>
      <c r="BR117" s="8">
        <v>0.15999999642372131</v>
      </c>
      <c r="BS117" s="8">
        <v>111115</v>
      </c>
      <c r="BT117">
        <f t="shared" si="104"/>
        <v>1.7518894958496092</v>
      </c>
      <c r="BU117">
        <f t="shared" si="105"/>
        <v>5.8441936350028369E-3</v>
      </c>
      <c r="BV117">
        <f t="shared" si="106"/>
        <v>297.44817771911619</v>
      </c>
      <c r="BW117">
        <f t="shared" si="107"/>
        <v>298.02304878234861</v>
      </c>
      <c r="BX117">
        <f t="shared" si="108"/>
        <v>288.07315762356302</v>
      </c>
      <c r="BY117">
        <f t="shared" si="109"/>
        <v>0.13587065462935563</v>
      </c>
      <c r="BZ117">
        <f t="shared" si="110"/>
        <v>3.0490409441413102</v>
      </c>
      <c r="CA117">
        <f t="shared" si="111"/>
        <v>30.249984928176652</v>
      </c>
      <c r="CB117">
        <f t="shared" si="112"/>
        <v>10.990358539626847</v>
      </c>
      <c r="CC117">
        <f t="shared" si="113"/>
        <v>24.585613250732422</v>
      </c>
      <c r="CD117">
        <f t="shared" si="114"/>
        <v>3.1019653422701885</v>
      </c>
      <c r="CE117">
        <f t="shared" si="115"/>
        <v>0.51859288637293288</v>
      </c>
      <c r="CF117">
        <f t="shared" si="116"/>
        <v>1.9412700392076658</v>
      </c>
      <c r="CG117">
        <f t="shared" si="117"/>
        <v>1.1606953030625227</v>
      </c>
      <c r="CH117">
        <f t="shared" si="118"/>
        <v>0.32674258329415967</v>
      </c>
      <c r="CI117">
        <f t="shared" si="119"/>
        <v>60.201381888335092</v>
      </c>
      <c r="CJ117">
        <f t="shared" si="120"/>
        <v>0.77729726048698178</v>
      </c>
      <c r="CK117">
        <f t="shared" si="121"/>
        <v>64.825684172227412</v>
      </c>
      <c r="CL117">
        <f t="shared" si="122"/>
        <v>760.84369859937726</v>
      </c>
      <c r="CM117">
        <f t="shared" si="123"/>
        <v>4.4239102520257402E-2</v>
      </c>
      <c r="CN117">
        <f t="shared" si="124"/>
        <v>0</v>
      </c>
      <c r="CO117">
        <f t="shared" si="125"/>
        <v>1530.388684082031</v>
      </c>
      <c r="CP117">
        <f t="shared" si="126"/>
        <v>0</v>
      </c>
      <c r="CQ117" t="e">
        <f t="shared" si="127"/>
        <v>#DIV/0!</v>
      </c>
      <c r="CR117" t="e">
        <f t="shared" si="128"/>
        <v>#DIV/0!</v>
      </c>
    </row>
    <row r="118" spans="1:96" x14ac:dyDescent="0.3">
      <c r="A118" s="4" t="str">
        <f>VLOOKUP(B118,ListCodeMtrx!A$1:B$91,2,TRUE)</f>
        <v>M76</v>
      </c>
      <c r="B118">
        <v>76</v>
      </c>
      <c r="C118" s="10">
        <v>22</v>
      </c>
      <c r="D118" s="10">
        <v>3</v>
      </c>
      <c r="E118" s="10">
        <v>4</v>
      </c>
      <c r="F118" s="1">
        <v>69</v>
      </c>
      <c r="G118" s="3">
        <v>41313</v>
      </c>
      <c r="H118" s="11">
        <v>1</v>
      </c>
      <c r="I118" s="1">
        <v>42.6</v>
      </c>
      <c r="J118" s="8">
        <v>56</v>
      </c>
      <c r="K118" s="8" t="s">
        <v>367</v>
      </c>
      <c r="L118" s="12">
        <v>0.16111111111111112</v>
      </c>
      <c r="M118" s="12">
        <f t="shared" si="129"/>
        <v>0.56959490740740737</v>
      </c>
      <c r="N118" s="8">
        <v>13731</v>
      </c>
      <c r="O118" s="8">
        <v>0</v>
      </c>
      <c r="P118" s="13">
        <v>50</v>
      </c>
      <c r="Q118" s="14">
        <f t="shared" si="87"/>
        <v>-0.69366782129454763</v>
      </c>
      <c r="R118" s="14">
        <f t="shared" si="88"/>
        <v>0.56102279721787607</v>
      </c>
      <c r="S118" s="14">
        <f t="shared" si="89"/>
        <v>49.404674199414679</v>
      </c>
      <c r="T118" s="15">
        <v>24.521152496337891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t="e">
        <f t="shared" si="90"/>
        <v>#DIV/0!</v>
      </c>
      <c r="AC118" t="e">
        <f t="shared" si="91"/>
        <v>#DIV/0!</v>
      </c>
      <c r="AD118" t="e">
        <f t="shared" si="92"/>
        <v>#DIV/0!</v>
      </c>
      <c r="AE118" s="8">
        <v>-1</v>
      </c>
      <c r="AF118" s="8">
        <v>0.85</v>
      </c>
      <c r="AG118" s="8">
        <v>0.85</v>
      </c>
      <c r="AH118" s="8">
        <v>9.7839221954345703</v>
      </c>
      <c r="AI118">
        <f t="shared" si="93"/>
        <v>0.84999999999999987</v>
      </c>
      <c r="AJ118">
        <f t="shared" si="94"/>
        <v>2.0005906393011374E-4</v>
      </c>
      <c r="AK118" t="e">
        <f t="shared" si="95"/>
        <v>#DIV/0!</v>
      </c>
      <c r="AL118" t="e">
        <f t="shared" si="96"/>
        <v>#DIV/0!</v>
      </c>
      <c r="AM118" t="e">
        <f t="shared" si="97"/>
        <v>#DIV/0!</v>
      </c>
      <c r="AN118" s="8">
        <v>1800.86083984375</v>
      </c>
      <c r="AO118" s="8">
        <v>0.5</v>
      </c>
      <c r="AP118" t="e">
        <f t="shared" si="98"/>
        <v>#DIV/0!</v>
      </c>
      <c r="AQ118">
        <f t="shared" si="99"/>
        <v>6.0678785746337667</v>
      </c>
      <c r="AR118">
        <f t="shared" si="100"/>
        <v>1.1269670771915234</v>
      </c>
      <c r="AS118">
        <f t="shared" si="101"/>
        <v>24.521152496337891</v>
      </c>
      <c r="AT118" s="8">
        <v>2</v>
      </c>
      <c r="AU118">
        <f t="shared" si="102"/>
        <v>4.644859790802002</v>
      </c>
      <c r="AV118" s="8">
        <v>1</v>
      </c>
      <c r="AW118">
        <f t="shared" si="103"/>
        <v>9.2897195816040039</v>
      </c>
      <c r="AX118" s="8">
        <v>24.923738479614258</v>
      </c>
      <c r="AY118" s="8">
        <v>24.521152496337891</v>
      </c>
      <c r="AZ118" s="8">
        <v>25.139310836791992</v>
      </c>
      <c r="BA118" s="8">
        <v>47.983425140380859</v>
      </c>
      <c r="BB118" s="8">
        <v>48.212398529052734</v>
      </c>
      <c r="BC118" s="8">
        <v>16.080600738525391</v>
      </c>
      <c r="BD118" s="8">
        <v>19.476888656616211</v>
      </c>
      <c r="BE118" s="8">
        <v>51.204521179199219</v>
      </c>
      <c r="BF118" s="8">
        <v>62.019126892089844</v>
      </c>
      <c r="BG118" s="8">
        <v>350.36459350585937</v>
      </c>
      <c r="BH118" s="8">
        <v>1801.4219970703125</v>
      </c>
      <c r="BI118" s="8">
        <v>653.915283203125</v>
      </c>
      <c r="BJ118" s="8">
        <v>100.78919982910156</v>
      </c>
      <c r="BK118" s="8">
        <v>0.84036636352539063</v>
      </c>
      <c r="BL118" s="8">
        <v>-1.267941951751709</v>
      </c>
      <c r="BM118" s="8">
        <v>0.25</v>
      </c>
      <c r="BN118" s="8">
        <v>-1.355140209197998</v>
      </c>
      <c r="BO118" s="8">
        <v>7.355140209197998</v>
      </c>
      <c r="BP118" s="8">
        <v>1</v>
      </c>
      <c r="BQ118" s="8">
        <v>0</v>
      </c>
      <c r="BR118" s="8">
        <v>0.15999999642372131</v>
      </c>
      <c r="BS118" s="8">
        <v>111135</v>
      </c>
      <c r="BT118">
        <f t="shared" si="104"/>
        <v>1.7518229675292967</v>
      </c>
      <c r="BU118">
        <f t="shared" si="105"/>
        <v>6.0678785746337664E-3</v>
      </c>
      <c r="BV118">
        <f t="shared" si="106"/>
        <v>297.67115249633787</v>
      </c>
      <c r="BW118">
        <f t="shared" si="107"/>
        <v>298.07373847961424</v>
      </c>
      <c r="BX118">
        <f t="shared" si="108"/>
        <v>288.22751308886291</v>
      </c>
      <c r="BY118">
        <f t="shared" si="109"/>
        <v>9.2895673003671575E-2</v>
      </c>
      <c r="BZ118">
        <f t="shared" si="110"/>
        <v>3.0900271000523762</v>
      </c>
      <c r="CA118">
        <f t="shared" si="111"/>
        <v>30.658315625997968</v>
      </c>
      <c r="CB118">
        <f t="shared" si="112"/>
        <v>11.181426969381757</v>
      </c>
      <c r="CC118">
        <f t="shared" si="113"/>
        <v>24.722445487976074</v>
      </c>
      <c r="CD118">
        <f t="shared" si="114"/>
        <v>3.1274406013335878</v>
      </c>
      <c r="CE118">
        <f t="shared" si="115"/>
        <v>0.52907123794505984</v>
      </c>
      <c r="CF118">
        <f t="shared" si="116"/>
        <v>1.9630600228608528</v>
      </c>
      <c r="CG118">
        <f t="shared" si="117"/>
        <v>1.164380578472735</v>
      </c>
      <c r="CH118">
        <f t="shared" si="118"/>
        <v>0.33339902768468604</v>
      </c>
      <c r="CI118">
        <f t="shared" si="119"/>
        <v>4.9794575803764651</v>
      </c>
      <c r="CJ118">
        <f t="shared" si="120"/>
        <v>1.0247296485289668</v>
      </c>
      <c r="CK118">
        <f t="shared" si="121"/>
        <v>64.721664889399605</v>
      </c>
      <c r="CL118">
        <f t="shared" si="122"/>
        <v>48.313203677208342</v>
      </c>
      <c r="CM118">
        <f t="shared" si="123"/>
        <v>-9.2925603887379811E-3</v>
      </c>
      <c r="CN118">
        <f t="shared" si="124"/>
        <v>0</v>
      </c>
      <c r="CO118">
        <f t="shared" si="125"/>
        <v>1531.2086975097654</v>
      </c>
      <c r="CP118">
        <f t="shared" si="126"/>
        <v>0</v>
      </c>
      <c r="CQ118" t="e">
        <f t="shared" si="127"/>
        <v>#DIV/0!</v>
      </c>
      <c r="CR118" t="e">
        <f t="shared" si="128"/>
        <v>#DIV/0!</v>
      </c>
    </row>
    <row r="119" spans="1:96" x14ac:dyDescent="0.3">
      <c r="A119" s="4" t="str">
        <f>VLOOKUP(B119,ListCodeMtrx!A$1:B$91,2,TRUE)</f>
        <v>M76</v>
      </c>
      <c r="B119">
        <v>76</v>
      </c>
      <c r="C119" s="10">
        <v>22</v>
      </c>
      <c r="D119" s="10">
        <v>3</v>
      </c>
      <c r="E119" s="10">
        <v>4</v>
      </c>
      <c r="F119" s="1">
        <v>69</v>
      </c>
      <c r="G119" s="3">
        <v>41313</v>
      </c>
      <c r="H119" s="11">
        <v>1</v>
      </c>
      <c r="I119" s="1">
        <v>42.6</v>
      </c>
      <c r="J119" s="8">
        <v>57</v>
      </c>
      <c r="K119" s="8" t="s">
        <v>368</v>
      </c>
      <c r="L119" s="12">
        <v>0.16111111111111112</v>
      </c>
      <c r="M119" s="12">
        <f t="shared" si="129"/>
        <v>0.57201388888888882</v>
      </c>
      <c r="N119" s="8">
        <v>13940</v>
      </c>
      <c r="O119" s="8">
        <v>0</v>
      </c>
      <c r="P119" s="13">
        <v>150</v>
      </c>
      <c r="Q119" s="14">
        <f t="shared" si="87"/>
        <v>11.817435028606722</v>
      </c>
      <c r="R119" s="14">
        <f t="shared" si="88"/>
        <v>0.55286261419373661</v>
      </c>
      <c r="S119" s="14">
        <f t="shared" si="89"/>
        <v>105.56485595537227</v>
      </c>
      <c r="T119" s="15">
        <v>24.437808990478516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t="e">
        <f t="shared" si="90"/>
        <v>#DIV/0!</v>
      </c>
      <c r="AC119" t="e">
        <f t="shared" si="91"/>
        <v>#DIV/0!</v>
      </c>
      <c r="AD119" t="e">
        <f t="shared" si="92"/>
        <v>#DIV/0!</v>
      </c>
      <c r="AE119" s="8">
        <v>-1</v>
      </c>
      <c r="AF119" s="8">
        <v>0.85</v>
      </c>
      <c r="AG119" s="8">
        <v>0.85</v>
      </c>
      <c r="AH119" s="8">
        <v>9.7839221954345703</v>
      </c>
      <c r="AI119">
        <f t="shared" si="93"/>
        <v>0.84999999999999987</v>
      </c>
      <c r="AJ119">
        <f t="shared" si="94"/>
        <v>8.3679088142606974E-3</v>
      </c>
      <c r="AK119" t="e">
        <f t="shared" si="95"/>
        <v>#DIV/0!</v>
      </c>
      <c r="AL119" t="e">
        <f t="shared" si="96"/>
        <v>#DIV/0!</v>
      </c>
      <c r="AM119" t="e">
        <f t="shared" si="97"/>
        <v>#DIV/0!</v>
      </c>
      <c r="AN119" s="8">
        <v>1800.86083984375</v>
      </c>
      <c r="AO119" s="8">
        <v>0.5</v>
      </c>
      <c r="AP119" t="e">
        <f t="shared" si="98"/>
        <v>#DIV/0!</v>
      </c>
      <c r="AQ119">
        <f t="shared" si="99"/>
        <v>5.9462752553803195</v>
      </c>
      <c r="AR119">
        <f t="shared" si="100"/>
        <v>1.1198221027529214</v>
      </c>
      <c r="AS119">
        <f t="shared" si="101"/>
        <v>24.437808990478516</v>
      </c>
      <c r="AT119" s="8">
        <v>2</v>
      </c>
      <c r="AU119">
        <f t="shared" si="102"/>
        <v>4.644859790802002</v>
      </c>
      <c r="AV119" s="8">
        <v>1</v>
      </c>
      <c r="AW119">
        <f t="shared" si="103"/>
        <v>9.2897195816040039</v>
      </c>
      <c r="AX119" s="8">
        <v>24.890476226806641</v>
      </c>
      <c r="AY119" s="8">
        <v>24.437808990478516</v>
      </c>
      <c r="AZ119" s="8">
        <v>25.1383056640625</v>
      </c>
      <c r="BA119" s="8">
        <v>150.99543762207031</v>
      </c>
      <c r="BB119" s="8">
        <v>143.76223754882812</v>
      </c>
      <c r="BC119" s="8">
        <v>16.068115234375</v>
      </c>
      <c r="BD119" s="8">
        <v>19.396350860595703</v>
      </c>
      <c r="BE119" s="8">
        <v>51.263423919677734</v>
      </c>
      <c r="BF119" s="8">
        <v>61.881767272949219</v>
      </c>
      <c r="BG119" s="8">
        <v>350.3922119140625</v>
      </c>
      <c r="BH119" s="8">
        <v>1802.04345703125</v>
      </c>
      <c r="BI119" s="8">
        <v>555.12664794921875</v>
      </c>
      <c r="BJ119" s="8">
        <v>100.78334808349609</v>
      </c>
      <c r="BK119" s="8">
        <v>-0.12974166870117188</v>
      </c>
      <c r="BL119" s="8">
        <v>-1.2384581565856934</v>
      </c>
      <c r="BM119" s="8">
        <v>0.25</v>
      </c>
      <c r="BN119" s="8">
        <v>-1.355140209197998</v>
      </c>
      <c r="BO119" s="8">
        <v>7.355140209197998</v>
      </c>
      <c r="BP119" s="8">
        <v>1</v>
      </c>
      <c r="BQ119" s="8">
        <v>0</v>
      </c>
      <c r="BR119" s="8">
        <v>0.15999999642372131</v>
      </c>
      <c r="BS119" s="8">
        <v>111115</v>
      </c>
      <c r="BT119">
        <f t="shared" si="104"/>
        <v>1.7519610595703121</v>
      </c>
      <c r="BU119">
        <f t="shared" si="105"/>
        <v>5.9462752553803193E-3</v>
      </c>
      <c r="BV119">
        <f t="shared" si="106"/>
        <v>297.58780899047849</v>
      </c>
      <c r="BW119">
        <f t="shared" si="107"/>
        <v>298.04047622680662</v>
      </c>
      <c r="BX119">
        <f t="shared" si="108"/>
        <v>288.32694668039039</v>
      </c>
      <c r="BY119">
        <f t="shared" si="109"/>
        <v>0.11510958375385423</v>
      </c>
      <c r="BZ119">
        <f t="shared" si="110"/>
        <v>3.0746512830859571</v>
      </c>
      <c r="CA119">
        <f t="shared" si="111"/>
        <v>30.507532658457595</v>
      </c>
      <c r="CB119">
        <f t="shared" si="112"/>
        <v>11.111181797861892</v>
      </c>
      <c r="CC119">
        <f t="shared" si="113"/>
        <v>24.664142608642578</v>
      </c>
      <c r="CD119">
        <f t="shared" si="114"/>
        <v>3.1165635717753069</v>
      </c>
      <c r="CE119">
        <f t="shared" si="115"/>
        <v>0.52180805309455358</v>
      </c>
      <c r="CF119">
        <f t="shared" si="116"/>
        <v>1.9548291803330358</v>
      </c>
      <c r="CG119">
        <f t="shared" si="117"/>
        <v>1.1617343914422711</v>
      </c>
      <c r="CH119">
        <f t="shared" si="118"/>
        <v>0.32878480848693281</v>
      </c>
      <c r="CI119">
        <f t="shared" si="119"/>
        <v>10.639179623134408</v>
      </c>
      <c r="CJ119">
        <f t="shared" si="120"/>
        <v>0.73430170366900205</v>
      </c>
      <c r="CK119">
        <f t="shared" si="121"/>
        <v>64.745001448627946</v>
      </c>
      <c r="CL119">
        <f t="shared" si="122"/>
        <v>142.04490505579884</v>
      </c>
      <c r="CM119">
        <f t="shared" si="123"/>
        <v>5.3864645672834971E-2</v>
      </c>
      <c r="CN119">
        <f t="shared" si="124"/>
        <v>0</v>
      </c>
      <c r="CO119">
        <f t="shared" si="125"/>
        <v>1531.7369384765623</v>
      </c>
      <c r="CP119">
        <f t="shared" si="126"/>
        <v>0</v>
      </c>
      <c r="CQ119" t="e">
        <f t="shared" si="127"/>
        <v>#DIV/0!</v>
      </c>
      <c r="CR119" t="e">
        <f t="shared" si="128"/>
        <v>#DIV/0!</v>
      </c>
    </row>
    <row r="120" spans="1:96" x14ac:dyDescent="0.3">
      <c r="A120" s="4" t="str">
        <f>VLOOKUP(B120,ListCodeMtrx!A$1:B$91,2,TRUE)</f>
        <v>M76</v>
      </c>
      <c r="B120">
        <v>76</v>
      </c>
      <c r="C120" s="10">
        <v>22</v>
      </c>
      <c r="D120" s="10">
        <v>3</v>
      </c>
      <c r="E120" s="10">
        <v>4</v>
      </c>
      <c r="F120" s="1">
        <v>69</v>
      </c>
      <c r="G120" s="3">
        <v>41313</v>
      </c>
      <c r="H120" s="11">
        <v>1</v>
      </c>
      <c r="I120" s="1">
        <v>42.6</v>
      </c>
      <c r="J120" s="8">
        <v>58</v>
      </c>
      <c r="K120" s="8" t="s">
        <v>369</v>
      </c>
      <c r="L120" s="12">
        <v>0.16111111111111112</v>
      </c>
      <c r="M120" s="12">
        <f t="shared" si="129"/>
        <v>0.57427083333333329</v>
      </c>
      <c r="N120" s="8">
        <v>14135</v>
      </c>
      <c r="O120" s="8">
        <v>0</v>
      </c>
      <c r="P120" s="13" t="s">
        <v>192</v>
      </c>
      <c r="Q120" s="14">
        <f t="shared" si="87"/>
        <v>32.092622800917958</v>
      </c>
      <c r="R120" s="14">
        <f t="shared" si="88"/>
        <v>0.53199043052112793</v>
      </c>
      <c r="S120" s="14">
        <f t="shared" si="89"/>
        <v>274.08188176893435</v>
      </c>
      <c r="T120" s="15">
        <v>24.23051643371582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t="e">
        <f t="shared" si="90"/>
        <v>#DIV/0!</v>
      </c>
      <c r="AC120" t="e">
        <f t="shared" si="91"/>
        <v>#DIV/0!</v>
      </c>
      <c r="AD120" t="e">
        <f t="shared" si="92"/>
        <v>#DIV/0!</v>
      </c>
      <c r="AE120" s="8">
        <v>-1</v>
      </c>
      <c r="AF120" s="8">
        <v>0.85</v>
      </c>
      <c r="AG120" s="8">
        <v>0.85</v>
      </c>
      <c r="AH120" s="8">
        <v>9.8076972961425781</v>
      </c>
      <c r="AI120">
        <f t="shared" si="93"/>
        <v>0.84999999999999987</v>
      </c>
      <c r="AJ120">
        <f t="shared" si="94"/>
        <v>2.1640403986256933E-2</v>
      </c>
      <c r="AK120" t="e">
        <f t="shared" si="95"/>
        <v>#DIV/0!</v>
      </c>
      <c r="AL120" t="e">
        <f t="shared" si="96"/>
        <v>#DIV/0!</v>
      </c>
      <c r="AM120" t="e">
        <f t="shared" si="97"/>
        <v>#DIV/0!</v>
      </c>
      <c r="AN120" s="8">
        <v>1800.86083984375</v>
      </c>
      <c r="AO120" s="8">
        <v>0.5</v>
      </c>
      <c r="AP120" t="e">
        <f t="shared" si="98"/>
        <v>#DIV/0!</v>
      </c>
      <c r="AQ120">
        <f t="shared" si="99"/>
        <v>5.6634355362875164</v>
      </c>
      <c r="AR120">
        <f t="shared" si="100"/>
        <v>1.1063920992837653</v>
      </c>
      <c r="AS120">
        <f t="shared" si="101"/>
        <v>24.23051643371582</v>
      </c>
      <c r="AT120" s="8">
        <v>2</v>
      </c>
      <c r="AU120">
        <f t="shared" si="102"/>
        <v>4.644859790802002</v>
      </c>
      <c r="AV120" s="8">
        <v>1</v>
      </c>
      <c r="AW120">
        <f t="shared" si="103"/>
        <v>9.2897195816040039</v>
      </c>
      <c r="AX120" s="8">
        <v>24.811235427856445</v>
      </c>
      <c r="AY120" s="8">
        <v>24.23051643371582</v>
      </c>
      <c r="AZ120" s="8">
        <v>25.138360977172852</v>
      </c>
      <c r="BA120" s="8">
        <v>400.7403564453125</v>
      </c>
      <c r="BB120" s="8">
        <v>381.18997192382812</v>
      </c>
      <c r="BC120" s="8">
        <v>15.982500076293945</v>
      </c>
      <c r="BD120" s="8">
        <v>19.153215408325195</v>
      </c>
      <c r="BE120" s="8">
        <v>51.23150634765625</v>
      </c>
      <c r="BF120" s="8">
        <v>61.395156860351563</v>
      </c>
      <c r="BG120" s="8">
        <v>350.39175415039062</v>
      </c>
      <c r="BH120" s="8">
        <v>1799.065185546875</v>
      </c>
      <c r="BI120" s="8">
        <v>503.71185302734375</v>
      </c>
      <c r="BJ120" s="8">
        <v>100.7823486328125</v>
      </c>
      <c r="BK120" s="8">
        <v>-4.5400505065917969</v>
      </c>
      <c r="BL120" s="8">
        <v>-1.1603312492370605</v>
      </c>
      <c r="BM120" s="8">
        <v>0.5</v>
      </c>
      <c r="BN120" s="8">
        <v>-1.355140209197998</v>
      </c>
      <c r="BO120" s="8">
        <v>7.355140209197998</v>
      </c>
      <c r="BP120" s="8">
        <v>1</v>
      </c>
      <c r="BQ120" s="8">
        <v>0</v>
      </c>
      <c r="BR120" s="8">
        <v>0.15999999642372131</v>
      </c>
      <c r="BS120" s="8">
        <v>111115</v>
      </c>
      <c r="BT120">
        <f t="shared" si="104"/>
        <v>1.7519587707519528</v>
      </c>
      <c r="BU120">
        <f t="shared" si="105"/>
        <v>5.6634355362875166E-3</v>
      </c>
      <c r="BV120">
        <f t="shared" si="106"/>
        <v>297.3805164337158</v>
      </c>
      <c r="BW120">
        <f t="shared" si="107"/>
        <v>297.96123542785642</v>
      </c>
      <c r="BX120">
        <f t="shared" si="108"/>
        <v>287.85042325354152</v>
      </c>
      <c r="BY120">
        <f t="shared" si="109"/>
        <v>0.16464980453180805</v>
      </c>
      <c r="BZ120">
        <f t="shared" si="110"/>
        <v>3.0366981320049513</v>
      </c>
      <c r="CA120">
        <f t="shared" si="111"/>
        <v>30.131249898419906</v>
      </c>
      <c r="CB120">
        <f t="shared" si="112"/>
        <v>10.978034490094711</v>
      </c>
      <c r="CC120">
        <f t="shared" si="113"/>
        <v>24.520875930786133</v>
      </c>
      <c r="CD120">
        <f t="shared" si="114"/>
        <v>3.0899759662859219</v>
      </c>
      <c r="CE120">
        <f t="shared" si="115"/>
        <v>0.50317530384596976</v>
      </c>
      <c r="CF120">
        <f t="shared" si="116"/>
        <v>1.9303060327211861</v>
      </c>
      <c r="CG120">
        <f t="shared" si="117"/>
        <v>1.1596699335647358</v>
      </c>
      <c r="CH120">
        <f t="shared" si="118"/>
        <v>0.3169524141723592</v>
      </c>
      <c r="CI120">
        <f t="shared" si="119"/>
        <v>27.622615762374039</v>
      </c>
      <c r="CJ120">
        <f t="shared" si="120"/>
        <v>0.71901650608926093</v>
      </c>
      <c r="CK120">
        <f t="shared" si="121"/>
        <v>64.668750721658839</v>
      </c>
      <c r="CL120">
        <f t="shared" si="122"/>
        <v>376.52620996625154</v>
      </c>
      <c r="CM120">
        <f t="shared" si="123"/>
        <v>5.5119398569964284E-2</v>
      </c>
      <c r="CN120">
        <f t="shared" si="124"/>
        <v>0</v>
      </c>
      <c r="CO120">
        <f t="shared" si="125"/>
        <v>1529.2054077148434</v>
      </c>
      <c r="CP120">
        <f t="shared" si="126"/>
        <v>0</v>
      </c>
      <c r="CQ120" t="e">
        <f t="shared" si="127"/>
        <v>#DIV/0!</v>
      </c>
      <c r="CR120" t="e">
        <f t="shared" si="128"/>
        <v>#DIV/0!</v>
      </c>
    </row>
    <row r="121" spans="1:96" x14ac:dyDescent="0.3">
      <c r="A121" s="4" t="str">
        <f>VLOOKUP(B121,ListCodeMtrx!A$1:B$91,2,TRUE)</f>
        <v>M76</v>
      </c>
      <c r="B121">
        <v>76</v>
      </c>
      <c r="C121" s="10">
        <v>22</v>
      </c>
      <c r="D121" s="10">
        <v>3</v>
      </c>
      <c r="E121" s="10">
        <v>4</v>
      </c>
      <c r="F121" s="1">
        <v>69</v>
      </c>
      <c r="G121" s="3">
        <v>41313</v>
      </c>
      <c r="H121" s="11">
        <v>1</v>
      </c>
      <c r="I121" s="1">
        <v>42.6</v>
      </c>
      <c r="J121" s="8">
        <v>59</v>
      </c>
      <c r="K121" s="8" t="s">
        <v>370</v>
      </c>
      <c r="L121" s="12">
        <v>0.16111111111111112</v>
      </c>
      <c r="M121" s="12">
        <f t="shared" si="129"/>
        <v>0.57668981481481474</v>
      </c>
      <c r="N121" s="8">
        <v>14344</v>
      </c>
      <c r="O121" s="8">
        <v>0</v>
      </c>
      <c r="P121" s="13">
        <v>800</v>
      </c>
      <c r="Q121" s="14">
        <f t="shared" si="87"/>
        <v>41.994452285615431</v>
      </c>
      <c r="R121" s="14">
        <f t="shared" si="88"/>
        <v>0.46723420553140832</v>
      </c>
      <c r="S121" s="14">
        <f t="shared" si="89"/>
        <v>611.59109890136835</v>
      </c>
      <c r="T121" s="15">
        <v>24.213964462280273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t="e">
        <f t="shared" si="90"/>
        <v>#DIV/0!</v>
      </c>
      <c r="AC121" t="e">
        <f t="shared" si="91"/>
        <v>#DIV/0!</v>
      </c>
      <c r="AD121" t="e">
        <f t="shared" si="92"/>
        <v>#DIV/0!</v>
      </c>
      <c r="AE121" s="8">
        <v>-1</v>
      </c>
      <c r="AF121" s="8">
        <v>0.85</v>
      </c>
      <c r="AG121" s="8">
        <v>0.85</v>
      </c>
      <c r="AH121" s="8">
        <v>9.8076972961425781</v>
      </c>
      <c r="AI121">
        <f t="shared" si="93"/>
        <v>0.84999999999999987</v>
      </c>
      <c r="AJ121">
        <f t="shared" si="94"/>
        <v>2.8101608600041083E-2</v>
      </c>
      <c r="AK121" t="e">
        <f t="shared" si="95"/>
        <v>#DIV/0!</v>
      </c>
      <c r="AL121" t="e">
        <f t="shared" si="96"/>
        <v>#DIV/0!</v>
      </c>
      <c r="AM121" t="e">
        <f t="shared" si="97"/>
        <v>#DIV/0!</v>
      </c>
      <c r="AN121" s="8">
        <v>1800.86083984375</v>
      </c>
      <c r="AO121" s="8">
        <v>0.5</v>
      </c>
      <c r="AP121" t="e">
        <f t="shared" si="98"/>
        <v>#DIV/0!</v>
      </c>
      <c r="AQ121">
        <f t="shared" si="99"/>
        <v>5.2516187690547005</v>
      </c>
      <c r="AR121">
        <f t="shared" si="100"/>
        <v>1.1608015366724733</v>
      </c>
      <c r="AS121">
        <f t="shared" si="101"/>
        <v>24.213964462280273</v>
      </c>
      <c r="AT121" s="8">
        <v>2</v>
      </c>
      <c r="AU121">
        <f t="shared" si="102"/>
        <v>4.644859790802002</v>
      </c>
      <c r="AV121" s="8">
        <v>1</v>
      </c>
      <c r="AW121">
        <f t="shared" si="103"/>
        <v>9.2897195816040039</v>
      </c>
      <c r="AX121" s="8">
        <v>24.762016296386719</v>
      </c>
      <c r="AY121" s="8">
        <v>24.213964462280273</v>
      </c>
      <c r="AZ121" s="8">
        <v>25.138816833496094</v>
      </c>
      <c r="BA121" s="8">
        <v>800.88336181640625</v>
      </c>
      <c r="BB121" s="8">
        <v>774.5914306640625</v>
      </c>
      <c r="BC121" s="8">
        <v>15.641336441040039</v>
      </c>
      <c r="BD121" s="8">
        <v>18.583206176757812</v>
      </c>
      <c r="BE121" s="8">
        <v>50.286151885986328</v>
      </c>
      <c r="BF121" s="8">
        <v>59.744121551513672</v>
      </c>
      <c r="BG121" s="8">
        <v>350.3912353515625</v>
      </c>
      <c r="BH121" s="8">
        <v>1799.957763671875</v>
      </c>
      <c r="BI121" s="8">
        <v>496.11831665039062</v>
      </c>
      <c r="BJ121" s="8">
        <v>100.78367614746094</v>
      </c>
      <c r="BK121" s="8">
        <v>-15.362987518310547</v>
      </c>
      <c r="BL121" s="8">
        <v>-1.049161434173584</v>
      </c>
      <c r="BM121" s="8">
        <v>0.5</v>
      </c>
      <c r="BN121" s="8">
        <v>-1.355140209197998</v>
      </c>
      <c r="BO121" s="8">
        <v>7.355140209197998</v>
      </c>
      <c r="BP121" s="8">
        <v>1</v>
      </c>
      <c r="BQ121" s="8">
        <v>0</v>
      </c>
      <c r="BR121" s="8">
        <v>0.15999999642372131</v>
      </c>
      <c r="BS121" s="8">
        <v>111115</v>
      </c>
      <c r="BT121">
        <f t="shared" si="104"/>
        <v>1.7519561767578122</v>
      </c>
      <c r="BU121">
        <f t="shared" si="105"/>
        <v>5.2516187690547006E-3</v>
      </c>
      <c r="BV121">
        <f t="shared" si="106"/>
        <v>297.36396446228025</v>
      </c>
      <c r="BW121">
        <f t="shared" si="107"/>
        <v>297.9120162963867</v>
      </c>
      <c r="BX121">
        <f t="shared" si="108"/>
        <v>287.99323575034941</v>
      </c>
      <c r="BY121">
        <f t="shared" si="109"/>
        <v>0.23070745372721732</v>
      </c>
      <c r="BZ121">
        <f t="shared" si="110"/>
        <v>3.0336853697723285</v>
      </c>
      <c r="CA121">
        <f t="shared" si="111"/>
        <v>30.100959656736602</v>
      </c>
      <c r="CB121">
        <f t="shared" si="112"/>
        <v>11.51775347997879</v>
      </c>
      <c r="CC121">
        <f t="shared" si="113"/>
        <v>24.487990379333496</v>
      </c>
      <c r="CD121">
        <f t="shared" si="114"/>
        <v>3.0839010790101886</v>
      </c>
      <c r="CE121">
        <f t="shared" si="115"/>
        <v>0.44485961940736557</v>
      </c>
      <c r="CF121">
        <f t="shared" si="116"/>
        <v>1.8728838330998552</v>
      </c>
      <c r="CG121">
        <f t="shared" si="117"/>
        <v>1.2110172459103334</v>
      </c>
      <c r="CH121">
        <f t="shared" si="118"/>
        <v>0.27996448158678228</v>
      </c>
      <c r="CI121">
        <f t="shared" si="119"/>
        <v>61.638399246345259</v>
      </c>
      <c r="CJ121">
        <f t="shared" si="120"/>
        <v>0.78956605339287989</v>
      </c>
      <c r="CK121">
        <f t="shared" si="121"/>
        <v>62.659664064010599</v>
      </c>
      <c r="CL121">
        <f t="shared" si="122"/>
        <v>768.48871571259656</v>
      </c>
      <c r="CM121">
        <f t="shared" si="123"/>
        <v>3.4240688496366599E-2</v>
      </c>
      <c r="CN121">
        <f t="shared" si="124"/>
        <v>0</v>
      </c>
      <c r="CO121">
        <f t="shared" si="125"/>
        <v>1529.9640991210936</v>
      </c>
      <c r="CP121">
        <f t="shared" si="126"/>
        <v>0</v>
      </c>
      <c r="CQ121" t="e">
        <f t="shared" si="127"/>
        <v>#DIV/0!</v>
      </c>
      <c r="CR121" t="e">
        <f t="shared" si="128"/>
        <v>#DIV/0!</v>
      </c>
    </row>
    <row r="122" spans="1:96" x14ac:dyDescent="0.3">
      <c r="A122" s="4" t="str">
        <f>VLOOKUP(B122,ListCodeMtrx!A$1:B$91,2,TRUE)</f>
        <v>M40</v>
      </c>
      <c r="B122">
        <v>40</v>
      </c>
      <c r="C122" s="10">
        <v>22</v>
      </c>
      <c r="D122" s="10">
        <v>2</v>
      </c>
      <c r="E122" s="10">
        <v>2</v>
      </c>
      <c r="F122" s="1">
        <v>69</v>
      </c>
      <c r="G122" s="3">
        <v>41313</v>
      </c>
      <c r="H122" s="11">
        <v>2</v>
      </c>
      <c r="I122" s="1">
        <v>47</v>
      </c>
      <c r="J122" s="8">
        <v>2</v>
      </c>
      <c r="K122" s="8" t="s">
        <v>373</v>
      </c>
      <c r="L122" s="12">
        <v>0.15763888888888888</v>
      </c>
      <c r="M122" s="12">
        <f t="shared" si="129"/>
        <v>0.41488425925925931</v>
      </c>
      <c r="N122" s="8">
        <v>653.5</v>
      </c>
      <c r="O122" s="8">
        <v>0</v>
      </c>
      <c r="P122" s="13">
        <v>50</v>
      </c>
      <c r="Q122" s="14">
        <v>0.3957993739091753</v>
      </c>
      <c r="R122" s="14">
        <v>0.63730818158953051</v>
      </c>
      <c r="S122" s="14">
        <v>47.077990003636458</v>
      </c>
      <c r="T122" s="15">
        <v>23.390531539916992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t="e">
        <v>#DIV/0!</v>
      </c>
      <c r="AC122" t="e">
        <v>#DIV/0!</v>
      </c>
      <c r="AD122" t="e">
        <v>#DIV/0!</v>
      </c>
      <c r="AE122" s="8">
        <v>-1</v>
      </c>
      <c r="AF122" s="8">
        <v>0.87</v>
      </c>
      <c r="AG122" s="8">
        <v>0.92</v>
      </c>
      <c r="AH122" s="8">
        <v>10.040945053100586</v>
      </c>
      <c r="AI122">
        <v>0.87502047252655035</v>
      </c>
      <c r="AJ122">
        <v>8.861057226869927E-4</v>
      </c>
      <c r="AK122" t="e">
        <v>#DIV/0!</v>
      </c>
      <c r="AL122" t="e">
        <v>#DIV/0!</v>
      </c>
      <c r="AM122" t="e">
        <v>#DIV/0!</v>
      </c>
      <c r="AN122" s="8">
        <v>0</v>
      </c>
      <c r="AO122" s="8">
        <v>0.5</v>
      </c>
      <c r="AP122" t="e">
        <v>#DIV/0!</v>
      </c>
      <c r="AQ122">
        <v>5.0362715159812632</v>
      </c>
      <c r="AR122">
        <v>0.83165337663536132</v>
      </c>
      <c r="AS122">
        <v>23.390531539916992</v>
      </c>
      <c r="AT122" s="8">
        <v>2</v>
      </c>
      <c r="AU122">
        <v>4.644859790802002</v>
      </c>
      <c r="AV122" s="8">
        <v>1</v>
      </c>
      <c r="AW122">
        <v>9.2897195816040039</v>
      </c>
      <c r="AX122" s="8">
        <v>24.160242080688477</v>
      </c>
      <c r="AY122" s="8">
        <v>23.390531539916992</v>
      </c>
      <c r="AZ122" s="8">
        <v>25.023405075073242</v>
      </c>
      <c r="BA122" s="8">
        <v>49.137229919433594</v>
      </c>
      <c r="BB122" s="8">
        <v>48.771587371826172</v>
      </c>
      <c r="BC122" s="8">
        <v>17.547163009643555</v>
      </c>
      <c r="BD122" s="8">
        <v>20.359619140625</v>
      </c>
      <c r="BE122" s="8">
        <v>58.582130432128906</v>
      </c>
      <c r="BF122" s="8">
        <v>67.971664428710938</v>
      </c>
      <c r="BG122" s="8">
        <v>350.84884643554687</v>
      </c>
      <c r="BH122" s="8">
        <v>1800.1937255859375</v>
      </c>
      <c r="BI122" s="8">
        <v>0.24175380170345306</v>
      </c>
      <c r="BJ122" s="8">
        <v>100.95532989501953</v>
      </c>
      <c r="BK122" s="8">
        <v>-0.81564140319824219</v>
      </c>
      <c r="BL122" s="8">
        <v>0.16256161034107208</v>
      </c>
      <c r="BM122" s="8">
        <v>0.25</v>
      </c>
      <c r="BN122" s="8">
        <v>-1.355140209197998</v>
      </c>
      <c r="BO122" s="8">
        <v>7.355140209197998</v>
      </c>
      <c r="BP122" s="8">
        <v>1</v>
      </c>
      <c r="BQ122" s="8">
        <v>0</v>
      </c>
      <c r="BR122" s="8">
        <v>0.15999999642372131</v>
      </c>
      <c r="BS122" s="8">
        <v>111115</v>
      </c>
      <c r="BT122">
        <v>1.7542442321777343</v>
      </c>
      <c r="BU122">
        <v>5.0362715159812631E-3</v>
      </c>
      <c r="BV122">
        <v>296.54053153991697</v>
      </c>
      <c r="BW122">
        <v>297.31024208068845</v>
      </c>
      <c r="BX122">
        <v>288.03098965575555</v>
      </c>
      <c r="BY122">
        <v>0.29847801487036457</v>
      </c>
      <c r="BZ122">
        <v>2.8870654435141123</v>
      </c>
      <c r="CA122">
        <v>28.597454404005084</v>
      </c>
      <c r="CB122">
        <v>8.2378352633800844</v>
      </c>
      <c r="CC122">
        <v>23.775386810302734</v>
      </c>
      <c r="CD122">
        <v>2.9548023474103502</v>
      </c>
      <c r="CE122">
        <v>0.59639344577838671</v>
      </c>
      <c r="CF122">
        <v>2.055412066878751</v>
      </c>
      <c r="CG122">
        <v>0.8993902805315992</v>
      </c>
      <c r="CH122">
        <v>0.37621788628998526</v>
      </c>
      <c r="CI122">
        <v>4.7527740116115504</v>
      </c>
      <c r="CJ122">
        <v>0.96527491805263543</v>
      </c>
      <c r="CK122">
        <v>72.366730939205624</v>
      </c>
      <c r="CL122">
        <v>48.714069042011836</v>
      </c>
      <c r="CM122">
        <v>5.8797606853349445E-3</v>
      </c>
      <c r="CN122">
        <v>0</v>
      </c>
      <c r="CO122">
        <v>1575.2063644015382</v>
      </c>
      <c r="CP122">
        <v>0</v>
      </c>
      <c r="CQ122" t="e">
        <v>#DIV/0!</v>
      </c>
      <c r="CR122" t="e">
        <v>#DIV/0!</v>
      </c>
    </row>
    <row r="123" spans="1:96" x14ac:dyDescent="0.3">
      <c r="A123" s="4" t="str">
        <f>VLOOKUP(B123,ListCodeMtrx!A$1:B$91,2,TRUE)</f>
        <v>M40</v>
      </c>
      <c r="B123">
        <v>40</v>
      </c>
      <c r="C123" s="10">
        <v>22</v>
      </c>
      <c r="D123" s="10">
        <v>2</v>
      </c>
      <c r="E123" s="10">
        <v>2</v>
      </c>
      <c r="F123" s="1">
        <v>69</v>
      </c>
      <c r="G123" s="3">
        <v>41313</v>
      </c>
      <c r="H123" s="11">
        <v>2</v>
      </c>
      <c r="I123" s="1">
        <v>47</v>
      </c>
      <c r="J123" s="8">
        <v>3</v>
      </c>
      <c r="K123" s="8" t="s">
        <v>374</v>
      </c>
      <c r="L123" s="12">
        <v>0.15763888888888888</v>
      </c>
      <c r="M123" s="12">
        <f t="shared" si="129"/>
        <v>0.41675925925925927</v>
      </c>
      <c r="N123" s="8">
        <v>815.5</v>
      </c>
      <c r="O123" s="8">
        <v>0</v>
      </c>
      <c r="P123" s="13">
        <v>150</v>
      </c>
      <c r="Q123" s="14">
        <v>12.533331655259415</v>
      </c>
      <c r="R123" s="14">
        <v>0.63640065746445285</v>
      </c>
      <c r="S123" s="14">
        <v>108.10759405283665</v>
      </c>
      <c r="T123" s="15">
        <v>23.463138580322266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t="e">
        <v>#DIV/0!</v>
      </c>
      <c r="AC123" t="e">
        <v>#DIV/0!</v>
      </c>
      <c r="AD123" t="e">
        <v>#DIV/0!</v>
      </c>
      <c r="AE123" s="8">
        <v>-1</v>
      </c>
      <c r="AF123" s="8">
        <v>0.87</v>
      </c>
      <c r="AG123" s="8">
        <v>0.92</v>
      </c>
      <c r="AH123" s="8">
        <v>10.040945053100586</v>
      </c>
      <c r="AI123">
        <v>0.87502047252655035</v>
      </c>
      <c r="AJ123">
        <v>8.5935088531809874E-3</v>
      </c>
      <c r="AK123" t="e">
        <v>#DIV/0!</v>
      </c>
      <c r="AL123" t="e">
        <v>#DIV/0!</v>
      </c>
      <c r="AM123" t="e">
        <v>#DIV/0!</v>
      </c>
      <c r="AN123" s="8">
        <v>0</v>
      </c>
      <c r="AO123" s="8">
        <v>0.5</v>
      </c>
      <c r="AP123" t="e">
        <v>#DIV/0!</v>
      </c>
      <c r="AQ123">
        <v>5.0759310661465271</v>
      </c>
      <c r="AR123">
        <v>0.83918176278245493</v>
      </c>
      <c r="AS123">
        <v>23.463138580322266</v>
      </c>
      <c r="AT123" s="8">
        <v>2</v>
      </c>
      <c r="AU123">
        <v>4.644859790802002</v>
      </c>
      <c r="AV123" s="8">
        <v>1</v>
      </c>
      <c r="AW123">
        <v>9.2897195816040039</v>
      </c>
      <c r="AX123" s="8">
        <v>24.208198547363281</v>
      </c>
      <c r="AY123" s="8">
        <v>23.463138580322266</v>
      </c>
      <c r="AZ123" s="8">
        <v>25.021003723144531</v>
      </c>
      <c r="BA123" s="8">
        <v>150.72270202636719</v>
      </c>
      <c r="BB123" s="8">
        <v>143.16384887695312</v>
      </c>
      <c r="BC123" s="8">
        <v>17.577630996704102</v>
      </c>
      <c r="BD123" s="8">
        <v>20.412094116210937</v>
      </c>
      <c r="BE123" s="8">
        <v>58.510967254638672</v>
      </c>
      <c r="BF123" s="8">
        <v>67.946098327636719</v>
      </c>
      <c r="BG123" s="8">
        <v>350.84744262695312</v>
      </c>
      <c r="BH123" s="8">
        <v>1799.7657470703125</v>
      </c>
      <c r="BI123" s="8">
        <v>0.2397313266992569</v>
      </c>
      <c r="BJ123" s="8">
        <v>100.94789886474609</v>
      </c>
      <c r="BK123" s="8">
        <v>-0.69929313659667969</v>
      </c>
      <c r="BL123" s="8">
        <v>0.1616785079240799</v>
      </c>
      <c r="BM123" s="8">
        <v>0.25</v>
      </c>
      <c r="BN123" s="8">
        <v>-1.355140209197998</v>
      </c>
      <c r="BO123" s="8">
        <v>7.355140209197998</v>
      </c>
      <c r="BP123" s="8">
        <v>1</v>
      </c>
      <c r="BQ123" s="8">
        <v>0</v>
      </c>
      <c r="BR123" s="8">
        <v>0.15999999642372131</v>
      </c>
      <c r="BS123" s="8">
        <v>111115</v>
      </c>
      <c r="BT123">
        <v>1.7542372131347654</v>
      </c>
      <c r="BU123">
        <v>5.0759310661465272E-3</v>
      </c>
      <c r="BV123">
        <v>296.61313858032224</v>
      </c>
      <c r="BW123">
        <v>297.35819854736326</v>
      </c>
      <c r="BX123">
        <v>287.96251309478612</v>
      </c>
      <c r="BY123">
        <v>0.29010617133421718</v>
      </c>
      <c r="BZ123">
        <v>2.8997397752433955</v>
      </c>
      <c r="CA123">
        <v>28.725112734922586</v>
      </c>
      <c r="CB123">
        <v>8.3130186187116486</v>
      </c>
      <c r="CC123">
        <v>23.835668563842773</v>
      </c>
      <c r="CD123">
        <v>2.9655372226338139</v>
      </c>
      <c r="CE123">
        <v>0.5955986334040233</v>
      </c>
      <c r="CF123">
        <v>2.0605580124609406</v>
      </c>
      <c r="CG123">
        <v>0.90497921017287331</v>
      </c>
      <c r="CH123">
        <v>0.37571183752920373</v>
      </c>
      <c r="CI123">
        <v>10.91323447095678</v>
      </c>
      <c r="CJ123">
        <v>0.75513193380092258</v>
      </c>
      <c r="CK123">
        <v>72.23335843552546</v>
      </c>
      <c r="CL123">
        <v>141.34248090282114</v>
      </c>
      <c r="CM123">
        <v>6.4051842875753648E-2</v>
      </c>
      <c r="CN123">
        <v>0</v>
      </c>
      <c r="CO123">
        <v>1574.8318744385647</v>
      </c>
      <c r="CP123">
        <v>0</v>
      </c>
      <c r="CQ123" t="e">
        <v>#DIV/0!</v>
      </c>
      <c r="CR123" t="e">
        <v>#DIV/0!</v>
      </c>
    </row>
    <row r="124" spans="1:96" s="5" customFormat="1" x14ac:dyDescent="0.3">
      <c r="A124" s="4" t="str">
        <f>VLOOKUP(B124,ListCodeMtrx!A$1:B$91,2,TRUE)</f>
        <v>M40</v>
      </c>
      <c r="B124">
        <v>40</v>
      </c>
      <c r="C124" s="10">
        <v>22</v>
      </c>
      <c r="D124" s="10">
        <v>2</v>
      </c>
      <c r="E124" s="10">
        <v>2</v>
      </c>
      <c r="F124" s="1">
        <v>69</v>
      </c>
      <c r="G124" s="3">
        <v>41313</v>
      </c>
      <c r="H124" s="11">
        <v>2</v>
      </c>
      <c r="I124" s="1">
        <v>47</v>
      </c>
      <c r="J124" s="8">
        <v>4</v>
      </c>
      <c r="K124" s="8" t="s">
        <v>375</v>
      </c>
      <c r="L124" s="12">
        <v>0.15763888888888888</v>
      </c>
      <c r="M124" s="12">
        <f t="shared" si="129"/>
        <v>0.41917824074074073</v>
      </c>
      <c r="N124" s="8">
        <v>1024.5</v>
      </c>
      <c r="O124" s="8">
        <v>0</v>
      </c>
      <c r="P124" s="13" t="s">
        <v>192</v>
      </c>
      <c r="Q124" s="14">
        <v>35.854005630298104</v>
      </c>
      <c r="R124" s="14">
        <v>0.62713654138702557</v>
      </c>
      <c r="S124" s="14">
        <v>277.06035241116467</v>
      </c>
      <c r="T124" s="15">
        <v>23.552291870117188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t="e">
        <v>#DIV/0!</v>
      </c>
      <c r="AC124" t="e">
        <v>#DIV/0!</v>
      </c>
      <c r="AD124" t="e">
        <v>#DIV/0!</v>
      </c>
      <c r="AE124" s="8">
        <v>-1</v>
      </c>
      <c r="AF124" s="8">
        <v>0.87</v>
      </c>
      <c r="AG124" s="8">
        <v>0.92</v>
      </c>
      <c r="AH124" s="8">
        <v>10.040945053100586</v>
      </c>
      <c r="AI124">
        <v>0.87502047252655035</v>
      </c>
      <c r="AJ124">
        <v>2.3414609725788578E-2</v>
      </c>
      <c r="AK124" t="e">
        <v>#DIV/0!</v>
      </c>
      <c r="AL124" t="e">
        <v>#DIV/0!</v>
      </c>
      <c r="AM124" t="e">
        <v>#DIV/0!</v>
      </c>
      <c r="AN124" s="8">
        <v>0</v>
      </c>
      <c r="AO124" s="8">
        <v>0.5</v>
      </c>
      <c r="AP124" t="e">
        <v>#DIV/0!</v>
      </c>
      <c r="AQ124">
        <v>5.0563300067544183</v>
      </c>
      <c r="AR124">
        <v>0.84747186970962574</v>
      </c>
      <c r="AS124">
        <v>23.552291870117188</v>
      </c>
      <c r="AT124" s="8">
        <v>2</v>
      </c>
      <c r="AU124">
        <v>4.644859790802002</v>
      </c>
      <c r="AV124" s="8">
        <v>1</v>
      </c>
      <c r="AW124">
        <v>9.2897195816040039</v>
      </c>
      <c r="AX124" s="8">
        <v>24.27490234375</v>
      </c>
      <c r="AY124" s="8">
        <v>23.552291870117188</v>
      </c>
      <c r="AZ124" s="8">
        <v>25.020729064941406</v>
      </c>
      <c r="BA124" s="8">
        <v>399.82119750976562</v>
      </c>
      <c r="BB124" s="8">
        <v>378.29287719726562</v>
      </c>
      <c r="BC124" s="8">
        <v>17.659845352172852</v>
      </c>
      <c r="BD124" s="8">
        <v>20.483083724975586</v>
      </c>
      <c r="BE124" s="8">
        <v>58.554885864257813</v>
      </c>
      <c r="BF124" s="8">
        <v>67.915916442871094</v>
      </c>
      <c r="BG124" s="8">
        <v>350.85671997070312</v>
      </c>
      <c r="BH124" s="8">
        <v>1798.7862548828125</v>
      </c>
      <c r="BI124" s="8">
        <v>0.24377435445785522</v>
      </c>
      <c r="BJ124" s="8">
        <v>100.95633697509766</v>
      </c>
      <c r="BK124" s="8">
        <v>-0.56251335144042969</v>
      </c>
      <c r="BL124" s="8">
        <v>0.15486545860767365</v>
      </c>
      <c r="BM124" s="8">
        <v>0.75</v>
      </c>
      <c r="BN124" s="8">
        <v>-1.355140209197998</v>
      </c>
      <c r="BO124" s="8">
        <v>7.355140209197998</v>
      </c>
      <c r="BP124" s="8">
        <v>1</v>
      </c>
      <c r="BQ124" s="8">
        <v>0</v>
      </c>
      <c r="BR124" s="8">
        <v>0.15999999642372131</v>
      </c>
      <c r="BS124" s="8">
        <v>111115</v>
      </c>
      <c r="BT124">
        <v>1.7542835998535153</v>
      </c>
      <c r="BU124">
        <v>5.0563300067544186E-3</v>
      </c>
      <c r="BV124">
        <v>296.70229187011716</v>
      </c>
      <c r="BW124">
        <v>297.42490234374998</v>
      </c>
      <c r="BX124">
        <v>287.80579434828906</v>
      </c>
      <c r="BY124">
        <v>0.29193722278845657</v>
      </c>
      <c r="BZ124">
        <v>2.9153689725373995</v>
      </c>
      <c r="CA124">
        <v>28.877523292634095</v>
      </c>
      <c r="CB124">
        <v>8.3944395676585088</v>
      </c>
      <c r="CC124">
        <v>23.913597106933594</v>
      </c>
      <c r="CD124">
        <v>2.9794651377794015</v>
      </c>
      <c r="CE124">
        <v>0.58747677052163394</v>
      </c>
      <c r="CF124">
        <v>2.0678971028277737</v>
      </c>
      <c r="CG124">
        <v>0.91156803495162775</v>
      </c>
      <c r="CH124">
        <v>0.37054145206298894</v>
      </c>
      <c r="CI124">
        <v>27.970998300460852</v>
      </c>
      <c r="CJ124">
        <v>0.73239642909450831</v>
      </c>
      <c r="CK124">
        <v>72.080131948209427</v>
      </c>
      <c r="CL124">
        <v>373.08250381885358</v>
      </c>
      <c r="CM124">
        <v>6.9270508004270856E-2</v>
      </c>
      <c r="CN124">
        <v>0</v>
      </c>
      <c r="CO124">
        <v>1573.9747987218225</v>
      </c>
      <c r="CP124">
        <v>0</v>
      </c>
      <c r="CQ124" t="e">
        <v>#DIV/0!</v>
      </c>
      <c r="CR124" t="e">
        <v>#DIV/0!</v>
      </c>
    </row>
    <row r="125" spans="1:96" x14ac:dyDescent="0.3">
      <c r="A125" s="4" t="str">
        <f>VLOOKUP(B125,ListCodeMtrx!A$1:B$91,2,TRUE)</f>
        <v>M40</v>
      </c>
      <c r="B125">
        <v>40</v>
      </c>
      <c r="C125" s="10">
        <v>22</v>
      </c>
      <c r="D125" s="10">
        <v>2</v>
      </c>
      <c r="E125" s="10">
        <v>2</v>
      </c>
      <c r="F125" s="1">
        <v>69</v>
      </c>
      <c r="G125" s="3">
        <v>41313</v>
      </c>
      <c r="H125" s="11">
        <v>2</v>
      </c>
      <c r="I125" s="1">
        <v>47</v>
      </c>
      <c r="J125" s="8">
        <v>5</v>
      </c>
      <c r="K125" s="8" t="s">
        <v>376</v>
      </c>
      <c r="L125" s="12">
        <v>0.15763888888888888</v>
      </c>
      <c r="M125" s="12">
        <f t="shared" si="129"/>
        <v>0.42114583333333333</v>
      </c>
      <c r="N125" s="8">
        <v>1194.5</v>
      </c>
      <c r="O125" s="8">
        <v>0</v>
      </c>
      <c r="P125" s="13">
        <v>800</v>
      </c>
      <c r="Q125" s="14">
        <v>50.122360488055818</v>
      </c>
      <c r="R125" s="14">
        <v>0.62206007408961361</v>
      </c>
      <c r="S125" s="14">
        <v>623.68031516750477</v>
      </c>
      <c r="T125" s="15">
        <v>23.478042602539063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t="e">
        <v>#DIV/0!</v>
      </c>
      <c r="AC125" t="e">
        <v>#DIV/0!</v>
      </c>
      <c r="AD125" t="e">
        <v>#DIV/0!</v>
      </c>
      <c r="AE125" s="8">
        <v>-1</v>
      </c>
      <c r="AF125" s="8">
        <v>0.87</v>
      </c>
      <c r="AG125" s="8">
        <v>0.92</v>
      </c>
      <c r="AH125" s="8">
        <v>10.040945053100586</v>
      </c>
      <c r="AI125">
        <v>0.87502047252655035</v>
      </c>
      <c r="AJ125">
        <v>3.2469385254125384E-2</v>
      </c>
      <c r="AK125" t="e">
        <v>#DIV/0!</v>
      </c>
      <c r="AL125" t="e">
        <v>#DIV/0!</v>
      </c>
      <c r="AM125" t="e">
        <v>#DIV/0!</v>
      </c>
      <c r="AN125" s="8">
        <v>0</v>
      </c>
      <c r="AO125" s="8">
        <v>0.5</v>
      </c>
      <c r="AP125" t="e">
        <v>#DIV/0!</v>
      </c>
      <c r="AQ125">
        <v>5.0248103782398763</v>
      </c>
      <c r="AR125">
        <v>0.84878311472987145</v>
      </c>
      <c r="AS125">
        <v>23.478042602539063</v>
      </c>
      <c r="AT125" s="8">
        <v>2</v>
      </c>
      <c r="AU125">
        <v>4.644859790802002</v>
      </c>
      <c r="AV125" s="8">
        <v>1</v>
      </c>
      <c r="AW125">
        <v>9.2897195816040039</v>
      </c>
      <c r="AX125" s="8">
        <v>24.248044967651367</v>
      </c>
      <c r="AY125" s="8">
        <v>23.478042602539063</v>
      </c>
      <c r="AZ125" s="8">
        <v>25.020095825195313</v>
      </c>
      <c r="BA125" s="8">
        <v>800.2869873046875</v>
      </c>
      <c r="BB125" s="8">
        <v>769.510986328125</v>
      </c>
      <c r="BC125" s="8">
        <v>17.534133911132813</v>
      </c>
      <c r="BD125" s="8">
        <v>20.340225219726563</v>
      </c>
      <c r="BE125" s="8">
        <v>58.234291076660156</v>
      </c>
      <c r="BF125" s="8">
        <v>67.553871154785156</v>
      </c>
      <c r="BG125" s="8">
        <v>350.85134887695312</v>
      </c>
      <c r="BH125" s="8">
        <v>1799.3623046875</v>
      </c>
      <c r="BI125" s="8">
        <v>0.21646355092525482</v>
      </c>
      <c r="BJ125" s="8">
        <v>100.96074676513672</v>
      </c>
      <c r="BK125" s="8">
        <v>-0.53492546081542969</v>
      </c>
      <c r="BL125" s="8">
        <v>0.15097065269947052</v>
      </c>
      <c r="BM125" s="8">
        <v>0.25</v>
      </c>
      <c r="BN125" s="8">
        <v>-1.355140209197998</v>
      </c>
      <c r="BO125" s="8">
        <v>7.355140209197998</v>
      </c>
      <c r="BP125" s="8">
        <v>1</v>
      </c>
      <c r="BQ125" s="8">
        <v>0</v>
      </c>
      <c r="BR125" s="8">
        <v>0.15999999642372131</v>
      </c>
      <c r="BS125" s="8">
        <v>111115</v>
      </c>
      <c r="BT125">
        <v>1.7542567443847654</v>
      </c>
      <c r="BU125">
        <v>5.0248103782398763E-3</v>
      </c>
      <c r="BV125">
        <v>296.62804260253904</v>
      </c>
      <c r="BW125">
        <v>297.39804496765134</v>
      </c>
      <c r="BX125">
        <v>287.89796231497894</v>
      </c>
      <c r="BY125">
        <v>0.29999976255943378</v>
      </c>
      <c r="BZ125">
        <v>2.9023474422845323</v>
      </c>
      <c r="CA125">
        <v>28.747285804414801</v>
      </c>
      <c r="CB125">
        <v>8.4070605846882387</v>
      </c>
      <c r="CC125">
        <v>23.863043785095215</v>
      </c>
      <c r="CD125">
        <v>2.9704234060287797</v>
      </c>
      <c r="CE125">
        <v>0.58301978574400914</v>
      </c>
      <c r="CF125">
        <v>2.0535643275546609</v>
      </c>
      <c r="CG125">
        <v>0.91685907847411885</v>
      </c>
      <c r="CH125">
        <v>0.36770468870920453</v>
      </c>
      <c r="CI125">
        <v>62.967230362027109</v>
      </c>
      <c r="CJ125">
        <v>0.81048916292088258</v>
      </c>
      <c r="CK125">
        <v>71.901023383556776</v>
      </c>
      <c r="CL125">
        <v>762.22710805123177</v>
      </c>
      <c r="CM125">
        <v>4.7280514894106042E-2</v>
      </c>
      <c r="CN125">
        <v>0</v>
      </c>
      <c r="CO125">
        <v>1574.478854094119</v>
      </c>
      <c r="CP125">
        <v>0</v>
      </c>
      <c r="CQ125" t="e">
        <v>#DIV/0!</v>
      </c>
      <c r="CR125" t="e">
        <v>#DIV/0!</v>
      </c>
    </row>
    <row r="126" spans="1:96" x14ac:dyDescent="0.3">
      <c r="A126" s="4" t="str">
        <f>VLOOKUP(B126,ListCodeMtrx!A$1:B$91,2,TRUE)</f>
        <v>M43</v>
      </c>
      <c r="B126">
        <v>43</v>
      </c>
      <c r="C126" s="10">
        <v>19</v>
      </c>
      <c r="D126" s="10">
        <v>2</v>
      </c>
      <c r="E126" s="10">
        <v>3</v>
      </c>
      <c r="F126" s="1">
        <v>69</v>
      </c>
      <c r="G126" s="3">
        <v>41313</v>
      </c>
      <c r="H126" s="11">
        <v>2</v>
      </c>
      <c r="I126" s="1">
        <v>40.4</v>
      </c>
      <c r="J126" s="8">
        <v>8</v>
      </c>
      <c r="K126" s="8" t="s">
        <v>379</v>
      </c>
      <c r="L126" s="12">
        <v>0.15763888888888888</v>
      </c>
      <c r="M126" s="12">
        <f t="shared" si="129"/>
        <v>0.42969907407407415</v>
      </c>
      <c r="N126" s="8">
        <v>1934</v>
      </c>
      <c r="O126" s="8">
        <v>0</v>
      </c>
      <c r="P126" s="13">
        <v>50</v>
      </c>
      <c r="Q126" s="14">
        <v>-0.20879586080428927</v>
      </c>
      <c r="R126" s="14">
        <v>0.52720050122004836</v>
      </c>
      <c r="S126" s="14">
        <v>49.633618920016339</v>
      </c>
      <c r="T126" s="15">
        <v>25.128400802612305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t="e">
        <v>#DIV/0!</v>
      </c>
      <c r="AC126">
        <v>0.48514665580950972</v>
      </c>
      <c r="AD126">
        <v>0.2645531955668009</v>
      </c>
      <c r="AE126" s="8">
        <v>-1</v>
      </c>
      <c r="AF126" s="8">
        <v>0.87</v>
      </c>
      <c r="AG126" s="8">
        <v>0.92</v>
      </c>
      <c r="AH126" s="8">
        <v>9.9839849472045898</v>
      </c>
      <c r="AI126">
        <v>0.87499199247360226</v>
      </c>
      <c r="AJ126">
        <v>5.018730263091221E-4</v>
      </c>
      <c r="AK126">
        <v>0.54530561511419817</v>
      </c>
      <c r="AL126">
        <v>1.9423006789871613</v>
      </c>
      <c r="AM126">
        <v>-1</v>
      </c>
      <c r="AN126" s="8">
        <v>1799.343994140625</v>
      </c>
      <c r="AO126" s="8">
        <v>0.5</v>
      </c>
      <c r="AP126">
        <v>208.25780818337162</v>
      </c>
      <c r="AQ126">
        <v>4.3729101704128395</v>
      </c>
      <c r="AR126">
        <v>0.8606324356363908</v>
      </c>
      <c r="AS126">
        <v>25.128400802612305</v>
      </c>
      <c r="AT126" s="8">
        <v>2</v>
      </c>
      <c r="AU126">
        <v>4.644859790802002</v>
      </c>
      <c r="AV126" s="8">
        <v>1</v>
      </c>
      <c r="AW126">
        <v>9.2897195816040039</v>
      </c>
      <c r="AX126" s="8">
        <v>24.870449066162109</v>
      </c>
      <c r="AY126" s="8">
        <v>25.128400802612305</v>
      </c>
      <c r="AZ126" s="8">
        <v>25.024185180664062</v>
      </c>
      <c r="BA126" s="8">
        <v>49.664817810058594</v>
      </c>
      <c r="BB126" s="8">
        <v>49.660049438476563</v>
      </c>
      <c r="BC126" s="8">
        <v>20.776426315307617</v>
      </c>
      <c r="BD126" s="8">
        <v>23.21185302734375</v>
      </c>
      <c r="BE126" s="8">
        <v>66.480293273925781</v>
      </c>
      <c r="BF126" s="8">
        <v>74.273155212402344</v>
      </c>
      <c r="BG126" s="8">
        <v>350.77276611328125</v>
      </c>
      <c r="BH126" s="8">
        <v>1801.7337646484375</v>
      </c>
      <c r="BI126" s="8">
        <v>0.30446261167526245</v>
      </c>
      <c r="BJ126" s="8">
        <v>100.95995330810547</v>
      </c>
      <c r="BK126" s="8">
        <v>-0.28595161437988281</v>
      </c>
      <c r="BL126" s="8">
        <v>0.17172832787036896</v>
      </c>
      <c r="BM126" s="8">
        <v>0.25</v>
      </c>
      <c r="BN126" s="8">
        <v>-1.355140209197998</v>
      </c>
      <c r="BO126" s="8">
        <v>7.355140209197998</v>
      </c>
      <c r="BP126" s="8">
        <v>1</v>
      </c>
      <c r="BQ126" s="8">
        <v>0</v>
      </c>
      <c r="BR126" s="8">
        <v>0.15999999642372131</v>
      </c>
      <c r="BS126" s="8">
        <v>111115</v>
      </c>
      <c r="BT126">
        <v>1.753863830566406</v>
      </c>
      <c r="BU126">
        <v>4.372910170412839E-3</v>
      </c>
      <c r="BV126">
        <v>298.27840080261228</v>
      </c>
      <c r="BW126">
        <v>298.02044906616209</v>
      </c>
      <c r="BX126">
        <v>288.27739590024794</v>
      </c>
      <c r="BY126">
        <v>0.36967576290007192</v>
      </c>
      <c r="BZ126">
        <v>3.2041000334716223</v>
      </c>
      <c r="CA126">
        <v>31.736346229217048</v>
      </c>
      <c r="CB126">
        <v>8.5244932018732982</v>
      </c>
      <c r="CC126">
        <v>24.999424934387207</v>
      </c>
      <c r="CD126">
        <v>3.1795685767177151</v>
      </c>
      <c r="CE126">
        <v>0.49888812155904233</v>
      </c>
      <c r="CF126">
        <v>2.3434675978352315</v>
      </c>
      <c r="CG126">
        <v>0.83610097888248358</v>
      </c>
      <c r="CH126">
        <v>0.31423088879008049</v>
      </c>
      <c r="CI126">
        <v>5.0110078486771501</v>
      </c>
      <c r="CJ126">
        <v>0.99946777099984629</v>
      </c>
      <c r="CK126">
        <v>73.864078556998663</v>
      </c>
      <c r="CL126">
        <v>49.690392056422098</v>
      </c>
      <c r="CM126">
        <v>-3.1037215096456337E-3</v>
      </c>
      <c r="CN126">
        <v>0</v>
      </c>
      <c r="CO126">
        <v>1576.5026166367006</v>
      </c>
      <c r="CP126">
        <v>488.8822021484375</v>
      </c>
      <c r="CQ126">
        <v>0.2645531955668009</v>
      </c>
      <c r="CR126" t="e">
        <v>#DIV/0!</v>
      </c>
    </row>
    <row r="127" spans="1:96" x14ac:dyDescent="0.3">
      <c r="A127" s="4" t="str">
        <f>VLOOKUP(B127,ListCodeMtrx!A$1:B$91,2,TRUE)</f>
        <v>M43</v>
      </c>
      <c r="B127">
        <v>43</v>
      </c>
      <c r="C127" s="10">
        <v>19</v>
      </c>
      <c r="D127" s="10">
        <v>2</v>
      </c>
      <c r="E127" s="10">
        <v>3</v>
      </c>
      <c r="F127" s="1">
        <v>69</v>
      </c>
      <c r="G127" s="3">
        <v>41313</v>
      </c>
      <c r="H127" s="11">
        <v>2</v>
      </c>
      <c r="I127" s="1">
        <v>40.4</v>
      </c>
      <c r="J127" s="8">
        <v>9</v>
      </c>
      <c r="K127" s="8" t="s">
        <v>380</v>
      </c>
      <c r="L127" s="12">
        <v>0.15763888888888888</v>
      </c>
      <c r="M127" s="12">
        <f t="shared" si="129"/>
        <v>0.43160879629629634</v>
      </c>
      <c r="N127" s="8">
        <v>2099</v>
      </c>
      <c r="O127" s="8">
        <v>0</v>
      </c>
      <c r="P127" s="13">
        <v>150</v>
      </c>
      <c r="Q127" s="14">
        <v>11.428018907398162</v>
      </c>
      <c r="R127" s="14">
        <v>0.46505933211577299</v>
      </c>
      <c r="S127" s="14">
        <v>101.65704670824354</v>
      </c>
      <c r="T127" s="15">
        <v>25.299955368041992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t="e">
        <v>#DIV/0!</v>
      </c>
      <c r="AC127">
        <v>0.48514665580950972</v>
      </c>
      <c r="AD127">
        <v>0.2645531955668009</v>
      </c>
      <c r="AE127" s="8">
        <v>-1</v>
      </c>
      <c r="AF127" s="8">
        <v>0.87</v>
      </c>
      <c r="AG127" s="8">
        <v>0.92</v>
      </c>
      <c r="AH127" s="8">
        <v>9.9839849472045898</v>
      </c>
      <c r="AI127">
        <v>0.87499199247360226</v>
      </c>
      <c r="AJ127">
        <v>7.8889096001409243E-3</v>
      </c>
      <c r="AK127">
        <v>0.54530561511419817</v>
      </c>
      <c r="AL127">
        <v>1.9423006789871613</v>
      </c>
      <c r="AM127">
        <v>-1</v>
      </c>
      <c r="AN127" s="8">
        <v>1799.343994140625</v>
      </c>
      <c r="AO127" s="8">
        <v>0.5</v>
      </c>
      <c r="AP127">
        <v>208.25780818337162</v>
      </c>
      <c r="AQ127">
        <v>3.8839921657520042</v>
      </c>
      <c r="AR127">
        <v>0.86073038962894755</v>
      </c>
      <c r="AS127">
        <v>25.299955368041992</v>
      </c>
      <c r="AT127" s="8">
        <v>2</v>
      </c>
      <c r="AU127">
        <v>4.644859790802002</v>
      </c>
      <c r="AV127" s="8">
        <v>1</v>
      </c>
      <c r="AW127">
        <v>9.2897195816040039</v>
      </c>
      <c r="AX127" s="8">
        <v>24.943672180175781</v>
      </c>
      <c r="AY127" s="8">
        <v>25.299955368041992</v>
      </c>
      <c r="AZ127" s="8">
        <v>25.012546539306641</v>
      </c>
      <c r="BA127" s="8">
        <v>151.20999145507812</v>
      </c>
      <c r="BB127" s="8">
        <v>144.37385559082031</v>
      </c>
      <c r="BC127" s="8">
        <v>21.375246047973633</v>
      </c>
      <c r="BD127" s="8">
        <v>23.537815093994141</v>
      </c>
      <c r="BE127" s="8">
        <v>68.094779968261719</v>
      </c>
      <c r="BF127" s="8">
        <v>74.984046936035156</v>
      </c>
      <c r="BG127" s="8">
        <v>350.74685668945312</v>
      </c>
      <c r="BH127" s="8">
        <v>1800.4490966796875</v>
      </c>
      <c r="BI127" s="8">
        <v>0.17701216042041779</v>
      </c>
      <c r="BJ127" s="8">
        <v>100.95481872558594</v>
      </c>
      <c r="BK127" s="8">
        <v>8.1846237182617188E-2</v>
      </c>
      <c r="BL127" s="8">
        <v>0.17216320335865021</v>
      </c>
      <c r="BM127" s="8">
        <v>0.25</v>
      </c>
      <c r="BN127" s="8">
        <v>-1.355140209197998</v>
      </c>
      <c r="BO127" s="8">
        <v>7.355140209197998</v>
      </c>
      <c r="BP127" s="8">
        <v>1</v>
      </c>
      <c r="BQ127" s="8">
        <v>0</v>
      </c>
      <c r="BR127" s="8">
        <v>0.15999999642372131</v>
      </c>
      <c r="BS127" s="8">
        <v>111115</v>
      </c>
      <c r="BT127">
        <v>1.7537342834472656</v>
      </c>
      <c r="BU127">
        <v>3.8839921657520043E-3</v>
      </c>
      <c r="BV127">
        <v>298.44995536804197</v>
      </c>
      <c r="BW127">
        <v>298.09367218017576</v>
      </c>
      <c r="BX127">
        <v>288.07184902984227</v>
      </c>
      <c r="BY127">
        <v>0.45049229796637424</v>
      </c>
      <c r="BZ127">
        <v>3.2369862456394864</v>
      </c>
      <c r="CA127">
        <v>32.063712128870435</v>
      </c>
      <c r="CB127">
        <v>8.5258970348762944</v>
      </c>
      <c r="CC127">
        <v>25.121813774108887</v>
      </c>
      <c r="CD127">
        <v>3.2028431723440596</v>
      </c>
      <c r="CE127">
        <v>0.44288761666215282</v>
      </c>
      <c r="CF127">
        <v>2.3762558560105389</v>
      </c>
      <c r="CG127">
        <v>0.82658731633352067</v>
      </c>
      <c r="CH127">
        <v>0.27871487284214019</v>
      </c>
      <c r="CI127">
        <v>10.262768722609149</v>
      </c>
      <c r="CJ127">
        <v>0.7041236537753528</v>
      </c>
      <c r="CK127">
        <v>73.953091708202095</v>
      </c>
      <c r="CL127">
        <v>142.71311380098862</v>
      </c>
      <c r="CM127">
        <v>5.9219318238715998E-2</v>
      </c>
      <c r="CN127">
        <v>0</v>
      </c>
      <c r="CO127">
        <v>1575.3785424510572</v>
      </c>
      <c r="CP127">
        <v>488.8822021484375</v>
      </c>
      <c r="CQ127">
        <v>0.2645531955668009</v>
      </c>
      <c r="CR127" t="e">
        <v>#DIV/0!</v>
      </c>
    </row>
    <row r="128" spans="1:96" x14ac:dyDescent="0.3">
      <c r="A128" s="4" t="str">
        <f>VLOOKUP(B128,ListCodeMtrx!A$1:B$91,2,TRUE)</f>
        <v>M43</v>
      </c>
      <c r="B128">
        <v>43</v>
      </c>
      <c r="C128" s="10">
        <v>19</v>
      </c>
      <c r="D128" s="10">
        <v>2</v>
      </c>
      <c r="E128" s="10">
        <v>3</v>
      </c>
      <c r="F128" s="1">
        <v>69</v>
      </c>
      <c r="G128" s="3">
        <v>41313</v>
      </c>
      <c r="H128" s="11">
        <v>2</v>
      </c>
      <c r="I128" s="1">
        <v>40.4</v>
      </c>
      <c r="J128" s="8">
        <v>10</v>
      </c>
      <c r="K128" s="8" t="s">
        <v>381</v>
      </c>
      <c r="L128" s="12">
        <v>0.15763888888888888</v>
      </c>
      <c r="M128" s="12">
        <f t="shared" si="129"/>
        <v>0.43365740740740744</v>
      </c>
      <c r="N128" s="8">
        <v>2275.5</v>
      </c>
      <c r="O128" s="8">
        <v>0</v>
      </c>
      <c r="P128" s="13" t="s">
        <v>192</v>
      </c>
      <c r="Q128" s="14">
        <v>33.45286182293102</v>
      </c>
      <c r="R128" s="14">
        <v>0.44836839987135657</v>
      </c>
      <c r="S128" s="14">
        <v>253.06120254299881</v>
      </c>
      <c r="T128" s="15">
        <v>24.851131439208984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t="e">
        <v>#DIV/0!</v>
      </c>
      <c r="AC128">
        <v>0.48514665580950972</v>
      </c>
      <c r="AD128">
        <v>0.2645531955668009</v>
      </c>
      <c r="AE128" s="8">
        <v>-1</v>
      </c>
      <c r="AF128" s="8">
        <v>0.87</v>
      </c>
      <c r="AG128" s="8">
        <v>0.92</v>
      </c>
      <c r="AH128" s="8">
        <v>10.012383460998535</v>
      </c>
      <c r="AI128">
        <v>0.87500619173049932</v>
      </c>
      <c r="AJ128">
        <v>2.188295604817567E-2</v>
      </c>
      <c r="AK128">
        <v>0.54530561511419817</v>
      </c>
      <c r="AL128">
        <v>1.9423006789871613</v>
      </c>
      <c r="AM128">
        <v>-1</v>
      </c>
      <c r="AN128" s="8">
        <v>1799.343994140625</v>
      </c>
      <c r="AO128" s="8">
        <v>0.5</v>
      </c>
      <c r="AP128">
        <v>208.26118776415024</v>
      </c>
      <c r="AQ128">
        <v>3.589423161779191</v>
      </c>
      <c r="AR128">
        <v>0.82419858817327807</v>
      </c>
      <c r="AS128">
        <v>24.851131439208984</v>
      </c>
      <c r="AT128" s="8">
        <v>2</v>
      </c>
      <c r="AU128">
        <v>4.644859790802002</v>
      </c>
      <c r="AV128" s="8">
        <v>1</v>
      </c>
      <c r="AW128">
        <v>9.2897195816040039</v>
      </c>
      <c r="AX128" s="8">
        <v>24.755426406860352</v>
      </c>
      <c r="AY128" s="8">
        <v>24.851131439208984</v>
      </c>
      <c r="AZ128" s="8">
        <v>25.008451461791992</v>
      </c>
      <c r="BA128" s="8">
        <v>401.45953369140625</v>
      </c>
      <c r="BB128" s="8">
        <v>381.6036376953125</v>
      </c>
      <c r="BC128" s="8">
        <v>21.054470062255859</v>
      </c>
      <c r="BD128" s="8">
        <v>23.053979873657227</v>
      </c>
      <c r="BE128" s="8">
        <v>67.829498291015625</v>
      </c>
      <c r="BF128" s="8">
        <v>74.271163940429688</v>
      </c>
      <c r="BG128" s="8">
        <v>350.75323486328125</v>
      </c>
      <c r="BH128" s="8">
        <v>1799.319091796875</v>
      </c>
      <c r="BI128" s="8">
        <v>0.31862199306488037</v>
      </c>
      <c r="BJ128" s="8">
        <v>100.95294952392578</v>
      </c>
      <c r="BK128" s="8">
        <v>0.54549980163574219</v>
      </c>
      <c r="BL128" s="8">
        <v>0.18243999779224396</v>
      </c>
      <c r="BM128" s="8">
        <v>0.25</v>
      </c>
      <c r="BN128" s="8">
        <v>-1.355140209197998</v>
      </c>
      <c r="BO128" s="8">
        <v>7.355140209197998</v>
      </c>
      <c r="BP128" s="8">
        <v>1</v>
      </c>
      <c r="BQ128" s="8">
        <v>0</v>
      </c>
      <c r="BR128" s="8">
        <v>0.15999999642372131</v>
      </c>
      <c r="BS128" s="8">
        <v>111115</v>
      </c>
      <c r="BT128">
        <v>1.7537661743164061</v>
      </c>
      <c r="BU128">
        <v>3.5894231617791907E-3</v>
      </c>
      <c r="BV128">
        <v>298.00113143920896</v>
      </c>
      <c r="BW128">
        <v>297.90542640686033</v>
      </c>
      <c r="BX128">
        <v>287.89104825263348</v>
      </c>
      <c r="BY128">
        <v>0.51371899903918206</v>
      </c>
      <c r="BZ128">
        <v>3.1515658546841969</v>
      </c>
      <c r="CA128">
        <v>31.218165190282804</v>
      </c>
      <c r="CB128">
        <v>8.1641853166255771</v>
      </c>
      <c r="CC128">
        <v>24.803278923034668</v>
      </c>
      <c r="CD128">
        <v>3.1425758308486671</v>
      </c>
      <c r="CE128">
        <v>0.42772428345079994</v>
      </c>
      <c r="CF128">
        <v>2.3273672665109189</v>
      </c>
      <c r="CG128">
        <v>0.81520856433774824</v>
      </c>
      <c r="CH128">
        <v>0.26910881313786544</v>
      </c>
      <c r="CI128">
        <v>25.547274806787318</v>
      </c>
      <c r="CJ128">
        <v>0.66315196592819936</v>
      </c>
      <c r="CK128">
        <v>74.356205392241563</v>
      </c>
      <c r="CL128">
        <v>376.74220317468524</v>
      </c>
      <c r="CM128">
        <v>6.6024667364138701E-2</v>
      </c>
      <c r="CN128">
        <v>0</v>
      </c>
      <c r="CO128">
        <v>1574.4153462211643</v>
      </c>
      <c r="CP128">
        <v>488.8822021484375</v>
      </c>
      <c r="CQ128">
        <v>0.2645531955668009</v>
      </c>
      <c r="CR128" t="e">
        <v>#DIV/0!</v>
      </c>
    </row>
    <row r="129" spans="1:96" x14ac:dyDescent="0.3">
      <c r="A129" s="4" t="str">
        <f>VLOOKUP(B129,ListCodeMtrx!A$1:B$91,2,TRUE)</f>
        <v>M43</v>
      </c>
      <c r="B129">
        <v>43</v>
      </c>
      <c r="C129" s="10">
        <v>19</v>
      </c>
      <c r="D129" s="10">
        <v>2</v>
      </c>
      <c r="E129" s="10">
        <v>3</v>
      </c>
      <c r="F129" s="1">
        <v>69</v>
      </c>
      <c r="G129" s="3">
        <v>41313</v>
      </c>
      <c r="H129" s="11">
        <v>2</v>
      </c>
      <c r="I129" s="1">
        <v>40.4</v>
      </c>
      <c r="J129" s="8">
        <v>11</v>
      </c>
      <c r="K129" s="8" t="s">
        <v>382</v>
      </c>
      <c r="L129" s="12">
        <v>0.15763888888888888</v>
      </c>
      <c r="M129" s="12">
        <f t="shared" si="129"/>
        <v>0.43607638888888889</v>
      </c>
      <c r="N129" s="8">
        <v>2484.5</v>
      </c>
      <c r="O129" s="8">
        <v>0</v>
      </c>
      <c r="P129" s="13">
        <v>800</v>
      </c>
      <c r="Q129" s="14">
        <v>48.198625510714166</v>
      </c>
      <c r="R129" s="14">
        <v>0.4713103894047953</v>
      </c>
      <c r="S129" s="14">
        <v>590.90699776795839</v>
      </c>
      <c r="T129" s="15">
        <v>24.390056610107422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t="e">
        <v>#DIV/0!</v>
      </c>
      <c r="AC129">
        <v>0.48514665580950972</v>
      </c>
      <c r="AD129">
        <v>0.2645531955668009</v>
      </c>
      <c r="AE129" s="8">
        <v>-1</v>
      </c>
      <c r="AF129" s="8">
        <v>0.87</v>
      </c>
      <c r="AG129" s="8">
        <v>0.92</v>
      </c>
      <c r="AH129" s="8">
        <v>10.040945053100586</v>
      </c>
      <c r="AI129">
        <v>0.87502047252655035</v>
      </c>
      <c r="AJ129">
        <v>3.1278975921918466E-2</v>
      </c>
      <c r="AK129">
        <v>0.54530561511419817</v>
      </c>
      <c r="AL129">
        <v>1.9423006789871613</v>
      </c>
      <c r="AM129">
        <v>-1</v>
      </c>
      <c r="AN129" s="8">
        <v>1799.343994140625</v>
      </c>
      <c r="AO129" s="8">
        <v>0.5</v>
      </c>
      <c r="AP129">
        <v>208.26458675215275</v>
      </c>
      <c r="AQ129">
        <v>3.6083546215975915</v>
      </c>
      <c r="AR129">
        <v>0.79055518894194687</v>
      </c>
      <c r="AS129">
        <v>24.390056610107422</v>
      </c>
      <c r="AT129" s="8">
        <v>2</v>
      </c>
      <c r="AU129">
        <v>4.644859790802002</v>
      </c>
      <c r="AV129" s="8">
        <v>1</v>
      </c>
      <c r="AW129">
        <v>9.2897195816040039</v>
      </c>
      <c r="AX129" s="8">
        <v>24.565706253051758</v>
      </c>
      <c r="AY129" s="8">
        <v>24.390056610107422</v>
      </c>
      <c r="AZ129" s="8">
        <v>25.014934539794922</v>
      </c>
      <c r="BA129" s="8">
        <v>799.40460205078125</v>
      </c>
      <c r="BB129" s="8">
        <v>770.3388671875</v>
      </c>
      <c r="BC129" s="8">
        <v>20.529373168945313</v>
      </c>
      <c r="BD129" s="8">
        <v>22.540336608886719</v>
      </c>
      <c r="BE129" s="8">
        <v>66.886314392089844</v>
      </c>
      <c r="BF129" s="8">
        <v>73.438186645507812</v>
      </c>
      <c r="BG129" s="8">
        <v>350.77923583984375</v>
      </c>
      <c r="BH129" s="8">
        <v>1797.55517578125</v>
      </c>
      <c r="BI129" s="8">
        <v>0.24377012252807617</v>
      </c>
      <c r="BJ129" s="8">
        <v>100.9442138671875</v>
      </c>
      <c r="BK129" s="8">
        <v>0.44967460632324219</v>
      </c>
      <c r="BL129" s="8">
        <v>0.17062397301197052</v>
      </c>
      <c r="BM129" s="8">
        <v>0.25</v>
      </c>
      <c r="BN129" s="8">
        <v>-1.355140209197998</v>
      </c>
      <c r="BO129" s="8">
        <v>7.355140209197998</v>
      </c>
      <c r="BP129" s="8">
        <v>1</v>
      </c>
      <c r="BQ129" s="8">
        <v>0</v>
      </c>
      <c r="BR129" s="8">
        <v>0.15999999642372131</v>
      </c>
      <c r="BS129" s="8">
        <v>111115</v>
      </c>
      <c r="BT129">
        <v>1.7538961791992187</v>
      </c>
      <c r="BU129">
        <v>3.6083546215975914E-3</v>
      </c>
      <c r="BV129">
        <v>297.5400566101074</v>
      </c>
      <c r="BW129">
        <v>297.71570625305174</v>
      </c>
      <c r="BX129">
        <v>287.60882169644174</v>
      </c>
      <c r="BY129">
        <v>0.52170184548668574</v>
      </c>
      <c r="BZ129">
        <v>3.0658717482278037</v>
      </c>
      <c r="CA129">
        <v>30.371941399846627</v>
      </c>
      <c r="CB129">
        <v>7.8316047909599078</v>
      </c>
      <c r="CC129">
        <v>24.47788143157959</v>
      </c>
      <c r="CD129">
        <v>3.0820357707781949</v>
      </c>
      <c r="CE129">
        <v>0.44855321277275367</v>
      </c>
      <c r="CF129">
        <v>2.2753165592858569</v>
      </c>
      <c r="CG129">
        <v>0.80671921149233805</v>
      </c>
      <c r="CH129">
        <v>0.28230522581385303</v>
      </c>
      <c r="CI129">
        <v>59.648642358306475</v>
      </c>
      <c r="CJ129">
        <v>0.76707410587415159</v>
      </c>
      <c r="CK129">
        <v>74.792507540257972</v>
      </c>
      <c r="CL129">
        <v>763.33454979472151</v>
      </c>
      <c r="CM129">
        <v>4.7225637342232188E-2</v>
      </c>
      <c r="CN129">
        <v>0</v>
      </c>
      <c r="CO129">
        <v>1572.8975793046557</v>
      </c>
      <c r="CP129">
        <v>488.8822021484375</v>
      </c>
      <c r="CQ129">
        <v>0.2645531955668009</v>
      </c>
      <c r="CR129" t="e">
        <v>#DIV/0!</v>
      </c>
    </row>
    <row r="130" spans="1:96" x14ac:dyDescent="0.3">
      <c r="A130" s="4" t="str">
        <f>VLOOKUP(B130,ListCodeMtrx!A$1:B$91,2,TRUE)</f>
        <v>M46</v>
      </c>
      <c r="B130">
        <v>46</v>
      </c>
      <c r="C130" s="10">
        <v>20</v>
      </c>
      <c r="D130" s="10">
        <v>2</v>
      </c>
      <c r="E130" s="10">
        <v>4</v>
      </c>
      <c r="F130" s="1">
        <v>69</v>
      </c>
      <c r="G130" s="3">
        <v>41313</v>
      </c>
      <c r="H130" s="11">
        <v>2</v>
      </c>
      <c r="I130" s="1">
        <v>48</v>
      </c>
      <c r="J130" s="8">
        <v>15</v>
      </c>
      <c r="K130" s="8" t="s">
        <v>386</v>
      </c>
      <c r="L130" s="12">
        <v>0.15763888888888888</v>
      </c>
      <c r="M130" s="12">
        <f t="shared" si="129"/>
        <v>0.44655092592592593</v>
      </c>
      <c r="N130" s="8">
        <v>3390</v>
      </c>
      <c r="O130" s="8">
        <v>0</v>
      </c>
      <c r="P130" s="13">
        <v>50</v>
      </c>
      <c r="Q130" s="14">
        <v>-0.22138467247684016</v>
      </c>
      <c r="R130" s="14">
        <v>0.83861559983761214</v>
      </c>
      <c r="S130" s="14">
        <v>49.250578172807309</v>
      </c>
      <c r="T130" s="15">
        <v>25.091930389404297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t="e">
        <v>#DIV/0!</v>
      </c>
      <c r="AC130">
        <v>0.46352815282260429</v>
      </c>
      <c r="AD130">
        <v>0.26921456387506881</v>
      </c>
      <c r="AE130" s="8">
        <v>-1</v>
      </c>
      <c r="AF130" s="8">
        <v>0.87</v>
      </c>
      <c r="AG130" s="8">
        <v>0.92</v>
      </c>
      <c r="AH130" s="8">
        <v>10.012383460998535</v>
      </c>
      <c r="AI130">
        <v>0.87500619173049932</v>
      </c>
      <c r="AJ130">
        <v>4.9436680536841886E-4</v>
      </c>
      <c r="AK130">
        <v>0.58079441828013256</v>
      </c>
      <c r="AL130">
        <v>1.8640307133755873</v>
      </c>
      <c r="AM130">
        <v>-1</v>
      </c>
      <c r="AN130" s="8">
        <v>1798.693603515625</v>
      </c>
      <c r="AO130" s="8">
        <v>0.5</v>
      </c>
      <c r="AP130">
        <v>211.85409900651368</v>
      </c>
      <c r="AQ130">
        <v>6.2673268945880061</v>
      </c>
      <c r="AR130">
        <v>0.79960146969198131</v>
      </c>
      <c r="AS130">
        <v>25.091930389404297</v>
      </c>
      <c r="AT130" s="8">
        <v>2</v>
      </c>
      <c r="AU130">
        <v>4.644859790802002</v>
      </c>
      <c r="AV130" s="8">
        <v>1</v>
      </c>
      <c r="AW130">
        <v>9.2897195816040039</v>
      </c>
      <c r="AX130" s="8">
        <v>24.688434600830078</v>
      </c>
      <c r="AY130" s="8">
        <v>25.091930389404297</v>
      </c>
      <c r="AZ130" s="8">
        <v>25.027093887329102</v>
      </c>
      <c r="BA130" s="8">
        <v>49.481552124023438</v>
      </c>
      <c r="BB130" s="8">
        <v>49.431144714355469</v>
      </c>
      <c r="BC130" s="8">
        <v>20.266048431396484</v>
      </c>
      <c r="BD130" s="8">
        <v>23.75425910949707</v>
      </c>
      <c r="BE130" s="8">
        <v>65.537200927734375</v>
      </c>
      <c r="BF130" s="8">
        <v>76.817520141601562</v>
      </c>
      <c r="BG130" s="8">
        <v>350.80743408203125</v>
      </c>
      <c r="BH130" s="8">
        <v>1799.9586181640625</v>
      </c>
      <c r="BI130" s="8">
        <v>0.2609671950340271</v>
      </c>
      <c r="BJ130" s="8">
        <v>100.93116760253906</v>
      </c>
      <c r="BK130" s="8">
        <v>-0.57729911804199219</v>
      </c>
      <c r="BL130" s="8">
        <v>0.14395923912525177</v>
      </c>
      <c r="BM130" s="8">
        <v>0</v>
      </c>
      <c r="BN130" s="8">
        <v>-1.355140209197998</v>
      </c>
      <c r="BO130" s="8">
        <v>7.355140209197998</v>
      </c>
      <c r="BP130" s="8">
        <v>1</v>
      </c>
      <c r="BQ130" s="8">
        <v>0</v>
      </c>
      <c r="BR130" s="8">
        <v>0.15999999642372131</v>
      </c>
      <c r="BS130" s="8">
        <v>111115</v>
      </c>
      <c r="BT130">
        <v>1.7540371704101561</v>
      </c>
      <c r="BU130">
        <v>6.2673268945880063E-3</v>
      </c>
      <c r="BV130">
        <v>298.24193038940427</v>
      </c>
      <c r="BW130">
        <v>297.83843460083006</v>
      </c>
      <c r="BX130">
        <v>287.99337246909636</v>
      </c>
      <c r="BY130">
        <v>2.7984361199561016E-2</v>
      </c>
      <c r="BZ130">
        <v>3.1971465771467704</v>
      </c>
      <c r="CA130">
        <v>31.676504424648527</v>
      </c>
      <c r="CB130">
        <v>7.9222453151514571</v>
      </c>
      <c r="CC130">
        <v>24.890182495117188</v>
      </c>
      <c r="CD130">
        <v>3.1589190004330461</v>
      </c>
      <c r="CE130">
        <v>0.76917910196384254</v>
      </c>
      <c r="CF130">
        <v>2.3975451074547891</v>
      </c>
      <c r="CG130">
        <v>0.76137389297825697</v>
      </c>
      <c r="CH130">
        <v>0.48652776254909025</v>
      </c>
      <c r="CI130">
        <v>4.9709183600815665</v>
      </c>
      <c r="CJ130">
        <v>0.99634710985166153</v>
      </c>
      <c r="CK130">
        <v>76.40705471886487</v>
      </c>
      <c r="CL130">
        <v>49.463316762738458</v>
      </c>
      <c r="CM130">
        <v>-3.4197768954706488E-3</v>
      </c>
      <c r="CN130">
        <v>0</v>
      </c>
      <c r="CO130">
        <v>1574.9749357522282</v>
      </c>
      <c r="CP130">
        <v>437.3931884765625</v>
      </c>
      <c r="CQ130">
        <v>0.26921456387506881</v>
      </c>
      <c r="CR130" t="e">
        <v>#DIV/0!</v>
      </c>
    </row>
    <row r="131" spans="1:96" x14ac:dyDescent="0.3">
      <c r="A131" s="4" t="str">
        <f>VLOOKUP(B131,ListCodeMtrx!A$1:B$91,2,TRUE)</f>
        <v>M46</v>
      </c>
      <c r="B131">
        <v>46</v>
      </c>
      <c r="C131" s="10">
        <v>20</v>
      </c>
      <c r="D131" s="10">
        <v>2</v>
      </c>
      <c r="E131" s="10">
        <v>4</v>
      </c>
      <c r="F131" s="1">
        <v>69</v>
      </c>
      <c r="G131" s="3">
        <v>41313</v>
      </c>
      <c r="H131" s="11">
        <v>2</v>
      </c>
      <c r="I131" s="1">
        <v>48</v>
      </c>
      <c r="J131" s="8">
        <v>16</v>
      </c>
      <c r="K131" s="8" t="s">
        <v>387</v>
      </c>
      <c r="L131" s="12">
        <v>0.15763888888888888</v>
      </c>
      <c r="M131" s="12">
        <f t="shared" si="129"/>
        <v>0.44899305555555558</v>
      </c>
      <c r="N131" s="8">
        <v>3600.5</v>
      </c>
      <c r="O131" s="8">
        <v>0</v>
      </c>
      <c r="P131" s="13">
        <v>150</v>
      </c>
      <c r="Q131" s="14">
        <v>11.146033718922109</v>
      </c>
      <c r="R131" s="14">
        <v>0.83905939331525248</v>
      </c>
      <c r="S131" s="14">
        <v>118.67565697850279</v>
      </c>
      <c r="T131" s="15">
        <v>26.253593444824219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t="e">
        <v>#DIV/0!</v>
      </c>
      <c r="AC131">
        <v>0.46352815282260429</v>
      </c>
      <c r="AD131">
        <v>0.26921456387506881</v>
      </c>
      <c r="AE131" s="8">
        <v>-1</v>
      </c>
      <c r="AF131" s="8">
        <v>0.87</v>
      </c>
      <c r="AG131" s="8">
        <v>0.92</v>
      </c>
      <c r="AH131" s="8">
        <v>9.9839849472045898</v>
      </c>
      <c r="AI131">
        <v>0.87499199247360226</v>
      </c>
      <c r="AJ131">
        <v>7.7216823012844545E-3</v>
      </c>
      <c r="AK131">
        <v>0.58079441828013256</v>
      </c>
      <c r="AL131">
        <v>1.8640307133755873</v>
      </c>
      <c r="AM131">
        <v>-1</v>
      </c>
      <c r="AN131" s="8">
        <v>1798.693603515625</v>
      </c>
      <c r="AO131" s="8">
        <v>0.5</v>
      </c>
      <c r="AP131">
        <v>211.85066112138219</v>
      </c>
      <c r="AQ131">
        <v>6.6706108366482093</v>
      </c>
      <c r="AR131">
        <v>0.84882558797460561</v>
      </c>
      <c r="AS131">
        <v>26.253593444824219</v>
      </c>
      <c r="AT131" s="8">
        <v>2</v>
      </c>
      <c r="AU131">
        <v>4.644859790802002</v>
      </c>
      <c r="AV131" s="8">
        <v>1</v>
      </c>
      <c r="AW131">
        <v>9.2897195816040039</v>
      </c>
      <c r="AX131" s="8">
        <v>25.132471084594727</v>
      </c>
      <c r="AY131" s="8">
        <v>26.253593444824219</v>
      </c>
      <c r="AZ131" s="8">
        <v>25.014328002929688</v>
      </c>
      <c r="BA131" s="8">
        <v>150.27005004882812</v>
      </c>
      <c r="BB131" s="8">
        <v>143.36927795410156</v>
      </c>
      <c r="BC131" s="8">
        <v>21.821325302124023</v>
      </c>
      <c r="BD131" s="8">
        <v>25.527803421020508</v>
      </c>
      <c r="BE131" s="8">
        <v>68.717849731445313</v>
      </c>
      <c r="BF131" s="8">
        <v>80.389976501464844</v>
      </c>
      <c r="BG131" s="8">
        <v>350.75479125976562</v>
      </c>
      <c r="BH131" s="8">
        <v>1797.7052001953125</v>
      </c>
      <c r="BI131" s="8">
        <v>0.31760749220848083</v>
      </c>
      <c r="BJ131" s="8">
        <v>100.92524719238281</v>
      </c>
      <c r="BK131" s="8">
        <v>0.13537788391113281</v>
      </c>
      <c r="BL131" s="8">
        <v>0.11881847679615021</v>
      </c>
      <c r="BM131" s="8">
        <v>0.25</v>
      </c>
      <c r="BN131" s="8">
        <v>-1.355140209197998</v>
      </c>
      <c r="BO131" s="8">
        <v>7.355140209197998</v>
      </c>
      <c r="BP131" s="8">
        <v>1</v>
      </c>
      <c r="BQ131" s="8">
        <v>0</v>
      </c>
      <c r="BR131" s="8">
        <v>0.15999999642372131</v>
      </c>
      <c r="BS131" s="8">
        <v>111115</v>
      </c>
      <c r="BT131">
        <v>1.7537739562988279</v>
      </c>
      <c r="BU131">
        <v>6.6706108366482095E-3</v>
      </c>
      <c r="BV131">
        <v>299.4035934448242</v>
      </c>
      <c r="BW131">
        <v>298.2824710845947</v>
      </c>
      <c r="BX131">
        <v>287.63282560215521</v>
      </c>
      <c r="BY131">
        <v>-7.7642903846938741E-2</v>
      </c>
      <c r="BZ131">
        <v>3.4252254585196558</v>
      </c>
      <c r="CA131">
        <v>33.938241954369666</v>
      </c>
      <c r="CB131">
        <v>8.4104385333491578</v>
      </c>
      <c r="CC131">
        <v>25.693032264709473</v>
      </c>
      <c r="CD131">
        <v>3.3134514393864656</v>
      </c>
      <c r="CE131">
        <v>0.76955243030876908</v>
      </c>
      <c r="CF131">
        <v>2.5763998705450502</v>
      </c>
      <c r="CG131">
        <v>0.73705156884141543</v>
      </c>
      <c r="CH131">
        <v>0.4867667492801046</v>
      </c>
      <c r="CI131">
        <v>11.977370016273824</v>
      </c>
      <c r="CJ131">
        <v>0.82776211662651866</v>
      </c>
      <c r="CK131">
        <v>76.574786412385095</v>
      </c>
      <c r="CL131">
        <v>141.74951479673544</v>
      </c>
      <c r="CM131">
        <v>6.0212209727532662E-2</v>
      </c>
      <c r="CN131">
        <v>0</v>
      </c>
      <c r="CO131">
        <v>1572.9776549990524</v>
      </c>
      <c r="CP131">
        <v>437.3931884765625</v>
      </c>
      <c r="CQ131">
        <v>0.26921456387506881</v>
      </c>
      <c r="CR131" t="e">
        <v>#DIV/0!</v>
      </c>
    </row>
    <row r="132" spans="1:96" x14ac:dyDescent="0.3">
      <c r="A132" s="4" t="str">
        <f>VLOOKUP(B132,ListCodeMtrx!A$1:B$91,2,TRUE)</f>
        <v>M46</v>
      </c>
      <c r="B132">
        <v>46</v>
      </c>
      <c r="C132" s="10">
        <v>20</v>
      </c>
      <c r="D132" s="10">
        <v>2</v>
      </c>
      <c r="E132" s="10">
        <v>4</v>
      </c>
      <c r="F132" s="1">
        <v>69</v>
      </c>
      <c r="G132" s="3">
        <v>41313</v>
      </c>
      <c r="H132" s="11">
        <v>2</v>
      </c>
      <c r="I132" s="1">
        <v>48</v>
      </c>
      <c r="J132" s="8">
        <v>17</v>
      </c>
      <c r="K132" s="8" t="s">
        <v>388</v>
      </c>
      <c r="L132" s="12">
        <v>0.15763888888888888</v>
      </c>
      <c r="M132" s="12">
        <f t="shared" si="129"/>
        <v>0.45142361111111107</v>
      </c>
      <c r="N132" s="8">
        <v>3810.5</v>
      </c>
      <c r="O132" s="8">
        <v>0</v>
      </c>
      <c r="P132" s="13" t="s">
        <v>192</v>
      </c>
      <c r="Q132" s="14">
        <v>35.595432355522014</v>
      </c>
      <c r="R132" s="14">
        <v>0.51772552097255531</v>
      </c>
      <c r="S132" s="14">
        <v>260.29239474107635</v>
      </c>
      <c r="T132" s="15">
        <v>26.100065231323242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t="e">
        <v>#DIV/0!</v>
      </c>
      <c r="AC132">
        <v>0.46352815282260429</v>
      </c>
      <c r="AD132">
        <v>0.26921456387506881</v>
      </c>
      <c r="AE132" s="8">
        <v>-1</v>
      </c>
      <c r="AF132" s="8">
        <v>0.87</v>
      </c>
      <c r="AG132" s="8">
        <v>0.92</v>
      </c>
      <c r="AH132" s="8">
        <v>9.9839849472045898</v>
      </c>
      <c r="AI132">
        <v>0.87499199247360226</v>
      </c>
      <c r="AJ132">
        <v>2.325787449731526E-2</v>
      </c>
      <c r="AK132">
        <v>0.58079441828013256</v>
      </c>
      <c r="AL132">
        <v>1.8640307133755873</v>
      </c>
      <c r="AM132">
        <v>-1</v>
      </c>
      <c r="AN132" s="8">
        <v>1798.693603515625</v>
      </c>
      <c r="AO132" s="8">
        <v>0.5</v>
      </c>
      <c r="AP132">
        <v>211.85066112138219</v>
      </c>
      <c r="AQ132">
        <v>4.338104053450679</v>
      </c>
      <c r="AR132">
        <v>0.86656630812769242</v>
      </c>
      <c r="AS132">
        <v>26.100065231323242</v>
      </c>
      <c r="AT132" s="8">
        <v>2</v>
      </c>
      <c r="AU132">
        <v>4.644859790802002</v>
      </c>
      <c r="AV132" s="8">
        <v>1</v>
      </c>
      <c r="AW132">
        <v>9.2897195816040039</v>
      </c>
      <c r="AX132" s="8">
        <v>25.057876586914063</v>
      </c>
      <c r="AY132" s="8">
        <v>26.100065231323242</v>
      </c>
      <c r="AZ132" s="8">
        <v>25.003694534301758</v>
      </c>
      <c r="BA132" s="8">
        <v>401.28131103515625</v>
      </c>
      <c r="BB132" s="8">
        <v>380.04461669921875</v>
      </c>
      <c r="BC132" s="8">
        <v>22.634946823120117</v>
      </c>
      <c r="BD132" s="8">
        <v>25.046590805053711</v>
      </c>
      <c r="BE132" s="8">
        <v>71.594413757324219</v>
      </c>
      <c r="BF132" s="8">
        <v>79.222450256347656</v>
      </c>
      <c r="BG132" s="8">
        <v>350.75238037109375</v>
      </c>
      <c r="BH132" s="8">
        <v>1798.26123046875</v>
      </c>
      <c r="BI132" s="8">
        <v>0.16385927796363831</v>
      </c>
      <c r="BJ132" s="8">
        <v>100.92086029052734</v>
      </c>
      <c r="BK132" s="8">
        <v>0.59182929992675781</v>
      </c>
      <c r="BL132" s="8">
        <v>0.15293712913990021</v>
      </c>
      <c r="BM132" s="8">
        <v>0.25</v>
      </c>
      <c r="BN132" s="8">
        <v>-1.355140209197998</v>
      </c>
      <c r="BO132" s="8">
        <v>7.355140209197998</v>
      </c>
      <c r="BP132" s="8">
        <v>1</v>
      </c>
      <c r="BQ132" s="8">
        <v>0</v>
      </c>
      <c r="BR132" s="8">
        <v>0.15999999642372131</v>
      </c>
      <c r="BS132" s="8">
        <v>111115</v>
      </c>
      <c r="BT132">
        <v>1.7537619018554687</v>
      </c>
      <c r="BU132">
        <v>4.3381040534506785E-3</v>
      </c>
      <c r="BV132">
        <v>299.25006523132322</v>
      </c>
      <c r="BW132">
        <v>298.20787658691404</v>
      </c>
      <c r="BX132">
        <v>287.72179044391669</v>
      </c>
      <c r="BY132">
        <v>0.33736035232663025</v>
      </c>
      <c r="BZ132">
        <v>3.3942897995185248</v>
      </c>
      <c r="CA132">
        <v>33.633183365135466</v>
      </c>
      <c r="CB132">
        <v>8.5865925600817548</v>
      </c>
      <c r="CC132">
        <v>25.578970909118652</v>
      </c>
      <c r="CD132">
        <v>3.2911022803389169</v>
      </c>
      <c r="CE132">
        <v>0.49039529253254244</v>
      </c>
      <c r="CF132">
        <v>2.5277234913908324</v>
      </c>
      <c r="CG132">
        <v>0.76337878894808453</v>
      </c>
      <c r="CH132">
        <v>0.30884067154011713</v>
      </c>
      <c r="CI132">
        <v>26.268932404350963</v>
      </c>
      <c r="CJ132">
        <v>0.68489957048143457</v>
      </c>
      <c r="CK132">
        <v>75.08663355917993</v>
      </c>
      <c r="CL132">
        <v>374.87181968873489</v>
      </c>
      <c r="CM132">
        <v>7.129746876889545E-2</v>
      </c>
      <c r="CN132">
        <v>0</v>
      </c>
      <c r="CO132">
        <v>1573.4641770358833</v>
      </c>
      <c r="CP132">
        <v>437.3931884765625</v>
      </c>
      <c r="CQ132">
        <v>0.26921456387506881</v>
      </c>
      <c r="CR132" t="e">
        <v>#DIV/0!</v>
      </c>
    </row>
    <row r="133" spans="1:96" x14ac:dyDescent="0.3">
      <c r="A133" s="4" t="str">
        <f>VLOOKUP(B133,ListCodeMtrx!A$1:B$91,2,TRUE)</f>
        <v>M46</v>
      </c>
      <c r="B133">
        <v>46</v>
      </c>
      <c r="C133" s="10">
        <v>20</v>
      </c>
      <c r="D133" s="10">
        <v>2</v>
      </c>
      <c r="E133" s="10">
        <v>4</v>
      </c>
      <c r="F133" s="1">
        <v>69</v>
      </c>
      <c r="G133" s="3">
        <v>41313</v>
      </c>
      <c r="H133" s="11">
        <v>2</v>
      </c>
      <c r="I133" s="1">
        <v>48</v>
      </c>
      <c r="J133" s="8">
        <v>18</v>
      </c>
      <c r="K133" s="8" t="s">
        <v>389</v>
      </c>
      <c r="L133" s="12">
        <v>0.15763888888888888</v>
      </c>
      <c r="M133" s="12">
        <f t="shared" si="129"/>
        <v>0.45384259259259263</v>
      </c>
      <c r="N133" s="8">
        <v>4019.5</v>
      </c>
      <c r="O133" s="8">
        <v>0</v>
      </c>
      <c r="P133" s="13">
        <v>800</v>
      </c>
      <c r="Q133" s="14">
        <v>51.901097616620461</v>
      </c>
      <c r="R133" s="14">
        <v>0.25215766473863577</v>
      </c>
      <c r="S133" s="14">
        <v>423.54317539822068</v>
      </c>
      <c r="T133" s="15">
        <v>25.400659561157227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t="e">
        <v>#DIV/0!</v>
      </c>
      <c r="AC133">
        <v>0.46352815282260429</v>
      </c>
      <c r="AD133">
        <v>0.26921456387506881</v>
      </c>
      <c r="AE133" s="8">
        <v>-1</v>
      </c>
      <c r="AF133" s="8">
        <v>0.87</v>
      </c>
      <c r="AG133" s="8">
        <v>0.92</v>
      </c>
      <c r="AH133" s="8">
        <v>9.9839849472045898</v>
      </c>
      <c r="AI133">
        <v>0.87499199247360226</v>
      </c>
      <c r="AJ133">
        <v>3.3544244015552616E-2</v>
      </c>
      <c r="AK133">
        <v>0.58079441828013256</v>
      </c>
      <c r="AL133">
        <v>1.8640307133755873</v>
      </c>
      <c r="AM133">
        <v>-1</v>
      </c>
      <c r="AN133" s="8">
        <v>1798.693603515625</v>
      </c>
      <c r="AO133" s="8">
        <v>0.5</v>
      </c>
      <c r="AP133">
        <v>211.85066112138219</v>
      </c>
      <c r="AQ133">
        <v>2.2482195649299856</v>
      </c>
      <c r="AR133">
        <v>0.89834132139060285</v>
      </c>
      <c r="AS133">
        <v>25.400659561157227</v>
      </c>
      <c r="AT133" s="8">
        <v>2</v>
      </c>
      <c r="AU133">
        <v>4.644859790802002</v>
      </c>
      <c r="AV133" s="8">
        <v>1</v>
      </c>
      <c r="AW133">
        <v>9.2897195816040039</v>
      </c>
      <c r="AX133" s="8">
        <v>24.823169708251953</v>
      </c>
      <c r="AY133" s="8">
        <v>25.400659561157227</v>
      </c>
      <c r="AZ133" s="8">
        <v>25.005237579345703</v>
      </c>
      <c r="BA133" s="8">
        <v>799.80828857421875</v>
      </c>
      <c r="BB133" s="8">
        <v>769.22747802734375</v>
      </c>
      <c r="BC133" s="8">
        <v>22.118173599243164</v>
      </c>
      <c r="BD133" s="8">
        <v>23.37017822265625</v>
      </c>
      <c r="BE133" s="8">
        <v>70.932533264160156</v>
      </c>
      <c r="BF133" s="8">
        <v>74.947685241699219</v>
      </c>
      <c r="BG133" s="8">
        <v>350.74603271484375</v>
      </c>
      <c r="BH133" s="8">
        <v>1802.3643798828125</v>
      </c>
      <c r="BI133" s="8">
        <v>0.14362947642803192</v>
      </c>
      <c r="BJ133" s="8">
        <v>100.90151977539062</v>
      </c>
      <c r="BK133" s="8">
        <v>0.72531318664550781</v>
      </c>
      <c r="BL133" s="8">
        <v>0.19819088280200958</v>
      </c>
      <c r="BM133" s="8">
        <v>0.5</v>
      </c>
      <c r="BN133" s="8">
        <v>-1.355140209197998</v>
      </c>
      <c r="BO133" s="8">
        <v>7.355140209197998</v>
      </c>
      <c r="BP133" s="8">
        <v>1</v>
      </c>
      <c r="BQ133" s="8">
        <v>0</v>
      </c>
      <c r="BR133" s="8">
        <v>0.15999999642372131</v>
      </c>
      <c r="BS133" s="8">
        <v>111115</v>
      </c>
      <c r="BT133">
        <v>1.7537301635742186</v>
      </c>
      <c r="BU133">
        <v>2.2482195649299857E-3</v>
      </c>
      <c r="BV133">
        <v>298.5506595611572</v>
      </c>
      <c r="BW133">
        <v>297.97316970825193</v>
      </c>
      <c r="BX133">
        <v>288.37829433549268</v>
      </c>
      <c r="BY133">
        <v>0.72989430095369234</v>
      </c>
      <c r="BZ133">
        <v>3.256427821478356</v>
      </c>
      <c r="CA133">
        <v>32.273327782646362</v>
      </c>
      <c r="CB133">
        <v>8.903149559990112</v>
      </c>
      <c r="CC133">
        <v>25.11191463470459</v>
      </c>
      <c r="CD133">
        <v>3.2009551424608169</v>
      </c>
      <c r="CE133">
        <v>0.24549404014518239</v>
      </c>
      <c r="CF133">
        <v>2.3580865000877531</v>
      </c>
      <c r="CG133">
        <v>0.8428686423730638</v>
      </c>
      <c r="CH133">
        <v>0.15401886163600359</v>
      </c>
      <c r="CI133">
        <v>42.7361500881753</v>
      </c>
      <c r="CJ133">
        <v>0.55060848383157335</v>
      </c>
      <c r="CK133">
        <v>72.373695125059257</v>
      </c>
      <c r="CL133">
        <v>761.68511023389749</v>
      </c>
      <c r="CM133">
        <v>4.9315316330757156E-2</v>
      </c>
      <c r="CN133">
        <v>0</v>
      </c>
      <c r="CO133">
        <v>1577.0543999171107</v>
      </c>
      <c r="CP133">
        <v>437.3931884765625</v>
      </c>
      <c r="CQ133">
        <v>0.26921456387506881</v>
      </c>
      <c r="CR133" t="e">
        <v>#DIV/0!</v>
      </c>
    </row>
    <row r="134" spans="1:96" x14ac:dyDescent="0.3">
      <c r="A134" s="4" t="str">
        <f>VLOOKUP(B134,ListCodeMtrx!A$1:B$91,2,TRUE)</f>
        <v>M49</v>
      </c>
      <c r="B134">
        <v>49</v>
      </c>
      <c r="C134" s="10">
        <v>7</v>
      </c>
      <c r="D134" s="10">
        <v>2</v>
      </c>
      <c r="E134" s="10">
        <v>4</v>
      </c>
      <c r="F134" s="1">
        <v>69</v>
      </c>
      <c r="G134" s="3">
        <v>41313</v>
      </c>
      <c r="H134" s="11">
        <v>2</v>
      </c>
      <c r="I134" s="1">
        <v>48.3</v>
      </c>
      <c r="J134" s="8">
        <v>22</v>
      </c>
      <c r="K134" s="8" t="s">
        <v>393</v>
      </c>
      <c r="L134" s="12">
        <v>0.15763888888888888</v>
      </c>
      <c r="M134" s="12">
        <f t="shared" si="129"/>
        <v>0.46650462962962969</v>
      </c>
      <c r="N134" s="8">
        <v>5114</v>
      </c>
      <c r="O134" s="8">
        <v>0</v>
      </c>
      <c r="P134" s="13">
        <v>50</v>
      </c>
      <c r="Q134" s="14">
        <v>5.5496846759549752E-3</v>
      </c>
      <c r="R134" s="14">
        <v>1.1411637464250735</v>
      </c>
      <c r="S134" s="14">
        <v>48.570639230732816</v>
      </c>
      <c r="T134" s="15">
        <v>24.527763366699219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t="e">
        <v>#DIV/0!</v>
      </c>
      <c r="AC134">
        <v>0.47839835232881189</v>
      </c>
      <c r="AD134">
        <v>0.27454003936157623</v>
      </c>
      <c r="AE134" s="8">
        <v>-1</v>
      </c>
      <c r="AF134" s="8">
        <v>0.87</v>
      </c>
      <c r="AG134" s="8">
        <v>0.92</v>
      </c>
      <c r="AH134" s="8">
        <v>10.012383460998535</v>
      </c>
      <c r="AI134">
        <v>0.87500619173049932</v>
      </c>
      <c r="AJ134">
        <v>6.3851217051271272E-4</v>
      </c>
      <c r="AK134">
        <v>0.57387329622924754</v>
      </c>
      <c r="AL134">
        <v>1.9171718579968693</v>
      </c>
      <c r="AM134">
        <v>-1</v>
      </c>
      <c r="AN134" s="8">
        <v>1798.212646484375</v>
      </c>
      <c r="AO134" s="8">
        <v>0.5</v>
      </c>
      <c r="AP134">
        <v>215.98712807250831</v>
      </c>
      <c r="AQ134">
        <v>6.8834264937363443</v>
      </c>
      <c r="AR134">
        <v>0.66472324102987734</v>
      </c>
      <c r="AS134">
        <v>24.527763366699219</v>
      </c>
      <c r="AT134" s="8">
        <v>2</v>
      </c>
      <c r="AU134">
        <v>4.644859790802002</v>
      </c>
      <c r="AV134" s="8">
        <v>1</v>
      </c>
      <c r="AW134">
        <v>9.2897195816040039</v>
      </c>
      <c r="AX134" s="8">
        <v>24.486003875732422</v>
      </c>
      <c r="AY134" s="8">
        <v>24.527763366699219</v>
      </c>
      <c r="AZ134" s="8">
        <v>25.014986038208008</v>
      </c>
      <c r="BA134" s="8">
        <v>49.296001434326172</v>
      </c>
      <c r="BB134" s="8">
        <v>49.100128173828125</v>
      </c>
      <c r="BC134" s="8">
        <v>20.217601776123047</v>
      </c>
      <c r="BD134" s="8">
        <v>24.048032760620117</v>
      </c>
      <c r="BE134" s="8">
        <v>66.158592224121094</v>
      </c>
      <c r="BF134" s="8">
        <v>78.693016052246094</v>
      </c>
      <c r="BG134" s="8">
        <v>350.76437377929687</v>
      </c>
      <c r="BH134" s="8">
        <v>1799.7957763671875</v>
      </c>
      <c r="BI134" s="8">
        <v>0.30951398611068726</v>
      </c>
      <c r="BJ134" s="8">
        <v>100.9033203125</v>
      </c>
      <c r="BK134" s="8">
        <v>-0.51174736022949219</v>
      </c>
      <c r="BL134" s="8">
        <v>0.2130090743303299</v>
      </c>
      <c r="BM134" s="8">
        <v>0.25</v>
      </c>
      <c r="BN134" s="8">
        <v>-1.355140209197998</v>
      </c>
      <c r="BO134" s="8">
        <v>7.355140209197998</v>
      </c>
      <c r="BP134" s="8">
        <v>1</v>
      </c>
      <c r="BQ134" s="8">
        <v>0</v>
      </c>
      <c r="BR134" s="8">
        <v>0.15999999642372131</v>
      </c>
      <c r="BS134" s="8">
        <v>111115</v>
      </c>
      <c r="BT134">
        <v>1.7538218688964842</v>
      </c>
      <c r="BU134">
        <v>6.8834264937363441E-3</v>
      </c>
      <c r="BV134">
        <v>297.6777633666992</v>
      </c>
      <c r="BW134">
        <v>297.6360038757324</v>
      </c>
      <c r="BX134">
        <v>287.96731778217872</v>
      </c>
      <c r="BY134">
        <v>-6.4236525217970922E-2</v>
      </c>
      <c r="BZ134">
        <v>3.0912495935602227</v>
      </c>
      <c r="CA134">
        <v>30.635756920451662</v>
      </c>
      <c r="CB134">
        <v>6.587724159831545</v>
      </c>
      <c r="CC134">
        <v>24.50688362121582</v>
      </c>
      <c r="CD134">
        <v>3.0873899154670914</v>
      </c>
      <c r="CE134">
        <v>1.0163176854346692</v>
      </c>
      <c r="CF134">
        <v>2.4265263525303453</v>
      </c>
      <c r="CG134">
        <v>0.66086356293674609</v>
      </c>
      <c r="CH134">
        <v>0.64534767560293005</v>
      </c>
      <c r="CI134">
        <v>4.9009387680815113</v>
      </c>
      <c r="CJ134">
        <v>0.9892161392894786</v>
      </c>
      <c r="CK134">
        <v>80.310798753975604</v>
      </c>
      <c r="CL134">
        <v>49.099321682927432</v>
      </c>
      <c r="CM134">
        <v>9.0775105211610024E-5</v>
      </c>
      <c r="CN134">
        <v>0</v>
      </c>
      <c r="CO134">
        <v>1574.8324481716902</v>
      </c>
      <c r="CP134">
        <v>478.620849609375</v>
      </c>
      <c r="CQ134">
        <v>0.27454003936157623</v>
      </c>
      <c r="CR134" t="e">
        <v>#DIV/0!</v>
      </c>
    </row>
    <row r="135" spans="1:96" x14ac:dyDescent="0.3">
      <c r="A135" s="4" t="str">
        <f>VLOOKUP(B135,ListCodeMtrx!A$1:B$91,2,TRUE)</f>
        <v>M49</v>
      </c>
      <c r="B135">
        <v>49</v>
      </c>
      <c r="C135" s="10">
        <v>7</v>
      </c>
      <c r="D135" s="10">
        <v>2</v>
      </c>
      <c r="E135" s="10">
        <v>4</v>
      </c>
      <c r="F135" s="1">
        <v>69</v>
      </c>
      <c r="G135" s="3">
        <v>41313</v>
      </c>
      <c r="H135" s="11">
        <v>2</v>
      </c>
      <c r="I135" s="1">
        <v>48.3</v>
      </c>
      <c r="J135" s="8">
        <v>23</v>
      </c>
      <c r="K135" s="8" t="s">
        <v>394</v>
      </c>
      <c r="L135" s="12">
        <v>0.15763888888888888</v>
      </c>
      <c r="M135" s="12">
        <f t="shared" si="129"/>
        <v>0.46894675925925922</v>
      </c>
      <c r="N135" s="8">
        <v>5324.5</v>
      </c>
      <c r="O135" s="8">
        <v>0</v>
      </c>
      <c r="P135" s="13">
        <v>150</v>
      </c>
      <c r="Q135" s="14">
        <v>12.678198208500493</v>
      </c>
      <c r="R135" s="14">
        <v>1.1466880962460833</v>
      </c>
      <c r="S135" s="14">
        <v>122.38888125154484</v>
      </c>
      <c r="T135" s="15">
        <v>24.916145324707031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t="e">
        <v>#DIV/0!</v>
      </c>
      <c r="AC135">
        <v>0.47839835232881189</v>
      </c>
      <c r="AD135">
        <v>0.27454003936157623</v>
      </c>
      <c r="AE135" s="8">
        <v>-1</v>
      </c>
      <c r="AF135" s="8">
        <v>0.87</v>
      </c>
      <c r="AG135" s="8">
        <v>0.92</v>
      </c>
      <c r="AH135" s="8">
        <v>9.9839849472045898</v>
      </c>
      <c r="AI135">
        <v>0.87499199247360226</v>
      </c>
      <c r="AJ135">
        <v>8.6746165661813392E-3</v>
      </c>
      <c r="AK135">
        <v>0.57387329622924754</v>
      </c>
      <c r="AL135">
        <v>1.9171718579968693</v>
      </c>
      <c r="AM135">
        <v>-1</v>
      </c>
      <c r="AN135" s="8">
        <v>1798.212646484375</v>
      </c>
      <c r="AO135" s="8">
        <v>0.5</v>
      </c>
      <c r="AP135">
        <v>215.98362311820404</v>
      </c>
      <c r="AQ135">
        <v>7.1783910079298892</v>
      </c>
      <c r="AR135">
        <v>0.68976486073213161</v>
      </c>
      <c r="AS135">
        <v>24.916145324707031</v>
      </c>
      <c r="AT135" s="8">
        <v>2</v>
      </c>
      <c r="AU135">
        <v>4.644859790802002</v>
      </c>
      <c r="AV135" s="8">
        <v>1</v>
      </c>
      <c r="AW135">
        <v>9.2897195816040039</v>
      </c>
      <c r="AX135" s="8">
        <v>24.671464920043945</v>
      </c>
      <c r="AY135" s="8">
        <v>24.916145324707031</v>
      </c>
      <c r="AZ135" s="8">
        <v>25.017528533935547</v>
      </c>
      <c r="BA135" s="8">
        <v>151.2362060546875</v>
      </c>
      <c r="BB135" s="8">
        <v>143.42066955566406</v>
      </c>
      <c r="BC135" s="8">
        <v>20.528179168701172</v>
      </c>
      <c r="BD135" s="8">
        <v>24.520620346069336</v>
      </c>
      <c r="BE135" s="8">
        <v>66.429595947265625</v>
      </c>
      <c r="BF135" s="8">
        <v>79.349212646484375</v>
      </c>
      <c r="BG135" s="8">
        <v>350.781494140625</v>
      </c>
      <c r="BH135" s="8">
        <v>1802.0819091796875</v>
      </c>
      <c r="BI135" s="8">
        <v>0.29939767718315125</v>
      </c>
      <c r="BJ135" s="8">
        <v>100.89675903320312</v>
      </c>
      <c r="BK135" s="8">
        <v>-0.20133781433105469</v>
      </c>
      <c r="BL135" s="8">
        <v>0.31619280576705933</v>
      </c>
      <c r="BM135" s="8">
        <v>0.75</v>
      </c>
      <c r="BN135" s="8">
        <v>-1.355140209197998</v>
      </c>
      <c r="BO135" s="8">
        <v>7.355140209197998</v>
      </c>
      <c r="BP135" s="8">
        <v>1</v>
      </c>
      <c r="BQ135" s="8">
        <v>0</v>
      </c>
      <c r="BR135" s="8">
        <v>0.15999999642372131</v>
      </c>
      <c r="BS135" s="8">
        <v>111115</v>
      </c>
      <c r="BT135">
        <v>1.7539074707031248</v>
      </c>
      <c r="BU135">
        <v>7.1783910079298895E-3</v>
      </c>
      <c r="BV135">
        <v>298.06614532470701</v>
      </c>
      <c r="BW135">
        <v>297.82146492004392</v>
      </c>
      <c r="BX135">
        <v>288.33309902400288</v>
      </c>
      <c r="BY135">
        <v>-0.12401258632103994</v>
      </c>
      <c r="BZ135">
        <v>3.163815983134147</v>
      </c>
      <c r="CA135">
        <v>31.356963429251458</v>
      </c>
      <c r="CB135">
        <v>6.8363430831821219</v>
      </c>
      <c r="CC135">
        <v>24.793805122375488</v>
      </c>
      <c r="CD135">
        <v>3.1407986538294042</v>
      </c>
      <c r="CE135">
        <v>1.0206970818414662</v>
      </c>
      <c r="CF135">
        <v>2.4740511224020154</v>
      </c>
      <c r="CG135">
        <v>0.66674753142738874</v>
      </c>
      <c r="CH135">
        <v>0.64817315846121881</v>
      </c>
      <c r="CI135">
        <v>12.348641459980433</v>
      </c>
      <c r="CJ135">
        <v>0.85335594674548343</v>
      </c>
      <c r="CK135">
        <v>80.035988695856261</v>
      </c>
      <c r="CL135">
        <v>141.57824929409139</v>
      </c>
      <c r="CM135">
        <v>7.1671470268824575E-2</v>
      </c>
      <c r="CN135">
        <v>0</v>
      </c>
      <c r="CO135">
        <v>1576.807240313768</v>
      </c>
      <c r="CP135">
        <v>478.620849609375</v>
      </c>
      <c r="CQ135">
        <v>0.27454003936157623</v>
      </c>
      <c r="CR135" t="e">
        <v>#DIV/0!</v>
      </c>
    </row>
    <row r="136" spans="1:96" x14ac:dyDescent="0.3">
      <c r="A136" s="4" t="str">
        <f>VLOOKUP(B136,ListCodeMtrx!A$1:B$91,2,TRUE)</f>
        <v>M49</v>
      </c>
      <c r="B136">
        <v>49</v>
      </c>
      <c r="C136" s="10">
        <v>7</v>
      </c>
      <c r="D136" s="10">
        <v>2</v>
      </c>
      <c r="E136" s="10">
        <v>4</v>
      </c>
      <c r="F136" s="1">
        <v>69</v>
      </c>
      <c r="G136" s="3">
        <v>41313</v>
      </c>
      <c r="H136" s="11">
        <v>2</v>
      </c>
      <c r="I136" s="1">
        <v>48.3</v>
      </c>
      <c r="J136" s="8">
        <v>24</v>
      </c>
      <c r="K136" s="8" t="s">
        <v>395</v>
      </c>
      <c r="L136" s="12">
        <v>0.15763888888888888</v>
      </c>
      <c r="M136" s="12">
        <f t="shared" si="129"/>
        <v>0.47137731481481482</v>
      </c>
      <c r="N136" s="8">
        <v>5534.5</v>
      </c>
      <c r="O136" s="8">
        <v>0</v>
      </c>
      <c r="P136" s="13" t="s">
        <v>192</v>
      </c>
      <c r="Q136" s="14">
        <v>37.38033106858871</v>
      </c>
      <c r="R136" s="14">
        <v>0.70988827167816804</v>
      </c>
      <c r="S136" s="14">
        <v>285.02574285993819</v>
      </c>
      <c r="T136" s="15">
        <v>24.96763801574707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t="e">
        <v>#DIV/0!</v>
      </c>
      <c r="AC136">
        <v>0.47839835232881189</v>
      </c>
      <c r="AD136">
        <v>0.27454003936157623</v>
      </c>
      <c r="AE136" s="8">
        <v>-1</v>
      </c>
      <c r="AF136" s="8">
        <v>0.87</v>
      </c>
      <c r="AG136" s="8">
        <v>0.92</v>
      </c>
      <c r="AH136" s="8">
        <v>9.9839849472045898</v>
      </c>
      <c r="AI136">
        <v>0.87499199247360226</v>
      </c>
      <c r="AJ136">
        <v>2.4360476488368574E-2</v>
      </c>
      <c r="AK136">
        <v>0.57387329622924754</v>
      </c>
      <c r="AL136">
        <v>1.9171718579968693</v>
      </c>
      <c r="AM136">
        <v>-1</v>
      </c>
      <c r="AN136" s="8">
        <v>1798.212646484375</v>
      </c>
      <c r="AO136" s="8">
        <v>0.5</v>
      </c>
      <c r="AP136">
        <v>215.98362311820404</v>
      </c>
      <c r="AQ136">
        <v>5.1605231332954116</v>
      </c>
      <c r="AR136">
        <v>0.76768845349386705</v>
      </c>
      <c r="AS136">
        <v>24.96763801574707</v>
      </c>
      <c r="AT136" s="8">
        <v>2</v>
      </c>
      <c r="AU136">
        <v>4.644859790802002</v>
      </c>
      <c r="AV136" s="8">
        <v>1</v>
      </c>
      <c r="AW136">
        <v>9.2897195816040039</v>
      </c>
      <c r="AX136" s="8">
        <v>24.757024765014648</v>
      </c>
      <c r="AY136" s="8">
        <v>24.96763801574707</v>
      </c>
      <c r="AZ136" s="8">
        <v>25.005712509155273</v>
      </c>
      <c r="BA136" s="8">
        <v>401.3323974609375</v>
      </c>
      <c r="BB136" s="8">
        <v>378.90280151367187</v>
      </c>
      <c r="BC136" s="8">
        <v>20.972311019897461</v>
      </c>
      <c r="BD136" s="8">
        <v>23.844728469848633</v>
      </c>
      <c r="BE136" s="8">
        <v>67.520866394042969</v>
      </c>
      <c r="BF136" s="8">
        <v>76.768684387207031</v>
      </c>
      <c r="BG136" s="8">
        <v>350.74789428710937</v>
      </c>
      <c r="BH136" s="8">
        <v>1800.606689453125</v>
      </c>
      <c r="BI136" s="8">
        <v>0.17397437989711761</v>
      </c>
      <c r="BJ136" s="8">
        <v>100.89691162109375</v>
      </c>
      <c r="BK136" s="8">
        <v>0.38502693176269531</v>
      </c>
      <c r="BL136" s="8">
        <v>0.17160433530807495</v>
      </c>
      <c r="BM136" s="8">
        <v>0.25</v>
      </c>
      <c r="BN136" s="8">
        <v>-1.355140209197998</v>
      </c>
      <c r="BO136" s="8">
        <v>7.355140209197998</v>
      </c>
      <c r="BP136" s="8">
        <v>1</v>
      </c>
      <c r="BQ136" s="8">
        <v>0</v>
      </c>
      <c r="BR136" s="8">
        <v>0.15999999642372131</v>
      </c>
      <c r="BS136" s="8">
        <v>111115</v>
      </c>
      <c r="BT136">
        <v>1.7537394714355468</v>
      </c>
      <c r="BU136">
        <v>5.1605231332954114E-3</v>
      </c>
      <c r="BV136">
        <v>298.11763801574705</v>
      </c>
      <c r="BW136">
        <v>297.90702476501463</v>
      </c>
      <c r="BX136">
        <v>288.09706387302867</v>
      </c>
      <c r="BY136">
        <v>0.23231224440283404</v>
      </c>
      <c r="BZ136">
        <v>3.1735479145451624</v>
      </c>
      <c r="CA136">
        <v>31.45337021278749</v>
      </c>
      <c r="CB136">
        <v>7.6086417429388575</v>
      </c>
      <c r="CC136">
        <v>24.862331390380859</v>
      </c>
      <c r="CD136">
        <v>3.1536732258378075</v>
      </c>
      <c r="CE136">
        <v>0.65949215958455154</v>
      </c>
      <c r="CF136">
        <v>2.4058594610512953</v>
      </c>
      <c r="CG136">
        <v>0.74781376478651218</v>
      </c>
      <c r="CH136">
        <v>0.41643230982377466</v>
      </c>
      <c r="CI136">
        <v>28.758217187075779</v>
      </c>
      <c r="CJ136">
        <v>0.7522397346266485</v>
      </c>
      <c r="CK136">
        <v>76.888052547853974</v>
      </c>
      <c r="CL136">
        <v>373.47061957326918</v>
      </c>
      <c r="CM136">
        <v>7.6956545142474672E-2</v>
      </c>
      <c r="CN136">
        <v>0</v>
      </c>
      <c r="CO136">
        <v>1575.5164348658866</v>
      </c>
      <c r="CP136">
        <v>478.620849609375</v>
      </c>
      <c r="CQ136">
        <v>0.27454003936157623</v>
      </c>
      <c r="CR136" t="e">
        <v>#DIV/0!</v>
      </c>
    </row>
    <row r="137" spans="1:96" x14ac:dyDescent="0.3">
      <c r="A137" s="4" t="str">
        <f>VLOOKUP(B137,ListCodeMtrx!A$1:B$91,2,TRUE)</f>
        <v>M49</v>
      </c>
      <c r="B137">
        <v>49</v>
      </c>
      <c r="C137" s="10">
        <v>7</v>
      </c>
      <c r="D137" s="10">
        <v>2</v>
      </c>
      <c r="E137" s="10">
        <v>4</v>
      </c>
      <c r="F137" s="1">
        <v>69</v>
      </c>
      <c r="G137" s="3">
        <v>41313</v>
      </c>
      <c r="H137" s="11">
        <v>2</v>
      </c>
      <c r="I137" s="1">
        <v>48.3</v>
      </c>
      <c r="J137" s="8">
        <v>25</v>
      </c>
      <c r="K137" s="8" t="s">
        <v>396</v>
      </c>
      <c r="L137" s="12">
        <v>0.15763888888888888</v>
      </c>
      <c r="M137" s="12">
        <f t="shared" si="129"/>
        <v>0.47321759259259266</v>
      </c>
      <c r="N137" s="8">
        <v>5693.5</v>
      </c>
      <c r="O137" s="8">
        <v>0</v>
      </c>
      <c r="P137" s="13">
        <v>800</v>
      </c>
      <c r="Q137" s="14">
        <v>52.55938079730106</v>
      </c>
      <c r="R137" s="14">
        <v>0.66621628356354823</v>
      </c>
      <c r="S137" s="14">
        <v>625.18804680857966</v>
      </c>
      <c r="T137" s="15">
        <v>25.209793090820313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t="e">
        <v>#DIV/0!</v>
      </c>
      <c r="AC137">
        <v>0.47839835232881189</v>
      </c>
      <c r="AD137">
        <v>0.27454003936157623</v>
      </c>
      <c r="AE137" s="8">
        <v>-1</v>
      </c>
      <c r="AF137" s="8">
        <v>0.87</v>
      </c>
      <c r="AG137" s="8">
        <v>0.92</v>
      </c>
      <c r="AH137" s="8">
        <v>9.9839849472045898</v>
      </c>
      <c r="AI137">
        <v>0.87499199247360226</v>
      </c>
      <c r="AJ137">
        <v>3.4036241948495298E-2</v>
      </c>
      <c r="AK137">
        <v>0.57387329622924754</v>
      </c>
      <c r="AL137">
        <v>1.9171718579968693</v>
      </c>
      <c r="AM137">
        <v>-1</v>
      </c>
      <c r="AN137" s="8">
        <v>1798.212646484375</v>
      </c>
      <c r="AO137" s="8">
        <v>0.5</v>
      </c>
      <c r="AP137">
        <v>215.98362311820404</v>
      </c>
      <c r="AQ137">
        <v>4.9547627212570298</v>
      </c>
      <c r="AR137">
        <v>0.7816096502874692</v>
      </c>
      <c r="AS137">
        <v>25.209793090820313</v>
      </c>
      <c r="AT137" s="8">
        <v>2</v>
      </c>
      <c r="AU137">
        <v>4.644859790802002</v>
      </c>
      <c r="AV137" s="8">
        <v>1</v>
      </c>
      <c r="AW137">
        <v>9.2897195816040039</v>
      </c>
      <c r="AX137" s="8">
        <v>24.900285720825195</v>
      </c>
      <c r="AY137" s="8">
        <v>25.209793090820313</v>
      </c>
      <c r="AZ137" s="8">
        <v>25.015357971191406</v>
      </c>
      <c r="BA137" s="8">
        <v>800.10260009765625</v>
      </c>
      <c r="BB137" s="8">
        <v>767.96490478515625</v>
      </c>
      <c r="BC137" s="8">
        <v>21.408351898193359</v>
      </c>
      <c r="BD137" s="8">
        <v>24.165172576904297</v>
      </c>
      <c r="BE137" s="8">
        <v>68.333992004394531</v>
      </c>
      <c r="BF137" s="8">
        <v>77.133575439453125</v>
      </c>
      <c r="BG137" s="8">
        <v>350.7685546875</v>
      </c>
      <c r="BH137" s="8">
        <v>1798.414794921875</v>
      </c>
      <c r="BI137" s="8">
        <v>0.27208501100540161</v>
      </c>
      <c r="BJ137" s="8">
        <v>100.89132690429687</v>
      </c>
      <c r="BK137" s="8">
        <v>0.61561775207519531</v>
      </c>
      <c r="BL137" s="8">
        <v>0.15910738706588745</v>
      </c>
      <c r="BM137" s="8">
        <v>0.25</v>
      </c>
      <c r="BN137" s="8">
        <v>-1.355140209197998</v>
      </c>
      <c r="BO137" s="8">
        <v>7.355140209197998</v>
      </c>
      <c r="BP137" s="8">
        <v>1</v>
      </c>
      <c r="BQ137" s="8">
        <v>0</v>
      </c>
      <c r="BR137" s="8">
        <v>0.15999999642372131</v>
      </c>
      <c r="BS137" s="8">
        <v>111115</v>
      </c>
      <c r="BT137">
        <v>1.7538427734374997</v>
      </c>
      <c r="BU137">
        <v>4.9547627212570295E-3</v>
      </c>
      <c r="BV137">
        <v>298.35979309082029</v>
      </c>
      <c r="BW137">
        <v>298.05028572082517</v>
      </c>
      <c r="BX137">
        <v>287.7463607558675</v>
      </c>
      <c r="BY137">
        <v>0.26261755648728519</v>
      </c>
      <c r="BZ137">
        <v>3.2196659764426707</v>
      </c>
      <c r="CA137">
        <v>31.912217583348564</v>
      </c>
      <c r="CB137">
        <v>7.7470450064442673</v>
      </c>
      <c r="CC137">
        <v>25.055039405822754</v>
      </c>
      <c r="CD137">
        <v>3.1901263536066891</v>
      </c>
      <c r="CE137">
        <v>0.62163542823300255</v>
      </c>
      <c r="CF137">
        <v>2.4380563261552015</v>
      </c>
      <c r="CG137">
        <v>0.75207002745148754</v>
      </c>
      <c r="CH137">
        <v>0.39229573157628189</v>
      </c>
      <c r="CI137">
        <v>63.076051607223263</v>
      </c>
      <c r="CJ137">
        <v>0.81408413706545679</v>
      </c>
      <c r="CK137">
        <v>76.69491809848472</v>
      </c>
      <c r="CL137">
        <v>760.32687400790167</v>
      </c>
      <c r="CM137">
        <v>5.3017163319603808E-2</v>
      </c>
      <c r="CN137">
        <v>0</v>
      </c>
      <c r="CO137">
        <v>1573.5985447026962</v>
      </c>
      <c r="CP137">
        <v>478.620849609375</v>
      </c>
      <c r="CQ137">
        <v>0.27454003936157623</v>
      </c>
      <c r="CR137" t="e">
        <v>#DIV/0!</v>
      </c>
    </row>
    <row r="138" spans="1:96" s="5" customFormat="1" x14ac:dyDescent="0.3">
      <c r="A138" s="4" t="str">
        <f>VLOOKUP(B138,ListCodeMtrx!A$1:B$91,2,TRUE)</f>
        <v>M51</v>
      </c>
      <c r="B138">
        <v>51</v>
      </c>
      <c r="C138" s="10">
        <v>25</v>
      </c>
      <c r="D138" s="10">
        <v>2</v>
      </c>
      <c r="E138" s="10">
        <v>5</v>
      </c>
      <c r="F138" s="1">
        <v>69</v>
      </c>
      <c r="G138" s="3">
        <v>41313</v>
      </c>
      <c r="H138" s="11">
        <v>2</v>
      </c>
      <c r="I138" s="1">
        <v>50.8</v>
      </c>
      <c r="J138" s="8">
        <v>28</v>
      </c>
      <c r="K138" s="8" t="s">
        <v>399</v>
      </c>
      <c r="L138" s="12">
        <v>0.15763888888888888</v>
      </c>
      <c r="M138" s="12">
        <f t="shared" ref="M138:M177" si="130">K138-L138</f>
        <v>0.48375000000000001</v>
      </c>
      <c r="N138" s="8">
        <v>6604</v>
      </c>
      <c r="O138" s="8">
        <v>0</v>
      </c>
      <c r="P138" s="13">
        <v>50</v>
      </c>
      <c r="Q138" s="14">
        <v>0.20206678251176902</v>
      </c>
      <c r="R138" s="14">
        <v>0.50160790121155385</v>
      </c>
      <c r="S138" s="14">
        <v>48.553692511801145</v>
      </c>
      <c r="T138" s="15">
        <v>25.267486572265625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t="e">
        <v>#DIV/0!</v>
      </c>
      <c r="AC138">
        <v>0.4856612884546414</v>
      </c>
      <c r="AD138">
        <v>0.27969203248801533</v>
      </c>
      <c r="AE138" s="8">
        <v>-1</v>
      </c>
      <c r="AF138" s="8">
        <v>0.87</v>
      </c>
      <c r="AG138" s="8">
        <v>0.92</v>
      </c>
      <c r="AH138" s="8">
        <v>9.9839849472045898</v>
      </c>
      <c r="AI138">
        <v>0.87499199247360226</v>
      </c>
      <c r="AJ138">
        <v>7.6381066741629375E-4</v>
      </c>
      <c r="AK138">
        <v>0.57589937501089783</v>
      </c>
      <c r="AL138">
        <v>1.944244089649495</v>
      </c>
      <c r="AM138">
        <v>-1</v>
      </c>
      <c r="AN138" s="8">
        <v>1797.5257568359375</v>
      </c>
      <c r="AO138" s="8">
        <v>0.5</v>
      </c>
      <c r="AP138">
        <v>219.95270125932169</v>
      </c>
      <c r="AQ138">
        <v>3.2829289445556151</v>
      </c>
      <c r="AR138">
        <v>0.67587564275844558</v>
      </c>
      <c r="AS138">
        <v>25.267486572265625</v>
      </c>
      <c r="AT138" s="8">
        <v>2</v>
      </c>
      <c r="AU138">
        <v>4.644859790802002</v>
      </c>
      <c r="AV138" s="8">
        <v>1</v>
      </c>
      <c r="AW138">
        <v>9.2897195816040039</v>
      </c>
      <c r="AX138" s="8">
        <v>24.893136978149414</v>
      </c>
      <c r="AY138" s="8">
        <v>25.267486572265625</v>
      </c>
      <c r="AZ138" s="8">
        <v>25.008790969848633</v>
      </c>
      <c r="BA138" s="8">
        <v>49.975028991699219</v>
      </c>
      <c r="BB138" s="8">
        <v>49.766624450683594</v>
      </c>
      <c r="BC138" s="8">
        <v>23.503213882446289</v>
      </c>
      <c r="BD138" s="8">
        <v>25.327960968017578</v>
      </c>
      <c r="BE138" s="8">
        <v>75.037742614746094</v>
      </c>
      <c r="BF138" s="8">
        <v>80.863533020019531</v>
      </c>
      <c r="BG138" s="8">
        <v>350.70932006835937</v>
      </c>
      <c r="BH138" s="8">
        <v>1798.617431640625</v>
      </c>
      <c r="BI138" s="8">
        <v>0.11834012717008591</v>
      </c>
      <c r="BJ138" s="8">
        <v>100.87128448486328</v>
      </c>
      <c r="BK138" s="8">
        <v>-0.20460700988769531</v>
      </c>
      <c r="BL138" s="8">
        <v>0.15805071592330933</v>
      </c>
      <c r="BM138" s="8">
        <v>0.25</v>
      </c>
      <c r="BN138" s="8">
        <v>-1.355140209197998</v>
      </c>
      <c r="BO138" s="8">
        <v>7.355140209197998</v>
      </c>
      <c r="BP138" s="8">
        <v>1</v>
      </c>
      <c r="BQ138" s="8">
        <v>0</v>
      </c>
      <c r="BR138" s="8">
        <v>0.15999999642372131</v>
      </c>
      <c r="BS138" s="8">
        <v>111115</v>
      </c>
      <c r="BT138">
        <v>1.7535466003417965</v>
      </c>
      <c r="BU138">
        <v>3.2829289445556152E-3</v>
      </c>
      <c r="BV138">
        <v>298.4174865722656</v>
      </c>
      <c r="BW138">
        <v>298.04313697814939</v>
      </c>
      <c r="BX138">
        <v>287.77878263014281</v>
      </c>
      <c r="BY138">
        <v>0.55445299391964875</v>
      </c>
      <c r="BZ138">
        <v>3.2307395989848597</v>
      </c>
      <c r="CA138">
        <v>32.028338049662324</v>
      </c>
      <c r="CB138">
        <v>6.7003770816447457</v>
      </c>
      <c r="CC138">
        <v>25.08031177520752</v>
      </c>
      <c r="CD138">
        <v>3.1949341411510996</v>
      </c>
      <c r="CE138">
        <v>0.47591062093985903</v>
      </c>
      <c r="CF138">
        <v>2.5548639562264142</v>
      </c>
      <c r="CG138">
        <v>0.64007018492468548</v>
      </c>
      <c r="CH138">
        <v>0.29965085266338759</v>
      </c>
      <c r="CI138">
        <v>4.8976733301484696</v>
      </c>
      <c r="CJ138">
        <v>0.97562760279061311</v>
      </c>
      <c r="CK138">
        <v>79.565561411066909</v>
      </c>
      <c r="CL138">
        <v>49.737259715398032</v>
      </c>
      <c r="CM138">
        <v>3.2324975451149449E-3</v>
      </c>
      <c r="CN138">
        <v>0</v>
      </c>
      <c r="CO138">
        <v>1573.7758502089837</v>
      </c>
      <c r="CP138">
        <v>497.0594482421875</v>
      </c>
      <c r="CQ138">
        <v>0.27969203248801533</v>
      </c>
      <c r="CR138" t="e">
        <v>#DIV/0!</v>
      </c>
    </row>
    <row r="139" spans="1:96" x14ac:dyDescent="0.3">
      <c r="A139" s="4" t="str">
        <f>VLOOKUP(B139,ListCodeMtrx!A$1:B$91,2,TRUE)</f>
        <v>M51</v>
      </c>
      <c r="B139">
        <v>51</v>
      </c>
      <c r="C139" s="10">
        <v>25</v>
      </c>
      <c r="D139" s="10">
        <v>2</v>
      </c>
      <c r="E139" s="10">
        <v>5</v>
      </c>
      <c r="F139" s="1">
        <v>69</v>
      </c>
      <c r="G139" s="3">
        <v>41313</v>
      </c>
      <c r="H139" s="11">
        <v>2</v>
      </c>
      <c r="I139" s="1">
        <v>50.8</v>
      </c>
      <c r="J139" s="8">
        <v>29</v>
      </c>
      <c r="K139" s="8" t="s">
        <v>400</v>
      </c>
      <c r="L139" s="12">
        <v>0.15763888888888888</v>
      </c>
      <c r="M139" s="12">
        <f t="shared" si="130"/>
        <v>0.4861805555555555</v>
      </c>
      <c r="N139" s="8">
        <v>6813.5</v>
      </c>
      <c r="O139" s="8">
        <v>0</v>
      </c>
      <c r="P139" s="13">
        <v>150</v>
      </c>
      <c r="Q139" s="14">
        <v>13.47304308965661</v>
      </c>
      <c r="R139" s="14">
        <v>0.52100863342794435</v>
      </c>
      <c r="S139" s="14">
        <v>98.407710574938761</v>
      </c>
      <c r="T139" s="15">
        <v>25.494138717651367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t="e">
        <v>#DIV/0!</v>
      </c>
      <c r="AC139">
        <v>0.4856612884546414</v>
      </c>
      <c r="AD139">
        <v>0.27969203248801533</v>
      </c>
      <c r="AE139" s="8">
        <v>-1</v>
      </c>
      <c r="AF139" s="8">
        <v>0.87</v>
      </c>
      <c r="AG139" s="8">
        <v>0.92</v>
      </c>
      <c r="AH139" s="8">
        <v>9.9557476043701172</v>
      </c>
      <c r="AI139">
        <v>0.87497787380218517</v>
      </c>
      <c r="AJ139">
        <v>9.1773092098993876E-3</v>
      </c>
      <c r="AK139">
        <v>0.57589937501089783</v>
      </c>
      <c r="AL139">
        <v>1.944244089649495</v>
      </c>
      <c r="AM139">
        <v>-1</v>
      </c>
      <c r="AN139" s="8">
        <v>1797.5257568359375</v>
      </c>
      <c r="AO139" s="8">
        <v>0.5</v>
      </c>
      <c r="AP139">
        <v>219.94915215265203</v>
      </c>
      <c r="AQ139">
        <v>3.2672814856956629</v>
      </c>
      <c r="AR139">
        <v>0.64845219916142049</v>
      </c>
      <c r="AS139">
        <v>25.494138717651367</v>
      </c>
      <c r="AT139" s="8">
        <v>2</v>
      </c>
      <c r="AU139">
        <v>4.644859790802002</v>
      </c>
      <c r="AV139" s="8">
        <v>1</v>
      </c>
      <c r="AW139">
        <v>9.2897195816040039</v>
      </c>
      <c r="AX139" s="8">
        <v>24.954744338989258</v>
      </c>
      <c r="AY139" s="8">
        <v>25.494138717651367</v>
      </c>
      <c r="AZ139" s="8">
        <v>25.0074462890625</v>
      </c>
      <c r="BA139" s="8">
        <v>150.9891357421875</v>
      </c>
      <c r="BB139" s="8">
        <v>143.03938293457031</v>
      </c>
      <c r="BC139" s="8">
        <v>24.221796035766602</v>
      </c>
      <c r="BD139" s="8">
        <v>26.036508560180664</v>
      </c>
      <c r="BE139" s="8">
        <v>77.041725158691406</v>
      </c>
      <c r="BF139" s="8">
        <v>82.813735961914063</v>
      </c>
      <c r="BG139" s="8">
        <v>350.71261596679687</v>
      </c>
      <c r="BH139" s="8">
        <v>1802.3843994140625</v>
      </c>
      <c r="BI139" s="8">
        <v>0.30951017141342163</v>
      </c>
      <c r="BJ139" s="8">
        <v>100.86273956298828</v>
      </c>
      <c r="BK139" s="8">
        <v>0.18360710144042969</v>
      </c>
      <c r="BL139" s="8">
        <v>0.14480799436569214</v>
      </c>
      <c r="BM139" s="8">
        <v>0.5</v>
      </c>
      <c r="BN139" s="8">
        <v>-1.355140209197998</v>
      </c>
      <c r="BO139" s="8">
        <v>7.355140209197998</v>
      </c>
      <c r="BP139" s="8">
        <v>1</v>
      </c>
      <c r="BQ139" s="8">
        <v>0</v>
      </c>
      <c r="BR139" s="8">
        <v>0.15999999642372131</v>
      </c>
      <c r="BS139" s="8">
        <v>111115</v>
      </c>
      <c r="BT139">
        <v>1.7535630798339843</v>
      </c>
      <c r="BU139">
        <v>3.2672814856956629E-3</v>
      </c>
      <c r="BV139">
        <v>298.64413871765134</v>
      </c>
      <c r="BW139">
        <v>298.10474433898924</v>
      </c>
      <c r="BX139">
        <v>288.38149746042109</v>
      </c>
      <c r="BY139">
        <v>0.55198662331713244</v>
      </c>
      <c r="BZ139">
        <v>3.2745657811964377</v>
      </c>
      <c r="CA139">
        <v>32.465564542310375</v>
      </c>
      <c r="CB139">
        <v>6.4290559821297109</v>
      </c>
      <c r="CC139">
        <v>25.224441528320313</v>
      </c>
      <c r="CD139">
        <v>3.2224744352417378</v>
      </c>
      <c r="CE139">
        <v>0.49333994358588551</v>
      </c>
      <c r="CF139">
        <v>2.6261135820350172</v>
      </c>
      <c r="CG139">
        <v>0.59636085320672061</v>
      </c>
      <c r="CH139">
        <v>0.31070941700582111</v>
      </c>
      <c r="CI139">
        <v>9.9256712827099758</v>
      </c>
      <c r="CJ139">
        <v>0.68797633599938579</v>
      </c>
      <c r="CK139">
        <v>80.683934352509624</v>
      </c>
      <c r="CL139">
        <v>141.08145427899987</v>
      </c>
      <c r="CM139">
        <v>7.7051808810011474E-2</v>
      </c>
      <c r="CN139">
        <v>0</v>
      </c>
      <c r="CO139">
        <v>1577.046469573545</v>
      </c>
      <c r="CP139">
        <v>497.0594482421875</v>
      </c>
      <c r="CQ139">
        <v>0.27969203248801533</v>
      </c>
      <c r="CR139" t="e">
        <v>#DIV/0!</v>
      </c>
    </row>
    <row r="140" spans="1:96" x14ac:dyDescent="0.3">
      <c r="A140" s="4" t="str">
        <f>VLOOKUP(B140,ListCodeMtrx!A$1:B$91,2,TRUE)</f>
        <v>M51</v>
      </c>
      <c r="B140">
        <v>51</v>
      </c>
      <c r="C140" s="10">
        <v>25</v>
      </c>
      <c r="D140" s="10">
        <v>2</v>
      </c>
      <c r="E140" s="10">
        <v>5</v>
      </c>
      <c r="F140" s="1">
        <v>69</v>
      </c>
      <c r="G140" s="3">
        <v>41313</v>
      </c>
      <c r="H140" s="11">
        <v>2</v>
      </c>
      <c r="I140" s="1">
        <v>50.8</v>
      </c>
      <c r="J140" s="8">
        <v>30</v>
      </c>
      <c r="K140" s="8" t="s">
        <v>401</v>
      </c>
      <c r="L140" s="12">
        <v>0.15763888888888888</v>
      </c>
      <c r="M140" s="12">
        <f t="shared" si="130"/>
        <v>0.48859953703703707</v>
      </c>
      <c r="N140" s="8">
        <v>7022.5</v>
      </c>
      <c r="O140" s="8">
        <v>0</v>
      </c>
      <c r="P140" s="13" t="s">
        <v>192</v>
      </c>
      <c r="Q140" s="14">
        <v>40.073320544259779</v>
      </c>
      <c r="R140" s="14">
        <v>0.31438164989731959</v>
      </c>
      <c r="S140" s="14">
        <v>163.96702550658094</v>
      </c>
      <c r="T140" s="15">
        <v>25.702613830566406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t="e">
        <v>#DIV/0!</v>
      </c>
      <c r="AC140">
        <v>0.4856612884546414</v>
      </c>
      <c r="AD140">
        <v>0.27969203248801533</v>
      </c>
      <c r="AE140" s="8">
        <v>-1</v>
      </c>
      <c r="AF140" s="8">
        <v>0.87</v>
      </c>
      <c r="AG140" s="8">
        <v>0.92</v>
      </c>
      <c r="AH140" s="8">
        <v>9.9557476043701172</v>
      </c>
      <c r="AI140">
        <v>0.87497787380218517</v>
      </c>
      <c r="AJ140">
        <v>2.6073010030723348E-2</v>
      </c>
      <c r="AK140">
        <v>0.57589937501089783</v>
      </c>
      <c r="AL140">
        <v>1.944244089649495</v>
      </c>
      <c r="AM140">
        <v>-1</v>
      </c>
      <c r="AN140" s="8">
        <v>1797.5257568359375</v>
      </c>
      <c r="AO140" s="8">
        <v>0.5</v>
      </c>
      <c r="AP140">
        <v>219.94915215265203</v>
      </c>
      <c r="AQ140">
        <v>2.0962501907503581</v>
      </c>
      <c r="AR140">
        <v>0.67474108664570531</v>
      </c>
      <c r="AS140">
        <v>25.702613830566406</v>
      </c>
      <c r="AT140" s="8">
        <v>2</v>
      </c>
      <c r="AU140">
        <v>4.644859790802002</v>
      </c>
      <c r="AV140" s="8">
        <v>1</v>
      </c>
      <c r="AW140">
        <v>9.2897195816040039</v>
      </c>
      <c r="AX140" s="8">
        <v>25.083250045776367</v>
      </c>
      <c r="AY140" s="8">
        <v>25.702613830566406</v>
      </c>
      <c r="AZ140" s="8">
        <v>25.011508941650391</v>
      </c>
      <c r="BA140" s="8">
        <v>400.09719848632812</v>
      </c>
      <c r="BB140" s="8">
        <v>376.7923583984375</v>
      </c>
      <c r="BC140" s="8">
        <v>25.01690673828125</v>
      </c>
      <c r="BD140" s="8">
        <v>26.181127548217773</v>
      </c>
      <c r="BE140" s="8">
        <v>78.9603271484375</v>
      </c>
      <c r="BF140" s="8">
        <v>82.634925842285156</v>
      </c>
      <c r="BG140" s="8">
        <v>350.68399047851562</v>
      </c>
      <c r="BH140" s="8">
        <v>1800.41064453125</v>
      </c>
      <c r="BI140" s="8">
        <v>0.21240821480751038</v>
      </c>
      <c r="BJ140" s="8">
        <v>100.85867309570312</v>
      </c>
      <c r="BK140" s="8">
        <v>0.54328727722167969</v>
      </c>
      <c r="BL140" s="8">
        <v>0.18012827634811401</v>
      </c>
      <c r="BM140" s="8">
        <v>0.25</v>
      </c>
      <c r="BN140" s="8">
        <v>-1.355140209197998</v>
      </c>
      <c r="BO140" s="8">
        <v>7.355140209197998</v>
      </c>
      <c r="BP140" s="8">
        <v>1</v>
      </c>
      <c r="BQ140" s="8">
        <v>0</v>
      </c>
      <c r="BR140" s="8">
        <v>0.15999999642372131</v>
      </c>
      <c r="BS140" s="8">
        <v>111115</v>
      </c>
      <c r="BT140">
        <v>1.753419952392578</v>
      </c>
      <c r="BU140">
        <v>2.0962501907503582E-3</v>
      </c>
      <c r="BV140">
        <v>298.85261383056638</v>
      </c>
      <c r="BW140">
        <v>298.23325004577634</v>
      </c>
      <c r="BX140">
        <v>288.06569668622978</v>
      </c>
      <c r="BY140">
        <v>0.75333114900491072</v>
      </c>
      <c r="BZ140">
        <v>3.3153348713083091</v>
      </c>
      <c r="CA140">
        <v>32.871093477131538</v>
      </c>
      <c r="CB140">
        <v>6.6899659289137645</v>
      </c>
      <c r="CC140">
        <v>25.392931938171387</v>
      </c>
      <c r="CD140">
        <v>3.2549323500313263</v>
      </c>
      <c r="CE140">
        <v>0.30409064822940912</v>
      </c>
      <c r="CF140">
        <v>2.6405937846626037</v>
      </c>
      <c r="CG140">
        <v>0.61433856536872256</v>
      </c>
      <c r="CH140">
        <v>0.19095520008297512</v>
      </c>
      <c r="CI140">
        <v>16.537496624043062</v>
      </c>
      <c r="CJ140">
        <v>0.43516547470210287</v>
      </c>
      <c r="CK140">
        <v>79.71515119908517</v>
      </c>
      <c r="CL140">
        <v>370.96882602380259</v>
      </c>
      <c r="CM140">
        <v>8.6111030958437126E-2</v>
      </c>
      <c r="CN140">
        <v>0</v>
      </c>
      <c r="CO140">
        <v>1575.319477722775</v>
      </c>
      <c r="CP140">
        <v>497.0594482421875</v>
      </c>
      <c r="CQ140">
        <v>0.27969203248801533</v>
      </c>
      <c r="CR140" t="e">
        <v>#DIV/0!</v>
      </c>
    </row>
    <row r="141" spans="1:96" x14ac:dyDescent="0.3">
      <c r="A141" s="4" t="str">
        <f>VLOOKUP(B141,ListCodeMtrx!A$1:B$91,2,TRUE)</f>
        <v>M51</v>
      </c>
      <c r="B141">
        <v>51</v>
      </c>
      <c r="C141" s="10">
        <v>25</v>
      </c>
      <c r="D141" s="10">
        <v>2</v>
      </c>
      <c r="E141" s="10">
        <v>5</v>
      </c>
      <c r="F141" s="1">
        <v>69</v>
      </c>
      <c r="G141" s="3">
        <v>41313</v>
      </c>
      <c r="H141" s="11">
        <v>2</v>
      </c>
      <c r="I141" s="1">
        <v>50.8</v>
      </c>
      <c r="J141" s="8">
        <v>31</v>
      </c>
      <c r="K141" s="8" t="s">
        <v>402</v>
      </c>
      <c r="L141" s="12">
        <v>0.15763888888888888</v>
      </c>
      <c r="M141" s="12">
        <f t="shared" si="130"/>
        <v>0.49101851851851852</v>
      </c>
      <c r="N141" s="8">
        <v>7231.5</v>
      </c>
      <c r="O141" s="8">
        <v>0</v>
      </c>
      <c r="P141" s="13">
        <v>800</v>
      </c>
      <c r="Q141" s="14">
        <v>59.3393431942918</v>
      </c>
      <c r="R141" s="14">
        <v>0.23332886208432099</v>
      </c>
      <c r="S141" s="14">
        <v>342.96990275961076</v>
      </c>
      <c r="T141" s="15">
        <v>25.731744766235352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t="e">
        <v>#DIV/0!</v>
      </c>
      <c r="AC141">
        <v>0.4856612884546414</v>
      </c>
      <c r="AD141">
        <v>0.27969203248801533</v>
      </c>
      <c r="AE141" s="8">
        <v>-1</v>
      </c>
      <c r="AF141" s="8">
        <v>0.87</v>
      </c>
      <c r="AG141" s="8">
        <v>0.92</v>
      </c>
      <c r="AH141" s="8">
        <v>9.9557476043701172</v>
      </c>
      <c r="AI141">
        <v>0.87497787380218517</v>
      </c>
      <c r="AJ141">
        <v>3.8300143436282311E-2</v>
      </c>
      <c r="AK141">
        <v>0.57589937501089783</v>
      </c>
      <c r="AL141">
        <v>1.944244089649495</v>
      </c>
      <c r="AM141">
        <v>-1</v>
      </c>
      <c r="AN141" s="8">
        <v>1797.5257568359375</v>
      </c>
      <c r="AO141" s="8">
        <v>0.5</v>
      </c>
      <c r="AP141">
        <v>219.94915215265203</v>
      </c>
      <c r="AQ141">
        <v>1.5596180462772158</v>
      </c>
      <c r="AR141">
        <v>0.67059502556839723</v>
      </c>
      <c r="AS141">
        <v>25.731744766235352</v>
      </c>
      <c r="AT141" s="8">
        <v>2</v>
      </c>
      <c r="AU141">
        <v>4.644859790802002</v>
      </c>
      <c r="AV141" s="8">
        <v>1</v>
      </c>
      <c r="AW141">
        <v>9.2897195816040039</v>
      </c>
      <c r="AX141" s="8">
        <v>25.094985961914063</v>
      </c>
      <c r="AY141" s="8">
        <v>25.731744766235352</v>
      </c>
      <c r="AZ141" s="8">
        <v>25.012870788574219</v>
      </c>
      <c r="BA141" s="8">
        <v>799.1947021484375</v>
      </c>
      <c r="BB141" s="8">
        <v>764.677490234375</v>
      </c>
      <c r="BC141" s="8">
        <v>25.414583206176758</v>
      </c>
      <c r="BD141" s="8">
        <v>26.280553817749023</v>
      </c>
      <c r="BE141" s="8">
        <v>80.154899597167969</v>
      </c>
      <c r="BF141" s="8">
        <v>82.886077880859375</v>
      </c>
      <c r="BG141" s="8">
        <v>350.73486328125</v>
      </c>
      <c r="BH141" s="8">
        <v>1800.5413818359375</v>
      </c>
      <c r="BI141" s="8">
        <v>0.23061199486255646</v>
      </c>
      <c r="BJ141" s="8">
        <v>100.85296630859375</v>
      </c>
      <c r="BK141" s="8">
        <v>0.99543571472167969</v>
      </c>
      <c r="BL141" s="8">
        <v>0.18317049741744995</v>
      </c>
      <c r="BM141" s="8">
        <v>0.25</v>
      </c>
      <c r="BN141" s="8">
        <v>-1.355140209197998</v>
      </c>
      <c r="BO141" s="8">
        <v>7.355140209197998</v>
      </c>
      <c r="BP141" s="8">
        <v>1</v>
      </c>
      <c r="BQ141" s="8">
        <v>0</v>
      </c>
      <c r="BR141" s="8">
        <v>0.15999999642372131</v>
      </c>
      <c r="BS141" s="8">
        <v>111115</v>
      </c>
      <c r="BT141">
        <v>1.7536743164062498</v>
      </c>
      <c r="BU141">
        <v>1.5596180462772158E-3</v>
      </c>
      <c r="BV141">
        <v>298.88174476623533</v>
      </c>
      <c r="BW141">
        <v>298.24498596191404</v>
      </c>
      <c r="BX141">
        <v>288.08661465451223</v>
      </c>
      <c r="BY141">
        <v>0.84716856406916485</v>
      </c>
      <c r="BZ141">
        <v>3.3210668343210243</v>
      </c>
      <c r="CA141">
        <v>32.929788343151927</v>
      </c>
      <c r="CB141">
        <v>6.6492345254029033</v>
      </c>
      <c r="CC141">
        <v>25.413365364074707</v>
      </c>
      <c r="CD141">
        <v>3.2588879893344322</v>
      </c>
      <c r="CE141">
        <v>0.22761195764941311</v>
      </c>
      <c r="CF141">
        <v>2.6504718087526271</v>
      </c>
      <c r="CG141">
        <v>0.60841618058180513</v>
      </c>
      <c r="CH141">
        <v>0.14276028796709073</v>
      </c>
      <c r="CI141">
        <v>34.589532047876695</v>
      </c>
      <c r="CJ141">
        <v>0.44851575617125838</v>
      </c>
      <c r="CK141">
        <v>79.701644730928493</v>
      </c>
      <c r="CL141">
        <v>756.05418222075866</v>
      </c>
      <c r="CM141">
        <v>6.2554289904809296E-2</v>
      </c>
      <c r="CN141">
        <v>0</v>
      </c>
      <c r="CO141">
        <v>1575.433869971657</v>
      </c>
      <c r="CP141">
        <v>497.0594482421875</v>
      </c>
      <c r="CQ141">
        <v>0.27969203248801533</v>
      </c>
      <c r="CR141" t="e">
        <v>#DIV/0!</v>
      </c>
    </row>
    <row r="142" spans="1:96" x14ac:dyDescent="0.3">
      <c r="A142" s="4" t="str">
        <f>VLOOKUP(B142,ListCodeMtrx!A$1:B$91,2,TRUE)</f>
        <v>M54</v>
      </c>
      <c r="B142">
        <v>54</v>
      </c>
      <c r="C142" s="10">
        <v>9</v>
      </c>
      <c r="D142" s="10">
        <v>2</v>
      </c>
      <c r="E142" s="10">
        <v>5</v>
      </c>
      <c r="F142" s="1">
        <v>69</v>
      </c>
      <c r="G142" s="3">
        <v>41313</v>
      </c>
      <c r="H142" s="11">
        <v>2</v>
      </c>
      <c r="I142" s="1">
        <v>56.3</v>
      </c>
      <c r="J142" s="8">
        <v>34</v>
      </c>
      <c r="K142" s="8" t="s">
        <v>405</v>
      </c>
      <c r="L142" s="12">
        <v>0.15763888888888888</v>
      </c>
      <c r="M142" s="12">
        <f t="shared" si="130"/>
        <v>0.49918981481481484</v>
      </c>
      <c r="N142" s="8">
        <v>7938</v>
      </c>
      <c r="O142" s="8">
        <v>0</v>
      </c>
      <c r="P142" s="13">
        <v>50</v>
      </c>
      <c r="Q142" s="14">
        <v>-0.32905822969114845</v>
      </c>
      <c r="R142" s="14">
        <v>0.89387142252230833</v>
      </c>
      <c r="S142" s="14">
        <v>48.477622749354417</v>
      </c>
      <c r="T142" s="15">
        <v>26.209684371948242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t="e">
        <v>#DIV/0!</v>
      </c>
      <c r="AC142">
        <v>0.48000027417054525</v>
      </c>
      <c r="AD142">
        <v>0.28780697581257297</v>
      </c>
      <c r="AE142" s="8">
        <v>-1</v>
      </c>
      <c r="AF142" s="8">
        <v>0.87</v>
      </c>
      <c r="AG142" s="8">
        <v>0.92</v>
      </c>
      <c r="AH142" s="8">
        <v>9.9557476043701172</v>
      </c>
      <c r="AI142">
        <v>0.87497787380218517</v>
      </c>
      <c r="AJ142">
        <v>4.2641734349970601E-4</v>
      </c>
      <c r="AK142">
        <v>0.59959752379290188</v>
      </c>
      <c r="AL142">
        <v>1.9230779370217819</v>
      </c>
      <c r="AM142">
        <v>-1</v>
      </c>
      <c r="AN142" s="8">
        <v>1798.6036376953125</v>
      </c>
      <c r="AO142" s="8">
        <v>0.5</v>
      </c>
      <c r="AP142">
        <v>226.46644290152693</v>
      </c>
      <c r="AQ142">
        <v>5.373460144273067</v>
      </c>
      <c r="AR142">
        <v>0.64418791452110424</v>
      </c>
      <c r="AS142">
        <v>26.209684371948242</v>
      </c>
      <c r="AT142" s="8">
        <v>2</v>
      </c>
      <c r="AU142">
        <v>4.644859790802002</v>
      </c>
      <c r="AV142" s="8">
        <v>1</v>
      </c>
      <c r="AW142">
        <v>9.2897195816040039</v>
      </c>
      <c r="AX142" s="8">
        <v>24.983375549316406</v>
      </c>
      <c r="AY142" s="8">
        <v>26.209684371948242</v>
      </c>
      <c r="AZ142" s="8">
        <v>25.000486373901367</v>
      </c>
      <c r="BA142" s="8">
        <v>48.304573059082031</v>
      </c>
      <c r="BB142" s="8">
        <v>48.344085693359375</v>
      </c>
      <c r="BC142" s="8">
        <v>24.508153915405273</v>
      </c>
      <c r="BD142" s="8">
        <v>27.488431930541992</v>
      </c>
      <c r="BE142" s="8">
        <v>77.808509826660156</v>
      </c>
      <c r="BF142" s="8">
        <v>87.270301818847656</v>
      </c>
      <c r="BG142" s="8">
        <v>350.68890380859375</v>
      </c>
      <c r="BH142" s="8">
        <v>1798.26171875</v>
      </c>
      <c r="BI142" s="8">
        <v>0.38637661933898926</v>
      </c>
      <c r="BJ142" s="8">
        <v>100.84841918945312</v>
      </c>
      <c r="BK142" s="8">
        <v>1.4307022094726563E-2</v>
      </c>
      <c r="BL142" s="8">
        <v>-1.0348584651947021</v>
      </c>
      <c r="BM142" s="8">
        <v>0.25</v>
      </c>
      <c r="BN142" s="8">
        <v>-1.355140209197998</v>
      </c>
      <c r="BO142" s="8">
        <v>7.355140209197998</v>
      </c>
      <c r="BP142" s="8">
        <v>1</v>
      </c>
      <c r="BQ142" s="8">
        <v>0</v>
      </c>
      <c r="BR142" s="8">
        <v>0.15999999642372131</v>
      </c>
      <c r="BS142" s="8">
        <v>111115</v>
      </c>
      <c r="BT142">
        <v>1.7534445190429684</v>
      </c>
      <c r="BU142">
        <v>5.3734601442730666E-3</v>
      </c>
      <c r="BV142">
        <v>299.35968437194822</v>
      </c>
      <c r="BW142">
        <v>298.13337554931638</v>
      </c>
      <c r="BX142">
        <v>287.72186856891494</v>
      </c>
      <c r="BY142">
        <v>0.14647017972060961</v>
      </c>
      <c r="BZ142">
        <v>3.4163528207131515</v>
      </c>
      <c r="CA142">
        <v>33.876116732134548</v>
      </c>
      <c r="CB142">
        <v>6.387684801592556</v>
      </c>
      <c r="CC142">
        <v>25.596529960632324</v>
      </c>
      <c r="CD142">
        <v>3.2945341975342224</v>
      </c>
      <c r="CE142">
        <v>0.81541126837056521</v>
      </c>
      <c r="CF142">
        <v>2.7721649061920473</v>
      </c>
      <c r="CG142">
        <v>0.52236929134217513</v>
      </c>
      <c r="CH142">
        <v>0.51614462718901133</v>
      </c>
      <c r="CI142">
        <v>4.8888916203350634</v>
      </c>
      <c r="CJ142">
        <v>1.0027622211503193</v>
      </c>
      <c r="CK142">
        <v>82.254617768802348</v>
      </c>
      <c r="CL142">
        <v>48.391905071132925</v>
      </c>
      <c r="CM142">
        <v>-5.5931997029540614E-3</v>
      </c>
      <c r="CN142">
        <v>0</v>
      </c>
      <c r="CO142">
        <v>1573.4392152117382</v>
      </c>
      <c r="CP142">
        <v>461.619873046875</v>
      </c>
      <c r="CQ142">
        <v>0.28780697581257297</v>
      </c>
      <c r="CR142" t="e">
        <v>#DIV/0!</v>
      </c>
    </row>
    <row r="143" spans="1:96" x14ac:dyDescent="0.3">
      <c r="A143" s="4" t="str">
        <f>VLOOKUP(B143,ListCodeMtrx!A$1:B$91,2,TRUE)</f>
        <v>M54</v>
      </c>
      <c r="B143">
        <v>54</v>
      </c>
      <c r="C143" s="10">
        <v>9</v>
      </c>
      <c r="D143" s="10">
        <v>2</v>
      </c>
      <c r="E143" s="10">
        <v>5</v>
      </c>
      <c r="F143" s="1">
        <v>69</v>
      </c>
      <c r="G143" s="3">
        <v>41313</v>
      </c>
      <c r="H143" s="11">
        <v>2</v>
      </c>
      <c r="I143" s="1">
        <v>56.3</v>
      </c>
      <c r="J143" s="8">
        <v>35</v>
      </c>
      <c r="K143" s="8" t="s">
        <v>406</v>
      </c>
      <c r="L143" s="12">
        <v>0.15763888888888888</v>
      </c>
      <c r="M143" s="12">
        <f t="shared" si="130"/>
        <v>0.50127314814814816</v>
      </c>
      <c r="N143" s="8">
        <v>8118</v>
      </c>
      <c r="O143" s="8">
        <v>0</v>
      </c>
      <c r="P143" s="13">
        <v>150</v>
      </c>
      <c r="Q143" s="14">
        <v>12.865195384583293</v>
      </c>
      <c r="R143" s="14">
        <v>0.98997217828712658</v>
      </c>
      <c r="S143" s="14">
        <v>119.70132564449362</v>
      </c>
      <c r="T143" s="15">
        <v>26.022043228149414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t="e">
        <v>#DIV/0!</v>
      </c>
      <c r="AC143">
        <v>0.48000027417054525</v>
      </c>
      <c r="AD143">
        <v>0.28780697581257297</v>
      </c>
      <c r="AE143" s="8">
        <v>-1</v>
      </c>
      <c r="AF143" s="8">
        <v>0.87</v>
      </c>
      <c r="AG143" s="8">
        <v>0.92</v>
      </c>
      <c r="AH143" s="8">
        <v>9.9557476043701172</v>
      </c>
      <c r="AI143">
        <v>0.87497787380218517</v>
      </c>
      <c r="AJ143">
        <v>8.8087585217351775E-3</v>
      </c>
      <c r="AK143">
        <v>0.59959752379290188</v>
      </c>
      <c r="AL143">
        <v>1.9230779370217819</v>
      </c>
      <c r="AM143">
        <v>-1</v>
      </c>
      <c r="AN143" s="8">
        <v>1798.6036376953125</v>
      </c>
      <c r="AO143" s="8">
        <v>0.5</v>
      </c>
      <c r="AP143">
        <v>226.46644290152693</v>
      </c>
      <c r="AQ143">
        <v>5.9366732709828121</v>
      </c>
      <c r="AR143">
        <v>0.64894073765697247</v>
      </c>
      <c r="AS143">
        <v>26.022043228149414</v>
      </c>
      <c r="AT143" s="8">
        <v>2</v>
      </c>
      <c r="AU143">
        <v>4.644859790802002</v>
      </c>
      <c r="AV143" s="8">
        <v>1</v>
      </c>
      <c r="AW143">
        <v>9.2897195816040039</v>
      </c>
      <c r="AX143" s="8">
        <v>24.896404266357422</v>
      </c>
      <c r="AY143" s="8">
        <v>26.022043228149414</v>
      </c>
      <c r="AZ143" s="8">
        <v>25.002191543579102</v>
      </c>
      <c r="BA143" s="8">
        <v>151.59567260742187</v>
      </c>
      <c r="BB143" s="8">
        <v>143.77076721191406</v>
      </c>
      <c r="BC143" s="8">
        <v>23.773406982421875</v>
      </c>
      <c r="BD143" s="8">
        <v>27.067920684814453</v>
      </c>
      <c r="BE143" s="8">
        <v>75.867393493652344</v>
      </c>
      <c r="BF143" s="8">
        <v>86.381080627441406</v>
      </c>
      <c r="BG143" s="8">
        <v>350.642333984375</v>
      </c>
      <c r="BH143" s="8">
        <v>1798.9298095703125</v>
      </c>
      <c r="BI143" s="8">
        <v>0.23769201338291168</v>
      </c>
      <c r="BJ143" s="8">
        <v>100.84710693359375</v>
      </c>
      <c r="BK143" s="8">
        <v>0.37845802307128906</v>
      </c>
      <c r="BL143" s="8">
        <v>-1.1532227993011475</v>
      </c>
      <c r="BM143" s="8">
        <v>0.5</v>
      </c>
      <c r="BN143" s="8">
        <v>-1.355140209197998</v>
      </c>
      <c r="BO143" s="8">
        <v>7.355140209197998</v>
      </c>
      <c r="BP143" s="8">
        <v>1</v>
      </c>
      <c r="BQ143" s="8">
        <v>0</v>
      </c>
      <c r="BR143" s="8">
        <v>0.15999999642372131</v>
      </c>
      <c r="BS143" s="8">
        <v>111115</v>
      </c>
      <c r="BT143">
        <v>1.7532116699218749</v>
      </c>
      <c r="BU143">
        <v>5.9366732709828117E-3</v>
      </c>
      <c r="BV143">
        <v>299.17204322814939</v>
      </c>
      <c r="BW143">
        <v>298.0464042663574</v>
      </c>
      <c r="BX143">
        <v>287.82876309777566</v>
      </c>
      <c r="BY143">
        <v>5.2364788560483454E-2</v>
      </c>
      <c r="BZ143">
        <v>3.3786622294284898</v>
      </c>
      <c r="CA143">
        <v>33.502817603417085</v>
      </c>
      <c r="CB143">
        <v>6.4348969186026324</v>
      </c>
      <c r="CC143">
        <v>25.459223747253418</v>
      </c>
      <c r="CD143">
        <v>3.2677808553382222</v>
      </c>
      <c r="CE143">
        <v>0.89463421128635956</v>
      </c>
      <c r="CF143">
        <v>2.7297214917715173</v>
      </c>
      <c r="CG143">
        <v>0.53805936356670481</v>
      </c>
      <c r="CH143">
        <v>0.56699567424576403</v>
      </c>
      <c r="CI143">
        <v>12.071532387363177</v>
      </c>
      <c r="CJ143">
        <v>0.83258459258311701</v>
      </c>
      <c r="CK143">
        <v>82.10058549287227</v>
      </c>
      <c r="CL143">
        <v>141.90117215938088</v>
      </c>
      <c r="CM143">
        <v>7.4434908287306895E-2</v>
      </c>
      <c r="CN143">
        <v>0</v>
      </c>
      <c r="CO143">
        <v>1574.0237798972018</v>
      </c>
      <c r="CP143">
        <v>461.619873046875</v>
      </c>
      <c r="CQ143">
        <v>0.28780697581257297</v>
      </c>
      <c r="CR143" t="e">
        <v>#DIV/0!</v>
      </c>
    </row>
    <row r="144" spans="1:96" s="5" customFormat="1" x14ac:dyDescent="0.3">
      <c r="A144" s="4" t="str">
        <f>VLOOKUP(B144,ListCodeMtrx!A$1:B$91,2,TRUE)</f>
        <v>M54</v>
      </c>
      <c r="B144">
        <v>54</v>
      </c>
      <c r="C144" s="10">
        <v>9</v>
      </c>
      <c r="D144" s="10">
        <v>2</v>
      </c>
      <c r="E144" s="10">
        <v>5</v>
      </c>
      <c r="F144" s="1">
        <v>69</v>
      </c>
      <c r="G144" s="3">
        <v>41313</v>
      </c>
      <c r="H144" s="11">
        <v>2</v>
      </c>
      <c r="I144" s="1">
        <v>56.3</v>
      </c>
      <c r="J144" s="8">
        <v>36</v>
      </c>
      <c r="K144" s="8" t="s">
        <v>407</v>
      </c>
      <c r="L144" s="12">
        <v>0.15763888888888888</v>
      </c>
      <c r="M144" s="12">
        <f t="shared" si="130"/>
        <v>0.50327546296296299</v>
      </c>
      <c r="N144" s="8">
        <v>8291</v>
      </c>
      <c r="O144" s="8">
        <v>0</v>
      </c>
      <c r="P144" s="13" t="s">
        <v>192</v>
      </c>
      <c r="Q144" s="14">
        <v>37.914128386779133</v>
      </c>
      <c r="R144" s="25">
        <v>1.1373078285952014</v>
      </c>
      <c r="S144" s="14">
        <v>316.08977559463239</v>
      </c>
      <c r="T144" s="15">
        <v>25.695396423339844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t="e">
        <v>#DIV/0!</v>
      </c>
      <c r="AC144">
        <v>0.48000027417054525</v>
      </c>
      <c r="AD144">
        <v>0.28780697581257297</v>
      </c>
      <c r="AE144" s="8">
        <v>-1</v>
      </c>
      <c r="AF144" s="8">
        <v>0.87</v>
      </c>
      <c r="AG144" s="8">
        <v>0.92</v>
      </c>
      <c r="AH144" s="8">
        <v>9.9557476043701172</v>
      </c>
      <c r="AI144">
        <v>0.87497787380218517</v>
      </c>
      <c r="AJ144">
        <v>2.4693328146647934E-2</v>
      </c>
      <c r="AK144">
        <v>0.59959752379290188</v>
      </c>
      <c r="AL144">
        <v>1.9230779370217819</v>
      </c>
      <c r="AM144">
        <v>-1</v>
      </c>
      <c r="AN144" s="8">
        <v>1798.6036376953125</v>
      </c>
      <c r="AO144" s="8">
        <v>0.5</v>
      </c>
      <c r="AP144">
        <v>226.46644290152693</v>
      </c>
      <c r="AQ144">
        <v>6.5304596400996395</v>
      </c>
      <c r="AR144">
        <v>0.63060768257034905</v>
      </c>
      <c r="AS144">
        <v>25.695396423339844</v>
      </c>
      <c r="AT144" s="8">
        <v>2</v>
      </c>
      <c r="AU144">
        <v>4.644859790802002</v>
      </c>
      <c r="AV144" s="8">
        <v>1</v>
      </c>
      <c r="AW144">
        <v>9.2897195816040039</v>
      </c>
      <c r="AX144" s="8">
        <v>24.804939270019531</v>
      </c>
      <c r="AY144" s="8">
        <v>25.695396423339844</v>
      </c>
      <c r="AZ144" s="8">
        <v>25.004489898681641</v>
      </c>
      <c r="BA144" s="8">
        <v>401.57583618164062</v>
      </c>
      <c r="BB144" s="8">
        <v>378.54531860351562</v>
      </c>
      <c r="BC144" s="8">
        <v>22.983840942382812</v>
      </c>
      <c r="BD144" s="8">
        <v>26.608789443969727</v>
      </c>
      <c r="BE144" s="8">
        <v>73.746131896972656</v>
      </c>
      <c r="BF144" s="8">
        <v>85.377174377441406</v>
      </c>
      <c r="BG144" s="8">
        <v>350.71902465820312</v>
      </c>
      <c r="BH144" s="8">
        <v>1801.070068359375</v>
      </c>
      <c r="BI144" s="8">
        <v>0.136543869972229</v>
      </c>
      <c r="BJ144" s="8">
        <v>100.84293365478516</v>
      </c>
      <c r="BK144" s="8">
        <v>0.61570167541503906</v>
      </c>
      <c r="BL144" s="8">
        <v>-0.75421309471130371</v>
      </c>
      <c r="BM144" s="8">
        <v>0.25</v>
      </c>
      <c r="BN144" s="8">
        <v>-1.355140209197998</v>
      </c>
      <c r="BO144" s="8">
        <v>7.355140209197998</v>
      </c>
      <c r="BP144" s="8">
        <v>1</v>
      </c>
      <c r="BQ144" s="8">
        <v>0</v>
      </c>
      <c r="BR144" s="8">
        <v>0.15999999642372131</v>
      </c>
      <c r="BS144" s="8">
        <v>111115</v>
      </c>
      <c r="BT144">
        <v>1.7535951232910154</v>
      </c>
      <c r="BU144">
        <v>6.5304596400996397E-3</v>
      </c>
      <c r="BV144">
        <v>298.84539642333982</v>
      </c>
      <c r="BW144">
        <v>297.95493927001951</v>
      </c>
      <c r="BX144">
        <v>288.1712044963715</v>
      </c>
      <c r="BY144">
        <v>-4.003067688247848E-2</v>
      </c>
      <c r="BZ144">
        <v>3.313916071102736</v>
      </c>
      <c r="CA144">
        <v>32.862154550632567</v>
      </c>
      <c r="CB144">
        <v>6.2533651066628408</v>
      </c>
      <c r="CC144">
        <v>25.250167846679688</v>
      </c>
      <c r="CD144">
        <v>3.2274119720575172</v>
      </c>
      <c r="CE144">
        <v>1.0132581789588415</v>
      </c>
      <c r="CF144">
        <v>2.683308388532387</v>
      </c>
      <c r="CG144">
        <v>0.54410358352513022</v>
      </c>
      <c r="CH144">
        <v>0.64337398531132484</v>
      </c>
      <c r="CI144">
        <v>31.875420269245442</v>
      </c>
      <c r="CJ144">
        <v>0.83501171474187874</v>
      </c>
      <c r="CK144">
        <v>82.526911067149229</v>
      </c>
      <c r="CL144">
        <v>373.03556420538405</v>
      </c>
      <c r="CM144">
        <v>8.387768357232249E-2</v>
      </c>
      <c r="CN144">
        <v>0</v>
      </c>
      <c r="CO144">
        <v>1575.8964589818422</v>
      </c>
      <c r="CP144">
        <v>461.619873046875</v>
      </c>
      <c r="CQ144">
        <v>0.28780697581257297</v>
      </c>
      <c r="CR144" t="e">
        <v>#DIV/0!</v>
      </c>
    </row>
    <row r="145" spans="1:96" x14ac:dyDescent="0.3">
      <c r="A145" s="4" t="str">
        <f>VLOOKUP(B145,ListCodeMtrx!A$1:B$91,2,TRUE)</f>
        <v>M54</v>
      </c>
      <c r="B145">
        <v>54</v>
      </c>
      <c r="C145" s="10">
        <v>9</v>
      </c>
      <c r="D145" s="10">
        <v>2</v>
      </c>
      <c r="E145" s="10">
        <v>5</v>
      </c>
      <c r="F145" s="1">
        <v>69</v>
      </c>
      <c r="G145" s="3">
        <v>41313</v>
      </c>
      <c r="H145" s="11">
        <v>2</v>
      </c>
      <c r="I145" s="1">
        <v>56.3</v>
      </c>
      <c r="J145" s="8">
        <v>37</v>
      </c>
      <c r="K145" s="8" t="s">
        <v>408</v>
      </c>
      <c r="L145" s="12">
        <v>0.15763888888888888</v>
      </c>
      <c r="M145" s="12">
        <f t="shared" si="130"/>
        <v>0.50571759259259264</v>
      </c>
      <c r="N145" s="8">
        <v>8501.5</v>
      </c>
      <c r="O145" s="8">
        <v>0</v>
      </c>
      <c r="P145" s="13">
        <v>800</v>
      </c>
      <c r="Q145" s="14">
        <v>56.133754161222647</v>
      </c>
      <c r="R145" s="14">
        <v>0.97554608049203095</v>
      </c>
      <c r="S145" s="14">
        <v>657.37393455389156</v>
      </c>
      <c r="T145" s="15">
        <v>25.197921752929688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t="e">
        <v>#DIV/0!</v>
      </c>
      <c r="AC145">
        <v>0.48000027417054525</v>
      </c>
      <c r="AD145">
        <v>0.28780697581257297</v>
      </c>
      <c r="AE145" s="8">
        <v>-1</v>
      </c>
      <c r="AF145" s="8">
        <v>0.87</v>
      </c>
      <c r="AG145" s="8">
        <v>0.92</v>
      </c>
      <c r="AH145" s="8">
        <v>9.9839849472045898</v>
      </c>
      <c r="AI145">
        <v>0.87499199247360226</v>
      </c>
      <c r="AJ145">
        <v>3.6302485126154763E-2</v>
      </c>
      <c r="AK145">
        <v>0.59959752379290188</v>
      </c>
      <c r="AL145">
        <v>1.9230779370217819</v>
      </c>
      <c r="AM145">
        <v>-1</v>
      </c>
      <c r="AN145" s="8">
        <v>1798.6036376953125</v>
      </c>
      <c r="AO145" s="8">
        <v>0.5</v>
      </c>
      <c r="AP145">
        <v>226.47009717141199</v>
      </c>
      <c r="AQ145">
        <v>5.9126601899224802</v>
      </c>
      <c r="AR145">
        <v>0.65595470225763242</v>
      </c>
      <c r="AS145">
        <v>25.197921752929688</v>
      </c>
      <c r="AT145" s="8">
        <v>2</v>
      </c>
      <c r="AU145">
        <v>4.644859790802002</v>
      </c>
      <c r="AV145" s="8">
        <v>1</v>
      </c>
      <c r="AW145">
        <v>9.2897195816040039</v>
      </c>
      <c r="AX145" s="8">
        <v>24.7734375</v>
      </c>
      <c r="AY145" s="8">
        <v>25.197921752929688</v>
      </c>
      <c r="AZ145" s="8">
        <v>25.005800247192383</v>
      </c>
      <c r="BA145" s="8">
        <v>799.8245849609375</v>
      </c>
      <c r="BB145" s="8">
        <v>765.23565673828125</v>
      </c>
      <c r="BC145" s="8">
        <v>22.117137908935547</v>
      </c>
      <c r="BD145" s="8">
        <v>25.403039932250977</v>
      </c>
      <c r="BE145" s="8">
        <v>71.091056823730469</v>
      </c>
      <c r="BF145" s="8">
        <v>81.652931213378906</v>
      </c>
      <c r="BG145" s="8">
        <v>350.73843383789062</v>
      </c>
      <c r="BH145" s="8">
        <v>1798.6734619140625</v>
      </c>
      <c r="BI145" s="8">
        <v>0.30242869257926941</v>
      </c>
      <c r="BJ145" s="8">
        <v>100.83190155029297</v>
      </c>
      <c r="BK145" s="8">
        <v>0.10233497619628906</v>
      </c>
      <c r="BL145" s="8">
        <v>0.62795090675354004</v>
      </c>
      <c r="BM145" s="8">
        <v>0</v>
      </c>
      <c r="BN145" s="8">
        <v>-1.355140209197998</v>
      </c>
      <c r="BO145" s="8">
        <v>7.355140209197998</v>
      </c>
      <c r="BP145" s="8">
        <v>1</v>
      </c>
      <c r="BQ145" s="8">
        <v>0</v>
      </c>
      <c r="BR145" s="8">
        <v>0.15999999642372131</v>
      </c>
      <c r="BS145" s="8">
        <v>111115</v>
      </c>
      <c r="BT145">
        <v>1.7536921691894529</v>
      </c>
      <c r="BU145">
        <v>5.9126601899224798E-3</v>
      </c>
      <c r="BV145">
        <v>298.34792175292966</v>
      </c>
      <c r="BW145">
        <v>297.92343749999998</v>
      </c>
      <c r="BX145">
        <v>287.78774747369243</v>
      </c>
      <c r="BY145">
        <v>8.8701287715060528E-2</v>
      </c>
      <c r="BZ145">
        <v>3.2173915237845239</v>
      </c>
      <c r="CA145">
        <v>31.908468196245931</v>
      </c>
      <c r="CB145">
        <v>6.5054282639949541</v>
      </c>
      <c r="CC145">
        <v>24.985679626464844</v>
      </c>
      <c r="CD145">
        <v>3.1769638965882736</v>
      </c>
      <c r="CE145">
        <v>0.8828363361473297</v>
      </c>
      <c r="CF145">
        <v>2.5614368215268914</v>
      </c>
      <c r="CG145">
        <v>0.61552707506138216</v>
      </c>
      <c r="CH145">
        <v>0.5594149294797075</v>
      </c>
      <c r="CI145">
        <v>66.284263850666733</v>
      </c>
      <c r="CJ145">
        <v>0.85904770480228743</v>
      </c>
      <c r="CK145">
        <v>81.005442707718544</v>
      </c>
      <c r="CL145">
        <v>757.07819111706749</v>
      </c>
      <c r="CM145">
        <v>6.0061690589274311E-2</v>
      </c>
      <c r="CN145">
        <v>0</v>
      </c>
      <c r="CO145">
        <v>1573.8248762495775</v>
      </c>
      <c r="CP145">
        <v>461.619873046875</v>
      </c>
      <c r="CQ145">
        <v>0.28780697581257297</v>
      </c>
      <c r="CR145" t="e">
        <v>#DIV/0!</v>
      </c>
    </row>
    <row r="146" spans="1:96" s="5" customFormat="1" x14ac:dyDescent="0.3">
      <c r="A146" s="4" t="str">
        <f>VLOOKUP(B146,ListCodeMtrx!A$1:B$91,2,TRUE)</f>
        <v>M56</v>
      </c>
      <c r="B146">
        <v>56</v>
      </c>
      <c r="C146" s="10">
        <v>21</v>
      </c>
      <c r="D146" s="10">
        <v>2</v>
      </c>
      <c r="E146" s="10">
        <v>6</v>
      </c>
      <c r="F146" s="1">
        <v>69</v>
      </c>
      <c r="G146" s="3">
        <v>41313</v>
      </c>
      <c r="H146" s="11">
        <v>2</v>
      </c>
      <c r="I146" s="1">
        <v>50.2</v>
      </c>
      <c r="J146" s="8">
        <v>40</v>
      </c>
      <c r="K146" s="8" t="s">
        <v>411</v>
      </c>
      <c r="L146" s="12">
        <v>0.15763888888888888</v>
      </c>
      <c r="M146" s="12">
        <f t="shared" si="130"/>
        <v>0.51410879629629636</v>
      </c>
      <c r="N146" s="8">
        <v>9226.5</v>
      </c>
      <c r="O146" s="8">
        <v>0</v>
      </c>
      <c r="P146" s="13">
        <v>50</v>
      </c>
      <c r="Q146" s="14">
        <v>-0.18802906497524646</v>
      </c>
      <c r="R146" s="14">
        <v>0.8412653586017661</v>
      </c>
      <c r="S146" s="14">
        <v>49.649950537932988</v>
      </c>
      <c r="T146" s="15">
        <v>24.734115600585938</v>
      </c>
      <c r="U146" s="27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t="e">
        <v>#DIV/0!</v>
      </c>
      <c r="AC146">
        <v>0.48175090054556086</v>
      </c>
      <c r="AD146">
        <v>0.27320982264805072</v>
      </c>
      <c r="AE146" s="8">
        <v>-1</v>
      </c>
      <c r="AF146" s="8">
        <v>0.87</v>
      </c>
      <c r="AG146" s="8">
        <v>0.92</v>
      </c>
      <c r="AH146" s="8">
        <v>10.012383460998535</v>
      </c>
      <c r="AI146">
        <v>0.87500619173049932</v>
      </c>
      <c r="AJ146">
        <v>5.1616798704731421E-4</v>
      </c>
      <c r="AK146">
        <v>0.56711844718640503</v>
      </c>
      <c r="AL146">
        <v>1.9295740234815653</v>
      </c>
      <c r="AM146">
        <v>-1</v>
      </c>
      <c r="AN146" s="8">
        <v>1802</v>
      </c>
      <c r="AO146" s="8">
        <v>0.5</v>
      </c>
      <c r="AP146">
        <v>215.39331809923101</v>
      </c>
      <c r="AQ146">
        <v>5.7017029647784732</v>
      </c>
      <c r="AR146">
        <v>0.72474601658740267</v>
      </c>
      <c r="AS146">
        <v>24.734115600585938</v>
      </c>
      <c r="AT146" s="8">
        <v>2</v>
      </c>
      <c r="AU146">
        <v>4.644859790802002</v>
      </c>
      <c r="AV146" s="8">
        <v>1</v>
      </c>
      <c r="AW146">
        <v>9.2897195816040039</v>
      </c>
      <c r="AX146" s="8">
        <v>24.626754760742188</v>
      </c>
      <c r="AY146" s="8">
        <v>24.734115600585938</v>
      </c>
      <c r="AZ146" s="8">
        <v>25.006952285766602</v>
      </c>
      <c r="BA146" s="8">
        <v>49.900749206542969</v>
      </c>
      <c r="BB146" s="8">
        <v>49.845909118652344</v>
      </c>
      <c r="BC146" s="8">
        <v>20.679328918457031</v>
      </c>
      <c r="BD146" s="8">
        <v>23.852872848510742</v>
      </c>
      <c r="BE146" s="8">
        <v>67.047569274902344</v>
      </c>
      <c r="BF146" s="8">
        <v>77.336997985839844</v>
      </c>
      <c r="BG146" s="8">
        <v>350.75619506835937</v>
      </c>
      <c r="BH146" s="8">
        <v>1797.7872314453125</v>
      </c>
      <c r="BI146" s="8">
        <v>0.14767123758792877</v>
      </c>
      <c r="BJ146" s="8">
        <v>100.82122039794922</v>
      </c>
      <c r="BK146" s="8">
        <v>-7.3610305786132813E-2</v>
      </c>
      <c r="BL146" s="8">
        <v>0.5513155460357666</v>
      </c>
      <c r="BM146" s="8">
        <v>0.25</v>
      </c>
      <c r="BN146" s="8">
        <v>-1.355140209197998</v>
      </c>
      <c r="BO146" s="8">
        <v>7.355140209197998</v>
      </c>
      <c r="BP146" s="8">
        <v>1</v>
      </c>
      <c r="BQ146" s="8">
        <v>0</v>
      </c>
      <c r="BR146" s="8">
        <v>0.15999999642372131</v>
      </c>
      <c r="BS146" s="8">
        <v>111115</v>
      </c>
      <c r="BT146">
        <v>1.7537809753417966</v>
      </c>
      <c r="BU146">
        <v>5.7017029647784727E-3</v>
      </c>
      <c r="BV146">
        <v>297.88411560058591</v>
      </c>
      <c r="BW146">
        <v>297.77675476074216</v>
      </c>
      <c r="BX146">
        <v>287.64595060186184</v>
      </c>
      <c r="BY146">
        <v>0.13983833890757982</v>
      </c>
      <c r="BZ146">
        <v>3.1296217671713631</v>
      </c>
      <c r="CA146">
        <v>31.041300182823633</v>
      </c>
      <c r="CB146">
        <v>7.188427334312891</v>
      </c>
      <c r="CC146">
        <v>24.680435180664063</v>
      </c>
      <c r="CD146">
        <v>3.119599792450694</v>
      </c>
      <c r="CE146">
        <v>0.77140764903448844</v>
      </c>
      <c r="CF146">
        <v>2.4048757505839604</v>
      </c>
      <c r="CG146">
        <v>0.71472404186673355</v>
      </c>
      <c r="CH146">
        <v>0.48795441193393368</v>
      </c>
      <c r="CI146">
        <v>5.0057686059322197</v>
      </c>
      <c r="CJ146">
        <v>0.99606871287565646</v>
      </c>
      <c r="CK146">
        <v>78.166081797944472</v>
      </c>
      <c r="CL146">
        <v>49.873233865700605</v>
      </c>
      <c r="CM146">
        <v>-2.9469705760055117E-3</v>
      </c>
      <c r="CN146">
        <v>0</v>
      </c>
      <c r="CO146">
        <v>1573.0749589286806</v>
      </c>
      <c r="CP146">
        <v>460.7060546875</v>
      </c>
      <c r="CQ146">
        <v>0.27320982264805072</v>
      </c>
      <c r="CR146" t="e">
        <v>#DIV/0!</v>
      </c>
    </row>
    <row r="147" spans="1:96" x14ac:dyDescent="0.3">
      <c r="A147" s="4" t="str">
        <f>VLOOKUP(B147,ListCodeMtrx!A$1:B$91,2,TRUE)</f>
        <v>M56</v>
      </c>
      <c r="B147">
        <v>56</v>
      </c>
      <c r="C147" s="10">
        <v>21</v>
      </c>
      <c r="D147" s="10">
        <v>2</v>
      </c>
      <c r="E147" s="10">
        <v>6</v>
      </c>
      <c r="F147" s="1">
        <v>69</v>
      </c>
      <c r="G147" s="3">
        <v>41313</v>
      </c>
      <c r="H147" s="11">
        <v>2</v>
      </c>
      <c r="I147" s="1">
        <v>50.2</v>
      </c>
      <c r="J147" s="8">
        <v>41</v>
      </c>
      <c r="K147" s="8" t="s">
        <v>412</v>
      </c>
      <c r="L147" s="12">
        <v>0.15763888888888888</v>
      </c>
      <c r="M147" s="12">
        <f t="shared" si="130"/>
        <v>0.51599537037037035</v>
      </c>
      <c r="N147" s="8">
        <v>9390</v>
      </c>
      <c r="O147" s="8">
        <v>0</v>
      </c>
      <c r="P147" s="13">
        <v>150</v>
      </c>
      <c r="Q147" s="14">
        <v>12.202188563513186</v>
      </c>
      <c r="R147" s="14">
        <v>0.85761887657748703</v>
      </c>
      <c r="S147" s="14">
        <v>118.08122253374268</v>
      </c>
      <c r="T147" s="15">
        <v>24.681257247924805</v>
      </c>
      <c r="U147" s="27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t="e">
        <v>#DIV/0!</v>
      </c>
      <c r="AC147">
        <v>0.48175090054556086</v>
      </c>
      <c r="AD147">
        <v>0.27320982264805072</v>
      </c>
      <c r="AE147" s="8">
        <v>-1</v>
      </c>
      <c r="AF147" s="8">
        <v>0.87</v>
      </c>
      <c r="AG147" s="8">
        <v>0.92</v>
      </c>
      <c r="AH147" s="8">
        <v>10.012383460998535</v>
      </c>
      <c r="AI147">
        <v>0.87500619173049932</v>
      </c>
      <c r="AJ147">
        <v>8.3908142241988105E-3</v>
      </c>
      <c r="AK147">
        <v>0.56711844718640503</v>
      </c>
      <c r="AL147">
        <v>1.9295740234815653</v>
      </c>
      <c r="AM147">
        <v>-1</v>
      </c>
      <c r="AN147" s="8">
        <v>1802</v>
      </c>
      <c r="AO147" s="8">
        <v>0.5</v>
      </c>
      <c r="AP147">
        <v>215.39331809923101</v>
      </c>
      <c r="AQ147">
        <v>5.9015807531827873</v>
      </c>
      <c r="AR147">
        <v>0.73715403423692516</v>
      </c>
      <c r="AS147">
        <v>24.681257247924805</v>
      </c>
      <c r="AT147" s="8">
        <v>2</v>
      </c>
      <c r="AU147">
        <v>4.644859790802002</v>
      </c>
      <c r="AV147" s="8">
        <v>1</v>
      </c>
      <c r="AW147">
        <v>9.2897195816040039</v>
      </c>
      <c r="AX147" s="8">
        <v>24.603420257568359</v>
      </c>
      <c r="AY147" s="8">
        <v>24.681257247924805</v>
      </c>
      <c r="AZ147" s="8">
        <v>25.009408950805664</v>
      </c>
      <c r="BA147" s="8">
        <v>151.64643859863281</v>
      </c>
      <c r="BB147" s="8">
        <v>144.20355224609375</v>
      </c>
      <c r="BC147" s="8">
        <v>20.346477508544922</v>
      </c>
      <c r="BD147" s="8">
        <v>23.632009506225586</v>
      </c>
      <c r="BE147" s="8">
        <v>66.060234069824219</v>
      </c>
      <c r="BF147" s="8">
        <v>76.727592468261719</v>
      </c>
      <c r="BG147" s="8">
        <v>350.75686645507812</v>
      </c>
      <c r="BH147" s="8">
        <v>1798.1697998046875</v>
      </c>
      <c r="BI147" s="8">
        <v>0.19723331928253174</v>
      </c>
      <c r="BJ147" s="8">
        <v>100.82083892822266</v>
      </c>
      <c r="BK147" s="8">
        <v>3.0057907104492188E-2</v>
      </c>
      <c r="BL147" s="8">
        <v>0.6587221622467041</v>
      </c>
      <c r="BM147" s="8">
        <v>0.5</v>
      </c>
      <c r="BN147" s="8">
        <v>-1.355140209197998</v>
      </c>
      <c r="BO147" s="8">
        <v>7.355140209197998</v>
      </c>
      <c r="BP147" s="8">
        <v>1</v>
      </c>
      <c r="BQ147" s="8">
        <v>0</v>
      </c>
      <c r="BR147" s="8">
        <v>0.15999999642372131</v>
      </c>
      <c r="BS147" s="8">
        <v>111115</v>
      </c>
      <c r="BT147">
        <v>1.7537843322753905</v>
      </c>
      <c r="BU147">
        <v>5.901580753182787E-3</v>
      </c>
      <c r="BV147">
        <v>297.83125724792478</v>
      </c>
      <c r="BW147">
        <v>297.75342025756834</v>
      </c>
      <c r="BX147">
        <v>287.70716153799367</v>
      </c>
      <c r="BY147">
        <v>0.10619143073448795</v>
      </c>
      <c r="BZ147">
        <v>3.1197530582143216</v>
      </c>
      <c r="CA147">
        <v>30.943534009227662</v>
      </c>
      <c r="CB147">
        <v>7.3115245030020759</v>
      </c>
      <c r="CC147">
        <v>24.642338752746582</v>
      </c>
      <c r="CD147">
        <v>3.1125043308626621</v>
      </c>
      <c r="CE147">
        <v>0.78513581705472024</v>
      </c>
      <c r="CF147">
        <v>2.3825990239773964</v>
      </c>
      <c r="CG147">
        <v>0.72990530688526567</v>
      </c>
      <c r="CH147">
        <v>0.49674497243347493</v>
      </c>
      <c r="CI147">
        <v>11.905047917522086</v>
      </c>
      <c r="CJ147">
        <v>0.81885099704221265</v>
      </c>
      <c r="CK147">
        <v>77.761570669439052</v>
      </c>
      <c r="CL147">
        <v>142.43030662591772</v>
      </c>
      <c r="CM147">
        <v>6.6619343226969469E-2</v>
      </c>
      <c r="CN147">
        <v>0</v>
      </c>
      <c r="CO147">
        <v>1573.4097086118941</v>
      </c>
      <c r="CP147">
        <v>460.7060546875</v>
      </c>
      <c r="CQ147">
        <v>0.27320982264805072</v>
      </c>
      <c r="CR147" t="e">
        <v>#DIV/0!</v>
      </c>
    </row>
    <row r="148" spans="1:96" x14ac:dyDescent="0.3">
      <c r="A148" s="4" t="str">
        <f>VLOOKUP(B148,ListCodeMtrx!A$1:B$91,2,TRUE)</f>
        <v>M56</v>
      </c>
      <c r="B148">
        <v>56</v>
      </c>
      <c r="C148" s="10">
        <v>21</v>
      </c>
      <c r="D148" s="10">
        <v>2</v>
      </c>
      <c r="E148" s="10">
        <v>6</v>
      </c>
      <c r="F148" s="1">
        <v>69</v>
      </c>
      <c r="G148" s="3">
        <v>41313</v>
      </c>
      <c r="H148" s="11">
        <v>2</v>
      </c>
      <c r="I148" s="1">
        <v>50.2</v>
      </c>
      <c r="J148" s="8">
        <v>42</v>
      </c>
      <c r="K148" s="8" t="s">
        <v>413</v>
      </c>
      <c r="L148" s="12">
        <v>0.15763888888888888</v>
      </c>
      <c r="M148" s="12">
        <f t="shared" si="130"/>
        <v>0.51795138888888892</v>
      </c>
      <c r="N148" s="8">
        <v>9559</v>
      </c>
      <c r="O148" s="8">
        <v>0</v>
      </c>
      <c r="P148" s="13" t="s">
        <v>192</v>
      </c>
      <c r="Q148" s="14">
        <v>35.087122931485354</v>
      </c>
      <c r="R148" s="14">
        <v>0.85723252343880207</v>
      </c>
      <c r="S148" s="14">
        <v>305.20347652119176</v>
      </c>
      <c r="T148" s="15">
        <v>24.729343414306641</v>
      </c>
      <c r="U148" s="27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t="e">
        <v>#DIV/0!</v>
      </c>
      <c r="AC148">
        <v>0.48175090054556086</v>
      </c>
      <c r="AD148">
        <v>0.27320982264805072</v>
      </c>
      <c r="AE148" s="8">
        <v>-1</v>
      </c>
      <c r="AF148" s="8">
        <v>0.87</v>
      </c>
      <c r="AG148" s="8">
        <v>0.92</v>
      </c>
      <c r="AH148" s="8">
        <v>9.9839849472045898</v>
      </c>
      <c r="AI148">
        <v>0.87499199247360226</v>
      </c>
      <c r="AJ148">
        <v>2.2881800851102901E-2</v>
      </c>
      <c r="AK148">
        <v>0.56711844718640503</v>
      </c>
      <c r="AL148">
        <v>1.9295740234815653</v>
      </c>
      <c r="AM148">
        <v>-1</v>
      </c>
      <c r="AN148" s="8">
        <v>1802</v>
      </c>
      <c r="AO148" s="8">
        <v>0.5</v>
      </c>
      <c r="AP148">
        <v>215.38982278104183</v>
      </c>
      <c r="AQ148">
        <v>6.0480929831742936</v>
      </c>
      <c r="AR148">
        <v>0.75573760027515435</v>
      </c>
      <c r="AS148">
        <v>24.729343414306641</v>
      </c>
      <c r="AT148" s="8">
        <v>2</v>
      </c>
      <c r="AU148">
        <v>4.644859790802002</v>
      </c>
      <c r="AV148" s="8">
        <v>1</v>
      </c>
      <c r="AW148">
        <v>9.2897195816040039</v>
      </c>
      <c r="AX148" s="8">
        <v>24.666677474975586</v>
      </c>
      <c r="AY148" s="8">
        <v>24.729343414306641</v>
      </c>
      <c r="AZ148" s="8">
        <v>25.010238647460938</v>
      </c>
      <c r="BA148" s="8">
        <v>401.35821533203125</v>
      </c>
      <c r="BB148" s="8">
        <v>380.04037475585937</v>
      </c>
      <c r="BC148" s="8">
        <v>20.170127868652344</v>
      </c>
      <c r="BD148" s="8">
        <v>23.537664413452148</v>
      </c>
      <c r="BE148" s="8">
        <v>65.237869262695313</v>
      </c>
      <c r="BF148" s="8">
        <v>76.1297607421875</v>
      </c>
      <c r="BG148" s="8">
        <v>350.7451171875</v>
      </c>
      <c r="BH148" s="8">
        <v>1802.42822265625</v>
      </c>
      <c r="BI148" s="8">
        <v>0.19116660952568054</v>
      </c>
      <c r="BJ148" s="8">
        <v>100.81680297851562</v>
      </c>
      <c r="BK148" s="8">
        <v>0.12206840515136719</v>
      </c>
      <c r="BL148" s="8">
        <v>0.70518708229064941</v>
      </c>
      <c r="BM148" s="8">
        <v>0.75</v>
      </c>
      <c r="BN148" s="8">
        <v>-1.355140209197998</v>
      </c>
      <c r="BO148" s="8">
        <v>7.355140209197998</v>
      </c>
      <c r="BP148" s="8">
        <v>1</v>
      </c>
      <c r="BQ148" s="8">
        <v>0</v>
      </c>
      <c r="BR148" s="8">
        <v>0.15999999642372131</v>
      </c>
      <c r="BS148" s="8">
        <v>111115</v>
      </c>
      <c r="BT148">
        <v>1.7537255859375001</v>
      </c>
      <c r="BU148">
        <v>6.0480929831742934E-3</v>
      </c>
      <c r="BV148">
        <v>297.87934341430662</v>
      </c>
      <c r="BW148">
        <v>297.81667747497556</v>
      </c>
      <c r="BX148">
        <v>288.38850917901436</v>
      </c>
      <c r="BY148">
        <v>8.3770863799866341E-2</v>
      </c>
      <c r="BZ148">
        <v>3.1287296760205781</v>
      </c>
      <c r="CA148">
        <v>31.033811662201988</v>
      </c>
      <c r="CB148">
        <v>7.4961472487498391</v>
      </c>
      <c r="CC148">
        <v>24.698010444641113</v>
      </c>
      <c r="CD148">
        <v>3.1228779489708653</v>
      </c>
      <c r="CE148">
        <v>0.7848119983753149</v>
      </c>
      <c r="CF148">
        <v>2.3729920757454237</v>
      </c>
      <c r="CG148">
        <v>0.74988587322544165</v>
      </c>
      <c r="CH148">
        <v>0.49653757801799997</v>
      </c>
      <c r="CI148">
        <v>30.769638760795011</v>
      </c>
      <c r="CJ148">
        <v>0.80308171656039606</v>
      </c>
      <c r="CK148">
        <v>77.265537053328003</v>
      </c>
      <c r="CL148">
        <v>374.94144625307604</v>
      </c>
      <c r="CM148">
        <v>7.2305300575585943E-2</v>
      </c>
      <c r="CN148">
        <v>0</v>
      </c>
      <c r="CO148">
        <v>1577.1102618326458</v>
      </c>
      <c r="CP148">
        <v>460.7060546875</v>
      </c>
      <c r="CQ148">
        <v>0.27320982264805072</v>
      </c>
      <c r="CR148" t="e">
        <v>#DIV/0!</v>
      </c>
    </row>
    <row r="149" spans="1:96" x14ac:dyDescent="0.3">
      <c r="A149" s="4" t="str">
        <f>VLOOKUP(B149,ListCodeMtrx!A$1:B$91,2,TRUE)</f>
        <v>M56</v>
      </c>
      <c r="B149">
        <v>56</v>
      </c>
      <c r="C149" s="10">
        <v>21</v>
      </c>
      <c r="D149" s="10">
        <v>2</v>
      </c>
      <c r="E149" s="10">
        <v>6</v>
      </c>
      <c r="F149" s="1">
        <v>69</v>
      </c>
      <c r="G149" s="3">
        <v>41313</v>
      </c>
      <c r="H149" s="11">
        <v>2</v>
      </c>
      <c r="I149" s="1">
        <v>50.2</v>
      </c>
      <c r="J149" s="8">
        <v>43</v>
      </c>
      <c r="K149" s="8" t="s">
        <v>414</v>
      </c>
      <c r="L149" s="12">
        <v>0.15763888888888888</v>
      </c>
      <c r="M149" s="12">
        <f t="shared" si="130"/>
        <v>0.52038194444444452</v>
      </c>
      <c r="N149" s="8">
        <v>9768.5</v>
      </c>
      <c r="O149" s="8">
        <v>0</v>
      </c>
      <c r="P149" s="13">
        <v>800</v>
      </c>
      <c r="Q149" s="14">
        <v>48.505639427502871</v>
      </c>
      <c r="R149" s="14">
        <v>0.72344502991103155</v>
      </c>
      <c r="S149" s="14">
        <v>646.2679434342931</v>
      </c>
      <c r="T149" s="15">
        <v>24.775077819824219</v>
      </c>
      <c r="U149" s="27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t="e">
        <v>#DIV/0!</v>
      </c>
      <c r="AC149">
        <v>0.48175090054556086</v>
      </c>
      <c r="AD149">
        <v>0.27320982264805072</v>
      </c>
      <c r="AE149" s="8">
        <v>-1</v>
      </c>
      <c r="AF149" s="8">
        <v>0.87</v>
      </c>
      <c r="AG149" s="8">
        <v>0.92</v>
      </c>
      <c r="AH149" s="8">
        <v>10.012383460998535</v>
      </c>
      <c r="AI149">
        <v>0.87500619173049932</v>
      </c>
      <c r="AJ149">
        <v>3.1475699210313131E-2</v>
      </c>
      <c r="AK149">
        <v>0.56711844718640503</v>
      </c>
      <c r="AL149">
        <v>1.9295740234815653</v>
      </c>
      <c r="AM149">
        <v>-1</v>
      </c>
      <c r="AN149" s="8">
        <v>1802</v>
      </c>
      <c r="AO149" s="8">
        <v>0.5</v>
      </c>
      <c r="AP149">
        <v>215.39331809923101</v>
      </c>
      <c r="AQ149">
        <v>5.5887303824924883</v>
      </c>
      <c r="AR149">
        <v>0.81666308568746615</v>
      </c>
      <c r="AS149">
        <v>24.775077819824219</v>
      </c>
      <c r="AT149" s="8">
        <v>2</v>
      </c>
      <c r="AU149">
        <v>4.644859790802002</v>
      </c>
      <c r="AV149" s="8">
        <v>1</v>
      </c>
      <c r="AW149">
        <v>9.2897195816040039</v>
      </c>
      <c r="AX149" s="8">
        <v>24.658763885498047</v>
      </c>
      <c r="AY149" s="8">
        <v>24.775077819824219</v>
      </c>
      <c r="AZ149" s="8">
        <v>25.008544921875</v>
      </c>
      <c r="BA149" s="8">
        <v>800.1456298828125</v>
      </c>
      <c r="BB149" s="8">
        <v>770.034912109375</v>
      </c>
      <c r="BC149" s="8">
        <v>19.907522201538086</v>
      </c>
      <c r="BD149" s="8">
        <v>23.020746231079102</v>
      </c>
      <c r="BE149" s="8">
        <v>64.411949157714844</v>
      </c>
      <c r="BF149" s="8">
        <v>74.484962463378906</v>
      </c>
      <c r="BG149" s="8">
        <v>350.76651000976562</v>
      </c>
      <c r="BH149" s="8">
        <v>1797.4969482421875</v>
      </c>
      <c r="BI149" s="8">
        <v>0.23162870109081268</v>
      </c>
      <c r="BJ149" s="8">
        <v>100.80581665039062</v>
      </c>
      <c r="BK149" s="8">
        <v>0.30529594421386719</v>
      </c>
      <c r="BL149" s="8">
        <v>0.53775429725646973</v>
      </c>
      <c r="BM149" s="8">
        <v>0.25</v>
      </c>
      <c r="BN149" s="8">
        <v>-1.355140209197998</v>
      </c>
      <c r="BO149" s="8">
        <v>7.355140209197998</v>
      </c>
      <c r="BP149" s="8">
        <v>1</v>
      </c>
      <c r="BQ149" s="8">
        <v>0</v>
      </c>
      <c r="BR149" s="8">
        <v>0.15999999642372131</v>
      </c>
      <c r="BS149" s="8">
        <v>111115</v>
      </c>
      <c r="BT149">
        <v>1.7538325500488281</v>
      </c>
      <c r="BU149">
        <v>5.5887303824924883E-3</v>
      </c>
      <c r="BV149">
        <v>297.9250778198242</v>
      </c>
      <c r="BW149">
        <v>297.80876388549802</v>
      </c>
      <c r="BX149">
        <v>287.59950529039997</v>
      </c>
      <c r="BY149">
        <v>0.159157761780792</v>
      </c>
      <c r="BZ149">
        <v>3.1372882094127972</v>
      </c>
      <c r="CA149">
        <v>31.122095070102684</v>
      </c>
      <c r="CB149">
        <v>8.1013488390235828</v>
      </c>
      <c r="CC149">
        <v>24.716920852661133</v>
      </c>
      <c r="CD149">
        <v>3.1264085001194095</v>
      </c>
      <c r="CE149">
        <v>0.67117656818005189</v>
      </c>
      <c r="CF149">
        <v>2.320625123725331</v>
      </c>
      <c r="CG149">
        <v>0.80578337639407849</v>
      </c>
      <c r="CH149">
        <v>0.42388779000498628</v>
      </c>
      <c r="CI149">
        <v>65.147567812862377</v>
      </c>
      <c r="CJ149">
        <v>0.83927096456439343</v>
      </c>
      <c r="CK149">
        <v>75.177884276594497</v>
      </c>
      <c r="CL149">
        <v>762.98597886096979</v>
      </c>
      <c r="CM149">
        <v>4.7793163290979684E-2</v>
      </c>
      <c r="CN149">
        <v>0</v>
      </c>
      <c r="CO149">
        <v>1572.820959328591</v>
      </c>
      <c r="CP149">
        <v>460.7060546875</v>
      </c>
      <c r="CQ149">
        <v>0.27320982264805072</v>
      </c>
      <c r="CR149" t="e">
        <v>#DIV/0!</v>
      </c>
    </row>
    <row r="150" spans="1:96" x14ac:dyDescent="0.3">
      <c r="A150" s="4" t="str">
        <f>VLOOKUP(B150,ListCodeMtrx!A$1:B$91,2,TRUE)</f>
        <v>M63</v>
      </c>
      <c r="B150">
        <v>63</v>
      </c>
      <c r="C150" s="10">
        <v>25</v>
      </c>
      <c r="D150" s="10">
        <v>3</v>
      </c>
      <c r="E150" s="10">
        <v>1</v>
      </c>
      <c r="F150" s="1">
        <v>69</v>
      </c>
      <c r="G150" s="3">
        <v>41313</v>
      </c>
      <c r="H150" s="11">
        <v>2</v>
      </c>
      <c r="I150" s="1">
        <v>48.6</v>
      </c>
      <c r="J150" s="8">
        <v>47</v>
      </c>
      <c r="K150" s="8" t="s">
        <v>418</v>
      </c>
      <c r="L150" s="12">
        <v>0.15763888888888888</v>
      </c>
      <c r="M150" s="12">
        <f t="shared" si="130"/>
        <v>0.53061342592592597</v>
      </c>
      <c r="N150" s="8">
        <v>10652.5</v>
      </c>
      <c r="O150" s="8">
        <v>0</v>
      </c>
      <c r="P150" s="13">
        <v>50</v>
      </c>
      <c r="Q150" s="14">
        <v>0.19614294327903645</v>
      </c>
      <c r="R150" s="14">
        <v>0.7837336456345001</v>
      </c>
      <c r="S150" s="14">
        <v>48.479915443069849</v>
      </c>
      <c r="T150" s="15">
        <v>24.314569473266602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t="e">
        <v>#DIV/0!</v>
      </c>
      <c r="AC150">
        <v>0.48370647220270813</v>
      </c>
      <c r="AD150">
        <v>0.24756664810140602</v>
      </c>
      <c r="AE150" s="8">
        <v>-1</v>
      </c>
      <c r="AF150" s="8">
        <v>0.87</v>
      </c>
      <c r="AG150" s="8">
        <v>0.92</v>
      </c>
      <c r="AH150" s="8">
        <v>9.9839849472045898</v>
      </c>
      <c r="AI150">
        <v>0.87499199247360226</v>
      </c>
      <c r="AJ150">
        <v>7.5838689367896926E-4</v>
      </c>
      <c r="AK150">
        <v>0.51181173362025556</v>
      </c>
      <c r="AL150">
        <v>1.9368826959082506</v>
      </c>
      <c r="AM150">
        <v>-1</v>
      </c>
      <c r="AN150" s="8">
        <v>1802.631591796875</v>
      </c>
      <c r="AO150" s="8">
        <v>0.5</v>
      </c>
      <c r="AP150">
        <v>195.24197739724676</v>
      </c>
      <c r="AQ150">
        <v>5.947086929422996</v>
      </c>
      <c r="AR150">
        <v>0.80744751727449637</v>
      </c>
      <c r="AS150">
        <v>24.314569473266602</v>
      </c>
      <c r="AT150" s="8">
        <v>2</v>
      </c>
      <c r="AU150">
        <v>4.644859790802002</v>
      </c>
      <c r="AV150" s="8">
        <v>1</v>
      </c>
      <c r="AW150">
        <v>9.2897195816040039</v>
      </c>
      <c r="AX150" s="8">
        <v>24.596202850341797</v>
      </c>
      <c r="AY150" s="8">
        <v>24.314569473266602</v>
      </c>
      <c r="AZ150" s="8">
        <v>25.011163711547852</v>
      </c>
      <c r="BA150" s="8">
        <v>49.827178955078125</v>
      </c>
      <c r="BB150" s="8">
        <v>49.547332763671875</v>
      </c>
      <c r="BC150" s="8">
        <v>18.957132339477539</v>
      </c>
      <c r="BD150" s="8">
        <v>22.272504806518555</v>
      </c>
      <c r="BE150" s="8">
        <v>61.550086975097656</v>
      </c>
      <c r="BF150" s="8">
        <v>72.314453125</v>
      </c>
      <c r="BG150" s="8">
        <v>350.76785278320313</v>
      </c>
      <c r="BH150" s="8">
        <v>1802.5535888671875</v>
      </c>
      <c r="BI150" s="8">
        <v>0.21948608756065369</v>
      </c>
      <c r="BJ150" s="8">
        <v>100.77852630615234</v>
      </c>
      <c r="BK150" s="8">
        <v>-0.40616416931152344</v>
      </c>
      <c r="BL150" s="8">
        <v>0.20488953590393066</v>
      </c>
      <c r="BM150" s="8">
        <v>0.25</v>
      </c>
      <c r="BN150" s="8">
        <v>-1.355140209197998</v>
      </c>
      <c r="BO150" s="8">
        <v>7.355140209197998</v>
      </c>
      <c r="BP150" s="8">
        <v>1</v>
      </c>
      <c r="BQ150" s="8">
        <v>0</v>
      </c>
      <c r="BR150" s="8">
        <v>0.15999999642372131</v>
      </c>
      <c r="BS150" s="8">
        <v>111115</v>
      </c>
      <c r="BT150">
        <v>1.7538392639160154</v>
      </c>
      <c r="BU150">
        <v>5.9470869294229959E-3</v>
      </c>
      <c r="BV150">
        <v>297.46456947326658</v>
      </c>
      <c r="BW150">
        <v>297.74620285034177</v>
      </c>
      <c r="BX150">
        <v>288.40856777231602</v>
      </c>
      <c r="BY150">
        <v>0.11732245574454374</v>
      </c>
      <c r="BZ150">
        <v>3.052037728822131</v>
      </c>
      <c r="CA150">
        <v>30.284603681844175</v>
      </c>
      <c r="CB150">
        <v>8.0120988753256199</v>
      </c>
      <c r="CC150">
        <v>24.455386161804199</v>
      </c>
      <c r="CD150">
        <v>3.0778884707824927</v>
      </c>
      <c r="CE150">
        <v>0.72275769096995168</v>
      </c>
      <c r="CF150">
        <v>2.2445902115476346</v>
      </c>
      <c r="CG150">
        <v>0.83329825923485812</v>
      </c>
      <c r="CH150">
        <v>0.45683278426924911</v>
      </c>
      <c r="CI150">
        <v>4.8857344337994562</v>
      </c>
      <c r="CJ150">
        <v>0.97845661388690019</v>
      </c>
      <c r="CK150">
        <v>74.943875367151307</v>
      </c>
      <c r="CL150">
        <v>49.518828892150168</v>
      </c>
      <c r="CM150">
        <v>2.9685096808863679E-3</v>
      </c>
      <c r="CN150">
        <v>0</v>
      </c>
      <c r="CO150">
        <v>1577.219956263343</v>
      </c>
      <c r="CP150">
        <v>481.94677734375</v>
      </c>
      <c r="CQ150">
        <v>0.24756664810140602</v>
      </c>
      <c r="CR150" t="e">
        <v>#DIV/0!</v>
      </c>
    </row>
    <row r="151" spans="1:96" x14ac:dyDescent="0.3">
      <c r="A151" s="4" t="str">
        <f>VLOOKUP(B151,ListCodeMtrx!A$1:B$91,2,TRUE)</f>
        <v>M63</v>
      </c>
      <c r="B151">
        <v>63</v>
      </c>
      <c r="C151" s="10">
        <v>25</v>
      </c>
      <c r="D151" s="10">
        <v>3</v>
      </c>
      <c r="E151" s="10">
        <v>1</v>
      </c>
      <c r="F151" s="1">
        <v>69</v>
      </c>
      <c r="G151" s="3">
        <v>41313</v>
      </c>
      <c r="H151" s="11">
        <v>2</v>
      </c>
      <c r="I151" s="1">
        <v>48.6</v>
      </c>
      <c r="J151" s="8">
        <v>48</v>
      </c>
      <c r="K151" s="8" t="s">
        <v>419</v>
      </c>
      <c r="L151" s="12">
        <v>0.15763888888888888</v>
      </c>
      <c r="M151" s="12">
        <f t="shared" si="130"/>
        <v>0.53255787037037039</v>
      </c>
      <c r="N151" s="8">
        <v>10820.5</v>
      </c>
      <c r="O151" s="8">
        <v>0</v>
      </c>
      <c r="P151" s="13">
        <v>150</v>
      </c>
      <c r="Q151" s="14">
        <v>12.806989467855042</v>
      </c>
      <c r="R151" s="14">
        <v>0.77385409136011829</v>
      </c>
      <c r="S151" s="14">
        <v>113.63254787297538</v>
      </c>
      <c r="T151" s="15">
        <v>24.161647796630859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t="e">
        <v>#DIV/0!</v>
      </c>
      <c r="AC151">
        <v>0.48370647220270813</v>
      </c>
      <c r="AD151">
        <v>0.24756664810140602</v>
      </c>
      <c r="AE151" s="8">
        <v>-1</v>
      </c>
      <c r="AF151" s="8">
        <v>0.87</v>
      </c>
      <c r="AG151" s="8">
        <v>0.92</v>
      </c>
      <c r="AH151" s="8">
        <v>10.012383460998535</v>
      </c>
      <c r="AI151">
        <v>0.87500619173049932</v>
      </c>
      <c r="AJ151">
        <v>8.7754245295891768E-3</v>
      </c>
      <c r="AK151">
        <v>0.51181173362025556</v>
      </c>
      <c r="AL151">
        <v>1.9368826959082506</v>
      </c>
      <c r="AM151">
        <v>-1</v>
      </c>
      <c r="AN151" s="8">
        <v>1802.631591796875</v>
      </c>
      <c r="AO151" s="8">
        <v>0.5</v>
      </c>
      <c r="AP151">
        <v>195.24514575880661</v>
      </c>
      <c r="AQ151">
        <v>5.8900981951207578</v>
      </c>
      <c r="AR151">
        <v>0.8093398421769904</v>
      </c>
      <c r="AS151">
        <v>24.161647796630859</v>
      </c>
      <c r="AT151" s="8">
        <v>2</v>
      </c>
      <c r="AU151">
        <v>4.644859790802002</v>
      </c>
      <c r="AV151" s="8">
        <v>1</v>
      </c>
      <c r="AW151">
        <v>9.2897195816040039</v>
      </c>
      <c r="AX151" s="8">
        <v>24.551528930664063</v>
      </c>
      <c r="AY151" s="8">
        <v>24.161647796630859</v>
      </c>
      <c r="AZ151" s="8">
        <v>25.012489318847656</v>
      </c>
      <c r="BA151" s="8">
        <v>151.46376037597656</v>
      </c>
      <c r="BB151" s="8">
        <v>143.67919921875</v>
      </c>
      <c r="BC151" s="8">
        <v>18.693416595458984</v>
      </c>
      <c r="BD151" s="8">
        <v>21.977910995483398</v>
      </c>
      <c r="BE151" s="8">
        <v>60.854560852050781</v>
      </c>
      <c r="BF151" s="8">
        <v>71.546905517578125</v>
      </c>
      <c r="BG151" s="8">
        <v>350.77825927734375</v>
      </c>
      <c r="BH151" s="8">
        <v>1798.1243896484375</v>
      </c>
      <c r="BI151" s="8">
        <v>0.16891524195671082</v>
      </c>
      <c r="BJ151" s="8">
        <v>100.77573394775391</v>
      </c>
      <c r="BK151" s="8">
        <v>-0.19635581970214844</v>
      </c>
      <c r="BL151" s="8">
        <v>0.20324158668518066</v>
      </c>
      <c r="BM151" s="8">
        <v>0.5</v>
      </c>
      <c r="BN151" s="8">
        <v>-1.355140209197998</v>
      </c>
      <c r="BO151" s="8">
        <v>7.355140209197998</v>
      </c>
      <c r="BP151" s="8">
        <v>1</v>
      </c>
      <c r="BQ151" s="8">
        <v>0</v>
      </c>
      <c r="BR151" s="8">
        <v>0.15999999642372131</v>
      </c>
      <c r="BS151" s="8">
        <v>111115</v>
      </c>
      <c r="BT151">
        <v>1.7538912963867186</v>
      </c>
      <c r="BU151">
        <v>5.890098195120758E-3</v>
      </c>
      <c r="BV151">
        <v>297.31164779663084</v>
      </c>
      <c r="BW151">
        <v>297.70152893066404</v>
      </c>
      <c r="BX151">
        <v>287.69989591315607</v>
      </c>
      <c r="BY151">
        <v>0.12944583550765254</v>
      </c>
      <c r="BZ151">
        <v>3.0241799533852407</v>
      </c>
      <c r="CA151">
        <v>30.009009460085842</v>
      </c>
      <c r="CB151">
        <v>8.0310984646024437</v>
      </c>
      <c r="CC151">
        <v>24.356588363647461</v>
      </c>
      <c r="CD151">
        <v>3.0597314987782562</v>
      </c>
      <c r="CE151">
        <v>0.71434738189729496</v>
      </c>
      <c r="CF151">
        <v>2.2148401112082503</v>
      </c>
      <c r="CG151">
        <v>0.84489138757000593</v>
      </c>
      <c r="CH151">
        <v>0.45145746992956653</v>
      </c>
      <c r="CI151">
        <v>11.451403412252375</v>
      </c>
      <c r="CJ151">
        <v>0.79087681787515451</v>
      </c>
      <c r="CK151">
        <v>74.636347665074027</v>
      </c>
      <c r="CL151">
        <v>141.81806276250629</v>
      </c>
      <c r="CM151">
        <v>6.7400929038672591E-2</v>
      </c>
      <c r="CN151">
        <v>0</v>
      </c>
      <c r="CO151">
        <v>1573.3699744440078</v>
      </c>
      <c r="CP151">
        <v>481.94677734375</v>
      </c>
      <c r="CQ151">
        <v>0.24756664810140602</v>
      </c>
      <c r="CR151" t="e">
        <v>#DIV/0!</v>
      </c>
    </row>
    <row r="152" spans="1:96" x14ac:dyDescent="0.3">
      <c r="A152" s="4" t="str">
        <f>VLOOKUP(B152,ListCodeMtrx!A$1:B$91,2,TRUE)</f>
        <v>M63</v>
      </c>
      <c r="B152">
        <v>63</v>
      </c>
      <c r="C152" s="10">
        <v>25</v>
      </c>
      <c r="D152" s="10">
        <v>3</v>
      </c>
      <c r="E152" s="10">
        <v>1</v>
      </c>
      <c r="F152" s="1">
        <v>69</v>
      </c>
      <c r="G152" s="3">
        <v>41313</v>
      </c>
      <c r="H152" s="11">
        <v>2</v>
      </c>
      <c r="I152" s="1">
        <v>48.6</v>
      </c>
      <c r="J152" s="8">
        <v>49</v>
      </c>
      <c r="K152" s="8" t="s">
        <v>420</v>
      </c>
      <c r="L152" s="12">
        <v>0.15763888888888888</v>
      </c>
      <c r="M152" s="12">
        <f t="shared" si="130"/>
        <v>0.53456018518518522</v>
      </c>
      <c r="N152" s="8">
        <v>10993.5</v>
      </c>
      <c r="O152" s="8">
        <v>0</v>
      </c>
      <c r="P152" s="13" t="s">
        <v>192</v>
      </c>
      <c r="Q152" s="14">
        <v>36.41444829831606</v>
      </c>
      <c r="R152" s="14">
        <v>0.73484654306915476</v>
      </c>
      <c r="S152" s="14">
        <v>290.29804916010067</v>
      </c>
      <c r="T152" s="15">
        <v>24.052152633666992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t="e">
        <v>#DIV/0!</v>
      </c>
      <c r="AC152">
        <v>0.48370647220270813</v>
      </c>
      <c r="AD152">
        <v>0.24756664810140602</v>
      </c>
      <c r="AE152" s="8">
        <v>-1</v>
      </c>
      <c r="AF152" s="8">
        <v>0.87</v>
      </c>
      <c r="AG152" s="8">
        <v>0.92</v>
      </c>
      <c r="AH152" s="8">
        <v>10.012383460998535</v>
      </c>
      <c r="AI152">
        <v>0.87500619173049932</v>
      </c>
      <c r="AJ152">
        <v>2.3772187272796903E-2</v>
      </c>
      <c r="AK152">
        <v>0.51181173362025556</v>
      </c>
      <c r="AL152">
        <v>1.9368826959082506</v>
      </c>
      <c r="AM152">
        <v>-1</v>
      </c>
      <c r="AN152" s="8">
        <v>1802.631591796875</v>
      </c>
      <c r="AO152" s="8">
        <v>0.5</v>
      </c>
      <c r="AP152">
        <v>195.24514575880661</v>
      </c>
      <c r="AQ152">
        <v>5.7310308685390083</v>
      </c>
      <c r="AR152">
        <v>0.82627651919477785</v>
      </c>
      <c r="AS152">
        <v>24.052152633666992</v>
      </c>
      <c r="AT152" s="8">
        <v>2</v>
      </c>
      <c r="AU152">
        <v>4.644859790802002</v>
      </c>
      <c r="AV152" s="8">
        <v>1</v>
      </c>
      <c r="AW152">
        <v>9.2897195816040039</v>
      </c>
      <c r="AX152" s="8">
        <v>24.522235870361328</v>
      </c>
      <c r="AY152" s="8">
        <v>24.052152633666992</v>
      </c>
      <c r="AZ152" s="8">
        <v>25.013986587524414</v>
      </c>
      <c r="BA152" s="8">
        <v>401.41574096679687</v>
      </c>
      <c r="BB152" s="8">
        <v>379.41583251953125</v>
      </c>
      <c r="BC152" s="8">
        <v>18.417381286621094</v>
      </c>
      <c r="BD152" s="8">
        <v>21.614078521728516</v>
      </c>
      <c r="BE152" s="8">
        <v>60.058879852294922</v>
      </c>
      <c r="BF152" s="8">
        <v>70.4832763671875</v>
      </c>
      <c r="BG152" s="8">
        <v>350.8095703125</v>
      </c>
      <c r="BH152" s="8">
        <v>1798.701416015625</v>
      </c>
      <c r="BI152" s="8">
        <v>0.15273268520832062</v>
      </c>
      <c r="BJ152" s="8">
        <v>100.77198028564453</v>
      </c>
      <c r="BK152" s="8">
        <v>-8.3257675170898438E-2</v>
      </c>
      <c r="BL152" s="8">
        <v>0.18987488746643066</v>
      </c>
      <c r="BM152" s="8">
        <v>0.25</v>
      </c>
      <c r="BN152" s="8">
        <v>-1.355140209197998</v>
      </c>
      <c r="BO152" s="8">
        <v>7.355140209197998</v>
      </c>
      <c r="BP152" s="8">
        <v>1</v>
      </c>
      <c r="BQ152" s="8">
        <v>0</v>
      </c>
      <c r="BR152" s="8">
        <v>0.15999999642372131</v>
      </c>
      <c r="BS152" s="8">
        <v>111115</v>
      </c>
      <c r="BT152">
        <v>1.7540478515624998</v>
      </c>
      <c r="BU152">
        <v>5.7310308685390087E-3</v>
      </c>
      <c r="BV152">
        <v>297.20215263366697</v>
      </c>
      <c r="BW152">
        <v>297.67223587036131</v>
      </c>
      <c r="BX152">
        <v>287.79222012984246</v>
      </c>
      <c r="BY152">
        <v>0.16149896832181582</v>
      </c>
      <c r="BZ152">
        <v>3.0043700138787766</v>
      </c>
      <c r="CA152">
        <v>29.813545445496857</v>
      </c>
      <c r="CB152">
        <v>8.1994669237683411</v>
      </c>
      <c r="CC152">
        <v>24.28719425201416</v>
      </c>
      <c r="CD152">
        <v>3.0470343566679183</v>
      </c>
      <c r="CE152">
        <v>0.68097893073114013</v>
      </c>
      <c r="CF152">
        <v>2.1780934946839987</v>
      </c>
      <c r="CG152">
        <v>0.86894086198391962</v>
      </c>
      <c r="CH152">
        <v>0.43014449325121251</v>
      </c>
      <c r="CI152">
        <v>29.253909286922731</v>
      </c>
      <c r="CJ152">
        <v>0.76511843807982616</v>
      </c>
      <c r="CK152">
        <v>73.840919970497083</v>
      </c>
      <c r="CL152">
        <v>374.12401452966697</v>
      </c>
      <c r="CM152">
        <v>7.1871258142733832E-2</v>
      </c>
      <c r="CN152">
        <v>0</v>
      </c>
      <c r="CO152">
        <v>1573.8748760880885</v>
      </c>
      <c r="CP152">
        <v>481.94677734375</v>
      </c>
      <c r="CQ152">
        <v>0.24756664810140602</v>
      </c>
      <c r="CR152" t="e">
        <v>#DIV/0!</v>
      </c>
    </row>
    <row r="153" spans="1:96" x14ac:dyDescent="0.3">
      <c r="A153" s="4" t="str">
        <f>VLOOKUP(B153,ListCodeMtrx!A$1:B$91,2,TRUE)</f>
        <v>M63</v>
      </c>
      <c r="B153">
        <v>63</v>
      </c>
      <c r="C153" s="10">
        <v>25</v>
      </c>
      <c r="D153" s="10">
        <v>3</v>
      </c>
      <c r="E153" s="10">
        <v>1</v>
      </c>
      <c r="F153" s="1">
        <v>69</v>
      </c>
      <c r="G153" s="3">
        <v>41313</v>
      </c>
      <c r="H153" s="11">
        <v>2</v>
      </c>
      <c r="I153" s="1">
        <v>48.6</v>
      </c>
      <c r="J153" s="8">
        <v>50</v>
      </c>
      <c r="K153" s="8" t="s">
        <v>421</v>
      </c>
      <c r="L153" s="12">
        <v>0.15763888888888888</v>
      </c>
      <c r="M153" s="12">
        <f t="shared" si="130"/>
        <v>0.53699074074074071</v>
      </c>
      <c r="N153" s="8">
        <v>11203.5</v>
      </c>
      <c r="O153" s="8">
        <v>0</v>
      </c>
      <c r="P153" s="13">
        <v>800</v>
      </c>
      <c r="Q153" s="14">
        <v>49.880383597407615</v>
      </c>
      <c r="R153" s="14">
        <v>0.66738803513481093</v>
      </c>
      <c r="S153" s="14">
        <v>631.93763907958487</v>
      </c>
      <c r="T153" s="15">
        <v>24.061298370361328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t="e">
        <v>#DIV/0!</v>
      </c>
      <c r="AC153">
        <v>0.48370647220270813</v>
      </c>
      <c r="AD153">
        <v>0.24756664810140602</v>
      </c>
      <c r="AE153" s="8">
        <v>-1</v>
      </c>
      <c r="AF153" s="8">
        <v>0.87</v>
      </c>
      <c r="AG153" s="8">
        <v>0.92</v>
      </c>
      <c r="AH153" s="8">
        <v>10.012383460998535</v>
      </c>
      <c r="AI153">
        <v>0.87500619173049932</v>
      </c>
      <c r="AJ153">
        <v>3.2323940265274034E-2</v>
      </c>
      <c r="AK153">
        <v>0.51181173362025556</v>
      </c>
      <c r="AL153">
        <v>1.9368826959082506</v>
      </c>
      <c r="AM153">
        <v>-1</v>
      </c>
      <c r="AN153" s="8">
        <v>1802.631591796875</v>
      </c>
      <c r="AO153" s="8">
        <v>0.5</v>
      </c>
      <c r="AP153">
        <v>195.24514575880661</v>
      </c>
      <c r="AQ153">
        <v>5.5323777329519892</v>
      </c>
      <c r="AR153">
        <v>0.87251210095892118</v>
      </c>
      <c r="AS153">
        <v>24.061298370361328</v>
      </c>
      <c r="AT153" s="8">
        <v>2</v>
      </c>
      <c r="AU153">
        <v>4.644859790802002</v>
      </c>
      <c r="AV153" s="8">
        <v>1</v>
      </c>
      <c r="AW153">
        <v>9.2897195816040039</v>
      </c>
      <c r="AX153" s="8">
        <v>24.504087448120117</v>
      </c>
      <c r="AY153" s="8">
        <v>24.061298370361328</v>
      </c>
      <c r="AZ153" s="8">
        <v>25.013296127319336</v>
      </c>
      <c r="BA153" s="8">
        <v>799.60040283203125</v>
      </c>
      <c r="BB153" s="8">
        <v>768.73748779296875</v>
      </c>
      <c r="BC153" s="8">
        <v>18.084917068481445</v>
      </c>
      <c r="BD153" s="8">
        <v>21.172298431396484</v>
      </c>
      <c r="BE153" s="8">
        <v>59.036964416503906</v>
      </c>
      <c r="BF153" s="8">
        <v>69.115509033203125</v>
      </c>
      <c r="BG153" s="8">
        <v>350.79855346679687</v>
      </c>
      <c r="BH153" s="8">
        <v>1798.932861328125</v>
      </c>
      <c r="BI153" s="8">
        <v>0.21443063020706177</v>
      </c>
      <c r="BJ153" s="8">
        <v>100.76885223388672</v>
      </c>
      <c r="BK153" s="8">
        <v>-0.17108726501464844</v>
      </c>
      <c r="BL153" s="8">
        <v>0.17975831031799316</v>
      </c>
      <c r="BM153" s="8">
        <v>0.25</v>
      </c>
      <c r="BN153" s="8">
        <v>-1.355140209197998</v>
      </c>
      <c r="BO153" s="8">
        <v>7.355140209197998</v>
      </c>
      <c r="BP153" s="8">
        <v>1</v>
      </c>
      <c r="BQ153" s="8">
        <v>0</v>
      </c>
      <c r="BR153" s="8">
        <v>0.15999999642372131</v>
      </c>
      <c r="BS153" s="8">
        <v>111115</v>
      </c>
      <c r="BT153">
        <v>1.7539927673339841</v>
      </c>
      <c r="BU153">
        <v>5.5323777329519888E-3</v>
      </c>
      <c r="BV153">
        <v>297.21129837036131</v>
      </c>
      <c r="BW153">
        <v>297.65408744812009</v>
      </c>
      <c r="BX153">
        <v>287.82925137901475</v>
      </c>
      <c r="BY153">
        <v>0.19544190706260173</v>
      </c>
      <c r="BZ153">
        <v>3.0060203130440653</v>
      </c>
      <c r="CA153">
        <v>29.830847989287665</v>
      </c>
      <c r="CB153">
        <v>8.6585495578911811</v>
      </c>
      <c r="CC153">
        <v>24.282692909240723</v>
      </c>
      <c r="CD153">
        <v>3.0462123326022703</v>
      </c>
      <c r="CE153">
        <v>0.62265548763353329</v>
      </c>
      <c r="CF153">
        <v>2.1335082120851441</v>
      </c>
      <c r="CG153">
        <v>0.91270412051712624</v>
      </c>
      <c r="CH153">
        <v>0.39294572358436503</v>
      </c>
      <c r="CI153">
        <v>63.679630573441926</v>
      </c>
      <c r="CJ153">
        <v>0.82204608089800102</v>
      </c>
      <c r="CK153">
        <v>72.211326939928952</v>
      </c>
      <c r="CL153">
        <v>761.48877406539316</v>
      </c>
      <c r="CM153">
        <v>4.730113969522752E-2</v>
      </c>
      <c r="CN153">
        <v>0</v>
      </c>
      <c r="CO153">
        <v>1574.0773921695732</v>
      </c>
      <c r="CP153">
        <v>481.94677734375</v>
      </c>
      <c r="CQ153">
        <v>0.24756664810140602</v>
      </c>
      <c r="CR153" t="e">
        <v>#DIV/0!</v>
      </c>
    </row>
    <row r="154" spans="1:96" x14ac:dyDescent="0.3">
      <c r="A154" s="4" t="str">
        <f>VLOOKUP(B154,ListCodeMtrx!A$1:B$91,2,TRUE)</f>
        <v>M61</v>
      </c>
      <c r="B154">
        <v>61</v>
      </c>
      <c r="C154" s="10">
        <v>19</v>
      </c>
      <c r="D154" s="10">
        <v>3</v>
      </c>
      <c r="E154" s="10">
        <v>1</v>
      </c>
      <c r="F154" s="1">
        <v>69</v>
      </c>
      <c r="G154" s="3">
        <v>41313</v>
      </c>
      <c r="H154" s="11">
        <v>2</v>
      </c>
      <c r="I154" s="1">
        <v>41.3</v>
      </c>
      <c r="J154" s="8">
        <v>54</v>
      </c>
      <c r="K154" s="8" t="s">
        <v>425</v>
      </c>
      <c r="L154" s="12">
        <v>0.15763888888888888</v>
      </c>
      <c r="M154" s="12">
        <f t="shared" si="130"/>
        <v>0.54578703703703701</v>
      </c>
      <c r="N154" s="8">
        <v>11963.5</v>
      </c>
      <c r="O154" s="8">
        <v>0</v>
      </c>
      <c r="P154" s="13">
        <v>50</v>
      </c>
      <c r="Q154" s="14">
        <v>0.22605163036285297</v>
      </c>
      <c r="R154" s="14">
        <v>0.62713325124726915</v>
      </c>
      <c r="S154" s="14">
        <v>47.710500541836339</v>
      </c>
      <c r="T154" s="15">
        <v>24.634706497192383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t="e">
        <v>#DIV/0!</v>
      </c>
      <c r="AC154">
        <v>0.47910088324441091</v>
      </c>
      <c r="AD154">
        <v>0.25422515021167608</v>
      </c>
      <c r="AE154" s="8">
        <v>-1</v>
      </c>
      <c r="AF154" s="8">
        <v>0.87</v>
      </c>
      <c r="AG154" s="8">
        <v>0.92</v>
      </c>
      <c r="AH154" s="8">
        <v>9.9839849472045898</v>
      </c>
      <c r="AI154">
        <v>0.87499199247360226</v>
      </c>
      <c r="AJ154">
        <v>7.7750955897177198E-4</v>
      </c>
      <c r="AK154">
        <v>0.53062968385717713</v>
      </c>
      <c r="AL154">
        <v>1.9197575266175957</v>
      </c>
      <c r="AM154">
        <v>-1</v>
      </c>
      <c r="AN154" s="8">
        <v>1804.1019287109375</v>
      </c>
      <c r="AO154" s="8">
        <v>0.5</v>
      </c>
      <c r="AP154">
        <v>200.65670035455503</v>
      </c>
      <c r="AQ154">
        <v>5.8252268693570466</v>
      </c>
      <c r="AR154">
        <v>0.97295736014892187</v>
      </c>
      <c r="AS154">
        <v>24.634706497192383</v>
      </c>
      <c r="AT154" s="8">
        <v>2</v>
      </c>
      <c r="AU154">
        <v>4.644859790802002</v>
      </c>
      <c r="AV154" s="8">
        <v>1</v>
      </c>
      <c r="AW154">
        <v>9.2897195816040039</v>
      </c>
      <c r="AX154" s="8">
        <v>24.699855804443359</v>
      </c>
      <c r="AY154" s="8">
        <v>24.634706497192383</v>
      </c>
      <c r="AZ154" s="8">
        <v>25.017108917236328</v>
      </c>
      <c r="BA154" s="8">
        <v>49.373279571533203</v>
      </c>
      <c r="BB154" s="8">
        <v>49.081390380859375</v>
      </c>
      <c r="BC154" s="8">
        <v>17.971969604492187</v>
      </c>
      <c r="BD154" s="8">
        <v>21.222671508789063</v>
      </c>
      <c r="BE154" s="8">
        <v>57.973064422607422</v>
      </c>
      <c r="BF154" s="8">
        <v>68.459014892578125</v>
      </c>
      <c r="BG154" s="8">
        <v>350.79193115234375</v>
      </c>
      <c r="BH154" s="8">
        <v>1802.1832275390625</v>
      </c>
      <c r="BI154" s="8">
        <v>0.21342016756534576</v>
      </c>
      <c r="BJ154" s="8">
        <v>100.747314453125</v>
      </c>
      <c r="BK154" s="8">
        <v>-0.52481269836425781</v>
      </c>
      <c r="BL154" s="8">
        <v>0.2111208438873291</v>
      </c>
      <c r="BM154" s="8">
        <v>0.25</v>
      </c>
      <c r="BN154" s="8">
        <v>-1.355140209197998</v>
      </c>
      <c r="BO154" s="8">
        <v>7.355140209197998</v>
      </c>
      <c r="BP154" s="8">
        <v>1</v>
      </c>
      <c r="BQ154" s="8">
        <v>0</v>
      </c>
      <c r="BR154" s="8">
        <v>0.15999999642372131</v>
      </c>
      <c r="BS154" s="8">
        <v>111115</v>
      </c>
      <c r="BT154">
        <v>1.7539596557617185</v>
      </c>
      <c r="BU154">
        <v>5.8252268693570466E-3</v>
      </c>
      <c r="BV154">
        <v>297.78470649719236</v>
      </c>
      <c r="BW154">
        <v>297.84985580444334</v>
      </c>
      <c r="BX154">
        <v>288.34930996114053</v>
      </c>
      <c r="BY154">
        <v>0.12872927290532438</v>
      </c>
      <c r="BZ154">
        <v>3.1110845201802704</v>
      </c>
      <c r="CA154">
        <v>30.880073946068048</v>
      </c>
      <c r="CB154">
        <v>9.6574024372789857</v>
      </c>
      <c r="CC154">
        <v>24.667281150817871</v>
      </c>
      <c r="CD154">
        <v>3.1171482574177785</v>
      </c>
      <c r="CE154">
        <v>0.58747388335616668</v>
      </c>
      <c r="CF154">
        <v>2.1381271600313485</v>
      </c>
      <c r="CG154">
        <v>0.97902109738642995</v>
      </c>
      <c r="CH154">
        <v>0.37053961432396232</v>
      </c>
      <c r="CI154">
        <v>4.8067048008043765</v>
      </c>
      <c r="CJ154">
        <v>0.97206905044080305</v>
      </c>
      <c r="CK154">
        <v>69.920218008463138</v>
      </c>
      <c r="CL154">
        <v>49.048540121138494</v>
      </c>
      <c r="CM154">
        <v>3.2224362309465479E-3</v>
      </c>
      <c r="CN154">
        <v>0</v>
      </c>
      <c r="CO154">
        <v>1576.8958930669116</v>
      </c>
      <c r="CP154">
        <v>478.56201171875</v>
      </c>
      <c r="CQ154">
        <v>0.25422515021167608</v>
      </c>
      <c r="CR154" t="e">
        <v>#DIV/0!</v>
      </c>
    </row>
    <row r="155" spans="1:96" x14ac:dyDescent="0.3">
      <c r="A155" s="4" t="str">
        <f>VLOOKUP(B155,ListCodeMtrx!A$1:B$91,2,TRUE)</f>
        <v>M61</v>
      </c>
      <c r="B155">
        <v>61</v>
      </c>
      <c r="C155" s="10">
        <v>19</v>
      </c>
      <c r="D155" s="10">
        <v>3</v>
      </c>
      <c r="E155" s="10">
        <v>1</v>
      </c>
      <c r="F155" s="1">
        <v>69</v>
      </c>
      <c r="G155" s="3">
        <v>41313</v>
      </c>
      <c r="H155" s="11">
        <v>2</v>
      </c>
      <c r="I155" s="1">
        <v>41.3</v>
      </c>
      <c r="J155" s="8">
        <v>55</v>
      </c>
      <c r="K155" s="8" t="s">
        <v>426</v>
      </c>
      <c r="L155" s="12">
        <v>0.15763888888888888</v>
      </c>
      <c r="M155" s="12">
        <f t="shared" si="130"/>
        <v>0.54752314814814818</v>
      </c>
      <c r="N155" s="8">
        <v>12113.5</v>
      </c>
      <c r="O155" s="8">
        <v>0</v>
      </c>
      <c r="P155" s="13">
        <v>150</v>
      </c>
      <c r="Q155" s="14">
        <v>11.313049775584933</v>
      </c>
      <c r="R155" s="14">
        <v>0.62133680872872854</v>
      </c>
      <c r="S155" s="14">
        <v>110.58802714302266</v>
      </c>
      <c r="T155" s="15">
        <v>24.869760513305664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t="e">
        <v>#DIV/0!</v>
      </c>
      <c r="AC155">
        <v>0.47910088324441091</v>
      </c>
      <c r="AD155">
        <v>0.25422515021167608</v>
      </c>
      <c r="AE155" s="8">
        <v>-1</v>
      </c>
      <c r="AF155" s="8">
        <v>0.87</v>
      </c>
      <c r="AG155" s="8">
        <v>0.92</v>
      </c>
      <c r="AH155" s="8">
        <v>9.9839849472045898</v>
      </c>
      <c r="AI155">
        <v>0.87499199247360226</v>
      </c>
      <c r="AJ155">
        <v>7.8168307729530005E-3</v>
      </c>
      <c r="AK155">
        <v>0.53062968385717713</v>
      </c>
      <c r="AL155">
        <v>1.9197575266175957</v>
      </c>
      <c r="AM155">
        <v>-1</v>
      </c>
      <c r="AN155" s="8">
        <v>1804.1019287109375</v>
      </c>
      <c r="AO155" s="8">
        <v>0.5</v>
      </c>
      <c r="AP155">
        <v>200.65670035455503</v>
      </c>
      <c r="AQ155">
        <v>5.848300650201125</v>
      </c>
      <c r="AR155">
        <v>0.98496567361782672</v>
      </c>
      <c r="AS155">
        <v>24.869760513305664</v>
      </c>
      <c r="AT155" s="8">
        <v>2</v>
      </c>
      <c r="AU155">
        <v>4.644859790802002</v>
      </c>
      <c r="AV155" s="8">
        <v>1</v>
      </c>
      <c r="AW155">
        <v>9.2897195816040039</v>
      </c>
      <c r="AX155" s="8">
        <v>24.798944473266602</v>
      </c>
      <c r="AY155" s="8">
        <v>24.869760513305664</v>
      </c>
      <c r="AZ155" s="8">
        <v>25.017372131347656</v>
      </c>
      <c r="BA155" s="8">
        <v>150.33879089355469</v>
      </c>
      <c r="BB155" s="8">
        <v>143.41070556640625</v>
      </c>
      <c r="BC155" s="8">
        <v>18.277627944946289</v>
      </c>
      <c r="BD155" s="8">
        <v>21.54010009765625</v>
      </c>
      <c r="BE155" s="8">
        <v>58.611072540283203</v>
      </c>
      <c r="BF155" s="8">
        <v>69.0728759765625</v>
      </c>
      <c r="BG155" s="8">
        <v>350.79702758789062</v>
      </c>
      <c r="BH155" s="8">
        <v>1800.2418212890625</v>
      </c>
      <c r="BI155" s="8">
        <v>0.21240918338298798</v>
      </c>
      <c r="BJ155" s="8">
        <v>100.74726104736328</v>
      </c>
      <c r="BK155" s="8">
        <v>-0.22429084777832031</v>
      </c>
      <c r="BL155" s="8">
        <v>0.21010422706604004</v>
      </c>
      <c r="BM155" s="8">
        <v>0.5</v>
      </c>
      <c r="BN155" s="8">
        <v>-1.355140209197998</v>
      </c>
      <c r="BO155" s="8">
        <v>7.355140209197998</v>
      </c>
      <c r="BP155" s="8">
        <v>1</v>
      </c>
      <c r="BQ155" s="8">
        <v>0</v>
      </c>
      <c r="BR155" s="8">
        <v>0.15999999642372131</v>
      </c>
      <c r="BS155" s="8">
        <v>111115</v>
      </c>
      <c r="BT155">
        <v>1.7539851379394529</v>
      </c>
      <c r="BU155">
        <v>5.8483006502011246E-3</v>
      </c>
      <c r="BV155">
        <v>298.01976051330564</v>
      </c>
      <c r="BW155">
        <v>297.94894447326658</v>
      </c>
      <c r="BX155">
        <v>288.03868496808354</v>
      </c>
      <c r="BY155">
        <v>0.11721360690696447</v>
      </c>
      <c r="BZ155">
        <v>3.1550717611427364</v>
      </c>
      <c r="CA155">
        <v>31.316700110184382</v>
      </c>
      <c r="CB155">
        <v>9.7766000125281316</v>
      </c>
      <c r="CC155">
        <v>24.834352493286133</v>
      </c>
      <c r="CD155">
        <v>3.1484110486235872</v>
      </c>
      <c r="CE155">
        <v>0.5823844090372321</v>
      </c>
      <c r="CF155">
        <v>2.1701060875249096</v>
      </c>
      <c r="CG155">
        <v>0.97830496109867759</v>
      </c>
      <c r="CH155">
        <v>0.36730031891070608</v>
      </c>
      <c r="CI155">
        <v>11.141440839290999</v>
      </c>
      <c r="CJ155">
        <v>0.77112811561905981</v>
      </c>
      <c r="CK155">
        <v>69.94431608276679</v>
      </c>
      <c r="CL155">
        <v>141.76667131296298</v>
      </c>
      <c r="CM155">
        <v>5.5815906660935499E-2</v>
      </c>
      <c r="CN155">
        <v>0</v>
      </c>
      <c r="CO155">
        <v>1575.1971781440234</v>
      </c>
      <c r="CP155">
        <v>478.56201171875</v>
      </c>
      <c r="CQ155">
        <v>0.25422515021167608</v>
      </c>
      <c r="CR155" t="e">
        <v>#DIV/0!</v>
      </c>
    </row>
    <row r="156" spans="1:96" x14ac:dyDescent="0.3">
      <c r="A156" s="4" t="str">
        <f>VLOOKUP(B156,ListCodeMtrx!A$1:B$91,2,TRUE)</f>
        <v>M61</v>
      </c>
      <c r="B156">
        <v>61</v>
      </c>
      <c r="C156" s="10">
        <v>19</v>
      </c>
      <c r="D156" s="10">
        <v>3</v>
      </c>
      <c r="E156" s="10">
        <v>1</v>
      </c>
      <c r="F156" s="1">
        <v>69</v>
      </c>
      <c r="G156" s="3">
        <v>41313</v>
      </c>
      <c r="H156" s="11">
        <v>2</v>
      </c>
      <c r="I156" s="1">
        <v>41.3</v>
      </c>
      <c r="J156" s="8">
        <v>56</v>
      </c>
      <c r="K156" s="8" t="s">
        <v>427</v>
      </c>
      <c r="L156" s="12">
        <v>0.15763888888888888</v>
      </c>
      <c r="M156" s="12">
        <f t="shared" si="130"/>
        <v>0.54995370370370378</v>
      </c>
      <c r="N156" s="8">
        <v>12323.5</v>
      </c>
      <c r="O156" s="8">
        <v>0</v>
      </c>
      <c r="P156" s="13" t="s">
        <v>192</v>
      </c>
      <c r="Q156" s="14">
        <v>32.845962983194312</v>
      </c>
      <c r="R156" s="14">
        <v>0.60557282790673883</v>
      </c>
      <c r="S156" s="14">
        <v>282.94449799545879</v>
      </c>
      <c r="T156" s="15">
        <v>24.984718322753906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t="e">
        <v>#DIV/0!</v>
      </c>
      <c r="AC156">
        <v>0.47910088324441091</v>
      </c>
      <c r="AD156">
        <v>0.25422515021167608</v>
      </c>
      <c r="AE156" s="8">
        <v>-1</v>
      </c>
      <c r="AF156" s="8">
        <v>0.87</v>
      </c>
      <c r="AG156" s="8">
        <v>0.92</v>
      </c>
      <c r="AH156" s="8">
        <v>9.9839849472045898</v>
      </c>
      <c r="AI156">
        <v>0.87499199247360226</v>
      </c>
      <c r="AJ156">
        <v>2.1494883519128392E-2</v>
      </c>
      <c r="AK156">
        <v>0.53062968385717713</v>
      </c>
      <c r="AL156">
        <v>1.9197575266175957</v>
      </c>
      <c r="AM156">
        <v>-1</v>
      </c>
      <c r="AN156" s="8">
        <v>1804.1019287109375</v>
      </c>
      <c r="AO156" s="8">
        <v>0.5</v>
      </c>
      <c r="AP156">
        <v>200.65670035455503</v>
      </c>
      <c r="AQ156">
        <v>5.7450030350553112</v>
      </c>
      <c r="AR156">
        <v>0.99092955582369413</v>
      </c>
      <c r="AS156">
        <v>24.984718322753906</v>
      </c>
      <c r="AT156" s="8">
        <v>2</v>
      </c>
      <c r="AU156">
        <v>4.644859790802002</v>
      </c>
      <c r="AV156" s="8">
        <v>1</v>
      </c>
      <c r="AW156">
        <v>9.2897195816040039</v>
      </c>
      <c r="AX156" s="8">
        <v>24.839000701904297</v>
      </c>
      <c r="AY156" s="8">
        <v>24.984718322753906</v>
      </c>
      <c r="AZ156" s="8">
        <v>25.011001586914063</v>
      </c>
      <c r="BA156" s="8">
        <v>399.85592651367187</v>
      </c>
      <c r="BB156" s="8">
        <v>379.88296508789062</v>
      </c>
      <c r="BC156" s="8">
        <v>18.492938995361328</v>
      </c>
      <c r="BD156" s="8">
        <v>21.697626113891602</v>
      </c>
      <c r="BE156" s="8">
        <v>59.156513214111328</v>
      </c>
      <c r="BF156" s="8">
        <v>69.407890319824219</v>
      </c>
      <c r="BG156" s="8">
        <v>350.75811767578125</v>
      </c>
      <c r="BH156" s="8">
        <v>1799.565673828125</v>
      </c>
      <c r="BI156" s="8">
        <v>0.29737424850463867</v>
      </c>
      <c r="BJ156" s="8">
        <v>100.74153900146484</v>
      </c>
      <c r="BK156" s="8">
        <v>0.33637809753417969</v>
      </c>
      <c r="BL156" s="8">
        <v>0.2064363956451416</v>
      </c>
      <c r="BM156" s="8">
        <v>0.25</v>
      </c>
      <c r="BN156" s="8">
        <v>-1.355140209197998</v>
      </c>
      <c r="BO156" s="8">
        <v>7.355140209197998</v>
      </c>
      <c r="BP156" s="8">
        <v>1</v>
      </c>
      <c r="BQ156" s="8">
        <v>0</v>
      </c>
      <c r="BR156" s="8">
        <v>0.15999999642372131</v>
      </c>
      <c r="BS156" s="8">
        <v>111115</v>
      </c>
      <c r="BT156">
        <v>1.753790588378906</v>
      </c>
      <c r="BU156">
        <v>5.7450030350553113E-3</v>
      </c>
      <c r="BV156">
        <v>298.13471832275388</v>
      </c>
      <c r="BW156">
        <v>297.98900070190427</v>
      </c>
      <c r="BX156">
        <v>287.93050137675164</v>
      </c>
      <c r="BY156">
        <v>0.13156564378427621</v>
      </c>
      <c r="BZ156">
        <v>3.1767818032155071</v>
      </c>
      <c r="CA156">
        <v>31.533981262379907</v>
      </c>
      <c r="CB156">
        <v>9.8363551484883054</v>
      </c>
      <c r="CC156">
        <v>24.911859512329102</v>
      </c>
      <c r="CD156">
        <v>3.1630071571535217</v>
      </c>
      <c r="CE156">
        <v>0.56851293773649003</v>
      </c>
      <c r="CF156">
        <v>2.1858522473918129</v>
      </c>
      <c r="CG156">
        <v>0.97715490976170871</v>
      </c>
      <c r="CH156">
        <v>0.35847416324033493</v>
      </c>
      <c r="CI156">
        <v>28.504264180059405</v>
      </c>
      <c r="CJ156">
        <v>0.74482017884112306</v>
      </c>
      <c r="CK156">
        <v>69.915342118081441</v>
      </c>
      <c r="CL156">
        <v>375.10972627935644</v>
      </c>
      <c r="CM156">
        <v>6.1220399746650077E-2</v>
      </c>
      <c r="CN156">
        <v>0</v>
      </c>
      <c r="CO156">
        <v>1574.6055545299716</v>
      </c>
      <c r="CP156">
        <v>478.56201171875</v>
      </c>
      <c r="CQ156">
        <v>0.25422515021167608</v>
      </c>
      <c r="CR156" t="e">
        <v>#DIV/0!</v>
      </c>
    </row>
    <row r="157" spans="1:96" x14ac:dyDescent="0.3">
      <c r="A157" s="4" t="str">
        <f>VLOOKUP(B157,ListCodeMtrx!A$1:B$91,2,TRUE)</f>
        <v>M61</v>
      </c>
      <c r="B157">
        <v>61</v>
      </c>
      <c r="C157" s="10">
        <v>19</v>
      </c>
      <c r="D157" s="10">
        <v>3</v>
      </c>
      <c r="E157" s="10">
        <v>1</v>
      </c>
      <c r="F157" s="1">
        <v>69</v>
      </c>
      <c r="G157" s="3">
        <v>41313</v>
      </c>
      <c r="H157" s="11">
        <v>2</v>
      </c>
      <c r="I157" s="1">
        <v>41.3</v>
      </c>
      <c r="J157" s="8">
        <v>57</v>
      </c>
      <c r="K157" s="8" t="s">
        <v>428</v>
      </c>
      <c r="L157" s="12">
        <v>0.15763888888888888</v>
      </c>
      <c r="M157" s="12">
        <f t="shared" si="130"/>
        <v>0.55238425925925927</v>
      </c>
      <c r="N157" s="8">
        <v>12534</v>
      </c>
      <c r="O157" s="8">
        <v>0</v>
      </c>
      <c r="P157" s="13">
        <v>800</v>
      </c>
      <c r="Q157" s="14">
        <v>46.770099089812611</v>
      </c>
      <c r="R157" s="14">
        <v>0.56678060016020637</v>
      </c>
      <c r="S157" s="14">
        <v>620.33442419495782</v>
      </c>
      <c r="T157" s="15">
        <v>24.821062088012695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t="e">
        <v>#DIV/0!</v>
      </c>
      <c r="AC157">
        <v>0.47910088324441091</v>
      </c>
      <c r="AD157">
        <v>0.25422515021167608</v>
      </c>
      <c r="AE157" s="8">
        <v>-1</v>
      </c>
      <c r="AF157" s="8">
        <v>0.87</v>
      </c>
      <c r="AG157" s="8">
        <v>0.92</v>
      </c>
      <c r="AH157" s="8">
        <v>9.9839849472045898</v>
      </c>
      <c r="AI157">
        <v>0.87499199247360226</v>
      </c>
      <c r="AJ157">
        <v>3.0308970339256145E-2</v>
      </c>
      <c r="AK157">
        <v>0.53062968385717713</v>
      </c>
      <c r="AL157">
        <v>1.9197575266175957</v>
      </c>
      <c r="AM157">
        <v>-1</v>
      </c>
      <c r="AN157" s="8">
        <v>1804.1019287109375</v>
      </c>
      <c r="AO157" s="8">
        <v>0.5</v>
      </c>
      <c r="AP157">
        <v>200.65670035455503</v>
      </c>
      <c r="AQ157">
        <v>5.3605570612661104</v>
      </c>
      <c r="AR157">
        <v>0.98422868820823517</v>
      </c>
      <c r="AS157">
        <v>24.821062088012695</v>
      </c>
      <c r="AT157" s="8">
        <v>2</v>
      </c>
      <c r="AU157">
        <v>4.644859790802002</v>
      </c>
      <c r="AV157" s="8">
        <v>1</v>
      </c>
      <c r="AW157">
        <v>9.2897195816040039</v>
      </c>
      <c r="AX157" s="8">
        <v>24.747201919555664</v>
      </c>
      <c r="AY157" s="8">
        <v>24.821062088012695</v>
      </c>
      <c r="AZ157" s="8">
        <v>25.010995864868164</v>
      </c>
      <c r="BA157" s="8">
        <v>799.35400390625</v>
      </c>
      <c r="BB157" s="8">
        <v>770.333984375</v>
      </c>
      <c r="BC157" s="8">
        <v>18.468662261962891</v>
      </c>
      <c r="BD157" s="8">
        <v>21.459362030029297</v>
      </c>
      <c r="BE157" s="8">
        <v>59.399085998535156</v>
      </c>
      <c r="BF157" s="8">
        <v>69.017807006835937</v>
      </c>
      <c r="BG157" s="8">
        <v>350.78900146484375</v>
      </c>
      <c r="BH157" s="8">
        <v>1801.278564453125</v>
      </c>
      <c r="BI157" s="8">
        <v>0.23971949517726898</v>
      </c>
      <c r="BJ157" s="8">
        <v>100.73390960693359</v>
      </c>
      <c r="BK157" s="8">
        <v>0.33906364440917969</v>
      </c>
      <c r="BL157" s="8">
        <v>0.19126152992248535</v>
      </c>
      <c r="BM157" s="8">
        <v>0.25</v>
      </c>
      <c r="BN157" s="8">
        <v>-1.355140209197998</v>
      </c>
      <c r="BO157" s="8">
        <v>7.355140209197998</v>
      </c>
      <c r="BP157" s="8">
        <v>1</v>
      </c>
      <c r="BQ157" s="8">
        <v>0</v>
      </c>
      <c r="BR157" s="8">
        <v>0.15999999642372131</v>
      </c>
      <c r="BS157" s="8">
        <v>111115</v>
      </c>
      <c r="BT157">
        <v>1.7539450073242184</v>
      </c>
      <c r="BU157">
        <v>5.3605570612661104E-3</v>
      </c>
      <c r="BV157">
        <v>297.97106208801267</v>
      </c>
      <c r="BW157">
        <v>297.89720191955564</v>
      </c>
      <c r="BX157">
        <v>288.20456387062586</v>
      </c>
      <c r="BY157">
        <v>0.20372999847814835</v>
      </c>
      <c r="BZ157">
        <v>3.1459141231636694</v>
      </c>
      <c r="CA157">
        <v>31.229941689338876</v>
      </c>
      <c r="CB157">
        <v>9.7705796593095791</v>
      </c>
      <c r="CC157">
        <v>24.78413200378418</v>
      </c>
      <c r="CD157">
        <v>3.1389849933725817</v>
      </c>
      <c r="CE157">
        <v>0.53418888476488802</v>
      </c>
      <c r="CF157">
        <v>2.1616854349554342</v>
      </c>
      <c r="CG157">
        <v>0.97729955841714755</v>
      </c>
      <c r="CH157">
        <v>0.33665083889526737</v>
      </c>
      <c r="CI157">
        <v>62.48871181292408</v>
      </c>
      <c r="CJ157">
        <v>0.80527983547065984</v>
      </c>
      <c r="CK157">
        <v>69.71526532176911</v>
      </c>
      <c r="CL157">
        <v>763.53726320202941</v>
      </c>
      <c r="CM157">
        <v>4.2703742493167322E-2</v>
      </c>
      <c r="CN157">
        <v>0</v>
      </c>
      <c r="CO157">
        <v>1576.1043201108298</v>
      </c>
      <c r="CP157">
        <v>478.56201171875</v>
      </c>
      <c r="CQ157">
        <v>0.25422515021167608</v>
      </c>
      <c r="CR157" t="e">
        <v>#DIV/0!</v>
      </c>
    </row>
    <row r="158" spans="1:96" s="5" customFormat="1" x14ac:dyDescent="0.3">
      <c r="A158" s="4" t="str">
        <f>VLOOKUP(B158,ListCodeMtrx!A$1:B$91,2,TRUE)</f>
        <v>M71</v>
      </c>
      <c r="B158">
        <v>71</v>
      </c>
      <c r="C158" s="10">
        <v>21</v>
      </c>
      <c r="D158" s="10">
        <v>3</v>
      </c>
      <c r="E158" s="10">
        <v>3</v>
      </c>
      <c r="F158" s="1">
        <v>69</v>
      </c>
      <c r="G158" s="3">
        <v>41313</v>
      </c>
      <c r="H158" s="11">
        <v>2</v>
      </c>
      <c r="I158" s="1">
        <v>45.2</v>
      </c>
      <c r="J158" s="8">
        <v>60</v>
      </c>
      <c r="K158" s="8" t="s">
        <v>431</v>
      </c>
      <c r="L158" s="12">
        <v>0.15763888888888888</v>
      </c>
      <c r="M158" s="12">
        <f t="shared" si="130"/>
        <v>0.55989583333333337</v>
      </c>
      <c r="N158" s="8">
        <v>13182.5</v>
      </c>
      <c r="O158" s="8">
        <v>0</v>
      </c>
      <c r="P158" s="13">
        <v>50</v>
      </c>
      <c r="Q158" s="14">
        <v>-0.11680509039445158</v>
      </c>
      <c r="R158" s="14">
        <v>0.46253886484224033</v>
      </c>
      <c r="S158" s="14">
        <v>49.239859892391962</v>
      </c>
      <c r="T158" s="15">
        <v>24.889738082885742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t="e">
        <v>#DIV/0!</v>
      </c>
      <c r="AC158">
        <v>0.46816855985191658</v>
      </c>
      <c r="AD158">
        <v>0.23697058722481212</v>
      </c>
      <c r="AE158" s="8">
        <v>-1</v>
      </c>
      <c r="AF158" s="8">
        <v>0.87</v>
      </c>
      <c r="AG158" s="8">
        <v>0.92</v>
      </c>
      <c r="AH158" s="8">
        <v>10.012383460998535</v>
      </c>
      <c r="AI158">
        <v>0.87500619173049932</v>
      </c>
      <c r="AJ158">
        <v>5.6100828003388095E-4</v>
      </c>
      <c r="AK158">
        <v>0.50616510279922855</v>
      </c>
      <c r="AL158">
        <v>1.8802950042245705</v>
      </c>
      <c r="AM158">
        <v>-1</v>
      </c>
      <c r="AN158" s="8">
        <v>1801.6302490234375</v>
      </c>
      <c r="AO158" s="8">
        <v>0.5</v>
      </c>
      <c r="AP158">
        <v>186.78467463517654</v>
      </c>
      <c r="AQ158">
        <v>4.7906523092902296</v>
      </c>
      <c r="AR158">
        <v>1.0666792873171058</v>
      </c>
      <c r="AS158">
        <v>24.889738082885742</v>
      </c>
      <c r="AT158" s="8">
        <v>2</v>
      </c>
      <c r="AU158">
        <v>4.644859790802002</v>
      </c>
      <c r="AV158" s="8">
        <v>1</v>
      </c>
      <c r="AW158">
        <v>9.2897195816040039</v>
      </c>
      <c r="AX158" s="8">
        <v>24.657203674316406</v>
      </c>
      <c r="AY158" s="8">
        <v>24.889738082885742</v>
      </c>
      <c r="AZ158" s="8">
        <v>25.012287139892578</v>
      </c>
      <c r="BA158" s="8">
        <v>49.742179870605469</v>
      </c>
      <c r="BB158" s="8">
        <v>49.673103332519531</v>
      </c>
      <c r="BC158" s="8">
        <v>18.095613479614258</v>
      </c>
      <c r="BD158" s="8">
        <v>20.770130157470703</v>
      </c>
      <c r="BE158" s="8">
        <v>58.510292053222656</v>
      </c>
      <c r="BF158" s="8">
        <v>67.158065795898437</v>
      </c>
      <c r="BG158" s="8">
        <v>350.80355834960937</v>
      </c>
      <c r="BH158" s="8">
        <v>1799.1864013671875</v>
      </c>
      <c r="BI158" s="8">
        <v>0.22050219774246216</v>
      </c>
      <c r="BJ158" s="8">
        <v>100.72907257080078</v>
      </c>
      <c r="BK158" s="8">
        <v>-0.47069358825683594</v>
      </c>
      <c r="BL158" s="8">
        <v>0.21567368507385254</v>
      </c>
      <c r="BM158" s="8">
        <v>0.5</v>
      </c>
      <c r="BN158" s="8">
        <v>-1.355140209197998</v>
      </c>
      <c r="BO158" s="8">
        <v>7.355140209197998</v>
      </c>
      <c r="BP158" s="8">
        <v>1</v>
      </c>
      <c r="BQ158" s="8">
        <v>0</v>
      </c>
      <c r="BR158" s="8">
        <v>0.15999999642372131</v>
      </c>
      <c r="BS158" s="8">
        <v>111115</v>
      </c>
      <c r="BT158">
        <v>1.7540177917480466</v>
      </c>
      <c r="BU158">
        <v>4.79065230929023E-3</v>
      </c>
      <c r="BV158">
        <v>298.03973808288572</v>
      </c>
      <c r="BW158">
        <v>297.80720367431638</v>
      </c>
      <c r="BX158">
        <v>287.86981778435802</v>
      </c>
      <c r="BY158">
        <v>0.29562720789289465</v>
      </c>
      <c r="BZ158">
        <v>3.1588352352539499</v>
      </c>
      <c r="CA158">
        <v>31.359717255747167</v>
      </c>
      <c r="CB158">
        <v>10.589587098276464</v>
      </c>
      <c r="CC158">
        <v>24.773470878601074</v>
      </c>
      <c r="CD158">
        <v>3.1369871470987896</v>
      </c>
      <c r="CE158">
        <v>0.44060115649864023</v>
      </c>
      <c r="CF158">
        <v>2.0921559479368441</v>
      </c>
      <c r="CG158">
        <v>1.0448311991619454</v>
      </c>
      <c r="CH158">
        <v>0.27726609643819933</v>
      </c>
      <c r="CI158">
        <v>4.9598854204768132</v>
      </c>
      <c r="CJ158">
        <v>0.9912781080491917</v>
      </c>
      <c r="CK158">
        <v>66.972607803048632</v>
      </c>
      <c r="CL158">
        <v>49.690077673956573</v>
      </c>
      <c r="CM158">
        <v>-1.5743065566764616E-3</v>
      </c>
      <c r="CN158">
        <v>0</v>
      </c>
      <c r="CO158">
        <v>1574.2992412736044</v>
      </c>
      <c r="CP158">
        <v>462.433837890625</v>
      </c>
      <c r="CQ158">
        <v>0.23697058722481212</v>
      </c>
      <c r="CR158" t="e">
        <v>#DIV/0!</v>
      </c>
    </row>
    <row r="159" spans="1:96" s="25" customFormat="1" x14ac:dyDescent="0.3">
      <c r="A159" s="4" t="str">
        <f>VLOOKUP(B159,ListCodeMtrx!A$1:B$91,2,TRUE)</f>
        <v>M71</v>
      </c>
      <c r="B159">
        <v>71</v>
      </c>
      <c r="C159" s="10">
        <v>21</v>
      </c>
      <c r="D159" s="10">
        <v>3</v>
      </c>
      <c r="E159" s="10">
        <v>3</v>
      </c>
      <c r="F159" s="1">
        <v>69</v>
      </c>
      <c r="G159" s="3">
        <v>41313</v>
      </c>
      <c r="H159" s="11">
        <v>2</v>
      </c>
      <c r="I159" s="1">
        <v>45.2</v>
      </c>
      <c r="J159" s="8">
        <v>61</v>
      </c>
      <c r="K159" s="8" t="s">
        <v>432</v>
      </c>
      <c r="L159" s="12">
        <v>0.15763888888888888</v>
      </c>
      <c r="M159" s="12">
        <f t="shared" si="130"/>
        <v>0.56168981481481484</v>
      </c>
      <c r="N159" s="8">
        <v>13337.5</v>
      </c>
      <c r="O159" s="8">
        <v>0</v>
      </c>
      <c r="P159" s="13">
        <v>150</v>
      </c>
      <c r="Q159" s="14">
        <v>10.04636629350588</v>
      </c>
      <c r="R159" s="14">
        <v>0.45531978054817163</v>
      </c>
      <c r="S159" s="14">
        <v>106.3563603314239</v>
      </c>
      <c r="T159" s="15">
        <v>24.814723968505859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t="e">
        <v>#DIV/0!</v>
      </c>
      <c r="AC159">
        <v>0.46816855985191658</v>
      </c>
      <c r="AD159">
        <v>0.23697058722481212</v>
      </c>
      <c r="AE159" s="8">
        <v>-1</v>
      </c>
      <c r="AF159" s="8">
        <v>0.87</v>
      </c>
      <c r="AG159" s="8">
        <v>0.92</v>
      </c>
      <c r="AH159" s="8">
        <v>10.012383460998535</v>
      </c>
      <c r="AI159">
        <v>0.87500619173049932</v>
      </c>
      <c r="AJ159">
        <v>7.0151728216982737E-3</v>
      </c>
      <c r="AK159">
        <v>0.50616510279922855</v>
      </c>
      <c r="AL159">
        <v>1.8802950042245705</v>
      </c>
      <c r="AM159">
        <v>-1</v>
      </c>
      <c r="AN159" s="8">
        <v>1801.6302490234375</v>
      </c>
      <c r="AO159" s="8">
        <v>0.5</v>
      </c>
      <c r="AP159">
        <v>186.78467463517654</v>
      </c>
      <c r="AQ159">
        <v>4.7219506164168497</v>
      </c>
      <c r="AR159">
        <v>1.0673817769258265</v>
      </c>
      <c r="AS159">
        <v>24.814723968505859</v>
      </c>
      <c r="AT159" s="8">
        <v>2</v>
      </c>
      <c r="AU159">
        <v>4.644859790802002</v>
      </c>
      <c r="AV159" s="8">
        <v>1</v>
      </c>
      <c r="AW159">
        <v>9.2897195816040039</v>
      </c>
      <c r="AX159" s="8">
        <v>24.632875442504883</v>
      </c>
      <c r="AY159" s="8">
        <v>24.814723968505859</v>
      </c>
      <c r="AZ159" s="8">
        <v>25.012294769287109</v>
      </c>
      <c r="BA159" s="8">
        <v>151.43576049804687</v>
      </c>
      <c r="BB159" s="8">
        <v>145.316650390625</v>
      </c>
      <c r="BC159" s="8">
        <v>17.987083435058594</v>
      </c>
      <c r="BD159" s="8">
        <v>20.623758316040039</v>
      </c>
      <c r="BE159" s="8">
        <v>58.242061614990234</v>
      </c>
      <c r="BF159" s="8">
        <v>66.779594421386719</v>
      </c>
      <c r="BG159" s="8">
        <v>350.78775024414062</v>
      </c>
      <c r="BH159" s="8">
        <v>1799.574951171875</v>
      </c>
      <c r="BI159" s="8">
        <v>0.30748596787452698</v>
      </c>
      <c r="BJ159" s="8">
        <v>100.72568511962891</v>
      </c>
      <c r="BK159" s="8">
        <v>-0.35379600524902344</v>
      </c>
      <c r="BL159" s="8">
        <v>0.20741677284240723</v>
      </c>
      <c r="BM159" s="8">
        <v>0.25</v>
      </c>
      <c r="BN159" s="8">
        <v>-1.355140209197998</v>
      </c>
      <c r="BO159" s="8">
        <v>7.355140209197998</v>
      </c>
      <c r="BP159" s="8">
        <v>1</v>
      </c>
      <c r="BQ159" s="8">
        <v>0</v>
      </c>
      <c r="BR159" s="8">
        <v>0.15999999642372131</v>
      </c>
      <c r="BS159" s="8">
        <v>111115</v>
      </c>
      <c r="BT159">
        <v>1.753938751220703</v>
      </c>
      <c r="BU159">
        <v>4.7219506164168498E-3</v>
      </c>
      <c r="BV159">
        <v>297.96472396850584</v>
      </c>
      <c r="BW159">
        <v>297.78287544250486</v>
      </c>
      <c r="BX159">
        <v>287.93198575171846</v>
      </c>
      <c r="BY159">
        <v>0.31031088964990855</v>
      </c>
      <c r="BZ159">
        <v>3.1447239630506036</v>
      </c>
      <c r="CA159">
        <v>31.220675831747467</v>
      </c>
      <c r="CB159">
        <v>10.596917515707428</v>
      </c>
      <c r="CC159">
        <v>24.723799705505371</v>
      </c>
      <c r="CD159">
        <v>3.1276936389575742</v>
      </c>
      <c r="CE159">
        <v>0.43404576667772898</v>
      </c>
      <c r="CF159">
        <v>2.0773421861247772</v>
      </c>
      <c r="CG159">
        <v>1.0503514528327971</v>
      </c>
      <c r="CH159">
        <v>0.27311295787055312</v>
      </c>
      <c r="CI159">
        <v>10.712817261212795</v>
      </c>
      <c r="CJ159">
        <v>0.73189383353888127</v>
      </c>
      <c r="CK159">
        <v>66.782830473654428</v>
      </c>
      <c r="CL159">
        <v>143.85669302839307</v>
      </c>
      <c r="CM159">
        <v>4.6638412362434781E-2</v>
      </c>
      <c r="CN159">
        <v>0</v>
      </c>
      <c r="CO159">
        <v>1574.6392247585015</v>
      </c>
      <c r="CP159">
        <v>462.433837890625</v>
      </c>
      <c r="CQ159">
        <v>0.23697058722481212</v>
      </c>
      <c r="CR159" t="e">
        <v>#DIV/0!</v>
      </c>
    </row>
    <row r="160" spans="1:96" x14ac:dyDescent="0.3">
      <c r="A160" s="4" t="str">
        <f>VLOOKUP(B160,ListCodeMtrx!A$1:B$91,2,TRUE)</f>
        <v>M71</v>
      </c>
      <c r="B160">
        <v>71</v>
      </c>
      <c r="C160" s="10">
        <v>21</v>
      </c>
      <c r="D160" s="10">
        <v>3</v>
      </c>
      <c r="E160" s="10">
        <v>3</v>
      </c>
      <c r="F160" s="1">
        <v>69</v>
      </c>
      <c r="G160" s="3">
        <v>41313</v>
      </c>
      <c r="H160" s="11">
        <v>2</v>
      </c>
      <c r="I160" s="1">
        <v>45.2</v>
      </c>
      <c r="J160" s="8">
        <v>62</v>
      </c>
      <c r="K160" s="8" t="s">
        <v>433</v>
      </c>
      <c r="L160" s="12">
        <v>0.15763888888888888</v>
      </c>
      <c r="M160" s="12">
        <f t="shared" si="130"/>
        <v>0.56380787037037039</v>
      </c>
      <c r="N160" s="8">
        <v>13520.5</v>
      </c>
      <c r="O160" s="8">
        <v>0</v>
      </c>
      <c r="P160" s="13" t="s">
        <v>192</v>
      </c>
      <c r="Q160" s="14">
        <v>30.599135752708566</v>
      </c>
      <c r="R160" s="14">
        <v>0.44889839995824404</v>
      </c>
      <c r="S160" s="14">
        <v>263.85252592797696</v>
      </c>
      <c r="T160" s="15">
        <v>24.713247299194336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t="e">
        <v>#DIV/0!</v>
      </c>
      <c r="AC160">
        <v>0.46816855985191658</v>
      </c>
      <c r="AD160">
        <v>0.23697058722481212</v>
      </c>
      <c r="AE160" s="8">
        <v>-1</v>
      </c>
      <c r="AF160" s="8">
        <v>0.87</v>
      </c>
      <c r="AG160" s="8">
        <v>0.92</v>
      </c>
      <c r="AH160" s="8">
        <v>10.012383460998535</v>
      </c>
      <c r="AI160">
        <v>0.87500619173049932</v>
      </c>
      <c r="AJ160">
        <v>2.0061478953442766E-2</v>
      </c>
      <c r="AK160">
        <v>0.50616510279922855</v>
      </c>
      <c r="AL160">
        <v>1.8802950042245705</v>
      </c>
      <c r="AM160">
        <v>-1</v>
      </c>
      <c r="AN160" s="8">
        <v>1801.6302490234375</v>
      </c>
      <c r="AO160" s="8">
        <v>0.5</v>
      </c>
      <c r="AP160">
        <v>186.78467463517654</v>
      </c>
      <c r="AQ160">
        <v>4.6435580606145557</v>
      </c>
      <c r="AR160">
        <v>1.0641590973463115</v>
      </c>
      <c r="AS160">
        <v>24.713247299194336</v>
      </c>
      <c r="AT160" s="8">
        <v>2</v>
      </c>
      <c r="AU160">
        <v>4.644859790802002</v>
      </c>
      <c r="AV160" s="8">
        <v>1</v>
      </c>
      <c r="AW160">
        <v>9.2897195816040039</v>
      </c>
      <c r="AX160" s="8">
        <v>24.607551574707031</v>
      </c>
      <c r="AY160" s="8">
        <v>24.713247299194336</v>
      </c>
      <c r="AZ160" s="8">
        <v>25.012384414672852</v>
      </c>
      <c r="BA160" s="8">
        <v>401.46307373046875</v>
      </c>
      <c r="BB160" s="8">
        <v>383.00357055664062</v>
      </c>
      <c r="BC160" s="8">
        <v>17.873937606811523</v>
      </c>
      <c r="BD160" s="8">
        <v>20.467189788818359</v>
      </c>
      <c r="BE160" s="8">
        <v>57.963150024414063</v>
      </c>
      <c r="BF160" s="8">
        <v>66.372772216796875</v>
      </c>
      <c r="BG160" s="8">
        <v>350.79638671875</v>
      </c>
      <c r="BH160" s="8">
        <v>1800.11865234375</v>
      </c>
      <c r="BI160" s="8">
        <v>0.2022927850484848</v>
      </c>
      <c r="BJ160" s="8">
        <v>100.72527313232422</v>
      </c>
      <c r="BK160" s="8">
        <v>-0.17404747009277344</v>
      </c>
      <c r="BL160" s="8">
        <v>0.19630265235900879</v>
      </c>
      <c r="BM160" s="8">
        <v>0.25</v>
      </c>
      <c r="BN160" s="8">
        <v>-1.355140209197998</v>
      </c>
      <c r="BO160" s="8">
        <v>7.355140209197998</v>
      </c>
      <c r="BP160" s="8">
        <v>1</v>
      </c>
      <c r="BQ160" s="8">
        <v>0</v>
      </c>
      <c r="BR160" s="8">
        <v>0.15999999642372131</v>
      </c>
      <c r="BS160" s="8">
        <v>111115</v>
      </c>
      <c r="BT160">
        <v>1.7539819335937497</v>
      </c>
      <c r="BU160">
        <v>4.6435580606145558E-3</v>
      </c>
      <c r="BV160">
        <v>297.86324729919431</v>
      </c>
      <c r="BW160">
        <v>297.75755157470701</v>
      </c>
      <c r="BX160">
        <v>288.01897793727403</v>
      </c>
      <c r="BY160">
        <v>0.32796466464169699</v>
      </c>
      <c r="BZ160">
        <v>3.1257223790761581</v>
      </c>
      <c r="CA160">
        <v>31.032155901626123</v>
      </c>
      <c r="CB160">
        <v>10.564966112807763</v>
      </c>
      <c r="CC160">
        <v>24.660399436950684</v>
      </c>
      <c r="CD160">
        <v>3.1158663737593848</v>
      </c>
      <c r="CE160">
        <v>0.4282065755262166</v>
      </c>
      <c r="CF160">
        <v>2.0615632817298466</v>
      </c>
      <c r="CG160">
        <v>1.0543030920295382</v>
      </c>
      <c r="CH160">
        <v>0.26941427809715213</v>
      </c>
      <c r="CI160">
        <v>26.576617740749139</v>
      </c>
      <c r="CJ160">
        <v>0.68890356699418032</v>
      </c>
      <c r="CK160">
        <v>66.665735720541619</v>
      </c>
      <c r="CL160">
        <v>378.55684502275494</v>
      </c>
      <c r="CM160">
        <v>5.3886593894357585E-2</v>
      </c>
      <c r="CN160">
        <v>0</v>
      </c>
      <c r="CO160">
        <v>1575.1149666503434</v>
      </c>
      <c r="CP160">
        <v>462.433837890625</v>
      </c>
      <c r="CQ160">
        <v>0.23697058722481212</v>
      </c>
      <c r="CR160" t="e">
        <v>#DIV/0!</v>
      </c>
    </row>
    <row r="161" spans="1:96" s="25" customFormat="1" x14ac:dyDescent="0.3">
      <c r="A161" s="4" t="str">
        <f>VLOOKUP(B161,ListCodeMtrx!A$1:B$91,2,TRUE)</f>
        <v>M71</v>
      </c>
      <c r="B161">
        <v>71</v>
      </c>
      <c r="C161" s="10">
        <v>21</v>
      </c>
      <c r="D161" s="10">
        <v>3</v>
      </c>
      <c r="E161" s="10">
        <v>3</v>
      </c>
      <c r="F161" s="1">
        <v>69</v>
      </c>
      <c r="G161" s="3">
        <v>41313</v>
      </c>
      <c r="H161" s="11">
        <v>2</v>
      </c>
      <c r="I161" s="1">
        <v>45.2</v>
      </c>
      <c r="J161" s="8">
        <v>63</v>
      </c>
      <c r="K161" s="8" t="s">
        <v>434</v>
      </c>
      <c r="L161" s="12">
        <v>0.15763888888888888</v>
      </c>
      <c r="M161" s="12">
        <f t="shared" si="130"/>
        <v>0.56622685185185184</v>
      </c>
      <c r="N161" s="8">
        <v>13729.5</v>
      </c>
      <c r="O161" s="8">
        <v>0</v>
      </c>
      <c r="P161" s="13">
        <v>800</v>
      </c>
      <c r="Q161" s="14">
        <v>45.550775511466099</v>
      </c>
      <c r="R161" s="14">
        <v>0.41442781703863751</v>
      </c>
      <c r="S161" s="14">
        <v>577.41431882442396</v>
      </c>
      <c r="T161" s="15">
        <v>24.689117431640625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t="e">
        <v>#DIV/0!</v>
      </c>
      <c r="AC161">
        <v>0.46816855985191658</v>
      </c>
      <c r="AD161">
        <v>0.23697058722481212</v>
      </c>
      <c r="AE161" s="8">
        <v>-1</v>
      </c>
      <c r="AF161" s="8">
        <v>0.87</v>
      </c>
      <c r="AG161" s="8">
        <v>0.92</v>
      </c>
      <c r="AH161" s="8">
        <v>10.012383460998535</v>
      </c>
      <c r="AI161">
        <v>0.87500619173049932</v>
      </c>
      <c r="AJ161">
        <v>2.95416325464192E-2</v>
      </c>
      <c r="AK161">
        <v>0.50616510279922855</v>
      </c>
      <c r="AL161">
        <v>1.8802950042245705</v>
      </c>
      <c r="AM161">
        <v>-1</v>
      </c>
      <c r="AN161" s="8">
        <v>1801.6302490234375</v>
      </c>
      <c r="AO161" s="8">
        <v>0.5</v>
      </c>
      <c r="AP161">
        <v>186.78467463517654</v>
      </c>
      <c r="AQ161">
        <v>4.3948879130694598</v>
      </c>
      <c r="AR161">
        <v>1.0872462166560388</v>
      </c>
      <c r="AS161">
        <v>24.689117431640625</v>
      </c>
      <c r="AT161" s="8">
        <v>2</v>
      </c>
      <c r="AU161">
        <v>4.644859790802002</v>
      </c>
      <c r="AV161" s="8">
        <v>1</v>
      </c>
      <c r="AW161">
        <v>9.2897195816040039</v>
      </c>
      <c r="AX161" s="8">
        <v>24.567653656005859</v>
      </c>
      <c r="AY161" s="8">
        <v>24.689117431640625</v>
      </c>
      <c r="AZ161" s="8">
        <v>25.013778686523438</v>
      </c>
      <c r="BA161" s="8">
        <v>799.77764892578125</v>
      </c>
      <c r="BB161" s="8">
        <v>771.87615966796875</v>
      </c>
      <c r="BC161" s="8">
        <v>17.738687515258789</v>
      </c>
      <c r="BD161" s="8">
        <v>20.193532943725586</v>
      </c>
      <c r="BE161" s="8">
        <v>57.661220550537109</v>
      </c>
      <c r="BF161" s="8">
        <v>65.640914916992188</v>
      </c>
      <c r="BG161" s="8">
        <v>350.8277587890625</v>
      </c>
      <c r="BH161" s="8">
        <v>1800.8656005859375</v>
      </c>
      <c r="BI161" s="8">
        <v>0.13048084080219269</v>
      </c>
      <c r="BJ161" s="8">
        <v>100.72396087646484</v>
      </c>
      <c r="BK161" s="8">
        <v>-0.22556114196777344</v>
      </c>
      <c r="BL161" s="8">
        <v>0.1841738224029541</v>
      </c>
      <c r="BM161" s="8">
        <v>0.25</v>
      </c>
      <c r="BN161" s="8">
        <v>-1.355140209197998</v>
      </c>
      <c r="BO161" s="8">
        <v>7.355140209197998</v>
      </c>
      <c r="BP161" s="8">
        <v>1</v>
      </c>
      <c r="BQ161" s="8">
        <v>0</v>
      </c>
      <c r="BR161" s="8">
        <v>0.15999999642372131</v>
      </c>
      <c r="BS161" s="8">
        <v>111115</v>
      </c>
      <c r="BT161">
        <v>1.7541387939453121</v>
      </c>
      <c r="BU161">
        <v>4.3948879130694595E-3</v>
      </c>
      <c r="BV161">
        <v>297.8391174316406</v>
      </c>
      <c r="BW161">
        <v>297.71765365600584</v>
      </c>
      <c r="BX161">
        <v>288.13848965335274</v>
      </c>
      <c r="BY161">
        <v>0.37157280017536093</v>
      </c>
      <c r="BZ161">
        <v>3.1212188388374589</v>
      </c>
      <c r="CA161">
        <v>30.987848488857061</v>
      </c>
      <c r="CB161">
        <v>10.794315545131475</v>
      </c>
      <c r="CC161">
        <v>24.628385543823242</v>
      </c>
      <c r="CD161">
        <v>3.1099090765689623</v>
      </c>
      <c r="CE161">
        <v>0.3967291559940378</v>
      </c>
      <c r="CF161">
        <v>2.0339726221814201</v>
      </c>
      <c r="CG161">
        <v>1.0759364543875423</v>
      </c>
      <c r="CH161">
        <v>0.24948733133752776</v>
      </c>
      <c r="CI161">
        <v>58.159457258781877</v>
      </c>
      <c r="CJ161">
        <v>0.74806600980240823</v>
      </c>
      <c r="CK161">
        <v>65.777834973273059</v>
      </c>
      <c r="CL161">
        <v>765.25663295348625</v>
      </c>
      <c r="CM161">
        <v>3.915328878540987E-2</v>
      </c>
      <c r="CN161">
        <v>0</v>
      </c>
      <c r="CO161">
        <v>1575.7685509871596</v>
      </c>
      <c r="CP161">
        <v>462.433837890625</v>
      </c>
      <c r="CQ161">
        <v>0.23697058722481212</v>
      </c>
      <c r="CR161" t="e">
        <v>#DIV/0!</v>
      </c>
    </row>
    <row r="162" spans="1:96" s="25" customFormat="1" x14ac:dyDescent="0.3">
      <c r="A162" s="4" t="str">
        <f>VLOOKUP(B162,ListCodeMtrx!A$1:B$91,2,TRUE)</f>
        <v>M74</v>
      </c>
      <c r="B162">
        <v>74</v>
      </c>
      <c r="C162" s="10">
        <v>20</v>
      </c>
      <c r="D162" s="10">
        <v>3</v>
      </c>
      <c r="E162" s="10">
        <v>3</v>
      </c>
      <c r="F162" s="1">
        <v>69</v>
      </c>
      <c r="G162" s="3">
        <v>41313</v>
      </c>
      <c r="H162" s="11">
        <v>2</v>
      </c>
      <c r="I162" s="1">
        <v>50.4</v>
      </c>
      <c r="J162" s="8">
        <v>66</v>
      </c>
      <c r="K162" s="8" t="s">
        <v>437</v>
      </c>
      <c r="L162" s="12">
        <v>0.15763888888888888</v>
      </c>
      <c r="M162" s="12">
        <f t="shared" si="130"/>
        <v>0.57415509259259256</v>
      </c>
      <c r="N162" s="8">
        <v>14415</v>
      </c>
      <c r="O162" s="8">
        <v>0</v>
      </c>
      <c r="P162" s="13">
        <v>50</v>
      </c>
      <c r="Q162" s="14">
        <v>0.43908048562043217</v>
      </c>
      <c r="R162" s="14">
        <v>0.65469830248500194</v>
      </c>
      <c r="S162" s="14">
        <v>47.340905197081035</v>
      </c>
      <c r="T162" s="15">
        <v>24.339344024658203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t="e">
        <v>#DIV/0!</v>
      </c>
      <c r="AC162">
        <v>0.45701083600569831</v>
      </c>
      <c r="AD162">
        <v>0.24287953785487693</v>
      </c>
      <c r="AE162" s="8">
        <v>-1</v>
      </c>
      <c r="AF162" s="8">
        <v>0.87</v>
      </c>
      <c r="AG162" s="8">
        <v>0.92</v>
      </c>
      <c r="AH162" s="8">
        <v>10.012383460998535</v>
      </c>
      <c r="AI162">
        <v>0.87500619173049932</v>
      </c>
      <c r="AJ162">
        <v>9.1448174695459147E-4</v>
      </c>
      <c r="AK162">
        <v>0.53145247053146139</v>
      </c>
      <c r="AL162">
        <v>1.8416573779186767</v>
      </c>
      <c r="AM162">
        <v>-1</v>
      </c>
      <c r="AN162" s="8">
        <v>1800.7052001953125</v>
      </c>
      <c r="AO162" s="8">
        <v>0.5</v>
      </c>
      <c r="AP162">
        <v>191.34392448131987</v>
      </c>
      <c r="AQ162">
        <v>5.901095723843981</v>
      </c>
      <c r="AR162">
        <v>0.94680793502374661</v>
      </c>
      <c r="AS162">
        <v>24.339344024658203</v>
      </c>
      <c r="AT162" s="8">
        <v>2</v>
      </c>
      <c r="AU162">
        <v>4.644859790802002</v>
      </c>
      <c r="AV162" s="8">
        <v>1</v>
      </c>
      <c r="AW162">
        <v>9.2897195816040039</v>
      </c>
      <c r="AX162" s="8">
        <v>24.594823837280273</v>
      </c>
      <c r="AY162" s="8">
        <v>24.339344024658203</v>
      </c>
      <c r="AZ162" s="8">
        <v>25.012321472167969</v>
      </c>
      <c r="BA162" s="8">
        <v>49.632915496826172</v>
      </c>
      <c r="BB162" s="8">
        <v>49.216987609863281</v>
      </c>
      <c r="BC162" s="8">
        <v>17.654636383056641</v>
      </c>
      <c r="BD162" s="8">
        <v>20.948625564575195</v>
      </c>
      <c r="BE162" s="8">
        <v>57.287643432617188</v>
      </c>
      <c r="BF162" s="8">
        <v>67.976325988769531</v>
      </c>
      <c r="BG162" s="8">
        <v>350.78900146484375</v>
      </c>
      <c r="BH162" s="8">
        <v>1798.4522705078125</v>
      </c>
      <c r="BI162" s="8">
        <v>0.32670795917510986</v>
      </c>
      <c r="BJ162" s="8">
        <v>100.71133422851562</v>
      </c>
      <c r="BK162" s="8">
        <v>-0.47340965270996094</v>
      </c>
      <c r="BL162" s="8">
        <v>0.21109604835510254</v>
      </c>
      <c r="BM162" s="8">
        <v>0.25</v>
      </c>
      <c r="BN162" s="8">
        <v>-1.355140209197998</v>
      </c>
      <c r="BO162" s="8">
        <v>7.355140209197998</v>
      </c>
      <c r="BP162" s="8">
        <v>1</v>
      </c>
      <c r="BQ162" s="8">
        <v>0</v>
      </c>
      <c r="BR162" s="8">
        <v>0.15999999642372131</v>
      </c>
      <c r="BS162" s="8">
        <v>111115</v>
      </c>
      <c r="BT162">
        <v>1.7539450073242184</v>
      </c>
      <c r="BU162">
        <v>5.9010957238439807E-3</v>
      </c>
      <c r="BV162">
        <v>297.48934402465818</v>
      </c>
      <c r="BW162">
        <v>297.74482383728025</v>
      </c>
      <c r="BX162">
        <v>287.75235684948348</v>
      </c>
      <c r="BY162">
        <v>0.12162067919191324</v>
      </c>
      <c r="BZ162">
        <v>3.056571965885706</v>
      </c>
      <c r="CA162">
        <v>30.349830923203694</v>
      </c>
      <c r="CB162">
        <v>9.4012053586284985</v>
      </c>
      <c r="CC162">
        <v>24.467083930969238</v>
      </c>
      <c r="CD162">
        <v>3.0800444997553673</v>
      </c>
      <c r="CE162">
        <v>0.61159574260942118</v>
      </c>
      <c r="CF162">
        <v>2.1097640308619594</v>
      </c>
      <c r="CG162">
        <v>0.97028046889340791</v>
      </c>
      <c r="CH162">
        <v>0.38589944922514913</v>
      </c>
      <c r="CI162">
        <v>4.7677657259837005</v>
      </c>
      <c r="CJ162">
        <v>0.96188140510236608</v>
      </c>
      <c r="CK162">
        <v>70.301455278744982</v>
      </c>
      <c r="CL162">
        <v>49.153179585263551</v>
      </c>
      <c r="CM162">
        <v>6.2799593808716431E-3</v>
      </c>
      <c r="CN162">
        <v>0</v>
      </c>
      <c r="CO162">
        <v>1573.6568722261109</v>
      </c>
      <c r="CP162">
        <v>423.4459228515625</v>
      </c>
      <c r="CQ162">
        <v>0.24287953785487693</v>
      </c>
      <c r="CR162" t="e">
        <v>#DIV/0!</v>
      </c>
    </row>
    <row r="163" spans="1:96" x14ac:dyDescent="0.3">
      <c r="A163" s="4" t="str">
        <f>VLOOKUP(B163,ListCodeMtrx!A$1:B$91,2,TRUE)</f>
        <v>M74</v>
      </c>
      <c r="B163">
        <v>74</v>
      </c>
      <c r="C163" s="10">
        <v>20</v>
      </c>
      <c r="D163" s="10">
        <v>3</v>
      </c>
      <c r="E163" s="10">
        <v>3</v>
      </c>
      <c r="F163" s="1">
        <v>69</v>
      </c>
      <c r="G163" s="3">
        <v>41313</v>
      </c>
      <c r="H163" s="11">
        <v>2</v>
      </c>
      <c r="I163" s="1">
        <v>50.4</v>
      </c>
      <c r="J163" s="8">
        <v>67</v>
      </c>
      <c r="K163" s="8" t="s">
        <v>438</v>
      </c>
      <c r="L163" s="12">
        <v>0.15763888888888888</v>
      </c>
      <c r="M163" s="12">
        <f t="shared" si="130"/>
        <v>0.57587962962962957</v>
      </c>
      <c r="N163" s="8">
        <v>14563.5</v>
      </c>
      <c r="O163" s="8">
        <v>0</v>
      </c>
      <c r="P163" s="13">
        <v>150</v>
      </c>
      <c r="Q163" s="14">
        <v>13.526459957572703</v>
      </c>
      <c r="R163" s="14">
        <v>0.65207754075064694</v>
      </c>
      <c r="S163" s="14">
        <v>106.11749119211709</v>
      </c>
      <c r="T163" s="15">
        <v>24.172740936279297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t="e">
        <v>#DIV/0!</v>
      </c>
      <c r="AC163">
        <v>0.45701083600569831</v>
      </c>
      <c r="AD163">
        <v>0.24287953785487693</v>
      </c>
      <c r="AE163" s="8">
        <v>-1</v>
      </c>
      <c r="AF163" s="8">
        <v>0.87</v>
      </c>
      <c r="AG163" s="8">
        <v>0.92</v>
      </c>
      <c r="AH163" s="8">
        <v>10.012383460998535</v>
      </c>
      <c r="AI163">
        <v>0.87500619173049932</v>
      </c>
      <c r="AJ163">
        <v>9.2250846346995669E-3</v>
      </c>
      <c r="AK163">
        <v>0.53145247053146139</v>
      </c>
      <c r="AL163">
        <v>1.8416573779186767</v>
      </c>
      <c r="AM163">
        <v>-1</v>
      </c>
      <c r="AN163" s="8">
        <v>1800.7052001953125</v>
      </c>
      <c r="AO163" s="8">
        <v>0.5</v>
      </c>
      <c r="AP163">
        <v>191.34392448131987</v>
      </c>
      <c r="AQ163">
        <v>5.8135918393544657</v>
      </c>
      <c r="AR163">
        <v>0.93652109984426168</v>
      </c>
      <c r="AS163">
        <v>24.172740936279297</v>
      </c>
      <c r="AT163" s="8">
        <v>2</v>
      </c>
      <c r="AU163">
        <v>4.644859790802002</v>
      </c>
      <c r="AV163" s="8">
        <v>1</v>
      </c>
      <c r="AW163">
        <v>9.2897195816040039</v>
      </c>
      <c r="AX163" s="8">
        <v>24.536537170410156</v>
      </c>
      <c r="AY163" s="8">
        <v>24.172740936279297</v>
      </c>
      <c r="AZ163" s="8">
        <v>25.012666702270508</v>
      </c>
      <c r="BA163" s="8">
        <v>151.373291015625</v>
      </c>
      <c r="BB163" s="8">
        <v>143.1871337890625</v>
      </c>
      <c r="BC163" s="8">
        <v>17.503290176391602</v>
      </c>
      <c r="BD163" s="8">
        <v>20.748910903930664</v>
      </c>
      <c r="BE163" s="8">
        <v>56.995494842529297</v>
      </c>
      <c r="BF163" s="8">
        <v>67.564125061035156</v>
      </c>
      <c r="BG163" s="8">
        <v>350.80908203125</v>
      </c>
      <c r="BH163" s="8">
        <v>1799.609619140625</v>
      </c>
      <c r="BI163" s="8">
        <v>0.15880000591278076</v>
      </c>
      <c r="BJ163" s="8">
        <v>100.71237945556641</v>
      </c>
      <c r="BK163" s="8">
        <v>-0.25905418395996094</v>
      </c>
      <c r="BL163" s="8">
        <v>0.20378327369689941</v>
      </c>
      <c r="BM163" s="8">
        <v>0.5</v>
      </c>
      <c r="BN163" s="8">
        <v>-1.355140209197998</v>
      </c>
      <c r="BO163" s="8">
        <v>7.355140209197998</v>
      </c>
      <c r="BP163" s="8">
        <v>1</v>
      </c>
      <c r="BQ163" s="8">
        <v>0</v>
      </c>
      <c r="BR163" s="8">
        <v>0.15999999642372131</v>
      </c>
      <c r="BS163" s="8">
        <v>111115</v>
      </c>
      <c r="BT163">
        <v>1.7540454101562499</v>
      </c>
      <c r="BU163">
        <v>5.813591839354466E-3</v>
      </c>
      <c r="BV163">
        <v>297.32274093627927</v>
      </c>
      <c r="BW163">
        <v>297.68653717041013</v>
      </c>
      <c r="BX163">
        <v>287.93753262659448</v>
      </c>
      <c r="BY163">
        <v>0.14270335169608453</v>
      </c>
      <c r="BZ163">
        <v>3.0261932880906661</v>
      </c>
      <c r="CA163">
        <v>30.047877971404709</v>
      </c>
      <c r="CB163">
        <v>9.2989670674740452</v>
      </c>
      <c r="CC163">
        <v>24.354639053344727</v>
      </c>
      <c r="CD163">
        <v>3.0593742002400526</v>
      </c>
      <c r="CE163">
        <v>0.60930809837334121</v>
      </c>
      <c r="CF163">
        <v>2.0896721882464044</v>
      </c>
      <c r="CG163">
        <v>0.96970201199364814</v>
      </c>
      <c r="CH163">
        <v>0.38444227205468046</v>
      </c>
      <c r="CI163">
        <v>10.687345039813223</v>
      </c>
      <c r="CJ163">
        <v>0.74111052008656786</v>
      </c>
      <c r="CK163">
        <v>70.329047489060926</v>
      </c>
      <c r="CL163">
        <v>141.22144249102979</v>
      </c>
      <c r="CM163">
        <v>6.7362507274731823E-2</v>
      </c>
      <c r="CN163">
        <v>0</v>
      </c>
      <c r="CO163">
        <v>1574.6695594458126</v>
      </c>
      <c r="CP163">
        <v>423.4459228515625</v>
      </c>
      <c r="CQ163">
        <v>0.24287953785487693</v>
      </c>
      <c r="CR163" t="e">
        <v>#DIV/0!</v>
      </c>
    </row>
    <row r="164" spans="1:96" s="25" customFormat="1" x14ac:dyDescent="0.3">
      <c r="A164" s="4" t="str">
        <f>VLOOKUP(B164,ListCodeMtrx!A$1:B$91,2,TRUE)</f>
        <v>M74</v>
      </c>
      <c r="B164">
        <v>74</v>
      </c>
      <c r="C164" s="10">
        <v>20</v>
      </c>
      <c r="D164" s="10">
        <v>3</v>
      </c>
      <c r="E164" s="10">
        <v>3</v>
      </c>
      <c r="F164" s="1">
        <v>69</v>
      </c>
      <c r="G164" s="3">
        <v>41313</v>
      </c>
      <c r="H164" s="11">
        <v>2</v>
      </c>
      <c r="I164" s="1">
        <v>50.4</v>
      </c>
      <c r="J164" s="8">
        <v>68</v>
      </c>
      <c r="K164" s="8" t="s">
        <v>439</v>
      </c>
      <c r="L164" s="12">
        <v>0.15763888888888888</v>
      </c>
      <c r="M164" s="12">
        <f t="shared" si="130"/>
        <v>0.57829861111111114</v>
      </c>
      <c r="N164" s="8">
        <v>14772.5</v>
      </c>
      <c r="O164" s="8">
        <v>0</v>
      </c>
      <c r="P164" s="13" t="s">
        <v>192</v>
      </c>
      <c r="Q164" s="14">
        <v>38.74702323839977</v>
      </c>
      <c r="R164" s="14">
        <v>0.63668229635954809</v>
      </c>
      <c r="S164" s="14">
        <v>268.5843190870533</v>
      </c>
      <c r="T164" s="15">
        <v>23.988792419433594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t="e">
        <v>#DIV/0!</v>
      </c>
      <c r="AC164">
        <v>0.45701083600569831</v>
      </c>
      <c r="AD164">
        <v>0.24287953785487693</v>
      </c>
      <c r="AE164" s="8">
        <v>-1</v>
      </c>
      <c r="AF164" s="8">
        <v>0.87</v>
      </c>
      <c r="AG164" s="8">
        <v>0.92</v>
      </c>
      <c r="AH164" s="8">
        <v>10.012383460998535</v>
      </c>
      <c r="AI164">
        <v>0.87500619173049932</v>
      </c>
      <c r="AJ164">
        <v>2.522658139870158E-2</v>
      </c>
      <c r="AK164">
        <v>0.53145247053146139</v>
      </c>
      <c r="AL164">
        <v>1.8416573779186767</v>
      </c>
      <c r="AM164">
        <v>-1</v>
      </c>
      <c r="AN164" s="8">
        <v>1800.7052001953125</v>
      </c>
      <c r="AO164" s="8">
        <v>0.5</v>
      </c>
      <c r="AP164">
        <v>191.34392448131987</v>
      </c>
      <c r="AQ164">
        <v>5.6594633982651654</v>
      </c>
      <c r="AR164">
        <v>0.93260338751893901</v>
      </c>
      <c r="AS164">
        <v>23.988792419433594</v>
      </c>
      <c r="AT164" s="8">
        <v>2</v>
      </c>
      <c r="AU164">
        <v>4.644859790802002</v>
      </c>
      <c r="AV164" s="8">
        <v>1</v>
      </c>
      <c r="AW164">
        <v>9.2897195816040039</v>
      </c>
      <c r="AX164" s="8">
        <v>24.480249404907227</v>
      </c>
      <c r="AY164" s="8">
        <v>23.988792419433594</v>
      </c>
      <c r="AZ164" s="8">
        <v>25.015085220336914</v>
      </c>
      <c r="BA164" s="8">
        <v>399.83285522460937</v>
      </c>
      <c r="BB164" s="8">
        <v>376.527587890625</v>
      </c>
      <c r="BC164" s="8">
        <v>17.296943664550781</v>
      </c>
      <c r="BD164" s="8">
        <v>20.457498550415039</v>
      </c>
      <c r="BE164" s="8">
        <v>56.514484405517578</v>
      </c>
      <c r="BF164" s="8">
        <v>66.840995788574219</v>
      </c>
      <c r="BG164" s="8">
        <v>350.80453491210937</v>
      </c>
      <c r="BH164" s="8">
        <v>1800.6739501953125</v>
      </c>
      <c r="BI164" s="8">
        <v>0.27107551693916321</v>
      </c>
      <c r="BJ164" s="8">
        <v>100.71394348144531</v>
      </c>
      <c r="BK164" s="8">
        <v>-0.13881492614746094</v>
      </c>
      <c r="BL164" s="8">
        <v>0.1923525333404541</v>
      </c>
      <c r="BM164" s="8">
        <v>0.5</v>
      </c>
      <c r="BN164" s="8">
        <v>-1.355140209197998</v>
      </c>
      <c r="BO164" s="8">
        <v>7.355140209197998</v>
      </c>
      <c r="BP164" s="8">
        <v>1</v>
      </c>
      <c r="BQ164" s="8">
        <v>0</v>
      </c>
      <c r="BR164" s="8">
        <v>0.15999999642372131</v>
      </c>
      <c r="BS164" s="8">
        <v>111115</v>
      </c>
      <c r="BT164">
        <v>1.7540226745605467</v>
      </c>
      <c r="BU164">
        <v>5.6594633982651656E-3</v>
      </c>
      <c r="BV164">
        <v>297.13879241943357</v>
      </c>
      <c r="BW164">
        <v>297.6302494049072</v>
      </c>
      <c r="BX164">
        <v>288.10782559153813</v>
      </c>
      <c r="BY164">
        <v>0.17634514839951873</v>
      </c>
      <c r="BZ164">
        <v>2.9929587402971887</v>
      </c>
      <c r="CA164">
        <v>29.717421807126303</v>
      </c>
      <c r="CB164">
        <v>9.2599232567112644</v>
      </c>
      <c r="CC164">
        <v>24.23452091217041</v>
      </c>
      <c r="CD164">
        <v>3.0374274133360881</v>
      </c>
      <c r="CE164">
        <v>0.5958453091529784</v>
      </c>
      <c r="CF164">
        <v>2.0603553527782497</v>
      </c>
      <c r="CG164">
        <v>0.97707206055783846</v>
      </c>
      <c r="CH164">
        <v>0.37586889206490209</v>
      </c>
      <c r="CI164">
        <v>27.05018593253596</v>
      </c>
      <c r="CJ164">
        <v>0.7133190972584792</v>
      </c>
      <c r="CK164">
        <v>70.088282336061837</v>
      </c>
      <c r="CL164">
        <v>370.89679560326425</v>
      </c>
      <c r="CM164">
        <v>7.3220160880543644E-2</v>
      </c>
      <c r="CN164">
        <v>0</v>
      </c>
      <c r="CO164">
        <v>1575.6008557087152</v>
      </c>
      <c r="CP164">
        <v>423.4459228515625</v>
      </c>
      <c r="CQ164">
        <v>0.24287953785487693</v>
      </c>
      <c r="CR164" t="e">
        <v>#DIV/0!</v>
      </c>
    </row>
    <row r="165" spans="1:96" s="25" customFormat="1" x14ac:dyDescent="0.3">
      <c r="A165" s="4" t="str">
        <f>VLOOKUP(B165,ListCodeMtrx!A$1:B$91,2,TRUE)</f>
        <v>M74</v>
      </c>
      <c r="B165">
        <v>74</v>
      </c>
      <c r="C165" s="10">
        <v>20</v>
      </c>
      <c r="D165" s="10">
        <v>3</v>
      </c>
      <c r="E165" s="10">
        <v>3</v>
      </c>
      <c r="F165" s="1">
        <v>69</v>
      </c>
      <c r="G165" s="3">
        <v>41313</v>
      </c>
      <c r="H165" s="11">
        <v>2</v>
      </c>
      <c r="I165" s="1">
        <v>50.4</v>
      </c>
      <c r="J165" s="8">
        <v>69</v>
      </c>
      <c r="K165" s="8" t="s">
        <v>440</v>
      </c>
      <c r="L165" s="12">
        <v>0.15763888888888888</v>
      </c>
      <c r="M165" s="12">
        <f t="shared" si="130"/>
        <v>0.58071759259259259</v>
      </c>
      <c r="N165" s="8">
        <v>14981.5</v>
      </c>
      <c r="O165" s="8">
        <v>0</v>
      </c>
      <c r="P165" s="13">
        <v>800</v>
      </c>
      <c r="Q165" s="14">
        <v>55.508891435149714</v>
      </c>
      <c r="R165" s="14">
        <v>0.58315132555496141</v>
      </c>
      <c r="S165" s="14">
        <v>595.00581628539908</v>
      </c>
      <c r="T165" s="15">
        <v>24.060251235961914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t="e">
        <v>#DIV/0!</v>
      </c>
      <c r="AC165">
        <v>0.45701083600569831</v>
      </c>
      <c r="AD165">
        <v>0.24287953785487693</v>
      </c>
      <c r="AE165" s="8">
        <v>-1</v>
      </c>
      <c r="AF165" s="8">
        <v>0.87</v>
      </c>
      <c r="AG165" s="8">
        <v>0.92</v>
      </c>
      <c r="AH165" s="8">
        <v>10.012383460998535</v>
      </c>
      <c r="AI165">
        <v>0.87500619173049932</v>
      </c>
      <c r="AJ165">
        <v>3.5873763042006498E-2</v>
      </c>
      <c r="AK165">
        <v>0.53145247053146139</v>
      </c>
      <c r="AL165">
        <v>1.8416573779186767</v>
      </c>
      <c r="AM165">
        <v>-1</v>
      </c>
      <c r="AN165" s="8">
        <v>1800.7052001953125</v>
      </c>
      <c r="AO165" s="8">
        <v>0.5</v>
      </c>
      <c r="AP165">
        <v>191.34392448131987</v>
      </c>
      <c r="AQ165">
        <v>5.4257300674337632</v>
      </c>
      <c r="AR165">
        <v>0.97090651407345119</v>
      </c>
      <c r="AS165">
        <v>24.060251235961914</v>
      </c>
      <c r="AT165" s="8">
        <v>2</v>
      </c>
      <c r="AU165">
        <v>4.644859790802002</v>
      </c>
      <c r="AV165" s="8">
        <v>1</v>
      </c>
      <c r="AW165">
        <v>9.2897195816040039</v>
      </c>
      <c r="AX165" s="8">
        <v>24.503107070922852</v>
      </c>
      <c r="AY165" s="8">
        <v>24.060251235961914</v>
      </c>
      <c r="AZ165" s="8">
        <v>25.016103744506836</v>
      </c>
      <c r="BA165" s="8">
        <v>800.182861328125</v>
      </c>
      <c r="BB165" s="8">
        <v>766.168701171875</v>
      </c>
      <c r="BC165" s="8">
        <v>17.175472259521484</v>
      </c>
      <c r="BD165" s="8">
        <v>20.206056594848633</v>
      </c>
      <c r="BE165" s="8">
        <v>56.037937164306641</v>
      </c>
      <c r="BF165" s="8">
        <v>65.925743103027344</v>
      </c>
      <c r="BG165" s="8">
        <v>350.82986450195312</v>
      </c>
      <c r="BH165" s="8">
        <v>1800.2330322265625</v>
      </c>
      <c r="BI165" s="8">
        <v>0.21241110563278198</v>
      </c>
      <c r="BJ165" s="8">
        <v>100.70865631103516</v>
      </c>
      <c r="BK165" s="8">
        <v>-0.20491600036621094</v>
      </c>
      <c r="BL165" s="8">
        <v>0.1803438663482666</v>
      </c>
      <c r="BM165" s="8">
        <v>0.25</v>
      </c>
      <c r="BN165" s="8">
        <v>-1.355140209197998</v>
      </c>
      <c r="BO165" s="8">
        <v>7.355140209197998</v>
      </c>
      <c r="BP165" s="8">
        <v>1</v>
      </c>
      <c r="BQ165" s="8">
        <v>0</v>
      </c>
      <c r="BR165" s="8">
        <v>0.15999999642372131</v>
      </c>
      <c r="BS165" s="8">
        <v>111115</v>
      </c>
      <c r="BT165">
        <v>1.7541493225097655</v>
      </c>
      <c r="BU165">
        <v>5.4257300674337636E-3</v>
      </c>
      <c r="BV165">
        <v>297.21025123596189</v>
      </c>
      <c r="BW165">
        <v>297.65310707092283</v>
      </c>
      <c r="BX165">
        <v>288.03727871811498</v>
      </c>
      <c r="BY165">
        <v>0.21508494005765752</v>
      </c>
      <c r="BZ165">
        <v>3.0058313230853875</v>
      </c>
      <c r="CA165">
        <v>29.84680198494539</v>
      </c>
      <c r="CB165">
        <v>9.6407453900967575</v>
      </c>
      <c r="CC165">
        <v>24.281679153442383</v>
      </c>
      <c r="CD165">
        <v>3.0460272297795066</v>
      </c>
      <c r="CE165">
        <v>0.54870688971716253</v>
      </c>
      <c r="CF165">
        <v>2.0349248090119363</v>
      </c>
      <c r="CG165">
        <v>1.0111024207675703</v>
      </c>
      <c r="CH165">
        <v>0.34587857190892457</v>
      </c>
      <c r="CI165">
        <v>59.922236255353177</v>
      </c>
      <c r="CJ165">
        <v>0.77659895970081028</v>
      </c>
      <c r="CK165">
        <v>68.826963206463034</v>
      </c>
      <c r="CL165">
        <v>758.1020418094281</v>
      </c>
      <c r="CM165">
        <v>5.0395701603966933E-2</v>
      </c>
      <c r="CN165">
        <v>0</v>
      </c>
      <c r="CO165">
        <v>1575.2150497560137</v>
      </c>
      <c r="CP165">
        <v>423.4459228515625</v>
      </c>
      <c r="CQ165">
        <v>0.24287953785487693</v>
      </c>
      <c r="CR165" t="e">
        <v>#DIV/0!</v>
      </c>
    </row>
    <row r="166" spans="1:96" x14ac:dyDescent="0.3">
      <c r="A166" s="4" t="str">
        <f>VLOOKUP(B166,ListCodeMtrx!A$1:B$91,2,TRUE)</f>
        <v>M1</v>
      </c>
      <c r="B166">
        <v>1</v>
      </c>
      <c r="C166" s="10">
        <v>1</v>
      </c>
      <c r="D166" s="10">
        <v>1</v>
      </c>
      <c r="E166" s="10">
        <v>1</v>
      </c>
      <c r="F166" s="1">
        <v>72</v>
      </c>
      <c r="G166" s="3">
        <v>41316</v>
      </c>
      <c r="H166" s="11">
        <v>1</v>
      </c>
      <c r="I166" s="1">
        <v>46.2</v>
      </c>
      <c r="J166" s="8">
        <v>2</v>
      </c>
      <c r="K166" s="8" t="s">
        <v>443</v>
      </c>
      <c r="L166" s="12">
        <v>0.16111111111111112</v>
      </c>
      <c r="M166" s="12">
        <f t="shared" si="130"/>
        <v>0.40050925925925929</v>
      </c>
      <c r="N166" s="8">
        <v>613</v>
      </c>
      <c r="O166" s="8">
        <v>0</v>
      </c>
      <c r="P166" s="13">
        <v>50</v>
      </c>
      <c r="Q166" s="14">
        <f t="shared" ref="Q166:Q206" si="131">(BA166-BB166*(1000-BC166)/(1000-BD166))*BT166</f>
        <v>-0.33558545931614164</v>
      </c>
      <c r="R166" s="14">
        <f t="shared" ref="R166:R206" si="132">IF(CE166&lt;&gt;0,1/(1/CE166-1/AW166),0)</f>
        <v>0.30854220465015147</v>
      </c>
      <c r="S166" s="14">
        <f t="shared" ref="S166:S206" si="133">((CH166-BU166/2)*BB166-Q166)/(CH166+BU166/2)</f>
        <v>50.536953017693143</v>
      </c>
      <c r="T166" s="15">
        <v>25.285566329956055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t="e">
        <f t="shared" ref="AB166:AB206" si="134">CN166/X166</f>
        <v>#DIV/0!</v>
      </c>
      <c r="AC166" t="e">
        <f t="shared" ref="AC166:AC206" si="135">CP166/Z166</f>
        <v>#DIV/0!</v>
      </c>
      <c r="AD166" t="e">
        <f t="shared" ref="AD166:AD206" si="136">(Z166-AA166)/Z166</f>
        <v>#DIV/0!</v>
      </c>
      <c r="AE166" s="8">
        <v>-1</v>
      </c>
      <c r="AF166" s="8">
        <v>0.85</v>
      </c>
      <c r="AG166" s="8">
        <v>0.85</v>
      </c>
      <c r="AH166" s="8">
        <v>9.7839221954345703</v>
      </c>
      <c r="AI166">
        <f t="shared" ref="AI166:AI206" si="137">(AH166*AG166+(100-AH166)*AF166)/100</f>
        <v>0.84999999999999987</v>
      </c>
      <c r="AJ166">
        <f t="shared" ref="AJ166:AJ206" si="138">(Q166-AE166)/CO166</f>
        <v>4.3391616545600725E-4</v>
      </c>
      <c r="AK166" t="e">
        <f t="shared" ref="AK166:AK206" si="139">(Z166-AA166)/(Z166-Y166)</f>
        <v>#DIV/0!</v>
      </c>
      <c r="AL166" t="e">
        <f t="shared" ref="AL166:AL206" si="140">(X166-Z166)/(X166-Y166)</f>
        <v>#DIV/0!</v>
      </c>
      <c r="AM166" t="e">
        <f t="shared" ref="AM166:AM206" si="141">(X166-Z166)/Z166</f>
        <v>#DIV/0!</v>
      </c>
      <c r="AN166" s="8">
        <v>0</v>
      </c>
      <c r="AO166" s="8">
        <v>0.5</v>
      </c>
      <c r="AP166" t="e">
        <f t="shared" ref="AP166:AP206" si="142">AD166*AO166*AI166*AN166</f>
        <v>#DIV/0!</v>
      </c>
      <c r="AQ166">
        <f t="shared" ref="AQ166:AQ206" si="143">BU166*1000</f>
        <v>4.4338400749494786</v>
      </c>
      <c r="AR166">
        <f t="shared" ref="AR166:AR206" si="144">(BZ166-CF166)</f>
        <v>1.4682532740492586</v>
      </c>
      <c r="AS166">
        <f t="shared" ref="AS166:AS206" si="145">(AY166+BY166*O166)</f>
        <v>25.285566329956055</v>
      </c>
      <c r="AT166" s="8">
        <v>2</v>
      </c>
      <c r="AU166">
        <f t="shared" ref="AU166:AU206" si="146">(AT166*BN166+BO166)</f>
        <v>4.644859790802002</v>
      </c>
      <c r="AV166" s="8">
        <v>1</v>
      </c>
      <c r="AW166">
        <f t="shared" ref="AW166:AW206" si="147">AU166*(AV166+1)*(AV166+1)/(AV166*AV166+1)</f>
        <v>9.2897195816040039</v>
      </c>
      <c r="AX166" s="8">
        <v>24.878860473632812</v>
      </c>
      <c r="AY166" s="8">
        <v>25.285566329956055</v>
      </c>
      <c r="AZ166" s="8">
        <v>25.140527725219727</v>
      </c>
      <c r="BA166" s="8">
        <v>49.869949340820313</v>
      </c>
      <c r="BB166" s="8">
        <v>49.935123443603516</v>
      </c>
      <c r="BC166" s="8">
        <v>14.931045532226563</v>
      </c>
      <c r="BD166" s="8">
        <v>17.417781829833984</v>
      </c>
      <c r="BE166" s="8">
        <v>47.955013275146484</v>
      </c>
      <c r="BF166" s="8">
        <v>55.941825866699219</v>
      </c>
      <c r="BG166" s="8">
        <v>350.38796997070312</v>
      </c>
      <c r="BH166" s="8">
        <v>1801.41748046875</v>
      </c>
      <c r="BI166" s="8">
        <v>626.58563232421875</v>
      </c>
      <c r="BJ166" s="8">
        <v>101.38853454589844</v>
      </c>
      <c r="BK166" s="8">
        <v>0.39152097702026367</v>
      </c>
      <c r="BL166" s="8">
        <v>-0.90499454736709595</v>
      </c>
      <c r="BM166" s="8">
        <v>0.25</v>
      </c>
      <c r="BN166" s="8">
        <v>-1.355140209197998</v>
      </c>
      <c r="BO166" s="8">
        <v>7.355140209197998</v>
      </c>
      <c r="BP166" s="8">
        <v>1</v>
      </c>
      <c r="BQ166" s="8">
        <v>0</v>
      </c>
      <c r="BR166" s="8">
        <v>0.15999999642372131</v>
      </c>
      <c r="BS166" s="8">
        <v>111135</v>
      </c>
      <c r="BT166">
        <f t="shared" ref="BT166:BT206" si="148">BG166*0.000001/(AT166*0.0001)</f>
        <v>1.7519398498535155</v>
      </c>
      <c r="BU166">
        <f t="shared" ref="BU166:BU206" si="149">(BD166-BC166)/(1000-BD166)*BT166</f>
        <v>4.4338400749494786E-3</v>
      </c>
      <c r="BV166">
        <f t="shared" ref="BV166:BV206" si="150">(AY166+273.15)</f>
        <v>298.43556632995603</v>
      </c>
      <c r="BW166">
        <f t="shared" ref="BW166:BW206" si="151">(AX166+273.15)</f>
        <v>298.02886047363279</v>
      </c>
      <c r="BX166">
        <f t="shared" ref="BX166:BX206" si="152">(BH166*BP166+BI166*BQ166)*BR166</f>
        <v>288.22679043262906</v>
      </c>
      <c r="BY166">
        <f t="shared" ref="BY166:BY201" si="153">((BX166+0.00000010773*(BW166^4-BV166^4))-BU166*44100)/(AU166*56+0.00000043092*BV166^3)</f>
        <v>0.32421462715695437</v>
      </c>
      <c r="BZ166">
        <f t="shared" ref="BZ166:BZ206" si="154">0.61365*EXP(17.502*AS166/(240.97+AS166))</f>
        <v>3.2342166488163038</v>
      </c>
      <c r="CA166">
        <f t="shared" ref="CA166:CA206" si="155">BZ166*1000/BJ166</f>
        <v>31.899234595921484</v>
      </c>
      <c r="CB166">
        <f t="shared" ref="CB166:CB206" si="156">(CA166-BD166)</f>
        <v>14.4814527660875</v>
      </c>
      <c r="CC166">
        <f t="shared" ref="CC166:CC206" si="157">IF(O166,AY166,(AX166+AY166)/2)</f>
        <v>25.082213401794434</v>
      </c>
      <c r="CD166">
        <f t="shared" ref="CD166:CD206" si="158">0.61365*EXP(17.502*CC166/(240.97+CC166))</f>
        <v>3.1952961604837307</v>
      </c>
      <c r="CE166">
        <f t="shared" ref="CE166:CE206" si="159">IF(CB166&lt;&gt;0,(1000-(CA166+BD166)/2)/CB166*BU166,0)</f>
        <v>0.29862392005129723</v>
      </c>
      <c r="CF166">
        <f t="shared" ref="CF166:CF206" si="160">BD166*BJ166/1000</f>
        <v>1.7659633747670451</v>
      </c>
      <c r="CG166">
        <f t="shared" ref="CG166:CG206" si="161">(CD166-CF166)</f>
        <v>1.4293327857166855</v>
      </c>
      <c r="CH166">
        <f t="shared" ref="CH166:CH206" si="162">1/(1.6/R166+1.37/AW166)</f>
        <v>0.18750640490391604</v>
      </c>
      <c r="CI166">
        <f t="shared" ref="CI166:CI206" si="163">S166*BJ166*0.001</f>
        <v>5.1238676068788269</v>
      </c>
      <c r="CJ166">
        <f t="shared" ref="CJ166:CJ206" si="164">S166/BB166</f>
        <v>1.0120522296248917</v>
      </c>
      <c r="CK166">
        <f t="shared" ref="CK166:CK206" si="165">(1-BU166*BJ166/BZ166/R166)*100</f>
        <v>54.950997038570158</v>
      </c>
      <c r="CL166">
        <f t="shared" ref="CL166:CL206" si="166">(BB166-Q166/(AW166/1.35))</f>
        <v>49.983891370998649</v>
      </c>
      <c r="CM166">
        <f t="shared" ref="CM166:CM206" si="167">Q166*CK166/100/CL166</f>
        <v>-3.6893397203099894E-3</v>
      </c>
      <c r="CN166">
        <f t="shared" ref="CN166:CN206" si="168">(X166-W166)</f>
        <v>0</v>
      </c>
      <c r="CO166">
        <f t="shared" ref="CO166:CO206" si="169">BH166*AI166</f>
        <v>1531.2048583984372</v>
      </c>
      <c r="CP166">
        <f t="shared" ref="CP166:CP206" si="170">(Z166-Y166)</f>
        <v>0</v>
      </c>
      <c r="CQ166" t="e">
        <f t="shared" ref="CQ166:CQ206" si="171">(Z166-AA166)/(Z166-W166)</f>
        <v>#DIV/0!</v>
      </c>
      <c r="CR166" t="e">
        <f t="shared" ref="CR166:CR206" si="172">(X166-Z166)/(X166-W166)</f>
        <v>#DIV/0!</v>
      </c>
    </row>
    <row r="167" spans="1:96" x14ac:dyDescent="0.3">
      <c r="A167" s="4" t="str">
        <f>VLOOKUP(B167,ListCodeMtrx!A$1:B$91,2,TRUE)</f>
        <v>M1</v>
      </c>
      <c r="B167">
        <v>1</v>
      </c>
      <c r="C167" s="10">
        <v>1</v>
      </c>
      <c r="D167" s="10">
        <v>1</v>
      </c>
      <c r="E167" s="10">
        <v>1</v>
      </c>
      <c r="F167" s="1">
        <v>72</v>
      </c>
      <c r="G167" s="3">
        <v>41316</v>
      </c>
      <c r="H167" s="11">
        <v>1</v>
      </c>
      <c r="I167" s="1">
        <v>46.2</v>
      </c>
      <c r="J167" s="8">
        <v>3</v>
      </c>
      <c r="K167" s="8" t="s">
        <v>444</v>
      </c>
      <c r="L167" s="12">
        <v>0.16111111111111112</v>
      </c>
      <c r="M167" s="12">
        <f t="shared" si="130"/>
        <v>0.40292824074074074</v>
      </c>
      <c r="N167" s="8">
        <v>822</v>
      </c>
      <c r="O167" s="8">
        <v>0</v>
      </c>
      <c r="P167" s="13">
        <v>150</v>
      </c>
      <c r="Q167" s="14">
        <f t="shared" si="131"/>
        <v>10.955162801380398</v>
      </c>
      <c r="R167" s="14">
        <f t="shared" si="132"/>
        <v>0.29968914747139797</v>
      </c>
      <c r="S167" s="14">
        <f t="shared" si="133"/>
        <v>82.545998767523201</v>
      </c>
      <c r="T167" s="15">
        <v>25.094696044921875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t="e">
        <f t="shared" si="134"/>
        <v>#DIV/0!</v>
      </c>
      <c r="AC167" t="e">
        <f t="shared" si="135"/>
        <v>#DIV/0!</v>
      </c>
      <c r="AD167" t="e">
        <f t="shared" si="136"/>
        <v>#DIV/0!</v>
      </c>
      <c r="AE167" s="8">
        <v>-1</v>
      </c>
      <c r="AF167" s="8">
        <v>0.85</v>
      </c>
      <c r="AG167" s="8">
        <v>0.85</v>
      </c>
      <c r="AH167" s="8">
        <v>9.8076972961425781</v>
      </c>
      <c r="AI167">
        <f t="shared" si="137"/>
        <v>0.84999999999999987</v>
      </c>
      <c r="AJ167">
        <f t="shared" si="138"/>
        <v>7.8164902960418652E-3</v>
      </c>
      <c r="AK167" t="e">
        <f t="shared" si="139"/>
        <v>#DIV/0!</v>
      </c>
      <c r="AL167" t="e">
        <f t="shared" si="140"/>
        <v>#DIV/0!</v>
      </c>
      <c r="AM167" t="e">
        <f t="shared" si="141"/>
        <v>#DIV/0!</v>
      </c>
      <c r="AN167" s="8">
        <v>0</v>
      </c>
      <c r="AO167" s="8">
        <v>0.5</v>
      </c>
      <c r="AP167" t="e">
        <f t="shared" si="142"/>
        <v>#DIV/0!</v>
      </c>
      <c r="AQ167">
        <f t="shared" si="143"/>
        <v>4.186814739000301</v>
      </c>
      <c r="AR167">
        <f t="shared" si="144"/>
        <v>1.4263467168396595</v>
      </c>
      <c r="AS167">
        <f t="shared" si="145"/>
        <v>25.094696044921875</v>
      </c>
      <c r="AT167" s="8">
        <v>2</v>
      </c>
      <c r="AU167">
        <f t="shared" si="146"/>
        <v>4.644859790802002</v>
      </c>
      <c r="AV167" s="8">
        <v>1</v>
      </c>
      <c r="AW167">
        <f t="shared" si="147"/>
        <v>9.2897195816040039</v>
      </c>
      <c r="AX167" s="8">
        <v>24.793542861938477</v>
      </c>
      <c r="AY167" s="8">
        <v>25.094696044921875</v>
      </c>
      <c r="AZ167" s="8">
        <v>25.144716262817383</v>
      </c>
      <c r="BA167" s="8">
        <v>151.86634826660156</v>
      </c>
      <c r="BB167" s="8">
        <v>145.26620483398437</v>
      </c>
      <c r="BC167" s="8">
        <v>15.122319221496582</v>
      </c>
      <c r="BD167" s="8">
        <v>17.470321655273438</v>
      </c>
      <c r="BE167" s="8">
        <v>48.818325042724609</v>
      </c>
      <c r="BF167" s="8">
        <v>56.398216247558594</v>
      </c>
      <c r="BG167" s="8">
        <v>350.39739990234375</v>
      </c>
      <c r="BH167" s="8">
        <v>1799.3878173828125</v>
      </c>
      <c r="BI167" s="8">
        <v>1794.767578125</v>
      </c>
      <c r="BJ167" s="8">
        <v>101.39061737060547</v>
      </c>
      <c r="BK167" s="8">
        <v>-0.73839235305786133</v>
      </c>
      <c r="BL167" s="8">
        <v>-0.87882953882217407</v>
      </c>
      <c r="BM167" s="8">
        <v>0.25</v>
      </c>
      <c r="BN167" s="8">
        <v>-1.355140209197998</v>
      </c>
      <c r="BO167" s="8">
        <v>7.355140209197998</v>
      </c>
      <c r="BP167" s="8">
        <v>1</v>
      </c>
      <c r="BQ167" s="8">
        <v>0</v>
      </c>
      <c r="BR167" s="8">
        <v>0.15999999642372131</v>
      </c>
      <c r="BS167" s="8">
        <v>111115</v>
      </c>
      <c r="BT167">
        <f t="shared" si="148"/>
        <v>1.7519869995117185</v>
      </c>
      <c r="BU167">
        <f t="shared" si="149"/>
        <v>4.1868147390003007E-3</v>
      </c>
      <c r="BV167">
        <f t="shared" si="150"/>
        <v>298.24469604492185</v>
      </c>
      <c r="BW167">
        <f t="shared" si="151"/>
        <v>297.94354286193845</v>
      </c>
      <c r="BX167">
        <f t="shared" si="152"/>
        <v>287.9020443461377</v>
      </c>
      <c r="BY167">
        <f t="shared" si="153"/>
        <v>0.36762372754361561</v>
      </c>
      <c r="BZ167">
        <f t="shared" si="154"/>
        <v>3.1976734151308914</v>
      </c>
      <c r="CA167">
        <f t="shared" si="155"/>
        <v>31.538159033420985</v>
      </c>
      <c r="CB167">
        <f t="shared" si="156"/>
        <v>14.067837378147548</v>
      </c>
      <c r="CC167">
        <f t="shared" si="157"/>
        <v>24.944119453430176</v>
      </c>
      <c r="CD167">
        <f t="shared" si="158"/>
        <v>3.1690997510461441</v>
      </c>
      <c r="CE167">
        <f t="shared" si="159"/>
        <v>0.29032323267418891</v>
      </c>
      <c r="CF167">
        <f t="shared" si="160"/>
        <v>1.7713266982912319</v>
      </c>
      <c r="CG167">
        <f t="shared" si="161"/>
        <v>1.3977730527549121</v>
      </c>
      <c r="CH167">
        <f t="shared" si="162"/>
        <v>0.18227087033400252</v>
      </c>
      <c r="CI167">
        <f t="shared" si="163"/>
        <v>8.3693897765124152</v>
      </c>
      <c r="CJ167">
        <f t="shared" si="164"/>
        <v>0.56823952179283432</v>
      </c>
      <c r="CK167">
        <f t="shared" si="165"/>
        <v>55.70278840527174</v>
      </c>
      <c r="CL167">
        <f t="shared" si="166"/>
        <v>143.67417940717274</v>
      </c>
      <c r="CM167">
        <f t="shared" si="167"/>
        <v>4.2473401831041271E-2</v>
      </c>
      <c r="CN167">
        <f t="shared" si="168"/>
        <v>0</v>
      </c>
      <c r="CO167">
        <f t="shared" si="169"/>
        <v>1529.4796447753904</v>
      </c>
      <c r="CP167">
        <f t="shared" si="170"/>
        <v>0</v>
      </c>
      <c r="CQ167" t="e">
        <f t="shared" si="171"/>
        <v>#DIV/0!</v>
      </c>
      <c r="CR167" t="e">
        <f t="shared" si="172"/>
        <v>#DIV/0!</v>
      </c>
    </row>
    <row r="168" spans="1:96" x14ac:dyDescent="0.3">
      <c r="A168" s="4" t="str">
        <f>VLOOKUP(B168,ListCodeMtrx!A$1:B$91,2,TRUE)</f>
        <v>M1</v>
      </c>
      <c r="B168">
        <v>1</v>
      </c>
      <c r="C168" s="10">
        <v>1</v>
      </c>
      <c r="D168" s="10">
        <v>1</v>
      </c>
      <c r="E168" s="10">
        <v>1</v>
      </c>
      <c r="F168" s="1">
        <v>72</v>
      </c>
      <c r="G168" s="3">
        <v>41316</v>
      </c>
      <c r="H168" s="11">
        <v>1</v>
      </c>
      <c r="I168" s="1">
        <v>46.2</v>
      </c>
      <c r="J168" s="8">
        <v>4</v>
      </c>
      <c r="K168" s="8" t="s">
        <v>445</v>
      </c>
      <c r="L168" s="12">
        <v>0.16111111111111112</v>
      </c>
      <c r="M168" s="12">
        <f t="shared" si="130"/>
        <v>0.40513888888888894</v>
      </c>
      <c r="N168" s="8">
        <v>1013</v>
      </c>
      <c r="O168" s="8">
        <v>0</v>
      </c>
      <c r="P168" s="13" t="s">
        <v>192</v>
      </c>
      <c r="Q168" s="14">
        <f t="shared" si="131"/>
        <v>32.124900144536937</v>
      </c>
      <c r="R168" s="14">
        <f t="shared" si="132"/>
        <v>0.3154516684923242</v>
      </c>
      <c r="S168" s="14">
        <f t="shared" si="133"/>
        <v>207.68230690382876</v>
      </c>
      <c r="T168" s="15">
        <v>25.114513397216797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t="e">
        <f t="shared" si="134"/>
        <v>#DIV/0!</v>
      </c>
      <c r="AC168" t="e">
        <f t="shared" si="135"/>
        <v>#DIV/0!</v>
      </c>
      <c r="AD168" t="e">
        <f t="shared" si="136"/>
        <v>#DIV/0!</v>
      </c>
      <c r="AE168" s="8">
        <v>-1</v>
      </c>
      <c r="AF168" s="8">
        <v>0.85</v>
      </c>
      <c r="AG168" s="8">
        <v>0.85</v>
      </c>
      <c r="AH168" s="8">
        <v>9.8076972961425781</v>
      </c>
      <c r="AI168">
        <f t="shared" si="137"/>
        <v>0.84999999999999987</v>
      </c>
      <c r="AJ168">
        <f t="shared" si="138"/>
        <v>2.1663779356939205E-2</v>
      </c>
      <c r="AK168" t="e">
        <f t="shared" si="139"/>
        <v>#DIV/0!</v>
      </c>
      <c r="AL168" t="e">
        <f t="shared" si="140"/>
        <v>#DIV/0!</v>
      </c>
      <c r="AM168" t="e">
        <f t="shared" si="141"/>
        <v>#DIV/0!</v>
      </c>
      <c r="AN168" s="8">
        <v>0</v>
      </c>
      <c r="AO168" s="8">
        <v>0.5</v>
      </c>
      <c r="AP168" t="e">
        <f t="shared" si="142"/>
        <v>#DIV/0!</v>
      </c>
      <c r="AQ168">
        <f t="shared" si="143"/>
        <v>4.364803262895613</v>
      </c>
      <c r="AR168">
        <f t="shared" si="144"/>
        <v>1.4148664375808582</v>
      </c>
      <c r="AS168">
        <f t="shared" si="145"/>
        <v>25.114513397216797</v>
      </c>
      <c r="AT168" s="8">
        <v>2</v>
      </c>
      <c r="AU168">
        <f t="shared" si="146"/>
        <v>4.644859790802002</v>
      </c>
      <c r="AV168" s="8">
        <v>1</v>
      </c>
      <c r="AW168">
        <f t="shared" si="147"/>
        <v>9.2897195816040039</v>
      </c>
      <c r="AX168" s="8">
        <v>24.832019805908203</v>
      </c>
      <c r="AY168" s="8">
        <v>25.114513397216797</v>
      </c>
      <c r="AZ168" s="8">
        <v>25.141473770141602</v>
      </c>
      <c r="BA168" s="8">
        <v>401.36660766601562</v>
      </c>
      <c r="BB168" s="8">
        <v>382.07846069335937</v>
      </c>
      <c r="BC168" s="8">
        <v>15.173371315002441</v>
      </c>
      <c r="BD168" s="8">
        <v>17.620815277099609</v>
      </c>
      <c r="BE168" s="8">
        <v>48.870708465576172</v>
      </c>
      <c r="BF168" s="8">
        <v>56.753486633300781</v>
      </c>
      <c r="BG168" s="8">
        <v>350.39755249023437</v>
      </c>
      <c r="BH168" s="8">
        <v>1798.8768310546875</v>
      </c>
      <c r="BI168" s="8">
        <v>1264.177978515625</v>
      </c>
      <c r="BJ168" s="8">
        <v>101.39055633544922</v>
      </c>
      <c r="BK168" s="8">
        <v>-5.2849926948547363</v>
      </c>
      <c r="BL168" s="8">
        <v>-0.82078319787979126</v>
      </c>
      <c r="BM168" s="8">
        <v>0.25</v>
      </c>
      <c r="BN168" s="8">
        <v>-1.355140209197998</v>
      </c>
      <c r="BO168" s="8">
        <v>7.355140209197998</v>
      </c>
      <c r="BP168" s="8">
        <v>1</v>
      </c>
      <c r="BQ168" s="8">
        <v>0</v>
      </c>
      <c r="BR168" s="8">
        <v>0.15999999642372131</v>
      </c>
      <c r="BS168" s="8">
        <v>111115</v>
      </c>
      <c r="BT168">
        <f t="shared" si="148"/>
        <v>1.7519877624511717</v>
      </c>
      <c r="BU168">
        <f t="shared" si="149"/>
        <v>4.3648032628956128E-3</v>
      </c>
      <c r="BV168">
        <f t="shared" si="150"/>
        <v>298.26451339721677</v>
      </c>
      <c r="BW168">
        <f t="shared" si="151"/>
        <v>297.98201980590818</v>
      </c>
      <c r="BX168">
        <f t="shared" si="152"/>
        <v>287.82028653546513</v>
      </c>
      <c r="BY168">
        <f t="shared" si="153"/>
        <v>0.33919451557128322</v>
      </c>
      <c r="BZ168">
        <f t="shared" si="154"/>
        <v>3.2014507016101703</v>
      </c>
      <c r="CA168">
        <f t="shared" si="155"/>
        <v>31.57543283437775</v>
      </c>
      <c r="CB168">
        <f t="shared" si="156"/>
        <v>13.954617557278141</v>
      </c>
      <c r="CC168">
        <f t="shared" si="157"/>
        <v>24.9732666015625</v>
      </c>
      <c r="CD168">
        <f t="shared" si="158"/>
        <v>3.1746132811747265</v>
      </c>
      <c r="CE168">
        <f t="shared" si="159"/>
        <v>0.30509164964793417</v>
      </c>
      <c r="CF168">
        <f t="shared" si="160"/>
        <v>1.7865842640293121</v>
      </c>
      <c r="CG168">
        <f t="shared" si="161"/>
        <v>1.3880290171454144</v>
      </c>
      <c r="CH168">
        <f t="shared" si="162"/>
        <v>0.19158676541816461</v>
      </c>
      <c r="CI168">
        <f t="shared" si="163"/>
        <v>21.057024638008706</v>
      </c>
      <c r="CJ168">
        <f t="shared" si="164"/>
        <v>0.54355931639524202</v>
      </c>
      <c r="CK168">
        <f t="shared" si="165"/>
        <v>56.178974983381124</v>
      </c>
      <c r="CL168">
        <f t="shared" si="166"/>
        <v>377.41000812983896</v>
      </c>
      <c r="CM168">
        <f t="shared" si="167"/>
        <v>4.7819186632238914E-2</v>
      </c>
      <c r="CN168">
        <f t="shared" si="168"/>
        <v>0</v>
      </c>
      <c r="CO168">
        <f t="shared" si="169"/>
        <v>1529.0453063964842</v>
      </c>
      <c r="CP168">
        <f t="shared" si="170"/>
        <v>0</v>
      </c>
      <c r="CQ168" t="e">
        <f t="shared" si="171"/>
        <v>#DIV/0!</v>
      </c>
      <c r="CR168" t="e">
        <f t="shared" si="172"/>
        <v>#DIV/0!</v>
      </c>
    </row>
    <row r="169" spans="1:96" x14ac:dyDescent="0.3">
      <c r="A169" s="4" t="str">
        <f>VLOOKUP(B169,ListCodeMtrx!A$1:B$91,2,TRUE)</f>
        <v>M1</v>
      </c>
      <c r="B169">
        <v>1</v>
      </c>
      <c r="C169" s="10">
        <v>1</v>
      </c>
      <c r="D169" s="10">
        <v>1</v>
      </c>
      <c r="E169" s="10">
        <v>1</v>
      </c>
      <c r="F169" s="1">
        <v>72</v>
      </c>
      <c r="G169" s="3">
        <v>41316</v>
      </c>
      <c r="H169" s="11">
        <v>1</v>
      </c>
      <c r="I169" s="1">
        <v>46.2</v>
      </c>
      <c r="J169" s="8">
        <v>5</v>
      </c>
      <c r="K169" s="8" t="s">
        <v>446</v>
      </c>
      <c r="L169" s="12">
        <v>0.16111111111111112</v>
      </c>
      <c r="M169" s="12">
        <f t="shared" si="130"/>
        <v>0.40755787037037039</v>
      </c>
      <c r="N169" s="8">
        <v>1222</v>
      </c>
      <c r="O169" s="8">
        <v>0</v>
      </c>
      <c r="P169" s="13">
        <v>800</v>
      </c>
      <c r="Q169" s="14">
        <f t="shared" si="131"/>
        <v>51.565862558502836</v>
      </c>
      <c r="R169" s="14">
        <f t="shared" si="132"/>
        <v>0.30824166578494477</v>
      </c>
      <c r="S169" s="14">
        <f t="shared" si="133"/>
        <v>479.10844552509275</v>
      </c>
      <c r="T169" s="15">
        <v>25.534601211547852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t="e">
        <f t="shared" si="134"/>
        <v>#DIV/0!</v>
      </c>
      <c r="AC169" t="e">
        <f t="shared" si="135"/>
        <v>#DIV/0!</v>
      </c>
      <c r="AD169" t="e">
        <f t="shared" si="136"/>
        <v>#DIV/0!</v>
      </c>
      <c r="AE169" s="8">
        <v>-1</v>
      </c>
      <c r="AF169" s="8">
        <v>0.85</v>
      </c>
      <c r="AG169" s="8">
        <v>0.85</v>
      </c>
      <c r="AH169" s="8">
        <v>9.7839221954345703</v>
      </c>
      <c r="AI169">
        <f t="shared" si="137"/>
        <v>0.84999999999999987</v>
      </c>
      <c r="AJ169">
        <f t="shared" si="138"/>
        <v>3.4349437412046054E-2</v>
      </c>
      <c r="AK169" t="e">
        <f t="shared" si="139"/>
        <v>#DIV/0!</v>
      </c>
      <c r="AL169" t="e">
        <f t="shared" si="140"/>
        <v>#DIV/0!</v>
      </c>
      <c r="AM169" t="e">
        <f t="shared" si="141"/>
        <v>#DIV/0!</v>
      </c>
      <c r="AN169" s="8">
        <v>0</v>
      </c>
      <c r="AO169" s="8">
        <v>0.5</v>
      </c>
      <c r="AP169" t="e">
        <f t="shared" si="142"/>
        <v>#DIV/0!</v>
      </c>
      <c r="AQ169">
        <f t="shared" si="143"/>
        <v>4.3496666120491696</v>
      </c>
      <c r="AR169">
        <f t="shared" si="144"/>
        <v>1.4409244629027114</v>
      </c>
      <c r="AS169">
        <f t="shared" si="145"/>
        <v>25.534601211547852</v>
      </c>
      <c r="AT169" s="8">
        <v>2</v>
      </c>
      <c r="AU169">
        <f t="shared" si="146"/>
        <v>4.644859790802002</v>
      </c>
      <c r="AV169" s="8">
        <v>1</v>
      </c>
      <c r="AW169">
        <f t="shared" si="147"/>
        <v>9.2897195816040039</v>
      </c>
      <c r="AX169" s="8">
        <v>25.019668579101563</v>
      </c>
      <c r="AY169" s="8">
        <v>25.534601211547852</v>
      </c>
      <c r="AZ169" s="8">
        <v>25.139719009399414</v>
      </c>
      <c r="BA169" s="8">
        <v>800.2113037109375</v>
      </c>
      <c r="BB169" s="8">
        <v>768.8663330078125</v>
      </c>
      <c r="BC169" s="8">
        <v>15.724042892456055</v>
      </c>
      <c r="BD169" s="8">
        <v>18.161914825439453</v>
      </c>
      <c r="BE169" s="8">
        <v>50.082572937011719</v>
      </c>
      <c r="BF169" s="8">
        <v>57.847431182861328</v>
      </c>
      <c r="BG169" s="8">
        <v>350.3603515625</v>
      </c>
      <c r="BH169" s="8">
        <v>1800.3843994140625</v>
      </c>
      <c r="BI169" s="8">
        <v>1395.694580078125</v>
      </c>
      <c r="BJ169" s="8">
        <v>101.39457702636719</v>
      </c>
      <c r="BK169" s="8">
        <v>-15.732440948486328</v>
      </c>
      <c r="BL169" s="8">
        <v>-0.7797885537147522</v>
      </c>
      <c r="BM169" s="8">
        <v>0.5</v>
      </c>
      <c r="BN169" s="8">
        <v>-1.355140209197998</v>
      </c>
      <c r="BO169" s="8">
        <v>7.355140209197998</v>
      </c>
      <c r="BP169" s="8">
        <v>1</v>
      </c>
      <c r="BQ169" s="8">
        <v>0</v>
      </c>
      <c r="BR169" s="8">
        <v>0.15999999642372131</v>
      </c>
      <c r="BS169" s="8">
        <v>111115</v>
      </c>
      <c r="BT169">
        <f t="shared" si="148"/>
        <v>1.7518017578125</v>
      </c>
      <c r="BU169">
        <f t="shared" si="149"/>
        <v>4.3496666120491695E-3</v>
      </c>
      <c r="BV169">
        <f t="shared" si="150"/>
        <v>298.68460121154783</v>
      </c>
      <c r="BW169">
        <f t="shared" si="151"/>
        <v>298.16966857910154</v>
      </c>
      <c r="BX169">
        <f t="shared" si="152"/>
        <v>288.06149746757364</v>
      </c>
      <c r="BY169">
        <f t="shared" si="153"/>
        <v>0.33264200305001201</v>
      </c>
      <c r="BZ169">
        <f t="shared" si="154"/>
        <v>3.2824441346170521</v>
      </c>
      <c r="CA169">
        <f t="shared" si="155"/>
        <v>32.372975270299392</v>
      </c>
      <c r="CB169">
        <f t="shared" si="156"/>
        <v>14.211060444859939</v>
      </c>
      <c r="CC169">
        <f t="shared" si="157"/>
        <v>25.277134895324707</v>
      </c>
      <c r="CD169">
        <f t="shared" si="158"/>
        <v>3.2325947315964596</v>
      </c>
      <c r="CE169">
        <f t="shared" si="159"/>
        <v>0.29834238383569489</v>
      </c>
      <c r="CF169">
        <f t="shared" si="160"/>
        <v>1.8415196717143407</v>
      </c>
      <c r="CG169">
        <f t="shared" si="161"/>
        <v>1.3910750598821189</v>
      </c>
      <c r="CH169">
        <f t="shared" si="162"/>
        <v>0.18732880800413734</v>
      </c>
      <c r="CI169">
        <f t="shared" si="163"/>
        <v>48.57899818377706</v>
      </c>
      <c r="CJ169">
        <f t="shared" si="164"/>
        <v>0.6231362006069584</v>
      </c>
      <c r="CK169">
        <f t="shared" si="165"/>
        <v>56.410487449431571</v>
      </c>
      <c r="CL169">
        <f t="shared" si="166"/>
        <v>761.37268222078205</v>
      </c>
      <c r="CM169">
        <f t="shared" si="167"/>
        <v>3.8205408607397746E-2</v>
      </c>
      <c r="CN169">
        <f t="shared" si="168"/>
        <v>0</v>
      </c>
      <c r="CO169">
        <f t="shared" si="169"/>
        <v>1530.3267395019529</v>
      </c>
      <c r="CP169">
        <f t="shared" si="170"/>
        <v>0</v>
      </c>
      <c r="CQ169" t="e">
        <f t="shared" si="171"/>
        <v>#DIV/0!</v>
      </c>
      <c r="CR169" t="e">
        <f t="shared" si="172"/>
        <v>#DIV/0!</v>
      </c>
    </row>
    <row r="170" spans="1:96" x14ac:dyDescent="0.3">
      <c r="A170" s="4" t="str">
        <f>VLOOKUP(B170,ListCodeMtrx!A$1:B$91,2,TRUE)</f>
        <v>M7</v>
      </c>
      <c r="B170">
        <v>7</v>
      </c>
      <c r="C170" s="10">
        <v>7</v>
      </c>
      <c r="D170" s="10">
        <v>1</v>
      </c>
      <c r="E170" s="10">
        <v>2</v>
      </c>
      <c r="F170" s="1">
        <v>72</v>
      </c>
      <c r="G170" s="3">
        <v>41316</v>
      </c>
      <c r="H170" s="11">
        <v>1</v>
      </c>
      <c r="I170" s="1">
        <v>45.9</v>
      </c>
      <c r="J170" s="8">
        <v>9</v>
      </c>
      <c r="K170" s="8" t="s">
        <v>450</v>
      </c>
      <c r="L170" s="12">
        <v>0.16111111111111112</v>
      </c>
      <c r="M170" s="12">
        <f t="shared" si="130"/>
        <v>0.41587962962962965</v>
      </c>
      <c r="N170" s="8">
        <v>1941</v>
      </c>
      <c r="O170" s="8">
        <v>0</v>
      </c>
      <c r="P170" s="13">
        <v>50</v>
      </c>
      <c r="Q170" s="14">
        <f t="shared" si="131"/>
        <v>-0.50806105928811618</v>
      </c>
      <c r="R170" s="14">
        <f t="shared" si="132"/>
        <v>0.43269133234858126</v>
      </c>
      <c r="S170" s="14">
        <f t="shared" si="133"/>
        <v>50.336038387468022</v>
      </c>
      <c r="T170" s="15">
        <v>24.320083618164063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t="e">
        <f t="shared" si="134"/>
        <v>#DIV/0!</v>
      </c>
      <c r="AC170" t="e">
        <f t="shared" si="135"/>
        <v>#DIV/0!</v>
      </c>
      <c r="AD170" t="e">
        <f t="shared" si="136"/>
        <v>#DIV/0!</v>
      </c>
      <c r="AE170" s="8">
        <v>-1</v>
      </c>
      <c r="AF170" s="8">
        <v>0.85</v>
      </c>
      <c r="AG170" s="8">
        <v>0.85</v>
      </c>
      <c r="AH170" s="8">
        <v>9.8076972961425781</v>
      </c>
      <c r="AI170">
        <f t="shared" si="137"/>
        <v>0.84999999999999987</v>
      </c>
      <c r="AJ170">
        <f t="shared" si="138"/>
        <v>3.2152893747029791E-4</v>
      </c>
      <c r="AK170" t="e">
        <f t="shared" si="139"/>
        <v>#DIV/0!</v>
      </c>
      <c r="AL170" t="e">
        <f t="shared" si="140"/>
        <v>#DIV/0!</v>
      </c>
      <c r="AM170" t="e">
        <f t="shared" si="141"/>
        <v>#DIV/0!</v>
      </c>
      <c r="AN170" s="8">
        <v>1800.9498291015625</v>
      </c>
      <c r="AO170" s="8">
        <v>0.5</v>
      </c>
      <c r="AP170" t="e">
        <f t="shared" si="142"/>
        <v>#DIV/0!</v>
      </c>
      <c r="AQ170">
        <f t="shared" si="143"/>
        <v>5.4740223370793606</v>
      </c>
      <c r="AR170">
        <f t="shared" si="144"/>
        <v>1.310689143872223</v>
      </c>
      <c r="AS170">
        <f t="shared" si="145"/>
        <v>24.320083618164063</v>
      </c>
      <c r="AT170" s="8">
        <v>2</v>
      </c>
      <c r="AU170">
        <f t="shared" si="146"/>
        <v>4.644859790802002</v>
      </c>
      <c r="AV170" s="8">
        <v>1</v>
      </c>
      <c r="AW170">
        <f t="shared" si="147"/>
        <v>9.2897195816040039</v>
      </c>
      <c r="AX170" s="8">
        <v>24.738849639892578</v>
      </c>
      <c r="AY170" s="8">
        <v>24.320083618164063</v>
      </c>
      <c r="AZ170" s="8">
        <v>25.138210296630859</v>
      </c>
      <c r="BA170" s="8">
        <v>49.296890258789063</v>
      </c>
      <c r="BB170" s="8">
        <v>49.432426452636719</v>
      </c>
      <c r="BC170" s="8">
        <v>14.114108085632324</v>
      </c>
      <c r="BD170" s="8">
        <v>17.184761047363281</v>
      </c>
      <c r="BE170" s="8">
        <v>45.712238311767578</v>
      </c>
      <c r="BF170" s="8">
        <v>55.657352447509766</v>
      </c>
      <c r="BG170" s="8">
        <v>350.41098022460937</v>
      </c>
      <c r="BH170" s="8">
        <v>1799.998779296875</v>
      </c>
      <c r="BI170" s="8">
        <v>854.0830078125</v>
      </c>
      <c r="BJ170" s="8">
        <v>101.38967132568359</v>
      </c>
      <c r="BK170" s="8">
        <v>0.58150863647460938</v>
      </c>
      <c r="BL170" s="8">
        <v>-0.89916759729385376</v>
      </c>
      <c r="BM170" s="8">
        <v>0.25</v>
      </c>
      <c r="BN170" s="8">
        <v>-1.355140209197998</v>
      </c>
      <c r="BO170" s="8">
        <v>7.355140209197998</v>
      </c>
      <c r="BP170" s="8">
        <v>1</v>
      </c>
      <c r="BQ170" s="8">
        <v>0</v>
      </c>
      <c r="BR170" s="8">
        <v>0.15999999642372131</v>
      </c>
      <c r="BS170" s="8">
        <v>111135</v>
      </c>
      <c r="BT170">
        <f t="shared" si="148"/>
        <v>1.7520549011230468</v>
      </c>
      <c r="BU170">
        <f t="shared" si="149"/>
        <v>5.4740223370793603E-3</v>
      </c>
      <c r="BV170">
        <f t="shared" si="150"/>
        <v>297.47008361816404</v>
      </c>
      <c r="BW170">
        <f t="shared" si="151"/>
        <v>297.88884963989256</v>
      </c>
      <c r="BX170">
        <f t="shared" si="152"/>
        <v>287.99979825020273</v>
      </c>
      <c r="BY170">
        <f t="shared" si="153"/>
        <v>0.18918597760979985</v>
      </c>
      <c r="BZ170">
        <f t="shared" si="154"/>
        <v>3.0530464182747963</v>
      </c>
      <c r="CA170">
        <f t="shared" si="155"/>
        <v>30.112006266080201</v>
      </c>
      <c r="CB170">
        <f t="shared" si="156"/>
        <v>12.927245218716919</v>
      </c>
      <c r="CC170">
        <f t="shared" si="157"/>
        <v>24.52946662902832</v>
      </c>
      <c r="CD170">
        <f t="shared" si="158"/>
        <v>3.0915646322409671</v>
      </c>
      <c r="CE170">
        <f t="shared" si="159"/>
        <v>0.41343460778236191</v>
      </c>
      <c r="CF170">
        <f t="shared" si="160"/>
        <v>1.7423572744025733</v>
      </c>
      <c r="CG170">
        <f t="shared" si="161"/>
        <v>1.3492073578383939</v>
      </c>
      <c r="CH170">
        <f t="shared" si="162"/>
        <v>0.26006037292608297</v>
      </c>
      <c r="CI170">
        <f t="shared" si="163"/>
        <v>5.103554387942375</v>
      </c>
      <c r="CJ170">
        <f t="shared" si="164"/>
        <v>1.018279740641441</v>
      </c>
      <c r="CK170">
        <f t="shared" si="165"/>
        <v>57.986517898855581</v>
      </c>
      <c r="CL170">
        <f t="shared" si="166"/>
        <v>49.506258867492079</v>
      </c>
      <c r="CM170">
        <f t="shared" si="167"/>
        <v>-5.9509024479058384E-3</v>
      </c>
      <c r="CN170">
        <f t="shared" si="168"/>
        <v>0</v>
      </c>
      <c r="CO170">
        <f t="shared" si="169"/>
        <v>1529.9989624023435</v>
      </c>
      <c r="CP170">
        <f t="shared" si="170"/>
        <v>0</v>
      </c>
      <c r="CQ170" t="e">
        <f t="shared" si="171"/>
        <v>#DIV/0!</v>
      </c>
      <c r="CR170" t="e">
        <f t="shared" si="172"/>
        <v>#DIV/0!</v>
      </c>
    </row>
    <row r="171" spans="1:96" x14ac:dyDescent="0.3">
      <c r="A171" s="4" t="str">
        <f>VLOOKUP(B171,ListCodeMtrx!A$1:B$91,2,TRUE)</f>
        <v>M7</v>
      </c>
      <c r="B171">
        <v>7</v>
      </c>
      <c r="C171" s="10">
        <v>7</v>
      </c>
      <c r="D171" s="10">
        <v>1</v>
      </c>
      <c r="E171" s="10">
        <v>2</v>
      </c>
      <c r="F171" s="1">
        <v>72</v>
      </c>
      <c r="G171" s="3">
        <v>41316</v>
      </c>
      <c r="H171" s="11">
        <v>1</v>
      </c>
      <c r="I171" s="1">
        <v>45.9</v>
      </c>
      <c r="J171" s="8">
        <v>10</v>
      </c>
      <c r="K171" s="8" t="s">
        <v>451</v>
      </c>
      <c r="L171" s="12">
        <v>0.16111111111111112</v>
      </c>
      <c r="M171" s="12">
        <f t="shared" si="130"/>
        <v>0.41825231481481484</v>
      </c>
      <c r="N171" s="8">
        <v>2146</v>
      </c>
      <c r="O171" s="8">
        <v>0</v>
      </c>
      <c r="P171" s="13">
        <v>150</v>
      </c>
      <c r="Q171" s="14">
        <f t="shared" si="131"/>
        <v>11.438603068497187</v>
      </c>
      <c r="R171" s="14">
        <f t="shared" si="132"/>
        <v>0.42044467905407068</v>
      </c>
      <c r="S171" s="14">
        <f t="shared" si="133"/>
        <v>96.468125070229817</v>
      </c>
      <c r="T171" s="15">
        <v>24.562459945678711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t="e">
        <f t="shared" si="134"/>
        <v>#DIV/0!</v>
      </c>
      <c r="AC171" t="e">
        <f t="shared" si="135"/>
        <v>#DIV/0!</v>
      </c>
      <c r="AD171" t="e">
        <f t="shared" si="136"/>
        <v>#DIV/0!</v>
      </c>
      <c r="AE171" s="8">
        <v>-1</v>
      </c>
      <c r="AF171" s="8">
        <v>0.85</v>
      </c>
      <c r="AG171" s="8">
        <v>0.85</v>
      </c>
      <c r="AH171" s="8">
        <v>9.8076972961425781</v>
      </c>
      <c r="AI171">
        <f t="shared" si="137"/>
        <v>0.84999999999999987</v>
      </c>
      <c r="AJ171">
        <f t="shared" si="138"/>
        <v>8.1366924506808651E-3</v>
      </c>
      <c r="AK171" t="e">
        <f t="shared" si="139"/>
        <v>#DIV/0!</v>
      </c>
      <c r="AL171" t="e">
        <f t="shared" si="140"/>
        <v>#DIV/0!</v>
      </c>
      <c r="AM171" t="e">
        <f t="shared" si="141"/>
        <v>#DIV/0!</v>
      </c>
      <c r="AN171" s="8">
        <v>1800.9498291015625</v>
      </c>
      <c r="AO171" s="8">
        <v>0.5</v>
      </c>
      <c r="AP171" t="e">
        <f t="shared" si="142"/>
        <v>#DIV/0!</v>
      </c>
      <c r="AQ171">
        <f t="shared" si="143"/>
        <v>5.3738126658191643</v>
      </c>
      <c r="AR171">
        <f t="shared" si="144"/>
        <v>1.3219511370047865</v>
      </c>
      <c r="AS171">
        <f t="shared" si="145"/>
        <v>24.562459945678711</v>
      </c>
      <c r="AT171" s="8">
        <v>2</v>
      </c>
      <c r="AU171">
        <f t="shared" si="146"/>
        <v>4.644859790802002</v>
      </c>
      <c r="AV171" s="8">
        <v>1</v>
      </c>
      <c r="AW171">
        <f t="shared" si="147"/>
        <v>9.2897195816040039</v>
      </c>
      <c r="AX171" s="8">
        <v>24.805339813232422</v>
      </c>
      <c r="AY171" s="8">
        <v>24.562459945678711</v>
      </c>
      <c r="AZ171" s="8">
        <v>25.136953353881836</v>
      </c>
      <c r="BA171" s="8">
        <v>151.21241760253906</v>
      </c>
      <c r="BB171" s="8">
        <v>144.2412109375</v>
      </c>
      <c r="BC171" s="8">
        <v>14.500785827636719</v>
      </c>
      <c r="BD171" s="8">
        <v>17.514266967773438</v>
      </c>
      <c r="BE171" s="8">
        <v>46.777309417724609</v>
      </c>
      <c r="BF171" s="8">
        <v>56.498336791992188</v>
      </c>
      <c r="BG171" s="8">
        <v>350.40499877929687</v>
      </c>
      <c r="BH171" s="8">
        <v>1798.4765625</v>
      </c>
      <c r="BI171" s="8">
        <v>761.12896728515625</v>
      </c>
      <c r="BJ171" s="8">
        <v>101.38714599609375</v>
      </c>
      <c r="BK171" s="8">
        <v>-0.48016738891601563</v>
      </c>
      <c r="BL171" s="8">
        <v>-0.88695484399795532</v>
      </c>
      <c r="BM171" s="8">
        <v>0.25</v>
      </c>
      <c r="BN171" s="8">
        <v>-1.355140209197998</v>
      </c>
      <c r="BO171" s="8">
        <v>7.355140209197998</v>
      </c>
      <c r="BP171" s="8">
        <v>1</v>
      </c>
      <c r="BQ171" s="8">
        <v>0</v>
      </c>
      <c r="BR171" s="8">
        <v>0.15999999642372131</v>
      </c>
      <c r="BS171" s="8">
        <v>111115</v>
      </c>
      <c r="BT171">
        <f t="shared" si="148"/>
        <v>1.7520249938964843</v>
      </c>
      <c r="BU171">
        <f t="shared" si="149"/>
        <v>5.3738126658191641E-3</v>
      </c>
      <c r="BV171">
        <f t="shared" si="150"/>
        <v>297.71245994567869</v>
      </c>
      <c r="BW171">
        <f t="shared" si="151"/>
        <v>297.9553398132324</v>
      </c>
      <c r="BX171">
        <f t="shared" si="152"/>
        <v>287.7562435681466</v>
      </c>
      <c r="BY171">
        <f t="shared" si="153"/>
        <v>0.19719920233574281</v>
      </c>
      <c r="BZ171">
        <f t="shared" si="154"/>
        <v>3.0976726790809943</v>
      </c>
      <c r="CA171">
        <f t="shared" si="155"/>
        <v>30.552913277589859</v>
      </c>
      <c r="CB171">
        <f t="shared" si="156"/>
        <v>13.038646309816421</v>
      </c>
      <c r="CC171">
        <f t="shared" si="157"/>
        <v>24.683899879455566</v>
      </c>
      <c r="CD171">
        <f t="shared" si="158"/>
        <v>3.1202457935537184</v>
      </c>
      <c r="CE171">
        <f t="shared" si="159"/>
        <v>0.40223965971561304</v>
      </c>
      <c r="CF171">
        <f t="shared" si="160"/>
        <v>1.7757215420762078</v>
      </c>
      <c r="CG171">
        <f t="shared" si="161"/>
        <v>1.3445242514775106</v>
      </c>
      <c r="CH171">
        <f t="shared" si="162"/>
        <v>0.25297437434508752</v>
      </c>
      <c r="CI171">
        <f t="shared" si="163"/>
        <v>9.7806278804648237</v>
      </c>
      <c r="CJ171">
        <f t="shared" si="164"/>
        <v>0.66879724901941962</v>
      </c>
      <c r="CK171">
        <f t="shared" si="165"/>
        <v>58.16680503365945</v>
      </c>
      <c r="CL171">
        <f t="shared" si="166"/>
        <v>142.57893103692578</v>
      </c>
      <c r="CM171">
        <f t="shared" si="167"/>
        <v>4.6665169229693541E-2</v>
      </c>
      <c r="CN171">
        <f t="shared" si="168"/>
        <v>0</v>
      </c>
      <c r="CO171">
        <f t="shared" si="169"/>
        <v>1528.7050781249998</v>
      </c>
      <c r="CP171">
        <f t="shared" si="170"/>
        <v>0</v>
      </c>
      <c r="CQ171" t="e">
        <f t="shared" si="171"/>
        <v>#DIV/0!</v>
      </c>
      <c r="CR171" t="e">
        <f t="shared" si="172"/>
        <v>#DIV/0!</v>
      </c>
    </row>
    <row r="172" spans="1:96" x14ac:dyDescent="0.3">
      <c r="A172" s="4" t="str">
        <f>VLOOKUP(B172,ListCodeMtrx!A$1:B$91,2,TRUE)</f>
        <v>M7</v>
      </c>
      <c r="B172">
        <v>7</v>
      </c>
      <c r="C172" s="10">
        <v>7</v>
      </c>
      <c r="D172" s="10">
        <v>1</v>
      </c>
      <c r="E172" s="10">
        <v>2</v>
      </c>
      <c r="F172" s="1">
        <v>72</v>
      </c>
      <c r="G172" s="3">
        <v>41316</v>
      </c>
      <c r="H172" s="11">
        <v>1</v>
      </c>
      <c r="I172" s="1">
        <v>45.9</v>
      </c>
      <c r="J172" s="8">
        <v>11</v>
      </c>
      <c r="K172" s="8" t="s">
        <v>452</v>
      </c>
      <c r="L172" s="12">
        <v>0.16111111111111112</v>
      </c>
      <c r="M172" s="12">
        <f t="shared" si="130"/>
        <v>0.42067129629629629</v>
      </c>
      <c r="N172" s="8">
        <v>2355</v>
      </c>
      <c r="O172" s="8">
        <v>0</v>
      </c>
      <c r="P172" s="13" t="s">
        <v>192</v>
      </c>
      <c r="Q172" s="14">
        <f t="shared" si="131"/>
        <v>32.802549748794299</v>
      </c>
      <c r="R172" s="14">
        <f t="shared" si="132"/>
        <v>0.40584627961596442</v>
      </c>
      <c r="S172" s="14">
        <f t="shared" si="133"/>
        <v>239.68650194551313</v>
      </c>
      <c r="T172" s="15">
        <v>24.559938430786133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t="e">
        <f t="shared" si="134"/>
        <v>#DIV/0!</v>
      </c>
      <c r="AC172" t="e">
        <f t="shared" si="135"/>
        <v>#DIV/0!</v>
      </c>
      <c r="AD172" t="e">
        <f t="shared" si="136"/>
        <v>#DIV/0!</v>
      </c>
      <c r="AE172" s="8">
        <v>-1</v>
      </c>
      <c r="AF172" s="8">
        <v>0.85</v>
      </c>
      <c r="AG172" s="8">
        <v>0.85</v>
      </c>
      <c r="AH172" s="8">
        <v>9.8076972961425781</v>
      </c>
      <c r="AI172">
        <f t="shared" si="137"/>
        <v>0.84999999999999987</v>
      </c>
      <c r="AJ172">
        <f t="shared" si="138"/>
        <v>2.2107787753485781E-2</v>
      </c>
      <c r="AK172" t="e">
        <f t="shared" si="139"/>
        <v>#DIV/0!</v>
      </c>
      <c r="AL172" t="e">
        <f t="shared" si="140"/>
        <v>#DIV/0!</v>
      </c>
      <c r="AM172" t="e">
        <f t="shared" si="141"/>
        <v>#DIV/0!</v>
      </c>
      <c r="AN172" s="8">
        <v>1800.9498291015625</v>
      </c>
      <c r="AO172" s="8">
        <v>0.5</v>
      </c>
      <c r="AP172" t="e">
        <f t="shared" si="142"/>
        <v>#DIV/0!</v>
      </c>
      <c r="AQ172">
        <f t="shared" si="143"/>
        <v>5.1204418878590579</v>
      </c>
      <c r="AR172">
        <f t="shared" si="144"/>
        <v>1.3028695531603747</v>
      </c>
      <c r="AS172">
        <f t="shared" si="145"/>
        <v>24.559938430786133</v>
      </c>
      <c r="AT172" s="8">
        <v>2</v>
      </c>
      <c r="AU172">
        <f t="shared" si="146"/>
        <v>4.644859790802002</v>
      </c>
      <c r="AV172" s="8">
        <v>1</v>
      </c>
      <c r="AW172">
        <f t="shared" si="147"/>
        <v>9.2897195816040039</v>
      </c>
      <c r="AX172" s="8">
        <v>24.812702178955078</v>
      </c>
      <c r="AY172" s="8">
        <v>24.559938430786133</v>
      </c>
      <c r="AZ172" s="8">
        <v>25.138111114501953</v>
      </c>
      <c r="BA172" s="8">
        <v>400.17376708984375</v>
      </c>
      <c r="BB172" s="8">
        <v>380.33636474609375</v>
      </c>
      <c r="BC172" s="8">
        <v>14.826279640197754</v>
      </c>
      <c r="BD172" s="8">
        <v>17.697603225708008</v>
      </c>
      <c r="BE172" s="8">
        <v>47.806991577148438</v>
      </c>
      <c r="BF172" s="8">
        <v>57.065505981445313</v>
      </c>
      <c r="BG172" s="8">
        <v>350.34869384765625</v>
      </c>
      <c r="BH172" s="8">
        <v>1798.809814453125</v>
      </c>
      <c r="BI172" s="8">
        <v>1438.7440185546875</v>
      </c>
      <c r="BJ172" s="8">
        <v>101.38864135742187</v>
      </c>
      <c r="BK172" s="8">
        <v>-5.1285743713378906</v>
      </c>
      <c r="BL172" s="8">
        <v>-0.8399234414100647</v>
      </c>
      <c r="BM172" s="8">
        <v>0.25</v>
      </c>
      <c r="BN172" s="8">
        <v>-1.355140209197998</v>
      </c>
      <c r="BO172" s="8">
        <v>7.355140209197998</v>
      </c>
      <c r="BP172" s="8">
        <v>1</v>
      </c>
      <c r="BQ172" s="8">
        <v>0</v>
      </c>
      <c r="BR172" s="8">
        <v>0.15999999642372131</v>
      </c>
      <c r="BS172" s="8">
        <v>111115</v>
      </c>
      <c r="BT172">
        <f t="shared" si="148"/>
        <v>1.7517434692382812</v>
      </c>
      <c r="BU172">
        <f t="shared" si="149"/>
        <v>5.1204418878590579E-3</v>
      </c>
      <c r="BV172">
        <f t="shared" si="150"/>
        <v>297.70993843078611</v>
      </c>
      <c r="BW172">
        <f t="shared" si="151"/>
        <v>297.96270217895506</v>
      </c>
      <c r="BX172">
        <f t="shared" si="152"/>
        <v>287.8095638794548</v>
      </c>
      <c r="BY172">
        <f t="shared" si="153"/>
        <v>0.23896845138298015</v>
      </c>
      <c r="BZ172">
        <f t="shared" si="154"/>
        <v>3.0972054994976363</v>
      </c>
      <c r="CA172">
        <f t="shared" si="155"/>
        <v>30.547854848741537</v>
      </c>
      <c r="CB172">
        <f t="shared" si="156"/>
        <v>12.850251623033529</v>
      </c>
      <c r="CC172">
        <f t="shared" si="157"/>
        <v>24.686320304870605</v>
      </c>
      <c r="CD172">
        <f t="shared" si="158"/>
        <v>3.1206971568383</v>
      </c>
      <c r="CE172">
        <f t="shared" si="159"/>
        <v>0.38885797743373424</v>
      </c>
      <c r="CF172">
        <f t="shared" si="160"/>
        <v>1.7943359463372617</v>
      </c>
      <c r="CG172">
        <f t="shared" si="161"/>
        <v>1.3263612105010383</v>
      </c>
      <c r="CH172">
        <f t="shared" si="162"/>
        <v>0.24450749252825721</v>
      </c>
      <c r="CI172">
        <f t="shared" si="163"/>
        <v>24.30148878396863</v>
      </c>
      <c r="CJ172">
        <f t="shared" si="164"/>
        <v>0.63019612154500104</v>
      </c>
      <c r="CK172">
        <f t="shared" si="165"/>
        <v>58.698563773848264</v>
      </c>
      <c r="CL172">
        <f t="shared" si="166"/>
        <v>375.5694348326694</v>
      </c>
      <c r="CM172">
        <f t="shared" si="167"/>
        <v>5.1267818405731018E-2</v>
      </c>
      <c r="CN172">
        <f t="shared" si="168"/>
        <v>0</v>
      </c>
      <c r="CO172">
        <f t="shared" si="169"/>
        <v>1528.988342285156</v>
      </c>
      <c r="CP172">
        <f t="shared" si="170"/>
        <v>0</v>
      </c>
      <c r="CQ172" t="e">
        <f t="shared" si="171"/>
        <v>#DIV/0!</v>
      </c>
      <c r="CR172" t="e">
        <f t="shared" si="172"/>
        <v>#DIV/0!</v>
      </c>
    </row>
    <row r="173" spans="1:96" x14ac:dyDescent="0.3">
      <c r="A173" s="4" t="str">
        <f>VLOOKUP(B173,ListCodeMtrx!A$1:B$91,2,TRUE)</f>
        <v>M7</v>
      </c>
      <c r="B173">
        <v>7</v>
      </c>
      <c r="C173" s="10">
        <v>7</v>
      </c>
      <c r="D173" s="10">
        <v>1</v>
      </c>
      <c r="E173" s="10">
        <v>2</v>
      </c>
      <c r="F173" s="1">
        <v>72</v>
      </c>
      <c r="G173" s="3">
        <v>41316</v>
      </c>
      <c r="H173" s="11">
        <v>1</v>
      </c>
      <c r="I173" s="1">
        <v>45.9</v>
      </c>
      <c r="J173" s="8">
        <v>12</v>
      </c>
      <c r="K173" s="8" t="s">
        <v>453</v>
      </c>
      <c r="L173" s="12">
        <v>0.16111111111111112</v>
      </c>
      <c r="M173" s="12">
        <f t="shared" si="130"/>
        <v>0.42252314814814818</v>
      </c>
      <c r="N173" s="8">
        <v>2515</v>
      </c>
      <c r="O173" s="8">
        <v>0</v>
      </c>
      <c r="P173" s="13">
        <v>800</v>
      </c>
      <c r="Q173" s="14">
        <f t="shared" si="131"/>
        <v>46.466042484650195</v>
      </c>
      <c r="R173" s="14">
        <f t="shared" si="132"/>
        <v>0.38301475939693669</v>
      </c>
      <c r="S173" s="14">
        <f t="shared" si="133"/>
        <v>556.33559251903102</v>
      </c>
      <c r="T173" s="15">
        <v>24.732471466064453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t="e">
        <f t="shared" si="134"/>
        <v>#DIV/0!</v>
      </c>
      <c r="AC173" t="e">
        <f t="shared" si="135"/>
        <v>#DIV/0!</v>
      </c>
      <c r="AD173" t="e">
        <f t="shared" si="136"/>
        <v>#DIV/0!</v>
      </c>
      <c r="AE173" s="8">
        <v>-1</v>
      </c>
      <c r="AF173" s="8">
        <v>0.85</v>
      </c>
      <c r="AG173" s="8">
        <v>0.85</v>
      </c>
      <c r="AH173" s="8">
        <v>9.8076972961425781</v>
      </c>
      <c r="AI173">
        <f t="shared" si="137"/>
        <v>0.84999999999999987</v>
      </c>
      <c r="AJ173">
        <f t="shared" si="138"/>
        <v>3.1057395620674878E-2</v>
      </c>
      <c r="AK173" t="e">
        <f t="shared" si="139"/>
        <v>#DIV/0!</v>
      </c>
      <c r="AL173" t="e">
        <f t="shared" si="140"/>
        <v>#DIV/0!</v>
      </c>
      <c r="AM173" t="e">
        <f t="shared" si="141"/>
        <v>#DIV/0!</v>
      </c>
      <c r="AN173" s="8">
        <v>1800.9498291015625</v>
      </c>
      <c r="AO173" s="8">
        <v>0.5</v>
      </c>
      <c r="AP173" t="e">
        <f t="shared" si="142"/>
        <v>#DIV/0!</v>
      </c>
      <c r="AQ173">
        <f t="shared" si="143"/>
        <v>4.9202283370526239</v>
      </c>
      <c r="AR173">
        <f t="shared" si="144"/>
        <v>1.3231059648289711</v>
      </c>
      <c r="AS173">
        <f t="shared" si="145"/>
        <v>24.732471466064453</v>
      </c>
      <c r="AT173" s="8">
        <v>2</v>
      </c>
      <c r="AU173">
        <f t="shared" si="146"/>
        <v>4.644859790802002</v>
      </c>
      <c r="AV173" s="8">
        <v>1</v>
      </c>
      <c r="AW173">
        <f t="shared" si="147"/>
        <v>9.2897195816040039</v>
      </c>
      <c r="AX173" s="8">
        <v>24.871686935424805</v>
      </c>
      <c r="AY173" s="8">
        <v>24.732471466064453</v>
      </c>
      <c r="AZ173" s="8">
        <v>25.142234802246094</v>
      </c>
      <c r="BA173" s="8">
        <v>800.11083984375</v>
      </c>
      <c r="BB173" s="8">
        <v>771.42156982421875</v>
      </c>
      <c r="BC173" s="8">
        <v>15.05666446685791</v>
      </c>
      <c r="BD173" s="8">
        <v>17.815092086791992</v>
      </c>
      <c r="BE173" s="8">
        <v>48.378166198730469</v>
      </c>
      <c r="BF173" s="8">
        <v>57.241191864013672</v>
      </c>
      <c r="BG173" s="8">
        <v>350.38613891601562</v>
      </c>
      <c r="BH173" s="8">
        <v>1798.038818359375</v>
      </c>
      <c r="BI173" s="8">
        <v>1567.806396484375</v>
      </c>
      <c r="BJ173" s="8">
        <v>101.38642120361328</v>
      </c>
      <c r="BK173" s="8">
        <v>-16.098545074462891</v>
      </c>
      <c r="BL173" s="8">
        <v>-0.7718997597694397</v>
      </c>
      <c r="BM173" s="8">
        <v>0.25</v>
      </c>
      <c r="BN173" s="8">
        <v>-1.355140209197998</v>
      </c>
      <c r="BO173" s="8">
        <v>7.355140209197998</v>
      </c>
      <c r="BP173" s="8">
        <v>1</v>
      </c>
      <c r="BQ173" s="8">
        <v>0</v>
      </c>
      <c r="BR173" s="8">
        <v>0.15999999642372131</v>
      </c>
      <c r="BS173" s="8">
        <v>111115</v>
      </c>
      <c r="BT173">
        <f t="shared" si="148"/>
        <v>1.7519306945800781</v>
      </c>
      <c r="BU173">
        <f t="shared" si="149"/>
        <v>4.9202283370526241E-3</v>
      </c>
      <c r="BV173">
        <f t="shared" si="150"/>
        <v>297.88247146606443</v>
      </c>
      <c r="BW173">
        <f t="shared" si="151"/>
        <v>298.02168693542478</v>
      </c>
      <c r="BX173">
        <f t="shared" si="152"/>
        <v>287.6862045072121</v>
      </c>
      <c r="BY173">
        <f t="shared" si="153"/>
        <v>0.26626266331717302</v>
      </c>
      <c r="BZ173">
        <f t="shared" si="154"/>
        <v>3.129314394921622</v>
      </c>
      <c r="CA173">
        <f t="shared" si="155"/>
        <v>30.865221967319005</v>
      </c>
      <c r="CB173">
        <f t="shared" si="156"/>
        <v>13.050129880527013</v>
      </c>
      <c r="CC173">
        <f t="shared" si="157"/>
        <v>24.802079200744629</v>
      </c>
      <c r="CD173">
        <f t="shared" si="158"/>
        <v>3.1423507280327261</v>
      </c>
      <c r="CE173">
        <f t="shared" si="159"/>
        <v>0.36784838546955018</v>
      </c>
      <c r="CF173">
        <f t="shared" si="160"/>
        <v>1.8062084300926509</v>
      </c>
      <c r="CG173">
        <f t="shared" si="161"/>
        <v>1.3361422979400752</v>
      </c>
      <c r="CH173">
        <f t="shared" si="162"/>
        <v>0.23122138093422606</v>
      </c>
      <c r="CI173">
        <f t="shared" si="163"/>
        <v>56.404874713696252</v>
      </c>
      <c r="CJ173">
        <f t="shared" si="164"/>
        <v>0.72118231364181506</v>
      </c>
      <c r="CK173">
        <f t="shared" si="165"/>
        <v>58.380166009139622</v>
      </c>
      <c r="CL173">
        <f t="shared" si="166"/>
        <v>764.66903474463493</v>
      </c>
      <c r="CM173">
        <f t="shared" si="167"/>
        <v>3.5475416824581246E-2</v>
      </c>
      <c r="CN173">
        <f t="shared" si="168"/>
        <v>0</v>
      </c>
      <c r="CO173">
        <f t="shared" si="169"/>
        <v>1528.3329956054686</v>
      </c>
      <c r="CP173">
        <f t="shared" si="170"/>
        <v>0</v>
      </c>
      <c r="CQ173" t="e">
        <f t="shared" si="171"/>
        <v>#DIV/0!</v>
      </c>
      <c r="CR173" t="e">
        <f t="shared" si="172"/>
        <v>#DIV/0!</v>
      </c>
    </row>
    <row r="174" spans="1:96" x14ac:dyDescent="0.3">
      <c r="A174" s="4" t="str">
        <f>VLOOKUP(B174,ListCodeMtrx!A$1:B$91,2,TRUE)</f>
        <v>M14</v>
      </c>
      <c r="B174">
        <v>14</v>
      </c>
      <c r="C174" s="10">
        <v>14</v>
      </c>
      <c r="D174" s="10">
        <v>1</v>
      </c>
      <c r="E174" s="10">
        <v>3</v>
      </c>
      <c r="F174" s="1">
        <v>72</v>
      </c>
      <c r="G174" s="3">
        <v>41316</v>
      </c>
      <c r="H174" s="11">
        <v>1</v>
      </c>
      <c r="I174" s="1">
        <v>45.9</v>
      </c>
      <c r="J174" s="8">
        <v>15</v>
      </c>
      <c r="K174" s="8" t="s">
        <v>456</v>
      </c>
      <c r="L174" s="12">
        <v>0.16111111111111112</v>
      </c>
      <c r="M174" s="12">
        <f t="shared" si="130"/>
        <v>0.43177083333333333</v>
      </c>
      <c r="N174" s="8">
        <v>3314</v>
      </c>
      <c r="O174" s="8">
        <v>0</v>
      </c>
      <c r="P174" s="13">
        <v>50</v>
      </c>
      <c r="Q174" s="14">
        <f t="shared" si="131"/>
        <v>-0.85606855206036525</v>
      </c>
      <c r="R174" s="14">
        <f t="shared" si="132"/>
        <v>0.33808469197592483</v>
      </c>
      <c r="S174" s="14">
        <f t="shared" si="133"/>
        <v>52.449594275587856</v>
      </c>
      <c r="T174" s="15">
        <v>25.091833114624023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t="e">
        <f t="shared" si="134"/>
        <v>#DIV/0!</v>
      </c>
      <c r="AC174" t="e">
        <f t="shared" si="135"/>
        <v>#DIV/0!</v>
      </c>
      <c r="AD174" t="e">
        <f t="shared" si="136"/>
        <v>#DIV/0!</v>
      </c>
      <c r="AE174" s="8">
        <v>-1</v>
      </c>
      <c r="AF174" s="8">
        <v>0.85</v>
      </c>
      <c r="AG174" s="8">
        <v>0.85</v>
      </c>
      <c r="AH174" s="8">
        <v>10.018235206604004</v>
      </c>
      <c r="AI174">
        <f t="shared" si="137"/>
        <v>0.84999999999999987</v>
      </c>
      <c r="AJ174">
        <f t="shared" si="138"/>
        <v>9.4040864733334689E-5</v>
      </c>
      <c r="AK174" t="e">
        <f t="shared" si="139"/>
        <v>#DIV/0!</v>
      </c>
      <c r="AL174" t="e">
        <f t="shared" si="140"/>
        <v>#DIV/0!</v>
      </c>
      <c r="AM174" t="e">
        <f t="shared" si="141"/>
        <v>#DIV/0!</v>
      </c>
      <c r="AN174" s="8">
        <v>1770.6680908203125</v>
      </c>
      <c r="AO174" s="8">
        <v>0.5</v>
      </c>
      <c r="AP174" t="e">
        <f t="shared" si="142"/>
        <v>#DIV/0!</v>
      </c>
      <c r="AQ174">
        <f t="shared" si="143"/>
        <v>4.4122740595806826</v>
      </c>
      <c r="AR174">
        <f t="shared" si="144"/>
        <v>1.3369278901455708</v>
      </c>
      <c r="AS174">
        <f t="shared" si="145"/>
        <v>25.091833114624023</v>
      </c>
      <c r="AT174" s="8">
        <v>2</v>
      </c>
      <c r="AU174">
        <f t="shared" si="146"/>
        <v>4.644859790802002</v>
      </c>
      <c r="AV174" s="8">
        <v>1</v>
      </c>
      <c r="AW174">
        <f t="shared" si="147"/>
        <v>9.2897195816040039</v>
      </c>
      <c r="AX174" s="8">
        <v>24.867666244506836</v>
      </c>
      <c r="AY174" s="8">
        <v>25.091833114624023</v>
      </c>
      <c r="AZ174" s="8">
        <v>25.139934539794922</v>
      </c>
      <c r="BA174" s="8">
        <v>49.003772735595703</v>
      </c>
      <c r="BB174" s="8">
        <v>49.368133544921875</v>
      </c>
      <c r="BC174" s="8">
        <v>15.877616882324219</v>
      </c>
      <c r="BD174" s="8">
        <v>18.350278854370117</v>
      </c>
      <c r="BE174" s="8">
        <v>51.02081298828125</v>
      </c>
      <c r="BF174" s="8">
        <v>58.966415405273438</v>
      </c>
      <c r="BG174" s="8">
        <v>350.33560180664062</v>
      </c>
      <c r="BH174" s="8">
        <v>1800.612060546875</v>
      </c>
      <c r="BI174" s="8">
        <v>2055.896240234375</v>
      </c>
      <c r="BJ174" s="8">
        <v>101.37176513671875</v>
      </c>
      <c r="BK174" s="8">
        <v>0.62314224243164063</v>
      </c>
      <c r="BL174" s="8">
        <v>-0.9475741982460022</v>
      </c>
      <c r="BM174" s="8">
        <v>0.25</v>
      </c>
      <c r="BN174" s="8">
        <v>-1.355140209197998</v>
      </c>
      <c r="BO174" s="8">
        <v>7.355140209197998</v>
      </c>
      <c r="BP174" s="8">
        <v>1</v>
      </c>
      <c r="BQ174" s="8">
        <v>0</v>
      </c>
      <c r="BR174" s="8">
        <v>0.15999999642372131</v>
      </c>
      <c r="BS174" s="8">
        <v>111135</v>
      </c>
      <c r="BT174">
        <f t="shared" si="148"/>
        <v>1.7516780090332029</v>
      </c>
      <c r="BU174">
        <f t="shared" si="149"/>
        <v>4.4122740595806823E-3</v>
      </c>
      <c r="BV174">
        <f t="shared" si="150"/>
        <v>298.241833114624</v>
      </c>
      <c r="BW174">
        <f t="shared" si="151"/>
        <v>298.01766624450681</v>
      </c>
      <c r="BX174">
        <f t="shared" si="152"/>
        <v>288.09792324800947</v>
      </c>
      <c r="BY174">
        <f t="shared" si="153"/>
        <v>0.33496262938583443</v>
      </c>
      <c r="BZ174">
        <f t="shared" si="154"/>
        <v>3.1971280483640747</v>
      </c>
      <c r="CA174">
        <f t="shared" si="155"/>
        <v>31.538644355774519</v>
      </c>
      <c r="CB174">
        <f t="shared" si="156"/>
        <v>13.188365501404402</v>
      </c>
      <c r="CC174">
        <f t="shared" si="157"/>
        <v>24.97974967956543</v>
      </c>
      <c r="CD174">
        <f t="shared" si="158"/>
        <v>3.1758407715524459</v>
      </c>
      <c r="CE174">
        <f t="shared" si="159"/>
        <v>0.32621269544374409</v>
      </c>
      <c r="CF174">
        <f t="shared" si="160"/>
        <v>1.8602001582185039</v>
      </c>
      <c r="CG174">
        <f t="shared" si="161"/>
        <v>1.315640613333942</v>
      </c>
      <c r="CH174">
        <f t="shared" si="162"/>
        <v>0.20491732578073582</v>
      </c>
      <c r="CI174">
        <f t="shared" si="163"/>
        <v>5.3169079524210803</v>
      </c>
      <c r="CJ174">
        <f t="shared" si="164"/>
        <v>1.0624180115673616</v>
      </c>
      <c r="CK174">
        <f t="shared" si="165"/>
        <v>58.619669867599065</v>
      </c>
      <c r="CL174">
        <f t="shared" si="166"/>
        <v>49.49253908107714</v>
      </c>
      <c r="CM174">
        <f t="shared" si="167"/>
        <v>-1.0139398147184328E-2</v>
      </c>
      <c r="CN174">
        <f t="shared" si="168"/>
        <v>0</v>
      </c>
      <c r="CO174">
        <f t="shared" si="169"/>
        <v>1530.5202514648436</v>
      </c>
      <c r="CP174">
        <f t="shared" si="170"/>
        <v>0</v>
      </c>
      <c r="CQ174" t="e">
        <f t="shared" si="171"/>
        <v>#DIV/0!</v>
      </c>
      <c r="CR174" t="e">
        <f t="shared" si="172"/>
        <v>#DIV/0!</v>
      </c>
    </row>
    <row r="175" spans="1:96" s="5" customFormat="1" x14ac:dyDescent="0.3">
      <c r="A175" s="4" t="str">
        <f>VLOOKUP(B175,ListCodeMtrx!A$1:B$91,2,TRUE)</f>
        <v>M14</v>
      </c>
      <c r="B175">
        <v>14</v>
      </c>
      <c r="C175" s="10">
        <v>14</v>
      </c>
      <c r="D175" s="10">
        <v>1</v>
      </c>
      <c r="E175" s="10">
        <v>3</v>
      </c>
      <c r="F175" s="1">
        <v>72</v>
      </c>
      <c r="G175" s="3">
        <v>41316</v>
      </c>
      <c r="H175" s="11">
        <v>1</v>
      </c>
      <c r="I175" s="1">
        <v>45.9</v>
      </c>
      <c r="J175" s="8">
        <v>16</v>
      </c>
      <c r="K175" s="8" t="s">
        <v>457</v>
      </c>
      <c r="L175" s="12">
        <v>0.16111111111111112</v>
      </c>
      <c r="M175" s="12">
        <f t="shared" si="130"/>
        <v>0.43418981481481489</v>
      </c>
      <c r="N175" s="8">
        <v>3523</v>
      </c>
      <c r="O175" s="8">
        <v>0</v>
      </c>
      <c r="P175" s="13">
        <v>150</v>
      </c>
      <c r="Q175" s="14">
        <f t="shared" si="131"/>
        <v>10.395296489182796</v>
      </c>
      <c r="R175" s="14">
        <f t="shared" si="132"/>
        <v>0.34424530676938464</v>
      </c>
      <c r="S175" s="14">
        <f t="shared" si="133"/>
        <v>92.769876776119105</v>
      </c>
      <c r="T175" s="15">
        <v>25.150598526000977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t="e">
        <f t="shared" si="134"/>
        <v>#DIV/0!</v>
      </c>
      <c r="AC175" t="e">
        <f t="shared" si="135"/>
        <v>#DIV/0!</v>
      </c>
      <c r="AD175" t="e">
        <f t="shared" si="136"/>
        <v>#DIV/0!</v>
      </c>
      <c r="AE175" s="8">
        <v>-1</v>
      </c>
      <c r="AF175" s="8">
        <v>0.85</v>
      </c>
      <c r="AG175" s="8">
        <v>0.85</v>
      </c>
      <c r="AH175" s="8">
        <v>10.018235206604004</v>
      </c>
      <c r="AI175">
        <f t="shared" si="137"/>
        <v>0.84999999999999987</v>
      </c>
      <c r="AJ175">
        <f t="shared" si="138"/>
        <v>7.4476890182235272E-3</v>
      </c>
      <c r="AK175" t="e">
        <f t="shared" si="139"/>
        <v>#DIV/0!</v>
      </c>
      <c r="AL175" t="e">
        <f t="shared" si="140"/>
        <v>#DIV/0!</v>
      </c>
      <c r="AM175" t="e">
        <f t="shared" si="141"/>
        <v>#DIV/0!</v>
      </c>
      <c r="AN175" s="8">
        <v>1770.6680908203125</v>
      </c>
      <c r="AO175" s="8">
        <v>0.5</v>
      </c>
      <c r="AP175" t="e">
        <f t="shared" si="142"/>
        <v>#DIV/0!</v>
      </c>
      <c r="AQ175">
        <f t="shared" si="143"/>
        <v>4.5092451027039182</v>
      </c>
      <c r="AR175">
        <f t="shared" si="144"/>
        <v>1.3425346260207911</v>
      </c>
      <c r="AS175">
        <f t="shared" si="145"/>
        <v>25.150598526000977</v>
      </c>
      <c r="AT175" s="8">
        <v>2</v>
      </c>
      <c r="AU175">
        <f t="shared" si="146"/>
        <v>4.644859790802002</v>
      </c>
      <c r="AV175" s="8">
        <v>1</v>
      </c>
      <c r="AW175">
        <f t="shared" si="147"/>
        <v>9.2897195816040039</v>
      </c>
      <c r="AX175" s="8">
        <v>24.908576965332031</v>
      </c>
      <c r="AY175" s="8">
        <v>25.150598526000977</v>
      </c>
      <c r="AZ175" s="8">
        <v>25.135190963745117</v>
      </c>
      <c r="BA175" s="8">
        <v>151.49943542480469</v>
      </c>
      <c r="BB175" s="8">
        <v>145.19143676757812</v>
      </c>
      <c r="BC175" s="8">
        <v>15.879712104797363</v>
      </c>
      <c r="BD175" s="8">
        <v>18.406476974487305</v>
      </c>
      <c r="BE175" s="8">
        <v>50.900592803955078</v>
      </c>
      <c r="BF175" s="8">
        <v>58.999851226806641</v>
      </c>
      <c r="BG175" s="8">
        <v>350.34884643554687</v>
      </c>
      <c r="BH175" s="8">
        <v>1800.052490234375</v>
      </c>
      <c r="BI175" s="8">
        <v>1126.930419921875</v>
      </c>
      <c r="BJ175" s="8">
        <v>101.36671447753906</v>
      </c>
      <c r="BK175" s="8">
        <v>-0.45644760131835938</v>
      </c>
      <c r="BL175" s="8">
        <v>-0.92796093225479126</v>
      </c>
      <c r="BM175" s="8">
        <v>0.25</v>
      </c>
      <c r="BN175" s="8">
        <v>-1.355140209197998</v>
      </c>
      <c r="BO175" s="8">
        <v>7.355140209197998</v>
      </c>
      <c r="BP175" s="8">
        <v>1</v>
      </c>
      <c r="BQ175" s="8">
        <v>0</v>
      </c>
      <c r="BR175" s="8">
        <v>0.15999999642372131</v>
      </c>
      <c r="BS175" s="8">
        <v>111115</v>
      </c>
      <c r="BT175">
        <f t="shared" si="148"/>
        <v>1.7517442321777343</v>
      </c>
      <c r="BU175">
        <f t="shared" si="149"/>
        <v>4.5092451027039186E-3</v>
      </c>
      <c r="BV175">
        <f t="shared" si="150"/>
        <v>298.30059852600095</v>
      </c>
      <c r="BW175">
        <f t="shared" si="151"/>
        <v>298.05857696533201</v>
      </c>
      <c r="BX175">
        <f t="shared" si="152"/>
        <v>288.00839200001064</v>
      </c>
      <c r="BY175">
        <f t="shared" si="153"/>
        <v>0.31812052514271355</v>
      </c>
      <c r="BZ175">
        <f t="shared" si="154"/>
        <v>3.2083387220310429</v>
      </c>
      <c r="CA175">
        <f t="shared" si="155"/>
        <v>31.65081100405942</v>
      </c>
      <c r="CB175">
        <f t="shared" si="156"/>
        <v>13.244334029572116</v>
      </c>
      <c r="CC175">
        <f t="shared" si="157"/>
        <v>25.029587745666504</v>
      </c>
      <c r="CD175">
        <f t="shared" si="158"/>
        <v>3.1852908487470959</v>
      </c>
      <c r="CE175">
        <f t="shared" si="159"/>
        <v>0.33194457362308022</v>
      </c>
      <c r="CF175">
        <f t="shared" si="160"/>
        <v>1.8658040960102518</v>
      </c>
      <c r="CG175">
        <f t="shared" si="161"/>
        <v>1.3194867527368441</v>
      </c>
      <c r="CH175">
        <f t="shared" si="162"/>
        <v>0.20853651502986284</v>
      </c>
      <c r="CI175">
        <f t="shared" si="163"/>
        <v>9.4037776112813489</v>
      </c>
      <c r="CJ175">
        <f t="shared" si="164"/>
        <v>0.63894867935376076</v>
      </c>
      <c r="CK175">
        <f t="shared" si="165"/>
        <v>58.614236504654485</v>
      </c>
      <c r="CL175">
        <f t="shared" si="166"/>
        <v>143.68077219507725</v>
      </c>
      <c r="CM175">
        <f t="shared" si="167"/>
        <v>4.2407370008124223E-2</v>
      </c>
      <c r="CN175">
        <f t="shared" si="168"/>
        <v>0</v>
      </c>
      <c r="CO175">
        <f t="shared" si="169"/>
        <v>1530.0446166992185</v>
      </c>
      <c r="CP175">
        <f t="shared" si="170"/>
        <v>0</v>
      </c>
      <c r="CQ175" t="e">
        <f t="shared" si="171"/>
        <v>#DIV/0!</v>
      </c>
      <c r="CR175" t="e">
        <f t="shared" si="172"/>
        <v>#DIV/0!</v>
      </c>
    </row>
    <row r="176" spans="1:96" x14ac:dyDescent="0.3">
      <c r="A176" s="4" t="str">
        <f>VLOOKUP(B176,ListCodeMtrx!A$1:B$91,2,TRUE)</f>
        <v>M14</v>
      </c>
      <c r="B176">
        <v>14</v>
      </c>
      <c r="C176" s="10">
        <v>14</v>
      </c>
      <c r="D176" s="10">
        <v>1</v>
      </c>
      <c r="E176" s="10">
        <v>3</v>
      </c>
      <c r="F176" s="1">
        <v>72</v>
      </c>
      <c r="G176" s="3">
        <v>41316</v>
      </c>
      <c r="H176" s="11">
        <v>1</v>
      </c>
      <c r="I176" s="1">
        <v>45.9</v>
      </c>
      <c r="J176" s="8">
        <v>17</v>
      </c>
      <c r="K176" s="8" t="s">
        <v>458</v>
      </c>
      <c r="L176" s="12">
        <v>0.16111111111111112</v>
      </c>
      <c r="M176" s="12">
        <f t="shared" si="130"/>
        <v>0.43660879629629634</v>
      </c>
      <c r="N176" s="8">
        <v>3732</v>
      </c>
      <c r="O176" s="8">
        <v>0</v>
      </c>
      <c r="P176" s="13" t="s">
        <v>192</v>
      </c>
      <c r="Q176" s="14">
        <f t="shared" si="131"/>
        <v>31.607708248615165</v>
      </c>
      <c r="R176" s="14">
        <f t="shared" si="132"/>
        <v>0.34806036993469475</v>
      </c>
      <c r="S176" s="14">
        <f t="shared" si="133"/>
        <v>224.75696658960177</v>
      </c>
      <c r="T176" s="15">
        <v>24.829673767089844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t="e">
        <f t="shared" si="134"/>
        <v>#DIV/0!</v>
      </c>
      <c r="AC176" t="e">
        <f t="shared" si="135"/>
        <v>#DIV/0!</v>
      </c>
      <c r="AD176" t="e">
        <f t="shared" si="136"/>
        <v>#DIV/0!</v>
      </c>
      <c r="AE176" s="8">
        <v>-1</v>
      </c>
      <c r="AF176" s="8">
        <v>0.85</v>
      </c>
      <c r="AG176" s="8">
        <v>0.85</v>
      </c>
      <c r="AH176" s="8">
        <v>10.018235206604004</v>
      </c>
      <c r="AI176">
        <f t="shared" si="137"/>
        <v>0.84999999999999987</v>
      </c>
      <c r="AJ176">
        <f t="shared" si="138"/>
        <v>2.129327455435627E-2</v>
      </c>
      <c r="AK176" t="e">
        <f t="shared" si="139"/>
        <v>#DIV/0!</v>
      </c>
      <c r="AL176" t="e">
        <f t="shared" si="140"/>
        <v>#DIV/0!</v>
      </c>
      <c r="AM176" t="e">
        <f t="shared" si="141"/>
        <v>#DIV/0!</v>
      </c>
      <c r="AN176" s="8">
        <v>1770.6680908203125</v>
      </c>
      <c r="AO176" s="8">
        <v>0.5</v>
      </c>
      <c r="AP176" t="e">
        <f t="shared" si="142"/>
        <v>#DIV/0!</v>
      </c>
      <c r="AQ176">
        <f t="shared" si="143"/>
        <v>4.4823785150958937</v>
      </c>
      <c r="AR176">
        <f t="shared" si="144"/>
        <v>1.3210833036013658</v>
      </c>
      <c r="AS176">
        <f t="shared" si="145"/>
        <v>24.829673767089844</v>
      </c>
      <c r="AT176" s="8">
        <v>2</v>
      </c>
      <c r="AU176">
        <f t="shared" si="146"/>
        <v>4.644859790802002</v>
      </c>
      <c r="AV176" s="8">
        <v>1</v>
      </c>
      <c r="AW176">
        <f t="shared" si="147"/>
        <v>9.2897195816040039</v>
      </c>
      <c r="AX176" s="8">
        <v>24.829597473144531</v>
      </c>
      <c r="AY176" s="8">
        <v>24.829673767089844</v>
      </c>
      <c r="AZ176" s="8">
        <v>25.140092849731445</v>
      </c>
      <c r="BA176" s="8">
        <v>400.17428588867187</v>
      </c>
      <c r="BB176" s="8">
        <v>381.15863037109375</v>
      </c>
      <c r="BC176" s="8">
        <v>15.506168365478516</v>
      </c>
      <c r="BD176" s="8">
        <v>18.01844596862793</v>
      </c>
      <c r="BE176" s="8">
        <v>49.937458038330078</v>
      </c>
      <c r="BF176" s="8">
        <v>58.028224945068359</v>
      </c>
      <c r="BG176" s="8">
        <v>350.40817260742187</v>
      </c>
      <c r="BH176" s="8">
        <v>1801.6021728515625</v>
      </c>
      <c r="BI176" s="8">
        <v>2400.478271484375</v>
      </c>
      <c r="BJ176" s="8">
        <v>101.36548614501953</v>
      </c>
      <c r="BK176" s="8">
        <v>-4.9724998474121094</v>
      </c>
      <c r="BL176" s="8">
        <v>-0.84615284204483032</v>
      </c>
      <c r="BM176" s="8">
        <v>0.25</v>
      </c>
      <c r="BN176" s="8">
        <v>-1.355140209197998</v>
      </c>
      <c r="BO176" s="8">
        <v>7.355140209197998</v>
      </c>
      <c r="BP176" s="8">
        <v>1</v>
      </c>
      <c r="BQ176" s="8">
        <v>0</v>
      </c>
      <c r="BR176" s="8">
        <v>0.15999999642372131</v>
      </c>
      <c r="BS176" s="8">
        <v>111115</v>
      </c>
      <c r="BT176">
        <f t="shared" si="148"/>
        <v>1.7520408630371092</v>
      </c>
      <c r="BU176">
        <f t="shared" si="149"/>
        <v>4.4823785150958934E-3</v>
      </c>
      <c r="BV176">
        <f t="shared" si="150"/>
        <v>297.97967376708982</v>
      </c>
      <c r="BW176">
        <f t="shared" si="151"/>
        <v>297.97959747314451</v>
      </c>
      <c r="BX176">
        <f t="shared" si="152"/>
        <v>288.25634121321855</v>
      </c>
      <c r="BY176">
        <f t="shared" si="153"/>
        <v>0.33362089486445284</v>
      </c>
      <c r="BZ176">
        <f t="shared" si="154"/>
        <v>3.1475318387891034</v>
      </c>
      <c r="CA176">
        <f t="shared" si="155"/>
        <v>31.051316956997137</v>
      </c>
      <c r="CB176">
        <f t="shared" si="156"/>
        <v>13.032870988369208</v>
      </c>
      <c r="CC176">
        <f t="shared" si="157"/>
        <v>24.829635620117188</v>
      </c>
      <c r="CD176">
        <f t="shared" si="158"/>
        <v>3.1475246712256264</v>
      </c>
      <c r="CE176">
        <f t="shared" si="159"/>
        <v>0.33549046050241565</v>
      </c>
      <c r="CF176">
        <f t="shared" si="160"/>
        <v>1.8264485351877375</v>
      </c>
      <c r="CG176">
        <f t="shared" si="161"/>
        <v>1.3210761360378889</v>
      </c>
      <c r="CH176">
        <f t="shared" si="162"/>
        <v>0.21077576144944613</v>
      </c>
      <c r="CI176">
        <f t="shared" si="163"/>
        <v>22.782599182834897</v>
      </c>
      <c r="CJ176">
        <f t="shared" si="164"/>
        <v>0.58966778837141831</v>
      </c>
      <c r="CK176">
        <f t="shared" si="165"/>
        <v>58.526190735363912</v>
      </c>
      <c r="CL176">
        <f t="shared" si="166"/>
        <v>376.56533713325172</v>
      </c>
      <c r="CM176">
        <f t="shared" si="167"/>
        <v>4.9125040975600651E-2</v>
      </c>
      <c r="CN176">
        <f t="shared" si="168"/>
        <v>0</v>
      </c>
      <c r="CO176">
        <f t="shared" si="169"/>
        <v>1531.3618469238279</v>
      </c>
      <c r="CP176">
        <f t="shared" si="170"/>
        <v>0</v>
      </c>
      <c r="CQ176" t="e">
        <f t="shared" si="171"/>
        <v>#DIV/0!</v>
      </c>
      <c r="CR176" t="e">
        <f t="shared" si="172"/>
        <v>#DIV/0!</v>
      </c>
    </row>
    <row r="177" spans="1:96" x14ac:dyDescent="0.3">
      <c r="A177" s="4" t="str">
        <f>VLOOKUP(B177,ListCodeMtrx!A$1:B$91,2,TRUE)</f>
        <v>M14</v>
      </c>
      <c r="B177">
        <v>14</v>
      </c>
      <c r="C177" s="10">
        <v>14</v>
      </c>
      <c r="D177" s="10">
        <v>1</v>
      </c>
      <c r="E177" s="10">
        <v>3</v>
      </c>
      <c r="F177" s="1">
        <v>72</v>
      </c>
      <c r="G177" s="3">
        <v>41316</v>
      </c>
      <c r="H177" s="11">
        <v>1</v>
      </c>
      <c r="I177" s="1">
        <v>45.9</v>
      </c>
      <c r="J177" s="8">
        <v>18</v>
      </c>
      <c r="K177" s="8" t="s">
        <v>459</v>
      </c>
      <c r="L177" s="12">
        <v>0.16111111111111112</v>
      </c>
      <c r="M177" s="12">
        <f t="shared" si="130"/>
        <v>0.43902777777777779</v>
      </c>
      <c r="N177" s="8">
        <v>3941</v>
      </c>
      <c r="O177" s="8">
        <v>0</v>
      </c>
      <c r="P177" s="13">
        <v>800</v>
      </c>
      <c r="Q177" s="14">
        <f t="shared" si="131"/>
        <v>50.692054593681874</v>
      </c>
      <c r="R177" s="14">
        <f t="shared" si="132"/>
        <v>0.35123868644149869</v>
      </c>
      <c r="S177" s="14">
        <f t="shared" si="133"/>
        <v>517.09447716979582</v>
      </c>
      <c r="T177" s="15">
        <v>24.819684982299805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t="e">
        <f t="shared" si="134"/>
        <v>#DIV/0!</v>
      </c>
      <c r="AC177" t="e">
        <f t="shared" si="135"/>
        <v>#DIV/0!</v>
      </c>
      <c r="AD177" t="e">
        <f t="shared" si="136"/>
        <v>#DIV/0!</v>
      </c>
      <c r="AE177" s="8">
        <v>-1</v>
      </c>
      <c r="AF177" s="8">
        <v>0.85</v>
      </c>
      <c r="AG177" s="8">
        <v>0.85</v>
      </c>
      <c r="AH177" s="8">
        <v>10.018235206604004</v>
      </c>
      <c r="AI177">
        <f t="shared" si="137"/>
        <v>0.84999999999999987</v>
      </c>
      <c r="AJ177">
        <f t="shared" si="138"/>
        <v>3.3764794032180197E-2</v>
      </c>
      <c r="AK177" t="e">
        <f t="shared" si="139"/>
        <v>#DIV/0!</v>
      </c>
      <c r="AL177" t="e">
        <f t="shared" si="140"/>
        <v>#DIV/0!</v>
      </c>
      <c r="AM177" t="e">
        <f t="shared" si="141"/>
        <v>#DIV/0!</v>
      </c>
      <c r="AN177" s="8">
        <v>1770.6680908203125</v>
      </c>
      <c r="AO177" s="8">
        <v>0.5</v>
      </c>
      <c r="AP177" t="e">
        <f t="shared" si="142"/>
        <v>#DIV/0!</v>
      </c>
      <c r="AQ177">
        <f t="shared" si="143"/>
        <v>4.584639588560238</v>
      </c>
      <c r="AR177">
        <f t="shared" si="144"/>
        <v>1.3394891517986509</v>
      </c>
      <c r="AS177">
        <f t="shared" si="145"/>
        <v>24.819684982299805</v>
      </c>
      <c r="AT177" s="8">
        <v>2</v>
      </c>
      <c r="AU177">
        <f t="shared" si="146"/>
        <v>4.644859790802002</v>
      </c>
      <c r="AV177" s="8">
        <v>1</v>
      </c>
      <c r="AW177">
        <f t="shared" si="147"/>
        <v>9.2897195816040039</v>
      </c>
      <c r="AX177" s="8">
        <v>24.849357604980469</v>
      </c>
      <c r="AY177" s="8">
        <v>24.819684982299805</v>
      </c>
      <c r="AZ177" s="8">
        <v>25.137058258056641</v>
      </c>
      <c r="BA177" s="8">
        <v>800.304443359375</v>
      </c>
      <c r="BB177" s="8">
        <v>769.3564453125</v>
      </c>
      <c r="BC177" s="8">
        <v>15.249378204345703</v>
      </c>
      <c r="BD177" s="8">
        <v>17.81962776184082</v>
      </c>
      <c r="BE177" s="8">
        <v>49.049076080322266</v>
      </c>
      <c r="BF177" s="8">
        <v>57.316192626953125</v>
      </c>
      <c r="BG177" s="8">
        <v>350.38955688476562</v>
      </c>
      <c r="BH177" s="8">
        <v>1801.1121826171875</v>
      </c>
      <c r="BI177" s="8">
        <v>1282.530517578125</v>
      </c>
      <c r="BJ177" s="8">
        <v>101.35825347900391</v>
      </c>
      <c r="BK177" s="8">
        <v>-15.660671234130859</v>
      </c>
      <c r="BL177" s="8">
        <v>-0.76380115747451782</v>
      </c>
      <c r="BM177" s="8">
        <v>0.25</v>
      </c>
      <c r="BN177" s="8">
        <v>-1.355140209197998</v>
      </c>
      <c r="BO177" s="8">
        <v>7.355140209197998</v>
      </c>
      <c r="BP177" s="8">
        <v>1</v>
      </c>
      <c r="BQ177" s="8">
        <v>0</v>
      </c>
      <c r="BR177" s="8">
        <v>0.15999999642372131</v>
      </c>
      <c r="BS177" s="8">
        <v>111115</v>
      </c>
      <c r="BT177">
        <f t="shared" si="148"/>
        <v>1.751947784423828</v>
      </c>
      <c r="BU177">
        <f t="shared" si="149"/>
        <v>4.5846395885602376E-3</v>
      </c>
      <c r="BV177">
        <f t="shared" si="150"/>
        <v>297.96968498229978</v>
      </c>
      <c r="BW177">
        <f t="shared" si="151"/>
        <v>297.99935760498045</v>
      </c>
      <c r="BX177">
        <f t="shared" si="152"/>
        <v>288.17794277747089</v>
      </c>
      <c r="BY177">
        <f t="shared" si="153"/>
        <v>0.31797322887212248</v>
      </c>
      <c r="BZ177">
        <f t="shared" si="154"/>
        <v>3.1456554993848078</v>
      </c>
      <c r="CA177">
        <f t="shared" si="155"/>
        <v>31.035020744871279</v>
      </c>
      <c r="CB177">
        <f t="shared" si="156"/>
        <v>13.215392983030458</v>
      </c>
      <c r="CC177">
        <f t="shared" si="157"/>
        <v>24.834521293640137</v>
      </c>
      <c r="CD177">
        <f t="shared" si="158"/>
        <v>3.1484427730058275</v>
      </c>
      <c r="CE177">
        <f t="shared" si="159"/>
        <v>0.33844238430812584</v>
      </c>
      <c r="CF177">
        <f t="shared" si="160"/>
        <v>1.8061663475861569</v>
      </c>
      <c r="CG177">
        <f t="shared" si="161"/>
        <v>1.3422764254196706</v>
      </c>
      <c r="CH177">
        <f t="shared" si="162"/>
        <v>0.21264010545304771</v>
      </c>
      <c r="CI177">
        <f t="shared" si="163"/>
        <v>52.411793089569159</v>
      </c>
      <c r="CJ177">
        <f t="shared" si="164"/>
        <v>0.67211301123208311</v>
      </c>
      <c r="CK177">
        <f t="shared" si="165"/>
        <v>57.941787021391498</v>
      </c>
      <c r="CL177">
        <f t="shared" si="166"/>
        <v>761.98977798736485</v>
      </c>
      <c r="CM177">
        <f t="shared" si="167"/>
        <v>3.8546294396518396E-2</v>
      </c>
      <c r="CN177">
        <f t="shared" si="168"/>
        <v>0</v>
      </c>
      <c r="CO177">
        <f t="shared" si="169"/>
        <v>1530.9453552246091</v>
      </c>
      <c r="CP177">
        <f t="shared" si="170"/>
        <v>0</v>
      </c>
      <c r="CQ177" t="e">
        <f t="shared" si="171"/>
        <v>#DIV/0!</v>
      </c>
      <c r="CR177" t="e">
        <f t="shared" si="172"/>
        <v>#DIV/0!</v>
      </c>
    </row>
    <row r="178" spans="1:96" x14ac:dyDescent="0.3">
      <c r="A178" s="4" t="str">
        <f>VLOOKUP(B178,ListCodeMtrx!A$1:B$91,2,TRUE)</f>
        <v>M15</v>
      </c>
      <c r="B178">
        <v>15</v>
      </c>
      <c r="C178" s="10">
        <v>15</v>
      </c>
      <c r="D178" s="10">
        <v>1</v>
      </c>
      <c r="E178" s="10">
        <v>3</v>
      </c>
      <c r="F178" s="1">
        <v>72</v>
      </c>
      <c r="G178" s="3">
        <v>41316</v>
      </c>
      <c r="H178" s="11">
        <v>1</v>
      </c>
      <c r="I178" s="1">
        <v>44.2</v>
      </c>
      <c r="J178" s="8">
        <v>21</v>
      </c>
      <c r="K178" s="8" t="s">
        <v>462</v>
      </c>
      <c r="L178" s="12">
        <v>0.16111111111111112</v>
      </c>
      <c r="M178" s="12">
        <f t="shared" ref="M178:M219" si="173">K178-L178</f>
        <v>0.44668981481481485</v>
      </c>
      <c r="N178" s="8">
        <v>4603</v>
      </c>
      <c r="O178" s="8">
        <v>0</v>
      </c>
      <c r="P178" s="13">
        <v>50</v>
      </c>
      <c r="Q178" s="14">
        <f t="shared" si="131"/>
        <v>-1.0015890990234515</v>
      </c>
      <c r="R178" s="14">
        <f t="shared" si="132"/>
        <v>0.37520647615692104</v>
      </c>
      <c r="S178" s="14">
        <f t="shared" si="133"/>
        <v>53.309430413921568</v>
      </c>
      <c r="T178" s="15">
        <v>25.19047737121582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t="e">
        <f t="shared" si="134"/>
        <v>#DIV/0!</v>
      </c>
      <c r="AC178" t="e">
        <f t="shared" si="135"/>
        <v>#DIV/0!</v>
      </c>
      <c r="AD178" t="e">
        <f t="shared" si="136"/>
        <v>#DIV/0!</v>
      </c>
      <c r="AE178" s="8">
        <v>-1</v>
      </c>
      <c r="AF178" s="8">
        <v>0.85</v>
      </c>
      <c r="AG178" s="8">
        <v>0.85</v>
      </c>
      <c r="AH178" s="8">
        <v>10.018235206604004</v>
      </c>
      <c r="AI178">
        <f t="shared" si="137"/>
        <v>0.84999999999999987</v>
      </c>
      <c r="AJ178">
        <f t="shared" si="138"/>
        <v>-1.0385525780659602E-6</v>
      </c>
      <c r="AK178" t="e">
        <f t="shared" si="139"/>
        <v>#DIV/0!</v>
      </c>
      <c r="AL178" t="e">
        <f t="shared" si="140"/>
        <v>#DIV/0!</v>
      </c>
      <c r="AM178" t="e">
        <f t="shared" si="141"/>
        <v>#DIV/0!</v>
      </c>
      <c r="AN178" s="8">
        <v>1798.7303466796875</v>
      </c>
      <c r="AO178" s="8">
        <v>0.5</v>
      </c>
      <c r="AP178" t="e">
        <f t="shared" si="142"/>
        <v>#DIV/0!</v>
      </c>
      <c r="AQ178">
        <f t="shared" si="143"/>
        <v>4.8095956474206289</v>
      </c>
      <c r="AR178">
        <f t="shared" si="144"/>
        <v>1.3177588763700998</v>
      </c>
      <c r="AS178">
        <f t="shared" si="145"/>
        <v>25.19047737121582</v>
      </c>
      <c r="AT178" s="8">
        <v>2</v>
      </c>
      <c r="AU178">
        <f t="shared" si="146"/>
        <v>4.644859790802002</v>
      </c>
      <c r="AV178" s="8">
        <v>1</v>
      </c>
      <c r="AW178">
        <f t="shared" si="147"/>
        <v>9.2897195816040039</v>
      </c>
      <c r="AX178" s="8">
        <v>25.026962280273438</v>
      </c>
      <c r="AY178" s="8">
        <v>25.19047737121582</v>
      </c>
      <c r="AZ178" s="8">
        <v>25.131984710693359</v>
      </c>
      <c r="BA178" s="8">
        <v>49.552013397216797</v>
      </c>
      <c r="BB178" s="8">
        <v>49.986541748046875</v>
      </c>
      <c r="BC178" s="8">
        <v>16.03181266784668</v>
      </c>
      <c r="BD178" s="8">
        <v>18.726032257080078</v>
      </c>
      <c r="BE178" s="8">
        <v>51.026912689208984</v>
      </c>
      <c r="BF178" s="8">
        <v>59.602222442626953</v>
      </c>
      <c r="BG178" s="8">
        <v>350.34494018554688</v>
      </c>
      <c r="BH178" s="8">
        <v>1800.128662109375</v>
      </c>
      <c r="BI178" s="8">
        <v>786.02557373046875</v>
      </c>
      <c r="BJ178" s="8">
        <v>101.36728668212891</v>
      </c>
      <c r="BK178" s="8">
        <v>0.77259063720703125</v>
      </c>
      <c r="BL178" s="8">
        <v>-0.97044521570205688</v>
      </c>
      <c r="BM178" s="8">
        <v>0.25</v>
      </c>
      <c r="BN178" s="8">
        <v>-1.355140209197998</v>
      </c>
      <c r="BO178" s="8">
        <v>7.355140209197998</v>
      </c>
      <c r="BP178" s="8">
        <v>1</v>
      </c>
      <c r="BQ178" s="8">
        <v>0</v>
      </c>
      <c r="BR178" s="8">
        <v>0.15999999642372131</v>
      </c>
      <c r="BS178" s="8">
        <v>111135</v>
      </c>
      <c r="BT178">
        <f t="shared" si="148"/>
        <v>1.7517247009277344</v>
      </c>
      <c r="BU178">
        <f t="shared" si="149"/>
        <v>4.8095956474206291E-3</v>
      </c>
      <c r="BV178">
        <f t="shared" si="150"/>
        <v>298.3404773712158</v>
      </c>
      <c r="BW178">
        <f t="shared" si="151"/>
        <v>298.17696228027341</v>
      </c>
      <c r="BX178">
        <f t="shared" si="152"/>
        <v>288.02057949973823</v>
      </c>
      <c r="BY178">
        <f t="shared" si="153"/>
        <v>0.27268097656292734</v>
      </c>
      <c r="BZ178">
        <f t="shared" si="154"/>
        <v>3.2159659565923295</v>
      </c>
      <c r="CA178">
        <f t="shared" si="155"/>
        <v>31.725875890089355</v>
      </c>
      <c r="CB178">
        <f t="shared" si="156"/>
        <v>12.999843633009277</v>
      </c>
      <c r="CC178">
        <f t="shared" si="157"/>
        <v>25.108719825744629</v>
      </c>
      <c r="CD178">
        <f t="shared" si="158"/>
        <v>3.2003460148101603</v>
      </c>
      <c r="CE178">
        <f t="shared" si="159"/>
        <v>0.36064041544329067</v>
      </c>
      <c r="CF178">
        <f t="shared" si="160"/>
        <v>1.8982070802222297</v>
      </c>
      <c r="CG178">
        <f t="shared" si="161"/>
        <v>1.3021389345879306</v>
      </c>
      <c r="CH178">
        <f t="shared" si="162"/>
        <v>0.22666518373165154</v>
      </c>
      <c r="CI178">
        <f t="shared" si="163"/>
        <v>5.40383231562899</v>
      </c>
      <c r="CJ178">
        <f t="shared" si="164"/>
        <v>1.0664756662427948</v>
      </c>
      <c r="CK178">
        <f t="shared" si="165"/>
        <v>59.595976120230397</v>
      </c>
      <c r="CL178">
        <f t="shared" si="166"/>
        <v>50.132094611274226</v>
      </c>
      <c r="CM178">
        <f t="shared" si="167"/>
        <v>-1.1906679840634633E-2</v>
      </c>
      <c r="CN178">
        <f t="shared" si="168"/>
        <v>0</v>
      </c>
      <c r="CO178">
        <f t="shared" si="169"/>
        <v>1530.1093627929686</v>
      </c>
      <c r="CP178">
        <f t="shared" si="170"/>
        <v>0</v>
      </c>
      <c r="CQ178" t="e">
        <f t="shared" si="171"/>
        <v>#DIV/0!</v>
      </c>
      <c r="CR178" t="e">
        <f t="shared" si="172"/>
        <v>#DIV/0!</v>
      </c>
    </row>
    <row r="179" spans="1:96" x14ac:dyDescent="0.3">
      <c r="A179" s="4" t="str">
        <f>VLOOKUP(B179,ListCodeMtrx!A$1:B$91,2,TRUE)</f>
        <v>M15</v>
      </c>
      <c r="B179">
        <v>15</v>
      </c>
      <c r="C179" s="10">
        <v>15</v>
      </c>
      <c r="D179" s="10">
        <v>1</v>
      </c>
      <c r="E179" s="10">
        <v>3</v>
      </c>
      <c r="F179" s="1">
        <v>72</v>
      </c>
      <c r="G179" s="3">
        <v>41316</v>
      </c>
      <c r="H179" s="11">
        <v>1</v>
      </c>
      <c r="I179" s="1">
        <v>44.2</v>
      </c>
      <c r="J179" s="8">
        <v>22</v>
      </c>
      <c r="K179" s="8" t="s">
        <v>463</v>
      </c>
      <c r="L179" s="12">
        <v>0.16111111111111112</v>
      </c>
      <c r="M179" s="12">
        <f t="shared" si="173"/>
        <v>0.44855324074074077</v>
      </c>
      <c r="N179" s="8">
        <v>4764</v>
      </c>
      <c r="O179" s="8">
        <v>0</v>
      </c>
      <c r="P179" s="13">
        <v>150</v>
      </c>
      <c r="Q179" s="14">
        <f t="shared" si="131"/>
        <v>10.736362580141421</v>
      </c>
      <c r="R179" s="14">
        <f t="shared" si="132"/>
        <v>0.36193488823443293</v>
      </c>
      <c r="S179" s="14">
        <f t="shared" si="133"/>
        <v>93.532045663677621</v>
      </c>
      <c r="T179" s="15">
        <v>24.851554870605469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t="e">
        <f t="shared" si="134"/>
        <v>#DIV/0!</v>
      </c>
      <c r="AC179" t="e">
        <f t="shared" si="135"/>
        <v>#DIV/0!</v>
      </c>
      <c r="AD179" t="e">
        <f t="shared" si="136"/>
        <v>#DIV/0!</v>
      </c>
      <c r="AE179" s="8">
        <v>-1</v>
      </c>
      <c r="AF179" s="8">
        <v>0.85</v>
      </c>
      <c r="AG179" s="8">
        <v>0.85</v>
      </c>
      <c r="AH179" s="8">
        <v>10.042580604553223</v>
      </c>
      <c r="AI179">
        <f t="shared" si="137"/>
        <v>0.85</v>
      </c>
      <c r="AJ179">
        <f t="shared" si="138"/>
        <v>7.6798917546557315E-3</v>
      </c>
      <c r="AK179" t="e">
        <f t="shared" si="139"/>
        <v>#DIV/0!</v>
      </c>
      <c r="AL179" t="e">
        <f t="shared" si="140"/>
        <v>#DIV/0!</v>
      </c>
      <c r="AM179" t="e">
        <f t="shared" si="141"/>
        <v>#DIV/0!</v>
      </c>
      <c r="AN179" s="8">
        <v>1798.7303466796875</v>
      </c>
      <c r="AO179" s="8">
        <v>0.5</v>
      </c>
      <c r="AP179" t="e">
        <f t="shared" si="142"/>
        <v>#DIV/0!</v>
      </c>
      <c r="AQ179">
        <f t="shared" si="143"/>
        <v>4.6236804054512044</v>
      </c>
      <c r="AR179">
        <f t="shared" si="144"/>
        <v>1.3122895485895814</v>
      </c>
      <c r="AS179">
        <f t="shared" si="145"/>
        <v>24.851554870605469</v>
      </c>
      <c r="AT179" s="8">
        <v>2</v>
      </c>
      <c r="AU179">
        <f t="shared" si="146"/>
        <v>4.644859790802002</v>
      </c>
      <c r="AV179" s="8">
        <v>1</v>
      </c>
      <c r="AW179">
        <f t="shared" si="147"/>
        <v>9.2897195816040039</v>
      </c>
      <c r="AX179" s="8">
        <v>24.896003723144531</v>
      </c>
      <c r="AY179" s="8">
        <v>24.851554870605469</v>
      </c>
      <c r="AZ179" s="8">
        <v>25.135412216186523</v>
      </c>
      <c r="BA179" s="8">
        <v>151.61294555664062</v>
      </c>
      <c r="BB179" s="8">
        <v>145.09759521484375</v>
      </c>
      <c r="BC179" s="8">
        <v>15.552491188049316</v>
      </c>
      <c r="BD179" s="8">
        <v>18.145427703857422</v>
      </c>
      <c r="BE179" s="8">
        <v>49.889507293701172</v>
      </c>
      <c r="BF179" s="8">
        <v>58.207164764404297</v>
      </c>
      <c r="BG179" s="8">
        <v>350.165283203125</v>
      </c>
      <c r="BH179" s="8">
        <v>1797.875</v>
      </c>
      <c r="BI179" s="8">
        <v>802.3074951171875</v>
      </c>
      <c r="BJ179" s="8">
        <v>101.36746215820312</v>
      </c>
      <c r="BK179" s="8">
        <v>-0.34004974365234375</v>
      </c>
      <c r="BL179" s="8">
        <v>-0.90959125757217407</v>
      </c>
      <c r="BM179" s="8">
        <v>0.25</v>
      </c>
      <c r="BN179" s="8">
        <v>-1.355140209197998</v>
      </c>
      <c r="BO179" s="8">
        <v>7.355140209197998</v>
      </c>
      <c r="BP179" s="8">
        <v>1</v>
      </c>
      <c r="BQ179" s="8">
        <v>0</v>
      </c>
      <c r="BR179" s="8">
        <v>0.15999999642372131</v>
      </c>
      <c r="BS179" s="8">
        <v>111115</v>
      </c>
      <c r="BT179">
        <f t="shared" si="148"/>
        <v>1.7508264160156251</v>
      </c>
      <c r="BU179">
        <f t="shared" si="149"/>
        <v>4.6236804054512045E-3</v>
      </c>
      <c r="BV179">
        <f t="shared" si="150"/>
        <v>298.00155487060545</v>
      </c>
      <c r="BW179">
        <f t="shared" si="151"/>
        <v>298.04600372314451</v>
      </c>
      <c r="BX179">
        <f t="shared" si="152"/>
        <v>287.65999357029796</v>
      </c>
      <c r="BY179">
        <f t="shared" si="153"/>
        <v>0.31034150652647707</v>
      </c>
      <c r="BZ179">
        <f t="shared" si="154"/>
        <v>3.1516455047047591</v>
      </c>
      <c r="CA179">
        <f t="shared" si="155"/>
        <v>31.091293375639804</v>
      </c>
      <c r="CB179">
        <f t="shared" si="156"/>
        <v>12.945865671782382</v>
      </c>
      <c r="CC179">
        <f t="shared" si="157"/>
        <v>24.873779296875</v>
      </c>
      <c r="CD179">
        <f t="shared" si="158"/>
        <v>3.1558285246063851</v>
      </c>
      <c r="CE179">
        <f t="shared" si="159"/>
        <v>0.34836241071457991</v>
      </c>
      <c r="CF179">
        <f t="shared" si="160"/>
        <v>1.8393559561151778</v>
      </c>
      <c r="CG179">
        <f t="shared" si="161"/>
        <v>1.3164725684912073</v>
      </c>
      <c r="CH179">
        <f t="shared" si="162"/>
        <v>0.21890654275459157</v>
      </c>
      <c r="CI179">
        <f t="shared" si="163"/>
        <v>9.4811060993921679</v>
      </c>
      <c r="CJ179">
        <f t="shared" si="164"/>
        <v>0.6446147196663472</v>
      </c>
      <c r="CK179">
        <f t="shared" si="165"/>
        <v>58.911662407243959</v>
      </c>
      <c r="CL179">
        <f t="shared" si="166"/>
        <v>143.53736625896732</v>
      </c>
      <c r="CM179">
        <f t="shared" si="167"/>
        <v>4.4064969581643243E-2</v>
      </c>
      <c r="CN179">
        <f t="shared" si="168"/>
        <v>0</v>
      </c>
      <c r="CO179">
        <f t="shared" si="169"/>
        <v>1528.1937499999999</v>
      </c>
      <c r="CP179">
        <f t="shared" si="170"/>
        <v>0</v>
      </c>
      <c r="CQ179" t="e">
        <f t="shared" si="171"/>
        <v>#DIV/0!</v>
      </c>
      <c r="CR179" t="e">
        <f t="shared" si="172"/>
        <v>#DIV/0!</v>
      </c>
    </row>
    <row r="180" spans="1:96" s="5" customFormat="1" x14ac:dyDescent="0.3">
      <c r="A180" s="4" t="str">
        <f>VLOOKUP(B180,ListCodeMtrx!A$1:B$91,2,TRUE)</f>
        <v>M15</v>
      </c>
      <c r="B180">
        <v>15</v>
      </c>
      <c r="C180" s="10">
        <v>15</v>
      </c>
      <c r="D180" s="10">
        <v>1</v>
      </c>
      <c r="E180" s="10">
        <v>3</v>
      </c>
      <c r="F180" s="1">
        <v>72</v>
      </c>
      <c r="G180" s="3">
        <v>41316</v>
      </c>
      <c r="H180" s="11">
        <v>1</v>
      </c>
      <c r="I180" s="1">
        <v>44.2</v>
      </c>
      <c r="J180" s="8">
        <v>23</v>
      </c>
      <c r="K180" s="8" t="s">
        <v>464</v>
      </c>
      <c r="L180" s="12">
        <v>0.16111111111111112</v>
      </c>
      <c r="M180" s="12">
        <f t="shared" si="173"/>
        <v>0.45097222222222222</v>
      </c>
      <c r="N180" s="8">
        <v>4973</v>
      </c>
      <c r="O180" s="8">
        <v>0</v>
      </c>
      <c r="P180" s="13" t="s">
        <v>192</v>
      </c>
      <c r="Q180" s="14">
        <f t="shared" si="131"/>
        <v>31.425754799241311</v>
      </c>
      <c r="R180" s="14">
        <f t="shared" si="132"/>
        <v>0.35504868719077887</v>
      </c>
      <c r="S180" s="14">
        <f t="shared" si="133"/>
        <v>228.43981666114746</v>
      </c>
      <c r="T180" s="15">
        <v>24.783182144165039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t="e">
        <f t="shared" si="134"/>
        <v>#DIV/0!</v>
      </c>
      <c r="AC180" t="e">
        <f t="shared" si="135"/>
        <v>#DIV/0!</v>
      </c>
      <c r="AD180" t="e">
        <f t="shared" si="136"/>
        <v>#DIV/0!</v>
      </c>
      <c r="AE180" s="8">
        <v>-1</v>
      </c>
      <c r="AF180" s="8">
        <v>0.85</v>
      </c>
      <c r="AG180" s="8">
        <v>0.85</v>
      </c>
      <c r="AH180" s="8">
        <v>10.018235206604004</v>
      </c>
      <c r="AI180">
        <f t="shared" si="137"/>
        <v>0.84999999999999987</v>
      </c>
      <c r="AJ180">
        <f t="shared" si="138"/>
        <v>2.1169844910021381E-2</v>
      </c>
      <c r="AK180" t="e">
        <f t="shared" si="139"/>
        <v>#DIV/0!</v>
      </c>
      <c r="AL180" t="e">
        <f t="shared" si="140"/>
        <v>#DIV/0!</v>
      </c>
      <c r="AM180" t="e">
        <f t="shared" si="141"/>
        <v>#DIV/0!</v>
      </c>
      <c r="AN180" s="8">
        <v>1798.7303466796875</v>
      </c>
      <c r="AO180" s="8">
        <v>0.5</v>
      </c>
      <c r="AP180" t="e">
        <f t="shared" si="142"/>
        <v>#DIV/0!</v>
      </c>
      <c r="AQ180">
        <f t="shared" si="143"/>
        <v>4.6576236002124674</v>
      </c>
      <c r="AR180">
        <f t="shared" si="144"/>
        <v>1.3469341223247036</v>
      </c>
      <c r="AS180">
        <f t="shared" si="145"/>
        <v>24.783182144165039</v>
      </c>
      <c r="AT180" s="8">
        <v>2</v>
      </c>
      <c r="AU180">
        <f t="shared" si="146"/>
        <v>4.644859790802002</v>
      </c>
      <c r="AV180" s="8">
        <v>1</v>
      </c>
      <c r="AW180">
        <f t="shared" si="147"/>
        <v>9.2897195816040039</v>
      </c>
      <c r="AX180" s="8">
        <v>24.909378051757812</v>
      </c>
      <c r="AY180" s="8">
        <v>24.783182144165039</v>
      </c>
      <c r="AZ180" s="8">
        <v>25.13250732421875</v>
      </c>
      <c r="BA180" s="8">
        <v>400.25424194335937</v>
      </c>
      <c r="BB180" s="8">
        <v>381.30050659179687</v>
      </c>
      <c r="BC180" s="8">
        <v>15.066115379333496</v>
      </c>
      <c r="BD180" s="8">
        <v>17.67799186706543</v>
      </c>
      <c r="BE180" s="8">
        <v>48.288051605224609</v>
      </c>
      <c r="BF180" s="8">
        <v>56.659313201904297</v>
      </c>
      <c r="BG180" s="8">
        <v>350.34475708007812</v>
      </c>
      <c r="BH180" s="8">
        <v>1801.99462890625</v>
      </c>
      <c r="BI180" s="8">
        <v>704.77880859375</v>
      </c>
      <c r="BJ180" s="8">
        <v>101.36178588867187</v>
      </c>
      <c r="BK180" s="8">
        <v>-4.8205184936523437</v>
      </c>
      <c r="BL180" s="8">
        <v>-0.8246799111366272</v>
      </c>
      <c r="BM180" s="8">
        <v>0.25</v>
      </c>
      <c r="BN180" s="8">
        <v>-1.355140209197998</v>
      </c>
      <c r="BO180" s="8">
        <v>7.355140209197998</v>
      </c>
      <c r="BP180" s="8">
        <v>1</v>
      </c>
      <c r="BQ180" s="8">
        <v>0</v>
      </c>
      <c r="BR180" s="8">
        <v>0.15999999642372131</v>
      </c>
      <c r="BS180" s="8">
        <v>111115</v>
      </c>
      <c r="BT180">
        <f t="shared" si="148"/>
        <v>1.7517237854003904</v>
      </c>
      <c r="BU180">
        <f t="shared" si="149"/>
        <v>4.657623600212467E-3</v>
      </c>
      <c r="BV180">
        <f t="shared" si="150"/>
        <v>297.93318214416502</v>
      </c>
      <c r="BW180">
        <f t="shared" si="151"/>
        <v>298.05937805175779</v>
      </c>
      <c r="BX180">
        <f t="shared" si="152"/>
        <v>288.31913418056502</v>
      </c>
      <c r="BY180">
        <f t="shared" si="153"/>
        <v>0.31069775416633755</v>
      </c>
      <c r="BZ180">
        <f t="shared" si="154"/>
        <v>3.1388069488958723</v>
      </c>
      <c r="CA180">
        <f t="shared" si="155"/>
        <v>30.966373780581378</v>
      </c>
      <c r="CB180">
        <f t="shared" si="156"/>
        <v>13.288381913515948</v>
      </c>
      <c r="CC180">
        <f t="shared" si="157"/>
        <v>24.846280097961426</v>
      </c>
      <c r="CD180">
        <f t="shared" si="158"/>
        <v>3.1506534134281141</v>
      </c>
      <c r="CE180">
        <f t="shared" si="159"/>
        <v>0.34197843327044825</v>
      </c>
      <c r="CF180">
        <f t="shared" si="160"/>
        <v>1.7918728265711688</v>
      </c>
      <c r="CG180">
        <f t="shared" si="161"/>
        <v>1.3587805868569454</v>
      </c>
      <c r="CH180">
        <f t="shared" si="162"/>
        <v>0.21487359028625982</v>
      </c>
      <c r="CI180">
        <f t="shared" si="163"/>
        <v>23.155067784854687</v>
      </c>
      <c r="CJ180">
        <f t="shared" si="164"/>
        <v>0.59910703686975386</v>
      </c>
      <c r="CK180">
        <f t="shared" si="165"/>
        <v>57.637056759702098</v>
      </c>
      <c r="CL180">
        <f t="shared" si="166"/>
        <v>376.73365518080408</v>
      </c>
      <c r="CM180">
        <f t="shared" si="167"/>
        <v>4.8078741789370237E-2</v>
      </c>
      <c r="CN180">
        <f t="shared" si="168"/>
        <v>0</v>
      </c>
      <c r="CO180">
        <f t="shared" si="169"/>
        <v>1531.6954345703123</v>
      </c>
      <c r="CP180">
        <f t="shared" si="170"/>
        <v>0</v>
      </c>
      <c r="CQ180" t="e">
        <f t="shared" si="171"/>
        <v>#DIV/0!</v>
      </c>
      <c r="CR180" t="e">
        <f t="shared" si="172"/>
        <v>#DIV/0!</v>
      </c>
    </row>
    <row r="181" spans="1:96" x14ac:dyDescent="0.3">
      <c r="A181" s="4" t="str">
        <f>VLOOKUP(B181,ListCodeMtrx!A$1:B$91,2,TRUE)</f>
        <v>M15</v>
      </c>
      <c r="B181">
        <v>15</v>
      </c>
      <c r="C181" s="10">
        <v>15</v>
      </c>
      <c r="D181" s="10">
        <v>1</v>
      </c>
      <c r="E181" s="10">
        <v>3</v>
      </c>
      <c r="F181" s="1">
        <v>72</v>
      </c>
      <c r="G181" s="3">
        <v>41316</v>
      </c>
      <c r="H181" s="11">
        <v>1</v>
      </c>
      <c r="I181" s="1">
        <v>44.2</v>
      </c>
      <c r="J181" s="8">
        <v>24</v>
      </c>
      <c r="K181" s="8" t="s">
        <v>465</v>
      </c>
      <c r="L181" s="12">
        <v>0.16111111111111112</v>
      </c>
      <c r="M181" s="12">
        <f t="shared" si="173"/>
        <v>0.45339120370370378</v>
      </c>
      <c r="N181" s="8">
        <v>5182</v>
      </c>
      <c r="O181" s="8">
        <v>0</v>
      </c>
      <c r="P181" s="13">
        <v>800</v>
      </c>
      <c r="Q181" s="14">
        <f t="shared" si="131"/>
        <v>50.188234863790733</v>
      </c>
      <c r="R181" s="14">
        <f t="shared" si="132"/>
        <v>0.30819162319585086</v>
      </c>
      <c r="S181" s="14">
        <f t="shared" si="133"/>
        <v>488.42836401996493</v>
      </c>
      <c r="T181" s="15">
        <v>24.552175521850586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t="e">
        <f t="shared" si="134"/>
        <v>#DIV/0!</v>
      </c>
      <c r="AC181" t="e">
        <f t="shared" si="135"/>
        <v>#DIV/0!</v>
      </c>
      <c r="AD181" t="e">
        <f t="shared" si="136"/>
        <v>#DIV/0!</v>
      </c>
      <c r="AE181" s="8">
        <v>-1</v>
      </c>
      <c r="AF181" s="8">
        <v>0.85</v>
      </c>
      <c r="AG181" s="8">
        <v>0.85</v>
      </c>
      <c r="AH181" s="8">
        <v>10.042580604553223</v>
      </c>
      <c r="AI181">
        <f t="shared" si="137"/>
        <v>0.85</v>
      </c>
      <c r="AJ181">
        <f t="shared" si="138"/>
        <v>3.3456310471343315E-2</v>
      </c>
      <c r="AK181" t="e">
        <f t="shared" si="139"/>
        <v>#DIV/0!</v>
      </c>
      <c r="AL181" t="e">
        <f t="shared" si="140"/>
        <v>#DIV/0!</v>
      </c>
      <c r="AM181" t="e">
        <f t="shared" si="141"/>
        <v>#DIV/0!</v>
      </c>
      <c r="AN181" s="8">
        <v>1798.7303466796875</v>
      </c>
      <c r="AO181" s="8">
        <v>0.5</v>
      </c>
      <c r="AP181" t="e">
        <f t="shared" si="142"/>
        <v>#DIV/0!</v>
      </c>
      <c r="AQ181">
        <f t="shared" si="143"/>
        <v>4.226195408992127</v>
      </c>
      <c r="AR181">
        <f t="shared" si="144"/>
        <v>1.402084711580794</v>
      </c>
      <c r="AS181">
        <f t="shared" si="145"/>
        <v>24.552175521850586</v>
      </c>
      <c r="AT181" s="8">
        <v>2</v>
      </c>
      <c r="AU181">
        <f t="shared" si="146"/>
        <v>4.644859790802002</v>
      </c>
      <c r="AV181" s="8">
        <v>1</v>
      </c>
      <c r="AW181">
        <f t="shared" si="147"/>
        <v>9.2897195816040039</v>
      </c>
      <c r="AX181" s="8">
        <v>24.798931121826172</v>
      </c>
      <c r="AY181" s="8">
        <v>24.552175521850586</v>
      </c>
      <c r="AZ181" s="8">
        <v>25.133939743041992</v>
      </c>
      <c r="BA181" s="8">
        <v>801.0987548828125</v>
      </c>
      <c r="BB181" s="8">
        <v>770.59002685546875</v>
      </c>
      <c r="BC181" s="8">
        <v>14.337821006774902</v>
      </c>
      <c r="BD181" s="8">
        <v>16.71000862121582</v>
      </c>
      <c r="BE181" s="8">
        <v>46.255733489990234</v>
      </c>
      <c r="BF181" s="8">
        <v>53.908729553222656</v>
      </c>
      <c r="BG181" s="8">
        <v>350.35809326171875</v>
      </c>
      <c r="BH181" s="8">
        <v>1800.0028076171875</v>
      </c>
      <c r="BI181" s="8">
        <v>610.16278076171875</v>
      </c>
      <c r="BJ181" s="8">
        <v>101.35739135742187</v>
      </c>
      <c r="BK181" s="8">
        <v>-15.544334411621094</v>
      </c>
      <c r="BL181" s="8">
        <v>-0.70318561792373657</v>
      </c>
      <c r="BM181" s="8">
        <v>0.25</v>
      </c>
      <c r="BN181" s="8">
        <v>-1.355140209197998</v>
      </c>
      <c r="BO181" s="8">
        <v>7.355140209197998</v>
      </c>
      <c r="BP181" s="8">
        <v>1</v>
      </c>
      <c r="BQ181" s="8">
        <v>0</v>
      </c>
      <c r="BR181" s="8">
        <v>0.15999999642372131</v>
      </c>
      <c r="BS181" s="8">
        <v>111115</v>
      </c>
      <c r="BT181">
        <f t="shared" si="148"/>
        <v>1.7517904663085935</v>
      </c>
      <c r="BU181">
        <f t="shared" si="149"/>
        <v>4.2261954089921269E-3</v>
      </c>
      <c r="BV181">
        <f t="shared" si="150"/>
        <v>297.70217552185056</v>
      </c>
      <c r="BW181">
        <f t="shared" si="151"/>
        <v>297.94893112182615</v>
      </c>
      <c r="BX181">
        <f t="shared" si="152"/>
        <v>288.00044278143832</v>
      </c>
      <c r="BY181">
        <f t="shared" si="153"/>
        <v>0.38468234951255226</v>
      </c>
      <c r="BZ181">
        <f t="shared" si="154"/>
        <v>3.0957675949872594</v>
      </c>
      <c r="CA181">
        <f t="shared" si="155"/>
        <v>30.543086730305561</v>
      </c>
      <c r="CB181">
        <f t="shared" si="156"/>
        <v>13.83307810908974</v>
      </c>
      <c r="CC181">
        <f t="shared" si="157"/>
        <v>24.675553321838379</v>
      </c>
      <c r="CD181">
        <f t="shared" si="158"/>
        <v>3.1186897569784229</v>
      </c>
      <c r="CE181">
        <f t="shared" si="159"/>
        <v>0.29829550365677937</v>
      </c>
      <c r="CF181">
        <f t="shared" si="160"/>
        <v>1.6936828834064654</v>
      </c>
      <c r="CG181">
        <f t="shared" si="161"/>
        <v>1.4250068735719574</v>
      </c>
      <c r="CH181">
        <f t="shared" si="162"/>
        <v>0.18729923549634717</v>
      </c>
      <c r="CI181">
        <f t="shared" si="163"/>
        <v>49.505824842036901</v>
      </c>
      <c r="CJ181">
        <f t="shared" si="164"/>
        <v>0.63383686136334361</v>
      </c>
      <c r="CK181">
        <f t="shared" si="165"/>
        <v>55.103155510525447</v>
      </c>
      <c r="CL181">
        <f t="shared" si="166"/>
        <v>763.29657558700546</v>
      </c>
      <c r="CM181">
        <f t="shared" si="167"/>
        <v>3.6231396798438828E-2</v>
      </c>
      <c r="CN181">
        <f t="shared" si="168"/>
        <v>0</v>
      </c>
      <c r="CO181">
        <f t="shared" si="169"/>
        <v>1530.0023864746092</v>
      </c>
      <c r="CP181">
        <f t="shared" si="170"/>
        <v>0</v>
      </c>
      <c r="CQ181" t="e">
        <f t="shared" si="171"/>
        <v>#DIV/0!</v>
      </c>
      <c r="CR181" t="e">
        <f t="shared" si="172"/>
        <v>#DIV/0!</v>
      </c>
    </row>
    <row r="182" spans="1:96" x14ac:dyDescent="0.3">
      <c r="A182" s="4" t="str">
        <f>VLOOKUP(B182,ListCodeMtrx!A$1:B$91,2,TRUE)</f>
        <v>M28</v>
      </c>
      <c r="B182">
        <v>28</v>
      </c>
      <c r="C182" s="10">
        <v>28</v>
      </c>
      <c r="D182" s="10">
        <v>1</v>
      </c>
      <c r="E182" s="10">
        <v>6</v>
      </c>
      <c r="F182" s="1">
        <v>72</v>
      </c>
      <c r="G182" s="3">
        <v>41316</v>
      </c>
      <c r="H182" s="11">
        <v>1</v>
      </c>
      <c r="I182" s="1">
        <v>41.3</v>
      </c>
      <c r="J182" s="8">
        <v>28</v>
      </c>
      <c r="K182" s="8" t="s">
        <v>469</v>
      </c>
      <c r="L182" s="12">
        <v>0.16111111111111112</v>
      </c>
      <c r="M182" s="12">
        <f t="shared" si="173"/>
        <v>0.46387731481481487</v>
      </c>
      <c r="N182" s="8">
        <v>6088</v>
      </c>
      <c r="O182" s="8">
        <v>0</v>
      </c>
      <c r="P182" s="13">
        <v>50</v>
      </c>
      <c r="Q182" s="14">
        <f t="shared" si="131"/>
        <v>-0.50040484924824469</v>
      </c>
      <c r="R182" s="14">
        <f t="shared" si="132"/>
        <v>0.39255610455066581</v>
      </c>
      <c r="S182" s="14">
        <f t="shared" si="133"/>
        <v>50.557249467655218</v>
      </c>
      <c r="T182" s="15">
        <v>24.164371490478516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t="e">
        <f t="shared" si="134"/>
        <v>#DIV/0!</v>
      </c>
      <c r="AC182" t="e">
        <f t="shared" si="135"/>
        <v>#DIV/0!</v>
      </c>
      <c r="AD182" t="e">
        <f t="shared" si="136"/>
        <v>#DIV/0!</v>
      </c>
      <c r="AE182" s="8">
        <v>-1</v>
      </c>
      <c r="AF182" s="8">
        <v>0.85</v>
      </c>
      <c r="AG182" s="8">
        <v>0.85</v>
      </c>
      <c r="AH182" s="8">
        <v>9.8076972961425781</v>
      </c>
      <c r="AI182">
        <f t="shared" si="137"/>
        <v>0.84999999999999987</v>
      </c>
      <c r="AJ182">
        <f t="shared" si="138"/>
        <v>3.2637142520856275E-4</v>
      </c>
      <c r="AK182" t="e">
        <f t="shared" si="139"/>
        <v>#DIV/0!</v>
      </c>
      <c r="AL182" t="e">
        <f t="shared" si="140"/>
        <v>#DIV/0!</v>
      </c>
      <c r="AM182" t="e">
        <f t="shared" si="141"/>
        <v>#DIV/0!</v>
      </c>
      <c r="AN182" s="8">
        <v>1801.044189453125</v>
      </c>
      <c r="AO182" s="8">
        <v>0.5</v>
      </c>
      <c r="AP182" t="e">
        <f t="shared" si="142"/>
        <v>#DIV/0!</v>
      </c>
      <c r="AQ182">
        <f t="shared" si="143"/>
        <v>5.277228590784893</v>
      </c>
      <c r="AR182">
        <f t="shared" si="144"/>
        <v>1.3872777469031279</v>
      </c>
      <c r="AS182">
        <f t="shared" si="145"/>
        <v>24.164371490478516</v>
      </c>
      <c r="AT182" s="8">
        <v>2</v>
      </c>
      <c r="AU182">
        <f t="shared" si="146"/>
        <v>4.644859790802002</v>
      </c>
      <c r="AV182" s="8">
        <v>1</v>
      </c>
      <c r="AW182">
        <f t="shared" si="147"/>
        <v>9.2897195816040039</v>
      </c>
      <c r="AX182" s="8">
        <v>24.641525268554688</v>
      </c>
      <c r="AY182" s="8">
        <v>24.164371490478516</v>
      </c>
      <c r="AZ182" s="8">
        <v>25.138776779174805</v>
      </c>
      <c r="BA182" s="8">
        <v>49.423206329345703</v>
      </c>
      <c r="BB182" s="8">
        <v>49.559551239013672</v>
      </c>
      <c r="BC182" s="8">
        <v>13.193539619445801</v>
      </c>
      <c r="BD182" s="8">
        <v>16.157094955444336</v>
      </c>
      <c r="BE182" s="8">
        <v>42.959877014160156</v>
      </c>
      <c r="BF182" s="8">
        <v>52.609600067138672</v>
      </c>
      <c r="BG182" s="8">
        <v>350.38751220703125</v>
      </c>
      <c r="BH182" s="8">
        <v>1800.889892578125</v>
      </c>
      <c r="BI182" s="8">
        <v>926.3746337890625</v>
      </c>
      <c r="BJ182" s="8">
        <v>101.34225463867187</v>
      </c>
      <c r="BK182" s="8">
        <v>0.58364105224609375</v>
      </c>
      <c r="BL182" s="8">
        <v>-0.83987385034561157</v>
      </c>
      <c r="BM182" s="8">
        <v>0.25</v>
      </c>
      <c r="BN182" s="8">
        <v>-1.355140209197998</v>
      </c>
      <c r="BO182" s="8">
        <v>7.355140209197998</v>
      </c>
      <c r="BP182" s="8">
        <v>1</v>
      </c>
      <c r="BQ182" s="8">
        <v>0</v>
      </c>
      <c r="BR182" s="8">
        <v>0.15999999642372131</v>
      </c>
      <c r="BS182" s="8">
        <v>111135</v>
      </c>
      <c r="BT182">
        <f t="shared" si="148"/>
        <v>1.7519375610351562</v>
      </c>
      <c r="BU182">
        <f t="shared" si="149"/>
        <v>5.2772285907848934E-3</v>
      </c>
      <c r="BV182">
        <f t="shared" si="150"/>
        <v>297.31437149047849</v>
      </c>
      <c r="BW182">
        <f t="shared" si="151"/>
        <v>297.79152526855466</v>
      </c>
      <c r="BX182">
        <f t="shared" si="152"/>
        <v>288.14237637201586</v>
      </c>
      <c r="BY182">
        <f t="shared" si="153"/>
        <v>0.22411606409496618</v>
      </c>
      <c r="BZ182">
        <f t="shared" si="154"/>
        <v>3.0246741780989685</v>
      </c>
      <c r="CA182">
        <f t="shared" si="155"/>
        <v>29.846130707109438</v>
      </c>
      <c r="CB182">
        <f t="shared" si="156"/>
        <v>13.689035751665102</v>
      </c>
      <c r="CC182">
        <f t="shared" si="157"/>
        <v>24.402948379516602</v>
      </c>
      <c r="CD182">
        <f t="shared" si="158"/>
        <v>3.0682398078780397</v>
      </c>
      <c r="CE182">
        <f t="shared" si="159"/>
        <v>0.37664039421406059</v>
      </c>
      <c r="CF182">
        <f t="shared" si="160"/>
        <v>1.6373964311958407</v>
      </c>
      <c r="CG182">
        <f t="shared" si="161"/>
        <v>1.4308433766821991</v>
      </c>
      <c r="CH182">
        <f t="shared" si="162"/>
        <v>0.23678024167320261</v>
      </c>
      <c r="CI182">
        <f t="shared" si="163"/>
        <v>5.1235856493819734</v>
      </c>
      <c r="CJ182">
        <f t="shared" si="164"/>
        <v>1.0201313007018544</v>
      </c>
      <c r="CK182">
        <f t="shared" si="165"/>
        <v>54.958158838678052</v>
      </c>
      <c r="CL182">
        <f t="shared" si="166"/>
        <v>49.632271038632048</v>
      </c>
      <c r="CM182">
        <f t="shared" si="167"/>
        <v>-5.5410176913370931E-3</v>
      </c>
      <c r="CN182">
        <f t="shared" si="168"/>
        <v>0</v>
      </c>
      <c r="CO182">
        <f t="shared" si="169"/>
        <v>1530.756408691406</v>
      </c>
      <c r="CP182">
        <f t="shared" si="170"/>
        <v>0</v>
      </c>
      <c r="CQ182" t="e">
        <f t="shared" si="171"/>
        <v>#DIV/0!</v>
      </c>
      <c r="CR182" t="e">
        <f t="shared" si="172"/>
        <v>#DIV/0!</v>
      </c>
    </row>
    <row r="183" spans="1:96" x14ac:dyDescent="0.3">
      <c r="A183" s="4" t="str">
        <f>VLOOKUP(B183,ListCodeMtrx!A$1:B$91,2,TRUE)</f>
        <v>M28</v>
      </c>
      <c r="B183">
        <v>28</v>
      </c>
      <c r="C183" s="10">
        <v>28</v>
      </c>
      <c r="D183" s="10">
        <v>1</v>
      </c>
      <c r="E183" s="10">
        <v>6</v>
      </c>
      <c r="F183" s="1">
        <v>72</v>
      </c>
      <c r="G183" s="3">
        <v>41316</v>
      </c>
      <c r="H183" s="11">
        <v>1</v>
      </c>
      <c r="I183" s="1">
        <v>41.3</v>
      </c>
      <c r="J183" s="8">
        <v>29</v>
      </c>
      <c r="K183" s="8" t="s">
        <v>470</v>
      </c>
      <c r="L183" s="12">
        <v>0.16111111111111112</v>
      </c>
      <c r="M183" s="12">
        <f t="shared" si="173"/>
        <v>0.46629629629629632</v>
      </c>
      <c r="N183" s="8">
        <v>6297</v>
      </c>
      <c r="O183" s="8">
        <v>0</v>
      </c>
      <c r="P183" s="13">
        <v>150</v>
      </c>
      <c r="Q183" s="14">
        <f t="shared" si="131"/>
        <v>11.515874883628701</v>
      </c>
      <c r="R183" s="14">
        <f t="shared" si="132"/>
        <v>0.3938078842983796</v>
      </c>
      <c r="S183" s="14">
        <f t="shared" si="133"/>
        <v>93.285474690168698</v>
      </c>
      <c r="T183" s="15">
        <v>24.078914642333984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t="e">
        <f t="shared" si="134"/>
        <v>#DIV/0!</v>
      </c>
      <c r="AC183" t="e">
        <f t="shared" si="135"/>
        <v>#DIV/0!</v>
      </c>
      <c r="AD183" t="e">
        <f t="shared" si="136"/>
        <v>#DIV/0!</v>
      </c>
      <c r="AE183" s="8">
        <v>-1</v>
      </c>
      <c r="AF183" s="8">
        <v>0.85</v>
      </c>
      <c r="AG183" s="8">
        <v>0.85</v>
      </c>
      <c r="AH183" s="8">
        <v>9.8076972961425781</v>
      </c>
      <c r="AI183">
        <f t="shared" si="137"/>
        <v>0.84999999999999987</v>
      </c>
      <c r="AJ183">
        <f t="shared" si="138"/>
        <v>8.1737234432733182E-3</v>
      </c>
      <c r="AK183" t="e">
        <f t="shared" si="139"/>
        <v>#DIV/0!</v>
      </c>
      <c r="AL183" t="e">
        <f t="shared" si="140"/>
        <v>#DIV/0!</v>
      </c>
      <c r="AM183" t="e">
        <f t="shared" si="141"/>
        <v>#DIV/0!</v>
      </c>
      <c r="AN183" s="8">
        <v>1801.044189453125</v>
      </c>
      <c r="AO183" s="8">
        <v>0.5</v>
      </c>
      <c r="AP183" t="e">
        <f t="shared" si="142"/>
        <v>#DIV/0!</v>
      </c>
      <c r="AQ183">
        <f t="shared" si="143"/>
        <v>5.2785243218615516</v>
      </c>
      <c r="AR183">
        <f t="shared" si="144"/>
        <v>1.3835464963335431</v>
      </c>
      <c r="AS183">
        <f t="shared" si="145"/>
        <v>24.078914642333984</v>
      </c>
      <c r="AT183" s="8">
        <v>2</v>
      </c>
      <c r="AU183">
        <f t="shared" si="146"/>
        <v>4.644859790802002</v>
      </c>
      <c r="AV183" s="8">
        <v>1</v>
      </c>
      <c r="AW183">
        <f t="shared" si="147"/>
        <v>9.2897195816040039</v>
      </c>
      <c r="AX183" s="8">
        <v>24.625059127807617</v>
      </c>
      <c r="AY183" s="8">
        <v>24.078914642333984</v>
      </c>
      <c r="AZ183" s="8">
        <v>25.140598297119141</v>
      </c>
      <c r="BA183" s="8">
        <v>151.421142578125</v>
      </c>
      <c r="BB183" s="8">
        <v>144.41293334960937</v>
      </c>
      <c r="BC183" s="8">
        <v>13.076995849609375</v>
      </c>
      <c r="BD183" s="8">
        <v>16.041574478149414</v>
      </c>
      <c r="BE183" s="8">
        <v>42.621429443359375</v>
      </c>
      <c r="BF183" s="8">
        <v>52.283786773681641</v>
      </c>
      <c r="BG183" s="8">
        <v>350.39370727539062</v>
      </c>
      <c r="BH183" s="8">
        <v>1801.4505615234375</v>
      </c>
      <c r="BI183" s="8">
        <v>1021.0009155273437</v>
      </c>
      <c r="BJ183" s="8">
        <v>101.34010314941406</v>
      </c>
      <c r="BK183" s="8">
        <v>-0.51644134521484375</v>
      </c>
      <c r="BL183" s="8">
        <v>-0.80356937646865845</v>
      </c>
      <c r="BM183" s="8">
        <v>0.25</v>
      </c>
      <c r="BN183" s="8">
        <v>-1.355140209197998</v>
      </c>
      <c r="BO183" s="8">
        <v>7.355140209197998</v>
      </c>
      <c r="BP183" s="8">
        <v>1</v>
      </c>
      <c r="BQ183" s="8">
        <v>0</v>
      </c>
      <c r="BR183" s="8">
        <v>0.15999999642372131</v>
      </c>
      <c r="BS183" s="8">
        <v>111115</v>
      </c>
      <c r="BT183">
        <f t="shared" si="148"/>
        <v>1.7519685363769528</v>
      </c>
      <c r="BU183">
        <f t="shared" si="149"/>
        <v>5.2785243218615519E-3</v>
      </c>
      <c r="BV183">
        <f t="shared" si="150"/>
        <v>297.22891464233396</v>
      </c>
      <c r="BW183">
        <f t="shared" si="151"/>
        <v>297.77505912780759</v>
      </c>
      <c r="BX183">
        <f t="shared" si="152"/>
        <v>288.23208340126075</v>
      </c>
      <c r="BY183">
        <f t="shared" si="153"/>
        <v>0.2271179081634859</v>
      </c>
      <c r="BZ183">
        <f t="shared" si="154"/>
        <v>3.0092013086282128</v>
      </c>
      <c r="CA183">
        <f t="shared" si="155"/>
        <v>29.694081761407912</v>
      </c>
      <c r="CB183">
        <f t="shared" si="156"/>
        <v>13.652507283258497</v>
      </c>
      <c r="CC183">
        <f t="shared" si="157"/>
        <v>24.351986885070801</v>
      </c>
      <c r="CD183">
        <f t="shared" si="158"/>
        <v>3.0588881300275719</v>
      </c>
      <c r="CE183">
        <f t="shared" si="159"/>
        <v>0.37779257889632961</v>
      </c>
      <c r="CF183">
        <f t="shared" si="160"/>
        <v>1.6256548122946697</v>
      </c>
      <c r="CG183">
        <f t="shared" si="161"/>
        <v>1.4332333177329022</v>
      </c>
      <c r="CH183">
        <f t="shared" si="162"/>
        <v>0.23750883803099662</v>
      </c>
      <c r="CI183">
        <f t="shared" si="163"/>
        <v>9.4535596274437506</v>
      </c>
      <c r="CJ183">
        <f t="shared" si="164"/>
        <v>0.64596343642112597</v>
      </c>
      <c r="CK183">
        <f t="shared" si="165"/>
        <v>54.860346583444382</v>
      </c>
      <c r="CL183">
        <f t="shared" si="166"/>
        <v>142.73942415954895</v>
      </c>
      <c r="CM183">
        <f t="shared" si="167"/>
        <v>4.4260013731125113E-2</v>
      </c>
      <c r="CN183">
        <f t="shared" si="168"/>
        <v>0</v>
      </c>
      <c r="CO183">
        <f t="shared" si="169"/>
        <v>1531.2329772949217</v>
      </c>
      <c r="CP183">
        <f t="shared" si="170"/>
        <v>0</v>
      </c>
      <c r="CQ183" t="e">
        <f t="shared" si="171"/>
        <v>#DIV/0!</v>
      </c>
      <c r="CR183" t="e">
        <f t="shared" si="172"/>
        <v>#DIV/0!</v>
      </c>
    </row>
    <row r="184" spans="1:96" x14ac:dyDescent="0.3">
      <c r="A184" s="4" t="str">
        <f>VLOOKUP(B184,ListCodeMtrx!A$1:B$91,2,TRUE)</f>
        <v>M28</v>
      </c>
      <c r="B184">
        <v>28</v>
      </c>
      <c r="C184" s="10">
        <v>28</v>
      </c>
      <c r="D184" s="10">
        <v>1</v>
      </c>
      <c r="E184" s="10">
        <v>6</v>
      </c>
      <c r="F184" s="1">
        <v>72</v>
      </c>
      <c r="G184" s="3">
        <v>41316</v>
      </c>
      <c r="H184" s="11">
        <v>1</v>
      </c>
      <c r="I184" s="1">
        <v>41.3</v>
      </c>
      <c r="J184" s="8">
        <v>30</v>
      </c>
      <c r="K184" s="8" t="s">
        <v>471</v>
      </c>
      <c r="L184" s="12">
        <v>0.16111111111111112</v>
      </c>
      <c r="M184" s="12">
        <f t="shared" si="173"/>
        <v>0.46871527777777777</v>
      </c>
      <c r="N184" s="8">
        <v>6506</v>
      </c>
      <c r="O184" s="8">
        <v>0</v>
      </c>
      <c r="P184" s="13" t="s">
        <v>192</v>
      </c>
      <c r="Q184" s="14">
        <f t="shared" si="131"/>
        <v>33.330487577041637</v>
      </c>
      <c r="R184" s="14">
        <f t="shared" si="132"/>
        <v>0.39097596086952396</v>
      </c>
      <c r="S184" s="14">
        <f t="shared" si="133"/>
        <v>231.79477271034031</v>
      </c>
      <c r="T184" s="15">
        <v>24.331747055053711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t="e">
        <f t="shared" si="134"/>
        <v>#DIV/0!</v>
      </c>
      <c r="AC184" t="e">
        <f t="shared" si="135"/>
        <v>#DIV/0!</v>
      </c>
      <c r="AD184" t="e">
        <f t="shared" si="136"/>
        <v>#DIV/0!</v>
      </c>
      <c r="AE184" s="8">
        <v>-1</v>
      </c>
      <c r="AF184" s="8">
        <v>0.85</v>
      </c>
      <c r="AG184" s="8">
        <v>0.85</v>
      </c>
      <c r="AH184" s="8">
        <v>9.8076972961425781</v>
      </c>
      <c r="AI184">
        <f t="shared" si="137"/>
        <v>0.84999999999999987</v>
      </c>
      <c r="AJ184">
        <f t="shared" si="138"/>
        <v>2.2450302189908941E-2</v>
      </c>
      <c r="AK184" t="e">
        <f t="shared" si="139"/>
        <v>#DIV/0!</v>
      </c>
      <c r="AL184" t="e">
        <f t="shared" si="140"/>
        <v>#DIV/0!</v>
      </c>
      <c r="AM184" t="e">
        <f t="shared" si="141"/>
        <v>#DIV/0!</v>
      </c>
      <c r="AN184" s="8">
        <v>1801.044189453125</v>
      </c>
      <c r="AO184" s="8">
        <v>0.5</v>
      </c>
      <c r="AP184" t="e">
        <f t="shared" si="142"/>
        <v>#DIV/0!</v>
      </c>
      <c r="AQ184">
        <f t="shared" si="143"/>
        <v>5.2896881345937947</v>
      </c>
      <c r="AR184">
        <f t="shared" si="144"/>
        <v>1.3955138006030052</v>
      </c>
      <c r="AS184">
        <f t="shared" si="145"/>
        <v>24.331747055053711</v>
      </c>
      <c r="AT184" s="8">
        <v>2</v>
      </c>
      <c r="AU184">
        <f t="shared" si="146"/>
        <v>4.644859790802002</v>
      </c>
      <c r="AV184" s="8">
        <v>1</v>
      </c>
      <c r="AW184">
        <f t="shared" si="147"/>
        <v>9.2897195816040039</v>
      </c>
      <c r="AX184" s="8">
        <v>24.77154541015625</v>
      </c>
      <c r="AY184" s="8">
        <v>24.331747055053711</v>
      </c>
      <c r="AZ184" s="8">
        <v>25.139476776123047</v>
      </c>
      <c r="BA184" s="8">
        <v>400.14044189453125</v>
      </c>
      <c r="BB184" s="8">
        <v>379.96939086914062</v>
      </c>
      <c r="BC184" s="8">
        <v>13.40781307220459</v>
      </c>
      <c r="BD184" s="8">
        <v>16.377532958984375</v>
      </c>
      <c r="BE184" s="8">
        <v>43.317924499511719</v>
      </c>
      <c r="BF184" s="8">
        <v>52.912487030029297</v>
      </c>
      <c r="BG184" s="8">
        <v>350.40719604492187</v>
      </c>
      <c r="BH184" s="8">
        <v>1799.0318603515625</v>
      </c>
      <c r="BI184" s="8">
        <v>981.9840087890625</v>
      </c>
      <c r="BJ184" s="8">
        <v>101.33804321289062</v>
      </c>
      <c r="BK184" s="8">
        <v>-4.6803207397460937</v>
      </c>
      <c r="BL184" s="8">
        <v>-0.76219135522842407</v>
      </c>
      <c r="BM184" s="8">
        <v>0.25</v>
      </c>
      <c r="BN184" s="8">
        <v>-1.355140209197998</v>
      </c>
      <c r="BO184" s="8">
        <v>7.355140209197998</v>
      </c>
      <c r="BP184" s="8">
        <v>1</v>
      </c>
      <c r="BQ184" s="8">
        <v>0</v>
      </c>
      <c r="BR184" s="8">
        <v>0.15999999642372131</v>
      </c>
      <c r="BS184" s="8">
        <v>111115</v>
      </c>
      <c r="BT184">
        <f t="shared" si="148"/>
        <v>1.752035980224609</v>
      </c>
      <c r="BU184">
        <f t="shared" si="149"/>
        <v>5.2896881345937943E-3</v>
      </c>
      <c r="BV184">
        <f t="shared" si="150"/>
        <v>297.48174705505369</v>
      </c>
      <c r="BW184">
        <f t="shared" si="151"/>
        <v>297.92154541015623</v>
      </c>
      <c r="BX184">
        <f t="shared" si="152"/>
        <v>287.8450912224107</v>
      </c>
      <c r="BY184">
        <f t="shared" si="153"/>
        <v>0.21944633797873977</v>
      </c>
      <c r="BZ184">
        <f t="shared" si="154"/>
        <v>3.0551809433211043</v>
      </c>
      <c r="CA184">
        <f t="shared" si="155"/>
        <v>30.148410670440818</v>
      </c>
      <c r="CB184">
        <f t="shared" si="156"/>
        <v>13.770877711456443</v>
      </c>
      <c r="CC184">
        <f t="shared" si="157"/>
        <v>24.55164623260498</v>
      </c>
      <c r="CD184">
        <f t="shared" si="158"/>
        <v>3.0956695772953209</v>
      </c>
      <c r="CE184">
        <f t="shared" si="159"/>
        <v>0.37518554567599033</v>
      </c>
      <c r="CF184">
        <f t="shared" si="160"/>
        <v>1.6596671427180991</v>
      </c>
      <c r="CG184">
        <f t="shared" si="161"/>
        <v>1.4360024345772218</v>
      </c>
      <c r="CH184">
        <f t="shared" si="162"/>
        <v>0.23586028990616326</v>
      </c>
      <c r="CI184">
        <f t="shared" si="163"/>
        <v>23.489628693442629</v>
      </c>
      <c r="CJ184">
        <f t="shared" si="164"/>
        <v>0.6100353825347189</v>
      </c>
      <c r="CK184">
        <f t="shared" si="165"/>
        <v>55.123850113394248</v>
      </c>
      <c r="CL184">
        <f t="shared" si="166"/>
        <v>375.12574001038814</v>
      </c>
      <c r="CM184">
        <f t="shared" si="167"/>
        <v>4.8978371928098376E-2</v>
      </c>
      <c r="CN184">
        <f t="shared" si="168"/>
        <v>0</v>
      </c>
      <c r="CO184">
        <f t="shared" si="169"/>
        <v>1529.1770812988279</v>
      </c>
      <c r="CP184">
        <f t="shared" si="170"/>
        <v>0</v>
      </c>
      <c r="CQ184" t="e">
        <f t="shared" si="171"/>
        <v>#DIV/0!</v>
      </c>
      <c r="CR184" t="e">
        <f t="shared" si="172"/>
        <v>#DIV/0!</v>
      </c>
    </row>
    <row r="185" spans="1:96" s="5" customFormat="1" x14ac:dyDescent="0.3">
      <c r="A185" s="4" t="str">
        <f>VLOOKUP(B185,ListCodeMtrx!A$1:B$91,2,TRUE)</f>
        <v>M28</v>
      </c>
      <c r="B185">
        <v>28</v>
      </c>
      <c r="C185" s="10">
        <v>28</v>
      </c>
      <c r="D185" s="10">
        <v>1</v>
      </c>
      <c r="E185" s="10">
        <v>6</v>
      </c>
      <c r="F185" s="1">
        <v>72</v>
      </c>
      <c r="G185" s="3">
        <v>41316</v>
      </c>
      <c r="H185" s="11">
        <v>1</v>
      </c>
      <c r="I185" s="1">
        <v>41.3</v>
      </c>
      <c r="J185" s="8">
        <v>31</v>
      </c>
      <c r="K185" s="8" t="s">
        <v>472</v>
      </c>
      <c r="L185" s="12">
        <v>0.16111111111111112</v>
      </c>
      <c r="M185" s="12">
        <f t="shared" si="173"/>
        <v>0.47113425925925934</v>
      </c>
      <c r="N185" s="8">
        <v>6715</v>
      </c>
      <c r="O185" s="8">
        <v>0</v>
      </c>
      <c r="P185" s="13">
        <v>800</v>
      </c>
      <c r="Q185" s="14">
        <f t="shared" si="131"/>
        <v>50.709788004221053</v>
      </c>
      <c r="R185" s="14">
        <f t="shared" si="132"/>
        <v>0.35640910810841792</v>
      </c>
      <c r="S185" s="14">
        <f t="shared" si="133"/>
        <v>519.74037509054142</v>
      </c>
      <c r="T185" s="15">
        <v>24.362253189086914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t="e">
        <f t="shared" si="134"/>
        <v>#DIV/0!</v>
      </c>
      <c r="AC185" t="e">
        <f t="shared" si="135"/>
        <v>#DIV/0!</v>
      </c>
      <c r="AD185" t="e">
        <f t="shared" si="136"/>
        <v>#DIV/0!</v>
      </c>
      <c r="AE185" s="8">
        <v>-1</v>
      </c>
      <c r="AF185" s="8">
        <v>0.85</v>
      </c>
      <c r="AG185" s="8">
        <v>0.85</v>
      </c>
      <c r="AH185" s="8">
        <v>9.8076972961425781</v>
      </c>
      <c r="AI185">
        <f t="shared" si="137"/>
        <v>0.84999999999999987</v>
      </c>
      <c r="AJ185">
        <f t="shared" si="138"/>
        <v>3.3801623099078061E-2</v>
      </c>
      <c r="AK185" t="e">
        <f t="shared" si="139"/>
        <v>#DIV/0!</v>
      </c>
      <c r="AL185" t="e">
        <f t="shared" si="140"/>
        <v>#DIV/0!</v>
      </c>
      <c r="AM185" t="e">
        <f t="shared" si="141"/>
        <v>#DIV/0!</v>
      </c>
      <c r="AN185" s="8">
        <v>1801.044189453125</v>
      </c>
      <c r="AO185" s="8">
        <v>0.5</v>
      </c>
      <c r="AP185" t="e">
        <f t="shared" si="142"/>
        <v>#DIV/0!</v>
      </c>
      <c r="AQ185">
        <f t="shared" si="143"/>
        <v>4.9025465415571734</v>
      </c>
      <c r="AR185">
        <f t="shared" si="144"/>
        <v>1.4137487082192612</v>
      </c>
      <c r="AS185">
        <f t="shared" si="145"/>
        <v>24.362253189086914</v>
      </c>
      <c r="AT185" s="8">
        <v>2</v>
      </c>
      <c r="AU185">
        <f t="shared" si="146"/>
        <v>4.644859790802002</v>
      </c>
      <c r="AV185" s="8">
        <v>1</v>
      </c>
      <c r="AW185">
        <f t="shared" si="147"/>
        <v>9.2897195816040039</v>
      </c>
      <c r="AX185" s="8">
        <v>24.740947723388672</v>
      </c>
      <c r="AY185" s="8">
        <v>24.362253189086914</v>
      </c>
      <c r="AZ185" s="8">
        <v>25.143325805664063</v>
      </c>
      <c r="BA185" s="8">
        <v>800.61566162109375</v>
      </c>
      <c r="BB185" s="8">
        <v>769.51983642578125</v>
      </c>
      <c r="BC185" s="8">
        <v>13.500709533691406</v>
      </c>
      <c r="BD185" s="8">
        <v>16.253358840942383</v>
      </c>
      <c r="BE185" s="8">
        <v>43.696193695068359</v>
      </c>
      <c r="BF185" s="8">
        <v>52.605373382568359</v>
      </c>
      <c r="BG185" s="8">
        <v>350.4161376953125</v>
      </c>
      <c r="BH185" s="8">
        <v>1799.7669677734375</v>
      </c>
      <c r="BI185" s="8">
        <v>896.74993896484375</v>
      </c>
      <c r="BJ185" s="8">
        <v>101.33421325683594</v>
      </c>
      <c r="BK185" s="8">
        <v>-15.206077575683594</v>
      </c>
      <c r="BL185" s="8">
        <v>-0.68437343835830688</v>
      </c>
      <c r="BM185" s="8">
        <v>0.25</v>
      </c>
      <c r="BN185" s="8">
        <v>-1.355140209197998</v>
      </c>
      <c r="BO185" s="8">
        <v>7.355140209197998</v>
      </c>
      <c r="BP185" s="8">
        <v>1</v>
      </c>
      <c r="BQ185" s="8">
        <v>0</v>
      </c>
      <c r="BR185" s="8">
        <v>0.15999999642372131</v>
      </c>
      <c r="BS185" s="8">
        <v>111115</v>
      </c>
      <c r="BT185">
        <f t="shared" si="148"/>
        <v>1.7520806884765623</v>
      </c>
      <c r="BU185">
        <f t="shared" si="149"/>
        <v>4.9025465415571731E-3</v>
      </c>
      <c r="BV185">
        <f t="shared" si="150"/>
        <v>297.51225318908689</v>
      </c>
      <c r="BW185">
        <f t="shared" si="151"/>
        <v>297.89094772338865</v>
      </c>
      <c r="BX185">
        <f t="shared" si="152"/>
        <v>287.96270840728175</v>
      </c>
      <c r="BY185">
        <f t="shared" si="153"/>
        <v>0.28021064246240873</v>
      </c>
      <c r="BZ185">
        <f t="shared" si="154"/>
        <v>3.0607700391471964</v>
      </c>
      <c r="CA185">
        <f t="shared" si="155"/>
        <v>30.204705210367031</v>
      </c>
      <c r="CB185">
        <f t="shared" si="156"/>
        <v>13.951346369424648</v>
      </c>
      <c r="CC185">
        <f t="shared" si="157"/>
        <v>24.551600456237793</v>
      </c>
      <c r="CD185">
        <f t="shared" si="158"/>
        <v>3.095661100216982</v>
      </c>
      <c r="CE185">
        <f t="shared" si="159"/>
        <v>0.34324035861017493</v>
      </c>
      <c r="CF185">
        <f t="shared" si="160"/>
        <v>1.6470213309279351</v>
      </c>
      <c r="CG185">
        <f t="shared" si="161"/>
        <v>1.4486397692890469</v>
      </c>
      <c r="CH185">
        <f t="shared" si="162"/>
        <v>0.21567072333256398</v>
      </c>
      <c r="CI185">
        <f t="shared" si="163"/>
        <v>52.667482007612826</v>
      </c>
      <c r="CJ185">
        <f t="shared" si="164"/>
        <v>0.67540867757821521</v>
      </c>
      <c r="CK185">
        <f t="shared" si="165"/>
        <v>54.459443872659222</v>
      </c>
      <c r="CL185">
        <f t="shared" si="166"/>
        <v>762.15059204716044</v>
      </c>
      <c r="CM185">
        <f t="shared" si="167"/>
        <v>3.6234661265466026E-2</v>
      </c>
      <c r="CN185">
        <f t="shared" si="168"/>
        <v>0</v>
      </c>
      <c r="CO185">
        <f t="shared" si="169"/>
        <v>1529.8019226074216</v>
      </c>
      <c r="CP185">
        <f t="shared" si="170"/>
        <v>0</v>
      </c>
      <c r="CQ185" t="e">
        <f t="shared" si="171"/>
        <v>#DIV/0!</v>
      </c>
      <c r="CR185" t="e">
        <f t="shared" si="172"/>
        <v>#DIV/0!</v>
      </c>
    </row>
    <row r="186" spans="1:96" s="25" customFormat="1" x14ac:dyDescent="0.3">
      <c r="A186" s="4" t="str">
        <f>VLOOKUP(B186,ListCodeMtrx!A$1:B$91,2,TRUE)</f>
        <v>M29</v>
      </c>
      <c r="B186">
        <v>29</v>
      </c>
      <c r="C186" s="10">
        <v>29</v>
      </c>
      <c r="D186" s="10">
        <v>1</v>
      </c>
      <c r="E186" s="10">
        <v>6</v>
      </c>
      <c r="F186" s="1">
        <v>72</v>
      </c>
      <c r="G186" s="3">
        <v>41316</v>
      </c>
      <c r="H186" s="11">
        <v>1</v>
      </c>
      <c r="I186" s="1">
        <v>41.8</v>
      </c>
      <c r="J186" s="8">
        <v>34</v>
      </c>
      <c r="K186" s="8" t="s">
        <v>475</v>
      </c>
      <c r="L186" s="12">
        <v>0.16111111111111112</v>
      </c>
      <c r="M186" s="12">
        <f t="shared" si="173"/>
        <v>0.48008101851851848</v>
      </c>
      <c r="N186" s="8">
        <v>7488</v>
      </c>
      <c r="O186" s="8">
        <v>0</v>
      </c>
      <c r="P186" s="13">
        <v>50</v>
      </c>
      <c r="Q186" s="14">
        <f t="shared" si="131"/>
        <v>-0.77259598950498887</v>
      </c>
      <c r="R186" s="14">
        <f t="shared" si="132"/>
        <v>0.4411534448056823</v>
      </c>
      <c r="S186" s="14">
        <f t="shared" si="133"/>
        <v>50.724430721075514</v>
      </c>
      <c r="T186" s="15">
        <v>24.892337799072266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t="e">
        <f t="shared" si="134"/>
        <v>#DIV/0!</v>
      </c>
      <c r="AC186" t="e">
        <f t="shared" si="135"/>
        <v>#DIV/0!</v>
      </c>
      <c r="AD186" t="e">
        <f t="shared" si="136"/>
        <v>#DIV/0!</v>
      </c>
      <c r="AE186" s="8">
        <v>-1</v>
      </c>
      <c r="AF186" s="8">
        <v>0.85</v>
      </c>
      <c r="AG186" s="8">
        <v>0.85</v>
      </c>
      <c r="AH186" s="8">
        <v>9.7839221954345703</v>
      </c>
      <c r="AI186">
        <f t="shared" si="137"/>
        <v>0.84999999999999987</v>
      </c>
      <c r="AJ186">
        <f t="shared" si="138"/>
        <v>1.48510654167037E-4</v>
      </c>
      <c r="AK186" t="e">
        <f t="shared" si="139"/>
        <v>#DIV/0!</v>
      </c>
      <c r="AL186" t="e">
        <f t="shared" si="140"/>
        <v>#DIV/0!</v>
      </c>
      <c r="AM186" t="e">
        <f t="shared" si="141"/>
        <v>#DIV/0!</v>
      </c>
      <c r="AN186" s="8">
        <v>1800.3941650390625</v>
      </c>
      <c r="AO186" s="8">
        <v>0.5</v>
      </c>
      <c r="AP186" t="e">
        <f t="shared" si="142"/>
        <v>#DIV/0!</v>
      </c>
      <c r="AQ186">
        <f t="shared" si="143"/>
        <v>5.4894014864593084</v>
      </c>
      <c r="AR186">
        <f t="shared" si="144"/>
        <v>1.2879036198220406</v>
      </c>
      <c r="AS186">
        <f t="shared" si="145"/>
        <v>24.892337799072266</v>
      </c>
      <c r="AT186" s="8">
        <v>2</v>
      </c>
      <c r="AU186">
        <f t="shared" si="146"/>
        <v>4.644859790802002</v>
      </c>
      <c r="AV186" s="8">
        <v>1</v>
      </c>
      <c r="AW186">
        <f t="shared" si="147"/>
        <v>9.2897195816040039</v>
      </c>
      <c r="AX186" s="8">
        <v>25.016786575317383</v>
      </c>
      <c r="AY186" s="8">
        <v>24.892337799072266</v>
      </c>
      <c r="AZ186" s="8">
        <v>25.133399963378906</v>
      </c>
      <c r="BA186" s="8">
        <v>48.551860809326172</v>
      </c>
      <c r="BB186" s="8">
        <v>48.839824676513672</v>
      </c>
      <c r="BC186" s="8">
        <v>15.394051551818848</v>
      </c>
      <c r="BD186" s="8">
        <v>18.469512939453125</v>
      </c>
      <c r="BE186" s="8">
        <v>49.006248474121094</v>
      </c>
      <c r="BF186" s="8">
        <v>58.796836853027344</v>
      </c>
      <c r="BG186" s="8">
        <v>350.38742065429687</v>
      </c>
      <c r="BH186" s="8">
        <v>1801.4473876953125</v>
      </c>
      <c r="BI186" s="8">
        <v>51.159912109375</v>
      </c>
      <c r="BJ186" s="8">
        <v>101.32490539550781</v>
      </c>
      <c r="BK186" s="8">
        <v>0.4615020751953125</v>
      </c>
      <c r="BL186" s="8">
        <v>-0.96940380334854126</v>
      </c>
      <c r="BM186" s="8">
        <v>0.25</v>
      </c>
      <c r="BN186" s="8">
        <v>-1.355140209197998</v>
      </c>
      <c r="BO186" s="8">
        <v>7.355140209197998</v>
      </c>
      <c r="BP186" s="8">
        <v>1</v>
      </c>
      <c r="BQ186" s="8">
        <v>0</v>
      </c>
      <c r="BR186" s="8">
        <v>0.15999999642372131</v>
      </c>
      <c r="BS186" s="8">
        <v>111135</v>
      </c>
      <c r="BT186">
        <f t="shared" si="148"/>
        <v>1.7519371032714841</v>
      </c>
      <c r="BU186">
        <f t="shared" si="149"/>
        <v>5.4894014864593083E-3</v>
      </c>
      <c r="BV186">
        <f t="shared" si="150"/>
        <v>298.04233779907224</v>
      </c>
      <c r="BW186">
        <f t="shared" si="151"/>
        <v>298.16678657531736</v>
      </c>
      <c r="BX186">
        <f t="shared" si="152"/>
        <v>288.2315755887721</v>
      </c>
      <c r="BY186">
        <f t="shared" si="153"/>
        <v>0.17519710213442952</v>
      </c>
      <c r="BZ186">
        <f t="shared" si="154"/>
        <v>3.1593252711132358</v>
      </c>
      <c r="CA186">
        <f t="shared" si="155"/>
        <v>31.180145283938284</v>
      </c>
      <c r="CB186">
        <f t="shared" si="156"/>
        <v>12.710632344485159</v>
      </c>
      <c r="CC186">
        <f t="shared" si="157"/>
        <v>24.954562187194824</v>
      </c>
      <c r="CD186">
        <f t="shared" si="158"/>
        <v>3.1710741557311879</v>
      </c>
      <c r="CE186">
        <f t="shared" si="159"/>
        <v>0.42115355771068791</v>
      </c>
      <c r="CF186">
        <f t="shared" si="160"/>
        <v>1.8714216512911952</v>
      </c>
      <c r="CG186">
        <f t="shared" si="161"/>
        <v>1.2996525044399927</v>
      </c>
      <c r="CH186">
        <f t="shared" si="162"/>
        <v>0.2649476293238836</v>
      </c>
      <c r="CI186">
        <f t="shared" si="163"/>
        <v>5.1396481440539663</v>
      </c>
      <c r="CJ186">
        <f t="shared" si="164"/>
        <v>1.0385874858692545</v>
      </c>
      <c r="CK186">
        <f t="shared" si="165"/>
        <v>60.092255204336809</v>
      </c>
      <c r="CL186">
        <f t="shared" si="166"/>
        <v>48.952099818585467</v>
      </c>
      <c r="CM186">
        <f t="shared" si="167"/>
        <v>-9.4841764793007158E-3</v>
      </c>
      <c r="CN186">
        <f t="shared" si="168"/>
        <v>0</v>
      </c>
      <c r="CO186">
        <f t="shared" si="169"/>
        <v>1531.2302795410153</v>
      </c>
      <c r="CP186">
        <f t="shared" si="170"/>
        <v>0</v>
      </c>
      <c r="CQ186" t="e">
        <f t="shared" si="171"/>
        <v>#DIV/0!</v>
      </c>
      <c r="CR186" t="e">
        <f t="shared" si="172"/>
        <v>#DIV/0!</v>
      </c>
    </row>
    <row r="187" spans="1:96" x14ac:dyDescent="0.3">
      <c r="A187" s="4" t="str">
        <f>VLOOKUP(B187,ListCodeMtrx!A$1:B$91,2,TRUE)</f>
        <v>M29</v>
      </c>
      <c r="B187">
        <v>29</v>
      </c>
      <c r="C187" s="10">
        <v>29</v>
      </c>
      <c r="D187" s="10">
        <v>1</v>
      </c>
      <c r="E187" s="10">
        <v>6</v>
      </c>
      <c r="F187" s="1">
        <v>72</v>
      </c>
      <c r="G187" s="3">
        <v>41316</v>
      </c>
      <c r="H187" s="11">
        <v>1</v>
      </c>
      <c r="I187" s="1">
        <v>41.8</v>
      </c>
      <c r="J187" s="8">
        <v>35</v>
      </c>
      <c r="K187" s="8" t="s">
        <v>476</v>
      </c>
      <c r="L187" s="12">
        <v>0.16111111111111112</v>
      </c>
      <c r="M187" s="12">
        <f t="shared" si="173"/>
        <v>0.48250000000000004</v>
      </c>
      <c r="N187" s="8">
        <v>7697</v>
      </c>
      <c r="O187" s="8">
        <v>0</v>
      </c>
      <c r="P187" s="13">
        <v>150</v>
      </c>
      <c r="Q187" s="14">
        <f t="shared" si="131"/>
        <v>11.433742888480612</v>
      </c>
      <c r="R187" s="14">
        <f t="shared" si="132"/>
        <v>0.41695368247385534</v>
      </c>
      <c r="S187" s="14">
        <f t="shared" si="133"/>
        <v>96.369774069570994</v>
      </c>
      <c r="T187" s="15">
        <v>24.671670913696289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t="e">
        <f t="shared" si="134"/>
        <v>#DIV/0!</v>
      </c>
      <c r="AC187" t="e">
        <f t="shared" si="135"/>
        <v>#DIV/0!</v>
      </c>
      <c r="AD187" t="e">
        <f t="shared" si="136"/>
        <v>#DIV/0!</v>
      </c>
      <c r="AE187" s="8">
        <v>-1</v>
      </c>
      <c r="AF187" s="8">
        <v>0.85</v>
      </c>
      <c r="AG187" s="8">
        <v>0.85</v>
      </c>
      <c r="AH187" s="8">
        <v>9.8076972961425781</v>
      </c>
      <c r="AI187">
        <f t="shared" si="137"/>
        <v>0.84999999999999987</v>
      </c>
      <c r="AJ187">
        <f t="shared" si="138"/>
        <v>8.1283938644811579E-3</v>
      </c>
      <c r="AK187" t="e">
        <f t="shared" si="139"/>
        <v>#DIV/0!</v>
      </c>
      <c r="AL187" t="e">
        <f t="shared" si="140"/>
        <v>#DIV/0!</v>
      </c>
      <c r="AM187" t="e">
        <f t="shared" si="141"/>
        <v>#DIV/0!</v>
      </c>
      <c r="AN187" s="8">
        <v>1800.3941650390625</v>
      </c>
      <c r="AO187" s="8">
        <v>0.5</v>
      </c>
      <c r="AP187" t="e">
        <f t="shared" si="142"/>
        <v>#DIV/0!</v>
      </c>
      <c r="AQ187">
        <f t="shared" si="143"/>
        <v>5.0884432464732914</v>
      </c>
      <c r="AR187">
        <f t="shared" si="144"/>
        <v>1.2602994394581768</v>
      </c>
      <c r="AS187">
        <f t="shared" si="145"/>
        <v>24.671670913696289</v>
      </c>
      <c r="AT187" s="8">
        <v>2</v>
      </c>
      <c r="AU187">
        <f t="shared" si="146"/>
        <v>4.644859790802002</v>
      </c>
      <c r="AV187" s="8">
        <v>1</v>
      </c>
      <c r="AW187">
        <f t="shared" si="147"/>
        <v>9.2897195816040039</v>
      </c>
      <c r="AX187" s="8">
        <v>24.879072189331055</v>
      </c>
      <c r="AY187" s="8">
        <v>24.671670913696289</v>
      </c>
      <c r="AZ187" s="8">
        <v>25.139198303222656</v>
      </c>
      <c r="BA187" s="8">
        <v>151.31761169433594</v>
      </c>
      <c r="BB187" s="8">
        <v>144.37202453613281</v>
      </c>
      <c r="BC187" s="8">
        <v>15.483037948608398</v>
      </c>
      <c r="BD187" s="8">
        <v>18.334220886230469</v>
      </c>
      <c r="BE187" s="8">
        <v>49.694801330566406</v>
      </c>
      <c r="BF187" s="8">
        <v>58.846042633056641</v>
      </c>
      <c r="BG187" s="8">
        <v>350.39144897460938</v>
      </c>
      <c r="BH187" s="8">
        <v>1799.6092529296875</v>
      </c>
      <c r="BI187" s="8">
        <v>52.814361572265625</v>
      </c>
      <c r="BJ187" s="8">
        <v>101.32237243652344</v>
      </c>
      <c r="BK187" s="8">
        <v>-0.60296630859375</v>
      </c>
      <c r="BL187" s="8">
        <v>-0.92882877588272095</v>
      </c>
      <c r="BM187" s="8">
        <v>0.25</v>
      </c>
      <c r="BN187" s="8">
        <v>-1.355140209197998</v>
      </c>
      <c r="BO187" s="8">
        <v>7.355140209197998</v>
      </c>
      <c r="BP187" s="8">
        <v>1</v>
      </c>
      <c r="BQ187" s="8">
        <v>0</v>
      </c>
      <c r="BR187" s="8">
        <v>0.15999999642372131</v>
      </c>
      <c r="BS187" s="8">
        <v>111115</v>
      </c>
      <c r="BT187">
        <f t="shared" si="148"/>
        <v>1.7519572448730467</v>
      </c>
      <c r="BU187">
        <f t="shared" si="149"/>
        <v>5.0884432464732912E-3</v>
      </c>
      <c r="BV187">
        <f t="shared" si="150"/>
        <v>297.82167091369627</v>
      </c>
      <c r="BW187">
        <f t="shared" si="151"/>
        <v>298.02907218933103</v>
      </c>
      <c r="BX187">
        <f t="shared" si="152"/>
        <v>287.93747403284578</v>
      </c>
      <c r="BY187">
        <f t="shared" si="153"/>
        <v>0.24273153743445783</v>
      </c>
      <c r="BZ187">
        <f t="shared" si="154"/>
        <v>3.1179661964263072</v>
      </c>
      <c r="CA187">
        <f t="shared" si="155"/>
        <v>30.772731840439825</v>
      </c>
      <c r="CB187">
        <f t="shared" si="156"/>
        <v>12.438510954209356</v>
      </c>
      <c r="CC187">
        <f t="shared" si="157"/>
        <v>24.775371551513672</v>
      </c>
      <c r="CD187">
        <f t="shared" si="158"/>
        <v>3.1373432431174044</v>
      </c>
      <c r="CE187">
        <f t="shared" si="159"/>
        <v>0.39904328530700228</v>
      </c>
      <c r="CF187">
        <f t="shared" si="160"/>
        <v>1.8576667569681304</v>
      </c>
      <c r="CG187">
        <f t="shared" si="161"/>
        <v>1.279676486149274</v>
      </c>
      <c r="CH187">
        <f t="shared" si="162"/>
        <v>0.25095163791334096</v>
      </c>
      <c r="CI187">
        <f t="shared" si="163"/>
        <v>9.7644141399006923</v>
      </c>
      <c r="CJ187">
        <f t="shared" si="164"/>
        <v>0.66751002750849409</v>
      </c>
      <c r="CK187">
        <f t="shared" si="165"/>
        <v>60.341976218045133</v>
      </c>
      <c r="CL187">
        <f t="shared" si="166"/>
        <v>142.71045092630985</v>
      </c>
      <c r="CM187">
        <f t="shared" si="167"/>
        <v>4.8345067721508032E-2</v>
      </c>
      <c r="CN187">
        <f t="shared" si="168"/>
        <v>0</v>
      </c>
      <c r="CO187">
        <f t="shared" si="169"/>
        <v>1529.6678649902342</v>
      </c>
      <c r="CP187">
        <f t="shared" si="170"/>
        <v>0</v>
      </c>
      <c r="CQ187" t="e">
        <f t="shared" si="171"/>
        <v>#DIV/0!</v>
      </c>
      <c r="CR187" t="e">
        <f t="shared" si="172"/>
        <v>#DIV/0!</v>
      </c>
    </row>
    <row r="188" spans="1:96" s="25" customFormat="1" x14ac:dyDescent="0.3">
      <c r="A188" s="4" t="str">
        <f>VLOOKUP(B188,ListCodeMtrx!A$1:B$91,2,TRUE)</f>
        <v>M29</v>
      </c>
      <c r="B188">
        <v>29</v>
      </c>
      <c r="C188" s="10">
        <v>29</v>
      </c>
      <c r="D188" s="10">
        <v>1</v>
      </c>
      <c r="E188" s="10">
        <v>6</v>
      </c>
      <c r="F188" s="1">
        <v>72</v>
      </c>
      <c r="G188" s="3">
        <v>41316</v>
      </c>
      <c r="H188" s="11">
        <v>1</v>
      </c>
      <c r="I188" s="1">
        <v>41.8</v>
      </c>
      <c r="J188" s="8">
        <v>36</v>
      </c>
      <c r="K188" s="8" t="s">
        <v>477</v>
      </c>
      <c r="L188" s="12">
        <v>0.16111111111111112</v>
      </c>
      <c r="M188" s="12">
        <f t="shared" si="173"/>
        <v>0.48491898148148149</v>
      </c>
      <c r="N188" s="8">
        <v>7906</v>
      </c>
      <c r="O188" s="8">
        <v>0</v>
      </c>
      <c r="P188" s="13" t="s">
        <v>192</v>
      </c>
      <c r="Q188" s="14">
        <f t="shared" si="131"/>
        <v>32.38442671327995</v>
      </c>
      <c r="R188" s="14">
        <f t="shared" si="132"/>
        <v>0.41198905287512722</v>
      </c>
      <c r="S188" s="14">
        <f t="shared" si="133"/>
        <v>243.59614866096797</v>
      </c>
      <c r="T188" s="15">
        <v>24.582565307617188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t="e">
        <f t="shared" si="134"/>
        <v>#DIV/0!</v>
      </c>
      <c r="AC188" t="e">
        <f t="shared" si="135"/>
        <v>#DIV/0!</v>
      </c>
      <c r="AD188" t="e">
        <f t="shared" si="136"/>
        <v>#DIV/0!</v>
      </c>
      <c r="AE188" s="8">
        <v>-1</v>
      </c>
      <c r="AF188" s="8">
        <v>0.85</v>
      </c>
      <c r="AG188" s="8">
        <v>0.85</v>
      </c>
      <c r="AH188" s="8">
        <v>9.8076972961425781</v>
      </c>
      <c r="AI188">
        <f t="shared" si="137"/>
        <v>0.84999999999999987</v>
      </c>
      <c r="AJ188">
        <f t="shared" si="138"/>
        <v>2.1830374369017358E-2</v>
      </c>
      <c r="AK188" t="e">
        <f t="shared" si="139"/>
        <v>#DIV/0!</v>
      </c>
      <c r="AL188" t="e">
        <f t="shared" si="140"/>
        <v>#DIV/0!</v>
      </c>
      <c r="AM188" t="e">
        <f t="shared" si="141"/>
        <v>#DIV/0!</v>
      </c>
      <c r="AN188" s="8">
        <v>1800.3941650390625</v>
      </c>
      <c r="AO188" s="8">
        <v>0.5</v>
      </c>
      <c r="AP188" t="e">
        <f t="shared" si="142"/>
        <v>#DIV/0!</v>
      </c>
      <c r="AQ188">
        <f t="shared" si="143"/>
        <v>5.0503346934032729</v>
      </c>
      <c r="AR188">
        <f t="shared" si="144"/>
        <v>1.2654282147462295</v>
      </c>
      <c r="AS188">
        <f t="shared" si="145"/>
        <v>24.582565307617188</v>
      </c>
      <c r="AT188" s="8">
        <v>2</v>
      </c>
      <c r="AU188">
        <f t="shared" si="146"/>
        <v>4.644859790802002</v>
      </c>
      <c r="AV188" s="8">
        <v>1</v>
      </c>
      <c r="AW188">
        <f t="shared" si="147"/>
        <v>9.2897195816040039</v>
      </c>
      <c r="AX188" s="8">
        <v>24.864246368408203</v>
      </c>
      <c r="AY188" s="8">
        <v>24.582565307617188</v>
      </c>
      <c r="AZ188" s="8">
        <v>25.137788772583008</v>
      </c>
      <c r="BA188" s="8">
        <v>400.06842041015625</v>
      </c>
      <c r="BB188" s="8">
        <v>380.49282836914063</v>
      </c>
      <c r="BC188" s="8">
        <v>15.291964530944824</v>
      </c>
      <c r="BD188" s="8">
        <v>18.121545791625977</v>
      </c>
      <c r="BE188" s="8">
        <v>49.121059417724609</v>
      </c>
      <c r="BF188" s="8">
        <v>58.210277557373047</v>
      </c>
      <c r="BG188" s="8">
        <v>350.49813842773437</v>
      </c>
      <c r="BH188" s="8">
        <v>1799.13525390625</v>
      </c>
      <c r="BI188" s="8">
        <v>68.835159301757813</v>
      </c>
      <c r="BJ188" s="8">
        <v>101.31430053710937</v>
      </c>
      <c r="BK188" s="8">
        <v>-5.12689208984375</v>
      </c>
      <c r="BL188" s="8">
        <v>-0.85705143213272095</v>
      </c>
      <c r="BM188" s="8">
        <v>0.25</v>
      </c>
      <c r="BN188" s="8">
        <v>-1.355140209197998</v>
      </c>
      <c r="BO188" s="8">
        <v>7.355140209197998</v>
      </c>
      <c r="BP188" s="8">
        <v>1</v>
      </c>
      <c r="BQ188" s="8">
        <v>0</v>
      </c>
      <c r="BR188" s="8">
        <v>0.15999999642372131</v>
      </c>
      <c r="BS188" s="8">
        <v>111115</v>
      </c>
      <c r="BT188">
        <f t="shared" si="148"/>
        <v>1.7524906921386718</v>
      </c>
      <c r="BU188">
        <f t="shared" si="149"/>
        <v>5.0503346934032732E-3</v>
      </c>
      <c r="BV188">
        <f t="shared" si="150"/>
        <v>297.73256530761716</v>
      </c>
      <c r="BW188">
        <f t="shared" si="151"/>
        <v>298.01424636840818</v>
      </c>
      <c r="BX188">
        <f t="shared" si="152"/>
        <v>287.86163419079094</v>
      </c>
      <c r="BY188">
        <f t="shared" si="153"/>
        <v>0.25176324740647615</v>
      </c>
      <c r="BZ188">
        <f t="shared" si="154"/>
        <v>3.1013999512760133</v>
      </c>
      <c r="CA188">
        <f t="shared" si="155"/>
        <v>30.611670167332729</v>
      </c>
      <c r="CB188">
        <f t="shared" si="156"/>
        <v>12.490124375706753</v>
      </c>
      <c r="CC188">
        <f t="shared" si="157"/>
        <v>24.723405838012695</v>
      </c>
      <c r="CD188">
        <f t="shared" si="158"/>
        <v>3.127620042366773</v>
      </c>
      <c r="CE188">
        <f t="shared" si="159"/>
        <v>0.39449368313317074</v>
      </c>
      <c r="CF188">
        <f t="shared" si="160"/>
        <v>1.8359717365297838</v>
      </c>
      <c r="CG188">
        <f t="shared" si="161"/>
        <v>1.2916483058369892</v>
      </c>
      <c r="CH188">
        <f t="shared" si="162"/>
        <v>0.24807289623026119</v>
      </c>
      <c r="CI188">
        <f t="shared" si="163"/>
        <v>24.679773415119683</v>
      </c>
      <c r="CJ188">
        <f t="shared" si="164"/>
        <v>0.64021219455058853</v>
      </c>
      <c r="CK188">
        <f t="shared" si="165"/>
        <v>59.955077381584744</v>
      </c>
      <c r="CL188">
        <f t="shared" si="166"/>
        <v>375.78666090317074</v>
      </c>
      <c r="CM188">
        <f t="shared" si="167"/>
        <v>5.1667901273729777E-2</v>
      </c>
      <c r="CN188">
        <f t="shared" si="168"/>
        <v>0</v>
      </c>
      <c r="CO188">
        <f t="shared" si="169"/>
        <v>1529.2649658203122</v>
      </c>
      <c r="CP188">
        <f t="shared" si="170"/>
        <v>0</v>
      </c>
      <c r="CQ188" t="e">
        <f t="shared" si="171"/>
        <v>#DIV/0!</v>
      </c>
      <c r="CR188" t="e">
        <f t="shared" si="172"/>
        <v>#DIV/0!</v>
      </c>
    </row>
    <row r="189" spans="1:96" s="25" customFormat="1" x14ac:dyDescent="0.3">
      <c r="A189" s="4" t="str">
        <f>VLOOKUP(B189,ListCodeMtrx!A$1:B$91,2,TRUE)</f>
        <v>M29</v>
      </c>
      <c r="B189">
        <v>29</v>
      </c>
      <c r="C189" s="10">
        <v>29</v>
      </c>
      <c r="D189" s="10">
        <v>1</v>
      </c>
      <c r="E189" s="10">
        <v>6</v>
      </c>
      <c r="F189" s="1">
        <v>72</v>
      </c>
      <c r="G189" s="3">
        <v>41316</v>
      </c>
      <c r="H189" s="11">
        <v>1</v>
      </c>
      <c r="I189" s="1">
        <v>41.8</v>
      </c>
      <c r="J189" s="8">
        <v>37</v>
      </c>
      <c r="K189" s="8" t="s">
        <v>478</v>
      </c>
      <c r="L189" s="12">
        <v>0.16111111111111112</v>
      </c>
      <c r="M189" s="12">
        <f t="shared" si="173"/>
        <v>0.48666666666666669</v>
      </c>
      <c r="N189" s="8">
        <v>8057</v>
      </c>
      <c r="O189" s="8">
        <v>0</v>
      </c>
      <c r="P189" s="13">
        <v>800</v>
      </c>
      <c r="Q189" s="14">
        <f t="shared" si="131"/>
        <v>47.805064677674935</v>
      </c>
      <c r="R189" s="14">
        <f t="shared" si="132"/>
        <v>0.3982037633414664</v>
      </c>
      <c r="S189" s="14">
        <f t="shared" si="133"/>
        <v>558.78463688819386</v>
      </c>
      <c r="T189" s="15">
        <v>24.449251174926758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t="e">
        <f t="shared" si="134"/>
        <v>#DIV/0!</v>
      </c>
      <c r="AC189" t="e">
        <f t="shared" si="135"/>
        <v>#DIV/0!</v>
      </c>
      <c r="AD189" t="e">
        <f t="shared" si="136"/>
        <v>#DIV/0!</v>
      </c>
      <c r="AE189" s="8">
        <v>-1</v>
      </c>
      <c r="AF189" s="8">
        <v>0.85</v>
      </c>
      <c r="AG189" s="8">
        <v>0.85</v>
      </c>
      <c r="AH189" s="8">
        <v>9.8076972961425781</v>
      </c>
      <c r="AI189">
        <f t="shared" si="137"/>
        <v>0.84999999999999987</v>
      </c>
      <c r="AJ189">
        <f t="shared" si="138"/>
        <v>3.1891305976729054E-2</v>
      </c>
      <c r="AK189" t="e">
        <f t="shared" si="139"/>
        <v>#DIV/0!</v>
      </c>
      <c r="AL189" t="e">
        <f t="shared" si="140"/>
        <v>#DIV/0!</v>
      </c>
      <c r="AM189" t="e">
        <f t="shared" si="141"/>
        <v>#DIV/0!</v>
      </c>
      <c r="AN189" s="8">
        <v>1800.3941650390625</v>
      </c>
      <c r="AO189" s="8">
        <v>0.5</v>
      </c>
      <c r="AP189" t="e">
        <f t="shared" si="142"/>
        <v>#DIV/0!</v>
      </c>
      <c r="AQ189">
        <f t="shared" si="143"/>
        <v>4.9258896230000353</v>
      </c>
      <c r="AR189">
        <f t="shared" si="144"/>
        <v>1.2755144956832734</v>
      </c>
      <c r="AS189">
        <f t="shared" si="145"/>
        <v>24.449251174926758</v>
      </c>
      <c r="AT189" s="8">
        <v>2</v>
      </c>
      <c r="AU189">
        <f t="shared" si="146"/>
        <v>4.644859790802002</v>
      </c>
      <c r="AV189" s="8">
        <v>1</v>
      </c>
      <c r="AW189">
        <f t="shared" si="147"/>
        <v>9.2897195816040039</v>
      </c>
      <c r="AX189" s="8">
        <v>24.821296691894531</v>
      </c>
      <c r="AY189" s="8">
        <v>24.449251174926758</v>
      </c>
      <c r="AZ189" s="8">
        <v>25.144248962402344</v>
      </c>
      <c r="BA189" s="8">
        <v>801.02032470703125</v>
      </c>
      <c r="BB189" s="8">
        <v>771.566162109375</v>
      </c>
      <c r="BC189" s="8">
        <v>15.017678260803223</v>
      </c>
      <c r="BD189" s="8">
        <v>17.779163360595703</v>
      </c>
      <c r="BE189" s="8">
        <v>48.362751007080078</v>
      </c>
      <c r="BF189" s="8">
        <v>57.255809783935547</v>
      </c>
      <c r="BG189" s="8">
        <v>350.41372680664062</v>
      </c>
      <c r="BH189" s="8">
        <v>1800.4193115234375</v>
      </c>
      <c r="BI189" s="8">
        <v>76.007102966308594</v>
      </c>
      <c r="BJ189" s="8">
        <v>101.31206512451172</v>
      </c>
      <c r="BK189" s="8">
        <v>-15.97845458984375</v>
      </c>
      <c r="BL189" s="8">
        <v>-0.76094585657119751</v>
      </c>
      <c r="BM189" s="8">
        <v>0.25</v>
      </c>
      <c r="BN189" s="8">
        <v>-1.355140209197998</v>
      </c>
      <c r="BO189" s="8">
        <v>7.355140209197998</v>
      </c>
      <c r="BP189" s="8">
        <v>1</v>
      </c>
      <c r="BQ189" s="8">
        <v>0</v>
      </c>
      <c r="BR189" s="8">
        <v>0.15999999642372131</v>
      </c>
      <c r="BS189" s="8">
        <v>111115</v>
      </c>
      <c r="BT189">
        <f t="shared" si="148"/>
        <v>1.752068634033203</v>
      </c>
      <c r="BU189">
        <f t="shared" si="149"/>
        <v>4.9258896230000354E-3</v>
      </c>
      <c r="BV189">
        <f t="shared" si="150"/>
        <v>297.59925117492674</v>
      </c>
      <c r="BW189">
        <f t="shared" si="151"/>
        <v>297.97129669189451</v>
      </c>
      <c r="BX189">
        <f t="shared" si="152"/>
        <v>288.06708340494879</v>
      </c>
      <c r="BY189">
        <f t="shared" si="153"/>
        <v>0.27652745917472188</v>
      </c>
      <c r="BZ189">
        <f t="shared" si="154"/>
        <v>3.0767582519312779</v>
      </c>
      <c r="CA189">
        <f t="shared" si="155"/>
        <v>30.369119888632873</v>
      </c>
      <c r="CB189">
        <f t="shared" si="156"/>
        <v>12.58995652803717</v>
      </c>
      <c r="CC189">
        <f t="shared" si="157"/>
        <v>24.635273933410645</v>
      </c>
      <c r="CD189">
        <f t="shared" si="158"/>
        <v>3.1111900595327198</v>
      </c>
      <c r="CE189">
        <f t="shared" si="159"/>
        <v>0.38183635089470752</v>
      </c>
      <c r="CF189">
        <f t="shared" si="160"/>
        <v>1.8012437562480046</v>
      </c>
      <c r="CG189">
        <f t="shared" si="161"/>
        <v>1.3099463032847152</v>
      </c>
      <c r="CH189">
        <f t="shared" si="162"/>
        <v>0.24006616750417026</v>
      </c>
      <c r="CI189">
        <f t="shared" si="163"/>
        <v>56.611625522993329</v>
      </c>
      <c r="CJ189">
        <f t="shared" si="164"/>
        <v>0.72422128435562749</v>
      </c>
      <c r="CK189">
        <f t="shared" si="165"/>
        <v>59.266933149431964</v>
      </c>
      <c r="CL189">
        <f t="shared" si="166"/>
        <v>764.61903773732604</v>
      </c>
      <c r="CM189">
        <f t="shared" si="167"/>
        <v>3.7054525621546937E-2</v>
      </c>
      <c r="CN189">
        <f t="shared" si="168"/>
        <v>0</v>
      </c>
      <c r="CO189">
        <f t="shared" si="169"/>
        <v>1530.3564147949216</v>
      </c>
      <c r="CP189">
        <f t="shared" si="170"/>
        <v>0</v>
      </c>
      <c r="CQ189" t="e">
        <f t="shared" si="171"/>
        <v>#DIV/0!</v>
      </c>
      <c r="CR189" t="e">
        <f t="shared" si="172"/>
        <v>#DIV/0!</v>
      </c>
    </row>
    <row r="190" spans="1:96" x14ac:dyDescent="0.3">
      <c r="A190" s="4" t="str">
        <f>VLOOKUP(B190,ListCodeMtrx!A$1:B$91,2,TRUE)</f>
        <v>M23</v>
      </c>
      <c r="B190">
        <v>23</v>
      </c>
      <c r="C190" s="10">
        <v>23</v>
      </c>
      <c r="D190" s="10">
        <v>1</v>
      </c>
      <c r="E190" s="10">
        <v>5</v>
      </c>
      <c r="F190" s="1">
        <v>72</v>
      </c>
      <c r="G190" s="3">
        <v>41316</v>
      </c>
      <c r="H190" s="11">
        <v>1</v>
      </c>
      <c r="I190" s="1">
        <v>46.2</v>
      </c>
      <c r="J190" s="8">
        <v>40</v>
      </c>
      <c r="K190" s="8" t="s">
        <v>481</v>
      </c>
      <c r="L190" s="12">
        <v>0.16111111111111112</v>
      </c>
      <c r="M190" s="12">
        <f t="shared" si="173"/>
        <v>0.49513888888888891</v>
      </c>
      <c r="N190" s="8">
        <v>8789</v>
      </c>
      <c r="O190" s="8">
        <v>0</v>
      </c>
      <c r="P190" s="13">
        <v>50</v>
      </c>
      <c r="Q190" s="14">
        <f t="shared" si="131"/>
        <v>-0.60106283660238635</v>
      </c>
      <c r="R190" s="14">
        <f t="shared" si="132"/>
        <v>0.42491506039647753</v>
      </c>
      <c r="S190" s="14">
        <f t="shared" si="133"/>
        <v>49.896346312110389</v>
      </c>
      <c r="T190" s="15">
        <v>24.805797576904297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t="e">
        <f t="shared" si="134"/>
        <v>#DIV/0!</v>
      </c>
      <c r="AC190" t="e">
        <f t="shared" si="135"/>
        <v>#DIV/0!</v>
      </c>
      <c r="AD190" t="e">
        <f t="shared" si="136"/>
        <v>#DIV/0!</v>
      </c>
      <c r="AE190" s="8">
        <v>-1</v>
      </c>
      <c r="AF190" s="8">
        <v>0.85</v>
      </c>
      <c r="AG190" s="8">
        <v>0.85</v>
      </c>
      <c r="AH190" s="8">
        <v>9.8076972961425781</v>
      </c>
      <c r="AI190">
        <f t="shared" si="137"/>
        <v>0.84999999999999987</v>
      </c>
      <c r="AJ190">
        <f t="shared" si="138"/>
        <v>2.607087671833229E-4</v>
      </c>
      <c r="AK190" t="e">
        <f t="shared" si="139"/>
        <v>#DIV/0!</v>
      </c>
      <c r="AL190" t="e">
        <f t="shared" si="140"/>
        <v>#DIV/0!</v>
      </c>
      <c r="AM190" t="e">
        <f t="shared" si="141"/>
        <v>#DIV/0!</v>
      </c>
      <c r="AN190" s="8">
        <v>1801.0189208984375</v>
      </c>
      <c r="AO190" s="8">
        <v>0.5</v>
      </c>
      <c r="AP190" t="e">
        <f t="shared" si="142"/>
        <v>#DIV/0!</v>
      </c>
      <c r="AQ190">
        <f t="shared" si="143"/>
        <v>5.3649493816355962</v>
      </c>
      <c r="AR190">
        <f t="shared" si="144"/>
        <v>1.3047092376218643</v>
      </c>
      <c r="AS190">
        <f t="shared" si="145"/>
        <v>24.805797576904297</v>
      </c>
      <c r="AT190" s="8">
        <v>2</v>
      </c>
      <c r="AU190">
        <f t="shared" si="146"/>
        <v>4.644859790802002</v>
      </c>
      <c r="AV190" s="8">
        <v>1</v>
      </c>
      <c r="AW190">
        <f t="shared" si="147"/>
        <v>9.2897195816040039</v>
      </c>
      <c r="AX190" s="8">
        <v>24.772771835327148</v>
      </c>
      <c r="AY190" s="8">
        <v>24.805797576904297</v>
      </c>
      <c r="AZ190" s="8">
        <v>25.142004013061523</v>
      </c>
      <c r="BA190" s="8">
        <v>48.383720397949219</v>
      </c>
      <c r="BB190" s="8">
        <v>48.578048706054688</v>
      </c>
      <c r="BC190" s="8">
        <v>15.139525413513184</v>
      </c>
      <c r="BD190" s="8">
        <v>18.146312713623047</v>
      </c>
      <c r="BE190" s="8">
        <v>48.893928527832031</v>
      </c>
      <c r="BF190" s="8">
        <v>58.604511260986328</v>
      </c>
      <c r="BG190" s="8">
        <v>350.38031005859375</v>
      </c>
      <c r="BH190" s="8">
        <v>1800.238037109375</v>
      </c>
      <c r="BI190" s="8">
        <v>2712.0986328125</v>
      </c>
      <c r="BJ190" s="8">
        <v>101.30648803710937</v>
      </c>
      <c r="BK190" s="8">
        <v>0.60167312622070313</v>
      </c>
      <c r="BL190" s="8">
        <v>-0.94890934228897095</v>
      </c>
      <c r="BM190" s="8">
        <v>0.25</v>
      </c>
      <c r="BN190" s="8">
        <v>-1.355140209197998</v>
      </c>
      <c r="BO190" s="8">
        <v>7.355140209197998</v>
      </c>
      <c r="BP190" s="8">
        <v>1</v>
      </c>
      <c r="BQ190" s="8">
        <v>0</v>
      </c>
      <c r="BR190" s="8">
        <v>0.15999999642372131</v>
      </c>
      <c r="BS190" s="8">
        <v>111135</v>
      </c>
      <c r="BT190">
        <f t="shared" si="148"/>
        <v>1.7519015502929685</v>
      </c>
      <c r="BU190">
        <f t="shared" si="149"/>
        <v>5.3649493816355963E-3</v>
      </c>
      <c r="BV190">
        <f t="shared" si="150"/>
        <v>297.95579757690427</v>
      </c>
      <c r="BW190">
        <f t="shared" si="151"/>
        <v>297.92277183532713</v>
      </c>
      <c r="BX190">
        <f t="shared" si="152"/>
        <v>288.03807949934708</v>
      </c>
      <c r="BY190">
        <f t="shared" si="153"/>
        <v>0.18808619414663022</v>
      </c>
      <c r="BZ190">
        <f t="shared" si="154"/>
        <v>3.1430484494621633</v>
      </c>
      <c r="CA190">
        <f t="shared" si="155"/>
        <v>31.025144690741225</v>
      </c>
      <c r="CB190">
        <f t="shared" si="156"/>
        <v>12.878831977118178</v>
      </c>
      <c r="CC190">
        <f t="shared" si="157"/>
        <v>24.789284706115723</v>
      </c>
      <c r="CD190">
        <f t="shared" si="158"/>
        <v>3.1399509848510117</v>
      </c>
      <c r="CE190">
        <f t="shared" si="159"/>
        <v>0.40632940944763629</v>
      </c>
      <c r="CF190">
        <f t="shared" si="160"/>
        <v>1.838339211840299</v>
      </c>
      <c r="CG190">
        <f t="shared" si="161"/>
        <v>1.3016117730107126</v>
      </c>
      <c r="CH190">
        <f t="shared" si="162"/>
        <v>0.25556275208644419</v>
      </c>
      <c r="CI190">
        <f t="shared" si="163"/>
        <v>5.0548236107632771</v>
      </c>
      <c r="CJ190">
        <f t="shared" si="164"/>
        <v>1.0271377225139837</v>
      </c>
      <c r="CK190">
        <f t="shared" si="165"/>
        <v>59.30419075216804</v>
      </c>
      <c r="CL190">
        <f t="shared" si="166"/>
        <v>48.665396318895453</v>
      </c>
      <c r="CM190">
        <f t="shared" si="167"/>
        <v>-7.3246182733884236E-3</v>
      </c>
      <c r="CN190">
        <f t="shared" si="168"/>
        <v>0</v>
      </c>
      <c r="CO190">
        <f t="shared" si="169"/>
        <v>1530.2023315429685</v>
      </c>
      <c r="CP190">
        <f t="shared" si="170"/>
        <v>0</v>
      </c>
      <c r="CQ190" t="e">
        <f t="shared" si="171"/>
        <v>#DIV/0!</v>
      </c>
      <c r="CR190" t="e">
        <f t="shared" si="172"/>
        <v>#DIV/0!</v>
      </c>
    </row>
    <row r="191" spans="1:96" s="25" customFormat="1" x14ac:dyDescent="0.3">
      <c r="A191" s="4" t="str">
        <f>VLOOKUP(B191,ListCodeMtrx!A$1:B$91,2,TRUE)</f>
        <v>M23</v>
      </c>
      <c r="B191">
        <v>23</v>
      </c>
      <c r="C191" s="10">
        <v>23</v>
      </c>
      <c r="D191" s="10">
        <v>1</v>
      </c>
      <c r="E191" s="10">
        <v>5</v>
      </c>
      <c r="F191" s="1">
        <v>72</v>
      </c>
      <c r="G191" s="3">
        <v>41316</v>
      </c>
      <c r="H191" s="11">
        <v>1</v>
      </c>
      <c r="I191" s="1">
        <v>46.2</v>
      </c>
      <c r="J191" s="8">
        <v>41</v>
      </c>
      <c r="K191" s="8" t="s">
        <v>482</v>
      </c>
      <c r="L191" s="12">
        <v>0.16111111111111112</v>
      </c>
      <c r="M191" s="12">
        <f t="shared" si="173"/>
        <v>0.49755787037037036</v>
      </c>
      <c r="N191" s="8">
        <v>8998</v>
      </c>
      <c r="O191" s="8">
        <v>0</v>
      </c>
      <c r="P191" s="13">
        <v>150</v>
      </c>
      <c r="Q191" s="14">
        <f t="shared" si="131"/>
        <v>11.961257717437347</v>
      </c>
      <c r="R191" s="14">
        <f t="shared" si="132"/>
        <v>0.42099206325672472</v>
      </c>
      <c r="S191" s="14">
        <f t="shared" si="133"/>
        <v>93.424572491812171</v>
      </c>
      <c r="T191" s="15">
        <v>25.524951934814453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t="e">
        <f t="shared" si="134"/>
        <v>#DIV/0!</v>
      </c>
      <c r="AC191" t="e">
        <f t="shared" si="135"/>
        <v>#DIV/0!</v>
      </c>
      <c r="AD191" t="e">
        <f t="shared" si="136"/>
        <v>#DIV/0!</v>
      </c>
      <c r="AE191" s="8">
        <v>-1</v>
      </c>
      <c r="AF191" s="8">
        <v>0.85</v>
      </c>
      <c r="AG191" s="8">
        <v>0.85</v>
      </c>
      <c r="AH191" s="8">
        <v>10.018235206604004</v>
      </c>
      <c r="AI191">
        <f t="shared" si="137"/>
        <v>0.84999999999999987</v>
      </c>
      <c r="AJ191">
        <f t="shared" si="138"/>
        <v>8.4791254167229553E-3</v>
      </c>
      <c r="AK191" t="e">
        <f t="shared" si="139"/>
        <v>#DIV/0!</v>
      </c>
      <c r="AL191" t="e">
        <f t="shared" si="140"/>
        <v>#DIV/0!</v>
      </c>
      <c r="AM191" t="e">
        <f t="shared" si="141"/>
        <v>#DIV/0!</v>
      </c>
      <c r="AN191" s="8">
        <v>1801.0189208984375</v>
      </c>
      <c r="AO191" s="8">
        <v>0.5</v>
      </c>
      <c r="AP191" t="e">
        <f t="shared" si="142"/>
        <v>#DIV/0!</v>
      </c>
      <c r="AQ191">
        <f t="shared" si="143"/>
        <v>5.4429846719177366</v>
      </c>
      <c r="AR191">
        <f t="shared" si="144"/>
        <v>1.3337040997860503</v>
      </c>
      <c r="AS191">
        <f t="shared" si="145"/>
        <v>25.524951934814453</v>
      </c>
      <c r="AT191" s="8">
        <v>2</v>
      </c>
      <c r="AU191">
        <f t="shared" si="146"/>
        <v>4.644859790802002</v>
      </c>
      <c r="AV191" s="8">
        <v>1</v>
      </c>
      <c r="AW191">
        <f t="shared" si="147"/>
        <v>9.2897195816040039</v>
      </c>
      <c r="AX191" s="8">
        <v>25.071117401123047</v>
      </c>
      <c r="AY191" s="8">
        <v>25.524951934814453</v>
      </c>
      <c r="AZ191" s="8">
        <v>25.142488479614258</v>
      </c>
      <c r="BA191" s="8">
        <v>150.45982360839844</v>
      </c>
      <c r="BB191" s="8">
        <v>143.190185546875</v>
      </c>
      <c r="BC191" s="8">
        <v>16.173135757446289</v>
      </c>
      <c r="BD191" s="8">
        <v>19.219141006469727</v>
      </c>
      <c r="BE191" s="8">
        <v>51.306327819824219</v>
      </c>
      <c r="BF191" s="8">
        <v>60.969223022460938</v>
      </c>
      <c r="BG191" s="8">
        <v>350.5164794921875</v>
      </c>
      <c r="BH191" s="8">
        <v>1798.3621826171875</v>
      </c>
      <c r="BI191" s="8">
        <v>2501.614013671875</v>
      </c>
      <c r="BJ191" s="8">
        <v>101.29795837402344</v>
      </c>
      <c r="BK191" s="8">
        <v>-0.31267929077148438</v>
      </c>
      <c r="BL191" s="8">
        <v>-0.96364933252334595</v>
      </c>
      <c r="BM191" s="8">
        <v>0.25</v>
      </c>
      <c r="BN191" s="8">
        <v>-1.355140209197998</v>
      </c>
      <c r="BO191" s="8">
        <v>7.355140209197998</v>
      </c>
      <c r="BP191" s="8">
        <v>1</v>
      </c>
      <c r="BQ191" s="8">
        <v>0</v>
      </c>
      <c r="BR191" s="8">
        <v>0.15999999642372131</v>
      </c>
      <c r="BS191" s="8">
        <v>111115</v>
      </c>
      <c r="BT191">
        <f t="shared" si="148"/>
        <v>1.7525823974609374</v>
      </c>
      <c r="BU191">
        <f t="shared" si="149"/>
        <v>5.4429846719177364E-3</v>
      </c>
      <c r="BV191">
        <f t="shared" si="150"/>
        <v>298.67495193481443</v>
      </c>
      <c r="BW191">
        <f t="shared" si="151"/>
        <v>298.22111740112302</v>
      </c>
      <c r="BX191">
        <f t="shared" si="152"/>
        <v>287.73794278730566</v>
      </c>
      <c r="BY191">
        <f t="shared" si="153"/>
        <v>0.1564969283441062</v>
      </c>
      <c r="BZ191">
        <f t="shared" si="154"/>
        <v>3.2805638454439077</v>
      </c>
      <c r="CA191">
        <f t="shared" si="155"/>
        <v>32.385290859772809</v>
      </c>
      <c r="CB191">
        <f t="shared" si="156"/>
        <v>13.166149853303082</v>
      </c>
      <c r="CC191">
        <f t="shared" si="157"/>
        <v>25.29803466796875</v>
      </c>
      <c r="CD191">
        <f t="shared" si="158"/>
        <v>3.2366164301849318</v>
      </c>
      <c r="CE191">
        <f t="shared" si="159"/>
        <v>0.40274063907619589</v>
      </c>
      <c r="CF191">
        <f t="shared" si="160"/>
        <v>1.9468597456578574</v>
      </c>
      <c r="CG191">
        <f t="shared" si="161"/>
        <v>1.2897566845270745</v>
      </c>
      <c r="CH191">
        <f t="shared" si="162"/>
        <v>0.2532914234185652</v>
      </c>
      <c r="CI191">
        <f t="shared" si="163"/>
        <v>9.463718455386525</v>
      </c>
      <c r="CJ191">
        <f t="shared" si="164"/>
        <v>0.65245094930915171</v>
      </c>
      <c r="CK191">
        <f t="shared" si="165"/>
        <v>60.077714052400111</v>
      </c>
      <c r="CL191">
        <f t="shared" si="166"/>
        <v>141.45195246279818</v>
      </c>
      <c r="CM191">
        <f t="shared" si="167"/>
        <v>5.0802057401382127E-2</v>
      </c>
      <c r="CN191">
        <f t="shared" si="168"/>
        <v>0</v>
      </c>
      <c r="CO191">
        <f t="shared" si="169"/>
        <v>1528.6078552246092</v>
      </c>
      <c r="CP191">
        <f t="shared" si="170"/>
        <v>0</v>
      </c>
      <c r="CQ191" t="e">
        <f t="shared" si="171"/>
        <v>#DIV/0!</v>
      </c>
      <c r="CR191" t="e">
        <f t="shared" si="172"/>
        <v>#DIV/0!</v>
      </c>
    </row>
    <row r="192" spans="1:96" s="25" customFormat="1" x14ac:dyDescent="0.3">
      <c r="A192" s="4" t="str">
        <f>VLOOKUP(B192,ListCodeMtrx!A$1:B$91,2,TRUE)</f>
        <v>M23</v>
      </c>
      <c r="B192">
        <v>23</v>
      </c>
      <c r="C192" s="10">
        <v>23</v>
      </c>
      <c r="D192" s="10">
        <v>1</v>
      </c>
      <c r="E192" s="10">
        <v>5</v>
      </c>
      <c r="F192" s="1">
        <v>72</v>
      </c>
      <c r="G192" s="3">
        <v>41316</v>
      </c>
      <c r="H192" s="11">
        <v>1</v>
      </c>
      <c r="I192" s="1">
        <v>46.2</v>
      </c>
      <c r="J192" s="8">
        <v>42</v>
      </c>
      <c r="K192" s="8" t="s">
        <v>483</v>
      </c>
      <c r="L192" s="12">
        <v>0.16111111111111112</v>
      </c>
      <c r="M192" s="12">
        <f t="shared" si="173"/>
        <v>0.49986111111111109</v>
      </c>
      <c r="N192" s="8">
        <v>9197</v>
      </c>
      <c r="O192" s="8">
        <v>0</v>
      </c>
      <c r="P192" s="13" t="s">
        <v>192</v>
      </c>
      <c r="Q192" s="14">
        <f t="shared" si="131"/>
        <v>35.261729034607207</v>
      </c>
      <c r="R192" s="14">
        <f t="shared" si="132"/>
        <v>0.41622221223480083</v>
      </c>
      <c r="S192" s="14">
        <f t="shared" si="133"/>
        <v>231.30026995223395</v>
      </c>
      <c r="T192" s="15">
        <v>25.642551422119141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t="e">
        <f t="shared" si="134"/>
        <v>#DIV/0!</v>
      </c>
      <c r="AC192" t="e">
        <f t="shared" si="135"/>
        <v>#DIV/0!</v>
      </c>
      <c r="AD192" t="e">
        <f t="shared" si="136"/>
        <v>#DIV/0!</v>
      </c>
      <c r="AE192" s="8">
        <v>-1</v>
      </c>
      <c r="AF192" s="8">
        <v>0.85</v>
      </c>
      <c r="AG192" s="8">
        <v>0.85</v>
      </c>
      <c r="AH192" s="8">
        <v>10.018235206604004</v>
      </c>
      <c r="AI192">
        <f t="shared" si="137"/>
        <v>0.84999999999999987</v>
      </c>
      <c r="AJ192">
        <f t="shared" si="138"/>
        <v>2.3715699277879716E-2</v>
      </c>
      <c r="AK192" t="e">
        <f t="shared" si="139"/>
        <v>#DIV/0!</v>
      </c>
      <c r="AL192" t="e">
        <f t="shared" si="140"/>
        <v>#DIV/0!</v>
      </c>
      <c r="AM192" t="e">
        <f t="shared" si="141"/>
        <v>#DIV/0!</v>
      </c>
      <c r="AN192" s="8">
        <v>1801.0189208984375</v>
      </c>
      <c r="AO192" s="8">
        <v>0.5</v>
      </c>
      <c r="AP192" t="e">
        <f t="shared" si="142"/>
        <v>#DIV/0!</v>
      </c>
      <c r="AQ192">
        <f t="shared" si="143"/>
        <v>5.2645987615470515</v>
      </c>
      <c r="AR192">
        <f t="shared" si="144"/>
        <v>1.3036081873092664</v>
      </c>
      <c r="AS192">
        <f t="shared" si="145"/>
        <v>25.642551422119141</v>
      </c>
      <c r="AT192" s="8">
        <v>2</v>
      </c>
      <c r="AU192">
        <f t="shared" si="146"/>
        <v>4.644859790802002</v>
      </c>
      <c r="AV192" s="8">
        <v>1</v>
      </c>
      <c r="AW192">
        <f t="shared" si="147"/>
        <v>9.2897195816040039</v>
      </c>
      <c r="AX192" s="8">
        <v>25.104881286621094</v>
      </c>
      <c r="AY192" s="8">
        <v>25.642551422119141</v>
      </c>
      <c r="AZ192" s="8">
        <v>25.131841659545898</v>
      </c>
      <c r="BA192" s="8">
        <v>399.71694946289062</v>
      </c>
      <c r="BB192" s="8">
        <v>378.45684814453125</v>
      </c>
      <c r="BC192" s="8">
        <v>16.798404693603516</v>
      </c>
      <c r="BD192" s="8">
        <v>19.743474960327148</v>
      </c>
      <c r="BE192" s="8">
        <v>53.181781768798828</v>
      </c>
      <c r="BF192" s="8">
        <v>62.505527496337891</v>
      </c>
      <c r="BG192" s="8">
        <v>350.46072387695312</v>
      </c>
      <c r="BH192" s="8">
        <v>1798.8446044921875</v>
      </c>
      <c r="BI192" s="8">
        <v>759.68896484375</v>
      </c>
      <c r="BJ192" s="8">
        <v>101.29603576660156</v>
      </c>
      <c r="BK192" s="8">
        <v>-4.3850059509277344</v>
      </c>
      <c r="BL192" s="8">
        <v>-0.94319111108779907</v>
      </c>
      <c r="BM192" s="8">
        <v>0.5</v>
      </c>
      <c r="BN192" s="8">
        <v>-1.355140209197998</v>
      </c>
      <c r="BO192" s="8">
        <v>7.355140209197998</v>
      </c>
      <c r="BP192" s="8">
        <v>1</v>
      </c>
      <c r="BQ192" s="8">
        <v>0</v>
      </c>
      <c r="BR192" s="8">
        <v>0.15999999642372131</v>
      </c>
      <c r="BS192" s="8">
        <v>111115</v>
      </c>
      <c r="BT192">
        <f t="shared" si="148"/>
        <v>1.7523036193847654</v>
      </c>
      <c r="BU192">
        <f t="shared" si="149"/>
        <v>5.2645987615470517E-3</v>
      </c>
      <c r="BV192">
        <f t="shared" si="150"/>
        <v>298.79255142211912</v>
      </c>
      <c r="BW192">
        <f t="shared" si="151"/>
        <v>298.25488128662107</v>
      </c>
      <c r="BX192">
        <f t="shared" si="152"/>
        <v>287.81513028558038</v>
      </c>
      <c r="BY192">
        <f t="shared" si="153"/>
        <v>0.18218418421297652</v>
      </c>
      <c r="BZ192">
        <f t="shared" si="154"/>
        <v>3.3035439330475675</v>
      </c>
      <c r="CA192">
        <f t="shared" si="155"/>
        <v>32.612766215840232</v>
      </c>
      <c r="CB192">
        <f t="shared" si="156"/>
        <v>12.869291255513083</v>
      </c>
      <c r="CC192">
        <f t="shared" si="157"/>
        <v>25.373716354370117</v>
      </c>
      <c r="CD192">
        <f t="shared" si="158"/>
        <v>3.2512162967069664</v>
      </c>
      <c r="CE192">
        <f t="shared" si="159"/>
        <v>0.39837325603483653</v>
      </c>
      <c r="CF192">
        <f t="shared" si="160"/>
        <v>1.9999357457383011</v>
      </c>
      <c r="CG192">
        <f t="shared" si="161"/>
        <v>1.2512805509686653</v>
      </c>
      <c r="CH192">
        <f t="shared" si="162"/>
        <v>0.25052765409385763</v>
      </c>
      <c r="CI192">
        <f t="shared" si="163"/>
        <v>23.42980041790609</v>
      </c>
      <c r="CJ192">
        <f t="shared" si="164"/>
        <v>0.61116682413393997</v>
      </c>
      <c r="CK192">
        <f t="shared" si="165"/>
        <v>61.216018869565893</v>
      </c>
      <c r="CL192">
        <f t="shared" si="166"/>
        <v>373.33254554545317</v>
      </c>
      <c r="CM192">
        <f t="shared" si="167"/>
        <v>5.781930066670888E-2</v>
      </c>
      <c r="CN192">
        <f t="shared" si="168"/>
        <v>0</v>
      </c>
      <c r="CO192">
        <f t="shared" si="169"/>
        <v>1529.0179138183591</v>
      </c>
      <c r="CP192">
        <f t="shared" si="170"/>
        <v>0</v>
      </c>
      <c r="CQ192" t="e">
        <f t="shared" si="171"/>
        <v>#DIV/0!</v>
      </c>
      <c r="CR192" t="e">
        <f t="shared" si="172"/>
        <v>#DIV/0!</v>
      </c>
    </row>
    <row r="193" spans="1:96" x14ac:dyDescent="0.3">
      <c r="A193" s="4" t="str">
        <f>VLOOKUP(B193,ListCodeMtrx!A$1:B$91,2,TRUE)</f>
        <v>M23</v>
      </c>
      <c r="B193">
        <v>23</v>
      </c>
      <c r="C193" s="10">
        <v>23</v>
      </c>
      <c r="D193" s="10">
        <v>1</v>
      </c>
      <c r="E193" s="10">
        <v>5</v>
      </c>
      <c r="F193" s="1">
        <v>72</v>
      </c>
      <c r="G193" s="3">
        <v>41316</v>
      </c>
      <c r="H193" s="11">
        <v>1</v>
      </c>
      <c r="I193" s="1">
        <v>46.2</v>
      </c>
      <c r="J193" s="8">
        <v>43</v>
      </c>
      <c r="K193" s="8" t="s">
        <v>484</v>
      </c>
      <c r="L193" s="12">
        <v>0.16111111111111112</v>
      </c>
      <c r="M193" s="12">
        <f t="shared" si="173"/>
        <v>0.50228009259259254</v>
      </c>
      <c r="N193" s="8">
        <v>9406</v>
      </c>
      <c r="O193" s="8">
        <v>0</v>
      </c>
      <c r="P193" s="13">
        <v>800</v>
      </c>
      <c r="Q193" s="14">
        <f t="shared" si="131"/>
        <v>53.385302117846351</v>
      </c>
      <c r="R193" s="14">
        <f t="shared" si="132"/>
        <v>0.37343728378822216</v>
      </c>
      <c r="S193" s="14">
        <f t="shared" si="133"/>
        <v>519.11960580757216</v>
      </c>
      <c r="T193" s="15">
        <v>25.154924392700195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t="e">
        <f t="shared" si="134"/>
        <v>#DIV/0!</v>
      </c>
      <c r="AC193" t="e">
        <f t="shared" si="135"/>
        <v>#DIV/0!</v>
      </c>
      <c r="AD193" t="e">
        <f t="shared" si="136"/>
        <v>#DIV/0!</v>
      </c>
      <c r="AE193" s="8">
        <v>-1</v>
      </c>
      <c r="AF193" s="8">
        <v>0.85</v>
      </c>
      <c r="AG193" s="8">
        <v>0.85</v>
      </c>
      <c r="AH193" s="8">
        <v>10.018235206604004</v>
      </c>
      <c r="AI193">
        <f t="shared" si="137"/>
        <v>0.84999999999999987</v>
      </c>
      <c r="AJ193">
        <f t="shared" si="138"/>
        <v>3.5503731592444465E-2</v>
      </c>
      <c r="AK193" t="e">
        <f t="shared" si="139"/>
        <v>#DIV/0!</v>
      </c>
      <c r="AL193" t="e">
        <f t="shared" si="140"/>
        <v>#DIV/0!</v>
      </c>
      <c r="AM193" t="e">
        <f t="shared" si="141"/>
        <v>#DIV/0!</v>
      </c>
      <c r="AN193" s="8">
        <v>1801.0189208984375</v>
      </c>
      <c r="AO193" s="8">
        <v>0.5</v>
      </c>
      <c r="AP193" t="e">
        <f t="shared" si="142"/>
        <v>#DIV/0!</v>
      </c>
      <c r="AQ193">
        <f t="shared" si="143"/>
        <v>4.6449730938443938</v>
      </c>
      <c r="AR193">
        <f t="shared" si="144"/>
        <v>1.2773695856040042</v>
      </c>
      <c r="AS193">
        <f t="shared" si="145"/>
        <v>25.154924392700195</v>
      </c>
      <c r="AT193" s="8">
        <v>2</v>
      </c>
      <c r="AU193">
        <f t="shared" si="146"/>
        <v>4.644859790802002</v>
      </c>
      <c r="AV193" s="8">
        <v>1</v>
      </c>
      <c r="AW193">
        <f t="shared" si="147"/>
        <v>9.2897195816040039</v>
      </c>
      <c r="AX193" s="8">
        <v>24.873497009277344</v>
      </c>
      <c r="AY193" s="8">
        <v>25.154924392700195</v>
      </c>
      <c r="AZ193" s="8">
        <v>25.140819549560547</v>
      </c>
      <c r="BA193" s="8">
        <v>801.49420166015625</v>
      </c>
      <c r="BB193" s="8">
        <v>768.9818115234375</v>
      </c>
      <c r="BC193" s="8">
        <v>16.469692230224609</v>
      </c>
      <c r="BD193" s="8">
        <v>19.070577621459961</v>
      </c>
      <c r="BE193" s="8">
        <v>52.866035461425781</v>
      </c>
      <c r="BF193" s="8">
        <v>61.214614868164063</v>
      </c>
      <c r="BG193" s="8">
        <v>350.37228393554687</v>
      </c>
      <c r="BH193" s="8">
        <v>1802.140380859375</v>
      </c>
      <c r="BI193" s="8">
        <v>1676.030029296875</v>
      </c>
      <c r="BJ193" s="8">
        <v>101.29718017578125</v>
      </c>
      <c r="BK193" s="8">
        <v>-15.189876556396484</v>
      </c>
      <c r="BL193" s="8">
        <v>-0.82666164636611938</v>
      </c>
      <c r="BM193" s="8">
        <v>0.25</v>
      </c>
      <c r="BN193" s="8">
        <v>-1.355140209197998</v>
      </c>
      <c r="BO193" s="8">
        <v>7.355140209197998</v>
      </c>
      <c r="BP193" s="8">
        <v>1</v>
      </c>
      <c r="BQ193" s="8">
        <v>0</v>
      </c>
      <c r="BR193" s="8">
        <v>0.15999999642372131</v>
      </c>
      <c r="BS193" s="8">
        <v>111115</v>
      </c>
      <c r="BT193">
        <f t="shared" si="148"/>
        <v>1.751861419677734</v>
      </c>
      <c r="BU193">
        <f t="shared" si="149"/>
        <v>4.6449730938443942E-3</v>
      </c>
      <c r="BV193">
        <f t="shared" si="150"/>
        <v>298.30492439270017</v>
      </c>
      <c r="BW193">
        <f t="shared" si="151"/>
        <v>298.02349700927732</v>
      </c>
      <c r="BX193">
        <f t="shared" si="152"/>
        <v>288.34245449254377</v>
      </c>
      <c r="BY193">
        <f t="shared" si="153"/>
        <v>0.29565185251129822</v>
      </c>
      <c r="BZ193">
        <f t="shared" si="154"/>
        <v>3.2091653229812556</v>
      </c>
      <c r="CA193">
        <f t="shared" si="155"/>
        <v>31.680697502263961</v>
      </c>
      <c r="CB193">
        <f t="shared" si="156"/>
        <v>12.610119880804</v>
      </c>
      <c r="CC193">
        <f t="shared" si="157"/>
        <v>25.01421070098877</v>
      </c>
      <c r="CD193">
        <f t="shared" si="158"/>
        <v>3.1823725027403347</v>
      </c>
      <c r="CE193">
        <f t="shared" si="159"/>
        <v>0.3590056227000562</v>
      </c>
      <c r="CF193">
        <f t="shared" si="160"/>
        <v>1.9317957373772514</v>
      </c>
      <c r="CG193">
        <f t="shared" si="161"/>
        <v>1.2505767653630833</v>
      </c>
      <c r="CH193">
        <f t="shared" si="162"/>
        <v>0.22563196450278239</v>
      </c>
      <c r="CI193">
        <f t="shared" si="163"/>
        <v>52.585352242270176</v>
      </c>
      <c r="CJ193">
        <f t="shared" si="164"/>
        <v>0.67507397187865748</v>
      </c>
      <c r="CK193">
        <f t="shared" si="165"/>
        <v>60.738147022898993</v>
      </c>
      <c r="CL193">
        <f t="shared" si="166"/>
        <v>761.22375626396445</v>
      </c>
      <c r="CM193">
        <f t="shared" si="167"/>
        <v>4.2596205152736245E-2</v>
      </c>
      <c r="CN193">
        <f t="shared" si="168"/>
        <v>0</v>
      </c>
      <c r="CO193">
        <f t="shared" si="169"/>
        <v>1531.8193237304686</v>
      </c>
      <c r="CP193">
        <f t="shared" si="170"/>
        <v>0</v>
      </c>
      <c r="CQ193" t="e">
        <f t="shared" si="171"/>
        <v>#DIV/0!</v>
      </c>
      <c r="CR193" t="e">
        <f t="shared" si="172"/>
        <v>#DIV/0!</v>
      </c>
    </row>
    <row r="194" spans="1:96" x14ac:dyDescent="0.3">
      <c r="A194" s="4" t="str">
        <f>VLOOKUP(B194,ListCodeMtrx!A$1:B$91,2,TRUE)</f>
        <v>M80</v>
      </c>
      <c r="B194">
        <v>80</v>
      </c>
      <c r="C194" s="10">
        <v>2</v>
      </c>
      <c r="D194" s="10">
        <v>3</v>
      </c>
      <c r="E194" s="10">
        <v>4</v>
      </c>
      <c r="F194" s="1">
        <v>72</v>
      </c>
      <c r="G194" s="3">
        <v>41316</v>
      </c>
      <c r="H194" s="11">
        <v>1</v>
      </c>
      <c r="I194" s="1">
        <v>44.7</v>
      </c>
      <c r="J194" s="8">
        <v>46</v>
      </c>
      <c r="K194" s="8" t="s">
        <v>487</v>
      </c>
      <c r="L194" s="12">
        <v>0.16111111111111112</v>
      </c>
      <c r="M194" s="12">
        <f t="shared" si="173"/>
        <v>0.5108449074074074</v>
      </c>
      <c r="N194" s="8">
        <v>10146</v>
      </c>
      <c r="O194" s="8">
        <v>0</v>
      </c>
      <c r="P194" s="13">
        <v>50</v>
      </c>
      <c r="Q194" s="14">
        <f t="shared" si="131"/>
        <v>-0.57218212305440319</v>
      </c>
      <c r="R194" s="14">
        <f t="shared" si="132"/>
        <v>0.36465553769212061</v>
      </c>
      <c r="S194" s="14">
        <f t="shared" si="133"/>
        <v>50.131039721623807</v>
      </c>
      <c r="T194" s="15">
        <v>25.10548210144043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t="e">
        <f t="shared" si="134"/>
        <v>#DIV/0!</v>
      </c>
      <c r="AC194" t="e">
        <f t="shared" si="135"/>
        <v>#DIV/0!</v>
      </c>
      <c r="AD194" t="e">
        <f t="shared" si="136"/>
        <v>#DIV/0!</v>
      </c>
      <c r="AE194" s="8">
        <v>-1</v>
      </c>
      <c r="AF194" s="8">
        <v>0.85</v>
      </c>
      <c r="AG194" s="8">
        <v>0.85</v>
      </c>
      <c r="AH194" s="8">
        <v>9.8076972961425781</v>
      </c>
      <c r="AI194">
        <f t="shared" si="137"/>
        <v>0.84999999999999987</v>
      </c>
      <c r="AJ194">
        <f t="shared" si="138"/>
        <v>2.798273446117962E-4</v>
      </c>
      <c r="AK194" t="e">
        <f t="shared" si="139"/>
        <v>#DIV/0!</v>
      </c>
      <c r="AL194" t="e">
        <f t="shared" si="140"/>
        <v>#DIV/0!</v>
      </c>
      <c r="AM194" t="e">
        <f t="shared" si="141"/>
        <v>#DIV/0!</v>
      </c>
      <c r="AN194" s="8">
        <v>1798.0606689453125</v>
      </c>
      <c r="AO194" s="8">
        <v>0.5</v>
      </c>
      <c r="AP194" t="e">
        <f t="shared" si="142"/>
        <v>#DIV/0!</v>
      </c>
      <c r="AQ194">
        <f t="shared" si="143"/>
        <v>4.8503080532393206</v>
      </c>
      <c r="AR194">
        <f t="shared" si="144"/>
        <v>1.365177042191527</v>
      </c>
      <c r="AS194">
        <f t="shared" si="145"/>
        <v>25.10548210144043</v>
      </c>
      <c r="AT194" s="8">
        <v>2</v>
      </c>
      <c r="AU194">
        <f t="shared" si="146"/>
        <v>4.644859790802002</v>
      </c>
      <c r="AV194" s="8">
        <v>1</v>
      </c>
      <c r="AW194">
        <f t="shared" si="147"/>
        <v>9.2897195816040039</v>
      </c>
      <c r="AX194" s="8">
        <v>24.846096038818359</v>
      </c>
      <c r="AY194" s="8">
        <v>25.10548210144043</v>
      </c>
      <c r="AZ194" s="8">
        <v>25.137990951538086</v>
      </c>
      <c r="BA194" s="8">
        <v>48.430248260498047</v>
      </c>
      <c r="BB194" s="8">
        <v>48.622230529785156</v>
      </c>
      <c r="BC194" s="8">
        <v>15.395859718322754</v>
      </c>
      <c r="BD194" s="8">
        <v>18.114181518554688</v>
      </c>
      <c r="BE194" s="8">
        <v>49.490215301513672</v>
      </c>
      <c r="BF194" s="8">
        <v>58.228298187255859</v>
      </c>
      <c r="BG194" s="8">
        <v>350.396240234375</v>
      </c>
      <c r="BH194" s="8">
        <v>1798.6632080078125</v>
      </c>
      <c r="BI194" s="8">
        <v>963.16644287109375</v>
      </c>
      <c r="BJ194" s="8">
        <v>101.277099609375</v>
      </c>
      <c r="BK194" s="8">
        <v>0.69764328002929688</v>
      </c>
      <c r="BL194" s="8">
        <v>-0.94438701868057251</v>
      </c>
      <c r="BM194" s="8">
        <v>0.25</v>
      </c>
      <c r="BN194" s="8">
        <v>-1.355140209197998</v>
      </c>
      <c r="BO194" s="8">
        <v>7.355140209197998</v>
      </c>
      <c r="BP194" s="8">
        <v>1</v>
      </c>
      <c r="BQ194" s="8">
        <v>0</v>
      </c>
      <c r="BR194" s="8">
        <v>0.15999999642372131</v>
      </c>
      <c r="BS194" s="8">
        <v>111135</v>
      </c>
      <c r="BT194">
        <f t="shared" si="148"/>
        <v>1.7519812011718747</v>
      </c>
      <c r="BU194">
        <f t="shared" si="149"/>
        <v>4.8503080532393203E-3</v>
      </c>
      <c r="BV194">
        <f t="shared" si="150"/>
        <v>298.25548210144041</v>
      </c>
      <c r="BW194">
        <f t="shared" si="151"/>
        <v>297.99609603881834</v>
      </c>
      <c r="BX194">
        <f t="shared" si="152"/>
        <v>287.7861068487291</v>
      </c>
      <c r="BY194">
        <f t="shared" si="153"/>
        <v>0.26119340990185214</v>
      </c>
      <c r="BZ194">
        <f t="shared" si="154"/>
        <v>3.1997288081884898</v>
      </c>
      <c r="CA194">
        <f t="shared" si="155"/>
        <v>31.593803737763221</v>
      </c>
      <c r="CB194">
        <f t="shared" si="156"/>
        <v>13.479622219208533</v>
      </c>
      <c r="CC194">
        <f t="shared" si="157"/>
        <v>24.975789070129395</v>
      </c>
      <c r="CD194">
        <f t="shared" si="158"/>
        <v>3.1750908300150988</v>
      </c>
      <c r="CE194">
        <f t="shared" si="159"/>
        <v>0.35088212827655357</v>
      </c>
      <c r="CF194">
        <f t="shared" si="160"/>
        <v>1.8345517659969628</v>
      </c>
      <c r="CG194">
        <f t="shared" si="161"/>
        <v>1.3405390640181361</v>
      </c>
      <c r="CH194">
        <f t="shared" si="162"/>
        <v>0.22049854538393968</v>
      </c>
      <c r="CI194">
        <f t="shared" si="163"/>
        <v>5.0771263034084297</v>
      </c>
      <c r="CJ194">
        <f t="shared" si="164"/>
        <v>1.0310312623546627</v>
      </c>
      <c r="CK194">
        <f t="shared" si="165"/>
        <v>57.899757899388682</v>
      </c>
      <c r="CL194">
        <f t="shared" si="166"/>
        <v>48.705381141527312</v>
      </c>
      <c r="CM194">
        <f t="shared" si="167"/>
        <v>-6.8019601988005907E-3</v>
      </c>
      <c r="CN194">
        <f t="shared" si="168"/>
        <v>0</v>
      </c>
      <c r="CO194">
        <f t="shared" si="169"/>
        <v>1528.8637268066404</v>
      </c>
      <c r="CP194">
        <f t="shared" si="170"/>
        <v>0</v>
      </c>
      <c r="CQ194" t="e">
        <f t="shared" si="171"/>
        <v>#DIV/0!</v>
      </c>
      <c r="CR194" t="e">
        <f t="shared" si="172"/>
        <v>#DIV/0!</v>
      </c>
    </row>
    <row r="195" spans="1:96" x14ac:dyDescent="0.3">
      <c r="A195" s="4" t="str">
        <f>VLOOKUP(B195,ListCodeMtrx!A$1:B$91,2,TRUE)</f>
        <v>M80</v>
      </c>
      <c r="B195">
        <v>80</v>
      </c>
      <c r="C195" s="10">
        <v>2</v>
      </c>
      <c r="D195" s="10">
        <v>3</v>
      </c>
      <c r="E195" s="10">
        <v>4</v>
      </c>
      <c r="F195" s="1">
        <v>72</v>
      </c>
      <c r="G195" s="3">
        <v>41316</v>
      </c>
      <c r="H195" s="11">
        <v>1</v>
      </c>
      <c r="I195" s="1">
        <v>44.7</v>
      </c>
      <c r="J195" s="8">
        <v>47</v>
      </c>
      <c r="K195" s="8" t="s">
        <v>346</v>
      </c>
      <c r="L195" s="12">
        <v>0.16111111111111112</v>
      </c>
      <c r="M195" s="12">
        <f t="shared" si="173"/>
        <v>0.51292824074074073</v>
      </c>
      <c r="N195" s="8">
        <v>10326</v>
      </c>
      <c r="O195" s="8">
        <v>0</v>
      </c>
      <c r="P195" s="13">
        <v>150</v>
      </c>
      <c r="Q195" s="14">
        <f t="shared" si="131"/>
        <v>11.654316851653782</v>
      </c>
      <c r="R195" s="14">
        <f t="shared" si="132"/>
        <v>0.34906304144350603</v>
      </c>
      <c r="S195" s="14">
        <f t="shared" si="133"/>
        <v>87.769739509152998</v>
      </c>
      <c r="T195" s="15">
        <v>25.162004470825195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t="e">
        <f t="shared" si="134"/>
        <v>#DIV/0!</v>
      </c>
      <c r="AC195" t="e">
        <f t="shared" si="135"/>
        <v>#DIV/0!</v>
      </c>
      <c r="AD195" t="e">
        <f t="shared" si="136"/>
        <v>#DIV/0!</v>
      </c>
      <c r="AE195" s="8">
        <v>-1</v>
      </c>
      <c r="AF195" s="8">
        <v>0.85</v>
      </c>
      <c r="AG195" s="8">
        <v>0.85</v>
      </c>
      <c r="AH195" s="8">
        <v>9.8076972961425781</v>
      </c>
      <c r="AI195">
        <f t="shared" si="137"/>
        <v>0.84999999999999987</v>
      </c>
      <c r="AJ195">
        <f t="shared" si="138"/>
        <v>8.2789689681668222E-3</v>
      </c>
      <c r="AK195" t="e">
        <f t="shared" si="139"/>
        <v>#DIV/0!</v>
      </c>
      <c r="AL195" t="e">
        <f t="shared" si="140"/>
        <v>#DIV/0!</v>
      </c>
      <c r="AM195" t="e">
        <f t="shared" si="141"/>
        <v>#DIV/0!</v>
      </c>
      <c r="AN195" s="8">
        <v>1798.0606689453125</v>
      </c>
      <c r="AO195" s="8">
        <v>0.5</v>
      </c>
      <c r="AP195" t="e">
        <f t="shared" si="142"/>
        <v>#DIV/0!</v>
      </c>
      <c r="AQ195">
        <f t="shared" si="143"/>
        <v>4.6643790556455498</v>
      </c>
      <c r="AR195">
        <f t="shared" si="144"/>
        <v>1.3690548876425352</v>
      </c>
      <c r="AS195">
        <f t="shared" si="145"/>
        <v>25.162004470825195</v>
      </c>
      <c r="AT195" s="8">
        <v>2</v>
      </c>
      <c r="AU195">
        <f t="shared" si="146"/>
        <v>4.644859790802002</v>
      </c>
      <c r="AV195" s="8">
        <v>1</v>
      </c>
      <c r="AW195">
        <f t="shared" si="147"/>
        <v>9.2897195816040039</v>
      </c>
      <c r="AX195" s="8">
        <v>24.864456176757813</v>
      </c>
      <c r="AY195" s="8">
        <v>25.162004470825195</v>
      </c>
      <c r="AZ195" s="8">
        <v>25.138898849487305</v>
      </c>
      <c r="BA195" s="8">
        <v>152.52067565917969</v>
      </c>
      <c r="BB195" s="8">
        <v>145.48204040527344</v>
      </c>
      <c r="BC195" s="8">
        <v>15.570032119750977</v>
      </c>
      <c r="BD195" s="8">
        <v>18.183681488037109</v>
      </c>
      <c r="BE195" s="8">
        <v>49.991836547851563</v>
      </c>
      <c r="BF195" s="8">
        <v>58.383670806884766</v>
      </c>
      <c r="BG195" s="8">
        <v>350.43441772460937</v>
      </c>
      <c r="BH195" s="8">
        <v>1798.222900390625</v>
      </c>
      <c r="BI195" s="8">
        <v>1242.138671875</v>
      </c>
      <c r="BJ195" s="8">
        <v>101.27012634277344</v>
      </c>
      <c r="BK195" s="8">
        <v>-0.38202285766601563</v>
      </c>
      <c r="BL195" s="8">
        <v>-0.91541820764541626</v>
      </c>
      <c r="BM195" s="8">
        <v>0.5</v>
      </c>
      <c r="BN195" s="8">
        <v>-1.355140209197998</v>
      </c>
      <c r="BO195" s="8">
        <v>7.355140209197998</v>
      </c>
      <c r="BP195" s="8">
        <v>1</v>
      </c>
      <c r="BQ195" s="8">
        <v>0</v>
      </c>
      <c r="BR195" s="8">
        <v>0.15999999642372131</v>
      </c>
      <c r="BS195" s="8">
        <v>111115</v>
      </c>
      <c r="BT195">
        <f t="shared" si="148"/>
        <v>1.7521720886230467</v>
      </c>
      <c r="BU195">
        <f t="shared" si="149"/>
        <v>4.6643790556455495E-3</v>
      </c>
      <c r="BV195">
        <f t="shared" si="150"/>
        <v>298.31200447082517</v>
      </c>
      <c r="BW195">
        <f t="shared" si="151"/>
        <v>298.01445617675779</v>
      </c>
      <c r="BX195">
        <f t="shared" si="152"/>
        <v>287.71565763155377</v>
      </c>
      <c r="BY195">
        <f t="shared" si="153"/>
        <v>0.28951324548604707</v>
      </c>
      <c r="BZ195">
        <f t="shared" si="154"/>
        <v>3.2105186093128038</v>
      </c>
      <c r="CA195">
        <f t="shared" si="155"/>
        <v>31.702523984674617</v>
      </c>
      <c r="CB195">
        <f t="shared" si="156"/>
        <v>13.518842496637507</v>
      </c>
      <c r="CC195">
        <f t="shared" si="157"/>
        <v>25.013230323791504</v>
      </c>
      <c r="CD195">
        <f t="shared" si="158"/>
        <v>3.1821865202459851</v>
      </c>
      <c r="CE195">
        <f t="shared" si="159"/>
        <v>0.33642192153584838</v>
      </c>
      <c r="CF195">
        <f t="shared" si="160"/>
        <v>1.8414637216702685</v>
      </c>
      <c r="CG195">
        <f t="shared" si="161"/>
        <v>1.3407227985757166</v>
      </c>
      <c r="CH195">
        <f t="shared" si="162"/>
        <v>0.21136402501214829</v>
      </c>
      <c r="CI195">
        <f t="shared" si="163"/>
        <v>8.8884526091642382</v>
      </c>
      <c r="CJ195">
        <f t="shared" si="164"/>
        <v>0.6033029181103754</v>
      </c>
      <c r="CK195">
        <f t="shared" si="165"/>
        <v>57.850140787530435</v>
      </c>
      <c r="CL195">
        <f t="shared" si="166"/>
        <v>143.78841256091002</v>
      </c>
      <c r="CM195">
        <f t="shared" si="167"/>
        <v>4.688860935613022E-2</v>
      </c>
      <c r="CN195">
        <f t="shared" si="168"/>
        <v>0</v>
      </c>
      <c r="CO195">
        <f t="shared" si="169"/>
        <v>1528.4894653320309</v>
      </c>
      <c r="CP195">
        <f t="shared" si="170"/>
        <v>0</v>
      </c>
      <c r="CQ195" t="e">
        <f t="shared" si="171"/>
        <v>#DIV/0!</v>
      </c>
      <c r="CR195" t="e">
        <f t="shared" si="172"/>
        <v>#DIV/0!</v>
      </c>
    </row>
    <row r="196" spans="1:96" x14ac:dyDescent="0.3">
      <c r="A196" s="4" t="str">
        <f>VLOOKUP(B196,ListCodeMtrx!A$1:B$91,2,TRUE)</f>
        <v>M80</v>
      </c>
      <c r="B196">
        <v>80</v>
      </c>
      <c r="C196" s="10">
        <v>2</v>
      </c>
      <c r="D196" s="10">
        <v>3</v>
      </c>
      <c r="E196" s="10">
        <v>4</v>
      </c>
      <c r="F196" s="1">
        <v>72</v>
      </c>
      <c r="G196" s="3">
        <v>41316</v>
      </c>
      <c r="H196" s="11">
        <v>1</v>
      </c>
      <c r="I196" s="1">
        <v>44.7</v>
      </c>
      <c r="J196" s="8">
        <v>48</v>
      </c>
      <c r="K196" s="8" t="s">
        <v>488</v>
      </c>
      <c r="L196" s="12">
        <v>0.16111111111111112</v>
      </c>
      <c r="M196" s="12">
        <f t="shared" si="173"/>
        <v>0.51534722222222218</v>
      </c>
      <c r="N196" s="8">
        <v>10535</v>
      </c>
      <c r="O196" s="8">
        <v>0</v>
      </c>
      <c r="P196" s="13" t="s">
        <v>192</v>
      </c>
      <c r="Q196" s="14">
        <f t="shared" si="131"/>
        <v>33.766364145721298</v>
      </c>
      <c r="R196" s="14">
        <f t="shared" si="132"/>
        <v>0.35499196327918192</v>
      </c>
      <c r="S196" s="14">
        <f t="shared" si="133"/>
        <v>215.93729748716595</v>
      </c>
      <c r="T196" s="15">
        <v>25.068881988525391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t="e">
        <f t="shared" si="134"/>
        <v>#DIV/0!</v>
      </c>
      <c r="AC196" t="e">
        <f t="shared" si="135"/>
        <v>#DIV/0!</v>
      </c>
      <c r="AD196" t="e">
        <f t="shared" si="136"/>
        <v>#DIV/0!</v>
      </c>
      <c r="AE196" s="8">
        <v>-1</v>
      </c>
      <c r="AF196" s="8">
        <v>0.85</v>
      </c>
      <c r="AG196" s="8">
        <v>0.85</v>
      </c>
      <c r="AH196" s="8">
        <v>9.8076972961425781</v>
      </c>
      <c r="AI196">
        <f t="shared" si="137"/>
        <v>0.84999999999999987</v>
      </c>
      <c r="AJ196">
        <f t="shared" si="138"/>
        <v>2.2746036326416644E-2</v>
      </c>
      <c r="AK196" t="e">
        <f t="shared" si="139"/>
        <v>#DIV/0!</v>
      </c>
      <c r="AL196" t="e">
        <f t="shared" si="140"/>
        <v>#DIV/0!</v>
      </c>
      <c r="AM196" t="e">
        <f t="shared" si="141"/>
        <v>#DIV/0!</v>
      </c>
      <c r="AN196" s="8">
        <v>1798.0606689453125</v>
      </c>
      <c r="AO196" s="8">
        <v>0.5</v>
      </c>
      <c r="AP196" t="e">
        <f t="shared" si="142"/>
        <v>#DIV/0!</v>
      </c>
      <c r="AQ196">
        <f t="shared" si="143"/>
        <v>4.6893824869296443</v>
      </c>
      <c r="AR196">
        <f t="shared" si="144"/>
        <v>1.3542598522373881</v>
      </c>
      <c r="AS196">
        <f t="shared" si="145"/>
        <v>25.068881988525391</v>
      </c>
      <c r="AT196" s="8">
        <v>2</v>
      </c>
      <c r="AU196">
        <f t="shared" si="146"/>
        <v>4.644859790802002</v>
      </c>
      <c r="AV196" s="8">
        <v>1</v>
      </c>
      <c r="AW196">
        <f t="shared" si="147"/>
        <v>9.2897195816040039</v>
      </c>
      <c r="AX196" s="8">
        <v>24.869407653808594</v>
      </c>
      <c r="AY196" s="8">
        <v>25.068881988525391</v>
      </c>
      <c r="AZ196" s="8">
        <v>25.138256072998047</v>
      </c>
      <c r="BA196" s="8">
        <v>399.89572143554687</v>
      </c>
      <c r="BB196" s="8">
        <v>379.60641479492187</v>
      </c>
      <c r="BC196" s="8">
        <v>15.527962684631348</v>
      </c>
      <c r="BD196" s="8">
        <v>18.155982971191406</v>
      </c>
      <c r="BE196" s="8">
        <v>49.83770751953125</v>
      </c>
      <c r="BF196" s="8">
        <v>58.2724609375</v>
      </c>
      <c r="BG196" s="8">
        <v>350.396240234375</v>
      </c>
      <c r="BH196" s="8">
        <v>1798.18603515625</v>
      </c>
      <c r="BI196" s="8">
        <v>1020.5137939453125</v>
      </c>
      <c r="BJ196" s="8">
        <v>101.26133728027344</v>
      </c>
      <c r="BK196" s="8">
        <v>-4.7912940979003906</v>
      </c>
      <c r="BL196" s="8">
        <v>-0.85631710290908813</v>
      </c>
      <c r="BM196" s="8">
        <v>0.25</v>
      </c>
      <c r="BN196" s="8">
        <v>-1.355140209197998</v>
      </c>
      <c r="BO196" s="8">
        <v>7.355140209197998</v>
      </c>
      <c r="BP196" s="8">
        <v>1</v>
      </c>
      <c r="BQ196" s="8">
        <v>0</v>
      </c>
      <c r="BR196" s="8">
        <v>0.15999999642372131</v>
      </c>
      <c r="BS196" s="8">
        <v>111115</v>
      </c>
      <c r="BT196">
        <f t="shared" si="148"/>
        <v>1.7519812011718747</v>
      </c>
      <c r="BU196">
        <f t="shared" si="149"/>
        <v>4.6893824869296439E-3</v>
      </c>
      <c r="BV196">
        <f t="shared" si="150"/>
        <v>298.21888198852537</v>
      </c>
      <c r="BW196">
        <f t="shared" si="151"/>
        <v>298.01940765380857</v>
      </c>
      <c r="BX196">
        <f t="shared" si="152"/>
        <v>287.70975919418561</v>
      </c>
      <c r="BY196">
        <f t="shared" si="153"/>
        <v>0.28957145375360016</v>
      </c>
      <c r="BZ196">
        <f t="shared" si="154"/>
        <v>3.1927589675381021</v>
      </c>
      <c r="CA196">
        <f t="shared" si="155"/>
        <v>31.529891400714082</v>
      </c>
      <c r="CB196">
        <f t="shared" si="156"/>
        <v>13.373908429522675</v>
      </c>
      <c r="CC196">
        <f t="shared" si="157"/>
        <v>24.969144821166992</v>
      </c>
      <c r="CD196">
        <f t="shared" si="158"/>
        <v>3.1738330888080122</v>
      </c>
      <c r="CE196">
        <f t="shared" si="159"/>
        <v>0.3419258084847791</v>
      </c>
      <c r="CF196">
        <f t="shared" si="160"/>
        <v>1.838499115300714</v>
      </c>
      <c r="CG196">
        <f t="shared" si="161"/>
        <v>1.3353339735072982</v>
      </c>
      <c r="CH196">
        <f t="shared" si="162"/>
        <v>0.21484034893944745</v>
      </c>
      <c r="CI196">
        <f t="shared" si="163"/>
        <v>21.866099512238652</v>
      </c>
      <c r="CJ196">
        <f t="shared" si="164"/>
        <v>0.56884522777051505</v>
      </c>
      <c r="CK196">
        <f t="shared" si="165"/>
        <v>58.103797387155808</v>
      </c>
      <c r="CL196">
        <f t="shared" si="166"/>
        <v>374.69942151097035</v>
      </c>
      <c r="CM196">
        <f t="shared" si="167"/>
        <v>5.2360742189362333E-2</v>
      </c>
      <c r="CN196">
        <f t="shared" si="168"/>
        <v>0</v>
      </c>
      <c r="CO196">
        <f t="shared" si="169"/>
        <v>1528.4581298828123</v>
      </c>
      <c r="CP196">
        <f t="shared" si="170"/>
        <v>0</v>
      </c>
      <c r="CQ196" t="e">
        <f t="shared" si="171"/>
        <v>#DIV/0!</v>
      </c>
      <c r="CR196" t="e">
        <f t="shared" si="172"/>
        <v>#DIV/0!</v>
      </c>
    </row>
    <row r="197" spans="1:96" x14ac:dyDescent="0.3">
      <c r="A197" s="4" t="str">
        <f>VLOOKUP(B197,ListCodeMtrx!A$1:B$91,2,TRUE)</f>
        <v>M80</v>
      </c>
      <c r="B197">
        <v>80</v>
      </c>
      <c r="C197" s="10">
        <v>2</v>
      </c>
      <c r="D197" s="10">
        <v>3</v>
      </c>
      <c r="E197" s="10">
        <v>4</v>
      </c>
      <c r="F197" s="1">
        <v>72</v>
      </c>
      <c r="G197" s="3">
        <v>41316</v>
      </c>
      <c r="H197" s="11">
        <v>1</v>
      </c>
      <c r="I197" s="1">
        <v>44.7</v>
      </c>
      <c r="J197" s="8">
        <v>49</v>
      </c>
      <c r="K197" s="8" t="s">
        <v>489</v>
      </c>
      <c r="L197" s="12">
        <v>0.16111111111111112</v>
      </c>
      <c r="M197" s="12">
        <f t="shared" si="173"/>
        <v>0.51768518518518514</v>
      </c>
      <c r="N197" s="8">
        <v>10737</v>
      </c>
      <c r="O197" s="8">
        <v>0</v>
      </c>
      <c r="P197" s="13">
        <v>800</v>
      </c>
      <c r="Q197" s="14">
        <f t="shared" si="131"/>
        <v>55.33539118909421</v>
      </c>
      <c r="R197" s="14">
        <f t="shared" si="132"/>
        <v>0.35542733819969446</v>
      </c>
      <c r="S197" s="14">
        <f t="shared" si="133"/>
        <v>496.4819946381262</v>
      </c>
      <c r="T197" s="15">
        <v>24.872711181640625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t="e">
        <f t="shared" si="134"/>
        <v>#DIV/0!</v>
      </c>
      <c r="AC197" t="e">
        <f t="shared" si="135"/>
        <v>#DIV/0!</v>
      </c>
      <c r="AD197" t="e">
        <f t="shared" si="136"/>
        <v>#DIV/0!</v>
      </c>
      <c r="AE197" s="8">
        <v>-1</v>
      </c>
      <c r="AF197" s="8">
        <v>0.85</v>
      </c>
      <c r="AG197" s="8">
        <v>0.85</v>
      </c>
      <c r="AH197" s="8">
        <v>9.8076972961425781</v>
      </c>
      <c r="AI197">
        <f t="shared" si="137"/>
        <v>0.84999999999999987</v>
      </c>
      <c r="AJ197">
        <f t="shared" si="138"/>
        <v>3.6839746957300967E-2</v>
      </c>
      <c r="AK197" t="e">
        <f t="shared" si="139"/>
        <v>#DIV/0!</v>
      </c>
      <c r="AL197" t="e">
        <f t="shared" si="140"/>
        <v>#DIV/0!</v>
      </c>
      <c r="AM197" t="e">
        <f t="shared" si="141"/>
        <v>#DIV/0!</v>
      </c>
      <c r="AN197" s="8">
        <v>1798.0606689453125</v>
      </c>
      <c r="AO197" s="8">
        <v>0.5</v>
      </c>
      <c r="AP197" t="e">
        <f t="shared" si="142"/>
        <v>#DIV/0!</v>
      </c>
      <c r="AQ197">
        <f t="shared" si="143"/>
        <v>4.6008617818278159</v>
      </c>
      <c r="AR197">
        <f t="shared" si="144"/>
        <v>1.3274616766366196</v>
      </c>
      <c r="AS197">
        <f t="shared" si="145"/>
        <v>24.872711181640625</v>
      </c>
      <c r="AT197" s="8">
        <v>2</v>
      </c>
      <c r="AU197">
        <f t="shared" si="146"/>
        <v>4.644859790802002</v>
      </c>
      <c r="AV197" s="8">
        <v>1</v>
      </c>
      <c r="AW197">
        <f t="shared" si="147"/>
        <v>9.2897195816040039</v>
      </c>
      <c r="AX197" s="8">
        <v>24.846227645874023</v>
      </c>
      <c r="AY197" s="8">
        <v>24.872711181640625</v>
      </c>
      <c r="AZ197" s="8">
        <v>25.135408401489258</v>
      </c>
      <c r="BA197" s="8">
        <v>800.8531494140625</v>
      </c>
      <c r="BB197" s="8">
        <v>767.25726318359375</v>
      </c>
      <c r="BC197" s="8">
        <v>15.475327491760254</v>
      </c>
      <c r="BD197" s="8">
        <v>18.053741455078125</v>
      </c>
      <c r="BE197" s="8">
        <v>49.738067626953125</v>
      </c>
      <c r="BF197" s="8">
        <v>58.025150299072266</v>
      </c>
      <c r="BG197" s="8">
        <v>350.43240356445312</v>
      </c>
      <c r="BH197" s="8">
        <v>1799.0604248046875</v>
      </c>
      <c r="BI197" s="8">
        <v>1118.0743408203125</v>
      </c>
      <c r="BJ197" s="8">
        <v>101.26242828369141</v>
      </c>
      <c r="BK197" s="8">
        <v>-15.345188140869141</v>
      </c>
      <c r="BL197" s="8">
        <v>-0.78583866357803345</v>
      </c>
      <c r="BM197" s="8">
        <v>0.5</v>
      </c>
      <c r="BN197" s="8">
        <v>-1.355140209197998</v>
      </c>
      <c r="BO197" s="8">
        <v>7.355140209197998</v>
      </c>
      <c r="BP197" s="8">
        <v>1</v>
      </c>
      <c r="BQ197" s="8">
        <v>0</v>
      </c>
      <c r="BR197" s="8">
        <v>0.15999999642372131</v>
      </c>
      <c r="BS197" s="8">
        <v>111115</v>
      </c>
      <c r="BT197">
        <f t="shared" si="148"/>
        <v>1.7521620178222654</v>
      </c>
      <c r="BU197">
        <f t="shared" si="149"/>
        <v>4.6008617818278155E-3</v>
      </c>
      <c r="BV197">
        <f t="shared" si="150"/>
        <v>298.0227111816406</v>
      </c>
      <c r="BW197">
        <f t="shared" si="151"/>
        <v>297.996227645874</v>
      </c>
      <c r="BX197">
        <f t="shared" si="152"/>
        <v>287.84966153480855</v>
      </c>
      <c r="BY197">
        <f t="shared" si="153"/>
        <v>0.31176378285954132</v>
      </c>
      <c r="BZ197">
        <f t="shared" si="154"/>
        <v>3.1556273759837747</v>
      </c>
      <c r="CA197">
        <f t="shared" si="155"/>
        <v>31.16286493884126</v>
      </c>
      <c r="CB197">
        <f t="shared" si="156"/>
        <v>13.109123483763135</v>
      </c>
      <c r="CC197">
        <f t="shared" si="157"/>
        <v>24.859469413757324</v>
      </c>
      <c r="CD197">
        <f t="shared" si="158"/>
        <v>3.1531346021909892</v>
      </c>
      <c r="CE197">
        <f t="shared" si="159"/>
        <v>0.34232970539118451</v>
      </c>
      <c r="CF197">
        <f t="shared" si="160"/>
        <v>1.8281656993471551</v>
      </c>
      <c r="CG197">
        <f t="shared" si="161"/>
        <v>1.3249689028438341</v>
      </c>
      <c r="CH197">
        <f t="shared" si="162"/>
        <v>0.2150954787293215</v>
      </c>
      <c r="CI197">
        <f t="shared" si="163"/>
        <v>50.274972376187321</v>
      </c>
      <c r="CJ197">
        <f t="shared" si="164"/>
        <v>0.64708673148047491</v>
      </c>
      <c r="CK197">
        <f t="shared" si="165"/>
        <v>58.461483714610452</v>
      </c>
      <c r="CL197">
        <f t="shared" si="166"/>
        <v>759.21581721215591</v>
      </c>
      <c r="CM197">
        <f t="shared" si="167"/>
        <v>4.2609611094796801E-2</v>
      </c>
      <c r="CN197">
        <f t="shared" si="168"/>
        <v>0</v>
      </c>
      <c r="CO197">
        <f t="shared" si="169"/>
        <v>1529.2013610839842</v>
      </c>
      <c r="CP197">
        <f t="shared" si="170"/>
        <v>0</v>
      </c>
      <c r="CQ197" t="e">
        <f t="shared" si="171"/>
        <v>#DIV/0!</v>
      </c>
      <c r="CR197" t="e">
        <f t="shared" si="172"/>
        <v>#DIV/0!</v>
      </c>
    </row>
    <row r="198" spans="1:96" x14ac:dyDescent="0.3">
      <c r="A198" s="4" t="str">
        <f>VLOOKUP(B198,ListCodeMtrx!A$1:B$91,2,TRUE)</f>
        <v>M82</v>
      </c>
      <c r="B198">
        <v>82</v>
      </c>
      <c r="C198" s="10">
        <v>17</v>
      </c>
      <c r="D198" s="10">
        <v>3</v>
      </c>
      <c r="E198" s="10">
        <v>5</v>
      </c>
      <c r="F198" s="1">
        <v>72</v>
      </c>
      <c r="G198" s="3">
        <v>41316</v>
      </c>
      <c r="H198" s="11">
        <v>1</v>
      </c>
      <c r="I198" s="1">
        <v>46.8</v>
      </c>
      <c r="J198" s="8">
        <v>52</v>
      </c>
      <c r="K198" s="8" t="s">
        <v>492</v>
      </c>
      <c r="L198" s="12">
        <v>0.16111111111111112</v>
      </c>
      <c r="M198" s="12">
        <f t="shared" si="173"/>
        <v>0.5258680555555556</v>
      </c>
      <c r="N198" s="8">
        <v>11444</v>
      </c>
      <c r="O198" s="8">
        <v>0</v>
      </c>
      <c r="P198" s="13">
        <v>50</v>
      </c>
      <c r="Q198" s="14">
        <f t="shared" si="131"/>
        <v>-0.88145856891738983</v>
      </c>
      <c r="R198" s="14">
        <f t="shared" si="132"/>
        <v>0.39576839522973023</v>
      </c>
      <c r="S198" s="14">
        <f t="shared" si="133"/>
        <v>49.997615547223958</v>
      </c>
      <c r="T198" s="15">
        <v>24.728231430053711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t="e">
        <f t="shared" si="134"/>
        <v>#DIV/0!</v>
      </c>
      <c r="AC198" t="e">
        <f t="shared" si="135"/>
        <v>#DIV/0!</v>
      </c>
      <c r="AD198" t="e">
        <f t="shared" si="136"/>
        <v>#DIV/0!</v>
      </c>
      <c r="AE198" s="8">
        <v>-1</v>
      </c>
      <c r="AF198" s="8">
        <v>0.85</v>
      </c>
      <c r="AG198" s="8">
        <v>0.85</v>
      </c>
      <c r="AH198" s="8">
        <v>9.8076972961425781</v>
      </c>
      <c r="AI198">
        <f t="shared" si="137"/>
        <v>0.84999999999999987</v>
      </c>
      <c r="AJ198">
        <f t="shared" si="138"/>
        <v>7.7538568178037837E-5</v>
      </c>
      <c r="AK198" t="e">
        <f t="shared" si="139"/>
        <v>#DIV/0!</v>
      </c>
      <c r="AL198" t="e">
        <f t="shared" si="140"/>
        <v>#DIV/0!</v>
      </c>
      <c r="AM198" t="e">
        <f t="shared" si="141"/>
        <v>#DIV/0!</v>
      </c>
      <c r="AN198" s="8">
        <v>1798.0072021484375</v>
      </c>
      <c r="AO198" s="8">
        <v>0.5</v>
      </c>
      <c r="AP198" t="e">
        <f t="shared" si="142"/>
        <v>#DIV/0!</v>
      </c>
      <c r="AQ198">
        <f t="shared" si="143"/>
        <v>5.0985267493526285</v>
      </c>
      <c r="AR198">
        <f t="shared" si="144"/>
        <v>1.3268748567028905</v>
      </c>
      <c r="AS198">
        <f t="shared" si="145"/>
        <v>24.728231430053711</v>
      </c>
      <c r="AT198" s="8">
        <v>2</v>
      </c>
      <c r="AU198">
        <f t="shared" si="146"/>
        <v>4.644859790802002</v>
      </c>
      <c r="AV198" s="8">
        <v>1</v>
      </c>
      <c r="AW198">
        <f t="shared" si="147"/>
        <v>9.2897195816040039</v>
      </c>
      <c r="AX198" s="8">
        <v>24.811819076538086</v>
      </c>
      <c r="AY198" s="8">
        <v>24.728231430053711</v>
      </c>
      <c r="AZ198" s="8">
        <v>25.138700485229492</v>
      </c>
      <c r="BA198" s="8">
        <v>46.978427886962891</v>
      </c>
      <c r="BB198" s="8">
        <v>47.343894958496094</v>
      </c>
      <c r="BC198" s="8">
        <v>14.93403434753418</v>
      </c>
      <c r="BD198" s="8">
        <v>17.793371200561523</v>
      </c>
      <c r="BE198" s="8">
        <v>48.092945098876953</v>
      </c>
      <c r="BF198" s="8">
        <v>57.301036834716797</v>
      </c>
      <c r="BG198" s="8">
        <v>350.27749633789062</v>
      </c>
      <c r="BH198" s="8">
        <v>1798.5953369140625</v>
      </c>
      <c r="BI198" s="8">
        <v>836.45977783203125</v>
      </c>
      <c r="BJ198" s="8">
        <v>101.25382995605469</v>
      </c>
      <c r="BK198" s="8">
        <v>0.7048187255859375</v>
      </c>
      <c r="BL198" s="8">
        <v>-0.92720752954483032</v>
      </c>
      <c r="BM198" s="8">
        <v>0.25</v>
      </c>
      <c r="BN198" s="8">
        <v>-1.355140209197998</v>
      </c>
      <c r="BO198" s="8">
        <v>7.355140209197998</v>
      </c>
      <c r="BP198" s="8">
        <v>1</v>
      </c>
      <c r="BQ198" s="8">
        <v>0</v>
      </c>
      <c r="BR198" s="8">
        <v>0.15999999642372131</v>
      </c>
      <c r="BS198" s="8">
        <v>111135</v>
      </c>
      <c r="BT198">
        <f t="shared" si="148"/>
        <v>1.751387481689453</v>
      </c>
      <c r="BU198">
        <f t="shared" si="149"/>
        <v>5.0985267493526285E-3</v>
      </c>
      <c r="BV198">
        <f t="shared" si="150"/>
        <v>297.87823143005369</v>
      </c>
      <c r="BW198">
        <f t="shared" si="151"/>
        <v>297.96181907653806</v>
      </c>
      <c r="BX198">
        <f t="shared" si="152"/>
        <v>287.77524747397183</v>
      </c>
      <c r="BY198">
        <f t="shared" si="153"/>
        <v>0.23529362544299509</v>
      </c>
      <c r="BZ198">
        <f t="shared" si="154"/>
        <v>3.1285218385895077</v>
      </c>
      <c r="CA198">
        <f t="shared" si="155"/>
        <v>30.897812358775187</v>
      </c>
      <c r="CB198">
        <f t="shared" si="156"/>
        <v>13.104441158213664</v>
      </c>
      <c r="CC198">
        <f t="shared" si="157"/>
        <v>24.770025253295898</v>
      </c>
      <c r="CD198">
        <f t="shared" si="158"/>
        <v>3.1363416902900565</v>
      </c>
      <c r="CE198">
        <f t="shared" si="159"/>
        <v>0.37959650765552044</v>
      </c>
      <c r="CF198">
        <f t="shared" si="160"/>
        <v>1.8016469818866172</v>
      </c>
      <c r="CG198">
        <f t="shared" si="161"/>
        <v>1.3346947084034393</v>
      </c>
      <c r="CH198">
        <f t="shared" si="162"/>
        <v>0.23864962424438288</v>
      </c>
      <c r="CI198">
        <f t="shared" si="163"/>
        <v>5.0624500628268105</v>
      </c>
      <c r="CJ198">
        <f t="shared" si="164"/>
        <v>1.0560520124306259</v>
      </c>
      <c r="CK198">
        <f t="shared" si="165"/>
        <v>58.305779306407125</v>
      </c>
      <c r="CL198">
        <f t="shared" si="166"/>
        <v>47.471990220961814</v>
      </c>
      <c r="CM198">
        <f t="shared" si="167"/>
        <v>-1.0826200575923001E-2</v>
      </c>
      <c r="CN198">
        <f t="shared" si="168"/>
        <v>0</v>
      </c>
      <c r="CO198">
        <f t="shared" si="169"/>
        <v>1528.806036376953</v>
      </c>
      <c r="CP198">
        <f t="shared" si="170"/>
        <v>0</v>
      </c>
      <c r="CQ198" t="e">
        <f t="shared" si="171"/>
        <v>#DIV/0!</v>
      </c>
      <c r="CR198" t="e">
        <f t="shared" si="172"/>
        <v>#DIV/0!</v>
      </c>
    </row>
    <row r="199" spans="1:96" x14ac:dyDescent="0.3">
      <c r="A199" s="4" t="str">
        <f>VLOOKUP(B199,ListCodeMtrx!A$1:B$91,2,TRUE)</f>
        <v>M82</v>
      </c>
      <c r="B199">
        <v>82</v>
      </c>
      <c r="C199" s="10">
        <v>17</v>
      </c>
      <c r="D199" s="10">
        <v>3</v>
      </c>
      <c r="E199" s="10">
        <v>5</v>
      </c>
      <c r="F199" s="1">
        <v>72</v>
      </c>
      <c r="G199" s="3">
        <v>41316</v>
      </c>
      <c r="H199" s="11">
        <v>1</v>
      </c>
      <c r="I199" s="1">
        <v>46.8</v>
      </c>
      <c r="J199" s="8">
        <v>53</v>
      </c>
      <c r="K199" s="8" t="s">
        <v>493</v>
      </c>
      <c r="L199" s="12">
        <v>0.16111111111111112</v>
      </c>
      <c r="M199" s="12">
        <f t="shared" si="173"/>
        <v>0.52828703703703705</v>
      </c>
      <c r="N199" s="8">
        <v>11653</v>
      </c>
      <c r="O199" s="8">
        <v>0</v>
      </c>
      <c r="P199" s="13">
        <v>150</v>
      </c>
      <c r="Q199" s="14">
        <f t="shared" si="131"/>
        <v>10.59324400065953</v>
      </c>
      <c r="R199" s="14">
        <f t="shared" si="132"/>
        <v>0.35826087422521208</v>
      </c>
      <c r="S199" s="14">
        <f t="shared" si="133"/>
        <v>93.59946207597217</v>
      </c>
      <c r="T199" s="15">
        <v>24.789363861083984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t="e">
        <f t="shared" si="134"/>
        <v>#DIV/0!</v>
      </c>
      <c r="AC199" t="e">
        <f t="shared" si="135"/>
        <v>#DIV/0!</v>
      </c>
      <c r="AD199" t="e">
        <f t="shared" si="136"/>
        <v>#DIV/0!</v>
      </c>
      <c r="AE199" s="8">
        <v>-1</v>
      </c>
      <c r="AF199" s="8">
        <v>0.85</v>
      </c>
      <c r="AG199" s="8">
        <v>0.85</v>
      </c>
      <c r="AH199" s="8">
        <v>9.8076972961425781</v>
      </c>
      <c r="AI199">
        <f t="shared" si="137"/>
        <v>0.84999999999999987</v>
      </c>
      <c r="AJ199">
        <f t="shared" si="138"/>
        <v>7.5808891276470305E-3</v>
      </c>
      <c r="AK199" t="e">
        <f t="shared" si="139"/>
        <v>#DIV/0!</v>
      </c>
      <c r="AL199" t="e">
        <f t="shared" si="140"/>
        <v>#DIV/0!</v>
      </c>
      <c r="AM199" t="e">
        <f t="shared" si="141"/>
        <v>#DIV/0!</v>
      </c>
      <c r="AN199" s="8">
        <v>1798.0072021484375</v>
      </c>
      <c r="AO199" s="8">
        <v>0.5</v>
      </c>
      <c r="AP199" t="e">
        <f t="shared" si="142"/>
        <v>#DIV/0!</v>
      </c>
      <c r="AQ199">
        <f t="shared" si="143"/>
        <v>4.8042048080425053</v>
      </c>
      <c r="AR199">
        <f t="shared" si="144"/>
        <v>1.3759514160285573</v>
      </c>
      <c r="AS199">
        <f t="shared" si="145"/>
        <v>24.789363861083984</v>
      </c>
      <c r="AT199" s="8">
        <v>2</v>
      </c>
      <c r="AU199">
        <f t="shared" si="146"/>
        <v>4.644859790802002</v>
      </c>
      <c r="AV199" s="8">
        <v>1</v>
      </c>
      <c r="AW199">
        <f t="shared" si="147"/>
        <v>9.2897195816040039</v>
      </c>
      <c r="AX199" s="8">
        <v>24.787265777587891</v>
      </c>
      <c r="AY199" s="8">
        <v>24.789363861083984</v>
      </c>
      <c r="AZ199" s="8">
        <v>25.141853332519531</v>
      </c>
      <c r="BA199" s="8">
        <v>151.56167602539062</v>
      </c>
      <c r="BB199" s="8">
        <v>145.11680603027344</v>
      </c>
      <c r="BC199" s="8">
        <v>14.727815628051758</v>
      </c>
      <c r="BD199" s="8">
        <v>17.422405242919922</v>
      </c>
      <c r="BE199" s="8">
        <v>47.496524810791016</v>
      </c>
      <c r="BF199" s="8">
        <v>56.186454772949219</v>
      </c>
      <c r="BG199" s="8">
        <v>350.36904907226562</v>
      </c>
      <c r="BH199" s="8">
        <v>1799.1439208984375</v>
      </c>
      <c r="BI199" s="8">
        <v>865.01556396484375</v>
      </c>
      <c r="BJ199" s="8">
        <v>101.24976348876953</v>
      </c>
      <c r="BK199" s="8">
        <v>-0.446502685546875</v>
      </c>
      <c r="BL199" s="8">
        <v>-0.88267666101455688</v>
      </c>
      <c r="BM199" s="8">
        <v>0.25</v>
      </c>
      <c r="BN199" s="8">
        <v>-1.355140209197998</v>
      </c>
      <c r="BO199" s="8">
        <v>7.355140209197998</v>
      </c>
      <c r="BP199" s="8">
        <v>1</v>
      </c>
      <c r="BQ199" s="8">
        <v>0</v>
      </c>
      <c r="BR199" s="8">
        <v>0.15999999642372131</v>
      </c>
      <c r="BS199" s="8">
        <v>111115</v>
      </c>
      <c r="BT199">
        <f t="shared" si="148"/>
        <v>1.751845245361328</v>
      </c>
      <c r="BU199">
        <f t="shared" si="149"/>
        <v>4.8042048080425056E-3</v>
      </c>
      <c r="BV199">
        <f t="shared" si="150"/>
        <v>297.93936386108396</v>
      </c>
      <c r="BW199">
        <f t="shared" si="151"/>
        <v>297.93726577758787</v>
      </c>
      <c r="BX199">
        <f t="shared" si="152"/>
        <v>287.86302090950994</v>
      </c>
      <c r="BY199">
        <f t="shared" si="153"/>
        <v>0.27982023256627303</v>
      </c>
      <c r="BZ199">
        <f t="shared" si="154"/>
        <v>3.1399658262796977</v>
      </c>
      <c r="CA199">
        <f t="shared" si="155"/>
        <v>31.012080602321383</v>
      </c>
      <c r="CB199">
        <f t="shared" si="156"/>
        <v>13.589675359401461</v>
      </c>
      <c r="CC199">
        <f t="shared" si="157"/>
        <v>24.788314819335938</v>
      </c>
      <c r="CD199">
        <f t="shared" si="158"/>
        <v>3.1397691376244112</v>
      </c>
      <c r="CE199">
        <f t="shared" si="159"/>
        <v>0.34495748347020028</v>
      </c>
      <c r="CF199">
        <f t="shared" si="160"/>
        <v>1.7640144102511404</v>
      </c>
      <c r="CG199">
        <f t="shared" si="161"/>
        <v>1.3757547273732709</v>
      </c>
      <c r="CH199">
        <f t="shared" si="162"/>
        <v>0.21675544709878616</v>
      </c>
      <c r="CI199">
        <f t="shared" si="163"/>
        <v>9.4769233978682355</v>
      </c>
      <c r="CJ199">
        <f t="shared" si="164"/>
        <v>0.64499395098625578</v>
      </c>
      <c r="CK199">
        <f t="shared" si="165"/>
        <v>56.759448127848302</v>
      </c>
      <c r="CL199">
        <f t="shared" si="166"/>
        <v>143.57737534291343</v>
      </c>
      <c r="CM199">
        <f t="shared" si="167"/>
        <v>4.1877536897790328E-2</v>
      </c>
      <c r="CN199">
        <f t="shared" si="168"/>
        <v>0</v>
      </c>
      <c r="CO199">
        <f t="shared" si="169"/>
        <v>1529.2723327636716</v>
      </c>
      <c r="CP199">
        <f t="shared" si="170"/>
        <v>0</v>
      </c>
      <c r="CQ199" t="e">
        <f t="shared" si="171"/>
        <v>#DIV/0!</v>
      </c>
      <c r="CR199" t="e">
        <f t="shared" si="172"/>
        <v>#DIV/0!</v>
      </c>
    </row>
    <row r="200" spans="1:96" x14ac:dyDescent="0.3">
      <c r="A200" s="4" t="str">
        <f>VLOOKUP(B200,ListCodeMtrx!A$1:B$91,2,TRUE)</f>
        <v>M82</v>
      </c>
      <c r="B200">
        <v>82</v>
      </c>
      <c r="C200" s="10">
        <v>17</v>
      </c>
      <c r="D200" s="10">
        <v>3</v>
      </c>
      <c r="E200" s="10">
        <v>5</v>
      </c>
      <c r="F200" s="1">
        <v>72</v>
      </c>
      <c r="G200" s="3">
        <v>41316</v>
      </c>
      <c r="H200" s="11">
        <v>1</v>
      </c>
      <c r="I200" s="1">
        <v>46.8</v>
      </c>
      <c r="J200" s="8">
        <v>54</v>
      </c>
      <c r="K200" s="8" t="s">
        <v>494</v>
      </c>
      <c r="L200" s="12">
        <v>0.16111111111111112</v>
      </c>
      <c r="M200" s="12">
        <f t="shared" si="173"/>
        <v>0.53070601851851851</v>
      </c>
      <c r="N200" s="8">
        <v>11862</v>
      </c>
      <c r="O200" s="8">
        <v>0</v>
      </c>
      <c r="P200" s="13" t="s">
        <v>192</v>
      </c>
      <c r="Q200" s="14">
        <f t="shared" si="131"/>
        <v>30.845515332842293</v>
      </c>
      <c r="R200" s="14">
        <f t="shared" si="132"/>
        <v>0.3612479441530333</v>
      </c>
      <c r="S200" s="14">
        <f t="shared" si="133"/>
        <v>233.17744538554368</v>
      </c>
      <c r="T200" s="15">
        <v>24.799964904785156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t="e">
        <f t="shared" si="134"/>
        <v>#DIV/0!</v>
      </c>
      <c r="AC200" t="e">
        <f t="shared" si="135"/>
        <v>#DIV/0!</v>
      </c>
      <c r="AD200" t="e">
        <f t="shared" si="136"/>
        <v>#DIV/0!</v>
      </c>
      <c r="AE200" s="8">
        <v>-1</v>
      </c>
      <c r="AF200" s="8">
        <v>0.85</v>
      </c>
      <c r="AG200" s="8">
        <v>0.85</v>
      </c>
      <c r="AH200" s="8">
        <v>9.8076972961425781</v>
      </c>
      <c r="AI200">
        <f t="shared" si="137"/>
        <v>0.84999999999999987</v>
      </c>
      <c r="AJ200">
        <f t="shared" si="138"/>
        <v>2.0831380824233092E-2</v>
      </c>
      <c r="AK200" t="e">
        <f t="shared" si="139"/>
        <v>#DIV/0!</v>
      </c>
      <c r="AL200" t="e">
        <f t="shared" si="140"/>
        <v>#DIV/0!</v>
      </c>
      <c r="AM200" t="e">
        <f t="shared" si="141"/>
        <v>#DIV/0!</v>
      </c>
      <c r="AN200" s="8">
        <v>1798.0072021484375</v>
      </c>
      <c r="AO200" s="8">
        <v>0.5</v>
      </c>
      <c r="AP200" t="e">
        <f t="shared" si="142"/>
        <v>#DIV/0!</v>
      </c>
      <c r="AQ200">
        <f t="shared" si="143"/>
        <v>4.8779039288343675</v>
      </c>
      <c r="AR200">
        <f t="shared" si="144"/>
        <v>1.385945204953474</v>
      </c>
      <c r="AS200">
        <f t="shared" si="145"/>
        <v>24.799964904785156</v>
      </c>
      <c r="AT200" s="8">
        <v>2</v>
      </c>
      <c r="AU200">
        <f t="shared" si="146"/>
        <v>4.644859790802002</v>
      </c>
      <c r="AV200" s="8">
        <v>1</v>
      </c>
      <c r="AW200">
        <f t="shared" si="147"/>
        <v>9.2897195816040039</v>
      </c>
      <c r="AX200" s="8">
        <v>24.806983947753906</v>
      </c>
      <c r="AY200" s="8">
        <v>24.799964904785156</v>
      </c>
      <c r="AZ200" s="8">
        <v>25.142549514770508</v>
      </c>
      <c r="BA200" s="8">
        <v>399.86865234375</v>
      </c>
      <c r="BB200" s="8">
        <v>381.20169067382812</v>
      </c>
      <c r="BC200" s="8">
        <v>14.607879638671875</v>
      </c>
      <c r="BD200" s="8">
        <v>17.343744277954102</v>
      </c>
      <c r="BE200" s="8">
        <v>47.053203582763672</v>
      </c>
      <c r="BF200" s="8">
        <v>55.865650177001953</v>
      </c>
      <c r="BG200" s="8">
        <v>350.40496826171875</v>
      </c>
      <c r="BH200" s="8">
        <v>1798.5035400390625</v>
      </c>
      <c r="BI200" s="8">
        <v>1001.3863525390625</v>
      </c>
      <c r="BJ200" s="8">
        <v>101.24739074707031</v>
      </c>
      <c r="BK200" s="8">
        <v>-4.893890380859375</v>
      </c>
      <c r="BL200" s="8">
        <v>-0.82057148218154907</v>
      </c>
      <c r="BM200" s="8">
        <v>0.25</v>
      </c>
      <c r="BN200" s="8">
        <v>-1.355140209197998</v>
      </c>
      <c r="BO200" s="8">
        <v>7.355140209197998</v>
      </c>
      <c r="BP200" s="8">
        <v>1</v>
      </c>
      <c r="BQ200" s="8">
        <v>0</v>
      </c>
      <c r="BR200" s="8">
        <v>0.15999999642372131</v>
      </c>
      <c r="BS200" s="8">
        <v>111115</v>
      </c>
      <c r="BT200">
        <f t="shared" si="148"/>
        <v>1.7520248413085937</v>
      </c>
      <c r="BU200">
        <f t="shared" si="149"/>
        <v>4.8779039288343673E-3</v>
      </c>
      <c r="BV200">
        <f t="shared" si="150"/>
        <v>297.94996490478513</v>
      </c>
      <c r="BW200">
        <f t="shared" si="151"/>
        <v>297.95698394775388</v>
      </c>
      <c r="BX200">
        <f t="shared" si="152"/>
        <v>287.76055997430012</v>
      </c>
      <c r="BY200">
        <f t="shared" si="153"/>
        <v>0.2678537676907759</v>
      </c>
      <c r="BZ200">
        <f t="shared" si="154"/>
        <v>3.1419540588807577</v>
      </c>
      <c r="CA200">
        <f t="shared" si="155"/>
        <v>31.032444744475285</v>
      </c>
      <c r="CB200">
        <f t="shared" si="156"/>
        <v>13.688700466521183</v>
      </c>
      <c r="CC200">
        <f t="shared" si="157"/>
        <v>24.803474426269531</v>
      </c>
      <c r="CD200">
        <f t="shared" si="158"/>
        <v>3.1426125142804224</v>
      </c>
      <c r="CE200">
        <f t="shared" si="159"/>
        <v>0.34772597583156639</v>
      </c>
      <c r="CF200">
        <f t="shared" si="160"/>
        <v>1.7560088539272838</v>
      </c>
      <c r="CG200">
        <f t="shared" si="161"/>
        <v>1.3866036603531386</v>
      </c>
      <c r="CH200">
        <f t="shared" si="162"/>
        <v>0.21850445155548534</v>
      </c>
      <c r="CI200">
        <f t="shared" si="163"/>
        <v>23.608607926353788</v>
      </c>
      <c r="CJ200">
        <f t="shared" si="164"/>
        <v>0.61169048063079001</v>
      </c>
      <c r="CK200">
        <f t="shared" si="165"/>
        <v>56.487717286734927</v>
      </c>
      <c r="CL200">
        <f t="shared" si="166"/>
        <v>376.71916078328138</v>
      </c>
      <c r="CM200">
        <f t="shared" si="167"/>
        <v>4.625176871976535E-2</v>
      </c>
      <c r="CN200">
        <f t="shared" si="168"/>
        <v>0</v>
      </c>
      <c r="CO200">
        <f t="shared" si="169"/>
        <v>1528.7280090332029</v>
      </c>
      <c r="CP200">
        <f t="shared" si="170"/>
        <v>0</v>
      </c>
      <c r="CQ200" t="e">
        <f t="shared" si="171"/>
        <v>#DIV/0!</v>
      </c>
      <c r="CR200" t="e">
        <f t="shared" si="172"/>
        <v>#DIV/0!</v>
      </c>
    </row>
    <row r="201" spans="1:96" x14ac:dyDescent="0.3">
      <c r="A201" s="4" t="str">
        <f>VLOOKUP(B201,ListCodeMtrx!A$1:B$91,2,TRUE)</f>
        <v>M82</v>
      </c>
      <c r="B201">
        <v>82</v>
      </c>
      <c r="C201" s="10">
        <v>17</v>
      </c>
      <c r="D201" s="10">
        <v>3</v>
      </c>
      <c r="E201" s="10">
        <v>5</v>
      </c>
      <c r="F201" s="1">
        <v>72</v>
      </c>
      <c r="G201" s="3">
        <v>41316</v>
      </c>
      <c r="H201" s="11">
        <v>1</v>
      </c>
      <c r="I201" s="1">
        <v>46.8</v>
      </c>
      <c r="J201" s="8">
        <v>55</v>
      </c>
      <c r="K201" s="8" t="s">
        <v>495</v>
      </c>
      <c r="L201" s="12">
        <v>0.16111111111111112</v>
      </c>
      <c r="M201" s="12">
        <f t="shared" si="173"/>
        <v>0.53312499999999996</v>
      </c>
      <c r="N201" s="8">
        <v>12071</v>
      </c>
      <c r="O201" s="8">
        <v>0</v>
      </c>
      <c r="P201" s="13">
        <v>800</v>
      </c>
      <c r="Q201" s="14">
        <f t="shared" si="131"/>
        <v>47.796926420031639</v>
      </c>
      <c r="R201" s="14">
        <f t="shared" si="132"/>
        <v>0.34138488182507998</v>
      </c>
      <c r="S201" s="14">
        <f t="shared" si="133"/>
        <v>525.67633389682862</v>
      </c>
      <c r="T201" s="15">
        <v>24.846536636352539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t="e">
        <f t="shared" si="134"/>
        <v>#DIV/0!</v>
      </c>
      <c r="AC201" t="e">
        <f t="shared" si="135"/>
        <v>#DIV/0!</v>
      </c>
      <c r="AD201" t="e">
        <f t="shared" si="136"/>
        <v>#DIV/0!</v>
      </c>
      <c r="AE201" s="8">
        <v>-1</v>
      </c>
      <c r="AF201" s="8">
        <v>0.85</v>
      </c>
      <c r="AG201" s="8">
        <v>0.85</v>
      </c>
      <c r="AH201" s="8">
        <v>9.8076972961425781</v>
      </c>
      <c r="AI201">
        <f t="shared" si="137"/>
        <v>0.84999999999999987</v>
      </c>
      <c r="AJ201">
        <f t="shared" si="138"/>
        <v>3.191145618288755E-2</v>
      </c>
      <c r="AK201" t="e">
        <f t="shared" si="139"/>
        <v>#DIV/0!</v>
      </c>
      <c r="AL201" t="e">
        <f t="shared" si="140"/>
        <v>#DIV/0!</v>
      </c>
      <c r="AM201" t="e">
        <f t="shared" si="141"/>
        <v>#DIV/0!</v>
      </c>
      <c r="AN201" s="8">
        <v>1798.0072021484375</v>
      </c>
      <c r="AO201" s="8">
        <v>0.5</v>
      </c>
      <c r="AP201" t="e">
        <f t="shared" si="142"/>
        <v>#DIV/0!</v>
      </c>
      <c r="AQ201">
        <f t="shared" si="143"/>
        <v>4.760170376523396</v>
      </c>
      <c r="AR201">
        <f t="shared" si="144"/>
        <v>1.4282878859683523</v>
      </c>
      <c r="AS201">
        <f t="shared" si="145"/>
        <v>24.846536636352539</v>
      </c>
      <c r="AT201" s="8">
        <v>2</v>
      </c>
      <c r="AU201">
        <f t="shared" si="146"/>
        <v>4.644859790802002</v>
      </c>
      <c r="AV201" s="8">
        <v>1</v>
      </c>
      <c r="AW201">
        <f t="shared" si="147"/>
        <v>9.2897195816040039</v>
      </c>
      <c r="AX201" s="8">
        <v>24.823667526245117</v>
      </c>
      <c r="AY201" s="8">
        <v>24.846536636352539</v>
      </c>
      <c r="AZ201" s="8">
        <v>25.139062881469727</v>
      </c>
      <c r="BA201" s="8">
        <v>801.046142578125</v>
      </c>
      <c r="BB201" s="8">
        <v>771.6666259765625</v>
      </c>
      <c r="BC201" s="8">
        <v>14.342573165893555</v>
      </c>
      <c r="BD201" s="8">
        <v>17.013481140136719</v>
      </c>
      <c r="BE201" s="8">
        <v>46.148433685302734</v>
      </c>
      <c r="BF201" s="8">
        <v>54.742301940917969</v>
      </c>
      <c r="BG201" s="8">
        <v>350.3814697265625</v>
      </c>
      <c r="BH201" s="8">
        <v>1798.982421875</v>
      </c>
      <c r="BI201" s="8">
        <v>838.87249755859375</v>
      </c>
      <c r="BJ201" s="8">
        <v>101.23817443847656</v>
      </c>
      <c r="BK201" s="8">
        <v>-15.679351806640625</v>
      </c>
      <c r="BL201" s="8">
        <v>-0.72676616907119751</v>
      </c>
      <c r="BM201" s="8">
        <v>0.5</v>
      </c>
      <c r="BN201" s="8">
        <v>-1.355140209197998</v>
      </c>
      <c r="BO201" s="8">
        <v>7.355140209197998</v>
      </c>
      <c r="BP201" s="8">
        <v>1</v>
      </c>
      <c r="BQ201" s="8">
        <v>0</v>
      </c>
      <c r="BR201" s="8">
        <v>0.15999999642372131</v>
      </c>
      <c r="BS201" s="8">
        <v>111115</v>
      </c>
      <c r="BT201">
        <f t="shared" si="148"/>
        <v>1.7519073486328123</v>
      </c>
      <c r="BU201">
        <f t="shared" si="149"/>
        <v>4.760170376523396E-3</v>
      </c>
      <c r="BV201">
        <f t="shared" si="150"/>
        <v>297.99653663635252</v>
      </c>
      <c r="BW201">
        <f t="shared" si="151"/>
        <v>297.97366752624509</v>
      </c>
      <c r="BX201">
        <f t="shared" si="152"/>
        <v>287.83718106633751</v>
      </c>
      <c r="BY201">
        <f t="shared" si="153"/>
        <v>0.28599815098904602</v>
      </c>
      <c r="BZ201">
        <f t="shared" si="154"/>
        <v>3.1507016574392446</v>
      </c>
      <c r="CA201">
        <f t="shared" si="155"/>
        <v>31.121675938101365</v>
      </c>
      <c r="CB201">
        <f t="shared" si="156"/>
        <v>14.108194797964646</v>
      </c>
      <c r="CC201">
        <f t="shared" si="157"/>
        <v>24.835102081298828</v>
      </c>
      <c r="CD201">
        <f t="shared" si="158"/>
        <v>3.148551928523049</v>
      </c>
      <c r="CE201">
        <f t="shared" si="159"/>
        <v>0.32928412661250189</v>
      </c>
      <c r="CF201">
        <f t="shared" si="160"/>
        <v>1.7224137714708923</v>
      </c>
      <c r="CG201">
        <f t="shared" si="161"/>
        <v>1.4261381570521567</v>
      </c>
      <c r="CH201">
        <f t="shared" si="162"/>
        <v>0.20685659077321794</v>
      </c>
      <c r="CI201">
        <f t="shared" si="163"/>
        <v>53.218512389225985</v>
      </c>
      <c r="CJ201">
        <f t="shared" si="164"/>
        <v>0.68122206688875875</v>
      </c>
      <c r="CK201">
        <f t="shared" si="165"/>
        <v>55.196160111386348</v>
      </c>
      <c r="CL201">
        <f t="shared" si="166"/>
        <v>764.72068427183979</v>
      </c>
      <c r="CM201">
        <f t="shared" si="167"/>
        <v>3.4498959656417506E-2</v>
      </c>
      <c r="CN201">
        <f t="shared" si="168"/>
        <v>0</v>
      </c>
      <c r="CO201">
        <f t="shared" si="169"/>
        <v>1529.1350585937498</v>
      </c>
      <c r="CP201">
        <f t="shared" si="170"/>
        <v>0</v>
      </c>
      <c r="CQ201" t="e">
        <f t="shared" si="171"/>
        <v>#DIV/0!</v>
      </c>
      <c r="CR201" t="e">
        <f t="shared" si="172"/>
        <v>#DIV/0!</v>
      </c>
    </row>
    <row r="202" spans="1:96" s="5" customFormat="1" x14ac:dyDescent="0.3">
      <c r="A202" s="4" t="str">
        <f>VLOOKUP(B202,ListCodeMtrx!A$1:B$91,2,TRUE)</f>
        <v>M32</v>
      </c>
      <c r="B202">
        <v>32</v>
      </c>
      <c r="C202" s="10">
        <v>6</v>
      </c>
      <c r="D202" s="10">
        <v>2</v>
      </c>
      <c r="E202" s="10">
        <v>1</v>
      </c>
      <c r="F202" s="1">
        <v>72</v>
      </c>
      <c r="G202" s="3">
        <v>41316</v>
      </c>
      <c r="H202" s="11">
        <v>2</v>
      </c>
      <c r="I202" s="1">
        <v>45.2</v>
      </c>
      <c r="J202" s="8">
        <v>2</v>
      </c>
      <c r="K202" s="8" t="s">
        <v>498</v>
      </c>
      <c r="L202" s="12">
        <v>0.15763888888888888</v>
      </c>
      <c r="M202" s="12">
        <f t="shared" si="173"/>
        <v>0.39765046296296302</v>
      </c>
      <c r="N202" s="8">
        <v>1010</v>
      </c>
      <c r="O202" s="8">
        <v>0</v>
      </c>
      <c r="P202" s="13">
        <v>50</v>
      </c>
      <c r="Q202" s="14">
        <f t="shared" si="131"/>
        <v>-0.72593110198317168</v>
      </c>
      <c r="R202" s="14">
        <f t="shared" si="132"/>
        <v>0.27073733767889985</v>
      </c>
      <c r="S202" s="14">
        <f t="shared" si="133"/>
        <v>52.744908358378296</v>
      </c>
      <c r="T202" s="15">
        <v>25.538307189941406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t="e">
        <f t="shared" si="134"/>
        <v>#DIV/0!</v>
      </c>
      <c r="AC202" t="e">
        <f t="shared" si="135"/>
        <v>#DIV/0!</v>
      </c>
      <c r="AD202" t="e">
        <f t="shared" si="136"/>
        <v>#DIV/0!</v>
      </c>
      <c r="AE202" s="8">
        <v>-1</v>
      </c>
      <c r="AF202" s="8">
        <v>0.87</v>
      </c>
      <c r="AG202" s="8">
        <v>0.92</v>
      </c>
      <c r="AH202" s="8">
        <v>10.012383460998535</v>
      </c>
      <c r="AI202">
        <f t="shared" si="137"/>
        <v>0.87500619173049932</v>
      </c>
      <c r="AJ202">
        <f t="shared" si="138"/>
        <v>1.7381611776694635E-4</v>
      </c>
      <c r="AK202" t="e">
        <f t="shared" si="139"/>
        <v>#DIV/0!</v>
      </c>
      <c r="AL202" t="e">
        <f t="shared" si="140"/>
        <v>#DIV/0!</v>
      </c>
      <c r="AM202" t="e">
        <f t="shared" si="141"/>
        <v>#DIV/0!</v>
      </c>
      <c r="AN202" s="8">
        <v>0</v>
      </c>
      <c r="AO202" s="8">
        <v>0.5</v>
      </c>
      <c r="AP202" t="e">
        <f t="shared" si="142"/>
        <v>#DIV/0!</v>
      </c>
      <c r="AQ202">
        <f t="shared" si="143"/>
        <v>3.1304222269963584</v>
      </c>
      <c r="AR202">
        <f t="shared" si="144"/>
        <v>1.1735335214128848</v>
      </c>
      <c r="AS202">
        <f t="shared" si="145"/>
        <v>25.538307189941406</v>
      </c>
      <c r="AT202" s="8">
        <v>2</v>
      </c>
      <c r="AU202">
        <f t="shared" si="146"/>
        <v>4.644859790802002</v>
      </c>
      <c r="AV202" s="8">
        <v>1</v>
      </c>
      <c r="AW202">
        <f t="shared" si="147"/>
        <v>9.2897195816040039</v>
      </c>
      <c r="AX202" s="8">
        <v>24.603160858154297</v>
      </c>
      <c r="AY202" s="8">
        <v>25.538307189941406</v>
      </c>
      <c r="AZ202" s="8">
        <v>25.018404006958008</v>
      </c>
      <c r="BA202" s="8">
        <v>48.989524841308594</v>
      </c>
      <c r="BB202" s="8">
        <v>49.315376281738281</v>
      </c>
      <c r="BC202" s="8">
        <v>19.074699401855469</v>
      </c>
      <c r="BD202" s="8">
        <v>20.822240829467773</v>
      </c>
      <c r="BE202" s="8">
        <v>62.236400604248047</v>
      </c>
      <c r="BF202" s="8">
        <v>67.938224792480469</v>
      </c>
      <c r="BG202" s="8">
        <v>350.80596923828125</v>
      </c>
      <c r="BH202" s="8">
        <v>1802.0157470703125</v>
      </c>
      <c r="BI202" s="8">
        <v>0.25590965151786804</v>
      </c>
      <c r="BJ202" s="8">
        <v>101.31632995605469</v>
      </c>
      <c r="BK202" s="8">
        <v>0.17706871032714844</v>
      </c>
      <c r="BL202" s="8">
        <v>0.20070172846317291</v>
      </c>
      <c r="BM202" s="8">
        <v>0.25</v>
      </c>
      <c r="BN202" s="8">
        <v>-1.355140209197998</v>
      </c>
      <c r="BO202" s="8">
        <v>7.355140209197998</v>
      </c>
      <c r="BP202" s="8">
        <v>1</v>
      </c>
      <c r="BQ202" s="8">
        <v>0</v>
      </c>
      <c r="BR202" s="8">
        <v>0.15999999642372131</v>
      </c>
      <c r="BS202" s="8">
        <v>111115</v>
      </c>
      <c r="BT202">
        <f t="shared" si="148"/>
        <v>1.7540298461914061</v>
      </c>
      <c r="BU202">
        <f t="shared" si="149"/>
        <v>3.1304222269963582E-3</v>
      </c>
      <c r="BV202">
        <f t="shared" si="150"/>
        <v>298.68830718994138</v>
      </c>
      <c r="BW202">
        <f t="shared" si="151"/>
        <v>297.75316085815427</v>
      </c>
      <c r="BX202">
        <f t="shared" si="152"/>
        <v>288.32251308673949</v>
      </c>
      <c r="BY202">
        <f t="shared" ref="BY202:BY241" si="174">((BX202+0.00000010773*(BW202^4-BV202^4))-BU202*44100)/(AU202*51.4+0.00000043092*BV202^3)</f>
        <v>0.55782186279736523</v>
      </c>
      <c r="BZ202">
        <f t="shared" si="154"/>
        <v>3.2831665437156756</v>
      </c>
      <c r="CA202">
        <f t="shared" si="155"/>
        <v>32.405107302443035</v>
      </c>
      <c r="CB202">
        <f t="shared" si="156"/>
        <v>11.582866472975262</v>
      </c>
      <c r="CC202">
        <f t="shared" si="157"/>
        <v>25.070734024047852</v>
      </c>
      <c r="CD202">
        <f t="shared" si="158"/>
        <v>3.1931113358255003</v>
      </c>
      <c r="CE202">
        <f t="shared" si="159"/>
        <v>0.26307047545334877</v>
      </c>
      <c r="CF202">
        <f t="shared" si="160"/>
        <v>2.1096330223027908</v>
      </c>
      <c r="CG202">
        <f t="shared" si="161"/>
        <v>1.0834783135227095</v>
      </c>
      <c r="CH202">
        <f t="shared" si="162"/>
        <v>0.1650910962676804</v>
      </c>
      <c r="CI202">
        <f t="shared" si="163"/>
        <v>5.3439205387393223</v>
      </c>
      <c r="CJ202">
        <f t="shared" si="164"/>
        <v>1.0695428552962292</v>
      </c>
      <c r="CK202">
        <f t="shared" si="165"/>
        <v>64.318648089950585</v>
      </c>
      <c r="CL202">
        <f t="shared" si="166"/>
        <v>49.420869992185466</v>
      </c>
      <c r="CM202">
        <f t="shared" si="167"/>
        <v>-9.4476092981342734E-3</v>
      </c>
      <c r="CN202">
        <f t="shared" si="168"/>
        <v>0</v>
      </c>
      <c r="CO202">
        <f t="shared" si="169"/>
        <v>1576.7749362823847</v>
      </c>
      <c r="CP202">
        <f t="shared" si="170"/>
        <v>0</v>
      </c>
      <c r="CQ202" t="e">
        <f t="shared" si="171"/>
        <v>#DIV/0!</v>
      </c>
      <c r="CR202" t="e">
        <f t="shared" si="172"/>
        <v>#DIV/0!</v>
      </c>
    </row>
    <row r="203" spans="1:96" x14ac:dyDescent="0.3">
      <c r="A203" s="4" t="str">
        <f>VLOOKUP(B203,ListCodeMtrx!A$1:B$91,2,TRUE)</f>
        <v>M32</v>
      </c>
      <c r="B203">
        <v>32</v>
      </c>
      <c r="C203" s="10">
        <v>6</v>
      </c>
      <c r="D203" s="10">
        <v>2</v>
      </c>
      <c r="E203" s="10">
        <v>1</v>
      </c>
      <c r="F203" s="1">
        <v>72</v>
      </c>
      <c r="G203" s="3">
        <v>41316</v>
      </c>
      <c r="H203" s="11">
        <v>2</v>
      </c>
      <c r="I203" s="1">
        <v>45.2</v>
      </c>
      <c r="J203" s="8">
        <v>3</v>
      </c>
      <c r="K203" s="8" t="s">
        <v>499</v>
      </c>
      <c r="L203" s="12">
        <v>0.15763888888888888</v>
      </c>
      <c r="M203" s="12">
        <f t="shared" si="173"/>
        <v>0.39978009259259262</v>
      </c>
      <c r="N203" s="8">
        <v>1194</v>
      </c>
      <c r="O203" s="8">
        <v>0</v>
      </c>
      <c r="P203" s="13">
        <v>150</v>
      </c>
      <c r="Q203" s="14">
        <f t="shared" si="131"/>
        <v>8.91816673127855</v>
      </c>
      <c r="R203" s="14">
        <f t="shared" si="132"/>
        <v>0.29276517021798698</v>
      </c>
      <c r="S203" s="14">
        <f t="shared" si="133"/>
        <v>93.589917737070337</v>
      </c>
      <c r="T203" s="15">
        <v>25.665340423583984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t="e">
        <f t="shared" si="134"/>
        <v>#DIV/0!</v>
      </c>
      <c r="AC203" t="e">
        <f t="shared" si="135"/>
        <v>#DIV/0!</v>
      </c>
      <c r="AD203" t="e">
        <f t="shared" si="136"/>
        <v>#DIV/0!</v>
      </c>
      <c r="AE203" s="8">
        <v>-1</v>
      </c>
      <c r="AF203" s="8">
        <v>0.87</v>
      </c>
      <c r="AG203" s="8">
        <v>0.92</v>
      </c>
      <c r="AH203" s="8">
        <v>10.012383460998535</v>
      </c>
      <c r="AI203">
        <f t="shared" si="137"/>
        <v>0.87500619173049932</v>
      </c>
      <c r="AJ203">
        <f t="shared" si="138"/>
        <v>6.2978354103592387E-3</v>
      </c>
      <c r="AK203" t="e">
        <f t="shared" si="139"/>
        <v>#DIV/0!</v>
      </c>
      <c r="AL203" t="e">
        <f t="shared" si="140"/>
        <v>#DIV/0!</v>
      </c>
      <c r="AM203" t="e">
        <f t="shared" si="141"/>
        <v>#DIV/0!</v>
      </c>
      <c r="AN203" s="8">
        <v>0</v>
      </c>
      <c r="AO203" s="8">
        <v>0.5</v>
      </c>
      <c r="AP203" t="e">
        <f t="shared" si="142"/>
        <v>#DIV/0!</v>
      </c>
      <c r="AQ203">
        <f t="shared" si="143"/>
        <v>3.3209703194197036</v>
      </c>
      <c r="AR203">
        <f t="shared" si="144"/>
        <v>1.153526309105124</v>
      </c>
      <c r="AS203">
        <f t="shared" si="145"/>
        <v>25.665340423583984</v>
      </c>
      <c r="AT203" s="8">
        <v>2</v>
      </c>
      <c r="AU203">
        <f t="shared" si="146"/>
        <v>4.644859790802002</v>
      </c>
      <c r="AV203" s="8">
        <v>1</v>
      </c>
      <c r="AW203">
        <f t="shared" si="147"/>
        <v>9.2897195816040039</v>
      </c>
      <c r="AX203" s="8">
        <v>24.687440872192383</v>
      </c>
      <c r="AY203" s="8">
        <v>25.665340423583984</v>
      </c>
      <c r="AZ203" s="8">
        <v>25.014921188354492</v>
      </c>
      <c r="BA203" s="8">
        <v>151.23680114746094</v>
      </c>
      <c r="BB203" s="8">
        <v>145.87580871582031</v>
      </c>
      <c r="BC203" s="8">
        <v>19.411964416503906</v>
      </c>
      <c r="BD203" s="8">
        <v>21.265182495117188</v>
      </c>
      <c r="BE203" s="8">
        <v>63.017845153808594</v>
      </c>
      <c r="BF203" s="8">
        <v>69.034027099609375</v>
      </c>
      <c r="BG203" s="8">
        <v>350.7789306640625</v>
      </c>
      <c r="BH203" s="8">
        <v>1799.819580078125</v>
      </c>
      <c r="BI203" s="8">
        <v>0.17600172758102417</v>
      </c>
      <c r="BJ203" s="8">
        <v>101.31523895263672</v>
      </c>
      <c r="BK203" s="8">
        <v>0.81110191345214844</v>
      </c>
      <c r="BL203" s="8">
        <v>0.19014455378055573</v>
      </c>
      <c r="BM203" s="8">
        <v>0.25</v>
      </c>
      <c r="BN203" s="8">
        <v>-1.355140209197998</v>
      </c>
      <c r="BO203" s="8">
        <v>7.355140209197998</v>
      </c>
      <c r="BP203" s="8">
        <v>1</v>
      </c>
      <c r="BQ203" s="8">
        <v>0</v>
      </c>
      <c r="BR203" s="8">
        <v>0.15999999642372131</v>
      </c>
      <c r="BS203" s="8">
        <v>111115</v>
      </c>
      <c r="BT203">
        <f t="shared" si="148"/>
        <v>1.7538946533203121</v>
      </c>
      <c r="BU203">
        <f t="shared" si="149"/>
        <v>3.3209703194197037E-3</v>
      </c>
      <c r="BV203">
        <f t="shared" si="150"/>
        <v>298.81534042358396</v>
      </c>
      <c r="BW203">
        <f t="shared" si="151"/>
        <v>297.83744087219236</v>
      </c>
      <c r="BX203">
        <f t="shared" si="152"/>
        <v>287.9711263758436</v>
      </c>
      <c r="BY203">
        <f t="shared" si="174"/>
        <v>0.52080489566774946</v>
      </c>
      <c r="BZ203">
        <f t="shared" si="154"/>
        <v>3.3080133549693493</v>
      </c>
      <c r="CA203">
        <f t="shared" si="155"/>
        <v>32.650698840238569</v>
      </c>
      <c r="CB203">
        <f t="shared" si="156"/>
        <v>11.385516345121381</v>
      </c>
      <c r="CC203">
        <f t="shared" si="157"/>
        <v>25.176390647888184</v>
      </c>
      <c r="CD203">
        <f t="shared" si="158"/>
        <v>3.2132699196876304</v>
      </c>
      <c r="CE203">
        <f t="shared" si="159"/>
        <v>0.28382057524991566</v>
      </c>
      <c r="CF203">
        <f t="shared" si="160"/>
        <v>2.1544870458642253</v>
      </c>
      <c r="CG203">
        <f t="shared" si="161"/>
        <v>1.0587828738234051</v>
      </c>
      <c r="CH203">
        <f t="shared" si="162"/>
        <v>0.17817035995616556</v>
      </c>
      <c r="CI203">
        <f t="shared" si="163"/>
        <v>9.4820848790888945</v>
      </c>
      <c r="CJ203">
        <f t="shared" si="164"/>
        <v>0.64157257163449377</v>
      </c>
      <c r="CK203">
        <f t="shared" si="165"/>
        <v>65.258136880327783</v>
      </c>
      <c r="CL203">
        <f t="shared" si="166"/>
        <v>144.57980349397621</v>
      </c>
      <c r="CM203">
        <f t="shared" si="167"/>
        <v>4.0253405469292174E-2</v>
      </c>
      <c r="CN203">
        <f t="shared" si="168"/>
        <v>0</v>
      </c>
      <c r="CO203">
        <f t="shared" si="169"/>
        <v>1574.8532765661466</v>
      </c>
      <c r="CP203">
        <f t="shared" si="170"/>
        <v>0</v>
      </c>
      <c r="CQ203" t="e">
        <f t="shared" si="171"/>
        <v>#DIV/0!</v>
      </c>
      <c r="CR203" t="e">
        <f t="shared" si="172"/>
        <v>#DIV/0!</v>
      </c>
    </row>
    <row r="204" spans="1:96" x14ac:dyDescent="0.3">
      <c r="A204" s="4" t="str">
        <f>VLOOKUP(B204,ListCodeMtrx!A$1:B$91,2,TRUE)</f>
        <v>M32</v>
      </c>
      <c r="B204">
        <v>32</v>
      </c>
      <c r="C204" s="10">
        <v>6</v>
      </c>
      <c r="D204" s="10">
        <v>2</v>
      </c>
      <c r="E204" s="10">
        <v>1</v>
      </c>
      <c r="F204" s="1">
        <v>72</v>
      </c>
      <c r="G204" s="3">
        <v>41316</v>
      </c>
      <c r="H204" s="11">
        <v>2</v>
      </c>
      <c r="I204" s="1">
        <v>45.2</v>
      </c>
      <c r="J204" s="8">
        <v>4</v>
      </c>
      <c r="K204" s="8" t="s">
        <v>500</v>
      </c>
      <c r="L204" s="12">
        <v>0.15763888888888888</v>
      </c>
      <c r="M204" s="12">
        <f t="shared" si="173"/>
        <v>0.40219907407407407</v>
      </c>
      <c r="N204" s="8">
        <v>1403</v>
      </c>
      <c r="O204" s="8">
        <v>0</v>
      </c>
      <c r="P204" s="13" t="s">
        <v>192</v>
      </c>
      <c r="Q204" s="14">
        <f t="shared" si="131"/>
        <v>29.586531276103099</v>
      </c>
      <c r="R204" s="14">
        <f t="shared" si="132"/>
        <v>0.33541611425008239</v>
      </c>
      <c r="S204" s="14">
        <f t="shared" si="133"/>
        <v>232.60644115180136</v>
      </c>
      <c r="T204" s="15">
        <v>25.560741424560547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t="e">
        <f t="shared" si="134"/>
        <v>#DIV/0!</v>
      </c>
      <c r="AC204" t="e">
        <f t="shared" si="135"/>
        <v>#DIV/0!</v>
      </c>
      <c r="AD204" t="e">
        <f t="shared" si="136"/>
        <v>#DIV/0!</v>
      </c>
      <c r="AE204" s="8">
        <v>-1</v>
      </c>
      <c r="AF204" s="8">
        <v>0.87</v>
      </c>
      <c r="AG204" s="8">
        <v>0.92</v>
      </c>
      <c r="AH204" s="8">
        <v>10.012383460998535</v>
      </c>
      <c r="AI204">
        <f t="shared" si="137"/>
        <v>0.87500619173049932</v>
      </c>
      <c r="AJ204">
        <f t="shared" si="138"/>
        <v>1.9422823733035683E-2</v>
      </c>
      <c r="AK204" t="e">
        <f t="shared" si="139"/>
        <v>#DIV/0!</v>
      </c>
      <c r="AL204" t="e">
        <f t="shared" si="140"/>
        <v>#DIV/0!</v>
      </c>
      <c r="AM204" t="e">
        <f t="shared" si="141"/>
        <v>#DIV/0!</v>
      </c>
      <c r="AN204" s="8">
        <v>0</v>
      </c>
      <c r="AO204" s="8">
        <v>0.5</v>
      </c>
      <c r="AP204" t="e">
        <f t="shared" si="142"/>
        <v>#DIV/0!</v>
      </c>
      <c r="AQ204">
        <f t="shared" si="143"/>
        <v>3.7040901117691565</v>
      </c>
      <c r="AR204">
        <f t="shared" si="144"/>
        <v>1.1280808911007041</v>
      </c>
      <c r="AS204">
        <f t="shared" si="145"/>
        <v>25.560741424560547</v>
      </c>
      <c r="AT204" s="8">
        <v>2</v>
      </c>
      <c r="AU204">
        <f t="shared" si="146"/>
        <v>4.644859790802002</v>
      </c>
      <c r="AV204" s="8">
        <v>1</v>
      </c>
      <c r="AW204">
        <f t="shared" si="147"/>
        <v>9.2897195816040039</v>
      </c>
      <c r="AX204" s="8">
        <v>24.728082656860352</v>
      </c>
      <c r="AY204" s="8">
        <v>25.560741424560547</v>
      </c>
      <c r="AZ204" s="8">
        <v>25.007164001464844</v>
      </c>
      <c r="BA204" s="8">
        <v>401.39651489257812</v>
      </c>
      <c r="BB204" s="8">
        <v>383.71652221679687</v>
      </c>
      <c r="BC204" s="8">
        <v>19.247411727905273</v>
      </c>
      <c r="BD204" s="8">
        <v>21.314386367797852</v>
      </c>
      <c r="BE204" s="8">
        <v>62.331806182861328</v>
      </c>
      <c r="BF204" s="8">
        <v>69.025596618652344</v>
      </c>
      <c r="BG204" s="8">
        <v>350.7677001953125</v>
      </c>
      <c r="BH204" s="8">
        <v>1799.7274169921875</v>
      </c>
      <c r="BI204" s="8">
        <v>0.2629903256893158</v>
      </c>
      <c r="BJ204" s="8">
        <v>101.31475067138672</v>
      </c>
      <c r="BK204" s="8">
        <v>1.7390499114990234</v>
      </c>
      <c r="BL204" s="8">
        <v>0.19008542597293854</v>
      </c>
      <c r="BM204" s="8">
        <v>0.5</v>
      </c>
      <c r="BN204" s="8">
        <v>-1.355140209197998</v>
      </c>
      <c r="BO204" s="8">
        <v>7.355140209197998</v>
      </c>
      <c r="BP204" s="8">
        <v>1</v>
      </c>
      <c r="BQ204" s="8">
        <v>0</v>
      </c>
      <c r="BR204" s="8">
        <v>0.15999999642372131</v>
      </c>
      <c r="BS204" s="8">
        <v>111115</v>
      </c>
      <c r="BT204">
        <f t="shared" si="148"/>
        <v>1.7538385009765622</v>
      </c>
      <c r="BU204">
        <f t="shared" si="149"/>
        <v>3.7040901117691566E-3</v>
      </c>
      <c r="BV204">
        <f t="shared" si="150"/>
        <v>298.71074142456052</v>
      </c>
      <c r="BW204">
        <f t="shared" si="151"/>
        <v>297.87808265686033</v>
      </c>
      <c r="BX204">
        <f t="shared" si="152"/>
        <v>287.9563802824232</v>
      </c>
      <c r="BY204">
        <f t="shared" si="174"/>
        <v>0.45990427863432265</v>
      </c>
      <c r="BZ204">
        <f t="shared" si="154"/>
        <v>3.2875426316677472</v>
      </c>
      <c r="CA204">
        <f t="shared" si="155"/>
        <v>32.44880542943698</v>
      </c>
      <c r="CB204">
        <f t="shared" si="156"/>
        <v>11.134419061639129</v>
      </c>
      <c r="CC204">
        <f t="shared" si="157"/>
        <v>25.144412040710449</v>
      </c>
      <c r="CD204">
        <f t="shared" si="158"/>
        <v>3.2071569111942395</v>
      </c>
      <c r="CE204">
        <f t="shared" si="159"/>
        <v>0.32372755491402189</v>
      </c>
      <c r="CF204">
        <f t="shared" si="160"/>
        <v>2.1594617405670431</v>
      </c>
      <c r="CG204">
        <f t="shared" si="161"/>
        <v>1.0476951706271964</v>
      </c>
      <c r="CH204">
        <f t="shared" si="162"/>
        <v>0.2033483732962946</v>
      </c>
      <c r="CI204">
        <f t="shared" si="163"/>
        <v>23.566463589853342</v>
      </c>
      <c r="CJ204">
        <f t="shared" si="164"/>
        <v>0.60619344668296693</v>
      </c>
      <c r="CK204">
        <f t="shared" si="165"/>
        <v>65.967103983348977</v>
      </c>
      <c r="CL204">
        <f t="shared" si="166"/>
        <v>379.41695032209361</v>
      </c>
      <c r="CM204">
        <f t="shared" si="167"/>
        <v>5.1440447864557343E-2</v>
      </c>
      <c r="CN204">
        <f t="shared" si="168"/>
        <v>0</v>
      </c>
      <c r="CO204">
        <f t="shared" si="169"/>
        <v>1574.7726332953023</v>
      </c>
      <c r="CP204">
        <f t="shared" si="170"/>
        <v>0</v>
      </c>
      <c r="CQ204" t="e">
        <f t="shared" si="171"/>
        <v>#DIV/0!</v>
      </c>
      <c r="CR204" t="e">
        <f t="shared" si="172"/>
        <v>#DIV/0!</v>
      </c>
    </row>
    <row r="205" spans="1:96" x14ac:dyDescent="0.3">
      <c r="A205" s="4" t="str">
        <f>VLOOKUP(B205,ListCodeMtrx!A$1:B$91,2,TRUE)</f>
        <v>M32</v>
      </c>
      <c r="B205">
        <v>32</v>
      </c>
      <c r="C205" s="10">
        <v>6</v>
      </c>
      <c r="D205" s="10">
        <v>2</v>
      </c>
      <c r="E205" s="10">
        <v>1</v>
      </c>
      <c r="F205" s="1">
        <v>72</v>
      </c>
      <c r="G205" s="3">
        <v>41316</v>
      </c>
      <c r="H205" s="11">
        <v>2</v>
      </c>
      <c r="I205" s="1">
        <v>45.2</v>
      </c>
      <c r="J205" s="8">
        <v>5</v>
      </c>
      <c r="K205" s="8" t="s">
        <v>501</v>
      </c>
      <c r="L205" s="12">
        <v>0.15763888888888888</v>
      </c>
      <c r="M205" s="12">
        <f t="shared" si="173"/>
        <v>0.40461805555555552</v>
      </c>
      <c r="N205" s="8">
        <v>1612</v>
      </c>
      <c r="O205" s="8">
        <v>0</v>
      </c>
      <c r="P205" s="13">
        <v>800</v>
      </c>
      <c r="Q205" s="14">
        <f t="shared" si="131"/>
        <v>47.426380443801861</v>
      </c>
      <c r="R205" s="14">
        <f t="shared" si="132"/>
        <v>0.33306208398910564</v>
      </c>
      <c r="S205" s="14">
        <f t="shared" si="133"/>
        <v>525.1471735507065</v>
      </c>
      <c r="T205" s="15">
        <v>25.136091232299805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t="e">
        <f t="shared" si="134"/>
        <v>#DIV/0!</v>
      </c>
      <c r="AC205" t="e">
        <f t="shared" si="135"/>
        <v>#DIV/0!</v>
      </c>
      <c r="AD205" t="e">
        <f t="shared" si="136"/>
        <v>#DIV/0!</v>
      </c>
      <c r="AE205" s="8">
        <v>-1</v>
      </c>
      <c r="AF205" s="8">
        <v>0.87</v>
      </c>
      <c r="AG205" s="8">
        <v>0.92</v>
      </c>
      <c r="AH205" s="8">
        <v>10.040945053100586</v>
      </c>
      <c r="AI205">
        <f t="shared" si="137"/>
        <v>0.87502047252655035</v>
      </c>
      <c r="AJ205">
        <f t="shared" si="138"/>
        <v>3.0780736179435074E-2</v>
      </c>
      <c r="AK205" t="e">
        <f t="shared" si="139"/>
        <v>#DIV/0!</v>
      </c>
      <c r="AL205" t="e">
        <f t="shared" si="140"/>
        <v>#DIV/0!</v>
      </c>
      <c r="AM205" t="e">
        <f t="shared" si="141"/>
        <v>#DIV/0!</v>
      </c>
      <c r="AN205" s="8">
        <v>0</v>
      </c>
      <c r="AO205" s="8">
        <v>0.5</v>
      </c>
      <c r="AP205" t="e">
        <f t="shared" si="142"/>
        <v>#DIV/0!</v>
      </c>
      <c r="AQ205">
        <f t="shared" si="143"/>
        <v>3.5436337659399704</v>
      </c>
      <c r="AR205">
        <f t="shared" si="144"/>
        <v>1.0872858939082208</v>
      </c>
      <c r="AS205">
        <f t="shared" si="145"/>
        <v>25.136091232299805</v>
      </c>
      <c r="AT205" s="8">
        <v>2</v>
      </c>
      <c r="AU205">
        <f t="shared" si="146"/>
        <v>4.644859790802002</v>
      </c>
      <c r="AV205" s="8">
        <v>1</v>
      </c>
      <c r="AW205">
        <f t="shared" si="147"/>
        <v>9.2897195816040039</v>
      </c>
      <c r="AX205" s="8">
        <v>24.606565475463867</v>
      </c>
      <c r="AY205" s="8">
        <v>25.136091232299805</v>
      </c>
      <c r="AZ205" s="8">
        <v>25.019697189331055</v>
      </c>
      <c r="BA205" s="8">
        <v>799.94635009765625</v>
      </c>
      <c r="BB205" s="8">
        <v>771.34747314453125</v>
      </c>
      <c r="BC205" s="8">
        <v>18.929162979125977</v>
      </c>
      <c r="BD205" s="8">
        <v>20.907344818115234</v>
      </c>
      <c r="BE205" s="8">
        <v>61.749755859375</v>
      </c>
      <c r="BF205" s="8">
        <v>68.202873229980469</v>
      </c>
      <c r="BG205" s="8">
        <v>350.78128051757812</v>
      </c>
      <c r="BH205" s="8">
        <v>1797.979736328125</v>
      </c>
      <c r="BI205" s="8">
        <v>0.18106062710285187</v>
      </c>
      <c r="BJ205" s="8">
        <v>101.31760406494141</v>
      </c>
      <c r="BK205" s="8">
        <v>2.6340084075927734</v>
      </c>
      <c r="BL205" s="8">
        <v>0.1748666912317276</v>
      </c>
      <c r="BM205" s="8">
        <v>0.25</v>
      </c>
      <c r="BN205" s="8">
        <v>-1.355140209197998</v>
      </c>
      <c r="BO205" s="8">
        <v>7.355140209197998</v>
      </c>
      <c r="BP205" s="8">
        <v>1</v>
      </c>
      <c r="BQ205" s="8">
        <v>0</v>
      </c>
      <c r="BR205" s="8">
        <v>0.15999999642372131</v>
      </c>
      <c r="BS205" s="8">
        <v>111115</v>
      </c>
      <c r="BT205">
        <f t="shared" si="148"/>
        <v>1.7539064025878905</v>
      </c>
      <c r="BU205">
        <f t="shared" si="149"/>
        <v>3.5436337659399703E-3</v>
      </c>
      <c r="BV205">
        <f t="shared" si="150"/>
        <v>298.28609123229978</v>
      </c>
      <c r="BW205">
        <f t="shared" si="151"/>
        <v>297.75656547546384</v>
      </c>
      <c r="BX205">
        <f t="shared" si="152"/>
        <v>287.67675138242339</v>
      </c>
      <c r="BY205">
        <f t="shared" si="174"/>
        <v>0.50108509988448846</v>
      </c>
      <c r="BZ205">
        <f t="shared" si="154"/>
        <v>3.2055679782392246</v>
      </c>
      <c r="CA205">
        <f t="shared" si="155"/>
        <v>31.638805593789563</v>
      </c>
      <c r="CB205">
        <f t="shared" si="156"/>
        <v>10.731460775674329</v>
      </c>
      <c r="CC205">
        <f t="shared" si="157"/>
        <v>24.871328353881836</v>
      </c>
      <c r="CD205">
        <f t="shared" si="158"/>
        <v>3.1553669769994195</v>
      </c>
      <c r="CE205">
        <f t="shared" si="159"/>
        <v>0.32153419572912312</v>
      </c>
      <c r="CF205">
        <f t="shared" si="160"/>
        <v>2.1182820843310037</v>
      </c>
      <c r="CG205">
        <f t="shared" si="161"/>
        <v>1.0370848926684157</v>
      </c>
      <c r="CH205">
        <f t="shared" si="162"/>
        <v>0.20196373290174446</v>
      </c>
      <c r="CI205">
        <f t="shared" si="163"/>
        <v>53.206653405633553</v>
      </c>
      <c r="CJ205">
        <f t="shared" si="164"/>
        <v>0.68081790870443037</v>
      </c>
      <c r="CK205">
        <f t="shared" si="165"/>
        <v>66.371805071267303</v>
      </c>
      <c r="CL205">
        <f t="shared" si="166"/>
        <v>764.45537989707532</v>
      </c>
      <c r="CM205">
        <f t="shared" si="167"/>
        <v>4.1176693379744292E-2</v>
      </c>
      <c r="CN205">
        <f t="shared" si="168"/>
        <v>0</v>
      </c>
      <c r="CO205">
        <f t="shared" si="169"/>
        <v>1573.2690784749984</v>
      </c>
      <c r="CP205">
        <f t="shared" si="170"/>
        <v>0</v>
      </c>
      <c r="CQ205" t="e">
        <f t="shared" si="171"/>
        <v>#DIV/0!</v>
      </c>
      <c r="CR205" t="e">
        <f t="shared" si="172"/>
        <v>#DIV/0!</v>
      </c>
    </row>
    <row r="206" spans="1:96" x14ac:dyDescent="0.3">
      <c r="A206" s="4" t="str">
        <f>VLOOKUP(B206,ListCodeMtrx!A$1:B$91,2,TRUE)</f>
        <v>M50</v>
      </c>
      <c r="B206">
        <v>50</v>
      </c>
      <c r="C206" s="10">
        <v>2</v>
      </c>
      <c r="D206" s="10">
        <v>2</v>
      </c>
      <c r="E206" s="10">
        <v>4</v>
      </c>
      <c r="F206" s="1">
        <v>72</v>
      </c>
      <c r="G206" s="3">
        <v>41316</v>
      </c>
      <c r="H206" s="11">
        <v>2</v>
      </c>
      <c r="I206" s="1">
        <v>43.4</v>
      </c>
      <c r="J206" s="8">
        <v>8</v>
      </c>
      <c r="K206" s="8" t="s">
        <v>504</v>
      </c>
      <c r="L206" s="12">
        <v>0.15763888888888888</v>
      </c>
      <c r="M206" s="12">
        <f t="shared" si="173"/>
        <v>0.41481481481481486</v>
      </c>
      <c r="N206" s="8">
        <v>2493</v>
      </c>
      <c r="O206" s="8">
        <v>0</v>
      </c>
      <c r="P206" s="13">
        <v>50</v>
      </c>
      <c r="Q206" s="14">
        <f t="shared" si="131"/>
        <v>-0.3050600543778102</v>
      </c>
      <c r="R206" s="14">
        <f t="shared" si="132"/>
        <v>0.29846428166579519</v>
      </c>
      <c r="S206" s="14">
        <f t="shared" si="133"/>
        <v>49.990017198390845</v>
      </c>
      <c r="T206" s="15">
        <v>24.993301391601562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t="e">
        <f t="shared" si="134"/>
        <v>#DIV/0!</v>
      </c>
      <c r="AC206" t="e">
        <f t="shared" si="135"/>
        <v>#DIV/0!</v>
      </c>
      <c r="AD206" t="e">
        <f t="shared" si="136"/>
        <v>#DIV/0!</v>
      </c>
      <c r="AE206" s="8">
        <v>-1</v>
      </c>
      <c r="AF206" s="8">
        <v>0.87</v>
      </c>
      <c r="AG206" s="8">
        <v>0.92</v>
      </c>
      <c r="AH206" s="8">
        <v>10.040945053100586</v>
      </c>
      <c r="AI206">
        <f t="shared" si="137"/>
        <v>0.87502047252655035</v>
      </c>
      <c r="AJ206">
        <f t="shared" si="138"/>
        <v>4.4159294603976973E-4</v>
      </c>
      <c r="AK206" t="e">
        <f t="shared" si="139"/>
        <v>#DIV/0!</v>
      </c>
      <c r="AL206" t="e">
        <f t="shared" si="140"/>
        <v>#DIV/0!</v>
      </c>
      <c r="AM206" t="e">
        <f t="shared" si="141"/>
        <v>#DIV/0!</v>
      </c>
      <c r="AN206" s="8">
        <v>1799.8321533203125</v>
      </c>
      <c r="AO206" s="8">
        <v>0.5</v>
      </c>
      <c r="AP206" t="e">
        <f t="shared" si="142"/>
        <v>#DIV/0!</v>
      </c>
      <c r="AQ206">
        <f t="shared" si="143"/>
        <v>3.3092731745638542</v>
      </c>
      <c r="AR206">
        <f t="shared" si="144"/>
        <v>1.1296567265309259</v>
      </c>
      <c r="AS206">
        <f t="shared" si="145"/>
        <v>24.993301391601562</v>
      </c>
      <c r="AT206" s="8">
        <v>2</v>
      </c>
      <c r="AU206">
        <f t="shared" si="146"/>
        <v>4.644859790802002</v>
      </c>
      <c r="AV206" s="8">
        <v>1</v>
      </c>
      <c r="AW206">
        <f t="shared" si="147"/>
        <v>9.2897195816040039</v>
      </c>
      <c r="AX206" s="8">
        <v>24.420600891113281</v>
      </c>
      <c r="AY206" s="8">
        <v>24.993301391601562</v>
      </c>
      <c r="AZ206" s="8">
        <v>25.010150909423828</v>
      </c>
      <c r="BA206" s="8">
        <v>49.13275146484375</v>
      </c>
      <c r="BB206" s="8">
        <v>49.213829040527344</v>
      </c>
      <c r="BC206" s="8">
        <v>18.370662689208984</v>
      </c>
      <c r="BD206" s="8">
        <v>20.219371795654297</v>
      </c>
      <c r="BE206" s="8">
        <v>60.603542327880859</v>
      </c>
      <c r="BF206" s="8">
        <v>66.702308654785156</v>
      </c>
      <c r="BG206" s="8">
        <v>350.77035522460937</v>
      </c>
      <c r="BH206" s="8">
        <v>1798.4854736328125</v>
      </c>
      <c r="BI206" s="8">
        <v>0.23871226608753204</v>
      </c>
      <c r="BJ206" s="8">
        <v>101.32615661621094</v>
      </c>
      <c r="BK206" s="8">
        <v>0.34553718566894531</v>
      </c>
      <c r="BL206" s="8">
        <v>0.19902326166629791</v>
      </c>
      <c r="BM206" s="8">
        <v>0.5</v>
      </c>
      <c r="BN206" s="8">
        <v>-1.355140209197998</v>
      </c>
      <c r="BO206" s="8">
        <v>7.355140209197998</v>
      </c>
      <c r="BP206" s="8">
        <v>1</v>
      </c>
      <c r="BQ206" s="8">
        <v>0</v>
      </c>
      <c r="BR206" s="8">
        <v>0.15999999642372131</v>
      </c>
      <c r="BS206" s="8">
        <v>111115</v>
      </c>
      <c r="BT206">
        <f t="shared" si="148"/>
        <v>1.7538517761230468</v>
      </c>
      <c r="BU206">
        <f t="shared" si="149"/>
        <v>3.309273174563854E-3</v>
      </c>
      <c r="BV206">
        <f t="shared" si="150"/>
        <v>298.14330139160154</v>
      </c>
      <c r="BW206">
        <f t="shared" si="151"/>
        <v>297.57060089111326</v>
      </c>
      <c r="BX206">
        <f t="shared" si="152"/>
        <v>287.75766934936473</v>
      </c>
      <c r="BY206">
        <f t="shared" si="174"/>
        <v>0.54082988031364254</v>
      </c>
      <c r="BZ206">
        <f t="shared" si="154"/>
        <v>3.1784079597787915</v>
      </c>
      <c r="CA206">
        <f t="shared" si="155"/>
        <v>31.368089602150025</v>
      </c>
      <c r="CB206">
        <f t="shared" si="156"/>
        <v>11.148717806495728</v>
      </c>
      <c r="CC206">
        <f t="shared" si="157"/>
        <v>24.706951141357422</v>
      </c>
      <c r="CD206">
        <f t="shared" si="158"/>
        <v>3.1245467321023512</v>
      </c>
      <c r="CE206">
        <f t="shared" si="159"/>
        <v>0.28917358295782314</v>
      </c>
      <c r="CF206">
        <f t="shared" si="160"/>
        <v>2.0487512332478657</v>
      </c>
      <c r="CG206">
        <f t="shared" si="161"/>
        <v>1.0757954988544856</v>
      </c>
      <c r="CH206">
        <f t="shared" si="162"/>
        <v>0.18154585246401714</v>
      </c>
      <c r="CI206">
        <f t="shared" si="163"/>
        <v>5.0652963118912293</v>
      </c>
      <c r="CJ206">
        <f t="shared" si="164"/>
        <v>1.0157717489777989</v>
      </c>
      <c r="CK206">
        <f t="shared" si="165"/>
        <v>64.653030586429367</v>
      </c>
      <c r="CL206">
        <f t="shared" si="166"/>
        <v>49.258160957093004</v>
      </c>
      <c r="CM206">
        <f t="shared" si="167"/>
        <v>-4.0040181450473568E-3</v>
      </c>
      <c r="CN206">
        <f t="shared" si="168"/>
        <v>0</v>
      </c>
      <c r="CO206">
        <f t="shared" si="169"/>
        <v>1573.7116089703204</v>
      </c>
      <c r="CP206">
        <f t="shared" si="170"/>
        <v>0</v>
      </c>
      <c r="CQ206" t="e">
        <f t="shared" si="171"/>
        <v>#DIV/0!</v>
      </c>
      <c r="CR206" t="e">
        <f t="shared" si="172"/>
        <v>#DIV/0!</v>
      </c>
    </row>
    <row r="207" spans="1:96" s="5" customFormat="1" x14ac:dyDescent="0.3">
      <c r="A207" s="4" t="str">
        <f>VLOOKUP(B207,ListCodeMtrx!A$1:B$91,2,TRUE)</f>
        <v>M50</v>
      </c>
      <c r="B207">
        <v>50</v>
      </c>
      <c r="C207" s="10">
        <v>2</v>
      </c>
      <c r="D207" s="10">
        <v>2</v>
      </c>
      <c r="E207" s="10">
        <v>4</v>
      </c>
      <c r="F207" s="1">
        <v>72</v>
      </c>
      <c r="G207" s="3">
        <v>41316</v>
      </c>
      <c r="H207" s="11">
        <v>2</v>
      </c>
      <c r="I207" s="1">
        <v>43.4</v>
      </c>
      <c r="J207" s="8">
        <v>9</v>
      </c>
      <c r="K207" s="8" t="s">
        <v>505</v>
      </c>
      <c r="L207" s="12">
        <v>0.15763888888888888</v>
      </c>
      <c r="M207" s="12">
        <f t="shared" si="173"/>
        <v>0.4167939814814815</v>
      </c>
      <c r="N207" s="8">
        <v>2664</v>
      </c>
      <c r="O207" s="8">
        <v>0</v>
      </c>
      <c r="P207" s="13">
        <v>150</v>
      </c>
      <c r="Q207" s="14">
        <f t="shared" ref="Q207:Q249" si="175">(BA207-BB207*(1000-BC207)/(1000-BD207))*BT207</f>
        <v>9.1227309173919888</v>
      </c>
      <c r="R207" s="14">
        <f t="shared" ref="R207:R249" si="176">IF(CE207&lt;&gt;0,1/(1/CE207-1/AW207),0)</f>
        <v>0.30988786967824389</v>
      </c>
      <c r="S207" s="14">
        <f t="shared" ref="S207:S249" si="177">((CH207-BU207/2)*BB207-Q207)/(CH207+BU207/2)</f>
        <v>95.17823975047213</v>
      </c>
      <c r="T207" s="15">
        <v>24.801815032958984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t="e">
        <f t="shared" ref="AB207:AB249" si="178">CN207/X207</f>
        <v>#DIV/0!</v>
      </c>
      <c r="AC207" t="e">
        <f t="shared" ref="AC207:AC249" si="179">CP207/Z207</f>
        <v>#DIV/0!</v>
      </c>
      <c r="AD207" t="e">
        <f t="shared" ref="AD207:AD249" si="180">(Z207-AA207)/Z207</f>
        <v>#DIV/0!</v>
      </c>
      <c r="AE207" s="8">
        <v>-1</v>
      </c>
      <c r="AF207" s="8">
        <v>0.87</v>
      </c>
      <c r="AG207" s="8">
        <v>0.92</v>
      </c>
      <c r="AH207" s="8">
        <v>10.040945053100586</v>
      </c>
      <c r="AI207">
        <f t="shared" ref="AI207:AI249" si="181">(AH207*AG207+(100-AH207)*AF207)/100</f>
        <v>0.87502047252655035</v>
      </c>
      <c r="AJ207">
        <f t="shared" ref="AJ207:AJ249" si="182">(Q207-AE207)/CO207</f>
        <v>6.4303513136430238E-3</v>
      </c>
      <c r="AK207" t="e">
        <f t="shared" ref="AK207:AK249" si="183">(Z207-AA207)/(Z207-Y207)</f>
        <v>#DIV/0!</v>
      </c>
      <c r="AL207" t="e">
        <f t="shared" ref="AL207:AL249" si="184">(X207-Z207)/(X207-Y207)</f>
        <v>#DIV/0!</v>
      </c>
      <c r="AM207" t="e">
        <f t="shared" ref="AM207:AM249" si="185">(X207-Z207)/Z207</f>
        <v>#DIV/0!</v>
      </c>
      <c r="AN207" s="8">
        <v>1799.8321533203125</v>
      </c>
      <c r="AO207" s="8">
        <v>0.5</v>
      </c>
      <c r="AP207" t="e">
        <f t="shared" ref="AP207:AP249" si="186">AD207*AO207*AI207*AN207</f>
        <v>#DIV/0!</v>
      </c>
      <c r="AQ207">
        <f t="shared" ref="AQ207:AQ249" si="187">BU207*1000</f>
        <v>3.3655035656317542</v>
      </c>
      <c r="AR207">
        <f t="shared" ref="AR207:AR249" si="188">(BZ207-CF207)</f>
        <v>1.1080392820420939</v>
      </c>
      <c r="AS207">
        <f t="shared" ref="AS207:AS249" si="189">(AY207+BY207*O207)</f>
        <v>24.801815032958984</v>
      </c>
      <c r="AT207" s="8">
        <v>2</v>
      </c>
      <c r="AU207">
        <f t="shared" ref="AU207:AU249" si="190">(AT207*BN207+BO207)</f>
        <v>4.644859790802002</v>
      </c>
      <c r="AV207" s="8">
        <v>1</v>
      </c>
      <c r="AW207">
        <f t="shared" ref="AW207:AW249" si="191">AU207*(AV207+1)*(AV207+1)/(AV207*AV207+1)</f>
        <v>9.2897195816040039</v>
      </c>
      <c r="AX207" s="8">
        <v>24.40283203125</v>
      </c>
      <c r="AY207" s="8">
        <v>24.801815032958984</v>
      </c>
      <c r="AZ207" s="8">
        <v>25.018342971801758</v>
      </c>
      <c r="BA207" s="8">
        <v>151.25987243652344</v>
      </c>
      <c r="BB207" s="8">
        <v>145.77902221679687</v>
      </c>
      <c r="BC207" s="8">
        <v>18.19725227355957</v>
      </c>
      <c r="BD207" s="8">
        <v>20.077499389648437</v>
      </c>
      <c r="BE207" s="8">
        <v>60.092018127441406</v>
      </c>
      <c r="BF207" s="8">
        <v>66.301078796386719</v>
      </c>
      <c r="BG207" s="8">
        <v>350.79779052734375</v>
      </c>
      <c r="BH207" s="8">
        <v>1799.056396484375</v>
      </c>
      <c r="BI207" s="8">
        <v>0.2235385924577713</v>
      </c>
      <c r="BJ207" s="8">
        <v>101.32048034667969</v>
      </c>
      <c r="BK207" s="8">
        <v>0.62043952941894531</v>
      </c>
      <c r="BL207" s="8">
        <v>0.18906880915164948</v>
      </c>
      <c r="BM207" s="8">
        <v>0.75</v>
      </c>
      <c r="BN207" s="8">
        <v>-1.355140209197998</v>
      </c>
      <c r="BO207" s="8">
        <v>7.355140209197998</v>
      </c>
      <c r="BP207" s="8">
        <v>1</v>
      </c>
      <c r="BQ207" s="8">
        <v>0</v>
      </c>
      <c r="BR207" s="8">
        <v>0.15999999642372131</v>
      </c>
      <c r="BS207" s="8">
        <v>111115</v>
      </c>
      <c r="BT207">
        <f t="shared" ref="BT207:BT249" si="192">BG207*0.000001/(AT207*0.0001)</f>
        <v>1.7539889526367187</v>
      </c>
      <c r="BU207">
        <f t="shared" ref="BU207:BU249" si="193">(BD207-BC207)/(1000-BD207)*BT207</f>
        <v>3.3655035656317543E-3</v>
      </c>
      <c r="BV207">
        <f t="shared" ref="BV207:BV249" si="194">(AY207+273.15)</f>
        <v>297.95181503295896</v>
      </c>
      <c r="BW207">
        <f t="shared" ref="BW207:BW249" si="195">(AX207+273.15)</f>
        <v>297.55283203124998</v>
      </c>
      <c r="BX207">
        <f t="shared" ref="BX207:BX249" si="196">(BH207*BP207+BI207*BQ207)*BR207</f>
        <v>287.84901700357295</v>
      </c>
      <c r="BY207">
        <f t="shared" si="174"/>
        <v>0.53925654466826156</v>
      </c>
      <c r="BZ207">
        <f t="shared" ref="BZ207:BZ249" si="197">0.61365*EXP(17.502*AS207/(240.97+AS207))</f>
        <v>3.142301164361442</v>
      </c>
      <c r="CA207">
        <f t="shared" ref="CA207:CA249" si="198">BZ207*1000/BJ207</f>
        <v>31.013484673677983</v>
      </c>
      <c r="CB207">
        <f t="shared" ref="CB207:CB249" si="199">(CA207-BD207)</f>
        <v>10.935985284029545</v>
      </c>
      <c r="CC207">
        <f t="shared" ref="CC207:CC249" si="200">IF(O207,AY207,(AX207+AY207)/2)</f>
        <v>24.602323532104492</v>
      </c>
      <c r="CD207">
        <f t="shared" ref="CD207:CD249" si="201">0.61365*EXP(17.502*CC207/(240.97+CC207))</f>
        <v>3.1050666872316772</v>
      </c>
      <c r="CE207">
        <f t="shared" ref="CE207:CE249" si="202">IF(CB207&lt;&gt;0,(1000-(CA207+BD207)/2)/CB207*BU207,0)</f>
        <v>0.29988428440029657</v>
      </c>
      <c r="CF207">
        <f t="shared" ref="CF207:CF249" si="203">BD207*BJ207/1000</f>
        <v>2.0342618823193481</v>
      </c>
      <c r="CG207">
        <f t="shared" ref="CG207:CG249" si="204">(CD207-CF207)</f>
        <v>1.0708048049123291</v>
      </c>
      <c r="CH207">
        <f t="shared" ref="CH207:CH249" si="205">1/(1.6/R207+1.37/AW207)</f>
        <v>0.18830147905105901</v>
      </c>
      <c r="CI207">
        <f t="shared" ref="CI207:CI249" si="206">S207*BJ207*0.001</f>
        <v>9.6435049700692783</v>
      </c>
      <c r="CJ207">
        <f t="shared" ref="CJ207:CJ249" si="207">S207/BB207</f>
        <v>0.65289393702289189</v>
      </c>
      <c r="CK207">
        <f t="shared" ref="CK207:CK249" si="208">(1-BU207*BJ207/BZ207/R207)*100</f>
        <v>64.981711829004894</v>
      </c>
      <c r="CL207">
        <f t="shared" ref="CL207:CL249" si="209">(BB207-Q207/(AW207/1.35))</f>
        <v>144.45328933215012</v>
      </c>
      <c r="CM207">
        <f t="shared" ref="CM207:CM249" si="210">Q207*CK207/100/CL207</f>
        <v>4.1038225872754928E-2</v>
      </c>
      <c r="CN207">
        <f t="shared" ref="CN207:CN249" si="211">(X207-W207)</f>
        <v>0</v>
      </c>
      <c r="CO207">
        <f t="shared" ref="CO207:CO249" si="212">BH207*AI207</f>
        <v>1574.2111781536707</v>
      </c>
      <c r="CP207">
        <f t="shared" ref="CP207:CP249" si="213">(Z207-Y207)</f>
        <v>0</v>
      </c>
      <c r="CQ207" t="e">
        <f t="shared" ref="CQ207:CQ249" si="214">(Z207-AA207)/(Z207-W207)</f>
        <v>#DIV/0!</v>
      </c>
      <c r="CR207" t="e">
        <f t="shared" ref="CR207:CR249" si="215">(X207-Z207)/(X207-W207)</f>
        <v>#DIV/0!</v>
      </c>
    </row>
    <row r="208" spans="1:96" x14ac:dyDescent="0.3">
      <c r="A208" s="4" t="str">
        <f>VLOOKUP(B208,ListCodeMtrx!A$1:B$91,2,TRUE)</f>
        <v>M50</v>
      </c>
      <c r="B208">
        <v>50</v>
      </c>
      <c r="C208" s="10">
        <v>2</v>
      </c>
      <c r="D208" s="10">
        <v>2</v>
      </c>
      <c r="E208" s="10">
        <v>4</v>
      </c>
      <c r="F208" s="1">
        <v>72</v>
      </c>
      <c r="G208" s="3">
        <v>41316</v>
      </c>
      <c r="H208" s="11">
        <v>2</v>
      </c>
      <c r="I208" s="1">
        <v>43.4</v>
      </c>
      <c r="J208" s="8">
        <v>10</v>
      </c>
      <c r="K208" s="8" t="s">
        <v>506</v>
      </c>
      <c r="L208" s="12">
        <v>0.15763888888888888</v>
      </c>
      <c r="M208" s="12">
        <f t="shared" si="173"/>
        <v>0.41921296296296295</v>
      </c>
      <c r="N208" s="8">
        <v>2873</v>
      </c>
      <c r="O208" s="8">
        <v>0</v>
      </c>
      <c r="P208" s="13" t="s">
        <v>192</v>
      </c>
      <c r="Q208" s="14">
        <f t="shared" si="175"/>
        <v>29.406322805943805</v>
      </c>
      <c r="R208" s="14">
        <f t="shared" si="176"/>
        <v>0.33382430655245215</v>
      </c>
      <c r="S208" s="14">
        <f t="shared" si="177"/>
        <v>231.50673006086279</v>
      </c>
      <c r="T208" s="15">
        <v>24.936248779296875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t="e">
        <f t="shared" si="178"/>
        <v>#DIV/0!</v>
      </c>
      <c r="AC208" t="e">
        <f t="shared" si="179"/>
        <v>#DIV/0!</v>
      </c>
      <c r="AD208" t="e">
        <f t="shared" si="180"/>
        <v>#DIV/0!</v>
      </c>
      <c r="AE208" s="8">
        <v>-1</v>
      </c>
      <c r="AF208" s="8">
        <v>0.87</v>
      </c>
      <c r="AG208" s="8">
        <v>0.92</v>
      </c>
      <c r="AH208" s="8">
        <v>10.012383460998535</v>
      </c>
      <c r="AI208">
        <f t="shared" si="181"/>
        <v>0.87500619173049932</v>
      </c>
      <c r="AJ208">
        <f t="shared" si="182"/>
        <v>1.9280881576260095E-2</v>
      </c>
      <c r="AK208" t="e">
        <f t="shared" si="183"/>
        <v>#DIV/0!</v>
      </c>
      <c r="AL208" t="e">
        <f t="shared" si="184"/>
        <v>#DIV/0!</v>
      </c>
      <c r="AM208" t="e">
        <f t="shared" si="185"/>
        <v>#DIV/0!</v>
      </c>
      <c r="AN208" s="8">
        <v>1799.8321533203125</v>
      </c>
      <c r="AO208" s="8">
        <v>0.5</v>
      </c>
      <c r="AP208" t="e">
        <f t="shared" si="186"/>
        <v>#DIV/0!</v>
      </c>
      <c r="AQ208">
        <f t="shared" si="187"/>
        <v>3.6088600833340019</v>
      </c>
      <c r="AR208">
        <f t="shared" si="188"/>
        <v>1.1053546161271757</v>
      </c>
      <c r="AS208">
        <f t="shared" si="189"/>
        <v>24.936248779296875</v>
      </c>
      <c r="AT208" s="8">
        <v>2</v>
      </c>
      <c r="AU208">
        <f t="shared" si="190"/>
        <v>4.644859790802002</v>
      </c>
      <c r="AV208" s="8">
        <v>1</v>
      </c>
      <c r="AW208">
        <f t="shared" si="191"/>
        <v>9.2897195816040039</v>
      </c>
      <c r="AX208" s="8">
        <v>24.513525009155273</v>
      </c>
      <c r="AY208" s="8">
        <v>24.936248779296875</v>
      </c>
      <c r="AZ208" s="8">
        <v>25.013271331787109</v>
      </c>
      <c r="BA208" s="8">
        <v>399.81033325195312</v>
      </c>
      <c r="BB208" s="8">
        <v>382.25765991210937</v>
      </c>
      <c r="BC208" s="8">
        <v>18.339200973510742</v>
      </c>
      <c r="BD208" s="8">
        <v>20.354925155639648</v>
      </c>
      <c r="BE208" s="8">
        <v>60.157497406005859</v>
      </c>
      <c r="BF208" s="8">
        <v>66.769615173339844</v>
      </c>
      <c r="BG208" s="8">
        <v>350.78231811523438</v>
      </c>
      <c r="BH208" s="8">
        <v>1802.2950439453125</v>
      </c>
      <c r="BI208" s="8">
        <v>0.28423008322715759</v>
      </c>
      <c r="BJ208" s="8">
        <v>101.31492614746094</v>
      </c>
      <c r="BK208" s="8">
        <v>1.3750782012939453</v>
      </c>
      <c r="BL208" s="8">
        <v>0.17768384516239166</v>
      </c>
      <c r="BM208" s="8">
        <v>0.25</v>
      </c>
      <c r="BN208" s="8">
        <v>-1.355140209197998</v>
      </c>
      <c r="BO208" s="8">
        <v>7.355140209197998</v>
      </c>
      <c r="BP208" s="8">
        <v>1</v>
      </c>
      <c r="BQ208" s="8">
        <v>0</v>
      </c>
      <c r="BR208" s="8">
        <v>0.15999999642372131</v>
      </c>
      <c r="BS208" s="8">
        <v>111115</v>
      </c>
      <c r="BT208">
        <f t="shared" si="192"/>
        <v>1.7539115905761717</v>
      </c>
      <c r="BU208">
        <f t="shared" si="193"/>
        <v>3.6088600833340018E-3</v>
      </c>
      <c r="BV208">
        <f t="shared" si="194"/>
        <v>298.08624877929685</v>
      </c>
      <c r="BW208">
        <f t="shared" si="195"/>
        <v>297.66352500915525</v>
      </c>
      <c r="BX208">
        <f t="shared" si="196"/>
        <v>288.36720058574065</v>
      </c>
      <c r="BY208">
        <f t="shared" si="174"/>
        <v>0.49729065529864735</v>
      </c>
      <c r="BZ208">
        <f t="shared" si="197"/>
        <v>3.1676123550079014</v>
      </c>
      <c r="CA208">
        <f t="shared" si="198"/>
        <v>31.26501173575879</v>
      </c>
      <c r="CB208">
        <f t="shared" si="199"/>
        <v>10.910086580119142</v>
      </c>
      <c r="CC208">
        <f t="shared" si="200"/>
        <v>24.724886894226074</v>
      </c>
      <c r="CD208">
        <f t="shared" si="201"/>
        <v>3.1278967947874965</v>
      </c>
      <c r="CE208">
        <f t="shared" si="202"/>
        <v>0.32224451131897569</v>
      </c>
      <c r="CF208">
        <f t="shared" si="203"/>
        <v>2.0622577388807257</v>
      </c>
      <c r="CG208">
        <f t="shared" si="204"/>
        <v>1.0656390559067708</v>
      </c>
      <c r="CH208">
        <f t="shared" si="205"/>
        <v>0.20241213596377777</v>
      </c>
      <c r="CI208">
        <f t="shared" si="206"/>
        <v>23.455087258756489</v>
      </c>
      <c r="CJ208">
        <f t="shared" si="207"/>
        <v>0.60563006144622977</v>
      </c>
      <c r="CK208">
        <f t="shared" si="208"/>
        <v>65.422507715221201</v>
      </c>
      <c r="CL208">
        <f t="shared" si="209"/>
        <v>377.98427626050409</v>
      </c>
      <c r="CM208">
        <f t="shared" si="210"/>
        <v>5.0897233072262772E-2</v>
      </c>
      <c r="CN208">
        <f t="shared" si="211"/>
        <v>0</v>
      </c>
      <c r="CO208">
        <f t="shared" si="212"/>
        <v>1577.0193227773409</v>
      </c>
      <c r="CP208">
        <f t="shared" si="213"/>
        <v>0</v>
      </c>
      <c r="CQ208" t="e">
        <f t="shared" si="214"/>
        <v>#DIV/0!</v>
      </c>
      <c r="CR208" t="e">
        <f t="shared" si="215"/>
        <v>#DIV/0!</v>
      </c>
    </row>
    <row r="209" spans="1:96" x14ac:dyDescent="0.3">
      <c r="A209" s="4" t="str">
        <f>VLOOKUP(B209,ListCodeMtrx!A$1:B$91,2,TRUE)</f>
        <v>M50</v>
      </c>
      <c r="B209">
        <v>50</v>
      </c>
      <c r="C209" s="10">
        <v>2</v>
      </c>
      <c r="D209" s="10">
        <v>2</v>
      </c>
      <c r="E209" s="10">
        <v>4</v>
      </c>
      <c r="F209" s="1">
        <v>72</v>
      </c>
      <c r="G209" s="3">
        <v>41316</v>
      </c>
      <c r="H209" s="11">
        <v>2</v>
      </c>
      <c r="I209" s="1">
        <v>43.4</v>
      </c>
      <c r="J209" s="8">
        <v>11</v>
      </c>
      <c r="K209" s="8" t="s">
        <v>507</v>
      </c>
      <c r="L209" s="12">
        <v>0.15763888888888888</v>
      </c>
      <c r="M209" s="12">
        <f t="shared" si="173"/>
        <v>0.42163194444444441</v>
      </c>
      <c r="N209" s="8">
        <v>3082</v>
      </c>
      <c r="O209" s="8">
        <v>0</v>
      </c>
      <c r="P209" s="13">
        <v>800</v>
      </c>
      <c r="Q209" s="14">
        <f t="shared" si="175"/>
        <v>47.398508854955274</v>
      </c>
      <c r="R209" s="14">
        <f t="shared" si="176"/>
        <v>0.35269863925407596</v>
      </c>
      <c r="S209" s="14">
        <f t="shared" si="177"/>
        <v>537.64357226284562</v>
      </c>
      <c r="T209" s="15">
        <v>24.86274528503418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t="e">
        <f t="shared" si="178"/>
        <v>#DIV/0!</v>
      </c>
      <c r="AC209" t="e">
        <f t="shared" si="179"/>
        <v>#DIV/0!</v>
      </c>
      <c r="AD209" t="e">
        <f t="shared" si="180"/>
        <v>#DIV/0!</v>
      </c>
      <c r="AE209" s="8">
        <v>-1</v>
      </c>
      <c r="AF209" s="8">
        <v>0.87</v>
      </c>
      <c r="AG209" s="8">
        <v>0.92</v>
      </c>
      <c r="AH209" s="8">
        <v>10.012383460998535</v>
      </c>
      <c r="AI209">
        <f t="shared" si="181"/>
        <v>0.87500619173049932</v>
      </c>
      <c r="AJ209">
        <f t="shared" si="182"/>
        <v>3.0694905727184214E-2</v>
      </c>
      <c r="AK209" t="e">
        <f t="shared" si="183"/>
        <v>#DIV/0!</v>
      </c>
      <c r="AL209" t="e">
        <f t="shared" si="184"/>
        <v>#DIV/0!</v>
      </c>
      <c r="AM209" t="e">
        <f t="shared" si="185"/>
        <v>#DIV/0!</v>
      </c>
      <c r="AN209" s="8">
        <v>1799.8321533203125</v>
      </c>
      <c r="AO209" s="8">
        <v>0.5</v>
      </c>
      <c r="AP209" t="e">
        <f t="shared" si="186"/>
        <v>#DIV/0!</v>
      </c>
      <c r="AQ209">
        <f t="shared" si="187"/>
        <v>3.7147776579765823</v>
      </c>
      <c r="AR209">
        <f t="shared" si="188"/>
        <v>1.0790719570262621</v>
      </c>
      <c r="AS209">
        <f t="shared" si="189"/>
        <v>24.86274528503418</v>
      </c>
      <c r="AT209" s="8">
        <v>2</v>
      </c>
      <c r="AU209">
        <f t="shared" si="190"/>
        <v>4.644859790802002</v>
      </c>
      <c r="AV209" s="8">
        <v>1</v>
      </c>
      <c r="AW209">
        <f t="shared" si="191"/>
        <v>9.2897195816040039</v>
      </c>
      <c r="AX209" s="8">
        <v>24.519741058349609</v>
      </c>
      <c r="AY209" s="8">
        <v>24.86274528503418</v>
      </c>
      <c r="AZ209" s="8">
        <v>25.014677047729492</v>
      </c>
      <c r="BA209" s="8">
        <v>799.69732666015625</v>
      </c>
      <c r="BB209" s="8">
        <v>771.0400390625</v>
      </c>
      <c r="BC209" s="8">
        <v>18.402103424072266</v>
      </c>
      <c r="BD209" s="8">
        <v>20.476713180541992</v>
      </c>
      <c r="BE209" s="8">
        <v>60.343784332275391</v>
      </c>
      <c r="BF209" s="8">
        <v>67.146797180175781</v>
      </c>
      <c r="BG209" s="8">
        <v>350.78512573242187</v>
      </c>
      <c r="BH209" s="8">
        <v>1801.9990234375</v>
      </c>
      <c r="BI209" s="8">
        <v>0.21848233044147491</v>
      </c>
      <c r="BJ209" s="8">
        <v>101.31895446777344</v>
      </c>
      <c r="BK209" s="8">
        <v>2.4146900177001953</v>
      </c>
      <c r="BL209" s="8">
        <v>0.16978932917118073</v>
      </c>
      <c r="BM209" s="8">
        <v>0.25</v>
      </c>
      <c r="BN209" s="8">
        <v>-1.355140209197998</v>
      </c>
      <c r="BO209" s="8">
        <v>7.355140209197998</v>
      </c>
      <c r="BP209" s="8">
        <v>1</v>
      </c>
      <c r="BQ209" s="8">
        <v>0</v>
      </c>
      <c r="BR209" s="8">
        <v>0.15999999642372131</v>
      </c>
      <c r="BS209" s="8">
        <v>111115</v>
      </c>
      <c r="BT209">
        <f t="shared" si="192"/>
        <v>1.7539256286621092</v>
      </c>
      <c r="BU209">
        <f t="shared" si="193"/>
        <v>3.7147776579765823E-3</v>
      </c>
      <c r="BV209">
        <f t="shared" si="194"/>
        <v>298.01274528503416</v>
      </c>
      <c r="BW209">
        <f t="shared" si="195"/>
        <v>297.66974105834959</v>
      </c>
      <c r="BX209">
        <f t="shared" si="196"/>
        <v>288.3198373055493</v>
      </c>
      <c r="BY209">
        <f t="shared" si="174"/>
        <v>0.4820804253467087</v>
      </c>
      <c r="BZ209">
        <f t="shared" si="197"/>
        <v>3.1537511274152523</v>
      </c>
      <c r="CA209">
        <f t="shared" si="198"/>
        <v>31.126960833556247</v>
      </c>
      <c r="CB209">
        <f t="shared" si="199"/>
        <v>10.650247653014254</v>
      </c>
      <c r="CC209">
        <f t="shared" si="200"/>
        <v>24.691243171691895</v>
      </c>
      <c r="CD209">
        <f t="shared" si="201"/>
        <v>3.1216153539006766</v>
      </c>
      <c r="CE209">
        <f t="shared" si="202"/>
        <v>0.33979769186905301</v>
      </c>
      <c r="CF209">
        <f t="shared" si="203"/>
        <v>2.0746791703889902</v>
      </c>
      <c r="CG209">
        <f t="shared" si="204"/>
        <v>1.0469361835116864</v>
      </c>
      <c r="CH209">
        <f t="shared" si="205"/>
        <v>0.21349613324731276</v>
      </c>
      <c r="CI209">
        <f t="shared" si="206"/>
        <v>54.473484617990309</v>
      </c>
      <c r="CJ209">
        <f t="shared" si="207"/>
        <v>0.69729656700650866</v>
      </c>
      <c r="CK209">
        <f t="shared" si="208"/>
        <v>66.162963368107029</v>
      </c>
      <c r="CL209">
        <f t="shared" si="209"/>
        <v>764.15199616819109</v>
      </c>
      <c r="CM209">
        <f t="shared" si="210"/>
        <v>4.103929350180037E-2</v>
      </c>
      <c r="CN209">
        <f t="shared" si="211"/>
        <v>0</v>
      </c>
      <c r="CO209">
        <f t="shared" si="212"/>
        <v>1576.7603030001258</v>
      </c>
      <c r="CP209">
        <f t="shared" si="213"/>
        <v>0</v>
      </c>
      <c r="CQ209" t="e">
        <f t="shared" si="214"/>
        <v>#DIV/0!</v>
      </c>
      <c r="CR209" t="e">
        <f t="shared" si="215"/>
        <v>#DIV/0!</v>
      </c>
    </row>
    <row r="210" spans="1:96" x14ac:dyDescent="0.3">
      <c r="A210" s="4" t="str">
        <f>VLOOKUP(B210,ListCodeMtrx!A$1:B$91,2,TRUE)</f>
        <v>M48</v>
      </c>
      <c r="B210">
        <v>48</v>
      </c>
      <c r="C210" s="10">
        <v>29</v>
      </c>
      <c r="D210" s="10">
        <v>2</v>
      </c>
      <c r="E210" s="10">
        <v>4</v>
      </c>
      <c r="F210" s="1">
        <v>72</v>
      </c>
      <c r="G210" s="3">
        <v>41316</v>
      </c>
      <c r="H210" s="11">
        <v>2</v>
      </c>
      <c r="I210" s="1">
        <v>43.7</v>
      </c>
      <c r="J210" s="8">
        <v>14</v>
      </c>
      <c r="K210" s="8" t="s">
        <v>510</v>
      </c>
      <c r="L210" s="12">
        <v>0.15763888888888888</v>
      </c>
      <c r="M210" s="12">
        <f t="shared" si="173"/>
        <v>0.42976851851851849</v>
      </c>
      <c r="N210" s="8">
        <v>3785</v>
      </c>
      <c r="O210" s="8">
        <v>0</v>
      </c>
      <c r="P210" s="13">
        <v>50</v>
      </c>
      <c r="Q210" s="14">
        <f t="shared" si="175"/>
        <v>-0.37581383860145051</v>
      </c>
      <c r="R210" s="14">
        <f t="shared" si="176"/>
        <v>0.35411825751816156</v>
      </c>
      <c r="S210" s="14">
        <f t="shared" si="177"/>
        <v>50.138838566195659</v>
      </c>
      <c r="T210" s="15">
        <v>25.978185653686523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t="e">
        <f t="shared" si="178"/>
        <v>#DIV/0!</v>
      </c>
      <c r="AC210" t="e">
        <f t="shared" si="179"/>
        <v>#DIV/0!</v>
      </c>
      <c r="AD210" t="e">
        <f t="shared" si="180"/>
        <v>#DIV/0!</v>
      </c>
      <c r="AE210" s="8">
        <v>-1</v>
      </c>
      <c r="AF210" s="8">
        <v>0.87</v>
      </c>
      <c r="AG210" s="8">
        <v>0.92</v>
      </c>
      <c r="AH210" s="8">
        <v>10.012383460998535</v>
      </c>
      <c r="AI210">
        <f t="shared" si="181"/>
        <v>0.87500619173049932</v>
      </c>
      <c r="AJ210">
        <f t="shared" si="182"/>
        <v>3.9671806826441664E-4</v>
      </c>
      <c r="AK210" t="e">
        <f t="shared" si="183"/>
        <v>#DIV/0!</v>
      </c>
      <c r="AL210" t="e">
        <f t="shared" si="184"/>
        <v>#DIV/0!</v>
      </c>
      <c r="AM210" t="e">
        <f t="shared" si="185"/>
        <v>#DIV/0!</v>
      </c>
      <c r="AN210" s="8">
        <v>1800.8775634765625</v>
      </c>
      <c r="AO210" s="8">
        <v>0.5</v>
      </c>
      <c r="AP210" t="e">
        <f t="shared" si="186"/>
        <v>#DIV/0!</v>
      </c>
      <c r="AQ210">
        <f t="shared" si="187"/>
        <v>3.8978020798486277</v>
      </c>
      <c r="AR210">
        <f t="shared" si="188"/>
        <v>1.1255474042986791</v>
      </c>
      <c r="AS210">
        <f t="shared" si="189"/>
        <v>25.978185653686523</v>
      </c>
      <c r="AT210" s="8">
        <v>2</v>
      </c>
      <c r="AU210">
        <f t="shared" si="190"/>
        <v>4.644859790802002</v>
      </c>
      <c r="AV210" s="8">
        <v>1</v>
      </c>
      <c r="AW210">
        <f t="shared" si="191"/>
        <v>9.2897195816040039</v>
      </c>
      <c r="AX210" s="8">
        <v>24.843568801879883</v>
      </c>
      <c r="AY210" s="8">
        <v>25.978185653686523</v>
      </c>
      <c r="AZ210" s="8">
        <v>25.007417678833008</v>
      </c>
      <c r="BA210" s="8">
        <v>49.18475341796875</v>
      </c>
      <c r="BB210" s="8">
        <v>49.289497375488281</v>
      </c>
      <c r="BC210" s="8">
        <v>19.980226516723633</v>
      </c>
      <c r="BD210" s="8">
        <v>22.153560638427734</v>
      </c>
      <c r="BE210" s="8">
        <v>64.256729125976563</v>
      </c>
      <c r="BF210" s="8">
        <v>71.246208190917969</v>
      </c>
      <c r="BG210" s="8">
        <v>350.74697875976562</v>
      </c>
      <c r="BH210" s="8">
        <v>1798.1297607421875</v>
      </c>
      <c r="BI210" s="8">
        <v>0.29535537958145142</v>
      </c>
      <c r="BJ210" s="8">
        <v>101.30912780761719</v>
      </c>
      <c r="BK210" s="8">
        <v>0.50819206237792969</v>
      </c>
      <c r="BL210" s="8">
        <v>0.21302510797977448</v>
      </c>
      <c r="BM210" s="8">
        <v>0.5</v>
      </c>
      <c r="BN210" s="8">
        <v>-1.355140209197998</v>
      </c>
      <c r="BO210" s="8">
        <v>7.355140209197998</v>
      </c>
      <c r="BP210" s="8">
        <v>1</v>
      </c>
      <c r="BQ210" s="8">
        <v>0</v>
      </c>
      <c r="BR210" s="8">
        <v>0.15999999642372131</v>
      </c>
      <c r="BS210" s="8">
        <v>111115</v>
      </c>
      <c r="BT210">
        <f t="shared" si="192"/>
        <v>1.753734893798828</v>
      </c>
      <c r="BU210">
        <f t="shared" si="193"/>
        <v>3.8978020798486278E-3</v>
      </c>
      <c r="BV210">
        <f t="shared" si="194"/>
        <v>299.1281856536865</v>
      </c>
      <c r="BW210">
        <f t="shared" si="195"/>
        <v>297.99356880187986</v>
      </c>
      <c r="BX210">
        <f t="shared" si="196"/>
        <v>287.70075528813686</v>
      </c>
      <c r="BY210">
        <f t="shared" si="174"/>
        <v>0.41072330594126782</v>
      </c>
      <c r="BZ210">
        <f t="shared" si="197"/>
        <v>3.3699053104109518</v>
      </c>
      <c r="CA210">
        <f t="shared" si="198"/>
        <v>33.263590195054235</v>
      </c>
      <c r="CB210">
        <f t="shared" si="199"/>
        <v>11.1100295566265</v>
      </c>
      <c r="CC210">
        <f t="shared" si="200"/>
        <v>25.410877227783203</v>
      </c>
      <c r="CD210">
        <f t="shared" si="201"/>
        <v>3.2584060948019782</v>
      </c>
      <c r="CE210">
        <f t="shared" si="202"/>
        <v>0.34111516244339896</v>
      </c>
      <c r="CF210">
        <f t="shared" si="203"/>
        <v>2.2443579061122727</v>
      </c>
      <c r="CG210">
        <f t="shared" si="204"/>
        <v>1.0140481886897055</v>
      </c>
      <c r="CH210">
        <f t="shared" si="205"/>
        <v>0.21432829736557002</v>
      </c>
      <c r="CI210">
        <f t="shared" si="206"/>
        <v>5.0795220044282017</v>
      </c>
      <c r="CJ210">
        <f t="shared" si="207"/>
        <v>1.0172316869907818</v>
      </c>
      <c r="CK210">
        <f t="shared" si="208"/>
        <v>66.909575166743181</v>
      </c>
      <c r="CL210">
        <f t="shared" si="209"/>
        <v>49.344111368693916</v>
      </c>
      <c r="CM210">
        <f t="shared" si="210"/>
        <v>-5.0959564546053382E-3</v>
      </c>
      <c r="CN210">
        <f t="shared" si="211"/>
        <v>0</v>
      </c>
      <c r="CO210">
        <f t="shared" si="212"/>
        <v>1573.3746741842954</v>
      </c>
      <c r="CP210">
        <f t="shared" si="213"/>
        <v>0</v>
      </c>
      <c r="CQ210" t="e">
        <f t="shared" si="214"/>
        <v>#DIV/0!</v>
      </c>
      <c r="CR210" t="e">
        <f t="shared" si="215"/>
        <v>#DIV/0!</v>
      </c>
    </row>
    <row r="211" spans="1:96" x14ac:dyDescent="0.3">
      <c r="A211" s="4" t="str">
        <f>VLOOKUP(B211,ListCodeMtrx!A$1:B$91,2,TRUE)</f>
        <v>M48</v>
      </c>
      <c r="B211">
        <v>48</v>
      </c>
      <c r="C211" s="10">
        <v>29</v>
      </c>
      <c r="D211" s="10">
        <v>2</v>
      </c>
      <c r="E211" s="10">
        <v>4</v>
      </c>
      <c r="F211" s="1">
        <v>72</v>
      </c>
      <c r="G211" s="3">
        <v>41316</v>
      </c>
      <c r="H211" s="11">
        <v>2</v>
      </c>
      <c r="I211" s="1">
        <v>43.7</v>
      </c>
      <c r="J211" s="8">
        <v>15</v>
      </c>
      <c r="K211" s="8" t="s">
        <v>511</v>
      </c>
      <c r="L211" s="12">
        <v>0.15763888888888888</v>
      </c>
      <c r="M211" s="12">
        <f t="shared" si="173"/>
        <v>0.43162037037037038</v>
      </c>
      <c r="N211" s="8">
        <v>3945</v>
      </c>
      <c r="O211" s="8">
        <v>0</v>
      </c>
      <c r="P211" s="13">
        <v>150</v>
      </c>
      <c r="Q211" s="14">
        <f t="shared" si="175"/>
        <v>9.972115899120281</v>
      </c>
      <c r="R211" s="14">
        <f t="shared" si="176"/>
        <v>0.36557234098074431</v>
      </c>
      <c r="S211" s="14">
        <f t="shared" si="177"/>
        <v>97.845190915662855</v>
      </c>
      <c r="T211" s="15">
        <v>25.830606460571289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t="e">
        <f t="shared" si="178"/>
        <v>#DIV/0!</v>
      </c>
      <c r="AC211" t="e">
        <f t="shared" si="179"/>
        <v>#DIV/0!</v>
      </c>
      <c r="AD211" t="e">
        <f t="shared" si="180"/>
        <v>#DIV/0!</v>
      </c>
      <c r="AE211" s="8">
        <v>-1</v>
      </c>
      <c r="AF211" s="8">
        <v>0.87</v>
      </c>
      <c r="AG211" s="8">
        <v>0.92</v>
      </c>
      <c r="AH211" s="8">
        <v>10.012383460998535</v>
      </c>
      <c r="AI211">
        <f t="shared" si="181"/>
        <v>0.87500619173049932</v>
      </c>
      <c r="AJ211">
        <f t="shared" si="182"/>
        <v>6.9712027911239755E-3</v>
      </c>
      <c r="AK211" t="e">
        <f t="shared" si="183"/>
        <v>#DIV/0!</v>
      </c>
      <c r="AL211" t="e">
        <f t="shared" si="184"/>
        <v>#DIV/0!</v>
      </c>
      <c r="AM211" t="e">
        <f t="shared" si="185"/>
        <v>#DIV/0!</v>
      </c>
      <c r="AN211" s="8">
        <v>1800.8775634765625</v>
      </c>
      <c r="AO211" s="8">
        <v>0.5</v>
      </c>
      <c r="AP211" t="e">
        <f t="shared" si="186"/>
        <v>#DIV/0!</v>
      </c>
      <c r="AQ211">
        <f t="shared" si="187"/>
        <v>3.9357804872698163</v>
      </c>
      <c r="AR211">
        <f t="shared" si="188"/>
        <v>1.1023361426339062</v>
      </c>
      <c r="AS211">
        <f t="shared" si="189"/>
        <v>25.830606460571289</v>
      </c>
      <c r="AT211" s="8">
        <v>2</v>
      </c>
      <c r="AU211">
        <f t="shared" si="190"/>
        <v>4.644859790802002</v>
      </c>
      <c r="AV211" s="8">
        <v>1</v>
      </c>
      <c r="AW211">
        <f t="shared" si="191"/>
        <v>9.2897195816040039</v>
      </c>
      <c r="AX211" s="8">
        <v>24.806364059448242</v>
      </c>
      <c r="AY211" s="8">
        <v>25.830606460571289</v>
      </c>
      <c r="AZ211" s="8">
        <v>25.008764266967773</v>
      </c>
      <c r="BA211" s="8">
        <v>151.13555908203125</v>
      </c>
      <c r="BB211" s="8">
        <v>145.12394714355469</v>
      </c>
      <c r="BC211" s="8">
        <v>19.900171279907227</v>
      </c>
      <c r="BD211" s="8">
        <v>22.094705581665039</v>
      </c>
      <c r="BE211" s="8">
        <v>64.137344360351563</v>
      </c>
      <c r="BF211" s="8">
        <v>71.210235595703125</v>
      </c>
      <c r="BG211" s="8">
        <v>350.76422119140625</v>
      </c>
      <c r="BH211" s="8">
        <v>1798.7530517578125</v>
      </c>
      <c r="BI211" s="8">
        <v>0.24478092789649963</v>
      </c>
      <c r="BJ211" s="8">
        <v>101.30245208740234</v>
      </c>
      <c r="BK211" s="8">
        <v>0.97390556335449219</v>
      </c>
      <c r="BL211" s="8">
        <v>0.21015836298465729</v>
      </c>
      <c r="BM211" s="8">
        <v>0.75</v>
      </c>
      <c r="BN211" s="8">
        <v>-1.355140209197998</v>
      </c>
      <c r="BO211" s="8">
        <v>7.355140209197998</v>
      </c>
      <c r="BP211" s="8">
        <v>1</v>
      </c>
      <c r="BQ211" s="8">
        <v>0</v>
      </c>
      <c r="BR211" s="8">
        <v>0.15999999642372131</v>
      </c>
      <c r="BS211" s="8">
        <v>111115</v>
      </c>
      <c r="BT211">
        <f t="shared" si="192"/>
        <v>1.753821105957031</v>
      </c>
      <c r="BU211">
        <f t="shared" si="193"/>
        <v>3.9357804872698163E-3</v>
      </c>
      <c r="BV211">
        <f t="shared" si="194"/>
        <v>298.98060646057127</v>
      </c>
      <c r="BW211">
        <f t="shared" si="195"/>
        <v>297.95636405944822</v>
      </c>
      <c r="BX211">
        <f t="shared" si="196"/>
        <v>287.8004818484078</v>
      </c>
      <c r="BY211">
        <f t="shared" si="174"/>
        <v>0.40955891715777581</v>
      </c>
      <c r="BZ211">
        <f t="shared" si="197"/>
        <v>3.3405839962057899</v>
      </c>
      <c r="CA211">
        <f t="shared" si="198"/>
        <v>32.976338947092621</v>
      </c>
      <c r="CB211">
        <f t="shared" si="199"/>
        <v>10.881633365427582</v>
      </c>
      <c r="CC211">
        <f t="shared" si="200"/>
        <v>25.318485260009766</v>
      </c>
      <c r="CD211">
        <f t="shared" si="201"/>
        <v>3.2405559249420146</v>
      </c>
      <c r="CE211">
        <f t="shared" si="202"/>
        <v>0.35173090174082489</v>
      </c>
      <c r="CF211">
        <f t="shared" si="203"/>
        <v>2.2382478535718837</v>
      </c>
      <c r="CG211">
        <f t="shared" si="204"/>
        <v>1.0023080713701309</v>
      </c>
      <c r="CH211">
        <f t="shared" si="205"/>
        <v>0.22103484374756746</v>
      </c>
      <c r="CI211">
        <f t="shared" si="206"/>
        <v>9.9119577647166714</v>
      </c>
      <c r="CJ211">
        <f t="shared" si="207"/>
        <v>0.67421809316470482</v>
      </c>
      <c r="CK211">
        <f t="shared" si="208"/>
        <v>67.352111383339093</v>
      </c>
      <c r="CL211">
        <f t="shared" si="209"/>
        <v>143.67477999210791</v>
      </c>
      <c r="CM211">
        <f t="shared" si="210"/>
        <v>4.6747457055581317E-2</v>
      </c>
      <c r="CN211">
        <f t="shared" si="211"/>
        <v>0</v>
      </c>
      <c r="CO211">
        <f t="shared" si="212"/>
        <v>1573.9200576822172</v>
      </c>
      <c r="CP211">
        <f t="shared" si="213"/>
        <v>0</v>
      </c>
      <c r="CQ211" t="e">
        <f t="shared" si="214"/>
        <v>#DIV/0!</v>
      </c>
      <c r="CR211" t="e">
        <f t="shared" si="215"/>
        <v>#DIV/0!</v>
      </c>
    </row>
    <row r="212" spans="1:96" x14ac:dyDescent="0.3">
      <c r="A212" s="4" t="str">
        <f>VLOOKUP(B212,ListCodeMtrx!A$1:B$91,2,TRUE)</f>
        <v>M48</v>
      </c>
      <c r="B212">
        <v>48</v>
      </c>
      <c r="C212" s="10">
        <v>29</v>
      </c>
      <c r="D212" s="10">
        <v>2</v>
      </c>
      <c r="E212" s="10">
        <v>4</v>
      </c>
      <c r="F212" s="1">
        <v>72</v>
      </c>
      <c r="G212" s="3">
        <v>41316</v>
      </c>
      <c r="H212" s="11">
        <v>2</v>
      </c>
      <c r="I212" s="1">
        <v>43.7</v>
      </c>
      <c r="J212" s="8">
        <v>16</v>
      </c>
      <c r="K212" s="8" t="s">
        <v>512</v>
      </c>
      <c r="L212" s="12">
        <v>0.15763888888888888</v>
      </c>
      <c r="M212" s="12">
        <f t="shared" si="173"/>
        <v>0.43403935185185183</v>
      </c>
      <c r="N212" s="8">
        <v>4154</v>
      </c>
      <c r="O212" s="8">
        <v>0</v>
      </c>
      <c r="P212" s="13" t="s">
        <v>192</v>
      </c>
      <c r="Q212" s="14">
        <f t="shared" si="175"/>
        <v>31.194296266606496</v>
      </c>
      <c r="R212" s="14">
        <f t="shared" si="176"/>
        <v>0.37612914528621827</v>
      </c>
      <c r="S212" s="14">
        <f t="shared" si="177"/>
        <v>238.9331242737328</v>
      </c>
      <c r="T212" s="15">
        <v>25.42616081237793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t="e">
        <f t="shared" si="178"/>
        <v>#DIV/0!</v>
      </c>
      <c r="AC212" t="e">
        <f t="shared" si="179"/>
        <v>#DIV/0!</v>
      </c>
      <c r="AD212" t="e">
        <f t="shared" si="180"/>
        <v>#DIV/0!</v>
      </c>
      <c r="AE212" s="8">
        <v>-1</v>
      </c>
      <c r="AF212" s="8">
        <v>0.87</v>
      </c>
      <c r="AG212" s="8">
        <v>0.92</v>
      </c>
      <c r="AH212" s="8">
        <v>10.012383460998535</v>
      </c>
      <c r="AI212">
        <f t="shared" si="181"/>
        <v>0.87500619173049932</v>
      </c>
      <c r="AJ212">
        <f t="shared" si="182"/>
        <v>2.0432541726093295E-2</v>
      </c>
      <c r="AK212" t="e">
        <f t="shared" si="183"/>
        <v>#DIV/0!</v>
      </c>
      <c r="AL212" t="e">
        <f t="shared" si="184"/>
        <v>#DIV/0!</v>
      </c>
      <c r="AM212" t="e">
        <f t="shared" si="185"/>
        <v>#DIV/0!</v>
      </c>
      <c r="AN212" s="8">
        <v>1800.8775634765625</v>
      </c>
      <c r="AO212" s="8">
        <v>0.5</v>
      </c>
      <c r="AP212" t="e">
        <f t="shared" si="186"/>
        <v>#DIV/0!</v>
      </c>
      <c r="AQ212">
        <f t="shared" si="187"/>
        <v>3.9150773552176865</v>
      </c>
      <c r="AR212">
        <f t="shared" si="188"/>
        <v>1.0675265821985818</v>
      </c>
      <c r="AS212">
        <f t="shared" si="189"/>
        <v>25.42616081237793</v>
      </c>
      <c r="AT212" s="8">
        <v>2</v>
      </c>
      <c r="AU212">
        <f t="shared" si="190"/>
        <v>4.644859790802002</v>
      </c>
      <c r="AV212" s="8">
        <v>1</v>
      </c>
      <c r="AW212">
        <f t="shared" si="191"/>
        <v>9.2897195816040039</v>
      </c>
      <c r="AX212" s="8">
        <v>24.707414627075195</v>
      </c>
      <c r="AY212" s="8">
        <v>25.42616081237793</v>
      </c>
      <c r="AZ212" s="8">
        <v>25.009458541870117</v>
      </c>
      <c r="BA212" s="8">
        <v>400.21487426757812</v>
      </c>
      <c r="BB212" s="8">
        <v>381.57577514648437</v>
      </c>
      <c r="BC212" s="8">
        <v>19.47364616394043</v>
      </c>
      <c r="BD212" s="8">
        <v>21.657709121704102</v>
      </c>
      <c r="BE212" s="8">
        <v>63.130725860595703</v>
      </c>
      <c r="BF212" s="8">
        <v>70.211135864257812</v>
      </c>
      <c r="BG212" s="8">
        <v>350.7486572265625</v>
      </c>
      <c r="BH212" s="8">
        <v>1800.716796875</v>
      </c>
      <c r="BI212" s="8">
        <v>0.15779285132884979</v>
      </c>
      <c r="BJ212" s="8">
        <v>101.29605865478516</v>
      </c>
      <c r="BK212" s="8">
        <v>1.8473186492919922</v>
      </c>
      <c r="BL212" s="8">
        <v>0.2000436931848526</v>
      </c>
      <c r="BM212" s="8">
        <v>0.5</v>
      </c>
      <c r="BN212" s="8">
        <v>-1.355140209197998</v>
      </c>
      <c r="BO212" s="8">
        <v>7.355140209197998</v>
      </c>
      <c r="BP212" s="8">
        <v>1</v>
      </c>
      <c r="BQ212" s="8">
        <v>0</v>
      </c>
      <c r="BR212" s="8">
        <v>0.15999999642372131</v>
      </c>
      <c r="BS212" s="8">
        <v>111115</v>
      </c>
      <c r="BT212">
        <f t="shared" si="192"/>
        <v>1.7537432861328122</v>
      </c>
      <c r="BU212">
        <f t="shared" si="193"/>
        <v>3.9150773552176863E-3</v>
      </c>
      <c r="BV212">
        <f t="shared" si="194"/>
        <v>298.57616081237791</v>
      </c>
      <c r="BW212">
        <f t="shared" si="195"/>
        <v>297.85741462707517</v>
      </c>
      <c r="BX212">
        <f t="shared" si="196"/>
        <v>288.1146810601349</v>
      </c>
      <c r="BY212">
        <f t="shared" si="174"/>
        <v>0.42861208541965168</v>
      </c>
      <c r="BZ212">
        <f t="shared" si="197"/>
        <v>3.2613671557189958</v>
      </c>
      <c r="CA212">
        <f t="shared" si="198"/>
        <v>32.196387490590006</v>
      </c>
      <c r="CB212">
        <f t="shared" si="199"/>
        <v>10.538678368885904</v>
      </c>
      <c r="CC212">
        <f t="shared" si="200"/>
        <v>25.066787719726563</v>
      </c>
      <c r="CD212">
        <f t="shared" si="201"/>
        <v>3.1923605528828096</v>
      </c>
      <c r="CE212">
        <f t="shared" si="202"/>
        <v>0.36149275504971834</v>
      </c>
      <c r="CF212">
        <f t="shared" si="203"/>
        <v>2.1938405735204141</v>
      </c>
      <c r="CG212">
        <f t="shared" si="204"/>
        <v>0.99851997936239556</v>
      </c>
      <c r="CH212">
        <f t="shared" si="205"/>
        <v>0.2272038989652079</v>
      </c>
      <c r="CI212">
        <f t="shared" si="206"/>
        <v>24.202983771003112</v>
      </c>
      <c r="CJ212">
        <f t="shared" si="207"/>
        <v>0.62617477270932087</v>
      </c>
      <c r="CK212">
        <f t="shared" si="208"/>
        <v>67.670706444474632</v>
      </c>
      <c r="CL212">
        <f t="shared" si="209"/>
        <v>377.04255973669831</v>
      </c>
      <c r="CM212">
        <f t="shared" si="210"/>
        <v>5.5986784804178104E-2</v>
      </c>
      <c r="CN212">
        <f t="shared" si="211"/>
        <v>0</v>
      </c>
      <c r="CO212">
        <f t="shared" si="212"/>
        <v>1575.6383468187369</v>
      </c>
      <c r="CP212">
        <f t="shared" si="213"/>
        <v>0</v>
      </c>
      <c r="CQ212" t="e">
        <f t="shared" si="214"/>
        <v>#DIV/0!</v>
      </c>
      <c r="CR212" t="e">
        <f t="shared" si="215"/>
        <v>#DIV/0!</v>
      </c>
    </row>
    <row r="213" spans="1:96" s="5" customFormat="1" x14ac:dyDescent="0.3">
      <c r="A213" s="4" t="str">
        <f>VLOOKUP(B213,ListCodeMtrx!A$1:B$91,2,TRUE)</f>
        <v>M48</v>
      </c>
      <c r="B213">
        <v>48</v>
      </c>
      <c r="C213" s="10">
        <v>29</v>
      </c>
      <c r="D213" s="10">
        <v>2</v>
      </c>
      <c r="E213" s="10">
        <v>4</v>
      </c>
      <c r="F213" s="1">
        <v>72</v>
      </c>
      <c r="G213" s="3">
        <v>41316</v>
      </c>
      <c r="H213" s="11">
        <v>2</v>
      </c>
      <c r="I213" s="1">
        <v>43.7</v>
      </c>
      <c r="J213" s="8">
        <v>17</v>
      </c>
      <c r="K213" s="8" t="s">
        <v>513</v>
      </c>
      <c r="L213" s="12">
        <v>0.15763888888888888</v>
      </c>
      <c r="M213" s="12">
        <f t="shared" si="173"/>
        <v>0.43645833333333328</v>
      </c>
      <c r="N213" s="8">
        <v>4363</v>
      </c>
      <c r="O213" s="8">
        <v>0</v>
      </c>
      <c r="P213" s="13">
        <v>800</v>
      </c>
      <c r="Q213" s="14">
        <f t="shared" si="175"/>
        <v>48.192411731590298</v>
      </c>
      <c r="R213" s="14">
        <f t="shared" si="176"/>
        <v>0.40183798195551979</v>
      </c>
      <c r="S213" s="14">
        <f t="shared" si="177"/>
        <v>560.03412916998252</v>
      </c>
      <c r="T213" s="15">
        <v>25.227184295654297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t="e">
        <f t="shared" si="178"/>
        <v>#DIV/0!</v>
      </c>
      <c r="AC213" t="e">
        <f t="shared" si="179"/>
        <v>#DIV/0!</v>
      </c>
      <c r="AD213" t="e">
        <f t="shared" si="180"/>
        <v>#DIV/0!</v>
      </c>
      <c r="AE213" s="8">
        <v>-1</v>
      </c>
      <c r="AF213" s="8">
        <v>0.87</v>
      </c>
      <c r="AG213" s="8">
        <v>0.92</v>
      </c>
      <c r="AH213" s="8">
        <v>10.012383460998535</v>
      </c>
      <c r="AI213">
        <f t="shared" si="181"/>
        <v>0.87500619173049932</v>
      </c>
      <c r="AJ213">
        <f t="shared" si="182"/>
        <v>3.1216935063422647E-2</v>
      </c>
      <c r="AK213" t="e">
        <f t="shared" si="183"/>
        <v>#DIV/0!</v>
      </c>
      <c r="AL213" t="e">
        <f t="shared" si="184"/>
        <v>#DIV/0!</v>
      </c>
      <c r="AM213" t="e">
        <f t="shared" si="185"/>
        <v>#DIV/0!</v>
      </c>
      <c r="AN213" s="8">
        <v>1800.8775634765625</v>
      </c>
      <c r="AO213" s="8">
        <v>0.5</v>
      </c>
      <c r="AP213" t="e">
        <f t="shared" si="186"/>
        <v>#DIV/0!</v>
      </c>
      <c r="AQ213">
        <f t="shared" si="187"/>
        <v>4.1369635474450339</v>
      </c>
      <c r="AR213">
        <f t="shared" si="188"/>
        <v>1.059025692349115</v>
      </c>
      <c r="AS213">
        <f t="shared" si="189"/>
        <v>25.227184295654297</v>
      </c>
      <c r="AT213" s="8">
        <v>2</v>
      </c>
      <c r="AU213">
        <f t="shared" si="190"/>
        <v>4.644859790802002</v>
      </c>
      <c r="AV213" s="8">
        <v>1</v>
      </c>
      <c r="AW213">
        <f t="shared" si="191"/>
        <v>9.2897195816040039</v>
      </c>
      <c r="AX213" s="8">
        <v>24.676795959472656</v>
      </c>
      <c r="AY213" s="8">
        <v>25.227184295654297</v>
      </c>
      <c r="AZ213" s="8">
        <v>25.007158279418945</v>
      </c>
      <c r="BA213" s="8">
        <v>799.688232421875</v>
      </c>
      <c r="BB213" s="8">
        <v>770.392578125</v>
      </c>
      <c r="BC213" s="8">
        <v>19.054607391357422</v>
      </c>
      <c r="BD213" s="8">
        <v>21.363037109375</v>
      </c>
      <c r="BE213" s="8">
        <v>61.884910583496094</v>
      </c>
      <c r="BF213" s="8">
        <v>69.382156372070313</v>
      </c>
      <c r="BG213" s="8">
        <v>350.76531982421875</v>
      </c>
      <c r="BH213" s="8">
        <v>1800.9295654296875</v>
      </c>
      <c r="BI213" s="8">
        <v>0.19926296174526215</v>
      </c>
      <c r="BJ213" s="8">
        <v>101.29528045654297</v>
      </c>
      <c r="BK213" s="8">
        <v>2.9953899383544922</v>
      </c>
      <c r="BL213" s="8">
        <v>0.19815923273563385</v>
      </c>
      <c r="BM213" s="8">
        <v>0.5</v>
      </c>
      <c r="BN213" s="8">
        <v>-1.355140209197998</v>
      </c>
      <c r="BO213" s="8">
        <v>7.355140209197998</v>
      </c>
      <c r="BP213" s="8">
        <v>1</v>
      </c>
      <c r="BQ213" s="8">
        <v>0</v>
      </c>
      <c r="BR213" s="8">
        <v>0.15999999642372131</v>
      </c>
      <c r="BS213" s="8">
        <v>111115</v>
      </c>
      <c r="BT213">
        <f t="shared" si="192"/>
        <v>1.7538265991210935</v>
      </c>
      <c r="BU213">
        <f t="shared" si="193"/>
        <v>4.1369635474450342E-3</v>
      </c>
      <c r="BV213">
        <f t="shared" si="194"/>
        <v>298.37718429565427</v>
      </c>
      <c r="BW213">
        <f t="shared" si="195"/>
        <v>297.82679595947263</v>
      </c>
      <c r="BX213">
        <f t="shared" si="196"/>
        <v>288.14872402812398</v>
      </c>
      <c r="BY213">
        <f t="shared" si="174"/>
        <v>0.39739634773372295</v>
      </c>
      <c r="BZ213">
        <f t="shared" si="197"/>
        <v>3.2230005277467906</v>
      </c>
      <c r="CA213">
        <f t="shared" si="198"/>
        <v>31.817874566520413</v>
      </c>
      <c r="CB213">
        <f t="shared" si="199"/>
        <v>10.454837457145413</v>
      </c>
      <c r="CC213">
        <f t="shared" si="200"/>
        <v>24.951990127563477</v>
      </c>
      <c r="CD213">
        <f t="shared" si="201"/>
        <v>3.1705877574027301</v>
      </c>
      <c r="CE213">
        <f t="shared" si="202"/>
        <v>0.38517670097120932</v>
      </c>
      <c r="CF213">
        <f t="shared" si="203"/>
        <v>2.1639748353976755</v>
      </c>
      <c r="CG213">
        <f t="shared" si="204"/>
        <v>1.0066129220050546</v>
      </c>
      <c r="CH213">
        <f t="shared" si="205"/>
        <v>0.24217888741800625</v>
      </c>
      <c r="CI213">
        <f t="shared" si="206"/>
        <v>56.728814179509193</v>
      </c>
      <c r="CJ213">
        <f t="shared" si="207"/>
        <v>0.72694642325476067</v>
      </c>
      <c r="CK213">
        <f t="shared" si="208"/>
        <v>67.643648504247736</v>
      </c>
      <c r="CL213">
        <f t="shared" si="209"/>
        <v>763.38916373061056</v>
      </c>
      <c r="CM213">
        <f t="shared" si="210"/>
        <v>4.2703128556512447E-2</v>
      </c>
      <c r="CN213">
        <f t="shared" si="211"/>
        <v>0</v>
      </c>
      <c r="CO213">
        <f t="shared" si="212"/>
        <v>1575.824520621494</v>
      </c>
      <c r="CP213">
        <f t="shared" si="213"/>
        <v>0</v>
      </c>
      <c r="CQ213" t="e">
        <f t="shared" si="214"/>
        <v>#DIV/0!</v>
      </c>
      <c r="CR213" t="e">
        <f t="shared" si="215"/>
        <v>#DIV/0!</v>
      </c>
    </row>
    <row r="214" spans="1:96" x14ac:dyDescent="0.3">
      <c r="A214" s="4" t="str">
        <f>VLOOKUP(B214,ListCodeMtrx!A$1:B$91,2,TRUE)</f>
        <v>M53</v>
      </c>
      <c r="B214">
        <v>53</v>
      </c>
      <c r="C214" s="10">
        <v>28</v>
      </c>
      <c r="D214" s="10">
        <v>2</v>
      </c>
      <c r="E214" s="10">
        <v>5</v>
      </c>
      <c r="F214" s="1">
        <v>72</v>
      </c>
      <c r="G214" s="3">
        <v>41316</v>
      </c>
      <c r="H214" s="11">
        <v>2</v>
      </c>
      <c r="I214" s="1">
        <v>40.4</v>
      </c>
      <c r="J214" s="8">
        <v>20</v>
      </c>
      <c r="K214" s="8" t="s">
        <v>206</v>
      </c>
      <c r="L214" s="12">
        <v>0.15763888888888888</v>
      </c>
      <c r="M214" s="12">
        <f t="shared" si="173"/>
        <v>0.4455324074074074</v>
      </c>
      <c r="N214" s="8">
        <v>5147</v>
      </c>
      <c r="O214" s="8">
        <v>0</v>
      </c>
      <c r="P214" s="13">
        <v>50</v>
      </c>
      <c r="Q214" s="14">
        <f t="shared" si="175"/>
        <v>-0.46593874182696426</v>
      </c>
      <c r="R214" s="14">
        <f t="shared" si="176"/>
        <v>0.48800127494943318</v>
      </c>
      <c r="S214" s="14">
        <f t="shared" si="177"/>
        <v>50.433941613462927</v>
      </c>
      <c r="T214" s="15">
        <v>25.484975814819336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t="e">
        <f t="shared" si="178"/>
        <v>#DIV/0!</v>
      </c>
      <c r="AC214" t="e">
        <f t="shared" si="179"/>
        <v>#DIV/0!</v>
      </c>
      <c r="AD214" t="e">
        <f t="shared" si="180"/>
        <v>#DIV/0!</v>
      </c>
      <c r="AE214" s="8">
        <v>-1</v>
      </c>
      <c r="AF214" s="8">
        <v>0.87</v>
      </c>
      <c r="AG214" s="8">
        <v>0.92</v>
      </c>
      <c r="AH214" s="8">
        <v>9.9839849472045898</v>
      </c>
      <c r="AI214">
        <f t="shared" si="181"/>
        <v>0.87499199247360226</v>
      </c>
      <c r="AJ214">
        <f t="shared" si="182"/>
        <v>3.3865160336587742E-4</v>
      </c>
      <c r="AK214" t="e">
        <f t="shared" si="183"/>
        <v>#DIV/0!</v>
      </c>
      <c r="AL214" t="e">
        <f t="shared" si="184"/>
        <v>#DIV/0!</v>
      </c>
      <c r="AM214" t="e">
        <f t="shared" si="185"/>
        <v>#DIV/0!</v>
      </c>
      <c r="AN214" s="8">
        <v>1801.31494140625</v>
      </c>
      <c r="AO214" s="8">
        <v>0.5</v>
      </c>
      <c r="AP214" t="e">
        <f t="shared" si="186"/>
        <v>#DIV/0!</v>
      </c>
      <c r="AQ214">
        <f t="shared" si="187"/>
        <v>4.562049673412818</v>
      </c>
      <c r="AR214">
        <f t="shared" si="188"/>
        <v>0.96923554983181859</v>
      </c>
      <c r="AS214">
        <f t="shared" si="189"/>
        <v>25.484975814819336</v>
      </c>
      <c r="AT214" s="8">
        <v>2</v>
      </c>
      <c r="AU214">
        <f t="shared" si="190"/>
        <v>4.644859790802002</v>
      </c>
      <c r="AV214" s="8">
        <v>1</v>
      </c>
      <c r="AW214">
        <f t="shared" si="191"/>
        <v>9.2897195816040039</v>
      </c>
      <c r="AX214" s="8">
        <v>24.941186904907227</v>
      </c>
      <c r="AY214" s="8">
        <v>25.484975814819336</v>
      </c>
      <c r="AZ214" s="8">
        <v>25.014867782592773</v>
      </c>
      <c r="BA214" s="8">
        <v>49.482883453369141</v>
      </c>
      <c r="BB214" s="8">
        <v>49.619495391845703</v>
      </c>
      <c r="BC214" s="8">
        <v>20.199283599853516</v>
      </c>
      <c r="BD214" s="8">
        <v>22.741554260253906</v>
      </c>
      <c r="BE214" s="8">
        <v>64.573333740234375</v>
      </c>
      <c r="BF214" s="8">
        <v>72.700508117675781</v>
      </c>
      <c r="BG214" s="8">
        <v>350.73382568359375</v>
      </c>
      <c r="BH214" s="8">
        <v>1802.328125</v>
      </c>
      <c r="BI214" s="8">
        <v>0.23466208577156067</v>
      </c>
      <c r="BJ214" s="8">
        <v>101.29248046875</v>
      </c>
      <c r="BK214" s="8">
        <v>0.46470832824707031</v>
      </c>
      <c r="BL214" s="8">
        <v>0.1881265789270401</v>
      </c>
      <c r="BM214" s="8">
        <v>0.75</v>
      </c>
      <c r="BN214" s="8">
        <v>-1.355140209197998</v>
      </c>
      <c r="BO214" s="8">
        <v>7.355140209197998</v>
      </c>
      <c r="BP214" s="8">
        <v>1</v>
      </c>
      <c r="BQ214" s="8">
        <v>0</v>
      </c>
      <c r="BR214" s="8">
        <v>0.15999999642372131</v>
      </c>
      <c r="BS214" s="8">
        <v>111115</v>
      </c>
      <c r="BT214">
        <f t="shared" si="192"/>
        <v>1.7536691284179686</v>
      </c>
      <c r="BU214">
        <f t="shared" si="193"/>
        <v>4.562049673412818E-3</v>
      </c>
      <c r="BV214">
        <f t="shared" si="194"/>
        <v>298.63497581481931</v>
      </c>
      <c r="BW214">
        <f t="shared" si="195"/>
        <v>298.0911869049072</v>
      </c>
      <c r="BX214">
        <f t="shared" si="196"/>
        <v>288.37249355437234</v>
      </c>
      <c r="BY214">
        <f t="shared" si="174"/>
        <v>0.32356079542463212</v>
      </c>
      <c r="BZ214">
        <f t="shared" si="197"/>
        <v>3.2727839905676057</v>
      </c>
      <c r="CA214">
        <f t="shared" si="198"/>
        <v>32.310236410661304</v>
      </c>
      <c r="CB214">
        <f t="shared" si="199"/>
        <v>9.5686821504073976</v>
      </c>
      <c r="CC214">
        <f t="shared" si="200"/>
        <v>25.213081359863281</v>
      </c>
      <c r="CD214">
        <f t="shared" si="201"/>
        <v>3.2202962307049101</v>
      </c>
      <c r="CE214">
        <f t="shared" si="202"/>
        <v>0.46364536953486435</v>
      </c>
      <c r="CF214">
        <f t="shared" si="203"/>
        <v>2.3035484407357871</v>
      </c>
      <c r="CG214">
        <f t="shared" si="204"/>
        <v>0.91674778996912298</v>
      </c>
      <c r="CH214">
        <f t="shared" si="205"/>
        <v>0.29187239219796846</v>
      </c>
      <c r="CI214">
        <f t="shared" si="206"/>
        <v>5.1085790458437712</v>
      </c>
      <c r="CJ214">
        <f t="shared" si="207"/>
        <v>1.0164138352312035</v>
      </c>
      <c r="CK214">
        <f t="shared" si="208"/>
        <v>71.066636891916744</v>
      </c>
      <c r="CL214">
        <f t="shared" si="209"/>
        <v>49.687206510135219</v>
      </c>
      <c r="CM214">
        <f t="shared" si="210"/>
        <v>-6.6642304337514056E-3</v>
      </c>
      <c r="CN214">
        <f t="shared" si="211"/>
        <v>0</v>
      </c>
      <c r="CO214">
        <f t="shared" si="212"/>
        <v>1577.0226771849616</v>
      </c>
      <c r="CP214">
        <f t="shared" si="213"/>
        <v>0</v>
      </c>
      <c r="CQ214" t="e">
        <f t="shared" si="214"/>
        <v>#DIV/0!</v>
      </c>
      <c r="CR214" t="e">
        <f t="shared" si="215"/>
        <v>#DIV/0!</v>
      </c>
    </row>
    <row r="215" spans="1:96" x14ac:dyDescent="0.3">
      <c r="A215" s="4" t="str">
        <f>VLOOKUP(B215,ListCodeMtrx!A$1:B$91,2,TRUE)</f>
        <v>M53</v>
      </c>
      <c r="B215">
        <v>53</v>
      </c>
      <c r="C215" s="10">
        <v>28</v>
      </c>
      <c r="D215" s="10">
        <v>2</v>
      </c>
      <c r="E215" s="10">
        <v>5</v>
      </c>
      <c r="F215" s="1">
        <v>72</v>
      </c>
      <c r="G215" s="3">
        <v>41316</v>
      </c>
      <c r="H215" s="11">
        <v>2</v>
      </c>
      <c r="I215" s="1">
        <v>40.4</v>
      </c>
      <c r="J215" s="8">
        <v>21</v>
      </c>
      <c r="K215" s="8" t="s">
        <v>516</v>
      </c>
      <c r="L215" s="12">
        <v>0.15763888888888888</v>
      </c>
      <c r="M215" s="12">
        <f t="shared" si="173"/>
        <v>0.44746527777777778</v>
      </c>
      <c r="N215" s="8">
        <v>5314.5</v>
      </c>
      <c r="O215" s="8">
        <v>0</v>
      </c>
      <c r="P215" s="13">
        <v>150</v>
      </c>
      <c r="Q215" s="14">
        <f t="shared" si="175"/>
        <v>11.102000333616751</v>
      </c>
      <c r="R215" s="14">
        <f t="shared" si="176"/>
        <v>0.51152818222991736</v>
      </c>
      <c r="S215" s="14">
        <f t="shared" si="177"/>
        <v>105.45055640386461</v>
      </c>
      <c r="T215" s="15">
        <v>25.449457168579102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t="e">
        <f t="shared" si="178"/>
        <v>#DIV/0!</v>
      </c>
      <c r="AC215" t="e">
        <f t="shared" si="179"/>
        <v>#DIV/0!</v>
      </c>
      <c r="AD215" t="e">
        <f t="shared" si="180"/>
        <v>#DIV/0!</v>
      </c>
      <c r="AE215" s="8">
        <v>-1</v>
      </c>
      <c r="AF215" s="8">
        <v>0.87</v>
      </c>
      <c r="AG215" s="8">
        <v>0.92</v>
      </c>
      <c r="AH215" s="8">
        <v>10.012383460998535</v>
      </c>
      <c r="AI215">
        <f t="shared" si="181"/>
        <v>0.87500619173049932</v>
      </c>
      <c r="AJ215">
        <f t="shared" si="182"/>
        <v>7.6945769057701428E-3</v>
      </c>
      <c r="AK215" t="e">
        <f t="shared" si="183"/>
        <v>#DIV/0!</v>
      </c>
      <c r="AL215" t="e">
        <f t="shared" si="184"/>
        <v>#DIV/0!</v>
      </c>
      <c r="AM215" t="e">
        <f t="shared" si="185"/>
        <v>#DIV/0!</v>
      </c>
      <c r="AN215" s="8">
        <v>1801.31494140625</v>
      </c>
      <c r="AO215" s="8">
        <v>0.5</v>
      </c>
      <c r="AP215" t="e">
        <f t="shared" si="186"/>
        <v>#DIV/0!</v>
      </c>
      <c r="AQ215">
        <f t="shared" si="187"/>
        <v>4.7112085838528319</v>
      </c>
      <c r="AR215">
        <f t="shared" si="188"/>
        <v>0.95722569021873882</v>
      </c>
      <c r="AS215">
        <f t="shared" si="189"/>
        <v>25.449457168579102</v>
      </c>
      <c r="AT215" s="8">
        <v>2</v>
      </c>
      <c r="AU215">
        <f t="shared" si="190"/>
        <v>4.644859790802002</v>
      </c>
      <c r="AV215" s="8">
        <v>1</v>
      </c>
      <c r="AW215">
        <f t="shared" si="191"/>
        <v>9.2897195816040039</v>
      </c>
      <c r="AX215" s="8">
        <v>24.868556976318359</v>
      </c>
      <c r="AY215" s="8">
        <v>25.449457168579102</v>
      </c>
      <c r="AZ215" s="8">
        <v>25.002561569213867</v>
      </c>
      <c r="BA215" s="8">
        <v>150.45321655273437</v>
      </c>
      <c r="BB215" s="8">
        <v>143.73616027832031</v>
      </c>
      <c r="BC215" s="8">
        <v>20.165987014770508</v>
      </c>
      <c r="BD215" s="8">
        <v>22.791316986083984</v>
      </c>
      <c r="BE215" s="8">
        <v>64.748817443847656</v>
      </c>
      <c r="BF215" s="8">
        <v>73.178215026855469</v>
      </c>
      <c r="BG215" s="8">
        <v>350.72421264648437</v>
      </c>
      <c r="BH215" s="8">
        <v>1797.468505859375</v>
      </c>
      <c r="BI215" s="8">
        <v>0.20836485922336578</v>
      </c>
      <c r="BJ215" s="8">
        <v>101.29557037353516</v>
      </c>
      <c r="BK215" s="8">
        <v>1.0248889923095703</v>
      </c>
      <c r="BL215" s="8">
        <v>0.19194890558719635</v>
      </c>
      <c r="BM215" s="8">
        <v>0.25</v>
      </c>
      <c r="BN215" s="8">
        <v>-1.355140209197998</v>
      </c>
      <c r="BO215" s="8">
        <v>7.355140209197998</v>
      </c>
      <c r="BP215" s="8">
        <v>1</v>
      </c>
      <c r="BQ215" s="8">
        <v>0</v>
      </c>
      <c r="BR215" s="8">
        <v>0.15999999642372131</v>
      </c>
      <c r="BS215" s="8">
        <v>111115</v>
      </c>
      <c r="BT215">
        <f t="shared" si="192"/>
        <v>1.7536210632324218</v>
      </c>
      <c r="BU215">
        <f t="shared" si="193"/>
        <v>4.7112085838528321E-3</v>
      </c>
      <c r="BV215">
        <f t="shared" si="194"/>
        <v>298.59945716857908</v>
      </c>
      <c r="BW215">
        <f t="shared" si="195"/>
        <v>298.01855697631834</v>
      </c>
      <c r="BX215">
        <f t="shared" si="196"/>
        <v>287.59495450925169</v>
      </c>
      <c r="BY215">
        <f t="shared" si="174"/>
        <v>0.29248689320760324</v>
      </c>
      <c r="BZ215">
        <f t="shared" si="197"/>
        <v>3.2658851438881564</v>
      </c>
      <c r="CA215">
        <f t="shared" si="198"/>
        <v>32.241144719803202</v>
      </c>
      <c r="CB215">
        <f t="shared" si="199"/>
        <v>9.4498277337192178</v>
      </c>
      <c r="CC215">
        <f t="shared" si="200"/>
        <v>25.15900707244873</v>
      </c>
      <c r="CD215">
        <f t="shared" si="201"/>
        <v>3.2099456256484071</v>
      </c>
      <c r="CE215">
        <f t="shared" si="202"/>
        <v>0.4848314710029083</v>
      </c>
      <c r="CF215">
        <f t="shared" si="203"/>
        <v>2.3086594536694176</v>
      </c>
      <c r="CG215">
        <f t="shared" si="204"/>
        <v>0.90128617197898953</v>
      </c>
      <c r="CH215">
        <f t="shared" si="205"/>
        <v>0.3053102067099247</v>
      </c>
      <c r="CI215">
        <f t="shared" si="206"/>
        <v>10.681674257136107</v>
      </c>
      <c r="CJ215">
        <f t="shared" si="207"/>
        <v>0.7336397201628162</v>
      </c>
      <c r="CK215">
        <f t="shared" si="208"/>
        <v>71.433810438732422</v>
      </c>
      <c r="CL215">
        <f t="shared" si="209"/>
        <v>142.12279613759188</v>
      </c>
      <c r="CM215">
        <f t="shared" si="210"/>
        <v>5.58009136377072E-2</v>
      </c>
      <c r="CN215">
        <f t="shared" si="211"/>
        <v>0</v>
      </c>
      <c r="CO215">
        <f t="shared" si="212"/>
        <v>1572.7960720675223</v>
      </c>
      <c r="CP215">
        <f t="shared" si="213"/>
        <v>0</v>
      </c>
      <c r="CQ215" t="e">
        <f t="shared" si="214"/>
        <v>#DIV/0!</v>
      </c>
      <c r="CR215" t="e">
        <f t="shared" si="215"/>
        <v>#DIV/0!</v>
      </c>
    </row>
    <row r="216" spans="1:96" x14ac:dyDescent="0.3">
      <c r="A216" s="4" t="str">
        <f>VLOOKUP(B216,ListCodeMtrx!A$1:B$91,2,TRUE)</f>
        <v>M53</v>
      </c>
      <c r="B216">
        <v>53</v>
      </c>
      <c r="C216" s="10">
        <v>28</v>
      </c>
      <c r="D216" s="10">
        <v>2</v>
      </c>
      <c r="E216" s="10">
        <v>5</v>
      </c>
      <c r="F216" s="1">
        <v>72</v>
      </c>
      <c r="G216" s="3">
        <v>41316</v>
      </c>
      <c r="H216" s="11">
        <v>2</v>
      </c>
      <c r="I216" s="1">
        <v>40.4</v>
      </c>
      <c r="J216" s="8">
        <v>22</v>
      </c>
      <c r="K216" s="8" t="s">
        <v>517</v>
      </c>
      <c r="L216" s="12">
        <v>0.15763888888888888</v>
      </c>
      <c r="M216" s="12">
        <f t="shared" si="173"/>
        <v>0.44988425925925923</v>
      </c>
      <c r="N216" s="8">
        <v>5523</v>
      </c>
      <c r="O216" s="8">
        <v>0</v>
      </c>
      <c r="P216" s="13" t="s">
        <v>192</v>
      </c>
      <c r="Q216" s="14">
        <f t="shared" si="175"/>
        <v>33.467289522618685</v>
      </c>
      <c r="R216" s="14">
        <f t="shared" si="176"/>
        <v>0.51813151157048098</v>
      </c>
      <c r="S216" s="14">
        <f t="shared" si="177"/>
        <v>266.8301544129065</v>
      </c>
      <c r="T216" s="15">
        <v>24.764713287353516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t="e">
        <f t="shared" si="178"/>
        <v>#DIV/0!</v>
      </c>
      <c r="AC216" t="e">
        <f t="shared" si="179"/>
        <v>#DIV/0!</v>
      </c>
      <c r="AD216" t="e">
        <f t="shared" si="180"/>
        <v>#DIV/0!</v>
      </c>
      <c r="AE216" s="8">
        <v>-1</v>
      </c>
      <c r="AF216" s="8">
        <v>0.87</v>
      </c>
      <c r="AG216" s="8">
        <v>0.92</v>
      </c>
      <c r="AH216" s="8">
        <v>10.012383460998535</v>
      </c>
      <c r="AI216">
        <f t="shared" si="181"/>
        <v>0.87500619173049932</v>
      </c>
      <c r="AJ216">
        <f t="shared" si="182"/>
        <v>2.1859239139249219E-2</v>
      </c>
      <c r="AK216" t="e">
        <f t="shared" si="183"/>
        <v>#DIV/0!</v>
      </c>
      <c r="AL216" t="e">
        <f t="shared" si="184"/>
        <v>#DIV/0!</v>
      </c>
      <c r="AM216" t="e">
        <f t="shared" si="185"/>
        <v>#DIV/0!</v>
      </c>
      <c r="AN216" s="8">
        <v>1801.31494140625</v>
      </c>
      <c r="AO216" s="8">
        <v>0.5</v>
      </c>
      <c r="AP216" t="e">
        <f t="shared" si="186"/>
        <v>#DIV/0!</v>
      </c>
      <c r="AQ216">
        <f t="shared" si="187"/>
        <v>4.5469070134355469</v>
      </c>
      <c r="AR216">
        <f t="shared" si="188"/>
        <v>0.91369476889676982</v>
      </c>
      <c r="AS216">
        <f t="shared" si="189"/>
        <v>24.764713287353516</v>
      </c>
      <c r="AT216" s="8">
        <v>2</v>
      </c>
      <c r="AU216">
        <f t="shared" si="190"/>
        <v>4.644859790802002</v>
      </c>
      <c r="AV216" s="8">
        <v>1</v>
      </c>
      <c r="AW216">
        <f t="shared" si="191"/>
        <v>9.2897195816040039</v>
      </c>
      <c r="AX216" s="8">
        <v>24.611623764038086</v>
      </c>
      <c r="AY216" s="8">
        <v>24.764713287353516</v>
      </c>
      <c r="AZ216" s="8">
        <v>25.006036758422852</v>
      </c>
      <c r="BA216" s="8">
        <v>399.93838500976563</v>
      </c>
      <c r="BB216" s="8">
        <v>379.87033081054687</v>
      </c>
      <c r="BC216" s="8">
        <v>19.396486282348633</v>
      </c>
      <c r="BD216" s="8">
        <v>21.932287216186523</v>
      </c>
      <c r="BE216" s="8">
        <v>63.241588592529297</v>
      </c>
      <c r="BF216" s="8">
        <v>71.509483337402344</v>
      </c>
      <c r="BG216" s="8">
        <v>350.75173950195313</v>
      </c>
      <c r="BH216" s="8">
        <v>1802.025634765625</v>
      </c>
      <c r="BI216" s="8">
        <v>0.28726410865783691</v>
      </c>
      <c r="BJ216" s="8">
        <v>101.29595947265625</v>
      </c>
      <c r="BK216" s="8">
        <v>1.9027576446533203</v>
      </c>
      <c r="BL216" s="8">
        <v>0.19727040827274323</v>
      </c>
      <c r="BM216" s="8">
        <v>0.25</v>
      </c>
      <c r="BN216" s="8">
        <v>-1.355140209197998</v>
      </c>
      <c r="BO216" s="8">
        <v>7.355140209197998</v>
      </c>
      <c r="BP216" s="8">
        <v>1</v>
      </c>
      <c r="BQ216" s="8">
        <v>0</v>
      </c>
      <c r="BR216" s="8">
        <v>0.15999999642372131</v>
      </c>
      <c r="BS216" s="8">
        <v>111115</v>
      </c>
      <c r="BT216">
        <f t="shared" si="192"/>
        <v>1.7537586975097654</v>
      </c>
      <c r="BU216">
        <f t="shared" si="193"/>
        <v>4.5469070134355472E-3</v>
      </c>
      <c r="BV216">
        <f t="shared" si="194"/>
        <v>297.91471328735349</v>
      </c>
      <c r="BW216">
        <f t="shared" si="195"/>
        <v>297.76162376403806</v>
      </c>
      <c r="BX216">
        <f t="shared" si="196"/>
        <v>288.32409511795413</v>
      </c>
      <c r="BY216">
        <f t="shared" si="174"/>
        <v>0.34405795682498946</v>
      </c>
      <c r="BZ216">
        <f t="shared" si="197"/>
        <v>3.1353468458902567</v>
      </c>
      <c r="CA216">
        <f t="shared" si="198"/>
        <v>30.952338693594285</v>
      </c>
      <c r="CB216">
        <f t="shared" si="199"/>
        <v>9.0200514774077618</v>
      </c>
      <c r="CC216">
        <f t="shared" si="200"/>
        <v>24.688168525695801</v>
      </c>
      <c r="CD216">
        <f t="shared" si="201"/>
        <v>3.1210418532788178</v>
      </c>
      <c r="CE216">
        <f t="shared" si="202"/>
        <v>0.49075953571848835</v>
      </c>
      <c r="CF216">
        <f t="shared" si="203"/>
        <v>2.2216520769934869</v>
      </c>
      <c r="CG216">
        <f t="shared" si="204"/>
        <v>0.8993897762853309</v>
      </c>
      <c r="CH216">
        <f t="shared" si="205"/>
        <v>0.30907181961258251</v>
      </c>
      <c r="CI216">
        <f t="shared" si="206"/>
        <v>27.028816507492387</v>
      </c>
      <c r="CJ216">
        <f t="shared" si="207"/>
        <v>0.70242430843061276</v>
      </c>
      <c r="CK216">
        <f t="shared" si="208"/>
        <v>71.648071962062915</v>
      </c>
      <c r="CL216">
        <f t="shared" si="209"/>
        <v>375.00679962872255</v>
      </c>
      <c r="CM216">
        <f t="shared" si="210"/>
        <v>6.3941954398314876E-2</v>
      </c>
      <c r="CN216">
        <f t="shared" si="211"/>
        <v>0</v>
      </c>
      <c r="CO216">
        <f t="shared" si="212"/>
        <v>1576.7835880770051</v>
      </c>
      <c r="CP216">
        <f t="shared" si="213"/>
        <v>0</v>
      </c>
      <c r="CQ216" t="e">
        <f t="shared" si="214"/>
        <v>#DIV/0!</v>
      </c>
      <c r="CR216" t="e">
        <f t="shared" si="215"/>
        <v>#DIV/0!</v>
      </c>
    </row>
    <row r="217" spans="1:96" x14ac:dyDescent="0.3">
      <c r="A217" s="4" t="str">
        <f>VLOOKUP(B217,ListCodeMtrx!A$1:B$91,2,TRUE)</f>
        <v>M53</v>
      </c>
      <c r="B217">
        <v>53</v>
      </c>
      <c r="C217" s="10">
        <v>28</v>
      </c>
      <c r="D217" s="10">
        <v>2</v>
      </c>
      <c r="E217" s="10">
        <v>5</v>
      </c>
      <c r="F217" s="1">
        <v>72</v>
      </c>
      <c r="G217" s="3">
        <v>41316</v>
      </c>
      <c r="H217" s="11">
        <v>2</v>
      </c>
      <c r="I217" s="1">
        <v>40.4</v>
      </c>
      <c r="J217" s="8">
        <v>23</v>
      </c>
      <c r="K217" s="8" t="s">
        <v>518</v>
      </c>
      <c r="L217" s="12">
        <v>0.15763888888888888</v>
      </c>
      <c r="M217" s="12">
        <f t="shared" si="173"/>
        <v>0.45230324074074069</v>
      </c>
      <c r="N217" s="8">
        <v>5732</v>
      </c>
      <c r="O217" s="8">
        <v>0</v>
      </c>
      <c r="P217" s="13">
        <v>800</v>
      </c>
      <c r="Q217" s="14">
        <f t="shared" si="175"/>
        <v>48.702458355689998</v>
      </c>
      <c r="R217" s="14">
        <f t="shared" si="176"/>
        <v>0.50951231677375275</v>
      </c>
      <c r="S217" s="14">
        <f t="shared" si="177"/>
        <v>600.70390549746571</v>
      </c>
      <c r="T217" s="15">
        <v>24.656036376953125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t="e">
        <f t="shared" si="178"/>
        <v>#DIV/0!</v>
      </c>
      <c r="AC217" t="e">
        <f t="shared" si="179"/>
        <v>#DIV/0!</v>
      </c>
      <c r="AD217" t="e">
        <f t="shared" si="180"/>
        <v>#DIV/0!</v>
      </c>
      <c r="AE217" s="8">
        <v>-1</v>
      </c>
      <c r="AF217" s="8">
        <v>0.87</v>
      </c>
      <c r="AG217" s="8">
        <v>0.92</v>
      </c>
      <c r="AH217" s="8">
        <v>10.012383460998535</v>
      </c>
      <c r="AI217">
        <f t="shared" si="181"/>
        <v>0.87500619173049932</v>
      </c>
      <c r="AJ217">
        <f t="shared" si="182"/>
        <v>3.152485430211182E-2</v>
      </c>
      <c r="AK217" t="e">
        <f t="shared" si="183"/>
        <v>#DIV/0!</v>
      </c>
      <c r="AL217" t="e">
        <f t="shared" si="184"/>
        <v>#DIV/0!</v>
      </c>
      <c r="AM217" t="e">
        <f t="shared" si="185"/>
        <v>#DIV/0!</v>
      </c>
      <c r="AN217" s="8">
        <v>1801.31494140625</v>
      </c>
      <c r="AO217" s="8">
        <v>0.5</v>
      </c>
      <c r="AP217" t="e">
        <f t="shared" si="186"/>
        <v>#DIV/0!</v>
      </c>
      <c r="AQ217">
        <f t="shared" si="187"/>
        <v>4.5373895743044548</v>
      </c>
      <c r="AR217">
        <f t="shared" si="188"/>
        <v>0.92660441259769355</v>
      </c>
      <c r="AS217">
        <f t="shared" si="189"/>
        <v>24.656036376953125</v>
      </c>
      <c r="AT217" s="8">
        <v>2</v>
      </c>
      <c r="AU217">
        <f t="shared" si="190"/>
        <v>4.644859790802002</v>
      </c>
      <c r="AV217" s="8">
        <v>1</v>
      </c>
      <c r="AW217">
        <f t="shared" si="191"/>
        <v>9.2897195816040039</v>
      </c>
      <c r="AX217" s="8">
        <v>24.617652893066406</v>
      </c>
      <c r="AY217" s="8">
        <v>24.656036376953125</v>
      </c>
      <c r="AZ217" s="8">
        <v>25.010908126831055</v>
      </c>
      <c r="BA217" s="8">
        <v>800.8212890625</v>
      </c>
      <c r="BB217" s="8">
        <v>771.05633544921875</v>
      </c>
      <c r="BC217" s="8">
        <v>19.074068069458008</v>
      </c>
      <c r="BD217" s="8">
        <v>21.605382919311523</v>
      </c>
      <c r="BE217" s="8">
        <v>62.165420532226563</v>
      </c>
      <c r="BF217" s="8">
        <v>70.415382385253906</v>
      </c>
      <c r="BG217" s="8">
        <v>350.75506591796875</v>
      </c>
      <c r="BH217" s="8">
        <v>1801.829345703125</v>
      </c>
      <c r="BI217" s="8">
        <v>0.32367724180221558</v>
      </c>
      <c r="BJ217" s="8">
        <v>101.29186248779297</v>
      </c>
      <c r="BK217" s="8">
        <v>2.7288684844970703</v>
      </c>
      <c r="BL217" s="8">
        <v>0.17814351618289948</v>
      </c>
      <c r="BM217" s="8">
        <v>0.25</v>
      </c>
      <c r="BN217" s="8">
        <v>-1.355140209197998</v>
      </c>
      <c r="BO217" s="8">
        <v>7.355140209197998</v>
      </c>
      <c r="BP217" s="8">
        <v>1</v>
      </c>
      <c r="BQ217" s="8">
        <v>0</v>
      </c>
      <c r="BR217" s="8">
        <v>0.15999999642372131</v>
      </c>
      <c r="BS217" s="8">
        <v>111115</v>
      </c>
      <c r="BT217">
        <f t="shared" si="192"/>
        <v>1.7537753295898437</v>
      </c>
      <c r="BU217">
        <f t="shared" si="193"/>
        <v>4.5373895743044549E-3</v>
      </c>
      <c r="BV217">
        <f t="shared" si="194"/>
        <v>297.8060363769531</v>
      </c>
      <c r="BW217">
        <f t="shared" si="195"/>
        <v>297.76765289306638</v>
      </c>
      <c r="BX217">
        <f t="shared" si="196"/>
        <v>288.29268886865611</v>
      </c>
      <c r="BY217">
        <f t="shared" si="174"/>
        <v>0.35084957914133891</v>
      </c>
      <c r="BZ217">
        <f t="shared" si="197"/>
        <v>3.1150538882567074</v>
      </c>
      <c r="CA217">
        <f t="shared" si="198"/>
        <v>30.753249192472033</v>
      </c>
      <c r="CB217">
        <f t="shared" si="199"/>
        <v>9.1478662731605098</v>
      </c>
      <c r="CC217">
        <f t="shared" si="200"/>
        <v>24.636844635009766</v>
      </c>
      <c r="CD217">
        <f t="shared" si="201"/>
        <v>3.1114822158754003</v>
      </c>
      <c r="CE217">
        <f t="shared" si="202"/>
        <v>0.48302015864989684</v>
      </c>
      <c r="CF217">
        <f t="shared" si="203"/>
        <v>2.1884494756590138</v>
      </c>
      <c r="CG217">
        <f t="shared" si="204"/>
        <v>0.92303274021638648</v>
      </c>
      <c r="CH217">
        <f t="shared" si="205"/>
        <v>0.30416098953342363</v>
      </c>
      <c r="CI217">
        <f t="shared" si="206"/>
        <v>60.846417391529485</v>
      </c>
      <c r="CJ217">
        <f t="shared" si="207"/>
        <v>0.77906616920214344</v>
      </c>
      <c r="CK217">
        <f t="shared" si="208"/>
        <v>71.042546038756086</v>
      </c>
      <c r="CL217">
        <f t="shared" si="209"/>
        <v>763.97880009385881</v>
      </c>
      <c r="CM217">
        <f t="shared" si="210"/>
        <v>4.5288516376496772E-2</v>
      </c>
      <c r="CN217">
        <f t="shared" si="211"/>
        <v>0</v>
      </c>
      <c r="CO217">
        <f t="shared" si="212"/>
        <v>1576.6118339319487</v>
      </c>
      <c r="CP217">
        <f t="shared" si="213"/>
        <v>0</v>
      </c>
      <c r="CQ217" t="e">
        <f t="shared" si="214"/>
        <v>#DIV/0!</v>
      </c>
      <c r="CR217" t="e">
        <f t="shared" si="215"/>
        <v>#DIV/0!</v>
      </c>
    </row>
    <row r="218" spans="1:96" x14ac:dyDescent="0.3">
      <c r="A218" s="4" t="str">
        <f>VLOOKUP(B218,ListCodeMtrx!A$1:B$91,2,TRUE)</f>
        <v>M59</v>
      </c>
      <c r="B218">
        <v>59</v>
      </c>
      <c r="C218" s="10">
        <v>1</v>
      </c>
      <c r="D218" s="10">
        <v>2</v>
      </c>
      <c r="E218" s="10">
        <v>6</v>
      </c>
      <c r="F218" s="1">
        <v>72</v>
      </c>
      <c r="G218" s="3">
        <v>41316</v>
      </c>
      <c r="H218" s="11">
        <v>2</v>
      </c>
      <c r="I218" s="1">
        <v>47.4</v>
      </c>
      <c r="J218" s="8">
        <v>26</v>
      </c>
      <c r="K218" s="8" t="s">
        <v>521</v>
      </c>
      <c r="L218" s="12">
        <v>0.15763888888888888</v>
      </c>
      <c r="M218" s="12">
        <f t="shared" si="173"/>
        <v>0.4613194444444445</v>
      </c>
      <c r="N218" s="8">
        <v>6511</v>
      </c>
      <c r="O218" s="8">
        <v>0</v>
      </c>
      <c r="P218" s="13">
        <v>50</v>
      </c>
      <c r="Q218" s="14">
        <f t="shared" si="175"/>
        <v>0.22092963157417631</v>
      </c>
      <c r="R218" s="14">
        <f t="shared" si="176"/>
        <v>0.52054111391756208</v>
      </c>
      <c r="S218" s="14">
        <f t="shared" si="177"/>
        <v>47.477759767689818</v>
      </c>
      <c r="T218" s="15">
        <v>24.195402145385742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t="e">
        <f t="shared" si="178"/>
        <v>#DIV/0!</v>
      </c>
      <c r="AC218" t="e">
        <f t="shared" si="179"/>
        <v>#DIV/0!</v>
      </c>
      <c r="AD218" t="e">
        <f t="shared" si="180"/>
        <v>#DIV/0!</v>
      </c>
      <c r="AE218" s="8">
        <v>-1</v>
      </c>
      <c r="AF218" s="8">
        <v>0.87</v>
      </c>
      <c r="AG218" s="8">
        <v>0.92</v>
      </c>
      <c r="AH218" s="8">
        <v>10.012383460998535</v>
      </c>
      <c r="AI218">
        <f t="shared" si="181"/>
        <v>0.87500619173049932</v>
      </c>
      <c r="AJ218">
        <f t="shared" si="182"/>
        <v>7.7419267886005578E-4</v>
      </c>
      <c r="AK218" t="e">
        <f t="shared" si="183"/>
        <v>#DIV/0!</v>
      </c>
      <c r="AL218" t="e">
        <f t="shared" si="184"/>
        <v>#DIV/0!</v>
      </c>
      <c r="AM218" t="e">
        <f t="shared" si="185"/>
        <v>#DIV/0!</v>
      </c>
      <c r="AN218" s="8">
        <v>1798.8399658203125</v>
      </c>
      <c r="AO218" s="8">
        <v>0.5</v>
      </c>
      <c r="AP218" t="e">
        <f t="shared" si="186"/>
        <v>#DIV/0!</v>
      </c>
      <c r="AQ218">
        <f t="shared" si="187"/>
        <v>5.0731667743985431</v>
      </c>
      <c r="AR218">
        <f t="shared" si="188"/>
        <v>1.0164124583144445</v>
      </c>
      <c r="AS218">
        <f t="shared" si="189"/>
        <v>24.195402145385742</v>
      </c>
      <c r="AT218" s="8">
        <v>2</v>
      </c>
      <c r="AU218">
        <f t="shared" si="190"/>
        <v>4.644859790802002</v>
      </c>
      <c r="AV218" s="8">
        <v>1</v>
      </c>
      <c r="AW218">
        <f t="shared" si="191"/>
        <v>9.2897195816040039</v>
      </c>
      <c r="AX218" s="8">
        <v>24.427406311035156</v>
      </c>
      <c r="AY218" s="8">
        <v>24.195402145385742</v>
      </c>
      <c r="AZ218" s="8">
        <v>25.014759063720703</v>
      </c>
      <c r="BA218" s="8">
        <v>49.245147705078125</v>
      </c>
      <c r="BB218" s="8">
        <v>48.9775390625</v>
      </c>
      <c r="BC218" s="8">
        <v>17.049890518188477</v>
      </c>
      <c r="BD218" s="8">
        <v>19.884626388549805</v>
      </c>
      <c r="BE218" s="8">
        <v>56.1973876953125</v>
      </c>
      <c r="BF218" s="8">
        <v>65.540840148925781</v>
      </c>
      <c r="BG218" s="8">
        <v>350.81143188476562</v>
      </c>
      <c r="BH218" s="8">
        <v>1802.31396484375</v>
      </c>
      <c r="BI218" s="8">
        <v>0.20533379912376404</v>
      </c>
      <c r="BJ218" s="8">
        <v>101.27911376953125</v>
      </c>
      <c r="BK218" s="8">
        <v>0.19230842590332031</v>
      </c>
      <c r="BL218" s="8">
        <v>0.19123174250125885</v>
      </c>
      <c r="BM218" s="8">
        <v>0.5</v>
      </c>
      <c r="BN218" s="8">
        <v>-1.355140209197998</v>
      </c>
      <c r="BO218" s="8">
        <v>7.355140209197998</v>
      </c>
      <c r="BP218" s="8">
        <v>1</v>
      </c>
      <c r="BQ218" s="8">
        <v>0</v>
      </c>
      <c r="BR218" s="8">
        <v>0.15999999642372131</v>
      </c>
      <c r="BS218" s="8">
        <v>111115</v>
      </c>
      <c r="BT218">
        <f t="shared" si="192"/>
        <v>1.7540571594238279</v>
      </c>
      <c r="BU218">
        <f t="shared" si="193"/>
        <v>5.0731667743985432E-3</v>
      </c>
      <c r="BV218">
        <f t="shared" si="194"/>
        <v>297.34540214538572</v>
      </c>
      <c r="BW218">
        <f t="shared" si="195"/>
        <v>297.57740631103513</v>
      </c>
      <c r="BX218">
        <f t="shared" si="196"/>
        <v>288.37022792942298</v>
      </c>
      <c r="BY218">
        <f t="shared" si="174"/>
        <v>0.26901966433641916</v>
      </c>
      <c r="BZ218">
        <f t="shared" si="197"/>
        <v>3.0303097965850037</v>
      </c>
      <c r="CA218">
        <f t="shared" si="198"/>
        <v>29.920382236763217</v>
      </c>
      <c r="CB218">
        <f t="shared" si="199"/>
        <v>10.035755848213412</v>
      </c>
      <c r="CC218">
        <f t="shared" si="200"/>
        <v>24.311404228210449</v>
      </c>
      <c r="CD218">
        <f t="shared" si="201"/>
        <v>3.0514588496721657</v>
      </c>
      <c r="CE218">
        <f t="shared" si="202"/>
        <v>0.49292074176962997</v>
      </c>
      <c r="CF218">
        <f t="shared" si="203"/>
        <v>2.0138973382705592</v>
      </c>
      <c r="CG218">
        <f t="shared" si="204"/>
        <v>1.0375615114016066</v>
      </c>
      <c r="CH218">
        <f t="shared" si="205"/>
        <v>0.31044337110488096</v>
      </c>
      <c r="CI218">
        <f t="shared" si="206"/>
        <v>4.8085054330343313</v>
      </c>
      <c r="CJ218">
        <f t="shared" si="207"/>
        <v>0.96937822268088392</v>
      </c>
      <c r="CK218">
        <f t="shared" si="208"/>
        <v>67.427059574556608</v>
      </c>
      <c r="CL218">
        <f t="shared" si="209"/>
        <v>48.945433141540256</v>
      </c>
      <c r="CM218">
        <f t="shared" si="210"/>
        <v>3.0435189707809481E-3</v>
      </c>
      <c r="CN218">
        <f t="shared" si="211"/>
        <v>0</v>
      </c>
      <c r="CO218">
        <f t="shared" si="212"/>
        <v>1577.0358786806266</v>
      </c>
      <c r="CP218">
        <f t="shared" si="213"/>
        <v>0</v>
      </c>
      <c r="CQ218" t="e">
        <f t="shared" si="214"/>
        <v>#DIV/0!</v>
      </c>
      <c r="CR218" t="e">
        <f t="shared" si="215"/>
        <v>#DIV/0!</v>
      </c>
    </row>
    <row r="219" spans="1:96" x14ac:dyDescent="0.3">
      <c r="A219" s="4" t="str">
        <f>VLOOKUP(B219,ListCodeMtrx!A$1:B$91,2,TRUE)</f>
        <v>M59</v>
      </c>
      <c r="B219">
        <v>59</v>
      </c>
      <c r="C219" s="10">
        <v>1</v>
      </c>
      <c r="D219" s="10">
        <v>2</v>
      </c>
      <c r="E219" s="10">
        <v>6</v>
      </c>
      <c r="F219" s="1">
        <v>72</v>
      </c>
      <c r="G219" s="3">
        <v>41316</v>
      </c>
      <c r="H219" s="11">
        <v>2</v>
      </c>
      <c r="I219" s="1">
        <v>47.4</v>
      </c>
      <c r="J219" s="8">
        <v>27</v>
      </c>
      <c r="K219" s="8" t="s">
        <v>522</v>
      </c>
      <c r="L219" s="12">
        <v>0.15763888888888888</v>
      </c>
      <c r="M219" s="12">
        <f t="shared" si="173"/>
        <v>0.46324074074074073</v>
      </c>
      <c r="N219" s="8">
        <v>6677</v>
      </c>
      <c r="O219" s="8">
        <v>0</v>
      </c>
      <c r="P219" s="13">
        <v>150</v>
      </c>
      <c r="Q219" s="14">
        <f t="shared" si="175"/>
        <v>11.444970186854899</v>
      </c>
      <c r="R219" s="14">
        <f t="shared" si="176"/>
        <v>0.52232574718164759</v>
      </c>
      <c r="S219" s="14">
        <f t="shared" si="177"/>
        <v>105.5495991268518</v>
      </c>
      <c r="T219" s="15">
        <v>24.058689117431641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t="e">
        <f t="shared" si="178"/>
        <v>#DIV/0!</v>
      </c>
      <c r="AC219" t="e">
        <f t="shared" si="179"/>
        <v>#DIV/0!</v>
      </c>
      <c r="AD219" t="e">
        <f t="shared" si="180"/>
        <v>#DIV/0!</v>
      </c>
      <c r="AE219" s="8">
        <v>-1</v>
      </c>
      <c r="AF219" s="8">
        <v>0.87</v>
      </c>
      <c r="AG219" s="8">
        <v>0.92</v>
      </c>
      <c r="AH219" s="8">
        <v>10.040945053100586</v>
      </c>
      <c r="AI219">
        <f t="shared" si="181"/>
        <v>0.87502047252655035</v>
      </c>
      <c r="AJ219">
        <f t="shared" si="182"/>
        <v>7.9116185581516729E-3</v>
      </c>
      <c r="AK219" t="e">
        <f t="shared" si="183"/>
        <v>#DIV/0!</v>
      </c>
      <c r="AL219" t="e">
        <f t="shared" si="184"/>
        <v>#DIV/0!</v>
      </c>
      <c r="AM219" t="e">
        <f t="shared" si="185"/>
        <v>#DIV/0!</v>
      </c>
      <c r="AN219" s="8">
        <v>1798.8399658203125</v>
      </c>
      <c r="AO219" s="8">
        <v>0.5</v>
      </c>
      <c r="AP219" t="e">
        <f t="shared" si="186"/>
        <v>#DIV/0!</v>
      </c>
      <c r="AQ219">
        <f t="shared" si="187"/>
        <v>5.1029980649085092</v>
      </c>
      <c r="AR219">
        <f t="shared" si="188"/>
        <v>1.019257430407901</v>
      </c>
      <c r="AS219">
        <f t="shared" si="189"/>
        <v>24.058689117431641</v>
      </c>
      <c r="AT219" s="8">
        <v>2</v>
      </c>
      <c r="AU219">
        <f t="shared" si="190"/>
        <v>4.644859790802002</v>
      </c>
      <c r="AV219" s="8">
        <v>1</v>
      </c>
      <c r="AW219">
        <f t="shared" si="191"/>
        <v>9.2897195816040039</v>
      </c>
      <c r="AX219" s="8">
        <v>24.396512985229492</v>
      </c>
      <c r="AY219" s="8">
        <v>24.058689117431641</v>
      </c>
      <c r="AZ219" s="8">
        <v>25.012287139892578</v>
      </c>
      <c r="BA219" s="8">
        <v>151.28782653808594</v>
      </c>
      <c r="BB219" s="8">
        <v>144.34307861328125</v>
      </c>
      <c r="BC219" s="8">
        <v>16.761648178100586</v>
      </c>
      <c r="BD219" s="8">
        <v>19.613824844360352</v>
      </c>
      <c r="BE219" s="8">
        <v>55.344642639160156</v>
      </c>
      <c r="BF219" s="8">
        <v>64.762138366699219</v>
      </c>
      <c r="BG219" s="8">
        <v>350.81338500976562</v>
      </c>
      <c r="BH219" s="8">
        <v>1797.67138671875</v>
      </c>
      <c r="BI219" s="8">
        <v>0.30142542719841003</v>
      </c>
      <c r="BJ219" s="8">
        <v>101.26999664306641</v>
      </c>
      <c r="BK219" s="8">
        <v>0.58990669250488281</v>
      </c>
      <c r="BL219" s="8">
        <v>0.18915654718875885</v>
      </c>
      <c r="BM219" s="8">
        <v>0.75</v>
      </c>
      <c r="BN219" s="8">
        <v>-1.355140209197998</v>
      </c>
      <c r="BO219" s="8">
        <v>7.355140209197998</v>
      </c>
      <c r="BP219" s="8">
        <v>1</v>
      </c>
      <c r="BQ219" s="8">
        <v>0</v>
      </c>
      <c r="BR219" s="8">
        <v>0.15999999642372131</v>
      </c>
      <c r="BS219" s="8">
        <v>111115</v>
      </c>
      <c r="BT219">
        <f t="shared" si="192"/>
        <v>1.7540669250488279</v>
      </c>
      <c r="BU219">
        <f t="shared" si="193"/>
        <v>5.1029980649085092E-3</v>
      </c>
      <c r="BV219">
        <f t="shared" si="194"/>
        <v>297.20868911743162</v>
      </c>
      <c r="BW219">
        <f t="shared" si="195"/>
        <v>297.54651298522947</v>
      </c>
      <c r="BX219">
        <f t="shared" si="196"/>
        <v>287.62741544602613</v>
      </c>
      <c r="BY219">
        <f t="shared" si="174"/>
        <v>0.26559165857107103</v>
      </c>
      <c r="BZ219">
        <f t="shared" si="197"/>
        <v>3.0055494065539663</v>
      </c>
      <c r="CA219">
        <f t="shared" si="198"/>
        <v>29.678577132250211</v>
      </c>
      <c r="CB219">
        <f t="shared" si="199"/>
        <v>10.06475228788986</v>
      </c>
      <c r="CC219">
        <f t="shared" si="200"/>
        <v>24.227601051330566</v>
      </c>
      <c r="CD219">
        <f t="shared" si="201"/>
        <v>3.0361672892600251</v>
      </c>
      <c r="CE219">
        <f t="shared" si="202"/>
        <v>0.49452072009229242</v>
      </c>
      <c r="CF219">
        <f t="shared" si="203"/>
        <v>1.9862919761460653</v>
      </c>
      <c r="CG219">
        <f t="shared" si="204"/>
        <v>1.0498753131139598</v>
      </c>
      <c r="CH219">
        <f t="shared" si="205"/>
        <v>0.31145881401416775</v>
      </c>
      <c r="CI219">
        <f t="shared" si="206"/>
        <v>10.689007549253287</v>
      </c>
      <c r="CJ219">
        <f t="shared" si="207"/>
        <v>0.73124115226637554</v>
      </c>
      <c r="CK219">
        <f t="shared" si="208"/>
        <v>67.081435110343506</v>
      </c>
      <c r="CL219">
        <f t="shared" si="209"/>
        <v>142.67987343076419</v>
      </c>
      <c r="CM219">
        <f t="shared" si="210"/>
        <v>5.3808922482810675E-2</v>
      </c>
      <c r="CN219">
        <f t="shared" si="211"/>
        <v>0</v>
      </c>
      <c r="CO219">
        <f t="shared" si="212"/>
        <v>1572.9992662540997</v>
      </c>
      <c r="CP219">
        <f t="shared" si="213"/>
        <v>0</v>
      </c>
      <c r="CQ219" t="e">
        <f t="shared" si="214"/>
        <v>#DIV/0!</v>
      </c>
      <c r="CR219" t="e">
        <f t="shared" si="215"/>
        <v>#DIV/0!</v>
      </c>
    </row>
    <row r="220" spans="1:96" x14ac:dyDescent="0.3">
      <c r="A220" s="4" t="str">
        <f>VLOOKUP(B220,ListCodeMtrx!A$1:B$91,2,TRUE)</f>
        <v>M59</v>
      </c>
      <c r="B220">
        <v>59</v>
      </c>
      <c r="C220" s="10">
        <v>1</v>
      </c>
      <c r="D220" s="10">
        <v>2</v>
      </c>
      <c r="E220" s="10">
        <v>6</v>
      </c>
      <c r="F220" s="1">
        <v>72</v>
      </c>
      <c r="G220" s="3">
        <v>41316</v>
      </c>
      <c r="H220" s="11">
        <v>2</v>
      </c>
      <c r="I220" s="1">
        <v>47.4</v>
      </c>
      <c r="J220" s="8">
        <v>28</v>
      </c>
      <c r="K220" s="8" t="s">
        <v>523</v>
      </c>
      <c r="L220" s="12">
        <v>0.15763888888888888</v>
      </c>
      <c r="M220" s="12">
        <f t="shared" ref="M220:M261" si="216">K220-L220</f>
        <v>0.46563657407407411</v>
      </c>
      <c r="N220" s="8">
        <v>6884</v>
      </c>
      <c r="O220" s="8">
        <v>0</v>
      </c>
      <c r="P220" s="13" t="s">
        <v>192</v>
      </c>
      <c r="Q220" s="14">
        <f t="shared" si="175"/>
        <v>32.999811252059793</v>
      </c>
      <c r="R220" s="14">
        <f t="shared" si="176"/>
        <v>0.5282988295629234</v>
      </c>
      <c r="S220" s="14">
        <f t="shared" si="177"/>
        <v>269.97871608729315</v>
      </c>
      <c r="T220" s="15">
        <v>23.921970367431641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t="e">
        <f t="shared" si="178"/>
        <v>#DIV/0!</v>
      </c>
      <c r="AC220" t="e">
        <f t="shared" si="179"/>
        <v>#DIV/0!</v>
      </c>
      <c r="AD220" t="e">
        <f t="shared" si="180"/>
        <v>#DIV/0!</v>
      </c>
      <c r="AE220" s="8">
        <v>-1</v>
      </c>
      <c r="AF220" s="8">
        <v>0.87</v>
      </c>
      <c r="AG220" s="8">
        <v>0.92</v>
      </c>
      <c r="AH220" s="8">
        <v>10.040945053100586</v>
      </c>
      <c r="AI220">
        <f t="shared" si="181"/>
        <v>0.87502047252655035</v>
      </c>
      <c r="AJ220">
        <f t="shared" si="182"/>
        <v>2.1614862075633599E-2</v>
      </c>
      <c r="AK220" t="e">
        <f t="shared" si="183"/>
        <v>#DIV/0!</v>
      </c>
      <c r="AL220" t="e">
        <f t="shared" si="184"/>
        <v>#DIV/0!</v>
      </c>
      <c r="AM220" t="e">
        <f t="shared" si="185"/>
        <v>#DIV/0!</v>
      </c>
      <c r="AN220" s="8">
        <v>1798.8399658203125</v>
      </c>
      <c r="AO220" s="8">
        <v>0.5</v>
      </c>
      <c r="AP220" t="e">
        <f t="shared" si="186"/>
        <v>#DIV/0!</v>
      </c>
      <c r="AQ220">
        <f t="shared" si="187"/>
        <v>5.1835550457931143</v>
      </c>
      <c r="AR220">
        <f t="shared" si="188"/>
        <v>1.0245484279955659</v>
      </c>
      <c r="AS220">
        <f t="shared" si="189"/>
        <v>23.921970367431641</v>
      </c>
      <c r="AT220" s="8">
        <v>2</v>
      </c>
      <c r="AU220">
        <f t="shared" si="190"/>
        <v>4.644859790802002</v>
      </c>
      <c r="AV220" s="8">
        <v>1</v>
      </c>
      <c r="AW220">
        <f t="shared" si="191"/>
        <v>9.2897195816040039</v>
      </c>
      <c r="AX220" s="8">
        <v>24.380781173706055</v>
      </c>
      <c r="AY220" s="8">
        <v>23.921970367431641</v>
      </c>
      <c r="AZ220" s="8">
        <v>25.014907836914063</v>
      </c>
      <c r="BA220" s="8">
        <v>400.07595825195312</v>
      </c>
      <c r="BB220" s="8">
        <v>380.1397705078125</v>
      </c>
      <c r="BC220" s="8">
        <v>16.420795440673828</v>
      </c>
      <c r="BD220" s="8">
        <v>19.318796157836914</v>
      </c>
      <c r="BE220" s="8">
        <v>54.270366668701172</v>
      </c>
      <c r="BF220" s="8">
        <v>63.848197937011719</v>
      </c>
      <c r="BG220" s="8">
        <v>350.82220458984375</v>
      </c>
      <c r="BH220" s="8">
        <v>1797.65283203125</v>
      </c>
      <c r="BI220" s="8">
        <v>0.23466390371322632</v>
      </c>
      <c r="BJ220" s="8">
        <v>101.27011108398437</v>
      </c>
      <c r="BK220" s="8">
        <v>1.2821979522705078</v>
      </c>
      <c r="BL220" s="8">
        <v>0.17621327936649323</v>
      </c>
      <c r="BM220" s="8">
        <v>0.25</v>
      </c>
      <c r="BN220" s="8">
        <v>-1.355140209197998</v>
      </c>
      <c r="BO220" s="8">
        <v>7.355140209197998</v>
      </c>
      <c r="BP220" s="8">
        <v>1</v>
      </c>
      <c r="BQ220" s="8">
        <v>0</v>
      </c>
      <c r="BR220" s="8">
        <v>0.15999999642372131</v>
      </c>
      <c r="BS220" s="8">
        <v>111115</v>
      </c>
      <c r="BT220">
        <f t="shared" si="192"/>
        <v>1.7541110229492187</v>
      </c>
      <c r="BU220">
        <f t="shared" si="193"/>
        <v>5.1835550457931144E-3</v>
      </c>
      <c r="BV220">
        <f t="shared" si="194"/>
        <v>297.07197036743162</v>
      </c>
      <c r="BW220">
        <f t="shared" si="195"/>
        <v>297.53078117370603</v>
      </c>
      <c r="BX220">
        <f t="shared" si="196"/>
        <v>287.62444669609249</v>
      </c>
      <c r="BY220">
        <f t="shared" si="174"/>
        <v>0.25685592482855546</v>
      </c>
      <c r="BZ220">
        <f t="shared" si="197"/>
        <v>2.9809650609085607</v>
      </c>
      <c r="CA220">
        <f t="shared" si="198"/>
        <v>29.435783460693695</v>
      </c>
      <c r="CB220">
        <f t="shared" si="199"/>
        <v>10.116987302856781</v>
      </c>
      <c r="CC220">
        <f t="shared" si="200"/>
        <v>24.151375770568848</v>
      </c>
      <c r="CD220">
        <f t="shared" si="201"/>
        <v>3.0223166899528353</v>
      </c>
      <c r="CE220">
        <f t="shared" si="202"/>
        <v>0.4998715398972095</v>
      </c>
      <c r="CF220">
        <f t="shared" si="203"/>
        <v>1.9564166329129948</v>
      </c>
      <c r="CG220">
        <f t="shared" si="204"/>
        <v>1.0659000570398405</v>
      </c>
      <c r="CH220">
        <f t="shared" si="205"/>
        <v>0.31485513564924533</v>
      </c>
      <c r="CI220">
        <f t="shared" si="206"/>
        <v>27.340774568471659</v>
      </c>
      <c r="CJ220">
        <f t="shared" si="207"/>
        <v>0.7102090784309153</v>
      </c>
      <c r="CK220">
        <f t="shared" si="208"/>
        <v>66.667148551569568</v>
      </c>
      <c r="CL220">
        <f t="shared" si="209"/>
        <v>375.34417417156783</v>
      </c>
      <c r="CM220">
        <f t="shared" si="210"/>
        <v>5.8612960325560223E-2</v>
      </c>
      <c r="CN220">
        <f t="shared" si="211"/>
        <v>0</v>
      </c>
      <c r="CO220">
        <f t="shared" si="212"/>
        <v>1572.9830305226758</v>
      </c>
      <c r="CP220">
        <f t="shared" si="213"/>
        <v>0</v>
      </c>
      <c r="CQ220" t="e">
        <f t="shared" si="214"/>
        <v>#DIV/0!</v>
      </c>
      <c r="CR220" t="e">
        <f t="shared" si="215"/>
        <v>#DIV/0!</v>
      </c>
    </row>
    <row r="221" spans="1:96" x14ac:dyDescent="0.3">
      <c r="A221" s="4" t="str">
        <f>VLOOKUP(B221,ListCodeMtrx!A$1:B$91,2,TRUE)</f>
        <v>M59</v>
      </c>
      <c r="B221">
        <v>59</v>
      </c>
      <c r="C221" s="10">
        <v>1</v>
      </c>
      <c r="D221" s="10">
        <v>2</v>
      </c>
      <c r="E221" s="10">
        <v>6</v>
      </c>
      <c r="F221" s="1">
        <v>72</v>
      </c>
      <c r="G221" s="3">
        <v>41316</v>
      </c>
      <c r="H221" s="11">
        <v>2</v>
      </c>
      <c r="I221" s="1">
        <v>47.4</v>
      </c>
      <c r="J221" s="8">
        <v>29</v>
      </c>
      <c r="K221" s="8" t="s">
        <v>524</v>
      </c>
      <c r="L221" s="12">
        <v>0.15763888888888888</v>
      </c>
      <c r="M221" s="12">
        <f t="shared" si="216"/>
        <v>0.46739583333333334</v>
      </c>
      <c r="N221" s="8">
        <v>7036</v>
      </c>
      <c r="O221" s="8">
        <v>0</v>
      </c>
      <c r="P221" s="13">
        <v>800</v>
      </c>
      <c r="Q221" s="14">
        <f t="shared" si="175"/>
        <v>45.850580073843744</v>
      </c>
      <c r="R221" s="14">
        <f t="shared" si="176"/>
        <v>0.51462315758509625</v>
      </c>
      <c r="S221" s="14">
        <f t="shared" si="177"/>
        <v>610.9529915279287</v>
      </c>
      <c r="T221" s="15">
        <v>23.814249038696289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t="e">
        <f t="shared" si="178"/>
        <v>#DIV/0!</v>
      </c>
      <c r="AC221" t="e">
        <f t="shared" si="179"/>
        <v>#DIV/0!</v>
      </c>
      <c r="AD221" t="e">
        <f t="shared" si="180"/>
        <v>#DIV/0!</v>
      </c>
      <c r="AE221" s="8">
        <v>-1</v>
      </c>
      <c r="AF221" s="8">
        <v>0.87</v>
      </c>
      <c r="AG221" s="8">
        <v>0.92</v>
      </c>
      <c r="AH221" s="8">
        <v>10.040945053100586</v>
      </c>
      <c r="AI221">
        <f t="shared" si="181"/>
        <v>0.87502047252655035</v>
      </c>
      <c r="AJ221">
        <f t="shared" si="182"/>
        <v>2.9772883225177696E-2</v>
      </c>
      <c r="AK221" t="e">
        <f t="shared" si="183"/>
        <v>#DIV/0!</v>
      </c>
      <c r="AL221" t="e">
        <f t="shared" si="184"/>
        <v>#DIV/0!</v>
      </c>
      <c r="AM221" t="e">
        <f t="shared" si="185"/>
        <v>#DIV/0!</v>
      </c>
      <c r="AN221" s="8">
        <v>1798.8399658203125</v>
      </c>
      <c r="AO221" s="8">
        <v>0.5</v>
      </c>
      <c r="AP221" t="e">
        <f t="shared" si="186"/>
        <v>#DIV/0!</v>
      </c>
      <c r="AQ221">
        <f t="shared" si="187"/>
        <v>5.1568880799650287</v>
      </c>
      <c r="AR221">
        <f t="shared" si="188"/>
        <v>1.0452113617718588</v>
      </c>
      <c r="AS221">
        <f t="shared" si="189"/>
        <v>23.814249038696289</v>
      </c>
      <c r="AT221" s="8">
        <v>2</v>
      </c>
      <c r="AU221">
        <f t="shared" si="190"/>
        <v>4.644859790802002</v>
      </c>
      <c r="AV221" s="8">
        <v>1</v>
      </c>
      <c r="AW221">
        <f t="shared" si="191"/>
        <v>9.2897195816040039</v>
      </c>
      <c r="AX221" s="8">
        <v>24.356166839599609</v>
      </c>
      <c r="AY221" s="8">
        <v>23.814249038696289</v>
      </c>
      <c r="AZ221" s="8">
        <v>25.013526916503906</v>
      </c>
      <c r="BA221" s="8">
        <v>800.28790283203125</v>
      </c>
      <c r="BB221" s="8">
        <v>771.87890625</v>
      </c>
      <c r="BC221" s="8">
        <v>16.040517807006836</v>
      </c>
      <c r="BD221" s="8">
        <v>18.92485237121582</v>
      </c>
      <c r="BE221" s="8">
        <v>53.091388702392578</v>
      </c>
      <c r="BF221" s="8">
        <v>62.638046264648438</v>
      </c>
      <c r="BG221" s="8">
        <v>350.81192016601562</v>
      </c>
      <c r="BH221" s="8">
        <v>1798.3568115234375</v>
      </c>
      <c r="BI221" s="8">
        <v>0.24073435366153717</v>
      </c>
      <c r="BJ221" s="8">
        <v>101.26935577392578</v>
      </c>
      <c r="BK221" s="8">
        <v>2.1177082061767578</v>
      </c>
      <c r="BL221" s="8">
        <v>0.16195394098758698</v>
      </c>
      <c r="BM221" s="8">
        <v>0.25</v>
      </c>
      <c r="BN221" s="8">
        <v>-1.355140209197998</v>
      </c>
      <c r="BO221" s="8">
        <v>7.355140209197998</v>
      </c>
      <c r="BP221" s="8">
        <v>1</v>
      </c>
      <c r="BQ221" s="8">
        <v>0</v>
      </c>
      <c r="BR221" s="8">
        <v>0.15999999642372131</v>
      </c>
      <c r="BS221" s="8">
        <v>111115</v>
      </c>
      <c r="BT221">
        <f t="shared" si="192"/>
        <v>1.7540596008300779</v>
      </c>
      <c r="BU221">
        <f t="shared" si="193"/>
        <v>5.1568880799650286E-3</v>
      </c>
      <c r="BV221">
        <f t="shared" si="194"/>
        <v>296.96424903869627</v>
      </c>
      <c r="BW221">
        <f t="shared" si="195"/>
        <v>297.50616683959959</v>
      </c>
      <c r="BX221">
        <f t="shared" si="196"/>
        <v>287.73708341232486</v>
      </c>
      <c r="BY221">
        <f t="shared" si="174"/>
        <v>0.26576997082458503</v>
      </c>
      <c r="BZ221">
        <f t="shared" si="197"/>
        <v>2.9617189695215367</v>
      </c>
      <c r="CA221">
        <f t="shared" si="198"/>
        <v>29.245954483341364</v>
      </c>
      <c r="CB221">
        <f t="shared" si="199"/>
        <v>10.321102112125544</v>
      </c>
      <c r="CC221">
        <f t="shared" si="200"/>
        <v>24.085207939147949</v>
      </c>
      <c r="CD221">
        <f t="shared" si="201"/>
        <v>3.0103384115720626</v>
      </c>
      <c r="CE221">
        <f t="shared" si="202"/>
        <v>0.48761094459255461</v>
      </c>
      <c r="CF221">
        <f t="shared" si="203"/>
        <v>1.9165076077496779</v>
      </c>
      <c r="CG221">
        <f t="shared" si="204"/>
        <v>1.0938308038223847</v>
      </c>
      <c r="CH221">
        <f t="shared" si="205"/>
        <v>0.30707381607438194</v>
      </c>
      <c r="CI221">
        <f t="shared" si="206"/>
        <v>61.870815860186077</v>
      </c>
      <c r="CJ221">
        <f t="shared" si="207"/>
        <v>0.79151404006634452</v>
      </c>
      <c r="CK221">
        <f t="shared" si="208"/>
        <v>65.736432370549537</v>
      </c>
      <c r="CL221">
        <f t="shared" si="209"/>
        <v>765.21581135720442</v>
      </c>
      <c r="CM221">
        <f t="shared" si="210"/>
        <v>3.9388281206956512E-2</v>
      </c>
      <c r="CN221">
        <f t="shared" si="211"/>
        <v>0</v>
      </c>
      <c r="CO221">
        <f t="shared" si="212"/>
        <v>1573.5990269905787</v>
      </c>
      <c r="CP221">
        <f t="shared" si="213"/>
        <v>0</v>
      </c>
      <c r="CQ221" t="e">
        <f t="shared" si="214"/>
        <v>#DIV/0!</v>
      </c>
      <c r="CR221" t="e">
        <f t="shared" si="215"/>
        <v>#DIV/0!</v>
      </c>
    </row>
    <row r="222" spans="1:96" x14ac:dyDescent="0.3">
      <c r="A222" s="4" t="str">
        <f>VLOOKUP(B222,ListCodeMtrx!A$1:B$91,2,TRUE)</f>
        <v>M41</v>
      </c>
      <c r="B222">
        <v>41</v>
      </c>
      <c r="C222" s="10">
        <v>24</v>
      </c>
      <c r="D222" s="10">
        <v>2</v>
      </c>
      <c r="E222" s="10">
        <v>3</v>
      </c>
      <c r="F222" s="1">
        <v>72</v>
      </c>
      <c r="G222" s="3">
        <v>41316</v>
      </c>
      <c r="H222" s="11">
        <v>2</v>
      </c>
      <c r="I222" s="1">
        <v>45</v>
      </c>
      <c r="J222" s="8">
        <v>32</v>
      </c>
      <c r="K222" s="8" t="s">
        <v>527</v>
      </c>
      <c r="L222" s="12">
        <v>0.15763888888888888</v>
      </c>
      <c r="M222" s="12">
        <f t="shared" si="216"/>
        <v>0.47524305555555557</v>
      </c>
      <c r="N222" s="8">
        <v>7714</v>
      </c>
      <c r="O222" s="8">
        <v>0</v>
      </c>
      <c r="P222" s="13">
        <v>50</v>
      </c>
      <c r="Q222" s="14">
        <f t="shared" si="175"/>
        <v>0.39297514816711321</v>
      </c>
      <c r="R222" s="14">
        <f t="shared" si="176"/>
        <v>0.57511467524819226</v>
      </c>
      <c r="S222" s="14">
        <f t="shared" si="177"/>
        <v>47.263168904790376</v>
      </c>
      <c r="T222" s="15">
        <v>23.912109375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t="e">
        <f t="shared" si="178"/>
        <v>#DIV/0!</v>
      </c>
      <c r="AC222" t="e">
        <f t="shared" si="179"/>
        <v>#DIV/0!</v>
      </c>
      <c r="AD222" t="e">
        <f t="shared" si="180"/>
        <v>#DIV/0!</v>
      </c>
      <c r="AE222" s="8">
        <v>-1</v>
      </c>
      <c r="AF222" s="8">
        <v>0.87</v>
      </c>
      <c r="AG222" s="8">
        <v>0.92</v>
      </c>
      <c r="AH222" s="8">
        <v>10.040945053100586</v>
      </c>
      <c r="AI222">
        <f t="shared" si="181"/>
        <v>0.87502047252655035</v>
      </c>
      <c r="AJ222">
        <f t="shared" si="182"/>
        <v>8.8527904719015401E-4</v>
      </c>
      <c r="AK222" t="e">
        <f t="shared" si="183"/>
        <v>#DIV/0!</v>
      </c>
      <c r="AL222" t="e">
        <f t="shared" si="184"/>
        <v>#DIV/0!</v>
      </c>
      <c r="AM222" t="e">
        <f t="shared" si="185"/>
        <v>#DIV/0!</v>
      </c>
      <c r="AN222" s="8">
        <v>1798.1268310546875</v>
      </c>
      <c r="AO222" s="8">
        <v>0.5</v>
      </c>
      <c r="AP222" t="e">
        <f t="shared" si="186"/>
        <v>#DIV/0!</v>
      </c>
      <c r="AQ222">
        <f t="shared" si="187"/>
        <v>5.7520172204728661</v>
      </c>
      <c r="AR222">
        <f t="shared" si="188"/>
        <v>1.0493681490324434</v>
      </c>
      <c r="AS222">
        <f t="shared" si="189"/>
        <v>23.912109375</v>
      </c>
      <c r="AT222" s="8">
        <v>2</v>
      </c>
      <c r="AU222">
        <f t="shared" si="190"/>
        <v>4.644859790802002</v>
      </c>
      <c r="AV222" s="8">
        <v>1</v>
      </c>
      <c r="AW222">
        <f t="shared" si="191"/>
        <v>9.2897195816040039</v>
      </c>
      <c r="AX222" s="8">
        <v>24.447986602783203</v>
      </c>
      <c r="AY222" s="8">
        <v>23.912109375</v>
      </c>
      <c r="AZ222" s="8">
        <v>25.016990661621094</v>
      </c>
      <c r="BA222" s="8">
        <v>49.612827301025391</v>
      </c>
      <c r="BB222" s="8">
        <v>49.227367401123047</v>
      </c>
      <c r="BC222" s="8">
        <v>15.841729164123535</v>
      </c>
      <c r="BD222" s="8">
        <v>19.058433532714844</v>
      </c>
      <c r="BE222" s="8">
        <v>52.140361785888672</v>
      </c>
      <c r="BF222" s="8">
        <v>62.72760009765625</v>
      </c>
      <c r="BG222" s="8">
        <v>350.8182373046875</v>
      </c>
      <c r="BH222" s="8">
        <v>1798.2288818359375</v>
      </c>
      <c r="BI222" s="8">
        <v>0.25691905617713928</v>
      </c>
      <c r="BJ222" s="8">
        <v>101.25861358642578</v>
      </c>
      <c r="BK222" s="8">
        <v>0.17920875549316406</v>
      </c>
      <c r="BL222" s="8">
        <v>0.18992520868778229</v>
      </c>
      <c r="BM222" s="8">
        <v>0.5</v>
      </c>
      <c r="BN222" s="8">
        <v>-1.355140209197998</v>
      </c>
      <c r="BO222" s="8">
        <v>7.355140209197998</v>
      </c>
      <c r="BP222" s="8">
        <v>1</v>
      </c>
      <c r="BQ222" s="8">
        <v>0</v>
      </c>
      <c r="BR222" s="8">
        <v>0.15999999642372131</v>
      </c>
      <c r="BS222" s="8">
        <v>111115</v>
      </c>
      <c r="BT222">
        <f t="shared" si="192"/>
        <v>1.7540911865234374</v>
      </c>
      <c r="BU222">
        <f t="shared" si="193"/>
        <v>5.7520172204728664E-3</v>
      </c>
      <c r="BV222">
        <f t="shared" si="194"/>
        <v>297.06210937499998</v>
      </c>
      <c r="BW222">
        <f t="shared" si="195"/>
        <v>297.59798660278318</v>
      </c>
      <c r="BX222">
        <f t="shared" si="196"/>
        <v>287.71661466278238</v>
      </c>
      <c r="BY222">
        <f t="shared" si="174"/>
        <v>0.16046300826372814</v>
      </c>
      <c r="BZ222">
        <f t="shared" si="197"/>
        <v>2.9791987056841953</v>
      </c>
      <c r="CA222">
        <f t="shared" si="198"/>
        <v>29.421681772695845</v>
      </c>
      <c r="CB222">
        <f t="shared" si="199"/>
        <v>10.363248239981001</v>
      </c>
      <c r="CC222">
        <f t="shared" si="200"/>
        <v>24.180047988891602</v>
      </c>
      <c r="CD222">
        <f t="shared" si="201"/>
        <v>3.0275201120147051</v>
      </c>
      <c r="CE222">
        <f t="shared" si="202"/>
        <v>0.54158579061882439</v>
      </c>
      <c r="CF222">
        <f t="shared" si="203"/>
        <v>1.929830556651752</v>
      </c>
      <c r="CG222">
        <f t="shared" si="204"/>
        <v>1.0976895553629531</v>
      </c>
      <c r="CH222">
        <f t="shared" si="205"/>
        <v>0.34135183518422613</v>
      </c>
      <c r="CI222">
        <f t="shared" si="206"/>
        <v>4.7858029570001435</v>
      </c>
      <c r="CJ222">
        <f t="shared" si="207"/>
        <v>0.96009946092937193</v>
      </c>
      <c r="CK222">
        <f t="shared" si="208"/>
        <v>66.006315910870285</v>
      </c>
      <c r="CL222">
        <f t="shared" si="209"/>
        <v>49.170259493250761</v>
      </c>
      <c r="CM222">
        <f t="shared" si="210"/>
        <v>5.2753111418092002E-3</v>
      </c>
      <c r="CN222">
        <f t="shared" si="211"/>
        <v>0</v>
      </c>
      <c r="CO222">
        <f t="shared" si="212"/>
        <v>1573.4870858949723</v>
      </c>
      <c r="CP222">
        <f t="shared" si="213"/>
        <v>0</v>
      </c>
      <c r="CQ222" t="e">
        <f t="shared" si="214"/>
        <v>#DIV/0!</v>
      </c>
      <c r="CR222" t="e">
        <f t="shared" si="215"/>
        <v>#DIV/0!</v>
      </c>
    </row>
    <row r="223" spans="1:96" s="5" customFormat="1" x14ac:dyDescent="0.3">
      <c r="A223" s="4" t="str">
        <f>VLOOKUP(B223,ListCodeMtrx!A$1:B$91,2,TRUE)</f>
        <v>M41</v>
      </c>
      <c r="B223">
        <v>41</v>
      </c>
      <c r="C223" s="10">
        <v>24</v>
      </c>
      <c r="D223" s="10">
        <v>2</v>
      </c>
      <c r="E223" s="10">
        <v>3</v>
      </c>
      <c r="F223" s="1">
        <v>72</v>
      </c>
      <c r="G223" s="3">
        <v>41316</v>
      </c>
      <c r="H223" s="11">
        <v>2</v>
      </c>
      <c r="I223" s="1">
        <v>45</v>
      </c>
      <c r="J223" s="8">
        <v>33</v>
      </c>
      <c r="K223" s="8" t="s">
        <v>528</v>
      </c>
      <c r="L223" s="12">
        <v>0.15763888888888888</v>
      </c>
      <c r="M223" s="12">
        <f t="shared" si="216"/>
        <v>0.47714120370370372</v>
      </c>
      <c r="N223" s="8">
        <v>7878</v>
      </c>
      <c r="O223" s="8">
        <v>0</v>
      </c>
      <c r="P223" s="13">
        <v>150</v>
      </c>
      <c r="Q223" s="14">
        <f t="shared" si="175"/>
        <v>12.135326579852117</v>
      </c>
      <c r="R223" s="14">
        <f t="shared" si="176"/>
        <v>0.5570440234480899</v>
      </c>
      <c r="S223" s="14">
        <f t="shared" si="177"/>
        <v>105.24021048680056</v>
      </c>
      <c r="T223" s="15">
        <v>23.960710525512695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t="e">
        <f t="shared" si="178"/>
        <v>#DIV/0!</v>
      </c>
      <c r="AC223" t="e">
        <f t="shared" si="179"/>
        <v>#DIV/0!</v>
      </c>
      <c r="AD223" t="e">
        <f t="shared" si="180"/>
        <v>#DIV/0!</v>
      </c>
      <c r="AE223" s="8">
        <v>-1</v>
      </c>
      <c r="AF223" s="8">
        <v>0.87</v>
      </c>
      <c r="AG223" s="8">
        <v>0.92</v>
      </c>
      <c r="AH223" s="8">
        <v>10.040945053100586</v>
      </c>
      <c r="AI223">
        <f t="shared" si="181"/>
        <v>0.87502047252655035</v>
      </c>
      <c r="AJ223">
        <f t="shared" si="182"/>
        <v>8.3477086938426037E-3</v>
      </c>
      <c r="AK223" t="e">
        <f t="shared" si="183"/>
        <v>#DIV/0!</v>
      </c>
      <c r="AL223" t="e">
        <f t="shared" si="184"/>
        <v>#DIV/0!</v>
      </c>
      <c r="AM223" t="e">
        <f t="shared" si="185"/>
        <v>#DIV/0!</v>
      </c>
      <c r="AN223" s="8">
        <v>1798.1268310546875</v>
      </c>
      <c r="AO223" s="8">
        <v>0.5</v>
      </c>
      <c r="AP223" t="e">
        <f t="shared" si="186"/>
        <v>#DIV/0!</v>
      </c>
      <c r="AQ223">
        <f t="shared" si="187"/>
        <v>5.6110733034665161</v>
      </c>
      <c r="AR223">
        <f t="shared" si="188"/>
        <v>1.0548316426282929</v>
      </c>
      <c r="AS223">
        <f t="shared" si="189"/>
        <v>23.960710525512695</v>
      </c>
      <c r="AT223" s="8">
        <v>2</v>
      </c>
      <c r="AU223">
        <f t="shared" si="190"/>
        <v>4.644859790802002</v>
      </c>
      <c r="AV223" s="8">
        <v>1</v>
      </c>
      <c r="AW223">
        <f t="shared" si="191"/>
        <v>9.2897195816040039</v>
      </c>
      <c r="AX223" s="8">
        <v>24.469139099121094</v>
      </c>
      <c r="AY223" s="8">
        <v>23.960710525512695</v>
      </c>
      <c r="AZ223" s="8">
        <v>25.018987655639648</v>
      </c>
      <c r="BA223" s="8">
        <v>151.37745666503906</v>
      </c>
      <c r="BB223" s="8">
        <v>143.99778747558594</v>
      </c>
      <c r="BC223" s="8">
        <v>15.952995300292969</v>
      </c>
      <c r="BD223" s="8">
        <v>19.091091156005859</v>
      </c>
      <c r="BE223" s="8">
        <v>52.438621520996094</v>
      </c>
      <c r="BF223" s="8">
        <v>62.753765106201172</v>
      </c>
      <c r="BG223" s="8">
        <v>350.78289794921875</v>
      </c>
      <c r="BH223" s="8">
        <v>1798.27197265625</v>
      </c>
      <c r="BI223" s="8">
        <v>0.14666485786437988</v>
      </c>
      <c r="BJ223" s="8">
        <v>101.25569152832031</v>
      </c>
      <c r="BK223" s="8">
        <v>0.59226417541503906</v>
      </c>
      <c r="BL223" s="8">
        <v>0.18153859674930573</v>
      </c>
      <c r="BM223" s="8">
        <v>0.5</v>
      </c>
      <c r="BN223" s="8">
        <v>-1.355140209197998</v>
      </c>
      <c r="BO223" s="8">
        <v>7.355140209197998</v>
      </c>
      <c r="BP223" s="8">
        <v>1</v>
      </c>
      <c r="BQ223" s="8">
        <v>0</v>
      </c>
      <c r="BR223" s="8">
        <v>0.15999999642372131</v>
      </c>
      <c r="BS223" s="8">
        <v>111115</v>
      </c>
      <c r="BT223">
        <f t="shared" si="192"/>
        <v>1.7539144897460937</v>
      </c>
      <c r="BU223">
        <f t="shared" si="193"/>
        <v>5.6110733034665161E-3</v>
      </c>
      <c r="BV223">
        <f t="shared" si="194"/>
        <v>297.11071052551267</v>
      </c>
      <c r="BW223">
        <f t="shared" si="195"/>
        <v>297.61913909912107</v>
      </c>
      <c r="BX223">
        <f t="shared" si="196"/>
        <v>287.72350919387827</v>
      </c>
      <c r="BY223">
        <f t="shared" si="174"/>
        <v>0.18410948868734406</v>
      </c>
      <c r="BZ223">
        <f t="shared" si="197"/>
        <v>2.9879132796598662</v>
      </c>
      <c r="CA223">
        <f t="shared" si="198"/>
        <v>29.508595858279961</v>
      </c>
      <c r="CB223">
        <f t="shared" si="199"/>
        <v>10.417504702274101</v>
      </c>
      <c r="CC223">
        <f t="shared" si="200"/>
        <v>24.214924812316895</v>
      </c>
      <c r="CD223">
        <f t="shared" si="201"/>
        <v>3.0338600996478498</v>
      </c>
      <c r="CE223">
        <f t="shared" si="202"/>
        <v>0.52553132988651896</v>
      </c>
      <c r="CF223">
        <f t="shared" si="203"/>
        <v>1.9330816370315733</v>
      </c>
      <c r="CG223">
        <f t="shared" si="204"/>
        <v>1.1007784626162764</v>
      </c>
      <c r="CH223">
        <f t="shared" si="205"/>
        <v>0.33115003349806782</v>
      </c>
      <c r="CI223">
        <f t="shared" si="206"/>
        <v>10.656170289426978</v>
      </c>
      <c r="CJ223">
        <f t="shared" si="207"/>
        <v>0.73084602431577972</v>
      </c>
      <c r="CK223">
        <f t="shared" si="208"/>
        <v>65.864373426413152</v>
      </c>
      <c r="CL223">
        <f t="shared" si="209"/>
        <v>142.23425836807206</v>
      </c>
      <c r="CM223">
        <f t="shared" si="210"/>
        <v>5.6195018744251854E-2</v>
      </c>
      <c r="CN223">
        <f t="shared" si="211"/>
        <v>0</v>
      </c>
      <c r="CO223">
        <f t="shared" si="212"/>
        <v>1573.5247912449238</v>
      </c>
      <c r="CP223">
        <f t="shared" si="213"/>
        <v>0</v>
      </c>
      <c r="CQ223" t="e">
        <f t="shared" si="214"/>
        <v>#DIV/0!</v>
      </c>
      <c r="CR223" t="e">
        <f t="shared" si="215"/>
        <v>#DIV/0!</v>
      </c>
    </row>
    <row r="224" spans="1:96" x14ac:dyDescent="0.3">
      <c r="A224" s="4" t="str">
        <f>VLOOKUP(B224,ListCodeMtrx!A$1:B$91,2,TRUE)</f>
        <v>M41</v>
      </c>
      <c r="B224">
        <v>41</v>
      </c>
      <c r="C224" s="10">
        <v>24</v>
      </c>
      <c r="D224" s="10">
        <v>2</v>
      </c>
      <c r="E224" s="10">
        <v>3</v>
      </c>
      <c r="F224" s="1">
        <v>72</v>
      </c>
      <c r="G224" s="3">
        <v>41316</v>
      </c>
      <c r="H224" s="11">
        <v>2</v>
      </c>
      <c r="I224" s="1">
        <v>45</v>
      </c>
      <c r="J224" s="8">
        <v>34</v>
      </c>
      <c r="K224" s="8" t="s">
        <v>529</v>
      </c>
      <c r="L224" s="12">
        <v>0.15763888888888888</v>
      </c>
      <c r="M224" s="12">
        <f t="shared" si="216"/>
        <v>0.47921296296296301</v>
      </c>
      <c r="N224" s="8">
        <v>8057</v>
      </c>
      <c r="O224" s="8">
        <v>0</v>
      </c>
      <c r="P224" s="13" t="s">
        <v>192</v>
      </c>
      <c r="Q224" s="14">
        <f t="shared" si="175"/>
        <v>34.432909466512967</v>
      </c>
      <c r="R224" s="14">
        <f t="shared" si="176"/>
        <v>0.54768344956482251</v>
      </c>
      <c r="S224" s="14">
        <f t="shared" si="177"/>
        <v>269.23447413856769</v>
      </c>
      <c r="T224" s="15">
        <v>24.457775115966797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t="e">
        <f t="shared" si="178"/>
        <v>#DIV/0!</v>
      </c>
      <c r="AC224" t="e">
        <f t="shared" si="179"/>
        <v>#DIV/0!</v>
      </c>
      <c r="AD224" t="e">
        <f t="shared" si="180"/>
        <v>#DIV/0!</v>
      </c>
      <c r="AE224" s="8">
        <v>-1</v>
      </c>
      <c r="AF224" s="8">
        <v>0.87</v>
      </c>
      <c r="AG224" s="8">
        <v>0.92</v>
      </c>
      <c r="AH224" s="8">
        <v>10.012383460998535</v>
      </c>
      <c r="AI224">
        <f t="shared" si="181"/>
        <v>0.87500619173049932</v>
      </c>
      <c r="AJ224">
        <f t="shared" si="182"/>
        <v>2.2505470128177198E-2</v>
      </c>
      <c r="AK224" t="e">
        <f t="shared" si="183"/>
        <v>#DIV/0!</v>
      </c>
      <c r="AL224" t="e">
        <f t="shared" si="184"/>
        <v>#DIV/0!</v>
      </c>
      <c r="AM224" t="e">
        <f t="shared" si="185"/>
        <v>#DIV/0!</v>
      </c>
      <c r="AN224" s="8">
        <v>1798.1268310546875</v>
      </c>
      <c r="AO224" s="8">
        <v>0.5</v>
      </c>
      <c r="AP224" t="e">
        <f t="shared" si="186"/>
        <v>#DIV/0!</v>
      </c>
      <c r="AQ224">
        <f t="shared" si="187"/>
        <v>5.6153375508388894</v>
      </c>
      <c r="AR224">
        <f t="shared" si="188"/>
        <v>1.071756847450573</v>
      </c>
      <c r="AS224">
        <f t="shared" si="189"/>
        <v>24.457775115966797</v>
      </c>
      <c r="AT224" s="8">
        <v>2</v>
      </c>
      <c r="AU224">
        <f t="shared" si="190"/>
        <v>4.644859790802002</v>
      </c>
      <c r="AV224" s="8">
        <v>1</v>
      </c>
      <c r="AW224">
        <f t="shared" si="191"/>
        <v>9.2897195816040039</v>
      </c>
      <c r="AX224" s="8">
        <v>24.685758590698242</v>
      </c>
      <c r="AY224" s="8">
        <v>24.457775115966797</v>
      </c>
      <c r="AZ224" s="8">
        <v>25.012483596801758</v>
      </c>
      <c r="BA224" s="8">
        <v>401.35342407226562</v>
      </c>
      <c r="BB224" s="8">
        <v>380.50299072265625</v>
      </c>
      <c r="BC224" s="8">
        <v>16.678840637207031</v>
      </c>
      <c r="BD224" s="8">
        <v>19.817024230957031</v>
      </c>
      <c r="BE224" s="8">
        <v>54.118419647216797</v>
      </c>
      <c r="BF224" s="8">
        <v>64.300994873046875</v>
      </c>
      <c r="BG224" s="8">
        <v>350.77987670898437</v>
      </c>
      <c r="BH224" s="8">
        <v>1799.316650390625</v>
      </c>
      <c r="BI224" s="8">
        <v>0.28827640414237976</v>
      </c>
      <c r="BJ224" s="8">
        <v>101.25495147705078</v>
      </c>
      <c r="BK224" s="8">
        <v>1.6130771636962891</v>
      </c>
      <c r="BL224" s="8">
        <v>0.18094731867313385</v>
      </c>
      <c r="BM224" s="8">
        <v>0.25</v>
      </c>
      <c r="BN224" s="8">
        <v>-1.355140209197998</v>
      </c>
      <c r="BO224" s="8">
        <v>7.355140209197998</v>
      </c>
      <c r="BP224" s="8">
        <v>1</v>
      </c>
      <c r="BQ224" s="8">
        <v>0</v>
      </c>
      <c r="BR224" s="8">
        <v>0.15999999642372131</v>
      </c>
      <c r="BS224" s="8">
        <v>111115</v>
      </c>
      <c r="BT224">
        <f t="shared" si="192"/>
        <v>1.7538993835449217</v>
      </c>
      <c r="BU224">
        <f t="shared" si="193"/>
        <v>5.615337550838889E-3</v>
      </c>
      <c r="BV224">
        <f t="shared" si="194"/>
        <v>297.60777511596677</v>
      </c>
      <c r="BW224">
        <f t="shared" si="195"/>
        <v>297.83575859069822</v>
      </c>
      <c r="BX224">
        <f t="shared" si="196"/>
        <v>287.89065762764221</v>
      </c>
      <c r="BY224">
        <f t="shared" si="174"/>
        <v>0.17131577845625953</v>
      </c>
      <c r="BZ224">
        <f t="shared" si="197"/>
        <v>3.0783286743756668</v>
      </c>
      <c r="CA224">
        <f t="shared" si="198"/>
        <v>30.401759414929582</v>
      </c>
      <c r="CB224">
        <f t="shared" si="199"/>
        <v>10.584735183972551</v>
      </c>
      <c r="CC224">
        <f t="shared" si="200"/>
        <v>24.57176685333252</v>
      </c>
      <c r="CD224">
        <f t="shared" si="201"/>
        <v>3.099397571505718</v>
      </c>
      <c r="CE224">
        <f t="shared" si="202"/>
        <v>0.51719195094706349</v>
      </c>
      <c r="CF224">
        <f t="shared" si="203"/>
        <v>2.0065718269250938</v>
      </c>
      <c r="CG224">
        <f t="shared" si="204"/>
        <v>1.0928257445806242</v>
      </c>
      <c r="CH224">
        <f t="shared" si="205"/>
        <v>0.32585279441038939</v>
      </c>
      <c r="CI224">
        <f t="shared" si="206"/>
        <v>27.261323614849957</v>
      </c>
      <c r="CJ224">
        <f t="shared" si="207"/>
        <v>0.70757518522320695</v>
      </c>
      <c r="CK224">
        <f t="shared" si="208"/>
        <v>66.275343666932415</v>
      </c>
      <c r="CL224">
        <f t="shared" si="209"/>
        <v>375.49913378473065</v>
      </c>
      <c r="CM224">
        <f t="shared" si="210"/>
        <v>6.0773852800784137E-2</v>
      </c>
      <c r="CN224">
        <f t="shared" si="211"/>
        <v>0</v>
      </c>
      <c r="CO224">
        <f t="shared" si="212"/>
        <v>1574.4132099755791</v>
      </c>
      <c r="CP224">
        <f t="shared" si="213"/>
        <v>0</v>
      </c>
      <c r="CQ224" t="e">
        <f t="shared" si="214"/>
        <v>#DIV/0!</v>
      </c>
      <c r="CR224" t="e">
        <f t="shared" si="215"/>
        <v>#DIV/0!</v>
      </c>
    </row>
    <row r="225" spans="1:96" x14ac:dyDescent="0.3">
      <c r="A225" s="4" t="str">
        <f>VLOOKUP(B225,ListCodeMtrx!A$1:B$91,2,TRUE)</f>
        <v>M41</v>
      </c>
      <c r="B225">
        <v>41</v>
      </c>
      <c r="C225" s="10">
        <v>24</v>
      </c>
      <c r="D225" s="10">
        <v>2</v>
      </c>
      <c r="E225" s="10">
        <v>3</v>
      </c>
      <c r="F225" s="1">
        <v>72</v>
      </c>
      <c r="G225" s="3">
        <v>41316</v>
      </c>
      <c r="H225" s="11">
        <v>2</v>
      </c>
      <c r="I225" s="1">
        <v>45</v>
      </c>
      <c r="J225" s="8">
        <v>35</v>
      </c>
      <c r="K225" s="8" t="s">
        <v>530</v>
      </c>
      <c r="L225" s="12">
        <v>0.15763888888888888</v>
      </c>
      <c r="M225" s="12">
        <f t="shared" si="216"/>
        <v>0.48163194444444446</v>
      </c>
      <c r="N225" s="8">
        <v>8266</v>
      </c>
      <c r="O225" s="8">
        <v>0</v>
      </c>
      <c r="P225" s="13">
        <v>800</v>
      </c>
      <c r="Q225" s="14">
        <f t="shared" si="175"/>
        <v>50.92278956892217</v>
      </c>
      <c r="R225" s="14">
        <f t="shared" si="176"/>
        <v>0.52021680071795562</v>
      </c>
      <c r="S225" s="14">
        <f t="shared" si="177"/>
        <v>591.8433996530664</v>
      </c>
      <c r="T225" s="15">
        <v>24.91316032409668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t="e">
        <f t="shared" si="178"/>
        <v>#DIV/0!</v>
      </c>
      <c r="AC225" t="e">
        <f t="shared" si="179"/>
        <v>#DIV/0!</v>
      </c>
      <c r="AD225" t="e">
        <f t="shared" si="180"/>
        <v>#DIV/0!</v>
      </c>
      <c r="AE225" s="8">
        <v>-1</v>
      </c>
      <c r="AF225" s="8">
        <v>0.87</v>
      </c>
      <c r="AG225" s="8">
        <v>0.92</v>
      </c>
      <c r="AH225" s="8">
        <v>9.9839849472045898</v>
      </c>
      <c r="AI225">
        <f t="shared" si="181"/>
        <v>0.87499199247360226</v>
      </c>
      <c r="AJ225">
        <f t="shared" si="182"/>
        <v>3.2941791756057104E-2</v>
      </c>
      <c r="AK225" t="e">
        <f t="shared" si="183"/>
        <v>#DIV/0!</v>
      </c>
      <c r="AL225" t="e">
        <f t="shared" si="184"/>
        <v>#DIV/0!</v>
      </c>
      <c r="AM225" t="e">
        <f t="shared" si="185"/>
        <v>#DIV/0!</v>
      </c>
      <c r="AN225" s="8">
        <v>1798.1268310546875</v>
      </c>
      <c r="AO225" s="8">
        <v>0.5</v>
      </c>
      <c r="AP225" t="e">
        <f t="shared" si="186"/>
        <v>#DIV/0!</v>
      </c>
      <c r="AQ225">
        <f t="shared" si="187"/>
        <v>5.4201289075318515</v>
      </c>
      <c r="AR225">
        <f t="shared" si="188"/>
        <v>1.0852057829395485</v>
      </c>
      <c r="AS225">
        <f t="shared" si="189"/>
        <v>24.91316032409668</v>
      </c>
      <c r="AT225" s="8">
        <v>2</v>
      </c>
      <c r="AU225">
        <f t="shared" si="190"/>
        <v>4.644859790802002</v>
      </c>
      <c r="AV225" s="8">
        <v>1</v>
      </c>
      <c r="AW225">
        <f t="shared" si="191"/>
        <v>9.2897195816040039</v>
      </c>
      <c r="AX225" s="8">
        <v>24.827932357788086</v>
      </c>
      <c r="AY225" s="8">
        <v>24.91316032409668</v>
      </c>
      <c r="AZ225" s="8">
        <v>25.010168075561523</v>
      </c>
      <c r="BA225" s="8">
        <v>799.25885009765625</v>
      </c>
      <c r="BB225" s="8">
        <v>767.85015869140625</v>
      </c>
      <c r="BC225" s="8">
        <v>17.496057510375977</v>
      </c>
      <c r="BD225" s="8">
        <v>20.52313232421875</v>
      </c>
      <c r="BE225" s="8">
        <v>56.289436340332031</v>
      </c>
      <c r="BF225" s="8">
        <v>66.028335571289062</v>
      </c>
      <c r="BG225" s="8">
        <v>350.76046752929687</v>
      </c>
      <c r="BH225" s="8">
        <v>1801.3857421875</v>
      </c>
      <c r="BI225" s="8">
        <v>0.19218288362026215</v>
      </c>
      <c r="BJ225" s="8">
        <v>101.25388336181641</v>
      </c>
      <c r="BK225" s="8">
        <v>2.9975986480712891</v>
      </c>
      <c r="BL225" s="8">
        <v>0.18458844721317291</v>
      </c>
      <c r="BM225" s="8">
        <v>0.25</v>
      </c>
      <c r="BN225" s="8">
        <v>-1.355140209197998</v>
      </c>
      <c r="BO225" s="8">
        <v>7.355140209197998</v>
      </c>
      <c r="BP225" s="8">
        <v>1</v>
      </c>
      <c r="BQ225" s="8">
        <v>0</v>
      </c>
      <c r="BR225" s="8">
        <v>0.15999999642372131</v>
      </c>
      <c r="BS225" s="8">
        <v>111115</v>
      </c>
      <c r="BT225">
        <f t="shared" si="192"/>
        <v>1.7538023376464842</v>
      </c>
      <c r="BU225">
        <f t="shared" si="193"/>
        <v>5.4201289075318515E-3</v>
      </c>
      <c r="BV225">
        <f t="shared" si="194"/>
        <v>298.06316032409666</v>
      </c>
      <c r="BW225">
        <f t="shared" si="195"/>
        <v>297.97793235778806</v>
      </c>
      <c r="BX225">
        <f t="shared" si="196"/>
        <v>288.22171230774256</v>
      </c>
      <c r="BY225">
        <f t="shared" si="174"/>
        <v>0.19276679748318762</v>
      </c>
      <c r="BZ225">
        <f t="shared" si="197"/>
        <v>3.1632526295151178</v>
      </c>
      <c r="CA225">
        <f t="shared" si="198"/>
        <v>31.240803063440865</v>
      </c>
      <c r="CB225">
        <f t="shared" si="199"/>
        <v>10.717670739222115</v>
      </c>
      <c r="CC225">
        <f t="shared" si="200"/>
        <v>24.870546340942383</v>
      </c>
      <c r="CD225">
        <f t="shared" si="201"/>
        <v>3.1552197251970378</v>
      </c>
      <c r="CE225">
        <f t="shared" si="202"/>
        <v>0.49262992255665511</v>
      </c>
      <c r="CF225">
        <f t="shared" si="203"/>
        <v>2.0780468465755693</v>
      </c>
      <c r="CG225">
        <f t="shared" si="204"/>
        <v>1.0771728786214685</v>
      </c>
      <c r="CH225">
        <f t="shared" si="205"/>
        <v>0.31025880510367648</v>
      </c>
      <c r="CI225">
        <f t="shared" si="206"/>
        <v>59.926442556932486</v>
      </c>
      <c r="CJ225">
        <f t="shared" si="207"/>
        <v>0.77077981029749876</v>
      </c>
      <c r="CK225">
        <f t="shared" si="208"/>
        <v>66.649446004763007</v>
      </c>
      <c r="CL225">
        <f t="shared" si="209"/>
        <v>760.44996051382304</v>
      </c>
      <c r="CM225">
        <f t="shared" si="210"/>
        <v>4.4631151160722464E-2</v>
      </c>
      <c r="CN225">
        <f t="shared" si="211"/>
        <v>0</v>
      </c>
      <c r="CO225">
        <f t="shared" si="212"/>
        <v>1576.1980997701794</v>
      </c>
      <c r="CP225">
        <f t="shared" si="213"/>
        <v>0</v>
      </c>
      <c r="CQ225" t="e">
        <f t="shared" si="214"/>
        <v>#DIV/0!</v>
      </c>
      <c r="CR225" t="e">
        <f t="shared" si="215"/>
        <v>#DIV/0!</v>
      </c>
    </row>
    <row r="226" spans="1:96" x14ac:dyDescent="0.3">
      <c r="A226" s="4" t="str">
        <f>VLOOKUP(B226,ListCodeMtrx!A$1:B$91,2,TRUE)</f>
        <v>M64</v>
      </c>
      <c r="B226">
        <v>64</v>
      </c>
      <c r="C226" s="10">
        <v>7</v>
      </c>
      <c r="D226" s="10">
        <v>3</v>
      </c>
      <c r="E226" s="10">
        <v>1</v>
      </c>
      <c r="F226" s="1">
        <v>72</v>
      </c>
      <c r="G226" s="3">
        <v>41316</v>
      </c>
      <c r="H226" s="11">
        <v>2</v>
      </c>
      <c r="I226" s="1">
        <v>44.7</v>
      </c>
      <c r="J226" s="8">
        <v>38</v>
      </c>
      <c r="K226" s="8" t="s">
        <v>533</v>
      </c>
      <c r="L226" s="12">
        <v>0.15763888888888888</v>
      </c>
      <c r="M226" s="12">
        <f t="shared" si="216"/>
        <v>0.48994212962962969</v>
      </c>
      <c r="N226" s="8">
        <v>8984</v>
      </c>
      <c r="O226" s="8">
        <v>0</v>
      </c>
      <c r="P226" s="13">
        <v>50</v>
      </c>
      <c r="Q226" s="14">
        <f t="shared" si="175"/>
        <v>4.2992796861367866E-2</v>
      </c>
      <c r="R226" s="14">
        <f t="shared" si="176"/>
        <v>0.52278594618083263</v>
      </c>
      <c r="S226" s="14">
        <f t="shared" si="177"/>
        <v>48.418091637169695</v>
      </c>
      <c r="T226" s="15">
        <v>24.154125213623047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t="e">
        <f t="shared" si="178"/>
        <v>#DIV/0!</v>
      </c>
      <c r="AC226" t="e">
        <f t="shared" si="179"/>
        <v>#DIV/0!</v>
      </c>
      <c r="AD226" t="e">
        <f t="shared" si="180"/>
        <v>#DIV/0!</v>
      </c>
      <c r="AE226" s="8">
        <v>-1</v>
      </c>
      <c r="AF226" s="8">
        <v>0.87</v>
      </c>
      <c r="AG226" s="8">
        <v>0.92</v>
      </c>
      <c r="AH226" s="8">
        <v>10.040945053100586</v>
      </c>
      <c r="AI226">
        <f t="shared" si="181"/>
        <v>0.87502047252655035</v>
      </c>
      <c r="AJ226">
        <f t="shared" si="182"/>
        <v>6.6220520893156315E-4</v>
      </c>
      <c r="AK226" t="e">
        <f t="shared" si="183"/>
        <v>#DIV/0!</v>
      </c>
      <c r="AL226" t="e">
        <f t="shared" si="184"/>
        <v>#DIV/0!</v>
      </c>
      <c r="AM226" t="e">
        <f t="shared" si="185"/>
        <v>#DIV/0!</v>
      </c>
      <c r="AN226" s="8">
        <v>1800.2374267578125</v>
      </c>
      <c r="AO226" s="8">
        <v>0.5</v>
      </c>
      <c r="AP226" t="e">
        <f t="shared" si="186"/>
        <v>#DIV/0!</v>
      </c>
      <c r="AQ226">
        <f t="shared" si="187"/>
        <v>5.1338206605581655</v>
      </c>
      <c r="AR226">
        <f t="shared" si="188"/>
        <v>1.0241181637609704</v>
      </c>
      <c r="AS226">
        <f t="shared" si="189"/>
        <v>24.154125213623047</v>
      </c>
      <c r="AT226" s="8">
        <v>2</v>
      </c>
      <c r="AU226">
        <f t="shared" si="190"/>
        <v>4.644859790802002</v>
      </c>
      <c r="AV226" s="8">
        <v>1</v>
      </c>
      <c r="AW226">
        <f t="shared" si="191"/>
        <v>9.2897195816040039</v>
      </c>
      <c r="AX226" s="8">
        <v>24.435329437255859</v>
      </c>
      <c r="AY226" s="8">
        <v>24.154125213623047</v>
      </c>
      <c r="AZ226" s="8">
        <v>25.01348876953125</v>
      </c>
      <c r="BA226" s="8">
        <v>49.530189514160156</v>
      </c>
      <c r="BB226" s="8">
        <v>49.361190795898437</v>
      </c>
      <c r="BC226" s="8">
        <v>16.872390747070312</v>
      </c>
      <c r="BD226" s="8">
        <v>19.741718292236328</v>
      </c>
      <c r="BE226" s="8">
        <v>55.565761566162109</v>
      </c>
      <c r="BF226" s="8">
        <v>65.015304565429688</v>
      </c>
      <c r="BG226" s="8">
        <v>350.7769775390625</v>
      </c>
      <c r="BH226" s="8">
        <v>1799.99169921875</v>
      </c>
      <c r="BI226" s="8">
        <v>0.23062051832675934</v>
      </c>
      <c r="BJ226" s="8">
        <v>101.2423095703125</v>
      </c>
      <c r="BK226" s="8">
        <v>0.23666954040527344</v>
      </c>
      <c r="BL226" s="8">
        <v>0.19711209833621979</v>
      </c>
      <c r="BM226" s="8">
        <v>0.5</v>
      </c>
      <c r="BN226" s="8">
        <v>-1.355140209197998</v>
      </c>
      <c r="BO226" s="8">
        <v>7.355140209197998</v>
      </c>
      <c r="BP226" s="8">
        <v>1</v>
      </c>
      <c r="BQ226" s="8">
        <v>0</v>
      </c>
      <c r="BR226" s="8">
        <v>0.15999999642372131</v>
      </c>
      <c r="BS226" s="8">
        <v>111115</v>
      </c>
      <c r="BT226">
        <f t="shared" si="192"/>
        <v>1.7538848876953121</v>
      </c>
      <c r="BU226">
        <f t="shared" si="193"/>
        <v>5.1338206605581653E-3</v>
      </c>
      <c r="BV226">
        <f t="shared" si="194"/>
        <v>297.30412521362302</v>
      </c>
      <c r="BW226">
        <f t="shared" si="195"/>
        <v>297.58532943725584</v>
      </c>
      <c r="BX226">
        <f t="shared" si="196"/>
        <v>287.99866543772805</v>
      </c>
      <c r="BY226">
        <f t="shared" si="174"/>
        <v>0.25907187980576829</v>
      </c>
      <c r="BZ226">
        <f t="shared" si="197"/>
        <v>3.0228153185534619</v>
      </c>
      <c r="CA226">
        <f t="shared" si="198"/>
        <v>29.857233911224885</v>
      </c>
      <c r="CB226">
        <f t="shared" si="199"/>
        <v>10.115515618988557</v>
      </c>
      <c r="CC226">
        <f t="shared" si="200"/>
        <v>24.294727325439453</v>
      </c>
      <c r="CD226">
        <f t="shared" si="201"/>
        <v>3.0484104616971961</v>
      </c>
      <c r="CE226">
        <f t="shared" si="202"/>
        <v>0.49493320818743186</v>
      </c>
      <c r="CF226">
        <f t="shared" si="203"/>
        <v>1.9986971547924914</v>
      </c>
      <c r="CG226">
        <f t="shared" si="204"/>
        <v>1.0497133069047047</v>
      </c>
      <c r="CH226">
        <f t="shared" si="205"/>
        <v>0.3117206120959356</v>
      </c>
      <c r="CI226">
        <f t="shared" si="206"/>
        <v>4.9019594223340928</v>
      </c>
      <c r="CJ226">
        <f t="shared" si="207"/>
        <v>0.98089391395300163</v>
      </c>
      <c r="CK226">
        <f t="shared" si="208"/>
        <v>67.109746655085061</v>
      </c>
      <c r="CL226">
        <f t="shared" si="209"/>
        <v>49.354942999584132</v>
      </c>
      <c r="CM226">
        <f t="shared" si="210"/>
        <v>5.8458900568160823E-4</v>
      </c>
      <c r="CN226">
        <f t="shared" si="211"/>
        <v>0</v>
      </c>
      <c r="CO226">
        <f t="shared" si="212"/>
        <v>1575.029587194259</v>
      </c>
      <c r="CP226">
        <f t="shared" si="213"/>
        <v>0</v>
      </c>
      <c r="CQ226" t="e">
        <f t="shared" si="214"/>
        <v>#DIV/0!</v>
      </c>
      <c r="CR226" t="e">
        <f t="shared" si="215"/>
        <v>#DIV/0!</v>
      </c>
    </row>
    <row r="227" spans="1:96" x14ac:dyDescent="0.3">
      <c r="A227" s="4" t="str">
        <f>VLOOKUP(B227,ListCodeMtrx!A$1:B$91,2,TRUE)</f>
        <v>M64</v>
      </c>
      <c r="B227">
        <v>64</v>
      </c>
      <c r="C227" s="10">
        <v>7</v>
      </c>
      <c r="D227" s="10">
        <v>3</v>
      </c>
      <c r="E227" s="10">
        <v>1</v>
      </c>
      <c r="F227" s="1">
        <v>72</v>
      </c>
      <c r="G227" s="3">
        <v>41316</v>
      </c>
      <c r="H227" s="11">
        <v>2</v>
      </c>
      <c r="I227" s="1">
        <v>44.7</v>
      </c>
      <c r="J227" s="8">
        <v>39</v>
      </c>
      <c r="K227" s="8" t="s">
        <v>534</v>
      </c>
      <c r="L227" s="12">
        <v>0.15763888888888888</v>
      </c>
      <c r="M227" s="12">
        <f t="shared" si="216"/>
        <v>0.4916666666666667</v>
      </c>
      <c r="N227" s="8">
        <v>9133</v>
      </c>
      <c r="O227" s="8">
        <v>0</v>
      </c>
      <c r="P227" s="13">
        <v>150</v>
      </c>
      <c r="Q227" s="14">
        <f t="shared" si="175"/>
        <v>11.244040101219884</v>
      </c>
      <c r="R227" s="14">
        <f t="shared" si="176"/>
        <v>0.49014144470193349</v>
      </c>
      <c r="S227" s="14">
        <f t="shared" si="177"/>
        <v>104.19509860810325</v>
      </c>
      <c r="T227" s="15">
        <v>24.632999420166016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t="e">
        <f t="shared" si="178"/>
        <v>#DIV/0!</v>
      </c>
      <c r="AC227" t="e">
        <f t="shared" si="179"/>
        <v>#DIV/0!</v>
      </c>
      <c r="AD227" t="e">
        <f t="shared" si="180"/>
        <v>#DIV/0!</v>
      </c>
      <c r="AE227" s="8">
        <v>-1</v>
      </c>
      <c r="AF227" s="8">
        <v>0.87</v>
      </c>
      <c r="AG227" s="8">
        <v>0.92</v>
      </c>
      <c r="AH227" s="8">
        <v>10.012383460998535</v>
      </c>
      <c r="AI227">
        <f t="shared" si="181"/>
        <v>0.87500619173049932</v>
      </c>
      <c r="AJ227">
        <f t="shared" si="182"/>
        <v>7.767216872041253E-3</v>
      </c>
      <c r="AK227" t="e">
        <f t="shared" si="183"/>
        <v>#DIV/0!</v>
      </c>
      <c r="AL227" t="e">
        <f t="shared" si="184"/>
        <v>#DIV/0!</v>
      </c>
      <c r="AM227" t="e">
        <f t="shared" si="185"/>
        <v>#DIV/0!</v>
      </c>
      <c r="AN227" s="8">
        <v>1800.2374267578125</v>
      </c>
      <c r="AO227" s="8">
        <v>0.5</v>
      </c>
      <c r="AP227" t="e">
        <f t="shared" si="186"/>
        <v>#DIV/0!</v>
      </c>
      <c r="AQ227">
        <f t="shared" si="187"/>
        <v>5.0057263309509201</v>
      </c>
      <c r="AR227">
        <f t="shared" si="188"/>
        <v>1.0607417727550219</v>
      </c>
      <c r="AS227">
        <f t="shared" si="189"/>
        <v>24.632999420166016</v>
      </c>
      <c r="AT227" s="8">
        <v>2</v>
      </c>
      <c r="AU227">
        <f t="shared" si="190"/>
        <v>4.644859790802002</v>
      </c>
      <c r="AV227" s="8">
        <v>1</v>
      </c>
      <c r="AW227">
        <f t="shared" si="191"/>
        <v>9.2897195816040039</v>
      </c>
      <c r="AX227" s="8">
        <v>24.623664855957031</v>
      </c>
      <c r="AY227" s="8">
        <v>24.632999420166016</v>
      </c>
      <c r="AZ227" s="8">
        <v>25.020601272583008</v>
      </c>
      <c r="BA227" s="8">
        <v>151.5074462890625</v>
      </c>
      <c r="BB227" s="8">
        <v>144.68321228027344</v>
      </c>
      <c r="BC227" s="8">
        <v>17.452976226806641</v>
      </c>
      <c r="BD227" s="8">
        <v>20.249410629272461</v>
      </c>
      <c r="BE227" s="8">
        <v>56.831771850585937</v>
      </c>
      <c r="BF227" s="8">
        <v>65.937744140625</v>
      </c>
      <c r="BG227" s="8">
        <v>350.75833129882812</v>
      </c>
      <c r="BH227" s="8">
        <v>1801.5577392578125</v>
      </c>
      <c r="BI227" s="8">
        <v>0.28220388293266296</v>
      </c>
      <c r="BJ227" s="8">
        <v>101.23876190185547</v>
      </c>
      <c r="BK227" s="8">
        <v>0.66907310485839844</v>
      </c>
      <c r="BL227" s="8">
        <v>0.19086743891239166</v>
      </c>
      <c r="BM227" s="8">
        <v>0.25</v>
      </c>
      <c r="BN227" s="8">
        <v>-1.355140209197998</v>
      </c>
      <c r="BO227" s="8">
        <v>7.355140209197998</v>
      </c>
      <c r="BP227" s="8">
        <v>1</v>
      </c>
      <c r="BQ227" s="8">
        <v>0</v>
      </c>
      <c r="BR227" s="8">
        <v>0.15999999642372131</v>
      </c>
      <c r="BS227" s="8">
        <v>111115</v>
      </c>
      <c r="BT227">
        <f t="shared" si="192"/>
        <v>1.7537916564941405</v>
      </c>
      <c r="BU227">
        <f t="shared" si="193"/>
        <v>5.0057263309509197E-3</v>
      </c>
      <c r="BV227">
        <f t="shared" si="194"/>
        <v>297.78299942016599</v>
      </c>
      <c r="BW227">
        <f t="shared" si="195"/>
        <v>297.77366485595701</v>
      </c>
      <c r="BX227">
        <f t="shared" si="196"/>
        <v>288.24923183837745</v>
      </c>
      <c r="BY227">
        <f t="shared" si="174"/>
        <v>0.26942768580847115</v>
      </c>
      <c r="BZ227">
        <f t="shared" si="197"/>
        <v>3.1107670341048377</v>
      </c>
      <c r="CA227">
        <f t="shared" si="198"/>
        <v>30.727035531316833</v>
      </c>
      <c r="CB227">
        <f t="shared" si="199"/>
        <v>10.477624902044372</v>
      </c>
      <c r="CC227">
        <f t="shared" si="200"/>
        <v>24.628332138061523</v>
      </c>
      <c r="CD227">
        <f t="shared" si="201"/>
        <v>3.1098991468948549</v>
      </c>
      <c r="CE227">
        <f t="shared" si="202"/>
        <v>0.46557681794820938</v>
      </c>
      <c r="CF227">
        <f t="shared" si="203"/>
        <v>2.0500252613498158</v>
      </c>
      <c r="CG227">
        <f t="shared" si="204"/>
        <v>1.0598738855450391</v>
      </c>
      <c r="CH227">
        <f t="shared" si="205"/>
        <v>0.29309709398452377</v>
      </c>
      <c r="CI227">
        <f t="shared" si="206"/>
        <v>10.548582779326118</v>
      </c>
      <c r="CJ227">
        <f t="shared" si="207"/>
        <v>0.72016025194589584</v>
      </c>
      <c r="CK227">
        <f t="shared" si="208"/>
        <v>66.762755384605768</v>
      </c>
      <c r="CL227">
        <f t="shared" si="209"/>
        <v>143.04920664605538</v>
      </c>
      <c r="CM227">
        <f t="shared" si="210"/>
        <v>5.2477264041725549E-2</v>
      </c>
      <c r="CN227">
        <f t="shared" si="211"/>
        <v>0</v>
      </c>
      <c r="CO227">
        <f t="shared" si="212"/>
        <v>1576.3741766105863</v>
      </c>
      <c r="CP227">
        <f t="shared" si="213"/>
        <v>0</v>
      </c>
      <c r="CQ227" t="e">
        <f t="shared" si="214"/>
        <v>#DIV/0!</v>
      </c>
      <c r="CR227" t="e">
        <f t="shared" si="215"/>
        <v>#DIV/0!</v>
      </c>
    </row>
    <row r="228" spans="1:96" x14ac:dyDescent="0.3">
      <c r="A228" s="4" t="str">
        <f>VLOOKUP(B228,ListCodeMtrx!A$1:B$91,2,TRUE)</f>
        <v>M64</v>
      </c>
      <c r="B228">
        <v>64</v>
      </c>
      <c r="C228" s="10">
        <v>7</v>
      </c>
      <c r="D228" s="10">
        <v>3</v>
      </c>
      <c r="E228" s="10">
        <v>1</v>
      </c>
      <c r="F228" s="1">
        <v>72</v>
      </c>
      <c r="G228" s="3">
        <v>41316</v>
      </c>
      <c r="H228" s="11">
        <v>2</v>
      </c>
      <c r="I228" s="1">
        <v>44.7</v>
      </c>
      <c r="J228" s="8">
        <v>40</v>
      </c>
      <c r="K228" s="8" t="s">
        <v>535</v>
      </c>
      <c r="L228" s="12">
        <v>0.15763888888888888</v>
      </c>
      <c r="M228" s="12">
        <f t="shared" si="216"/>
        <v>0.49388888888888893</v>
      </c>
      <c r="N228" s="8">
        <v>9325</v>
      </c>
      <c r="O228" s="8">
        <v>0</v>
      </c>
      <c r="P228" s="13" t="s">
        <v>192</v>
      </c>
      <c r="Q228" s="14">
        <f t="shared" si="175"/>
        <v>32.810680132085515</v>
      </c>
      <c r="R228" s="14">
        <f t="shared" si="176"/>
        <v>0.48418372129826476</v>
      </c>
      <c r="S228" s="14">
        <f t="shared" si="177"/>
        <v>261.22979857662074</v>
      </c>
      <c r="T228" s="15">
        <v>25.120096206665039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t="e">
        <f t="shared" si="178"/>
        <v>#DIV/0!</v>
      </c>
      <c r="AC228" t="e">
        <f t="shared" si="179"/>
        <v>#DIV/0!</v>
      </c>
      <c r="AD228" t="e">
        <f t="shared" si="180"/>
        <v>#DIV/0!</v>
      </c>
      <c r="AE228" s="8">
        <v>-1</v>
      </c>
      <c r="AF228" s="8">
        <v>0.87</v>
      </c>
      <c r="AG228" s="8">
        <v>0.92</v>
      </c>
      <c r="AH228" s="8">
        <v>10.012383460998535</v>
      </c>
      <c r="AI228">
        <f t="shared" si="181"/>
        <v>0.87500619173049932</v>
      </c>
      <c r="AJ228">
        <f t="shared" si="182"/>
        <v>2.1489334228625478E-2</v>
      </c>
      <c r="AK228" t="e">
        <f t="shared" si="183"/>
        <v>#DIV/0!</v>
      </c>
      <c r="AL228" t="e">
        <f t="shared" si="184"/>
        <v>#DIV/0!</v>
      </c>
      <c r="AM228" t="e">
        <f t="shared" si="185"/>
        <v>#DIV/0!</v>
      </c>
      <c r="AN228" s="8">
        <v>1800.2374267578125</v>
      </c>
      <c r="AO228" s="8">
        <v>0.5</v>
      </c>
      <c r="AP228" t="e">
        <f t="shared" si="186"/>
        <v>#DIV/0!</v>
      </c>
      <c r="AQ228">
        <f t="shared" si="187"/>
        <v>5.1264932236829255</v>
      </c>
      <c r="AR228">
        <f t="shared" si="188"/>
        <v>1.0982183164355352</v>
      </c>
      <c r="AS228">
        <f t="shared" si="189"/>
        <v>25.120096206665039</v>
      </c>
      <c r="AT228" s="8">
        <v>2</v>
      </c>
      <c r="AU228">
        <f t="shared" si="190"/>
        <v>4.644859790802002</v>
      </c>
      <c r="AV228" s="8">
        <v>1</v>
      </c>
      <c r="AW228">
        <f t="shared" si="191"/>
        <v>9.2897195816040039</v>
      </c>
      <c r="AX228" s="8">
        <v>24.799501419067383</v>
      </c>
      <c r="AY228" s="8">
        <v>25.120096206665039</v>
      </c>
      <c r="AZ228" s="8">
        <v>25.007558822631836</v>
      </c>
      <c r="BA228" s="8">
        <v>399.98794555664062</v>
      </c>
      <c r="BB228" s="8">
        <v>380.16775512695312</v>
      </c>
      <c r="BC228" s="8">
        <v>17.923053741455078</v>
      </c>
      <c r="BD228" s="8">
        <v>20.785459518432617</v>
      </c>
      <c r="BE228" s="8">
        <v>57.752613067626953</v>
      </c>
      <c r="BF228" s="8">
        <v>66.976005554199219</v>
      </c>
      <c r="BG228" s="8">
        <v>350.74948120117187</v>
      </c>
      <c r="BH228" s="8">
        <v>1798.124755859375</v>
      </c>
      <c r="BI228" s="8">
        <v>0.27613702416419983</v>
      </c>
      <c r="BJ228" s="8">
        <v>101.23890686035156</v>
      </c>
      <c r="BK228" s="8">
        <v>1.8358821868896484</v>
      </c>
      <c r="BL228" s="8">
        <v>0.20249463617801666</v>
      </c>
      <c r="BM228" s="8">
        <v>0.25</v>
      </c>
      <c r="BN228" s="8">
        <v>-1.355140209197998</v>
      </c>
      <c r="BO228" s="8">
        <v>7.355140209197998</v>
      </c>
      <c r="BP228" s="8">
        <v>1</v>
      </c>
      <c r="BQ228" s="8">
        <v>0</v>
      </c>
      <c r="BR228" s="8">
        <v>0.15999999642372131</v>
      </c>
      <c r="BS228" s="8">
        <v>111115</v>
      </c>
      <c r="BT228">
        <f t="shared" si="192"/>
        <v>1.7537474060058593</v>
      </c>
      <c r="BU228">
        <f t="shared" si="193"/>
        <v>5.1264932236829257E-3</v>
      </c>
      <c r="BV228">
        <f t="shared" si="194"/>
        <v>298.27009620666502</v>
      </c>
      <c r="BW228">
        <f t="shared" si="195"/>
        <v>297.94950141906736</v>
      </c>
      <c r="BX228">
        <f t="shared" si="196"/>
        <v>287.69995450690476</v>
      </c>
      <c r="BY228">
        <f t="shared" si="174"/>
        <v>0.23167909202561326</v>
      </c>
      <c r="BZ228">
        <f t="shared" si="197"/>
        <v>3.2025155166717427</v>
      </c>
      <c r="CA228">
        <f t="shared" si="198"/>
        <v>31.633248678685128</v>
      </c>
      <c r="CB228">
        <f t="shared" si="199"/>
        <v>10.84778916025251</v>
      </c>
      <c r="CC228">
        <f t="shared" si="200"/>
        <v>24.959798812866211</v>
      </c>
      <c r="CD228">
        <f t="shared" si="201"/>
        <v>3.172064647670148</v>
      </c>
      <c r="CE228">
        <f t="shared" si="202"/>
        <v>0.46019802503087665</v>
      </c>
      <c r="CF228">
        <f t="shared" si="203"/>
        <v>2.1042972002362075</v>
      </c>
      <c r="CG228">
        <f t="shared" si="204"/>
        <v>1.0677674474339405</v>
      </c>
      <c r="CH228">
        <f t="shared" si="205"/>
        <v>0.28968666721526365</v>
      </c>
      <c r="CI228">
        <f t="shared" si="206"/>
        <v>26.446619247246904</v>
      </c>
      <c r="CJ228">
        <f t="shared" si="207"/>
        <v>0.68714349140259334</v>
      </c>
      <c r="CK228">
        <f t="shared" si="208"/>
        <v>66.529175688003534</v>
      </c>
      <c r="CL228">
        <f t="shared" si="209"/>
        <v>375.39964369051864</v>
      </c>
      <c r="CM228">
        <f t="shared" si="210"/>
        <v>5.814783097529979E-2</v>
      </c>
      <c r="CN228">
        <f t="shared" si="211"/>
        <v>0</v>
      </c>
      <c r="CO228">
        <f t="shared" si="212"/>
        <v>1573.3702948808454</v>
      </c>
      <c r="CP228">
        <f t="shared" si="213"/>
        <v>0</v>
      </c>
      <c r="CQ228" t="e">
        <f t="shared" si="214"/>
        <v>#DIV/0!</v>
      </c>
      <c r="CR228" t="e">
        <f t="shared" si="215"/>
        <v>#DIV/0!</v>
      </c>
    </row>
    <row r="229" spans="1:96" x14ac:dyDescent="0.3">
      <c r="A229" s="4" t="str">
        <f>VLOOKUP(B229,ListCodeMtrx!A$1:B$91,2,TRUE)</f>
        <v>M64</v>
      </c>
      <c r="B229">
        <v>64</v>
      </c>
      <c r="C229" s="10">
        <v>7</v>
      </c>
      <c r="D229" s="10">
        <v>3</v>
      </c>
      <c r="E229" s="10">
        <v>1</v>
      </c>
      <c r="F229" s="1">
        <v>72</v>
      </c>
      <c r="G229" s="3">
        <v>41316</v>
      </c>
      <c r="H229" s="11">
        <v>2</v>
      </c>
      <c r="I229" s="1">
        <v>44.7</v>
      </c>
      <c r="J229" s="8">
        <v>41</v>
      </c>
      <c r="K229" s="8" t="s">
        <v>536</v>
      </c>
      <c r="L229" s="12">
        <v>0.15763888888888888</v>
      </c>
      <c r="M229" s="12">
        <f t="shared" si="216"/>
        <v>0.49630787037037039</v>
      </c>
      <c r="N229" s="8">
        <v>9534</v>
      </c>
      <c r="O229" s="8">
        <v>0</v>
      </c>
      <c r="P229" s="13">
        <v>800</v>
      </c>
      <c r="Q229" s="14">
        <f t="shared" si="175"/>
        <v>47.548988627262695</v>
      </c>
      <c r="R229" s="14">
        <f t="shared" si="176"/>
        <v>0.39908745572054222</v>
      </c>
      <c r="S229" s="14">
        <f t="shared" si="177"/>
        <v>560.54274237488721</v>
      </c>
      <c r="T229" s="15">
        <v>24.786809921264648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t="e">
        <f t="shared" si="178"/>
        <v>#DIV/0!</v>
      </c>
      <c r="AC229" t="e">
        <f t="shared" si="179"/>
        <v>#DIV/0!</v>
      </c>
      <c r="AD229" t="e">
        <f t="shared" si="180"/>
        <v>#DIV/0!</v>
      </c>
      <c r="AE229" s="8">
        <v>-1</v>
      </c>
      <c r="AF229" s="8">
        <v>0.87</v>
      </c>
      <c r="AG229" s="8">
        <v>0.92</v>
      </c>
      <c r="AH229" s="8">
        <v>10.040945053100586</v>
      </c>
      <c r="AI229">
        <f t="shared" si="181"/>
        <v>0.87502047252655035</v>
      </c>
      <c r="AJ229">
        <f t="shared" si="182"/>
        <v>3.0860587513079307E-2</v>
      </c>
      <c r="AK229" t="e">
        <f t="shared" si="183"/>
        <v>#DIV/0!</v>
      </c>
      <c r="AL229" t="e">
        <f t="shared" si="184"/>
        <v>#DIV/0!</v>
      </c>
      <c r="AM229" t="e">
        <f t="shared" si="185"/>
        <v>#DIV/0!</v>
      </c>
      <c r="AN229" s="8">
        <v>1800.2374267578125</v>
      </c>
      <c r="AO229" s="8">
        <v>0.5</v>
      </c>
      <c r="AP229" t="e">
        <f t="shared" si="186"/>
        <v>#DIV/0!</v>
      </c>
      <c r="AQ229">
        <f t="shared" si="187"/>
        <v>4.391128032102368</v>
      </c>
      <c r="AR229">
        <f t="shared" si="188"/>
        <v>1.1322089356774945</v>
      </c>
      <c r="AS229">
        <f t="shared" si="189"/>
        <v>24.786809921264648</v>
      </c>
      <c r="AT229" s="8">
        <v>2</v>
      </c>
      <c r="AU229">
        <f t="shared" si="190"/>
        <v>4.644859790802002</v>
      </c>
      <c r="AV229" s="8">
        <v>1</v>
      </c>
      <c r="AW229">
        <f t="shared" si="191"/>
        <v>9.2897195816040039</v>
      </c>
      <c r="AX229" s="8">
        <v>24.571168899536133</v>
      </c>
      <c r="AY229" s="8">
        <v>24.786809921264648</v>
      </c>
      <c r="AZ229" s="8">
        <v>25.010515213012695</v>
      </c>
      <c r="BA229" s="8">
        <v>799.37005615234375</v>
      </c>
      <c r="BB229" s="8">
        <v>770.33160400390625</v>
      </c>
      <c r="BC229" s="8">
        <v>17.373846054077148</v>
      </c>
      <c r="BD229" s="8">
        <v>19.827789306640625</v>
      </c>
      <c r="BE229" s="8">
        <v>56.750205993652344</v>
      </c>
      <c r="BF229" s="8">
        <v>64.76580810546875</v>
      </c>
      <c r="BG229" s="8">
        <v>350.78738403320312</v>
      </c>
      <c r="BH229" s="8">
        <v>1797.867919921875</v>
      </c>
      <c r="BI229" s="8">
        <v>0.21645934879779816</v>
      </c>
      <c r="BJ229" s="8">
        <v>101.235595703125</v>
      </c>
      <c r="BK229" s="8">
        <v>2.7998104095458984</v>
      </c>
      <c r="BL229" s="8">
        <v>0.18750287592411041</v>
      </c>
      <c r="BM229" s="8">
        <v>0.25</v>
      </c>
      <c r="BN229" s="8">
        <v>-1.355140209197998</v>
      </c>
      <c r="BO229" s="8">
        <v>7.355140209197998</v>
      </c>
      <c r="BP229" s="8">
        <v>1</v>
      </c>
      <c r="BQ229" s="8">
        <v>0</v>
      </c>
      <c r="BR229" s="8">
        <v>0.15999999642372131</v>
      </c>
      <c r="BS229" s="8">
        <v>111115</v>
      </c>
      <c r="BT229">
        <f t="shared" si="192"/>
        <v>1.7539369201660155</v>
      </c>
      <c r="BU229">
        <f t="shared" si="193"/>
        <v>4.3911280321023679E-3</v>
      </c>
      <c r="BV229">
        <f t="shared" si="194"/>
        <v>297.93680992126463</v>
      </c>
      <c r="BW229">
        <f t="shared" si="195"/>
        <v>297.72116889953611</v>
      </c>
      <c r="BX229">
        <f t="shared" si="196"/>
        <v>287.65886075782328</v>
      </c>
      <c r="BY229">
        <f t="shared" si="174"/>
        <v>0.36601273285986374</v>
      </c>
      <c r="BZ229">
        <f t="shared" si="197"/>
        <v>3.1394869976113098</v>
      </c>
      <c r="CA229">
        <f t="shared" si="198"/>
        <v>31.011690856424703</v>
      </c>
      <c r="CB229">
        <f t="shared" si="199"/>
        <v>11.183901549784078</v>
      </c>
      <c r="CC229">
        <f t="shared" si="200"/>
        <v>24.678989410400391</v>
      </c>
      <c r="CD229">
        <f t="shared" si="201"/>
        <v>3.119330259810134</v>
      </c>
      <c r="CE229">
        <f t="shared" si="202"/>
        <v>0.38264881712448695</v>
      </c>
      <c r="CF229">
        <f t="shared" si="203"/>
        <v>2.0072780619338153</v>
      </c>
      <c r="CG229">
        <f t="shared" si="204"/>
        <v>1.1120521978763187</v>
      </c>
      <c r="CH229">
        <f t="shared" si="205"/>
        <v>0.24058001964521933</v>
      </c>
      <c r="CI229">
        <f t="shared" si="206"/>
        <v>56.746878441385036</v>
      </c>
      <c r="CJ229">
        <f t="shared" si="207"/>
        <v>0.72766421559415184</v>
      </c>
      <c r="CK229">
        <f t="shared" si="208"/>
        <v>64.520084492124028</v>
      </c>
      <c r="CL229">
        <f t="shared" si="209"/>
        <v>763.42169309831559</v>
      </c>
      <c r="CM229">
        <f t="shared" si="210"/>
        <v>4.0185716380356319E-2</v>
      </c>
      <c r="CN229">
        <f t="shared" si="211"/>
        <v>0</v>
      </c>
      <c r="CO229">
        <f t="shared" si="212"/>
        <v>1573.1712368303652</v>
      </c>
      <c r="CP229">
        <f t="shared" si="213"/>
        <v>0</v>
      </c>
      <c r="CQ229" t="e">
        <f t="shared" si="214"/>
        <v>#DIV/0!</v>
      </c>
      <c r="CR229" t="e">
        <f t="shared" si="215"/>
        <v>#DIV/0!</v>
      </c>
    </row>
    <row r="230" spans="1:96" x14ac:dyDescent="0.3">
      <c r="A230" s="4" t="str">
        <f>VLOOKUP(B230,ListCodeMtrx!A$1:B$91,2,TRUE)</f>
        <v>M69</v>
      </c>
      <c r="B230">
        <v>69</v>
      </c>
      <c r="C230" s="10">
        <v>14</v>
      </c>
      <c r="D230" s="10">
        <v>3</v>
      </c>
      <c r="E230" s="10">
        <v>2</v>
      </c>
      <c r="F230" s="1">
        <v>72</v>
      </c>
      <c r="G230" s="3">
        <v>41316</v>
      </c>
      <c r="H230" s="11">
        <v>2</v>
      </c>
      <c r="I230" s="1">
        <v>49.3</v>
      </c>
      <c r="J230" s="8">
        <v>44</v>
      </c>
      <c r="K230" s="8" t="s">
        <v>539</v>
      </c>
      <c r="L230" s="12">
        <v>0.15763888888888888</v>
      </c>
      <c r="M230" s="12">
        <f t="shared" si="216"/>
        <v>0.50497685185185193</v>
      </c>
      <c r="N230" s="8">
        <v>10283</v>
      </c>
      <c r="O230" s="8">
        <v>0</v>
      </c>
      <c r="P230" s="13">
        <v>50</v>
      </c>
      <c r="Q230" s="14">
        <f t="shared" si="175"/>
        <v>-0.14630289596358706</v>
      </c>
      <c r="R230" s="14">
        <f t="shared" si="176"/>
        <v>0.48651166347793534</v>
      </c>
      <c r="S230" s="14">
        <f t="shared" si="177"/>
        <v>49.324375577954733</v>
      </c>
      <c r="T230" s="15">
        <v>24.771764755249023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t="e">
        <f t="shared" si="178"/>
        <v>#DIV/0!</v>
      </c>
      <c r="AC230" t="e">
        <f t="shared" si="179"/>
        <v>#DIV/0!</v>
      </c>
      <c r="AD230" t="e">
        <f t="shared" si="180"/>
        <v>#DIV/0!</v>
      </c>
      <c r="AE230" s="8">
        <v>-1</v>
      </c>
      <c r="AF230" s="8">
        <v>0.87</v>
      </c>
      <c r="AG230" s="8">
        <v>0.92</v>
      </c>
      <c r="AH230" s="8">
        <v>10.012383460998535</v>
      </c>
      <c r="AI230">
        <f t="shared" si="181"/>
        <v>0.87500619173049932</v>
      </c>
      <c r="AJ230">
        <f t="shared" si="182"/>
        <v>5.4205459789918582E-4</v>
      </c>
      <c r="AK230" t="e">
        <f t="shared" si="183"/>
        <v>#DIV/0!</v>
      </c>
      <c r="AL230" t="e">
        <f t="shared" si="184"/>
        <v>#DIV/0!</v>
      </c>
      <c r="AM230" t="e">
        <f t="shared" si="185"/>
        <v>#DIV/0!</v>
      </c>
      <c r="AN230" s="8">
        <v>1800.1116943359375</v>
      </c>
      <c r="AO230" s="8">
        <v>0.5</v>
      </c>
      <c r="AP230" t="e">
        <f t="shared" si="186"/>
        <v>#DIV/0!</v>
      </c>
      <c r="AQ230">
        <f t="shared" si="187"/>
        <v>4.8814117426644321</v>
      </c>
      <c r="AR230">
        <f t="shared" si="188"/>
        <v>1.0412462728577587</v>
      </c>
      <c r="AS230">
        <f t="shared" si="189"/>
        <v>24.771764755249023</v>
      </c>
      <c r="AT230" s="8">
        <v>2</v>
      </c>
      <c r="AU230">
        <f t="shared" si="190"/>
        <v>4.644859790802002</v>
      </c>
      <c r="AV230" s="8">
        <v>1</v>
      </c>
      <c r="AW230">
        <f t="shared" si="191"/>
        <v>9.2897195816040039</v>
      </c>
      <c r="AX230" s="8">
        <v>24.56884765625</v>
      </c>
      <c r="AY230" s="8">
        <v>24.771764755249023</v>
      </c>
      <c r="AZ230" s="8">
        <v>25.01300048828125</v>
      </c>
      <c r="BA230" s="8">
        <v>49.706516265869141</v>
      </c>
      <c r="BB230" s="8">
        <v>49.651737213134766</v>
      </c>
      <c r="BC230" s="8">
        <v>17.974056243896484</v>
      </c>
      <c r="BD230" s="8">
        <v>20.699884414672852</v>
      </c>
      <c r="BE230" s="8">
        <v>58.714862823486328</v>
      </c>
      <c r="BF230" s="8">
        <v>67.619178771972656</v>
      </c>
      <c r="BG230" s="8">
        <v>350.74603271484375</v>
      </c>
      <c r="BH230" s="8">
        <v>1799.9052734375</v>
      </c>
      <c r="BI230" s="8">
        <v>0.29029503464698792</v>
      </c>
      <c r="BJ230" s="8">
        <v>101.22864532470703</v>
      </c>
      <c r="BK230" s="8">
        <v>0.24342536926269531</v>
      </c>
      <c r="BL230" s="8">
        <v>0.20744229853153229</v>
      </c>
      <c r="BM230" s="8">
        <v>0.25</v>
      </c>
      <c r="BN230" s="8">
        <v>-1.355140209197998</v>
      </c>
      <c r="BO230" s="8">
        <v>7.355140209197998</v>
      </c>
      <c r="BP230" s="8">
        <v>1</v>
      </c>
      <c r="BQ230" s="8">
        <v>0</v>
      </c>
      <c r="BR230" s="8">
        <v>0.15999999642372131</v>
      </c>
      <c r="BS230" s="8">
        <v>111115</v>
      </c>
      <c r="BT230">
        <f t="shared" si="192"/>
        <v>1.7537301635742186</v>
      </c>
      <c r="BU230">
        <f t="shared" si="193"/>
        <v>4.8814117426644321E-3</v>
      </c>
      <c r="BV230">
        <f t="shared" si="194"/>
        <v>297.921764755249</v>
      </c>
      <c r="BW230">
        <f t="shared" si="195"/>
        <v>297.71884765624998</v>
      </c>
      <c r="BX230">
        <f t="shared" si="196"/>
        <v>287.98483731303713</v>
      </c>
      <c r="BY230">
        <f t="shared" si="174"/>
        <v>0.28146084843368985</v>
      </c>
      <c r="BZ230">
        <f t="shared" si="197"/>
        <v>3.1366675305331078</v>
      </c>
      <c r="CA230">
        <f t="shared" si="198"/>
        <v>30.985967662332595</v>
      </c>
      <c r="CB230">
        <f t="shared" si="199"/>
        <v>10.286083247659743</v>
      </c>
      <c r="CC230">
        <f t="shared" si="200"/>
        <v>24.670306205749512</v>
      </c>
      <c r="CD230">
        <f t="shared" si="201"/>
        <v>3.1177118920153051</v>
      </c>
      <c r="CE230">
        <f t="shared" si="202"/>
        <v>0.46230053418216099</v>
      </c>
      <c r="CF230">
        <f t="shared" si="203"/>
        <v>2.095421257675349</v>
      </c>
      <c r="CG230">
        <f t="shared" si="204"/>
        <v>1.022290634339956</v>
      </c>
      <c r="CH230">
        <f t="shared" si="205"/>
        <v>0.29101969629052876</v>
      </c>
      <c r="CI230">
        <f t="shared" si="206"/>
        <v>4.993039721243421</v>
      </c>
      <c r="CJ230">
        <f t="shared" si="207"/>
        <v>0.99340684428069859</v>
      </c>
      <c r="CK230">
        <f t="shared" si="208"/>
        <v>67.619233727060404</v>
      </c>
      <c r="CL230">
        <f t="shared" si="209"/>
        <v>49.672998232675333</v>
      </c>
      <c r="CM230">
        <f t="shared" si="210"/>
        <v>-1.9916030980791422E-3</v>
      </c>
      <c r="CN230">
        <f t="shared" si="211"/>
        <v>0</v>
      </c>
      <c r="CO230">
        <f t="shared" si="212"/>
        <v>1574.9282587861899</v>
      </c>
      <c r="CP230">
        <f t="shared" si="213"/>
        <v>0</v>
      </c>
      <c r="CQ230" t="e">
        <f t="shared" si="214"/>
        <v>#DIV/0!</v>
      </c>
      <c r="CR230" t="e">
        <f t="shared" si="215"/>
        <v>#DIV/0!</v>
      </c>
    </row>
    <row r="231" spans="1:96" x14ac:dyDescent="0.3">
      <c r="A231" s="4" t="str">
        <f>VLOOKUP(B231,ListCodeMtrx!A$1:B$91,2,TRUE)</f>
        <v>M69</v>
      </c>
      <c r="B231">
        <v>69</v>
      </c>
      <c r="C231" s="10">
        <v>14</v>
      </c>
      <c r="D231" s="10">
        <v>3</v>
      </c>
      <c r="E231" s="10">
        <v>2</v>
      </c>
      <c r="F231" s="1">
        <v>72</v>
      </c>
      <c r="G231" s="3">
        <v>41316</v>
      </c>
      <c r="H231" s="11">
        <v>2</v>
      </c>
      <c r="I231" s="1">
        <v>49.3</v>
      </c>
      <c r="J231" s="8">
        <v>45</v>
      </c>
      <c r="K231" s="8" t="s">
        <v>540</v>
      </c>
      <c r="L231" s="12">
        <v>0.15763888888888888</v>
      </c>
      <c r="M231" s="12">
        <f t="shared" si="216"/>
        <v>0.50672453703703701</v>
      </c>
      <c r="N231" s="8">
        <v>10434</v>
      </c>
      <c r="O231" s="8">
        <v>0</v>
      </c>
      <c r="P231" s="13">
        <v>150</v>
      </c>
      <c r="Q231" s="14">
        <f t="shared" si="175"/>
        <v>10.670238387418205</v>
      </c>
      <c r="R231" s="14">
        <f t="shared" si="176"/>
        <v>0.46702027304303062</v>
      </c>
      <c r="S231" s="14">
        <f t="shared" si="177"/>
        <v>104.57218175672529</v>
      </c>
      <c r="T231" s="15">
        <v>24.844167709350586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t="e">
        <f t="shared" si="178"/>
        <v>#DIV/0!</v>
      </c>
      <c r="AC231" t="e">
        <f t="shared" si="179"/>
        <v>#DIV/0!</v>
      </c>
      <c r="AD231" t="e">
        <f t="shared" si="180"/>
        <v>#DIV/0!</v>
      </c>
      <c r="AE231" s="8">
        <v>-1</v>
      </c>
      <c r="AF231" s="8">
        <v>0.87</v>
      </c>
      <c r="AG231" s="8">
        <v>0.92</v>
      </c>
      <c r="AH231" s="8">
        <v>10.012383460998535</v>
      </c>
      <c r="AI231">
        <f t="shared" si="181"/>
        <v>0.87500619173049932</v>
      </c>
      <c r="AJ231">
        <f t="shared" si="182"/>
        <v>7.4115643895296766E-3</v>
      </c>
      <c r="AK231" t="e">
        <f t="shared" si="183"/>
        <v>#DIV/0!</v>
      </c>
      <c r="AL231" t="e">
        <f t="shared" si="184"/>
        <v>#DIV/0!</v>
      </c>
      <c r="AM231" t="e">
        <f t="shared" si="185"/>
        <v>#DIV/0!</v>
      </c>
      <c r="AN231" s="8">
        <v>1800.1116943359375</v>
      </c>
      <c r="AO231" s="8">
        <v>0.5</v>
      </c>
      <c r="AP231" t="e">
        <f t="shared" si="186"/>
        <v>#DIV/0!</v>
      </c>
      <c r="AQ231">
        <f t="shared" si="187"/>
        <v>4.7774028274372338</v>
      </c>
      <c r="AR231">
        <f t="shared" si="188"/>
        <v>1.0593536125774876</v>
      </c>
      <c r="AS231">
        <f t="shared" si="189"/>
        <v>24.844167709350586</v>
      </c>
      <c r="AT231" s="8">
        <v>2</v>
      </c>
      <c r="AU231">
        <f t="shared" si="190"/>
        <v>4.644859790802002</v>
      </c>
      <c r="AV231" s="8">
        <v>1</v>
      </c>
      <c r="AW231">
        <f t="shared" si="191"/>
        <v>9.2897195816040039</v>
      </c>
      <c r="AX231" s="8">
        <v>24.601428985595703</v>
      </c>
      <c r="AY231" s="8">
        <v>24.844167709350586</v>
      </c>
      <c r="AZ231" s="8">
        <v>25.014392852783203</v>
      </c>
      <c r="BA231" s="8">
        <v>151.30917358398438</v>
      </c>
      <c r="BB231" s="8">
        <v>144.83062744140625</v>
      </c>
      <c r="BC231" s="8">
        <v>17.988882064819336</v>
      </c>
      <c r="BD231" s="8">
        <v>20.656623840332031</v>
      </c>
      <c r="BE231" s="8">
        <v>58.644992828369141</v>
      </c>
      <c r="BF231" s="8">
        <v>67.342010498046875</v>
      </c>
      <c r="BG231" s="8">
        <v>350.76242065429687</v>
      </c>
      <c r="BH231" s="8">
        <v>1799.5284423828125</v>
      </c>
      <c r="BI231" s="8">
        <v>0.23263843357563019</v>
      </c>
      <c r="BJ231" s="8">
        <v>101.22189331054687</v>
      </c>
      <c r="BK231" s="8">
        <v>0.63020515441894531</v>
      </c>
      <c r="BL231" s="8">
        <v>0.2010965496301651</v>
      </c>
      <c r="BM231" s="8">
        <v>0.5</v>
      </c>
      <c r="BN231" s="8">
        <v>-1.355140209197998</v>
      </c>
      <c r="BO231" s="8">
        <v>7.355140209197998</v>
      </c>
      <c r="BP231" s="8">
        <v>1</v>
      </c>
      <c r="BQ231" s="8">
        <v>0</v>
      </c>
      <c r="BR231" s="8">
        <v>0.15999999642372131</v>
      </c>
      <c r="BS231" s="8">
        <v>111115</v>
      </c>
      <c r="BT231">
        <f t="shared" si="192"/>
        <v>1.7538121032714842</v>
      </c>
      <c r="BU231">
        <f t="shared" si="193"/>
        <v>4.7774028274372334E-3</v>
      </c>
      <c r="BV231">
        <f t="shared" si="194"/>
        <v>297.99416770935056</v>
      </c>
      <c r="BW231">
        <f t="shared" si="195"/>
        <v>297.75142898559568</v>
      </c>
      <c r="BX231">
        <f t="shared" si="196"/>
        <v>287.92454434563479</v>
      </c>
      <c r="BY231">
        <f t="shared" si="174"/>
        <v>0.29772879420316589</v>
      </c>
      <c r="BZ231">
        <f t="shared" si="197"/>
        <v>3.1502561870996755</v>
      </c>
      <c r="CA231">
        <f t="shared" si="198"/>
        <v>31.122280803765925</v>
      </c>
      <c r="CB231">
        <f t="shared" si="199"/>
        <v>10.465656963433894</v>
      </c>
      <c r="CC231">
        <f t="shared" si="200"/>
        <v>24.722798347473145</v>
      </c>
      <c r="CD231">
        <f t="shared" si="201"/>
        <v>3.1275065319485438</v>
      </c>
      <c r="CE231">
        <f t="shared" si="202"/>
        <v>0.44466568137793622</v>
      </c>
      <c r="CF231">
        <f t="shared" si="203"/>
        <v>2.0909025745221879</v>
      </c>
      <c r="CG231">
        <f t="shared" si="204"/>
        <v>1.0366039574263559</v>
      </c>
      <c r="CH231">
        <f t="shared" si="205"/>
        <v>0.2798415845106032</v>
      </c>
      <c r="CI231">
        <f t="shared" si="206"/>
        <v>10.584994225030362</v>
      </c>
      <c r="CJ231">
        <f t="shared" si="207"/>
        <v>0.72203085496561681</v>
      </c>
      <c r="CK231">
        <f t="shared" si="208"/>
        <v>67.131134672342569</v>
      </c>
      <c r="CL231">
        <f t="shared" si="209"/>
        <v>143.28000778098723</v>
      </c>
      <c r="CM231">
        <f t="shared" si="210"/>
        <v>4.9993381579563408E-2</v>
      </c>
      <c r="CN231">
        <f t="shared" si="211"/>
        <v>0</v>
      </c>
      <c r="CO231">
        <f t="shared" si="212"/>
        <v>1574.598529280102</v>
      </c>
      <c r="CP231">
        <f t="shared" si="213"/>
        <v>0</v>
      </c>
      <c r="CQ231" t="e">
        <f t="shared" si="214"/>
        <v>#DIV/0!</v>
      </c>
      <c r="CR231" t="e">
        <f t="shared" si="215"/>
        <v>#DIV/0!</v>
      </c>
    </row>
    <row r="232" spans="1:96" x14ac:dyDescent="0.3">
      <c r="A232" s="4" t="str">
        <f>VLOOKUP(B232,ListCodeMtrx!A$1:B$91,2,TRUE)</f>
        <v>M69</v>
      </c>
      <c r="B232">
        <v>69</v>
      </c>
      <c r="C232" s="10">
        <v>14</v>
      </c>
      <c r="D232" s="10">
        <v>3</v>
      </c>
      <c r="E232" s="10">
        <v>2</v>
      </c>
      <c r="F232" s="1">
        <v>72</v>
      </c>
      <c r="G232" s="3">
        <v>41316</v>
      </c>
      <c r="H232" s="11">
        <v>2</v>
      </c>
      <c r="I232" s="1">
        <v>49.3</v>
      </c>
      <c r="J232" s="8">
        <v>46</v>
      </c>
      <c r="K232" s="8" t="s">
        <v>541</v>
      </c>
      <c r="L232" s="12">
        <v>0.15763888888888888</v>
      </c>
      <c r="M232" s="12">
        <f t="shared" si="216"/>
        <v>0.50914351851851847</v>
      </c>
      <c r="N232" s="8">
        <v>10643</v>
      </c>
      <c r="O232" s="8">
        <v>0</v>
      </c>
      <c r="P232" s="13" t="s">
        <v>192</v>
      </c>
      <c r="Q232" s="14">
        <f t="shared" si="175"/>
        <v>31.711890883345571</v>
      </c>
      <c r="R232" s="14">
        <f t="shared" si="176"/>
        <v>0.46882225153315354</v>
      </c>
      <c r="S232" s="14">
        <f t="shared" si="177"/>
        <v>263.68286038052719</v>
      </c>
      <c r="T232" s="15">
        <v>24.900224685668945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t="e">
        <f t="shared" si="178"/>
        <v>#DIV/0!</v>
      </c>
      <c r="AC232" t="e">
        <f t="shared" si="179"/>
        <v>#DIV/0!</v>
      </c>
      <c r="AD232" t="e">
        <f t="shared" si="180"/>
        <v>#DIV/0!</v>
      </c>
      <c r="AE232" s="8">
        <v>-1</v>
      </c>
      <c r="AF232" s="8">
        <v>0.87</v>
      </c>
      <c r="AG232" s="8">
        <v>0.92</v>
      </c>
      <c r="AH232" s="8">
        <v>10.012383460998535</v>
      </c>
      <c r="AI232">
        <f t="shared" si="181"/>
        <v>0.87500619173049932</v>
      </c>
      <c r="AJ232">
        <f t="shared" si="182"/>
        <v>2.0785855218600449E-2</v>
      </c>
      <c r="AK232" t="e">
        <f t="shared" si="183"/>
        <v>#DIV/0!</v>
      </c>
      <c r="AL232" t="e">
        <f t="shared" si="184"/>
        <v>#DIV/0!</v>
      </c>
      <c r="AM232" t="e">
        <f t="shared" si="185"/>
        <v>#DIV/0!</v>
      </c>
      <c r="AN232" s="8">
        <v>1800.1116943359375</v>
      </c>
      <c r="AO232" s="8">
        <v>0.5</v>
      </c>
      <c r="AP232" t="e">
        <f t="shared" si="186"/>
        <v>#DIV/0!</v>
      </c>
      <c r="AQ232">
        <f t="shared" si="187"/>
        <v>4.9061056048166805</v>
      </c>
      <c r="AR232">
        <f t="shared" si="188"/>
        <v>1.0838620115276667</v>
      </c>
      <c r="AS232">
        <f t="shared" si="189"/>
        <v>24.900224685668945</v>
      </c>
      <c r="AT232" s="8">
        <v>2</v>
      </c>
      <c r="AU232">
        <f t="shared" si="190"/>
        <v>4.644859790802002</v>
      </c>
      <c r="AV232" s="8">
        <v>1</v>
      </c>
      <c r="AW232">
        <f t="shared" si="191"/>
        <v>9.2897195816040039</v>
      </c>
      <c r="AX232" s="8">
        <v>24.621994018554687</v>
      </c>
      <c r="AY232" s="8">
        <v>24.900224685668945</v>
      </c>
      <c r="AZ232" s="8">
        <v>25.010463714599609</v>
      </c>
      <c r="BA232" s="8">
        <v>401.37661743164062</v>
      </c>
      <c r="BB232" s="8">
        <v>382.22723388671875</v>
      </c>
      <c r="BC232" s="8">
        <v>17.780265808105469</v>
      </c>
      <c r="BD232" s="8">
        <v>20.520036697387695</v>
      </c>
      <c r="BE232" s="8">
        <v>57.890125274658203</v>
      </c>
      <c r="BF232" s="8">
        <v>66.810447692871094</v>
      </c>
      <c r="BG232" s="8">
        <v>350.79080200195313</v>
      </c>
      <c r="BH232" s="8">
        <v>1798.5670166015625</v>
      </c>
      <c r="BI232" s="8">
        <v>0.22151303291320801</v>
      </c>
      <c r="BJ232" s="8">
        <v>101.21572113037109</v>
      </c>
      <c r="BK232" s="8">
        <v>1.4504261016845703</v>
      </c>
      <c r="BL232" s="8">
        <v>0.19715596735477448</v>
      </c>
      <c r="BM232" s="8">
        <v>0.25</v>
      </c>
      <c r="BN232" s="8">
        <v>-1.355140209197998</v>
      </c>
      <c r="BO232" s="8">
        <v>7.355140209197998</v>
      </c>
      <c r="BP232" s="8">
        <v>1</v>
      </c>
      <c r="BQ232" s="8">
        <v>0</v>
      </c>
      <c r="BR232" s="8">
        <v>0.15999999642372131</v>
      </c>
      <c r="BS232" s="8">
        <v>111115</v>
      </c>
      <c r="BT232">
        <f t="shared" si="192"/>
        <v>1.7539540100097655</v>
      </c>
      <c r="BU232">
        <f t="shared" si="193"/>
        <v>4.9061056048166803E-3</v>
      </c>
      <c r="BV232">
        <f t="shared" si="194"/>
        <v>298.05022468566892</v>
      </c>
      <c r="BW232">
        <f t="shared" si="195"/>
        <v>297.77199401855466</v>
      </c>
      <c r="BX232">
        <f t="shared" si="196"/>
        <v>287.77071622407311</v>
      </c>
      <c r="BY232">
        <f t="shared" si="174"/>
        <v>0.27279635313506012</v>
      </c>
      <c r="BZ232">
        <f t="shared" si="197"/>
        <v>3.1608123234754406</v>
      </c>
      <c r="CA232">
        <f t="shared" si="198"/>
        <v>31.228472100733747</v>
      </c>
      <c r="CB232">
        <f t="shared" si="199"/>
        <v>10.708435403346051</v>
      </c>
      <c r="CC232">
        <f t="shared" si="200"/>
        <v>24.761109352111816</v>
      </c>
      <c r="CD232">
        <f t="shared" si="201"/>
        <v>3.1346720447674015</v>
      </c>
      <c r="CE232">
        <f t="shared" si="202"/>
        <v>0.44629897835454624</v>
      </c>
      <c r="CF232">
        <f t="shared" si="203"/>
        <v>2.0769503119477739</v>
      </c>
      <c r="CG232">
        <f t="shared" si="204"/>
        <v>1.0577217328196276</v>
      </c>
      <c r="CH232">
        <f t="shared" si="205"/>
        <v>0.28087661578010364</v>
      </c>
      <c r="CI232">
        <f t="shared" si="206"/>
        <v>26.688850863134014</v>
      </c>
      <c r="CJ232">
        <f t="shared" si="207"/>
        <v>0.68985890330011201</v>
      </c>
      <c r="CK232">
        <f t="shared" si="208"/>
        <v>66.489729021964195</v>
      </c>
      <c r="CL232">
        <f t="shared" si="209"/>
        <v>377.61880062708696</v>
      </c>
      <c r="CM232">
        <f t="shared" si="210"/>
        <v>5.5837130675333704E-2</v>
      </c>
      <c r="CN232">
        <f t="shared" si="211"/>
        <v>0</v>
      </c>
      <c r="CO232">
        <f t="shared" si="212"/>
        <v>1573.7572757686189</v>
      </c>
      <c r="CP232">
        <f t="shared" si="213"/>
        <v>0</v>
      </c>
      <c r="CQ232" t="e">
        <f t="shared" si="214"/>
        <v>#DIV/0!</v>
      </c>
      <c r="CR232" t="e">
        <f t="shared" si="215"/>
        <v>#DIV/0!</v>
      </c>
    </row>
    <row r="233" spans="1:96" x14ac:dyDescent="0.3">
      <c r="A233" s="4" t="str">
        <f>VLOOKUP(B233,ListCodeMtrx!A$1:B$91,2,TRUE)</f>
        <v>M69</v>
      </c>
      <c r="B233">
        <v>69</v>
      </c>
      <c r="C233" s="10">
        <v>14</v>
      </c>
      <c r="D233" s="10">
        <v>3</v>
      </c>
      <c r="E233" s="10">
        <v>2</v>
      </c>
      <c r="F233" s="1">
        <v>72</v>
      </c>
      <c r="G233" s="3">
        <v>41316</v>
      </c>
      <c r="H233" s="11">
        <v>2</v>
      </c>
      <c r="I233" s="1">
        <v>49.3</v>
      </c>
      <c r="J233" s="8">
        <v>47</v>
      </c>
      <c r="K233" s="8" t="s">
        <v>344</v>
      </c>
      <c r="L233" s="12">
        <v>0.15763888888888888</v>
      </c>
      <c r="M233" s="12">
        <f t="shared" si="216"/>
        <v>0.51156250000000003</v>
      </c>
      <c r="N233" s="8">
        <v>10852</v>
      </c>
      <c r="O233" s="8">
        <v>0</v>
      </c>
      <c r="P233" s="13">
        <v>800</v>
      </c>
      <c r="Q233" s="14">
        <f t="shared" si="175"/>
        <v>49.204555419769015</v>
      </c>
      <c r="R233" s="14">
        <f t="shared" si="176"/>
        <v>0.4434162019695978</v>
      </c>
      <c r="S233" s="14">
        <f t="shared" si="177"/>
        <v>573.78009768535196</v>
      </c>
      <c r="T233" s="15">
        <v>24.740070343017578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t="e">
        <f t="shared" si="178"/>
        <v>#DIV/0!</v>
      </c>
      <c r="AC233" t="e">
        <f t="shared" si="179"/>
        <v>#DIV/0!</v>
      </c>
      <c r="AD233" t="e">
        <f t="shared" si="180"/>
        <v>#DIV/0!</v>
      </c>
      <c r="AE233" s="8">
        <v>-1</v>
      </c>
      <c r="AF233" s="8">
        <v>0.87</v>
      </c>
      <c r="AG233" s="8">
        <v>0.92</v>
      </c>
      <c r="AH233" s="8">
        <v>10.012383460998535</v>
      </c>
      <c r="AI233">
        <f t="shared" si="181"/>
        <v>0.87500619173049932</v>
      </c>
      <c r="AJ233">
        <f t="shared" si="182"/>
        <v>3.1881483560567296E-2</v>
      </c>
      <c r="AK233" t="e">
        <f t="shared" si="183"/>
        <v>#DIV/0!</v>
      </c>
      <c r="AL233" t="e">
        <f t="shared" si="184"/>
        <v>#DIV/0!</v>
      </c>
      <c r="AM233" t="e">
        <f t="shared" si="185"/>
        <v>#DIV/0!</v>
      </c>
      <c r="AN233" s="8">
        <v>1800.1116943359375</v>
      </c>
      <c r="AO233" s="8">
        <v>0.5</v>
      </c>
      <c r="AP233" t="e">
        <f t="shared" si="186"/>
        <v>#DIV/0!</v>
      </c>
      <c r="AQ233">
        <f t="shared" si="187"/>
        <v>4.7461847472568506</v>
      </c>
      <c r="AR233">
        <f t="shared" si="188"/>
        <v>1.106107379551605</v>
      </c>
      <c r="AS233">
        <f t="shared" si="189"/>
        <v>24.740070343017578</v>
      </c>
      <c r="AT233" s="8">
        <v>2</v>
      </c>
      <c r="AU233">
        <f t="shared" si="190"/>
        <v>4.644859790802002</v>
      </c>
      <c r="AV233" s="8">
        <v>1</v>
      </c>
      <c r="AW233">
        <f t="shared" si="191"/>
        <v>9.2897195816040039</v>
      </c>
      <c r="AX233" s="8">
        <v>24.582677841186523</v>
      </c>
      <c r="AY233" s="8">
        <v>24.740070343017578</v>
      </c>
      <c r="AZ233" s="8">
        <v>25.011686325073242</v>
      </c>
      <c r="BA233" s="8">
        <v>800.704833984375</v>
      </c>
      <c r="BB233" s="8">
        <v>770.56573486328125</v>
      </c>
      <c r="BC233" s="8">
        <v>17.352561950683594</v>
      </c>
      <c r="BD233" s="8">
        <v>20.004461288452148</v>
      </c>
      <c r="BE233" s="8">
        <v>56.626697540283203</v>
      </c>
      <c r="BF233" s="8">
        <v>65.280647277832031</v>
      </c>
      <c r="BG233" s="8">
        <v>350.78555297851562</v>
      </c>
      <c r="BH233" s="8">
        <v>1799.6724853515625</v>
      </c>
      <c r="BI233" s="8">
        <v>0.1456557959318161</v>
      </c>
      <c r="BJ233" s="8">
        <v>101.20881652832031</v>
      </c>
      <c r="BK233" s="8">
        <v>2.2709217071533203</v>
      </c>
      <c r="BL233" s="8">
        <v>0.17948819696903229</v>
      </c>
      <c r="BM233" s="8">
        <v>0.25</v>
      </c>
      <c r="BN233" s="8">
        <v>-1.355140209197998</v>
      </c>
      <c r="BO233" s="8">
        <v>7.355140209197998</v>
      </c>
      <c r="BP233" s="8">
        <v>1</v>
      </c>
      <c r="BQ233" s="8">
        <v>0</v>
      </c>
      <c r="BR233" s="8">
        <v>0.15999999642372131</v>
      </c>
      <c r="BS233" s="8">
        <v>111115</v>
      </c>
      <c r="BT233">
        <f t="shared" si="192"/>
        <v>1.753927764892578</v>
      </c>
      <c r="BU233">
        <f t="shared" si="193"/>
        <v>4.7461847472568507E-3</v>
      </c>
      <c r="BV233">
        <f t="shared" si="194"/>
        <v>297.89007034301756</v>
      </c>
      <c r="BW233">
        <f t="shared" si="195"/>
        <v>297.7326778411865</v>
      </c>
      <c r="BX233">
        <f t="shared" si="196"/>
        <v>287.94759122011965</v>
      </c>
      <c r="BY233">
        <f t="shared" si="174"/>
        <v>0.30722937714949755</v>
      </c>
      <c r="BZ233">
        <f t="shared" si="197"/>
        <v>3.1307352318424448</v>
      </c>
      <c r="CA233">
        <f t="shared" si="198"/>
        <v>30.933423976619672</v>
      </c>
      <c r="CB233">
        <f t="shared" si="199"/>
        <v>10.928962688167523</v>
      </c>
      <c r="CC233">
        <f t="shared" si="200"/>
        <v>24.661374092102051</v>
      </c>
      <c r="CD233">
        <f t="shared" si="201"/>
        <v>3.1160478985607307</v>
      </c>
      <c r="CE233">
        <f t="shared" si="202"/>
        <v>0.42321531989611738</v>
      </c>
      <c r="CF233">
        <f t="shared" si="203"/>
        <v>2.0246278522908399</v>
      </c>
      <c r="CG233">
        <f t="shared" si="204"/>
        <v>1.0914200462698909</v>
      </c>
      <c r="CH233">
        <f t="shared" si="205"/>
        <v>0.26625323379233762</v>
      </c>
      <c r="CI233">
        <f t="shared" si="206"/>
        <v>58.071604634238497</v>
      </c>
      <c r="CJ233">
        <f t="shared" si="207"/>
        <v>0.74462186900531691</v>
      </c>
      <c r="CK233">
        <f t="shared" si="208"/>
        <v>65.397690411392489</v>
      </c>
      <c r="CL233">
        <f t="shared" si="209"/>
        <v>763.4152337923739</v>
      </c>
      <c r="CM233">
        <f t="shared" si="210"/>
        <v>4.2150904772846345E-2</v>
      </c>
      <c r="CN233">
        <f t="shared" si="211"/>
        <v>0</v>
      </c>
      <c r="CO233">
        <f t="shared" si="212"/>
        <v>1574.7245677696335</v>
      </c>
      <c r="CP233">
        <f t="shared" si="213"/>
        <v>0</v>
      </c>
      <c r="CQ233" t="e">
        <f t="shared" si="214"/>
        <v>#DIV/0!</v>
      </c>
      <c r="CR233" t="e">
        <f t="shared" si="215"/>
        <v>#DIV/0!</v>
      </c>
    </row>
    <row r="234" spans="1:96" s="5" customFormat="1" x14ac:dyDescent="0.3">
      <c r="A234" s="4" t="str">
        <f>VLOOKUP(B234,ListCodeMtrx!A$1:B$91,2,TRUE)</f>
        <v>M75</v>
      </c>
      <c r="B234">
        <v>75</v>
      </c>
      <c r="C234" s="10">
        <v>1</v>
      </c>
      <c r="D234" s="10">
        <v>3</v>
      </c>
      <c r="E234" s="10">
        <v>3</v>
      </c>
      <c r="F234" s="1">
        <v>72</v>
      </c>
      <c r="G234" s="3">
        <v>41316</v>
      </c>
      <c r="H234" s="11">
        <v>2</v>
      </c>
      <c r="I234" s="1">
        <v>44.7</v>
      </c>
      <c r="J234" s="8">
        <v>50</v>
      </c>
      <c r="K234" s="8" t="s">
        <v>544</v>
      </c>
      <c r="L234" s="12">
        <v>0.15763888888888888</v>
      </c>
      <c r="M234" s="12">
        <f t="shared" si="216"/>
        <v>0.51973379629629624</v>
      </c>
      <c r="N234" s="8">
        <v>11558</v>
      </c>
      <c r="O234" s="8">
        <v>0</v>
      </c>
      <c r="P234" s="13">
        <v>50</v>
      </c>
      <c r="Q234" s="14">
        <f t="shared" si="175"/>
        <v>0.29036051771601629</v>
      </c>
      <c r="R234" s="14">
        <f t="shared" si="176"/>
        <v>0.60960758337677667</v>
      </c>
      <c r="S234" s="14">
        <f t="shared" si="177"/>
        <v>47.763157214256765</v>
      </c>
      <c r="T234" s="15">
        <v>24.305995941162109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t="e">
        <f t="shared" si="178"/>
        <v>#DIV/0!</v>
      </c>
      <c r="AC234" t="e">
        <f t="shared" si="179"/>
        <v>#DIV/0!</v>
      </c>
      <c r="AD234" t="e">
        <f t="shared" si="180"/>
        <v>#DIV/0!</v>
      </c>
      <c r="AE234" s="8">
        <v>-1</v>
      </c>
      <c r="AF234" s="8">
        <v>0.87</v>
      </c>
      <c r="AG234" s="8">
        <v>0.92</v>
      </c>
      <c r="AH234" s="8">
        <v>10.012383460998535</v>
      </c>
      <c r="AI234">
        <f t="shared" si="181"/>
        <v>0.87500619173049932</v>
      </c>
      <c r="AJ234">
        <f t="shared" si="182"/>
        <v>8.1992001420881579E-4</v>
      </c>
      <c r="AK234" t="e">
        <f t="shared" si="183"/>
        <v>#DIV/0!</v>
      </c>
      <c r="AL234" t="e">
        <f t="shared" si="184"/>
        <v>#DIV/0!</v>
      </c>
      <c r="AM234" t="e">
        <f t="shared" si="185"/>
        <v>#DIV/0!</v>
      </c>
      <c r="AN234" s="8">
        <v>1800.23583984375</v>
      </c>
      <c r="AO234" s="8">
        <v>0.5</v>
      </c>
      <c r="AP234" t="e">
        <f t="shared" si="186"/>
        <v>#DIV/0!</v>
      </c>
      <c r="AQ234">
        <f t="shared" si="187"/>
        <v>5.7893818559366439</v>
      </c>
      <c r="AR234">
        <f t="shared" si="188"/>
        <v>0.99826326360526663</v>
      </c>
      <c r="AS234">
        <f t="shared" si="189"/>
        <v>24.305995941162109</v>
      </c>
      <c r="AT234" s="8">
        <v>2</v>
      </c>
      <c r="AU234">
        <f t="shared" si="190"/>
        <v>4.644859790802002</v>
      </c>
      <c r="AV234" s="8">
        <v>1</v>
      </c>
      <c r="AW234">
        <f t="shared" si="191"/>
        <v>9.2897195816040039</v>
      </c>
      <c r="AX234" s="8">
        <v>24.594850540161133</v>
      </c>
      <c r="AY234" s="8">
        <v>24.305995941162109</v>
      </c>
      <c r="AZ234" s="8">
        <v>25.015220642089844</v>
      </c>
      <c r="BA234" s="8">
        <v>49.675785064697266</v>
      </c>
      <c r="BB234" s="8">
        <v>49.347324371337891</v>
      </c>
      <c r="BC234" s="8">
        <v>17.046010971069336</v>
      </c>
      <c r="BD234" s="8">
        <v>20.280134201049805</v>
      </c>
      <c r="BE234" s="8">
        <v>55.577140808105469</v>
      </c>
      <c r="BF234" s="8">
        <v>66.121734619140625</v>
      </c>
      <c r="BG234" s="8">
        <v>350.75796508789062</v>
      </c>
      <c r="BH234" s="8">
        <v>1798.5745849609375</v>
      </c>
      <c r="BI234" s="8">
        <v>0.31052714586257935</v>
      </c>
      <c r="BJ234" s="8">
        <v>101.19295501708984</v>
      </c>
      <c r="BK234" s="8">
        <v>0.15760231018066406</v>
      </c>
      <c r="BL234" s="8">
        <v>0.20280934870243073</v>
      </c>
      <c r="BM234" s="8">
        <v>0.25</v>
      </c>
      <c r="BN234" s="8">
        <v>-1.355140209197998</v>
      </c>
      <c r="BO234" s="8">
        <v>7.355140209197998</v>
      </c>
      <c r="BP234" s="8">
        <v>1</v>
      </c>
      <c r="BQ234" s="8">
        <v>0</v>
      </c>
      <c r="BR234" s="8">
        <v>0.15999999642372131</v>
      </c>
      <c r="BS234" s="8">
        <v>111115</v>
      </c>
      <c r="BT234">
        <f t="shared" si="192"/>
        <v>1.7537898254394531</v>
      </c>
      <c r="BU234">
        <f t="shared" si="193"/>
        <v>5.7893818559366442E-3</v>
      </c>
      <c r="BV234">
        <f t="shared" si="194"/>
        <v>297.45599594116209</v>
      </c>
      <c r="BW234">
        <f t="shared" si="195"/>
        <v>297.74485054016111</v>
      </c>
      <c r="BX234">
        <f t="shared" si="196"/>
        <v>287.77192716154605</v>
      </c>
      <c r="BY234">
        <f t="shared" si="174"/>
        <v>0.14291403892864785</v>
      </c>
      <c r="BZ234">
        <f t="shared" si="197"/>
        <v>3.0504699715526447</v>
      </c>
      <c r="CA234">
        <f t="shared" si="198"/>
        <v>30.145082442127219</v>
      </c>
      <c r="CB234">
        <f t="shared" si="199"/>
        <v>9.8649482410774141</v>
      </c>
      <c r="CC234">
        <f t="shared" si="200"/>
        <v>24.450423240661621</v>
      </c>
      <c r="CD234">
        <f t="shared" si="201"/>
        <v>3.076974147873917</v>
      </c>
      <c r="CE234">
        <f t="shared" si="202"/>
        <v>0.57206751630786545</v>
      </c>
      <c r="CF234">
        <f t="shared" si="203"/>
        <v>2.052206707947378</v>
      </c>
      <c r="CG234">
        <f t="shared" si="204"/>
        <v>1.024767439926539</v>
      </c>
      <c r="CH234">
        <f t="shared" si="205"/>
        <v>0.3607355102762112</v>
      </c>
      <c r="CI234">
        <f t="shared" si="206"/>
        <v>4.8332950194564743</v>
      </c>
      <c r="CJ234">
        <f t="shared" si="207"/>
        <v>0.96789760787919743</v>
      </c>
      <c r="CK234">
        <f t="shared" si="208"/>
        <v>68.496024657583334</v>
      </c>
      <c r="CL234">
        <f t="shared" si="209"/>
        <v>49.305128619843643</v>
      </c>
      <c r="CM234">
        <f t="shared" si="210"/>
        <v>4.0337672241788757E-3</v>
      </c>
      <c r="CN234">
        <f t="shared" si="211"/>
        <v>0</v>
      </c>
      <c r="CO234">
        <f t="shared" si="212"/>
        <v>1573.7638981299333</v>
      </c>
      <c r="CP234">
        <f t="shared" si="213"/>
        <v>0</v>
      </c>
      <c r="CQ234" t="e">
        <f t="shared" si="214"/>
        <v>#DIV/0!</v>
      </c>
      <c r="CR234" t="e">
        <f t="shared" si="215"/>
        <v>#DIV/0!</v>
      </c>
    </row>
    <row r="235" spans="1:96" x14ac:dyDescent="0.3">
      <c r="A235" s="4" t="str">
        <f>VLOOKUP(B235,ListCodeMtrx!A$1:B$91,2,TRUE)</f>
        <v>M75</v>
      </c>
      <c r="B235">
        <v>75</v>
      </c>
      <c r="C235" s="10">
        <v>1</v>
      </c>
      <c r="D235" s="10">
        <v>3</v>
      </c>
      <c r="E235" s="10">
        <v>3</v>
      </c>
      <c r="F235" s="1">
        <v>72</v>
      </c>
      <c r="G235" s="3">
        <v>41316</v>
      </c>
      <c r="H235" s="11">
        <v>2</v>
      </c>
      <c r="I235" s="1">
        <v>44.7</v>
      </c>
      <c r="J235" s="8">
        <v>51</v>
      </c>
      <c r="K235" s="8" t="s">
        <v>545</v>
      </c>
      <c r="L235" s="12">
        <v>0.15763888888888888</v>
      </c>
      <c r="M235" s="12">
        <f t="shared" si="216"/>
        <v>0.52149305555555558</v>
      </c>
      <c r="N235" s="8">
        <v>11710.5</v>
      </c>
      <c r="O235" s="8">
        <v>0</v>
      </c>
      <c r="P235" s="13">
        <v>150</v>
      </c>
      <c r="Q235" s="14">
        <f t="shared" si="175"/>
        <v>11.786687704553163</v>
      </c>
      <c r="R235" s="14">
        <f t="shared" si="176"/>
        <v>0.59953611428971587</v>
      </c>
      <c r="S235" s="14">
        <f t="shared" si="177"/>
        <v>108.21733516175692</v>
      </c>
      <c r="T235" s="15">
        <v>24.373537063598633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t="e">
        <f t="shared" si="178"/>
        <v>#DIV/0!</v>
      </c>
      <c r="AC235" t="e">
        <f t="shared" si="179"/>
        <v>#DIV/0!</v>
      </c>
      <c r="AD235" t="e">
        <f t="shared" si="180"/>
        <v>#DIV/0!</v>
      </c>
      <c r="AE235" s="8">
        <v>-1</v>
      </c>
      <c r="AF235" s="8">
        <v>0.87</v>
      </c>
      <c r="AG235" s="8">
        <v>0.92</v>
      </c>
      <c r="AH235" s="8">
        <v>10.012383460998535</v>
      </c>
      <c r="AI235">
        <f t="shared" si="181"/>
        <v>0.87500619173049932</v>
      </c>
      <c r="AJ235">
        <f t="shared" si="182"/>
        <v>8.1261268388257354E-3</v>
      </c>
      <c r="AK235" t="e">
        <f t="shared" si="183"/>
        <v>#DIV/0!</v>
      </c>
      <c r="AL235" t="e">
        <f t="shared" si="184"/>
        <v>#DIV/0!</v>
      </c>
      <c r="AM235" t="e">
        <f t="shared" si="185"/>
        <v>#DIV/0!</v>
      </c>
      <c r="AN235" s="8">
        <v>1800.23583984375</v>
      </c>
      <c r="AO235" s="8">
        <v>0.5</v>
      </c>
      <c r="AP235" t="e">
        <f t="shared" si="186"/>
        <v>#DIV/0!</v>
      </c>
      <c r="AQ235">
        <f t="shared" si="187"/>
        <v>5.7332616830119694</v>
      </c>
      <c r="AR235">
        <f t="shared" si="188"/>
        <v>1.0040336520540412</v>
      </c>
      <c r="AS235">
        <f t="shared" si="189"/>
        <v>24.373537063598633</v>
      </c>
      <c r="AT235" s="8">
        <v>2</v>
      </c>
      <c r="AU235">
        <f t="shared" si="190"/>
        <v>4.644859790802002</v>
      </c>
      <c r="AV235" s="8">
        <v>1</v>
      </c>
      <c r="AW235">
        <f t="shared" si="191"/>
        <v>9.2897195816040039</v>
      </c>
      <c r="AX235" s="8">
        <v>24.636022567749023</v>
      </c>
      <c r="AY235" s="8">
        <v>24.373537063598633</v>
      </c>
      <c r="AZ235" s="8">
        <v>25.012163162231445</v>
      </c>
      <c r="BA235" s="8">
        <v>150.63235473632812</v>
      </c>
      <c r="BB235" s="8">
        <v>143.44271850585937</v>
      </c>
      <c r="BC235" s="8">
        <v>17.143587112426758</v>
      </c>
      <c r="BD235" s="8">
        <v>20.346151351928711</v>
      </c>
      <c r="BE235" s="8">
        <v>55.755645751953125</v>
      </c>
      <c r="BF235" s="8">
        <v>66.1712646484375</v>
      </c>
      <c r="BG235" s="8">
        <v>350.75717163085937</v>
      </c>
      <c r="BH235" s="8">
        <v>1798.304931640625</v>
      </c>
      <c r="BI235" s="8">
        <v>0.23668614029884338</v>
      </c>
      <c r="BJ235" s="8">
        <v>101.18896484375</v>
      </c>
      <c r="BK235" s="8">
        <v>0.65763282775878906</v>
      </c>
      <c r="BL235" s="8">
        <v>0.19571591913700104</v>
      </c>
      <c r="BM235" s="8">
        <v>0.5</v>
      </c>
      <c r="BN235" s="8">
        <v>-1.355140209197998</v>
      </c>
      <c r="BO235" s="8">
        <v>7.355140209197998</v>
      </c>
      <c r="BP235" s="8">
        <v>1</v>
      </c>
      <c r="BQ235" s="8">
        <v>0</v>
      </c>
      <c r="BR235" s="8">
        <v>0.15999999642372131</v>
      </c>
      <c r="BS235" s="8">
        <v>111115</v>
      </c>
      <c r="BT235">
        <f t="shared" si="192"/>
        <v>1.7537858581542967</v>
      </c>
      <c r="BU235">
        <f t="shared" si="193"/>
        <v>5.7332616830119698E-3</v>
      </c>
      <c r="BV235">
        <f t="shared" si="194"/>
        <v>297.52353706359861</v>
      </c>
      <c r="BW235">
        <f t="shared" si="195"/>
        <v>297.786022567749</v>
      </c>
      <c r="BX235">
        <f t="shared" si="196"/>
        <v>287.7287826312604</v>
      </c>
      <c r="BY235">
        <f t="shared" si="174"/>
        <v>0.15144195235111263</v>
      </c>
      <c r="BZ235">
        <f t="shared" si="197"/>
        <v>3.062839645909972</v>
      </c>
      <c r="CA235">
        <f t="shared" si="198"/>
        <v>30.268514463404458</v>
      </c>
      <c r="CB235">
        <f t="shared" si="199"/>
        <v>9.9223631114757467</v>
      </c>
      <c r="CC235">
        <f t="shared" si="200"/>
        <v>24.504779815673828</v>
      </c>
      <c r="CD235">
        <f t="shared" si="201"/>
        <v>3.0870012549575128</v>
      </c>
      <c r="CE235">
        <f t="shared" si="202"/>
        <v>0.56318923810500343</v>
      </c>
      <c r="CF235">
        <f t="shared" si="203"/>
        <v>2.0588059938559309</v>
      </c>
      <c r="CG235">
        <f t="shared" si="204"/>
        <v>1.0281952611015819</v>
      </c>
      <c r="CH235">
        <f t="shared" si="205"/>
        <v>0.35508780852106614</v>
      </c>
      <c r="CI235">
        <f t="shared" si="206"/>
        <v>10.950400123167332</v>
      </c>
      <c r="CJ235">
        <f t="shared" si="207"/>
        <v>0.75442891970383597</v>
      </c>
      <c r="CK235">
        <f t="shared" si="208"/>
        <v>68.406676901079294</v>
      </c>
      <c r="CL235">
        <f t="shared" si="209"/>
        <v>141.72985427337417</v>
      </c>
      <c r="CM235">
        <f t="shared" si="210"/>
        <v>5.6889082520616405E-2</v>
      </c>
      <c r="CN235">
        <f t="shared" si="211"/>
        <v>0</v>
      </c>
      <c r="CO235">
        <f t="shared" si="212"/>
        <v>1573.5279498050393</v>
      </c>
      <c r="CP235">
        <f t="shared" si="213"/>
        <v>0</v>
      </c>
      <c r="CQ235" t="e">
        <f t="shared" si="214"/>
        <v>#DIV/0!</v>
      </c>
      <c r="CR235" t="e">
        <f t="shared" si="215"/>
        <v>#DIV/0!</v>
      </c>
    </row>
    <row r="236" spans="1:96" s="25" customFormat="1" x14ac:dyDescent="0.3">
      <c r="A236" s="4" t="str">
        <f>VLOOKUP(B236,ListCodeMtrx!A$1:B$91,2,TRUE)</f>
        <v>M75</v>
      </c>
      <c r="B236">
        <v>75</v>
      </c>
      <c r="C236" s="10">
        <v>1</v>
      </c>
      <c r="D236" s="10">
        <v>3</v>
      </c>
      <c r="E236" s="10">
        <v>3</v>
      </c>
      <c r="F236" s="1">
        <v>72</v>
      </c>
      <c r="G236" s="3">
        <v>41316</v>
      </c>
      <c r="H236" s="11">
        <v>2</v>
      </c>
      <c r="I236" s="1">
        <v>44.7</v>
      </c>
      <c r="J236" s="8">
        <v>52</v>
      </c>
      <c r="K236" s="8" t="s">
        <v>546</v>
      </c>
      <c r="L236" s="12">
        <v>0.15763888888888888</v>
      </c>
      <c r="M236" s="12">
        <f t="shared" si="216"/>
        <v>0.523900462962963</v>
      </c>
      <c r="N236" s="8">
        <v>11918</v>
      </c>
      <c r="O236" s="8">
        <v>0</v>
      </c>
      <c r="P236" s="13" t="s">
        <v>192</v>
      </c>
      <c r="Q236" s="14">
        <f t="shared" si="175"/>
        <v>33.450582760226617</v>
      </c>
      <c r="R236" s="14">
        <f t="shared" si="176"/>
        <v>0.58602416032023452</v>
      </c>
      <c r="S236" s="14">
        <f t="shared" si="177"/>
        <v>278.00564420034664</v>
      </c>
      <c r="T236" s="15">
        <v>24.389947891235352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t="e">
        <f t="shared" si="178"/>
        <v>#DIV/0!</v>
      </c>
      <c r="AC236" t="e">
        <f t="shared" si="179"/>
        <v>#DIV/0!</v>
      </c>
      <c r="AD236" t="e">
        <f t="shared" si="180"/>
        <v>#DIV/0!</v>
      </c>
      <c r="AE236" s="8">
        <v>-1</v>
      </c>
      <c r="AF236" s="8">
        <v>0.87</v>
      </c>
      <c r="AG236" s="8">
        <v>0.92</v>
      </c>
      <c r="AH236" s="8">
        <v>10.012383460998535</v>
      </c>
      <c r="AI236">
        <f t="shared" si="181"/>
        <v>0.87500619173049932</v>
      </c>
      <c r="AJ236">
        <f t="shared" si="182"/>
        <v>2.189932506179916E-2</v>
      </c>
      <c r="AK236" t="e">
        <f t="shared" si="183"/>
        <v>#DIV/0!</v>
      </c>
      <c r="AL236" t="e">
        <f t="shared" si="184"/>
        <v>#DIV/0!</v>
      </c>
      <c r="AM236" t="e">
        <f t="shared" si="185"/>
        <v>#DIV/0!</v>
      </c>
      <c r="AN236" s="8">
        <v>1800.23583984375</v>
      </c>
      <c r="AO236" s="8">
        <v>0.5</v>
      </c>
      <c r="AP236" t="e">
        <f t="shared" si="186"/>
        <v>#DIV/0!</v>
      </c>
      <c r="AQ236">
        <f t="shared" si="187"/>
        <v>5.7128152570605044</v>
      </c>
      <c r="AR236">
        <f t="shared" si="188"/>
        <v>1.0221275711791455</v>
      </c>
      <c r="AS236">
        <f t="shared" si="189"/>
        <v>24.389947891235352</v>
      </c>
      <c r="AT236" s="8">
        <v>2</v>
      </c>
      <c r="AU236">
        <f t="shared" si="190"/>
        <v>4.644859790802002</v>
      </c>
      <c r="AV236" s="8">
        <v>1</v>
      </c>
      <c r="AW236">
        <f t="shared" si="191"/>
        <v>9.2897195816040039</v>
      </c>
      <c r="AX236" s="8">
        <v>24.644111633300781</v>
      </c>
      <c r="AY236" s="8">
        <v>24.389947891235352</v>
      </c>
      <c r="AZ236" s="8">
        <v>25.010658264160156</v>
      </c>
      <c r="BA236" s="8">
        <v>399.98345947265625</v>
      </c>
      <c r="BB236" s="8">
        <v>379.67376708984375</v>
      </c>
      <c r="BC236" s="8">
        <v>17.006643295288086</v>
      </c>
      <c r="BD236" s="8">
        <v>20.198202133178711</v>
      </c>
      <c r="BE236" s="8">
        <v>55.280529022216797</v>
      </c>
      <c r="BF236" s="8">
        <v>65.654777526855469</v>
      </c>
      <c r="BG236" s="8">
        <v>350.76443481445312</v>
      </c>
      <c r="BH236" s="8">
        <v>1797.855224609375</v>
      </c>
      <c r="BI236" s="8">
        <v>0.18813414871692657</v>
      </c>
      <c r="BJ236" s="8">
        <v>101.1834716796875</v>
      </c>
      <c r="BK236" s="8">
        <v>1.5237216949462891</v>
      </c>
      <c r="BL236" s="8">
        <v>0.1913767009973526</v>
      </c>
      <c r="BM236" s="8">
        <v>0.5</v>
      </c>
      <c r="BN236" s="8">
        <v>-1.355140209197998</v>
      </c>
      <c r="BO236" s="8">
        <v>7.355140209197998</v>
      </c>
      <c r="BP236" s="8">
        <v>1</v>
      </c>
      <c r="BQ236" s="8">
        <v>0</v>
      </c>
      <c r="BR236" s="8">
        <v>0.15999999642372131</v>
      </c>
      <c r="BS236" s="8">
        <v>111115</v>
      </c>
      <c r="BT236">
        <f t="shared" si="192"/>
        <v>1.7538221740722655</v>
      </c>
      <c r="BU236">
        <f t="shared" si="193"/>
        <v>5.7128152570605044E-3</v>
      </c>
      <c r="BV236">
        <f t="shared" si="194"/>
        <v>297.53994789123533</v>
      </c>
      <c r="BW236">
        <f t="shared" si="195"/>
        <v>297.79411163330076</v>
      </c>
      <c r="BX236">
        <f t="shared" si="196"/>
        <v>287.65682950786868</v>
      </c>
      <c r="BY236">
        <f t="shared" si="174"/>
        <v>0.15438176276571575</v>
      </c>
      <c r="BZ236">
        <f t="shared" si="197"/>
        <v>3.0658517847022373</v>
      </c>
      <c r="CA236">
        <f t="shared" si="198"/>
        <v>30.299926794444083</v>
      </c>
      <c r="CB236">
        <f t="shared" si="199"/>
        <v>10.101724661265372</v>
      </c>
      <c r="CC236">
        <f t="shared" si="200"/>
        <v>24.517029762268066</v>
      </c>
      <c r="CD236">
        <f t="shared" si="201"/>
        <v>3.0892649309474192</v>
      </c>
      <c r="CE236">
        <f t="shared" si="202"/>
        <v>0.55124963341335054</v>
      </c>
      <c r="CF236">
        <f t="shared" si="203"/>
        <v>2.0437242135230917</v>
      </c>
      <c r="CG236">
        <f t="shared" si="204"/>
        <v>1.0455407174243274</v>
      </c>
      <c r="CH236">
        <f t="shared" si="205"/>
        <v>0.34749518574433008</v>
      </c>
      <c r="CI236">
        <f t="shared" si="206"/>
        <v>28.129576226739054</v>
      </c>
      <c r="CJ236">
        <f t="shared" si="207"/>
        <v>0.7322224190815928</v>
      </c>
      <c r="CK236">
        <f t="shared" si="208"/>
        <v>67.826887362728556</v>
      </c>
      <c r="CL236">
        <f t="shared" si="209"/>
        <v>374.81266376701245</v>
      </c>
      <c r="CM236">
        <f t="shared" si="210"/>
        <v>6.0532877579234118E-2</v>
      </c>
      <c r="CN236">
        <f t="shared" si="211"/>
        <v>0</v>
      </c>
      <c r="CO236">
        <f t="shared" si="212"/>
        <v>1573.1344533682307</v>
      </c>
      <c r="CP236">
        <f t="shared" si="213"/>
        <v>0</v>
      </c>
      <c r="CQ236" t="e">
        <f t="shared" si="214"/>
        <v>#DIV/0!</v>
      </c>
      <c r="CR236" t="e">
        <f t="shared" si="215"/>
        <v>#DIV/0!</v>
      </c>
    </row>
    <row r="237" spans="1:96" s="25" customFormat="1" x14ac:dyDescent="0.3">
      <c r="A237" s="4" t="str">
        <f>VLOOKUP(B237,ListCodeMtrx!A$1:B$91,2,TRUE)</f>
        <v>M75</v>
      </c>
      <c r="B237">
        <v>75</v>
      </c>
      <c r="C237" s="10">
        <v>1</v>
      </c>
      <c r="D237" s="10">
        <v>3</v>
      </c>
      <c r="E237" s="10">
        <v>3</v>
      </c>
      <c r="F237" s="1">
        <v>72</v>
      </c>
      <c r="G237" s="3">
        <v>41316</v>
      </c>
      <c r="H237" s="11">
        <v>2</v>
      </c>
      <c r="I237" s="1">
        <v>44.7</v>
      </c>
      <c r="J237" s="8">
        <v>53</v>
      </c>
      <c r="K237" s="8" t="s">
        <v>547</v>
      </c>
      <c r="L237" s="12">
        <v>0.15763888888888888</v>
      </c>
      <c r="M237" s="12">
        <f t="shared" si="216"/>
        <v>0.52631944444444445</v>
      </c>
      <c r="N237" s="8">
        <v>12127</v>
      </c>
      <c r="O237" s="8">
        <v>0</v>
      </c>
      <c r="P237" s="13">
        <v>800</v>
      </c>
      <c r="Q237" s="14">
        <f t="shared" si="175"/>
        <v>47.304978324284001</v>
      </c>
      <c r="R237" s="14">
        <f t="shared" si="176"/>
        <v>0.54122424282505566</v>
      </c>
      <c r="S237" s="14">
        <f t="shared" si="177"/>
        <v>612.09485163325155</v>
      </c>
      <c r="T237" s="15">
        <v>24.315080642700195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t="e">
        <f t="shared" si="178"/>
        <v>#DIV/0!</v>
      </c>
      <c r="AC237" t="e">
        <f t="shared" si="179"/>
        <v>#DIV/0!</v>
      </c>
      <c r="AD237" t="e">
        <f t="shared" si="180"/>
        <v>#DIV/0!</v>
      </c>
      <c r="AE237" s="8">
        <v>-1</v>
      </c>
      <c r="AF237" s="8">
        <v>0.87</v>
      </c>
      <c r="AG237" s="8">
        <v>0.92</v>
      </c>
      <c r="AH237" s="8">
        <v>10.012383460998535</v>
      </c>
      <c r="AI237">
        <f t="shared" si="181"/>
        <v>0.87500619173049932</v>
      </c>
      <c r="AJ237">
        <f t="shared" si="182"/>
        <v>3.0686023558211272E-2</v>
      </c>
      <c r="AK237" t="e">
        <f t="shared" si="183"/>
        <v>#DIV/0!</v>
      </c>
      <c r="AL237" t="e">
        <f t="shared" si="184"/>
        <v>#DIV/0!</v>
      </c>
      <c r="AM237" t="e">
        <f t="shared" si="185"/>
        <v>#DIV/0!</v>
      </c>
      <c r="AN237" s="8">
        <v>1800.23583984375</v>
      </c>
      <c r="AO237" s="8">
        <v>0.5</v>
      </c>
      <c r="AP237" t="e">
        <f t="shared" si="186"/>
        <v>#DIV/0!</v>
      </c>
      <c r="AQ237">
        <f t="shared" si="187"/>
        <v>5.4742662828027298</v>
      </c>
      <c r="AR237">
        <f t="shared" si="188"/>
        <v>1.0559868473183316</v>
      </c>
      <c r="AS237">
        <f t="shared" si="189"/>
        <v>24.315080642700195</v>
      </c>
      <c r="AT237" s="8">
        <v>2</v>
      </c>
      <c r="AU237">
        <f t="shared" si="190"/>
        <v>4.644859790802002</v>
      </c>
      <c r="AV237" s="8">
        <v>1</v>
      </c>
      <c r="AW237">
        <f t="shared" si="191"/>
        <v>9.2897195816040039</v>
      </c>
      <c r="AX237" s="8">
        <v>24.595043182373047</v>
      </c>
      <c r="AY237" s="8">
        <v>24.315080642700195</v>
      </c>
      <c r="AZ237" s="8">
        <v>25.011926651000977</v>
      </c>
      <c r="BA237" s="8">
        <v>800.04150390625</v>
      </c>
      <c r="BB237" s="8">
        <v>770.66400146484375</v>
      </c>
      <c r="BC237" s="8">
        <v>16.669195175170898</v>
      </c>
      <c r="BD237" s="8">
        <v>19.728897094726563</v>
      </c>
      <c r="BE237" s="8">
        <v>54.340286254882812</v>
      </c>
      <c r="BF237" s="8">
        <v>64.314674377441406</v>
      </c>
      <c r="BG237" s="8">
        <v>350.77044677734375</v>
      </c>
      <c r="BH237" s="8">
        <v>1799.0372314453125</v>
      </c>
      <c r="BI237" s="8">
        <v>0.2144329845905304</v>
      </c>
      <c r="BJ237" s="8">
        <v>101.1787109375</v>
      </c>
      <c r="BK237" s="8">
        <v>2.4460239410400391</v>
      </c>
      <c r="BL237" s="8">
        <v>0.17935658991336823</v>
      </c>
      <c r="BM237" s="8">
        <v>0.25</v>
      </c>
      <c r="BN237" s="8">
        <v>-1.355140209197998</v>
      </c>
      <c r="BO237" s="8">
        <v>7.355140209197998</v>
      </c>
      <c r="BP237" s="8">
        <v>1</v>
      </c>
      <c r="BQ237" s="8">
        <v>0</v>
      </c>
      <c r="BR237" s="8">
        <v>0.15999999642372131</v>
      </c>
      <c r="BS237" s="8">
        <v>111115</v>
      </c>
      <c r="BT237">
        <f t="shared" si="192"/>
        <v>1.7538522338867186</v>
      </c>
      <c r="BU237">
        <f t="shared" si="193"/>
        <v>5.4742662828027294E-3</v>
      </c>
      <c r="BV237">
        <f t="shared" si="194"/>
        <v>297.46508064270017</v>
      </c>
      <c r="BW237">
        <f t="shared" si="195"/>
        <v>297.74504318237302</v>
      </c>
      <c r="BX237">
        <f t="shared" si="196"/>
        <v>287.84595059739149</v>
      </c>
      <c r="BY237">
        <f t="shared" si="174"/>
        <v>0.19837297795139672</v>
      </c>
      <c r="BZ237">
        <f t="shared" si="197"/>
        <v>3.052131223581354</v>
      </c>
      <c r="CA237">
        <f t="shared" si="198"/>
        <v>30.165745296623843</v>
      </c>
      <c r="CB237">
        <f t="shared" si="199"/>
        <v>10.436848201897281</v>
      </c>
      <c r="CC237">
        <f t="shared" si="200"/>
        <v>24.455061912536621</v>
      </c>
      <c r="CD237">
        <f t="shared" si="201"/>
        <v>3.0778287268315649</v>
      </c>
      <c r="CE237">
        <f t="shared" si="202"/>
        <v>0.51142815343090575</v>
      </c>
      <c r="CF237">
        <f t="shared" si="203"/>
        <v>1.9961443762630224</v>
      </c>
      <c r="CG237">
        <f t="shared" si="204"/>
        <v>1.0816843505685425</v>
      </c>
      <c r="CH237">
        <f t="shared" si="205"/>
        <v>0.32219239027215962</v>
      </c>
      <c r="CI237">
        <f t="shared" si="206"/>
        <v>61.930968059732713</v>
      </c>
      <c r="CJ237">
        <f t="shared" si="207"/>
        <v>0.79424347117525795</v>
      </c>
      <c r="CK237">
        <f t="shared" si="208"/>
        <v>66.469917846289434</v>
      </c>
      <c r="CL237">
        <f t="shared" si="209"/>
        <v>763.78955060797978</v>
      </c>
      <c r="CM237">
        <f t="shared" si="210"/>
        <v>4.1167858612791146E-2</v>
      </c>
      <c r="CN237">
        <f t="shared" si="211"/>
        <v>0</v>
      </c>
      <c r="CO237">
        <f t="shared" si="212"/>
        <v>1574.1687166683437</v>
      </c>
      <c r="CP237">
        <f t="shared" si="213"/>
        <v>0</v>
      </c>
      <c r="CQ237" t="e">
        <f t="shared" si="214"/>
        <v>#DIV/0!</v>
      </c>
      <c r="CR237" t="e">
        <f t="shared" si="215"/>
        <v>#DIV/0!</v>
      </c>
    </row>
    <row r="238" spans="1:96" s="25" customFormat="1" x14ac:dyDescent="0.3">
      <c r="A238" s="4" t="str">
        <f>VLOOKUP(B238,ListCodeMtrx!A$1:B$91,2,TRUE)</f>
        <v>M73</v>
      </c>
      <c r="B238">
        <v>73</v>
      </c>
      <c r="C238" s="10">
        <v>30</v>
      </c>
      <c r="D238" s="10">
        <v>3</v>
      </c>
      <c r="E238" s="10">
        <v>3</v>
      </c>
      <c r="F238" s="1">
        <v>72</v>
      </c>
      <c r="G238" s="3">
        <v>41316</v>
      </c>
      <c r="H238" s="11">
        <v>2</v>
      </c>
      <c r="I238" s="1">
        <v>45.7</v>
      </c>
      <c r="J238" s="8">
        <v>56</v>
      </c>
      <c r="K238" s="8" t="s">
        <v>550</v>
      </c>
      <c r="L238" s="12">
        <v>0.15763888888888888</v>
      </c>
      <c r="M238" s="12">
        <f t="shared" si="216"/>
        <v>0.53582175925925923</v>
      </c>
      <c r="N238" s="8">
        <v>12948</v>
      </c>
      <c r="O238" s="8">
        <v>0</v>
      </c>
      <c r="P238" s="13">
        <v>50</v>
      </c>
      <c r="Q238" s="14">
        <f t="shared" si="175"/>
        <v>0.38290850527750209</v>
      </c>
      <c r="R238" s="14">
        <f t="shared" si="176"/>
        <v>0.40992587272525566</v>
      </c>
      <c r="S238" s="14">
        <f t="shared" si="177"/>
        <v>46.785402081185872</v>
      </c>
      <c r="T238" s="15">
        <v>24.469736099243164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t="e">
        <f t="shared" si="178"/>
        <v>#DIV/0!</v>
      </c>
      <c r="AC238" t="e">
        <f t="shared" si="179"/>
        <v>#DIV/0!</v>
      </c>
      <c r="AD238" t="e">
        <f t="shared" si="180"/>
        <v>#DIV/0!</v>
      </c>
      <c r="AE238" s="8">
        <v>-1</v>
      </c>
      <c r="AF238" s="8">
        <v>0.87</v>
      </c>
      <c r="AG238" s="8">
        <v>0.92</v>
      </c>
      <c r="AH238" s="8">
        <v>10.012383460998535</v>
      </c>
      <c r="AI238">
        <f t="shared" si="181"/>
        <v>0.87500619173049932</v>
      </c>
      <c r="AJ238">
        <f t="shared" si="182"/>
        <v>8.7787364257269442E-4</v>
      </c>
      <c r="AK238" t="e">
        <f t="shared" si="183"/>
        <v>#DIV/0!</v>
      </c>
      <c r="AL238" t="e">
        <f t="shared" si="184"/>
        <v>#DIV/0!</v>
      </c>
      <c r="AM238" t="e">
        <f t="shared" si="185"/>
        <v>#DIV/0!</v>
      </c>
      <c r="AN238" s="8">
        <v>1799.789306640625</v>
      </c>
      <c r="AO238" s="8">
        <v>0.5</v>
      </c>
      <c r="AP238" t="e">
        <f t="shared" si="186"/>
        <v>#DIV/0!</v>
      </c>
      <c r="AQ238">
        <f t="shared" si="187"/>
        <v>4.6454203850516063</v>
      </c>
      <c r="AR238">
        <f t="shared" si="188"/>
        <v>1.1674856213005644</v>
      </c>
      <c r="AS238">
        <f t="shared" si="189"/>
        <v>24.469736099243164</v>
      </c>
      <c r="AT238" s="8">
        <v>2</v>
      </c>
      <c r="AU238">
        <f t="shared" si="190"/>
        <v>4.644859790802002</v>
      </c>
      <c r="AV238" s="8">
        <v>1</v>
      </c>
      <c r="AW238">
        <f t="shared" si="191"/>
        <v>9.2897195816040039</v>
      </c>
      <c r="AX238" s="8">
        <v>24.550146102905273</v>
      </c>
      <c r="AY238" s="8">
        <v>24.469736099243164</v>
      </c>
      <c r="AZ238" s="8">
        <v>25.010217666625977</v>
      </c>
      <c r="BA238" s="8">
        <v>49.588584899902344</v>
      </c>
      <c r="BB238" s="8">
        <v>49.239864349365234</v>
      </c>
      <c r="BC238" s="8">
        <v>16.311697006225586</v>
      </c>
      <c r="BD238" s="8">
        <v>18.910118103027344</v>
      </c>
      <c r="BE238" s="8">
        <v>53.310791015625</v>
      </c>
      <c r="BF238" s="8">
        <v>61.803096771240234</v>
      </c>
      <c r="BG238" s="8">
        <v>350.79571533203125</v>
      </c>
      <c r="BH238" s="8">
        <v>1800.322509765625</v>
      </c>
      <c r="BI238" s="8">
        <v>0.20735123753547668</v>
      </c>
      <c r="BJ238" s="8">
        <v>101.16530609130859</v>
      </c>
      <c r="BK238" s="8">
        <v>0.14626884460449219</v>
      </c>
      <c r="BL238" s="8">
        <v>0.19498921930789948</v>
      </c>
      <c r="BM238" s="8">
        <v>0.5</v>
      </c>
      <c r="BN238" s="8">
        <v>-1.355140209197998</v>
      </c>
      <c r="BO238" s="8">
        <v>7.355140209197998</v>
      </c>
      <c r="BP238" s="8">
        <v>1</v>
      </c>
      <c r="BQ238" s="8">
        <v>0</v>
      </c>
      <c r="BR238" s="8">
        <v>0.15999999642372131</v>
      </c>
      <c r="BS238" s="8">
        <v>111115</v>
      </c>
      <c r="BT238">
        <f t="shared" si="192"/>
        <v>1.7539785766601561</v>
      </c>
      <c r="BU238">
        <f t="shared" si="193"/>
        <v>4.645420385051606E-3</v>
      </c>
      <c r="BV238">
        <f t="shared" si="194"/>
        <v>297.61973609924314</v>
      </c>
      <c r="BW238">
        <f t="shared" si="195"/>
        <v>297.70014610290525</v>
      </c>
      <c r="BX238">
        <f t="shared" si="196"/>
        <v>288.05159512404498</v>
      </c>
      <c r="BY238">
        <f t="shared" si="174"/>
        <v>0.33626714327917695</v>
      </c>
      <c r="BZ238">
        <f t="shared" si="197"/>
        <v>3.0805335074161215</v>
      </c>
      <c r="CA238">
        <f t="shared" si="198"/>
        <v>30.450493617206376</v>
      </c>
      <c r="CB238">
        <f t="shared" si="199"/>
        <v>11.540375514179033</v>
      </c>
      <c r="CC238">
        <f t="shared" si="200"/>
        <v>24.509941101074219</v>
      </c>
      <c r="CD238">
        <f t="shared" si="201"/>
        <v>3.0879548355959097</v>
      </c>
      <c r="CE238">
        <f t="shared" si="202"/>
        <v>0.39260160846005399</v>
      </c>
      <c r="CF238">
        <f t="shared" si="203"/>
        <v>1.9130478861155571</v>
      </c>
      <c r="CG238">
        <f t="shared" si="204"/>
        <v>1.1749069494803526</v>
      </c>
      <c r="CH238">
        <f t="shared" si="205"/>
        <v>0.2468758139864263</v>
      </c>
      <c r="CI238">
        <f t="shared" si="206"/>
        <v>4.7330595221481149</v>
      </c>
      <c r="CJ238">
        <f t="shared" si="207"/>
        <v>0.95015294415182516</v>
      </c>
      <c r="CK238">
        <f t="shared" si="208"/>
        <v>62.784371800298921</v>
      </c>
      <c r="CL238">
        <f t="shared" si="209"/>
        <v>49.184219345489311</v>
      </c>
      <c r="CM238">
        <f t="shared" si="210"/>
        <v>4.8878827967093032E-3</v>
      </c>
      <c r="CN238">
        <f t="shared" si="211"/>
        <v>0</v>
      </c>
      <c r="CO238">
        <f t="shared" si="212"/>
        <v>1575.2933431567142</v>
      </c>
      <c r="CP238">
        <f t="shared" si="213"/>
        <v>0</v>
      </c>
      <c r="CQ238" t="e">
        <f t="shared" si="214"/>
        <v>#DIV/0!</v>
      </c>
      <c r="CR238" t="e">
        <f t="shared" si="215"/>
        <v>#DIV/0!</v>
      </c>
    </row>
    <row r="239" spans="1:96" s="25" customFormat="1" x14ac:dyDescent="0.3">
      <c r="A239" s="4" t="str">
        <f>VLOOKUP(B239,ListCodeMtrx!A$1:B$91,2,TRUE)</f>
        <v>M73</v>
      </c>
      <c r="B239">
        <v>73</v>
      </c>
      <c r="C239" s="10">
        <v>30</v>
      </c>
      <c r="D239" s="10">
        <v>3</v>
      </c>
      <c r="E239" s="10">
        <v>3</v>
      </c>
      <c r="F239" s="1">
        <v>72</v>
      </c>
      <c r="G239" s="3">
        <v>41316</v>
      </c>
      <c r="H239" s="11">
        <v>2</v>
      </c>
      <c r="I239" s="1">
        <v>45.7</v>
      </c>
      <c r="J239" s="8">
        <v>57</v>
      </c>
      <c r="K239" s="8" t="s">
        <v>551</v>
      </c>
      <c r="L239" s="12">
        <v>0.15763888888888888</v>
      </c>
      <c r="M239" s="12">
        <f t="shared" si="216"/>
        <v>0.53754629629629636</v>
      </c>
      <c r="N239" s="8">
        <v>13097</v>
      </c>
      <c r="O239" s="8">
        <v>0</v>
      </c>
      <c r="P239" s="13">
        <v>150</v>
      </c>
      <c r="Q239" s="14">
        <f t="shared" si="175"/>
        <v>10.361805100425284</v>
      </c>
      <c r="R239" s="14">
        <f t="shared" si="176"/>
        <v>0.41626649708327351</v>
      </c>
      <c r="S239" s="14">
        <f t="shared" si="177"/>
        <v>101.22761154023836</v>
      </c>
      <c r="T239" s="15">
        <v>24.362167358398438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t="e">
        <f t="shared" si="178"/>
        <v>#DIV/0!</v>
      </c>
      <c r="AC239" t="e">
        <f t="shared" si="179"/>
        <v>#DIV/0!</v>
      </c>
      <c r="AD239" t="e">
        <f t="shared" si="180"/>
        <v>#DIV/0!</v>
      </c>
      <c r="AE239" s="8">
        <v>-1</v>
      </c>
      <c r="AF239" s="8">
        <v>0.87</v>
      </c>
      <c r="AG239" s="8">
        <v>0.92</v>
      </c>
      <c r="AH239" s="8">
        <v>10.012383460998535</v>
      </c>
      <c r="AI239">
        <f t="shared" si="181"/>
        <v>0.87500619173049932</v>
      </c>
      <c r="AJ239">
        <f t="shared" si="182"/>
        <v>7.2105548340713598E-3</v>
      </c>
      <c r="AK239" t="e">
        <f t="shared" si="183"/>
        <v>#DIV/0!</v>
      </c>
      <c r="AL239" t="e">
        <f t="shared" si="184"/>
        <v>#DIV/0!</v>
      </c>
      <c r="AM239" t="e">
        <f t="shared" si="185"/>
        <v>#DIV/0!</v>
      </c>
      <c r="AN239" s="8">
        <v>1799.789306640625</v>
      </c>
      <c r="AO239" s="8">
        <v>0.5</v>
      </c>
      <c r="AP239" t="e">
        <f t="shared" si="186"/>
        <v>#DIV/0!</v>
      </c>
      <c r="AQ239">
        <f t="shared" si="187"/>
        <v>4.6455749814445539</v>
      </c>
      <c r="AR239">
        <f t="shared" si="188"/>
        <v>1.1505730493608037</v>
      </c>
      <c r="AS239">
        <f t="shared" si="189"/>
        <v>24.362167358398438</v>
      </c>
      <c r="AT239" s="8">
        <v>2</v>
      </c>
      <c r="AU239">
        <f t="shared" si="190"/>
        <v>4.644859790802002</v>
      </c>
      <c r="AV239" s="8">
        <v>1</v>
      </c>
      <c r="AW239">
        <f t="shared" si="191"/>
        <v>9.2897195816040039</v>
      </c>
      <c r="AX239" s="8">
        <v>24.521265029907227</v>
      </c>
      <c r="AY239" s="8">
        <v>24.362167358398438</v>
      </c>
      <c r="AZ239" s="8">
        <v>25.013095855712891</v>
      </c>
      <c r="BA239" s="8">
        <v>151.15582275390625</v>
      </c>
      <c r="BB239" s="8">
        <v>144.86473083496094</v>
      </c>
      <c r="BC239" s="8">
        <v>16.284101486206055</v>
      </c>
      <c r="BD239" s="8">
        <v>18.882600784301758</v>
      </c>
      <c r="BE239" s="8">
        <v>53.310329437255859</v>
      </c>
      <c r="BF239" s="8">
        <v>61.817207336425781</v>
      </c>
      <c r="BG239" s="8">
        <v>350.80667114257812</v>
      </c>
      <c r="BH239" s="8">
        <v>1800.8084716796875</v>
      </c>
      <c r="BI239" s="8">
        <v>0.16588304936885834</v>
      </c>
      <c r="BJ239" s="8">
        <v>101.16091918945312</v>
      </c>
      <c r="BK239" s="8">
        <v>0.61150932312011719</v>
      </c>
      <c r="BL239" s="8">
        <v>0.1920480877161026</v>
      </c>
      <c r="BM239" s="8">
        <v>0.75</v>
      </c>
      <c r="BN239" s="8">
        <v>-1.355140209197998</v>
      </c>
      <c r="BO239" s="8">
        <v>7.355140209197998</v>
      </c>
      <c r="BP239" s="8">
        <v>1</v>
      </c>
      <c r="BQ239" s="8">
        <v>0</v>
      </c>
      <c r="BR239" s="8">
        <v>0.15999999642372131</v>
      </c>
      <c r="BS239" s="8">
        <v>111115</v>
      </c>
      <c r="BT239">
        <f t="shared" si="192"/>
        <v>1.7540333557128904</v>
      </c>
      <c r="BU239">
        <f t="shared" si="193"/>
        <v>4.6455749814445536E-3</v>
      </c>
      <c r="BV239">
        <f t="shared" si="194"/>
        <v>297.51216735839841</v>
      </c>
      <c r="BW239">
        <f t="shared" si="195"/>
        <v>297.6712650299072</v>
      </c>
      <c r="BX239">
        <f t="shared" si="196"/>
        <v>288.12934902855704</v>
      </c>
      <c r="BY239">
        <f t="shared" si="174"/>
        <v>0.34013807556270542</v>
      </c>
      <c r="BZ239">
        <f t="shared" si="197"/>
        <v>3.0607543013882581</v>
      </c>
      <c r="CA239">
        <f t="shared" si="198"/>
        <v>30.256291915024114</v>
      </c>
      <c r="CB239">
        <f t="shared" si="199"/>
        <v>11.373691130722356</v>
      </c>
      <c r="CC239">
        <f t="shared" si="200"/>
        <v>24.441716194152832</v>
      </c>
      <c r="CD239">
        <f t="shared" si="201"/>
        <v>3.0753706154250522</v>
      </c>
      <c r="CE239">
        <f t="shared" si="202"/>
        <v>0.39841382398141656</v>
      </c>
      <c r="CF239">
        <f t="shared" si="203"/>
        <v>1.9101812520274544</v>
      </c>
      <c r="CG239">
        <f t="shared" si="204"/>
        <v>1.1651893633975978</v>
      </c>
      <c r="CH239">
        <f t="shared" si="205"/>
        <v>0.25055332459077384</v>
      </c>
      <c r="CI239">
        <f t="shared" si="206"/>
        <v>10.240278230763405</v>
      </c>
      <c r="CJ239">
        <f t="shared" si="207"/>
        <v>0.69877333811197462</v>
      </c>
      <c r="CK239">
        <f t="shared" si="208"/>
        <v>63.114785436244958</v>
      </c>
      <c r="CL239">
        <f t="shared" si="209"/>
        <v>143.35893329578929</v>
      </c>
      <c r="CM239">
        <f t="shared" si="210"/>
        <v>4.561858062212152E-2</v>
      </c>
      <c r="CN239">
        <f t="shared" si="211"/>
        <v>0</v>
      </c>
      <c r="CO239">
        <f t="shared" si="212"/>
        <v>1575.7185628404641</v>
      </c>
      <c r="CP239">
        <f t="shared" si="213"/>
        <v>0</v>
      </c>
      <c r="CQ239" t="e">
        <f t="shared" si="214"/>
        <v>#DIV/0!</v>
      </c>
      <c r="CR239" t="e">
        <f t="shared" si="215"/>
        <v>#DIV/0!</v>
      </c>
    </row>
    <row r="240" spans="1:96" s="25" customFormat="1" x14ac:dyDescent="0.3">
      <c r="A240" s="4" t="str">
        <f>VLOOKUP(B240,ListCodeMtrx!A$1:B$91,2,TRUE)</f>
        <v>M73</v>
      </c>
      <c r="B240">
        <v>73</v>
      </c>
      <c r="C240" s="10">
        <v>30</v>
      </c>
      <c r="D240" s="10">
        <v>3</v>
      </c>
      <c r="E240" s="10">
        <v>3</v>
      </c>
      <c r="F240" s="1">
        <v>72</v>
      </c>
      <c r="G240" s="3">
        <v>41316</v>
      </c>
      <c r="H240" s="11">
        <v>2</v>
      </c>
      <c r="I240" s="1">
        <v>45.7</v>
      </c>
      <c r="J240" s="8">
        <v>58</v>
      </c>
      <c r="K240" s="8" t="s">
        <v>552</v>
      </c>
      <c r="L240" s="12">
        <v>0.15763888888888888</v>
      </c>
      <c r="M240" s="12">
        <f t="shared" si="216"/>
        <v>0.53996527777777781</v>
      </c>
      <c r="N240" s="8">
        <v>13306</v>
      </c>
      <c r="O240" s="8">
        <v>0</v>
      </c>
      <c r="P240" s="13" t="s">
        <v>192</v>
      </c>
      <c r="Q240" s="14">
        <f t="shared" si="175"/>
        <v>31.353203264321696</v>
      </c>
      <c r="R240" s="14">
        <f t="shared" si="176"/>
        <v>0.40884043967069683</v>
      </c>
      <c r="S240" s="14">
        <f t="shared" si="177"/>
        <v>247.87278631882407</v>
      </c>
      <c r="T240" s="15">
        <v>24.359277725219727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t="e">
        <f t="shared" si="178"/>
        <v>#DIV/0!</v>
      </c>
      <c r="AC240" t="e">
        <f t="shared" si="179"/>
        <v>#DIV/0!</v>
      </c>
      <c r="AD240" t="e">
        <f t="shared" si="180"/>
        <v>#DIV/0!</v>
      </c>
      <c r="AE240" s="8">
        <v>-1</v>
      </c>
      <c r="AF240" s="8">
        <v>0.87</v>
      </c>
      <c r="AG240" s="8">
        <v>0.92</v>
      </c>
      <c r="AH240" s="8">
        <v>10.012383460998535</v>
      </c>
      <c r="AI240">
        <f t="shared" si="181"/>
        <v>0.87500619173049932</v>
      </c>
      <c r="AJ240">
        <f t="shared" si="182"/>
        <v>2.0532897266392649E-2</v>
      </c>
      <c r="AK240" t="e">
        <f t="shared" si="183"/>
        <v>#DIV/0!</v>
      </c>
      <c r="AL240" t="e">
        <f t="shared" si="184"/>
        <v>#DIV/0!</v>
      </c>
      <c r="AM240" t="e">
        <f t="shared" si="185"/>
        <v>#DIV/0!</v>
      </c>
      <c r="AN240" s="8">
        <v>1799.789306640625</v>
      </c>
      <c r="AO240" s="8">
        <v>0.5</v>
      </c>
      <c r="AP240" t="e">
        <f t="shared" si="186"/>
        <v>#DIV/0!</v>
      </c>
      <c r="AQ240">
        <f t="shared" si="187"/>
        <v>4.5949757760783791</v>
      </c>
      <c r="AR240">
        <f t="shared" si="188"/>
        <v>1.1578275764461945</v>
      </c>
      <c r="AS240">
        <f t="shared" si="189"/>
        <v>24.359277725219727</v>
      </c>
      <c r="AT240" s="8">
        <v>2</v>
      </c>
      <c r="AU240">
        <f t="shared" si="190"/>
        <v>4.644859790802002</v>
      </c>
      <c r="AV240" s="8">
        <v>1</v>
      </c>
      <c r="AW240">
        <f t="shared" si="191"/>
        <v>9.2897195816040039</v>
      </c>
      <c r="AX240" s="8">
        <v>24.517194747924805</v>
      </c>
      <c r="AY240" s="8">
        <v>24.359277725219727</v>
      </c>
      <c r="AZ240" s="8">
        <v>25.012582778930664</v>
      </c>
      <c r="BA240" s="8">
        <v>399.93997192382812</v>
      </c>
      <c r="BB240" s="8">
        <v>381.06561279296875</v>
      </c>
      <c r="BC240" s="8">
        <v>16.235836029052734</v>
      </c>
      <c r="BD240" s="8">
        <v>18.806392669677734</v>
      </c>
      <c r="BE240" s="8">
        <v>53.163166046142578</v>
      </c>
      <c r="BF240" s="8">
        <v>61.580284118652344</v>
      </c>
      <c r="BG240" s="8">
        <v>350.7847900390625</v>
      </c>
      <c r="BH240" s="8">
        <v>1800.7603759765625</v>
      </c>
      <c r="BI240" s="8">
        <v>0.19926038384437561</v>
      </c>
      <c r="BJ240" s="8">
        <v>101.15692901611328</v>
      </c>
      <c r="BK240" s="8">
        <v>1.3095684051513672</v>
      </c>
      <c r="BL240" s="8">
        <v>0.17875005304813385</v>
      </c>
      <c r="BM240" s="8">
        <v>0.25</v>
      </c>
      <c r="BN240" s="8">
        <v>-1.355140209197998</v>
      </c>
      <c r="BO240" s="8">
        <v>7.355140209197998</v>
      </c>
      <c r="BP240" s="8">
        <v>1</v>
      </c>
      <c r="BQ240" s="8">
        <v>0</v>
      </c>
      <c r="BR240" s="8">
        <v>0.15999999642372131</v>
      </c>
      <c r="BS240" s="8">
        <v>111115</v>
      </c>
      <c r="BT240">
        <f t="shared" si="192"/>
        <v>1.7539239501953123</v>
      </c>
      <c r="BU240">
        <f t="shared" si="193"/>
        <v>4.5949757760783789E-3</v>
      </c>
      <c r="BV240">
        <f t="shared" si="194"/>
        <v>297.5092777252197</v>
      </c>
      <c r="BW240">
        <f t="shared" si="195"/>
        <v>297.66719474792478</v>
      </c>
      <c r="BX240">
        <f t="shared" si="196"/>
        <v>288.12165371622905</v>
      </c>
      <c r="BY240">
        <f t="shared" si="174"/>
        <v>0.34897626204205923</v>
      </c>
      <c r="BZ240">
        <f t="shared" si="197"/>
        <v>3.0602245047819383</v>
      </c>
      <c r="CA240">
        <f t="shared" si="198"/>
        <v>30.252248012535802</v>
      </c>
      <c r="CB240">
        <f t="shared" si="199"/>
        <v>11.445855342858067</v>
      </c>
      <c r="CC240">
        <f t="shared" si="200"/>
        <v>24.438236236572266</v>
      </c>
      <c r="CD240">
        <f t="shared" si="201"/>
        <v>3.0747299336943601</v>
      </c>
      <c r="CE240">
        <f t="shared" si="202"/>
        <v>0.39160587033839717</v>
      </c>
      <c r="CF240">
        <f t="shared" si="203"/>
        <v>1.9023969283357438</v>
      </c>
      <c r="CG240">
        <f t="shared" si="204"/>
        <v>1.1723330053586163</v>
      </c>
      <c r="CH240">
        <f t="shared" si="205"/>
        <v>0.24624585637853819</v>
      </c>
      <c r="CI240">
        <f t="shared" si="206"/>
        <v>25.074049850679501</v>
      </c>
      <c r="CJ240">
        <f t="shared" si="207"/>
        <v>0.65047272175013138</v>
      </c>
      <c r="CK240">
        <f t="shared" si="208"/>
        <v>62.84889570912727</v>
      </c>
      <c r="CL240">
        <f t="shared" si="209"/>
        <v>376.50930471122081</v>
      </c>
      <c r="CM240">
        <f t="shared" si="210"/>
        <v>5.2336401184501655E-2</v>
      </c>
      <c r="CN240">
        <f t="shared" si="211"/>
        <v>0</v>
      </c>
      <c r="CO240">
        <f t="shared" si="212"/>
        <v>1575.6764788024341</v>
      </c>
      <c r="CP240">
        <f t="shared" si="213"/>
        <v>0</v>
      </c>
      <c r="CQ240" t="e">
        <f t="shared" si="214"/>
        <v>#DIV/0!</v>
      </c>
      <c r="CR240" t="e">
        <f t="shared" si="215"/>
        <v>#DIV/0!</v>
      </c>
    </row>
    <row r="241" spans="1:96" x14ac:dyDescent="0.3">
      <c r="A241" s="4" t="str">
        <f>VLOOKUP(B241,ListCodeMtrx!A$1:B$91,2,TRUE)</f>
        <v>M73</v>
      </c>
      <c r="B241">
        <v>73</v>
      </c>
      <c r="C241" s="10">
        <v>30</v>
      </c>
      <c r="D241" s="10">
        <v>3</v>
      </c>
      <c r="E241" s="10">
        <v>3</v>
      </c>
      <c r="F241" s="1">
        <v>72</v>
      </c>
      <c r="G241" s="3">
        <v>41316</v>
      </c>
      <c r="H241" s="11">
        <v>2</v>
      </c>
      <c r="I241" s="1">
        <v>45.7</v>
      </c>
      <c r="J241" s="8">
        <v>59</v>
      </c>
      <c r="K241" s="8" t="s">
        <v>553</v>
      </c>
      <c r="L241" s="12">
        <v>0.15763888888888888</v>
      </c>
      <c r="M241" s="12">
        <f t="shared" si="216"/>
        <v>0.54238425925925926</v>
      </c>
      <c r="N241" s="8">
        <v>13515</v>
      </c>
      <c r="O241" s="8">
        <v>0</v>
      </c>
      <c r="P241" s="13">
        <v>800</v>
      </c>
      <c r="Q241" s="14">
        <f t="shared" si="175"/>
        <v>48.002950826766629</v>
      </c>
      <c r="R241" s="14">
        <f t="shared" si="176"/>
        <v>0.36063457686804834</v>
      </c>
      <c r="S241" s="14">
        <f t="shared" si="177"/>
        <v>538.76762673164058</v>
      </c>
      <c r="T241" s="15">
        <v>24.644657135009766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t="e">
        <f t="shared" si="178"/>
        <v>#DIV/0!</v>
      </c>
      <c r="AC241" t="e">
        <f t="shared" si="179"/>
        <v>#DIV/0!</v>
      </c>
      <c r="AD241" t="e">
        <f t="shared" si="180"/>
        <v>#DIV/0!</v>
      </c>
      <c r="AE241" s="8">
        <v>-1</v>
      </c>
      <c r="AF241" s="8">
        <v>0.87</v>
      </c>
      <c r="AG241" s="8">
        <v>0.92</v>
      </c>
      <c r="AH241" s="8">
        <v>10.012383460998535</v>
      </c>
      <c r="AI241">
        <f t="shared" si="181"/>
        <v>0.87500619173049932</v>
      </c>
      <c r="AJ241">
        <f t="shared" si="182"/>
        <v>3.1115794700924567E-2</v>
      </c>
      <c r="AK241" t="e">
        <f t="shared" si="183"/>
        <v>#DIV/0!</v>
      </c>
      <c r="AL241" t="e">
        <f t="shared" si="184"/>
        <v>#DIV/0!</v>
      </c>
      <c r="AM241" t="e">
        <f t="shared" si="185"/>
        <v>#DIV/0!</v>
      </c>
      <c r="AN241" s="8">
        <v>1799.789306640625</v>
      </c>
      <c r="AO241" s="8">
        <v>0.5</v>
      </c>
      <c r="AP241" t="e">
        <f t="shared" si="186"/>
        <v>#DIV/0!</v>
      </c>
      <c r="AQ241">
        <f t="shared" si="187"/>
        <v>4.2296891229195177</v>
      </c>
      <c r="AR241">
        <f t="shared" si="188"/>
        <v>1.2018357874896961</v>
      </c>
      <c r="AS241">
        <f t="shared" si="189"/>
        <v>24.644657135009766</v>
      </c>
      <c r="AT241" s="8">
        <v>2</v>
      </c>
      <c r="AU241">
        <f t="shared" si="190"/>
        <v>4.644859790802002</v>
      </c>
      <c r="AV241" s="8">
        <v>1</v>
      </c>
      <c r="AW241">
        <f t="shared" si="191"/>
        <v>9.2897195816040039</v>
      </c>
      <c r="AX241" s="8">
        <v>24.591135025024414</v>
      </c>
      <c r="AY241" s="8">
        <v>24.644657135009766</v>
      </c>
      <c r="AZ241" s="8">
        <v>25.023000717163086</v>
      </c>
      <c r="BA241" s="8">
        <v>800.7484130859375</v>
      </c>
      <c r="BB241" s="8">
        <v>771.52069091796875</v>
      </c>
      <c r="BC241" s="8">
        <v>16.527050018310547</v>
      </c>
      <c r="BD241" s="8">
        <v>18.892906188964844</v>
      </c>
      <c r="BE241" s="8">
        <v>53.87652587890625</v>
      </c>
      <c r="BF241" s="8">
        <v>61.588981628417969</v>
      </c>
      <c r="BG241" s="8">
        <v>350.80560302734375</v>
      </c>
      <c r="BH241" s="8">
        <v>1799.82470703125</v>
      </c>
      <c r="BI241" s="8">
        <v>0.22050206363201141</v>
      </c>
      <c r="BJ241" s="8">
        <v>101.15436553955078</v>
      </c>
      <c r="BK241" s="8">
        <v>2.2108745574951172</v>
      </c>
      <c r="BL241" s="8">
        <v>0.16679860651493073</v>
      </c>
      <c r="BM241" s="8">
        <v>0.25</v>
      </c>
      <c r="BN241" s="8">
        <v>-1.355140209197998</v>
      </c>
      <c r="BO241" s="8">
        <v>7.355140209197998</v>
      </c>
      <c r="BP241" s="8">
        <v>1</v>
      </c>
      <c r="BQ241" s="8">
        <v>0</v>
      </c>
      <c r="BR241" s="8">
        <v>0.15999999642372131</v>
      </c>
      <c r="BS241" s="8">
        <v>111115</v>
      </c>
      <c r="BT241">
        <f t="shared" si="192"/>
        <v>1.7540280151367187</v>
      </c>
      <c r="BU241">
        <f t="shared" si="193"/>
        <v>4.2296891229195175E-3</v>
      </c>
      <c r="BV241">
        <f t="shared" si="194"/>
        <v>297.79465713500974</v>
      </c>
      <c r="BW241">
        <f t="shared" si="195"/>
        <v>297.74113502502439</v>
      </c>
      <c r="BX241">
        <f t="shared" si="196"/>
        <v>287.97194668832526</v>
      </c>
      <c r="BY241">
        <f t="shared" si="174"/>
        <v>0.40313186688443725</v>
      </c>
      <c r="BZ241">
        <f t="shared" si="197"/>
        <v>3.1129357262326871</v>
      </c>
      <c r="CA241">
        <f t="shared" si="198"/>
        <v>30.774111523793277</v>
      </c>
      <c r="CB241">
        <f t="shared" si="199"/>
        <v>11.881205334828433</v>
      </c>
      <c r="CC241">
        <f t="shared" si="200"/>
        <v>24.61789608001709</v>
      </c>
      <c r="CD241">
        <f t="shared" si="201"/>
        <v>3.1079593138951829</v>
      </c>
      <c r="CE241">
        <f t="shared" si="202"/>
        <v>0.34715763126614846</v>
      </c>
      <c r="CF241">
        <f t="shared" si="203"/>
        <v>1.911099938742991</v>
      </c>
      <c r="CG241">
        <f t="shared" si="204"/>
        <v>1.1968593751521919</v>
      </c>
      <c r="CH241">
        <f t="shared" si="205"/>
        <v>0.21814538565492553</v>
      </c>
      <c r="CI241">
        <f t="shared" si="206"/>
        <v>54.498697455288628</v>
      </c>
      <c r="CJ241">
        <f t="shared" si="207"/>
        <v>0.69831908991397951</v>
      </c>
      <c r="CK241">
        <f t="shared" si="208"/>
        <v>61.888542179413399</v>
      </c>
      <c r="CL241">
        <f t="shared" si="209"/>
        <v>764.54480934836101</v>
      </c>
      <c r="CM241">
        <f t="shared" si="210"/>
        <v>3.8857534714162305E-2</v>
      </c>
      <c r="CN241">
        <f t="shared" si="211"/>
        <v>0</v>
      </c>
      <c r="CO241">
        <f t="shared" si="212"/>
        <v>1574.8577626818758</v>
      </c>
      <c r="CP241">
        <f t="shared" si="213"/>
        <v>0</v>
      </c>
      <c r="CQ241" t="e">
        <f t="shared" si="214"/>
        <v>#DIV/0!</v>
      </c>
      <c r="CR241" t="e">
        <f t="shared" si="215"/>
        <v>#DIV/0!</v>
      </c>
    </row>
    <row r="242" spans="1:96" s="25" customFormat="1" x14ac:dyDescent="0.3">
      <c r="A242" s="4" t="str">
        <f>VLOOKUP(B242,ListCodeMtrx!A$1:B$91,2,TRUE)</f>
        <v>M17</v>
      </c>
      <c r="B242">
        <v>17</v>
      </c>
      <c r="C242" s="10">
        <v>17</v>
      </c>
      <c r="D242" s="10">
        <v>1</v>
      </c>
      <c r="E242" s="10">
        <v>4</v>
      </c>
      <c r="F242" s="1">
        <v>74</v>
      </c>
      <c r="G242" s="3">
        <v>41318</v>
      </c>
      <c r="H242" s="11">
        <v>1</v>
      </c>
      <c r="I242" s="1">
        <v>48.5</v>
      </c>
      <c r="J242" s="8">
        <v>2</v>
      </c>
      <c r="K242" s="8" t="s">
        <v>557</v>
      </c>
      <c r="L242" s="12">
        <v>0.16111111111111112</v>
      </c>
      <c r="M242" s="12">
        <f t="shared" si="216"/>
        <v>0.39862268518518518</v>
      </c>
      <c r="N242" s="8">
        <v>2173.5</v>
      </c>
      <c r="O242" s="8">
        <v>0</v>
      </c>
      <c r="P242" s="13">
        <v>50</v>
      </c>
      <c r="Q242" s="14">
        <f t="shared" si="175"/>
        <v>-0.76369309706861843</v>
      </c>
      <c r="R242" s="14">
        <f t="shared" si="176"/>
        <v>0.2755977175042722</v>
      </c>
      <c r="S242" s="14">
        <f t="shared" si="177"/>
        <v>49.718177777373732</v>
      </c>
      <c r="T242" s="15">
        <v>23.650369644165039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t="e">
        <f t="shared" si="178"/>
        <v>#DIV/0!</v>
      </c>
      <c r="AC242" t="e">
        <f t="shared" si="179"/>
        <v>#DIV/0!</v>
      </c>
      <c r="AD242" t="e">
        <f t="shared" si="180"/>
        <v>#DIV/0!</v>
      </c>
      <c r="AE242" s="8">
        <v>-1</v>
      </c>
      <c r="AF242" s="8">
        <v>0.85</v>
      </c>
      <c r="AG242" s="8">
        <v>0.85</v>
      </c>
      <c r="AH242" s="8">
        <v>9.855595588684082</v>
      </c>
      <c r="AI242">
        <f t="shared" si="181"/>
        <v>0.84999999999999987</v>
      </c>
      <c r="AJ242">
        <f t="shared" si="182"/>
        <v>1.5441581230810357E-4</v>
      </c>
      <c r="AK242" t="e">
        <f t="shared" si="183"/>
        <v>#DIV/0!</v>
      </c>
      <c r="AL242" t="e">
        <f t="shared" si="184"/>
        <v>#DIV/0!</v>
      </c>
      <c r="AM242" t="e">
        <f t="shared" si="185"/>
        <v>#DIV/0!</v>
      </c>
      <c r="AN242" s="8">
        <v>0</v>
      </c>
      <c r="AO242" s="8">
        <v>0.5</v>
      </c>
      <c r="AP242" t="e">
        <f t="shared" si="186"/>
        <v>#DIV/0!</v>
      </c>
      <c r="AQ242">
        <f t="shared" si="187"/>
        <v>3.7985096917660104</v>
      </c>
      <c r="AR242">
        <f t="shared" si="188"/>
        <v>1.4066142312551702</v>
      </c>
      <c r="AS242">
        <f t="shared" si="189"/>
        <v>23.650369644165039</v>
      </c>
      <c r="AT242" s="8">
        <v>2</v>
      </c>
      <c r="AU242">
        <f t="shared" si="190"/>
        <v>4.644859790802002</v>
      </c>
      <c r="AV242" s="8">
        <v>1</v>
      </c>
      <c r="AW242">
        <f t="shared" si="191"/>
        <v>9.2897195816040039</v>
      </c>
      <c r="AX242" s="8">
        <v>24.208232879638672</v>
      </c>
      <c r="AY242" s="8">
        <v>23.650369644165039</v>
      </c>
      <c r="AZ242" s="8">
        <v>25.143630981445312</v>
      </c>
      <c r="BA242" s="8">
        <v>45.921375274658203</v>
      </c>
      <c r="BB242" s="8">
        <v>46.257011413574219</v>
      </c>
      <c r="BC242" s="8">
        <v>12.922233581542969</v>
      </c>
      <c r="BD242" s="8">
        <v>15.057864189147949</v>
      </c>
      <c r="BE242" s="8">
        <v>43.183422088623047</v>
      </c>
      <c r="BF242" s="8">
        <v>50.32025146484375</v>
      </c>
      <c r="BG242" s="8">
        <v>350.3707275390625</v>
      </c>
      <c r="BH242" s="8">
        <v>1800.3863525390625</v>
      </c>
      <c r="BI242" s="8">
        <v>1654.90234375</v>
      </c>
      <c r="BJ242" s="8">
        <v>101.34461975097656</v>
      </c>
      <c r="BK242" s="8">
        <v>-0.74342250823974609</v>
      </c>
      <c r="BL242" s="8">
        <v>-0.99034184217453003</v>
      </c>
      <c r="BM242" s="8">
        <v>0.25</v>
      </c>
      <c r="BN242" s="8">
        <v>-1.355140209197998</v>
      </c>
      <c r="BO242" s="8">
        <v>7.355140209197998</v>
      </c>
      <c r="BP242" s="8">
        <v>1</v>
      </c>
      <c r="BQ242" s="8">
        <v>0</v>
      </c>
      <c r="BR242" s="8">
        <v>0.15999999642372131</v>
      </c>
      <c r="BS242" s="8">
        <v>111135</v>
      </c>
      <c r="BT242">
        <f t="shared" si="192"/>
        <v>1.7518536376953124</v>
      </c>
      <c r="BU242">
        <f t="shared" si="193"/>
        <v>3.7985096917660102E-3</v>
      </c>
      <c r="BV242">
        <f t="shared" si="194"/>
        <v>296.80036964416502</v>
      </c>
      <c r="BW242">
        <f t="shared" si="195"/>
        <v>297.35823287963865</v>
      </c>
      <c r="BX242">
        <f t="shared" si="196"/>
        <v>288.06180996756666</v>
      </c>
      <c r="BY242">
        <f t="shared" ref="BY242:BY269" si="217">((BX242+0.00000010773*(BW242^4-BV242^4))-BU242*44100)/(AU242*56+0.00000043092*BV242^3)</f>
        <v>0.46742971224966756</v>
      </c>
      <c r="BZ242">
        <f t="shared" si="197"/>
        <v>2.9326477517662162</v>
      </c>
      <c r="CA242">
        <f t="shared" si="198"/>
        <v>28.93737979354308</v>
      </c>
      <c r="CB242">
        <f t="shared" si="199"/>
        <v>13.879515604395131</v>
      </c>
      <c r="CC242">
        <f t="shared" si="200"/>
        <v>23.929301261901855</v>
      </c>
      <c r="CD242">
        <f t="shared" si="201"/>
        <v>2.9822788044252513</v>
      </c>
      <c r="CE242">
        <f t="shared" si="202"/>
        <v>0.26765714433576421</v>
      </c>
      <c r="CF242">
        <f t="shared" si="203"/>
        <v>1.526033520511046</v>
      </c>
      <c r="CG242">
        <f t="shared" si="204"/>
        <v>1.4562452839142053</v>
      </c>
      <c r="CH242">
        <f t="shared" si="205"/>
        <v>0.16798145272477624</v>
      </c>
      <c r="CI242">
        <f t="shared" si="206"/>
        <v>5.0386698215593944</v>
      </c>
      <c r="CJ242">
        <f t="shared" si="207"/>
        <v>1.0748246862049506</v>
      </c>
      <c r="CK242">
        <f t="shared" si="208"/>
        <v>52.370237265307004</v>
      </c>
      <c r="CL242">
        <f t="shared" si="209"/>
        <v>46.36799277011422</v>
      </c>
      <c r="CM242">
        <f t="shared" si="210"/>
        <v>-8.6255165043803046E-3</v>
      </c>
      <c r="CN242">
        <f t="shared" si="211"/>
        <v>0</v>
      </c>
      <c r="CO242">
        <f t="shared" si="212"/>
        <v>1530.3283996582029</v>
      </c>
      <c r="CP242">
        <f t="shared" si="213"/>
        <v>0</v>
      </c>
      <c r="CQ242" t="e">
        <f t="shared" si="214"/>
        <v>#DIV/0!</v>
      </c>
      <c r="CR242" t="e">
        <f t="shared" si="215"/>
        <v>#DIV/0!</v>
      </c>
    </row>
    <row r="243" spans="1:96" x14ac:dyDescent="0.3">
      <c r="A243" s="4" t="str">
        <f>VLOOKUP(B243,ListCodeMtrx!A$1:B$91,2,TRUE)</f>
        <v>M17</v>
      </c>
      <c r="B243">
        <v>17</v>
      </c>
      <c r="C243" s="10">
        <v>17</v>
      </c>
      <c r="D243" s="10">
        <v>1</v>
      </c>
      <c r="E243" s="10">
        <v>4</v>
      </c>
      <c r="F243" s="1">
        <v>74</v>
      </c>
      <c r="G243" s="3">
        <v>41318</v>
      </c>
      <c r="H243" s="11">
        <v>1</v>
      </c>
      <c r="I243" s="1">
        <v>48.5</v>
      </c>
      <c r="J243" s="8">
        <v>3</v>
      </c>
      <c r="K243" s="8" t="s">
        <v>558</v>
      </c>
      <c r="L243" s="12">
        <v>0.16111111111111112</v>
      </c>
      <c r="M243" s="12">
        <f t="shared" si="216"/>
        <v>0.40060185185185193</v>
      </c>
      <c r="N243" s="8">
        <v>2344.5</v>
      </c>
      <c r="O243" s="8">
        <v>0</v>
      </c>
      <c r="P243" s="13">
        <v>150</v>
      </c>
      <c r="Q243" s="14">
        <f t="shared" si="175"/>
        <v>10.877679398372447</v>
      </c>
      <c r="R243" s="14">
        <f t="shared" si="176"/>
        <v>0.29978107327396936</v>
      </c>
      <c r="S243" s="14">
        <f t="shared" si="177"/>
        <v>83.49998114061178</v>
      </c>
      <c r="T243" s="15">
        <v>23.764133453369141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t="e">
        <f t="shared" si="178"/>
        <v>#DIV/0!</v>
      </c>
      <c r="AC243" t="e">
        <f t="shared" si="179"/>
        <v>#DIV/0!</v>
      </c>
      <c r="AD243" t="e">
        <f t="shared" si="180"/>
        <v>#DIV/0!</v>
      </c>
      <c r="AE243" s="8">
        <v>-1</v>
      </c>
      <c r="AF243" s="8">
        <v>0.85</v>
      </c>
      <c r="AG243" s="8">
        <v>0.85</v>
      </c>
      <c r="AH243" s="8">
        <v>9.855595588684082</v>
      </c>
      <c r="AI243">
        <f t="shared" si="181"/>
        <v>0.84999999999999987</v>
      </c>
      <c r="AJ243">
        <f t="shared" si="182"/>
        <v>7.7655800817154974E-3</v>
      </c>
      <c r="AK243" t="e">
        <f t="shared" si="183"/>
        <v>#DIV/0!</v>
      </c>
      <c r="AL243" t="e">
        <f t="shared" si="184"/>
        <v>#DIV/0!</v>
      </c>
      <c r="AM243" t="e">
        <f t="shared" si="185"/>
        <v>#DIV/0!</v>
      </c>
      <c r="AN243" s="8">
        <v>0</v>
      </c>
      <c r="AO243" s="8">
        <v>0.5</v>
      </c>
      <c r="AP243" t="e">
        <f t="shared" si="186"/>
        <v>#DIV/0!</v>
      </c>
      <c r="AQ243">
        <f t="shared" si="187"/>
        <v>4.0979615888928604</v>
      </c>
      <c r="AR243">
        <f t="shared" si="188"/>
        <v>1.3982101241705649</v>
      </c>
      <c r="AS243">
        <f t="shared" si="189"/>
        <v>23.764133453369141</v>
      </c>
      <c r="AT243" s="8">
        <v>2</v>
      </c>
      <c r="AU243">
        <f t="shared" si="190"/>
        <v>4.644859790802002</v>
      </c>
      <c r="AV243" s="8">
        <v>1</v>
      </c>
      <c r="AW243">
        <f t="shared" si="191"/>
        <v>9.2897195816040039</v>
      </c>
      <c r="AX243" s="8">
        <v>24.297267913818359</v>
      </c>
      <c r="AY243" s="8">
        <v>23.764133453369141</v>
      </c>
      <c r="AZ243" s="8">
        <v>25.142971038818359</v>
      </c>
      <c r="BA243" s="8">
        <v>152.28703308105469</v>
      </c>
      <c r="BB243" s="8">
        <v>145.73699951171875</v>
      </c>
      <c r="BC243" s="8">
        <v>13.037009239196777</v>
      </c>
      <c r="BD243" s="8">
        <v>15.340298652648926</v>
      </c>
      <c r="BE243" s="8">
        <v>43.333225250244141</v>
      </c>
      <c r="BF243" s="8">
        <v>50.989044189453125</v>
      </c>
      <c r="BG243" s="8">
        <v>350.376953125</v>
      </c>
      <c r="BH243" s="8">
        <v>1799.44580078125</v>
      </c>
      <c r="BI243" s="8">
        <v>1670.4217529296875</v>
      </c>
      <c r="BJ243" s="8">
        <v>101.34040069580078</v>
      </c>
      <c r="BK243" s="8">
        <v>-2.2250967025756836</v>
      </c>
      <c r="BL243" s="8">
        <v>-0.9790312647819519</v>
      </c>
      <c r="BM243" s="8">
        <v>0.25</v>
      </c>
      <c r="BN243" s="8">
        <v>-1.355140209197998</v>
      </c>
      <c r="BO243" s="8">
        <v>7.355140209197998</v>
      </c>
      <c r="BP243" s="8">
        <v>1</v>
      </c>
      <c r="BQ243" s="8">
        <v>0</v>
      </c>
      <c r="BR243" s="8">
        <v>0.15999999642372131</v>
      </c>
      <c r="BS243" s="8">
        <v>111115</v>
      </c>
      <c r="BT243">
        <f t="shared" si="192"/>
        <v>1.7518847656249998</v>
      </c>
      <c r="BU243">
        <f t="shared" si="193"/>
        <v>4.0979615888928605E-3</v>
      </c>
      <c r="BV243">
        <f t="shared" si="194"/>
        <v>296.91413345336912</v>
      </c>
      <c r="BW243">
        <f t="shared" si="195"/>
        <v>297.44726791381834</v>
      </c>
      <c r="BX243">
        <f t="shared" si="196"/>
        <v>287.91132168968034</v>
      </c>
      <c r="BY243">
        <f t="shared" si="217"/>
        <v>0.41718645615232847</v>
      </c>
      <c r="BZ243">
        <f t="shared" si="197"/>
        <v>2.9528021364232599</v>
      </c>
      <c r="CA243">
        <f t="shared" si="198"/>
        <v>29.13746261263416</v>
      </c>
      <c r="CB243">
        <f t="shared" si="199"/>
        <v>13.797163959985234</v>
      </c>
      <c r="CC243">
        <f t="shared" si="200"/>
        <v>24.03070068359375</v>
      </c>
      <c r="CD243">
        <f t="shared" si="201"/>
        <v>3.0005022322013359</v>
      </c>
      <c r="CE243">
        <f t="shared" si="202"/>
        <v>0.29040950168462087</v>
      </c>
      <c r="CF243">
        <f t="shared" si="203"/>
        <v>1.5545920122526951</v>
      </c>
      <c r="CG243">
        <f t="shared" si="204"/>
        <v>1.4459102199486409</v>
      </c>
      <c r="CH243">
        <f t="shared" si="205"/>
        <v>0.18232527627599024</v>
      </c>
      <c r="CI243">
        <f t="shared" si="206"/>
        <v>8.4619215468814062</v>
      </c>
      <c r="CJ243">
        <f t="shared" si="207"/>
        <v>0.57294977541991676</v>
      </c>
      <c r="CK243">
        <f t="shared" si="208"/>
        <v>53.084975879152232</v>
      </c>
      <c r="CL243">
        <f t="shared" si="209"/>
        <v>144.15623412275238</v>
      </c>
      <c r="CM243">
        <f t="shared" si="210"/>
        <v>4.0056633831877693E-2</v>
      </c>
      <c r="CN243">
        <f t="shared" si="211"/>
        <v>0</v>
      </c>
      <c r="CO243">
        <f t="shared" si="212"/>
        <v>1529.5289306640623</v>
      </c>
      <c r="CP243">
        <f t="shared" si="213"/>
        <v>0</v>
      </c>
      <c r="CQ243" t="e">
        <f t="shared" si="214"/>
        <v>#DIV/0!</v>
      </c>
      <c r="CR243" t="e">
        <f t="shared" si="215"/>
        <v>#DIV/0!</v>
      </c>
    </row>
    <row r="244" spans="1:96" x14ac:dyDescent="0.3">
      <c r="A244" s="4" t="str">
        <f>VLOOKUP(B244,ListCodeMtrx!A$1:B$91,2,TRUE)</f>
        <v>M17</v>
      </c>
      <c r="B244">
        <v>17</v>
      </c>
      <c r="C244" s="10">
        <v>17</v>
      </c>
      <c r="D244" s="10">
        <v>1</v>
      </c>
      <c r="E244" s="10">
        <v>4</v>
      </c>
      <c r="F244" s="1">
        <v>74</v>
      </c>
      <c r="G244" s="3">
        <v>41318</v>
      </c>
      <c r="H244" s="11">
        <v>1</v>
      </c>
      <c r="I244" s="1">
        <v>48.5</v>
      </c>
      <c r="J244" s="8">
        <v>4</v>
      </c>
      <c r="K244" s="8" t="s">
        <v>559</v>
      </c>
      <c r="L244" s="12">
        <v>0.16111111111111112</v>
      </c>
      <c r="M244" s="12">
        <f t="shared" si="216"/>
        <v>0.40302083333333338</v>
      </c>
      <c r="N244" s="8">
        <v>2553.5</v>
      </c>
      <c r="O244" s="8">
        <v>0</v>
      </c>
      <c r="P244" s="13" t="s">
        <v>192</v>
      </c>
      <c r="Q244" s="14">
        <f t="shared" si="175"/>
        <v>31.751021400398518</v>
      </c>
      <c r="R244" s="14">
        <f t="shared" si="176"/>
        <v>0.32655840048451912</v>
      </c>
      <c r="S244" s="14">
        <f t="shared" si="177"/>
        <v>213.4455523911991</v>
      </c>
      <c r="T244" s="15">
        <v>23.678869247436523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t="e">
        <f t="shared" si="178"/>
        <v>#DIV/0!</v>
      </c>
      <c r="AC244" t="e">
        <f t="shared" si="179"/>
        <v>#DIV/0!</v>
      </c>
      <c r="AD244" t="e">
        <f t="shared" si="180"/>
        <v>#DIV/0!</v>
      </c>
      <c r="AE244" s="8">
        <v>-1</v>
      </c>
      <c r="AF244" s="8">
        <v>0.85</v>
      </c>
      <c r="AG244" s="8">
        <v>0.85</v>
      </c>
      <c r="AH244" s="8">
        <v>9.855595588684082</v>
      </c>
      <c r="AI244">
        <f t="shared" si="181"/>
        <v>0.84999999999999987</v>
      </c>
      <c r="AJ244">
        <f t="shared" si="182"/>
        <v>2.1422637133837245E-2</v>
      </c>
      <c r="AK244" t="e">
        <f t="shared" si="183"/>
        <v>#DIV/0!</v>
      </c>
      <c r="AL244" t="e">
        <f t="shared" si="184"/>
        <v>#DIV/0!</v>
      </c>
      <c r="AM244" t="e">
        <f t="shared" si="185"/>
        <v>#DIV/0!</v>
      </c>
      <c r="AN244" s="8">
        <v>0</v>
      </c>
      <c r="AO244" s="8">
        <v>0.5</v>
      </c>
      <c r="AP244" t="e">
        <f t="shared" si="186"/>
        <v>#DIV/0!</v>
      </c>
      <c r="AQ244">
        <f t="shared" si="187"/>
        <v>4.3542109128466846</v>
      </c>
      <c r="AR244">
        <f t="shared" si="188"/>
        <v>1.3675505105338117</v>
      </c>
      <c r="AS244">
        <f t="shared" si="189"/>
        <v>23.678869247436523</v>
      </c>
      <c r="AT244" s="8">
        <v>2</v>
      </c>
      <c r="AU244">
        <f t="shared" si="190"/>
        <v>4.644859790802002</v>
      </c>
      <c r="AV244" s="8">
        <v>1</v>
      </c>
      <c r="AW244">
        <f t="shared" si="191"/>
        <v>9.2897195816040039</v>
      </c>
      <c r="AX244" s="8">
        <v>24.350139617919922</v>
      </c>
      <c r="AY244" s="8">
        <v>23.678869247436523</v>
      </c>
      <c r="AZ244" s="8">
        <v>25.140451431274414</v>
      </c>
      <c r="BA244" s="8">
        <v>399.28741455078125</v>
      </c>
      <c r="BB244" s="8">
        <v>380.21795654296875</v>
      </c>
      <c r="BC244" s="8">
        <v>13.047511100769043</v>
      </c>
      <c r="BD244" s="8">
        <v>15.494511604309082</v>
      </c>
      <c r="BE244" s="8">
        <v>43.228603363037109</v>
      </c>
      <c r="BF244" s="8">
        <v>51.335929870605469</v>
      </c>
      <c r="BG244" s="8">
        <v>350.36727905273437</v>
      </c>
      <c r="BH244" s="8">
        <v>1798.5933837890625</v>
      </c>
      <c r="BI244" s="8">
        <v>1673.9957275390625</v>
      </c>
      <c r="BJ244" s="8">
        <v>101.33490753173828</v>
      </c>
      <c r="BK244" s="8">
        <v>-7.7064809799194336</v>
      </c>
      <c r="BL244" s="8">
        <v>-0.92992275953292847</v>
      </c>
      <c r="BM244" s="8">
        <v>0.5</v>
      </c>
      <c r="BN244" s="8">
        <v>-1.355140209197998</v>
      </c>
      <c r="BO244" s="8">
        <v>7.355140209197998</v>
      </c>
      <c r="BP244" s="8">
        <v>1</v>
      </c>
      <c r="BQ244" s="8">
        <v>0</v>
      </c>
      <c r="BR244" s="8">
        <v>0.15999999642372131</v>
      </c>
      <c r="BS244" s="8">
        <v>111115</v>
      </c>
      <c r="BT244">
        <f t="shared" si="192"/>
        <v>1.7518363952636717</v>
      </c>
      <c r="BU244">
        <f t="shared" si="193"/>
        <v>4.3542109128466844E-3</v>
      </c>
      <c r="BV244">
        <f t="shared" si="194"/>
        <v>296.8288692474365</v>
      </c>
      <c r="BW244">
        <f t="shared" si="195"/>
        <v>297.5001396179199</v>
      </c>
      <c r="BX244">
        <f t="shared" si="196"/>
        <v>287.77493497397882</v>
      </c>
      <c r="BY244">
        <f t="shared" si="217"/>
        <v>0.38081018118349574</v>
      </c>
      <c r="BZ244">
        <f t="shared" si="197"/>
        <v>2.9376854112059183</v>
      </c>
      <c r="CA244">
        <f t="shared" si="198"/>
        <v>28.989866204652426</v>
      </c>
      <c r="CB244">
        <f t="shared" si="199"/>
        <v>13.495354600343344</v>
      </c>
      <c r="CC244">
        <f t="shared" si="200"/>
        <v>24.014504432678223</v>
      </c>
      <c r="CD244">
        <f t="shared" si="201"/>
        <v>2.9975849368767333</v>
      </c>
      <c r="CE244">
        <f t="shared" si="202"/>
        <v>0.31546883036959128</v>
      </c>
      <c r="CF244">
        <f t="shared" si="203"/>
        <v>1.5701349006721066</v>
      </c>
      <c r="CG244">
        <f t="shared" si="204"/>
        <v>1.4274500362046267</v>
      </c>
      <c r="CH244">
        <f t="shared" si="205"/>
        <v>0.1981352348612041</v>
      </c>
      <c r="CI244">
        <f t="shared" si="206"/>
        <v>21.629485314622958</v>
      </c>
      <c r="CJ244">
        <f t="shared" si="207"/>
        <v>0.56137683325610488</v>
      </c>
      <c r="CK244">
        <f t="shared" si="208"/>
        <v>54.005871864883545</v>
      </c>
      <c r="CL244">
        <f t="shared" si="209"/>
        <v>375.60383676098746</v>
      </c>
      <c r="CM244">
        <f t="shared" si="210"/>
        <v>4.5652930707953863E-2</v>
      </c>
      <c r="CN244">
        <f t="shared" si="211"/>
        <v>0</v>
      </c>
      <c r="CO244">
        <f t="shared" si="212"/>
        <v>1528.8043762207028</v>
      </c>
      <c r="CP244">
        <f t="shared" si="213"/>
        <v>0</v>
      </c>
      <c r="CQ244" t="e">
        <f t="shared" si="214"/>
        <v>#DIV/0!</v>
      </c>
      <c r="CR244" t="e">
        <f t="shared" si="215"/>
        <v>#DIV/0!</v>
      </c>
    </row>
    <row r="245" spans="1:96" x14ac:dyDescent="0.3">
      <c r="A245" s="4" t="str">
        <f>VLOOKUP(B245,ListCodeMtrx!A$1:B$91,2,TRUE)</f>
        <v>M17</v>
      </c>
      <c r="B245">
        <v>17</v>
      </c>
      <c r="C245" s="10">
        <v>17</v>
      </c>
      <c r="D245" s="10">
        <v>1</v>
      </c>
      <c r="E245" s="10">
        <v>4</v>
      </c>
      <c r="F245" s="1">
        <v>74</v>
      </c>
      <c r="G245" s="3">
        <v>41318</v>
      </c>
      <c r="H245" s="11">
        <v>1</v>
      </c>
      <c r="I245" s="1">
        <v>48.5</v>
      </c>
      <c r="J245" s="8">
        <v>5</v>
      </c>
      <c r="K245" s="8" t="s">
        <v>560</v>
      </c>
      <c r="L245" s="12">
        <v>0.16111111111111112</v>
      </c>
      <c r="M245" s="12">
        <f t="shared" si="216"/>
        <v>0.40540509259259261</v>
      </c>
      <c r="N245" s="8">
        <v>2759.5</v>
      </c>
      <c r="O245" s="8">
        <v>0</v>
      </c>
      <c r="P245" s="13">
        <v>800</v>
      </c>
      <c r="Q245" s="14">
        <f t="shared" si="175"/>
        <v>51.591960802105447</v>
      </c>
      <c r="R245" s="14">
        <f t="shared" si="176"/>
        <v>0.3426914973976174</v>
      </c>
      <c r="S245" s="14">
        <f t="shared" si="177"/>
        <v>506.90422008661079</v>
      </c>
      <c r="T245" s="15">
        <v>23.592767715454102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t="e">
        <f t="shared" si="178"/>
        <v>#DIV/0!</v>
      </c>
      <c r="AC245" t="e">
        <f t="shared" si="179"/>
        <v>#DIV/0!</v>
      </c>
      <c r="AD245" t="e">
        <f t="shared" si="180"/>
        <v>#DIV/0!</v>
      </c>
      <c r="AE245" s="8">
        <v>-1</v>
      </c>
      <c r="AF245" s="8">
        <v>0.85</v>
      </c>
      <c r="AG245" s="8">
        <v>0.85</v>
      </c>
      <c r="AH245" s="8">
        <v>9.855595588684082</v>
      </c>
      <c r="AI245">
        <f t="shared" si="181"/>
        <v>0.84999999999999987</v>
      </c>
      <c r="AJ245">
        <f t="shared" si="182"/>
        <v>3.4405243200098808E-2</v>
      </c>
      <c r="AK245" t="e">
        <f t="shared" si="183"/>
        <v>#DIV/0!</v>
      </c>
      <c r="AL245" t="e">
        <f t="shared" si="184"/>
        <v>#DIV/0!</v>
      </c>
      <c r="AM245" t="e">
        <f t="shared" si="185"/>
        <v>#DIV/0!</v>
      </c>
      <c r="AN245" s="8">
        <v>0</v>
      </c>
      <c r="AO245" s="8">
        <v>0.5</v>
      </c>
      <c r="AP245" t="e">
        <f t="shared" si="186"/>
        <v>#DIV/0!</v>
      </c>
      <c r="AQ245">
        <f t="shared" si="187"/>
        <v>4.4957947628877344</v>
      </c>
      <c r="AR245">
        <f t="shared" si="188"/>
        <v>1.3478605538258033</v>
      </c>
      <c r="AS245">
        <f t="shared" si="189"/>
        <v>23.592767715454102</v>
      </c>
      <c r="AT245" s="8">
        <v>2</v>
      </c>
      <c r="AU245">
        <f t="shared" si="190"/>
        <v>4.644859790802002</v>
      </c>
      <c r="AV245" s="8">
        <v>1</v>
      </c>
      <c r="AW245">
        <f t="shared" si="191"/>
        <v>9.2897195816040039</v>
      </c>
      <c r="AX245" s="8">
        <v>24.375333786010742</v>
      </c>
      <c r="AY245" s="8">
        <v>23.592767715454102</v>
      </c>
      <c r="AZ245" s="8">
        <v>25.143302917480469</v>
      </c>
      <c r="BA245" s="8">
        <v>800.628662109375</v>
      </c>
      <c r="BB245" s="8">
        <v>769.207763671875</v>
      </c>
      <c r="BC245" s="8">
        <v>13.012825012207031</v>
      </c>
      <c r="BD245" s="8">
        <v>15.539009094238281</v>
      </c>
      <c r="BE245" s="8">
        <v>43.048236846923828</v>
      </c>
      <c r="BF245" s="8">
        <v>51.405204772949219</v>
      </c>
      <c r="BG245" s="8">
        <v>350.40475463867187</v>
      </c>
      <c r="BH245" s="8">
        <v>1798.3565673828125</v>
      </c>
      <c r="BI245" s="8">
        <v>1698.73779296875</v>
      </c>
      <c r="BJ245" s="8">
        <v>101.33390045166016</v>
      </c>
      <c r="BK245" s="8">
        <v>-20.19671630859375</v>
      </c>
      <c r="BL245" s="8">
        <v>-0.86866158246994019</v>
      </c>
      <c r="BM245" s="8">
        <v>0.5</v>
      </c>
      <c r="BN245" s="8">
        <v>-1.355140209197998</v>
      </c>
      <c r="BO245" s="8">
        <v>7.355140209197998</v>
      </c>
      <c r="BP245" s="8">
        <v>1</v>
      </c>
      <c r="BQ245" s="8">
        <v>0</v>
      </c>
      <c r="BR245" s="8">
        <v>0.15999999642372131</v>
      </c>
      <c r="BS245" s="8">
        <v>111115</v>
      </c>
      <c r="BT245">
        <f t="shared" si="192"/>
        <v>1.7520237731933592</v>
      </c>
      <c r="BU245">
        <f t="shared" si="193"/>
        <v>4.4957947628877348E-3</v>
      </c>
      <c r="BV245">
        <f t="shared" si="194"/>
        <v>296.74276771545408</v>
      </c>
      <c r="BW245">
        <f t="shared" si="195"/>
        <v>297.52533378601072</v>
      </c>
      <c r="BX245">
        <f t="shared" si="196"/>
        <v>287.73704434982574</v>
      </c>
      <c r="BY245">
        <f t="shared" si="217"/>
        <v>0.36230355232278627</v>
      </c>
      <c r="BZ245">
        <f t="shared" si="197"/>
        <v>2.9224889544987871</v>
      </c>
      <c r="CA245">
        <f t="shared" si="198"/>
        <v>28.840190118734427</v>
      </c>
      <c r="CB245">
        <f t="shared" si="199"/>
        <v>13.301181024496145</v>
      </c>
      <c r="CC245">
        <f t="shared" si="200"/>
        <v>23.984050750732422</v>
      </c>
      <c r="CD245">
        <f t="shared" si="201"/>
        <v>2.9921062845579387</v>
      </c>
      <c r="CE245">
        <f t="shared" si="202"/>
        <v>0.33049959015596825</v>
      </c>
      <c r="CF245">
        <f t="shared" si="203"/>
        <v>1.5746284006729838</v>
      </c>
      <c r="CG245">
        <f t="shared" si="204"/>
        <v>1.4174778838849549</v>
      </c>
      <c r="CH245">
        <f t="shared" si="205"/>
        <v>0.20762407112171705</v>
      </c>
      <c r="CI245">
        <f t="shared" si="206"/>
        <v>51.36658177678305</v>
      </c>
      <c r="CJ245">
        <f t="shared" si="207"/>
        <v>0.6589951948311894</v>
      </c>
      <c r="CK245">
        <f t="shared" si="208"/>
        <v>54.511142531350586</v>
      </c>
      <c r="CL245">
        <f t="shared" si="209"/>
        <v>761.71032023765497</v>
      </c>
      <c r="CM245">
        <f t="shared" si="210"/>
        <v>3.6921342064499908E-2</v>
      </c>
      <c r="CN245">
        <f t="shared" si="211"/>
        <v>0</v>
      </c>
      <c r="CO245">
        <f t="shared" si="212"/>
        <v>1528.6030822753903</v>
      </c>
      <c r="CP245">
        <f t="shared" si="213"/>
        <v>0</v>
      </c>
      <c r="CQ245" t="e">
        <f t="shared" si="214"/>
        <v>#DIV/0!</v>
      </c>
      <c r="CR245" t="e">
        <f t="shared" si="215"/>
        <v>#DIV/0!</v>
      </c>
    </row>
    <row r="246" spans="1:96" x14ac:dyDescent="0.3">
      <c r="A246" s="4" t="str">
        <f>VLOOKUP(B246,ListCodeMtrx!A$1:B$91,2,TRUE)</f>
        <v>M30</v>
      </c>
      <c r="B246">
        <v>30</v>
      </c>
      <c r="C246" s="10">
        <v>30</v>
      </c>
      <c r="D246" s="10">
        <v>1</v>
      </c>
      <c r="E246" s="10">
        <v>6</v>
      </c>
      <c r="F246" s="1">
        <v>74</v>
      </c>
      <c r="G246" s="3">
        <v>41318</v>
      </c>
      <c r="H246" s="11">
        <v>1</v>
      </c>
      <c r="I246" s="1">
        <v>44.5</v>
      </c>
      <c r="J246" s="8">
        <v>8</v>
      </c>
      <c r="K246" s="8" t="s">
        <v>563</v>
      </c>
      <c r="L246" s="12">
        <v>0.16111111111111112</v>
      </c>
      <c r="M246" s="12">
        <f t="shared" si="216"/>
        <v>0.41511574074074076</v>
      </c>
      <c r="N246" s="8">
        <v>3598.5</v>
      </c>
      <c r="O246" s="8">
        <v>0</v>
      </c>
      <c r="P246" s="13">
        <v>50</v>
      </c>
      <c r="Q246" s="14">
        <f t="shared" si="175"/>
        <v>-0.83090403122178724</v>
      </c>
      <c r="R246" s="14">
        <f t="shared" si="176"/>
        <v>0.40926495716976857</v>
      </c>
      <c r="S246" s="14">
        <f t="shared" si="177"/>
        <v>49.55695044585476</v>
      </c>
      <c r="T246" s="15">
        <v>23.710186004638672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t="e">
        <f t="shared" si="178"/>
        <v>#DIV/0!</v>
      </c>
      <c r="AC246" t="e">
        <f t="shared" si="179"/>
        <v>#DIV/0!</v>
      </c>
      <c r="AD246" t="e">
        <f t="shared" si="180"/>
        <v>#DIV/0!</v>
      </c>
      <c r="AE246" s="8">
        <v>-1</v>
      </c>
      <c r="AF246" s="8">
        <v>0.85</v>
      </c>
      <c r="AG246" s="8">
        <v>0.85</v>
      </c>
      <c r="AH246" s="8">
        <v>9.8315877914428711</v>
      </c>
      <c r="AI246">
        <f t="shared" si="181"/>
        <v>0.85</v>
      </c>
      <c r="AJ246">
        <f t="shared" si="182"/>
        <v>1.105308551598554E-4</v>
      </c>
      <c r="AK246" t="e">
        <f t="shared" si="183"/>
        <v>#DIV/0!</v>
      </c>
      <c r="AL246" t="e">
        <f t="shared" si="184"/>
        <v>#DIV/0!</v>
      </c>
      <c r="AM246" t="e">
        <f t="shared" si="185"/>
        <v>#DIV/0!</v>
      </c>
      <c r="AN246" s="8">
        <v>1801.763916015625</v>
      </c>
      <c r="AO246" s="8">
        <v>0.5</v>
      </c>
      <c r="AP246" t="e">
        <f t="shared" si="186"/>
        <v>#DIV/0!</v>
      </c>
      <c r="AQ246">
        <f t="shared" si="187"/>
        <v>5.0894390235126998</v>
      </c>
      <c r="AR246">
        <f t="shared" si="188"/>
        <v>1.2855754932682126</v>
      </c>
      <c r="AS246">
        <f t="shared" si="189"/>
        <v>23.710186004638672</v>
      </c>
      <c r="AT246" s="8">
        <v>2</v>
      </c>
      <c r="AU246">
        <f t="shared" si="190"/>
        <v>4.644859790802002</v>
      </c>
      <c r="AV246" s="8">
        <v>1</v>
      </c>
      <c r="AW246">
        <f t="shared" si="191"/>
        <v>9.2897195816040039</v>
      </c>
      <c r="AX246" s="8">
        <v>24.581657409667969</v>
      </c>
      <c r="AY246" s="8">
        <v>23.710186004638672</v>
      </c>
      <c r="AZ246" s="8">
        <v>25.142972946166992</v>
      </c>
      <c r="BA246" s="8">
        <v>46.847537994384766</v>
      </c>
      <c r="BB246" s="8">
        <v>47.184772491455078</v>
      </c>
      <c r="BC246" s="8">
        <v>13.503274917602539</v>
      </c>
      <c r="BD246" s="8">
        <v>16.361040115356445</v>
      </c>
      <c r="BE246" s="8">
        <v>44.115169525146484</v>
      </c>
      <c r="BF246" s="8">
        <v>53.451484680175781</v>
      </c>
      <c r="BG246" s="8">
        <v>350.35562133789062</v>
      </c>
      <c r="BH246" s="8">
        <v>1799.8271484375</v>
      </c>
      <c r="BI246" s="8">
        <v>1686.147216796875</v>
      </c>
      <c r="BJ246" s="8">
        <v>101.31716918945312</v>
      </c>
      <c r="BK246" s="8">
        <v>-0.44775009155273438</v>
      </c>
      <c r="BL246" s="8">
        <v>-1.0820987224578857</v>
      </c>
      <c r="BM246" s="8">
        <v>0.25</v>
      </c>
      <c r="BN246" s="8">
        <v>-1.355140209197998</v>
      </c>
      <c r="BO246" s="8">
        <v>7.355140209197998</v>
      </c>
      <c r="BP246" s="8">
        <v>1</v>
      </c>
      <c r="BQ246" s="8">
        <v>0</v>
      </c>
      <c r="BR246" s="8">
        <v>0.15999999642372131</v>
      </c>
      <c r="BS246" s="8">
        <v>111135</v>
      </c>
      <c r="BT246">
        <f t="shared" si="192"/>
        <v>1.7517781066894529</v>
      </c>
      <c r="BU246">
        <f t="shared" si="193"/>
        <v>5.0894390235126999E-3</v>
      </c>
      <c r="BV246">
        <f t="shared" si="194"/>
        <v>296.86018600463865</v>
      </c>
      <c r="BW246">
        <f t="shared" si="195"/>
        <v>297.73165740966795</v>
      </c>
      <c r="BX246">
        <f t="shared" si="196"/>
        <v>287.97233731331653</v>
      </c>
      <c r="BY246">
        <f t="shared" si="217"/>
        <v>0.27044855932055661</v>
      </c>
      <c r="BZ246">
        <f t="shared" si="197"/>
        <v>2.9432297627512112</v>
      </c>
      <c r="CA246">
        <f t="shared" si="198"/>
        <v>29.049664398416635</v>
      </c>
      <c r="CB246">
        <f t="shared" si="199"/>
        <v>12.688624283060189</v>
      </c>
      <c r="CC246">
        <f t="shared" si="200"/>
        <v>24.14592170715332</v>
      </c>
      <c r="CD246">
        <f t="shared" si="201"/>
        <v>3.0213277744310099</v>
      </c>
      <c r="CE246">
        <f t="shared" si="202"/>
        <v>0.39199533430383204</v>
      </c>
      <c r="CF246">
        <f t="shared" si="203"/>
        <v>1.6576542694829985</v>
      </c>
      <c r="CG246">
        <f t="shared" si="204"/>
        <v>1.3636735049480113</v>
      </c>
      <c r="CH246">
        <f t="shared" si="205"/>
        <v>0.24649224995022007</v>
      </c>
      <c r="CI246">
        <f t="shared" si="206"/>
        <v>5.0209699328360111</v>
      </c>
      <c r="CJ246">
        <f t="shared" si="207"/>
        <v>1.0502742268139424</v>
      </c>
      <c r="CK246">
        <f t="shared" si="208"/>
        <v>57.192069223160324</v>
      </c>
      <c r="CL246">
        <f t="shared" si="209"/>
        <v>47.305521070817008</v>
      </c>
      <c r="CM246">
        <f t="shared" si="210"/>
        <v>-1.0045576033355527E-2</v>
      </c>
      <c r="CN246">
        <f t="shared" si="211"/>
        <v>0</v>
      </c>
      <c r="CO246">
        <f t="shared" si="212"/>
        <v>1529.853076171875</v>
      </c>
      <c r="CP246">
        <f t="shared" si="213"/>
        <v>0</v>
      </c>
      <c r="CQ246" t="e">
        <f t="shared" si="214"/>
        <v>#DIV/0!</v>
      </c>
      <c r="CR246" t="e">
        <f t="shared" si="215"/>
        <v>#DIV/0!</v>
      </c>
    </row>
    <row r="247" spans="1:96" x14ac:dyDescent="0.3">
      <c r="A247" s="4" t="str">
        <f>VLOOKUP(B247,ListCodeMtrx!A$1:B$91,2,TRUE)</f>
        <v>M30</v>
      </c>
      <c r="B247">
        <v>30</v>
      </c>
      <c r="C247" s="10">
        <v>30</v>
      </c>
      <c r="D247" s="10">
        <v>1</v>
      </c>
      <c r="E247" s="10">
        <v>6</v>
      </c>
      <c r="F247" s="1">
        <v>74</v>
      </c>
      <c r="G247" s="3">
        <v>41318</v>
      </c>
      <c r="H247" s="11">
        <v>1</v>
      </c>
      <c r="I247" s="1">
        <v>44.5</v>
      </c>
      <c r="J247" s="8">
        <v>9</v>
      </c>
      <c r="K247" s="8" t="s">
        <v>564</v>
      </c>
      <c r="L247" s="12">
        <v>0.16111111111111112</v>
      </c>
      <c r="M247" s="12">
        <f t="shared" si="216"/>
        <v>0.4170949074074074</v>
      </c>
      <c r="N247" s="8">
        <v>3769.5</v>
      </c>
      <c r="O247" s="8">
        <v>0</v>
      </c>
      <c r="P247" s="13">
        <v>150</v>
      </c>
      <c r="Q247" s="14">
        <f t="shared" si="175"/>
        <v>11.44910394178422</v>
      </c>
      <c r="R247" s="14">
        <f t="shared" si="176"/>
        <v>0.40538731532215183</v>
      </c>
      <c r="S247" s="14">
        <f t="shared" si="177"/>
        <v>95.839777499934499</v>
      </c>
      <c r="T247" s="15">
        <v>23.773101806640625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t="e">
        <f t="shared" si="178"/>
        <v>#DIV/0!</v>
      </c>
      <c r="AC247" t="e">
        <f t="shared" si="179"/>
        <v>#DIV/0!</v>
      </c>
      <c r="AD247" t="e">
        <f t="shared" si="180"/>
        <v>#DIV/0!</v>
      </c>
      <c r="AE247" s="8">
        <v>-1</v>
      </c>
      <c r="AF247" s="8">
        <v>0.85</v>
      </c>
      <c r="AG247" s="8">
        <v>0.85</v>
      </c>
      <c r="AH247" s="8">
        <v>9.8315877914428711</v>
      </c>
      <c r="AI247">
        <f t="shared" si="181"/>
        <v>0.85</v>
      </c>
      <c r="AJ247">
        <f t="shared" si="182"/>
        <v>8.1375560873858995E-3</v>
      </c>
      <c r="AK247" t="e">
        <f t="shared" si="183"/>
        <v>#DIV/0!</v>
      </c>
      <c r="AL247" t="e">
        <f t="shared" si="184"/>
        <v>#DIV/0!</v>
      </c>
      <c r="AM247" t="e">
        <f t="shared" si="185"/>
        <v>#DIV/0!</v>
      </c>
      <c r="AN247" s="8">
        <v>1801.763916015625</v>
      </c>
      <c r="AO247" s="8">
        <v>0.5</v>
      </c>
      <c r="AP247" t="e">
        <f t="shared" si="186"/>
        <v>#DIV/0!</v>
      </c>
      <c r="AQ247">
        <f t="shared" si="187"/>
        <v>4.943702829445944</v>
      </c>
      <c r="AR247">
        <f t="shared" si="188"/>
        <v>1.2598949079829163</v>
      </c>
      <c r="AS247">
        <f t="shared" si="189"/>
        <v>23.773101806640625</v>
      </c>
      <c r="AT247" s="8">
        <v>2</v>
      </c>
      <c r="AU247">
        <f t="shared" si="190"/>
        <v>4.644859790802002</v>
      </c>
      <c r="AV247" s="8">
        <v>1</v>
      </c>
      <c r="AW247">
        <f t="shared" si="191"/>
        <v>9.2897195816040039</v>
      </c>
      <c r="AX247" s="8">
        <v>24.598638534545898</v>
      </c>
      <c r="AY247" s="8">
        <v>23.773101806640625</v>
      </c>
      <c r="AZ247" s="8">
        <v>25.138898849487305</v>
      </c>
      <c r="BA247" s="8">
        <v>152.10005187988281</v>
      </c>
      <c r="BB247" s="8">
        <v>145.15504455566406</v>
      </c>
      <c r="BC247" s="8">
        <v>13.949991226196289</v>
      </c>
      <c r="BD247" s="8">
        <v>16.724761962890625</v>
      </c>
      <c r="BE247" s="8">
        <v>45.528217315673828</v>
      </c>
      <c r="BF247" s="8">
        <v>54.584159851074219</v>
      </c>
      <c r="BG247" s="8">
        <v>350.37277221679687</v>
      </c>
      <c r="BH247" s="8">
        <v>1799.8038330078125</v>
      </c>
      <c r="BI247" s="8">
        <v>1705.041259765625</v>
      </c>
      <c r="BJ247" s="8">
        <v>101.31690979003906</v>
      </c>
      <c r="BK247" s="8">
        <v>-1.7447166442871094</v>
      </c>
      <c r="BL247" s="8">
        <v>-1.0765407085418701</v>
      </c>
      <c r="BM247" s="8">
        <v>0.5</v>
      </c>
      <c r="BN247" s="8">
        <v>-1.355140209197998</v>
      </c>
      <c r="BO247" s="8">
        <v>7.355140209197998</v>
      </c>
      <c r="BP247" s="8">
        <v>1</v>
      </c>
      <c r="BQ247" s="8">
        <v>0</v>
      </c>
      <c r="BR247" s="8">
        <v>0.15999999642372131</v>
      </c>
      <c r="BS247" s="8">
        <v>111115</v>
      </c>
      <c r="BT247">
        <f t="shared" si="192"/>
        <v>1.7518638610839843</v>
      </c>
      <c r="BU247">
        <f t="shared" si="193"/>
        <v>4.9437028294459437E-3</v>
      </c>
      <c r="BV247">
        <f t="shared" si="194"/>
        <v>296.9231018066406</v>
      </c>
      <c r="BW247">
        <f t="shared" si="195"/>
        <v>297.74863853454588</v>
      </c>
      <c r="BX247">
        <f t="shared" si="196"/>
        <v>287.96860684464991</v>
      </c>
      <c r="BY247">
        <f t="shared" si="217"/>
        <v>0.2922064862073927</v>
      </c>
      <c r="BZ247">
        <f t="shared" si="197"/>
        <v>2.9543961070369824</v>
      </c>
      <c r="CA247">
        <f t="shared" si="198"/>
        <v>29.159950823208415</v>
      </c>
      <c r="CB247">
        <f t="shared" si="199"/>
        <v>12.43518886031779</v>
      </c>
      <c r="CC247">
        <f t="shared" si="200"/>
        <v>24.185870170593262</v>
      </c>
      <c r="CD247">
        <f t="shared" si="201"/>
        <v>3.028577675225907</v>
      </c>
      <c r="CE247">
        <f t="shared" si="202"/>
        <v>0.3884366125427729</v>
      </c>
      <c r="CF247">
        <f t="shared" si="203"/>
        <v>1.6945011990540662</v>
      </c>
      <c r="CG247">
        <f t="shared" si="204"/>
        <v>1.3340764761718409</v>
      </c>
      <c r="CH247">
        <f t="shared" si="205"/>
        <v>0.24424094307371025</v>
      </c>
      <c r="CI247">
        <f t="shared" si="206"/>
        <v>9.7101900912582781</v>
      </c>
      <c r="CJ247">
        <f t="shared" si="207"/>
        <v>0.66025798685337356</v>
      </c>
      <c r="CK247">
        <f t="shared" si="208"/>
        <v>58.178903587567923</v>
      </c>
      <c r="CL247">
        <f t="shared" si="209"/>
        <v>143.49123864789306</v>
      </c>
      <c r="CM247">
        <f t="shared" si="210"/>
        <v>4.6420695832699088E-2</v>
      </c>
      <c r="CN247">
        <f t="shared" si="211"/>
        <v>0</v>
      </c>
      <c r="CO247">
        <f t="shared" si="212"/>
        <v>1529.8332580566405</v>
      </c>
      <c r="CP247">
        <f t="shared" si="213"/>
        <v>0</v>
      </c>
      <c r="CQ247" t="e">
        <f t="shared" si="214"/>
        <v>#DIV/0!</v>
      </c>
      <c r="CR247" t="e">
        <f t="shared" si="215"/>
        <v>#DIV/0!</v>
      </c>
    </row>
    <row r="248" spans="1:96" s="5" customFormat="1" x14ac:dyDescent="0.3">
      <c r="A248" s="4" t="str">
        <f>VLOOKUP(B248,ListCodeMtrx!A$1:B$91,2,TRUE)</f>
        <v>M30</v>
      </c>
      <c r="B248">
        <v>30</v>
      </c>
      <c r="C248" s="10">
        <v>30</v>
      </c>
      <c r="D248" s="10">
        <v>1</v>
      </c>
      <c r="E248" s="10">
        <v>6</v>
      </c>
      <c r="F248" s="1">
        <v>74</v>
      </c>
      <c r="G248" s="3">
        <v>41318</v>
      </c>
      <c r="H248" s="11">
        <v>1</v>
      </c>
      <c r="I248" s="1">
        <v>44.5</v>
      </c>
      <c r="J248" s="8">
        <v>10</v>
      </c>
      <c r="K248" s="8" t="s">
        <v>565</v>
      </c>
      <c r="L248" s="12">
        <v>0.16111111111111112</v>
      </c>
      <c r="M248" s="12">
        <f t="shared" si="216"/>
        <v>0.4193055555555556</v>
      </c>
      <c r="N248" s="8">
        <v>3960.5</v>
      </c>
      <c r="O248" s="8">
        <v>0</v>
      </c>
      <c r="P248" s="13" t="s">
        <v>192</v>
      </c>
      <c r="Q248" s="14">
        <f t="shared" si="175"/>
        <v>32.798735709643374</v>
      </c>
      <c r="R248" s="14">
        <f t="shared" si="176"/>
        <v>0.40636424221914141</v>
      </c>
      <c r="S248" s="14">
        <f t="shared" si="177"/>
        <v>240.99442545698949</v>
      </c>
      <c r="T248" s="15">
        <v>23.761014938354492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t="e">
        <f t="shared" si="178"/>
        <v>#DIV/0!</v>
      </c>
      <c r="AC248" t="e">
        <f t="shared" si="179"/>
        <v>#DIV/0!</v>
      </c>
      <c r="AD248" t="e">
        <f t="shared" si="180"/>
        <v>#DIV/0!</v>
      </c>
      <c r="AE248" s="8">
        <v>-1</v>
      </c>
      <c r="AF248" s="8">
        <v>0.85</v>
      </c>
      <c r="AG248" s="8">
        <v>0.85</v>
      </c>
      <c r="AH248" s="8">
        <v>9.8315877914428711</v>
      </c>
      <c r="AI248">
        <f t="shared" si="181"/>
        <v>0.85</v>
      </c>
      <c r="AJ248">
        <f t="shared" si="182"/>
        <v>2.2100296054692742E-2</v>
      </c>
      <c r="AK248" t="e">
        <f t="shared" si="183"/>
        <v>#DIV/0!</v>
      </c>
      <c r="AL248" t="e">
        <f t="shared" si="184"/>
        <v>#DIV/0!</v>
      </c>
      <c r="AM248" t="e">
        <f t="shared" si="185"/>
        <v>#DIV/0!</v>
      </c>
      <c r="AN248" s="8">
        <v>1801.763916015625</v>
      </c>
      <c r="AO248" s="8">
        <v>0.5</v>
      </c>
      <c r="AP248" t="e">
        <f t="shared" si="186"/>
        <v>#DIV/0!</v>
      </c>
      <c r="AQ248">
        <f t="shared" si="187"/>
        <v>4.8767686709218259</v>
      </c>
      <c r="AR248">
        <f t="shared" si="188"/>
        <v>1.2398589932944315</v>
      </c>
      <c r="AS248">
        <f t="shared" si="189"/>
        <v>23.761014938354492</v>
      </c>
      <c r="AT248" s="8">
        <v>2</v>
      </c>
      <c r="AU248">
        <f t="shared" si="190"/>
        <v>4.644859790802002</v>
      </c>
      <c r="AV248" s="8">
        <v>1</v>
      </c>
      <c r="AW248">
        <f t="shared" si="191"/>
        <v>9.2897195816040039</v>
      </c>
      <c r="AX248" s="8">
        <v>24.610496520996094</v>
      </c>
      <c r="AY248" s="8">
        <v>23.761014938354492</v>
      </c>
      <c r="AZ248" s="8">
        <v>25.139423370361328</v>
      </c>
      <c r="BA248" s="8">
        <v>400.95062255859375</v>
      </c>
      <c r="BB248" s="8">
        <v>381.16864013671875</v>
      </c>
      <c r="BC248" s="8">
        <v>14.16500186920166</v>
      </c>
      <c r="BD248" s="8">
        <v>16.901533126831055</v>
      </c>
      <c r="BE248" s="8">
        <v>46.196575164794922</v>
      </c>
      <c r="BF248" s="8">
        <v>55.121273040771484</v>
      </c>
      <c r="BG248" s="8">
        <v>350.39569091796875</v>
      </c>
      <c r="BH248" s="8">
        <v>1799.216552734375</v>
      </c>
      <c r="BI248" s="8">
        <v>1731.3411865234375</v>
      </c>
      <c r="BJ248" s="8">
        <v>101.31560516357422</v>
      </c>
      <c r="BK248" s="8">
        <v>-7.1645164489746094</v>
      </c>
      <c r="BL248" s="8">
        <v>-1.0273158550262451</v>
      </c>
      <c r="BM248" s="8">
        <v>0.25</v>
      </c>
      <c r="BN248" s="8">
        <v>-1.355140209197998</v>
      </c>
      <c r="BO248" s="8">
        <v>7.355140209197998</v>
      </c>
      <c r="BP248" s="8">
        <v>1</v>
      </c>
      <c r="BQ248" s="8">
        <v>0</v>
      </c>
      <c r="BR248" s="8">
        <v>0.15999999642372131</v>
      </c>
      <c r="BS248" s="8">
        <v>111115</v>
      </c>
      <c r="BT248">
        <f t="shared" si="192"/>
        <v>1.7519784545898438</v>
      </c>
      <c r="BU248">
        <f t="shared" si="193"/>
        <v>4.876768670921826E-3</v>
      </c>
      <c r="BV248">
        <f t="shared" si="194"/>
        <v>296.91101493835447</v>
      </c>
      <c r="BW248">
        <f t="shared" si="195"/>
        <v>297.76049652099607</v>
      </c>
      <c r="BX248">
        <f t="shared" si="196"/>
        <v>287.87464200300019</v>
      </c>
      <c r="BY248">
        <f t="shared" si="217"/>
        <v>0.30373767008567598</v>
      </c>
      <c r="BZ248">
        <f t="shared" si="197"/>
        <v>2.9522480502315167</v>
      </c>
      <c r="CA248">
        <f t="shared" si="198"/>
        <v>29.139124673490397</v>
      </c>
      <c r="CB248">
        <f t="shared" si="199"/>
        <v>12.237591546659342</v>
      </c>
      <c r="CC248">
        <f t="shared" si="200"/>
        <v>24.185755729675293</v>
      </c>
      <c r="CD248">
        <f t="shared" si="201"/>
        <v>3.0285568846312669</v>
      </c>
      <c r="CE248">
        <f t="shared" si="202"/>
        <v>0.38933345944593456</v>
      </c>
      <c r="CF248">
        <f t="shared" si="203"/>
        <v>1.7123890569370852</v>
      </c>
      <c r="CG248">
        <f t="shared" si="204"/>
        <v>1.3161678276941817</v>
      </c>
      <c r="CH248">
        <f t="shared" si="205"/>
        <v>0.24480827990578971</v>
      </c>
      <c r="CI248">
        <f t="shared" si="206"/>
        <v>24.416496056222769</v>
      </c>
      <c r="CJ248">
        <f t="shared" si="207"/>
        <v>0.63225145009450112</v>
      </c>
      <c r="CK248">
        <f t="shared" si="208"/>
        <v>58.81489587859371</v>
      </c>
      <c r="CL248">
        <f t="shared" si="209"/>
        <v>376.40226448683359</v>
      </c>
      <c r="CM248">
        <f t="shared" si="210"/>
        <v>5.1249803938936349E-2</v>
      </c>
      <c r="CN248">
        <f t="shared" si="211"/>
        <v>0</v>
      </c>
      <c r="CO248">
        <f t="shared" si="212"/>
        <v>1529.3340698242187</v>
      </c>
      <c r="CP248">
        <f t="shared" si="213"/>
        <v>0</v>
      </c>
      <c r="CQ248" t="e">
        <f t="shared" si="214"/>
        <v>#DIV/0!</v>
      </c>
      <c r="CR248" t="e">
        <f t="shared" si="215"/>
        <v>#DIV/0!</v>
      </c>
    </row>
    <row r="249" spans="1:96" x14ac:dyDescent="0.3">
      <c r="A249" s="4" t="str">
        <f>VLOOKUP(B249,ListCodeMtrx!A$1:B$91,2,TRUE)</f>
        <v>M30</v>
      </c>
      <c r="B249">
        <v>30</v>
      </c>
      <c r="C249" s="10">
        <v>30</v>
      </c>
      <c r="D249" s="10">
        <v>1</v>
      </c>
      <c r="E249" s="10">
        <v>6</v>
      </c>
      <c r="F249" s="1">
        <v>74</v>
      </c>
      <c r="G249" s="3">
        <v>41318</v>
      </c>
      <c r="H249" s="11">
        <v>1</v>
      </c>
      <c r="I249" s="1">
        <v>44.5</v>
      </c>
      <c r="J249" s="8">
        <v>11</v>
      </c>
      <c r="K249" s="8" t="s">
        <v>566</v>
      </c>
      <c r="L249" s="12">
        <v>0.16111111111111112</v>
      </c>
      <c r="M249" s="12">
        <f t="shared" si="216"/>
        <v>0.42136574074074074</v>
      </c>
      <c r="N249" s="8">
        <v>4138.5</v>
      </c>
      <c r="O249" s="8">
        <v>0</v>
      </c>
      <c r="P249" s="13">
        <v>800</v>
      </c>
      <c r="Q249" s="14">
        <f t="shared" si="175"/>
        <v>47.263373676535977</v>
      </c>
      <c r="R249" s="14">
        <f t="shared" si="176"/>
        <v>0.39517841979683949</v>
      </c>
      <c r="S249" s="14">
        <f t="shared" si="177"/>
        <v>559.57836847637589</v>
      </c>
      <c r="T249" s="15">
        <v>23.833818435668945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t="e">
        <f t="shared" si="178"/>
        <v>#DIV/0!</v>
      </c>
      <c r="AC249" t="e">
        <f t="shared" si="179"/>
        <v>#DIV/0!</v>
      </c>
      <c r="AD249" t="e">
        <f t="shared" si="180"/>
        <v>#DIV/0!</v>
      </c>
      <c r="AE249" s="8">
        <v>-1</v>
      </c>
      <c r="AF249" s="8">
        <v>0.85</v>
      </c>
      <c r="AG249" s="8">
        <v>0.85</v>
      </c>
      <c r="AH249" s="8">
        <v>9.8315877914428711</v>
      </c>
      <c r="AI249">
        <f t="shared" si="181"/>
        <v>0.85</v>
      </c>
      <c r="AJ249">
        <f t="shared" si="182"/>
        <v>3.1565376055010551E-2</v>
      </c>
      <c r="AK249" t="e">
        <f t="shared" si="183"/>
        <v>#DIV/0!</v>
      </c>
      <c r="AL249" t="e">
        <f t="shared" si="184"/>
        <v>#DIV/0!</v>
      </c>
      <c r="AM249" t="e">
        <f t="shared" si="185"/>
        <v>#DIV/0!</v>
      </c>
      <c r="AN249" s="8">
        <v>1801.763916015625</v>
      </c>
      <c r="AO249" s="8">
        <v>0.5</v>
      </c>
      <c r="AP249" t="e">
        <f t="shared" si="186"/>
        <v>#DIV/0!</v>
      </c>
      <c r="AQ249">
        <f t="shared" si="187"/>
        <v>4.7805598806016265</v>
      </c>
      <c r="AR249">
        <f t="shared" si="188"/>
        <v>1.2482404092149166</v>
      </c>
      <c r="AS249">
        <f t="shared" si="189"/>
        <v>23.833818435668945</v>
      </c>
      <c r="AT249" s="8">
        <v>2</v>
      </c>
      <c r="AU249">
        <f t="shared" si="190"/>
        <v>4.644859790802002</v>
      </c>
      <c r="AV249" s="8">
        <v>1</v>
      </c>
      <c r="AW249">
        <f t="shared" si="191"/>
        <v>9.2897195816040039</v>
      </c>
      <c r="AX249" s="8">
        <v>24.649404525756836</v>
      </c>
      <c r="AY249" s="8">
        <v>23.833818435668945</v>
      </c>
      <c r="AZ249" s="8">
        <v>25.136625289916992</v>
      </c>
      <c r="BA249" s="8">
        <v>800.345703125</v>
      </c>
      <c r="BB249" s="8">
        <v>771.25732421875</v>
      </c>
      <c r="BC249" s="8">
        <v>14.2637939453125</v>
      </c>
      <c r="BD249" s="8">
        <v>16.946836471557617</v>
      </c>
      <c r="BE249" s="8">
        <v>46.410354614257813</v>
      </c>
      <c r="BF249" s="8">
        <v>55.140220642089844</v>
      </c>
      <c r="BG249" s="8">
        <v>350.3145751953125</v>
      </c>
      <c r="BH249" s="8">
        <v>1798.8203125</v>
      </c>
      <c r="BI249" s="8">
        <v>1750.0726318359375</v>
      </c>
      <c r="BJ249" s="8">
        <v>101.31488800048828</v>
      </c>
      <c r="BK249" s="8">
        <v>-19.219081878662109</v>
      </c>
      <c r="BL249" s="8">
        <v>-0.9663550853729248</v>
      </c>
      <c r="BM249" s="8">
        <v>0.5</v>
      </c>
      <c r="BN249" s="8">
        <v>-1.355140209197998</v>
      </c>
      <c r="BO249" s="8">
        <v>7.355140209197998</v>
      </c>
      <c r="BP249" s="8">
        <v>1</v>
      </c>
      <c r="BQ249" s="8">
        <v>0</v>
      </c>
      <c r="BR249" s="8">
        <v>0.15999999642372131</v>
      </c>
      <c r="BS249" s="8">
        <v>111115</v>
      </c>
      <c r="BT249">
        <f t="shared" si="192"/>
        <v>1.7515728759765625</v>
      </c>
      <c r="BU249">
        <f t="shared" si="193"/>
        <v>4.7805598806016265E-3</v>
      </c>
      <c r="BV249">
        <f t="shared" si="194"/>
        <v>296.98381843566892</v>
      </c>
      <c r="BW249">
        <f t="shared" si="195"/>
        <v>297.79940452575681</v>
      </c>
      <c r="BX249">
        <f t="shared" si="196"/>
        <v>287.81124356691726</v>
      </c>
      <c r="BY249">
        <f t="shared" si="217"/>
        <v>0.3177323088091345</v>
      </c>
      <c r="BZ249">
        <f t="shared" si="197"/>
        <v>2.9652072482933667</v>
      </c>
      <c r="CA249">
        <f t="shared" si="198"/>
        <v>29.267241042393259</v>
      </c>
      <c r="CB249">
        <f t="shared" si="199"/>
        <v>12.320404570835642</v>
      </c>
      <c r="CC249">
        <f t="shared" si="200"/>
        <v>24.241611480712891</v>
      </c>
      <c r="CD249">
        <f t="shared" si="201"/>
        <v>3.0387190979731185</v>
      </c>
      <c r="CE249">
        <f t="shared" si="202"/>
        <v>0.3790537292269916</v>
      </c>
      <c r="CF249">
        <f t="shared" si="203"/>
        <v>1.71696683907845</v>
      </c>
      <c r="CG249">
        <f t="shared" si="204"/>
        <v>1.3217522588946684</v>
      </c>
      <c r="CH249">
        <f t="shared" si="205"/>
        <v>0.23830636994456525</v>
      </c>
      <c r="CI249">
        <f t="shared" si="206"/>
        <v>56.693619729679988</v>
      </c>
      <c r="CJ249">
        <f t="shared" si="207"/>
        <v>0.72554042717611056</v>
      </c>
      <c r="CK249">
        <f t="shared" si="208"/>
        <v>58.666349988869506</v>
      </c>
      <c r="CL249">
        <f t="shared" si="209"/>
        <v>764.38891942968894</v>
      </c>
      <c r="CM249">
        <f t="shared" si="210"/>
        <v>3.6274330400173076E-2</v>
      </c>
      <c r="CN249">
        <f t="shared" si="211"/>
        <v>0</v>
      </c>
      <c r="CO249">
        <f t="shared" si="212"/>
        <v>1528.997265625</v>
      </c>
      <c r="CP249">
        <f t="shared" si="213"/>
        <v>0</v>
      </c>
      <c r="CQ249" t="e">
        <f t="shared" si="214"/>
        <v>#DIV/0!</v>
      </c>
      <c r="CR249" t="e">
        <f t="shared" si="215"/>
        <v>#DIV/0!</v>
      </c>
    </row>
    <row r="250" spans="1:96" x14ac:dyDescent="0.3">
      <c r="A250" s="4" t="str">
        <f>VLOOKUP(B250,ListCodeMtrx!A$1:B$91,2,TRUE)</f>
        <v>M70</v>
      </c>
      <c r="B250">
        <v>70</v>
      </c>
      <c r="C250" s="10">
        <v>29</v>
      </c>
      <c r="D250" s="10">
        <v>3</v>
      </c>
      <c r="E250" s="10">
        <v>2</v>
      </c>
      <c r="F250" s="1">
        <v>74</v>
      </c>
      <c r="G250" s="3">
        <v>41318</v>
      </c>
      <c r="H250" s="11">
        <v>1</v>
      </c>
      <c r="I250" s="1">
        <v>42.4</v>
      </c>
      <c r="J250" s="8">
        <v>14</v>
      </c>
      <c r="K250" s="8" t="s">
        <v>569</v>
      </c>
      <c r="L250" s="12">
        <v>0.16111111111111112</v>
      </c>
      <c r="M250" s="12">
        <f t="shared" si="216"/>
        <v>0.43244212962962969</v>
      </c>
      <c r="N250" s="8">
        <v>5095.5</v>
      </c>
      <c r="O250" s="8">
        <v>0</v>
      </c>
      <c r="P250" s="13">
        <v>50</v>
      </c>
      <c r="Q250" s="14">
        <f t="shared" ref="Q250:Q289" si="218">(BA250-BB250*(1000-BC250)/(1000-BD250))*BT250</f>
        <v>-1.3448541945314836</v>
      </c>
      <c r="R250" s="14">
        <f t="shared" ref="R250:R289" si="219">IF(CE250&lt;&gt;0,1/(1/CE250-1/AW250),0)</f>
        <v>0.29942823663805784</v>
      </c>
      <c r="S250" s="14">
        <f t="shared" ref="S250:S289" si="220">((CH250-BU250/2)*BB250-Q250)/(CH250+BU250/2)</f>
        <v>53.162926880971099</v>
      </c>
      <c r="T250" s="15">
        <v>24.286249160766602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t="e">
        <f t="shared" ref="AB250:AB289" si="221">CN250/X250</f>
        <v>#DIV/0!</v>
      </c>
      <c r="AC250" t="e">
        <f t="shared" ref="AC250:AC289" si="222">CP250/Z250</f>
        <v>#DIV/0!</v>
      </c>
      <c r="AD250" t="e">
        <f t="shared" ref="AD250:AD289" si="223">(Z250-AA250)/Z250</f>
        <v>#DIV/0!</v>
      </c>
      <c r="AE250" s="8">
        <v>-1</v>
      </c>
      <c r="AF250" s="8">
        <v>0.85</v>
      </c>
      <c r="AG250" s="8">
        <v>0.85</v>
      </c>
      <c r="AH250" s="8">
        <v>9.8315877914428711</v>
      </c>
      <c r="AI250">
        <f t="shared" ref="AI250:AI289" si="224">(AH250*AG250+(100-AH250)*AF250)/100</f>
        <v>0.85</v>
      </c>
      <c r="AJ250">
        <f t="shared" ref="AJ250:AJ289" si="225">(Q250-AE250)/CO250</f>
        <v>-2.2542614642283789E-4</v>
      </c>
      <c r="AK250" t="e">
        <f t="shared" ref="AK250:AK289" si="226">(Z250-AA250)/(Z250-Y250)</f>
        <v>#DIV/0!</v>
      </c>
      <c r="AL250" t="e">
        <f t="shared" ref="AL250:AL289" si="227">(X250-Z250)/(X250-Y250)</f>
        <v>#DIV/0!</v>
      </c>
      <c r="AM250" t="e">
        <f t="shared" ref="AM250:AM289" si="228">(X250-Z250)/Z250</f>
        <v>#DIV/0!</v>
      </c>
      <c r="AN250" s="8">
        <v>1798.369384765625</v>
      </c>
      <c r="AO250" s="8">
        <v>0.5</v>
      </c>
      <c r="AP250" t="e">
        <f t="shared" ref="AP250:AP289" si="229">AD250*AO250*AI250*AN250</f>
        <v>#DIV/0!</v>
      </c>
      <c r="AQ250">
        <f t="shared" ref="AQ250:AQ289" si="230">BU250*1000</f>
        <v>4.3515954028051222</v>
      </c>
      <c r="AR250">
        <f t="shared" ref="AR250:AR289" si="231">(BZ250-CF250)</f>
        <v>1.4851120579275752</v>
      </c>
      <c r="AS250">
        <f t="shared" ref="AS250:AS289" si="232">(AY250+BY250*O250)</f>
        <v>24.286249160766602</v>
      </c>
      <c r="AT250" s="8">
        <v>2</v>
      </c>
      <c r="AU250">
        <f t="shared" ref="AU250:AU289" si="233">(AT250*BN250+BO250)</f>
        <v>4.644859790802002</v>
      </c>
      <c r="AV250" s="8">
        <v>1</v>
      </c>
      <c r="AW250">
        <f t="shared" ref="AW250:AW289" si="234">AU250*(AV250+1)*(AV250+1)/(AV250*AV250+1)</f>
        <v>9.2897195816040039</v>
      </c>
      <c r="AX250" s="8">
        <v>24.614307403564453</v>
      </c>
      <c r="AY250" s="8">
        <v>24.286249160766602</v>
      </c>
      <c r="AZ250" s="8">
        <v>25.136186599731445</v>
      </c>
      <c r="BA250" s="8">
        <v>46.323745727539063</v>
      </c>
      <c r="BB250" s="8">
        <v>46.974716186523438</v>
      </c>
      <c r="BC250" s="8">
        <v>12.971110343933105</v>
      </c>
      <c r="BD250" s="8">
        <v>15.416736602783203</v>
      </c>
      <c r="BE250" s="8">
        <v>42.287693023681641</v>
      </c>
      <c r="BF250" s="8">
        <v>50.260787963867188</v>
      </c>
      <c r="BG250" s="8">
        <v>350.38125610351562</v>
      </c>
      <c r="BH250" s="8">
        <v>1799.75048828125</v>
      </c>
      <c r="BI250" s="8">
        <v>1732.5963134765625</v>
      </c>
      <c r="BJ250" s="8">
        <v>101.30222320556641</v>
      </c>
      <c r="BK250" s="8">
        <v>-9.770965576171875E-2</v>
      </c>
      <c r="BL250" s="8">
        <v>-1.0003364086151123</v>
      </c>
      <c r="BM250" s="8">
        <v>0.25</v>
      </c>
      <c r="BN250" s="8">
        <v>-1.355140209197998</v>
      </c>
      <c r="BO250" s="8">
        <v>7.355140209197998</v>
      </c>
      <c r="BP250" s="8">
        <v>1</v>
      </c>
      <c r="BQ250" s="8">
        <v>0</v>
      </c>
      <c r="BR250" s="8">
        <v>0.15999999642372131</v>
      </c>
      <c r="BS250" s="8">
        <v>111135</v>
      </c>
      <c r="BT250">
        <f t="shared" ref="BT250:BT289" si="235">BG250*0.000001/(AT250*0.0001)</f>
        <v>1.7519062805175778</v>
      </c>
      <c r="BU250">
        <f t="shared" ref="BU250:BU289" si="236">(BD250-BC250)/(1000-BD250)*BT250</f>
        <v>4.3515954028051224E-3</v>
      </c>
      <c r="BV250">
        <f t="shared" ref="BV250:BV289" si="237">(AY250+273.15)</f>
        <v>297.43624916076658</v>
      </c>
      <c r="BW250">
        <f t="shared" ref="BW250:BW289" si="238">(AX250+273.15)</f>
        <v>297.76430740356443</v>
      </c>
      <c r="BX250">
        <f t="shared" ref="BX250:BX289" si="239">(BH250*BP250+BI250*BQ250)*BR250</f>
        <v>287.96007168859069</v>
      </c>
      <c r="BY250">
        <f t="shared" si="217"/>
        <v>0.36758261139936799</v>
      </c>
      <c r="BZ250">
        <f t="shared" ref="BZ250:BZ289" si="240">0.61365*EXP(17.502*AS250/(240.97+AS250))</f>
        <v>3.0468617503641449</v>
      </c>
      <c r="CA250">
        <f t="shared" ref="CA250:CA289" si="241">BZ250*1000/BJ250</f>
        <v>30.076948500738574</v>
      </c>
      <c r="CB250">
        <f t="shared" ref="CB250:CB289" si="242">(CA250-BD250)</f>
        <v>14.660211897955371</v>
      </c>
      <c r="CC250">
        <f t="shared" ref="CC250:CC289" si="243">IF(O250,AY250,(AX250+AY250)/2)</f>
        <v>24.450278282165527</v>
      </c>
      <c r="CD250">
        <f t="shared" ref="CD250:CD289" si="244">0.61365*EXP(17.502*CC250/(240.97+CC250))</f>
        <v>3.0769474456239423</v>
      </c>
      <c r="CE250">
        <f t="shared" ref="CE250:CE289" si="245">IF(CB250&lt;&gt;0,(1000-(CA250+BD250)/2)/CB250*BU250,0)</f>
        <v>0.29007836837076345</v>
      </c>
      <c r="CF250">
        <f t="shared" ref="CF250:CF289" si="246">BD250*BJ250/1000</f>
        <v>1.5617496924365697</v>
      </c>
      <c r="CG250">
        <f t="shared" ref="CG250:CG289" si="247">(CD250-CF250)</f>
        <v>1.5151977531873726</v>
      </c>
      <c r="CH250">
        <f t="shared" ref="CH250:CH289" si="248">1/(1.6/R250+1.37/AW250)</f>
        <v>0.18211644634733126</v>
      </c>
      <c r="CI250">
        <f t="shared" ref="CI250:CI289" si="249">S250*BJ250*0.001</f>
        <v>5.3855226851573406</v>
      </c>
      <c r="CJ250">
        <f t="shared" ref="CJ250:CJ289" si="250">S250/BB250</f>
        <v>1.1317349245895603</v>
      </c>
      <c r="CK250">
        <f t="shared" ref="CK250:CK289" si="251">(1-BU250*BJ250/BZ250/R250)*100</f>
        <v>51.680549764118744</v>
      </c>
      <c r="CL250">
        <f t="shared" ref="CL250:CL289" si="252">(BB250-Q250/(AW250/1.35))</f>
        <v>47.170152996716581</v>
      </c>
      <c r="CM250">
        <f t="shared" ref="CM250:CM289" si="253">Q250*CK250/100/CL250</f>
        <v>-1.4734487744995467E-2</v>
      </c>
      <c r="CN250">
        <f t="shared" ref="CN250:CN289" si="254">(X250-W250)</f>
        <v>0</v>
      </c>
      <c r="CO250">
        <f t="shared" ref="CO250:CO289" si="255">BH250*AI250</f>
        <v>1529.7879150390625</v>
      </c>
      <c r="CP250">
        <f t="shared" ref="CP250:CP289" si="256">(Z250-Y250)</f>
        <v>0</v>
      </c>
      <c r="CQ250" t="e">
        <f t="shared" ref="CQ250:CQ289" si="257">(Z250-AA250)/(Z250-W250)</f>
        <v>#DIV/0!</v>
      </c>
      <c r="CR250" t="e">
        <f t="shared" ref="CR250:CR289" si="258">(X250-Z250)/(X250-W250)</f>
        <v>#DIV/0!</v>
      </c>
    </row>
    <row r="251" spans="1:96" x14ac:dyDescent="0.3">
      <c r="A251" s="4" t="str">
        <f>VLOOKUP(B251,ListCodeMtrx!A$1:B$91,2,TRUE)</f>
        <v>M70</v>
      </c>
      <c r="B251">
        <v>70</v>
      </c>
      <c r="C251" s="10">
        <v>29</v>
      </c>
      <c r="D251" s="10">
        <v>3</v>
      </c>
      <c r="E251" s="10">
        <v>2</v>
      </c>
      <c r="F251" s="1">
        <v>74</v>
      </c>
      <c r="G251" s="3">
        <v>41318</v>
      </c>
      <c r="H251" s="11">
        <v>1</v>
      </c>
      <c r="I251" s="1">
        <v>42.4</v>
      </c>
      <c r="J251" s="8">
        <v>15</v>
      </c>
      <c r="K251" s="8" t="s">
        <v>570</v>
      </c>
      <c r="L251" s="12">
        <v>0.16111111111111112</v>
      </c>
      <c r="M251" s="12">
        <f t="shared" si="216"/>
        <v>0.43486111111111114</v>
      </c>
      <c r="N251" s="8">
        <v>5304.5</v>
      </c>
      <c r="O251" s="8">
        <v>0</v>
      </c>
      <c r="P251" s="13">
        <v>150</v>
      </c>
      <c r="Q251" s="14">
        <f t="shared" si="218"/>
        <v>9.521049192513459</v>
      </c>
      <c r="R251" s="14">
        <f t="shared" si="219"/>
        <v>0.28823230198556571</v>
      </c>
      <c r="S251" s="14">
        <f t="shared" si="220"/>
        <v>89.218339163214949</v>
      </c>
      <c r="T251" s="15">
        <v>24.457056045532227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t="e">
        <f t="shared" si="221"/>
        <v>#DIV/0!</v>
      </c>
      <c r="AC251" t="e">
        <f t="shared" si="222"/>
        <v>#DIV/0!</v>
      </c>
      <c r="AD251" t="e">
        <f t="shared" si="223"/>
        <v>#DIV/0!</v>
      </c>
      <c r="AE251" s="8">
        <v>-1</v>
      </c>
      <c r="AF251" s="8">
        <v>0.85</v>
      </c>
      <c r="AG251" s="8">
        <v>0.85</v>
      </c>
      <c r="AH251" s="8">
        <v>9.8315877914428711</v>
      </c>
      <c r="AI251">
        <f t="shared" si="224"/>
        <v>0.85</v>
      </c>
      <c r="AJ251">
        <f t="shared" si="225"/>
        <v>6.8805263661580671E-3</v>
      </c>
      <c r="AK251" t="e">
        <f t="shared" si="226"/>
        <v>#DIV/0!</v>
      </c>
      <c r="AL251" t="e">
        <f t="shared" si="227"/>
        <v>#DIV/0!</v>
      </c>
      <c r="AM251" t="e">
        <f t="shared" si="228"/>
        <v>#DIV/0!</v>
      </c>
      <c r="AN251" s="8">
        <v>1798.369384765625</v>
      </c>
      <c r="AO251" s="8">
        <v>0.5</v>
      </c>
      <c r="AP251" t="e">
        <f t="shared" si="229"/>
        <v>#DIV/0!</v>
      </c>
      <c r="AQ251">
        <f t="shared" si="230"/>
        <v>4.2641273326213796</v>
      </c>
      <c r="AR251">
        <f t="shared" si="231"/>
        <v>1.5096075514775913</v>
      </c>
      <c r="AS251">
        <f t="shared" si="232"/>
        <v>24.457056045532227</v>
      </c>
      <c r="AT251" s="8">
        <v>2</v>
      </c>
      <c r="AU251">
        <f t="shared" si="233"/>
        <v>4.644859790802002</v>
      </c>
      <c r="AV251" s="8">
        <v>1</v>
      </c>
      <c r="AW251">
        <f t="shared" si="234"/>
        <v>9.2897195816040039</v>
      </c>
      <c r="AX251" s="8">
        <v>24.655204772949219</v>
      </c>
      <c r="AY251" s="8">
        <v>24.457056045532227</v>
      </c>
      <c r="AZ251" s="8">
        <v>25.133615493774414</v>
      </c>
      <c r="BA251" s="8">
        <v>152.12754821777344</v>
      </c>
      <c r="BB251" s="8">
        <v>146.33645629882813</v>
      </c>
      <c r="BC251" s="8">
        <v>13.08909797668457</v>
      </c>
      <c r="BD251" s="8">
        <v>15.485494613647461</v>
      </c>
      <c r="BE251" s="8">
        <v>42.564712524414063</v>
      </c>
      <c r="BF251" s="8">
        <v>50.35760498046875</v>
      </c>
      <c r="BG251" s="8">
        <v>350.3673095703125</v>
      </c>
      <c r="BH251" s="8">
        <v>1798.9473876953125</v>
      </c>
      <c r="BI251" s="8">
        <v>1733.0032958984375</v>
      </c>
      <c r="BJ251" s="8">
        <v>101.29405975341797</v>
      </c>
      <c r="BK251" s="8">
        <v>-1.4348678588867187</v>
      </c>
      <c r="BL251" s="8">
        <v>-0.96892905235290527</v>
      </c>
      <c r="BM251" s="8">
        <v>0.25</v>
      </c>
      <c r="BN251" s="8">
        <v>-1.355140209197998</v>
      </c>
      <c r="BO251" s="8">
        <v>7.355140209197998</v>
      </c>
      <c r="BP251" s="8">
        <v>1</v>
      </c>
      <c r="BQ251" s="8">
        <v>0</v>
      </c>
      <c r="BR251" s="8">
        <v>0.15999999642372131</v>
      </c>
      <c r="BS251" s="8">
        <v>111115</v>
      </c>
      <c r="BT251">
        <f t="shared" si="235"/>
        <v>1.7518365478515625</v>
      </c>
      <c r="BU251">
        <f t="shared" si="236"/>
        <v>4.2641273326213796E-3</v>
      </c>
      <c r="BV251">
        <f t="shared" si="237"/>
        <v>297.6070560455322</v>
      </c>
      <c r="BW251">
        <f t="shared" si="238"/>
        <v>297.8052047729492</v>
      </c>
      <c r="BX251">
        <f t="shared" si="239"/>
        <v>287.8315755977128</v>
      </c>
      <c r="BY251">
        <f t="shared" si="217"/>
        <v>0.37586552051513988</v>
      </c>
      <c r="BZ251">
        <f t="shared" si="240"/>
        <v>3.0781961681836294</v>
      </c>
      <c r="CA251">
        <f t="shared" si="241"/>
        <v>30.388713569946155</v>
      </c>
      <c r="CB251">
        <f t="shared" si="242"/>
        <v>14.903218956298694</v>
      </c>
      <c r="CC251">
        <f t="shared" si="243"/>
        <v>24.556130409240723</v>
      </c>
      <c r="CD251">
        <f t="shared" si="244"/>
        <v>3.0965000761132027</v>
      </c>
      <c r="CE251">
        <f t="shared" si="245"/>
        <v>0.27955843716377221</v>
      </c>
      <c r="CF251">
        <f t="shared" si="246"/>
        <v>1.5685886167060381</v>
      </c>
      <c r="CG251">
        <f t="shared" si="247"/>
        <v>1.5279114594071646</v>
      </c>
      <c r="CH251">
        <f t="shared" si="248"/>
        <v>0.17548314818476074</v>
      </c>
      <c r="CI251">
        <f t="shared" si="249"/>
        <v>9.0372877782994063</v>
      </c>
      <c r="CJ251">
        <f t="shared" si="250"/>
        <v>0.60967951131073972</v>
      </c>
      <c r="CK251">
        <f t="shared" si="251"/>
        <v>51.317239227154651</v>
      </c>
      <c r="CL251">
        <f t="shared" si="252"/>
        <v>144.95283903277564</v>
      </c>
      <c r="CM251">
        <f t="shared" si="253"/>
        <v>3.3707098278719719E-2</v>
      </c>
      <c r="CN251">
        <f t="shared" si="254"/>
        <v>0</v>
      </c>
      <c r="CO251">
        <f t="shared" si="255"/>
        <v>1529.1052795410155</v>
      </c>
      <c r="CP251">
        <f t="shared" si="256"/>
        <v>0</v>
      </c>
      <c r="CQ251" t="e">
        <f t="shared" si="257"/>
        <v>#DIV/0!</v>
      </c>
      <c r="CR251" t="e">
        <f t="shared" si="258"/>
        <v>#DIV/0!</v>
      </c>
    </row>
    <row r="252" spans="1:96" x14ac:dyDescent="0.3">
      <c r="A252" s="4" t="str">
        <f>VLOOKUP(B252,ListCodeMtrx!A$1:B$91,2,TRUE)</f>
        <v>M70</v>
      </c>
      <c r="B252">
        <v>70</v>
      </c>
      <c r="C252" s="10">
        <v>29</v>
      </c>
      <c r="D252" s="10">
        <v>3</v>
      </c>
      <c r="E252" s="10">
        <v>2</v>
      </c>
      <c r="F252" s="1">
        <v>74</v>
      </c>
      <c r="G252" s="3">
        <v>41318</v>
      </c>
      <c r="H252" s="11">
        <v>1</v>
      </c>
      <c r="I252" s="1">
        <v>42.4</v>
      </c>
      <c r="J252" s="8">
        <v>16</v>
      </c>
      <c r="K252" s="8" t="s">
        <v>571</v>
      </c>
      <c r="L252" s="12">
        <v>0.16111111111111112</v>
      </c>
      <c r="M252" s="12">
        <f t="shared" si="216"/>
        <v>0.4372800925925926</v>
      </c>
      <c r="N252" s="8">
        <v>5513.5</v>
      </c>
      <c r="O252" s="8">
        <v>0</v>
      </c>
      <c r="P252" s="13" t="s">
        <v>192</v>
      </c>
      <c r="Q252" s="14">
        <f t="shared" si="218"/>
        <v>28.368454750861051</v>
      </c>
      <c r="R252" s="14">
        <f t="shared" si="219"/>
        <v>0.28762136218408785</v>
      </c>
      <c r="S252" s="14">
        <f t="shared" si="220"/>
        <v>214.2014687737032</v>
      </c>
      <c r="T252" s="15">
        <v>24.509382247924805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t="e">
        <f t="shared" si="221"/>
        <v>#DIV/0!</v>
      </c>
      <c r="AC252" t="e">
        <f t="shared" si="222"/>
        <v>#DIV/0!</v>
      </c>
      <c r="AD252" t="e">
        <f t="shared" si="223"/>
        <v>#DIV/0!</v>
      </c>
      <c r="AE252" s="8">
        <v>-1</v>
      </c>
      <c r="AF252" s="8">
        <v>0.85</v>
      </c>
      <c r="AG252" s="8">
        <v>0.85</v>
      </c>
      <c r="AH252" s="8">
        <v>9.8315877914428711</v>
      </c>
      <c r="AI252">
        <f t="shared" si="224"/>
        <v>0.85</v>
      </c>
      <c r="AJ252">
        <f t="shared" si="225"/>
        <v>1.9211118117670324E-2</v>
      </c>
      <c r="AK252" t="e">
        <f t="shared" si="226"/>
        <v>#DIV/0!</v>
      </c>
      <c r="AL252" t="e">
        <f t="shared" si="227"/>
        <v>#DIV/0!</v>
      </c>
      <c r="AM252" t="e">
        <f t="shared" si="228"/>
        <v>#DIV/0!</v>
      </c>
      <c r="AN252" s="8">
        <v>1798.369384765625</v>
      </c>
      <c r="AO252" s="8">
        <v>0.5</v>
      </c>
      <c r="AP252" t="e">
        <f t="shared" si="229"/>
        <v>#DIV/0!</v>
      </c>
      <c r="AQ252">
        <f t="shared" si="230"/>
        <v>4.270000858497732</v>
      </c>
      <c r="AR252">
        <f t="shared" si="231"/>
        <v>1.5146321719381783</v>
      </c>
      <c r="AS252">
        <f t="shared" si="232"/>
        <v>24.509382247924805</v>
      </c>
      <c r="AT252" s="8">
        <v>2</v>
      </c>
      <c r="AU252">
        <f t="shared" si="233"/>
        <v>4.644859790802002</v>
      </c>
      <c r="AV252" s="8">
        <v>1</v>
      </c>
      <c r="AW252">
        <f t="shared" si="234"/>
        <v>9.2897195816040039</v>
      </c>
      <c r="AX252" s="8">
        <v>24.689626693725586</v>
      </c>
      <c r="AY252" s="8">
        <v>24.509382247924805</v>
      </c>
      <c r="AZ252" s="8">
        <v>25.13336181640625</v>
      </c>
      <c r="BA252" s="8">
        <v>400.60870361328125</v>
      </c>
      <c r="BB252" s="8">
        <v>383.4818115234375</v>
      </c>
      <c r="BC252" s="8">
        <v>13.132417678833008</v>
      </c>
      <c r="BD252" s="8">
        <v>15.53180980682373</v>
      </c>
      <c r="BE252" s="8">
        <v>42.616176605224609</v>
      </c>
      <c r="BF252" s="8">
        <v>50.402473449707031</v>
      </c>
      <c r="BG252" s="8">
        <v>350.39541625976562</v>
      </c>
      <c r="BH252" s="8">
        <v>1798.4962158203125</v>
      </c>
      <c r="BI252" s="8">
        <v>1729.5194091796875</v>
      </c>
      <c r="BJ252" s="8">
        <v>101.29015350341797</v>
      </c>
      <c r="BK252" s="8">
        <v>-6.4451828002929687</v>
      </c>
      <c r="BL252" s="8">
        <v>-0.90765833854675293</v>
      </c>
      <c r="BM252" s="8">
        <v>0.5</v>
      </c>
      <c r="BN252" s="8">
        <v>-1.355140209197998</v>
      </c>
      <c r="BO252" s="8">
        <v>7.355140209197998</v>
      </c>
      <c r="BP252" s="8">
        <v>1</v>
      </c>
      <c r="BQ252" s="8">
        <v>0</v>
      </c>
      <c r="BR252" s="8">
        <v>0.15999999642372131</v>
      </c>
      <c r="BS252" s="8">
        <v>111115</v>
      </c>
      <c r="BT252">
        <f t="shared" si="235"/>
        <v>1.751977081298828</v>
      </c>
      <c r="BU252">
        <f t="shared" si="236"/>
        <v>4.2700008584977316E-3</v>
      </c>
      <c r="BV252">
        <f t="shared" si="237"/>
        <v>297.65938224792478</v>
      </c>
      <c r="BW252">
        <f t="shared" si="238"/>
        <v>297.83962669372556</v>
      </c>
      <c r="BX252">
        <f t="shared" si="239"/>
        <v>287.75938809932632</v>
      </c>
      <c r="BY252">
        <f t="shared" si="217"/>
        <v>0.37389062615465418</v>
      </c>
      <c r="BZ252">
        <f t="shared" si="240"/>
        <v>3.0878515714572465</v>
      </c>
      <c r="CA252">
        <f t="shared" si="241"/>
        <v>30.485209713430326</v>
      </c>
      <c r="CB252">
        <f t="shared" si="242"/>
        <v>14.953399906606595</v>
      </c>
      <c r="CC252">
        <f t="shared" si="243"/>
        <v>24.599504470825195</v>
      </c>
      <c r="CD252">
        <f t="shared" si="244"/>
        <v>3.1045432935400892</v>
      </c>
      <c r="CE252">
        <f t="shared" si="245"/>
        <v>0.27898367783410272</v>
      </c>
      <c r="CF252">
        <f t="shared" si="246"/>
        <v>1.5732193995190682</v>
      </c>
      <c r="CG252">
        <f t="shared" si="247"/>
        <v>1.531323894021021</v>
      </c>
      <c r="CH252">
        <f t="shared" si="248"/>
        <v>0.17512079860729624</v>
      </c>
      <c r="CI252">
        <f t="shared" si="249"/>
        <v>21.696499652745988</v>
      </c>
      <c r="CJ252">
        <f t="shared" si="250"/>
        <v>0.55857008686476306</v>
      </c>
      <c r="CK252">
        <f t="shared" si="251"/>
        <v>51.30126987957032</v>
      </c>
      <c r="CL252">
        <f t="shared" si="252"/>
        <v>379.35925286305542</v>
      </c>
      <c r="CM252">
        <f t="shared" si="253"/>
        <v>3.8363048805498963E-2</v>
      </c>
      <c r="CN252">
        <f t="shared" si="254"/>
        <v>0</v>
      </c>
      <c r="CO252">
        <f t="shared" si="255"/>
        <v>1528.7217834472656</v>
      </c>
      <c r="CP252">
        <f t="shared" si="256"/>
        <v>0</v>
      </c>
      <c r="CQ252" t="e">
        <f t="shared" si="257"/>
        <v>#DIV/0!</v>
      </c>
      <c r="CR252" t="e">
        <f t="shared" si="258"/>
        <v>#DIV/0!</v>
      </c>
    </row>
    <row r="253" spans="1:96" x14ac:dyDescent="0.3">
      <c r="A253" s="4" t="str">
        <f>VLOOKUP(B253,ListCodeMtrx!A$1:B$91,2,TRUE)</f>
        <v>M70</v>
      </c>
      <c r="B253">
        <v>70</v>
      </c>
      <c r="C253" s="10">
        <v>29</v>
      </c>
      <c r="D253" s="10">
        <v>3</v>
      </c>
      <c r="E253" s="10">
        <v>2</v>
      </c>
      <c r="F253" s="1">
        <v>74</v>
      </c>
      <c r="G253" s="3">
        <v>41318</v>
      </c>
      <c r="H253" s="11">
        <v>1</v>
      </c>
      <c r="I253" s="1">
        <v>42.4</v>
      </c>
      <c r="J253" s="8">
        <v>17</v>
      </c>
      <c r="K253" s="8" t="s">
        <v>572</v>
      </c>
      <c r="L253" s="12">
        <v>0.16111111111111112</v>
      </c>
      <c r="M253" s="12">
        <f t="shared" si="216"/>
        <v>0.43969907407407405</v>
      </c>
      <c r="N253" s="8">
        <v>5722.5</v>
      </c>
      <c r="O253" s="8">
        <v>0</v>
      </c>
      <c r="P253" s="13">
        <v>800</v>
      </c>
      <c r="Q253" s="14">
        <f t="shared" si="218"/>
        <v>46.561786875179116</v>
      </c>
      <c r="R253" s="14">
        <f t="shared" si="219"/>
        <v>0.26760921305849805</v>
      </c>
      <c r="S253" s="14">
        <f t="shared" si="220"/>
        <v>470.72846143890325</v>
      </c>
      <c r="T253" s="15">
        <v>24.686910629272461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t="e">
        <f t="shared" si="221"/>
        <v>#DIV/0!</v>
      </c>
      <c r="AC253" t="e">
        <f t="shared" si="222"/>
        <v>#DIV/0!</v>
      </c>
      <c r="AD253" t="e">
        <f t="shared" si="223"/>
        <v>#DIV/0!</v>
      </c>
      <c r="AE253" s="8">
        <v>-1</v>
      </c>
      <c r="AF253" s="8">
        <v>0.85</v>
      </c>
      <c r="AG253" s="8">
        <v>0.85</v>
      </c>
      <c r="AH253" s="8">
        <v>9.8076972961425781</v>
      </c>
      <c r="AI253">
        <f t="shared" si="224"/>
        <v>0.84999999999999987</v>
      </c>
      <c r="AJ253">
        <f t="shared" si="225"/>
        <v>3.1051277912507856E-2</v>
      </c>
      <c r="AK253" t="e">
        <f t="shared" si="226"/>
        <v>#DIV/0!</v>
      </c>
      <c r="AL253" t="e">
        <f t="shared" si="227"/>
        <v>#DIV/0!</v>
      </c>
      <c r="AM253" t="e">
        <f t="shared" si="228"/>
        <v>#DIV/0!</v>
      </c>
      <c r="AN253" s="8">
        <v>1798.369384765625</v>
      </c>
      <c r="AO253" s="8">
        <v>0.5</v>
      </c>
      <c r="AP253" t="e">
        <f t="shared" si="229"/>
        <v>#DIV/0!</v>
      </c>
      <c r="AQ253">
        <f t="shared" si="230"/>
        <v>4.3162747453341828</v>
      </c>
      <c r="AR253">
        <f t="shared" si="231"/>
        <v>1.6424137431656634</v>
      </c>
      <c r="AS253">
        <f t="shared" si="232"/>
        <v>24.686910629272461</v>
      </c>
      <c r="AT253" s="8">
        <v>2</v>
      </c>
      <c r="AU253">
        <f t="shared" si="233"/>
        <v>4.644859790802002</v>
      </c>
      <c r="AV253" s="8">
        <v>1</v>
      </c>
      <c r="AW253">
        <f t="shared" si="234"/>
        <v>9.2897195816040039</v>
      </c>
      <c r="AX253" s="8">
        <v>24.748886108398438</v>
      </c>
      <c r="AY253" s="8">
        <v>24.686910629272461</v>
      </c>
      <c r="AZ253" s="8">
        <v>25.135534286499023</v>
      </c>
      <c r="BA253" s="8">
        <v>800.90167236328125</v>
      </c>
      <c r="BB253" s="8">
        <v>772.41815185546875</v>
      </c>
      <c r="BC253" s="8">
        <v>12.169350624084473</v>
      </c>
      <c r="BD253" s="8">
        <v>14.597373962402344</v>
      </c>
      <c r="BE253" s="8">
        <v>39.346641540527344</v>
      </c>
      <c r="BF253" s="8">
        <v>47.197063446044922</v>
      </c>
      <c r="BG253" s="8">
        <v>350.34823608398437</v>
      </c>
      <c r="BH253" s="8">
        <v>1802.0206298828125</v>
      </c>
      <c r="BI253" s="8">
        <v>1723.383056640625</v>
      </c>
      <c r="BJ253" s="8">
        <v>101.27804565429687</v>
      </c>
      <c r="BK253" s="8">
        <v>-18.048576354980469</v>
      </c>
      <c r="BL253" s="8">
        <v>-0.77906107902526855</v>
      </c>
      <c r="BM253" s="8">
        <v>0.5</v>
      </c>
      <c r="BN253" s="8">
        <v>-1.355140209197998</v>
      </c>
      <c r="BO253" s="8">
        <v>7.355140209197998</v>
      </c>
      <c r="BP253" s="8">
        <v>1</v>
      </c>
      <c r="BQ253" s="8">
        <v>0</v>
      </c>
      <c r="BR253" s="8">
        <v>0.15999999642372131</v>
      </c>
      <c r="BS253" s="8">
        <v>111115</v>
      </c>
      <c r="BT253">
        <f t="shared" si="235"/>
        <v>1.7517411804199217</v>
      </c>
      <c r="BU253">
        <f t="shared" si="236"/>
        <v>4.3162747453341825E-3</v>
      </c>
      <c r="BV253">
        <f t="shared" si="237"/>
        <v>297.83691062927244</v>
      </c>
      <c r="BW253">
        <f t="shared" si="238"/>
        <v>297.89888610839841</v>
      </c>
      <c r="BX253">
        <f t="shared" si="239"/>
        <v>288.32329433672203</v>
      </c>
      <c r="BY253">
        <f t="shared" si="217"/>
        <v>0.36347120525407645</v>
      </c>
      <c r="BZ253">
        <f t="shared" si="240"/>
        <v>3.1208072497626924</v>
      </c>
      <c r="CA253">
        <f t="shared" si="241"/>
        <v>30.814252285389426</v>
      </c>
      <c r="CB253">
        <f t="shared" si="242"/>
        <v>16.216878322987082</v>
      </c>
      <c r="CC253">
        <f t="shared" si="243"/>
        <v>24.717898368835449</v>
      </c>
      <c r="CD253">
        <f t="shared" si="244"/>
        <v>3.1265910960376235</v>
      </c>
      <c r="CE253">
        <f t="shared" si="245"/>
        <v>0.26011604290055779</v>
      </c>
      <c r="CF253">
        <f t="shared" si="246"/>
        <v>1.4783935065970291</v>
      </c>
      <c r="CG253">
        <f t="shared" si="247"/>
        <v>1.6481975894405945</v>
      </c>
      <c r="CH253">
        <f t="shared" si="248"/>
        <v>0.16322953553049305</v>
      </c>
      <c r="CI253">
        <f t="shared" si="249"/>
        <v>47.674458608386175</v>
      </c>
      <c r="CJ253">
        <f t="shared" si="250"/>
        <v>0.60942180127194079</v>
      </c>
      <c r="CK253">
        <f t="shared" si="251"/>
        <v>47.657268041496181</v>
      </c>
      <c r="CL253">
        <f t="shared" si="252"/>
        <v>765.65170301604769</v>
      </c>
      <c r="CM253">
        <f t="shared" si="253"/>
        <v>2.8981945039243527E-2</v>
      </c>
      <c r="CN253">
        <f t="shared" si="254"/>
        <v>0</v>
      </c>
      <c r="CO253">
        <f t="shared" si="255"/>
        <v>1531.7175354003905</v>
      </c>
      <c r="CP253">
        <f t="shared" si="256"/>
        <v>0</v>
      </c>
      <c r="CQ253" t="e">
        <f t="shared" si="257"/>
        <v>#DIV/0!</v>
      </c>
      <c r="CR253" t="e">
        <f t="shared" si="258"/>
        <v>#DIV/0!</v>
      </c>
    </row>
    <row r="254" spans="1:96" x14ac:dyDescent="0.3">
      <c r="A254" s="4" t="str">
        <f>VLOOKUP(B254,ListCodeMtrx!A$1:B$91,2,TRUE)</f>
        <v>M67</v>
      </c>
      <c r="B254">
        <v>67</v>
      </c>
      <c r="C254" s="10">
        <v>23</v>
      </c>
      <c r="D254" s="10">
        <v>3</v>
      </c>
      <c r="E254" s="10">
        <v>2</v>
      </c>
      <c r="F254" s="1">
        <v>74</v>
      </c>
      <c r="G254" s="3">
        <v>41318</v>
      </c>
      <c r="H254" s="11">
        <v>1</v>
      </c>
      <c r="I254" s="1">
        <v>42.3</v>
      </c>
      <c r="J254" s="8">
        <v>20</v>
      </c>
      <c r="K254" s="8" t="s">
        <v>575</v>
      </c>
      <c r="L254" s="12">
        <v>0.16111111111111112</v>
      </c>
      <c r="M254" s="12">
        <f t="shared" si="216"/>
        <v>0.45578703703703705</v>
      </c>
      <c r="N254" s="8">
        <v>7112.5</v>
      </c>
      <c r="O254" s="8">
        <v>0</v>
      </c>
      <c r="P254" s="13">
        <v>50</v>
      </c>
      <c r="Q254" s="14">
        <f t="shared" si="218"/>
        <v>-1.3310988404647914</v>
      </c>
      <c r="R254" s="14">
        <f t="shared" si="219"/>
        <v>0.23641548450116065</v>
      </c>
      <c r="S254" s="14">
        <f t="shared" si="220"/>
        <v>54.362600196076471</v>
      </c>
      <c r="T254" s="15">
        <v>24.944778442382813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t="e">
        <f t="shared" si="221"/>
        <v>#DIV/0!</v>
      </c>
      <c r="AC254" t="e">
        <f t="shared" si="222"/>
        <v>#DIV/0!</v>
      </c>
      <c r="AD254" t="e">
        <f t="shared" si="223"/>
        <v>#DIV/0!</v>
      </c>
      <c r="AE254" s="8">
        <v>-1</v>
      </c>
      <c r="AF254" s="8">
        <v>0.85</v>
      </c>
      <c r="AG254" s="8">
        <v>0.85</v>
      </c>
      <c r="AH254" s="8">
        <v>9.8076972961425781</v>
      </c>
      <c r="AI254">
        <f t="shared" si="224"/>
        <v>0.84999999999999987</v>
      </c>
      <c r="AJ254">
        <f t="shared" si="225"/>
        <v>-2.1623852612465767E-4</v>
      </c>
      <c r="AK254" t="e">
        <f t="shared" si="226"/>
        <v>#DIV/0!</v>
      </c>
      <c r="AL254" t="e">
        <f t="shared" si="227"/>
        <v>#DIV/0!</v>
      </c>
      <c r="AM254" t="e">
        <f t="shared" si="228"/>
        <v>#DIV/0!</v>
      </c>
      <c r="AN254" s="8">
        <v>1798.4232177734375</v>
      </c>
      <c r="AO254" s="8">
        <v>0.5</v>
      </c>
      <c r="AP254" t="e">
        <f t="shared" si="229"/>
        <v>#DIV/0!</v>
      </c>
      <c r="AQ254">
        <f t="shared" si="230"/>
        <v>3.690268030528046</v>
      </c>
      <c r="AR254">
        <f t="shared" si="231"/>
        <v>1.5824461949138375</v>
      </c>
      <c r="AS254">
        <f t="shared" si="232"/>
        <v>24.944778442382813</v>
      </c>
      <c r="AT254" s="8">
        <v>2</v>
      </c>
      <c r="AU254">
        <f t="shared" si="233"/>
        <v>4.644859790802002</v>
      </c>
      <c r="AV254" s="8">
        <v>1</v>
      </c>
      <c r="AW254">
        <f t="shared" si="234"/>
        <v>9.2897195816040039</v>
      </c>
      <c r="AX254" s="8">
        <v>24.820505142211914</v>
      </c>
      <c r="AY254" s="8">
        <v>24.944778442382813</v>
      </c>
      <c r="AZ254" s="8">
        <v>25.138439178466797</v>
      </c>
      <c r="BA254" s="8">
        <v>45.782005310058594</v>
      </c>
      <c r="BB254" s="8">
        <v>46.444000244140625</v>
      </c>
      <c r="BC254" s="8">
        <v>13.599813461303711</v>
      </c>
      <c r="BD254" s="8">
        <v>15.673309326171875</v>
      </c>
      <c r="BE254" s="8">
        <v>43.767932891845703</v>
      </c>
      <c r="BF254" s="8">
        <v>50.441013336181641</v>
      </c>
      <c r="BG254" s="8">
        <v>350.36764526367187</v>
      </c>
      <c r="BH254" s="8">
        <v>1801.38134765625</v>
      </c>
      <c r="BI254" s="8">
        <v>1621.757568359375</v>
      </c>
      <c r="BJ254" s="8">
        <v>101.24078369140625</v>
      </c>
      <c r="BK254" s="8">
        <v>-0.6372222900390625</v>
      </c>
      <c r="BL254" s="8">
        <v>-0.9978492259979248</v>
      </c>
      <c r="BM254" s="8">
        <v>0.25</v>
      </c>
      <c r="BN254" s="8">
        <v>-1.355140209197998</v>
      </c>
      <c r="BO254" s="8">
        <v>7.355140209197998</v>
      </c>
      <c r="BP254" s="8">
        <v>1</v>
      </c>
      <c r="BQ254" s="8">
        <v>0</v>
      </c>
      <c r="BR254" s="8">
        <v>0.15999999642372131</v>
      </c>
      <c r="BS254" s="8">
        <v>111135</v>
      </c>
      <c r="BT254">
        <f t="shared" si="235"/>
        <v>1.7518382263183592</v>
      </c>
      <c r="BU254">
        <f t="shared" si="236"/>
        <v>3.6902680305280458E-3</v>
      </c>
      <c r="BV254">
        <f t="shared" si="237"/>
        <v>298.09477844238279</v>
      </c>
      <c r="BW254">
        <f t="shared" si="238"/>
        <v>297.97050514221189</v>
      </c>
      <c r="BX254">
        <f t="shared" si="239"/>
        <v>288.22100918275828</v>
      </c>
      <c r="BY254">
        <f t="shared" si="217"/>
        <v>0.45690732486714081</v>
      </c>
      <c r="BZ254">
        <f t="shared" si="240"/>
        <v>3.1692243141333045</v>
      </c>
      <c r="CA254">
        <f t="shared" si="241"/>
        <v>31.303830319937774</v>
      </c>
      <c r="CB254">
        <f t="shared" si="242"/>
        <v>15.630520993765899</v>
      </c>
      <c r="CC254">
        <f t="shared" si="243"/>
        <v>24.882641792297363</v>
      </c>
      <c r="CD254">
        <f t="shared" si="244"/>
        <v>3.1574979516360155</v>
      </c>
      <c r="CE254">
        <f t="shared" si="245"/>
        <v>0.23054822764157776</v>
      </c>
      <c r="CF254">
        <f t="shared" si="246"/>
        <v>1.586778119219467</v>
      </c>
      <c r="CG254">
        <f t="shared" si="247"/>
        <v>1.5707198324165486</v>
      </c>
      <c r="CH254">
        <f t="shared" si="248"/>
        <v>0.14460853686003908</v>
      </c>
      <c r="CI254">
        <f t="shared" si="249"/>
        <v>5.5037122473533771</v>
      </c>
      <c r="CJ254">
        <f t="shared" si="250"/>
        <v>1.1704978018756009</v>
      </c>
      <c r="CK254">
        <f t="shared" si="251"/>
        <v>50.13629874834087</v>
      </c>
      <c r="CL254">
        <f t="shared" si="252"/>
        <v>46.637438099701512</v>
      </c>
      <c r="CM254">
        <f t="shared" si="253"/>
        <v>-1.4309613016573488E-2</v>
      </c>
      <c r="CN254">
        <f t="shared" si="254"/>
        <v>0</v>
      </c>
      <c r="CO254">
        <f t="shared" si="255"/>
        <v>1531.1741455078122</v>
      </c>
      <c r="CP254">
        <f t="shared" si="256"/>
        <v>0</v>
      </c>
      <c r="CQ254" t="e">
        <f t="shared" si="257"/>
        <v>#DIV/0!</v>
      </c>
      <c r="CR254" t="e">
        <f t="shared" si="258"/>
        <v>#DIV/0!</v>
      </c>
    </row>
    <row r="255" spans="1:96" x14ac:dyDescent="0.3">
      <c r="A255" s="4" t="str">
        <f>VLOOKUP(B255,ListCodeMtrx!A$1:B$91,2,TRUE)</f>
        <v>M67</v>
      </c>
      <c r="B255">
        <v>67</v>
      </c>
      <c r="C255" s="10">
        <v>23</v>
      </c>
      <c r="D255" s="10">
        <v>3</v>
      </c>
      <c r="E255" s="10">
        <v>2</v>
      </c>
      <c r="F255" s="1">
        <v>74</v>
      </c>
      <c r="G255" s="3">
        <v>41318</v>
      </c>
      <c r="H255" s="11">
        <v>1</v>
      </c>
      <c r="I255" s="1">
        <v>42.3</v>
      </c>
      <c r="J255" s="8">
        <v>21</v>
      </c>
      <c r="K255" s="8" t="s">
        <v>576</v>
      </c>
      <c r="L255" s="12">
        <v>0.16111111111111112</v>
      </c>
      <c r="M255" s="12">
        <f t="shared" si="216"/>
        <v>0.45820601851851861</v>
      </c>
      <c r="N255" s="8">
        <v>7321.5</v>
      </c>
      <c r="O255" s="8">
        <v>0</v>
      </c>
      <c r="P255" s="13">
        <v>150</v>
      </c>
      <c r="Q255" s="14">
        <f t="shared" si="218"/>
        <v>8.2552431379842215</v>
      </c>
      <c r="R255" s="14">
        <f t="shared" si="219"/>
        <v>0.24343034019808832</v>
      </c>
      <c r="S255" s="14">
        <f t="shared" si="220"/>
        <v>87.892932204754587</v>
      </c>
      <c r="T255" s="15">
        <v>25.237636566162109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t="e">
        <f t="shared" si="221"/>
        <v>#DIV/0!</v>
      </c>
      <c r="AC255" t="e">
        <f t="shared" si="222"/>
        <v>#DIV/0!</v>
      </c>
      <c r="AD255" t="e">
        <f t="shared" si="223"/>
        <v>#DIV/0!</v>
      </c>
      <c r="AE255" s="8">
        <v>-1</v>
      </c>
      <c r="AF255" s="8">
        <v>0.85</v>
      </c>
      <c r="AG255" s="8">
        <v>0.85</v>
      </c>
      <c r="AH255" s="8">
        <v>9.8076972961425781</v>
      </c>
      <c r="AI255">
        <f t="shared" si="224"/>
        <v>0.84999999999999987</v>
      </c>
      <c r="AJ255">
        <f t="shared" si="225"/>
        <v>6.0510308947041144E-3</v>
      </c>
      <c r="AK255" t="e">
        <f t="shared" si="226"/>
        <v>#DIV/0!</v>
      </c>
      <c r="AL255" t="e">
        <f t="shared" si="227"/>
        <v>#DIV/0!</v>
      </c>
      <c r="AM255" t="e">
        <f t="shared" si="228"/>
        <v>#DIV/0!</v>
      </c>
      <c r="AN255" s="8">
        <v>1798.4232177734375</v>
      </c>
      <c r="AO255" s="8">
        <v>0.5</v>
      </c>
      <c r="AP255" t="e">
        <f t="shared" si="229"/>
        <v>#DIV/0!</v>
      </c>
      <c r="AQ255">
        <f t="shared" si="230"/>
        <v>3.7704185938362791</v>
      </c>
      <c r="AR255">
        <f t="shared" si="231"/>
        <v>1.5702699575110559</v>
      </c>
      <c r="AS255">
        <f t="shared" si="232"/>
        <v>25.237636566162109</v>
      </c>
      <c r="AT255" s="8">
        <v>2</v>
      </c>
      <c r="AU255">
        <f t="shared" si="233"/>
        <v>4.644859790802002</v>
      </c>
      <c r="AV255" s="8">
        <v>1</v>
      </c>
      <c r="AW255">
        <f t="shared" si="234"/>
        <v>9.2897195816040039</v>
      </c>
      <c r="AX255" s="8">
        <v>24.950899124145508</v>
      </c>
      <c r="AY255" s="8">
        <v>25.237636566162109</v>
      </c>
      <c r="AZ255" s="8">
        <v>25.138202667236328</v>
      </c>
      <c r="BA255" s="8">
        <v>151.36235046386719</v>
      </c>
      <c r="BB255" s="8">
        <v>146.33724975585937</v>
      </c>
      <c r="BC255" s="8">
        <v>14.229695320129395</v>
      </c>
      <c r="BD255" s="8">
        <v>16.345857620239258</v>
      </c>
      <c r="BE255" s="8">
        <v>45.436527252197266</v>
      </c>
      <c r="BF255" s="8">
        <v>52.193595886230469</v>
      </c>
      <c r="BG255" s="8">
        <v>350.52017211914062</v>
      </c>
      <c r="BH255" s="8">
        <v>1799.448974609375</v>
      </c>
      <c r="BI255" s="8">
        <v>1615.113037109375</v>
      </c>
      <c r="BJ255" s="8">
        <v>101.23274993896484</v>
      </c>
      <c r="BK255" s="8">
        <v>-1.9270477294921875</v>
      </c>
      <c r="BL255" s="8">
        <v>-1.0025355815887451</v>
      </c>
      <c r="BM255" s="8">
        <v>0.5</v>
      </c>
      <c r="BN255" s="8">
        <v>-1.355140209197998</v>
      </c>
      <c r="BO255" s="8">
        <v>7.355140209197998</v>
      </c>
      <c r="BP255" s="8">
        <v>1</v>
      </c>
      <c r="BQ255" s="8">
        <v>0</v>
      </c>
      <c r="BR255" s="8">
        <v>0.15999999642372131</v>
      </c>
      <c r="BS255" s="8">
        <v>111115</v>
      </c>
      <c r="BT255">
        <f t="shared" si="235"/>
        <v>1.7526008605957029</v>
      </c>
      <c r="BU255">
        <f t="shared" si="236"/>
        <v>3.770418593836279E-3</v>
      </c>
      <c r="BV255">
        <f t="shared" si="237"/>
        <v>298.38763656616209</v>
      </c>
      <c r="BW255">
        <f t="shared" si="238"/>
        <v>298.10089912414549</v>
      </c>
      <c r="BX255">
        <f t="shared" si="239"/>
        <v>287.91182950216898</v>
      </c>
      <c r="BY255">
        <f t="shared" si="217"/>
        <v>0.43584578841292426</v>
      </c>
      <c r="BZ255">
        <f t="shared" si="240"/>
        <v>3.2250060745186597</v>
      </c>
      <c r="CA255">
        <f t="shared" si="241"/>
        <v>31.85733941301681</v>
      </c>
      <c r="CB255">
        <f t="shared" si="242"/>
        <v>15.511481792777552</v>
      </c>
      <c r="CC255">
        <f t="shared" si="243"/>
        <v>25.094267845153809</v>
      </c>
      <c r="CD255">
        <f t="shared" si="244"/>
        <v>3.1975918411144071</v>
      </c>
      <c r="CE255">
        <f t="shared" si="245"/>
        <v>0.23721431181134967</v>
      </c>
      <c r="CF255">
        <f t="shared" si="246"/>
        <v>1.6547361170076038</v>
      </c>
      <c r="CG255">
        <f t="shared" si="247"/>
        <v>1.5428557241068033</v>
      </c>
      <c r="CH255">
        <f t="shared" si="248"/>
        <v>0.14880516051933601</v>
      </c>
      <c r="CI255">
        <f t="shared" si="249"/>
        <v>8.8976432272863111</v>
      </c>
      <c r="CJ255">
        <f t="shared" si="250"/>
        <v>0.60061899722312728</v>
      </c>
      <c r="CK255">
        <f t="shared" si="251"/>
        <v>51.38107412326336</v>
      </c>
      <c r="CL255">
        <f t="shared" si="252"/>
        <v>145.13758187155125</v>
      </c>
      <c r="CM255">
        <f t="shared" si="253"/>
        <v>2.9224908814707882E-2</v>
      </c>
      <c r="CN255">
        <f t="shared" si="254"/>
        <v>0</v>
      </c>
      <c r="CO255">
        <f t="shared" si="255"/>
        <v>1529.5316284179685</v>
      </c>
      <c r="CP255">
        <f t="shared" si="256"/>
        <v>0</v>
      </c>
      <c r="CQ255" t="e">
        <f t="shared" si="257"/>
        <v>#DIV/0!</v>
      </c>
      <c r="CR255" t="e">
        <f t="shared" si="258"/>
        <v>#DIV/0!</v>
      </c>
    </row>
    <row r="256" spans="1:96" x14ac:dyDescent="0.3">
      <c r="A256" s="4" t="str">
        <f>VLOOKUP(B256,ListCodeMtrx!A$1:B$91,2,TRUE)</f>
        <v>M67</v>
      </c>
      <c r="B256">
        <v>67</v>
      </c>
      <c r="C256" s="10">
        <v>23</v>
      </c>
      <c r="D256" s="10">
        <v>3</v>
      </c>
      <c r="E256" s="10">
        <v>2</v>
      </c>
      <c r="F256" s="1">
        <v>74</v>
      </c>
      <c r="G256" s="3">
        <v>41318</v>
      </c>
      <c r="H256" s="11">
        <v>1</v>
      </c>
      <c r="I256" s="1">
        <v>42.3</v>
      </c>
      <c r="J256" s="8">
        <v>22</v>
      </c>
      <c r="K256" s="8" t="s">
        <v>577</v>
      </c>
      <c r="L256" s="12">
        <v>0.16111111111111112</v>
      </c>
      <c r="M256" s="12">
        <f t="shared" si="216"/>
        <v>0.46055555555555561</v>
      </c>
      <c r="N256" s="8">
        <v>7524.5</v>
      </c>
      <c r="O256" s="8">
        <v>0</v>
      </c>
      <c r="P256" s="13" t="s">
        <v>192</v>
      </c>
      <c r="Q256" s="14">
        <f t="shared" si="218"/>
        <v>27.311508889415439</v>
      </c>
      <c r="R256" s="14">
        <f t="shared" si="219"/>
        <v>0.25719861153030288</v>
      </c>
      <c r="S256" s="14">
        <f t="shared" si="220"/>
        <v>202.82249926649325</v>
      </c>
      <c r="T256" s="15">
        <v>25.305530548095703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t="e">
        <f t="shared" si="221"/>
        <v>#DIV/0!</v>
      </c>
      <c r="AC256" t="e">
        <f t="shared" si="222"/>
        <v>#DIV/0!</v>
      </c>
      <c r="AD256" t="e">
        <f t="shared" si="223"/>
        <v>#DIV/0!</v>
      </c>
      <c r="AE256" s="8">
        <v>-1</v>
      </c>
      <c r="AF256" s="8">
        <v>0.85</v>
      </c>
      <c r="AG256" s="8">
        <v>0.85</v>
      </c>
      <c r="AH256" s="8">
        <v>9.8076972961425781</v>
      </c>
      <c r="AI256">
        <f t="shared" si="224"/>
        <v>0.84999999999999987</v>
      </c>
      <c r="AJ256">
        <f t="shared" si="225"/>
        <v>1.8511056979485595E-2</v>
      </c>
      <c r="AK256" t="e">
        <f t="shared" si="226"/>
        <v>#DIV/0!</v>
      </c>
      <c r="AL256" t="e">
        <f t="shared" si="227"/>
        <v>#DIV/0!</v>
      </c>
      <c r="AM256" t="e">
        <f t="shared" si="228"/>
        <v>#DIV/0!</v>
      </c>
      <c r="AN256" s="8">
        <v>1798.4232177734375</v>
      </c>
      <c r="AO256" s="8">
        <v>0.5</v>
      </c>
      <c r="AP256" t="e">
        <f t="shared" si="229"/>
        <v>#DIV/0!</v>
      </c>
      <c r="AQ256">
        <f t="shared" si="230"/>
        <v>3.8957769477874189</v>
      </c>
      <c r="AR256">
        <f t="shared" si="231"/>
        <v>1.5372841478558836</v>
      </c>
      <c r="AS256">
        <f t="shared" si="232"/>
        <v>25.305530548095703</v>
      </c>
      <c r="AT256" s="8">
        <v>2</v>
      </c>
      <c r="AU256">
        <f t="shared" si="233"/>
        <v>4.644859790802002</v>
      </c>
      <c r="AV256" s="8">
        <v>1</v>
      </c>
      <c r="AW256">
        <f t="shared" si="234"/>
        <v>9.2897195816040039</v>
      </c>
      <c r="AX256" s="8">
        <v>24.998615264892578</v>
      </c>
      <c r="AY256" s="8">
        <v>25.305530548095703</v>
      </c>
      <c r="AZ256" s="8">
        <v>25.136623382568359</v>
      </c>
      <c r="BA256" s="8">
        <v>400.4764404296875</v>
      </c>
      <c r="BB256" s="8">
        <v>384.03152465820312</v>
      </c>
      <c r="BC256" s="8">
        <v>14.615139961242676</v>
      </c>
      <c r="BD256" s="8">
        <v>16.801691055297852</v>
      </c>
      <c r="BE256" s="8">
        <v>46.531795501708984</v>
      </c>
      <c r="BF256" s="8">
        <v>53.493354797363281</v>
      </c>
      <c r="BG256" s="8">
        <v>350.352783203125</v>
      </c>
      <c r="BH256" s="8">
        <v>1799.3385009765625</v>
      </c>
      <c r="BI256" s="8">
        <v>1621.19482421875</v>
      </c>
      <c r="BJ256" s="8">
        <v>101.22646331787109</v>
      </c>
      <c r="BK256" s="8">
        <v>-6.9122772216796875</v>
      </c>
      <c r="BL256" s="8">
        <v>-0.96240496635437012</v>
      </c>
      <c r="BM256" s="8">
        <v>0.5</v>
      </c>
      <c r="BN256" s="8">
        <v>-1.355140209197998</v>
      </c>
      <c r="BO256" s="8">
        <v>7.355140209197998</v>
      </c>
      <c r="BP256" s="8">
        <v>1</v>
      </c>
      <c r="BQ256" s="8">
        <v>0</v>
      </c>
      <c r="BR256" s="8">
        <v>0.15999999642372131</v>
      </c>
      <c r="BS256" s="8">
        <v>111115</v>
      </c>
      <c r="BT256">
        <f t="shared" si="235"/>
        <v>1.7517639160156249</v>
      </c>
      <c r="BU256">
        <f t="shared" si="236"/>
        <v>3.895776947787419E-3</v>
      </c>
      <c r="BV256">
        <f t="shared" si="237"/>
        <v>298.45553054809568</v>
      </c>
      <c r="BW256">
        <f t="shared" si="238"/>
        <v>298.14861526489256</v>
      </c>
      <c r="BX256">
        <f t="shared" si="239"/>
        <v>287.89415372131407</v>
      </c>
      <c r="BY256">
        <f t="shared" si="217"/>
        <v>0.41455428799186239</v>
      </c>
      <c r="BZ256">
        <f t="shared" si="240"/>
        <v>3.2380599111431945</v>
      </c>
      <c r="CA256">
        <f t="shared" si="241"/>
        <v>31.988274656747084</v>
      </c>
      <c r="CB256">
        <f t="shared" si="242"/>
        <v>15.186583601449232</v>
      </c>
      <c r="CC256">
        <f t="shared" si="243"/>
        <v>25.152072906494141</v>
      </c>
      <c r="CD256">
        <f t="shared" si="244"/>
        <v>3.2086204306425889</v>
      </c>
      <c r="CE256">
        <f t="shared" si="245"/>
        <v>0.25026955605555412</v>
      </c>
      <c r="CF256">
        <f t="shared" si="246"/>
        <v>1.7007757632873108</v>
      </c>
      <c r="CG256">
        <f t="shared" si="247"/>
        <v>1.5078446673552781</v>
      </c>
      <c r="CH256">
        <f t="shared" si="248"/>
        <v>0.15702658858722757</v>
      </c>
      <c r="CI256">
        <f t="shared" si="249"/>
        <v>20.531004282038616</v>
      </c>
      <c r="CJ256">
        <f t="shared" si="250"/>
        <v>0.52814023392222798</v>
      </c>
      <c r="CK256">
        <f t="shared" si="251"/>
        <v>52.648401187721625</v>
      </c>
      <c r="CL256">
        <f t="shared" si="252"/>
        <v>380.06256341272876</v>
      </c>
      <c r="CM256">
        <f t="shared" si="253"/>
        <v>3.7833436267451441E-2</v>
      </c>
      <c r="CN256">
        <f t="shared" si="254"/>
        <v>0</v>
      </c>
      <c r="CO256">
        <f t="shared" si="255"/>
        <v>1529.4377258300779</v>
      </c>
      <c r="CP256">
        <f t="shared" si="256"/>
        <v>0</v>
      </c>
      <c r="CQ256" t="e">
        <f t="shared" si="257"/>
        <v>#DIV/0!</v>
      </c>
      <c r="CR256" t="e">
        <f t="shared" si="258"/>
        <v>#DIV/0!</v>
      </c>
    </row>
    <row r="257" spans="1:96" x14ac:dyDescent="0.3">
      <c r="A257" s="4" t="str">
        <f>VLOOKUP(B257,ListCodeMtrx!A$1:B$91,2,TRUE)</f>
        <v>M67</v>
      </c>
      <c r="B257">
        <v>67</v>
      </c>
      <c r="C257" s="10">
        <v>23</v>
      </c>
      <c r="D257" s="10">
        <v>3</v>
      </c>
      <c r="E257" s="10">
        <v>2</v>
      </c>
      <c r="F257" s="1">
        <v>74</v>
      </c>
      <c r="G257" s="3">
        <v>41318</v>
      </c>
      <c r="H257" s="11">
        <v>1</v>
      </c>
      <c r="I257" s="1">
        <v>42.3</v>
      </c>
      <c r="J257" s="8">
        <v>23</v>
      </c>
      <c r="K257" s="8" t="s">
        <v>578</v>
      </c>
      <c r="L257" s="12">
        <v>0.16111111111111112</v>
      </c>
      <c r="M257" s="12">
        <f t="shared" si="216"/>
        <v>0.46297453703703706</v>
      </c>
      <c r="N257" s="8">
        <v>7733.5</v>
      </c>
      <c r="O257" s="8">
        <v>0</v>
      </c>
      <c r="P257" s="13">
        <v>800</v>
      </c>
      <c r="Q257" s="14">
        <f t="shared" si="218"/>
        <v>47.772503269519127</v>
      </c>
      <c r="R257" s="14">
        <f t="shared" si="219"/>
        <v>0.26095075726551176</v>
      </c>
      <c r="S257" s="14">
        <f t="shared" si="220"/>
        <v>456.52797021808937</v>
      </c>
      <c r="T257" s="15">
        <v>25.273773193359375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t="e">
        <f t="shared" si="221"/>
        <v>#DIV/0!</v>
      </c>
      <c r="AC257" t="e">
        <f t="shared" si="222"/>
        <v>#DIV/0!</v>
      </c>
      <c r="AD257" t="e">
        <f t="shared" si="223"/>
        <v>#DIV/0!</v>
      </c>
      <c r="AE257" s="8">
        <v>-1</v>
      </c>
      <c r="AF257" s="8">
        <v>0.85</v>
      </c>
      <c r="AG257" s="8">
        <v>0.85</v>
      </c>
      <c r="AH257" s="8">
        <v>9.8076972961425781</v>
      </c>
      <c r="AI257">
        <f t="shared" si="224"/>
        <v>0.84999999999999987</v>
      </c>
      <c r="AJ257">
        <f t="shared" si="225"/>
        <v>3.1895319826165516E-2</v>
      </c>
      <c r="AK257" t="e">
        <f t="shared" si="226"/>
        <v>#DIV/0!</v>
      </c>
      <c r="AL257" t="e">
        <f t="shared" si="227"/>
        <v>#DIV/0!</v>
      </c>
      <c r="AM257" t="e">
        <f t="shared" si="228"/>
        <v>#DIV/0!</v>
      </c>
      <c r="AN257" s="8">
        <v>1798.4232177734375</v>
      </c>
      <c r="AO257" s="8">
        <v>0.5</v>
      </c>
      <c r="AP257" t="e">
        <f t="shared" si="229"/>
        <v>#DIV/0!</v>
      </c>
      <c r="AQ257">
        <f t="shared" si="230"/>
        <v>3.8967206050998029</v>
      </c>
      <c r="AR257">
        <f t="shared" si="231"/>
        <v>1.5159907342150931</v>
      </c>
      <c r="AS257">
        <f t="shared" si="232"/>
        <v>25.273773193359375</v>
      </c>
      <c r="AT257" s="8">
        <v>2</v>
      </c>
      <c r="AU257">
        <f t="shared" si="233"/>
        <v>4.644859790802002</v>
      </c>
      <c r="AV257" s="8">
        <v>1</v>
      </c>
      <c r="AW257">
        <f t="shared" si="234"/>
        <v>9.2897195816040039</v>
      </c>
      <c r="AX257" s="8">
        <v>25.005519866943359</v>
      </c>
      <c r="AY257" s="8">
        <v>25.273773193359375</v>
      </c>
      <c r="AZ257" s="8">
        <v>25.139257431030273</v>
      </c>
      <c r="BA257" s="8">
        <v>800.4912109375</v>
      </c>
      <c r="BB257" s="8">
        <v>771.510009765625</v>
      </c>
      <c r="BC257" s="8">
        <v>14.766279220581055</v>
      </c>
      <c r="BD257" s="8">
        <v>16.952566146850586</v>
      </c>
      <c r="BE257" s="8">
        <v>46.991161346435547</v>
      </c>
      <c r="BF257" s="8">
        <v>53.948642730712891</v>
      </c>
      <c r="BG257" s="8">
        <v>350.42620849609375</v>
      </c>
      <c r="BH257" s="8">
        <v>1798.99169921875</v>
      </c>
      <c r="BI257" s="8">
        <v>1621.38232421875</v>
      </c>
      <c r="BJ257" s="8">
        <v>101.22110748291016</v>
      </c>
      <c r="BK257" s="8">
        <v>-18.349166870117188</v>
      </c>
      <c r="BL257" s="8">
        <v>-0.89755129814147949</v>
      </c>
      <c r="BM257" s="8">
        <v>0.5</v>
      </c>
      <c r="BN257" s="8">
        <v>-1.355140209197998</v>
      </c>
      <c r="BO257" s="8">
        <v>7.355140209197998</v>
      </c>
      <c r="BP257" s="8">
        <v>1</v>
      </c>
      <c r="BQ257" s="8">
        <v>0</v>
      </c>
      <c r="BR257" s="8">
        <v>0.15999999642372131</v>
      </c>
      <c r="BS257" s="8">
        <v>111115</v>
      </c>
      <c r="BT257">
        <f t="shared" si="235"/>
        <v>1.7521310424804686</v>
      </c>
      <c r="BU257">
        <f t="shared" si="236"/>
        <v>3.8967206050998029E-3</v>
      </c>
      <c r="BV257">
        <f t="shared" si="237"/>
        <v>298.42377319335935</v>
      </c>
      <c r="BW257">
        <f t="shared" si="238"/>
        <v>298.15551986694334</v>
      </c>
      <c r="BX257">
        <f t="shared" si="239"/>
        <v>287.83866544130433</v>
      </c>
      <c r="BY257">
        <f t="shared" si="217"/>
        <v>0.41583216885309121</v>
      </c>
      <c r="BZ257">
        <f t="shared" si="240"/>
        <v>3.2319482542766003</v>
      </c>
      <c r="CA257">
        <f t="shared" si="241"/>
        <v>31.929587954985298</v>
      </c>
      <c r="CB257">
        <f t="shared" si="242"/>
        <v>14.977021808134712</v>
      </c>
      <c r="CC257">
        <f t="shared" si="243"/>
        <v>25.139646530151367</v>
      </c>
      <c r="CD257">
        <f t="shared" si="244"/>
        <v>3.2062468100493988</v>
      </c>
      <c r="CE257">
        <f t="shared" si="245"/>
        <v>0.25382086006444216</v>
      </c>
      <c r="CF257">
        <f t="shared" si="246"/>
        <v>1.7159575200615071</v>
      </c>
      <c r="CG257">
        <f t="shared" si="247"/>
        <v>1.4902892899878917</v>
      </c>
      <c r="CH257">
        <f t="shared" si="248"/>
        <v>0.15926356877936301</v>
      </c>
      <c r="CI257">
        <f t="shared" si="249"/>
        <v>46.21026674240003</v>
      </c>
      <c r="CJ257">
        <f t="shared" si="250"/>
        <v>0.59173304874784038</v>
      </c>
      <c r="CK257">
        <f t="shared" si="251"/>
        <v>53.232151365770562</v>
      </c>
      <c r="CL257">
        <f t="shared" si="252"/>
        <v>764.56761728032723</v>
      </c>
      <c r="CM257">
        <f t="shared" si="253"/>
        <v>3.3261062431740596E-2</v>
      </c>
      <c r="CN257">
        <f t="shared" si="254"/>
        <v>0</v>
      </c>
      <c r="CO257">
        <f t="shared" si="255"/>
        <v>1529.1429443359373</v>
      </c>
      <c r="CP257">
        <f t="shared" si="256"/>
        <v>0</v>
      </c>
      <c r="CQ257" t="e">
        <f t="shared" si="257"/>
        <v>#DIV/0!</v>
      </c>
      <c r="CR257" t="e">
        <f t="shared" si="258"/>
        <v>#DIV/0!</v>
      </c>
    </row>
    <row r="258" spans="1:96" s="5" customFormat="1" x14ac:dyDescent="0.3">
      <c r="A258" s="4" t="str">
        <f>VLOOKUP(B258,ListCodeMtrx!A$1:B$91,2,TRUE)</f>
        <v>M87</v>
      </c>
      <c r="B258">
        <v>87</v>
      </c>
      <c r="C258" s="10">
        <v>6</v>
      </c>
      <c r="D258" s="10">
        <v>3</v>
      </c>
      <c r="E258" s="10">
        <v>6</v>
      </c>
      <c r="F258" s="1">
        <v>74</v>
      </c>
      <c r="G258" s="3">
        <v>41318</v>
      </c>
      <c r="H258" s="11">
        <v>1</v>
      </c>
      <c r="I258" s="1">
        <v>45.2</v>
      </c>
      <c r="J258" s="8">
        <v>26</v>
      </c>
      <c r="K258" s="8" t="s">
        <v>581</v>
      </c>
      <c r="L258" s="12">
        <v>0.16111111111111112</v>
      </c>
      <c r="M258" s="12">
        <f t="shared" si="216"/>
        <v>0.47252314814814822</v>
      </c>
      <c r="N258" s="8">
        <v>8558.5</v>
      </c>
      <c r="O258" s="8">
        <v>0</v>
      </c>
      <c r="P258" s="13">
        <v>50</v>
      </c>
      <c r="Q258" s="14">
        <f t="shared" si="218"/>
        <v>-0.99713867044746729</v>
      </c>
      <c r="R258" s="14">
        <f t="shared" si="219"/>
        <v>0.32956266749517815</v>
      </c>
      <c r="S258" s="14">
        <f t="shared" si="220"/>
        <v>49.935258040796519</v>
      </c>
      <c r="T258" s="15">
        <v>25.168722152709961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t="e">
        <f t="shared" si="221"/>
        <v>#DIV/0!</v>
      </c>
      <c r="AC258" t="e">
        <f t="shared" si="222"/>
        <v>#DIV/0!</v>
      </c>
      <c r="AD258" t="e">
        <f t="shared" si="223"/>
        <v>#DIV/0!</v>
      </c>
      <c r="AE258" s="8">
        <v>-1</v>
      </c>
      <c r="AF258" s="8">
        <v>0.85</v>
      </c>
      <c r="AG258" s="8">
        <v>0.85</v>
      </c>
      <c r="AH258" s="8">
        <v>9.8076972961425781</v>
      </c>
      <c r="AI258">
        <f t="shared" si="224"/>
        <v>0.84999999999999987</v>
      </c>
      <c r="AJ258">
        <f t="shared" si="225"/>
        <v>1.8704363281985449E-6</v>
      </c>
      <c r="AK258" t="e">
        <f t="shared" si="226"/>
        <v>#DIV/0!</v>
      </c>
      <c r="AL258" t="e">
        <f t="shared" si="227"/>
        <v>#DIV/0!</v>
      </c>
      <c r="AM258" t="e">
        <f t="shared" si="228"/>
        <v>#DIV/0!</v>
      </c>
      <c r="AN258" s="8">
        <v>1772.350341796875</v>
      </c>
      <c r="AO258" s="8">
        <v>0.5</v>
      </c>
      <c r="AP258" t="e">
        <f t="shared" si="229"/>
        <v>#DIV/0!</v>
      </c>
      <c r="AQ258">
        <f t="shared" si="230"/>
        <v>4.9498511115704158</v>
      </c>
      <c r="AR258">
        <f t="shared" si="231"/>
        <v>1.5360258139166167</v>
      </c>
      <c r="AS258">
        <f t="shared" si="232"/>
        <v>25.168722152709961</v>
      </c>
      <c r="AT258" s="8">
        <v>2</v>
      </c>
      <c r="AU258">
        <f t="shared" si="233"/>
        <v>4.644859790802002</v>
      </c>
      <c r="AV258" s="8">
        <v>1</v>
      </c>
      <c r="AW258">
        <f t="shared" si="234"/>
        <v>9.2897195816040039</v>
      </c>
      <c r="AX258" s="8">
        <v>24.950798034667969</v>
      </c>
      <c r="AY258" s="8">
        <v>25.168722152709961</v>
      </c>
      <c r="AZ258" s="8">
        <v>25.139196395874023</v>
      </c>
      <c r="BA258" s="8">
        <v>45.697799682617188</v>
      </c>
      <c r="BB258" s="8">
        <v>46.136600494384766</v>
      </c>
      <c r="BC258" s="8">
        <v>13.77906608581543</v>
      </c>
      <c r="BD258" s="8">
        <v>16.557579040527344</v>
      </c>
      <c r="BE258" s="8">
        <v>43.98760986328125</v>
      </c>
      <c r="BF258" s="8">
        <v>52.857593536376953</v>
      </c>
      <c r="BG258" s="8">
        <v>350.39559936523437</v>
      </c>
      <c r="BH258" s="8">
        <v>1799.7244873046875</v>
      </c>
      <c r="BI258" s="8">
        <v>1869.5406494140625</v>
      </c>
      <c r="BJ258" s="8">
        <v>101.20907592773437</v>
      </c>
      <c r="BK258" s="8">
        <v>-0.37932205200195313</v>
      </c>
      <c r="BL258" s="8">
        <v>-1.0377204418182373</v>
      </c>
      <c r="BM258" s="8">
        <v>0.25</v>
      </c>
      <c r="BN258" s="8">
        <v>-1.355140209197998</v>
      </c>
      <c r="BO258" s="8">
        <v>7.355140209197998</v>
      </c>
      <c r="BP258" s="8">
        <v>1</v>
      </c>
      <c r="BQ258" s="8">
        <v>0</v>
      </c>
      <c r="BR258" s="8">
        <v>0.15999999642372131</v>
      </c>
      <c r="BS258" s="8">
        <v>111135</v>
      </c>
      <c r="BT258">
        <f t="shared" si="235"/>
        <v>1.7519779968261717</v>
      </c>
      <c r="BU258">
        <f t="shared" si="236"/>
        <v>4.949851111570416E-3</v>
      </c>
      <c r="BV258">
        <f t="shared" si="237"/>
        <v>298.31872215270994</v>
      </c>
      <c r="BW258">
        <f t="shared" si="238"/>
        <v>298.10079803466795</v>
      </c>
      <c r="BX258">
        <f t="shared" si="239"/>
        <v>287.95591153243367</v>
      </c>
      <c r="BY258">
        <f t="shared" si="217"/>
        <v>0.24738160811833301</v>
      </c>
      <c r="BZ258">
        <f t="shared" si="240"/>
        <v>3.211803088208812</v>
      </c>
      <c r="CA258">
        <f t="shared" si="241"/>
        <v>31.734338632852587</v>
      </c>
      <c r="CB258">
        <f t="shared" si="242"/>
        <v>15.176759592325244</v>
      </c>
      <c r="CC258">
        <f t="shared" si="243"/>
        <v>25.059760093688965</v>
      </c>
      <c r="CD258">
        <f t="shared" si="244"/>
        <v>3.1910239315632398</v>
      </c>
      <c r="CE258">
        <f t="shared" si="245"/>
        <v>0.3182716429681966</v>
      </c>
      <c r="CF258">
        <f t="shared" si="246"/>
        <v>1.6757772742921953</v>
      </c>
      <c r="CG258">
        <f t="shared" si="247"/>
        <v>1.5152466572710446</v>
      </c>
      <c r="CH258">
        <f t="shared" si="248"/>
        <v>0.19990429863420336</v>
      </c>
      <c r="CI258">
        <f t="shared" si="249"/>
        <v>5.0539013225219831</v>
      </c>
      <c r="CJ258">
        <f t="shared" si="250"/>
        <v>1.0823350118063875</v>
      </c>
      <c r="CK258">
        <f t="shared" si="251"/>
        <v>52.671289206675254</v>
      </c>
      <c r="CL258">
        <f t="shared" si="252"/>
        <v>46.281506612731953</v>
      </c>
      <c r="CM258">
        <f t="shared" si="253"/>
        <v>-1.1348070349086234E-2</v>
      </c>
      <c r="CN258">
        <f t="shared" si="254"/>
        <v>0</v>
      </c>
      <c r="CO258">
        <f t="shared" si="255"/>
        <v>1529.7658142089842</v>
      </c>
      <c r="CP258">
        <f t="shared" si="256"/>
        <v>0</v>
      </c>
      <c r="CQ258" t="e">
        <f t="shared" si="257"/>
        <v>#DIV/0!</v>
      </c>
      <c r="CR258" t="e">
        <f t="shared" si="258"/>
        <v>#DIV/0!</v>
      </c>
    </row>
    <row r="259" spans="1:96" x14ac:dyDescent="0.3">
      <c r="A259" s="4" t="str">
        <f>VLOOKUP(B259,ListCodeMtrx!A$1:B$91,2,TRUE)</f>
        <v>M87</v>
      </c>
      <c r="B259">
        <v>87</v>
      </c>
      <c r="C259" s="10">
        <v>6</v>
      </c>
      <c r="D259" s="10">
        <v>3</v>
      </c>
      <c r="E259" s="10">
        <v>6</v>
      </c>
      <c r="F259" s="1">
        <v>74</v>
      </c>
      <c r="G259" s="3">
        <v>41318</v>
      </c>
      <c r="H259" s="11">
        <v>1</v>
      </c>
      <c r="I259" s="1">
        <v>45.2</v>
      </c>
      <c r="J259" s="8">
        <v>27</v>
      </c>
      <c r="K259" s="8" t="s">
        <v>582</v>
      </c>
      <c r="L259" s="12">
        <v>0.16111111111111112</v>
      </c>
      <c r="M259" s="12">
        <f t="shared" si="216"/>
        <v>0.47494212962962967</v>
      </c>
      <c r="N259" s="8">
        <v>8767.5</v>
      </c>
      <c r="O259" s="8">
        <v>0</v>
      </c>
      <c r="P259" s="13">
        <v>150</v>
      </c>
      <c r="Q259" s="14">
        <f t="shared" si="218"/>
        <v>10.709831145898404</v>
      </c>
      <c r="R259" s="14">
        <f t="shared" si="219"/>
        <v>0.34033420043770835</v>
      </c>
      <c r="S259" s="14">
        <f t="shared" si="220"/>
        <v>90.038915258801723</v>
      </c>
      <c r="T259" s="15">
        <v>25.092460632324219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t="e">
        <f t="shared" si="221"/>
        <v>#DIV/0!</v>
      </c>
      <c r="AC259" t="e">
        <f t="shared" si="222"/>
        <v>#DIV/0!</v>
      </c>
      <c r="AD259" t="e">
        <f t="shared" si="223"/>
        <v>#DIV/0!</v>
      </c>
      <c r="AE259" s="8">
        <v>-1</v>
      </c>
      <c r="AF259" s="8">
        <v>0.85</v>
      </c>
      <c r="AG259" s="8">
        <v>0.85</v>
      </c>
      <c r="AH259" s="8">
        <v>9.8076972961425781</v>
      </c>
      <c r="AI259">
        <f t="shared" si="224"/>
        <v>0.84999999999999987</v>
      </c>
      <c r="AJ259">
        <f t="shared" si="225"/>
        <v>7.6560482631368885E-3</v>
      </c>
      <c r="AK259" t="e">
        <f t="shared" si="226"/>
        <v>#DIV/0!</v>
      </c>
      <c r="AL259" t="e">
        <f t="shared" si="227"/>
        <v>#DIV/0!</v>
      </c>
      <c r="AM259" t="e">
        <f t="shared" si="228"/>
        <v>#DIV/0!</v>
      </c>
      <c r="AN259" s="8">
        <v>1772.350341796875</v>
      </c>
      <c r="AO259" s="8">
        <v>0.5</v>
      </c>
      <c r="AP259" t="e">
        <f t="shared" si="229"/>
        <v>#DIV/0!</v>
      </c>
      <c r="AQ259">
        <f t="shared" si="230"/>
        <v>5.0653635133229038</v>
      </c>
      <c r="AR259">
        <f t="shared" si="231"/>
        <v>1.5238782658570764</v>
      </c>
      <c r="AS259">
        <f t="shared" si="232"/>
        <v>25.092460632324219</v>
      </c>
      <c r="AT259" s="8">
        <v>2</v>
      </c>
      <c r="AU259">
        <f t="shared" si="233"/>
        <v>4.644859790802002</v>
      </c>
      <c r="AV259" s="8">
        <v>1</v>
      </c>
      <c r="AW259">
        <f t="shared" si="234"/>
        <v>9.2897195816040039</v>
      </c>
      <c r="AX259" s="8">
        <v>24.959463119506836</v>
      </c>
      <c r="AY259" s="8">
        <v>25.092460632324219</v>
      </c>
      <c r="AZ259" s="8">
        <v>25.136577606201172</v>
      </c>
      <c r="BA259" s="8">
        <v>151.38478088378906</v>
      </c>
      <c r="BB259" s="8">
        <v>144.85260009765625</v>
      </c>
      <c r="BC259" s="8">
        <v>13.691034317016602</v>
      </c>
      <c r="BD259" s="8">
        <v>16.534622192382812</v>
      </c>
      <c r="BE259" s="8">
        <v>43.681793212890625</v>
      </c>
      <c r="BF259" s="8">
        <v>52.754371643066406</v>
      </c>
      <c r="BG259" s="8">
        <v>350.37493896484375</v>
      </c>
      <c r="BH259" s="8">
        <v>1799.397216796875</v>
      </c>
      <c r="BI259" s="8">
        <v>1879.9007568359375</v>
      </c>
      <c r="BJ259" s="8">
        <v>101.20396423339844</v>
      </c>
      <c r="BK259" s="8">
        <v>-1.6505775451660156</v>
      </c>
      <c r="BL259" s="8">
        <v>-1.0052974224090576</v>
      </c>
      <c r="BM259" s="8">
        <v>0.25</v>
      </c>
      <c r="BN259" s="8">
        <v>-1.355140209197998</v>
      </c>
      <c r="BO259" s="8">
        <v>7.355140209197998</v>
      </c>
      <c r="BP259" s="8">
        <v>1</v>
      </c>
      <c r="BQ259" s="8">
        <v>0</v>
      </c>
      <c r="BR259" s="8">
        <v>0.15999999642372131</v>
      </c>
      <c r="BS259" s="8">
        <v>111115</v>
      </c>
      <c r="BT259">
        <f t="shared" si="235"/>
        <v>1.7518746948242185</v>
      </c>
      <c r="BU259">
        <f t="shared" si="236"/>
        <v>5.065363513322904E-3</v>
      </c>
      <c r="BV259">
        <f t="shared" si="237"/>
        <v>298.2424606323242</v>
      </c>
      <c r="BW259">
        <f t="shared" si="238"/>
        <v>298.10946311950681</v>
      </c>
      <c r="BX259">
        <f t="shared" si="239"/>
        <v>287.90354825235408</v>
      </c>
      <c r="BY259">
        <f t="shared" si="217"/>
        <v>0.2320129950863547</v>
      </c>
      <c r="BZ259">
        <f t="shared" si="240"/>
        <v>3.1972475788277426</v>
      </c>
      <c r="CA259">
        <f t="shared" si="241"/>
        <v>31.592117987139233</v>
      </c>
      <c r="CB259">
        <f t="shared" si="242"/>
        <v>15.05749579475642</v>
      </c>
      <c r="CC259">
        <f t="shared" si="243"/>
        <v>25.025961875915527</v>
      </c>
      <c r="CD259">
        <f t="shared" si="244"/>
        <v>3.1846024992287614</v>
      </c>
      <c r="CE259">
        <f t="shared" si="245"/>
        <v>0.32830650354118934</v>
      </c>
      <c r="CF259">
        <f t="shared" si="246"/>
        <v>1.6733693129706662</v>
      </c>
      <c r="CG259">
        <f t="shared" si="247"/>
        <v>1.5112331862580952</v>
      </c>
      <c r="CH259">
        <f t="shared" si="248"/>
        <v>0.20623931112952543</v>
      </c>
      <c r="CI259">
        <f t="shared" si="249"/>
        <v>9.1122951594657629</v>
      </c>
      <c r="CJ259">
        <f t="shared" si="250"/>
        <v>0.62158991414789644</v>
      </c>
      <c r="CK259">
        <f t="shared" si="251"/>
        <v>52.888570611587795</v>
      </c>
      <c r="CL259">
        <f t="shared" si="252"/>
        <v>143.29622674107034</v>
      </c>
      <c r="CM259">
        <f t="shared" si="253"/>
        <v>3.9528442142551211E-2</v>
      </c>
      <c r="CN259">
        <f t="shared" si="254"/>
        <v>0</v>
      </c>
      <c r="CO259">
        <f t="shared" si="255"/>
        <v>1529.4876342773434</v>
      </c>
      <c r="CP259">
        <f t="shared" si="256"/>
        <v>0</v>
      </c>
      <c r="CQ259" t="e">
        <f t="shared" si="257"/>
        <v>#DIV/0!</v>
      </c>
      <c r="CR259" t="e">
        <f t="shared" si="258"/>
        <v>#DIV/0!</v>
      </c>
    </row>
    <row r="260" spans="1:96" x14ac:dyDescent="0.3">
      <c r="A260" s="4" t="str">
        <f>VLOOKUP(B260,ListCodeMtrx!A$1:B$91,2,TRUE)</f>
        <v>M87</v>
      </c>
      <c r="B260">
        <v>87</v>
      </c>
      <c r="C260" s="10">
        <v>6</v>
      </c>
      <c r="D260" s="10">
        <v>3</v>
      </c>
      <c r="E260" s="10">
        <v>6</v>
      </c>
      <c r="F260" s="1">
        <v>74</v>
      </c>
      <c r="G260" s="3">
        <v>41318</v>
      </c>
      <c r="H260" s="11">
        <v>1</v>
      </c>
      <c r="I260" s="1">
        <v>45.2</v>
      </c>
      <c r="J260" s="8">
        <v>28</v>
      </c>
      <c r="K260" s="8" t="s">
        <v>583</v>
      </c>
      <c r="L260" s="12">
        <v>0.16111111111111112</v>
      </c>
      <c r="M260" s="12">
        <f t="shared" si="216"/>
        <v>0.47736111111111112</v>
      </c>
      <c r="N260" s="8">
        <v>8976.5</v>
      </c>
      <c r="O260" s="8">
        <v>0</v>
      </c>
      <c r="P260" s="13" t="s">
        <v>192</v>
      </c>
      <c r="Q260" s="14">
        <f t="shared" si="218"/>
        <v>32.440923238864109</v>
      </c>
      <c r="R260" s="14">
        <f t="shared" si="219"/>
        <v>0.35208346186474732</v>
      </c>
      <c r="S260" s="14">
        <f t="shared" si="220"/>
        <v>222.08809735256125</v>
      </c>
      <c r="T260" s="15">
        <v>25.016391754150391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t="e">
        <f t="shared" si="221"/>
        <v>#DIV/0!</v>
      </c>
      <c r="AC260" t="e">
        <f t="shared" si="222"/>
        <v>#DIV/0!</v>
      </c>
      <c r="AD260" t="e">
        <f t="shared" si="223"/>
        <v>#DIV/0!</v>
      </c>
      <c r="AE260" s="8">
        <v>-1</v>
      </c>
      <c r="AF260" s="8">
        <v>0.85</v>
      </c>
      <c r="AG260" s="8">
        <v>0.85</v>
      </c>
      <c r="AH260" s="8">
        <v>9.8076972961425781</v>
      </c>
      <c r="AI260">
        <f t="shared" si="224"/>
        <v>0.84999999999999987</v>
      </c>
      <c r="AJ260">
        <f t="shared" si="225"/>
        <v>2.1868835866275364E-2</v>
      </c>
      <c r="AK260" t="e">
        <f t="shared" si="226"/>
        <v>#DIV/0!</v>
      </c>
      <c r="AL260" t="e">
        <f t="shared" si="227"/>
        <v>#DIV/0!</v>
      </c>
      <c r="AM260" t="e">
        <f t="shared" si="228"/>
        <v>#DIV/0!</v>
      </c>
      <c r="AN260" s="8">
        <v>1772.350341796875</v>
      </c>
      <c r="AO260" s="8">
        <v>0.5</v>
      </c>
      <c r="AP260" t="e">
        <f t="shared" si="229"/>
        <v>#DIV/0!</v>
      </c>
      <c r="AQ260">
        <f t="shared" si="230"/>
        <v>5.2743547656782042</v>
      </c>
      <c r="AR260">
        <f t="shared" si="231"/>
        <v>1.5359338919171779</v>
      </c>
      <c r="AS260">
        <f t="shared" si="232"/>
        <v>25.016391754150391</v>
      </c>
      <c r="AT260" s="8">
        <v>2</v>
      </c>
      <c r="AU260">
        <f t="shared" si="233"/>
        <v>4.644859790802002</v>
      </c>
      <c r="AV260" s="8">
        <v>1</v>
      </c>
      <c r="AW260">
        <f t="shared" si="234"/>
        <v>9.2897195816040039</v>
      </c>
      <c r="AX260" s="8">
        <v>24.969127655029297</v>
      </c>
      <c r="AY260" s="8">
        <v>25.016391754150391</v>
      </c>
      <c r="AZ260" s="8">
        <v>25.138151168823242</v>
      </c>
      <c r="BA260" s="8">
        <v>401.4354248046875</v>
      </c>
      <c r="BB260" s="8">
        <v>381.76776123046875</v>
      </c>
      <c r="BC260" s="8">
        <v>13.311429977416992</v>
      </c>
      <c r="BD260" s="8">
        <v>16.273195266723633</v>
      </c>
      <c r="BE260" s="8">
        <v>42.444648742675781</v>
      </c>
      <c r="BF260" s="8">
        <v>51.888492584228516</v>
      </c>
      <c r="BG260" s="8">
        <v>350.36700439453125</v>
      </c>
      <c r="BH260" s="8">
        <v>1799.0103759765625</v>
      </c>
      <c r="BI260" s="8">
        <v>1841.43408203125</v>
      </c>
      <c r="BJ260" s="8">
        <v>101.20030975341797</v>
      </c>
      <c r="BK260" s="8">
        <v>-6.6383705139160156</v>
      </c>
      <c r="BL260" s="8">
        <v>-0.9295356273651123</v>
      </c>
      <c r="BM260" s="8">
        <v>0.25</v>
      </c>
      <c r="BN260" s="8">
        <v>-1.355140209197998</v>
      </c>
      <c r="BO260" s="8">
        <v>7.355140209197998</v>
      </c>
      <c r="BP260" s="8">
        <v>1</v>
      </c>
      <c r="BQ260" s="8">
        <v>0</v>
      </c>
      <c r="BR260" s="8">
        <v>0.15999999642372131</v>
      </c>
      <c r="BS260" s="8">
        <v>111115</v>
      </c>
      <c r="BT260">
        <f t="shared" si="235"/>
        <v>1.7518350219726559</v>
      </c>
      <c r="BU260">
        <f t="shared" si="236"/>
        <v>5.2743547656782042E-3</v>
      </c>
      <c r="BV260">
        <f t="shared" si="237"/>
        <v>298.16639175415037</v>
      </c>
      <c r="BW260">
        <f t="shared" si="238"/>
        <v>298.11912765502927</v>
      </c>
      <c r="BX260">
        <f t="shared" si="239"/>
        <v>287.84165372248754</v>
      </c>
      <c r="BY260">
        <f t="shared" si="217"/>
        <v>0.20145785263531915</v>
      </c>
      <c r="BZ260">
        <f t="shared" si="240"/>
        <v>3.1827862935874647</v>
      </c>
      <c r="CA260">
        <f t="shared" si="241"/>
        <v>31.450361183108615</v>
      </c>
      <c r="CB260">
        <f t="shared" si="242"/>
        <v>15.177165916384983</v>
      </c>
      <c r="CC260">
        <f t="shared" si="243"/>
        <v>24.992759704589844</v>
      </c>
      <c r="CD260">
        <f t="shared" si="244"/>
        <v>3.1783053097299594</v>
      </c>
      <c r="CE260">
        <f t="shared" si="245"/>
        <v>0.3392266586755725</v>
      </c>
      <c r="CF260">
        <f t="shared" si="246"/>
        <v>1.6468524016702868</v>
      </c>
      <c r="CG260">
        <f t="shared" si="247"/>
        <v>1.5314529080596726</v>
      </c>
      <c r="CH260">
        <f t="shared" si="248"/>
        <v>0.2131354577351591</v>
      </c>
      <c r="CI260">
        <f t="shared" si="249"/>
        <v>22.475384244626444</v>
      </c>
      <c r="CJ260">
        <f t="shared" si="250"/>
        <v>0.58173612312562262</v>
      </c>
      <c r="CK260">
        <f t="shared" si="251"/>
        <v>52.368081413893378</v>
      </c>
      <c r="CL260">
        <f t="shared" si="252"/>
        <v>377.05338358023351</v>
      </c>
      <c r="CM260">
        <f t="shared" si="253"/>
        <v>4.5056455751263602E-2</v>
      </c>
      <c r="CN260">
        <f t="shared" si="254"/>
        <v>0</v>
      </c>
      <c r="CO260">
        <f t="shared" si="255"/>
        <v>1529.158819580078</v>
      </c>
      <c r="CP260">
        <f t="shared" si="256"/>
        <v>0</v>
      </c>
      <c r="CQ260" t="e">
        <f t="shared" si="257"/>
        <v>#DIV/0!</v>
      </c>
      <c r="CR260" t="e">
        <f t="shared" si="258"/>
        <v>#DIV/0!</v>
      </c>
    </row>
    <row r="261" spans="1:96" x14ac:dyDescent="0.3">
      <c r="A261" s="4" t="str">
        <f>VLOOKUP(B261,ListCodeMtrx!A$1:B$91,2,TRUE)</f>
        <v>M87</v>
      </c>
      <c r="B261">
        <v>87</v>
      </c>
      <c r="C261" s="10">
        <v>6</v>
      </c>
      <c r="D261" s="10">
        <v>3</v>
      </c>
      <c r="E261" s="10">
        <v>6</v>
      </c>
      <c r="F261" s="1">
        <v>74</v>
      </c>
      <c r="G261" s="3">
        <v>41318</v>
      </c>
      <c r="H261" s="11">
        <v>1</v>
      </c>
      <c r="I261" s="1">
        <v>45.2</v>
      </c>
      <c r="J261" s="8">
        <v>29</v>
      </c>
      <c r="K261" s="8" t="s">
        <v>584</v>
      </c>
      <c r="L261" s="12">
        <v>0.16111111111111112</v>
      </c>
      <c r="M261" s="12">
        <f t="shared" si="216"/>
        <v>0.47976851851851854</v>
      </c>
      <c r="N261" s="8">
        <v>9184.5</v>
      </c>
      <c r="O261" s="8">
        <v>0</v>
      </c>
      <c r="P261" s="13">
        <v>800</v>
      </c>
      <c r="Q261" s="14">
        <f t="shared" si="218"/>
        <v>51.723308805151184</v>
      </c>
      <c r="R261" s="14">
        <f t="shared" si="219"/>
        <v>0.35513945263762148</v>
      </c>
      <c r="S261" s="14">
        <f t="shared" si="220"/>
        <v>511.25945573705468</v>
      </c>
      <c r="T261" s="15">
        <v>24.926898956298828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t="e">
        <f t="shared" si="221"/>
        <v>#DIV/0!</v>
      </c>
      <c r="AC261" t="e">
        <f t="shared" si="222"/>
        <v>#DIV/0!</v>
      </c>
      <c r="AD261" t="e">
        <f t="shared" si="223"/>
        <v>#DIV/0!</v>
      </c>
      <c r="AE261" s="8">
        <v>-1</v>
      </c>
      <c r="AF261" s="8">
        <v>0.85</v>
      </c>
      <c r="AG261" s="8">
        <v>0.85</v>
      </c>
      <c r="AH261" s="8">
        <v>9.8076972961425781</v>
      </c>
      <c r="AI261">
        <f t="shared" si="224"/>
        <v>0.84999999999999987</v>
      </c>
      <c r="AJ261">
        <f t="shared" si="225"/>
        <v>3.448439118103163E-2</v>
      </c>
      <c r="AK261" t="e">
        <f t="shared" si="226"/>
        <v>#DIV/0!</v>
      </c>
      <c r="AL261" t="e">
        <f t="shared" si="227"/>
        <v>#DIV/0!</v>
      </c>
      <c r="AM261" t="e">
        <f t="shared" si="228"/>
        <v>#DIV/0!</v>
      </c>
      <c r="AN261" s="8">
        <v>1772.350341796875</v>
      </c>
      <c r="AO261" s="8">
        <v>0.5</v>
      </c>
      <c r="AP261" t="e">
        <f t="shared" si="229"/>
        <v>#DIV/0!</v>
      </c>
      <c r="AQ261">
        <f t="shared" si="230"/>
        <v>5.5350955799366135</v>
      </c>
      <c r="AR261">
        <f t="shared" si="231"/>
        <v>1.5991536502360111</v>
      </c>
      <c r="AS261">
        <f t="shared" si="232"/>
        <v>24.926898956298828</v>
      </c>
      <c r="AT261" s="8">
        <v>2</v>
      </c>
      <c r="AU261">
        <f t="shared" si="233"/>
        <v>4.644859790802002</v>
      </c>
      <c r="AV261" s="8">
        <v>1</v>
      </c>
      <c r="AW261">
        <f t="shared" si="234"/>
        <v>9.2897195816040039</v>
      </c>
      <c r="AX261" s="8">
        <v>24.993881225585938</v>
      </c>
      <c r="AY261" s="8">
        <v>24.926898956298828</v>
      </c>
      <c r="AZ261" s="8">
        <v>25.137056350708008</v>
      </c>
      <c r="BA261" s="8">
        <v>800.34527587890625</v>
      </c>
      <c r="BB261" s="8">
        <v>768.39263916015625</v>
      </c>
      <c r="BC261" s="8">
        <v>12.371709823608398</v>
      </c>
      <c r="BD261" s="8">
        <v>15.482352256774902</v>
      </c>
      <c r="BE261" s="8">
        <v>39.386909484863281</v>
      </c>
      <c r="BF261" s="8">
        <v>49.290035247802734</v>
      </c>
      <c r="BG261" s="8">
        <v>350.37130737304687</v>
      </c>
      <c r="BH261" s="8">
        <v>1798.7100830078125</v>
      </c>
      <c r="BI261" s="8">
        <v>1770.010009765625</v>
      </c>
      <c r="BJ261" s="8">
        <v>101.19215393066406</v>
      </c>
      <c r="BK261" s="8">
        <v>-18.098148345947266</v>
      </c>
      <c r="BL261" s="8">
        <v>-0.80939745903015137</v>
      </c>
      <c r="BM261" s="8">
        <v>0.25</v>
      </c>
      <c r="BN261" s="8">
        <v>-1.355140209197998</v>
      </c>
      <c r="BO261" s="8">
        <v>7.355140209197998</v>
      </c>
      <c r="BP261" s="8">
        <v>1</v>
      </c>
      <c r="BQ261" s="8">
        <v>0</v>
      </c>
      <c r="BR261" s="8">
        <v>0.15999999642372131</v>
      </c>
      <c r="BS261" s="8">
        <v>111115</v>
      </c>
      <c r="BT261">
        <f t="shared" si="235"/>
        <v>1.7518565368652343</v>
      </c>
      <c r="BU261">
        <f t="shared" si="236"/>
        <v>5.5350955799366138E-3</v>
      </c>
      <c r="BV261">
        <f t="shared" si="237"/>
        <v>298.07689895629881</v>
      </c>
      <c r="BW261">
        <f t="shared" si="238"/>
        <v>298.14388122558591</v>
      </c>
      <c r="BX261">
        <f t="shared" si="239"/>
        <v>287.79360684856147</v>
      </c>
      <c r="BY261">
        <f t="shared" si="217"/>
        <v>0.16374418613287703</v>
      </c>
      <c r="BZ261">
        <f t="shared" si="240"/>
        <v>3.1658462230123412</v>
      </c>
      <c r="CA261">
        <f t="shared" si="241"/>
        <v>31.285491019210344</v>
      </c>
      <c r="CB261">
        <f t="shared" si="242"/>
        <v>15.803138762435442</v>
      </c>
      <c r="CC261">
        <f t="shared" si="243"/>
        <v>24.960390090942383</v>
      </c>
      <c r="CD261">
        <f t="shared" si="244"/>
        <v>3.1721765031189313</v>
      </c>
      <c r="CE261">
        <f t="shared" si="245"/>
        <v>0.34206263830866362</v>
      </c>
      <c r="CF261">
        <f t="shared" si="246"/>
        <v>1.5666925727763301</v>
      </c>
      <c r="CG261">
        <f t="shared" si="247"/>
        <v>1.6054839303426012</v>
      </c>
      <c r="CH261">
        <f t="shared" si="248"/>
        <v>0.21492677995347029</v>
      </c>
      <c r="CI261">
        <f t="shared" si="249"/>
        <v>51.735445543451569</v>
      </c>
      <c r="CJ261">
        <f t="shared" si="250"/>
        <v>0.66536225060127463</v>
      </c>
      <c r="CK261">
        <f t="shared" si="251"/>
        <v>50.18235103033539</v>
      </c>
      <c r="CL261">
        <f t="shared" si="252"/>
        <v>760.87610798033165</v>
      </c>
      <c r="CM261">
        <f t="shared" si="253"/>
        <v>3.411327036934151E-2</v>
      </c>
      <c r="CN261">
        <f t="shared" si="254"/>
        <v>0</v>
      </c>
      <c r="CO261">
        <f t="shared" si="255"/>
        <v>1528.9035705566405</v>
      </c>
      <c r="CP261">
        <f t="shared" si="256"/>
        <v>0</v>
      </c>
      <c r="CQ261" t="e">
        <f t="shared" si="257"/>
        <v>#DIV/0!</v>
      </c>
      <c r="CR261" t="e">
        <f t="shared" si="258"/>
        <v>#DIV/0!</v>
      </c>
    </row>
    <row r="262" spans="1:96" x14ac:dyDescent="0.3">
      <c r="A262" s="4" t="str">
        <f>VLOOKUP(B262,ListCodeMtrx!A$1:B$91,2,TRUE)</f>
        <v>M90</v>
      </c>
      <c r="B262">
        <v>90</v>
      </c>
      <c r="C262" s="10">
        <v>24</v>
      </c>
      <c r="D262" s="10">
        <v>3</v>
      </c>
      <c r="E262" s="10">
        <v>6</v>
      </c>
      <c r="F262" s="1">
        <v>74</v>
      </c>
      <c r="G262" s="3">
        <v>41318</v>
      </c>
      <c r="H262" s="11">
        <v>1</v>
      </c>
      <c r="I262" s="1">
        <v>44.6</v>
      </c>
      <c r="J262" s="8">
        <v>32</v>
      </c>
      <c r="K262" s="8" t="s">
        <v>587</v>
      </c>
      <c r="L262" s="12">
        <v>0.16111111111111112</v>
      </c>
      <c r="M262" s="12">
        <f t="shared" ref="M262:M301" si="259">K262-L262</f>
        <v>0.48907407407407411</v>
      </c>
      <c r="N262" s="8">
        <v>9988.5</v>
      </c>
      <c r="O262" s="8">
        <v>0</v>
      </c>
      <c r="P262" s="13">
        <v>50</v>
      </c>
      <c r="Q262" s="14">
        <f t="shared" si="218"/>
        <v>-1.5255624576985687</v>
      </c>
      <c r="R262" s="14">
        <f t="shared" si="219"/>
        <v>0.16210246818324942</v>
      </c>
      <c r="S262" s="14">
        <f t="shared" si="220"/>
        <v>59.968954009113546</v>
      </c>
      <c r="T262" s="15">
        <v>26.387701034545898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t="e">
        <f t="shared" si="221"/>
        <v>#DIV/0!</v>
      </c>
      <c r="AC262" t="e">
        <f t="shared" si="222"/>
        <v>#DIV/0!</v>
      </c>
      <c r="AD262" t="e">
        <f t="shared" si="223"/>
        <v>#DIV/0!</v>
      </c>
      <c r="AE262" s="8">
        <v>-1</v>
      </c>
      <c r="AF262" s="8">
        <v>0.85</v>
      </c>
      <c r="AG262" s="8">
        <v>0.85</v>
      </c>
      <c r="AH262" s="8">
        <v>9.7839221954345703</v>
      </c>
      <c r="AI262">
        <f t="shared" si="224"/>
        <v>0.84999999999999987</v>
      </c>
      <c r="AJ262">
        <f t="shared" si="225"/>
        <v>-3.4324793185728868E-4</v>
      </c>
      <c r="AK262" t="e">
        <f t="shared" si="226"/>
        <v>#DIV/0!</v>
      </c>
      <c r="AL262" t="e">
        <f t="shared" si="227"/>
        <v>#DIV/0!</v>
      </c>
      <c r="AM262" t="e">
        <f t="shared" si="228"/>
        <v>#DIV/0!</v>
      </c>
      <c r="AN262" s="8">
        <v>1802.1173095703125</v>
      </c>
      <c r="AO262" s="8">
        <v>0.5</v>
      </c>
      <c r="AP262" t="e">
        <f t="shared" si="229"/>
        <v>#DIV/0!</v>
      </c>
      <c r="AQ262">
        <f t="shared" si="230"/>
        <v>3.2651829325442998</v>
      </c>
      <c r="AR262">
        <f t="shared" si="231"/>
        <v>2.0232935778028254</v>
      </c>
      <c r="AS262">
        <f t="shared" si="232"/>
        <v>26.387701034545898</v>
      </c>
      <c r="AT262" s="8">
        <v>2</v>
      </c>
      <c r="AU262">
        <f t="shared" si="233"/>
        <v>4.644859790802002</v>
      </c>
      <c r="AV262" s="8">
        <v>1</v>
      </c>
      <c r="AW262">
        <f t="shared" si="234"/>
        <v>9.2897195816040039</v>
      </c>
      <c r="AX262" s="8">
        <v>25.097810745239258</v>
      </c>
      <c r="AY262" s="8">
        <v>26.387701034545898</v>
      </c>
      <c r="AZ262" s="8">
        <v>25.139245986938477</v>
      </c>
      <c r="BA262" s="8">
        <v>45.642051696777344</v>
      </c>
      <c r="BB262" s="8">
        <v>46.426300048828125</v>
      </c>
      <c r="BC262" s="8">
        <v>12.289431571960449</v>
      </c>
      <c r="BD262" s="8">
        <v>14.126833915710449</v>
      </c>
      <c r="BE262" s="8">
        <v>38.873332977294922</v>
      </c>
      <c r="BF262" s="8">
        <v>44.685310363769531</v>
      </c>
      <c r="BG262" s="8">
        <v>350.39208984375</v>
      </c>
      <c r="BH262" s="8">
        <v>1801.347412109375</v>
      </c>
      <c r="BI262" s="8">
        <v>1670.9342041015625</v>
      </c>
      <c r="BJ262" s="8">
        <v>101.166015625</v>
      </c>
      <c r="BK262" s="8">
        <v>-0.36148834228515625</v>
      </c>
      <c r="BL262" s="8">
        <v>-0.8539130687713623</v>
      </c>
      <c r="BM262" s="8">
        <v>0.25</v>
      </c>
      <c r="BN262" s="8">
        <v>-1.355140209197998</v>
      </c>
      <c r="BO262" s="8">
        <v>7.355140209197998</v>
      </c>
      <c r="BP262" s="8">
        <v>1</v>
      </c>
      <c r="BQ262" s="8">
        <v>0</v>
      </c>
      <c r="BR262" s="8">
        <v>0.15999999642372131</v>
      </c>
      <c r="BS262" s="8">
        <v>111135</v>
      </c>
      <c r="BT262">
        <f t="shared" si="235"/>
        <v>1.7519604492187499</v>
      </c>
      <c r="BU262">
        <f t="shared" si="236"/>
        <v>3.2651829325442997E-3</v>
      </c>
      <c r="BV262">
        <f t="shared" si="237"/>
        <v>299.53770103454588</v>
      </c>
      <c r="BW262">
        <f t="shared" si="238"/>
        <v>298.24781074523924</v>
      </c>
      <c r="BX262">
        <f t="shared" si="239"/>
        <v>288.21557949537964</v>
      </c>
      <c r="BY262">
        <f t="shared" si="217"/>
        <v>0.47619445455828208</v>
      </c>
      <c r="BZ262">
        <f t="shared" si="240"/>
        <v>3.4524490784513686</v>
      </c>
      <c r="CA262">
        <f t="shared" si="241"/>
        <v>34.126569650116814</v>
      </c>
      <c r="CB262">
        <f t="shared" si="242"/>
        <v>19.999735734406364</v>
      </c>
      <c r="CC262">
        <f t="shared" si="243"/>
        <v>25.742755889892578</v>
      </c>
      <c r="CD262">
        <f t="shared" si="244"/>
        <v>3.3232356969265</v>
      </c>
      <c r="CE262">
        <f t="shared" si="245"/>
        <v>0.15932234705393838</v>
      </c>
      <c r="CF262">
        <f t="shared" si="246"/>
        <v>1.4291555006485432</v>
      </c>
      <c r="CG262">
        <f t="shared" si="247"/>
        <v>1.8940801962779568</v>
      </c>
      <c r="CH262">
        <f t="shared" si="248"/>
        <v>9.9822566377028243E-2</v>
      </c>
      <c r="CI262">
        <f t="shared" si="249"/>
        <v>6.0668201383008871</v>
      </c>
      <c r="CJ262">
        <f t="shared" si="250"/>
        <v>1.2917022021147959</v>
      </c>
      <c r="CK262">
        <f t="shared" si="251"/>
        <v>40.976459843982703</v>
      </c>
      <c r="CL262">
        <f t="shared" si="252"/>
        <v>46.647997733004878</v>
      </c>
      <c r="CM262">
        <f t="shared" si="253"/>
        <v>-1.3400821434002024E-2</v>
      </c>
      <c r="CN262">
        <f t="shared" si="254"/>
        <v>0</v>
      </c>
      <c r="CO262">
        <f t="shared" si="255"/>
        <v>1531.1453002929686</v>
      </c>
      <c r="CP262">
        <f t="shared" si="256"/>
        <v>0</v>
      </c>
      <c r="CQ262" t="e">
        <f t="shared" si="257"/>
        <v>#DIV/0!</v>
      </c>
      <c r="CR262" t="e">
        <f t="shared" si="258"/>
        <v>#DIV/0!</v>
      </c>
    </row>
    <row r="263" spans="1:96" x14ac:dyDescent="0.3">
      <c r="A263" s="4" t="str">
        <f>VLOOKUP(B263,ListCodeMtrx!A$1:B$91,2,TRUE)</f>
        <v>M90</v>
      </c>
      <c r="B263">
        <v>90</v>
      </c>
      <c r="C263" s="10">
        <v>24</v>
      </c>
      <c r="D263" s="10">
        <v>3</v>
      </c>
      <c r="E263" s="10">
        <v>6</v>
      </c>
      <c r="F263" s="1">
        <v>74</v>
      </c>
      <c r="G263" s="3">
        <v>41318</v>
      </c>
      <c r="H263" s="11">
        <v>1</v>
      </c>
      <c r="I263" s="1">
        <v>44.6</v>
      </c>
      <c r="J263" s="8">
        <v>33</v>
      </c>
      <c r="K263" s="8" t="s">
        <v>588</v>
      </c>
      <c r="L263" s="12">
        <v>0.16111111111111112</v>
      </c>
      <c r="M263" s="12">
        <f t="shared" si="259"/>
        <v>0.49149305555555556</v>
      </c>
      <c r="N263" s="8">
        <v>10197.5</v>
      </c>
      <c r="O263" s="8">
        <v>0</v>
      </c>
      <c r="P263" s="13">
        <v>150</v>
      </c>
      <c r="Q263" s="14">
        <f t="shared" si="218"/>
        <v>8.1618943555619392</v>
      </c>
      <c r="R263" s="14">
        <f t="shared" si="219"/>
        <v>0.19959197110329044</v>
      </c>
      <c r="S263" s="14">
        <f t="shared" si="220"/>
        <v>76.999992732286941</v>
      </c>
      <c r="T263" s="15">
        <v>26.262821197509766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t="e">
        <f t="shared" si="221"/>
        <v>#DIV/0!</v>
      </c>
      <c r="AC263" t="e">
        <f t="shared" si="222"/>
        <v>#DIV/0!</v>
      </c>
      <c r="AD263" t="e">
        <f t="shared" si="223"/>
        <v>#DIV/0!</v>
      </c>
      <c r="AE263" s="8">
        <v>-1</v>
      </c>
      <c r="AF263" s="8">
        <v>0.85</v>
      </c>
      <c r="AG263" s="8">
        <v>0.85</v>
      </c>
      <c r="AH263" s="8">
        <v>9.7839221954345703</v>
      </c>
      <c r="AI263">
        <f t="shared" si="224"/>
        <v>0.84999999999999987</v>
      </c>
      <c r="AJ263">
        <f t="shared" si="225"/>
        <v>5.9840086548166799E-3</v>
      </c>
      <c r="AK263" t="e">
        <f t="shared" si="226"/>
        <v>#DIV/0!</v>
      </c>
      <c r="AL263" t="e">
        <f t="shared" si="227"/>
        <v>#DIV/0!</v>
      </c>
      <c r="AM263" t="e">
        <f t="shared" si="228"/>
        <v>#DIV/0!</v>
      </c>
      <c r="AN263" s="8">
        <v>1802.1173095703125</v>
      </c>
      <c r="AO263" s="8">
        <v>0.5</v>
      </c>
      <c r="AP263" t="e">
        <f t="shared" si="229"/>
        <v>#DIV/0!</v>
      </c>
      <c r="AQ263">
        <f t="shared" si="230"/>
        <v>3.8091035834335312</v>
      </c>
      <c r="AR263">
        <f t="shared" si="231"/>
        <v>1.9239179847597254</v>
      </c>
      <c r="AS263">
        <f t="shared" si="232"/>
        <v>26.262821197509766</v>
      </c>
      <c r="AT263" s="8">
        <v>2</v>
      </c>
      <c r="AU263">
        <f t="shared" si="233"/>
        <v>4.644859790802002</v>
      </c>
      <c r="AV263" s="8">
        <v>1</v>
      </c>
      <c r="AW263">
        <f t="shared" si="234"/>
        <v>9.2897195816040039</v>
      </c>
      <c r="AX263" s="8">
        <v>25.142034530639648</v>
      </c>
      <c r="AY263" s="8">
        <v>26.262821197509766</v>
      </c>
      <c r="AZ263" s="8">
        <v>25.135698318481445</v>
      </c>
      <c r="BA263" s="8">
        <v>152.09625244140625</v>
      </c>
      <c r="BB263" s="8">
        <v>147.11697387695312</v>
      </c>
      <c r="BC263" s="8">
        <v>12.717853546142578</v>
      </c>
      <c r="BD263" s="8">
        <v>14.860039710998535</v>
      </c>
      <c r="BE263" s="8">
        <v>40.118488311767578</v>
      </c>
      <c r="BF263" s="8">
        <v>46.876018524169922</v>
      </c>
      <c r="BG263" s="8">
        <v>350.34304809570312</v>
      </c>
      <c r="BH263" s="8">
        <v>1801.2506103515625</v>
      </c>
      <c r="BI263" s="8">
        <v>1673.0625</v>
      </c>
      <c r="BJ263" s="8">
        <v>101.15549468994141</v>
      </c>
      <c r="BK263" s="8">
        <v>-1.6423263549804687</v>
      </c>
      <c r="BL263" s="8">
        <v>-0.88044428825378418</v>
      </c>
      <c r="BM263" s="8">
        <v>0.5</v>
      </c>
      <c r="BN263" s="8">
        <v>-1.355140209197998</v>
      </c>
      <c r="BO263" s="8">
        <v>7.355140209197998</v>
      </c>
      <c r="BP263" s="8">
        <v>1</v>
      </c>
      <c r="BQ263" s="8">
        <v>0</v>
      </c>
      <c r="BR263" s="8">
        <v>0.15999999642372131</v>
      </c>
      <c r="BS263" s="8">
        <v>111115</v>
      </c>
      <c r="BT263">
        <f t="shared" si="235"/>
        <v>1.7517152404785155</v>
      </c>
      <c r="BU263">
        <f t="shared" si="236"/>
        <v>3.809103583433531E-3</v>
      </c>
      <c r="BV263">
        <f t="shared" si="237"/>
        <v>299.41282119750974</v>
      </c>
      <c r="BW263">
        <f t="shared" si="238"/>
        <v>298.29203453063963</v>
      </c>
      <c r="BX263">
        <f t="shared" si="239"/>
        <v>288.20009121447583</v>
      </c>
      <c r="BY263">
        <f t="shared" si="217"/>
        <v>0.39505282044839413</v>
      </c>
      <c r="BZ263">
        <f t="shared" si="240"/>
        <v>3.4270926528379562</v>
      </c>
      <c r="CA263">
        <f t="shared" si="241"/>
        <v>33.879451267996572</v>
      </c>
      <c r="CB263">
        <f t="shared" si="242"/>
        <v>19.019411556998037</v>
      </c>
      <c r="CC263">
        <f t="shared" si="243"/>
        <v>25.702427864074707</v>
      </c>
      <c r="CD263">
        <f t="shared" si="244"/>
        <v>3.315298307297438</v>
      </c>
      <c r="CE263">
        <f t="shared" si="245"/>
        <v>0.19539388416014108</v>
      </c>
      <c r="CF263">
        <f t="shared" si="246"/>
        <v>1.5031746680782307</v>
      </c>
      <c r="CG263">
        <f t="shared" si="247"/>
        <v>1.8121236392192073</v>
      </c>
      <c r="CH263">
        <f t="shared" si="248"/>
        <v>0.12249153608241219</v>
      </c>
      <c r="CI263">
        <f t="shared" si="249"/>
        <v>7.7889723559563784</v>
      </c>
      <c r="CJ263">
        <f t="shared" si="250"/>
        <v>0.52339298928680256</v>
      </c>
      <c r="CK263">
        <f t="shared" si="251"/>
        <v>43.669533465495256</v>
      </c>
      <c r="CL263">
        <f t="shared" si="252"/>
        <v>145.93087161808322</v>
      </c>
      <c r="CM263">
        <f t="shared" si="253"/>
        <v>2.4424312330214432E-2</v>
      </c>
      <c r="CN263">
        <f t="shared" si="254"/>
        <v>0</v>
      </c>
      <c r="CO263">
        <f t="shared" si="255"/>
        <v>1531.0630187988279</v>
      </c>
      <c r="CP263">
        <f t="shared" si="256"/>
        <v>0</v>
      </c>
      <c r="CQ263" t="e">
        <f t="shared" si="257"/>
        <v>#DIV/0!</v>
      </c>
      <c r="CR263" t="e">
        <f t="shared" si="258"/>
        <v>#DIV/0!</v>
      </c>
    </row>
    <row r="264" spans="1:96" s="5" customFormat="1" x14ac:dyDescent="0.3">
      <c r="A264" s="4" t="str">
        <f>VLOOKUP(B264,ListCodeMtrx!A$1:B$91,2,TRUE)</f>
        <v>M90</v>
      </c>
      <c r="B264">
        <v>90</v>
      </c>
      <c r="C264" s="10">
        <v>24</v>
      </c>
      <c r="D264" s="10">
        <v>3</v>
      </c>
      <c r="E264" s="10">
        <v>6</v>
      </c>
      <c r="F264" s="1">
        <v>74</v>
      </c>
      <c r="G264" s="3">
        <v>41318</v>
      </c>
      <c r="H264" s="11">
        <v>1</v>
      </c>
      <c r="I264" s="1">
        <v>44.6</v>
      </c>
      <c r="J264" s="8">
        <v>34</v>
      </c>
      <c r="K264" s="8" t="s">
        <v>589</v>
      </c>
      <c r="L264" s="12">
        <v>0.16111111111111112</v>
      </c>
      <c r="M264" s="12">
        <f t="shared" si="259"/>
        <v>0.49383101851851852</v>
      </c>
      <c r="N264" s="8">
        <v>10399.5</v>
      </c>
      <c r="O264" s="8">
        <v>0</v>
      </c>
      <c r="P264" s="13" t="s">
        <v>192</v>
      </c>
      <c r="Q264" s="14">
        <f t="shared" si="218"/>
        <v>26.304294257366713</v>
      </c>
      <c r="R264" s="14">
        <f t="shared" si="219"/>
        <v>0.23088201237861244</v>
      </c>
      <c r="S264" s="14">
        <f t="shared" si="220"/>
        <v>189.45210015756132</v>
      </c>
      <c r="T264" s="15">
        <v>26.05430793762207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t="e">
        <f t="shared" si="221"/>
        <v>#DIV/0!</v>
      </c>
      <c r="AC264" t="e">
        <f t="shared" si="222"/>
        <v>#DIV/0!</v>
      </c>
      <c r="AD264" t="e">
        <f t="shared" si="223"/>
        <v>#DIV/0!</v>
      </c>
      <c r="AE264" s="8">
        <v>-1</v>
      </c>
      <c r="AF264" s="8">
        <v>0.85</v>
      </c>
      <c r="AG264" s="8">
        <v>0.85</v>
      </c>
      <c r="AH264" s="8">
        <v>9.7839221954345703</v>
      </c>
      <c r="AI264">
        <f t="shared" si="224"/>
        <v>0.84999999999999987</v>
      </c>
      <c r="AJ264">
        <f t="shared" si="225"/>
        <v>1.7836868029916318E-2</v>
      </c>
      <c r="AK264" t="e">
        <f t="shared" si="226"/>
        <v>#DIV/0!</v>
      </c>
      <c r="AL264" t="e">
        <f t="shared" si="227"/>
        <v>#DIV/0!</v>
      </c>
      <c r="AM264" t="e">
        <f t="shared" si="228"/>
        <v>#DIV/0!</v>
      </c>
      <c r="AN264" s="8">
        <v>1802.1173095703125</v>
      </c>
      <c r="AO264" s="8">
        <v>0.5</v>
      </c>
      <c r="AP264" t="e">
        <f t="shared" si="229"/>
        <v>#DIV/0!</v>
      </c>
      <c r="AQ264">
        <f t="shared" si="230"/>
        <v>4.221818633431222</v>
      </c>
      <c r="AR264">
        <f t="shared" si="231"/>
        <v>1.8493649701581469</v>
      </c>
      <c r="AS264">
        <f t="shared" si="232"/>
        <v>26.05430793762207</v>
      </c>
      <c r="AT264" s="8">
        <v>2</v>
      </c>
      <c r="AU264">
        <f t="shared" si="233"/>
        <v>4.644859790802002</v>
      </c>
      <c r="AV264" s="8">
        <v>1</v>
      </c>
      <c r="AW264">
        <f t="shared" si="234"/>
        <v>9.2897195816040039</v>
      </c>
      <c r="AX264" s="8">
        <v>25.16387939453125</v>
      </c>
      <c r="AY264" s="8">
        <v>26.05430793762207</v>
      </c>
      <c r="AZ264" s="8">
        <v>25.136024475097656</v>
      </c>
      <c r="BA264" s="8">
        <v>400.13101196289062</v>
      </c>
      <c r="BB264" s="8">
        <v>384.18875122070312</v>
      </c>
      <c r="BC264" s="8">
        <v>12.810081481933594</v>
      </c>
      <c r="BD264" s="8">
        <v>15.183595657348633</v>
      </c>
      <c r="BE264" s="8">
        <v>40.352893829345703</v>
      </c>
      <c r="BF264" s="8">
        <v>47.829677581787109</v>
      </c>
      <c r="BG264" s="8">
        <v>350.3426513671875</v>
      </c>
      <c r="BH264" s="8">
        <v>1800.9158935546875</v>
      </c>
      <c r="BI264" s="8">
        <v>1685.1746826171875</v>
      </c>
      <c r="BJ264" s="8">
        <v>101.14548492431641</v>
      </c>
      <c r="BK264" s="8">
        <v>-6.4966659545898437</v>
      </c>
      <c r="BL264" s="8">
        <v>-0.84131217002868652</v>
      </c>
      <c r="BM264" s="8">
        <v>0.25</v>
      </c>
      <c r="BN264" s="8">
        <v>-1.355140209197998</v>
      </c>
      <c r="BO264" s="8">
        <v>7.355140209197998</v>
      </c>
      <c r="BP264" s="8">
        <v>1</v>
      </c>
      <c r="BQ264" s="8">
        <v>0</v>
      </c>
      <c r="BR264" s="8">
        <v>0.15999999642372131</v>
      </c>
      <c r="BS264" s="8">
        <v>111115</v>
      </c>
      <c r="BT264">
        <f t="shared" si="235"/>
        <v>1.7517132568359373</v>
      </c>
      <c r="BU264">
        <f t="shared" si="236"/>
        <v>4.221818633431222E-3</v>
      </c>
      <c r="BV264">
        <f t="shared" si="237"/>
        <v>299.20430793762205</v>
      </c>
      <c r="BW264">
        <f t="shared" si="238"/>
        <v>298.31387939453123</v>
      </c>
      <c r="BX264">
        <f t="shared" si="239"/>
        <v>288.14653652817287</v>
      </c>
      <c r="BY264">
        <f t="shared" si="217"/>
        <v>0.33768000351320826</v>
      </c>
      <c r="BZ264">
        <f t="shared" si="240"/>
        <v>3.3851171158154192</v>
      </c>
      <c r="CA264">
        <f t="shared" si="241"/>
        <v>33.467802525722064</v>
      </c>
      <c r="CB264">
        <f t="shared" si="242"/>
        <v>18.284206868373431</v>
      </c>
      <c r="CC264">
        <f t="shared" si="243"/>
        <v>25.60909366607666</v>
      </c>
      <c r="CD264">
        <f t="shared" si="244"/>
        <v>3.296991692539216</v>
      </c>
      <c r="CE264">
        <f t="shared" si="245"/>
        <v>0.22528294354732245</v>
      </c>
      <c r="CF264">
        <f t="shared" si="246"/>
        <v>1.5357521456572722</v>
      </c>
      <c r="CG264">
        <f t="shared" si="247"/>
        <v>1.7612395468819437</v>
      </c>
      <c r="CH264">
        <f t="shared" si="248"/>
        <v>0.14129439899871848</v>
      </c>
      <c r="CI264">
        <f t="shared" si="249"/>
        <v>19.162224540366701</v>
      </c>
      <c r="CJ264">
        <f t="shared" si="250"/>
        <v>0.49312245492770207</v>
      </c>
      <c r="CK264">
        <f t="shared" si="251"/>
        <v>45.363574892251812</v>
      </c>
      <c r="CL264">
        <f t="shared" si="252"/>
        <v>380.36616035178548</v>
      </c>
      <c r="CM264">
        <f t="shared" si="253"/>
        <v>3.1371266608688018E-2</v>
      </c>
      <c r="CN264">
        <f t="shared" si="254"/>
        <v>0</v>
      </c>
      <c r="CO264">
        <f t="shared" si="255"/>
        <v>1530.7785095214842</v>
      </c>
      <c r="CP264">
        <f t="shared" si="256"/>
        <v>0</v>
      </c>
      <c r="CQ264" t="e">
        <f t="shared" si="257"/>
        <v>#DIV/0!</v>
      </c>
      <c r="CR264" t="e">
        <f t="shared" si="258"/>
        <v>#DIV/0!</v>
      </c>
    </row>
    <row r="265" spans="1:96" x14ac:dyDescent="0.3">
      <c r="A265" s="4" t="str">
        <f>VLOOKUP(B265,ListCodeMtrx!A$1:B$91,2,TRUE)</f>
        <v>M90</v>
      </c>
      <c r="B265">
        <v>90</v>
      </c>
      <c r="C265" s="10">
        <v>24</v>
      </c>
      <c r="D265" s="10">
        <v>3</v>
      </c>
      <c r="E265" s="10">
        <v>6</v>
      </c>
      <c r="F265" s="1">
        <v>74</v>
      </c>
      <c r="G265" s="3">
        <v>41318</v>
      </c>
      <c r="H265" s="11">
        <v>1</v>
      </c>
      <c r="I265" s="1">
        <v>44.6</v>
      </c>
      <c r="J265" s="8">
        <v>35</v>
      </c>
      <c r="K265" s="8" t="s">
        <v>590</v>
      </c>
      <c r="L265" s="12">
        <v>0.16111111111111112</v>
      </c>
      <c r="M265" s="12">
        <f t="shared" si="259"/>
        <v>0.49625000000000008</v>
      </c>
      <c r="N265" s="8">
        <v>10608.5</v>
      </c>
      <c r="O265" s="8">
        <v>0</v>
      </c>
      <c r="P265" s="13">
        <v>800</v>
      </c>
      <c r="Q265" s="14">
        <f t="shared" si="218"/>
        <v>46.676202756620796</v>
      </c>
      <c r="R265" s="14">
        <f t="shared" si="219"/>
        <v>0.23705382560126606</v>
      </c>
      <c r="S265" s="14">
        <f t="shared" si="220"/>
        <v>432.60677140605344</v>
      </c>
      <c r="T265" s="15">
        <v>26.030414581298828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t="e">
        <f t="shared" si="221"/>
        <v>#DIV/0!</v>
      </c>
      <c r="AC265" t="e">
        <f t="shared" si="222"/>
        <v>#DIV/0!</v>
      </c>
      <c r="AD265" t="e">
        <f t="shared" si="223"/>
        <v>#DIV/0!</v>
      </c>
      <c r="AE265" s="8">
        <v>-1</v>
      </c>
      <c r="AF265" s="8">
        <v>0.85</v>
      </c>
      <c r="AG265" s="8">
        <v>0.85</v>
      </c>
      <c r="AH265" s="8">
        <v>9.7839221954345703</v>
      </c>
      <c r="AI265">
        <f t="shared" si="224"/>
        <v>0.84999999999999987</v>
      </c>
      <c r="AJ265">
        <f t="shared" si="225"/>
        <v>3.1156314888467991E-2</v>
      </c>
      <c r="AK265" t="e">
        <f t="shared" si="226"/>
        <v>#DIV/0!</v>
      </c>
      <c r="AL265" t="e">
        <f t="shared" si="227"/>
        <v>#DIV/0!</v>
      </c>
      <c r="AM265" t="e">
        <f t="shared" si="228"/>
        <v>#DIV/0!</v>
      </c>
      <c r="AN265" s="8">
        <v>1802.1173095703125</v>
      </c>
      <c r="AO265" s="8">
        <v>0.5</v>
      </c>
      <c r="AP265" t="e">
        <f t="shared" si="229"/>
        <v>#DIV/0!</v>
      </c>
      <c r="AQ265">
        <f t="shared" si="230"/>
        <v>4.3069258196898872</v>
      </c>
      <c r="AR265">
        <f t="shared" si="231"/>
        <v>1.8384810632880126</v>
      </c>
      <c r="AS265">
        <f t="shared" si="232"/>
        <v>26.030414581298828</v>
      </c>
      <c r="AT265" s="8">
        <v>2</v>
      </c>
      <c r="AU265">
        <f t="shared" si="233"/>
        <v>4.644859790802002</v>
      </c>
      <c r="AV265" s="8">
        <v>1</v>
      </c>
      <c r="AW265">
        <f t="shared" si="234"/>
        <v>9.2897195816040039</v>
      </c>
      <c r="AX265" s="8">
        <v>25.196090698242187</v>
      </c>
      <c r="AY265" s="8">
        <v>26.030414581298828</v>
      </c>
      <c r="AZ265" s="8">
        <v>25.136022567749023</v>
      </c>
      <c r="BA265" s="8">
        <v>800.97149658203125</v>
      </c>
      <c r="BB265" s="8">
        <v>772.43011474609375</v>
      </c>
      <c r="BC265" s="8">
        <v>12.824860572814941</v>
      </c>
      <c r="BD265" s="8">
        <v>15.245745658874512</v>
      </c>
      <c r="BE265" s="8">
        <v>40.317253112792969</v>
      </c>
      <c r="BF265" s="8">
        <v>47.927738189697266</v>
      </c>
      <c r="BG265" s="8">
        <v>350.38949584960937</v>
      </c>
      <c r="BH265" s="8">
        <v>1800.265869140625</v>
      </c>
      <c r="BI265" s="8">
        <v>1689.0140380859375</v>
      </c>
      <c r="BJ265" s="8">
        <v>101.13345336914062</v>
      </c>
      <c r="BK265" s="8">
        <v>-17.690879821777344</v>
      </c>
      <c r="BL265" s="8">
        <v>-0.76209425926208496</v>
      </c>
      <c r="BM265" s="8">
        <v>0.25</v>
      </c>
      <c r="BN265" s="8">
        <v>-1.355140209197998</v>
      </c>
      <c r="BO265" s="8">
        <v>7.355140209197998</v>
      </c>
      <c r="BP265" s="8">
        <v>1</v>
      </c>
      <c r="BQ265" s="8">
        <v>0</v>
      </c>
      <c r="BR265" s="8">
        <v>0.15999999642372131</v>
      </c>
      <c r="BS265" s="8">
        <v>111115</v>
      </c>
      <c r="BT265">
        <f t="shared" si="235"/>
        <v>1.7519474792480467</v>
      </c>
      <c r="BU265">
        <f t="shared" si="236"/>
        <v>4.3069258196898868E-3</v>
      </c>
      <c r="BV265">
        <f t="shared" si="237"/>
        <v>299.18041458129881</v>
      </c>
      <c r="BW265">
        <f t="shared" si="238"/>
        <v>298.34609069824216</v>
      </c>
      <c r="BX265">
        <f t="shared" si="239"/>
        <v>288.04253262424754</v>
      </c>
      <c r="BY265">
        <f t="shared" si="217"/>
        <v>0.32585607868108146</v>
      </c>
      <c r="BZ265">
        <f t="shared" si="240"/>
        <v>3.3803359709575762</v>
      </c>
      <c r="CA265">
        <f t="shared" si="241"/>
        <v>33.424508491955002</v>
      </c>
      <c r="CB265">
        <f t="shared" si="242"/>
        <v>18.178762833080491</v>
      </c>
      <c r="CC265">
        <f t="shared" si="243"/>
        <v>25.613252639770508</v>
      </c>
      <c r="CD265">
        <f t="shared" si="244"/>
        <v>3.2978055518397369</v>
      </c>
      <c r="CE265">
        <f t="shared" si="245"/>
        <v>0.23115523708338501</v>
      </c>
      <c r="CF265">
        <f t="shared" si="246"/>
        <v>1.5418549076695636</v>
      </c>
      <c r="CG265">
        <f t="shared" si="247"/>
        <v>1.7559506441701733</v>
      </c>
      <c r="CH265">
        <f t="shared" si="248"/>
        <v>0.14499064281950116</v>
      </c>
      <c r="CI265">
        <f t="shared" si="249"/>
        <v>43.751016743168584</v>
      </c>
      <c r="CJ265">
        <f t="shared" si="250"/>
        <v>0.56005943210572007</v>
      </c>
      <c r="CK265">
        <f t="shared" si="251"/>
        <v>45.643010767727873</v>
      </c>
      <c r="CL265">
        <f t="shared" si="252"/>
        <v>765.64703876969725</v>
      </c>
      <c r="CM265">
        <f t="shared" si="253"/>
        <v>2.7825385812768992E-2</v>
      </c>
      <c r="CN265">
        <f t="shared" si="254"/>
        <v>0</v>
      </c>
      <c r="CO265">
        <f t="shared" si="255"/>
        <v>1530.2259887695311</v>
      </c>
      <c r="CP265">
        <f t="shared" si="256"/>
        <v>0</v>
      </c>
      <c r="CQ265" t="e">
        <f t="shared" si="257"/>
        <v>#DIV/0!</v>
      </c>
      <c r="CR265" t="e">
        <f t="shared" si="258"/>
        <v>#DIV/0!</v>
      </c>
    </row>
    <row r="266" spans="1:96" x14ac:dyDescent="0.3">
      <c r="A266" s="4" t="str">
        <f>VLOOKUP(B266,ListCodeMtrx!A$1:B$91,2,TRUE)</f>
        <v>M65</v>
      </c>
      <c r="B266">
        <v>65</v>
      </c>
      <c r="C266" s="10">
        <v>27</v>
      </c>
      <c r="D266" s="10">
        <v>3</v>
      </c>
      <c r="E266" s="10">
        <v>1</v>
      </c>
      <c r="F266" s="1">
        <v>74</v>
      </c>
      <c r="G266" s="3">
        <v>41318</v>
      </c>
      <c r="H266" s="11">
        <v>1</v>
      </c>
      <c r="I266" s="1">
        <v>37.1</v>
      </c>
      <c r="J266" s="8">
        <v>38</v>
      </c>
      <c r="K266" s="8" t="s">
        <v>593</v>
      </c>
      <c r="L266" s="12">
        <v>0.16111111111111112</v>
      </c>
      <c r="M266" s="12">
        <f t="shared" si="259"/>
        <v>0.50608796296296299</v>
      </c>
      <c r="N266" s="8">
        <v>11458.5</v>
      </c>
      <c r="O266" s="8">
        <v>0</v>
      </c>
      <c r="P266" s="13">
        <v>50</v>
      </c>
      <c r="Q266" s="14">
        <f t="shared" si="218"/>
        <v>-1.3346662591377929</v>
      </c>
      <c r="R266" s="14">
        <f t="shared" si="219"/>
        <v>0.22879607124227258</v>
      </c>
      <c r="S266" s="14">
        <f t="shared" si="220"/>
        <v>55.508687138883758</v>
      </c>
      <c r="T266" s="15">
        <v>25.770965576171875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t="e">
        <f t="shared" si="221"/>
        <v>#DIV/0!</v>
      </c>
      <c r="AC266" t="e">
        <f t="shared" si="222"/>
        <v>#DIV/0!</v>
      </c>
      <c r="AD266" t="e">
        <f t="shared" si="223"/>
        <v>#DIV/0!</v>
      </c>
      <c r="AE266" s="8">
        <v>-1</v>
      </c>
      <c r="AF266" s="8">
        <v>0.85</v>
      </c>
      <c r="AG266" s="8">
        <v>0.85</v>
      </c>
      <c r="AH266" s="8">
        <v>9.7839221954345703</v>
      </c>
      <c r="AI266">
        <f t="shared" si="224"/>
        <v>0.84999999999999987</v>
      </c>
      <c r="AJ266">
        <f t="shared" si="225"/>
        <v>-2.1878968090921399E-4</v>
      </c>
      <c r="AK266" t="e">
        <f t="shared" si="226"/>
        <v>#DIV/0!</v>
      </c>
      <c r="AL266" t="e">
        <f t="shared" si="227"/>
        <v>#DIV/0!</v>
      </c>
      <c r="AM266" t="e">
        <f t="shared" si="228"/>
        <v>#DIV/0!</v>
      </c>
      <c r="AN266" s="8">
        <v>1799.095703125</v>
      </c>
      <c r="AO266" s="8">
        <v>0.5</v>
      </c>
      <c r="AP266" t="e">
        <f t="shared" si="229"/>
        <v>#DIV/0!</v>
      </c>
      <c r="AQ266">
        <f t="shared" si="230"/>
        <v>4.0374049735309132</v>
      </c>
      <c r="AR266">
        <f t="shared" si="231"/>
        <v>1.784184728682398</v>
      </c>
      <c r="AS266">
        <f t="shared" si="232"/>
        <v>25.770965576171875</v>
      </c>
      <c r="AT266" s="8">
        <v>2</v>
      </c>
      <c r="AU266">
        <f t="shared" si="233"/>
        <v>4.644859790802002</v>
      </c>
      <c r="AV266" s="8">
        <v>1</v>
      </c>
      <c r="AW266">
        <f t="shared" si="234"/>
        <v>9.2897195816040039</v>
      </c>
      <c r="AX266" s="8">
        <v>25.153148651123047</v>
      </c>
      <c r="AY266" s="8">
        <v>25.770965576171875</v>
      </c>
      <c r="AZ266" s="8">
        <v>25.135299682617188</v>
      </c>
      <c r="BA266" s="8">
        <v>46.810214996337891</v>
      </c>
      <c r="BB266" s="8">
        <v>47.462673187255859</v>
      </c>
      <c r="BC266" s="8">
        <v>13.006496429443359</v>
      </c>
      <c r="BD266" s="8">
        <v>15.275880813598633</v>
      </c>
      <c r="BE266" s="8">
        <v>40.985252380371094</v>
      </c>
      <c r="BF266" s="8">
        <v>48.136394500732422</v>
      </c>
      <c r="BG266" s="8">
        <v>350.37960815429687</v>
      </c>
      <c r="BH266" s="8">
        <v>1799.559326171875</v>
      </c>
      <c r="BI266" s="8">
        <v>1360.4432373046875</v>
      </c>
      <c r="BJ266" s="8">
        <v>101.114501953125</v>
      </c>
      <c r="BK266" s="8">
        <v>-0.2351531982421875</v>
      </c>
      <c r="BL266" s="8">
        <v>-0.91697192192077637</v>
      </c>
      <c r="BM266" s="8">
        <v>0.25</v>
      </c>
      <c r="BN266" s="8">
        <v>-1.355140209197998</v>
      </c>
      <c r="BO266" s="8">
        <v>7.355140209197998</v>
      </c>
      <c r="BP266" s="8">
        <v>1</v>
      </c>
      <c r="BQ266" s="8">
        <v>0</v>
      </c>
      <c r="BR266" s="8">
        <v>0.15999999642372131</v>
      </c>
      <c r="BS266" s="8">
        <v>111135</v>
      </c>
      <c r="BT266">
        <f t="shared" si="235"/>
        <v>1.7518980407714841</v>
      </c>
      <c r="BU266">
        <f t="shared" si="236"/>
        <v>4.0374049735309135E-3</v>
      </c>
      <c r="BV266">
        <f t="shared" si="237"/>
        <v>298.92096557617185</v>
      </c>
      <c r="BW266">
        <f t="shared" si="238"/>
        <v>298.30314865112302</v>
      </c>
      <c r="BX266">
        <f t="shared" si="239"/>
        <v>287.92948575177434</v>
      </c>
      <c r="BY266">
        <f t="shared" si="217"/>
        <v>0.37843423809208049</v>
      </c>
      <c r="BZ266">
        <f t="shared" si="240"/>
        <v>3.3287978090447217</v>
      </c>
      <c r="CA266">
        <f t="shared" si="241"/>
        <v>32.921072098915118</v>
      </c>
      <c r="CB266">
        <f t="shared" si="242"/>
        <v>17.645191285316486</v>
      </c>
      <c r="CC266">
        <f t="shared" si="243"/>
        <v>25.462057113647461</v>
      </c>
      <c r="CD266">
        <f t="shared" si="244"/>
        <v>3.2683309970028862</v>
      </c>
      <c r="CE266">
        <f t="shared" si="245"/>
        <v>0.22329651184403321</v>
      </c>
      <c r="CF266">
        <f t="shared" si="246"/>
        <v>1.5446130803623237</v>
      </c>
      <c r="CG266">
        <f t="shared" si="247"/>
        <v>1.7237179166405625</v>
      </c>
      <c r="CH266">
        <f t="shared" si="248"/>
        <v>0.14004421627355201</v>
      </c>
      <c r="CI266">
        <f t="shared" si="249"/>
        <v>5.6127332541200667</v>
      </c>
      <c r="CJ266">
        <f t="shared" si="250"/>
        <v>1.1695229832479879</v>
      </c>
      <c r="CK266">
        <f t="shared" si="251"/>
        <v>46.398149754538743</v>
      </c>
      <c r="CL266">
        <f t="shared" si="252"/>
        <v>47.656629466991582</v>
      </c>
      <c r="CM266">
        <f t="shared" si="253"/>
        <v>-1.2994214164200843E-2</v>
      </c>
      <c r="CN266">
        <f t="shared" si="254"/>
        <v>0</v>
      </c>
      <c r="CO266">
        <f t="shared" si="255"/>
        <v>1529.6254272460935</v>
      </c>
      <c r="CP266">
        <f t="shared" si="256"/>
        <v>0</v>
      </c>
      <c r="CQ266" t="e">
        <f t="shared" si="257"/>
        <v>#DIV/0!</v>
      </c>
      <c r="CR266" t="e">
        <f t="shared" si="258"/>
        <v>#DIV/0!</v>
      </c>
    </row>
    <row r="267" spans="1:96" x14ac:dyDescent="0.3">
      <c r="A267" s="4" t="str">
        <f>VLOOKUP(B267,ListCodeMtrx!A$1:B$91,2,TRUE)</f>
        <v>M65</v>
      </c>
      <c r="B267">
        <v>65</v>
      </c>
      <c r="C267" s="10">
        <v>27</v>
      </c>
      <c r="D267" s="10">
        <v>3</v>
      </c>
      <c r="E267" s="10">
        <v>1</v>
      </c>
      <c r="F267" s="1">
        <v>74</v>
      </c>
      <c r="G267" s="3">
        <v>41318</v>
      </c>
      <c r="H267" s="11">
        <v>1</v>
      </c>
      <c r="I267" s="1">
        <v>37.1</v>
      </c>
      <c r="J267" s="8">
        <v>39</v>
      </c>
      <c r="K267" s="8" t="s">
        <v>594</v>
      </c>
      <c r="L267" s="12">
        <v>0.16111111111111112</v>
      </c>
      <c r="M267" s="12">
        <f t="shared" si="259"/>
        <v>0.50850694444444444</v>
      </c>
      <c r="N267" s="8">
        <v>11667.5</v>
      </c>
      <c r="O267" s="8">
        <v>0</v>
      </c>
      <c r="P267" s="13">
        <v>150</v>
      </c>
      <c r="Q267" s="14">
        <f t="shared" si="218"/>
        <v>8.7213550153785135</v>
      </c>
      <c r="R267" s="14">
        <f t="shared" si="219"/>
        <v>0.24184699912340854</v>
      </c>
      <c r="S267" s="14">
        <f t="shared" si="220"/>
        <v>83.803283203185572</v>
      </c>
      <c r="T267" s="15">
        <v>25.784450531005859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t="e">
        <f t="shared" si="221"/>
        <v>#DIV/0!</v>
      </c>
      <c r="AC267" t="e">
        <f t="shared" si="222"/>
        <v>#DIV/0!</v>
      </c>
      <c r="AD267" t="e">
        <f t="shared" si="223"/>
        <v>#DIV/0!</v>
      </c>
      <c r="AE267" s="8">
        <v>-1</v>
      </c>
      <c r="AF267" s="8">
        <v>0.85</v>
      </c>
      <c r="AG267" s="8">
        <v>0.85</v>
      </c>
      <c r="AH267" s="8">
        <v>9.7839221954345703</v>
      </c>
      <c r="AI267">
        <f t="shared" si="224"/>
        <v>0.84999999999999987</v>
      </c>
      <c r="AJ267">
        <f t="shared" si="225"/>
        <v>6.3540952672725172E-3</v>
      </c>
      <c r="AK267" t="e">
        <f t="shared" si="226"/>
        <v>#DIV/0!</v>
      </c>
      <c r="AL267" t="e">
        <f t="shared" si="227"/>
        <v>#DIV/0!</v>
      </c>
      <c r="AM267" t="e">
        <f t="shared" si="228"/>
        <v>#DIV/0!</v>
      </c>
      <c r="AN267" s="8">
        <v>1799.095703125</v>
      </c>
      <c r="AO267" s="8">
        <v>0.5</v>
      </c>
      <c r="AP267" t="e">
        <f t="shared" si="229"/>
        <v>#DIV/0!</v>
      </c>
      <c r="AQ267">
        <f t="shared" si="230"/>
        <v>4.1188538118748825</v>
      </c>
      <c r="AR267">
        <f t="shared" si="231"/>
        <v>1.7236042409055057</v>
      </c>
      <c r="AS267">
        <f t="shared" si="232"/>
        <v>25.784450531005859</v>
      </c>
      <c r="AT267" s="8">
        <v>2</v>
      </c>
      <c r="AU267">
        <f t="shared" si="233"/>
        <v>4.644859790802002</v>
      </c>
      <c r="AV267" s="8">
        <v>1</v>
      </c>
      <c r="AW267">
        <f t="shared" si="234"/>
        <v>9.2897195816040039</v>
      </c>
      <c r="AX267" s="8">
        <v>25.160837173461914</v>
      </c>
      <c r="AY267" s="8">
        <v>25.784450531005859</v>
      </c>
      <c r="AZ267" s="8">
        <v>25.132318496704102</v>
      </c>
      <c r="BA267" s="8">
        <v>151.310546875</v>
      </c>
      <c r="BB267" s="8">
        <v>145.98841857910156</v>
      </c>
      <c r="BC267" s="8">
        <v>13.588571548461914</v>
      </c>
      <c r="BD267" s="8">
        <v>15.902553558349609</v>
      </c>
      <c r="BE267" s="8">
        <v>42.796562194824219</v>
      </c>
      <c r="BF267" s="8">
        <v>50.084339141845703</v>
      </c>
      <c r="BG267" s="8">
        <v>350.33578491210937</v>
      </c>
      <c r="BH267" s="8">
        <v>1799.9239501953125</v>
      </c>
      <c r="BI267" s="8">
        <v>1421.6116943359375</v>
      </c>
      <c r="BJ267" s="8">
        <v>101.10673522949219</v>
      </c>
      <c r="BK267" s="8">
        <v>-1.5157928466796875</v>
      </c>
      <c r="BL267" s="8">
        <v>-0.93124556541442871</v>
      </c>
      <c r="BM267" s="8">
        <v>0.5</v>
      </c>
      <c r="BN267" s="8">
        <v>-1.355140209197998</v>
      </c>
      <c r="BO267" s="8">
        <v>7.355140209197998</v>
      </c>
      <c r="BP267" s="8">
        <v>1</v>
      </c>
      <c r="BQ267" s="8">
        <v>0</v>
      </c>
      <c r="BR267" s="8">
        <v>0.15999999642372131</v>
      </c>
      <c r="BS267" s="8">
        <v>111115</v>
      </c>
      <c r="BT267">
        <f t="shared" si="235"/>
        <v>1.7516789245605466</v>
      </c>
      <c r="BU267">
        <f t="shared" si="236"/>
        <v>4.1188538118748829E-3</v>
      </c>
      <c r="BV267">
        <f t="shared" si="237"/>
        <v>298.93445053100584</v>
      </c>
      <c r="BW267">
        <f t="shared" si="238"/>
        <v>298.31083717346189</v>
      </c>
      <c r="BX267">
        <f t="shared" si="239"/>
        <v>287.98782559422034</v>
      </c>
      <c r="BY267">
        <f t="shared" si="217"/>
        <v>0.3651753919385789</v>
      </c>
      <c r="BZ267">
        <f t="shared" si="240"/>
        <v>3.3314595130023785</v>
      </c>
      <c r="CA267">
        <f t="shared" si="241"/>
        <v>32.949926683327554</v>
      </c>
      <c r="CB267">
        <f t="shared" si="242"/>
        <v>17.047373124977945</v>
      </c>
      <c r="CC267">
        <f t="shared" si="243"/>
        <v>25.472643852233887</v>
      </c>
      <c r="CD267">
        <f t="shared" si="244"/>
        <v>3.2703872912047984</v>
      </c>
      <c r="CE267">
        <f t="shared" si="245"/>
        <v>0.23571055025221632</v>
      </c>
      <c r="CF267">
        <f t="shared" si="246"/>
        <v>1.6078552720968728</v>
      </c>
      <c r="CG267">
        <f t="shared" si="247"/>
        <v>1.6625320191079256</v>
      </c>
      <c r="CH267">
        <f t="shared" si="248"/>
        <v>0.14785839370144926</v>
      </c>
      <c r="CI267">
        <f t="shared" si="249"/>
        <v>8.4730763661866337</v>
      </c>
      <c r="CJ267">
        <f t="shared" si="250"/>
        <v>0.57404062609102147</v>
      </c>
      <c r="CK267">
        <f t="shared" si="251"/>
        <v>48.313012282638113</v>
      </c>
      <c r="CL267">
        <f t="shared" si="252"/>
        <v>144.72101441610872</v>
      </c>
      <c r="CM267">
        <f t="shared" si="253"/>
        <v>2.9114979167277667E-2</v>
      </c>
      <c r="CN267">
        <f t="shared" si="254"/>
        <v>0</v>
      </c>
      <c r="CO267">
        <f t="shared" si="255"/>
        <v>1529.9353576660153</v>
      </c>
      <c r="CP267">
        <f t="shared" si="256"/>
        <v>0</v>
      </c>
      <c r="CQ267" t="e">
        <f t="shared" si="257"/>
        <v>#DIV/0!</v>
      </c>
      <c r="CR267" t="e">
        <f t="shared" si="258"/>
        <v>#DIV/0!</v>
      </c>
    </row>
    <row r="268" spans="1:96" x14ac:dyDescent="0.3">
      <c r="A268" s="4" t="str">
        <f>VLOOKUP(B268,ListCodeMtrx!A$1:B$91,2,TRUE)</f>
        <v>M65</v>
      </c>
      <c r="B268">
        <v>65</v>
      </c>
      <c r="C268" s="10">
        <v>27</v>
      </c>
      <c r="D268" s="10">
        <v>3</v>
      </c>
      <c r="E268" s="10">
        <v>1</v>
      </c>
      <c r="F268" s="1">
        <v>74</v>
      </c>
      <c r="G268" s="3">
        <v>41318</v>
      </c>
      <c r="H268" s="11">
        <v>1</v>
      </c>
      <c r="I268" s="1">
        <v>37.1</v>
      </c>
      <c r="J268" s="8">
        <v>40</v>
      </c>
      <c r="K268" s="8" t="s">
        <v>595</v>
      </c>
      <c r="L268" s="12">
        <v>0.16111111111111112</v>
      </c>
      <c r="M268" s="12">
        <f t="shared" si="259"/>
        <v>0.51092592592592589</v>
      </c>
      <c r="N268" s="8">
        <v>11876.5</v>
      </c>
      <c r="O268" s="8">
        <v>0</v>
      </c>
      <c r="P268" s="13" t="s">
        <v>192</v>
      </c>
      <c r="Q268" s="14">
        <f t="shared" si="218"/>
        <v>28.236935992218172</v>
      </c>
      <c r="R268" s="14">
        <f t="shared" si="219"/>
        <v>0.25195094090811898</v>
      </c>
      <c r="S268" s="14">
        <f t="shared" si="220"/>
        <v>191.70635363035746</v>
      </c>
      <c r="T268" s="15">
        <v>25.807643890380859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t="e">
        <f t="shared" si="221"/>
        <v>#DIV/0!</v>
      </c>
      <c r="AC268" t="e">
        <f t="shared" si="222"/>
        <v>#DIV/0!</v>
      </c>
      <c r="AD268" t="e">
        <f t="shared" si="223"/>
        <v>#DIV/0!</v>
      </c>
      <c r="AE268" s="8">
        <v>-1</v>
      </c>
      <c r="AF268" s="8">
        <v>0.85</v>
      </c>
      <c r="AG268" s="8">
        <v>0.85</v>
      </c>
      <c r="AH268" s="8">
        <v>9.7839221954345703</v>
      </c>
      <c r="AI268">
        <f t="shared" si="224"/>
        <v>0.84999999999999987</v>
      </c>
      <c r="AJ268">
        <f t="shared" si="225"/>
        <v>1.9118070086999145E-2</v>
      </c>
      <c r="AK268" t="e">
        <f t="shared" si="226"/>
        <v>#DIV/0!</v>
      </c>
      <c r="AL268" t="e">
        <f t="shared" si="227"/>
        <v>#DIV/0!</v>
      </c>
      <c r="AM268" t="e">
        <f t="shared" si="228"/>
        <v>#DIV/0!</v>
      </c>
      <c r="AN268" s="8">
        <v>1799.095703125</v>
      </c>
      <c r="AO268" s="8">
        <v>0.5</v>
      </c>
      <c r="AP268" t="e">
        <f t="shared" si="229"/>
        <v>#DIV/0!</v>
      </c>
      <c r="AQ268">
        <f t="shared" si="230"/>
        <v>4.1943728216850253</v>
      </c>
      <c r="AR268">
        <f t="shared" si="231"/>
        <v>1.6860049699868598</v>
      </c>
      <c r="AS268">
        <f t="shared" si="232"/>
        <v>25.807643890380859</v>
      </c>
      <c r="AT268" s="8">
        <v>2</v>
      </c>
      <c r="AU268">
        <f t="shared" si="233"/>
        <v>4.644859790802002</v>
      </c>
      <c r="AV268" s="8">
        <v>1</v>
      </c>
      <c r="AW268">
        <f t="shared" si="234"/>
        <v>9.2897195816040039</v>
      </c>
      <c r="AX268" s="8">
        <v>25.202425003051758</v>
      </c>
      <c r="AY268" s="8">
        <v>25.807643890380859</v>
      </c>
      <c r="AZ268" s="8">
        <v>25.135290145874023</v>
      </c>
      <c r="BA268" s="8">
        <v>400.05282592773437</v>
      </c>
      <c r="BB268" s="8">
        <v>383.01962280273437</v>
      </c>
      <c r="BC268" s="8">
        <v>13.966758728027344</v>
      </c>
      <c r="BD268" s="8">
        <v>16.321630477905273</v>
      </c>
      <c r="BE268" s="8">
        <v>43.873813629150391</v>
      </c>
      <c r="BF268" s="8">
        <v>51.271183013916016</v>
      </c>
      <c r="BG268" s="8">
        <v>350.4151611328125</v>
      </c>
      <c r="BH268" s="8">
        <v>1799.15625</v>
      </c>
      <c r="BI268" s="8">
        <v>1500.64990234375</v>
      </c>
      <c r="BJ268" s="8">
        <v>101.09510040283203</v>
      </c>
      <c r="BK268" s="8">
        <v>-6.4091949462890625</v>
      </c>
      <c r="BL268" s="8">
        <v>-0.90577292442321777</v>
      </c>
      <c r="BM268" s="8">
        <v>0.25</v>
      </c>
      <c r="BN268" s="8">
        <v>-1.355140209197998</v>
      </c>
      <c r="BO268" s="8">
        <v>7.355140209197998</v>
      </c>
      <c r="BP268" s="8">
        <v>1</v>
      </c>
      <c r="BQ268" s="8">
        <v>0</v>
      </c>
      <c r="BR268" s="8">
        <v>0.15999999642372131</v>
      </c>
      <c r="BS268" s="8">
        <v>111115</v>
      </c>
      <c r="BT268">
        <f t="shared" si="235"/>
        <v>1.7520758056640622</v>
      </c>
      <c r="BU268">
        <f t="shared" si="236"/>
        <v>4.1943728216850256E-3</v>
      </c>
      <c r="BV268">
        <f t="shared" si="237"/>
        <v>298.95764389038084</v>
      </c>
      <c r="BW268">
        <f t="shared" si="238"/>
        <v>298.35242500305174</v>
      </c>
      <c r="BX268">
        <f t="shared" si="239"/>
        <v>287.86499356571585</v>
      </c>
      <c r="BY268">
        <f t="shared" si="217"/>
        <v>0.35322744019857982</v>
      </c>
      <c r="BZ268">
        <f t="shared" si="240"/>
        <v>3.3360418418886169</v>
      </c>
      <c r="CA268">
        <f t="shared" si="241"/>
        <v>32.999045736099418</v>
      </c>
      <c r="CB268">
        <f t="shared" si="242"/>
        <v>16.677415258194145</v>
      </c>
      <c r="CC268">
        <f t="shared" si="243"/>
        <v>25.505034446716309</v>
      </c>
      <c r="CD268">
        <f t="shared" si="244"/>
        <v>3.276685635007873</v>
      </c>
      <c r="CE268">
        <f t="shared" si="245"/>
        <v>0.24529809364466373</v>
      </c>
      <c r="CF268">
        <f t="shared" si="246"/>
        <v>1.6500368719017571</v>
      </c>
      <c r="CG268">
        <f t="shared" si="247"/>
        <v>1.6266487631061159</v>
      </c>
      <c r="CH268">
        <f t="shared" si="248"/>
        <v>0.15389545966842377</v>
      </c>
      <c r="CI268">
        <f t="shared" si="249"/>
        <v>19.380573068121809</v>
      </c>
      <c r="CJ268">
        <f t="shared" si="250"/>
        <v>0.50051313879835213</v>
      </c>
      <c r="CK268">
        <f t="shared" si="251"/>
        <v>49.551336545295953</v>
      </c>
      <c r="CL268">
        <f t="shared" si="252"/>
        <v>378.91617670249025</v>
      </c>
      <c r="CM268">
        <f t="shared" si="253"/>
        <v>3.6925790039757558E-2</v>
      </c>
      <c r="CN268">
        <f t="shared" si="254"/>
        <v>0</v>
      </c>
      <c r="CO268">
        <f t="shared" si="255"/>
        <v>1529.2828124999999</v>
      </c>
      <c r="CP268">
        <f t="shared" si="256"/>
        <v>0</v>
      </c>
      <c r="CQ268" t="e">
        <f t="shared" si="257"/>
        <v>#DIV/0!</v>
      </c>
      <c r="CR268" t="e">
        <f t="shared" si="258"/>
        <v>#DIV/0!</v>
      </c>
    </row>
    <row r="269" spans="1:96" x14ac:dyDescent="0.3">
      <c r="A269" s="4" t="str">
        <f>VLOOKUP(B269,ListCodeMtrx!A$1:B$91,2,TRUE)</f>
        <v>M65</v>
      </c>
      <c r="B269">
        <v>65</v>
      </c>
      <c r="C269" s="10">
        <v>27</v>
      </c>
      <c r="D269" s="10">
        <v>3</v>
      </c>
      <c r="E269" s="10">
        <v>1</v>
      </c>
      <c r="F269" s="1">
        <v>74</v>
      </c>
      <c r="G269" s="3">
        <v>41318</v>
      </c>
      <c r="H269" s="11">
        <v>1</v>
      </c>
      <c r="I269" s="1">
        <v>37.1</v>
      </c>
      <c r="J269" s="8">
        <v>41</v>
      </c>
      <c r="K269" s="8" t="s">
        <v>596</v>
      </c>
      <c r="L269" s="12">
        <v>0.16111111111111112</v>
      </c>
      <c r="M269" s="12">
        <f t="shared" si="259"/>
        <v>0.5129513888888888</v>
      </c>
      <c r="N269" s="8">
        <v>12051.5</v>
      </c>
      <c r="O269" s="8">
        <v>0</v>
      </c>
      <c r="P269" s="13">
        <v>800</v>
      </c>
      <c r="Q269" s="14">
        <f t="shared" si="218"/>
        <v>48.582404267656862</v>
      </c>
      <c r="R269" s="14">
        <f t="shared" si="219"/>
        <v>0.25607712222355772</v>
      </c>
      <c r="S269" s="14">
        <f t="shared" si="220"/>
        <v>443.42527978136866</v>
      </c>
      <c r="T269" s="15">
        <v>25.820732116699219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t="e">
        <f t="shared" si="221"/>
        <v>#DIV/0!</v>
      </c>
      <c r="AC269" t="e">
        <f t="shared" si="222"/>
        <v>#DIV/0!</v>
      </c>
      <c r="AD269" t="e">
        <f t="shared" si="223"/>
        <v>#DIV/0!</v>
      </c>
      <c r="AE269" s="8">
        <v>-1</v>
      </c>
      <c r="AF269" s="8">
        <v>0.85</v>
      </c>
      <c r="AG269" s="8">
        <v>0.85</v>
      </c>
      <c r="AH269" s="8">
        <v>10.018235206604004</v>
      </c>
      <c r="AI269">
        <f t="shared" si="224"/>
        <v>0.84999999999999987</v>
      </c>
      <c r="AJ269">
        <f t="shared" si="225"/>
        <v>3.243170636002627E-2</v>
      </c>
      <c r="AK269" t="e">
        <f t="shared" si="226"/>
        <v>#DIV/0!</v>
      </c>
      <c r="AL269" t="e">
        <f t="shared" si="227"/>
        <v>#DIV/0!</v>
      </c>
      <c r="AM269" t="e">
        <f t="shared" si="228"/>
        <v>#DIV/0!</v>
      </c>
      <c r="AN269" s="8">
        <v>1799.095703125</v>
      </c>
      <c r="AO269" s="8">
        <v>0.5</v>
      </c>
      <c r="AP269" t="e">
        <f t="shared" si="229"/>
        <v>#DIV/0!</v>
      </c>
      <c r="AQ269">
        <f t="shared" si="230"/>
        <v>4.2026142437684264</v>
      </c>
      <c r="AR269">
        <f t="shared" si="231"/>
        <v>1.6624386281359784</v>
      </c>
      <c r="AS269">
        <f t="shared" si="232"/>
        <v>25.820732116699219</v>
      </c>
      <c r="AT269" s="8">
        <v>2</v>
      </c>
      <c r="AU269">
        <f t="shared" si="233"/>
        <v>4.644859790802002</v>
      </c>
      <c r="AV269" s="8">
        <v>1</v>
      </c>
      <c r="AW269">
        <f t="shared" si="234"/>
        <v>9.2897195816040039</v>
      </c>
      <c r="AX269" s="8">
        <v>25.217218399047852</v>
      </c>
      <c r="AY269" s="8">
        <v>25.820732116699219</v>
      </c>
      <c r="AZ269" s="8">
        <v>25.134391784667969</v>
      </c>
      <c r="BA269" s="8">
        <v>800.03509521484375</v>
      </c>
      <c r="BB269" s="8">
        <v>770.45196533203125</v>
      </c>
      <c r="BC269" s="8">
        <v>14.222259521484375</v>
      </c>
      <c r="BD269" s="8">
        <v>16.581661224365234</v>
      </c>
      <c r="BE269" s="8">
        <v>44.633548736572266</v>
      </c>
      <c r="BF269" s="8">
        <v>52.038028717041016</v>
      </c>
      <c r="BG269" s="8">
        <v>350.33694458007812</v>
      </c>
      <c r="BH269" s="8">
        <v>1798.61767578125</v>
      </c>
      <c r="BI269" s="8">
        <v>1574.619384765625</v>
      </c>
      <c r="BJ269" s="8">
        <v>101.08706665039062</v>
      </c>
      <c r="BK269" s="8">
        <v>-17.693130493164063</v>
      </c>
      <c r="BL269" s="8">
        <v>-0.85242819786071777</v>
      </c>
      <c r="BM269" s="8">
        <v>0.25</v>
      </c>
      <c r="BN269" s="8">
        <v>-1.355140209197998</v>
      </c>
      <c r="BO269" s="8">
        <v>7.355140209197998</v>
      </c>
      <c r="BP269" s="8">
        <v>1</v>
      </c>
      <c r="BQ269" s="8">
        <v>0</v>
      </c>
      <c r="BR269" s="8">
        <v>0.15999999642372131</v>
      </c>
      <c r="BS269" s="8">
        <v>111115</v>
      </c>
      <c r="BT269">
        <f t="shared" si="235"/>
        <v>1.7516847229003902</v>
      </c>
      <c r="BU269">
        <f t="shared" si="236"/>
        <v>4.2026142437684268E-3</v>
      </c>
      <c r="BV269">
        <f t="shared" si="237"/>
        <v>298.9707321166992</v>
      </c>
      <c r="BW269">
        <f t="shared" si="238"/>
        <v>298.36721839904783</v>
      </c>
      <c r="BX269">
        <f t="shared" si="239"/>
        <v>287.77882169264194</v>
      </c>
      <c r="BY269">
        <f t="shared" si="217"/>
        <v>0.35163868749468319</v>
      </c>
      <c r="BZ269">
        <f t="shared" si="240"/>
        <v>3.3386301214975846</v>
      </c>
      <c r="CA269">
        <f t="shared" si="241"/>
        <v>33.027272747405256</v>
      </c>
      <c r="CB269">
        <f t="shared" si="242"/>
        <v>16.445611523040021</v>
      </c>
      <c r="CC269">
        <f t="shared" si="243"/>
        <v>25.518975257873535</v>
      </c>
      <c r="CD269">
        <f t="shared" si="244"/>
        <v>3.2793996828800176</v>
      </c>
      <c r="CE269">
        <f t="shared" si="245"/>
        <v>0.24920755496156008</v>
      </c>
      <c r="CF269">
        <f t="shared" si="246"/>
        <v>1.6761914933616062</v>
      </c>
      <c r="CG269">
        <f t="shared" si="247"/>
        <v>1.6032081895184114</v>
      </c>
      <c r="CH269">
        <f t="shared" si="248"/>
        <v>0.15635767791183927</v>
      </c>
      <c r="CI269">
        <f t="shared" si="249"/>
        <v>44.824560811727324</v>
      </c>
      <c r="CJ269">
        <f t="shared" si="250"/>
        <v>0.57553916367812974</v>
      </c>
      <c r="CK269">
        <f t="shared" si="251"/>
        <v>50.309194758648047</v>
      </c>
      <c r="CL269">
        <f t="shared" si="252"/>
        <v>763.39187646872324</v>
      </c>
      <c r="CM269">
        <f t="shared" si="253"/>
        <v>3.2016867266795722E-2</v>
      </c>
      <c r="CN269">
        <f t="shared" si="254"/>
        <v>0</v>
      </c>
      <c r="CO269">
        <f t="shared" si="255"/>
        <v>1528.8250244140622</v>
      </c>
      <c r="CP269">
        <f t="shared" si="256"/>
        <v>0</v>
      </c>
      <c r="CQ269" t="e">
        <f t="shared" si="257"/>
        <v>#DIV/0!</v>
      </c>
      <c r="CR269" t="e">
        <f t="shared" si="258"/>
        <v>#DIV/0!</v>
      </c>
    </row>
    <row r="270" spans="1:96" x14ac:dyDescent="0.3">
      <c r="A270" s="4" t="str">
        <f>VLOOKUP(B270,ListCodeMtrx!A$1:B$91,2,TRUE)</f>
        <v>M34</v>
      </c>
      <c r="B270">
        <v>34</v>
      </c>
      <c r="C270" s="10">
        <v>23</v>
      </c>
      <c r="D270" s="10">
        <v>2</v>
      </c>
      <c r="E270" s="10">
        <v>1</v>
      </c>
      <c r="F270" s="1">
        <v>74</v>
      </c>
      <c r="G270" s="3">
        <v>41318</v>
      </c>
      <c r="H270" s="11">
        <v>2</v>
      </c>
      <c r="I270" s="1">
        <v>46.4</v>
      </c>
      <c r="J270" s="8">
        <v>2</v>
      </c>
      <c r="K270" s="8" t="s">
        <v>600</v>
      </c>
      <c r="L270" s="12">
        <v>0.15763888888888888</v>
      </c>
      <c r="M270" s="12">
        <f t="shared" si="259"/>
        <v>0.39578703703703699</v>
      </c>
      <c r="N270" s="8">
        <v>1776</v>
      </c>
      <c r="O270" s="8">
        <v>0</v>
      </c>
      <c r="P270" s="13">
        <v>50</v>
      </c>
      <c r="Q270" s="14">
        <f t="shared" si="218"/>
        <v>-5.9559271108619416E-2</v>
      </c>
      <c r="R270" s="14">
        <f t="shared" si="219"/>
        <v>0.33205310342598698</v>
      </c>
      <c r="S270" s="14">
        <f t="shared" si="220"/>
        <v>48.544733021531101</v>
      </c>
      <c r="T270" s="15">
        <v>23.213899612426758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t="e">
        <f t="shared" si="221"/>
        <v>#DIV/0!</v>
      </c>
      <c r="AC270" t="e">
        <f t="shared" si="222"/>
        <v>#DIV/0!</v>
      </c>
      <c r="AD270" t="e">
        <f t="shared" si="223"/>
        <v>#DIV/0!</v>
      </c>
      <c r="AE270" s="8">
        <v>-1</v>
      </c>
      <c r="AF270" s="8">
        <v>0.87</v>
      </c>
      <c r="AG270" s="8">
        <v>0.92</v>
      </c>
      <c r="AH270" s="8">
        <v>10.127613067626953</v>
      </c>
      <c r="AI270">
        <f t="shared" si="224"/>
        <v>0.87506380653381344</v>
      </c>
      <c r="AJ270">
        <f t="shared" si="225"/>
        <v>5.9675108040268361E-4</v>
      </c>
      <c r="AK270" t="e">
        <f t="shared" si="226"/>
        <v>#DIV/0!</v>
      </c>
      <c r="AL270" t="e">
        <f t="shared" si="227"/>
        <v>#DIV/0!</v>
      </c>
      <c r="AM270" t="e">
        <f t="shared" si="228"/>
        <v>#DIV/0!</v>
      </c>
      <c r="AN270" s="8">
        <v>0</v>
      </c>
      <c r="AO270" s="8">
        <v>0.5</v>
      </c>
      <c r="AP270" t="e">
        <f t="shared" si="229"/>
        <v>#DIV/0!</v>
      </c>
      <c r="AQ270">
        <f t="shared" si="230"/>
        <v>3.6899162833241799</v>
      </c>
      <c r="AR270">
        <f t="shared" si="231"/>
        <v>1.1392957591617143</v>
      </c>
      <c r="AS270">
        <f t="shared" si="232"/>
        <v>23.213899612426758</v>
      </c>
      <c r="AT270" s="8">
        <v>2</v>
      </c>
      <c r="AU270">
        <f t="shared" si="233"/>
        <v>4.644859790802002</v>
      </c>
      <c r="AV270" s="8">
        <v>1</v>
      </c>
      <c r="AW270">
        <f t="shared" si="234"/>
        <v>9.2897195816040039</v>
      </c>
      <c r="AX270" s="8">
        <v>23.888681411743164</v>
      </c>
      <c r="AY270" s="8">
        <v>23.213899612426758</v>
      </c>
      <c r="AZ270" s="8">
        <v>25.020025253295898</v>
      </c>
      <c r="BA270" s="8">
        <v>49.213413238525391</v>
      </c>
      <c r="BB270" s="8">
        <v>49.143989562988281</v>
      </c>
      <c r="BC270" s="8">
        <v>14.887636184692383</v>
      </c>
      <c r="BD270" s="8">
        <v>16.955532073974609</v>
      </c>
      <c r="BE270" s="8">
        <v>50.679450988769531</v>
      </c>
      <c r="BF270" s="8">
        <v>57.718841552734375</v>
      </c>
      <c r="BG270" s="8">
        <v>350.82537841796875</v>
      </c>
      <c r="BH270" s="8">
        <v>1800.9368896484375</v>
      </c>
      <c r="BI270" s="8">
        <v>1207.7108154296875</v>
      </c>
      <c r="BJ270" s="8">
        <v>101.2730712890625</v>
      </c>
      <c r="BK270" s="8">
        <v>-0.51963746547698975</v>
      </c>
      <c r="BL270" s="8">
        <v>0.13810244202613831</v>
      </c>
      <c r="BM270" s="8">
        <v>0.25</v>
      </c>
      <c r="BN270" s="8">
        <v>-1.355140209197998</v>
      </c>
      <c r="BO270" s="8">
        <v>7.355140209197998</v>
      </c>
      <c r="BP270" s="8">
        <v>1</v>
      </c>
      <c r="BQ270" s="8">
        <v>0</v>
      </c>
      <c r="BR270" s="8">
        <v>0.15999999642372131</v>
      </c>
      <c r="BS270" s="8">
        <v>111115</v>
      </c>
      <c r="BT270">
        <f t="shared" si="235"/>
        <v>1.7541268920898436</v>
      </c>
      <c r="BU270">
        <f t="shared" si="236"/>
        <v>3.6899162833241798E-3</v>
      </c>
      <c r="BV270">
        <f t="shared" si="237"/>
        <v>296.36389961242674</v>
      </c>
      <c r="BW270">
        <f t="shared" si="238"/>
        <v>297.03868141174314</v>
      </c>
      <c r="BX270">
        <f t="shared" si="239"/>
        <v>288.14989590309779</v>
      </c>
      <c r="BY270">
        <f t="shared" ref="BY270:BY297" si="260">((BX270+0.00000010773*(BW270^4-BV270^4))-BU270*44100)/(AU270*51.4+0.00000043092*BV270^3)</f>
        <v>0.53215715712819422</v>
      </c>
      <c r="BZ270">
        <f t="shared" si="240"/>
        <v>2.8564345676333307</v>
      </c>
      <c r="CA270">
        <f t="shared" si="241"/>
        <v>28.205272450760813</v>
      </c>
      <c r="CB270">
        <f t="shared" si="242"/>
        <v>11.249740376786203</v>
      </c>
      <c r="CC270">
        <f t="shared" si="243"/>
        <v>23.551290512084961</v>
      </c>
      <c r="CD270">
        <f t="shared" si="244"/>
        <v>2.9151930191813791</v>
      </c>
      <c r="CE270">
        <f t="shared" si="245"/>
        <v>0.3205937531478022</v>
      </c>
      <c r="CF270">
        <f t="shared" si="246"/>
        <v>1.7171388084716164</v>
      </c>
      <c r="CG270">
        <f t="shared" si="247"/>
        <v>1.1980542107097627</v>
      </c>
      <c r="CH270">
        <f t="shared" si="248"/>
        <v>0.20137007212107341</v>
      </c>
      <c r="CI270">
        <f t="shared" si="249"/>
        <v>4.9162742079980255</v>
      </c>
      <c r="CJ270">
        <f t="shared" si="250"/>
        <v>0.98780610718042927</v>
      </c>
      <c r="CK270">
        <f t="shared" si="251"/>
        <v>60.601592279259066</v>
      </c>
      <c r="CL270">
        <f t="shared" si="252"/>
        <v>49.152644831351374</v>
      </c>
      <c r="CM270">
        <f t="shared" si="253"/>
        <v>-7.3432196305176401E-4</v>
      </c>
      <c r="CN270">
        <f t="shared" si="254"/>
        <v>0</v>
      </c>
      <c r="CO270">
        <f t="shared" si="255"/>
        <v>1575.9346899829279</v>
      </c>
      <c r="CP270">
        <f t="shared" si="256"/>
        <v>0</v>
      </c>
      <c r="CQ270" t="e">
        <f t="shared" si="257"/>
        <v>#DIV/0!</v>
      </c>
      <c r="CR270" t="e">
        <f t="shared" si="258"/>
        <v>#DIV/0!</v>
      </c>
    </row>
    <row r="271" spans="1:96" s="5" customFormat="1" x14ac:dyDescent="0.3">
      <c r="A271" s="4" t="str">
        <f>VLOOKUP(B271,ListCodeMtrx!A$1:B$91,2,TRUE)</f>
        <v>M34</v>
      </c>
      <c r="B271">
        <v>34</v>
      </c>
      <c r="C271" s="10">
        <v>23</v>
      </c>
      <c r="D271" s="10">
        <v>2</v>
      </c>
      <c r="E271" s="10">
        <v>1</v>
      </c>
      <c r="F271" s="1">
        <v>74</v>
      </c>
      <c r="G271" s="3">
        <v>41318</v>
      </c>
      <c r="H271" s="11">
        <v>2</v>
      </c>
      <c r="I271" s="1">
        <v>46.4</v>
      </c>
      <c r="J271" s="8">
        <v>3</v>
      </c>
      <c r="K271" s="8" t="s">
        <v>601</v>
      </c>
      <c r="L271" s="12">
        <v>0.15763888888888888</v>
      </c>
      <c r="M271" s="12">
        <f t="shared" si="259"/>
        <v>0.39758101851851857</v>
      </c>
      <c r="N271" s="8">
        <v>1931</v>
      </c>
      <c r="O271" s="8">
        <v>0</v>
      </c>
      <c r="P271" s="13">
        <v>150</v>
      </c>
      <c r="Q271" s="14">
        <f t="shared" si="218"/>
        <v>10.326344798089909</v>
      </c>
      <c r="R271" s="14">
        <f t="shared" si="219"/>
        <v>0.33581069776369371</v>
      </c>
      <c r="S271" s="14">
        <f t="shared" si="220"/>
        <v>91.738485275733453</v>
      </c>
      <c r="T271" s="15">
        <v>23.441558837890625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t="e">
        <f t="shared" si="221"/>
        <v>#DIV/0!</v>
      </c>
      <c r="AC271" t="e">
        <f t="shared" si="222"/>
        <v>#DIV/0!</v>
      </c>
      <c r="AD271" t="e">
        <f t="shared" si="223"/>
        <v>#DIV/0!</v>
      </c>
      <c r="AE271" s="8">
        <v>-1</v>
      </c>
      <c r="AF271" s="8">
        <v>0.87</v>
      </c>
      <c r="AG271" s="8">
        <v>0.92</v>
      </c>
      <c r="AH271" s="8">
        <v>10.127613067626953</v>
      </c>
      <c r="AI271">
        <f t="shared" si="224"/>
        <v>0.87506380653381344</v>
      </c>
      <c r="AJ271">
        <f t="shared" si="225"/>
        <v>7.1913811465402306E-3</v>
      </c>
      <c r="AK271" t="e">
        <f t="shared" si="226"/>
        <v>#DIV/0!</v>
      </c>
      <c r="AL271" t="e">
        <f t="shared" si="227"/>
        <v>#DIV/0!</v>
      </c>
      <c r="AM271" t="e">
        <f t="shared" si="228"/>
        <v>#DIV/0!</v>
      </c>
      <c r="AN271" s="8">
        <v>0</v>
      </c>
      <c r="AO271" s="8">
        <v>0.5</v>
      </c>
      <c r="AP271" t="e">
        <f t="shared" si="229"/>
        <v>#DIV/0!</v>
      </c>
      <c r="AQ271">
        <f t="shared" si="230"/>
        <v>3.7182056023247809</v>
      </c>
      <c r="AR271">
        <f t="shared" si="231"/>
        <v>1.1351274322725189</v>
      </c>
      <c r="AS271">
        <f t="shared" si="232"/>
        <v>23.441558837890625</v>
      </c>
      <c r="AT271" s="8">
        <v>2</v>
      </c>
      <c r="AU271">
        <f t="shared" si="233"/>
        <v>4.644859790802002</v>
      </c>
      <c r="AV271" s="8">
        <v>1</v>
      </c>
      <c r="AW271">
        <f t="shared" si="234"/>
        <v>9.2897195816040039</v>
      </c>
      <c r="AX271" s="8">
        <v>23.972070693969727</v>
      </c>
      <c r="AY271" s="8">
        <v>23.441558837890625</v>
      </c>
      <c r="AZ271" s="8">
        <v>25.019842147827148</v>
      </c>
      <c r="BA271" s="8">
        <v>150.81411743164062</v>
      </c>
      <c r="BB271" s="8">
        <v>144.62059020996094</v>
      </c>
      <c r="BC271" s="8">
        <v>15.304529190063477</v>
      </c>
      <c r="BD271" s="8">
        <v>17.387393951416016</v>
      </c>
      <c r="BE271" s="8">
        <v>51.837135314941406</v>
      </c>
      <c r="BF271" s="8">
        <v>58.891895294189453</v>
      </c>
      <c r="BG271" s="8">
        <v>350.82025146484375</v>
      </c>
      <c r="BH271" s="8">
        <v>1799.85595703125</v>
      </c>
      <c r="BI271" s="8">
        <v>1210.0816650390625</v>
      </c>
      <c r="BJ271" s="8">
        <v>101.27108764648437</v>
      </c>
      <c r="BK271" s="8">
        <v>-0.32142579555511475</v>
      </c>
      <c r="BL271" s="8">
        <v>0.13405695557594299</v>
      </c>
      <c r="BM271" s="8">
        <v>0.5</v>
      </c>
      <c r="BN271" s="8">
        <v>-1.355140209197998</v>
      </c>
      <c r="BO271" s="8">
        <v>7.355140209197998</v>
      </c>
      <c r="BP271" s="8">
        <v>1</v>
      </c>
      <c r="BQ271" s="8">
        <v>0</v>
      </c>
      <c r="BR271" s="8">
        <v>0.15999999642372131</v>
      </c>
      <c r="BS271" s="8">
        <v>111115</v>
      </c>
      <c r="BT271">
        <f t="shared" si="235"/>
        <v>1.7541012573242187</v>
      </c>
      <c r="BU271">
        <f t="shared" si="236"/>
        <v>3.7182056023247808E-3</v>
      </c>
      <c r="BV271">
        <f t="shared" si="237"/>
        <v>296.5915588378906</v>
      </c>
      <c r="BW271">
        <f t="shared" si="238"/>
        <v>297.1220706939697</v>
      </c>
      <c r="BX271">
        <f t="shared" si="239"/>
        <v>287.9769466882135</v>
      </c>
      <c r="BY271">
        <f t="shared" si="260"/>
        <v>0.51996188350122963</v>
      </c>
      <c r="BZ271">
        <f t="shared" si="240"/>
        <v>2.8959677290703225</v>
      </c>
      <c r="CA271">
        <f t="shared" si="241"/>
        <v>28.596194593856087</v>
      </c>
      <c r="CB271">
        <f t="shared" si="242"/>
        <v>11.208800642440071</v>
      </c>
      <c r="CC271">
        <f t="shared" si="243"/>
        <v>23.706814765930176</v>
      </c>
      <c r="CD271">
        <f t="shared" si="244"/>
        <v>2.9426324759371596</v>
      </c>
      <c r="CE271">
        <f t="shared" si="245"/>
        <v>0.32409510169162498</v>
      </c>
      <c r="CF271">
        <f t="shared" si="246"/>
        <v>1.7608402967978036</v>
      </c>
      <c r="CG271">
        <f t="shared" si="247"/>
        <v>1.181792179139356</v>
      </c>
      <c r="CH271">
        <f t="shared" si="248"/>
        <v>0.20358041025022572</v>
      </c>
      <c r="CI271">
        <f t="shared" si="249"/>
        <v>9.290456182914518</v>
      </c>
      <c r="CJ271">
        <f t="shared" si="250"/>
        <v>0.63433903251637291</v>
      </c>
      <c r="CK271">
        <f t="shared" si="251"/>
        <v>61.280420690141881</v>
      </c>
      <c r="CL271">
        <f t="shared" si="252"/>
        <v>143.11994583044412</v>
      </c>
      <c r="CM271">
        <f t="shared" si="253"/>
        <v>4.4214854173302773E-2</v>
      </c>
      <c r="CN271">
        <f t="shared" si="254"/>
        <v>0</v>
      </c>
      <c r="CO271">
        <f t="shared" si="255"/>
        <v>1574.9888049723254</v>
      </c>
      <c r="CP271">
        <f t="shared" si="256"/>
        <v>0</v>
      </c>
      <c r="CQ271" t="e">
        <f t="shared" si="257"/>
        <v>#DIV/0!</v>
      </c>
      <c r="CR271" t="e">
        <f t="shared" si="258"/>
        <v>#DIV/0!</v>
      </c>
    </row>
    <row r="272" spans="1:96" x14ac:dyDescent="0.3">
      <c r="A272" s="4" t="str">
        <f>VLOOKUP(B272,ListCodeMtrx!A$1:B$91,2,TRUE)</f>
        <v>M34</v>
      </c>
      <c r="B272">
        <v>34</v>
      </c>
      <c r="C272" s="10">
        <v>23</v>
      </c>
      <c r="D272" s="10">
        <v>2</v>
      </c>
      <c r="E272" s="10">
        <v>1</v>
      </c>
      <c r="F272" s="1">
        <v>74</v>
      </c>
      <c r="G272" s="3">
        <v>41318</v>
      </c>
      <c r="H272" s="11">
        <v>2</v>
      </c>
      <c r="I272" s="1">
        <v>46.4</v>
      </c>
      <c r="J272" s="8">
        <v>4</v>
      </c>
      <c r="K272" s="8" t="s">
        <v>602</v>
      </c>
      <c r="L272" s="12">
        <v>0.15763888888888888</v>
      </c>
      <c r="M272" s="12">
        <f t="shared" si="259"/>
        <v>0.39983796296296303</v>
      </c>
      <c r="N272" s="8">
        <v>2126</v>
      </c>
      <c r="O272" s="8">
        <v>0</v>
      </c>
      <c r="P272" s="13" t="s">
        <v>192</v>
      </c>
      <c r="Q272" s="14">
        <f t="shared" si="218"/>
        <v>32.034919252343549</v>
      </c>
      <c r="R272" s="14">
        <f t="shared" si="219"/>
        <v>0.3348202944628737</v>
      </c>
      <c r="S272" s="14">
        <f t="shared" si="220"/>
        <v>218.99398413585314</v>
      </c>
      <c r="T272" s="15">
        <v>23.525751113891602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t="e">
        <f t="shared" si="221"/>
        <v>#DIV/0!</v>
      </c>
      <c r="AC272" t="e">
        <f t="shared" si="222"/>
        <v>#DIV/0!</v>
      </c>
      <c r="AD272" t="e">
        <f t="shared" si="223"/>
        <v>#DIV/0!</v>
      </c>
      <c r="AE272" s="8">
        <v>-1</v>
      </c>
      <c r="AF272" s="8">
        <v>0.87</v>
      </c>
      <c r="AG272" s="8">
        <v>0.92</v>
      </c>
      <c r="AH272" s="8">
        <v>10.127613067626953</v>
      </c>
      <c r="AI272">
        <f t="shared" si="224"/>
        <v>0.87506380653381344</v>
      </c>
      <c r="AJ272">
        <f t="shared" si="225"/>
        <v>2.097892824660666E-2</v>
      </c>
      <c r="AK272" t="e">
        <f t="shared" si="226"/>
        <v>#DIV/0!</v>
      </c>
      <c r="AL272" t="e">
        <f t="shared" si="227"/>
        <v>#DIV/0!</v>
      </c>
      <c r="AM272" t="e">
        <f t="shared" si="228"/>
        <v>#DIV/0!</v>
      </c>
      <c r="AN272" s="8">
        <v>0</v>
      </c>
      <c r="AO272" s="8">
        <v>0.5</v>
      </c>
      <c r="AP272" t="e">
        <f t="shared" si="229"/>
        <v>#DIV/0!</v>
      </c>
      <c r="AQ272">
        <f t="shared" si="230"/>
        <v>3.6277851848019318</v>
      </c>
      <c r="AR272">
        <f t="shared" si="231"/>
        <v>1.1103589409454511</v>
      </c>
      <c r="AS272">
        <f t="shared" si="232"/>
        <v>23.525751113891602</v>
      </c>
      <c r="AT272" s="8">
        <v>2</v>
      </c>
      <c r="AU272">
        <f t="shared" si="233"/>
        <v>4.644859790802002</v>
      </c>
      <c r="AV272" s="8">
        <v>1</v>
      </c>
      <c r="AW272">
        <f t="shared" si="234"/>
        <v>9.2897195816040039</v>
      </c>
      <c r="AX272" s="8">
        <v>24.006454467773438</v>
      </c>
      <c r="AY272" s="8">
        <v>23.525751113891602</v>
      </c>
      <c r="AZ272" s="8">
        <v>25.015041351318359</v>
      </c>
      <c r="BA272" s="8">
        <v>401.22857666015625</v>
      </c>
      <c r="BB272" s="8">
        <v>382.1748046875</v>
      </c>
      <c r="BC272" s="8">
        <v>15.746403694152832</v>
      </c>
      <c r="BD272" s="8">
        <v>17.777862548828125</v>
      </c>
      <c r="BE272" s="8">
        <v>53.222728729248047</v>
      </c>
      <c r="BF272" s="8">
        <v>60.089046478271484</v>
      </c>
      <c r="BG272" s="8">
        <v>350.81103515625</v>
      </c>
      <c r="BH272" s="8">
        <v>1799.4932861328125</v>
      </c>
      <c r="BI272" s="8">
        <v>1225.0877685546875</v>
      </c>
      <c r="BJ272" s="8">
        <v>101.26918029785156</v>
      </c>
      <c r="BK272" s="8">
        <v>-0.25733888149261475</v>
      </c>
      <c r="BL272" s="8">
        <v>0.13036623597145081</v>
      </c>
      <c r="BM272" s="8">
        <v>0.75</v>
      </c>
      <c r="BN272" s="8">
        <v>-1.355140209197998</v>
      </c>
      <c r="BO272" s="8">
        <v>7.355140209197998</v>
      </c>
      <c r="BP272" s="8">
        <v>1</v>
      </c>
      <c r="BQ272" s="8">
        <v>0</v>
      </c>
      <c r="BR272" s="8">
        <v>0.15999999642372131</v>
      </c>
      <c r="BS272" s="8">
        <v>111115</v>
      </c>
      <c r="BT272">
        <f t="shared" si="235"/>
        <v>1.7540551757812499</v>
      </c>
      <c r="BU272">
        <f t="shared" si="236"/>
        <v>3.6277851848019317E-3</v>
      </c>
      <c r="BV272">
        <f t="shared" si="237"/>
        <v>296.67575111389158</v>
      </c>
      <c r="BW272">
        <f t="shared" si="238"/>
        <v>297.15645446777341</v>
      </c>
      <c r="BX272">
        <f t="shared" si="239"/>
        <v>287.91891934576051</v>
      </c>
      <c r="BY272">
        <f t="shared" si="260"/>
        <v>0.53342714679786185</v>
      </c>
      <c r="BZ272">
        <f t="shared" si="240"/>
        <v>2.9107085087131495</v>
      </c>
      <c r="CA272">
        <f t="shared" si="241"/>
        <v>28.742293560115847</v>
      </c>
      <c r="CB272">
        <f t="shared" si="242"/>
        <v>10.964431011287722</v>
      </c>
      <c r="CC272">
        <f t="shared" si="243"/>
        <v>23.76610279083252</v>
      </c>
      <c r="CD272">
        <f t="shared" si="244"/>
        <v>2.9531520878499133</v>
      </c>
      <c r="CE272">
        <f t="shared" si="245"/>
        <v>0.32317250339672898</v>
      </c>
      <c r="CF272">
        <f t="shared" si="246"/>
        <v>1.8003495677676984</v>
      </c>
      <c r="CG272">
        <f t="shared" si="247"/>
        <v>1.152802520082215</v>
      </c>
      <c r="CH272">
        <f t="shared" si="248"/>
        <v>0.20299796724388142</v>
      </c>
      <c r="CI272">
        <f t="shared" si="249"/>
        <v>22.177341263598557</v>
      </c>
      <c r="CJ272">
        <f t="shared" si="250"/>
        <v>0.57302046458798361</v>
      </c>
      <c r="CK272">
        <f t="shared" si="251"/>
        <v>62.302862981186124</v>
      </c>
      <c r="CL272">
        <f t="shared" si="252"/>
        <v>377.519428321102</v>
      </c>
      <c r="CM272">
        <f t="shared" si="253"/>
        <v>5.2867933013887744E-2</v>
      </c>
      <c r="CN272">
        <f t="shared" si="254"/>
        <v>0</v>
      </c>
      <c r="CO272">
        <f t="shared" si="255"/>
        <v>1574.6714447954196</v>
      </c>
      <c r="CP272">
        <f t="shared" si="256"/>
        <v>0</v>
      </c>
      <c r="CQ272" t="e">
        <f t="shared" si="257"/>
        <v>#DIV/0!</v>
      </c>
      <c r="CR272" t="e">
        <f t="shared" si="258"/>
        <v>#DIV/0!</v>
      </c>
    </row>
    <row r="273" spans="1:96" x14ac:dyDescent="0.3">
      <c r="A273" s="4" t="str">
        <f>VLOOKUP(B273,ListCodeMtrx!A$1:B$91,2,TRUE)</f>
        <v>M34</v>
      </c>
      <c r="B273">
        <v>34</v>
      </c>
      <c r="C273" s="10">
        <v>23</v>
      </c>
      <c r="D273" s="10">
        <v>2</v>
      </c>
      <c r="E273" s="10">
        <v>1</v>
      </c>
      <c r="F273" s="1">
        <v>74</v>
      </c>
      <c r="G273" s="3">
        <v>41318</v>
      </c>
      <c r="H273" s="11">
        <v>2</v>
      </c>
      <c r="I273" s="1">
        <v>46.4</v>
      </c>
      <c r="J273" s="8">
        <v>5</v>
      </c>
      <c r="K273" s="8" t="s">
        <v>603</v>
      </c>
      <c r="L273" s="12">
        <v>0.15763888888888888</v>
      </c>
      <c r="M273" s="12">
        <f t="shared" si="259"/>
        <v>0.40225694444444449</v>
      </c>
      <c r="N273" s="8">
        <v>2335</v>
      </c>
      <c r="O273" s="8">
        <v>0</v>
      </c>
      <c r="P273" s="13">
        <v>800</v>
      </c>
      <c r="Q273" s="14">
        <f t="shared" si="218"/>
        <v>51.376494083758701</v>
      </c>
      <c r="R273" s="14">
        <f t="shared" si="219"/>
        <v>0.32388366725930134</v>
      </c>
      <c r="S273" s="14">
        <f t="shared" si="220"/>
        <v>496.27285222174856</v>
      </c>
      <c r="T273" s="15">
        <v>23.643486022949219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t="e">
        <f t="shared" si="221"/>
        <v>#DIV/0!</v>
      </c>
      <c r="AC273" t="e">
        <f t="shared" si="222"/>
        <v>#DIV/0!</v>
      </c>
      <c r="AD273" t="e">
        <f t="shared" si="223"/>
        <v>#DIV/0!</v>
      </c>
      <c r="AE273" s="8">
        <v>-1</v>
      </c>
      <c r="AF273" s="8">
        <v>0.87</v>
      </c>
      <c r="AG273" s="8">
        <v>0.92</v>
      </c>
      <c r="AH273" s="8">
        <v>10.127613067626953</v>
      </c>
      <c r="AI273">
        <f t="shared" si="224"/>
        <v>0.87506380653381344</v>
      </c>
      <c r="AJ273">
        <f t="shared" si="225"/>
        <v>3.327283402167848E-2</v>
      </c>
      <c r="AK273" t="e">
        <f t="shared" si="226"/>
        <v>#DIV/0!</v>
      </c>
      <c r="AL273" t="e">
        <f t="shared" si="227"/>
        <v>#DIV/0!</v>
      </c>
      <c r="AM273" t="e">
        <f t="shared" si="228"/>
        <v>#DIV/0!</v>
      </c>
      <c r="AN273" s="8">
        <v>0</v>
      </c>
      <c r="AO273" s="8">
        <v>0.5</v>
      </c>
      <c r="AP273" t="e">
        <f t="shared" si="229"/>
        <v>#DIV/0!</v>
      </c>
      <c r="AQ273">
        <f t="shared" si="230"/>
        <v>3.5002359045234672</v>
      </c>
      <c r="AR273">
        <f t="shared" si="231"/>
        <v>1.105929207642816</v>
      </c>
      <c r="AS273">
        <f t="shared" si="232"/>
        <v>23.643486022949219</v>
      </c>
      <c r="AT273" s="8">
        <v>2</v>
      </c>
      <c r="AU273">
        <f t="shared" si="233"/>
        <v>4.644859790802002</v>
      </c>
      <c r="AV273" s="8">
        <v>1</v>
      </c>
      <c r="AW273">
        <f t="shared" si="234"/>
        <v>9.2897195816040039</v>
      </c>
      <c r="AX273" s="8">
        <v>24.048227310180664</v>
      </c>
      <c r="AY273" s="8">
        <v>23.643486022949219</v>
      </c>
      <c r="AZ273" s="8">
        <v>25.014472961425781</v>
      </c>
      <c r="BA273" s="8">
        <v>799.74017333984375</v>
      </c>
      <c r="BB273" s="8">
        <v>768.916748046875</v>
      </c>
      <c r="BC273" s="8">
        <v>16.067586898803711</v>
      </c>
      <c r="BD273" s="8">
        <v>18.027055740356445</v>
      </c>
      <c r="BE273" s="8">
        <v>54.169815063476563</v>
      </c>
      <c r="BF273" s="8">
        <v>60.775909423828125</v>
      </c>
      <c r="BG273" s="8">
        <v>350.82333374023437</v>
      </c>
      <c r="BH273" s="8">
        <v>1798.8995361328125</v>
      </c>
      <c r="BI273" s="8">
        <v>1236.1649169921875</v>
      </c>
      <c r="BJ273" s="8">
        <v>101.26461791992187</v>
      </c>
      <c r="BK273" s="8">
        <v>-0.32356202602386475</v>
      </c>
      <c r="BL273" s="8">
        <v>0.12530604004859924</v>
      </c>
      <c r="BM273" s="8">
        <v>0.25</v>
      </c>
      <c r="BN273" s="8">
        <v>-1.355140209197998</v>
      </c>
      <c r="BO273" s="8">
        <v>7.355140209197998</v>
      </c>
      <c r="BP273" s="8">
        <v>1</v>
      </c>
      <c r="BQ273" s="8">
        <v>0</v>
      </c>
      <c r="BR273" s="8">
        <v>0.15999999642372131</v>
      </c>
      <c r="BS273" s="8">
        <v>111115</v>
      </c>
      <c r="BT273">
        <f t="shared" si="235"/>
        <v>1.7541166687011716</v>
      </c>
      <c r="BU273">
        <f t="shared" si="236"/>
        <v>3.5002359045234674E-3</v>
      </c>
      <c r="BV273">
        <f t="shared" si="237"/>
        <v>296.7934860229492</v>
      </c>
      <c r="BW273">
        <f t="shared" si="238"/>
        <v>297.19822731018064</v>
      </c>
      <c r="BX273">
        <f t="shared" si="239"/>
        <v>287.82391934788393</v>
      </c>
      <c r="BY273">
        <f t="shared" si="260"/>
        <v>0.552104776455559</v>
      </c>
      <c r="BZ273">
        <f t="shared" si="240"/>
        <v>2.9314321194111459</v>
      </c>
      <c r="CA273">
        <f t="shared" si="241"/>
        <v>28.948236606484471</v>
      </c>
      <c r="CB273">
        <f t="shared" si="242"/>
        <v>10.921180866128026</v>
      </c>
      <c r="CC273">
        <f t="shared" si="243"/>
        <v>23.845856666564941</v>
      </c>
      <c r="CD273">
        <f t="shared" si="244"/>
        <v>2.9673548679784854</v>
      </c>
      <c r="CE273">
        <f t="shared" si="245"/>
        <v>0.31297198022564549</v>
      </c>
      <c r="CF273">
        <f t="shared" si="246"/>
        <v>1.8255029117683299</v>
      </c>
      <c r="CG273">
        <f t="shared" si="247"/>
        <v>1.1418519562101554</v>
      </c>
      <c r="CH273">
        <f t="shared" si="248"/>
        <v>0.19655941664865559</v>
      </c>
      <c r="CI273">
        <f t="shared" si="249"/>
        <v>50.254880764265216</v>
      </c>
      <c r="CJ273">
        <f t="shared" si="250"/>
        <v>0.64541818536575113</v>
      </c>
      <c r="CK273">
        <f t="shared" si="251"/>
        <v>62.667579091892179</v>
      </c>
      <c r="CL273">
        <f t="shared" si="252"/>
        <v>761.45061665250853</v>
      </c>
      <c r="CM273">
        <f t="shared" si="253"/>
        <v>4.2282985081977767E-2</v>
      </c>
      <c r="CN273">
        <f t="shared" si="254"/>
        <v>0</v>
      </c>
      <c r="CO273">
        <f t="shared" si="255"/>
        <v>1574.1518756602902</v>
      </c>
      <c r="CP273">
        <f t="shared" si="256"/>
        <v>0</v>
      </c>
      <c r="CQ273" t="e">
        <f t="shared" si="257"/>
        <v>#DIV/0!</v>
      </c>
      <c r="CR273" t="e">
        <f t="shared" si="258"/>
        <v>#DIV/0!</v>
      </c>
    </row>
    <row r="274" spans="1:96" s="5" customFormat="1" x14ac:dyDescent="0.3">
      <c r="A274" s="4" t="str">
        <f>VLOOKUP(B274,ListCodeMtrx!A$1:B$91,2,TRUE)</f>
        <v>M35</v>
      </c>
      <c r="B274">
        <v>35</v>
      </c>
      <c r="C274" s="10">
        <v>30</v>
      </c>
      <c r="D274" s="10">
        <v>2</v>
      </c>
      <c r="E274" s="10">
        <v>1</v>
      </c>
      <c r="F274" s="1">
        <v>74</v>
      </c>
      <c r="G274" s="3">
        <v>41318</v>
      </c>
      <c r="H274" s="11">
        <v>2</v>
      </c>
      <c r="I274" s="1">
        <v>47.5</v>
      </c>
      <c r="J274" s="8">
        <v>8</v>
      </c>
      <c r="K274" s="8" t="s">
        <v>606</v>
      </c>
      <c r="L274" s="12">
        <v>0.15763888888888888</v>
      </c>
      <c r="M274" s="12">
        <f t="shared" si="259"/>
        <v>0.41203703703703709</v>
      </c>
      <c r="N274" s="8">
        <v>3180</v>
      </c>
      <c r="O274" s="8">
        <v>0</v>
      </c>
      <c r="P274" s="13">
        <v>50</v>
      </c>
      <c r="Q274" s="14">
        <f t="shared" si="218"/>
        <v>-4.3627735481508011E-3</v>
      </c>
      <c r="R274" s="14">
        <f t="shared" si="219"/>
        <v>0.33021205838231299</v>
      </c>
      <c r="S274" s="14">
        <f t="shared" si="220"/>
        <v>48.252934939585138</v>
      </c>
      <c r="T274" s="15">
        <v>23.81757926940918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t="e">
        <f t="shared" si="221"/>
        <v>#DIV/0!</v>
      </c>
      <c r="AC274" t="e">
        <f t="shared" si="222"/>
        <v>#DIV/0!</v>
      </c>
      <c r="AD274" t="e">
        <f t="shared" si="223"/>
        <v>#DIV/0!</v>
      </c>
      <c r="AE274" s="8">
        <v>-1</v>
      </c>
      <c r="AF274" s="8">
        <v>0.87</v>
      </c>
      <c r="AG274" s="8">
        <v>0.92</v>
      </c>
      <c r="AH274" s="8">
        <v>10.127613067626953</v>
      </c>
      <c r="AI274">
        <f t="shared" si="224"/>
        <v>0.87506380653381344</v>
      </c>
      <c r="AJ274">
        <f t="shared" si="225"/>
        <v>6.3275111147562211E-4</v>
      </c>
      <c r="AK274" t="e">
        <f t="shared" si="226"/>
        <v>#DIV/0!</v>
      </c>
      <c r="AL274" t="e">
        <f t="shared" si="227"/>
        <v>#DIV/0!</v>
      </c>
      <c r="AM274" t="e">
        <f t="shared" si="228"/>
        <v>#DIV/0!</v>
      </c>
      <c r="AN274" s="8">
        <v>1798.050048828125</v>
      </c>
      <c r="AO274" s="8">
        <v>0.5</v>
      </c>
      <c r="AP274" t="e">
        <f t="shared" si="229"/>
        <v>#DIV/0!</v>
      </c>
      <c r="AQ274">
        <f t="shared" si="230"/>
        <v>3.4110773860756272</v>
      </c>
      <c r="AR274">
        <f t="shared" si="231"/>
        <v>1.0570610648917198</v>
      </c>
      <c r="AS274">
        <f t="shared" si="232"/>
        <v>23.81757926940918</v>
      </c>
      <c r="AT274" s="8">
        <v>2</v>
      </c>
      <c r="AU274">
        <f t="shared" si="233"/>
        <v>4.644859790802002</v>
      </c>
      <c r="AV274" s="8">
        <v>1</v>
      </c>
      <c r="AW274">
        <f t="shared" si="234"/>
        <v>9.2897195816040039</v>
      </c>
      <c r="AX274" s="8">
        <v>24.029359817504883</v>
      </c>
      <c r="AY274" s="8">
        <v>23.81757926940918</v>
      </c>
      <c r="AZ274" s="8">
        <v>25.014719009399414</v>
      </c>
      <c r="BA274" s="8">
        <v>49.152740478515625</v>
      </c>
      <c r="BB274" s="8">
        <v>49.059818267822266</v>
      </c>
      <c r="BC274" s="8">
        <v>16.908969879150391</v>
      </c>
      <c r="BD274" s="8">
        <v>18.817134857177734</v>
      </c>
      <c r="BE274" s="8">
        <v>57.063308715820312</v>
      </c>
      <c r="BF274" s="8">
        <v>63.502861022949219</v>
      </c>
      <c r="BG274" s="8">
        <v>350.79678344726562</v>
      </c>
      <c r="BH274" s="8">
        <v>1798.16064453125</v>
      </c>
      <c r="BI274" s="8">
        <v>710.50299072265625</v>
      </c>
      <c r="BJ274" s="8">
        <v>101.25086975097656</v>
      </c>
      <c r="BK274" s="8">
        <v>-0.3252938985824585</v>
      </c>
      <c r="BL274" s="8">
        <v>0.16110888123512268</v>
      </c>
      <c r="BM274" s="8">
        <v>0.5</v>
      </c>
      <c r="BN274" s="8">
        <v>-1.355140209197998</v>
      </c>
      <c r="BO274" s="8">
        <v>7.355140209197998</v>
      </c>
      <c r="BP274" s="8">
        <v>1</v>
      </c>
      <c r="BQ274" s="8">
        <v>0</v>
      </c>
      <c r="BR274" s="8">
        <v>0.15999999642372131</v>
      </c>
      <c r="BS274" s="8">
        <v>111115</v>
      </c>
      <c r="BT274">
        <f t="shared" si="235"/>
        <v>1.7539839172363281</v>
      </c>
      <c r="BU274">
        <f t="shared" si="236"/>
        <v>3.411077386075627E-3</v>
      </c>
      <c r="BV274">
        <f t="shared" si="237"/>
        <v>296.96757926940916</v>
      </c>
      <c r="BW274">
        <f t="shared" si="238"/>
        <v>297.17935981750486</v>
      </c>
      <c r="BX274">
        <f t="shared" si="239"/>
        <v>287.70569669427641</v>
      </c>
      <c r="BY274">
        <f t="shared" si="260"/>
        <v>0.55860913542164636</v>
      </c>
      <c r="BZ274">
        <f t="shared" si="240"/>
        <v>2.9623123354023835</v>
      </c>
      <c r="CA274">
        <f t="shared" si="241"/>
        <v>29.257154458900949</v>
      </c>
      <c r="CB274">
        <f t="shared" si="242"/>
        <v>10.440019601723215</v>
      </c>
      <c r="CC274">
        <f t="shared" si="243"/>
        <v>23.923469543457031</v>
      </c>
      <c r="CD274">
        <f t="shared" si="244"/>
        <v>2.981233681742316</v>
      </c>
      <c r="CE274">
        <f t="shared" si="245"/>
        <v>0.31887725813821904</v>
      </c>
      <c r="CF274">
        <f t="shared" si="246"/>
        <v>1.9052512705106637</v>
      </c>
      <c r="CG274">
        <f t="shared" si="247"/>
        <v>1.0759824112316523</v>
      </c>
      <c r="CH274">
        <f t="shared" si="248"/>
        <v>0.20028656773241438</v>
      </c>
      <c r="CI274">
        <f t="shared" si="249"/>
        <v>4.8856516306702806</v>
      </c>
      <c r="CJ274">
        <f t="shared" si="250"/>
        <v>0.98355307139883252</v>
      </c>
      <c r="CK274">
        <f t="shared" si="251"/>
        <v>64.69253320650374</v>
      </c>
      <c r="CL274">
        <f t="shared" si="252"/>
        <v>49.060452274504414</v>
      </c>
      <c r="CM274">
        <f t="shared" si="253"/>
        <v>-5.7528795506615193E-5</v>
      </c>
      <c r="CN274">
        <f t="shared" si="254"/>
        <v>0</v>
      </c>
      <c r="CO274">
        <f t="shared" si="255"/>
        <v>1573.5052983628111</v>
      </c>
      <c r="CP274">
        <f t="shared" si="256"/>
        <v>0</v>
      </c>
      <c r="CQ274" t="e">
        <f t="shared" si="257"/>
        <v>#DIV/0!</v>
      </c>
      <c r="CR274" t="e">
        <f t="shared" si="258"/>
        <v>#DIV/0!</v>
      </c>
    </row>
    <row r="275" spans="1:96" x14ac:dyDescent="0.3">
      <c r="A275" s="4" t="str">
        <f>VLOOKUP(B275,ListCodeMtrx!A$1:B$91,2,TRUE)</f>
        <v>M35</v>
      </c>
      <c r="B275">
        <v>35</v>
      </c>
      <c r="C275" s="10">
        <v>30</v>
      </c>
      <c r="D275" s="10">
        <v>2</v>
      </c>
      <c r="E275" s="10">
        <v>1</v>
      </c>
      <c r="F275" s="1">
        <v>74</v>
      </c>
      <c r="G275" s="3">
        <v>41318</v>
      </c>
      <c r="H275" s="11">
        <v>2</v>
      </c>
      <c r="I275" s="1">
        <v>47.5</v>
      </c>
      <c r="J275" s="8">
        <v>9</v>
      </c>
      <c r="K275" s="8" t="s">
        <v>607</v>
      </c>
      <c r="L275" s="12">
        <v>0.15763888888888888</v>
      </c>
      <c r="M275" s="12">
        <f t="shared" si="259"/>
        <v>0.41412037037037031</v>
      </c>
      <c r="N275" s="8">
        <v>3360</v>
      </c>
      <c r="O275" s="8">
        <v>0</v>
      </c>
      <c r="P275" s="13">
        <v>150</v>
      </c>
      <c r="Q275" s="14">
        <f t="shared" si="218"/>
        <v>10.949285233803034</v>
      </c>
      <c r="R275" s="14">
        <f t="shared" si="219"/>
        <v>0.35051667183291302</v>
      </c>
      <c r="S275" s="14">
        <f t="shared" si="220"/>
        <v>91.389109964219884</v>
      </c>
      <c r="T275" s="15">
        <v>23.843044281005859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t="e">
        <f t="shared" si="221"/>
        <v>#DIV/0!</v>
      </c>
      <c r="AC275" t="e">
        <f t="shared" si="222"/>
        <v>#DIV/0!</v>
      </c>
      <c r="AD275" t="e">
        <f t="shared" si="223"/>
        <v>#DIV/0!</v>
      </c>
      <c r="AE275" s="8">
        <v>-1</v>
      </c>
      <c r="AF275" s="8">
        <v>0.87</v>
      </c>
      <c r="AG275" s="8">
        <v>0.92</v>
      </c>
      <c r="AH275" s="8">
        <v>10.09855842590332</v>
      </c>
      <c r="AI275">
        <f t="shared" si="224"/>
        <v>0.87504927921295161</v>
      </c>
      <c r="AJ275">
        <f t="shared" si="225"/>
        <v>7.577564187859414E-3</v>
      </c>
      <c r="AK275" t="e">
        <f t="shared" si="226"/>
        <v>#DIV/0!</v>
      </c>
      <c r="AL275" t="e">
        <f t="shared" si="227"/>
        <v>#DIV/0!</v>
      </c>
      <c r="AM275" t="e">
        <f t="shared" si="228"/>
        <v>#DIV/0!</v>
      </c>
      <c r="AN275" s="8">
        <v>1798.050048828125</v>
      </c>
      <c r="AO275" s="8">
        <v>0.5</v>
      </c>
      <c r="AP275" t="e">
        <f t="shared" si="229"/>
        <v>#DIV/0!</v>
      </c>
      <c r="AQ275">
        <f t="shared" si="230"/>
        <v>3.5514925567679332</v>
      </c>
      <c r="AR275">
        <f t="shared" si="231"/>
        <v>1.0388494154434904</v>
      </c>
      <c r="AS275">
        <f t="shared" si="232"/>
        <v>23.843044281005859</v>
      </c>
      <c r="AT275" s="8">
        <v>2</v>
      </c>
      <c r="AU275">
        <f t="shared" si="233"/>
        <v>4.644859790802002</v>
      </c>
      <c r="AV275" s="8">
        <v>1</v>
      </c>
      <c r="AW275">
        <f t="shared" si="234"/>
        <v>9.2897195816040039</v>
      </c>
      <c r="AX275" s="8">
        <v>24.076000213623047</v>
      </c>
      <c r="AY275" s="8">
        <v>23.843044281005859</v>
      </c>
      <c r="AZ275" s="8">
        <v>25.016059875488281</v>
      </c>
      <c r="BA275" s="8">
        <v>151.49775695800781</v>
      </c>
      <c r="BB275" s="8">
        <v>144.96163940429687</v>
      </c>
      <c r="BC275" s="8">
        <v>17.055856704711914</v>
      </c>
      <c r="BD275" s="8">
        <v>19.042137145996094</v>
      </c>
      <c r="BE275" s="8">
        <v>57.397163391113281</v>
      </c>
      <c r="BF275" s="8">
        <v>64.081489562988281</v>
      </c>
      <c r="BG275" s="8">
        <v>350.79281616210937</v>
      </c>
      <c r="BH275" s="8">
        <v>1802.103759765625</v>
      </c>
      <c r="BI275" s="8">
        <v>796.331298828125</v>
      </c>
      <c r="BJ275" s="8">
        <v>101.24932861328125</v>
      </c>
      <c r="BK275" s="8">
        <v>-0.163138747215271</v>
      </c>
      <c r="BL275" s="8">
        <v>0.15631189942359924</v>
      </c>
      <c r="BM275" s="8">
        <v>0.75</v>
      </c>
      <c r="BN275" s="8">
        <v>-1.355140209197998</v>
      </c>
      <c r="BO275" s="8">
        <v>7.355140209197998</v>
      </c>
      <c r="BP275" s="8">
        <v>1</v>
      </c>
      <c r="BQ275" s="8">
        <v>0</v>
      </c>
      <c r="BR275" s="8">
        <v>0.15999999642372131</v>
      </c>
      <c r="BS275" s="8">
        <v>111115</v>
      </c>
      <c r="BT275">
        <f t="shared" si="235"/>
        <v>1.7539640808105468</v>
      </c>
      <c r="BU275">
        <f t="shared" si="236"/>
        <v>3.5514925567679333E-3</v>
      </c>
      <c r="BV275">
        <f t="shared" si="237"/>
        <v>296.99304428100584</v>
      </c>
      <c r="BW275">
        <f t="shared" si="238"/>
        <v>297.22600021362302</v>
      </c>
      <c r="BX275">
        <f t="shared" si="239"/>
        <v>288.33659511767473</v>
      </c>
      <c r="BY275">
        <f t="shared" si="260"/>
        <v>0.53732068624312534</v>
      </c>
      <c r="BZ275">
        <f t="shared" si="240"/>
        <v>2.9668530168376184</v>
      </c>
      <c r="CA275">
        <f t="shared" si="241"/>
        <v>29.302446322083021</v>
      </c>
      <c r="CB275">
        <f t="shared" si="242"/>
        <v>10.260309176086928</v>
      </c>
      <c r="CC275">
        <f t="shared" si="243"/>
        <v>23.959522247314453</v>
      </c>
      <c r="CD275">
        <f t="shared" si="244"/>
        <v>2.9876999463803817</v>
      </c>
      <c r="CE275">
        <f t="shared" si="245"/>
        <v>0.33777196993942782</v>
      </c>
      <c r="CF275">
        <f t="shared" si="246"/>
        <v>1.928003601394128</v>
      </c>
      <c r="CG275">
        <f t="shared" si="247"/>
        <v>1.0596963449862538</v>
      </c>
      <c r="CH275">
        <f t="shared" si="248"/>
        <v>0.21221667739441163</v>
      </c>
      <c r="CI275">
        <f t="shared" si="249"/>
        <v>9.2530860264425954</v>
      </c>
      <c r="CJ275">
        <f t="shared" si="250"/>
        <v>0.63043650954675234</v>
      </c>
      <c r="CK275">
        <f t="shared" si="251"/>
        <v>65.422120988829008</v>
      </c>
      <c r="CL275">
        <f t="shared" si="252"/>
        <v>143.37046811696271</v>
      </c>
      <c r="CM275">
        <f t="shared" si="253"/>
        <v>4.9963250641176488E-2</v>
      </c>
      <c r="CN275">
        <f t="shared" si="254"/>
        <v>0</v>
      </c>
      <c r="CO275">
        <f t="shared" si="255"/>
        <v>1576.9295960498603</v>
      </c>
      <c r="CP275">
        <f t="shared" si="256"/>
        <v>0</v>
      </c>
      <c r="CQ275" t="e">
        <f t="shared" si="257"/>
        <v>#DIV/0!</v>
      </c>
      <c r="CR275" t="e">
        <f t="shared" si="258"/>
        <v>#DIV/0!</v>
      </c>
    </row>
    <row r="276" spans="1:96" x14ac:dyDescent="0.3">
      <c r="A276" s="4" t="str">
        <f>VLOOKUP(B276,ListCodeMtrx!A$1:B$91,2,TRUE)</f>
        <v>M35</v>
      </c>
      <c r="B276">
        <v>35</v>
      </c>
      <c r="C276" s="10">
        <v>30</v>
      </c>
      <c r="D276" s="10">
        <v>2</v>
      </c>
      <c r="E276" s="10">
        <v>1</v>
      </c>
      <c r="F276" s="1">
        <v>74</v>
      </c>
      <c r="G276" s="3">
        <v>41318</v>
      </c>
      <c r="H276" s="11">
        <v>2</v>
      </c>
      <c r="I276" s="1">
        <v>47.5</v>
      </c>
      <c r="J276" s="8">
        <v>10</v>
      </c>
      <c r="K276" s="8" t="s">
        <v>608</v>
      </c>
      <c r="L276" s="12">
        <v>0.15763888888888888</v>
      </c>
      <c r="M276" s="12">
        <f t="shared" si="259"/>
        <v>0.41640046296296296</v>
      </c>
      <c r="N276" s="8">
        <v>3557</v>
      </c>
      <c r="O276" s="8">
        <v>0</v>
      </c>
      <c r="P276" s="13" t="s">
        <v>192</v>
      </c>
      <c r="Q276" s="14">
        <f t="shared" si="218"/>
        <v>33.87946566081839</v>
      </c>
      <c r="R276" s="14">
        <f t="shared" si="219"/>
        <v>0.37936671177611497</v>
      </c>
      <c r="S276" s="14">
        <f t="shared" si="220"/>
        <v>227.0106932072263</v>
      </c>
      <c r="T276" s="15">
        <v>23.834911346435547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t="e">
        <f t="shared" si="221"/>
        <v>#DIV/0!</v>
      </c>
      <c r="AC276" t="e">
        <f t="shared" si="222"/>
        <v>#DIV/0!</v>
      </c>
      <c r="AD276" t="e">
        <f t="shared" si="223"/>
        <v>#DIV/0!</v>
      </c>
      <c r="AE276" s="8">
        <v>-1</v>
      </c>
      <c r="AF276" s="8">
        <v>0.87</v>
      </c>
      <c r="AG276" s="8">
        <v>0.92</v>
      </c>
      <c r="AH276" s="8">
        <v>10.09855842590332</v>
      </c>
      <c r="AI276">
        <f t="shared" si="224"/>
        <v>0.87504927921295161</v>
      </c>
      <c r="AJ276">
        <f t="shared" si="225"/>
        <v>2.2130415710435468E-2</v>
      </c>
      <c r="AK276" t="e">
        <f t="shared" si="226"/>
        <v>#DIV/0!</v>
      </c>
      <c r="AL276" t="e">
        <f t="shared" si="227"/>
        <v>#DIV/0!</v>
      </c>
      <c r="AM276" t="e">
        <f t="shared" si="228"/>
        <v>#DIV/0!</v>
      </c>
      <c r="AN276" s="8">
        <v>1798.050048828125</v>
      </c>
      <c r="AO276" s="8">
        <v>0.5</v>
      </c>
      <c r="AP276" t="e">
        <f t="shared" si="229"/>
        <v>#DIV/0!</v>
      </c>
      <c r="AQ276">
        <f t="shared" si="230"/>
        <v>3.7076750918016605</v>
      </c>
      <c r="AR276">
        <f t="shared" si="231"/>
        <v>1.0048636328801741</v>
      </c>
      <c r="AS276">
        <f t="shared" si="232"/>
        <v>23.834911346435547</v>
      </c>
      <c r="AT276" s="8">
        <v>2</v>
      </c>
      <c r="AU276">
        <f t="shared" si="233"/>
        <v>4.644859790802002</v>
      </c>
      <c r="AV276" s="8">
        <v>1</v>
      </c>
      <c r="AW276">
        <f t="shared" si="234"/>
        <v>9.2897195816040039</v>
      </c>
      <c r="AX276" s="8">
        <v>24.143138885498047</v>
      </c>
      <c r="AY276" s="8">
        <v>23.834911346435547</v>
      </c>
      <c r="AZ276" s="8">
        <v>25.010913848876953</v>
      </c>
      <c r="BA276" s="8">
        <v>399.92404174804688</v>
      </c>
      <c r="BB276" s="8">
        <v>379.80596923828125</v>
      </c>
      <c r="BC276" s="8">
        <v>17.291255950927734</v>
      </c>
      <c r="BD276" s="8">
        <v>19.364130020141602</v>
      </c>
      <c r="BE276" s="8">
        <v>57.953357696533203</v>
      </c>
      <c r="BF276" s="8">
        <v>64.900802612304688</v>
      </c>
      <c r="BG276" s="8">
        <v>350.80560302734375</v>
      </c>
      <c r="BH276" s="8">
        <v>1801.14111328125</v>
      </c>
      <c r="BI276" s="8">
        <v>823.40087890625</v>
      </c>
      <c r="BJ276" s="8">
        <v>101.24588775634766</v>
      </c>
      <c r="BK276" s="8">
        <v>4.9721360206604004E-2</v>
      </c>
      <c r="BL276" s="8">
        <v>0.15241709351539612</v>
      </c>
      <c r="BM276" s="8">
        <v>0.5</v>
      </c>
      <c r="BN276" s="8">
        <v>-1.355140209197998</v>
      </c>
      <c r="BO276" s="8">
        <v>7.355140209197998</v>
      </c>
      <c r="BP276" s="8">
        <v>1</v>
      </c>
      <c r="BQ276" s="8">
        <v>0</v>
      </c>
      <c r="BR276" s="8">
        <v>0.15999999642372131</v>
      </c>
      <c r="BS276" s="8">
        <v>111115</v>
      </c>
      <c r="BT276">
        <f t="shared" si="235"/>
        <v>1.7540280151367187</v>
      </c>
      <c r="BU276">
        <f t="shared" si="236"/>
        <v>3.7076750918016606E-3</v>
      </c>
      <c r="BV276">
        <f t="shared" si="237"/>
        <v>296.98491134643552</v>
      </c>
      <c r="BW276">
        <f t="shared" si="238"/>
        <v>297.29313888549802</v>
      </c>
      <c r="BX276">
        <f t="shared" si="239"/>
        <v>288.18257168361743</v>
      </c>
      <c r="BY276">
        <f t="shared" si="260"/>
        <v>0.51256625058561811</v>
      </c>
      <c r="BZ276">
        <f t="shared" si="240"/>
        <v>2.9654021673987527</v>
      </c>
      <c r="CA276">
        <f t="shared" si="241"/>
        <v>29.289112211007655</v>
      </c>
      <c r="CB276">
        <f t="shared" si="242"/>
        <v>9.9249821908660536</v>
      </c>
      <c r="CC276">
        <f t="shared" si="243"/>
        <v>23.989025115966797</v>
      </c>
      <c r="CD276">
        <f t="shared" si="244"/>
        <v>2.9930005798739541</v>
      </c>
      <c r="CE276">
        <f t="shared" si="245"/>
        <v>0.36448225448232136</v>
      </c>
      <c r="CF276">
        <f t="shared" si="246"/>
        <v>1.9605385345185786</v>
      </c>
      <c r="CG276">
        <f t="shared" si="247"/>
        <v>1.0324620453553754</v>
      </c>
      <c r="CH276">
        <f t="shared" si="248"/>
        <v>0.22909350395115363</v>
      </c>
      <c r="CI276">
        <f t="shared" si="249"/>
        <v>22.983899163949509</v>
      </c>
      <c r="CJ276">
        <f t="shared" si="250"/>
        <v>0.59770175193008923</v>
      </c>
      <c r="CK276">
        <f t="shared" si="251"/>
        <v>66.631534053569936</v>
      </c>
      <c r="CL276">
        <f t="shared" si="252"/>
        <v>374.8825398236113</v>
      </c>
      <c r="CM276">
        <f t="shared" si="253"/>
        <v>6.0217282217457729E-2</v>
      </c>
      <c r="CN276">
        <f t="shared" si="254"/>
        <v>0</v>
      </c>
      <c r="CO276">
        <f t="shared" si="255"/>
        <v>1576.0872329375711</v>
      </c>
      <c r="CP276">
        <f t="shared" si="256"/>
        <v>0</v>
      </c>
      <c r="CQ276" t="e">
        <f t="shared" si="257"/>
        <v>#DIV/0!</v>
      </c>
      <c r="CR276" t="e">
        <f t="shared" si="258"/>
        <v>#DIV/0!</v>
      </c>
    </row>
    <row r="277" spans="1:96" x14ac:dyDescent="0.3">
      <c r="A277" s="4" t="str">
        <f>VLOOKUP(B277,ListCodeMtrx!A$1:B$91,2,TRUE)</f>
        <v>M35</v>
      </c>
      <c r="B277">
        <v>35</v>
      </c>
      <c r="C277" s="10">
        <v>30</v>
      </c>
      <c r="D277" s="10">
        <v>2</v>
      </c>
      <c r="E277" s="10">
        <v>1</v>
      </c>
      <c r="F277" s="1">
        <v>74</v>
      </c>
      <c r="G277" s="3">
        <v>41318</v>
      </c>
      <c r="H277" s="11">
        <v>2</v>
      </c>
      <c r="I277" s="1">
        <v>47.5</v>
      </c>
      <c r="J277" s="8">
        <v>11</v>
      </c>
      <c r="K277" s="8" t="s">
        <v>609</v>
      </c>
      <c r="L277" s="12">
        <v>0.15763888888888888</v>
      </c>
      <c r="M277" s="12">
        <f t="shared" si="259"/>
        <v>0.41881944444444452</v>
      </c>
      <c r="N277" s="8">
        <v>3766</v>
      </c>
      <c r="O277" s="8">
        <v>0</v>
      </c>
      <c r="P277" s="13">
        <v>800</v>
      </c>
      <c r="Q277" s="14">
        <f t="shared" si="218"/>
        <v>52.853883308450023</v>
      </c>
      <c r="R277" s="14">
        <f t="shared" si="219"/>
        <v>0.40474726458439153</v>
      </c>
      <c r="S277" s="14">
        <f t="shared" si="220"/>
        <v>540.74470776102044</v>
      </c>
      <c r="T277" s="15">
        <v>23.761985778808594</v>
      </c>
      <c r="U277" s="8">
        <v>0</v>
      </c>
      <c r="V277" s="8">
        <v>0</v>
      </c>
      <c r="W277" s="8">
        <v>0</v>
      </c>
      <c r="X277" s="27">
        <v>0</v>
      </c>
      <c r="Y277" s="8">
        <v>0</v>
      </c>
      <c r="Z277" s="8">
        <v>0</v>
      </c>
      <c r="AA277" s="8">
        <v>0</v>
      </c>
      <c r="AB277" t="e">
        <f t="shared" si="221"/>
        <v>#DIV/0!</v>
      </c>
      <c r="AC277" t="e">
        <f t="shared" si="222"/>
        <v>#DIV/0!</v>
      </c>
      <c r="AD277" t="e">
        <f t="shared" si="223"/>
        <v>#DIV/0!</v>
      </c>
      <c r="AE277" s="8">
        <v>-1</v>
      </c>
      <c r="AF277" s="8">
        <v>0.87</v>
      </c>
      <c r="AG277" s="8">
        <v>0.92</v>
      </c>
      <c r="AH277" s="8">
        <v>10.09855842590332</v>
      </c>
      <c r="AI277">
        <f t="shared" si="224"/>
        <v>0.87504927921295161</v>
      </c>
      <c r="AJ277">
        <f t="shared" si="225"/>
        <v>3.4170512385339753E-2</v>
      </c>
      <c r="AK277" t="e">
        <f t="shared" si="226"/>
        <v>#DIV/0!</v>
      </c>
      <c r="AL277" t="e">
        <f t="shared" si="227"/>
        <v>#DIV/0!</v>
      </c>
      <c r="AM277" t="e">
        <f t="shared" si="228"/>
        <v>#DIV/0!</v>
      </c>
      <c r="AN277" s="8">
        <v>1798.050048828125</v>
      </c>
      <c r="AO277" s="8">
        <v>0.5</v>
      </c>
      <c r="AP277" t="e">
        <f t="shared" si="229"/>
        <v>#DIV/0!</v>
      </c>
      <c r="AQ277">
        <f t="shared" si="230"/>
        <v>3.8758018889878136</v>
      </c>
      <c r="AR277">
        <f t="shared" si="231"/>
        <v>0.98717208454570882</v>
      </c>
      <c r="AS277">
        <f t="shared" si="232"/>
        <v>23.761985778808594</v>
      </c>
      <c r="AT277" s="8">
        <v>2</v>
      </c>
      <c r="AU277">
        <f t="shared" si="233"/>
        <v>4.644859790802002</v>
      </c>
      <c r="AV277" s="8">
        <v>1</v>
      </c>
      <c r="AW277">
        <f t="shared" si="234"/>
        <v>9.2897195816040039</v>
      </c>
      <c r="AX277" s="8">
        <v>24.145309448242188</v>
      </c>
      <c r="AY277" s="8">
        <v>23.761985778808594</v>
      </c>
      <c r="AZ277" s="8">
        <v>25.012197494506836</v>
      </c>
      <c r="BA277" s="8">
        <v>799.7049560546875</v>
      </c>
      <c r="BB277" s="8">
        <v>767.87408447265625</v>
      </c>
      <c r="BC277" s="8">
        <v>17.244064331054687</v>
      </c>
      <c r="BD277" s="8">
        <v>19.410917282104492</v>
      </c>
      <c r="BE277" s="8">
        <v>57.786865234375</v>
      </c>
      <c r="BF277" s="8">
        <v>65.048240661621094</v>
      </c>
      <c r="BG277" s="8">
        <v>350.79159545898437</v>
      </c>
      <c r="BH277" s="8">
        <v>1801.080078125</v>
      </c>
      <c r="BI277" s="8">
        <v>847.03326416015625</v>
      </c>
      <c r="BJ277" s="8">
        <v>101.24449157714844</v>
      </c>
      <c r="BK277" s="8">
        <v>-4.8545241355895996E-2</v>
      </c>
      <c r="BL277" s="8">
        <v>0.14664736390113831</v>
      </c>
      <c r="BM277" s="8">
        <v>0.25</v>
      </c>
      <c r="BN277" s="8">
        <v>-1.355140209197998</v>
      </c>
      <c r="BO277" s="8">
        <v>7.355140209197998</v>
      </c>
      <c r="BP277" s="8">
        <v>1</v>
      </c>
      <c r="BQ277" s="8">
        <v>0</v>
      </c>
      <c r="BR277" s="8">
        <v>0.15999999642372131</v>
      </c>
      <c r="BS277" s="8">
        <v>111115</v>
      </c>
      <c r="BT277">
        <f t="shared" si="235"/>
        <v>1.7539579772949216</v>
      </c>
      <c r="BU277">
        <f t="shared" si="236"/>
        <v>3.8758018889878138E-3</v>
      </c>
      <c r="BV277">
        <f t="shared" si="237"/>
        <v>296.91198577880857</v>
      </c>
      <c r="BW277">
        <f t="shared" si="238"/>
        <v>297.29530944824216</v>
      </c>
      <c r="BX277">
        <f t="shared" si="239"/>
        <v>288.1728060588357</v>
      </c>
      <c r="BY277">
        <f t="shared" si="260"/>
        <v>0.48627899742264369</v>
      </c>
      <c r="BZ277">
        <f t="shared" si="240"/>
        <v>2.9524205358184621</v>
      </c>
      <c r="CA277">
        <f t="shared" si="241"/>
        <v>29.161295491999322</v>
      </c>
      <c r="CB277">
        <f t="shared" si="242"/>
        <v>9.75037820989483</v>
      </c>
      <c r="CC277">
        <f t="shared" si="243"/>
        <v>23.953647613525391</v>
      </c>
      <c r="CD277">
        <f t="shared" si="244"/>
        <v>2.9866454606641422</v>
      </c>
      <c r="CE277">
        <f t="shared" si="245"/>
        <v>0.38784892960757356</v>
      </c>
      <c r="CF277">
        <f t="shared" si="246"/>
        <v>1.9652484512727533</v>
      </c>
      <c r="CG277">
        <f t="shared" si="247"/>
        <v>1.0213970093913889</v>
      </c>
      <c r="CH277">
        <f t="shared" si="248"/>
        <v>0.2438691890227184</v>
      </c>
      <c r="CI277">
        <f t="shared" si="249"/>
        <v>54.747423010298228</v>
      </c>
      <c r="CJ277">
        <f t="shared" si="250"/>
        <v>0.70421012858166876</v>
      </c>
      <c r="CK277">
        <f t="shared" si="251"/>
        <v>67.162443420244131</v>
      </c>
      <c r="CL277">
        <f t="shared" si="252"/>
        <v>760.19325602141816</v>
      </c>
      <c r="CM277">
        <f t="shared" si="253"/>
        <v>4.6695967362593203E-2</v>
      </c>
      <c r="CN277">
        <f t="shared" si="254"/>
        <v>0</v>
      </c>
      <c r="CO277">
        <f t="shared" si="255"/>
        <v>1576.0338241680879</v>
      </c>
      <c r="CP277">
        <f t="shared" si="256"/>
        <v>0</v>
      </c>
      <c r="CQ277" t="e">
        <f t="shared" si="257"/>
        <v>#DIV/0!</v>
      </c>
      <c r="CR277" t="e">
        <f t="shared" si="258"/>
        <v>#DIV/0!</v>
      </c>
    </row>
    <row r="278" spans="1:96" x14ac:dyDescent="0.3">
      <c r="A278" s="4" t="str">
        <f>VLOOKUP(B278,ListCodeMtrx!A$1:B$91,2,TRUE)</f>
        <v>M44</v>
      </c>
      <c r="B278">
        <v>44</v>
      </c>
      <c r="C278" s="10">
        <v>8</v>
      </c>
      <c r="D278" s="10">
        <v>2</v>
      </c>
      <c r="E278" s="10">
        <v>3</v>
      </c>
      <c r="F278" s="1">
        <v>74</v>
      </c>
      <c r="G278" s="3">
        <v>41318</v>
      </c>
      <c r="H278" s="11">
        <v>2</v>
      </c>
      <c r="I278" s="1">
        <v>42.8</v>
      </c>
      <c r="J278" s="8">
        <v>14</v>
      </c>
      <c r="K278" s="8" t="s">
        <v>612</v>
      </c>
      <c r="L278" s="12">
        <v>0.15763888888888888</v>
      </c>
      <c r="M278" s="12">
        <f t="shared" si="259"/>
        <v>0.42696759259259254</v>
      </c>
      <c r="N278" s="8">
        <v>4470</v>
      </c>
      <c r="O278" s="8">
        <v>0</v>
      </c>
      <c r="P278" s="13">
        <v>50</v>
      </c>
      <c r="Q278" s="14">
        <f t="shared" si="218"/>
        <v>-0.49073108975039231</v>
      </c>
      <c r="R278" s="14">
        <f t="shared" si="219"/>
        <v>0.28028278033783904</v>
      </c>
      <c r="S278" s="14">
        <f t="shared" si="220"/>
        <v>51.523877526106332</v>
      </c>
      <c r="T278" s="15">
        <v>24.487762451171875</v>
      </c>
      <c r="U278" s="27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t="e">
        <f t="shared" si="221"/>
        <v>#DIV/0!</v>
      </c>
      <c r="AC278" t="e">
        <f t="shared" si="222"/>
        <v>#DIV/0!</v>
      </c>
      <c r="AD278" t="e">
        <f t="shared" si="223"/>
        <v>#DIV/0!</v>
      </c>
      <c r="AE278" s="8">
        <v>-1</v>
      </c>
      <c r="AF278" s="8">
        <v>0.87</v>
      </c>
      <c r="AG278" s="8">
        <v>0.92</v>
      </c>
      <c r="AH278" s="8">
        <v>10.09855842590332</v>
      </c>
      <c r="AI278">
        <f t="shared" si="224"/>
        <v>0.87504927921295161</v>
      </c>
      <c r="AJ278">
        <f t="shared" si="225"/>
        <v>3.2341635409789904E-4</v>
      </c>
      <c r="AK278" t="e">
        <f t="shared" si="226"/>
        <v>#DIV/0!</v>
      </c>
      <c r="AL278" t="e">
        <f t="shared" si="227"/>
        <v>#DIV/0!</v>
      </c>
      <c r="AM278" t="e">
        <f t="shared" si="228"/>
        <v>#DIV/0!</v>
      </c>
      <c r="AN278" s="8">
        <v>1801.0455322265625</v>
      </c>
      <c r="AO278" s="8">
        <v>0.5</v>
      </c>
      <c r="AP278" t="e">
        <f t="shared" si="229"/>
        <v>#DIV/0!</v>
      </c>
      <c r="AQ278">
        <f t="shared" si="230"/>
        <v>3.2925198881200739</v>
      </c>
      <c r="AR278">
        <f t="shared" si="231"/>
        <v>1.1951745151889768</v>
      </c>
      <c r="AS278">
        <f t="shared" si="232"/>
        <v>24.487762451171875</v>
      </c>
      <c r="AT278" s="8">
        <v>2</v>
      </c>
      <c r="AU278">
        <f t="shared" si="233"/>
        <v>4.644859790802002</v>
      </c>
      <c r="AV278" s="8">
        <v>1</v>
      </c>
      <c r="AW278">
        <f t="shared" si="234"/>
        <v>9.2897195816040039</v>
      </c>
      <c r="AX278" s="8">
        <v>24.378086090087891</v>
      </c>
      <c r="AY278" s="8">
        <v>24.487762451171875</v>
      </c>
      <c r="AZ278" s="8">
        <v>25.015693664550781</v>
      </c>
      <c r="BA278" s="8">
        <v>49.438648223876953</v>
      </c>
      <c r="BB278" s="8">
        <v>49.625286102294922</v>
      </c>
      <c r="BC278" s="8">
        <v>16.811723709106445</v>
      </c>
      <c r="BD278" s="8">
        <v>18.65399169921875</v>
      </c>
      <c r="BE278" s="8">
        <v>55.559364318847656</v>
      </c>
      <c r="BF278" s="8">
        <v>61.647689819335938</v>
      </c>
      <c r="BG278" s="8">
        <v>350.7742919921875</v>
      </c>
      <c r="BH278" s="8">
        <v>1799.50341796875</v>
      </c>
      <c r="BI278" s="8">
        <v>603.14508056640625</v>
      </c>
      <c r="BJ278" s="8">
        <v>101.24827575683594</v>
      </c>
      <c r="BK278" s="8">
        <v>-0.26824510097503662</v>
      </c>
      <c r="BL278" s="8">
        <v>0.17516413331031799</v>
      </c>
      <c r="BM278" s="8">
        <v>0.25</v>
      </c>
      <c r="BN278" s="8">
        <v>-1.355140209197998</v>
      </c>
      <c r="BO278" s="8">
        <v>7.355140209197998</v>
      </c>
      <c r="BP278" s="8">
        <v>1</v>
      </c>
      <c r="BQ278" s="8">
        <v>0</v>
      </c>
      <c r="BR278" s="8">
        <v>0.15999999642372131</v>
      </c>
      <c r="BS278" s="8">
        <v>111115</v>
      </c>
      <c r="BT278">
        <f t="shared" si="235"/>
        <v>1.7538714599609373</v>
      </c>
      <c r="BU278">
        <f t="shared" si="236"/>
        <v>3.2925198881200738E-3</v>
      </c>
      <c r="BV278">
        <f t="shared" si="237"/>
        <v>297.63776245117185</v>
      </c>
      <c r="BW278">
        <f t="shared" si="238"/>
        <v>297.52808609008787</v>
      </c>
      <c r="BX278">
        <f t="shared" si="239"/>
        <v>287.92054043947428</v>
      </c>
      <c r="BY278">
        <f t="shared" si="260"/>
        <v>0.56565552020608834</v>
      </c>
      <c r="BZ278">
        <f t="shared" si="240"/>
        <v>3.0838590107172053</v>
      </c>
      <c r="CA278">
        <f t="shared" si="241"/>
        <v>30.458385465482792</v>
      </c>
      <c r="CB278">
        <f t="shared" si="242"/>
        <v>11.804393766264042</v>
      </c>
      <c r="CC278">
        <f t="shared" si="243"/>
        <v>24.432924270629883</v>
      </c>
      <c r="CD278">
        <f t="shared" si="244"/>
        <v>3.0737521928564666</v>
      </c>
      <c r="CE278">
        <f t="shared" si="245"/>
        <v>0.27207395927564976</v>
      </c>
      <c r="CF278">
        <f t="shared" si="246"/>
        <v>1.8886844955282285</v>
      </c>
      <c r="CG278">
        <f t="shared" si="247"/>
        <v>1.1850676973282381</v>
      </c>
      <c r="CH278">
        <f t="shared" si="248"/>
        <v>0.17076516265038519</v>
      </c>
      <c r="CI278">
        <f t="shared" si="249"/>
        <v>5.2167037598246564</v>
      </c>
      <c r="CJ278">
        <f t="shared" si="250"/>
        <v>1.0382585486741125</v>
      </c>
      <c r="CK278">
        <f t="shared" si="251"/>
        <v>61.432178237180558</v>
      </c>
      <c r="CL278">
        <f t="shared" si="252"/>
        <v>49.696600092490591</v>
      </c>
      <c r="CM278">
        <f t="shared" si="253"/>
        <v>-6.0661453129521566E-3</v>
      </c>
      <c r="CN278">
        <f t="shared" si="254"/>
        <v>0</v>
      </c>
      <c r="CO278">
        <f t="shared" si="255"/>
        <v>1574.6541688347975</v>
      </c>
      <c r="CP278">
        <f t="shared" si="256"/>
        <v>0</v>
      </c>
      <c r="CQ278" t="e">
        <f t="shared" si="257"/>
        <v>#DIV/0!</v>
      </c>
      <c r="CR278" t="e">
        <f t="shared" si="258"/>
        <v>#DIV/0!</v>
      </c>
    </row>
    <row r="279" spans="1:96" x14ac:dyDescent="0.3">
      <c r="A279" s="4" t="str">
        <f>VLOOKUP(B279,ListCodeMtrx!A$1:B$91,2,TRUE)</f>
        <v>M44</v>
      </c>
      <c r="B279">
        <v>44</v>
      </c>
      <c r="C279" s="10">
        <v>8</v>
      </c>
      <c r="D279" s="10">
        <v>2</v>
      </c>
      <c r="E279" s="10">
        <v>3</v>
      </c>
      <c r="F279" s="1">
        <v>74</v>
      </c>
      <c r="G279" s="3">
        <v>41318</v>
      </c>
      <c r="H279" s="11">
        <v>2</v>
      </c>
      <c r="I279" s="1">
        <v>42.8</v>
      </c>
      <c r="J279" s="8">
        <v>15</v>
      </c>
      <c r="K279" s="8" t="s">
        <v>613</v>
      </c>
      <c r="L279" s="12">
        <v>0.15763888888888888</v>
      </c>
      <c r="M279" s="12">
        <f t="shared" si="259"/>
        <v>0.42890046296296302</v>
      </c>
      <c r="N279" s="8">
        <v>4637</v>
      </c>
      <c r="O279" s="8">
        <v>0</v>
      </c>
      <c r="P279" s="13">
        <v>150</v>
      </c>
      <c r="Q279" s="14">
        <f t="shared" si="218"/>
        <v>7.9543460722027426</v>
      </c>
      <c r="R279" s="14">
        <f t="shared" si="219"/>
        <v>0.28575080696711075</v>
      </c>
      <c r="S279" s="14">
        <f t="shared" si="220"/>
        <v>97.8285303829404</v>
      </c>
      <c r="T279" s="15">
        <v>24.531356811523438</v>
      </c>
      <c r="U279" s="27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t="e">
        <f t="shared" si="221"/>
        <v>#DIV/0!</v>
      </c>
      <c r="AC279" t="e">
        <f t="shared" si="222"/>
        <v>#DIV/0!</v>
      </c>
      <c r="AD279" t="e">
        <f t="shared" si="223"/>
        <v>#DIV/0!</v>
      </c>
      <c r="AE279" s="8">
        <v>-1</v>
      </c>
      <c r="AF279" s="8">
        <v>0.87</v>
      </c>
      <c r="AG279" s="8">
        <v>0.92</v>
      </c>
      <c r="AH279" s="8">
        <v>10.09855842590332</v>
      </c>
      <c r="AI279">
        <f t="shared" si="224"/>
        <v>0.87504927921295161</v>
      </c>
      <c r="AJ279">
        <f t="shared" si="225"/>
        <v>5.6878144188669101E-3</v>
      </c>
      <c r="AK279" t="e">
        <f t="shared" si="226"/>
        <v>#DIV/0!</v>
      </c>
      <c r="AL279" t="e">
        <f t="shared" si="227"/>
        <v>#DIV/0!</v>
      </c>
      <c r="AM279" t="e">
        <f t="shared" si="228"/>
        <v>#DIV/0!</v>
      </c>
      <c r="AN279" s="8">
        <v>1801.0455322265625</v>
      </c>
      <c r="AO279" s="8">
        <v>0.5</v>
      </c>
      <c r="AP279" t="e">
        <f t="shared" si="229"/>
        <v>#DIV/0!</v>
      </c>
      <c r="AQ279">
        <f t="shared" si="230"/>
        <v>3.3526602711621489</v>
      </c>
      <c r="AR279">
        <f t="shared" si="231"/>
        <v>1.1942737819678571</v>
      </c>
      <c r="AS279">
        <f t="shared" si="232"/>
        <v>24.531356811523438</v>
      </c>
      <c r="AT279" s="8">
        <v>2</v>
      </c>
      <c r="AU279">
        <f t="shared" si="233"/>
        <v>4.644859790802002</v>
      </c>
      <c r="AV279" s="8">
        <v>1</v>
      </c>
      <c r="AW279">
        <f t="shared" si="234"/>
        <v>9.2897195816040039</v>
      </c>
      <c r="AX279" s="8">
        <v>24.405885696411133</v>
      </c>
      <c r="AY279" s="8">
        <v>24.531356811523438</v>
      </c>
      <c r="AZ279" s="8">
        <v>25.014942169189453</v>
      </c>
      <c r="BA279" s="8">
        <v>150.70219421386719</v>
      </c>
      <c r="BB279" s="8">
        <v>145.88807678222656</v>
      </c>
      <c r="BC279" s="8">
        <v>16.867069244384766</v>
      </c>
      <c r="BD279" s="8">
        <v>18.742792129516602</v>
      </c>
      <c r="BE279" s="8">
        <v>55.648517608642578</v>
      </c>
      <c r="BF279" s="8">
        <v>61.836982727050781</v>
      </c>
      <c r="BG279" s="8">
        <v>350.77911376953125</v>
      </c>
      <c r="BH279" s="8">
        <v>1799.1026611328125</v>
      </c>
      <c r="BI279" s="8">
        <v>624.82708740234375</v>
      </c>
      <c r="BJ279" s="8">
        <v>101.24641418457031</v>
      </c>
      <c r="BK279" s="8">
        <v>-1.7207503318786621E-2</v>
      </c>
      <c r="BL279" s="8">
        <v>0.17198649048805237</v>
      </c>
      <c r="BM279" s="8">
        <v>0.75</v>
      </c>
      <c r="BN279" s="8">
        <v>-1.355140209197998</v>
      </c>
      <c r="BO279" s="8">
        <v>7.355140209197998</v>
      </c>
      <c r="BP279" s="8">
        <v>1</v>
      </c>
      <c r="BQ279" s="8">
        <v>0</v>
      </c>
      <c r="BR279" s="8">
        <v>0.15999999642372131</v>
      </c>
      <c r="BS279" s="8">
        <v>111115</v>
      </c>
      <c r="BT279">
        <f t="shared" si="235"/>
        <v>1.7538955688476561</v>
      </c>
      <c r="BU279">
        <f t="shared" si="236"/>
        <v>3.3526602711621491E-3</v>
      </c>
      <c r="BV279">
        <f t="shared" si="237"/>
        <v>297.68135681152341</v>
      </c>
      <c r="BW279">
        <f t="shared" si="238"/>
        <v>297.55588569641111</v>
      </c>
      <c r="BX279">
        <f t="shared" si="239"/>
        <v>287.8564193471575</v>
      </c>
      <c r="BY279">
        <f t="shared" si="260"/>
        <v>0.55406470622053283</v>
      </c>
      <c r="BZ279">
        <f t="shared" si="240"/>
        <v>3.0919142768881995</v>
      </c>
      <c r="CA279">
        <f t="shared" si="241"/>
        <v>30.538506492207198</v>
      </c>
      <c r="CB279">
        <f t="shared" si="242"/>
        <v>11.795714362690596</v>
      </c>
      <c r="CC279">
        <f t="shared" si="243"/>
        <v>24.468621253967285</v>
      </c>
      <c r="CD279">
        <f t="shared" si="244"/>
        <v>3.0803279436093312</v>
      </c>
      <c r="CE279">
        <f t="shared" si="245"/>
        <v>0.27722344273654376</v>
      </c>
      <c r="CF279">
        <f t="shared" si="246"/>
        <v>1.8976404949203425</v>
      </c>
      <c r="CG279">
        <f t="shared" si="247"/>
        <v>1.1826874486889887</v>
      </c>
      <c r="CH279">
        <f t="shared" si="248"/>
        <v>0.17401112145035771</v>
      </c>
      <c r="CI279">
        <f t="shared" si="249"/>
        <v>9.9047879062190045</v>
      </c>
      <c r="CJ279">
        <f t="shared" si="250"/>
        <v>0.67057248639293032</v>
      </c>
      <c r="CK279">
        <f t="shared" si="251"/>
        <v>61.580271737631918</v>
      </c>
      <c r="CL279">
        <f t="shared" si="252"/>
        <v>144.73213584093719</v>
      </c>
      <c r="CM279">
        <f t="shared" si="253"/>
        <v>3.3843955233255278E-2</v>
      </c>
      <c r="CN279">
        <f t="shared" si="254"/>
        <v>0</v>
      </c>
      <c r="CO279">
        <f t="shared" si="255"/>
        <v>1574.3034868543707</v>
      </c>
      <c r="CP279">
        <f t="shared" si="256"/>
        <v>0</v>
      </c>
      <c r="CQ279" t="e">
        <f t="shared" si="257"/>
        <v>#DIV/0!</v>
      </c>
      <c r="CR279" t="e">
        <f t="shared" si="258"/>
        <v>#DIV/0!</v>
      </c>
    </row>
    <row r="280" spans="1:96" s="5" customFormat="1" x14ac:dyDescent="0.3">
      <c r="A280" s="4" t="str">
        <f>VLOOKUP(B280,ListCodeMtrx!A$1:B$91,2,TRUE)</f>
        <v>M44</v>
      </c>
      <c r="B280">
        <v>44</v>
      </c>
      <c r="C280" s="10">
        <v>8</v>
      </c>
      <c r="D280" s="10">
        <v>2</v>
      </c>
      <c r="E280" s="10">
        <v>3</v>
      </c>
      <c r="F280" s="1">
        <v>74</v>
      </c>
      <c r="G280" s="3">
        <v>41318</v>
      </c>
      <c r="H280" s="11">
        <v>2</v>
      </c>
      <c r="I280" s="1">
        <v>42.8</v>
      </c>
      <c r="J280" s="8">
        <v>16</v>
      </c>
      <c r="K280" s="8" t="s">
        <v>614</v>
      </c>
      <c r="L280" s="12">
        <v>0.15763888888888888</v>
      </c>
      <c r="M280" s="12">
        <f t="shared" si="259"/>
        <v>0.43131944444444448</v>
      </c>
      <c r="N280" s="8">
        <v>4846</v>
      </c>
      <c r="O280" s="8">
        <v>0</v>
      </c>
      <c r="P280" s="13" t="s">
        <v>192</v>
      </c>
      <c r="Q280" s="14">
        <f t="shared" si="218"/>
        <v>26.937757361269277</v>
      </c>
      <c r="R280" s="14">
        <f t="shared" si="219"/>
        <v>0.30853590694589572</v>
      </c>
      <c r="S280" s="14">
        <f t="shared" si="220"/>
        <v>235.68226070377895</v>
      </c>
      <c r="T280" s="15">
        <v>24.515886306762695</v>
      </c>
      <c r="U280" s="27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t="e">
        <f t="shared" si="221"/>
        <v>#DIV/0!</v>
      </c>
      <c r="AC280" t="e">
        <f t="shared" si="222"/>
        <v>#DIV/0!</v>
      </c>
      <c r="AD280" t="e">
        <f t="shared" si="223"/>
        <v>#DIV/0!</v>
      </c>
      <c r="AE280" s="8">
        <v>-1</v>
      </c>
      <c r="AF280" s="8">
        <v>0.87</v>
      </c>
      <c r="AG280" s="8">
        <v>0.92</v>
      </c>
      <c r="AH280" s="8">
        <v>10.09855842590332</v>
      </c>
      <c r="AI280">
        <f t="shared" si="224"/>
        <v>0.87504927921295161</v>
      </c>
      <c r="AJ280">
        <f t="shared" si="225"/>
        <v>1.7751683178919543E-2</v>
      </c>
      <c r="AK280" t="e">
        <f t="shared" si="226"/>
        <v>#DIV/0!</v>
      </c>
      <c r="AL280" t="e">
        <f t="shared" si="227"/>
        <v>#DIV/0!</v>
      </c>
      <c r="AM280" t="e">
        <f t="shared" si="228"/>
        <v>#DIV/0!</v>
      </c>
      <c r="AN280" s="8">
        <v>1801.0455322265625</v>
      </c>
      <c r="AO280" s="8">
        <v>0.5</v>
      </c>
      <c r="AP280" t="e">
        <f t="shared" si="229"/>
        <v>#DIV/0!</v>
      </c>
      <c r="AQ280">
        <f t="shared" si="230"/>
        <v>3.6097165809891076</v>
      </c>
      <c r="AR280">
        <f t="shared" si="231"/>
        <v>1.1936500959234932</v>
      </c>
      <c r="AS280">
        <f t="shared" si="232"/>
        <v>24.515886306762695</v>
      </c>
      <c r="AT280" s="8">
        <v>2</v>
      </c>
      <c r="AU280">
        <f t="shared" si="233"/>
        <v>4.644859790802002</v>
      </c>
      <c r="AV280" s="8">
        <v>1</v>
      </c>
      <c r="AW280">
        <f t="shared" si="234"/>
        <v>9.2897195816040039</v>
      </c>
      <c r="AX280" s="8">
        <v>24.449956893920898</v>
      </c>
      <c r="AY280" s="8">
        <v>24.515886306762695</v>
      </c>
      <c r="AZ280" s="8">
        <v>25.014089584350586</v>
      </c>
      <c r="BA280" s="8">
        <v>401.47769165039062</v>
      </c>
      <c r="BB280" s="8">
        <v>385.325927734375</v>
      </c>
      <c r="BC280" s="8">
        <v>16.70262336730957</v>
      </c>
      <c r="BD280" s="8">
        <v>18.722192764282227</v>
      </c>
      <c r="BE280" s="8">
        <v>54.956352233886719</v>
      </c>
      <c r="BF280" s="8">
        <v>61.601306915283203</v>
      </c>
      <c r="BG280" s="8">
        <v>350.78118896484375</v>
      </c>
      <c r="BH280" s="8">
        <v>1798.5374755859375</v>
      </c>
      <c r="BI280" s="8">
        <v>653.01055908203125</v>
      </c>
      <c r="BJ280" s="8">
        <v>101.23832702636719</v>
      </c>
      <c r="BK280" s="8">
        <v>0.30392897129058838</v>
      </c>
      <c r="BL280" s="8">
        <v>0.16313257813453674</v>
      </c>
      <c r="BM280" s="8">
        <v>0.25</v>
      </c>
      <c r="BN280" s="8">
        <v>-1.355140209197998</v>
      </c>
      <c r="BO280" s="8">
        <v>7.355140209197998</v>
      </c>
      <c r="BP280" s="8">
        <v>1</v>
      </c>
      <c r="BQ280" s="8">
        <v>0</v>
      </c>
      <c r="BR280" s="8">
        <v>0.15999999642372131</v>
      </c>
      <c r="BS280" s="8">
        <v>111115</v>
      </c>
      <c r="BT280">
        <f t="shared" si="235"/>
        <v>1.7539059448242187</v>
      </c>
      <c r="BU280">
        <f t="shared" si="236"/>
        <v>3.6097165809891077E-3</v>
      </c>
      <c r="BV280">
        <f t="shared" si="237"/>
        <v>297.66588630676267</v>
      </c>
      <c r="BW280">
        <f t="shared" si="238"/>
        <v>297.59995689392088</v>
      </c>
      <c r="BX280">
        <f t="shared" si="239"/>
        <v>287.76598966167876</v>
      </c>
      <c r="BY280">
        <f t="shared" si="260"/>
        <v>0.51108642833901352</v>
      </c>
      <c r="BZ280">
        <f t="shared" si="240"/>
        <v>3.0890535696445829</v>
      </c>
      <c r="CA280">
        <f t="shared" si="241"/>
        <v>30.512688824263648</v>
      </c>
      <c r="CB280">
        <f t="shared" si="242"/>
        <v>11.790496059981422</v>
      </c>
      <c r="CC280">
        <f t="shared" si="243"/>
        <v>24.482921600341797</v>
      </c>
      <c r="CD280">
        <f t="shared" si="244"/>
        <v>3.0829656619942627</v>
      </c>
      <c r="CE280">
        <f t="shared" si="245"/>
        <v>0.29861802072287458</v>
      </c>
      <c r="CF280">
        <f t="shared" si="246"/>
        <v>1.8954034737210896</v>
      </c>
      <c r="CG280">
        <f t="shared" si="247"/>
        <v>1.1875621882731731</v>
      </c>
      <c r="CH280">
        <f t="shared" si="248"/>
        <v>0.18750268351082339</v>
      </c>
      <c r="CI280">
        <f t="shared" si="249"/>
        <v>23.860077783442705</v>
      </c>
      <c r="CJ280">
        <f t="shared" si="250"/>
        <v>0.61164391944641439</v>
      </c>
      <c r="CK280">
        <f t="shared" si="251"/>
        <v>61.656927521945647</v>
      </c>
      <c r="CL280">
        <f t="shared" si="252"/>
        <v>381.41128078316592</v>
      </c>
      <c r="CM280">
        <f t="shared" si="253"/>
        <v>4.3546151802777086E-2</v>
      </c>
      <c r="CN280">
        <f t="shared" si="254"/>
        <v>0</v>
      </c>
      <c r="CO280">
        <f t="shared" si="255"/>
        <v>1573.8089216489561</v>
      </c>
      <c r="CP280">
        <f t="shared" si="256"/>
        <v>0</v>
      </c>
      <c r="CQ280" t="e">
        <f t="shared" si="257"/>
        <v>#DIV/0!</v>
      </c>
      <c r="CR280" t="e">
        <f t="shared" si="258"/>
        <v>#DIV/0!</v>
      </c>
    </row>
    <row r="281" spans="1:96" x14ac:dyDescent="0.3">
      <c r="A281" s="4" t="str">
        <f>VLOOKUP(B281,ListCodeMtrx!A$1:B$91,2,TRUE)</f>
        <v>M44</v>
      </c>
      <c r="B281">
        <v>44</v>
      </c>
      <c r="C281" s="10">
        <v>8</v>
      </c>
      <c r="D281" s="10">
        <v>2</v>
      </c>
      <c r="E281" s="10">
        <v>3</v>
      </c>
      <c r="F281" s="1">
        <v>74</v>
      </c>
      <c r="G281" s="3">
        <v>41318</v>
      </c>
      <c r="H281" s="11">
        <v>2</v>
      </c>
      <c r="I281" s="1">
        <v>42.8</v>
      </c>
      <c r="J281" s="8">
        <v>17</v>
      </c>
      <c r="K281" s="8" t="s">
        <v>615</v>
      </c>
      <c r="L281" s="12">
        <v>0.15763888888888888</v>
      </c>
      <c r="M281" s="12">
        <f t="shared" si="259"/>
        <v>0.43371527777777785</v>
      </c>
      <c r="N281" s="8">
        <v>5053</v>
      </c>
      <c r="O281" s="8">
        <v>0</v>
      </c>
      <c r="P281" s="13">
        <v>800</v>
      </c>
      <c r="Q281" s="14">
        <f t="shared" si="218"/>
        <v>43.392354805622041</v>
      </c>
      <c r="R281" s="14">
        <f t="shared" si="219"/>
        <v>0.30652736995457713</v>
      </c>
      <c r="S281" s="14">
        <f t="shared" si="220"/>
        <v>527.55687821462163</v>
      </c>
      <c r="T281" s="15">
        <v>24.550397872924805</v>
      </c>
      <c r="U281" s="27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t="e">
        <f t="shared" si="221"/>
        <v>#DIV/0!</v>
      </c>
      <c r="AC281" t="e">
        <f t="shared" si="222"/>
        <v>#DIV/0!</v>
      </c>
      <c r="AD281" t="e">
        <f t="shared" si="223"/>
        <v>#DIV/0!</v>
      </c>
      <c r="AE281" s="8">
        <v>-1</v>
      </c>
      <c r="AF281" s="8">
        <v>0.87</v>
      </c>
      <c r="AG281" s="8">
        <v>0.92</v>
      </c>
      <c r="AH281" s="8">
        <v>10.09855842590332</v>
      </c>
      <c r="AI281">
        <f t="shared" si="224"/>
        <v>0.87504927921295161</v>
      </c>
      <c r="AJ281">
        <f t="shared" si="225"/>
        <v>2.8212939209626978E-2</v>
      </c>
      <c r="AK281" t="e">
        <f t="shared" si="226"/>
        <v>#DIV/0!</v>
      </c>
      <c r="AL281" t="e">
        <f t="shared" si="227"/>
        <v>#DIV/0!</v>
      </c>
      <c r="AM281" t="e">
        <f t="shared" si="228"/>
        <v>#DIV/0!</v>
      </c>
      <c r="AN281" s="8">
        <v>1801.0455322265625</v>
      </c>
      <c r="AO281" s="8">
        <v>0.5</v>
      </c>
      <c r="AP281" t="e">
        <f t="shared" si="229"/>
        <v>#DIV/0!</v>
      </c>
      <c r="AQ281">
        <f t="shared" si="230"/>
        <v>3.6459650732865434</v>
      </c>
      <c r="AR281">
        <f t="shared" si="231"/>
        <v>1.2132225858495826</v>
      </c>
      <c r="AS281">
        <f t="shared" si="232"/>
        <v>24.550397872924805</v>
      </c>
      <c r="AT281" s="8">
        <v>2</v>
      </c>
      <c r="AU281">
        <f t="shared" si="233"/>
        <v>4.644859790802002</v>
      </c>
      <c r="AV281" s="8">
        <v>1</v>
      </c>
      <c r="AW281">
        <f t="shared" si="234"/>
        <v>9.2897195816040039</v>
      </c>
      <c r="AX281" s="8">
        <v>24.486055374145508</v>
      </c>
      <c r="AY281" s="8">
        <v>24.550397872924805</v>
      </c>
      <c r="AZ281" s="8">
        <v>25.016040802001953</v>
      </c>
      <c r="BA281" s="8">
        <v>799.52923583984375</v>
      </c>
      <c r="BB281" s="8">
        <v>773.18084716796875</v>
      </c>
      <c r="BC281" s="8">
        <v>16.553279876708984</v>
      </c>
      <c r="BD281" s="8">
        <v>18.593452453613281</v>
      </c>
      <c r="BE281" s="8">
        <v>54.342960357666016</v>
      </c>
      <c r="BF281" s="8">
        <v>61.040668487548828</v>
      </c>
      <c r="BG281" s="8">
        <v>350.77169799804687</v>
      </c>
      <c r="BH281" s="8">
        <v>1798.1558837890625</v>
      </c>
      <c r="BI281" s="8">
        <v>683.60626220703125</v>
      </c>
      <c r="BJ281" s="8">
        <v>101.23003387451172</v>
      </c>
      <c r="BK281" s="8">
        <v>0.43082106113433838</v>
      </c>
      <c r="BL281" s="8">
        <v>0.15408983826637268</v>
      </c>
      <c r="BM281" s="8">
        <v>0.25</v>
      </c>
      <c r="BN281" s="8">
        <v>-1.355140209197998</v>
      </c>
      <c r="BO281" s="8">
        <v>7.355140209197998</v>
      </c>
      <c r="BP281" s="8">
        <v>1</v>
      </c>
      <c r="BQ281" s="8">
        <v>0</v>
      </c>
      <c r="BR281" s="8">
        <v>0.15999999642372131</v>
      </c>
      <c r="BS281" s="8">
        <v>111115</v>
      </c>
      <c r="BT281">
        <f t="shared" si="235"/>
        <v>1.7538584899902341</v>
      </c>
      <c r="BU281">
        <f t="shared" si="236"/>
        <v>3.6459650732865432E-3</v>
      </c>
      <c r="BV281">
        <f t="shared" si="237"/>
        <v>297.70039787292478</v>
      </c>
      <c r="BW281">
        <f t="shared" si="238"/>
        <v>297.63605537414549</v>
      </c>
      <c r="BX281">
        <f t="shared" si="239"/>
        <v>287.70493497554344</v>
      </c>
      <c r="BY281">
        <f t="shared" si="260"/>
        <v>0.5045139984765693</v>
      </c>
      <c r="BZ281">
        <f t="shared" si="240"/>
        <v>3.0954384075729782</v>
      </c>
      <c r="CA281">
        <f t="shared" si="241"/>
        <v>30.578261105890682</v>
      </c>
      <c r="CB281">
        <f t="shared" si="242"/>
        <v>11.984808652277401</v>
      </c>
      <c r="CC281">
        <f t="shared" si="243"/>
        <v>24.518226623535156</v>
      </c>
      <c r="CD281">
        <f t="shared" si="244"/>
        <v>3.0894861775446474</v>
      </c>
      <c r="CE281">
        <f t="shared" si="245"/>
        <v>0.29673614334217635</v>
      </c>
      <c r="CF281">
        <f t="shared" si="246"/>
        <v>1.8822158217233955</v>
      </c>
      <c r="CG281">
        <f t="shared" si="247"/>
        <v>1.2072703558212519</v>
      </c>
      <c r="CH281">
        <f t="shared" si="248"/>
        <v>0.1863155992420257</v>
      </c>
      <c r="CI281">
        <f t="shared" si="249"/>
        <v>53.404600652397804</v>
      </c>
      <c r="CJ281">
        <f t="shared" si="250"/>
        <v>0.68232015853338024</v>
      </c>
      <c r="CK281">
        <f t="shared" si="251"/>
        <v>61.101714432673184</v>
      </c>
      <c r="CL281">
        <f t="shared" si="252"/>
        <v>766.87498632114705</v>
      </c>
      <c r="CM281">
        <f t="shared" si="253"/>
        <v>3.4573396175214891E-2</v>
      </c>
      <c r="CN281">
        <f t="shared" si="254"/>
        <v>0</v>
      </c>
      <c r="CO281">
        <f t="shared" si="255"/>
        <v>1573.4750100221472</v>
      </c>
      <c r="CP281">
        <f t="shared" si="256"/>
        <v>0</v>
      </c>
      <c r="CQ281" t="e">
        <f t="shared" si="257"/>
        <v>#DIV/0!</v>
      </c>
      <c r="CR281" t="e">
        <f t="shared" si="258"/>
        <v>#DIV/0!</v>
      </c>
    </row>
    <row r="282" spans="1:96" x14ac:dyDescent="0.3">
      <c r="A282" s="4" t="str">
        <f>VLOOKUP(B282,ListCodeMtrx!A$1:B$91,2,TRUE)</f>
        <v>M55</v>
      </c>
      <c r="B282">
        <v>55</v>
      </c>
      <c r="C282" s="10">
        <v>17</v>
      </c>
      <c r="D282" s="10">
        <v>2</v>
      </c>
      <c r="E282" s="10">
        <v>5</v>
      </c>
      <c r="F282" s="1">
        <v>74</v>
      </c>
      <c r="G282" s="3">
        <v>41318</v>
      </c>
      <c r="H282" s="11">
        <v>2</v>
      </c>
      <c r="I282" s="1">
        <v>43.8</v>
      </c>
      <c r="J282" s="8">
        <v>20</v>
      </c>
      <c r="K282" s="8" t="s">
        <v>618</v>
      </c>
      <c r="L282" s="12">
        <v>0.15763888888888888</v>
      </c>
      <c r="M282" s="12">
        <f t="shared" si="259"/>
        <v>0.44186342592592587</v>
      </c>
      <c r="N282" s="8">
        <v>5757</v>
      </c>
      <c r="O282" s="8">
        <v>0</v>
      </c>
      <c r="P282" s="13">
        <v>50</v>
      </c>
      <c r="Q282" s="14">
        <f t="shared" si="218"/>
        <v>-0.6374872592891685</v>
      </c>
      <c r="R282" s="14">
        <f t="shared" si="219"/>
        <v>0.20074005096374573</v>
      </c>
      <c r="S282" s="14">
        <f t="shared" si="220"/>
        <v>53.306469487357852</v>
      </c>
      <c r="T282" s="15">
        <v>25.531072616577148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t="e">
        <f t="shared" si="221"/>
        <v>#DIV/0!</v>
      </c>
      <c r="AC282" t="e">
        <f t="shared" si="222"/>
        <v>#DIV/0!</v>
      </c>
      <c r="AD282" t="e">
        <f t="shared" si="223"/>
        <v>#DIV/0!</v>
      </c>
      <c r="AE282" s="8">
        <v>-1</v>
      </c>
      <c r="AF282" s="8">
        <v>0.87</v>
      </c>
      <c r="AG282" s="8">
        <v>0.92</v>
      </c>
      <c r="AH282" s="8">
        <v>10.069668769836426</v>
      </c>
      <c r="AI282">
        <f t="shared" si="224"/>
        <v>0.87503483438491825</v>
      </c>
      <c r="AJ282">
        <f t="shared" si="225"/>
        <v>2.299614683826624E-4</v>
      </c>
      <c r="AK282" t="e">
        <f t="shared" si="226"/>
        <v>#DIV/0!</v>
      </c>
      <c r="AL282" t="e">
        <f t="shared" si="227"/>
        <v>#DIV/0!</v>
      </c>
      <c r="AM282" t="e">
        <f t="shared" si="228"/>
        <v>#DIV/0!</v>
      </c>
      <c r="AN282" s="8">
        <v>1797.803466796875</v>
      </c>
      <c r="AO282" s="8">
        <v>0.5</v>
      </c>
      <c r="AP282" t="e">
        <f t="shared" si="229"/>
        <v>#DIV/0!</v>
      </c>
      <c r="AQ282">
        <f t="shared" si="230"/>
        <v>2.8909534990711192</v>
      </c>
      <c r="AR282">
        <f t="shared" si="231"/>
        <v>1.4514323459623912</v>
      </c>
      <c r="AS282">
        <f t="shared" si="232"/>
        <v>25.531072616577148</v>
      </c>
      <c r="AT282" s="8">
        <v>2</v>
      </c>
      <c r="AU282">
        <f t="shared" si="233"/>
        <v>4.644859790802002</v>
      </c>
      <c r="AV282" s="8">
        <v>1</v>
      </c>
      <c r="AW282">
        <f t="shared" si="234"/>
        <v>9.2897195816040039</v>
      </c>
      <c r="AX282" s="8">
        <v>24.547807693481445</v>
      </c>
      <c r="AY282" s="8">
        <v>25.531072616577148</v>
      </c>
      <c r="AZ282" s="8">
        <v>25.007452011108398</v>
      </c>
      <c r="BA282" s="8">
        <v>49.053646087646484</v>
      </c>
      <c r="BB282" s="8">
        <v>49.335800170898438</v>
      </c>
      <c r="BC282" s="8">
        <v>16.466278076171875</v>
      </c>
      <c r="BD282" s="8">
        <v>18.084802627563477</v>
      </c>
      <c r="BE282" s="8">
        <v>53.846164703369141</v>
      </c>
      <c r="BF282" s="8">
        <v>59.138881683349609</v>
      </c>
      <c r="BG282" s="8">
        <v>350.772705078125</v>
      </c>
      <c r="BH282" s="8">
        <v>1801.53564453125</v>
      </c>
      <c r="BI282" s="8">
        <v>884.84332275390625</v>
      </c>
      <c r="BJ282" s="8">
        <v>101.20785522460937</v>
      </c>
      <c r="BK282" s="8">
        <v>3.1235337257385254E-2</v>
      </c>
      <c r="BL282" s="8">
        <v>0.17572489380836487</v>
      </c>
      <c r="BM282" s="8">
        <v>0.25</v>
      </c>
      <c r="BN282" s="8">
        <v>-1.355140209197998</v>
      </c>
      <c r="BO282" s="8">
        <v>7.355140209197998</v>
      </c>
      <c r="BP282" s="8">
        <v>1</v>
      </c>
      <c r="BQ282" s="8">
        <v>0</v>
      </c>
      <c r="BR282" s="8">
        <v>0.15999999642372131</v>
      </c>
      <c r="BS282" s="8">
        <v>111115</v>
      </c>
      <c r="BT282">
        <f t="shared" si="235"/>
        <v>1.7538635253906247</v>
      </c>
      <c r="BU282">
        <f t="shared" si="236"/>
        <v>2.890953499071119E-3</v>
      </c>
      <c r="BV282">
        <f t="shared" si="237"/>
        <v>298.68107261657713</v>
      </c>
      <c r="BW282">
        <f t="shared" si="238"/>
        <v>297.69780769348142</v>
      </c>
      <c r="BX282">
        <f t="shared" si="239"/>
        <v>288.24569668220647</v>
      </c>
      <c r="BY282">
        <f t="shared" si="260"/>
        <v>0.59753687901444674</v>
      </c>
      <c r="BZ282">
        <f t="shared" si="240"/>
        <v>3.2817564320584709</v>
      </c>
      <c r="CA282">
        <f t="shared" si="241"/>
        <v>32.425906317007794</v>
      </c>
      <c r="CB282">
        <f t="shared" si="242"/>
        <v>14.341103689444317</v>
      </c>
      <c r="CC282">
        <f t="shared" si="243"/>
        <v>25.039440155029297</v>
      </c>
      <c r="CD282">
        <f t="shared" si="244"/>
        <v>3.187161925962255</v>
      </c>
      <c r="CE282">
        <f t="shared" si="245"/>
        <v>0.19649404290712386</v>
      </c>
      <c r="CF282">
        <f t="shared" si="246"/>
        <v>1.8303240860960797</v>
      </c>
      <c r="CG282">
        <f t="shared" si="247"/>
        <v>1.3568378398661753</v>
      </c>
      <c r="CH282">
        <f t="shared" si="248"/>
        <v>0.12318332401821372</v>
      </c>
      <c r="CI282">
        <f t="shared" si="249"/>
        <v>5.3950334464115706</v>
      </c>
      <c r="CJ282">
        <f t="shared" si="250"/>
        <v>1.0804825157939077</v>
      </c>
      <c r="CK282">
        <f t="shared" si="251"/>
        <v>55.586504769122072</v>
      </c>
      <c r="CL282">
        <f t="shared" si="252"/>
        <v>49.428441051226471</v>
      </c>
      <c r="CM282">
        <f t="shared" si="253"/>
        <v>-7.169088853522047E-3</v>
      </c>
      <c r="CN282">
        <f t="shared" si="254"/>
        <v>0</v>
      </c>
      <c r="CO282">
        <f t="shared" si="255"/>
        <v>1576.4064443509294</v>
      </c>
      <c r="CP282">
        <f t="shared" si="256"/>
        <v>0</v>
      </c>
      <c r="CQ282" t="e">
        <f t="shared" si="257"/>
        <v>#DIV/0!</v>
      </c>
      <c r="CR282" t="e">
        <f t="shared" si="258"/>
        <v>#DIV/0!</v>
      </c>
    </row>
    <row r="283" spans="1:96" x14ac:dyDescent="0.3">
      <c r="A283" s="4" t="str">
        <f>VLOOKUP(B283,ListCodeMtrx!A$1:B$91,2,TRUE)</f>
        <v>M55</v>
      </c>
      <c r="B283">
        <v>55</v>
      </c>
      <c r="C283" s="10">
        <v>17</v>
      </c>
      <c r="D283" s="10">
        <v>2</v>
      </c>
      <c r="E283" s="10">
        <v>5</v>
      </c>
      <c r="F283" s="1">
        <v>74</v>
      </c>
      <c r="G283" s="3">
        <v>41318</v>
      </c>
      <c r="H283" s="11">
        <v>2</v>
      </c>
      <c r="I283" s="1">
        <v>43.8</v>
      </c>
      <c r="J283" s="8">
        <v>21</v>
      </c>
      <c r="K283" s="8" t="s">
        <v>619</v>
      </c>
      <c r="L283" s="12">
        <v>0.15763888888888888</v>
      </c>
      <c r="M283" s="12">
        <f t="shared" si="259"/>
        <v>0.44428240740740743</v>
      </c>
      <c r="N283" s="8">
        <v>5966</v>
      </c>
      <c r="O283" s="8">
        <v>0</v>
      </c>
      <c r="P283" s="13">
        <v>150</v>
      </c>
      <c r="Q283" s="14">
        <f t="shared" si="218"/>
        <v>8.2563455041672675</v>
      </c>
      <c r="R283" s="14">
        <f t="shared" si="219"/>
        <v>0.25185309941443751</v>
      </c>
      <c r="S283" s="14">
        <f t="shared" si="220"/>
        <v>89.532964239510207</v>
      </c>
      <c r="T283" s="15">
        <v>25.014968872070313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t="e">
        <f t="shared" si="221"/>
        <v>#DIV/0!</v>
      </c>
      <c r="AC283" t="e">
        <f t="shared" si="222"/>
        <v>#DIV/0!</v>
      </c>
      <c r="AD283" t="e">
        <f t="shared" si="223"/>
        <v>#DIV/0!</v>
      </c>
      <c r="AE283" s="8">
        <v>-1</v>
      </c>
      <c r="AF283" s="8">
        <v>0.87</v>
      </c>
      <c r="AG283" s="8">
        <v>0.92</v>
      </c>
      <c r="AH283" s="8">
        <v>10.09855842590332</v>
      </c>
      <c r="AI283">
        <f t="shared" si="224"/>
        <v>0.87504927921295161</v>
      </c>
      <c r="AJ283">
        <f t="shared" si="225"/>
        <v>5.8850670956101352E-3</v>
      </c>
      <c r="AK283" t="e">
        <f t="shared" si="226"/>
        <v>#DIV/0!</v>
      </c>
      <c r="AL283" t="e">
        <f t="shared" si="227"/>
        <v>#DIV/0!</v>
      </c>
      <c r="AM283" t="e">
        <f t="shared" si="228"/>
        <v>#DIV/0!</v>
      </c>
      <c r="AN283" s="8">
        <v>1797.803466796875</v>
      </c>
      <c r="AO283" s="8">
        <v>0.5</v>
      </c>
      <c r="AP283" t="e">
        <f t="shared" si="229"/>
        <v>#DIV/0!</v>
      </c>
      <c r="AQ283">
        <f t="shared" si="230"/>
        <v>3.2960638281836165</v>
      </c>
      <c r="AR283">
        <f t="shared" si="231"/>
        <v>1.3264129830126803</v>
      </c>
      <c r="AS283">
        <f t="shared" si="232"/>
        <v>25.014968872070313</v>
      </c>
      <c r="AT283" s="8">
        <v>2</v>
      </c>
      <c r="AU283">
        <f t="shared" si="233"/>
        <v>4.644859790802002</v>
      </c>
      <c r="AV283" s="8">
        <v>1</v>
      </c>
      <c r="AW283">
        <f t="shared" si="234"/>
        <v>9.2897195816040039</v>
      </c>
      <c r="AX283" s="8">
        <v>24.479158401489258</v>
      </c>
      <c r="AY283" s="8">
        <v>25.014968872070313</v>
      </c>
      <c r="AZ283" s="8">
        <v>25.018159866333008</v>
      </c>
      <c r="BA283" s="8">
        <v>150.70401000976562</v>
      </c>
      <c r="BB283" s="8">
        <v>145.72264099121094</v>
      </c>
      <c r="BC283" s="8">
        <v>16.496885299682617</v>
      </c>
      <c r="BD283" s="8">
        <v>18.341728210449219</v>
      </c>
      <c r="BE283" s="8">
        <v>54.161785125732422</v>
      </c>
      <c r="BF283" s="8">
        <v>60.218685150146484</v>
      </c>
      <c r="BG283" s="8">
        <v>350.7733154296875</v>
      </c>
      <c r="BH283" s="8">
        <v>1797.445068359375</v>
      </c>
      <c r="BI283" s="8">
        <v>1105.01220703125</v>
      </c>
      <c r="BJ283" s="8">
        <v>101.19566345214844</v>
      </c>
      <c r="BK283" s="8">
        <v>0.34578001499176025</v>
      </c>
      <c r="BL283" s="8">
        <v>0.17400828003883362</v>
      </c>
      <c r="BM283" s="8">
        <v>0.5</v>
      </c>
      <c r="BN283" s="8">
        <v>-1.355140209197998</v>
      </c>
      <c r="BO283" s="8">
        <v>7.355140209197998</v>
      </c>
      <c r="BP283" s="8">
        <v>1</v>
      </c>
      <c r="BQ283" s="8">
        <v>0</v>
      </c>
      <c r="BR283" s="8">
        <v>0.15999999642372131</v>
      </c>
      <c r="BS283" s="8">
        <v>111115</v>
      </c>
      <c r="BT283">
        <f t="shared" si="235"/>
        <v>1.7538665771484374</v>
      </c>
      <c r="BU283">
        <f t="shared" si="236"/>
        <v>3.2960638281836164E-3</v>
      </c>
      <c r="BV283">
        <f t="shared" si="237"/>
        <v>298.16496887207029</v>
      </c>
      <c r="BW283">
        <f t="shared" si="238"/>
        <v>297.62915840148924</v>
      </c>
      <c r="BX283">
        <f t="shared" si="239"/>
        <v>287.59120450933551</v>
      </c>
      <c r="BY283">
        <f t="shared" si="260"/>
        <v>0.54415697207359337</v>
      </c>
      <c r="BZ283">
        <f t="shared" si="240"/>
        <v>3.1825163381280763</v>
      </c>
      <c r="CA283">
        <f t="shared" si="241"/>
        <v>31.449137537726276</v>
      </c>
      <c r="CB283">
        <f t="shared" si="242"/>
        <v>13.107409327277058</v>
      </c>
      <c r="CC283">
        <f t="shared" si="243"/>
        <v>24.747063636779785</v>
      </c>
      <c r="CD283">
        <f t="shared" si="244"/>
        <v>3.1320433350922787</v>
      </c>
      <c r="CE283">
        <f t="shared" si="245"/>
        <v>0.24520535005433014</v>
      </c>
      <c r="CF283">
        <f t="shared" si="246"/>
        <v>1.856103355115396</v>
      </c>
      <c r="CG283">
        <f t="shared" si="247"/>
        <v>1.2759399799768827</v>
      </c>
      <c r="CH283">
        <f t="shared" si="248"/>
        <v>0.15383705244922663</v>
      </c>
      <c r="CI283">
        <f t="shared" si="249"/>
        <v>9.0603477170547162</v>
      </c>
      <c r="CJ283">
        <f t="shared" si="250"/>
        <v>0.61440668128510156</v>
      </c>
      <c r="CK283">
        <f t="shared" si="251"/>
        <v>58.385989393716876</v>
      </c>
      <c r="CL283">
        <f t="shared" si="252"/>
        <v>144.52281290891901</v>
      </c>
      <c r="CM283">
        <f t="shared" si="253"/>
        <v>3.3354934860074452E-2</v>
      </c>
      <c r="CN283">
        <f t="shared" si="254"/>
        <v>0</v>
      </c>
      <c r="CO283">
        <f t="shared" si="255"/>
        <v>1572.8530114927457</v>
      </c>
      <c r="CP283">
        <f t="shared" si="256"/>
        <v>0</v>
      </c>
      <c r="CQ283" t="e">
        <f t="shared" si="257"/>
        <v>#DIV/0!</v>
      </c>
      <c r="CR283" t="e">
        <f t="shared" si="258"/>
        <v>#DIV/0!</v>
      </c>
    </row>
    <row r="284" spans="1:96" s="5" customFormat="1" x14ac:dyDescent="0.3">
      <c r="A284" s="4" t="str">
        <f>VLOOKUP(B284,ListCodeMtrx!A$1:B$91,2,TRUE)</f>
        <v>M55</v>
      </c>
      <c r="B284">
        <v>55</v>
      </c>
      <c r="C284" s="10">
        <v>17</v>
      </c>
      <c r="D284" s="10">
        <v>2</v>
      </c>
      <c r="E284" s="10">
        <v>5</v>
      </c>
      <c r="F284" s="1">
        <v>74</v>
      </c>
      <c r="G284" s="3">
        <v>41318</v>
      </c>
      <c r="H284" s="11">
        <v>2</v>
      </c>
      <c r="I284" s="1">
        <v>43.8</v>
      </c>
      <c r="J284" s="8">
        <v>22</v>
      </c>
      <c r="K284" s="8" t="s">
        <v>620</v>
      </c>
      <c r="L284" s="12">
        <v>0.15763888888888888</v>
      </c>
      <c r="M284" s="12">
        <f t="shared" si="259"/>
        <v>0.44644675925925925</v>
      </c>
      <c r="N284" s="8">
        <v>6153</v>
      </c>
      <c r="O284" s="8">
        <v>0</v>
      </c>
      <c r="P284" s="13" t="s">
        <v>192</v>
      </c>
      <c r="Q284" s="14">
        <f t="shared" si="218"/>
        <v>28.147806062956221</v>
      </c>
      <c r="R284" s="14">
        <f t="shared" si="219"/>
        <v>0.28917201745723015</v>
      </c>
      <c r="S284" s="14">
        <f t="shared" si="220"/>
        <v>217.31887162233431</v>
      </c>
      <c r="T284" s="15">
        <v>24.825515747070313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t="e">
        <f t="shared" si="221"/>
        <v>#DIV/0!</v>
      </c>
      <c r="AC284" t="e">
        <f t="shared" si="222"/>
        <v>#DIV/0!</v>
      </c>
      <c r="AD284" t="e">
        <f t="shared" si="223"/>
        <v>#DIV/0!</v>
      </c>
      <c r="AE284" s="8">
        <v>-1</v>
      </c>
      <c r="AF284" s="8">
        <v>0.87</v>
      </c>
      <c r="AG284" s="8">
        <v>0.92</v>
      </c>
      <c r="AH284" s="8">
        <v>10.09855842590332</v>
      </c>
      <c r="AI284">
        <f t="shared" si="224"/>
        <v>0.87504927921295161</v>
      </c>
      <c r="AJ284">
        <f t="shared" si="225"/>
        <v>1.8528400459605816E-2</v>
      </c>
      <c r="AK284" t="e">
        <f t="shared" si="226"/>
        <v>#DIV/0!</v>
      </c>
      <c r="AL284" t="e">
        <f t="shared" si="227"/>
        <v>#DIV/0!</v>
      </c>
      <c r="AM284" t="e">
        <f t="shared" si="228"/>
        <v>#DIV/0!</v>
      </c>
      <c r="AN284" s="8">
        <v>1797.803466796875</v>
      </c>
      <c r="AO284" s="8">
        <v>0.5</v>
      </c>
      <c r="AP284" t="e">
        <f t="shared" si="229"/>
        <v>#DIV/0!</v>
      </c>
      <c r="AQ284">
        <f t="shared" si="230"/>
        <v>3.5880281438496091</v>
      </c>
      <c r="AR284">
        <f t="shared" si="231"/>
        <v>1.2624399433546343</v>
      </c>
      <c r="AS284">
        <f t="shared" si="232"/>
        <v>24.825515747070313</v>
      </c>
      <c r="AT284" s="8">
        <v>2</v>
      </c>
      <c r="AU284">
        <f t="shared" si="233"/>
        <v>4.644859790802002</v>
      </c>
      <c r="AV284" s="8">
        <v>1</v>
      </c>
      <c r="AW284">
        <f t="shared" si="234"/>
        <v>9.2897195816040039</v>
      </c>
      <c r="AX284" s="8">
        <v>24.483217239379883</v>
      </c>
      <c r="AY284" s="8">
        <v>24.825515747070313</v>
      </c>
      <c r="AZ284" s="8">
        <v>25.011629104614258</v>
      </c>
      <c r="BA284" s="8">
        <v>400.1678466796875</v>
      </c>
      <c r="BB284" s="8">
        <v>383.33407592773437</v>
      </c>
      <c r="BC284" s="8">
        <v>16.614023208618164</v>
      </c>
      <c r="BD284" s="8">
        <v>18.621774673461914</v>
      </c>
      <c r="BE284" s="8">
        <v>54.529296875</v>
      </c>
      <c r="BF284" s="8">
        <v>61.118988037109375</v>
      </c>
      <c r="BG284" s="8">
        <v>350.76181030273437</v>
      </c>
      <c r="BH284" s="8">
        <v>1797.775390625</v>
      </c>
      <c r="BI284" s="8">
        <v>1001.6376342773437</v>
      </c>
      <c r="BJ284" s="8">
        <v>101.18856811523437</v>
      </c>
      <c r="BK284" s="8">
        <v>0.63340818881988525</v>
      </c>
      <c r="BL284" s="8">
        <v>0.16886416077613831</v>
      </c>
      <c r="BM284" s="8">
        <v>0.5</v>
      </c>
      <c r="BN284" s="8">
        <v>-1.355140209197998</v>
      </c>
      <c r="BO284" s="8">
        <v>7.355140209197998</v>
      </c>
      <c r="BP284" s="8">
        <v>1</v>
      </c>
      <c r="BQ284" s="8">
        <v>0</v>
      </c>
      <c r="BR284" s="8">
        <v>0.15999999642372131</v>
      </c>
      <c r="BS284" s="8">
        <v>111115</v>
      </c>
      <c r="BT284">
        <f t="shared" si="235"/>
        <v>1.7538090515136717</v>
      </c>
      <c r="BU284">
        <f t="shared" si="236"/>
        <v>3.5880281438496089E-3</v>
      </c>
      <c r="BV284">
        <f t="shared" si="237"/>
        <v>297.97551574707029</v>
      </c>
      <c r="BW284">
        <f t="shared" si="238"/>
        <v>297.63321723937986</v>
      </c>
      <c r="BX284">
        <f t="shared" si="239"/>
        <v>287.64405607065419</v>
      </c>
      <c r="BY284">
        <f t="shared" si="260"/>
        <v>0.50177053344933142</v>
      </c>
      <c r="BZ284">
        <f t="shared" si="240"/>
        <v>3.1467506583267815</v>
      </c>
      <c r="CA284">
        <f t="shared" si="241"/>
        <v>31.09788701371123</v>
      </c>
      <c r="CB284">
        <f t="shared" si="242"/>
        <v>12.476112340249315</v>
      </c>
      <c r="CC284">
        <f t="shared" si="243"/>
        <v>24.654366493225098</v>
      </c>
      <c r="CD284">
        <f t="shared" si="244"/>
        <v>3.1147429728621772</v>
      </c>
      <c r="CE284">
        <f t="shared" si="245"/>
        <v>0.28044235862191358</v>
      </c>
      <c r="CF284">
        <f t="shared" si="246"/>
        <v>1.8843107149721472</v>
      </c>
      <c r="CG284">
        <f t="shared" si="247"/>
        <v>1.23043225789003</v>
      </c>
      <c r="CH284">
        <f t="shared" si="248"/>
        <v>0.17604041765621301</v>
      </c>
      <c r="CI284">
        <f t="shared" si="249"/>
        <v>21.990185443882453</v>
      </c>
      <c r="CJ284">
        <f t="shared" si="250"/>
        <v>0.56691769730198205</v>
      </c>
      <c r="CK284">
        <f t="shared" si="251"/>
        <v>60.100385960003344</v>
      </c>
      <c r="CL284">
        <f t="shared" si="252"/>
        <v>379.24358236103518</v>
      </c>
      <c r="CM284">
        <f t="shared" si="253"/>
        <v>4.4607056967954681E-2</v>
      </c>
      <c r="CN284">
        <f t="shared" si="254"/>
        <v>0</v>
      </c>
      <c r="CO284">
        <f t="shared" si="255"/>
        <v>1573.1420597531887</v>
      </c>
      <c r="CP284">
        <f t="shared" si="256"/>
        <v>0</v>
      </c>
      <c r="CQ284" t="e">
        <f t="shared" si="257"/>
        <v>#DIV/0!</v>
      </c>
      <c r="CR284" t="e">
        <f t="shared" si="258"/>
        <v>#DIV/0!</v>
      </c>
    </row>
    <row r="285" spans="1:96" x14ac:dyDescent="0.3">
      <c r="A285" s="4" t="str">
        <f>VLOOKUP(B285,ListCodeMtrx!A$1:B$91,2,TRUE)</f>
        <v>M55</v>
      </c>
      <c r="B285">
        <v>55</v>
      </c>
      <c r="C285" s="10">
        <v>17</v>
      </c>
      <c r="D285" s="10">
        <v>2</v>
      </c>
      <c r="E285" s="10">
        <v>5</v>
      </c>
      <c r="F285" s="1">
        <v>74</v>
      </c>
      <c r="G285" s="3">
        <v>41318</v>
      </c>
      <c r="H285" s="11">
        <v>2</v>
      </c>
      <c r="I285" s="1">
        <v>43.8</v>
      </c>
      <c r="J285" s="8">
        <v>23</v>
      </c>
      <c r="K285" s="8" t="s">
        <v>621</v>
      </c>
      <c r="L285" s="12">
        <v>0.15763888888888888</v>
      </c>
      <c r="M285" s="12">
        <f t="shared" si="259"/>
        <v>0.4488657407407407</v>
      </c>
      <c r="N285" s="8">
        <v>6362</v>
      </c>
      <c r="O285" s="8">
        <v>0</v>
      </c>
      <c r="P285" s="13">
        <v>800</v>
      </c>
      <c r="Q285" s="14">
        <f t="shared" si="218"/>
        <v>47.994623664241352</v>
      </c>
      <c r="R285" s="14">
        <f t="shared" si="219"/>
        <v>0.31173569392463746</v>
      </c>
      <c r="S285" s="14">
        <f t="shared" si="220"/>
        <v>504.58372259728128</v>
      </c>
      <c r="T285" s="15">
        <v>24.667207717895508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t="e">
        <f t="shared" si="221"/>
        <v>#DIV/0!</v>
      </c>
      <c r="AC285" t="e">
        <f t="shared" si="222"/>
        <v>#DIV/0!</v>
      </c>
      <c r="AD285" t="e">
        <f t="shared" si="223"/>
        <v>#DIV/0!</v>
      </c>
      <c r="AE285" s="8">
        <v>-1</v>
      </c>
      <c r="AF285" s="8">
        <v>0.87</v>
      </c>
      <c r="AG285" s="8">
        <v>0.92</v>
      </c>
      <c r="AH285" s="8">
        <v>10.09855842590332</v>
      </c>
      <c r="AI285">
        <f t="shared" si="224"/>
        <v>0.87504927921295161</v>
      </c>
      <c r="AJ285">
        <f t="shared" si="225"/>
        <v>3.1150105441782202E-2</v>
      </c>
      <c r="AK285" t="e">
        <f t="shared" si="226"/>
        <v>#DIV/0!</v>
      </c>
      <c r="AL285" t="e">
        <f t="shared" si="227"/>
        <v>#DIV/0!</v>
      </c>
      <c r="AM285" t="e">
        <f t="shared" si="228"/>
        <v>#DIV/0!</v>
      </c>
      <c r="AN285" s="8">
        <v>1797.803466796875</v>
      </c>
      <c r="AO285" s="8">
        <v>0.5</v>
      </c>
      <c r="AP285" t="e">
        <f t="shared" si="229"/>
        <v>#DIV/0!</v>
      </c>
      <c r="AQ285">
        <f t="shared" si="230"/>
        <v>3.7230557534138855</v>
      </c>
      <c r="AR285">
        <f t="shared" si="231"/>
        <v>1.2180202762819072</v>
      </c>
      <c r="AS285">
        <f t="shared" si="232"/>
        <v>24.667207717895508</v>
      </c>
      <c r="AT285" s="8">
        <v>2</v>
      </c>
      <c r="AU285">
        <f t="shared" si="233"/>
        <v>4.644859790802002</v>
      </c>
      <c r="AV285" s="8">
        <v>1</v>
      </c>
      <c r="AW285">
        <f t="shared" si="234"/>
        <v>9.2897195816040039</v>
      </c>
      <c r="AX285" s="8">
        <v>24.491832733154297</v>
      </c>
      <c r="AY285" s="8">
        <v>24.667207717895508</v>
      </c>
      <c r="AZ285" s="8">
        <v>25.013071060180664</v>
      </c>
      <c r="BA285" s="8">
        <v>799.532958984375</v>
      </c>
      <c r="BB285" s="8">
        <v>770.5296630859375</v>
      </c>
      <c r="BC285" s="8">
        <v>16.685970306396484</v>
      </c>
      <c r="BD285" s="8">
        <v>18.769084930419922</v>
      </c>
      <c r="BE285" s="8">
        <v>54.7342529296875</v>
      </c>
      <c r="BF285" s="8">
        <v>61.567401885986328</v>
      </c>
      <c r="BG285" s="8">
        <v>350.74185180664062</v>
      </c>
      <c r="BH285" s="8">
        <v>1797.4482421875</v>
      </c>
      <c r="BI285" s="8">
        <v>1024.5068359375</v>
      </c>
      <c r="BJ285" s="8">
        <v>101.18310546875</v>
      </c>
      <c r="BK285" s="8">
        <v>0.67857420444488525</v>
      </c>
      <c r="BL285" s="8">
        <v>0.15432444214820862</v>
      </c>
      <c r="BM285" s="8">
        <v>1</v>
      </c>
      <c r="BN285" s="8">
        <v>-1.355140209197998</v>
      </c>
      <c r="BO285" s="8">
        <v>7.355140209197998</v>
      </c>
      <c r="BP285" s="8">
        <v>1</v>
      </c>
      <c r="BQ285" s="8">
        <v>0</v>
      </c>
      <c r="BR285" s="8">
        <v>0.15999999642372131</v>
      </c>
      <c r="BS285" s="8">
        <v>111115</v>
      </c>
      <c r="BT285">
        <f t="shared" si="235"/>
        <v>1.7537092590332028</v>
      </c>
      <c r="BU285">
        <f t="shared" si="236"/>
        <v>3.7230557534138854E-3</v>
      </c>
      <c r="BV285">
        <f t="shared" si="237"/>
        <v>297.81720771789549</v>
      </c>
      <c r="BW285">
        <f t="shared" si="238"/>
        <v>297.64183273315427</v>
      </c>
      <c r="BX285">
        <f t="shared" si="239"/>
        <v>287.59171232182416</v>
      </c>
      <c r="BY285">
        <f t="shared" si="260"/>
        <v>0.48539237270540703</v>
      </c>
      <c r="BZ285">
        <f t="shared" si="240"/>
        <v>3.1171345763485125</v>
      </c>
      <c r="CA285">
        <f t="shared" si="241"/>
        <v>30.80686802315261</v>
      </c>
      <c r="CB285">
        <f t="shared" si="242"/>
        <v>12.037783092732688</v>
      </c>
      <c r="CC285">
        <f t="shared" si="243"/>
        <v>24.579520225524902</v>
      </c>
      <c r="CD285">
        <f t="shared" si="244"/>
        <v>3.1008351809501287</v>
      </c>
      <c r="CE285">
        <f t="shared" si="245"/>
        <v>0.30161440084166524</v>
      </c>
      <c r="CF285">
        <f t="shared" si="246"/>
        <v>1.8991143000666053</v>
      </c>
      <c r="CG285">
        <f t="shared" si="247"/>
        <v>1.2017208808835234</v>
      </c>
      <c r="CH285">
        <f t="shared" si="248"/>
        <v>0.18939293709505317</v>
      </c>
      <c r="CI285">
        <f t="shared" si="249"/>
        <v>51.055348021375202</v>
      </c>
      <c r="CJ285">
        <f t="shared" si="250"/>
        <v>0.65485307934342929</v>
      </c>
      <c r="CK285">
        <f t="shared" si="251"/>
        <v>61.232708507521359</v>
      </c>
      <c r="CL285">
        <f t="shared" si="252"/>
        <v>763.55499163567845</v>
      </c>
      <c r="CM285">
        <f t="shared" si="253"/>
        <v>3.848892133446901E-2</v>
      </c>
      <c r="CN285">
        <f t="shared" si="254"/>
        <v>0</v>
      </c>
      <c r="CO285">
        <f t="shared" si="255"/>
        <v>1572.8557887487589</v>
      </c>
      <c r="CP285">
        <f t="shared" si="256"/>
        <v>0</v>
      </c>
      <c r="CQ285" t="e">
        <f t="shared" si="257"/>
        <v>#DIV/0!</v>
      </c>
      <c r="CR285" t="e">
        <f t="shared" si="258"/>
        <v>#DIV/0!</v>
      </c>
    </row>
    <row r="286" spans="1:96" x14ac:dyDescent="0.3">
      <c r="A286" s="4" t="str">
        <f>VLOOKUP(B286,ListCodeMtrx!A$1:B$91,2,TRUE)</f>
        <v>M60</v>
      </c>
      <c r="B286">
        <v>60</v>
      </c>
      <c r="C286" s="10">
        <v>27</v>
      </c>
      <c r="D286" s="10">
        <v>2</v>
      </c>
      <c r="E286" s="10">
        <v>6</v>
      </c>
      <c r="F286" s="1">
        <v>74</v>
      </c>
      <c r="G286" s="3">
        <v>41318</v>
      </c>
      <c r="H286" s="11">
        <v>2</v>
      </c>
      <c r="I286" s="1">
        <v>41.5</v>
      </c>
      <c r="J286" s="8">
        <v>27</v>
      </c>
      <c r="K286" s="8" t="s">
        <v>625</v>
      </c>
      <c r="L286" s="12">
        <v>0.15763888888888888</v>
      </c>
      <c r="M286" s="12">
        <f t="shared" si="259"/>
        <v>0.45980324074074075</v>
      </c>
      <c r="N286" s="8">
        <v>7307.5</v>
      </c>
      <c r="O286" s="8">
        <v>0</v>
      </c>
      <c r="P286" s="13">
        <v>50</v>
      </c>
      <c r="Q286" s="14">
        <f t="shared" si="218"/>
        <v>-0.67304661968912938</v>
      </c>
      <c r="R286" s="14">
        <f t="shared" si="219"/>
        <v>0.18459793252413262</v>
      </c>
      <c r="S286" s="14">
        <f t="shared" si="220"/>
        <v>54.759531583349052</v>
      </c>
      <c r="T286" s="15">
        <v>25.271135330200195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t="e">
        <f t="shared" si="221"/>
        <v>#DIV/0!</v>
      </c>
      <c r="AC286" t="e">
        <f t="shared" si="222"/>
        <v>#DIV/0!</v>
      </c>
      <c r="AD286" t="e">
        <f t="shared" si="223"/>
        <v>#DIV/0!</v>
      </c>
      <c r="AE286" s="8">
        <v>-1</v>
      </c>
      <c r="AF286" s="8">
        <v>0.87</v>
      </c>
      <c r="AG286" s="8">
        <v>0.92</v>
      </c>
      <c r="AH286" s="8">
        <v>10.069668769836426</v>
      </c>
      <c r="AI286">
        <f t="shared" si="224"/>
        <v>0.87503483438491825</v>
      </c>
      <c r="AJ286">
        <f t="shared" si="225"/>
        <v>2.073697582847302E-4</v>
      </c>
      <c r="AK286" t="e">
        <f t="shared" si="226"/>
        <v>#DIV/0!</v>
      </c>
      <c r="AL286" t="e">
        <f t="shared" si="227"/>
        <v>#DIV/0!</v>
      </c>
      <c r="AM286" t="e">
        <f t="shared" si="228"/>
        <v>#DIV/0!</v>
      </c>
      <c r="AN286" s="8">
        <v>1802.0958251953125</v>
      </c>
      <c r="AO286" s="8">
        <v>0.5</v>
      </c>
      <c r="AP286" t="e">
        <f t="shared" si="229"/>
        <v>#DIV/0!</v>
      </c>
      <c r="AQ286">
        <f t="shared" si="230"/>
        <v>2.8465678805507033</v>
      </c>
      <c r="AR286">
        <f t="shared" si="231"/>
        <v>1.5523403595077079</v>
      </c>
      <c r="AS286">
        <f t="shared" si="232"/>
        <v>25.271135330200195</v>
      </c>
      <c r="AT286" s="8">
        <v>2</v>
      </c>
      <c r="AU286">
        <f t="shared" si="233"/>
        <v>4.644859790802002</v>
      </c>
      <c r="AV286" s="8">
        <v>1</v>
      </c>
      <c r="AW286">
        <f t="shared" si="234"/>
        <v>9.2897195816040039</v>
      </c>
      <c r="AX286" s="8">
        <v>24.576459884643555</v>
      </c>
      <c r="AY286" s="8">
        <v>25.271135330200195</v>
      </c>
      <c r="AZ286" s="8">
        <v>25.015766143798828</v>
      </c>
      <c r="BA286" s="8">
        <v>49.84039306640625</v>
      </c>
      <c r="BB286" s="8">
        <v>50.142776489257812</v>
      </c>
      <c r="BC286" s="8">
        <v>15.001960754394531</v>
      </c>
      <c r="BD286" s="8">
        <v>16.59813117980957</v>
      </c>
      <c r="BE286" s="8">
        <v>48.951541900634766</v>
      </c>
      <c r="BF286" s="8">
        <v>54.159858703613281</v>
      </c>
      <c r="BG286" s="8">
        <v>350.75454711914062</v>
      </c>
      <c r="BH286" s="8">
        <v>1801.835205078125</v>
      </c>
      <c r="BI286" s="8">
        <v>1288.770751953125</v>
      </c>
      <c r="BJ286" s="8">
        <v>101.16203308105469</v>
      </c>
      <c r="BK286" s="8">
        <v>2.8523087501525879E-2</v>
      </c>
      <c r="BL286" s="8">
        <v>0.17751589417457581</v>
      </c>
      <c r="BM286" s="8">
        <v>0.25</v>
      </c>
      <c r="BN286" s="8">
        <v>-1.355140209197998</v>
      </c>
      <c r="BO286" s="8">
        <v>7.355140209197998</v>
      </c>
      <c r="BP286" s="8">
        <v>1</v>
      </c>
      <c r="BQ286" s="8">
        <v>0</v>
      </c>
      <c r="BR286" s="8">
        <v>0.15999999642372131</v>
      </c>
      <c r="BS286" s="8">
        <v>111115</v>
      </c>
      <c r="BT286">
        <f t="shared" si="235"/>
        <v>1.7537727355957031</v>
      </c>
      <c r="BU286">
        <f t="shared" si="236"/>
        <v>2.8465678805507035E-3</v>
      </c>
      <c r="BV286">
        <f t="shared" si="237"/>
        <v>298.42113533020017</v>
      </c>
      <c r="BW286">
        <f t="shared" si="238"/>
        <v>297.72645988464353</v>
      </c>
      <c r="BX286">
        <f t="shared" si="239"/>
        <v>288.29362636863516</v>
      </c>
      <c r="BY286">
        <f t="shared" si="260"/>
        <v>0.61883901138964093</v>
      </c>
      <c r="BZ286">
        <f t="shared" si="240"/>
        <v>3.2314410550032888</v>
      </c>
      <c r="CA286">
        <f t="shared" si="241"/>
        <v>31.943219769161235</v>
      </c>
      <c r="CB286">
        <f t="shared" si="242"/>
        <v>15.345088589351665</v>
      </c>
      <c r="CC286">
        <f t="shared" si="243"/>
        <v>24.923797607421875</v>
      </c>
      <c r="CD286">
        <f t="shared" si="244"/>
        <v>3.1652605847478466</v>
      </c>
      <c r="CE286">
        <f t="shared" si="245"/>
        <v>0.1810012199755644</v>
      </c>
      <c r="CF286">
        <f t="shared" si="246"/>
        <v>1.6791006954955809</v>
      </c>
      <c r="CG286">
        <f t="shared" si="247"/>
        <v>1.4861598892522656</v>
      </c>
      <c r="CH286">
        <f t="shared" si="248"/>
        <v>0.11344349843938668</v>
      </c>
      <c r="CI286">
        <f t="shared" si="249"/>
        <v>5.5395855455378165</v>
      </c>
      <c r="CJ286">
        <f t="shared" si="250"/>
        <v>1.0920721870094348</v>
      </c>
      <c r="CK286">
        <f t="shared" si="251"/>
        <v>51.725695828282589</v>
      </c>
      <c r="CL286">
        <f t="shared" si="252"/>
        <v>50.240584924550049</v>
      </c>
      <c r="CM286">
        <f t="shared" si="253"/>
        <v>-6.9294186722897687E-3</v>
      </c>
      <c r="CN286">
        <f t="shared" si="254"/>
        <v>0</v>
      </c>
      <c r="CO286">
        <f t="shared" si="255"/>
        <v>1576.6685702644522</v>
      </c>
      <c r="CP286">
        <f t="shared" si="256"/>
        <v>0</v>
      </c>
      <c r="CQ286" t="e">
        <f t="shared" si="257"/>
        <v>#DIV/0!</v>
      </c>
      <c r="CR286" t="e">
        <f t="shared" si="258"/>
        <v>#DIV/0!</v>
      </c>
    </row>
    <row r="287" spans="1:96" x14ac:dyDescent="0.3">
      <c r="A287" s="4" t="str">
        <f>VLOOKUP(B287,ListCodeMtrx!A$1:B$91,2,TRUE)</f>
        <v>M60</v>
      </c>
      <c r="B287">
        <v>60</v>
      </c>
      <c r="C287" s="10">
        <v>27</v>
      </c>
      <c r="D287" s="10">
        <v>2</v>
      </c>
      <c r="E287" s="10">
        <v>6</v>
      </c>
      <c r="F287" s="1">
        <v>74</v>
      </c>
      <c r="G287" s="3">
        <v>41318</v>
      </c>
      <c r="H287" s="11">
        <v>2</v>
      </c>
      <c r="I287" s="1">
        <v>41.5</v>
      </c>
      <c r="J287" s="8">
        <v>28</v>
      </c>
      <c r="K287" s="8" t="s">
        <v>626</v>
      </c>
      <c r="L287" s="12">
        <v>0.15763888888888888</v>
      </c>
      <c r="M287" s="12">
        <f t="shared" si="259"/>
        <v>0.46153935185185191</v>
      </c>
      <c r="N287" s="8">
        <v>7457.5</v>
      </c>
      <c r="O287" s="8">
        <v>0</v>
      </c>
      <c r="P287" s="13">
        <v>150</v>
      </c>
      <c r="Q287" s="14">
        <f t="shared" si="218"/>
        <v>6.3339051483070543</v>
      </c>
      <c r="R287" s="14">
        <f t="shared" si="219"/>
        <v>0.20159864648676651</v>
      </c>
      <c r="S287" s="14">
        <f t="shared" si="220"/>
        <v>93.487939201763112</v>
      </c>
      <c r="T287" s="15">
        <v>25.288894653320313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t="e">
        <f t="shared" si="221"/>
        <v>#DIV/0!</v>
      </c>
      <c r="AC287" t="e">
        <f t="shared" si="222"/>
        <v>#DIV/0!</v>
      </c>
      <c r="AD287" t="e">
        <f t="shared" si="223"/>
        <v>#DIV/0!</v>
      </c>
      <c r="AE287" s="8">
        <v>-1</v>
      </c>
      <c r="AF287" s="8">
        <v>0.87</v>
      </c>
      <c r="AG287" s="8">
        <v>0.92</v>
      </c>
      <c r="AH287" s="8">
        <v>10.069668769836426</v>
      </c>
      <c r="AI287">
        <f t="shared" si="224"/>
        <v>0.87503483438491825</v>
      </c>
      <c r="AJ287">
        <f t="shared" si="225"/>
        <v>4.6528857076107823E-3</v>
      </c>
      <c r="AK287" t="e">
        <f t="shared" si="226"/>
        <v>#DIV/0!</v>
      </c>
      <c r="AL287" t="e">
        <f t="shared" si="227"/>
        <v>#DIV/0!</v>
      </c>
      <c r="AM287" t="e">
        <f t="shared" si="228"/>
        <v>#DIV/0!</v>
      </c>
      <c r="AN287" s="8">
        <v>1802.0958251953125</v>
      </c>
      <c r="AO287" s="8">
        <v>0.5</v>
      </c>
      <c r="AP287" t="e">
        <f t="shared" si="229"/>
        <v>#DIV/0!</v>
      </c>
      <c r="AQ287">
        <f t="shared" si="230"/>
        <v>3.0683438514449297</v>
      </c>
      <c r="AR287">
        <f t="shared" si="231"/>
        <v>1.5346369154833117</v>
      </c>
      <c r="AS287">
        <f t="shared" si="232"/>
        <v>25.288894653320313</v>
      </c>
      <c r="AT287" s="8">
        <v>2</v>
      </c>
      <c r="AU287">
        <f t="shared" si="233"/>
        <v>4.644859790802002</v>
      </c>
      <c r="AV287" s="8">
        <v>1</v>
      </c>
      <c r="AW287">
        <f t="shared" si="234"/>
        <v>9.2897195816040039</v>
      </c>
      <c r="AX287" s="8">
        <v>24.620744705200195</v>
      </c>
      <c r="AY287" s="8">
        <v>25.288894653320313</v>
      </c>
      <c r="AZ287" s="8">
        <v>25.013933181762695</v>
      </c>
      <c r="BA287" s="8">
        <v>151.55242919921875</v>
      </c>
      <c r="BB287" s="8">
        <v>147.68252563476562</v>
      </c>
      <c r="BC287" s="8">
        <v>15.087811470031738</v>
      </c>
      <c r="BD287" s="8">
        <v>16.807943344116211</v>
      </c>
      <c r="BE287" s="8">
        <v>49.098419189453125</v>
      </c>
      <c r="BF287" s="8">
        <v>54.696033477783203</v>
      </c>
      <c r="BG287" s="8">
        <v>350.76046752929687</v>
      </c>
      <c r="BH287" s="8">
        <v>1801.3062744140625</v>
      </c>
      <c r="BI287" s="8">
        <v>1295.103271484375</v>
      </c>
      <c r="BJ287" s="8">
        <v>101.15575408935547</v>
      </c>
      <c r="BK287" s="8">
        <v>0.33025038242340088</v>
      </c>
      <c r="BL287" s="8">
        <v>0.17278757691383362</v>
      </c>
      <c r="BM287" s="8">
        <v>0.75</v>
      </c>
      <c r="BN287" s="8">
        <v>-1.355140209197998</v>
      </c>
      <c r="BO287" s="8">
        <v>7.355140209197998</v>
      </c>
      <c r="BP287" s="8">
        <v>1</v>
      </c>
      <c r="BQ287" s="8">
        <v>0</v>
      </c>
      <c r="BR287" s="8">
        <v>0.15999999642372131</v>
      </c>
      <c r="BS287" s="8">
        <v>111115</v>
      </c>
      <c r="BT287">
        <f t="shared" si="235"/>
        <v>1.7538023376464842</v>
      </c>
      <c r="BU287">
        <f t="shared" si="236"/>
        <v>3.0683438514449296E-3</v>
      </c>
      <c r="BV287">
        <f t="shared" si="237"/>
        <v>298.43889465332029</v>
      </c>
      <c r="BW287">
        <f t="shared" si="238"/>
        <v>297.77074470520017</v>
      </c>
      <c r="BX287">
        <f t="shared" si="239"/>
        <v>288.20899746427676</v>
      </c>
      <c r="BY287">
        <f t="shared" si="260"/>
        <v>0.58060606531636938</v>
      </c>
      <c r="BZ287">
        <f t="shared" si="240"/>
        <v>3.2348570991485501</v>
      </c>
      <c r="CA287">
        <f t="shared" si="241"/>
        <v>31.978972706694019</v>
      </c>
      <c r="CB287">
        <f t="shared" si="242"/>
        <v>15.171029362577809</v>
      </c>
      <c r="CC287">
        <f t="shared" si="243"/>
        <v>24.954819679260254</v>
      </c>
      <c r="CD287">
        <f t="shared" si="244"/>
        <v>3.1711228532590252</v>
      </c>
      <c r="CE287">
        <f t="shared" si="245"/>
        <v>0.19731662650928739</v>
      </c>
      <c r="CF287">
        <f t="shared" si="246"/>
        <v>1.7002201836652384</v>
      </c>
      <c r="CG287">
        <f t="shared" si="247"/>
        <v>1.4709026695937868</v>
      </c>
      <c r="CH287">
        <f t="shared" si="248"/>
        <v>0.12370058609193964</v>
      </c>
      <c r="CI287">
        <f t="shared" si="249"/>
        <v>9.4568429882141647</v>
      </c>
      <c r="CJ287">
        <f t="shared" si="250"/>
        <v>0.63303318249695018</v>
      </c>
      <c r="CK287">
        <f t="shared" si="251"/>
        <v>52.40603284705643</v>
      </c>
      <c r="CL287">
        <f t="shared" si="252"/>
        <v>146.76207029969316</v>
      </c>
      <c r="CM287">
        <f t="shared" si="253"/>
        <v>2.2617208967855046E-2</v>
      </c>
      <c r="CN287">
        <f t="shared" si="254"/>
        <v>0</v>
      </c>
      <c r="CO287">
        <f t="shared" si="255"/>
        <v>1576.2057375084232</v>
      </c>
      <c r="CP287">
        <f t="shared" si="256"/>
        <v>0</v>
      </c>
      <c r="CQ287" t="e">
        <f t="shared" si="257"/>
        <v>#DIV/0!</v>
      </c>
      <c r="CR287" t="e">
        <f t="shared" si="258"/>
        <v>#DIV/0!</v>
      </c>
    </row>
    <row r="288" spans="1:96" x14ac:dyDescent="0.3">
      <c r="A288" s="4" t="str">
        <f>VLOOKUP(B288,ListCodeMtrx!A$1:B$91,2,TRUE)</f>
        <v>M60</v>
      </c>
      <c r="B288">
        <v>60</v>
      </c>
      <c r="C288" s="10">
        <v>27</v>
      </c>
      <c r="D288" s="10">
        <v>2</v>
      </c>
      <c r="E288" s="10">
        <v>6</v>
      </c>
      <c r="F288" s="1">
        <v>74</v>
      </c>
      <c r="G288" s="3">
        <v>41318</v>
      </c>
      <c r="H288" s="11">
        <v>2</v>
      </c>
      <c r="I288" s="1">
        <v>41.5</v>
      </c>
      <c r="J288" s="8">
        <v>29</v>
      </c>
      <c r="K288" s="8" t="s">
        <v>627</v>
      </c>
      <c r="L288" s="12">
        <v>0.15763888888888888</v>
      </c>
      <c r="M288" s="12">
        <f t="shared" si="259"/>
        <v>0.46395833333333336</v>
      </c>
      <c r="N288" s="8">
        <v>7666</v>
      </c>
      <c r="O288" s="8">
        <v>0</v>
      </c>
      <c r="P288" s="13" t="s">
        <v>192</v>
      </c>
      <c r="Q288" s="14">
        <f t="shared" si="218"/>
        <v>24.177593520989792</v>
      </c>
      <c r="R288" s="14">
        <f t="shared" si="219"/>
        <v>0.23806009016135307</v>
      </c>
      <c r="S288" s="14">
        <f t="shared" si="220"/>
        <v>213.68210951298352</v>
      </c>
      <c r="T288" s="15">
        <v>25.096635818481445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t="e">
        <f t="shared" si="221"/>
        <v>#DIV/0!</v>
      </c>
      <c r="AC288" t="e">
        <f t="shared" si="222"/>
        <v>#DIV/0!</v>
      </c>
      <c r="AD288" t="e">
        <f t="shared" si="223"/>
        <v>#DIV/0!</v>
      </c>
      <c r="AE288" s="8">
        <v>-1</v>
      </c>
      <c r="AF288" s="8">
        <v>0.87</v>
      </c>
      <c r="AG288" s="8">
        <v>0.92</v>
      </c>
      <c r="AH288" s="8">
        <v>10.069668769836426</v>
      </c>
      <c r="AI288">
        <f t="shared" si="224"/>
        <v>0.87503483438491825</v>
      </c>
      <c r="AJ288">
        <f t="shared" si="225"/>
        <v>1.5971975698599945E-2</v>
      </c>
      <c r="AK288" t="e">
        <f t="shared" si="226"/>
        <v>#DIV/0!</v>
      </c>
      <c r="AL288" t="e">
        <f t="shared" si="227"/>
        <v>#DIV/0!</v>
      </c>
      <c r="AM288" t="e">
        <f t="shared" si="228"/>
        <v>#DIV/0!</v>
      </c>
      <c r="AN288" s="8">
        <v>1802.0958251953125</v>
      </c>
      <c r="AO288" s="8">
        <v>0.5</v>
      </c>
      <c r="AP288" t="e">
        <f t="shared" si="229"/>
        <v>#DIV/0!</v>
      </c>
      <c r="AQ288">
        <f t="shared" si="230"/>
        <v>3.4346796097518131</v>
      </c>
      <c r="AR288">
        <f t="shared" si="231"/>
        <v>1.4602799217716815</v>
      </c>
      <c r="AS288">
        <f t="shared" si="232"/>
        <v>25.096635818481445</v>
      </c>
      <c r="AT288" s="8">
        <v>2</v>
      </c>
      <c r="AU288">
        <f t="shared" si="233"/>
        <v>4.644859790802002</v>
      </c>
      <c r="AV288" s="8">
        <v>1</v>
      </c>
      <c r="AW288">
        <f t="shared" si="234"/>
        <v>9.2897195816040039</v>
      </c>
      <c r="AX288" s="8">
        <v>24.615734100341797</v>
      </c>
      <c r="AY288" s="8">
        <v>25.096635818481445</v>
      </c>
      <c r="AZ288" s="8">
        <v>25.011884689331055</v>
      </c>
      <c r="BA288" s="8">
        <v>401.37118530273437</v>
      </c>
      <c r="BB288" s="8">
        <v>386.82843017578125</v>
      </c>
      <c r="BC288" s="8">
        <v>15.255022048950195</v>
      </c>
      <c r="BD288" s="8">
        <v>17.179712295532227</v>
      </c>
      <c r="BE288" s="8">
        <v>49.655612945556641</v>
      </c>
      <c r="BF288" s="8">
        <v>55.920543670654297</v>
      </c>
      <c r="BG288" s="8">
        <v>350.77569580078125</v>
      </c>
      <c r="BH288" s="8">
        <v>1801.4832763671875</v>
      </c>
      <c r="BI288" s="8">
        <v>1299.161376953125</v>
      </c>
      <c r="BJ288" s="8">
        <v>101.15204620361328</v>
      </c>
      <c r="BK288" s="8">
        <v>0.72310316562652588</v>
      </c>
      <c r="BL288" s="8">
        <v>0.16371241211891174</v>
      </c>
      <c r="BM288" s="8">
        <v>0.25</v>
      </c>
      <c r="BN288" s="8">
        <v>-1.355140209197998</v>
      </c>
      <c r="BO288" s="8">
        <v>7.355140209197998</v>
      </c>
      <c r="BP288" s="8">
        <v>1</v>
      </c>
      <c r="BQ288" s="8">
        <v>0</v>
      </c>
      <c r="BR288" s="8">
        <v>0.15999999642372131</v>
      </c>
      <c r="BS288" s="8">
        <v>111115</v>
      </c>
      <c r="BT288">
        <f t="shared" si="235"/>
        <v>1.7538784790039061</v>
      </c>
      <c r="BU288">
        <f t="shared" si="236"/>
        <v>3.4346796097518132E-3</v>
      </c>
      <c r="BV288">
        <f t="shared" si="237"/>
        <v>298.24663581848142</v>
      </c>
      <c r="BW288">
        <f t="shared" si="238"/>
        <v>297.76573410034177</v>
      </c>
      <c r="BX288">
        <f t="shared" si="239"/>
        <v>288.23731777614375</v>
      </c>
      <c r="BY288">
        <f t="shared" si="260"/>
        <v>0.52476093291017811</v>
      </c>
      <c r="BZ288">
        <f t="shared" si="240"/>
        <v>3.1980429736541405</v>
      </c>
      <c r="CA288">
        <f t="shared" si="241"/>
        <v>31.616196544523312</v>
      </c>
      <c r="CB288">
        <f t="shared" si="242"/>
        <v>14.436484248991086</v>
      </c>
      <c r="CC288">
        <f t="shared" si="243"/>
        <v>24.856184959411621</v>
      </c>
      <c r="CD288">
        <f t="shared" si="244"/>
        <v>3.1525165673644553</v>
      </c>
      <c r="CE288">
        <f t="shared" si="245"/>
        <v>0.23211194605223021</v>
      </c>
      <c r="CF288">
        <f t="shared" si="246"/>
        <v>1.7377630518824589</v>
      </c>
      <c r="CG288">
        <f t="shared" si="247"/>
        <v>1.4147535154819963</v>
      </c>
      <c r="CH288">
        <f t="shared" si="248"/>
        <v>0.1455928955206566</v>
      </c>
      <c r="CI288">
        <f t="shared" si="249"/>
        <v>21.614382614342865</v>
      </c>
      <c r="CJ288">
        <f t="shared" si="250"/>
        <v>0.55239504866765565</v>
      </c>
      <c r="CK288">
        <f t="shared" si="251"/>
        <v>54.365844768130479</v>
      </c>
      <c r="CL288">
        <f t="shared" si="252"/>
        <v>383.31489556726939</v>
      </c>
      <c r="CM288">
        <f t="shared" si="253"/>
        <v>3.4291265782506304E-2</v>
      </c>
      <c r="CN288">
        <f t="shared" si="254"/>
        <v>0</v>
      </c>
      <c r="CO288">
        <f t="shared" si="255"/>
        <v>1576.3606203831619</v>
      </c>
      <c r="CP288">
        <f t="shared" si="256"/>
        <v>0</v>
      </c>
      <c r="CQ288" t="e">
        <f t="shared" si="257"/>
        <v>#DIV/0!</v>
      </c>
      <c r="CR288" t="e">
        <f t="shared" si="258"/>
        <v>#DIV/0!</v>
      </c>
    </row>
    <row r="289" spans="1:96" x14ac:dyDescent="0.3">
      <c r="A289" s="4" t="str">
        <f>VLOOKUP(B289,ListCodeMtrx!A$1:B$91,2,TRUE)</f>
        <v>M60</v>
      </c>
      <c r="B289">
        <v>60</v>
      </c>
      <c r="C289" s="10">
        <v>27</v>
      </c>
      <c r="D289" s="10">
        <v>2</v>
      </c>
      <c r="E289" s="10">
        <v>6</v>
      </c>
      <c r="F289" s="1">
        <v>74</v>
      </c>
      <c r="G289" s="3">
        <v>41318</v>
      </c>
      <c r="H289" s="11">
        <v>2</v>
      </c>
      <c r="I289" s="1">
        <v>41.5</v>
      </c>
      <c r="J289" s="8">
        <v>30</v>
      </c>
      <c r="K289" s="8" t="s">
        <v>628</v>
      </c>
      <c r="L289" s="12">
        <v>0.15763888888888888</v>
      </c>
      <c r="M289" s="12">
        <f t="shared" si="259"/>
        <v>0.46637731481481481</v>
      </c>
      <c r="N289" s="8">
        <v>7875</v>
      </c>
      <c r="O289" s="8">
        <v>0</v>
      </c>
      <c r="P289" s="13">
        <v>800</v>
      </c>
      <c r="Q289" s="14">
        <f t="shared" si="218"/>
        <v>45.352110919020205</v>
      </c>
      <c r="R289" s="14">
        <f t="shared" si="219"/>
        <v>0.26613663484380456</v>
      </c>
      <c r="S289" s="14">
        <f t="shared" si="220"/>
        <v>478.79592540787519</v>
      </c>
      <c r="T289" s="15">
        <v>25.093025207519531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t="e">
        <f t="shared" si="221"/>
        <v>#DIV/0!</v>
      </c>
      <c r="AC289" t="e">
        <f t="shared" si="222"/>
        <v>#DIV/0!</v>
      </c>
      <c r="AD289" t="e">
        <f t="shared" si="223"/>
        <v>#DIV/0!</v>
      </c>
      <c r="AE289" s="8">
        <v>-1</v>
      </c>
      <c r="AF289" s="8">
        <v>0.87</v>
      </c>
      <c r="AG289" s="8">
        <v>0.92</v>
      </c>
      <c r="AH289" s="8">
        <v>10.069668769836426</v>
      </c>
      <c r="AI289">
        <f t="shared" si="224"/>
        <v>0.87503483438491825</v>
      </c>
      <c r="AJ289">
        <f t="shared" si="225"/>
        <v>2.9426046080137432E-2</v>
      </c>
      <c r="AK289" t="e">
        <f t="shared" si="226"/>
        <v>#DIV/0!</v>
      </c>
      <c r="AL289" t="e">
        <f t="shared" si="227"/>
        <v>#DIV/0!</v>
      </c>
      <c r="AM289" t="e">
        <f t="shared" si="228"/>
        <v>#DIV/0!</v>
      </c>
      <c r="AN289" s="8">
        <v>1802.0958251953125</v>
      </c>
      <c r="AO289" s="8">
        <v>0.5</v>
      </c>
      <c r="AP289" t="e">
        <f t="shared" si="229"/>
        <v>#DIV/0!</v>
      </c>
      <c r="AQ289">
        <f t="shared" si="230"/>
        <v>3.7465285813418303</v>
      </c>
      <c r="AR289">
        <f t="shared" si="231"/>
        <v>1.4287409148304613</v>
      </c>
      <c r="AS289">
        <f t="shared" si="232"/>
        <v>25.093025207519531</v>
      </c>
      <c r="AT289" s="8">
        <v>2</v>
      </c>
      <c r="AU289">
        <f t="shared" si="233"/>
        <v>4.644859790802002</v>
      </c>
      <c r="AV289" s="8">
        <v>1</v>
      </c>
      <c r="AW289">
        <f t="shared" si="234"/>
        <v>9.2897195816040039</v>
      </c>
      <c r="AX289" s="8">
        <v>24.692445755004883</v>
      </c>
      <c r="AY289" s="8">
        <v>25.093025207519531</v>
      </c>
      <c r="AZ289" s="8">
        <v>25.014402389526367</v>
      </c>
      <c r="BA289" s="8">
        <v>800.09375</v>
      </c>
      <c r="BB289" s="8">
        <v>772.57745361328125</v>
      </c>
      <c r="BC289" s="8">
        <v>15.38607120513916</v>
      </c>
      <c r="BD289" s="8">
        <v>17.485452651977539</v>
      </c>
      <c r="BE289" s="8">
        <v>49.850936889648438</v>
      </c>
      <c r="BF289" s="8">
        <v>56.652946472167969</v>
      </c>
      <c r="BG289" s="8">
        <v>350.676513671875</v>
      </c>
      <c r="BH289" s="8">
        <v>1800.164794921875</v>
      </c>
      <c r="BI289" s="8">
        <v>1302.8880615234375</v>
      </c>
      <c r="BJ289" s="8">
        <v>101.14775085449219</v>
      </c>
      <c r="BK289" s="8">
        <v>0.73970472812652588</v>
      </c>
      <c r="BL289" s="8">
        <v>0.15359964966773987</v>
      </c>
      <c r="BM289" s="8">
        <v>0.5</v>
      </c>
      <c r="BN289" s="8">
        <v>-1.355140209197998</v>
      </c>
      <c r="BO289" s="8">
        <v>7.355140209197998</v>
      </c>
      <c r="BP289" s="8">
        <v>1</v>
      </c>
      <c r="BQ289" s="8">
        <v>0</v>
      </c>
      <c r="BR289" s="8">
        <v>0.15999999642372131</v>
      </c>
      <c r="BS289" s="8">
        <v>111115</v>
      </c>
      <c r="BT289">
        <f t="shared" si="235"/>
        <v>1.7533825683593747</v>
      </c>
      <c r="BU289">
        <f t="shared" si="236"/>
        <v>3.7465285813418304E-3</v>
      </c>
      <c r="BV289">
        <f t="shared" si="237"/>
        <v>298.24302520751951</v>
      </c>
      <c r="BW289">
        <f t="shared" si="238"/>
        <v>297.84244575500486</v>
      </c>
      <c r="BX289">
        <f t="shared" si="239"/>
        <v>288.02636074960901</v>
      </c>
      <c r="BY289">
        <f t="shared" si="260"/>
        <v>0.47260222178800365</v>
      </c>
      <c r="BZ289">
        <f t="shared" si="240"/>
        <v>3.1973551232507051</v>
      </c>
      <c r="CA289">
        <f t="shared" si="241"/>
        <v>31.610738708864766</v>
      </c>
      <c r="CB289">
        <f t="shared" si="242"/>
        <v>14.125286056887226</v>
      </c>
      <c r="CC289">
        <f t="shared" si="243"/>
        <v>24.892735481262207</v>
      </c>
      <c r="CD289">
        <f t="shared" si="244"/>
        <v>3.159400238436525</v>
      </c>
      <c r="CE289">
        <f t="shared" si="245"/>
        <v>0.25872456136742972</v>
      </c>
      <c r="CF289">
        <f t="shared" si="246"/>
        <v>1.7686142084202439</v>
      </c>
      <c r="CG289">
        <f t="shared" si="247"/>
        <v>1.3907860300162811</v>
      </c>
      <c r="CH289">
        <f t="shared" si="248"/>
        <v>0.16235283503218925</v>
      </c>
      <c r="CI289">
        <f t="shared" si="249"/>
        <v>48.429130973301788</v>
      </c>
      <c r="CJ289">
        <f t="shared" si="250"/>
        <v>0.61973841349962522</v>
      </c>
      <c r="CK289">
        <f t="shared" si="251"/>
        <v>55.466201068632955</v>
      </c>
      <c r="CL289">
        <f t="shared" si="252"/>
        <v>765.98679722124984</v>
      </c>
      <c r="CM289">
        <f t="shared" si="253"/>
        <v>3.2840113070444106E-2</v>
      </c>
      <c r="CN289">
        <f t="shared" si="254"/>
        <v>0</v>
      </c>
      <c r="CO289">
        <f t="shared" si="255"/>
        <v>1575.2069031900232</v>
      </c>
      <c r="CP289">
        <f t="shared" si="256"/>
        <v>0</v>
      </c>
      <c r="CQ289" t="e">
        <f t="shared" si="257"/>
        <v>#DIV/0!</v>
      </c>
      <c r="CR289" t="e">
        <f t="shared" si="258"/>
        <v>#DIV/0!</v>
      </c>
    </row>
    <row r="290" spans="1:96" x14ac:dyDescent="0.3">
      <c r="A290" s="4" t="str">
        <f>VLOOKUP(B290,ListCodeMtrx!A$1:B$91,2,TRUE)</f>
        <v>M78</v>
      </c>
      <c r="B290">
        <v>78</v>
      </c>
      <c r="C290" s="10">
        <v>26</v>
      </c>
      <c r="D290" s="10">
        <v>3</v>
      </c>
      <c r="E290" s="10">
        <v>4</v>
      </c>
      <c r="F290" s="1">
        <v>74</v>
      </c>
      <c r="G290" s="3">
        <v>41318</v>
      </c>
      <c r="H290" s="11">
        <v>2</v>
      </c>
      <c r="I290" s="1">
        <v>44.3</v>
      </c>
      <c r="J290" s="8">
        <v>34</v>
      </c>
      <c r="K290" s="8" t="s">
        <v>632</v>
      </c>
      <c r="L290" s="12">
        <v>0.15763888888888888</v>
      </c>
      <c r="M290" s="12">
        <f t="shared" si="259"/>
        <v>0.47863425925925929</v>
      </c>
      <c r="N290" s="8">
        <v>8934</v>
      </c>
      <c r="O290" s="8">
        <v>0</v>
      </c>
      <c r="P290" s="13">
        <v>50</v>
      </c>
      <c r="Q290" s="14">
        <f t="shared" ref="Q290:Q328" si="261">(BA290-BB290*(1000-BC290)/(1000-BD290))*BT290</f>
        <v>-1.007408267818769</v>
      </c>
      <c r="R290" s="14">
        <f t="shared" ref="R290:R328" si="262">IF(CE290&lt;&gt;0,1/(1/CE290-1/AW290),0)</f>
        <v>9.005686709966898E-2</v>
      </c>
      <c r="S290" s="14">
        <f t="shared" ref="S290:S328" si="263">((CH290-BU290/2)*BB290-Q290)/(CH290+BU290/2)</f>
        <v>66.889456991301017</v>
      </c>
      <c r="T290" s="15">
        <v>26.395027160644531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t="e">
        <f t="shared" ref="AB290:AB328" si="264">CN290/X290</f>
        <v>#DIV/0!</v>
      </c>
      <c r="AC290" t="e">
        <f t="shared" ref="AC290:AC328" si="265">CP290/Z290</f>
        <v>#DIV/0!</v>
      </c>
      <c r="AD290" t="e">
        <f t="shared" ref="AD290:AD328" si="266">(Z290-AA290)/Z290</f>
        <v>#DIV/0!</v>
      </c>
      <c r="AE290" s="8">
        <v>-1</v>
      </c>
      <c r="AF290" s="8">
        <v>0.87</v>
      </c>
      <c r="AG290" s="8">
        <v>0.92</v>
      </c>
      <c r="AH290" s="8">
        <v>10.069668769836426</v>
      </c>
      <c r="AI290">
        <f t="shared" ref="AI290:AI328" si="267">(AH290*AG290+(100-AH290)*AF290)/100</f>
        <v>0.87503483438491825</v>
      </c>
      <c r="AJ290">
        <f t="shared" ref="AJ290:AJ328" si="268">(Q290-AE290)/CO290</f>
        <v>-4.7054440760316596E-6</v>
      </c>
      <c r="AK290" t="e">
        <f t="shared" ref="AK290:AK328" si="269">(Z290-AA290)/(Z290-Y290)</f>
        <v>#DIV/0!</v>
      </c>
      <c r="AL290" t="e">
        <f t="shared" ref="AL290:AL328" si="270">(X290-Z290)/(X290-Y290)</f>
        <v>#DIV/0!</v>
      </c>
      <c r="AM290" t="e">
        <f t="shared" ref="AM290:AM328" si="271">(X290-Z290)/Z290</f>
        <v>#DIV/0!</v>
      </c>
      <c r="AN290" s="8">
        <v>1799.1207275390625</v>
      </c>
      <c r="AO290" s="8">
        <v>0.5</v>
      </c>
      <c r="AP290" t="e">
        <f t="shared" ref="AP290:AP328" si="272">AD290*AO290*AI290*AN290</f>
        <v>#DIV/0!</v>
      </c>
      <c r="AQ290">
        <f t="shared" ref="AQ290:AQ328" si="273">BU290*1000</f>
        <v>1.5414569378585421</v>
      </c>
      <c r="AR290">
        <f t="shared" ref="AR290:AR328" si="274">(BZ290-CF290)</f>
        <v>1.7028286816817264</v>
      </c>
      <c r="AS290">
        <f t="shared" ref="AS290:AS328" si="275">(AY290+BY290*O290)</f>
        <v>26.395027160644531</v>
      </c>
      <c r="AT290" s="8">
        <v>2</v>
      </c>
      <c r="AU290">
        <f t="shared" ref="AU290:AU328" si="276">(AT290*BN290+BO290)</f>
        <v>4.644859790802002</v>
      </c>
      <c r="AV290" s="8">
        <v>1</v>
      </c>
      <c r="AW290">
        <f t="shared" ref="AW290:AW328" si="277">AU290*(AV290+1)*(AV290+1)/(AV290*AV290+1)</f>
        <v>9.2897195816040039</v>
      </c>
      <c r="AX290" s="8">
        <v>24.728586196899414</v>
      </c>
      <c r="AY290" s="8">
        <v>26.395027160644531</v>
      </c>
      <c r="AZ290" s="8">
        <v>25.012701034545898</v>
      </c>
      <c r="BA290" s="8">
        <v>49.932910919189453</v>
      </c>
      <c r="BB290" s="8">
        <v>50.462985992431641</v>
      </c>
      <c r="BC290" s="8">
        <v>16.451381683349609</v>
      </c>
      <c r="BD290" s="8">
        <v>17.315109252929688</v>
      </c>
      <c r="BE290" s="8">
        <v>53.179336547851563</v>
      </c>
      <c r="BF290" s="8">
        <v>55.971351623535156</v>
      </c>
      <c r="BG290" s="8">
        <v>350.7509765625</v>
      </c>
      <c r="BH290" s="8">
        <v>1799.2467041015625</v>
      </c>
      <c r="BI290" s="8">
        <v>1223.170166015625</v>
      </c>
      <c r="BJ290" s="8">
        <v>101.132080078125</v>
      </c>
      <c r="BK290" s="8">
        <v>0.13457167148590088</v>
      </c>
      <c r="BL290" s="8">
        <v>0.18925371766090393</v>
      </c>
      <c r="BM290" s="8">
        <v>0.25</v>
      </c>
      <c r="BN290" s="8">
        <v>-1.355140209197998</v>
      </c>
      <c r="BO290" s="8">
        <v>7.355140209197998</v>
      </c>
      <c r="BP290" s="8">
        <v>1</v>
      </c>
      <c r="BQ290" s="8">
        <v>0</v>
      </c>
      <c r="BR290" s="8">
        <v>0.15999999642372131</v>
      </c>
      <c r="BS290" s="8">
        <v>111115</v>
      </c>
      <c r="BT290">
        <f t="shared" ref="BT290:BT328" si="278">BG290*0.000001/(AT290*0.0001)</f>
        <v>1.7537548828124998</v>
      </c>
      <c r="BU290">
        <f t="shared" ref="BU290:BU328" si="279">(BD290-BC290)/(1000-BD290)*BT290</f>
        <v>1.5414569378585422E-3</v>
      </c>
      <c r="BV290">
        <f t="shared" ref="BV290:BV328" si="280">(AY290+273.15)</f>
        <v>299.54502716064451</v>
      </c>
      <c r="BW290">
        <f t="shared" ref="BW290:BW328" si="281">(AX290+273.15)</f>
        <v>297.87858619689939</v>
      </c>
      <c r="BX290">
        <f t="shared" ref="BX290:BX328" si="282">(BH290*BP290+BI290*BQ290)*BR290</f>
        <v>287.87946622164236</v>
      </c>
      <c r="BY290">
        <f t="shared" si="260"/>
        <v>0.80199244287913118</v>
      </c>
      <c r="BZ290">
        <f t="shared" ref="BZ290:BZ328" si="283">0.61365*EXP(17.502*AS290/(240.97+AS290))</f>
        <v>3.4539416972104946</v>
      </c>
      <c r="CA290">
        <f t="shared" ref="CA290:CA328" si="284">BZ290*1000/BJ290</f>
        <v>34.152780151879689</v>
      </c>
      <c r="CB290">
        <f t="shared" ref="CB290:CB328" si="285">(CA290-BD290)</f>
        <v>16.837670898950002</v>
      </c>
      <c r="CC290">
        <f t="shared" ref="CC290:CC328" si="286">IF(O290,AY290,(AX290+AY290)/2)</f>
        <v>25.561806678771973</v>
      </c>
      <c r="CD290">
        <f t="shared" ref="CD290:CD328" si="287">0.61365*EXP(17.502*CC290/(240.97+CC290))</f>
        <v>3.2877505499567912</v>
      </c>
      <c r="CE290">
        <f t="shared" ref="CE290:CE328" si="288">IF(CB290&lt;&gt;0,(1000-(CA290+BD290)/2)/CB290*BU290,0)</f>
        <v>8.919221543593682E-2</v>
      </c>
      <c r="CF290">
        <f t="shared" ref="CF290:CF328" si="289">BD290*BJ290/1000</f>
        <v>1.7511130155287682</v>
      </c>
      <c r="CG290">
        <f t="shared" ref="CG290:CG328" si="290">(CD290-CF290)</f>
        <v>1.536637534428023</v>
      </c>
      <c r="CH290">
        <f t="shared" ref="CH290:CH328" si="291">1/(1.6/R290+1.37/AW290)</f>
        <v>5.582217867586535E-2</v>
      </c>
      <c r="CI290">
        <f t="shared" ref="CI290:CI328" si="292">S290*BJ290*0.001</f>
        <v>6.7646699208265533</v>
      </c>
      <c r="CJ290">
        <f t="shared" ref="CJ290:CJ328" si="293">S290/BB290</f>
        <v>1.3255152400480819</v>
      </c>
      <c r="CK290">
        <f t="shared" ref="CK290:CK328" si="294">(1-BU290*BJ290/BZ290/R290)*100</f>
        <v>49.88260379135383</v>
      </c>
      <c r="CL290">
        <f t="shared" ref="CL290:CL328" si="295">(BB290-Q290/(AW290/1.35))</f>
        <v>50.609384508512633</v>
      </c>
      <c r="CM290">
        <f t="shared" ref="CM290:CM328" si="296">Q290*CK290/100/CL290</f>
        <v>-9.9294128880949295E-3</v>
      </c>
      <c r="CN290">
        <f t="shared" ref="CN290:CN328" si="297">(X290-W290)</f>
        <v>0</v>
      </c>
      <c r="CO290">
        <f t="shared" ref="CO290:CO328" si="298">BH290*AI290</f>
        <v>1574.4035417411208</v>
      </c>
      <c r="CP290">
        <f t="shared" ref="CP290:CP328" si="299">(Z290-Y290)</f>
        <v>0</v>
      </c>
      <c r="CQ290" t="e">
        <f t="shared" ref="CQ290:CQ328" si="300">(Z290-AA290)/(Z290-W290)</f>
        <v>#DIV/0!</v>
      </c>
      <c r="CR290" t="e">
        <f t="shared" ref="CR290:CR328" si="301">(X290-Z290)/(X290-W290)</f>
        <v>#DIV/0!</v>
      </c>
    </row>
    <row r="291" spans="1:96" x14ac:dyDescent="0.3">
      <c r="A291" s="4" t="str">
        <f>VLOOKUP(B291,ListCodeMtrx!A$1:B$91,2,TRUE)</f>
        <v>M78</v>
      </c>
      <c r="B291">
        <v>78</v>
      </c>
      <c r="C291" s="10">
        <v>26</v>
      </c>
      <c r="D291" s="10">
        <v>3</v>
      </c>
      <c r="E291" s="10">
        <v>4</v>
      </c>
      <c r="F291" s="1">
        <v>74</v>
      </c>
      <c r="G291" s="3">
        <v>41318</v>
      </c>
      <c r="H291" s="11">
        <v>2</v>
      </c>
      <c r="I291" s="1">
        <v>44.3</v>
      </c>
      <c r="J291" s="8">
        <v>35</v>
      </c>
      <c r="K291" s="8" t="s">
        <v>633</v>
      </c>
      <c r="L291" s="12">
        <v>0.15763888888888888</v>
      </c>
      <c r="M291" s="12">
        <f t="shared" si="259"/>
        <v>0.48049768518518521</v>
      </c>
      <c r="N291" s="8">
        <v>9095.5</v>
      </c>
      <c r="O291" s="8">
        <v>0</v>
      </c>
      <c r="P291" s="13">
        <v>150</v>
      </c>
      <c r="Q291" s="14">
        <f t="shared" si="261"/>
        <v>4.2611102450538008</v>
      </c>
      <c r="R291" s="14">
        <f t="shared" si="262"/>
        <v>0.11927865605502827</v>
      </c>
      <c r="S291" s="14">
        <f t="shared" si="263"/>
        <v>88.020951029443665</v>
      </c>
      <c r="T291" s="15">
        <v>26.246988296508789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t="e">
        <f t="shared" si="264"/>
        <v>#DIV/0!</v>
      </c>
      <c r="AC291" t="e">
        <f t="shared" si="265"/>
        <v>#DIV/0!</v>
      </c>
      <c r="AD291" t="e">
        <f t="shared" si="266"/>
        <v>#DIV/0!</v>
      </c>
      <c r="AE291" s="8">
        <v>-1</v>
      </c>
      <c r="AF291" s="8">
        <v>0.87</v>
      </c>
      <c r="AG291" s="8">
        <v>0.92</v>
      </c>
      <c r="AH291" s="8">
        <v>10.069668769836426</v>
      </c>
      <c r="AI291">
        <f t="shared" si="267"/>
        <v>0.87503483438491825</v>
      </c>
      <c r="AJ291">
        <f t="shared" si="268"/>
        <v>3.3428486236995042E-3</v>
      </c>
      <c r="AK291" t="e">
        <f t="shared" si="269"/>
        <v>#DIV/0!</v>
      </c>
      <c r="AL291" t="e">
        <f t="shared" si="270"/>
        <v>#DIV/0!</v>
      </c>
      <c r="AM291" t="e">
        <f t="shared" si="271"/>
        <v>#DIV/0!</v>
      </c>
      <c r="AN291" s="8">
        <v>1799.1207275390625</v>
      </c>
      <c r="AO291" s="8">
        <v>0.5</v>
      </c>
      <c r="AP291" t="e">
        <f t="shared" si="272"/>
        <v>#DIV/0!</v>
      </c>
      <c r="AQ291">
        <f t="shared" si="273"/>
        <v>1.9492725841023524</v>
      </c>
      <c r="AR291">
        <f t="shared" si="274"/>
        <v>1.6306635029563405</v>
      </c>
      <c r="AS291">
        <f t="shared" si="275"/>
        <v>26.246988296508789</v>
      </c>
      <c r="AT291" s="8">
        <v>2</v>
      </c>
      <c r="AU291">
        <f t="shared" si="276"/>
        <v>4.644859790802002</v>
      </c>
      <c r="AV291" s="8">
        <v>1</v>
      </c>
      <c r="AW291">
        <f t="shared" si="277"/>
        <v>9.2897195816040039</v>
      </c>
      <c r="AX291" s="8">
        <v>24.760787963867188</v>
      </c>
      <c r="AY291" s="8">
        <v>26.246988296508789</v>
      </c>
      <c r="AZ291" s="8">
        <v>25.011703491210937</v>
      </c>
      <c r="BA291" s="8">
        <v>151.53520202636719</v>
      </c>
      <c r="BB291" s="8">
        <v>148.93977355957031</v>
      </c>
      <c r="BC291" s="8">
        <v>16.640716552734375</v>
      </c>
      <c r="BD291" s="8">
        <v>17.732566833496094</v>
      </c>
      <c r="BE291" s="8">
        <v>53.684841156005859</v>
      </c>
      <c r="BF291" s="8">
        <v>57.207271575927734</v>
      </c>
      <c r="BG291" s="8">
        <v>350.72702026367187</v>
      </c>
      <c r="BH291" s="8">
        <v>1798.6031494140625</v>
      </c>
      <c r="BI291" s="8">
        <v>1224.004150390625</v>
      </c>
      <c r="BJ291" s="8">
        <v>101.12613677978516</v>
      </c>
      <c r="BK291" s="8">
        <v>0.40994703769683838</v>
      </c>
      <c r="BL291" s="8">
        <v>0.18588152527809143</v>
      </c>
      <c r="BM291" s="8">
        <v>0.25</v>
      </c>
      <c r="BN291" s="8">
        <v>-1.355140209197998</v>
      </c>
      <c r="BO291" s="8">
        <v>7.355140209197998</v>
      </c>
      <c r="BP291" s="8">
        <v>1</v>
      </c>
      <c r="BQ291" s="8">
        <v>0</v>
      </c>
      <c r="BR291" s="8">
        <v>0.15999999642372131</v>
      </c>
      <c r="BS291" s="8">
        <v>111115</v>
      </c>
      <c r="BT291">
        <f t="shared" si="278"/>
        <v>1.7536351013183593</v>
      </c>
      <c r="BU291">
        <f t="shared" si="279"/>
        <v>1.9492725841023524E-3</v>
      </c>
      <c r="BV291">
        <f t="shared" si="280"/>
        <v>299.39698829650877</v>
      </c>
      <c r="BW291">
        <f t="shared" si="281"/>
        <v>297.91078796386716</v>
      </c>
      <c r="BX291">
        <f t="shared" si="282"/>
        <v>287.77649747394389</v>
      </c>
      <c r="BY291">
        <f t="shared" si="260"/>
        <v>0.73809690739650857</v>
      </c>
      <c r="BZ291">
        <f t="shared" si="283"/>
        <v>3.4238894820171484</v>
      </c>
      <c r="CA291">
        <f t="shared" si="284"/>
        <v>33.857611800924396</v>
      </c>
      <c r="CB291">
        <f t="shared" si="285"/>
        <v>16.125044967428302</v>
      </c>
      <c r="CC291">
        <f t="shared" si="286"/>
        <v>25.503888130187988</v>
      </c>
      <c r="CD291">
        <f t="shared" si="287"/>
        <v>3.2764625532701559</v>
      </c>
      <c r="CE291">
        <f t="shared" si="288"/>
        <v>0.11776655057568519</v>
      </c>
      <c r="CF291">
        <f t="shared" si="289"/>
        <v>1.7932259790608078</v>
      </c>
      <c r="CG291">
        <f t="shared" si="290"/>
        <v>1.4832365742093481</v>
      </c>
      <c r="CH291">
        <f t="shared" si="291"/>
        <v>7.3738469991068922E-2</v>
      </c>
      <c r="CI291">
        <f t="shared" si="292"/>
        <v>8.9012187332902908</v>
      </c>
      <c r="CJ291">
        <f t="shared" si="293"/>
        <v>0.59098351585876818</v>
      </c>
      <c r="CK291">
        <f t="shared" si="294"/>
        <v>51.732643260761193</v>
      </c>
      <c r="CL291">
        <f t="shared" si="295"/>
        <v>148.32054078507258</v>
      </c>
      <c r="CM291">
        <f t="shared" si="296"/>
        <v>1.4862303969183515E-2</v>
      </c>
      <c r="CN291">
        <f t="shared" si="297"/>
        <v>0</v>
      </c>
      <c r="CO291">
        <f t="shared" si="298"/>
        <v>1573.8404089717264</v>
      </c>
      <c r="CP291">
        <f t="shared" si="299"/>
        <v>0</v>
      </c>
      <c r="CQ291" t="e">
        <f t="shared" si="300"/>
        <v>#DIV/0!</v>
      </c>
      <c r="CR291" t="e">
        <f t="shared" si="301"/>
        <v>#DIV/0!</v>
      </c>
    </row>
    <row r="292" spans="1:96" x14ac:dyDescent="0.3">
      <c r="A292" s="4" t="str">
        <f>VLOOKUP(B292,ListCodeMtrx!A$1:B$91,2,TRUE)</f>
        <v>M78</v>
      </c>
      <c r="B292">
        <v>78</v>
      </c>
      <c r="C292" s="10">
        <v>26</v>
      </c>
      <c r="D292" s="10">
        <v>3</v>
      </c>
      <c r="E292" s="10">
        <v>4</v>
      </c>
      <c r="F292" s="1">
        <v>74</v>
      </c>
      <c r="G292" s="3">
        <v>41318</v>
      </c>
      <c r="H292" s="11">
        <v>2</v>
      </c>
      <c r="I292" s="1">
        <v>44.3</v>
      </c>
      <c r="J292" s="8">
        <v>36</v>
      </c>
      <c r="K292" s="8" t="s">
        <v>634</v>
      </c>
      <c r="L292" s="12">
        <v>0.15763888888888888</v>
      </c>
      <c r="M292" s="12">
        <f t="shared" si="259"/>
        <v>0.48291666666666666</v>
      </c>
      <c r="N292" s="8">
        <v>9304.5</v>
      </c>
      <c r="O292" s="8">
        <v>0</v>
      </c>
      <c r="P292" s="13" t="s">
        <v>192</v>
      </c>
      <c r="Q292" s="14">
        <f t="shared" si="261"/>
        <v>21.016640626044449</v>
      </c>
      <c r="R292" s="14">
        <f t="shared" si="262"/>
        <v>0.17101436474405016</v>
      </c>
      <c r="S292" s="14">
        <f t="shared" si="263"/>
        <v>180.8735392508965</v>
      </c>
      <c r="T292" s="15">
        <v>26.105611801147461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t="e">
        <f t="shared" si="264"/>
        <v>#DIV/0!</v>
      </c>
      <c r="AC292" t="e">
        <f t="shared" si="265"/>
        <v>#DIV/0!</v>
      </c>
      <c r="AD292" t="e">
        <f t="shared" si="266"/>
        <v>#DIV/0!</v>
      </c>
      <c r="AE292" s="8">
        <v>-1</v>
      </c>
      <c r="AF292" s="8">
        <v>0.87</v>
      </c>
      <c r="AG292" s="8">
        <v>0.92</v>
      </c>
      <c r="AH292" s="8">
        <v>10.040945053100586</v>
      </c>
      <c r="AI292">
        <f t="shared" si="267"/>
        <v>0.87502047252655035</v>
      </c>
      <c r="AJ292">
        <f t="shared" si="268"/>
        <v>1.3961231157077035E-2</v>
      </c>
      <c r="AK292" t="e">
        <f t="shared" si="269"/>
        <v>#DIV/0!</v>
      </c>
      <c r="AL292" t="e">
        <f t="shared" si="270"/>
        <v>#DIV/0!</v>
      </c>
      <c r="AM292" t="e">
        <f t="shared" si="271"/>
        <v>#DIV/0!</v>
      </c>
      <c r="AN292" s="8">
        <v>1799.1207275390625</v>
      </c>
      <c r="AO292" s="8">
        <v>0.5</v>
      </c>
      <c r="AP292" t="e">
        <f t="shared" si="272"/>
        <v>#DIV/0!</v>
      </c>
      <c r="AQ292">
        <f t="shared" si="273"/>
        <v>2.6162037929264463</v>
      </c>
      <c r="AR292">
        <f t="shared" si="274"/>
        <v>1.5344093879619709</v>
      </c>
      <c r="AS292">
        <f t="shared" si="275"/>
        <v>26.105611801147461</v>
      </c>
      <c r="AT292" s="8">
        <v>2</v>
      </c>
      <c r="AU292">
        <f t="shared" si="276"/>
        <v>4.644859790802002</v>
      </c>
      <c r="AV292" s="8">
        <v>1</v>
      </c>
      <c r="AW292">
        <f t="shared" si="277"/>
        <v>9.2897195816040039</v>
      </c>
      <c r="AX292" s="8">
        <v>24.823965072631836</v>
      </c>
      <c r="AY292" s="8">
        <v>26.105611801147461</v>
      </c>
      <c r="AZ292" s="8">
        <v>25.012903213500977</v>
      </c>
      <c r="BA292" s="8">
        <v>400.2347412109375</v>
      </c>
      <c r="BB292" s="8">
        <v>387.67120361328125</v>
      </c>
      <c r="BC292" s="8">
        <v>16.940158843994141</v>
      </c>
      <c r="BD292" s="8">
        <v>18.404642105102539</v>
      </c>
      <c r="BE292" s="8">
        <v>54.439350128173828</v>
      </c>
      <c r="BF292" s="8">
        <v>59.145652770996094</v>
      </c>
      <c r="BG292" s="8">
        <v>350.71121215820313</v>
      </c>
      <c r="BH292" s="8">
        <v>1802.2254638671875</v>
      </c>
      <c r="BI292" s="8">
        <v>1226.6568603515625</v>
      </c>
      <c r="BJ292" s="8">
        <v>101.11545562744141</v>
      </c>
      <c r="BK292" s="8">
        <v>0.60519850254058838</v>
      </c>
      <c r="BL292" s="8">
        <v>0.18103685975074768</v>
      </c>
      <c r="BM292" s="8">
        <v>0.25</v>
      </c>
      <c r="BN292" s="8">
        <v>-1.355140209197998</v>
      </c>
      <c r="BO292" s="8">
        <v>7.355140209197998</v>
      </c>
      <c r="BP292" s="8">
        <v>1</v>
      </c>
      <c r="BQ292" s="8">
        <v>0</v>
      </c>
      <c r="BR292" s="8">
        <v>0.15999999642372131</v>
      </c>
      <c r="BS292" s="8">
        <v>111115</v>
      </c>
      <c r="BT292">
        <f t="shared" si="278"/>
        <v>1.7535560607910154</v>
      </c>
      <c r="BU292">
        <f t="shared" si="279"/>
        <v>2.6162037929264464E-3</v>
      </c>
      <c r="BV292">
        <f t="shared" si="280"/>
        <v>299.25561180114744</v>
      </c>
      <c r="BW292">
        <f t="shared" si="281"/>
        <v>297.97396507263181</v>
      </c>
      <c r="BX292">
        <f t="shared" si="282"/>
        <v>288.35606777348949</v>
      </c>
      <c r="BY292">
        <f t="shared" si="260"/>
        <v>0.63235680321455645</v>
      </c>
      <c r="BZ292">
        <f t="shared" si="283"/>
        <v>3.3954031600794066</v>
      </c>
      <c r="CA292">
        <f t="shared" si="284"/>
        <v>33.579467540449265</v>
      </c>
      <c r="CB292">
        <f t="shared" si="285"/>
        <v>15.174825435346726</v>
      </c>
      <c r="CC292">
        <f t="shared" si="286"/>
        <v>25.464788436889648</v>
      </c>
      <c r="CD292">
        <f t="shared" si="287"/>
        <v>3.2688614020156961</v>
      </c>
      <c r="CE292">
        <f t="shared" si="288"/>
        <v>0.16792307044123336</v>
      </c>
      <c r="CF292">
        <f t="shared" si="289"/>
        <v>1.8609937721174357</v>
      </c>
      <c r="CG292">
        <f t="shared" si="290"/>
        <v>1.4078676298982604</v>
      </c>
      <c r="CH292">
        <f t="shared" si="291"/>
        <v>0.10522534260482373</v>
      </c>
      <c r="CI292">
        <f t="shared" si="292"/>
        <v>18.289110332302307</v>
      </c>
      <c r="CJ292">
        <f t="shared" si="293"/>
        <v>0.46656428841004571</v>
      </c>
      <c r="CK292">
        <f t="shared" si="294"/>
        <v>54.441945049453281</v>
      </c>
      <c r="CL292">
        <f t="shared" si="295"/>
        <v>384.61702478732997</v>
      </c>
      <c r="CM292">
        <f t="shared" si="296"/>
        <v>2.9748729784384496E-2</v>
      </c>
      <c r="CN292">
        <f t="shared" si="297"/>
        <v>0</v>
      </c>
      <c r="CO292">
        <f t="shared" si="298"/>
        <v>1576.9841769924478</v>
      </c>
      <c r="CP292">
        <f t="shared" si="299"/>
        <v>0</v>
      </c>
      <c r="CQ292" t="e">
        <f t="shared" si="300"/>
        <v>#DIV/0!</v>
      </c>
      <c r="CR292" t="e">
        <f t="shared" si="301"/>
        <v>#DIV/0!</v>
      </c>
    </row>
    <row r="293" spans="1:96" x14ac:dyDescent="0.3">
      <c r="A293" s="4" t="str">
        <f>VLOOKUP(B293,ListCodeMtrx!A$1:B$91,2,TRUE)</f>
        <v>M78</v>
      </c>
      <c r="B293">
        <v>78</v>
      </c>
      <c r="C293" s="10">
        <v>26</v>
      </c>
      <c r="D293" s="10">
        <v>3</v>
      </c>
      <c r="E293" s="10">
        <v>4</v>
      </c>
      <c r="F293" s="1">
        <v>74</v>
      </c>
      <c r="G293" s="3">
        <v>41318</v>
      </c>
      <c r="H293" s="11">
        <v>2</v>
      </c>
      <c r="I293" s="1">
        <v>44.3</v>
      </c>
      <c r="J293" s="8">
        <v>37</v>
      </c>
      <c r="K293" s="8" t="s">
        <v>635</v>
      </c>
      <c r="L293" s="12">
        <v>0.15763888888888888</v>
      </c>
      <c r="M293" s="12">
        <f t="shared" si="259"/>
        <v>0.48533564814814822</v>
      </c>
      <c r="N293" s="8">
        <v>9513.5</v>
      </c>
      <c r="O293" s="8">
        <v>0</v>
      </c>
      <c r="P293" s="13">
        <v>800</v>
      </c>
      <c r="Q293" s="14">
        <f t="shared" si="261"/>
        <v>43.18432817823912</v>
      </c>
      <c r="R293" s="14">
        <f t="shared" si="262"/>
        <v>0.20202650525442079</v>
      </c>
      <c r="S293" s="14">
        <f t="shared" si="263"/>
        <v>411.41432626696525</v>
      </c>
      <c r="T293" s="15">
        <v>25.921115875244141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t="e">
        <f t="shared" si="264"/>
        <v>#DIV/0!</v>
      </c>
      <c r="AC293" t="e">
        <f t="shared" si="265"/>
        <v>#DIV/0!</v>
      </c>
      <c r="AD293" t="e">
        <f t="shared" si="266"/>
        <v>#DIV/0!</v>
      </c>
      <c r="AE293" s="8">
        <v>-1</v>
      </c>
      <c r="AF293" s="8">
        <v>0.87</v>
      </c>
      <c r="AG293" s="8">
        <v>0.92</v>
      </c>
      <c r="AH293" s="8">
        <v>10.040945053100586</v>
      </c>
      <c r="AI293">
        <f t="shared" si="267"/>
        <v>0.87502047252655035</v>
      </c>
      <c r="AJ293">
        <f t="shared" si="268"/>
        <v>2.8015699790203151E-2</v>
      </c>
      <c r="AK293" t="e">
        <f t="shared" si="269"/>
        <v>#DIV/0!</v>
      </c>
      <c r="AL293" t="e">
        <f t="shared" si="270"/>
        <v>#DIV/0!</v>
      </c>
      <c r="AM293" t="e">
        <f t="shared" si="271"/>
        <v>#DIV/0!</v>
      </c>
      <c r="AN293" s="8">
        <v>1799.1207275390625</v>
      </c>
      <c r="AO293" s="8">
        <v>0.5</v>
      </c>
      <c r="AP293" t="e">
        <f t="shared" si="272"/>
        <v>#DIV/0!</v>
      </c>
      <c r="AQ293">
        <f t="shared" si="273"/>
        <v>2.9502949247454544</v>
      </c>
      <c r="AR293">
        <f t="shared" si="274"/>
        <v>1.4694404715143765</v>
      </c>
      <c r="AS293">
        <f t="shared" si="275"/>
        <v>25.921115875244141</v>
      </c>
      <c r="AT293" s="8">
        <v>2</v>
      </c>
      <c r="AU293">
        <f t="shared" si="276"/>
        <v>4.644859790802002</v>
      </c>
      <c r="AV293" s="8">
        <v>1</v>
      </c>
      <c r="AW293">
        <f t="shared" si="277"/>
        <v>9.2897195816040039</v>
      </c>
      <c r="AX293" s="8">
        <v>24.837509155273438</v>
      </c>
      <c r="AY293" s="8">
        <v>25.921115875244141</v>
      </c>
      <c r="AZ293" s="8">
        <v>25.005836486816406</v>
      </c>
      <c r="BA293" s="8">
        <v>799.826416015625</v>
      </c>
      <c r="BB293" s="8">
        <v>773.89776611328125</v>
      </c>
      <c r="BC293" s="8">
        <v>17.033588409423828</v>
      </c>
      <c r="BD293" s="8">
        <v>18.684608459472656</v>
      </c>
      <c r="BE293" s="8">
        <v>54.689472198486328</v>
      </c>
      <c r="BF293" s="8">
        <v>59.990375518798828</v>
      </c>
      <c r="BG293" s="8">
        <v>350.71286010742187</v>
      </c>
      <c r="BH293" s="8">
        <v>1802.38916015625</v>
      </c>
      <c r="BI293" s="8">
        <v>1221.4862060546875</v>
      </c>
      <c r="BJ293" s="8">
        <v>101.10458374023437</v>
      </c>
      <c r="BK293" s="8">
        <v>0.67264235019683838</v>
      </c>
      <c r="BL293" s="8">
        <v>0.17206850647926331</v>
      </c>
      <c r="BM293" s="8">
        <v>0.5</v>
      </c>
      <c r="BN293" s="8">
        <v>-1.355140209197998</v>
      </c>
      <c r="BO293" s="8">
        <v>7.355140209197998</v>
      </c>
      <c r="BP293" s="8">
        <v>1</v>
      </c>
      <c r="BQ293" s="8">
        <v>0</v>
      </c>
      <c r="BR293" s="8">
        <v>0.15999999642372131</v>
      </c>
      <c r="BS293" s="8">
        <v>111115</v>
      </c>
      <c r="BT293">
        <f t="shared" si="278"/>
        <v>1.7535643005371091</v>
      </c>
      <c r="BU293">
        <f t="shared" si="279"/>
        <v>2.9502949247454543E-3</v>
      </c>
      <c r="BV293">
        <f t="shared" si="280"/>
        <v>299.07111587524412</v>
      </c>
      <c r="BW293">
        <f t="shared" si="281"/>
        <v>297.98750915527341</v>
      </c>
      <c r="BX293">
        <f t="shared" si="282"/>
        <v>288.38225917915406</v>
      </c>
      <c r="BY293">
        <f t="shared" si="260"/>
        <v>0.58276839368322919</v>
      </c>
      <c r="BZ293">
        <f t="shared" si="283"/>
        <v>3.3585400321586212</v>
      </c>
      <c r="CA293">
        <f t="shared" si="284"/>
        <v>33.218474454013275</v>
      </c>
      <c r="CB293">
        <f t="shared" si="285"/>
        <v>14.533865994540619</v>
      </c>
      <c r="CC293">
        <f t="shared" si="286"/>
        <v>25.379312515258789</v>
      </c>
      <c r="CD293">
        <f t="shared" si="287"/>
        <v>3.2522981414092538</v>
      </c>
      <c r="CE293">
        <f t="shared" si="288"/>
        <v>0.19772648411480942</v>
      </c>
      <c r="CF293">
        <f t="shared" si="289"/>
        <v>1.8890995606442447</v>
      </c>
      <c r="CG293">
        <f t="shared" si="290"/>
        <v>1.3631985807650091</v>
      </c>
      <c r="CH293">
        <f t="shared" si="291"/>
        <v>0.12395832019935578</v>
      </c>
      <c r="CI293">
        <f t="shared" si="292"/>
        <v>41.595874201990497</v>
      </c>
      <c r="CJ293">
        <f t="shared" si="293"/>
        <v>0.53161327539837278</v>
      </c>
      <c r="CK293">
        <f t="shared" si="294"/>
        <v>56.038004533790151</v>
      </c>
      <c r="CL293">
        <f t="shared" si="295"/>
        <v>767.62213609791786</v>
      </c>
      <c r="CM293">
        <f t="shared" si="296"/>
        <v>3.1525453272391757E-2</v>
      </c>
      <c r="CN293">
        <f t="shared" si="297"/>
        <v>0</v>
      </c>
      <c r="CO293">
        <f t="shared" si="298"/>
        <v>1577.127414596654</v>
      </c>
      <c r="CP293">
        <f t="shared" si="299"/>
        <v>0</v>
      </c>
      <c r="CQ293" t="e">
        <f t="shared" si="300"/>
        <v>#DIV/0!</v>
      </c>
      <c r="CR293" t="e">
        <f t="shared" si="301"/>
        <v>#DIV/0!</v>
      </c>
    </row>
    <row r="294" spans="1:96" s="5" customFormat="1" x14ac:dyDescent="0.3">
      <c r="A294" s="4" t="str">
        <f>VLOOKUP(B294,ListCodeMtrx!A$1:B$91,2,TRUE)</f>
        <v>M83</v>
      </c>
      <c r="B294">
        <v>83</v>
      </c>
      <c r="C294" s="10">
        <v>28</v>
      </c>
      <c r="D294" s="10">
        <v>3</v>
      </c>
      <c r="E294" s="10">
        <v>5</v>
      </c>
      <c r="F294" s="1">
        <v>74</v>
      </c>
      <c r="G294" s="3">
        <v>41318</v>
      </c>
      <c r="H294" s="11">
        <v>2</v>
      </c>
      <c r="I294" s="1">
        <v>46.2</v>
      </c>
      <c r="J294" s="8">
        <v>41</v>
      </c>
      <c r="K294" s="8" t="s">
        <v>639</v>
      </c>
      <c r="L294" s="12">
        <v>0.15763888888888888</v>
      </c>
      <c r="M294" s="12">
        <f t="shared" si="259"/>
        <v>0.49478009259259259</v>
      </c>
      <c r="N294" s="8">
        <v>10329.5</v>
      </c>
      <c r="O294" s="8">
        <v>0</v>
      </c>
      <c r="P294" s="13">
        <v>50</v>
      </c>
      <c r="Q294" s="14">
        <f t="shared" si="261"/>
        <v>-0.67320042239801126</v>
      </c>
      <c r="R294" s="14">
        <f t="shared" si="262"/>
        <v>0.16789401451796812</v>
      </c>
      <c r="S294" s="14">
        <f t="shared" si="263"/>
        <v>53.916096632879082</v>
      </c>
      <c r="T294" s="15">
        <v>26.347625732421875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t="e">
        <f t="shared" si="264"/>
        <v>#DIV/0!</v>
      </c>
      <c r="AC294" t="e">
        <f t="shared" si="265"/>
        <v>#DIV/0!</v>
      </c>
      <c r="AD294" t="e">
        <f t="shared" si="266"/>
        <v>#DIV/0!</v>
      </c>
      <c r="AE294" s="8">
        <v>-1</v>
      </c>
      <c r="AF294" s="8">
        <v>0.87</v>
      </c>
      <c r="AG294" s="8">
        <v>0.92</v>
      </c>
      <c r="AH294" s="8">
        <v>10.040945053100586</v>
      </c>
      <c r="AI294">
        <f t="shared" si="267"/>
        <v>0.87502047252655035</v>
      </c>
      <c r="AJ294">
        <f t="shared" si="268"/>
        <v>2.0745209241256524E-4</v>
      </c>
      <c r="AK294" t="e">
        <f t="shared" si="269"/>
        <v>#DIV/0!</v>
      </c>
      <c r="AL294" t="e">
        <f t="shared" si="270"/>
        <v>#DIV/0!</v>
      </c>
      <c r="AM294" t="e">
        <f t="shared" si="271"/>
        <v>#DIV/0!</v>
      </c>
      <c r="AN294" s="8">
        <v>1812.3797607421875</v>
      </c>
      <c r="AO294" s="8">
        <v>0.5</v>
      </c>
      <c r="AP294" t="e">
        <f t="shared" si="272"/>
        <v>#DIV/0!</v>
      </c>
      <c r="AQ294">
        <f t="shared" si="273"/>
        <v>2.6238973286919465</v>
      </c>
      <c r="AR294">
        <f t="shared" si="274"/>
        <v>1.5659080488138408</v>
      </c>
      <c r="AS294">
        <f t="shared" si="275"/>
        <v>26.347625732421875</v>
      </c>
      <c r="AT294" s="8">
        <v>2</v>
      </c>
      <c r="AU294">
        <f t="shared" si="276"/>
        <v>4.644859790802002</v>
      </c>
      <c r="AV294" s="8">
        <v>1</v>
      </c>
      <c r="AW294">
        <f t="shared" si="277"/>
        <v>9.2897195816040039</v>
      </c>
      <c r="AX294" s="8">
        <v>24.801952362060547</v>
      </c>
      <c r="AY294" s="8">
        <v>26.347625732421875</v>
      </c>
      <c r="AZ294" s="8">
        <v>25.005207061767578</v>
      </c>
      <c r="BA294" s="8">
        <v>48.393161773681641</v>
      </c>
      <c r="BB294" s="8">
        <v>48.704216003417969</v>
      </c>
      <c r="BC294" s="8">
        <v>17.114591598510742</v>
      </c>
      <c r="BD294" s="8">
        <v>18.583236694335938</v>
      </c>
      <c r="BE294" s="8">
        <v>55.052707672119141</v>
      </c>
      <c r="BF294" s="8">
        <v>59.77691650390625</v>
      </c>
      <c r="BG294" s="8">
        <v>350.68197631835937</v>
      </c>
      <c r="BH294" s="8">
        <v>1800.3023681640625</v>
      </c>
      <c r="BI294" s="8">
        <v>105.18515777587891</v>
      </c>
      <c r="BJ294" s="8">
        <v>101.07959747314453</v>
      </c>
      <c r="BK294" s="8">
        <v>0.10098326206207275</v>
      </c>
      <c r="BL294" s="8">
        <v>0.20214548707008362</v>
      </c>
      <c r="BM294" s="8">
        <v>0.25</v>
      </c>
      <c r="BN294" s="8">
        <v>-1.355140209197998</v>
      </c>
      <c r="BO294" s="8">
        <v>7.355140209197998</v>
      </c>
      <c r="BP294" s="8">
        <v>1</v>
      </c>
      <c r="BQ294" s="8">
        <v>0</v>
      </c>
      <c r="BR294" s="8">
        <v>0.15999999642372131</v>
      </c>
      <c r="BS294" s="8">
        <v>111115</v>
      </c>
      <c r="BT294">
        <f t="shared" si="278"/>
        <v>1.7534098815917967</v>
      </c>
      <c r="BU294">
        <f t="shared" si="279"/>
        <v>2.6238973286919465E-3</v>
      </c>
      <c r="BV294">
        <f t="shared" si="280"/>
        <v>299.49762573242185</v>
      </c>
      <c r="BW294">
        <f t="shared" si="281"/>
        <v>297.95195236206052</v>
      </c>
      <c r="BX294">
        <f t="shared" si="282"/>
        <v>288.04837246786701</v>
      </c>
      <c r="BY294">
        <f t="shared" si="260"/>
        <v>0.61752024185942234</v>
      </c>
      <c r="BZ294">
        <f t="shared" si="283"/>
        <v>3.4442941336254864</v>
      </c>
      <c r="CA294">
        <f t="shared" si="284"/>
        <v>34.075067765684246</v>
      </c>
      <c r="CB294">
        <f t="shared" si="285"/>
        <v>15.491831071348308</v>
      </c>
      <c r="CC294">
        <f t="shared" si="286"/>
        <v>25.574789047241211</v>
      </c>
      <c r="CD294">
        <f t="shared" si="287"/>
        <v>3.290285395923362</v>
      </c>
      <c r="CE294">
        <f t="shared" si="288"/>
        <v>0.16491351633790732</v>
      </c>
      <c r="CF294">
        <f t="shared" si="289"/>
        <v>1.8783860848116456</v>
      </c>
      <c r="CG294">
        <f t="shared" si="290"/>
        <v>1.4118993111117164</v>
      </c>
      <c r="CH294">
        <f t="shared" si="291"/>
        <v>0.1033346460883431</v>
      </c>
      <c r="CI294">
        <f t="shared" si="292"/>
        <v>5.4498173449745808</v>
      </c>
      <c r="CJ294">
        <f t="shared" si="293"/>
        <v>1.1070108720997656</v>
      </c>
      <c r="CK294">
        <f t="shared" si="294"/>
        <v>54.135686691205208</v>
      </c>
      <c r="CL294">
        <f t="shared" si="295"/>
        <v>48.802046789617052</v>
      </c>
      <c r="CM294">
        <f t="shared" si="296"/>
        <v>-7.4677538227924233E-3</v>
      </c>
      <c r="CN294">
        <f t="shared" si="297"/>
        <v>0</v>
      </c>
      <c r="CO294">
        <f t="shared" si="298"/>
        <v>1575.3014288815855</v>
      </c>
      <c r="CP294">
        <f t="shared" si="299"/>
        <v>0</v>
      </c>
      <c r="CQ294" t="e">
        <f t="shared" si="300"/>
        <v>#DIV/0!</v>
      </c>
      <c r="CR294" t="e">
        <f t="shared" si="301"/>
        <v>#DIV/0!</v>
      </c>
    </row>
    <row r="295" spans="1:96" x14ac:dyDescent="0.3">
      <c r="A295" s="4" t="str">
        <f>VLOOKUP(B295,ListCodeMtrx!A$1:B$91,2,TRUE)</f>
        <v>M83</v>
      </c>
      <c r="B295">
        <v>83</v>
      </c>
      <c r="C295" s="10">
        <v>28</v>
      </c>
      <c r="D295" s="10">
        <v>3</v>
      </c>
      <c r="E295" s="10">
        <v>5</v>
      </c>
      <c r="F295" s="1">
        <v>74</v>
      </c>
      <c r="G295" s="3">
        <v>41318</v>
      </c>
      <c r="H295" s="11">
        <v>2</v>
      </c>
      <c r="I295" s="1">
        <v>46.2</v>
      </c>
      <c r="J295" s="8">
        <v>42</v>
      </c>
      <c r="K295" s="8" t="s">
        <v>640</v>
      </c>
      <c r="L295" s="12">
        <v>0.15763888888888888</v>
      </c>
      <c r="M295" s="12">
        <f t="shared" si="259"/>
        <v>0.49719907407407404</v>
      </c>
      <c r="N295" s="8">
        <v>10538</v>
      </c>
      <c r="O295" s="8">
        <v>0</v>
      </c>
      <c r="P295" s="13">
        <v>150</v>
      </c>
      <c r="Q295" s="14">
        <f t="shared" si="261"/>
        <v>7.3326688805739</v>
      </c>
      <c r="R295" s="14">
        <f t="shared" si="262"/>
        <v>0.22653999160340094</v>
      </c>
      <c r="S295" s="14">
        <f t="shared" si="263"/>
        <v>90.442034886531218</v>
      </c>
      <c r="T295" s="15">
        <v>25.965183258056641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t="e">
        <f t="shared" si="264"/>
        <v>#DIV/0!</v>
      </c>
      <c r="AC295" t="e">
        <f t="shared" si="265"/>
        <v>#DIV/0!</v>
      </c>
      <c r="AD295" t="e">
        <f t="shared" si="266"/>
        <v>#DIV/0!</v>
      </c>
      <c r="AE295" s="8">
        <v>-1</v>
      </c>
      <c r="AF295" s="8">
        <v>0.87</v>
      </c>
      <c r="AG295" s="8">
        <v>0.92</v>
      </c>
      <c r="AH295" s="8">
        <v>10.040945053100586</v>
      </c>
      <c r="AI295">
        <f t="shared" si="267"/>
        <v>0.87502047252655035</v>
      </c>
      <c r="AJ295">
        <f t="shared" si="268"/>
        <v>5.2905288803187676E-3</v>
      </c>
      <c r="AK295" t="e">
        <f t="shared" si="269"/>
        <v>#DIV/0!</v>
      </c>
      <c r="AL295" t="e">
        <f t="shared" si="270"/>
        <v>#DIV/0!</v>
      </c>
      <c r="AM295" t="e">
        <f t="shared" si="271"/>
        <v>#DIV/0!</v>
      </c>
      <c r="AN295" s="8">
        <v>1812.3797607421875</v>
      </c>
      <c r="AO295" s="8">
        <v>0.5</v>
      </c>
      <c r="AP295" t="e">
        <f t="shared" si="272"/>
        <v>#DIV/0!</v>
      </c>
      <c r="AQ295">
        <f t="shared" si="273"/>
        <v>3.2393860628337996</v>
      </c>
      <c r="AR295">
        <f t="shared" si="274"/>
        <v>1.441697358100948</v>
      </c>
      <c r="AS295">
        <f t="shared" si="275"/>
        <v>25.965183258056641</v>
      </c>
      <c r="AT295" s="8">
        <v>2</v>
      </c>
      <c r="AU295">
        <f t="shared" si="276"/>
        <v>4.644859790802002</v>
      </c>
      <c r="AV295" s="8">
        <v>1</v>
      </c>
      <c r="AW295">
        <f t="shared" si="277"/>
        <v>9.2897195816040039</v>
      </c>
      <c r="AX295" s="8">
        <v>24.806812286376953</v>
      </c>
      <c r="AY295" s="8">
        <v>25.965183258056641</v>
      </c>
      <c r="AZ295" s="8">
        <v>25.006553649902344</v>
      </c>
      <c r="BA295" s="8">
        <v>150.52632141113281</v>
      </c>
      <c r="BB295" s="8">
        <v>146.07450866699219</v>
      </c>
      <c r="BC295" s="8">
        <v>17.240291595458984</v>
      </c>
      <c r="BD295" s="8">
        <v>19.052568435668945</v>
      </c>
      <c r="BE295" s="8">
        <v>55.434906005859375</v>
      </c>
      <c r="BF295" s="8">
        <v>61.26214599609375</v>
      </c>
      <c r="BG295" s="8">
        <v>350.68234252929687</v>
      </c>
      <c r="BH295" s="8">
        <v>1799.9764404296875</v>
      </c>
      <c r="BI295" s="8">
        <v>105.85867309570312</v>
      </c>
      <c r="BJ295" s="8">
        <v>101.06855773925781</v>
      </c>
      <c r="BK295" s="8">
        <v>0.38197386264801025</v>
      </c>
      <c r="BL295" s="8">
        <v>0.20020952820777893</v>
      </c>
      <c r="BM295" s="8">
        <v>0.5</v>
      </c>
      <c r="BN295" s="8">
        <v>-1.355140209197998</v>
      </c>
      <c r="BO295" s="8">
        <v>7.355140209197998</v>
      </c>
      <c r="BP295" s="8">
        <v>1</v>
      </c>
      <c r="BQ295" s="8">
        <v>0</v>
      </c>
      <c r="BR295" s="8">
        <v>0.15999999642372131</v>
      </c>
      <c r="BS295" s="8">
        <v>111115</v>
      </c>
      <c r="BT295">
        <f t="shared" si="278"/>
        <v>1.7534117126464843</v>
      </c>
      <c r="BU295">
        <f t="shared" si="279"/>
        <v>3.2393860628337997E-3</v>
      </c>
      <c r="BV295">
        <f t="shared" si="280"/>
        <v>299.11518325805662</v>
      </c>
      <c r="BW295">
        <f t="shared" si="281"/>
        <v>297.95681228637693</v>
      </c>
      <c r="BX295">
        <f t="shared" si="282"/>
        <v>287.99622403153262</v>
      </c>
      <c r="BY295">
        <f t="shared" si="260"/>
        <v>0.52684671553278783</v>
      </c>
      <c r="BZ295">
        <f t="shared" si="283"/>
        <v>3.3673129711225158</v>
      </c>
      <c r="CA295">
        <f t="shared" si="284"/>
        <v>33.317117078188588</v>
      </c>
      <c r="CB295">
        <f t="shared" si="285"/>
        <v>14.264548642519642</v>
      </c>
      <c r="CC295">
        <f t="shared" si="286"/>
        <v>25.385997772216797</v>
      </c>
      <c r="CD295">
        <f t="shared" si="287"/>
        <v>3.2535909414423188</v>
      </c>
      <c r="CE295">
        <f t="shared" si="288"/>
        <v>0.22114707778039433</v>
      </c>
      <c r="CF295">
        <f t="shared" si="289"/>
        <v>1.9256156130215678</v>
      </c>
      <c r="CG295">
        <f t="shared" si="290"/>
        <v>1.3279753284207509</v>
      </c>
      <c r="CH295">
        <f t="shared" si="291"/>
        <v>0.13869153308606338</v>
      </c>
      <c r="CI295">
        <f t="shared" si="292"/>
        <v>9.1408460249853505</v>
      </c>
      <c r="CJ295">
        <f t="shared" si="293"/>
        <v>0.61915001947884696</v>
      </c>
      <c r="CK295">
        <f t="shared" si="294"/>
        <v>57.080918981302901</v>
      </c>
      <c r="CL295">
        <f t="shared" si="295"/>
        <v>145.00891105644885</v>
      </c>
      <c r="CM295">
        <f t="shared" si="296"/>
        <v>2.8864121193615828E-2</v>
      </c>
      <c r="CN295">
        <f t="shared" si="297"/>
        <v>0</v>
      </c>
      <c r="CO295">
        <f t="shared" si="298"/>
        <v>1575.0162354414433</v>
      </c>
      <c r="CP295">
        <f t="shared" si="299"/>
        <v>0</v>
      </c>
      <c r="CQ295" t="e">
        <f t="shared" si="300"/>
        <v>#DIV/0!</v>
      </c>
      <c r="CR295" t="e">
        <f t="shared" si="301"/>
        <v>#DIV/0!</v>
      </c>
    </row>
    <row r="296" spans="1:96" x14ac:dyDescent="0.3">
      <c r="A296" s="4" t="str">
        <f>VLOOKUP(B296,ListCodeMtrx!A$1:B$91,2,TRUE)</f>
        <v>M83</v>
      </c>
      <c r="B296">
        <v>83</v>
      </c>
      <c r="C296" s="10">
        <v>28</v>
      </c>
      <c r="D296" s="10">
        <v>3</v>
      </c>
      <c r="E296" s="10">
        <v>5</v>
      </c>
      <c r="F296" s="1">
        <v>74</v>
      </c>
      <c r="G296" s="3">
        <v>41318</v>
      </c>
      <c r="H296" s="11">
        <v>2</v>
      </c>
      <c r="I296" s="1">
        <v>46.2</v>
      </c>
      <c r="J296" s="8">
        <v>43</v>
      </c>
      <c r="K296" s="8" t="s">
        <v>283</v>
      </c>
      <c r="L296" s="12">
        <v>0.15763888888888888</v>
      </c>
      <c r="M296" s="12">
        <f t="shared" si="259"/>
        <v>0.4996180555555555</v>
      </c>
      <c r="N296" s="8">
        <v>10747</v>
      </c>
      <c r="O296" s="8">
        <v>0</v>
      </c>
      <c r="P296" s="13" t="s">
        <v>192</v>
      </c>
      <c r="Q296" s="14">
        <f t="shared" si="261"/>
        <v>27.997678107813417</v>
      </c>
      <c r="R296" s="14">
        <f t="shared" si="262"/>
        <v>0.28064556057971246</v>
      </c>
      <c r="S296" s="14">
        <f t="shared" si="263"/>
        <v>214.40105303227296</v>
      </c>
      <c r="T296" s="15">
        <v>25.648569107055664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t="e">
        <f t="shared" si="264"/>
        <v>#DIV/0!</v>
      </c>
      <c r="AC296" t="e">
        <f t="shared" si="265"/>
        <v>#DIV/0!</v>
      </c>
      <c r="AD296" t="e">
        <f t="shared" si="266"/>
        <v>#DIV/0!</v>
      </c>
      <c r="AE296" s="8">
        <v>-1</v>
      </c>
      <c r="AF296" s="8">
        <v>0.87</v>
      </c>
      <c r="AG296" s="8">
        <v>0.92</v>
      </c>
      <c r="AH296" s="8">
        <v>10.040945053100586</v>
      </c>
      <c r="AI296">
        <f t="shared" si="267"/>
        <v>0.87502047252655035</v>
      </c>
      <c r="AJ296">
        <f t="shared" si="268"/>
        <v>1.841247415256634E-2</v>
      </c>
      <c r="AK296" t="e">
        <f t="shared" si="269"/>
        <v>#DIV/0!</v>
      </c>
      <c r="AL296" t="e">
        <f t="shared" si="270"/>
        <v>#DIV/0!</v>
      </c>
      <c r="AM296" t="e">
        <f t="shared" si="271"/>
        <v>#DIV/0!</v>
      </c>
      <c r="AN296" s="8">
        <v>1812.3797607421875</v>
      </c>
      <c r="AO296" s="8">
        <v>0.5</v>
      </c>
      <c r="AP296" t="e">
        <f t="shared" si="272"/>
        <v>#DIV/0!</v>
      </c>
      <c r="AQ296">
        <f t="shared" si="273"/>
        <v>3.7108449367617111</v>
      </c>
      <c r="AR296">
        <f t="shared" si="274"/>
        <v>1.3407229136752206</v>
      </c>
      <c r="AS296">
        <f t="shared" si="275"/>
        <v>25.648569107055664</v>
      </c>
      <c r="AT296" s="8">
        <v>2</v>
      </c>
      <c r="AU296">
        <f t="shared" si="276"/>
        <v>4.644859790802002</v>
      </c>
      <c r="AV296" s="8">
        <v>1</v>
      </c>
      <c r="AW296">
        <f t="shared" si="277"/>
        <v>9.2897195816040039</v>
      </c>
      <c r="AX296" s="8">
        <v>24.807285308837891</v>
      </c>
      <c r="AY296" s="8">
        <v>25.648569107055664</v>
      </c>
      <c r="AZ296" s="8">
        <v>25.003850936889648</v>
      </c>
      <c r="BA296" s="8">
        <v>401.43182373046875</v>
      </c>
      <c r="BB296" s="8">
        <v>384.6494140625</v>
      </c>
      <c r="BC296" s="8">
        <v>17.359104156494141</v>
      </c>
      <c r="BD296" s="8">
        <v>19.434431076049805</v>
      </c>
      <c r="BE296" s="8">
        <v>55.809410095214844</v>
      </c>
      <c r="BF296" s="8">
        <v>62.481575012207031</v>
      </c>
      <c r="BG296" s="8">
        <v>350.6654052734375</v>
      </c>
      <c r="BH296" s="8">
        <v>1799.835693359375</v>
      </c>
      <c r="BI296" s="8">
        <v>105.35763549804687</v>
      </c>
      <c r="BJ296" s="8">
        <v>101.05779266357422</v>
      </c>
      <c r="BK296" s="8">
        <v>0.62828123569488525</v>
      </c>
      <c r="BL296" s="8">
        <v>0.18863192200660706</v>
      </c>
      <c r="BM296" s="8">
        <v>0.5</v>
      </c>
      <c r="BN296" s="8">
        <v>-1.355140209197998</v>
      </c>
      <c r="BO296" s="8">
        <v>7.355140209197998</v>
      </c>
      <c r="BP296" s="8">
        <v>1</v>
      </c>
      <c r="BQ296" s="8">
        <v>0</v>
      </c>
      <c r="BR296" s="8">
        <v>0.15999999642372131</v>
      </c>
      <c r="BS296" s="8">
        <v>111115</v>
      </c>
      <c r="BT296">
        <f t="shared" si="278"/>
        <v>1.7533270263671874</v>
      </c>
      <c r="BU296">
        <f t="shared" si="279"/>
        <v>3.7108449367617112E-3</v>
      </c>
      <c r="BV296">
        <f t="shared" si="280"/>
        <v>298.79856910705564</v>
      </c>
      <c r="BW296">
        <f t="shared" si="281"/>
        <v>297.95728530883787</v>
      </c>
      <c r="BX296">
        <f t="shared" si="282"/>
        <v>287.97370450078597</v>
      </c>
      <c r="BY296">
        <f t="shared" si="260"/>
        <v>0.45833795912595082</v>
      </c>
      <c r="BZ296">
        <f t="shared" si="283"/>
        <v>3.3047236198931853</v>
      </c>
      <c r="CA296">
        <f t="shared" si="284"/>
        <v>32.701323992843918</v>
      </c>
      <c r="CB296">
        <f t="shared" si="285"/>
        <v>13.266892916794113</v>
      </c>
      <c r="CC296">
        <f t="shared" si="286"/>
        <v>25.227927207946777</v>
      </c>
      <c r="CD296">
        <f t="shared" si="287"/>
        <v>3.2231430392932223</v>
      </c>
      <c r="CE296">
        <f t="shared" si="288"/>
        <v>0.2724157877859934</v>
      </c>
      <c r="CF296">
        <f t="shared" si="289"/>
        <v>1.9640007062179647</v>
      </c>
      <c r="CG296">
        <f t="shared" si="290"/>
        <v>1.2591423330752576</v>
      </c>
      <c r="CH296">
        <f t="shared" si="291"/>
        <v>0.1709806169528226</v>
      </c>
      <c r="CI296">
        <f t="shared" si="292"/>
        <v>21.666897164187422</v>
      </c>
      <c r="CJ296">
        <f t="shared" si="293"/>
        <v>0.55739342163000372</v>
      </c>
      <c r="CK296">
        <f t="shared" si="294"/>
        <v>59.565759127797527</v>
      </c>
      <c r="CL296">
        <f t="shared" si="295"/>
        <v>380.58073738033238</v>
      </c>
      <c r="CM296">
        <f t="shared" si="296"/>
        <v>4.3819951629370288E-2</v>
      </c>
      <c r="CN296">
        <f t="shared" si="297"/>
        <v>0</v>
      </c>
      <c r="CO296">
        <f t="shared" si="298"/>
        <v>1574.8930788734717</v>
      </c>
      <c r="CP296">
        <f t="shared" si="299"/>
        <v>0</v>
      </c>
      <c r="CQ296" t="e">
        <f t="shared" si="300"/>
        <v>#DIV/0!</v>
      </c>
      <c r="CR296" t="e">
        <f t="shared" si="301"/>
        <v>#DIV/0!</v>
      </c>
    </row>
    <row r="297" spans="1:96" x14ac:dyDescent="0.3">
      <c r="A297" s="4" t="str">
        <f>VLOOKUP(B297,ListCodeMtrx!A$1:B$91,2,TRUE)</f>
        <v>M83</v>
      </c>
      <c r="B297">
        <v>83</v>
      </c>
      <c r="C297" s="10">
        <v>28</v>
      </c>
      <c r="D297" s="10">
        <v>3</v>
      </c>
      <c r="E297" s="10">
        <v>5</v>
      </c>
      <c r="F297" s="1">
        <v>74</v>
      </c>
      <c r="G297" s="3">
        <v>41318</v>
      </c>
      <c r="H297" s="11">
        <v>2</v>
      </c>
      <c r="I297" s="1">
        <v>46.2</v>
      </c>
      <c r="J297" s="8">
        <v>44</v>
      </c>
      <c r="K297" s="8" t="s">
        <v>284</v>
      </c>
      <c r="L297" s="12">
        <v>0.15763888888888888</v>
      </c>
      <c r="M297" s="12">
        <f t="shared" si="259"/>
        <v>0.50203703703703706</v>
      </c>
      <c r="N297" s="8">
        <v>10956</v>
      </c>
      <c r="O297" s="8">
        <v>0</v>
      </c>
      <c r="P297" s="13">
        <v>800</v>
      </c>
      <c r="Q297" s="14">
        <f t="shared" si="261"/>
        <v>49.15658058865256</v>
      </c>
      <c r="R297" s="14">
        <f t="shared" si="262"/>
        <v>0.31233862531386325</v>
      </c>
      <c r="S297" s="14">
        <f t="shared" si="263"/>
        <v>497.65962768048382</v>
      </c>
      <c r="T297" s="15">
        <v>25.585155487060547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t="e">
        <f t="shared" si="264"/>
        <v>#DIV/0!</v>
      </c>
      <c r="AC297" t="e">
        <f t="shared" si="265"/>
        <v>#DIV/0!</v>
      </c>
      <c r="AD297" t="e">
        <f t="shared" si="266"/>
        <v>#DIV/0!</v>
      </c>
      <c r="AE297" s="8">
        <v>-1</v>
      </c>
      <c r="AF297" s="8">
        <v>0.87</v>
      </c>
      <c r="AG297" s="8">
        <v>0.92</v>
      </c>
      <c r="AH297" s="8">
        <v>10.040945053100586</v>
      </c>
      <c r="AI297">
        <f t="shared" si="267"/>
        <v>0.87502047252655035</v>
      </c>
      <c r="AJ297">
        <f t="shared" si="268"/>
        <v>3.1872475909588034E-2</v>
      </c>
      <c r="AK297" t="e">
        <f t="shared" si="269"/>
        <v>#DIV/0!</v>
      </c>
      <c r="AL297" t="e">
        <f t="shared" si="270"/>
        <v>#DIV/0!</v>
      </c>
      <c r="AM297" t="e">
        <f t="shared" si="271"/>
        <v>#DIV/0!</v>
      </c>
      <c r="AN297" s="8">
        <v>1812.3797607421875</v>
      </c>
      <c r="AO297" s="8">
        <v>0.5</v>
      </c>
      <c r="AP297" t="e">
        <f t="shared" si="272"/>
        <v>#DIV/0!</v>
      </c>
      <c r="AQ297">
        <f t="shared" si="273"/>
        <v>3.9859649898865173</v>
      </c>
      <c r="AR297">
        <f t="shared" si="274"/>
        <v>1.2980681637748122</v>
      </c>
      <c r="AS297">
        <f t="shared" si="275"/>
        <v>25.585155487060547</v>
      </c>
      <c r="AT297" s="8">
        <v>2</v>
      </c>
      <c r="AU297">
        <f t="shared" si="276"/>
        <v>4.644859790802002</v>
      </c>
      <c r="AV297" s="8">
        <v>1</v>
      </c>
      <c r="AW297">
        <f t="shared" si="277"/>
        <v>9.2897195816040039</v>
      </c>
      <c r="AX297" s="8">
        <v>24.875986099243164</v>
      </c>
      <c r="AY297" s="8">
        <v>25.585155487060547</v>
      </c>
      <c r="AZ297" s="8">
        <v>25.004867553710937</v>
      </c>
      <c r="BA297" s="8">
        <v>799.82049560546875</v>
      </c>
      <c r="BB297" s="8">
        <v>770.03564453125</v>
      </c>
      <c r="BC297" s="8">
        <v>17.506698608398437</v>
      </c>
      <c r="BD297" s="8">
        <v>19.735063552856445</v>
      </c>
      <c r="BE297" s="8">
        <v>56.049678802490234</v>
      </c>
      <c r="BF297" s="8">
        <v>63.184040069580078</v>
      </c>
      <c r="BG297" s="8">
        <v>350.68777465820312</v>
      </c>
      <c r="BH297" s="8">
        <v>1798.4315185546875</v>
      </c>
      <c r="BI297" s="8">
        <v>104.82984161376953</v>
      </c>
      <c r="BJ297" s="8">
        <v>101.05072784423828</v>
      </c>
      <c r="BK297" s="8">
        <v>0.79783689975738525</v>
      </c>
      <c r="BL297" s="8">
        <v>0.18238344788551331</v>
      </c>
      <c r="BM297" s="8">
        <v>0.75</v>
      </c>
      <c r="BN297" s="8">
        <v>-1.355140209197998</v>
      </c>
      <c r="BO297" s="8">
        <v>7.355140209197998</v>
      </c>
      <c r="BP297" s="8">
        <v>1</v>
      </c>
      <c r="BQ297" s="8">
        <v>0</v>
      </c>
      <c r="BR297" s="8">
        <v>0.15999999642372131</v>
      </c>
      <c r="BS297" s="8">
        <v>111115</v>
      </c>
      <c r="BT297">
        <f t="shared" si="278"/>
        <v>1.7534388732910156</v>
      </c>
      <c r="BU297">
        <f t="shared" si="279"/>
        <v>3.9859649898865172E-3</v>
      </c>
      <c r="BV297">
        <f t="shared" si="280"/>
        <v>298.73515548706052</v>
      </c>
      <c r="BW297">
        <f t="shared" si="281"/>
        <v>298.02598609924314</v>
      </c>
      <c r="BX297">
        <f t="shared" si="282"/>
        <v>287.74903653705769</v>
      </c>
      <c r="BY297">
        <f t="shared" si="260"/>
        <v>0.41501058810129149</v>
      </c>
      <c r="BZ297">
        <f t="shared" si="283"/>
        <v>3.292310699843255</v>
      </c>
      <c r="CA297">
        <f t="shared" si="284"/>
        <v>32.580771757706607</v>
      </c>
      <c r="CB297">
        <f t="shared" si="285"/>
        <v>12.845708204850162</v>
      </c>
      <c r="CC297">
        <f t="shared" si="286"/>
        <v>25.230570793151855</v>
      </c>
      <c r="CD297">
        <f t="shared" si="287"/>
        <v>3.2236501982071384</v>
      </c>
      <c r="CE297">
        <f t="shared" si="288"/>
        <v>0.30217878095959044</v>
      </c>
      <c r="CF297">
        <f t="shared" si="289"/>
        <v>1.9942425360684428</v>
      </c>
      <c r="CG297">
        <f t="shared" si="290"/>
        <v>1.2294076621386956</v>
      </c>
      <c r="CH297">
        <f t="shared" si="291"/>
        <v>0.18974899358855751</v>
      </c>
      <c r="CI297">
        <f t="shared" si="292"/>
        <v>50.288867595805527</v>
      </c>
      <c r="CJ297">
        <f t="shared" si="293"/>
        <v>0.64628128738563551</v>
      </c>
      <c r="CK297">
        <f t="shared" si="294"/>
        <v>60.830645202981813</v>
      </c>
      <c r="CL297">
        <f t="shared" si="295"/>
        <v>762.89211525550161</v>
      </c>
      <c r="CM297">
        <f t="shared" si="296"/>
        <v>3.9195928931296461E-2</v>
      </c>
      <c r="CN297">
        <f t="shared" si="297"/>
        <v>0</v>
      </c>
      <c r="CO297">
        <f t="shared" si="298"/>
        <v>1573.6643971723643</v>
      </c>
      <c r="CP297">
        <f t="shared" si="299"/>
        <v>0</v>
      </c>
      <c r="CQ297" t="e">
        <f t="shared" si="300"/>
        <v>#DIV/0!</v>
      </c>
      <c r="CR297" t="e">
        <f t="shared" si="301"/>
        <v>#DIV/0!</v>
      </c>
    </row>
    <row r="298" spans="1:96" x14ac:dyDescent="0.3">
      <c r="A298" s="4" t="str">
        <f>VLOOKUP(B298,ListCodeMtrx!A$1:B$91,2,TRUE)</f>
        <v>M4</v>
      </c>
      <c r="B298">
        <v>4</v>
      </c>
      <c r="C298" s="10">
        <v>4</v>
      </c>
      <c r="D298" s="10">
        <v>1</v>
      </c>
      <c r="E298" s="10">
        <v>1</v>
      </c>
      <c r="F298" s="1">
        <v>79</v>
      </c>
      <c r="G298" s="3">
        <v>41323</v>
      </c>
      <c r="H298" s="11">
        <v>1</v>
      </c>
      <c r="I298" s="1">
        <v>45.3</v>
      </c>
      <c r="J298" s="8">
        <v>2</v>
      </c>
      <c r="K298" s="8" t="s">
        <v>643</v>
      </c>
      <c r="L298" s="12">
        <v>0.16111111111111112</v>
      </c>
      <c r="M298" s="12">
        <f t="shared" si="259"/>
        <v>0.40565972222222224</v>
      </c>
      <c r="N298" s="8">
        <v>611.5</v>
      </c>
      <c r="O298" s="8">
        <v>0</v>
      </c>
      <c r="P298" s="13">
        <v>50</v>
      </c>
      <c r="Q298" s="14">
        <f t="shared" si="261"/>
        <v>-1.2609777357112069</v>
      </c>
      <c r="R298" s="14">
        <f t="shared" si="262"/>
        <v>0.23523471326472209</v>
      </c>
      <c r="S298" s="14">
        <f t="shared" si="263"/>
        <v>53.677772249842363</v>
      </c>
      <c r="T298" s="15">
        <v>26.851596832275391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t="e">
        <f t="shared" si="264"/>
        <v>#DIV/0!</v>
      </c>
      <c r="AC298" t="e">
        <f t="shared" si="265"/>
        <v>#DIV/0!</v>
      </c>
      <c r="AD298" t="e">
        <f t="shared" si="266"/>
        <v>#DIV/0!</v>
      </c>
      <c r="AE298" s="8">
        <v>-1</v>
      </c>
      <c r="AF298" s="8">
        <v>0.85</v>
      </c>
      <c r="AG298" s="8">
        <v>0.85</v>
      </c>
      <c r="AH298" s="8">
        <v>9.9698953628540039</v>
      </c>
      <c r="AI298">
        <f t="shared" si="267"/>
        <v>0.85</v>
      </c>
      <c r="AJ298">
        <f t="shared" si="268"/>
        <v>-1.7049005482509951E-4</v>
      </c>
      <c r="AK298" t="e">
        <f t="shared" si="269"/>
        <v>#DIV/0!</v>
      </c>
      <c r="AL298" t="e">
        <f t="shared" si="270"/>
        <v>#DIV/0!</v>
      </c>
      <c r="AM298" t="e">
        <f t="shared" si="271"/>
        <v>#DIV/0!</v>
      </c>
      <c r="AN298" s="8">
        <v>0</v>
      </c>
      <c r="AO298" s="8">
        <v>0.5</v>
      </c>
      <c r="AP298" t="e">
        <f t="shared" si="272"/>
        <v>#DIV/0!</v>
      </c>
      <c r="AQ298">
        <f t="shared" si="273"/>
        <v>4.39782861087245</v>
      </c>
      <c r="AR298">
        <f t="shared" si="274"/>
        <v>1.8884094649340084</v>
      </c>
      <c r="AS298">
        <f t="shared" si="275"/>
        <v>26.851596832275391</v>
      </c>
      <c r="AT298" s="8">
        <v>2</v>
      </c>
      <c r="AU298">
        <f t="shared" si="276"/>
        <v>4.644859790802002</v>
      </c>
      <c r="AV298" s="8">
        <v>1</v>
      </c>
      <c r="AW298">
        <f t="shared" si="277"/>
        <v>9.2897195816040039</v>
      </c>
      <c r="AX298" s="8">
        <v>25.574460983276367</v>
      </c>
      <c r="AY298" s="8">
        <v>26.851596832275391</v>
      </c>
      <c r="AZ298" s="8">
        <v>25.128280639648437</v>
      </c>
      <c r="BA298" s="8">
        <v>45.841651916503906</v>
      </c>
      <c r="BB298" s="8">
        <v>46.444938659667969</v>
      </c>
      <c r="BC298" s="8">
        <v>13.94367504119873</v>
      </c>
      <c r="BD298" s="8">
        <v>16.413206100463867</v>
      </c>
      <c r="BE298" s="8">
        <v>42.852989196777344</v>
      </c>
      <c r="BF298" s="8">
        <v>50.442577362060547</v>
      </c>
      <c r="BG298" s="8">
        <v>350.32125854492187</v>
      </c>
      <c r="BH298" s="8">
        <v>1800.8829345703125</v>
      </c>
      <c r="BI298" s="8">
        <v>1196.3175048828125</v>
      </c>
      <c r="BJ298" s="8">
        <v>101.11811065673828</v>
      </c>
      <c r="BK298" s="8">
        <v>-0.96476650238037109</v>
      </c>
      <c r="BL298" s="8">
        <v>-0.97215646505355835</v>
      </c>
      <c r="BM298" s="8">
        <v>0.5</v>
      </c>
      <c r="BN298" s="8">
        <v>-1.355140209197998</v>
      </c>
      <c r="BO298" s="8">
        <v>7.355140209197998</v>
      </c>
      <c r="BP298" s="8">
        <v>1</v>
      </c>
      <c r="BQ298" s="8">
        <v>0</v>
      </c>
      <c r="BR298" s="8">
        <v>0.15999999642372131</v>
      </c>
      <c r="BS298" s="8">
        <v>111135</v>
      </c>
      <c r="BT298">
        <f t="shared" si="278"/>
        <v>1.7516062927246092</v>
      </c>
      <c r="BU298">
        <f t="shared" si="279"/>
        <v>4.3978286108724502E-3</v>
      </c>
      <c r="BV298">
        <f t="shared" si="280"/>
        <v>300.00159683227537</v>
      </c>
      <c r="BW298">
        <f t="shared" si="281"/>
        <v>298.72446098327634</v>
      </c>
      <c r="BX298">
        <f t="shared" si="282"/>
        <v>288.14126309079074</v>
      </c>
      <c r="BY298">
        <f t="shared" ref="BY298:BY321" si="302">((BX298+0.00000010773*(BW298^4-BV298^4))-BU298*44100)/(AU298*56+0.00000043092*BV298^3)</f>
        <v>0.29230159107012771</v>
      </c>
      <c r="BZ298">
        <f t="shared" si="283"/>
        <v>3.5480818556325655</v>
      </c>
      <c r="CA298">
        <f t="shared" si="284"/>
        <v>35.088490405809708</v>
      </c>
      <c r="CB298">
        <f t="shared" si="285"/>
        <v>18.675284305345841</v>
      </c>
      <c r="CC298">
        <f t="shared" si="286"/>
        <v>26.213028907775879</v>
      </c>
      <c r="CD298">
        <f t="shared" si="287"/>
        <v>3.4170279389378253</v>
      </c>
      <c r="CE298">
        <f t="shared" si="288"/>
        <v>0.22942519768998107</v>
      </c>
      <c r="CF298">
        <f t="shared" si="289"/>
        <v>1.6596723906985571</v>
      </c>
      <c r="CG298">
        <f t="shared" si="290"/>
        <v>1.7573555482392682</v>
      </c>
      <c r="CH298">
        <f t="shared" si="291"/>
        <v>0.14390162049451127</v>
      </c>
      <c r="CI298">
        <f t="shared" si="292"/>
        <v>5.4277949141667552</v>
      </c>
      <c r="CJ298">
        <f t="shared" si="293"/>
        <v>1.1557292096599381</v>
      </c>
      <c r="CK298">
        <f t="shared" si="294"/>
        <v>46.719019812335731</v>
      </c>
      <c r="CL298">
        <f t="shared" si="295"/>
        <v>46.628186380791988</v>
      </c>
      <c r="CM298">
        <f t="shared" si="296"/>
        <v>-1.263434166975754E-2</v>
      </c>
      <c r="CN298">
        <f t="shared" si="297"/>
        <v>0</v>
      </c>
      <c r="CO298">
        <f t="shared" si="298"/>
        <v>1530.7504943847655</v>
      </c>
      <c r="CP298">
        <f t="shared" si="299"/>
        <v>0</v>
      </c>
      <c r="CQ298" t="e">
        <f t="shared" si="300"/>
        <v>#DIV/0!</v>
      </c>
      <c r="CR298" t="e">
        <f t="shared" si="301"/>
        <v>#DIV/0!</v>
      </c>
    </row>
    <row r="299" spans="1:96" s="5" customFormat="1" x14ac:dyDescent="0.3">
      <c r="A299" s="4" t="str">
        <f>VLOOKUP(B299,ListCodeMtrx!A$1:B$91,2,TRUE)</f>
        <v>M4</v>
      </c>
      <c r="B299">
        <v>4</v>
      </c>
      <c r="C299" s="10">
        <v>4</v>
      </c>
      <c r="D299" s="10">
        <v>1</v>
      </c>
      <c r="E299" s="10">
        <v>1</v>
      </c>
      <c r="F299" s="1">
        <v>79</v>
      </c>
      <c r="G299" s="3">
        <v>41323</v>
      </c>
      <c r="H299" s="11">
        <v>1</v>
      </c>
      <c r="I299" s="1">
        <v>45.3</v>
      </c>
      <c r="J299" s="8">
        <v>3</v>
      </c>
      <c r="K299" s="8" t="s">
        <v>644</v>
      </c>
      <c r="L299" s="12">
        <v>0.16111111111111112</v>
      </c>
      <c r="M299" s="12">
        <f t="shared" si="259"/>
        <v>0.40807870370370369</v>
      </c>
      <c r="N299" s="8">
        <v>820.5</v>
      </c>
      <c r="O299" s="8">
        <v>0</v>
      </c>
      <c r="P299" s="13">
        <v>150</v>
      </c>
      <c r="Q299" s="14">
        <f t="shared" si="261"/>
        <v>9.7662150591323957</v>
      </c>
      <c r="R299" s="14">
        <f t="shared" si="262"/>
        <v>0.27604905358701864</v>
      </c>
      <c r="S299" s="14">
        <f t="shared" si="263"/>
        <v>83.958102615071553</v>
      </c>
      <c r="T299" s="15">
        <v>26.750873565673828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t="e">
        <f t="shared" si="264"/>
        <v>#DIV/0!</v>
      </c>
      <c r="AC299" t="e">
        <f t="shared" si="265"/>
        <v>#DIV/0!</v>
      </c>
      <c r="AD299" t="e">
        <f t="shared" si="266"/>
        <v>#DIV/0!</v>
      </c>
      <c r="AE299" s="8">
        <v>-1</v>
      </c>
      <c r="AF299" s="8">
        <v>0.85</v>
      </c>
      <c r="AG299" s="8">
        <v>0.85</v>
      </c>
      <c r="AH299" s="8">
        <v>9.9698953628540039</v>
      </c>
      <c r="AI299">
        <f t="shared" si="267"/>
        <v>0.85</v>
      </c>
      <c r="AJ299">
        <f t="shared" si="268"/>
        <v>7.0365266537670956E-3</v>
      </c>
      <c r="AK299" t="e">
        <f t="shared" si="269"/>
        <v>#DIV/0!</v>
      </c>
      <c r="AL299" t="e">
        <f t="shared" si="270"/>
        <v>#DIV/0!</v>
      </c>
      <c r="AM299" t="e">
        <f t="shared" si="271"/>
        <v>#DIV/0!</v>
      </c>
      <c r="AN299" s="8">
        <v>0</v>
      </c>
      <c r="AO299" s="8">
        <v>0.5</v>
      </c>
      <c r="AP299" t="e">
        <f t="shared" si="272"/>
        <v>#DIV/0!</v>
      </c>
      <c r="AQ299">
        <f t="shared" si="273"/>
        <v>4.7987273728577451</v>
      </c>
      <c r="AR299">
        <f t="shared" si="274"/>
        <v>1.7627061621945186</v>
      </c>
      <c r="AS299">
        <f t="shared" si="275"/>
        <v>26.750873565673828</v>
      </c>
      <c r="AT299" s="8">
        <v>2</v>
      </c>
      <c r="AU299">
        <f t="shared" si="276"/>
        <v>4.644859790802002</v>
      </c>
      <c r="AV299" s="8">
        <v>1</v>
      </c>
      <c r="AW299">
        <f t="shared" si="277"/>
        <v>9.2897195816040039</v>
      </c>
      <c r="AX299" s="8">
        <v>25.598344802856445</v>
      </c>
      <c r="AY299" s="8">
        <v>26.750873565673828</v>
      </c>
      <c r="AZ299" s="8">
        <v>25.130701065063477</v>
      </c>
      <c r="BA299" s="8">
        <v>151.2464599609375</v>
      </c>
      <c r="BB299" s="8">
        <v>145.27305603027344</v>
      </c>
      <c r="BC299" s="8">
        <v>14.756998062133789</v>
      </c>
      <c r="BD299" s="8">
        <v>17.448736190795898</v>
      </c>
      <c r="BE299" s="8">
        <v>45.289188385009766</v>
      </c>
      <c r="BF299" s="8">
        <v>53.550125122070313</v>
      </c>
      <c r="BG299" s="8">
        <v>350.3309326171875</v>
      </c>
      <c r="BH299" s="8">
        <v>1800.0550537109375</v>
      </c>
      <c r="BI299" s="8">
        <v>1217.2767333984375</v>
      </c>
      <c r="BJ299" s="8">
        <v>101.12005615234375</v>
      </c>
      <c r="BK299" s="8">
        <v>-2.2438192367553711</v>
      </c>
      <c r="BL299" s="8">
        <v>-1.0096282958984375</v>
      </c>
      <c r="BM299" s="8">
        <v>0.75</v>
      </c>
      <c r="BN299" s="8">
        <v>-1.355140209197998</v>
      </c>
      <c r="BO299" s="8">
        <v>7.355140209197998</v>
      </c>
      <c r="BP299" s="8">
        <v>1</v>
      </c>
      <c r="BQ299" s="8">
        <v>0</v>
      </c>
      <c r="BR299" s="8">
        <v>0.15999999642372131</v>
      </c>
      <c r="BS299" s="8">
        <v>111115</v>
      </c>
      <c r="BT299">
        <f t="shared" si="278"/>
        <v>1.7516546630859373</v>
      </c>
      <c r="BU299">
        <f t="shared" si="279"/>
        <v>4.7987273728577447E-3</v>
      </c>
      <c r="BV299">
        <f t="shared" si="280"/>
        <v>299.90087356567381</v>
      </c>
      <c r="BW299">
        <f t="shared" si="281"/>
        <v>298.74834480285642</v>
      </c>
      <c r="BX299">
        <f t="shared" si="282"/>
        <v>288.00880215625148</v>
      </c>
      <c r="BY299">
        <f t="shared" si="302"/>
        <v>0.23208509799121263</v>
      </c>
      <c r="BZ299">
        <f t="shared" si="283"/>
        <v>3.5271233455952324</v>
      </c>
      <c r="CA299">
        <f t="shared" si="284"/>
        <v>34.880551690768428</v>
      </c>
      <c r="CB299">
        <f t="shared" si="285"/>
        <v>17.431815499972529</v>
      </c>
      <c r="CC299">
        <f t="shared" si="286"/>
        <v>26.174609184265137</v>
      </c>
      <c r="CD299">
        <f t="shared" si="287"/>
        <v>3.4092796594026389</v>
      </c>
      <c r="CE299">
        <f t="shared" si="288"/>
        <v>0.26808282704606418</v>
      </c>
      <c r="CF299">
        <f t="shared" si="289"/>
        <v>1.7644171834007139</v>
      </c>
      <c r="CG299">
        <f t="shared" si="290"/>
        <v>1.644862476001925</v>
      </c>
      <c r="CH299">
        <f t="shared" si="291"/>
        <v>0.16824972380108408</v>
      </c>
      <c r="CI299">
        <f t="shared" si="292"/>
        <v>8.4898480508802745</v>
      </c>
      <c r="CJ299">
        <f t="shared" si="293"/>
        <v>0.57793306556155555</v>
      </c>
      <c r="CK299">
        <f t="shared" si="294"/>
        <v>50.162474666709691</v>
      </c>
      <c r="CL299">
        <f t="shared" si="295"/>
        <v>143.85381078675314</v>
      </c>
      <c r="CM299">
        <f t="shared" si="296"/>
        <v>3.4055233769203698E-2</v>
      </c>
      <c r="CN299">
        <f t="shared" si="297"/>
        <v>0</v>
      </c>
      <c r="CO299">
        <f t="shared" si="298"/>
        <v>1530.0467956542968</v>
      </c>
      <c r="CP299">
        <f t="shared" si="299"/>
        <v>0</v>
      </c>
      <c r="CQ299" t="e">
        <f t="shared" si="300"/>
        <v>#DIV/0!</v>
      </c>
      <c r="CR299" t="e">
        <f t="shared" si="301"/>
        <v>#DIV/0!</v>
      </c>
    </row>
    <row r="300" spans="1:96" x14ac:dyDescent="0.3">
      <c r="A300" s="4" t="str">
        <f>VLOOKUP(B300,ListCodeMtrx!A$1:B$91,2,TRUE)</f>
        <v>M4</v>
      </c>
      <c r="B300">
        <v>4</v>
      </c>
      <c r="C300" s="10">
        <v>4</v>
      </c>
      <c r="D300" s="10">
        <v>1</v>
      </c>
      <c r="E300" s="10">
        <v>1</v>
      </c>
      <c r="F300" s="1">
        <v>79</v>
      </c>
      <c r="G300" s="3">
        <v>41323</v>
      </c>
      <c r="H300" s="11">
        <v>1</v>
      </c>
      <c r="I300" s="1">
        <v>45.3</v>
      </c>
      <c r="J300" s="8">
        <v>4</v>
      </c>
      <c r="K300" s="8" t="s">
        <v>645</v>
      </c>
      <c r="L300" s="12">
        <v>0.16111111111111112</v>
      </c>
      <c r="M300" s="12">
        <f t="shared" si="259"/>
        <v>0.41049768518518515</v>
      </c>
      <c r="N300" s="8">
        <v>1029.5</v>
      </c>
      <c r="O300" s="8">
        <v>0</v>
      </c>
      <c r="P300" s="13" t="s">
        <v>192</v>
      </c>
      <c r="Q300" s="14">
        <f t="shared" si="261"/>
        <v>31.754241347912128</v>
      </c>
      <c r="R300" s="14">
        <f t="shared" si="262"/>
        <v>0.29127352404969553</v>
      </c>
      <c r="S300" s="14">
        <f t="shared" si="263"/>
        <v>194.9653411421167</v>
      </c>
      <c r="T300" s="15">
        <v>26.789480209350586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t="e">
        <f t="shared" si="264"/>
        <v>#DIV/0!</v>
      </c>
      <c r="AC300" t="e">
        <f t="shared" si="265"/>
        <v>#DIV/0!</v>
      </c>
      <c r="AD300" t="e">
        <f t="shared" si="266"/>
        <v>#DIV/0!</v>
      </c>
      <c r="AE300" s="8">
        <v>-1</v>
      </c>
      <c r="AF300" s="8">
        <v>0.85</v>
      </c>
      <c r="AG300" s="8">
        <v>0.85</v>
      </c>
      <c r="AH300" s="8">
        <v>9.9698953628540039</v>
      </c>
      <c r="AI300">
        <f t="shared" si="267"/>
        <v>0.85</v>
      </c>
      <c r="AJ300">
        <f t="shared" si="268"/>
        <v>2.1417851675127639E-2</v>
      </c>
      <c r="AK300" t="e">
        <f t="shared" si="269"/>
        <v>#DIV/0!</v>
      </c>
      <c r="AL300" t="e">
        <f t="shared" si="270"/>
        <v>#DIV/0!</v>
      </c>
      <c r="AM300" t="e">
        <f t="shared" si="271"/>
        <v>#DIV/0!</v>
      </c>
      <c r="AN300" s="8">
        <v>0</v>
      </c>
      <c r="AO300" s="8">
        <v>0.5</v>
      </c>
      <c r="AP300" t="e">
        <f t="shared" si="272"/>
        <v>#DIV/0!</v>
      </c>
      <c r="AQ300">
        <f t="shared" si="273"/>
        <v>4.7555495749160324</v>
      </c>
      <c r="AR300">
        <f t="shared" si="274"/>
        <v>1.6569618366156842</v>
      </c>
      <c r="AS300">
        <f t="shared" si="275"/>
        <v>26.789480209350586</v>
      </c>
      <c r="AT300" s="8">
        <v>2</v>
      </c>
      <c r="AU300">
        <f t="shared" si="276"/>
        <v>4.644859790802002</v>
      </c>
      <c r="AV300" s="8">
        <v>1</v>
      </c>
      <c r="AW300">
        <f t="shared" si="277"/>
        <v>9.2897195816040039</v>
      </c>
      <c r="AX300" s="8">
        <v>25.652847290039062</v>
      </c>
      <c r="AY300" s="8">
        <v>26.789480209350586</v>
      </c>
      <c r="AZ300" s="8">
        <v>25.136093139648437</v>
      </c>
      <c r="BA300" s="8">
        <v>400.97857666015625</v>
      </c>
      <c r="BB300" s="8">
        <v>381.81390380859375</v>
      </c>
      <c r="BC300" s="8">
        <v>15.911384582519531</v>
      </c>
      <c r="BD300" s="8">
        <v>18.575836181640625</v>
      </c>
      <c r="BE300" s="8">
        <v>48.668941497802734</v>
      </c>
      <c r="BF300" s="8">
        <v>56.818828582763672</v>
      </c>
      <c r="BG300" s="8">
        <v>350.33184814453125</v>
      </c>
      <c r="BH300" s="8">
        <v>1799.172119140625</v>
      </c>
      <c r="BI300" s="8">
        <v>1242.03515625</v>
      </c>
      <c r="BJ300" s="8">
        <v>101.10887908935547</v>
      </c>
      <c r="BK300" s="8">
        <v>-7.4237508773803711</v>
      </c>
      <c r="BL300" s="8">
        <v>-1.0218238830566406</v>
      </c>
      <c r="BM300" s="8">
        <v>0.5</v>
      </c>
      <c r="BN300" s="8">
        <v>-1.355140209197998</v>
      </c>
      <c r="BO300" s="8">
        <v>7.355140209197998</v>
      </c>
      <c r="BP300" s="8">
        <v>1</v>
      </c>
      <c r="BQ300" s="8">
        <v>0</v>
      </c>
      <c r="BR300" s="8">
        <v>0.15999999642372131</v>
      </c>
      <c r="BS300" s="8">
        <v>111115</v>
      </c>
      <c r="BT300">
        <f t="shared" si="278"/>
        <v>1.7516592407226561</v>
      </c>
      <c r="BU300">
        <f t="shared" si="279"/>
        <v>4.7555495749160327E-3</v>
      </c>
      <c r="BV300">
        <f t="shared" si="280"/>
        <v>299.93948020935056</v>
      </c>
      <c r="BW300">
        <f t="shared" si="281"/>
        <v>298.80284729003904</v>
      </c>
      <c r="BX300">
        <f t="shared" si="282"/>
        <v>287.8675326281591</v>
      </c>
      <c r="BY300">
        <f t="shared" si="302"/>
        <v>0.23922207162631987</v>
      </c>
      <c r="BZ300">
        <f t="shared" si="283"/>
        <v>3.5351438110888607</v>
      </c>
      <c r="CA300">
        <f t="shared" si="284"/>
        <v>34.96373259132524</v>
      </c>
      <c r="CB300">
        <f t="shared" si="285"/>
        <v>16.387896409684615</v>
      </c>
      <c r="CC300">
        <f t="shared" si="286"/>
        <v>26.221163749694824</v>
      </c>
      <c r="CD300">
        <f t="shared" si="287"/>
        <v>3.4186705006902973</v>
      </c>
      <c r="CE300">
        <f t="shared" si="288"/>
        <v>0.28241846436258811</v>
      </c>
      <c r="CF300">
        <f t="shared" si="289"/>
        <v>1.8781819744731765</v>
      </c>
      <c r="CG300">
        <f t="shared" si="290"/>
        <v>1.5404885262171208</v>
      </c>
      <c r="CH300">
        <f t="shared" si="291"/>
        <v>0.17728631155495719</v>
      </c>
      <c r="CI300">
        <f t="shared" si="292"/>
        <v>19.71272710415322</v>
      </c>
      <c r="CJ300">
        <f t="shared" si="293"/>
        <v>0.51062923376371938</v>
      </c>
      <c r="CK300">
        <f t="shared" si="294"/>
        <v>53.303759923747343</v>
      </c>
      <c r="CL300">
        <f t="shared" si="295"/>
        <v>377.1993160976179</v>
      </c>
      <c r="CM300">
        <f t="shared" si="296"/>
        <v>4.4873370261673401E-2</v>
      </c>
      <c r="CN300">
        <f t="shared" si="297"/>
        <v>0</v>
      </c>
      <c r="CO300">
        <f t="shared" si="298"/>
        <v>1529.2963012695311</v>
      </c>
      <c r="CP300">
        <f t="shared" si="299"/>
        <v>0</v>
      </c>
      <c r="CQ300" t="e">
        <f t="shared" si="300"/>
        <v>#DIV/0!</v>
      </c>
      <c r="CR300" t="e">
        <f t="shared" si="301"/>
        <v>#DIV/0!</v>
      </c>
    </row>
    <row r="301" spans="1:96" x14ac:dyDescent="0.3">
      <c r="A301" s="4" t="str">
        <f>VLOOKUP(B301,ListCodeMtrx!A$1:B$91,2,TRUE)</f>
        <v>M4</v>
      </c>
      <c r="B301">
        <v>4</v>
      </c>
      <c r="C301" s="10">
        <v>4</v>
      </c>
      <c r="D301" s="10">
        <v>1</v>
      </c>
      <c r="E301" s="10">
        <v>1</v>
      </c>
      <c r="F301" s="1">
        <v>79</v>
      </c>
      <c r="G301" s="3">
        <v>41323</v>
      </c>
      <c r="H301" s="11">
        <v>1</v>
      </c>
      <c r="I301" s="1">
        <v>45.3</v>
      </c>
      <c r="J301" s="8">
        <v>5</v>
      </c>
      <c r="K301" s="8" t="s">
        <v>646</v>
      </c>
      <c r="L301" s="12">
        <v>0.16111111111111112</v>
      </c>
      <c r="M301" s="12">
        <f t="shared" si="259"/>
        <v>0.41291666666666671</v>
      </c>
      <c r="N301" s="8">
        <v>1238.5</v>
      </c>
      <c r="O301" s="8">
        <v>0</v>
      </c>
      <c r="P301" s="13">
        <v>800</v>
      </c>
      <c r="Q301" s="14">
        <f t="shared" si="261"/>
        <v>52.826938902539936</v>
      </c>
      <c r="R301" s="14">
        <f t="shared" si="262"/>
        <v>0.26733928843211902</v>
      </c>
      <c r="S301" s="14">
        <f t="shared" si="263"/>
        <v>428.34000903892434</v>
      </c>
      <c r="T301" s="15">
        <v>27.035617828369141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t="e">
        <f t="shared" si="264"/>
        <v>#DIV/0!</v>
      </c>
      <c r="AC301" t="e">
        <f t="shared" si="265"/>
        <v>#DIV/0!</v>
      </c>
      <c r="AD301" t="e">
        <f t="shared" si="266"/>
        <v>#DIV/0!</v>
      </c>
      <c r="AE301" s="8">
        <v>-1</v>
      </c>
      <c r="AF301" s="8">
        <v>0.85</v>
      </c>
      <c r="AG301" s="8">
        <v>0.85</v>
      </c>
      <c r="AH301" s="8">
        <v>9.9698953628540039</v>
      </c>
      <c r="AI301">
        <f t="shared" si="267"/>
        <v>0.85</v>
      </c>
      <c r="AJ301">
        <f t="shared" si="268"/>
        <v>3.5204089880682653E-2</v>
      </c>
      <c r="AK301" t="e">
        <f t="shared" si="269"/>
        <v>#DIV/0!</v>
      </c>
      <c r="AL301" t="e">
        <f t="shared" si="270"/>
        <v>#DIV/0!</v>
      </c>
      <c r="AM301" t="e">
        <f t="shared" si="271"/>
        <v>#DIV/0!</v>
      </c>
      <c r="AN301" s="8">
        <v>0</v>
      </c>
      <c r="AO301" s="8">
        <v>0.5</v>
      </c>
      <c r="AP301" t="e">
        <f t="shared" si="272"/>
        <v>#DIV/0!</v>
      </c>
      <c r="AQ301">
        <f t="shared" si="273"/>
        <v>4.3694583063474957</v>
      </c>
      <c r="AR301">
        <f t="shared" si="274"/>
        <v>1.6536421280162046</v>
      </c>
      <c r="AS301">
        <f t="shared" si="275"/>
        <v>27.035617828369141</v>
      </c>
      <c r="AT301" s="8">
        <v>2</v>
      </c>
      <c r="AU301">
        <f t="shared" si="276"/>
        <v>4.644859790802002</v>
      </c>
      <c r="AV301" s="8">
        <v>1</v>
      </c>
      <c r="AW301">
        <f t="shared" si="277"/>
        <v>9.2897195816040039</v>
      </c>
      <c r="AX301" s="8">
        <v>25.684070587158203</v>
      </c>
      <c r="AY301" s="8">
        <v>27.035617828369141</v>
      </c>
      <c r="AZ301" s="8">
        <v>25.130847930908203</v>
      </c>
      <c r="BA301" s="8">
        <v>800.4012451171875</v>
      </c>
      <c r="BB301" s="8">
        <v>768.3272705078125</v>
      </c>
      <c r="BC301" s="8">
        <v>16.672052383422852</v>
      </c>
      <c r="BD301" s="8">
        <v>19.118766784667969</v>
      </c>
      <c r="BE301" s="8">
        <v>50.899543762207031</v>
      </c>
      <c r="BF301" s="8">
        <v>58.369327545166016</v>
      </c>
      <c r="BG301" s="8">
        <v>350.3408203125</v>
      </c>
      <c r="BH301" s="8">
        <v>1798.8197021484375</v>
      </c>
      <c r="BI301" s="8">
        <v>1264.4005126953125</v>
      </c>
      <c r="BJ301" s="8">
        <v>101.10546112060547</v>
      </c>
      <c r="BK301" s="8">
        <v>-18.894088745117188</v>
      </c>
      <c r="BL301" s="8">
        <v>-0.98479461669921875</v>
      </c>
      <c r="BM301" s="8">
        <v>0.25</v>
      </c>
      <c r="BN301" s="8">
        <v>-1.355140209197998</v>
      </c>
      <c r="BO301" s="8">
        <v>7.355140209197998</v>
      </c>
      <c r="BP301" s="8">
        <v>1</v>
      </c>
      <c r="BQ301" s="8">
        <v>0</v>
      </c>
      <c r="BR301" s="8">
        <v>0.15999999642372131</v>
      </c>
      <c r="BS301" s="8">
        <v>111115</v>
      </c>
      <c r="BT301">
        <f t="shared" si="278"/>
        <v>1.7517041015624999</v>
      </c>
      <c r="BU301">
        <f t="shared" si="279"/>
        <v>4.3694583063474957E-3</v>
      </c>
      <c r="BV301">
        <f t="shared" si="280"/>
        <v>300.18561782836912</v>
      </c>
      <c r="BW301">
        <f t="shared" si="281"/>
        <v>298.83407058715818</v>
      </c>
      <c r="BX301">
        <f t="shared" si="282"/>
        <v>287.81114591066944</v>
      </c>
      <c r="BY301">
        <f t="shared" si="302"/>
        <v>0.29241741295840551</v>
      </c>
      <c r="BZ301">
        <f t="shared" si="283"/>
        <v>3.5866538598373752</v>
      </c>
      <c r="CA301">
        <f t="shared" si="284"/>
        <v>35.474383085587931</v>
      </c>
      <c r="CB301">
        <f t="shared" si="285"/>
        <v>16.355616300919962</v>
      </c>
      <c r="CC301">
        <f t="shared" si="286"/>
        <v>26.359844207763672</v>
      </c>
      <c r="CD301">
        <f t="shared" si="287"/>
        <v>3.4467786934516251</v>
      </c>
      <c r="CE301">
        <f t="shared" si="288"/>
        <v>0.25986101544967777</v>
      </c>
      <c r="CF301">
        <f t="shared" si="289"/>
        <v>1.9330117318211706</v>
      </c>
      <c r="CG301">
        <f t="shared" si="290"/>
        <v>1.5137669616304545</v>
      </c>
      <c r="CH301">
        <f t="shared" si="291"/>
        <v>0.16306885309550984</v>
      </c>
      <c r="CI301">
        <f t="shared" si="292"/>
        <v>43.307514130284765</v>
      </c>
      <c r="CJ301">
        <f t="shared" si="293"/>
        <v>0.55749681871348977</v>
      </c>
      <c r="CK301">
        <f t="shared" si="294"/>
        <v>53.926632047925224</v>
      </c>
      <c r="CL301">
        <f t="shared" si="295"/>
        <v>760.65035766970561</v>
      </c>
      <c r="CM301">
        <f t="shared" si="296"/>
        <v>3.7451884005456716E-2</v>
      </c>
      <c r="CN301">
        <f t="shared" si="297"/>
        <v>0</v>
      </c>
      <c r="CO301">
        <f t="shared" si="298"/>
        <v>1528.9967468261718</v>
      </c>
      <c r="CP301">
        <f t="shared" si="299"/>
        <v>0</v>
      </c>
      <c r="CQ301" t="e">
        <f t="shared" si="300"/>
        <v>#DIV/0!</v>
      </c>
      <c r="CR301" t="e">
        <f t="shared" si="301"/>
        <v>#DIV/0!</v>
      </c>
    </row>
    <row r="302" spans="1:96" x14ac:dyDescent="0.3">
      <c r="A302" s="4" t="str">
        <f>VLOOKUP(B302,ListCodeMtrx!A$1:B$91,2,TRUE)</f>
        <v>M6</v>
      </c>
      <c r="B302">
        <v>6</v>
      </c>
      <c r="C302" s="10">
        <v>6</v>
      </c>
      <c r="D302" s="10">
        <v>1</v>
      </c>
      <c r="E302" s="10">
        <v>2</v>
      </c>
      <c r="F302" s="1">
        <v>79</v>
      </c>
      <c r="G302" s="3">
        <v>41323</v>
      </c>
      <c r="H302" s="11">
        <v>1</v>
      </c>
      <c r="I302" s="1">
        <v>47.6</v>
      </c>
      <c r="J302" s="8">
        <v>2</v>
      </c>
      <c r="K302" s="8" t="s">
        <v>651</v>
      </c>
      <c r="L302" s="12">
        <v>0.16111111111111112</v>
      </c>
      <c r="M302" s="12">
        <f t="shared" ref="M302:M340" si="303">K302-L302</f>
        <v>0.43093749999999997</v>
      </c>
      <c r="N302" s="8">
        <v>663</v>
      </c>
      <c r="O302" s="8">
        <v>0</v>
      </c>
      <c r="P302" s="13">
        <v>50</v>
      </c>
      <c r="Q302" s="14">
        <f t="shared" si="261"/>
        <v>-0.96606434394448049</v>
      </c>
      <c r="R302" s="14">
        <f t="shared" si="262"/>
        <v>0.43773510556683598</v>
      </c>
      <c r="S302" s="14">
        <f t="shared" si="263"/>
        <v>51.660447756707782</v>
      </c>
      <c r="T302" s="15">
        <v>26.724798202514648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t="e">
        <f t="shared" si="264"/>
        <v>#DIV/0!</v>
      </c>
      <c r="AC302" t="e">
        <f t="shared" si="265"/>
        <v>#DIV/0!</v>
      </c>
      <c r="AD302" t="e">
        <f t="shared" si="266"/>
        <v>#DIV/0!</v>
      </c>
      <c r="AE302" s="8">
        <v>-1</v>
      </c>
      <c r="AF302" s="8">
        <v>0.85</v>
      </c>
      <c r="AG302" s="8">
        <v>0.85</v>
      </c>
      <c r="AH302" s="8">
        <v>9.9458990097045898</v>
      </c>
      <c r="AI302">
        <f t="shared" si="267"/>
        <v>0.84999999999999987</v>
      </c>
      <c r="AJ302">
        <f t="shared" si="268"/>
        <v>2.2191918285501968E-5</v>
      </c>
      <c r="AK302" t="e">
        <f t="shared" si="269"/>
        <v>#DIV/0!</v>
      </c>
      <c r="AL302" t="e">
        <f t="shared" si="270"/>
        <v>#DIV/0!</v>
      </c>
      <c r="AM302" t="e">
        <f t="shared" si="271"/>
        <v>#DIV/0!</v>
      </c>
      <c r="AN302" s="8">
        <v>0</v>
      </c>
      <c r="AO302" s="8">
        <v>0.5</v>
      </c>
      <c r="AP302" t="e">
        <f t="shared" si="272"/>
        <v>#DIV/0!</v>
      </c>
      <c r="AQ302">
        <f t="shared" si="273"/>
        <v>6.7942721448520285</v>
      </c>
      <c r="AR302">
        <f t="shared" si="274"/>
        <v>1.5986752626821985</v>
      </c>
      <c r="AS302">
        <f t="shared" si="275"/>
        <v>26.724798202514648</v>
      </c>
      <c r="AT302" s="8">
        <v>2</v>
      </c>
      <c r="AU302">
        <f t="shared" si="276"/>
        <v>4.644859790802002</v>
      </c>
      <c r="AV302" s="8">
        <v>1</v>
      </c>
      <c r="AW302">
        <f t="shared" si="277"/>
        <v>9.2897195816040039</v>
      </c>
      <c r="AX302" s="8">
        <v>25.836706161499023</v>
      </c>
      <c r="AY302" s="8">
        <v>26.724798202514648</v>
      </c>
      <c r="AZ302" s="8">
        <v>25.129213333129883</v>
      </c>
      <c r="BA302" s="8">
        <v>48.9306640625</v>
      </c>
      <c r="BB302" s="8">
        <v>49.290943145751953</v>
      </c>
      <c r="BC302" s="8">
        <v>15.219425201416016</v>
      </c>
      <c r="BD302" s="8">
        <v>19.023904800415039</v>
      </c>
      <c r="BE302" s="8">
        <v>46.037055969238281</v>
      </c>
      <c r="BF302" s="8">
        <v>57.545181274414063</v>
      </c>
      <c r="BG302" s="8">
        <v>350.37741088867187</v>
      </c>
      <c r="BH302" s="8">
        <v>1799.046875</v>
      </c>
      <c r="BI302" s="8">
        <v>2099.751708984375</v>
      </c>
      <c r="BJ302" s="8">
        <v>101.08544921875</v>
      </c>
      <c r="BK302" s="8">
        <v>5.4973945617675781</v>
      </c>
      <c r="BL302" s="8">
        <v>-1.0953235626220703</v>
      </c>
      <c r="BM302" s="8">
        <v>0.5</v>
      </c>
      <c r="BN302" s="8">
        <v>-1.355140209197998</v>
      </c>
      <c r="BO302" s="8">
        <v>7.355140209197998</v>
      </c>
      <c r="BP302" s="8">
        <v>1</v>
      </c>
      <c r="BQ302" s="8">
        <v>0</v>
      </c>
      <c r="BR302" s="8">
        <v>0.15999999642372131</v>
      </c>
      <c r="BS302" s="8">
        <v>111135</v>
      </c>
      <c r="BT302">
        <f t="shared" si="278"/>
        <v>1.7518870544433591</v>
      </c>
      <c r="BU302">
        <f t="shared" si="279"/>
        <v>6.7942721448520284E-3</v>
      </c>
      <c r="BV302">
        <f t="shared" si="280"/>
        <v>299.87479820251463</v>
      </c>
      <c r="BW302">
        <f t="shared" si="281"/>
        <v>298.986706161499</v>
      </c>
      <c r="BX302">
        <f t="shared" si="282"/>
        <v>287.847493566107</v>
      </c>
      <c r="BY302">
        <f t="shared" si="302"/>
        <v>-8.1160838569530033E-2</v>
      </c>
      <c r="BZ302">
        <f t="shared" si="283"/>
        <v>3.5217152253268873</v>
      </c>
      <c r="CA302">
        <f t="shared" si="284"/>
        <v>34.838992679409849</v>
      </c>
      <c r="CB302">
        <f t="shared" si="285"/>
        <v>15.81508787899481</v>
      </c>
      <c r="CC302">
        <f t="shared" si="286"/>
        <v>26.280752182006836</v>
      </c>
      <c r="CD302">
        <f t="shared" si="287"/>
        <v>3.430723448920161</v>
      </c>
      <c r="CE302">
        <f t="shared" si="288"/>
        <v>0.41803704180732876</v>
      </c>
      <c r="CF302">
        <f t="shared" si="289"/>
        <v>1.9230399626446888</v>
      </c>
      <c r="CG302">
        <f t="shared" si="290"/>
        <v>1.5076834862754722</v>
      </c>
      <c r="CH302">
        <f t="shared" si="291"/>
        <v>0.2629742645222351</v>
      </c>
      <c r="CI302">
        <f t="shared" si="292"/>
        <v>5.2221195683285728</v>
      </c>
      <c r="CJ302">
        <f t="shared" si="293"/>
        <v>1.0480718050768327</v>
      </c>
      <c r="CK302">
        <f t="shared" si="294"/>
        <v>55.448126534263963</v>
      </c>
      <c r="CL302">
        <f t="shared" si="295"/>
        <v>49.431333482927215</v>
      </c>
      <c r="CM302">
        <f t="shared" si="296"/>
        <v>-1.0836539136006768E-2</v>
      </c>
      <c r="CN302">
        <f t="shared" si="297"/>
        <v>0</v>
      </c>
      <c r="CO302">
        <f t="shared" si="298"/>
        <v>1529.1898437499997</v>
      </c>
      <c r="CP302">
        <f t="shared" si="299"/>
        <v>0</v>
      </c>
      <c r="CQ302" t="e">
        <f t="shared" si="300"/>
        <v>#DIV/0!</v>
      </c>
      <c r="CR302" t="e">
        <f t="shared" si="301"/>
        <v>#DIV/0!</v>
      </c>
    </row>
    <row r="303" spans="1:96" s="5" customFormat="1" x14ac:dyDescent="0.3">
      <c r="A303" s="4" t="str">
        <f>VLOOKUP(B303,ListCodeMtrx!A$1:B$91,2,TRUE)</f>
        <v>M6</v>
      </c>
      <c r="B303">
        <v>6</v>
      </c>
      <c r="C303" s="10">
        <v>6</v>
      </c>
      <c r="D303" s="10">
        <v>1</v>
      </c>
      <c r="E303" s="10">
        <v>2</v>
      </c>
      <c r="F303" s="1">
        <v>79</v>
      </c>
      <c r="G303" s="3">
        <v>41323</v>
      </c>
      <c r="H303" s="11">
        <v>1</v>
      </c>
      <c r="I303" s="1">
        <v>47.6</v>
      </c>
      <c r="J303" s="8">
        <v>3</v>
      </c>
      <c r="K303" s="8" t="s">
        <v>652</v>
      </c>
      <c r="L303" s="12">
        <v>0.16111111111111112</v>
      </c>
      <c r="M303" s="12">
        <f t="shared" si="303"/>
        <v>0.43335648148148154</v>
      </c>
      <c r="N303" s="8">
        <v>872</v>
      </c>
      <c r="O303" s="8">
        <v>0</v>
      </c>
      <c r="P303" s="13">
        <v>150</v>
      </c>
      <c r="Q303" s="14">
        <f t="shared" si="261"/>
        <v>10.470094660759642</v>
      </c>
      <c r="R303" s="14">
        <f t="shared" si="262"/>
        <v>0.41840424566291939</v>
      </c>
      <c r="S303" s="14">
        <f t="shared" si="263"/>
        <v>100.07572368915237</v>
      </c>
      <c r="T303" s="15">
        <v>26.755598068237305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t="e">
        <f t="shared" si="264"/>
        <v>#DIV/0!</v>
      </c>
      <c r="AC303" t="e">
        <f t="shared" si="265"/>
        <v>#DIV/0!</v>
      </c>
      <c r="AD303" t="e">
        <f t="shared" si="266"/>
        <v>#DIV/0!</v>
      </c>
      <c r="AE303" s="8">
        <v>-1</v>
      </c>
      <c r="AF303" s="8">
        <v>0.85</v>
      </c>
      <c r="AG303" s="8">
        <v>0.85</v>
      </c>
      <c r="AH303" s="8">
        <v>9.9458990097045898</v>
      </c>
      <c r="AI303">
        <f t="shared" si="267"/>
        <v>0.84999999999999987</v>
      </c>
      <c r="AJ303">
        <f t="shared" si="268"/>
        <v>7.5026685847423696E-3</v>
      </c>
      <c r="AK303" t="e">
        <f t="shared" si="269"/>
        <v>#DIV/0!</v>
      </c>
      <c r="AL303" t="e">
        <f t="shared" si="270"/>
        <v>#DIV/0!</v>
      </c>
      <c r="AM303" t="e">
        <f t="shared" si="271"/>
        <v>#DIV/0!</v>
      </c>
      <c r="AN303" s="8">
        <v>0</v>
      </c>
      <c r="AO303" s="8">
        <v>0.5</v>
      </c>
      <c r="AP303" t="e">
        <f t="shared" si="272"/>
        <v>#DIV/0!</v>
      </c>
      <c r="AQ303">
        <f t="shared" si="273"/>
        <v>6.7411639619087422</v>
      </c>
      <c r="AR303">
        <f t="shared" si="274"/>
        <v>1.6564101007801377</v>
      </c>
      <c r="AS303">
        <f t="shared" si="275"/>
        <v>26.755598068237305</v>
      </c>
      <c r="AT303" s="8">
        <v>2</v>
      </c>
      <c r="AU303">
        <f t="shared" si="276"/>
        <v>4.644859790802002</v>
      </c>
      <c r="AV303" s="8">
        <v>1</v>
      </c>
      <c r="AW303">
        <f t="shared" si="277"/>
        <v>9.2897195816040039</v>
      </c>
      <c r="AX303" s="8">
        <v>25.854335784912109</v>
      </c>
      <c r="AY303" s="8">
        <v>26.755598068237305</v>
      </c>
      <c r="AZ303" s="8">
        <v>25.132619857788086</v>
      </c>
      <c r="BA303" s="8">
        <v>151.47268676757812</v>
      </c>
      <c r="BB303" s="8">
        <v>144.93783569335938</v>
      </c>
      <c r="BC303" s="8">
        <v>14.740329742431641</v>
      </c>
      <c r="BD303" s="8">
        <v>18.51740837097168</v>
      </c>
      <c r="BE303" s="8">
        <v>44.537811279296875</v>
      </c>
      <c r="BF303" s="8">
        <v>55.950229644775391</v>
      </c>
      <c r="BG303" s="8">
        <v>350.34140014648437</v>
      </c>
      <c r="BH303" s="8">
        <v>1798.590576171875</v>
      </c>
      <c r="BI303" s="8">
        <v>2127.152099609375</v>
      </c>
      <c r="BJ303" s="8">
        <v>101.07752990722656</v>
      </c>
      <c r="BK303" s="8">
        <v>5.1234779357910156</v>
      </c>
      <c r="BL303" s="8">
        <v>-1.0319805145263672</v>
      </c>
      <c r="BM303" s="8">
        <v>0.25</v>
      </c>
      <c r="BN303" s="8">
        <v>-1.355140209197998</v>
      </c>
      <c r="BO303" s="8">
        <v>7.355140209197998</v>
      </c>
      <c r="BP303" s="8">
        <v>1</v>
      </c>
      <c r="BQ303" s="8">
        <v>0</v>
      </c>
      <c r="BR303" s="8">
        <v>0.15999999642372131</v>
      </c>
      <c r="BS303" s="8">
        <v>111115</v>
      </c>
      <c r="BT303">
        <f t="shared" si="278"/>
        <v>1.7517070007324218</v>
      </c>
      <c r="BU303">
        <f t="shared" si="279"/>
        <v>6.7411639619087424E-3</v>
      </c>
      <c r="BV303">
        <f t="shared" si="280"/>
        <v>299.90559806823728</v>
      </c>
      <c r="BW303">
        <f t="shared" si="281"/>
        <v>299.00433578491209</v>
      </c>
      <c r="BX303">
        <f t="shared" si="282"/>
        <v>287.77448575523886</v>
      </c>
      <c r="BY303">
        <f t="shared" si="302"/>
        <v>-7.3379536805415341E-2</v>
      </c>
      <c r="BZ303">
        <f t="shared" si="283"/>
        <v>3.5281039992013552</v>
      </c>
      <c r="CA303">
        <f t="shared" si="284"/>
        <v>34.904928943550615</v>
      </c>
      <c r="CB303">
        <f t="shared" si="285"/>
        <v>16.387520572578936</v>
      </c>
      <c r="CC303">
        <f t="shared" si="286"/>
        <v>26.304966926574707</v>
      </c>
      <c r="CD303">
        <f t="shared" si="287"/>
        <v>3.4356319573141594</v>
      </c>
      <c r="CE303">
        <f t="shared" si="288"/>
        <v>0.40037170756353252</v>
      </c>
      <c r="CF303">
        <f t="shared" si="289"/>
        <v>1.8716938984212175</v>
      </c>
      <c r="CG303">
        <f t="shared" si="290"/>
        <v>1.5639380588929419</v>
      </c>
      <c r="CH303">
        <f t="shared" si="291"/>
        <v>0.25179226845237562</v>
      </c>
      <c r="CI303">
        <f t="shared" si="292"/>
        <v>10.11540695417764</v>
      </c>
      <c r="CJ303">
        <f t="shared" si="293"/>
        <v>0.69047342407457757</v>
      </c>
      <c r="CK303">
        <f t="shared" si="294"/>
        <v>53.841461511301226</v>
      </c>
      <c r="CL303">
        <f t="shared" si="295"/>
        <v>143.41630130603346</v>
      </c>
      <c r="CM303">
        <f t="shared" si="296"/>
        <v>3.9306912363751993E-2</v>
      </c>
      <c r="CN303">
        <f t="shared" si="297"/>
        <v>0</v>
      </c>
      <c r="CO303">
        <f t="shared" si="298"/>
        <v>1528.8019897460936</v>
      </c>
      <c r="CP303">
        <f t="shared" si="299"/>
        <v>0</v>
      </c>
      <c r="CQ303" t="e">
        <f t="shared" si="300"/>
        <v>#DIV/0!</v>
      </c>
      <c r="CR303" t="e">
        <f t="shared" si="301"/>
        <v>#DIV/0!</v>
      </c>
    </row>
    <row r="304" spans="1:96" x14ac:dyDescent="0.3">
      <c r="A304" s="4" t="str">
        <f>VLOOKUP(B304,ListCodeMtrx!A$1:B$91,2,TRUE)</f>
        <v>M6</v>
      </c>
      <c r="B304">
        <v>6</v>
      </c>
      <c r="C304" s="10">
        <v>6</v>
      </c>
      <c r="D304" s="10">
        <v>1</v>
      </c>
      <c r="E304" s="10">
        <v>2</v>
      </c>
      <c r="F304" s="1">
        <v>79</v>
      </c>
      <c r="G304" s="3">
        <v>41323</v>
      </c>
      <c r="H304" s="11">
        <v>1</v>
      </c>
      <c r="I304" s="1">
        <v>47.6</v>
      </c>
      <c r="J304" s="8">
        <v>4</v>
      </c>
      <c r="K304" s="8" t="s">
        <v>653</v>
      </c>
      <c r="L304" s="12">
        <v>0.16111111111111112</v>
      </c>
      <c r="M304" s="12">
        <f t="shared" si="303"/>
        <v>0.43531249999999999</v>
      </c>
      <c r="N304" s="8">
        <v>1041</v>
      </c>
      <c r="O304" s="8">
        <v>0</v>
      </c>
      <c r="P304" s="13" t="s">
        <v>192</v>
      </c>
      <c r="Q304" s="14">
        <f t="shared" si="261"/>
        <v>32.069443111123455</v>
      </c>
      <c r="R304" s="14">
        <f t="shared" si="262"/>
        <v>0.40000278638373382</v>
      </c>
      <c r="S304" s="14">
        <f t="shared" si="263"/>
        <v>238.47872920253448</v>
      </c>
      <c r="T304" s="15">
        <v>26.797632217407227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t="e">
        <f t="shared" si="264"/>
        <v>#DIV/0!</v>
      </c>
      <c r="AC304" t="e">
        <f t="shared" si="265"/>
        <v>#DIV/0!</v>
      </c>
      <c r="AD304" t="e">
        <f t="shared" si="266"/>
        <v>#DIV/0!</v>
      </c>
      <c r="AE304" s="8">
        <v>-1</v>
      </c>
      <c r="AF304" s="8">
        <v>0.85</v>
      </c>
      <c r="AG304" s="8">
        <v>0.85</v>
      </c>
      <c r="AH304" s="8">
        <v>9.9458990097045898</v>
      </c>
      <c r="AI304">
        <f t="shared" si="267"/>
        <v>0.84999999999999987</v>
      </c>
      <c r="AJ304">
        <f t="shared" si="268"/>
        <v>2.1636952716859333E-2</v>
      </c>
      <c r="AK304" t="e">
        <f t="shared" si="269"/>
        <v>#DIV/0!</v>
      </c>
      <c r="AL304" t="e">
        <f t="shared" si="270"/>
        <v>#DIV/0!</v>
      </c>
      <c r="AM304" t="e">
        <f t="shared" si="271"/>
        <v>#DIV/0!</v>
      </c>
      <c r="AN304" s="8">
        <v>0</v>
      </c>
      <c r="AO304" s="8">
        <v>0.5</v>
      </c>
      <c r="AP304" t="e">
        <f t="shared" si="272"/>
        <v>#DIV/0!</v>
      </c>
      <c r="AQ304">
        <f t="shared" si="273"/>
        <v>6.6030150179915621</v>
      </c>
      <c r="AR304">
        <f t="shared" si="274"/>
        <v>1.6938775684146712</v>
      </c>
      <c r="AS304">
        <f t="shared" si="275"/>
        <v>26.797632217407227</v>
      </c>
      <c r="AT304" s="8">
        <v>2</v>
      </c>
      <c r="AU304">
        <f t="shared" si="276"/>
        <v>4.644859790802002</v>
      </c>
      <c r="AV304" s="8">
        <v>1</v>
      </c>
      <c r="AW304">
        <f t="shared" si="277"/>
        <v>9.2897195816040039</v>
      </c>
      <c r="AX304" s="8">
        <v>25.874179840087891</v>
      </c>
      <c r="AY304" s="8">
        <v>26.797632217407227</v>
      </c>
      <c r="AZ304" s="8">
        <v>25.126884460449219</v>
      </c>
      <c r="BA304" s="8">
        <v>399.69076538085937</v>
      </c>
      <c r="BB304" s="8">
        <v>379.953125</v>
      </c>
      <c r="BC304" s="8">
        <v>14.534709930419922</v>
      </c>
      <c r="BD304" s="8">
        <v>18.235050201416016</v>
      </c>
      <c r="BE304" s="8">
        <v>43.860374450683594</v>
      </c>
      <c r="BF304" s="8">
        <v>55.026630401611328</v>
      </c>
      <c r="BG304" s="8">
        <v>350.37905883789062</v>
      </c>
      <c r="BH304" s="8">
        <v>1798.091796875</v>
      </c>
      <c r="BI304" s="8">
        <v>2037.6453857421875</v>
      </c>
      <c r="BJ304" s="8">
        <v>101.06700134277344</v>
      </c>
      <c r="BK304" s="8">
        <v>2.8856544494628906</v>
      </c>
      <c r="BL304" s="8">
        <v>-0.9496002197265625</v>
      </c>
      <c r="BM304" s="8">
        <v>0.25</v>
      </c>
      <c r="BN304" s="8">
        <v>-1.355140209197998</v>
      </c>
      <c r="BO304" s="8">
        <v>7.355140209197998</v>
      </c>
      <c r="BP304" s="8">
        <v>1</v>
      </c>
      <c r="BQ304" s="8">
        <v>0</v>
      </c>
      <c r="BR304" s="8">
        <v>0.15999999642372131</v>
      </c>
      <c r="BS304" s="8">
        <v>111115</v>
      </c>
      <c r="BT304">
        <f t="shared" si="278"/>
        <v>1.751895294189453</v>
      </c>
      <c r="BU304">
        <f t="shared" si="279"/>
        <v>6.6030150179915625E-3</v>
      </c>
      <c r="BV304">
        <f t="shared" si="280"/>
        <v>299.9476322174072</v>
      </c>
      <c r="BW304">
        <f t="shared" si="281"/>
        <v>299.02417984008787</v>
      </c>
      <c r="BX304">
        <f t="shared" si="282"/>
        <v>287.69468106952263</v>
      </c>
      <c r="BY304">
        <f t="shared" si="302"/>
        <v>-5.2209243010012195E-2</v>
      </c>
      <c r="BZ304">
        <f t="shared" si="283"/>
        <v>3.5368394116067248</v>
      </c>
      <c r="CA304">
        <f t="shared" si="284"/>
        <v>34.994997027876281</v>
      </c>
      <c r="CB304">
        <f t="shared" si="285"/>
        <v>16.759946826460265</v>
      </c>
      <c r="CC304">
        <f t="shared" si="286"/>
        <v>26.335906028747559</v>
      </c>
      <c r="CD304">
        <f t="shared" si="287"/>
        <v>3.4419124658874121</v>
      </c>
      <c r="CE304">
        <f t="shared" si="288"/>
        <v>0.38349021532768834</v>
      </c>
      <c r="CF304">
        <f t="shared" si="289"/>
        <v>1.8429618431920536</v>
      </c>
      <c r="CG304">
        <f t="shared" si="290"/>
        <v>1.5989506226953585</v>
      </c>
      <c r="CH304">
        <f t="shared" si="291"/>
        <v>0.24111218379337584</v>
      </c>
      <c r="CI304">
        <f t="shared" si="292"/>
        <v>24.102330044535456</v>
      </c>
      <c r="CJ304">
        <f t="shared" si="293"/>
        <v>0.62765302746893969</v>
      </c>
      <c r="CK304">
        <f t="shared" si="294"/>
        <v>52.829192864925226</v>
      </c>
      <c r="CL304">
        <f t="shared" si="295"/>
        <v>375.29273155973414</v>
      </c>
      <c r="CM304">
        <f t="shared" si="296"/>
        <v>4.5143501398151327E-2</v>
      </c>
      <c r="CN304">
        <f t="shared" si="297"/>
        <v>0</v>
      </c>
      <c r="CO304">
        <f t="shared" si="298"/>
        <v>1528.3780273437499</v>
      </c>
      <c r="CP304">
        <f t="shared" si="299"/>
        <v>0</v>
      </c>
      <c r="CQ304" t="e">
        <f t="shared" si="300"/>
        <v>#DIV/0!</v>
      </c>
      <c r="CR304" t="e">
        <f t="shared" si="301"/>
        <v>#DIV/0!</v>
      </c>
    </row>
    <row r="305" spans="1:96" x14ac:dyDescent="0.3">
      <c r="A305" s="4" t="str">
        <f>VLOOKUP(B305,ListCodeMtrx!A$1:B$91,2,TRUE)</f>
        <v>M6</v>
      </c>
      <c r="B305">
        <v>6</v>
      </c>
      <c r="C305" s="10">
        <v>6</v>
      </c>
      <c r="D305" s="10">
        <v>1</v>
      </c>
      <c r="E305" s="10">
        <v>2</v>
      </c>
      <c r="F305" s="1">
        <v>79</v>
      </c>
      <c r="G305" s="3">
        <v>41323</v>
      </c>
      <c r="H305" s="11">
        <v>1</v>
      </c>
      <c r="I305" s="1">
        <v>47.6</v>
      </c>
      <c r="J305" s="8">
        <v>5</v>
      </c>
      <c r="K305" s="8" t="s">
        <v>654</v>
      </c>
      <c r="L305" s="12">
        <v>0.16111111111111112</v>
      </c>
      <c r="M305" s="12">
        <f t="shared" si="303"/>
        <v>0.43773148148148144</v>
      </c>
      <c r="N305" s="8">
        <v>1250</v>
      </c>
      <c r="O305" s="8">
        <v>0</v>
      </c>
      <c r="P305" s="13">
        <v>800</v>
      </c>
      <c r="Q305" s="14">
        <f t="shared" si="261"/>
        <v>51.484497688053885</v>
      </c>
      <c r="R305" s="14">
        <f t="shared" si="262"/>
        <v>0.32425109561026905</v>
      </c>
      <c r="S305" s="14">
        <f t="shared" si="263"/>
        <v>489.19876480596963</v>
      </c>
      <c r="T305" s="15">
        <v>26.908735275268555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t="e">
        <f t="shared" si="264"/>
        <v>#DIV/0!</v>
      </c>
      <c r="AC305" t="e">
        <f t="shared" si="265"/>
        <v>#DIV/0!</v>
      </c>
      <c r="AD305" t="e">
        <f t="shared" si="266"/>
        <v>#DIV/0!</v>
      </c>
      <c r="AE305" s="8">
        <v>-1</v>
      </c>
      <c r="AF305" s="8">
        <v>0.85</v>
      </c>
      <c r="AG305" s="8">
        <v>0.85</v>
      </c>
      <c r="AH305" s="8">
        <v>9.9458990097045898</v>
      </c>
      <c r="AI305">
        <f t="shared" si="267"/>
        <v>0.84999999999999987</v>
      </c>
      <c r="AJ305">
        <f t="shared" si="268"/>
        <v>3.432124779199254E-2</v>
      </c>
      <c r="AK305" t="e">
        <f t="shared" si="269"/>
        <v>#DIV/0!</v>
      </c>
      <c r="AL305" t="e">
        <f t="shared" si="270"/>
        <v>#DIV/0!</v>
      </c>
      <c r="AM305" t="e">
        <f t="shared" si="271"/>
        <v>#DIV/0!</v>
      </c>
      <c r="AN305" s="8">
        <v>0</v>
      </c>
      <c r="AO305" s="8">
        <v>0.5</v>
      </c>
      <c r="AP305" t="e">
        <f t="shared" si="272"/>
        <v>#DIV/0!</v>
      </c>
      <c r="AQ305">
        <f t="shared" si="273"/>
        <v>5.6878641649309207</v>
      </c>
      <c r="AR305">
        <f t="shared" si="274"/>
        <v>1.7861676708939058</v>
      </c>
      <c r="AS305">
        <f t="shared" si="275"/>
        <v>26.908735275268555</v>
      </c>
      <c r="AT305" s="8">
        <v>2</v>
      </c>
      <c r="AU305">
        <f t="shared" si="276"/>
        <v>4.644859790802002</v>
      </c>
      <c r="AV305" s="8">
        <v>1</v>
      </c>
      <c r="AW305">
        <f t="shared" si="277"/>
        <v>9.2897195816040039</v>
      </c>
      <c r="AX305" s="8">
        <v>25.827560424804687</v>
      </c>
      <c r="AY305" s="8">
        <v>26.908735275268555</v>
      </c>
      <c r="AZ305" s="8">
        <v>25.127281188964844</v>
      </c>
      <c r="BA305" s="8">
        <v>800.908935546875</v>
      </c>
      <c r="BB305" s="8">
        <v>769.02362060546875</v>
      </c>
      <c r="BC305" s="8">
        <v>14.363096237182617</v>
      </c>
      <c r="BD305" s="8">
        <v>17.552864074707031</v>
      </c>
      <c r="BE305" s="8">
        <v>43.458366394042969</v>
      </c>
      <c r="BF305" s="8">
        <v>53.109638214111328</v>
      </c>
      <c r="BG305" s="8">
        <v>350.3719482421875</v>
      </c>
      <c r="BH305" s="8">
        <v>1799.0740966796875</v>
      </c>
      <c r="BI305" s="8">
        <v>2025.223876953125</v>
      </c>
      <c r="BJ305" s="8">
        <v>101.05768585205078</v>
      </c>
      <c r="BK305" s="8">
        <v>-4.5722312927246094</v>
      </c>
      <c r="BL305" s="8">
        <v>-0.83464622497558594</v>
      </c>
      <c r="BM305" s="8">
        <v>0.5</v>
      </c>
      <c r="BN305" s="8">
        <v>-1.355140209197998</v>
      </c>
      <c r="BO305" s="8">
        <v>7.355140209197998</v>
      </c>
      <c r="BP305" s="8">
        <v>1</v>
      </c>
      <c r="BQ305" s="8">
        <v>0</v>
      </c>
      <c r="BR305" s="8">
        <v>0.15999999642372131</v>
      </c>
      <c r="BS305" s="8">
        <v>111115</v>
      </c>
      <c r="BT305">
        <f t="shared" si="278"/>
        <v>1.7518597412109373</v>
      </c>
      <c r="BU305">
        <f t="shared" si="279"/>
        <v>5.6878641649309204E-3</v>
      </c>
      <c r="BV305">
        <f t="shared" si="280"/>
        <v>300.05873527526853</v>
      </c>
      <c r="BW305">
        <f t="shared" si="281"/>
        <v>298.97756042480466</v>
      </c>
      <c r="BX305">
        <f t="shared" si="282"/>
        <v>287.85184903475965</v>
      </c>
      <c r="BY305">
        <f t="shared" si="302"/>
        <v>9.0148569708511886E-2</v>
      </c>
      <c r="BZ305">
        <f t="shared" si="283"/>
        <v>3.560019494359397</v>
      </c>
      <c r="CA305">
        <f t="shared" si="284"/>
        <v>35.227597627470836</v>
      </c>
      <c r="CB305">
        <f t="shared" si="285"/>
        <v>17.674733552763804</v>
      </c>
      <c r="CC305">
        <f t="shared" si="286"/>
        <v>26.368147850036621</v>
      </c>
      <c r="CD305">
        <f t="shared" si="287"/>
        <v>3.4484680865589672</v>
      </c>
      <c r="CE305">
        <f t="shared" si="288"/>
        <v>0.31331505507775054</v>
      </c>
      <c r="CF305">
        <f t="shared" si="289"/>
        <v>1.7738518234654912</v>
      </c>
      <c r="CG305">
        <f t="shared" si="290"/>
        <v>1.674616263093476</v>
      </c>
      <c r="CH305">
        <f t="shared" si="291"/>
        <v>0.19677593164295407</v>
      </c>
      <c r="CI305">
        <f t="shared" si="292"/>
        <v>49.43729509297296</v>
      </c>
      <c r="CJ305">
        <f t="shared" si="293"/>
        <v>0.63612969965839672</v>
      </c>
      <c r="CK305">
        <f t="shared" si="294"/>
        <v>50.20511463841185</v>
      </c>
      <c r="CL305">
        <f t="shared" si="295"/>
        <v>761.54179391863227</v>
      </c>
      <c r="CM305">
        <f t="shared" si="296"/>
        <v>3.3941474114367119E-2</v>
      </c>
      <c r="CN305">
        <f t="shared" si="297"/>
        <v>0</v>
      </c>
      <c r="CO305">
        <f t="shared" si="298"/>
        <v>1529.2129821777341</v>
      </c>
      <c r="CP305">
        <f t="shared" si="299"/>
        <v>0</v>
      </c>
      <c r="CQ305" t="e">
        <f t="shared" si="300"/>
        <v>#DIV/0!</v>
      </c>
      <c r="CR305" t="e">
        <f t="shared" si="301"/>
        <v>#DIV/0!</v>
      </c>
    </row>
    <row r="306" spans="1:96" x14ac:dyDescent="0.3">
      <c r="A306" s="4" t="str">
        <f>VLOOKUP(B306,ListCodeMtrx!A$1:B$91,2,TRUE)</f>
        <v>M8</v>
      </c>
      <c r="B306">
        <v>8</v>
      </c>
      <c r="C306" s="10">
        <v>8</v>
      </c>
      <c r="D306" s="10">
        <v>1</v>
      </c>
      <c r="E306" s="10">
        <v>2</v>
      </c>
      <c r="F306" s="1">
        <v>79</v>
      </c>
      <c r="G306" s="3">
        <v>41323</v>
      </c>
      <c r="H306" s="11">
        <v>1</v>
      </c>
      <c r="I306" s="1">
        <v>50.2</v>
      </c>
      <c r="J306" s="8">
        <v>8</v>
      </c>
      <c r="K306" s="8" t="s">
        <v>657</v>
      </c>
      <c r="L306" s="12">
        <v>0.16111111111111112</v>
      </c>
      <c r="M306" s="12">
        <f t="shared" si="303"/>
        <v>0.44765046296296296</v>
      </c>
      <c r="N306" s="8">
        <v>2107</v>
      </c>
      <c r="O306" s="8">
        <v>0</v>
      </c>
      <c r="P306" s="13">
        <v>50</v>
      </c>
      <c r="Q306" s="14">
        <f t="shared" si="261"/>
        <v>-1.1046949144141747</v>
      </c>
      <c r="R306" s="14">
        <f t="shared" si="262"/>
        <v>0.40153541870346771</v>
      </c>
      <c r="S306" s="14">
        <f t="shared" si="263"/>
        <v>51.94204580390435</v>
      </c>
      <c r="T306">
        <v>26.781904220581055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t="e">
        <f t="shared" si="264"/>
        <v>#DIV/0!</v>
      </c>
      <c r="AC306" t="e">
        <f t="shared" si="265"/>
        <v>#DIV/0!</v>
      </c>
      <c r="AD306" t="e">
        <f t="shared" si="266"/>
        <v>#DIV/0!</v>
      </c>
      <c r="AE306" s="8">
        <v>-1</v>
      </c>
      <c r="AF306" s="8">
        <v>0.85</v>
      </c>
      <c r="AG306" s="8">
        <v>0.85</v>
      </c>
      <c r="AH306" s="8">
        <v>10.050127029418945</v>
      </c>
      <c r="AI306">
        <f t="shared" si="267"/>
        <v>0.85</v>
      </c>
      <c r="AJ306">
        <f t="shared" si="268"/>
        <v>-6.8420564209491761E-5</v>
      </c>
      <c r="AK306" t="e">
        <f t="shared" si="269"/>
        <v>#DIV/0!</v>
      </c>
      <c r="AL306" t="e">
        <f t="shared" si="270"/>
        <v>#DIV/0!</v>
      </c>
      <c r="AM306" t="e">
        <f t="shared" si="271"/>
        <v>#DIV/0!</v>
      </c>
      <c r="AN306" s="8">
        <v>1799.6146240234375</v>
      </c>
      <c r="AO306" s="8">
        <v>0.5</v>
      </c>
      <c r="AP306" t="e">
        <f t="shared" si="272"/>
        <v>#DIV/0!</v>
      </c>
      <c r="AQ306">
        <f t="shared" si="273"/>
        <v>6.8803932446287623</v>
      </c>
      <c r="AR306">
        <f t="shared" si="274"/>
        <v>1.7587299497810682</v>
      </c>
      <c r="AS306">
        <f t="shared" si="275"/>
        <v>26.781904220581055</v>
      </c>
      <c r="AT306" s="8">
        <v>2</v>
      </c>
      <c r="AU306">
        <f t="shared" si="276"/>
        <v>4.644859790802002</v>
      </c>
      <c r="AV306" s="8">
        <v>1</v>
      </c>
      <c r="AW306">
        <f t="shared" si="277"/>
        <v>9.2897195816040039</v>
      </c>
      <c r="AX306" s="8">
        <v>25.753267288208008</v>
      </c>
      <c r="AY306" s="8">
        <v>26.781904220581055</v>
      </c>
      <c r="AZ306" s="8">
        <v>25.127948760986328</v>
      </c>
      <c r="BA306" s="8">
        <v>48.370555877685547</v>
      </c>
      <c r="BB306" s="8">
        <v>48.809482574462891</v>
      </c>
      <c r="BC306" s="8">
        <v>13.706856727600098</v>
      </c>
      <c r="BD306" s="8">
        <v>17.565706253051758</v>
      </c>
      <c r="BE306" s="8">
        <v>41.64849853515625</v>
      </c>
      <c r="BF306" s="8">
        <v>53.373672485351563</v>
      </c>
      <c r="BG306" s="8">
        <v>350.33935546875</v>
      </c>
      <c r="BH306" s="8">
        <v>1800.1968994140625</v>
      </c>
      <c r="BI306" s="8">
        <v>1999.361083984375</v>
      </c>
      <c r="BJ306" s="8">
        <v>101.03998565673828</v>
      </c>
      <c r="BK306" s="8">
        <v>5.4274711608886719</v>
      </c>
      <c r="BL306" s="8">
        <v>-1.0066356658935547</v>
      </c>
      <c r="BM306" s="8">
        <v>0.5</v>
      </c>
      <c r="BN306" s="8">
        <v>-1.355140209197998</v>
      </c>
      <c r="BO306" s="8">
        <v>7.355140209197998</v>
      </c>
      <c r="BP306" s="8">
        <v>1</v>
      </c>
      <c r="BQ306" s="8">
        <v>0</v>
      </c>
      <c r="BR306" s="8">
        <v>0.15999999642372131</v>
      </c>
      <c r="BS306" s="8">
        <v>111135</v>
      </c>
      <c r="BT306">
        <f t="shared" si="278"/>
        <v>1.75169677734375</v>
      </c>
      <c r="BU306">
        <f t="shared" si="279"/>
        <v>6.880393244628762E-3</v>
      </c>
      <c r="BV306">
        <f t="shared" si="280"/>
        <v>299.93190422058103</v>
      </c>
      <c r="BW306">
        <f t="shared" si="281"/>
        <v>298.90326728820799</v>
      </c>
      <c r="BX306">
        <f t="shared" si="282"/>
        <v>288.0314974682442</v>
      </c>
      <c r="BY306">
        <f t="shared" si="302"/>
        <v>-0.10043582571479377</v>
      </c>
      <c r="BZ306">
        <f t="shared" si="283"/>
        <v>3.5335686576398957</v>
      </c>
      <c r="CA306">
        <f t="shared" si="284"/>
        <v>34.971982969637772</v>
      </c>
      <c r="CB306">
        <f t="shared" si="285"/>
        <v>17.406276716586014</v>
      </c>
      <c r="CC306">
        <f t="shared" si="286"/>
        <v>26.267585754394531</v>
      </c>
      <c r="CD306">
        <f t="shared" si="287"/>
        <v>3.4280570874420588</v>
      </c>
      <c r="CE306">
        <f t="shared" si="288"/>
        <v>0.38489869905588298</v>
      </c>
      <c r="CF306">
        <f t="shared" si="289"/>
        <v>1.7748387078588275</v>
      </c>
      <c r="CG306">
        <f t="shared" si="290"/>
        <v>1.6532183795832314</v>
      </c>
      <c r="CH306">
        <f t="shared" si="291"/>
        <v>0.24200304711138226</v>
      </c>
      <c r="CI306">
        <f t="shared" si="292"/>
        <v>5.2482235630081391</v>
      </c>
      <c r="CJ306">
        <f t="shared" si="293"/>
        <v>1.0641793984327221</v>
      </c>
      <c r="CK306">
        <f t="shared" si="294"/>
        <v>51.003039129332116</v>
      </c>
      <c r="CL306">
        <f t="shared" si="295"/>
        <v>48.970018974012817</v>
      </c>
      <c r="CM306">
        <f t="shared" si="296"/>
        <v>-1.1505569964295926E-2</v>
      </c>
      <c r="CN306">
        <f t="shared" si="297"/>
        <v>0</v>
      </c>
      <c r="CO306">
        <f t="shared" si="298"/>
        <v>1530.167364501953</v>
      </c>
      <c r="CP306">
        <f t="shared" si="299"/>
        <v>0</v>
      </c>
      <c r="CQ306" t="e">
        <f t="shared" si="300"/>
        <v>#DIV/0!</v>
      </c>
      <c r="CR306" t="e">
        <f t="shared" si="301"/>
        <v>#DIV/0!</v>
      </c>
    </row>
    <row r="307" spans="1:96" x14ac:dyDescent="0.3">
      <c r="A307" s="4" t="str">
        <f>VLOOKUP(B307,ListCodeMtrx!A$1:B$91,2,TRUE)</f>
        <v>M8</v>
      </c>
      <c r="B307">
        <v>8</v>
      </c>
      <c r="C307" s="10">
        <v>8</v>
      </c>
      <c r="D307" s="10">
        <v>1</v>
      </c>
      <c r="E307" s="10">
        <v>2</v>
      </c>
      <c r="F307" s="1">
        <v>79</v>
      </c>
      <c r="G307" s="3">
        <v>41323</v>
      </c>
      <c r="H307" s="11">
        <v>1</v>
      </c>
      <c r="I307" s="1">
        <v>50.2</v>
      </c>
      <c r="J307" s="8">
        <v>9</v>
      </c>
      <c r="K307" s="8" t="s">
        <v>658</v>
      </c>
      <c r="L307" s="12">
        <v>0.16111111111111112</v>
      </c>
      <c r="M307" s="12">
        <f t="shared" si="303"/>
        <v>0.4494097222222222</v>
      </c>
      <c r="N307" s="8">
        <v>2259</v>
      </c>
      <c r="O307" s="8">
        <v>0</v>
      </c>
      <c r="P307" s="13">
        <v>150</v>
      </c>
      <c r="Q307" s="14">
        <f t="shared" si="261"/>
        <v>11.568260296353007</v>
      </c>
      <c r="R307" s="14">
        <f t="shared" si="262"/>
        <v>0.3832866561539594</v>
      </c>
      <c r="S307" s="14">
        <f t="shared" si="263"/>
        <v>92.166722427935412</v>
      </c>
      <c r="T307">
        <v>26.922800064086914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t="e">
        <f t="shared" si="264"/>
        <v>#DIV/0!</v>
      </c>
      <c r="AC307" t="e">
        <f t="shared" si="265"/>
        <v>#DIV/0!</v>
      </c>
      <c r="AD307" t="e">
        <f t="shared" si="266"/>
        <v>#DIV/0!</v>
      </c>
      <c r="AE307" s="8">
        <v>-1</v>
      </c>
      <c r="AF307" s="8">
        <v>0.85</v>
      </c>
      <c r="AG307" s="8">
        <v>0.85</v>
      </c>
      <c r="AH307" s="8">
        <v>10.050127029418945</v>
      </c>
      <c r="AI307">
        <f t="shared" si="267"/>
        <v>0.85</v>
      </c>
      <c r="AJ307">
        <f t="shared" si="268"/>
        <v>8.2170563026245525E-3</v>
      </c>
      <c r="AK307" t="e">
        <f t="shared" si="269"/>
        <v>#DIV/0!</v>
      </c>
      <c r="AL307" t="e">
        <f t="shared" si="270"/>
        <v>#DIV/0!</v>
      </c>
      <c r="AM307" t="e">
        <f t="shared" si="271"/>
        <v>#DIV/0!</v>
      </c>
      <c r="AN307" s="8">
        <v>1799.6146240234375</v>
      </c>
      <c r="AO307" s="8">
        <v>0.5</v>
      </c>
      <c r="AP307" t="e">
        <f t="shared" si="272"/>
        <v>#DIV/0!</v>
      </c>
      <c r="AQ307">
        <f t="shared" si="273"/>
        <v>6.6118756496116458</v>
      </c>
      <c r="AR307">
        <f t="shared" si="274"/>
        <v>1.7667356001630488</v>
      </c>
      <c r="AS307">
        <f t="shared" si="275"/>
        <v>26.922800064086914</v>
      </c>
      <c r="AT307" s="8">
        <v>2</v>
      </c>
      <c r="AU307">
        <f t="shared" si="276"/>
        <v>4.644859790802002</v>
      </c>
      <c r="AV307" s="8">
        <v>1</v>
      </c>
      <c r="AW307">
        <f t="shared" si="277"/>
        <v>9.2897195816040039</v>
      </c>
      <c r="AX307" s="8">
        <v>25.790868759155273</v>
      </c>
      <c r="AY307" s="8">
        <v>26.922800064086914</v>
      </c>
      <c r="AZ307" s="8">
        <v>25.1273193359375</v>
      </c>
      <c r="BA307" s="8">
        <v>152.71357727050781</v>
      </c>
      <c r="BB307" s="8">
        <v>145.56016540527344</v>
      </c>
      <c r="BC307" s="8">
        <v>14.070305824279785</v>
      </c>
      <c r="BD307" s="8">
        <v>17.777734756469727</v>
      </c>
      <c r="BE307" s="8">
        <v>42.656848907470703</v>
      </c>
      <c r="BF307" s="8">
        <v>53.896636962890625</v>
      </c>
      <c r="BG307" s="8">
        <v>350.34152221679687</v>
      </c>
      <c r="BH307" s="8">
        <v>1799.4508056640625</v>
      </c>
      <c r="BI307" s="8">
        <v>1979.118408203125</v>
      </c>
      <c r="BJ307" s="8">
        <v>101.03805541992187</v>
      </c>
      <c r="BK307" s="8">
        <v>5.1697349548339844</v>
      </c>
      <c r="BL307" s="8">
        <v>-0.98848533630371094</v>
      </c>
      <c r="BM307" s="8">
        <v>1</v>
      </c>
      <c r="BN307" s="8">
        <v>-1.355140209197998</v>
      </c>
      <c r="BO307" s="8">
        <v>7.355140209197998</v>
      </c>
      <c r="BP307" s="8">
        <v>1</v>
      </c>
      <c r="BQ307" s="8">
        <v>0</v>
      </c>
      <c r="BR307" s="8">
        <v>0.15999999642372131</v>
      </c>
      <c r="BS307" s="8">
        <v>111115</v>
      </c>
      <c r="BT307">
        <f t="shared" si="278"/>
        <v>1.7517076110839842</v>
      </c>
      <c r="BU307">
        <f t="shared" si="279"/>
        <v>6.6118756496116454E-3</v>
      </c>
      <c r="BV307">
        <f t="shared" si="280"/>
        <v>300.07280006408689</v>
      </c>
      <c r="BW307">
        <f t="shared" si="281"/>
        <v>298.94086875915525</v>
      </c>
      <c r="BX307">
        <f t="shared" si="282"/>
        <v>287.91212247091244</v>
      </c>
      <c r="BY307">
        <f t="shared" si="302"/>
        <v>-6.1734316793588775E-2</v>
      </c>
      <c r="BZ307">
        <f t="shared" si="283"/>
        <v>3.5629633497279083</v>
      </c>
      <c r="CA307">
        <f t="shared" si="284"/>
        <v>35.263578014441791</v>
      </c>
      <c r="CB307">
        <f t="shared" si="285"/>
        <v>17.485843257972064</v>
      </c>
      <c r="CC307">
        <f t="shared" si="286"/>
        <v>26.356834411621094</v>
      </c>
      <c r="CD307">
        <f t="shared" si="287"/>
        <v>3.4461665227119824</v>
      </c>
      <c r="CE307">
        <f t="shared" si="288"/>
        <v>0.36809916870954584</v>
      </c>
      <c r="CF307">
        <f t="shared" si="289"/>
        <v>1.7962277495648595</v>
      </c>
      <c r="CG307">
        <f t="shared" si="290"/>
        <v>1.6499387731471229</v>
      </c>
      <c r="CH307">
        <f t="shared" si="291"/>
        <v>0.23137992079023084</v>
      </c>
      <c r="CI307">
        <f t="shared" si="292"/>
        <v>9.3123464085462953</v>
      </c>
      <c r="CJ307">
        <f t="shared" si="293"/>
        <v>0.63318643649051765</v>
      </c>
      <c r="CK307">
        <f t="shared" si="294"/>
        <v>51.081334448501373</v>
      </c>
      <c r="CL307">
        <f t="shared" si="295"/>
        <v>143.87904346581226</v>
      </c>
      <c r="CM307">
        <f t="shared" si="296"/>
        <v>4.1070760477062748E-2</v>
      </c>
      <c r="CN307">
        <f t="shared" si="297"/>
        <v>0</v>
      </c>
      <c r="CO307">
        <f t="shared" si="298"/>
        <v>1529.5331848144531</v>
      </c>
      <c r="CP307">
        <f t="shared" si="299"/>
        <v>0</v>
      </c>
      <c r="CQ307" t="e">
        <f t="shared" si="300"/>
        <v>#DIV/0!</v>
      </c>
      <c r="CR307" t="e">
        <f t="shared" si="301"/>
        <v>#DIV/0!</v>
      </c>
    </row>
    <row r="308" spans="1:96" x14ac:dyDescent="0.3">
      <c r="A308" s="4" t="str">
        <f>VLOOKUP(B308,ListCodeMtrx!A$1:B$91,2,TRUE)</f>
        <v>M8</v>
      </c>
      <c r="B308">
        <v>8</v>
      </c>
      <c r="C308" s="10">
        <v>8</v>
      </c>
      <c r="D308" s="10">
        <v>1</v>
      </c>
      <c r="E308" s="10">
        <v>2</v>
      </c>
      <c r="F308" s="1">
        <v>79</v>
      </c>
      <c r="G308" s="3">
        <v>41323</v>
      </c>
      <c r="H308" s="11">
        <v>1</v>
      </c>
      <c r="I308" s="1">
        <v>50.2</v>
      </c>
      <c r="J308" s="8">
        <v>10</v>
      </c>
      <c r="K308" s="8" t="s">
        <v>659</v>
      </c>
      <c r="L308" s="12">
        <v>0.16111111111111112</v>
      </c>
      <c r="M308" s="12">
        <f t="shared" si="303"/>
        <v>0.45182870370370365</v>
      </c>
      <c r="N308" s="8">
        <v>2468</v>
      </c>
      <c r="O308" s="8">
        <v>0</v>
      </c>
      <c r="P308" s="13" t="s">
        <v>192</v>
      </c>
      <c r="Q308" s="14">
        <f t="shared" si="261"/>
        <v>33.781596975656747</v>
      </c>
      <c r="R308" s="14">
        <f t="shared" si="262"/>
        <v>0.36225736472252273</v>
      </c>
      <c r="S308" s="14">
        <f t="shared" si="263"/>
        <v>215.87526198303706</v>
      </c>
      <c r="T308">
        <v>27.079919815063477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t="e">
        <f t="shared" si="264"/>
        <v>#DIV/0!</v>
      </c>
      <c r="AC308" t="e">
        <f t="shared" si="265"/>
        <v>#DIV/0!</v>
      </c>
      <c r="AD308" t="e">
        <f t="shared" si="266"/>
        <v>#DIV/0!</v>
      </c>
      <c r="AE308" s="8">
        <v>-1</v>
      </c>
      <c r="AF308" s="8">
        <v>0.85</v>
      </c>
      <c r="AG308" s="8">
        <v>0.85</v>
      </c>
      <c r="AH308" s="8">
        <v>10.050127029418945</v>
      </c>
      <c r="AI308">
        <f t="shared" si="267"/>
        <v>0.85</v>
      </c>
      <c r="AJ308">
        <f t="shared" si="268"/>
        <v>2.2741779149066735E-2</v>
      </c>
      <c r="AK308" t="e">
        <f t="shared" si="269"/>
        <v>#DIV/0!</v>
      </c>
      <c r="AL308" t="e">
        <f t="shared" si="270"/>
        <v>#DIV/0!</v>
      </c>
      <c r="AM308" t="e">
        <f t="shared" si="271"/>
        <v>#DIV/0!</v>
      </c>
      <c r="AN308" s="8">
        <v>1799.6146240234375</v>
      </c>
      <c r="AO308" s="8">
        <v>0.5</v>
      </c>
      <c r="AP308" t="e">
        <f t="shared" si="272"/>
        <v>#DIV/0!</v>
      </c>
      <c r="AQ308">
        <f t="shared" si="273"/>
        <v>6.2086589967676531</v>
      </c>
      <c r="AR308">
        <f t="shared" si="274"/>
        <v>1.7506822456639179</v>
      </c>
      <c r="AS308">
        <f t="shared" si="275"/>
        <v>27.079919815063477</v>
      </c>
      <c r="AT308" s="8">
        <v>2</v>
      </c>
      <c r="AU308">
        <f t="shared" si="276"/>
        <v>4.644859790802002</v>
      </c>
      <c r="AV308" s="8">
        <v>1</v>
      </c>
      <c r="AW308">
        <f t="shared" si="277"/>
        <v>9.2897195816040039</v>
      </c>
      <c r="AX308" s="8">
        <v>25.823896408081055</v>
      </c>
      <c r="AY308" s="8">
        <v>27.079919815063477</v>
      </c>
      <c r="AZ308" s="8">
        <v>25.128389358520508</v>
      </c>
      <c r="BA308" s="8">
        <v>399.10836791992187</v>
      </c>
      <c r="BB308" s="8">
        <v>378.48342895507812</v>
      </c>
      <c r="BC308" s="8">
        <v>14.784883499145508</v>
      </c>
      <c r="BD308" s="8">
        <v>18.264244079589844</v>
      </c>
      <c r="BE308" s="8">
        <v>44.733852386474609</v>
      </c>
      <c r="BF308" s="8">
        <v>55.261173248291016</v>
      </c>
      <c r="BG308" s="8">
        <v>350.3668212890625</v>
      </c>
      <c r="BH308" s="8">
        <v>1799.3106689453125</v>
      </c>
      <c r="BI308" s="8">
        <v>2019.23046875</v>
      </c>
      <c r="BJ308" s="8">
        <v>101.03413391113281</v>
      </c>
      <c r="BK308" s="8">
        <v>2.8857078552246094</v>
      </c>
      <c r="BL308" s="8">
        <v>-0.96434211730957031</v>
      </c>
      <c r="BM308" s="8">
        <v>0.5</v>
      </c>
      <c r="BN308" s="8">
        <v>-1.355140209197998</v>
      </c>
      <c r="BO308" s="8">
        <v>7.355140209197998</v>
      </c>
      <c r="BP308" s="8">
        <v>1</v>
      </c>
      <c r="BQ308" s="8">
        <v>0</v>
      </c>
      <c r="BR308" s="8">
        <v>0.15999999642372131</v>
      </c>
      <c r="BS308" s="8">
        <v>111115</v>
      </c>
      <c r="BT308">
        <f t="shared" si="278"/>
        <v>1.7518341064453125</v>
      </c>
      <c r="BU308">
        <f t="shared" si="279"/>
        <v>6.2086589967676534E-3</v>
      </c>
      <c r="BV308">
        <f t="shared" si="280"/>
        <v>300.22991981506345</v>
      </c>
      <c r="BW308">
        <f t="shared" si="281"/>
        <v>298.97389640808103</v>
      </c>
      <c r="BX308">
        <f t="shared" si="282"/>
        <v>287.8897005964136</v>
      </c>
      <c r="BY308">
        <f t="shared" si="302"/>
        <v>-1.721130014602719E-3</v>
      </c>
      <c r="BZ308">
        <f t="shared" si="283"/>
        <v>3.5959943277868129</v>
      </c>
      <c r="CA308">
        <f t="shared" si="284"/>
        <v>35.591875622448178</v>
      </c>
      <c r="CB308">
        <f t="shared" si="285"/>
        <v>17.327631542858335</v>
      </c>
      <c r="CC308">
        <f t="shared" si="286"/>
        <v>26.451908111572266</v>
      </c>
      <c r="CD308">
        <f t="shared" si="287"/>
        <v>3.4655497586472928</v>
      </c>
      <c r="CE308">
        <f t="shared" si="288"/>
        <v>0.34866114510601692</v>
      </c>
      <c r="CF308">
        <f t="shared" si="289"/>
        <v>1.845312082122895</v>
      </c>
      <c r="CG308">
        <f t="shared" si="290"/>
        <v>1.6202376765243978</v>
      </c>
      <c r="CH308">
        <f t="shared" si="291"/>
        <v>0.21909528196503436</v>
      </c>
      <c r="CI308">
        <f t="shared" si="292"/>
        <v>21.810770127295044</v>
      </c>
      <c r="CJ308">
        <f t="shared" si="293"/>
        <v>0.57036912442647292</v>
      </c>
      <c r="CK308">
        <f t="shared" si="294"/>
        <v>51.846294890650846</v>
      </c>
      <c r="CL308">
        <f t="shared" si="295"/>
        <v>373.57422200684618</v>
      </c>
      <c r="CM308">
        <f t="shared" si="296"/>
        <v>4.6883605331979286E-2</v>
      </c>
      <c r="CN308">
        <f t="shared" si="297"/>
        <v>0</v>
      </c>
      <c r="CO308">
        <f t="shared" si="298"/>
        <v>1529.4140686035155</v>
      </c>
      <c r="CP308">
        <f t="shared" si="299"/>
        <v>0</v>
      </c>
      <c r="CQ308" t="e">
        <f t="shared" si="300"/>
        <v>#DIV/0!</v>
      </c>
      <c r="CR308" t="e">
        <f t="shared" si="301"/>
        <v>#DIV/0!</v>
      </c>
    </row>
    <row r="309" spans="1:96" s="5" customFormat="1" x14ac:dyDescent="0.3">
      <c r="A309" s="4" t="str">
        <f>VLOOKUP(B309,ListCodeMtrx!A$1:B$91,2,TRUE)</f>
        <v>M8</v>
      </c>
      <c r="B309">
        <v>8</v>
      </c>
      <c r="C309" s="10">
        <v>8</v>
      </c>
      <c r="D309" s="10">
        <v>1</v>
      </c>
      <c r="E309" s="10">
        <v>2</v>
      </c>
      <c r="F309" s="1">
        <v>79</v>
      </c>
      <c r="G309" s="3">
        <v>41323</v>
      </c>
      <c r="H309" s="11">
        <v>1</v>
      </c>
      <c r="I309" s="1">
        <v>50.2</v>
      </c>
      <c r="J309" s="8">
        <v>11</v>
      </c>
      <c r="K309" s="8" t="s">
        <v>660</v>
      </c>
      <c r="L309" s="12">
        <v>0.16111111111111112</v>
      </c>
      <c r="M309" s="12">
        <f t="shared" si="303"/>
        <v>0.45424768518518521</v>
      </c>
      <c r="N309" s="8">
        <v>2677</v>
      </c>
      <c r="O309" s="8">
        <v>0</v>
      </c>
      <c r="P309" s="13">
        <v>800</v>
      </c>
      <c r="Q309" s="14">
        <f t="shared" si="261"/>
        <v>57.49645460053592</v>
      </c>
      <c r="R309" s="14">
        <f t="shared" si="262"/>
        <v>0.33628651337940102</v>
      </c>
      <c r="S309" s="14">
        <f t="shared" si="263"/>
        <v>464.46232054070362</v>
      </c>
      <c r="T309">
        <v>27.137735366821289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t="e">
        <f t="shared" si="264"/>
        <v>#DIV/0!</v>
      </c>
      <c r="AC309" t="e">
        <f t="shared" si="265"/>
        <v>#DIV/0!</v>
      </c>
      <c r="AD309" t="e">
        <f t="shared" si="266"/>
        <v>#DIV/0!</v>
      </c>
      <c r="AE309" s="8">
        <v>-1</v>
      </c>
      <c r="AF309" s="8">
        <v>0.85</v>
      </c>
      <c r="AG309" s="8">
        <v>0.85</v>
      </c>
      <c r="AH309" s="8">
        <v>10.050127029418945</v>
      </c>
      <c r="AI309">
        <f t="shared" si="267"/>
        <v>0.85</v>
      </c>
      <c r="AJ309">
        <f t="shared" si="268"/>
        <v>3.8248667386982085E-2</v>
      </c>
      <c r="AK309" t="e">
        <f t="shared" si="269"/>
        <v>#DIV/0!</v>
      </c>
      <c r="AL309" t="e">
        <f t="shared" si="270"/>
        <v>#DIV/0!</v>
      </c>
      <c r="AM309" t="e">
        <f t="shared" si="271"/>
        <v>#DIV/0!</v>
      </c>
      <c r="AN309" s="8">
        <v>1799.6146240234375</v>
      </c>
      <c r="AO309" s="8">
        <v>0.5</v>
      </c>
      <c r="AP309" t="e">
        <f t="shared" si="272"/>
        <v>#DIV/0!</v>
      </c>
      <c r="AQ309">
        <f t="shared" si="273"/>
        <v>5.9189329222921003</v>
      </c>
      <c r="AR309">
        <f t="shared" si="274"/>
        <v>1.7930810812031035</v>
      </c>
      <c r="AS309">
        <f t="shared" si="275"/>
        <v>27.137735366821289</v>
      </c>
      <c r="AT309" s="8">
        <v>2</v>
      </c>
      <c r="AU309">
        <f t="shared" si="276"/>
        <v>4.644859790802002</v>
      </c>
      <c r="AV309" s="8">
        <v>1</v>
      </c>
      <c r="AW309">
        <f t="shared" si="277"/>
        <v>9.2897195816040039</v>
      </c>
      <c r="AX309" s="8">
        <v>25.836437225341797</v>
      </c>
      <c r="AY309" s="8">
        <v>27.137735366821289</v>
      </c>
      <c r="AZ309" s="8">
        <v>25.129589080810547</v>
      </c>
      <c r="BA309" s="8">
        <v>799.74609375</v>
      </c>
      <c r="BB309" s="8">
        <v>764.33966064453125</v>
      </c>
      <c r="BC309" s="8">
        <v>14.64847469329834</v>
      </c>
      <c r="BD309" s="8">
        <v>17.966779708862305</v>
      </c>
      <c r="BE309" s="8">
        <v>44.285202026367188</v>
      </c>
      <c r="BF309" s="8">
        <v>54.317085266113281</v>
      </c>
      <c r="BG309" s="8">
        <v>350.33480834960937</v>
      </c>
      <c r="BH309" s="8">
        <v>1799.2615966796875</v>
      </c>
      <c r="BI309" s="8">
        <v>1996.3673095703125</v>
      </c>
      <c r="BJ309" s="8">
        <v>101.02727508544922</v>
      </c>
      <c r="BK309" s="8">
        <v>-4.3244972229003906</v>
      </c>
      <c r="BL309" s="8">
        <v>-0.87028312683105469</v>
      </c>
      <c r="BM309" s="8">
        <v>0.25</v>
      </c>
      <c r="BN309" s="8">
        <v>-1.355140209197998</v>
      </c>
      <c r="BO309" s="8">
        <v>7.355140209197998</v>
      </c>
      <c r="BP309" s="8">
        <v>1</v>
      </c>
      <c r="BQ309" s="8">
        <v>0</v>
      </c>
      <c r="BR309" s="8">
        <v>0.15999999642372131</v>
      </c>
      <c r="BS309" s="8">
        <v>111115</v>
      </c>
      <c r="BT309">
        <f t="shared" si="278"/>
        <v>1.7516740417480468</v>
      </c>
      <c r="BU309">
        <f t="shared" si="279"/>
        <v>5.9189329222921003E-3</v>
      </c>
      <c r="BV309">
        <f t="shared" si="280"/>
        <v>300.28773536682127</v>
      </c>
      <c r="BW309">
        <f t="shared" si="281"/>
        <v>298.98643722534177</v>
      </c>
      <c r="BX309">
        <f t="shared" si="282"/>
        <v>287.8818490340891</v>
      </c>
      <c r="BY309">
        <f t="shared" si="302"/>
        <v>4.331186592702975E-2</v>
      </c>
      <c r="BZ309">
        <f t="shared" si="283"/>
        <v>3.6082158772500028</v>
      </c>
      <c r="CA309">
        <f t="shared" si="284"/>
        <v>35.715264755959829</v>
      </c>
      <c r="CB309">
        <f t="shared" si="285"/>
        <v>17.748485047097525</v>
      </c>
      <c r="CC309">
        <f t="shared" si="286"/>
        <v>26.487086296081543</v>
      </c>
      <c r="CD309">
        <f t="shared" si="287"/>
        <v>3.4727458328676555</v>
      </c>
      <c r="CE309">
        <f t="shared" si="288"/>
        <v>0.32453827449766892</v>
      </c>
      <c r="CF309">
        <f t="shared" si="289"/>
        <v>1.8151347960468993</v>
      </c>
      <c r="CG309">
        <f t="shared" si="290"/>
        <v>1.6576110368207562</v>
      </c>
      <c r="CH309">
        <f t="shared" si="291"/>
        <v>0.20386019440507619</v>
      </c>
      <c r="CI309">
        <f t="shared" si="292"/>
        <v>46.923362624091759</v>
      </c>
      <c r="CJ309">
        <f t="shared" si="293"/>
        <v>0.60766481769249636</v>
      </c>
      <c r="CK309">
        <f t="shared" si="294"/>
        <v>50.718933954315361</v>
      </c>
      <c r="CL309">
        <f t="shared" si="295"/>
        <v>755.98416476234866</v>
      </c>
      <c r="CM309">
        <f t="shared" si="296"/>
        <v>3.8574338186152315E-2</v>
      </c>
      <c r="CN309">
        <f t="shared" si="297"/>
        <v>0</v>
      </c>
      <c r="CO309">
        <f t="shared" si="298"/>
        <v>1529.3723571777343</v>
      </c>
      <c r="CP309">
        <f t="shared" si="299"/>
        <v>0</v>
      </c>
      <c r="CQ309" t="e">
        <f t="shared" si="300"/>
        <v>#DIV/0!</v>
      </c>
      <c r="CR309" t="e">
        <f t="shared" si="301"/>
        <v>#DIV/0!</v>
      </c>
    </row>
    <row r="310" spans="1:96" x14ac:dyDescent="0.3">
      <c r="A310" s="4" t="str">
        <f>VLOOKUP(B310,ListCodeMtrx!A$1:B$91,2,TRUE)</f>
        <v>M27</v>
      </c>
      <c r="B310">
        <v>27</v>
      </c>
      <c r="C310" s="10">
        <v>27</v>
      </c>
      <c r="D310" s="10">
        <v>1</v>
      </c>
      <c r="E310" s="10">
        <v>6</v>
      </c>
      <c r="F310" s="1">
        <v>79</v>
      </c>
      <c r="G310" s="3">
        <v>41323</v>
      </c>
      <c r="H310" s="11">
        <v>1</v>
      </c>
      <c r="I310" s="1">
        <v>45.4</v>
      </c>
      <c r="J310" s="8">
        <v>14</v>
      </c>
      <c r="K310" s="8" t="s">
        <v>663</v>
      </c>
      <c r="L310" s="12">
        <v>0.16111111111111112</v>
      </c>
      <c r="M310" s="12">
        <f t="shared" si="303"/>
        <v>0.46275462962962965</v>
      </c>
      <c r="N310" s="8">
        <v>3412</v>
      </c>
      <c r="O310" s="8">
        <v>0</v>
      </c>
      <c r="P310" s="13">
        <v>50</v>
      </c>
      <c r="Q310" s="14">
        <f t="shared" si="261"/>
        <v>-1.4799464823414814</v>
      </c>
      <c r="R310" s="14">
        <f t="shared" si="262"/>
        <v>0.2485584563625744</v>
      </c>
      <c r="S310" s="14">
        <f t="shared" si="263"/>
        <v>56.601469265745756</v>
      </c>
      <c r="T310">
        <v>27.762226104736328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t="e">
        <f t="shared" si="264"/>
        <v>#DIV/0!</v>
      </c>
      <c r="AC310" t="e">
        <f t="shared" si="265"/>
        <v>#DIV/0!</v>
      </c>
      <c r="AD310" t="e">
        <f t="shared" si="266"/>
        <v>#DIV/0!</v>
      </c>
      <c r="AE310" s="8">
        <v>-1</v>
      </c>
      <c r="AF310" s="8">
        <v>0.85</v>
      </c>
      <c r="AG310" s="8">
        <v>0.85</v>
      </c>
      <c r="AH310" s="8">
        <v>9.9220190048217773</v>
      </c>
      <c r="AI310">
        <f t="shared" si="267"/>
        <v>0.84999999999999987</v>
      </c>
      <c r="AJ310">
        <f t="shared" si="268"/>
        <v>-3.1389804388841055E-4</v>
      </c>
      <c r="AK310" t="e">
        <f t="shared" si="269"/>
        <v>#DIV/0!</v>
      </c>
      <c r="AL310" t="e">
        <f t="shared" si="270"/>
        <v>#DIV/0!</v>
      </c>
      <c r="AM310" t="e">
        <f t="shared" si="271"/>
        <v>#DIV/0!</v>
      </c>
      <c r="AN310" s="8">
        <v>1799.384765625</v>
      </c>
      <c r="AO310" s="8">
        <v>0.5</v>
      </c>
      <c r="AP310" t="e">
        <f t="shared" si="272"/>
        <v>#DIV/0!</v>
      </c>
      <c r="AQ310">
        <f t="shared" si="273"/>
        <v>4.7380938756377811</v>
      </c>
      <c r="AR310">
        <f t="shared" si="274"/>
        <v>1.9224981392532368</v>
      </c>
      <c r="AS310">
        <f t="shared" si="275"/>
        <v>27.762226104736328</v>
      </c>
      <c r="AT310" s="8">
        <v>2</v>
      </c>
      <c r="AU310">
        <f t="shared" si="276"/>
        <v>4.644859790802002</v>
      </c>
      <c r="AV310" s="8">
        <v>1</v>
      </c>
      <c r="AW310">
        <f t="shared" si="277"/>
        <v>9.2897195816040039</v>
      </c>
      <c r="AX310" s="8">
        <v>25.884843826293945</v>
      </c>
      <c r="AY310" s="8">
        <v>27.762226104736328</v>
      </c>
      <c r="AZ310" s="8">
        <v>25.127702713012695</v>
      </c>
      <c r="BA310" s="8">
        <v>47.782451629638672</v>
      </c>
      <c r="BB310" s="8">
        <v>48.496063232421875</v>
      </c>
      <c r="BC310" s="8">
        <v>15.363351821899414</v>
      </c>
      <c r="BD310" s="8">
        <v>18.019182205200195</v>
      </c>
      <c r="BE310" s="8">
        <v>46.303958892822266</v>
      </c>
      <c r="BF310" s="8">
        <v>54.308425903320312</v>
      </c>
      <c r="BG310" s="8">
        <v>350.37759399414062</v>
      </c>
      <c r="BH310" s="8">
        <v>1798.8099365234375</v>
      </c>
      <c r="BI310" s="8">
        <v>2139.05517578125</v>
      </c>
      <c r="BJ310" s="8">
        <v>101.00662231445312</v>
      </c>
      <c r="BK310" s="8">
        <v>5.3903045654296875</v>
      </c>
      <c r="BL310" s="8">
        <v>-1.0242710113525391</v>
      </c>
      <c r="BM310" s="8">
        <v>0.5</v>
      </c>
      <c r="BN310" s="8">
        <v>-1.355140209197998</v>
      </c>
      <c r="BO310" s="8">
        <v>7.355140209197998</v>
      </c>
      <c r="BP310" s="8">
        <v>1</v>
      </c>
      <c r="BQ310" s="8">
        <v>0</v>
      </c>
      <c r="BR310" s="8">
        <v>0.15999999642372131</v>
      </c>
      <c r="BS310" s="8">
        <v>111135</v>
      </c>
      <c r="BT310">
        <f t="shared" si="278"/>
        <v>1.7518879699707031</v>
      </c>
      <c r="BU310">
        <f t="shared" si="279"/>
        <v>4.7380938756377807E-3</v>
      </c>
      <c r="BV310">
        <f t="shared" si="280"/>
        <v>300.91222610473631</v>
      </c>
      <c r="BW310">
        <f t="shared" si="281"/>
        <v>299.03484382629392</v>
      </c>
      <c r="BX310">
        <f t="shared" si="282"/>
        <v>287.80958341070436</v>
      </c>
      <c r="BY310">
        <f t="shared" si="302"/>
        <v>0.20975333598894721</v>
      </c>
      <c r="BZ310">
        <f t="shared" si="283"/>
        <v>3.7425548706692076</v>
      </c>
      <c r="CA310">
        <f t="shared" si="284"/>
        <v>37.052569276278852</v>
      </c>
      <c r="CB310">
        <f t="shared" si="285"/>
        <v>19.033387071078657</v>
      </c>
      <c r="CC310">
        <f t="shared" si="286"/>
        <v>26.823534965515137</v>
      </c>
      <c r="CD310">
        <f t="shared" si="287"/>
        <v>3.5422318418658607</v>
      </c>
      <c r="CE310">
        <f t="shared" si="288"/>
        <v>0.24208125932727839</v>
      </c>
      <c r="CF310">
        <f t="shared" si="289"/>
        <v>1.8200567314159708</v>
      </c>
      <c r="CG310">
        <f t="shared" si="290"/>
        <v>1.7221751104498899</v>
      </c>
      <c r="CH310">
        <f t="shared" si="291"/>
        <v>0.15186968916097346</v>
      </c>
      <c r="CI310">
        <f t="shared" si="292"/>
        <v>5.7171232285683082</v>
      </c>
      <c r="CJ310">
        <f t="shared" si="293"/>
        <v>1.167135340336348</v>
      </c>
      <c r="CK310">
        <f t="shared" si="294"/>
        <v>48.553386774783306</v>
      </c>
      <c r="CL310">
        <f t="shared" si="295"/>
        <v>48.711131914916599</v>
      </c>
      <c r="CM310">
        <f t="shared" si="296"/>
        <v>-1.4751538537149389E-2</v>
      </c>
      <c r="CN310">
        <f t="shared" si="297"/>
        <v>0</v>
      </c>
      <c r="CO310">
        <f t="shared" si="298"/>
        <v>1528.9884460449216</v>
      </c>
      <c r="CP310">
        <f t="shared" si="299"/>
        <v>0</v>
      </c>
      <c r="CQ310" t="e">
        <f t="shared" si="300"/>
        <v>#DIV/0!</v>
      </c>
      <c r="CR310" t="e">
        <f t="shared" si="301"/>
        <v>#DIV/0!</v>
      </c>
    </row>
    <row r="311" spans="1:96" x14ac:dyDescent="0.3">
      <c r="A311" s="4" t="str">
        <f>VLOOKUP(B311,ListCodeMtrx!A$1:B$91,2,TRUE)</f>
        <v>M27</v>
      </c>
      <c r="B311">
        <v>27</v>
      </c>
      <c r="C311" s="10">
        <v>27</v>
      </c>
      <c r="D311" s="10">
        <v>1</v>
      </c>
      <c r="E311" s="10">
        <v>6</v>
      </c>
      <c r="F311" s="1">
        <v>79</v>
      </c>
      <c r="G311" s="3">
        <v>41323</v>
      </c>
      <c r="H311" s="11">
        <v>1</v>
      </c>
      <c r="I311" s="1">
        <v>45.4</v>
      </c>
      <c r="J311" s="8">
        <v>15</v>
      </c>
      <c r="K311" s="8" t="s">
        <v>664</v>
      </c>
      <c r="L311" s="12">
        <v>0.16111111111111112</v>
      </c>
      <c r="M311" s="12">
        <f t="shared" si="303"/>
        <v>0.46517361111111111</v>
      </c>
      <c r="N311" s="8">
        <v>3621</v>
      </c>
      <c r="O311" s="8">
        <v>0</v>
      </c>
      <c r="P311" s="13">
        <v>150</v>
      </c>
      <c r="Q311" s="14">
        <f t="shared" si="261"/>
        <v>8.8780264010379124</v>
      </c>
      <c r="R311" s="14">
        <f t="shared" si="262"/>
        <v>0.29327906887058264</v>
      </c>
      <c r="S311" s="14">
        <f t="shared" si="263"/>
        <v>92.2453220676434</v>
      </c>
      <c r="T311">
        <v>27.740285873413086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t="e">
        <f t="shared" si="264"/>
        <v>#DIV/0!</v>
      </c>
      <c r="AC311" t="e">
        <f t="shared" si="265"/>
        <v>#DIV/0!</v>
      </c>
      <c r="AD311" t="e">
        <f t="shared" si="266"/>
        <v>#DIV/0!</v>
      </c>
      <c r="AE311" s="8">
        <v>-1</v>
      </c>
      <c r="AF311" s="8">
        <v>0.85</v>
      </c>
      <c r="AG311" s="8">
        <v>0.85</v>
      </c>
      <c r="AH311" s="8">
        <v>9.8982534408569336</v>
      </c>
      <c r="AI311">
        <f t="shared" si="267"/>
        <v>0.84999999999999987</v>
      </c>
      <c r="AJ311">
        <f t="shared" si="268"/>
        <v>6.4488384238992847E-3</v>
      </c>
      <c r="AK311" t="e">
        <f t="shared" si="269"/>
        <v>#DIV/0!</v>
      </c>
      <c r="AL311" t="e">
        <f t="shared" si="270"/>
        <v>#DIV/0!</v>
      </c>
      <c r="AM311" t="e">
        <f t="shared" si="271"/>
        <v>#DIV/0!</v>
      </c>
      <c r="AN311" s="8">
        <v>1799.384765625</v>
      </c>
      <c r="AO311" s="8">
        <v>0.5</v>
      </c>
      <c r="AP311" t="e">
        <f t="shared" si="272"/>
        <v>#DIV/0!</v>
      </c>
      <c r="AQ311">
        <f t="shared" si="273"/>
        <v>5.215074177206148</v>
      </c>
      <c r="AR311">
        <f t="shared" si="274"/>
        <v>1.8006135211721408</v>
      </c>
      <c r="AS311">
        <f t="shared" si="275"/>
        <v>27.740285873413086</v>
      </c>
      <c r="AT311" s="8">
        <v>2</v>
      </c>
      <c r="AU311">
        <f t="shared" si="276"/>
        <v>4.644859790802002</v>
      </c>
      <c r="AV311" s="8">
        <v>1</v>
      </c>
      <c r="AW311">
        <f t="shared" si="277"/>
        <v>9.2897195816040039</v>
      </c>
      <c r="AX311" s="8">
        <v>25.94146728515625</v>
      </c>
      <c r="AY311" s="8">
        <v>27.740285873413086</v>
      </c>
      <c r="AZ311" s="8">
        <v>25.129043579101562</v>
      </c>
      <c r="BA311" s="8">
        <v>150.96298217773437</v>
      </c>
      <c r="BB311" s="8">
        <v>145.46209716796875</v>
      </c>
      <c r="BC311" s="8">
        <v>16.260011672973633</v>
      </c>
      <c r="BD311" s="8">
        <v>19.179841995239258</v>
      </c>
      <c r="BE311" s="8">
        <v>48.838798522949219</v>
      </c>
      <c r="BF311" s="8">
        <v>57.608844757080078</v>
      </c>
      <c r="BG311" s="8">
        <v>350.36624145507812</v>
      </c>
      <c r="BH311" s="8">
        <v>1802.0621337890625</v>
      </c>
      <c r="BI311" s="8">
        <v>2164.83154296875</v>
      </c>
      <c r="BJ311" s="8">
        <v>100.99919891357422</v>
      </c>
      <c r="BK311" s="8">
        <v>5.210296630859375</v>
      </c>
      <c r="BL311" s="8">
        <v>-1.0685501098632813</v>
      </c>
      <c r="BM311" s="8">
        <v>0.5</v>
      </c>
      <c r="BN311" s="8">
        <v>-1.355140209197998</v>
      </c>
      <c r="BO311" s="8">
        <v>7.355140209197998</v>
      </c>
      <c r="BP311" s="8">
        <v>1</v>
      </c>
      <c r="BQ311" s="8">
        <v>0</v>
      </c>
      <c r="BR311" s="8">
        <v>0.15999999642372131</v>
      </c>
      <c r="BS311" s="8">
        <v>111115</v>
      </c>
      <c r="BT311">
        <f t="shared" si="278"/>
        <v>1.7518312072753905</v>
      </c>
      <c r="BU311">
        <f t="shared" si="279"/>
        <v>5.2150741772061483E-3</v>
      </c>
      <c r="BV311">
        <f t="shared" si="280"/>
        <v>300.89028587341306</v>
      </c>
      <c r="BW311">
        <f t="shared" si="281"/>
        <v>299.09146728515623</v>
      </c>
      <c r="BX311">
        <f t="shared" si="282"/>
        <v>288.3299349615736</v>
      </c>
      <c r="BY311">
        <f t="shared" si="302"/>
        <v>0.1376413372232714</v>
      </c>
      <c r="BZ311">
        <f t="shared" si="283"/>
        <v>3.7377621979802349</v>
      </c>
      <c r="CA311">
        <f t="shared" si="284"/>
        <v>37.007840044143975</v>
      </c>
      <c r="CB311">
        <f t="shared" si="285"/>
        <v>17.827998048904718</v>
      </c>
      <c r="CC311">
        <f t="shared" si="286"/>
        <v>26.840876579284668</v>
      </c>
      <c r="CD311">
        <f t="shared" si="287"/>
        <v>3.545846026325262</v>
      </c>
      <c r="CE311">
        <f t="shared" si="288"/>
        <v>0.28430352631080819</v>
      </c>
      <c r="CF311">
        <f t="shared" si="289"/>
        <v>1.9371486768080941</v>
      </c>
      <c r="CG311">
        <f t="shared" si="290"/>
        <v>1.6086973495171679</v>
      </c>
      <c r="CH311">
        <f t="shared" si="291"/>
        <v>0.17847487554488853</v>
      </c>
      <c r="CI311">
        <f t="shared" si="292"/>
        <v>9.3167036323566332</v>
      </c>
      <c r="CJ311">
        <f t="shared" si="293"/>
        <v>0.63415366520616978</v>
      </c>
      <c r="CK311">
        <f t="shared" si="294"/>
        <v>51.950852916673831</v>
      </c>
      <c r="CL311">
        <f t="shared" si="295"/>
        <v>144.17192521647786</v>
      </c>
      <c r="CM311">
        <f t="shared" si="296"/>
        <v>3.1991044238199109E-2</v>
      </c>
      <c r="CN311">
        <f t="shared" si="297"/>
        <v>0</v>
      </c>
      <c r="CO311">
        <f t="shared" si="298"/>
        <v>1531.752813720703</v>
      </c>
      <c r="CP311">
        <f t="shared" si="299"/>
        <v>0</v>
      </c>
      <c r="CQ311" t="e">
        <f t="shared" si="300"/>
        <v>#DIV/0!</v>
      </c>
      <c r="CR311" t="e">
        <f t="shared" si="301"/>
        <v>#DIV/0!</v>
      </c>
    </row>
    <row r="312" spans="1:96" x14ac:dyDescent="0.3">
      <c r="A312" s="4" t="str">
        <f>VLOOKUP(B312,ListCodeMtrx!A$1:B$91,2,TRUE)</f>
        <v>M27</v>
      </c>
      <c r="B312">
        <v>27</v>
      </c>
      <c r="C312" s="10">
        <v>27</v>
      </c>
      <c r="D312" s="10">
        <v>1</v>
      </c>
      <c r="E312" s="10">
        <v>6</v>
      </c>
      <c r="F312" s="1">
        <v>79</v>
      </c>
      <c r="G312" s="3">
        <v>41323</v>
      </c>
      <c r="H312" s="11">
        <v>1</v>
      </c>
      <c r="I312" s="1">
        <v>45.4</v>
      </c>
      <c r="J312" s="8">
        <v>16</v>
      </c>
      <c r="K312" s="8" t="s">
        <v>665</v>
      </c>
      <c r="L312" s="12">
        <v>0.16111111111111112</v>
      </c>
      <c r="M312" s="12">
        <f t="shared" si="303"/>
        <v>0.46759259259259256</v>
      </c>
      <c r="N312" s="8">
        <v>3830</v>
      </c>
      <c r="O312" s="8">
        <v>0</v>
      </c>
      <c r="P312" s="13" t="s">
        <v>192</v>
      </c>
      <c r="Q312" s="14">
        <f t="shared" si="261"/>
        <v>29.589967167591528</v>
      </c>
      <c r="R312" s="14">
        <f t="shared" si="262"/>
        <v>0.32772069389151043</v>
      </c>
      <c r="S312" s="14">
        <f t="shared" si="263"/>
        <v>224.40188298847312</v>
      </c>
      <c r="T312">
        <v>27.747724533081055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t="e">
        <f t="shared" si="264"/>
        <v>#DIV/0!</v>
      </c>
      <c r="AC312" t="e">
        <f t="shared" si="265"/>
        <v>#DIV/0!</v>
      </c>
      <c r="AD312" t="e">
        <f t="shared" si="266"/>
        <v>#DIV/0!</v>
      </c>
      <c r="AE312" s="8">
        <v>-1</v>
      </c>
      <c r="AF312" s="8">
        <v>0.85</v>
      </c>
      <c r="AG312" s="8">
        <v>0.85</v>
      </c>
      <c r="AH312" s="8">
        <v>9.8982534408569336</v>
      </c>
      <c r="AI312">
        <f t="shared" si="267"/>
        <v>0.84999999999999987</v>
      </c>
      <c r="AJ312">
        <f t="shared" si="268"/>
        <v>1.9980939600460709E-2</v>
      </c>
      <c r="AK312" t="e">
        <f t="shared" si="269"/>
        <v>#DIV/0!</v>
      </c>
      <c r="AL312" t="e">
        <f t="shared" si="270"/>
        <v>#DIV/0!</v>
      </c>
      <c r="AM312" t="e">
        <f t="shared" si="271"/>
        <v>#DIV/0!</v>
      </c>
      <c r="AN312" s="8">
        <v>1799.384765625</v>
      </c>
      <c r="AO312" s="8">
        <v>0.5</v>
      </c>
      <c r="AP312" t="e">
        <f t="shared" si="272"/>
        <v>#DIV/0!</v>
      </c>
      <c r="AQ312">
        <f t="shared" si="273"/>
        <v>5.6150237623317913</v>
      </c>
      <c r="AR312">
        <f t="shared" si="274"/>
        <v>1.7405678098739223</v>
      </c>
      <c r="AS312">
        <f t="shared" si="275"/>
        <v>27.747724533081055</v>
      </c>
      <c r="AT312" s="8">
        <v>2</v>
      </c>
      <c r="AU312">
        <f t="shared" si="276"/>
        <v>4.644859790802002</v>
      </c>
      <c r="AV312" s="8">
        <v>1</v>
      </c>
      <c r="AW312">
        <f t="shared" si="277"/>
        <v>9.2897195816040039</v>
      </c>
      <c r="AX312" s="8">
        <v>25.988037109375</v>
      </c>
      <c r="AY312" s="8">
        <v>27.747724533081055</v>
      </c>
      <c r="AZ312" s="8">
        <v>25.126562118530273</v>
      </c>
      <c r="BA312" s="8">
        <v>399.904541015625</v>
      </c>
      <c r="BB312" s="8">
        <v>381.78994750976562</v>
      </c>
      <c r="BC312" s="8">
        <v>16.649351119995117</v>
      </c>
      <c r="BD312" s="8">
        <v>19.791145324707031</v>
      </c>
      <c r="BE312" s="8">
        <v>49.868797302246094</v>
      </c>
      <c r="BF312" s="8">
        <v>59.279228210449219</v>
      </c>
      <c r="BG312" s="8">
        <v>350.36642456054687</v>
      </c>
      <c r="BH312" s="8">
        <v>1801.1263427734375</v>
      </c>
      <c r="BI312" s="8">
        <v>2167.713623046875</v>
      </c>
      <c r="BJ312" s="8">
        <v>100.99560546875</v>
      </c>
      <c r="BK312" s="8">
        <v>3.068084716796875</v>
      </c>
      <c r="BL312" s="8">
        <v>-1.0471477508544922</v>
      </c>
      <c r="BM312" s="8">
        <v>0.25</v>
      </c>
      <c r="BN312" s="8">
        <v>-1.355140209197998</v>
      </c>
      <c r="BO312" s="8">
        <v>7.355140209197998</v>
      </c>
      <c r="BP312" s="8">
        <v>1</v>
      </c>
      <c r="BQ312" s="8">
        <v>0</v>
      </c>
      <c r="BR312" s="8">
        <v>0.15999999642372131</v>
      </c>
      <c r="BS312" s="8">
        <v>111115</v>
      </c>
      <c r="BT312">
        <f t="shared" si="278"/>
        <v>1.751832122802734</v>
      </c>
      <c r="BU312">
        <f t="shared" si="279"/>
        <v>5.6150237623317917E-3</v>
      </c>
      <c r="BV312">
        <f t="shared" si="280"/>
        <v>300.89772453308103</v>
      </c>
      <c r="BW312">
        <f t="shared" si="281"/>
        <v>299.13803710937498</v>
      </c>
      <c r="BX312">
        <f t="shared" si="282"/>
        <v>288.18020840242025</v>
      </c>
      <c r="BY312">
        <f t="shared" si="302"/>
        <v>7.3864309014833013E-2</v>
      </c>
      <c r="BZ312">
        <f t="shared" si="283"/>
        <v>3.7393865148627299</v>
      </c>
      <c r="CA312">
        <f t="shared" si="284"/>
        <v>37.025239836002257</v>
      </c>
      <c r="CB312">
        <f t="shared" si="285"/>
        <v>17.234094511295226</v>
      </c>
      <c r="CC312">
        <f t="shared" si="286"/>
        <v>26.867880821228027</v>
      </c>
      <c r="CD312">
        <f t="shared" si="287"/>
        <v>3.5514804192604821</v>
      </c>
      <c r="CE312">
        <f t="shared" si="288"/>
        <v>0.31655339260050247</v>
      </c>
      <c r="CF312">
        <f t="shared" si="289"/>
        <v>1.9988187049888075</v>
      </c>
      <c r="CG312">
        <f t="shared" si="290"/>
        <v>1.5526617142716745</v>
      </c>
      <c r="CH312">
        <f t="shared" si="291"/>
        <v>0.19881976456828257</v>
      </c>
      <c r="CI312">
        <f t="shared" si="292"/>
        <v>22.663604040748432</v>
      </c>
      <c r="CJ312">
        <f t="shared" si="293"/>
        <v>0.58776268063666937</v>
      </c>
      <c r="CK312">
        <f t="shared" si="294"/>
        <v>53.724635063815221</v>
      </c>
      <c r="CL312">
        <f t="shared" si="295"/>
        <v>377.48987630467212</v>
      </c>
      <c r="CM312">
        <f t="shared" si="296"/>
        <v>4.2112657515246149E-2</v>
      </c>
      <c r="CN312">
        <f t="shared" si="297"/>
        <v>0</v>
      </c>
      <c r="CO312">
        <f t="shared" si="298"/>
        <v>1530.9573913574216</v>
      </c>
      <c r="CP312">
        <f t="shared" si="299"/>
        <v>0</v>
      </c>
      <c r="CQ312" t="e">
        <f t="shared" si="300"/>
        <v>#DIV/0!</v>
      </c>
      <c r="CR312" t="e">
        <f t="shared" si="301"/>
        <v>#DIV/0!</v>
      </c>
    </row>
    <row r="313" spans="1:96" x14ac:dyDescent="0.3">
      <c r="A313" s="4" t="str">
        <f>VLOOKUP(B313,ListCodeMtrx!A$1:B$91,2,TRUE)</f>
        <v>M27</v>
      </c>
      <c r="B313">
        <v>27</v>
      </c>
      <c r="C313" s="10">
        <v>27</v>
      </c>
      <c r="D313" s="10">
        <v>1</v>
      </c>
      <c r="E313" s="10">
        <v>6</v>
      </c>
      <c r="F313" s="1">
        <v>79</v>
      </c>
      <c r="G313" s="3">
        <v>41323</v>
      </c>
      <c r="H313" s="11">
        <v>1</v>
      </c>
      <c r="I313" s="1">
        <v>45.4</v>
      </c>
      <c r="J313" s="8">
        <v>17</v>
      </c>
      <c r="K313" s="8" t="s">
        <v>666</v>
      </c>
      <c r="L313" s="12">
        <v>0.16111111111111112</v>
      </c>
      <c r="M313" s="12">
        <f t="shared" si="303"/>
        <v>0.47001157407407412</v>
      </c>
      <c r="N313" s="8">
        <v>4039</v>
      </c>
      <c r="O313" s="8">
        <v>0</v>
      </c>
      <c r="P313" s="13">
        <v>800</v>
      </c>
      <c r="Q313" s="14">
        <f t="shared" si="261"/>
        <v>51.784634202617376</v>
      </c>
      <c r="R313" s="14">
        <f t="shared" si="262"/>
        <v>0.34568509407395354</v>
      </c>
      <c r="S313" s="14">
        <f t="shared" si="263"/>
        <v>501.77583301505956</v>
      </c>
      <c r="T313">
        <v>27.600227355957031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t="e">
        <f t="shared" si="264"/>
        <v>#DIV/0!</v>
      </c>
      <c r="AC313" t="e">
        <f t="shared" si="265"/>
        <v>#DIV/0!</v>
      </c>
      <c r="AD313" t="e">
        <f t="shared" si="266"/>
        <v>#DIV/0!</v>
      </c>
      <c r="AE313" s="8">
        <v>-1</v>
      </c>
      <c r="AF313" s="8">
        <v>0.85</v>
      </c>
      <c r="AG313" s="8">
        <v>0.85</v>
      </c>
      <c r="AH313" s="8">
        <v>9.8982534408569336</v>
      </c>
      <c r="AI313">
        <f t="shared" si="267"/>
        <v>0.84999999999999987</v>
      </c>
      <c r="AJ313">
        <f t="shared" si="268"/>
        <v>3.4473541517863526E-2</v>
      </c>
      <c r="AK313" t="e">
        <f t="shared" si="269"/>
        <v>#DIV/0!</v>
      </c>
      <c r="AL313" t="e">
        <f t="shared" si="270"/>
        <v>#DIV/0!</v>
      </c>
      <c r="AM313" t="e">
        <f t="shared" si="271"/>
        <v>#DIV/0!</v>
      </c>
      <c r="AN313" s="8">
        <v>1799.384765625</v>
      </c>
      <c r="AO313" s="8">
        <v>0.5</v>
      </c>
      <c r="AP313" t="e">
        <f t="shared" si="272"/>
        <v>#DIV/0!</v>
      </c>
      <c r="AQ313">
        <f t="shared" si="273"/>
        <v>6.0830453184085664</v>
      </c>
      <c r="AR313">
        <f t="shared" si="274"/>
        <v>1.7919675525587153</v>
      </c>
      <c r="AS313">
        <f t="shared" si="275"/>
        <v>27.600227355957031</v>
      </c>
      <c r="AT313" s="8">
        <v>2</v>
      </c>
      <c r="AU313">
        <f t="shared" si="276"/>
        <v>4.644859790802002</v>
      </c>
      <c r="AV313" s="8">
        <v>1</v>
      </c>
      <c r="AW313">
        <f t="shared" si="277"/>
        <v>9.2897195816040039</v>
      </c>
      <c r="AX313" s="8">
        <v>25.988981246948242</v>
      </c>
      <c r="AY313" s="8">
        <v>27.600227355957031</v>
      </c>
      <c r="AZ313" s="8">
        <v>25.129528045654297</v>
      </c>
      <c r="BA313" s="8">
        <v>799.7623291015625</v>
      </c>
      <c r="BB313" s="8">
        <v>767.53570556640625</v>
      </c>
      <c r="BC313" s="8">
        <v>15.558623313903809</v>
      </c>
      <c r="BD313" s="8">
        <v>18.965282440185547</v>
      </c>
      <c r="BE313" s="8">
        <v>46.597152709960937</v>
      </c>
      <c r="BF313" s="8">
        <v>56.799892425537109</v>
      </c>
      <c r="BG313" s="8">
        <v>350.35372924804687</v>
      </c>
      <c r="BH313" s="8">
        <v>1801.3690185546875</v>
      </c>
      <c r="BI313" s="8">
        <v>2134.978759765625</v>
      </c>
      <c r="BJ313" s="8">
        <v>100.99116516113281</v>
      </c>
      <c r="BK313" s="8">
        <v>-3.962677001953125</v>
      </c>
      <c r="BL313" s="8">
        <v>-0.92457199096679688</v>
      </c>
      <c r="BM313" s="8">
        <v>0.25</v>
      </c>
      <c r="BN313" s="8">
        <v>-1.355140209197998</v>
      </c>
      <c r="BO313" s="8">
        <v>7.355140209197998</v>
      </c>
      <c r="BP313" s="8">
        <v>1</v>
      </c>
      <c r="BQ313" s="8">
        <v>0</v>
      </c>
      <c r="BR313" s="8">
        <v>0.15999999642372131</v>
      </c>
      <c r="BS313" s="8">
        <v>111115</v>
      </c>
      <c r="BT313">
        <f t="shared" si="278"/>
        <v>1.7517686462402342</v>
      </c>
      <c r="BU313">
        <f t="shared" si="279"/>
        <v>6.0830453184085665E-3</v>
      </c>
      <c r="BV313">
        <f t="shared" si="280"/>
        <v>300.75022735595701</v>
      </c>
      <c r="BW313">
        <f t="shared" si="281"/>
        <v>299.13898124694822</v>
      </c>
      <c r="BX313">
        <f t="shared" si="282"/>
        <v>288.21903652655237</v>
      </c>
      <c r="BY313">
        <f t="shared" si="302"/>
        <v>4.4894781683044093E-3</v>
      </c>
      <c r="BZ313">
        <f t="shared" si="283"/>
        <v>3.7072935238030258</v>
      </c>
      <c r="CA313">
        <f t="shared" si="284"/>
        <v>36.709087551252502</v>
      </c>
      <c r="CB313">
        <f t="shared" si="285"/>
        <v>17.743805111066955</v>
      </c>
      <c r="CC313">
        <f t="shared" si="286"/>
        <v>26.794604301452637</v>
      </c>
      <c r="CD313">
        <f t="shared" si="287"/>
        <v>3.5362095285966069</v>
      </c>
      <c r="CE313">
        <f t="shared" si="288"/>
        <v>0.33328310492174285</v>
      </c>
      <c r="CF313">
        <f t="shared" si="289"/>
        <v>1.9153259712443105</v>
      </c>
      <c r="CG313">
        <f t="shared" si="290"/>
        <v>1.6208835573522964</v>
      </c>
      <c r="CH313">
        <f t="shared" si="291"/>
        <v>0.20938177564053173</v>
      </c>
      <c r="CI313">
        <f t="shared" si="292"/>
        <v>50.67492602588888</v>
      </c>
      <c r="CJ313">
        <f t="shared" si="293"/>
        <v>0.65374917332969151</v>
      </c>
      <c r="CK313">
        <f t="shared" si="294"/>
        <v>52.063446197661719</v>
      </c>
      <c r="CL313">
        <f t="shared" si="295"/>
        <v>760.01026246132358</v>
      </c>
      <c r="CM313">
        <f t="shared" si="296"/>
        <v>3.5474343569285222E-2</v>
      </c>
      <c r="CN313">
        <f t="shared" si="297"/>
        <v>0</v>
      </c>
      <c r="CO313">
        <f t="shared" si="298"/>
        <v>1531.1636657714841</v>
      </c>
      <c r="CP313">
        <f t="shared" si="299"/>
        <v>0</v>
      </c>
      <c r="CQ313" t="e">
        <f t="shared" si="300"/>
        <v>#DIV/0!</v>
      </c>
      <c r="CR313" t="e">
        <f t="shared" si="301"/>
        <v>#DIV/0!</v>
      </c>
    </row>
    <row r="314" spans="1:96" x14ac:dyDescent="0.3">
      <c r="A314" s="4" t="str">
        <f>VLOOKUP(B314,ListCodeMtrx!A$1:B$91,2,TRUE)</f>
        <v>M26</v>
      </c>
      <c r="B314">
        <v>26</v>
      </c>
      <c r="C314" s="10">
        <v>26</v>
      </c>
      <c r="D314" s="10">
        <v>1</v>
      </c>
      <c r="E314" s="10">
        <v>6</v>
      </c>
      <c r="F314" s="1">
        <v>79</v>
      </c>
      <c r="G314" s="3">
        <v>41323</v>
      </c>
      <c r="H314" s="11">
        <v>1</v>
      </c>
      <c r="I314" s="1">
        <v>46.9</v>
      </c>
      <c r="J314" s="8">
        <v>20</v>
      </c>
      <c r="K314" s="8" t="s">
        <v>669</v>
      </c>
      <c r="L314" s="12">
        <v>0.16111111111111112</v>
      </c>
      <c r="M314" s="12">
        <f t="shared" si="303"/>
        <v>0.48182870370370368</v>
      </c>
      <c r="N314" s="8">
        <v>5060</v>
      </c>
      <c r="O314" s="8">
        <v>0</v>
      </c>
      <c r="P314" s="13">
        <v>50</v>
      </c>
      <c r="Q314" s="14">
        <f t="shared" si="261"/>
        <v>-1.6451681270998961</v>
      </c>
      <c r="R314" s="14">
        <f t="shared" si="262"/>
        <v>0.16778172281914042</v>
      </c>
      <c r="S314" s="14">
        <f t="shared" si="263"/>
        <v>63.255251561023329</v>
      </c>
      <c r="T314">
        <v>28.838539123535156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t="e">
        <f t="shared" si="264"/>
        <v>#DIV/0!</v>
      </c>
      <c r="AC314" t="e">
        <f t="shared" si="265"/>
        <v>#DIV/0!</v>
      </c>
      <c r="AD314" t="e">
        <f t="shared" si="266"/>
        <v>#DIV/0!</v>
      </c>
      <c r="AE314" s="8">
        <v>-1</v>
      </c>
      <c r="AF314" s="8">
        <v>0.85</v>
      </c>
      <c r="AG314" s="8">
        <v>0.85</v>
      </c>
      <c r="AH314" s="8">
        <v>10.02602481842041</v>
      </c>
      <c r="AI314">
        <f t="shared" si="267"/>
        <v>0.85</v>
      </c>
      <c r="AJ314">
        <f t="shared" si="268"/>
        <v>-4.2147840252651037E-4</v>
      </c>
      <c r="AK314" t="e">
        <f t="shared" si="269"/>
        <v>#DIV/0!</v>
      </c>
      <c r="AL314" t="e">
        <f t="shared" si="270"/>
        <v>#DIV/0!</v>
      </c>
      <c r="AM314" t="e">
        <f t="shared" si="271"/>
        <v>#DIV/0!</v>
      </c>
      <c r="AN314" s="8">
        <v>1799.2152099609375</v>
      </c>
      <c r="AO314" s="8">
        <v>0.5</v>
      </c>
      <c r="AP314" t="e">
        <f t="shared" si="272"/>
        <v>#DIV/0!</v>
      </c>
      <c r="AQ314">
        <f t="shared" si="273"/>
        <v>3.7042768434720266</v>
      </c>
      <c r="AR314">
        <f t="shared" si="274"/>
        <v>2.2046111436158817</v>
      </c>
      <c r="AS314">
        <f t="shared" si="275"/>
        <v>28.838539123535156</v>
      </c>
      <c r="AT314" s="8">
        <v>2</v>
      </c>
      <c r="AU314">
        <f t="shared" si="276"/>
        <v>4.644859790802002</v>
      </c>
      <c r="AV314" s="8">
        <v>1</v>
      </c>
      <c r="AW314">
        <f t="shared" si="277"/>
        <v>9.2897195816040039</v>
      </c>
      <c r="AX314" s="8">
        <v>26.071016311645508</v>
      </c>
      <c r="AY314" s="8">
        <v>28.838539123535156</v>
      </c>
      <c r="AZ314" s="8">
        <v>25.123567581176758</v>
      </c>
      <c r="BA314" s="8">
        <v>48.508716583251953</v>
      </c>
      <c r="BB314" s="8">
        <v>49.343494415283203</v>
      </c>
      <c r="BC314" s="8">
        <v>15.5498046875</v>
      </c>
      <c r="BD314" s="8">
        <v>17.627054214477539</v>
      </c>
      <c r="BE314" s="8">
        <v>46.333873748779297</v>
      </c>
      <c r="BF314" s="8">
        <v>52.523471832275391</v>
      </c>
      <c r="BG314" s="8">
        <v>350.3653564453125</v>
      </c>
      <c r="BH314" s="8">
        <v>1800.8546142578125</v>
      </c>
      <c r="BI314" s="8">
        <v>1915.5826416015625</v>
      </c>
      <c r="BJ314" s="8">
        <v>100.96632385253906</v>
      </c>
      <c r="BK314" s="8">
        <v>5.5807762145996094</v>
      </c>
      <c r="BL314" s="8">
        <v>-0.98232269287109375</v>
      </c>
      <c r="BM314" s="8">
        <v>0.25</v>
      </c>
      <c r="BN314" s="8">
        <v>-1.355140209197998</v>
      </c>
      <c r="BO314" s="8">
        <v>7.355140209197998</v>
      </c>
      <c r="BP314" s="8">
        <v>1</v>
      </c>
      <c r="BQ314" s="8">
        <v>0</v>
      </c>
      <c r="BR314" s="8">
        <v>0.15999999642372131</v>
      </c>
      <c r="BS314" s="8">
        <v>111135</v>
      </c>
      <c r="BT314">
        <f t="shared" si="278"/>
        <v>1.7518267822265625</v>
      </c>
      <c r="BU314">
        <f t="shared" si="279"/>
        <v>3.7042768434720264E-3</v>
      </c>
      <c r="BV314">
        <f t="shared" si="280"/>
        <v>301.98853912353513</v>
      </c>
      <c r="BW314">
        <f t="shared" si="281"/>
        <v>299.22101631164549</v>
      </c>
      <c r="BX314">
        <f t="shared" si="282"/>
        <v>288.13673184089203</v>
      </c>
      <c r="BY314">
        <f t="shared" si="302"/>
        <v>0.33966710774585279</v>
      </c>
      <c r="BZ314">
        <f t="shared" si="283"/>
        <v>3.9843500080010847</v>
      </c>
      <c r="CA314">
        <f t="shared" si="284"/>
        <v>39.462167740406329</v>
      </c>
      <c r="CB314">
        <f t="shared" si="285"/>
        <v>21.83511352592879</v>
      </c>
      <c r="CC314">
        <f t="shared" si="286"/>
        <v>27.454777717590332</v>
      </c>
      <c r="CD314">
        <f t="shared" si="287"/>
        <v>3.6758816826564074</v>
      </c>
      <c r="CE314">
        <f t="shared" si="288"/>
        <v>0.16480517482765419</v>
      </c>
      <c r="CF314">
        <f t="shared" si="289"/>
        <v>1.7797388643852028</v>
      </c>
      <c r="CG314">
        <f t="shared" si="290"/>
        <v>1.8961428182712046</v>
      </c>
      <c r="CH314">
        <f t="shared" si="291"/>
        <v>0.1032665858372742</v>
      </c>
      <c r="CI314">
        <f t="shared" si="292"/>
        <v>6.3866502144841091</v>
      </c>
      <c r="CJ314">
        <f t="shared" si="293"/>
        <v>1.2819370073115703</v>
      </c>
      <c r="CK314">
        <f t="shared" si="294"/>
        <v>44.052865346940692</v>
      </c>
      <c r="CL314">
        <f t="shared" si="295"/>
        <v>49.582573426449798</v>
      </c>
      <c r="CM314">
        <f t="shared" si="296"/>
        <v>-1.4616903675586336E-2</v>
      </c>
      <c r="CN314">
        <f t="shared" si="297"/>
        <v>0</v>
      </c>
      <c r="CO314">
        <f t="shared" si="298"/>
        <v>1530.7264221191406</v>
      </c>
      <c r="CP314">
        <f t="shared" si="299"/>
        <v>0</v>
      </c>
      <c r="CQ314" t="e">
        <f t="shared" si="300"/>
        <v>#DIV/0!</v>
      </c>
      <c r="CR314" t="e">
        <f t="shared" si="301"/>
        <v>#DIV/0!</v>
      </c>
    </row>
    <row r="315" spans="1:96" x14ac:dyDescent="0.3">
      <c r="A315" s="4" t="str">
        <f>VLOOKUP(B315,ListCodeMtrx!A$1:B$91,2,TRUE)</f>
        <v>M26</v>
      </c>
      <c r="B315">
        <v>26</v>
      </c>
      <c r="C315" s="10">
        <v>26</v>
      </c>
      <c r="D315" s="10">
        <v>1</v>
      </c>
      <c r="E315" s="10">
        <v>6</v>
      </c>
      <c r="F315" s="1">
        <v>79</v>
      </c>
      <c r="G315" s="3">
        <v>41323</v>
      </c>
      <c r="H315" s="11">
        <v>1</v>
      </c>
      <c r="I315" s="1">
        <v>46.9</v>
      </c>
      <c r="J315" s="8">
        <v>21</v>
      </c>
      <c r="K315" s="8" t="s">
        <v>670</v>
      </c>
      <c r="L315" s="12">
        <v>0.16111111111111112</v>
      </c>
      <c r="M315" s="12">
        <f t="shared" si="303"/>
        <v>0.48424768518518524</v>
      </c>
      <c r="N315" s="8">
        <v>5269</v>
      </c>
      <c r="O315" s="8">
        <v>0</v>
      </c>
      <c r="P315" s="13">
        <v>150</v>
      </c>
      <c r="Q315" s="14">
        <f t="shared" si="261"/>
        <v>7.658983567432025</v>
      </c>
      <c r="R315" s="14">
        <f t="shared" si="262"/>
        <v>0.21088853318467907</v>
      </c>
      <c r="S315" s="14">
        <f t="shared" si="263"/>
        <v>84.036988374485517</v>
      </c>
      <c r="T315">
        <v>28.629461288452148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t="e">
        <f t="shared" si="264"/>
        <v>#DIV/0!</v>
      </c>
      <c r="AC315" t="e">
        <f t="shared" si="265"/>
        <v>#DIV/0!</v>
      </c>
      <c r="AD315" t="e">
        <f t="shared" si="266"/>
        <v>#DIV/0!</v>
      </c>
      <c r="AE315" s="8">
        <v>-1</v>
      </c>
      <c r="AF315" s="8">
        <v>0.85</v>
      </c>
      <c r="AG315" s="8">
        <v>0.85</v>
      </c>
      <c r="AH315" s="8">
        <v>10.02602481842041</v>
      </c>
      <c r="AI315">
        <f t="shared" si="267"/>
        <v>0.85</v>
      </c>
      <c r="AJ315">
        <f t="shared" si="268"/>
        <v>5.66180511922497E-3</v>
      </c>
      <c r="AK315" t="e">
        <f t="shared" si="269"/>
        <v>#DIV/0!</v>
      </c>
      <c r="AL315" t="e">
        <f t="shared" si="270"/>
        <v>#DIV/0!</v>
      </c>
      <c r="AM315" t="e">
        <f t="shared" si="271"/>
        <v>#DIV/0!</v>
      </c>
      <c r="AN315" s="8">
        <v>1799.2152099609375</v>
      </c>
      <c r="AO315" s="8">
        <v>0.5</v>
      </c>
      <c r="AP315" t="e">
        <f t="shared" si="272"/>
        <v>#DIV/0!</v>
      </c>
      <c r="AQ315">
        <f t="shared" si="273"/>
        <v>4.4550207164251283</v>
      </c>
      <c r="AR315">
        <f t="shared" si="274"/>
        <v>2.1189546117332343</v>
      </c>
      <c r="AS315">
        <f t="shared" si="275"/>
        <v>28.629461288452148</v>
      </c>
      <c r="AT315" s="8">
        <v>2</v>
      </c>
      <c r="AU315">
        <f t="shared" si="276"/>
        <v>4.644859790802002</v>
      </c>
      <c r="AV315" s="8">
        <v>1</v>
      </c>
      <c r="AW315">
        <f t="shared" si="277"/>
        <v>9.2897195816040039</v>
      </c>
      <c r="AX315" s="8">
        <v>26.120925903320313</v>
      </c>
      <c r="AY315" s="8">
        <v>28.629461288452148</v>
      </c>
      <c r="AZ315" s="8">
        <v>25.129648208618164</v>
      </c>
      <c r="BA315" s="8">
        <v>152.00631713867187</v>
      </c>
      <c r="BB315" s="8">
        <v>147.25968933105469</v>
      </c>
      <c r="BC315" s="8">
        <v>15.504436492919922</v>
      </c>
      <c r="BD315" s="8">
        <v>18.001800537109375</v>
      </c>
      <c r="BE315" s="8">
        <v>46.057788848876953</v>
      </c>
      <c r="BF315" s="8">
        <v>53.47650146484375</v>
      </c>
      <c r="BG315" s="8">
        <v>350.35519409179687</v>
      </c>
      <c r="BH315" s="8">
        <v>1799.2564697265625</v>
      </c>
      <c r="BI315" s="8">
        <v>1906.8387451171875</v>
      </c>
      <c r="BJ315" s="8">
        <v>100.95587921142578</v>
      </c>
      <c r="BK315" s="8">
        <v>5.3074455261230469</v>
      </c>
      <c r="BL315" s="8">
        <v>-0.97305679321289063</v>
      </c>
      <c r="BM315" s="8">
        <v>0.5</v>
      </c>
      <c r="BN315" s="8">
        <v>-1.355140209197998</v>
      </c>
      <c r="BO315" s="8">
        <v>7.355140209197998</v>
      </c>
      <c r="BP315" s="8">
        <v>1</v>
      </c>
      <c r="BQ315" s="8">
        <v>0</v>
      </c>
      <c r="BR315" s="8">
        <v>0.15999999642372131</v>
      </c>
      <c r="BS315" s="8">
        <v>111115</v>
      </c>
      <c r="BT315">
        <f t="shared" si="278"/>
        <v>1.7517759704589841</v>
      </c>
      <c r="BU315">
        <f t="shared" si="279"/>
        <v>4.4550207164251281E-3</v>
      </c>
      <c r="BV315">
        <f t="shared" si="280"/>
        <v>301.77946128845213</v>
      </c>
      <c r="BW315">
        <f t="shared" si="281"/>
        <v>299.27092590332029</v>
      </c>
      <c r="BX315">
        <f t="shared" si="282"/>
        <v>287.88102872160744</v>
      </c>
      <c r="BY315">
        <f t="shared" si="302"/>
        <v>0.22825130658959519</v>
      </c>
      <c r="BZ315">
        <f t="shared" si="283"/>
        <v>3.9363422123458278</v>
      </c>
      <c r="CA315">
        <f t="shared" si="284"/>
        <v>38.99071795612997</v>
      </c>
      <c r="CB315">
        <f t="shared" si="285"/>
        <v>20.988917419020595</v>
      </c>
      <c r="CC315">
        <f t="shared" si="286"/>
        <v>27.37519359588623</v>
      </c>
      <c r="CD315">
        <f t="shared" si="287"/>
        <v>3.6587929155310008</v>
      </c>
      <c r="CE315">
        <f t="shared" si="288"/>
        <v>0.20620736194896025</v>
      </c>
      <c r="CF315">
        <f t="shared" si="289"/>
        <v>1.8173876006125937</v>
      </c>
      <c r="CG315">
        <f t="shared" si="290"/>
        <v>1.8414053149184071</v>
      </c>
      <c r="CH315">
        <f t="shared" si="291"/>
        <v>0.12929215596873239</v>
      </c>
      <c r="CI315">
        <f t="shared" si="292"/>
        <v>8.4840280476265519</v>
      </c>
      <c r="CJ315">
        <f t="shared" si="293"/>
        <v>0.57067204715855313</v>
      </c>
      <c r="CK315">
        <f t="shared" si="294"/>
        <v>45.820433028848463</v>
      </c>
      <c r="CL315">
        <f t="shared" si="295"/>
        <v>146.14667103968361</v>
      </c>
      <c r="CM315">
        <f t="shared" si="296"/>
        <v>2.4012722364731717E-2</v>
      </c>
      <c r="CN315">
        <f t="shared" si="297"/>
        <v>0</v>
      </c>
      <c r="CO315">
        <f t="shared" si="298"/>
        <v>1529.3679992675782</v>
      </c>
      <c r="CP315">
        <f t="shared" si="299"/>
        <v>0</v>
      </c>
      <c r="CQ315" t="e">
        <f t="shared" si="300"/>
        <v>#DIV/0!</v>
      </c>
      <c r="CR315" t="e">
        <f t="shared" si="301"/>
        <v>#DIV/0!</v>
      </c>
    </row>
    <row r="316" spans="1:96" x14ac:dyDescent="0.3">
      <c r="A316" s="4" t="str">
        <f>VLOOKUP(B316,ListCodeMtrx!A$1:B$91,2,TRUE)</f>
        <v>M26</v>
      </c>
      <c r="B316">
        <v>26</v>
      </c>
      <c r="C316" s="10">
        <v>26</v>
      </c>
      <c r="D316" s="10">
        <v>1</v>
      </c>
      <c r="E316" s="10">
        <v>6</v>
      </c>
      <c r="F316" s="1">
        <v>79</v>
      </c>
      <c r="G316" s="3">
        <v>41323</v>
      </c>
      <c r="H316" s="11">
        <v>1</v>
      </c>
      <c r="I316" s="1">
        <v>46.9</v>
      </c>
      <c r="J316" s="8">
        <v>22</v>
      </c>
      <c r="K316" s="8" t="s">
        <v>671</v>
      </c>
      <c r="L316" s="12">
        <v>0.16111111111111112</v>
      </c>
      <c r="M316" s="12">
        <f t="shared" si="303"/>
        <v>0.48653935185185193</v>
      </c>
      <c r="N316" s="8">
        <v>5467</v>
      </c>
      <c r="O316" s="8">
        <v>0</v>
      </c>
      <c r="P316" s="13" t="s">
        <v>192</v>
      </c>
      <c r="Q316" s="14">
        <f t="shared" si="261"/>
        <v>27.877851364334372</v>
      </c>
      <c r="R316" s="14">
        <f t="shared" si="262"/>
        <v>0.23761761715095642</v>
      </c>
      <c r="S316" s="14">
        <f t="shared" si="263"/>
        <v>181.98610910650623</v>
      </c>
      <c r="T316">
        <v>28.45875358581543</v>
      </c>
      <c r="U316" s="8">
        <v>0</v>
      </c>
      <c r="V316" s="2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t="e">
        <f t="shared" si="264"/>
        <v>#DIV/0!</v>
      </c>
      <c r="AC316" t="e">
        <f t="shared" si="265"/>
        <v>#DIV/0!</v>
      </c>
      <c r="AD316" t="e">
        <f t="shared" si="266"/>
        <v>#DIV/0!</v>
      </c>
      <c r="AE316" s="8">
        <v>-1</v>
      </c>
      <c r="AF316" s="8">
        <v>0.85</v>
      </c>
      <c r="AG316" s="8">
        <v>0.85</v>
      </c>
      <c r="AH316" s="8">
        <v>10.02602481842041</v>
      </c>
      <c r="AI316">
        <f t="shared" si="267"/>
        <v>0.85</v>
      </c>
      <c r="AJ316">
        <f t="shared" si="268"/>
        <v>1.8878143322500405E-2</v>
      </c>
      <c r="AK316" t="e">
        <f t="shared" si="269"/>
        <v>#DIV/0!</v>
      </c>
      <c r="AL316" t="e">
        <f t="shared" si="270"/>
        <v>#DIV/0!</v>
      </c>
      <c r="AM316" t="e">
        <f t="shared" si="271"/>
        <v>#DIV/0!</v>
      </c>
      <c r="AN316" s="8">
        <v>1799.2152099609375</v>
      </c>
      <c r="AO316" s="8">
        <v>0.5</v>
      </c>
      <c r="AP316" t="e">
        <f t="shared" si="272"/>
        <v>#DIV/0!</v>
      </c>
      <c r="AQ316">
        <f t="shared" si="273"/>
        <v>4.7748214020854327</v>
      </c>
      <c r="AR316">
        <f t="shared" si="274"/>
        <v>2.0208808833734091</v>
      </c>
      <c r="AS316">
        <f t="shared" si="275"/>
        <v>28.45875358581543</v>
      </c>
      <c r="AT316" s="8">
        <v>2</v>
      </c>
      <c r="AU316">
        <f t="shared" si="276"/>
        <v>4.644859790802002</v>
      </c>
      <c r="AV316" s="8">
        <v>1</v>
      </c>
      <c r="AW316">
        <f t="shared" si="277"/>
        <v>9.2897195816040039</v>
      </c>
      <c r="AX316" s="8">
        <v>26.145746231079102</v>
      </c>
      <c r="AY316" s="8">
        <v>28.45875358581543</v>
      </c>
      <c r="AZ316" s="8">
        <v>25.126052856445313</v>
      </c>
      <c r="BA316" s="8">
        <v>400.05426025390625</v>
      </c>
      <c r="BB316" s="8">
        <v>383.09613037109375</v>
      </c>
      <c r="BC316" s="8">
        <v>15.915253639221191</v>
      </c>
      <c r="BD316" s="8">
        <v>18.590265274047852</v>
      </c>
      <c r="BE316" s="8">
        <v>47.204879760742187</v>
      </c>
      <c r="BF316" s="8">
        <v>55.139007568359375</v>
      </c>
      <c r="BG316" s="8">
        <v>350.35781860351562</v>
      </c>
      <c r="BH316" s="8">
        <v>1799.644287109375</v>
      </c>
      <c r="BI316" s="8">
        <v>1884.3067626953125</v>
      </c>
      <c r="BJ316" s="8">
        <v>100.94739532470703</v>
      </c>
      <c r="BK316" s="8">
        <v>3.1145744323730469</v>
      </c>
      <c r="BL316" s="8">
        <v>-0.94892692565917969</v>
      </c>
      <c r="BM316" s="8">
        <v>0.25</v>
      </c>
      <c r="BN316" s="8">
        <v>-1.355140209197998</v>
      </c>
      <c r="BO316" s="8">
        <v>7.355140209197998</v>
      </c>
      <c r="BP316" s="8">
        <v>1</v>
      </c>
      <c r="BQ316" s="8">
        <v>0</v>
      </c>
      <c r="BR316" s="8">
        <v>0.15999999642372131</v>
      </c>
      <c r="BS316" s="8">
        <v>111115</v>
      </c>
      <c r="BT316">
        <f t="shared" si="278"/>
        <v>1.7517890930175781</v>
      </c>
      <c r="BU316">
        <f t="shared" si="279"/>
        <v>4.7748214020854329E-3</v>
      </c>
      <c r="BV316">
        <f t="shared" si="280"/>
        <v>301.60875358581541</v>
      </c>
      <c r="BW316">
        <f t="shared" si="281"/>
        <v>299.29574623107908</v>
      </c>
      <c r="BX316">
        <f t="shared" si="282"/>
        <v>287.94307950147049</v>
      </c>
      <c r="BY316">
        <f t="shared" si="302"/>
        <v>0.18511652621765301</v>
      </c>
      <c r="BZ316">
        <f t="shared" si="283"/>
        <v>3.8975197411838907</v>
      </c>
      <c r="CA316">
        <f t="shared" si="284"/>
        <v>38.609413632190737</v>
      </c>
      <c r="CB316">
        <f t="shared" si="285"/>
        <v>20.019148358142886</v>
      </c>
      <c r="CC316">
        <f t="shared" si="286"/>
        <v>27.302249908447266</v>
      </c>
      <c r="CD316">
        <f t="shared" si="287"/>
        <v>3.6431909608641995</v>
      </c>
      <c r="CE316">
        <f t="shared" si="288"/>
        <v>0.23169128843994183</v>
      </c>
      <c r="CF316">
        <f t="shared" si="289"/>
        <v>1.8766388578104816</v>
      </c>
      <c r="CG316">
        <f t="shared" si="290"/>
        <v>1.7665521030537179</v>
      </c>
      <c r="CH316">
        <f t="shared" si="291"/>
        <v>0.14532808741231434</v>
      </c>
      <c r="CI316">
        <f t="shared" si="292"/>
        <v>18.371023699579752</v>
      </c>
      <c r="CJ316">
        <f t="shared" si="293"/>
        <v>0.47504032194275037</v>
      </c>
      <c r="CK316">
        <f t="shared" si="294"/>
        <v>47.954247823884153</v>
      </c>
      <c r="CL316">
        <f t="shared" si="295"/>
        <v>379.04486714282814</v>
      </c>
      <c r="CM316">
        <f t="shared" si="296"/>
        <v>3.5269212407484041E-2</v>
      </c>
      <c r="CN316">
        <f t="shared" si="297"/>
        <v>0</v>
      </c>
      <c r="CO316">
        <f t="shared" si="298"/>
        <v>1529.6976440429687</v>
      </c>
      <c r="CP316">
        <f t="shared" si="299"/>
        <v>0</v>
      </c>
      <c r="CQ316" t="e">
        <f t="shared" si="300"/>
        <v>#DIV/0!</v>
      </c>
      <c r="CR316" t="e">
        <f t="shared" si="301"/>
        <v>#DIV/0!</v>
      </c>
    </row>
    <row r="317" spans="1:96" x14ac:dyDescent="0.3">
      <c r="A317" s="4" t="str">
        <f>VLOOKUP(B317,ListCodeMtrx!A$1:B$91,2,TRUE)</f>
        <v>M26</v>
      </c>
      <c r="B317">
        <v>26</v>
      </c>
      <c r="C317" s="10">
        <v>26</v>
      </c>
      <c r="D317" s="10">
        <v>1</v>
      </c>
      <c r="E317" s="10">
        <v>6</v>
      </c>
      <c r="F317" s="1">
        <v>79</v>
      </c>
      <c r="G317" s="3">
        <v>41323</v>
      </c>
      <c r="H317" s="11">
        <v>1</v>
      </c>
      <c r="I317" s="1">
        <v>46.9</v>
      </c>
      <c r="J317" s="8">
        <v>23</v>
      </c>
      <c r="K317" s="8" t="s">
        <v>672</v>
      </c>
      <c r="L317" s="12">
        <v>0.16111111111111112</v>
      </c>
      <c r="M317" s="12">
        <f t="shared" si="303"/>
        <v>0.48895833333333338</v>
      </c>
      <c r="N317" s="8">
        <v>5676</v>
      </c>
      <c r="O317" s="8">
        <v>0</v>
      </c>
      <c r="P317" s="13">
        <v>800</v>
      </c>
      <c r="Q317" s="14">
        <f t="shared" si="261"/>
        <v>50.284199734114551</v>
      </c>
      <c r="R317" s="14">
        <f t="shared" si="262"/>
        <v>0.23775944261748694</v>
      </c>
      <c r="S317" s="14">
        <f t="shared" si="263"/>
        <v>405.28275995033056</v>
      </c>
      <c r="T317">
        <v>28.342334747314453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t="e">
        <f t="shared" si="264"/>
        <v>#DIV/0!</v>
      </c>
      <c r="AC317" t="e">
        <f t="shared" si="265"/>
        <v>#DIV/0!</v>
      </c>
      <c r="AD317" t="e">
        <f t="shared" si="266"/>
        <v>#DIV/0!</v>
      </c>
      <c r="AE317" s="8">
        <v>-1</v>
      </c>
      <c r="AF317" s="8">
        <v>0.85</v>
      </c>
      <c r="AG317" s="8">
        <v>0.85</v>
      </c>
      <c r="AH317" s="8">
        <v>10.02602481842041</v>
      </c>
      <c r="AI317">
        <f t="shared" si="267"/>
        <v>0.85</v>
      </c>
      <c r="AJ317">
        <f t="shared" si="268"/>
        <v>3.3516329951965726E-2</v>
      </c>
      <c r="AK317" t="e">
        <f t="shared" si="269"/>
        <v>#DIV/0!</v>
      </c>
      <c r="AL317" t="e">
        <f t="shared" si="270"/>
        <v>#DIV/0!</v>
      </c>
      <c r="AM317" t="e">
        <f t="shared" si="271"/>
        <v>#DIV/0!</v>
      </c>
      <c r="AN317" s="8">
        <v>1799.2152099609375</v>
      </c>
      <c r="AO317" s="8">
        <v>0.5</v>
      </c>
      <c r="AP317" t="e">
        <f t="shared" si="272"/>
        <v>#DIV/0!</v>
      </c>
      <c r="AQ317">
        <f t="shared" si="273"/>
        <v>4.6731970333645982</v>
      </c>
      <c r="AR317">
        <f t="shared" si="274"/>
        <v>1.976674861933122</v>
      </c>
      <c r="AS317">
        <f t="shared" si="275"/>
        <v>28.342334747314453</v>
      </c>
      <c r="AT317" s="8">
        <v>2</v>
      </c>
      <c r="AU317">
        <f t="shared" si="276"/>
        <v>4.644859790802002</v>
      </c>
      <c r="AV317" s="8">
        <v>1</v>
      </c>
      <c r="AW317">
        <f t="shared" si="277"/>
        <v>9.2897195816040039</v>
      </c>
      <c r="AX317" s="8">
        <v>26.131601333618164</v>
      </c>
      <c r="AY317" s="8">
        <v>28.342334747314453</v>
      </c>
      <c r="AZ317" s="8">
        <v>25.127449035644531</v>
      </c>
      <c r="BA317" s="8">
        <v>800.7274169921875</v>
      </c>
      <c r="BB317" s="8">
        <v>769.97027587890625</v>
      </c>
      <c r="BC317" s="8">
        <v>16.151504516601562</v>
      </c>
      <c r="BD317" s="8">
        <v>18.768989562988281</v>
      </c>
      <c r="BE317" s="8">
        <v>47.942642211914062</v>
      </c>
      <c r="BF317" s="8">
        <v>55.712146759033203</v>
      </c>
      <c r="BG317" s="8">
        <v>350.3734130859375</v>
      </c>
      <c r="BH317" s="8">
        <v>1800.14794921875</v>
      </c>
      <c r="BI317" s="8">
        <v>1936.950927734375</v>
      </c>
      <c r="BJ317" s="8">
        <v>100.94100952148437</v>
      </c>
      <c r="BK317" s="8">
        <v>-3.8160285949707031</v>
      </c>
      <c r="BL317" s="8">
        <v>-0.89073944091796875</v>
      </c>
      <c r="BM317" s="8">
        <v>0.5</v>
      </c>
      <c r="BN317" s="8">
        <v>-1.355140209197998</v>
      </c>
      <c r="BO317" s="8">
        <v>7.355140209197998</v>
      </c>
      <c r="BP317" s="8">
        <v>1</v>
      </c>
      <c r="BQ317" s="8">
        <v>0</v>
      </c>
      <c r="BR317" s="8">
        <v>0.15999999642372131</v>
      </c>
      <c r="BS317" s="8">
        <v>111115</v>
      </c>
      <c r="BT317">
        <f t="shared" si="278"/>
        <v>1.7518670654296873</v>
      </c>
      <c r="BU317">
        <f t="shared" si="279"/>
        <v>4.673197033364598E-3</v>
      </c>
      <c r="BV317">
        <f t="shared" si="280"/>
        <v>301.49233474731443</v>
      </c>
      <c r="BW317">
        <f t="shared" si="281"/>
        <v>299.28160133361814</v>
      </c>
      <c r="BX317">
        <f t="shared" si="282"/>
        <v>288.02366543716926</v>
      </c>
      <c r="BY317">
        <f t="shared" si="302"/>
        <v>0.20636153371212934</v>
      </c>
      <c r="BZ317">
        <f t="shared" si="283"/>
        <v>3.8712356161193631</v>
      </c>
      <c r="CA317">
        <f t="shared" si="284"/>
        <v>38.351465221827468</v>
      </c>
      <c r="CB317">
        <f t="shared" si="285"/>
        <v>19.582475658839186</v>
      </c>
      <c r="CC317">
        <f t="shared" si="286"/>
        <v>27.236968040466309</v>
      </c>
      <c r="CD317">
        <f t="shared" si="287"/>
        <v>3.6292770660204146</v>
      </c>
      <c r="CE317">
        <f t="shared" si="288"/>
        <v>0.23182612569177508</v>
      </c>
      <c r="CF317">
        <f t="shared" si="289"/>
        <v>1.894560754186241</v>
      </c>
      <c r="CG317">
        <f t="shared" si="290"/>
        <v>1.7347163118341735</v>
      </c>
      <c r="CH317">
        <f t="shared" si="291"/>
        <v>0.14541296841306064</v>
      </c>
      <c r="CI317">
        <f t="shared" si="292"/>
        <v>40.909650931039785</v>
      </c>
      <c r="CJ317">
        <f t="shared" si="293"/>
        <v>0.52636156569512771</v>
      </c>
      <c r="CK317">
        <f t="shared" si="294"/>
        <v>48.749942439849917</v>
      </c>
      <c r="CL317">
        <f t="shared" si="295"/>
        <v>762.66287881005587</v>
      </c>
      <c r="CM317">
        <f t="shared" si="296"/>
        <v>3.2142010720342402E-2</v>
      </c>
      <c r="CN317">
        <f t="shared" si="297"/>
        <v>0</v>
      </c>
      <c r="CO317">
        <f t="shared" si="298"/>
        <v>1530.1257568359374</v>
      </c>
      <c r="CP317">
        <f t="shared" si="299"/>
        <v>0</v>
      </c>
      <c r="CQ317" t="e">
        <f t="shared" si="300"/>
        <v>#DIV/0!</v>
      </c>
      <c r="CR317" t="e">
        <f t="shared" si="301"/>
        <v>#DIV/0!</v>
      </c>
    </row>
    <row r="318" spans="1:96" x14ac:dyDescent="0.3">
      <c r="A318" s="4" t="str">
        <f>VLOOKUP(B318,ListCodeMtrx!A$1:B$91,2,TRUE)</f>
        <v>M24</v>
      </c>
      <c r="B318">
        <v>24</v>
      </c>
      <c r="C318" s="10">
        <v>24</v>
      </c>
      <c r="D318" s="10">
        <v>1</v>
      </c>
      <c r="E318" s="10">
        <v>5</v>
      </c>
      <c r="F318" s="1">
        <v>79</v>
      </c>
      <c r="G318" s="3">
        <v>41323</v>
      </c>
      <c r="H318" s="11">
        <v>1</v>
      </c>
      <c r="I318" s="1">
        <v>49.9</v>
      </c>
      <c r="J318" s="8">
        <v>26</v>
      </c>
      <c r="K318" s="8" t="s">
        <v>675</v>
      </c>
      <c r="L318" s="12">
        <v>0.16111111111111112</v>
      </c>
      <c r="M318" s="12">
        <f t="shared" si="303"/>
        <v>0.50135416666666666</v>
      </c>
      <c r="N318" s="8">
        <v>6747</v>
      </c>
      <c r="O318" s="8">
        <v>0</v>
      </c>
      <c r="P318" s="13">
        <v>50</v>
      </c>
      <c r="Q318" s="14">
        <f t="shared" si="261"/>
        <v>-1.5036482831473741</v>
      </c>
      <c r="R318" s="14">
        <f t="shared" si="262"/>
        <v>0.19616018466401133</v>
      </c>
      <c r="S318" s="14">
        <f t="shared" si="263"/>
        <v>59.706709372409783</v>
      </c>
      <c r="T318">
        <v>28.703651428222656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t="e">
        <f t="shared" si="264"/>
        <v>#DIV/0!</v>
      </c>
      <c r="AC318" t="e">
        <f t="shared" si="265"/>
        <v>#DIV/0!</v>
      </c>
      <c r="AD318" t="e">
        <f t="shared" si="266"/>
        <v>#DIV/0!</v>
      </c>
      <c r="AE318" s="8">
        <v>-1</v>
      </c>
      <c r="AF318" s="8">
        <v>0.85</v>
      </c>
      <c r="AG318" s="8">
        <v>0.85</v>
      </c>
      <c r="AH318" s="8">
        <v>10.02602481842041</v>
      </c>
      <c r="AI318">
        <f t="shared" si="267"/>
        <v>0.85</v>
      </c>
      <c r="AJ318">
        <f t="shared" si="268"/>
        <v>-3.2917288805358377E-4</v>
      </c>
      <c r="AK318" t="e">
        <f t="shared" si="269"/>
        <v>#DIV/0!</v>
      </c>
      <c r="AL318" t="e">
        <f t="shared" si="270"/>
        <v>#DIV/0!</v>
      </c>
      <c r="AM318" t="e">
        <f t="shared" si="271"/>
        <v>#DIV/0!</v>
      </c>
      <c r="AN318" s="8">
        <v>1800.14599609375</v>
      </c>
      <c r="AO318" s="8">
        <v>0.5</v>
      </c>
      <c r="AP318" t="e">
        <f t="shared" si="272"/>
        <v>#DIV/0!</v>
      </c>
      <c r="AQ318">
        <f t="shared" si="273"/>
        <v>4.2069767920626804</v>
      </c>
      <c r="AR318">
        <f t="shared" si="274"/>
        <v>2.1470153497521549</v>
      </c>
      <c r="AS318">
        <f t="shared" si="275"/>
        <v>28.703651428222656</v>
      </c>
      <c r="AT318" s="8">
        <v>2</v>
      </c>
      <c r="AU318">
        <f t="shared" si="276"/>
        <v>4.644859790802002</v>
      </c>
      <c r="AV318" s="8">
        <v>1</v>
      </c>
      <c r="AW318">
        <f t="shared" si="277"/>
        <v>9.2897195816040039</v>
      </c>
      <c r="AX318" s="8">
        <v>26.059432983398438</v>
      </c>
      <c r="AY318" s="8">
        <v>28.703651428222656</v>
      </c>
      <c r="AZ318" s="8">
        <v>25.124372482299805</v>
      </c>
      <c r="BA318" s="8">
        <v>48.380840301513672</v>
      </c>
      <c r="BB318" s="8">
        <v>49.121257781982422</v>
      </c>
      <c r="BC318" s="8">
        <v>15.539851188659668</v>
      </c>
      <c r="BD318" s="8">
        <v>17.898506164550781</v>
      </c>
      <c r="BE318" s="8">
        <v>46.314353942871094</v>
      </c>
      <c r="BF318" s="8">
        <v>53.343994140625</v>
      </c>
      <c r="BG318" s="8">
        <v>350.34188842773437</v>
      </c>
      <c r="BH318" s="8">
        <v>1800.0491943359375</v>
      </c>
      <c r="BI318" s="8">
        <v>1504.6795654296875</v>
      </c>
      <c r="BJ318" s="8">
        <v>100.91926574707031</v>
      </c>
      <c r="BK318" s="8">
        <v>5.6291732788085938</v>
      </c>
      <c r="BL318" s="8">
        <v>-1.0058383941650391</v>
      </c>
      <c r="BM318" s="8">
        <v>0.25</v>
      </c>
      <c r="BN318" s="8">
        <v>-1.355140209197998</v>
      </c>
      <c r="BO318" s="8">
        <v>7.355140209197998</v>
      </c>
      <c r="BP318" s="8">
        <v>1</v>
      </c>
      <c r="BQ318" s="8">
        <v>0</v>
      </c>
      <c r="BR318" s="8">
        <v>0.15999999642372131</v>
      </c>
      <c r="BS318" s="8">
        <v>111135</v>
      </c>
      <c r="BT318">
        <f t="shared" si="278"/>
        <v>1.7517094421386719</v>
      </c>
      <c r="BU318">
        <f t="shared" si="279"/>
        <v>4.2069767920626805E-3</v>
      </c>
      <c r="BV318">
        <f t="shared" si="280"/>
        <v>301.85365142822263</v>
      </c>
      <c r="BW318">
        <f t="shared" si="281"/>
        <v>299.20943298339841</v>
      </c>
      <c r="BX318">
        <f t="shared" si="282"/>
        <v>288.00786465627243</v>
      </c>
      <c r="BY318">
        <f t="shared" si="302"/>
        <v>0.26308891500216497</v>
      </c>
      <c r="BZ318">
        <f t="shared" si="283"/>
        <v>3.9533194498480313</v>
      </c>
      <c r="CA318">
        <f t="shared" si="284"/>
        <v>39.173089702773588</v>
      </c>
      <c r="CB318">
        <f t="shared" si="285"/>
        <v>21.274583538222807</v>
      </c>
      <c r="CC318">
        <f t="shared" si="286"/>
        <v>27.381542205810547</v>
      </c>
      <c r="CD318">
        <f t="shared" si="287"/>
        <v>3.6601535765900666</v>
      </c>
      <c r="CE318">
        <f t="shared" si="288"/>
        <v>0.19210375352683304</v>
      </c>
      <c r="CF318">
        <f t="shared" si="289"/>
        <v>1.8063041000958764</v>
      </c>
      <c r="CG318">
        <f t="shared" si="290"/>
        <v>1.8538494764941902</v>
      </c>
      <c r="CH318">
        <f t="shared" si="291"/>
        <v>0.12042281863791199</v>
      </c>
      <c r="CI318">
        <f t="shared" si="292"/>
        <v>6.025557270037317</v>
      </c>
      <c r="CJ318">
        <f t="shared" si="293"/>
        <v>1.2154963465595559</v>
      </c>
      <c r="CK318">
        <f t="shared" si="294"/>
        <v>45.251600519638203</v>
      </c>
      <c r="CL318">
        <f t="shared" si="295"/>
        <v>49.339770855968929</v>
      </c>
      <c r="CM318">
        <f t="shared" si="296"/>
        <v>-1.379059737217918E-2</v>
      </c>
      <c r="CN318">
        <f t="shared" si="297"/>
        <v>0</v>
      </c>
      <c r="CO318">
        <f t="shared" si="298"/>
        <v>1530.0418151855467</v>
      </c>
      <c r="CP318">
        <f t="shared" si="299"/>
        <v>0</v>
      </c>
      <c r="CQ318" t="e">
        <f t="shared" si="300"/>
        <v>#DIV/0!</v>
      </c>
      <c r="CR318" t="e">
        <f t="shared" si="301"/>
        <v>#DIV/0!</v>
      </c>
    </row>
    <row r="319" spans="1:96" s="5" customFormat="1" x14ac:dyDescent="0.3">
      <c r="A319" s="4" t="str">
        <f>VLOOKUP(B319,ListCodeMtrx!A$1:B$91,2,TRUE)</f>
        <v>M24</v>
      </c>
      <c r="B319">
        <v>24</v>
      </c>
      <c r="C319" s="10">
        <v>24</v>
      </c>
      <c r="D319" s="10">
        <v>1</v>
      </c>
      <c r="E319" s="10">
        <v>5</v>
      </c>
      <c r="F319" s="1">
        <v>79</v>
      </c>
      <c r="G319" s="3">
        <v>41323</v>
      </c>
      <c r="H319" s="11">
        <v>1</v>
      </c>
      <c r="I319" s="1">
        <v>49.9</v>
      </c>
      <c r="J319" s="8">
        <v>27</v>
      </c>
      <c r="K319" s="8" t="s">
        <v>676</v>
      </c>
      <c r="L319" s="12">
        <v>0.16111111111111112</v>
      </c>
      <c r="M319" s="12">
        <f t="shared" si="303"/>
        <v>0.50377314814814822</v>
      </c>
      <c r="N319" s="8">
        <v>6956</v>
      </c>
      <c r="O319" s="8">
        <v>0</v>
      </c>
      <c r="P319" s="13">
        <v>150</v>
      </c>
      <c r="Q319" s="14">
        <f t="shared" si="261"/>
        <v>8.4333238160191879</v>
      </c>
      <c r="R319" s="14">
        <f t="shared" si="262"/>
        <v>0.24700217345229883</v>
      </c>
      <c r="S319" s="14">
        <f t="shared" si="263"/>
        <v>86.821365319748153</v>
      </c>
      <c r="T319">
        <v>28.431407928466797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t="e">
        <f t="shared" si="264"/>
        <v>#DIV/0!</v>
      </c>
      <c r="AC319" t="e">
        <f t="shared" si="265"/>
        <v>#DIV/0!</v>
      </c>
      <c r="AD319" t="e">
        <f t="shared" si="266"/>
        <v>#DIV/0!</v>
      </c>
      <c r="AE319" s="8">
        <v>-1</v>
      </c>
      <c r="AF319" s="8">
        <v>0.85</v>
      </c>
      <c r="AG319" s="8">
        <v>0.85</v>
      </c>
      <c r="AH319" s="8">
        <v>10.02602481842041</v>
      </c>
      <c r="AI319">
        <f t="shared" si="267"/>
        <v>0.85</v>
      </c>
      <c r="AJ319">
        <f t="shared" si="268"/>
        <v>6.1654456852675852E-3</v>
      </c>
      <c r="AK319" t="e">
        <f t="shared" si="269"/>
        <v>#DIV/0!</v>
      </c>
      <c r="AL319" t="e">
        <f t="shared" si="270"/>
        <v>#DIV/0!</v>
      </c>
      <c r="AM319" t="e">
        <f t="shared" si="271"/>
        <v>#DIV/0!</v>
      </c>
      <c r="AN319" s="8">
        <v>1800.14599609375</v>
      </c>
      <c r="AO319" s="8">
        <v>0.5</v>
      </c>
      <c r="AP319" t="e">
        <f t="shared" si="272"/>
        <v>#DIV/0!</v>
      </c>
      <c r="AQ319">
        <f t="shared" si="273"/>
        <v>5.0527087478431278</v>
      </c>
      <c r="AR319">
        <f t="shared" si="274"/>
        <v>2.0590269166628046</v>
      </c>
      <c r="AS319">
        <f t="shared" si="275"/>
        <v>28.431407928466797</v>
      </c>
      <c r="AT319" s="8">
        <v>2</v>
      </c>
      <c r="AU319">
        <f t="shared" si="276"/>
        <v>4.644859790802002</v>
      </c>
      <c r="AV319" s="8">
        <v>1</v>
      </c>
      <c r="AW319">
        <f t="shared" si="277"/>
        <v>9.2897195816040039</v>
      </c>
      <c r="AX319" s="8">
        <v>26.060153961181641</v>
      </c>
      <c r="AY319" s="8">
        <v>28.431407928466797</v>
      </c>
      <c r="AZ319" s="8">
        <v>25.126794815063477</v>
      </c>
      <c r="BA319" s="8">
        <v>151.83692932128906</v>
      </c>
      <c r="BB319" s="8">
        <v>146.60029602050781</v>
      </c>
      <c r="BC319" s="8">
        <v>15.325949668884277</v>
      </c>
      <c r="BD319" s="8">
        <v>18.157712936401367</v>
      </c>
      <c r="BE319" s="8">
        <v>45.67095947265625</v>
      </c>
      <c r="BF319" s="8">
        <v>54.109542846679688</v>
      </c>
      <c r="BG319" s="8">
        <v>350.37979125976562</v>
      </c>
      <c r="BH319" s="8">
        <v>1800.03662109375</v>
      </c>
      <c r="BI319" s="8">
        <v>1410.5216064453125</v>
      </c>
      <c r="BJ319" s="8">
        <v>100.91056060791016</v>
      </c>
      <c r="BK319" s="8">
        <v>5.3679885864257812</v>
      </c>
      <c r="BL319" s="8">
        <v>-0.99963760375976563</v>
      </c>
      <c r="BM319" s="8">
        <v>0.5</v>
      </c>
      <c r="BN319" s="8">
        <v>-1.355140209197998</v>
      </c>
      <c r="BO319" s="8">
        <v>7.355140209197998</v>
      </c>
      <c r="BP319" s="8">
        <v>1</v>
      </c>
      <c r="BQ319" s="8">
        <v>0</v>
      </c>
      <c r="BR319" s="8">
        <v>0.15999999642372131</v>
      </c>
      <c r="BS319" s="8">
        <v>111115</v>
      </c>
      <c r="BT319">
        <f t="shared" si="278"/>
        <v>1.7518989562988279</v>
      </c>
      <c r="BU319">
        <f t="shared" si="279"/>
        <v>5.0527087478431281E-3</v>
      </c>
      <c r="BV319">
        <f t="shared" si="280"/>
        <v>301.58140792846677</v>
      </c>
      <c r="BW319">
        <f t="shared" si="281"/>
        <v>299.21015396118162</v>
      </c>
      <c r="BX319">
        <f t="shared" si="282"/>
        <v>288.0058529375674</v>
      </c>
      <c r="BY319">
        <f t="shared" si="302"/>
        <v>0.13783767531524163</v>
      </c>
      <c r="BZ319">
        <f t="shared" si="283"/>
        <v>3.8913319084325688</v>
      </c>
      <c r="CA319">
        <f t="shared" si="284"/>
        <v>38.562186999955443</v>
      </c>
      <c r="CB319">
        <f t="shared" si="285"/>
        <v>20.404474063554076</v>
      </c>
      <c r="CC319">
        <f t="shared" si="286"/>
        <v>27.245780944824219</v>
      </c>
      <c r="CD319">
        <f t="shared" si="287"/>
        <v>3.6311526981080879</v>
      </c>
      <c r="CE319">
        <f t="shared" si="288"/>
        <v>0.24060478918785677</v>
      </c>
      <c r="CF319">
        <f t="shared" si="289"/>
        <v>1.8323049917697645</v>
      </c>
      <c r="CG319">
        <f t="shared" si="290"/>
        <v>1.7988477063383235</v>
      </c>
      <c r="CH319">
        <f t="shared" si="291"/>
        <v>0.15093996405324658</v>
      </c>
      <c r="CI319">
        <f t="shared" si="292"/>
        <v>8.7611926471599553</v>
      </c>
      <c r="CJ319">
        <f t="shared" si="293"/>
        <v>0.59223185543638179</v>
      </c>
      <c r="CK319">
        <f t="shared" si="294"/>
        <v>46.952877132413818</v>
      </c>
      <c r="CL319">
        <f t="shared" si="295"/>
        <v>145.37474910796473</v>
      </c>
      <c r="CM319">
        <f t="shared" si="296"/>
        <v>2.7237798818647383E-2</v>
      </c>
      <c r="CN319">
        <f t="shared" si="297"/>
        <v>0</v>
      </c>
      <c r="CO319">
        <f t="shared" si="298"/>
        <v>1530.0311279296875</v>
      </c>
      <c r="CP319">
        <f t="shared" si="299"/>
        <v>0</v>
      </c>
      <c r="CQ319" t="e">
        <f t="shared" si="300"/>
        <v>#DIV/0!</v>
      </c>
      <c r="CR319" t="e">
        <f t="shared" si="301"/>
        <v>#DIV/0!</v>
      </c>
    </row>
    <row r="320" spans="1:96" x14ac:dyDescent="0.3">
      <c r="A320" s="4" t="str">
        <f>VLOOKUP(B320,ListCodeMtrx!A$1:B$91,2,TRUE)</f>
        <v>M24</v>
      </c>
      <c r="B320">
        <v>24</v>
      </c>
      <c r="C320" s="10">
        <v>24</v>
      </c>
      <c r="D320" s="10">
        <v>1</v>
      </c>
      <c r="E320" s="10">
        <v>5</v>
      </c>
      <c r="F320" s="1">
        <v>79</v>
      </c>
      <c r="G320" s="3">
        <v>41323</v>
      </c>
      <c r="H320" s="11">
        <v>1</v>
      </c>
      <c r="I320" s="1">
        <v>49.9</v>
      </c>
      <c r="J320" s="8">
        <v>28</v>
      </c>
      <c r="K320" s="8" t="s">
        <v>677</v>
      </c>
      <c r="L320" s="12">
        <v>0.16111111111111112</v>
      </c>
      <c r="M320" s="12">
        <f t="shared" si="303"/>
        <v>0.50619212962962967</v>
      </c>
      <c r="N320" s="8">
        <v>7165</v>
      </c>
      <c r="O320" s="8">
        <v>0</v>
      </c>
      <c r="P320" s="13" t="s">
        <v>192</v>
      </c>
      <c r="Q320" s="14">
        <f t="shared" si="261"/>
        <v>29.526355327429606</v>
      </c>
      <c r="R320" s="14">
        <f t="shared" si="262"/>
        <v>0.29068770364608121</v>
      </c>
      <c r="S320" s="14">
        <f t="shared" si="263"/>
        <v>205.83665167889342</v>
      </c>
      <c r="T320">
        <v>27.967370986938477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t="e">
        <f t="shared" si="264"/>
        <v>#DIV/0!</v>
      </c>
      <c r="AC320" t="e">
        <f t="shared" si="265"/>
        <v>#DIV/0!</v>
      </c>
      <c r="AD320" t="e">
        <f t="shared" si="266"/>
        <v>#DIV/0!</v>
      </c>
      <c r="AE320" s="8">
        <v>-1</v>
      </c>
      <c r="AF320" s="8">
        <v>0.85</v>
      </c>
      <c r="AG320" s="8">
        <v>0.85</v>
      </c>
      <c r="AH320" s="8">
        <v>10.02602481842041</v>
      </c>
      <c r="AI320">
        <f t="shared" si="267"/>
        <v>0.85</v>
      </c>
      <c r="AJ320">
        <f t="shared" si="268"/>
        <v>1.9949125278740043E-2</v>
      </c>
      <c r="AK320" t="e">
        <f t="shared" si="269"/>
        <v>#DIV/0!</v>
      </c>
      <c r="AL320" t="e">
        <f t="shared" si="270"/>
        <v>#DIV/0!</v>
      </c>
      <c r="AM320" t="e">
        <f t="shared" si="271"/>
        <v>#DIV/0!</v>
      </c>
      <c r="AN320" s="8">
        <v>1800.14599609375</v>
      </c>
      <c r="AO320" s="8">
        <v>0.5</v>
      </c>
      <c r="AP320" t="e">
        <f t="shared" si="272"/>
        <v>#DIV/0!</v>
      </c>
      <c r="AQ320">
        <f t="shared" si="273"/>
        <v>5.663842150497822</v>
      </c>
      <c r="AR320">
        <f t="shared" si="274"/>
        <v>1.9712393012293206</v>
      </c>
      <c r="AS320">
        <f t="shared" si="275"/>
        <v>27.967370986938477</v>
      </c>
      <c r="AT320" s="8">
        <v>2</v>
      </c>
      <c r="AU320">
        <f t="shared" si="276"/>
        <v>4.644859790802002</v>
      </c>
      <c r="AV320" s="8">
        <v>1</v>
      </c>
      <c r="AW320">
        <f t="shared" si="277"/>
        <v>9.2897195816040039</v>
      </c>
      <c r="AX320" s="8">
        <v>26.055637359619141</v>
      </c>
      <c r="AY320" s="8">
        <v>27.967370986938477</v>
      </c>
      <c r="AZ320" s="8">
        <v>25.125207901000977</v>
      </c>
      <c r="BA320" s="8">
        <v>400.21136474609375</v>
      </c>
      <c r="BB320" s="8">
        <v>382.11996459960937</v>
      </c>
      <c r="BC320" s="8">
        <v>14.826179504394531</v>
      </c>
      <c r="BD320" s="8">
        <v>18.001323699951172</v>
      </c>
      <c r="BE320" s="8">
        <v>44.190158843994141</v>
      </c>
      <c r="BF320" s="8">
        <v>53.653831481933594</v>
      </c>
      <c r="BG320" s="8">
        <v>350.33908081054687</v>
      </c>
      <c r="BH320" s="8">
        <v>1800.247314453125</v>
      </c>
      <c r="BI320" s="8">
        <v>1482.9083251953125</v>
      </c>
      <c r="BJ320" s="8">
        <v>100.90302276611328</v>
      </c>
      <c r="BK320" s="8">
        <v>3.2230606079101562</v>
      </c>
      <c r="BL320" s="8">
        <v>-0.93329620361328125</v>
      </c>
      <c r="BM320" s="8">
        <v>0.25</v>
      </c>
      <c r="BN320" s="8">
        <v>-1.355140209197998</v>
      </c>
      <c r="BO320" s="8">
        <v>7.355140209197998</v>
      </c>
      <c r="BP320" s="8">
        <v>1</v>
      </c>
      <c r="BQ320" s="8">
        <v>0</v>
      </c>
      <c r="BR320" s="8">
        <v>0.15999999642372131</v>
      </c>
      <c r="BS320" s="8">
        <v>111115</v>
      </c>
      <c r="BT320">
        <f t="shared" si="278"/>
        <v>1.7516954040527342</v>
      </c>
      <c r="BU320">
        <f t="shared" si="279"/>
        <v>5.6638421504978222E-3</v>
      </c>
      <c r="BV320">
        <f t="shared" si="280"/>
        <v>301.11737098693845</v>
      </c>
      <c r="BW320">
        <f t="shared" si="281"/>
        <v>299.20563735961912</v>
      </c>
      <c r="BX320">
        <f t="shared" si="282"/>
        <v>288.0395638743139</v>
      </c>
      <c r="BY320">
        <f t="shared" si="302"/>
        <v>5.8795756556290837E-2</v>
      </c>
      <c r="BZ320">
        <f t="shared" si="283"/>
        <v>3.7876272763456682</v>
      </c>
      <c r="CA320">
        <f t="shared" si="284"/>
        <v>37.537302377205734</v>
      </c>
      <c r="CB320">
        <f t="shared" si="285"/>
        <v>19.535978677254562</v>
      </c>
      <c r="CC320">
        <f t="shared" si="286"/>
        <v>27.011504173278809</v>
      </c>
      <c r="CD320">
        <f t="shared" si="287"/>
        <v>3.5815787317893726</v>
      </c>
      <c r="CE320">
        <f t="shared" si="288"/>
        <v>0.28186768811489116</v>
      </c>
      <c r="CF320">
        <f t="shared" si="289"/>
        <v>1.8163879751163476</v>
      </c>
      <c r="CG320">
        <f t="shared" si="290"/>
        <v>1.7651907566730249</v>
      </c>
      <c r="CH320">
        <f t="shared" si="291"/>
        <v>0.17693905080187128</v>
      </c>
      <c r="CI320">
        <f t="shared" si="292"/>
        <v>20.769540350455912</v>
      </c>
      <c r="CJ320">
        <f t="shared" si="293"/>
        <v>0.53867023643889411</v>
      </c>
      <c r="CK320">
        <f t="shared" si="294"/>
        <v>48.093538788873303</v>
      </c>
      <c r="CL320">
        <f t="shared" si="295"/>
        <v>377.82913759004452</v>
      </c>
      <c r="CM320">
        <f t="shared" si="296"/>
        <v>3.7583838141529512E-2</v>
      </c>
      <c r="CN320">
        <f t="shared" si="297"/>
        <v>0</v>
      </c>
      <c r="CO320">
        <f t="shared" si="298"/>
        <v>1530.2102172851562</v>
      </c>
      <c r="CP320">
        <f t="shared" si="299"/>
        <v>0</v>
      </c>
      <c r="CQ320" t="e">
        <f t="shared" si="300"/>
        <v>#DIV/0!</v>
      </c>
      <c r="CR320" t="e">
        <f t="shared" si="301"/>
        <v>#DIV/0!</v>
      </c>
    </row>
    <row r="321" spans="1:96" x14ac:dyDescent="0.3">
      <c r="A321" s="4" t="str">
        <f>VLOOKUP(B321,ListCodeMtrx!A$1:B$91,2,TRUE)</f>
        <v>M24</v>
      </c>
      <c r="B321">
        <v>24</v>
      </c>
      <c r="C321" s="10">
        <v>24</v>
      </c>
      <c r="D321" s="10">
        <v>1</v>
      </c>
      <c r="E321" s="10">
        <v>5</v>
      </c>
      <c r="F321" s="1">
        <v>79</v>
      </c>
      <c r="G321" s="3">
        <v>41323</v>
      </c>
      <c r="H321" s="11">
        <v>1</v>
      </c>
      <c r="I321" s="1">
        <v>49.9</v>
      </c>
      <c r="J321" s="8">
        <v>29</v>
      </c>
      <c r="K321" s="8" t="s">
        <v>678</v>
      </c>
      <c r="L321" s="12">
        <v>0.16111111111111112</v>
      </c>
      <c r="M321" s="12">
        <f t="shared" si="303"/>
        <v>0.50847222222222221</v>
      </c>
      <c r="N321" s="8">
        <v>7362</v>
      </c>
      <c r="O321" s="8">
        <v>0</v>
      </c>
      <c r="P321" s="13">
        <v>800</v>
      </c>
      <c r="Q321" s="14">
        <f t="shared" si="261"/>
        <v>52.874472741642627</v>
      </c>
      <c r="R321" s="14">
        <f t="shared" si="262"/>
        <v>0.29445096245426305</v>
      </c>
      <c r="S321" s="14">
        <f t="shared" si="263"/>
        <v>454.22243068569367</v>
      </c>
      <c r="T321">
        <v>27.891481399536133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t="e">
        <f t="shared" si="264"/>
        <v>#DIV/0!</v>
      </c>
      <c r="AC321" t="e">
        <f t="shared" si="265"/>
        <v>#DIV/0!</v>
      </c>
      <c r="AD321" t="e">
        <f t="shared" si="266"/>
        <v>#DIV/0!</v>
      </c>
      <c r="AE321" s="8">
        <v>-1</v>
      </c>
      <c r="AF321" s="8">
        <v>0.85</v>
      </c>
      <c r="AG321" s="8">
        <v>0.85</v>
      </c>
      <c r="AH321" s="8">
        <v>10.02602481842041</v>
      </c>
      <c r="AI321">
        <f t="shared" si="267"/>
        <v>0.85</v>
      </c>
      <c r="AJ321">
        <f t="shared" si="268"/>
        <v>3.5205725215712608E-2</v>
      </c>
      <c r="AK321" t="e">
        <f t="shared" si="269"/>
        <v>#DIV/0!</v>
      </c>
      <c r="AL321" t="e">
        <f t="shared" si="270"/>
        <v>#DIV/0!</v>
      </c>
      <c r="AM321" t="e">
        <f t="shared" si="271"/>
        <v>#DIV/0!</v>
      </c>
      <c r="AN321" s="8">
        <v>1800.14599609375</v>
      </c>
      <c r="AO321" s="8">
        <v>0.5</v>
      </c>
      <c r="AP321" t="e">
        <f t="shared" si="272"/>
        <v>#DIV/0!</v>
      </c>
      <c r="AQ321">
        <f t="shared" si="273"/>
        <v>5.7260271719294602</v>
      </c>
      <c r="AR321">
        <f t="shared" si="274"/>
        <v>1.968308643248583</v>
      </c>
      <c r="AS321">
        <f t="shared" si="275"/>
        <v>27.891481399536133</v>
      </c>
      <c r="AT321" s="8">
        <v>2</v>
      </c>
      <c r="AU321">
        <f t="shared" si="276"/>
        <v>4.644859790802002</v>
      </c>
      <c r="AV321" s="8">
        <v>1</v>
      </c>
      <c r="AW321">
        <f t="shared" si="277"/>
        <v>9.2897195816040039</v>
      </c>
      <c r="AX321" s="8">
        <v>26.059490203857422</v>
      </c>
      <c r="AY321" s="8">
        <v>27.891481399536133</v>
      </c>
      <c r="AZ321" s="8">
        <v>25.128738403320313</v>
      </c>
      <c r="BA321" s="8">
        <v>801.57269287109375</v>
      </c>
      <c r="BB321" s="8">
        <v>768.8759765625</v>
      </c>
      <c r="BC321" s="8">
        <v>14.655875205993652</v>
      </c>
      <c r="BD321" s="8">
        <v>17.866188049316406</v>
      </c>
      <c r="BE321" s="8">
        <v>43.668674468994141</v>
      </c>
      <c r="BF321" s="8">
        <v>53.234127044677734</v>
      </c>
      <c r="BG321" s="8">
        <v>350.35369873046875</v>
      </c>
      <c r="BH321" s="8">
        <v>1800.3245849609375</v>
      </c>
      <c r="BI321" s="8">
        <v>1423.4755859375</v>
      </c>
      <c r="BJ321" s="8">
        <v>100.89393615722656</v>
      </c>
      <c r="BK321" s="8">
        <v>-3.7282333374023437</v>
      </c>
      <c r="BL321" s="8">
        <v>-0.85393714904785156</v>
      </c>
      <c r="BM321" s="8">
        <v>0.25</v>
      </c>
      <c r="BN321" s="8">
        <v>-1.355140209197998</v>
      </c>
      <c r="BO321" s="8">
        <v>7.355140209197998</v>
      </c>
      <c r="BP321" s="8">
        <v>1</v>
      </c>
      <c r="BQ321" s="8">
        <v>0</v>
      </c>
      <c r="BR321" s="8">
        <v>0.15999999642372131</v>
      </c>
      <c r="BS321" s="8">
        <v>111115</v>
      </c>
      <c r="BT321">
        <f t="shared" si="278"/>
        <v>1.7517684936523437</v>
      </c>
      <c r="BU321">
        <f t="shared" si="279"/>
        <v>5.7260271719294601E-3</v>
      </c>
      <c r="BV321">
        <f t="shared" si="280"/>
        <v>301.04148139953611</v>
      </c>
      <c r="BW321">
        <f t="shared" si="281"/>
        <v>299.2094902038574</v>
      </c>
      <c r="BX321">
        <f t="shared" si="282"/>
        <v>288.05192715528756</v>
      </c>
      <c r="BY321">
        <f t="shared" si="302"/>
        <v>5.2202601064903632E-2</v>
      </c>
      <c r="BZ321">
        <f t="shared" si="283"/>
        <v>3.7708986796693167</v>
      </c>
      <c r="CA321">
        <f t="shared" si="284"/>
        <v>37.374879237469663</v>
      </c>
      <c r="CB321">
        <f t="shared" si="285"/>
        <v>19.508691188153257</v>
      </c>
      <c r="CC321">
        <f t="shared" si="286"/>
        <v>26.975485801696777</v>
      </c>
      <c r="CD321">
        <f t="shared" si="287"/>
        <v>3.5740097290302435</v>
      </c>
      <c r="CE321">
        <f t="shared" si="288"/>
        <v>0.2854046533457516</v>
      </c>
      <c r="CF321">
        <f t="shared" si="289"/>
        <v>1.8025900364207337</v>
      </c>
      <c r="CG321">
        <f t="shared" si="290"/>
        <v>1.7714196926095098</v>
      </c>
      <c r="CH321">
        <f t="shared" si="291"/>
        <v>0.17916918730875675</v>
      </c>
      <c r="CI321">
        <f t="shared" si="292"/>
        <v>45.828288922782647</v>
      </c>
      <c r="CJ321">
        <f t="shared" si="293"/>
        <v>0.59076163715822783</v>
      </c>
      <c r="CK321">
        <f t="shared" si="294"/>
        <v>47.969185044863302</v>
      </c>
      <c r="CL321">
        <f t="shared" si="295"/>
        <v>761.19215601504573</v>
      </c>
      <c r="CM321">
        <f t="shared" si="296"/>
        <v>3.332069763266586E-2</v>
      </c>
      <c r="CN321">
        <f t="shared" si="297"/>
        <v>0</v>
      </c>
      <c r="CO321">
        <f t="shared" si="298"/>
        <v>1530.2758972167969</v>
      </c>
      <c r="CP321">
        <f t="shared" si="299"/>
        <v>0</v>
      </c>
      <c r="CQ321" t="e">
        <f t="shared" si="300"/>
        <v>#DIV/0!</v>
      </c>
      <c r="CR321" t="e">
        <f t="shared" si="301"/>
        <v>#DIV/0!</v>
      </c>
    </row>
    <row r="322" spans="1:96" x14ac:dyDescent="0.3">
      <c r="A322" s="4" t="str">
        <f>VLOOKUP(B322,ListCodeMtrx!A$1:B$91,2,TRUE)</f>
        <v>M37</v>
      </c>
      <c r="B322">
        <v>37</v>
      </c>
      <c r="C322" s="10">
        <v>26</v>
      </c>
      <c r="D322" s="10">
        <v>2</v>
      </c>
      <c r="E322" s="10">
        <v>2</v>
      </c>
      <c r="F322" s="1">
        <v>79</v>
      </c>
      <c r="G322" s="3">
        <v>41323</v>
      </c>
      <c r="H322" s="11">
        <v>2</v>
      </c>
      <c r="I322" s="1">
        <v>47.1</v>
      </c>
      <c r="J322" s="8">
        <v>2</v>
      </c>
      <c r="K322" s="8" t="s">
        <v>682</v>
      </c>
      <c r="L322" s="12">
        <v>0.15763888888888888</v>
      </c>
      <c r="M322" s="12">
        <f t="shared" si="303"/>
        <v>0.40910879629629637</v>
      </c>
      <c r="N322" s="8">
        <v>771</v>
      </c>
      <c r="O322" s="8">
        <v>0</v>
      </c>
      <c r="P322" s="13">
        <v>50</v>
      </c>
      <c r="Q322" s="14">
        <f t="shared" si="261"/>
        <v>-0.42884774584435664</v>
      </c>
      <c r="R322" s="14">
        <f t="shared" si="262"/>
        <v>0.29469661859531321</v>
      </c>
      <c r="S322" s="14">
        <f t="shared" si="263"/>
        <v>51.003308348736176</v>
      </c>
      <c r="T322">
        <v>27.215402603149414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t="e">
        <f t="shared" si="264"/>
        <v>#DIV/0!</v>
      </c>
      <c r="AC322" t="e">
        <f t="shared" si="265"/>
        <v>#DIV/0!</v>
      </c>
      <c r="AD322" t="e">
        <f t="shared" si="266"/>
        <v>#DIV/0!</v>
      </c>
      <c r="AE322" s="8">
        <v>-1</v>
      </c>
      <c r="AF322" s="8">
        <v>0.87</v>
      </c>
      <c r="AG322" s="8">
        <v>0.92</v>
      </c>
      <c r="AH322" s="8">
        <v>10.012383460998535</v>
      </c>
      <c r="AI322">
        <f t="shared" si="267"/>
        <v>0.87500619173049932</v>
      </c>
      <c r="AJ322">
        <f t="shared" si="268"/>
        <v>3.6233756319648214E-4</v>
      </c>
      <c r="AK322" t="e">
        <f t="shared" si="269"/>
        <v>#DIV/0!</v>
      </c>
      <c r="AL322" t="e">
        <f t="shared" si="270"/>
        <v>#DIV/0!</v>
      </c>
      <c r="AM322" t="e">
        <f t="shared" si="271"/>
        <v>#DIV/0!</v>
      </c>
      <c r="AN322" s="8">
        <v>0</v>
      </c>
      <c r="AO322" s="8">
        <v>0.5</v>
      </c>
      <c r="AP322" t="e">
        <f t="shared" si="272"/>
        <v>#DIV/0!</v>
      </c>
      <c r="AQ322">
        <f t="shared" si="273"/>
        <v>4.4255261349313795</v>
      </c>
      <c r="AR322">
        <f t="shared" si="274"/>
        <v>1.5212605915067594</v>
      </c>
      <c r="AS322">
        <f t="shared" si="275"/>
        <v>27.215402603149414</v>
      </c>
      <c r="AT322" s="8">
        <v>2</v>
      </c>
      <c r="AU322">
        <f t="shared" si="276"/>
        <v>4.644859790802002</v>
      </c>
      <c r="AV322" s="8">
        <v>1</v>
      </c>
      <c r="AW322">
        <f t="shared" si="277"/>
        <v>9.2897195816040039</v>
      </c>
      <c r="AX322" s="8">
        <v>25.528032302856445</v>
      </c>
      <c r="AY322" s="8">
        <v>27.215402603149414</v>
      </c>
      <c r="AZ322" s="8">
        <v>25.002004623413086</v>
      </c>
      <c r="BA322" s="8">
        <v>49.737583160400391</v>
      </c>
      <c r="BB322" s="8">
        <v>49.856334686279297</v>
      </c>
      <c r="BC322" s="8">
        <v>18.344099044799805</v>
      </c>
      <c r="BD322" s="8">
        <v>20.815668106079102</v>
      </c>
      <c r="BE322" s="8">
        <v>56.4945068359375</v>
      </c>
      <c r="BF322" s="8">
        <v>64.106224060058594</v>
      </c>
      <c r="BG322" s="8">
        <v>350.66030883789062</v>
      </c>
      <c r="BH322" s="8">
        <v>1801.4715576171875</v>
      </c>
      <c r="BI322" s="8">
        <v>1354.3800048828125</v>
      </c>
      <c r="BJ322" s="8">
        <v>101.05033874511719</v>
      </c>
      <c r="BK322" s="8">
        <v>0.14561021327972412</v>
      </c>
      <c r="BL322" s="8">
        <v>0.1558849960565567</v>
      </c>
      <c r="BM322" s="8">
        <v>0.5</v>
      </c>
      <c r="BN322" s="8">
        <v>-1.355140209197998</v>
      </c>
      <c r="BO322" s="8">
        <v>7.355140209197998</v>
      </c>
      <c r="BP322" s="8">
        <v>1</v>
      </c>
      <c r="BQ322" s="8">
        <v>0</v>
      </c>
      <c r="BR322" s="8">
        <v>0.15999999642372131</v>
      </c>
      <c r="BS322" s="8">
        <v>111115</v>
      </c>
      <c r="BT322">
        <f t="shared" si="278"/>
        <v>1.7533015441894531</v>
      </c>
      <c r="BU322">
        <f t="shared" si="279"/>
        <v>4.4255261349313794E-3</v>
      </c>
      <c r="BV322">
        <f t="shared" si="280"/>
        <v>300.36540260314939</v>
      </c>
      <c r="BW322">
        <f t="shared" si="281"/>
        <v>298.67803230285642</v>
      </c>
      <c r="BX322">
        <f t="shared" si="282"/>
        <v>288.23544277618566</v>
      </c>
      <c r="BY322">
        <f t="shared" ref="BY322:BY337" si="304">((BX322+0.00000010773*(BW322^4-BV322^4))-BU322*44100)/(AU322*51.4+0.00000043092*BV322^3)</f>
        <v>0.29362714868431272</v>
      </c>
      <c r="BZ322">
        <f t="shared" si="283"/>
        <v>3.6246909048319846</v>
      </c>
      <c r="CA322">
        <f t="shared" si="284"/>
        <v>35.870150954908418</v>
      </c>
      <c r="CB322">
        <f t="shared" si="285"/>
        <v>15.054482848829316</v>
      </c>
      <c r="CC322">
        <f t="shared" si="286"/>
        <v>26.37171745300293</v>
      </c>
      <c r="CD322">
        <f t="shared" si="287"/>
        <v>3.4491945518250211</v>
      </c>
      <c r="CE322">
        <f t="shared" si="288"/>
        <v>0.28563544103400224</v>
      </c>
      <c r="CF322">
        <f t="shared" si="289"/>
        <v>2.1034303133252252</v>
      </c>
      <c r="CG322">
        <f t="shared" si="290"/>
        <v>1.3457642384997959</v>
      </c>
      <c r="CH322">
        <f t="shared" si="291"/>
        <v>0.17931471268324195</v>
      </c>
      <c r="CI322">
        <f t="shared" si="292"/>
        <v>5.1539015857614539</v>
      </c>
      <c r="CJ322">
        <f t="shared" si="293"/>
        <v>1.0230055753130309</v>
      </c>
      <c r="CK322">
        <f t="shared" si="294"/>
        <v>58.13447393323041</v>
      </c>
      <c r="CL322">
        <f t="shared" si="295"/>
        <v>49.918655669362181</v>
      </c>
      <c r="CM322">
        <f t="shared" si="296"/>
        <v>-4.9942927684678805E-3</v>
      </c>
      <c r="CN322">
        <f t="shared" si="297"/>
        <v>0</v>
      </c>
      <c r="CO322">
        <f t="shared" si="298"/>
        <v>1576.298767141426</v>
      </c>
      <c r="CP322">
        <f t="shared" si="299"/>
        <v>0</v>
      </c>
      <c r="CQ322" t="e">
        <f t="shared" si="300"/>
        <v>#DIV/0!</v>
      </c>
      <c r="CR322" t="e">
        <f t="shared" si="301"/>
        <v>#DIV/0!</v>
      </c>
    </row>
    <row r="323" spans="1:96" x14ac:dyDescent="0.3">
      <c r="A323" s="4" t="str">
        <f>VLOOKUP(B323,ListCodeMtrx!A$1:B$91,2,TRUE)</f>
        <v>M37</v>
      </c>
      <c r="B323">
        <v>37</v>
      </c>
      <c r="C323" s="10">
        <v>26</v>
      </c>
      <c r="D323" s="10">
        <v>2</v>
      </c>
      <c r="E323" s="10">
        <v>2</v>
      </c>
      <c r="F323" s="1">
        <v>79</v>
      </c>
      <c r="G323" s="3">
        <v>41323</v>
      </c>
      <c r="H323" s="11">
        <v>2</v>
      </c>
      <c r="I323" s="1">
        <v>47.1</v>
      </c>
      <c r="J323" s="8">
        <v>3</v>
      </c>
      <c r="K323" s="8" t="s">
        <v>683</v>
      </c>
      <c r="L323" s="12">
        <v>0.15763888888888888</v>
      </c>
      <c r="M323" s="12">
        <f t="shared" si="303"/>
        <v>0.41085648148148146</v>
      </c>
      <c r="N323" s="8">
        <v>922</v>
      </c>
      <c r="O323" s="8">
        <v>0</v>
      </c>
      <c r="P323" s="13">
        <v>150</v>
      </c>
      <c r="Q323" s="14">
        <f t="shared" si="261"/>
        <v>9.4210317755510466</v>
      </c>
      <c r="R323" s="14">
        <f t="shared" si="262"/>
        <v>0.30627780407244171</v>
      </c>
      <c r="S323" s="14">
        <f t="shared" si="263"/>
        <v>91.538822361853917</v>
      </c>
      <c r="T323">
        <v>27.280570983886719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t="e">
        <f t="shared" si="264"/>
        <v>#DIV/0!</v>
      </c>
      <c r="AC323" t="e">
        <f t="shared" si="265"/>
        <v>#DIV/0!</v>
      </c>
      <c r="AD323" t="e">
        <f t="shared" si="266"/>
        <v>#DIV/0!</v>
      </c>
      <c r="AE323" s="8">
        <v>-1</v>
      </c>
      <c r="AF323" s="8">
        <v>0.87</v>
      </c>
      <c r="AG323" s="8">
        <v>0.92</v>
      </c>
      <c r="AH323" s="8">
        <v>10.012383460998535</v>
      </c>
      <c r="AI323">
        <f t="shared" si="267"/>
        <v>0.87500619173049932</v>
      </c>
      <c r="AJ323">
        <f t="shared" si="268"/>
        <v>6.614443435015464E-3</v>
      </c>
      <c r="AK323" t="e">
        <f t="shared" si="269"/>
        <v>#DIV/0!</v>
      </c>
      <c r="AL323" t="e">
        <f t="shared" si="270"/>
        <v>#DIV/0!</v>
      </c>
      <c r="AM323" t="e">
        <f t="shared" si="271"/>
        <v>#DIV/0!</v>
      </c>
      <c r="AN323" s="8">
        <v>0</v>
      </c>
      <c r="AO323" s="8">
        <v>0.5</v>
      </c>
      <c r="AP323" t="e">
        <f t="shared" si="272"/>
        <v>#DIV/0!</v>
      </c>
      <c r="AQ323">
        <f t="shared" si="273"/>
        <v>4.5688948804618645</v>
      </c>
      <c r="AR323">
        <f t="shared" si="274"/>
        <v>1.5126605349523521</v>
      </c>
      <c r="AS323">
        <f t="shared" si="275"/>
        <v>27.280570983886719</v>
      </c>
      <c r="AT323" s="8">
        <v>2</v>
      </c>
      <c r="AU323">
        <f t="shared" si="276"/>
        <v>4.644859790802002</v>
      </c>
      <c r="AV323" s="8">
        <v>1</v>
      </c>
      <c r="AW323">
        <f t="shared" si="277"/>
        <v>9.2897195816040039</v>
      </c>
      <c r="AX323" s="8">
        <v>25.597705841064453</v>
      </c>
      <c r="AY323" s="8">
        <v>27.280570983886719</v>
      </c>
      <c r="AZ323" s="8">
        <v>25.000267028808594</v>
      </c>
      <c r="BA323" s="8">
        <v>150.79765319824219</v>
      </c>
      <c r="BB323" s="8">
        <v>145.04692077636719</v>
      </c>
      <c r="BC323" s="8">
        <v>18.487833023071289</v>
      </c>
      <c r="BD323" s="8">
        <v>21.038644790649414</v>
      </c>
      <c r="BE323" s="8">
        <v>56.700611114501953</v>
      </c>
      <c r="BF323" s="8">
        <v>64.523727416992188</v>
      </c>
      <c r="BG323" s="8">
        <v>350.6939697265625</v>
      </c>
      <c r="BH323" s="8">
        <v>1800.5545654296875</v>
      </c>
      <c r="BI323" s="8">
        <v>1356.1976318359375</v>
      </c>
      <c r="BJ323" s="8">
        <v>101.047607421875</v>
      </c>
      <c r="BK323" s="8">
        <v>0.62694871425628662</v>
      </c>
      <c r="BL323" s="8">
        <v>0.15964247286319733</v>
      </c>
      <c r="BM323" s="8">
        <v>0.25</v>
      </c>
      <c r="BN323" s="8">
        <v>-1.355140209197998</v>
      </c>
      <c r="BO323" s="8">
        <v>7.355140209197998</v>
      </c>
      <c r="BP323" s="8">
        <v>1</v>
      </c>
      <c r="BQ323" s="8">
        <v>0</v>
      </c>
      <c r="BR323" s="8">
        <v>0.15999999642372131</v>
      </c>
      <c r="BS323" s="8">
        <v>111115</v>
      </c>
      <c r="BT323">
        <f t="shared" si="278"/>
        <v>1.7534698486328122</v>
      </c>
      <c r="BU323">
        <f t="shared" si="279"/>
        <v>4.5688948804618644E-3</v>
      </c>
      <c r="BV323">
        <f t="shared" si="280"/>
        <v>300.4305709838867</v>
      </c>
      <c r="BW323">
        <f t="shared" si="281"/>
        <v>298.74770584106443</v>
      </c>
      <c r="BX323">
        <f t="shared" si="282"/>
        <v>288.08872402946508</v>
      </c>
      <c r="BY323">
        <f t="shared" si="304"/>
        <v>0.26794138320261113</v>
      </c>
      <c r="BZ323">
        <f t="shared" si="283"/>
        <v>3.6385652544461697</v>
      </c>
      <c r="CA323">
        <f t="shared" si="284"/>
        <v>36.008425605320028</v>
      </c>
      <c r="CB323">
        <f t="shared" si="285"/>
        <v>14.969780814670614</v>
      </c>
      <c r="CC323">
        <f t="shared" si="286"/>
        <v>26.439138412475586</v>
      </c>
      <c r="CD323">
        <f t="shared" si="287"/>
        <v>3.4629408029379736</v>
      </c>
      <c r="CE323">
        <f t="shared" si="288"/>
        <v>0.29650226021834925</v>
      </c>
      <c r="CF323">
        <f t="shared" si="289"/>
        <v>2.1259047194938177</v>
      </c>
      <c r="CG323">
        <f t="shared" si="290"/>
        <v>1.3370360834441559</v>
      </c>
      <c r="CH323">
        <f t="shared" si="291"/>
        <v>0.18616807111493949</v>
      </c>
      <c r="CI323">
        <f t="shared" si="292"/>
        <v>9.2497789858813668</v>
      </c>
      <c r="CJ323">
        <f t="shared" si="293"/>
        <v>0.63109800519645731</v>
      </c>
      <c r="CK323">
        <f t="shared" si="294"/>
        <v>58.572234596631944</v>
      </c>
      <c r="CL323">
        <f t="shared" si="295"/>
        <v>143.67783823460999</v>
      </c>
      <c r="CM323">
        <f t="shared" si="296"/>
        <v>3.8406123733491442E-2</v>
      </c>
      <c r="CN323">
        <f t="shared" si="297"/>
        <v>0</v>
      </c>
      <c r="CO323">
        <f t="shared" si="298"/>
        <v>1575.496393299595</v>
      </c>
      <c r="CP323">
        <f t="shared" si="299"/>
        <v>0</v>
      </c>
      <c r="CQ323" t="e">
        <f t="shared" si="300"/>
        <v>#DIV/0!</v>
      </c>
      <c r="CR323" t="e">
        <f t="shared" si="301"/>
        <v>#DIV/0!</v>
      </c>
    </row>
    <row r="324" spans="1:96" s="5" customFormat="1" x14ac:dyDescent="0.3">
      <c r="A324" s="4" t="str">
        <f>VLOOKUP(B324,ListCodeMtrx!A$1:B$91,2,TRUE)</f>
        <v>M37</v>
      </c>
      <c r="B324">
        <v>37</v>
      </c>
      <c r="C324" s="10">
        <v>26</v>
      </c>
      <c r="D324" s="10">
        <v>2</v>
      </c>
      <c r="E324" s="10">
        <v>2</v>
      </c>
      <c r="F324" s="1">
        <v>79</v>
      </c>
      <c r="G324" s="3">
        <v>41323</v>
      </c>
      <c r="H324" s="11">
        <v>2</v>
      </c>
      <c r="I324" s="1">
        <v>47.1</v>
      </c>
      <c r="J324" s="8">
        <v>4</v>
      </c>
      <c r="K324" s="8" t="s">
        <v>684</v>
      </c>
      <c r="L324" s="12">
        <v>0.15763888888888888</v>
      </c>
      <c r="M324" s="12">
        <f t="shared" si="303"/>
        <v>0.41259259259259262</v>
      </c>
      <c r="N324" s="8">
        <v>1072</v>
      </c>
      <c r="O324" s="8">
        <v>0</v>
      </c>
      <c r="P324" s="13" t="s">
        <v>192</v>
      </c>
      <c r="Q324" s="14">
        <f t="shared" si="261"/>
        <v>30.691829602615556</v>
      </c>
      <c r="R324" s="14">
        <f t="shared" si="262"/>
        <v>0.31488883001589324</v>
      </c>
      <c r="S324" s="14">
        <f t="shared" si="263"/>
        <v>214.47403368933578</v>
      </c>
      <c r="T324">
        <v>27.297824859619141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t="e">
        <f t="shared" si="264"/>
        <v>#DIV/0!</v>
      </c>
      <c r="AC324" t="e">
        <f t="shared" si="265"/>
        <v>#DIV/0!</v>
      </c>
      <c r="AD324" t="e">
        <f t="shared" si="266"/>
        <v>#DIV/0!</v>
      </c>
      <c r="AE324" s="8">
        <v>-1</v>
      </c>
      <c r="AF324" s="8">
        <v>0.87</v>
      </c>
      <c r="AG324" s="8">
        <v>0.92</v>
      </c>
      <c r="AH324" s="8">
        <v>10.012383460998535</v>
      </c>
      <c r="AI324">
        <f t="shared" si="267"/>
        <v>0.87500619173049932</v>
      </c>
      <c r="AJ324">
        <f t="shared" si="268"/>
        <v>2.0124536607571467E-2</v>
      </c>
      <c r="AK324" t="e">
        <f t="shared" si="269"/>
        <v>#DIV/0!</v>
      </c>
      <c r="AL324" t="e">
        <f t="shared" si="270"/>
        <v>#DIV/0!</v>
      </c>
      <c r="AM324" t="e">
        <f t="shared" si="271"/>
        <v>#DIV/0!</v>
      </c>
      <c r="AN324" s="8">
        <v>0</v>
      </c>
      <c r="AO324" s="8">
        <v>0.5</v>
      </c>
      <c r="AP324" t="e">
        <f t="shared" si="272"/>
        <v>#DIV/0!</v>
      </c>
      <c r="AQ324">
        <f t="shared" si="273"/>
        <v>4.649193282184533</v>
      </c>
      <c r="AR324">
        <f t="shared" si="274"/>
        <v>1.4982031001627725</v>
      </c>
      <c r="AS324">
        <f t="shared" si="275"/>
        <v>27.297824859619141</v>
      </c>
      <c r="AT324" s="8">
        <v>2</v>
      </c>
      <c r="AU324">
        <f t="shared" si="276"/>
        <v>4.644859790802002</v>
      </c>
      <c r="AV324" s="8">
        <v>1</v>
      </c>
      <c r="AW324">
        <f t="shared" si="277"/>
        <v>9.2897195816040039</v>
      </c>
      <c r="AX324" s="8">
        <v>25.653964996337891</v>
      </c>
      <c r="AY324" s="8">
        <v>27.297824859619141</v>
      </c>
      <c r="AZ324" s="8">
        <v>25.001596450805664</v>
      </c>
      <c r="BA324" s="8">
        <v>400.72064208984375</v>
      </c>
      <c r="BB324" s="8">
        <v>382.20263671875</v>
      </c>
      <c r="BC324" s="8">
        <v>18.62457275390625</v>
      </c>
      <c r="BD324" s="8">
        <v>21.219894409179688</v>
      </c>
      <c r="BE324" s="8">
        <v>56.924922943115234</v>
      </c>
      <c r="BF324" s="8">
        <v>64.857368469238281</v>
      </c>
      <c r="BG324" s="8">
        <v>350.67236328125</v>
      </c>
      <c r="BH324" s="8">
        <v>1799.7421875</v>
      </c>
      <c r="BI324" s="8">
        <v>1354.7833251953125</v>
      </c>
      <c r="BJ324" s="8">
        <v>101.03929901123047</v>
      </c>
      <c r="BK324" s="8">
        <v>1.4750322103500366</v>
      </c>
      <c r="BL324" s="8">
        <v>0.14705778658390045</v>
      </c>
      <c r="BM324" s="8">
        <v>0.75</v>
      </c>
      <c r="BN324" s="8">
        <v>-1.355140209197998</v>
      </c>
      <c r="BO324" s="8">
        <v>7.355140209197998</v>
      </c>
      <c r="BP324" s="8">
        <v>1</v>
      </c>
      <c r="BQ324" s="8">
        <v>0</v>
      </c>
      <c r="BR324" s="8">
        <v>0.15999999642372131</v>
      </c>
      <c r="BS324" s="8">
        <v>111115</v>
      </c>
      <c r="BT324">
        <f t="shared" si="278"/>
        <v>1.7533618164062499</v>
      </c>
      <c r="BU324">
        <f t="shared" si="279"/>
        <v>4.6491932821845329E-3</v>
      </c>
      <c r="BV324">
        <f t="shared" si="280"/>
        <v>300.44782485961912</v>
      </c>
      <c r="BW324">
        <f t="shared" si="281"/>
        <v>298.80396499633787</v>
      </c>
      <c r="BX324">
        <f t="shared" si="282"/>
        <v>287.95874356362037</v>
      </c>
      <c r="BY324">
        <f t="shared" si="304"/>
        <v>0.25505679964623623</v>
      </c>
      <c r="BZ324">
        <f t="shared" si="283"/>
        <v>3.6422463563586165</v>
      </c>
      <c r="CA324">
        <f t="shared" si="284"/>
        <v>36.047818937795505</v>
      </c>
      <c r="CB324">
        <f t="shared" si="285"/>
        <v>14.827924528615817</v>
      </c>
      <c r="CC324">
        <f t="shared" si="286"/>
        <v>26.475894927978516</v>
      </c>
      <c r="CD324">
        <f t="shared" si="287"/>
        <v>3.470455104916085</v>
      </c>
      <c r="CE324">
        <f t="shared" si="288"/>
        <v>0.30456514257135175</v>
      </c>
      <c r="CF324">
        <f t="shared" si="289"/>
        <v>2.144043256195844</v>
      </c>
      <c r="CG324">
        <f t="shared" si="290"/>
        <v>1.326411848720241</v>
      </c>
      <c r="CH324">
        <f t="shared" si="291"/>
        <v>0.19125457201142199</v>
      </c>
      <c r="CI324">
        <f t="shared" si="292"/>
        <v>21.670306020081515</v>
      </c>
      <c r="CJ324">
        <f t="shared" si="293"/>
        <v>0.56115267945458991</v>
      </c>
      <c r="CK324">
        <f t="shared" si="294"/>
        <v>59.041753694899199</v>
      </c>
      <c r="CL324">
        <f t="shared" si="295"/>
        <v>377.74244073548471</v>
      </c>
      <c r="CM324">
        <f t="shared" si="296"/>
        <v>4.7971825466981928E-2</v>
      </c>
      <c r="CN324">
        <f t="shared" si="297"/>
        <v>0</v>
      </c>
      <c r="CO324">
        <f t="shared" si="298"/>
        <v>1574.7855575810931</v>
      </c>
      <c r="CP324">
        <f t="shared" si="299"/>
        <v>0</v>
      </c>
      <c r="CQ324" t="e">
        <f t="shared" si="300"/>
        <v>#DIV/0!</v>
      </c>
      <c r="CR324" t="e">
        <f t="shared" si="301"/>
        <v>#DIV/0!</v>
      </c>
    </row>
    <row r="325" spans="1:96" x14ac:dyDescent="0.3">
      <c r="A325" s="4" t="str">
        <f>VLOOKUP(B325,ListCodeMtrx!A$1:B$91,2,TRUE)</f>
        <v>M37</v>
      </c>
      <c r="B325">
        <v>37</v>
      </c>
      <c r="C325" s="10">
        <v>26</v>
      </c>
      <c r="D325" s="10">
        <v>2</v>
      </c>
      <c r="E325" s="10">
        <v>2</v>
      </c>
      <c r="F325" s="1">
        <v>79</v>
      </c>
      <c r="G325" s="3">
        <v>41323</v>
      </c>
      <c r="H325" s="11">
        <v>2</v>
      </c>
      <c r="I325" s="1">
        <v>47.1</v>
      </c>
      <c r="J325" s="8">
        <v>5</v>
      </c>
      <c r="K325" s="8" t="s">
        <v>685</v>
      </c>
      <c r="L325" s="12">
        <v>0.15763888888888888</v>
      </c>
      <c r="M325" s="12">
        <f t="shared" si="303"/>
        <v>0.41502314814814822</v>
      </c>
      <c r="N325" s="8">
        <v>1282.5</v>
      </c>
      <c r="O325" s="8">
        <v>0</v>
      </c>
      <c r="P325" s="13">
        <v>800</v>
      </c>
      <c r="Q325" s="14">
        <f t="shared" si="261"/>
        <v>52.076322128102653</v>
      </c>
      <c r="R325" s="14">
        <f t="shared" si="262"/>
        <v>0.30305138988623875</v>
      </c>
      <c r="S325" s="14">
        <f t="shared" si="263"/>
        <v>471.19654082996175</v>
      </c>
      <c r="T325">
        <v>27.359708786010742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t="e">
        <f t="shared" si="264"/>
        <v>#DIV/0!</v>
      </c>
      <c r="AC325" t="e">
        <f t="shared" si="265"/>
        <v>#DIV/0!</v>
      </c>
      <c r="AD325" t="e">
        <f t="shared" si="266"/>
        <v>#DIV/0!</v>
      </c>
      <c r="AE325" s="8">
        <v>-1</v>
      </c>
      <c r="AF325" s="8">
        <v>0.87</v>
      </c>
      <c r="AG325" s="8">
        <v>0.92</v>
      </c>
      <c r="AH325" s="8">
        <v>10.012383460998535</v>
      </c>
      <c r="AI325">
        <f t="shared" si="267"/>
        <v>0.87500619173049932</v>
      </c>
      <c r="AJ325">
        <f t="shared" si="268"/>
        <v>3.3700556370771864E-2</v>
      </c>
      <c r="AK325" t="e">
        <f t="shared" si="269"/>
        <v>#DIV/0!</v>
      </c>
      <c r="AL325" t="e">
        <f t="shared" si="270"/>
        <v>#DIV/0!</v>
      </c>
      <c r="AM325" t="e">
        <f t="shared" si="271"/>
        <v>#DIV/0!</v>
      </c>
      <c r="AN325" s="8">
        <v>0</v>
      </c>
      <c r="AO325" s="8">
        <v>0.5</v>
      </c>
      <c r="AP325" t="e">
        <f t="shared" si="272"/>
        <v>#DIV/0!</v>
      </c>
      <c r="AQ325">
        <f t="shared" si="273"/>
        <v>4.4743617348158038</v>
      </c>
      <c r="AR325">
        <f t="shared" si="274"/>
        <v>1.4961089371052867</v>
      </c>
      <c r="AS325">
        <f t="shared" si="275"/>
        <v>27.359708786010742</v>
      </c>
      <c r="AT325" s="8">
        <v>2</v>
      </c>
      <c r="AU325">
        <f t="shared" si="276"/>
        <v>4.644859790802002</v>
      </c>
      <c r="AV325" s="8">
        <v>1</v>
      </c>
      <c r="AW325">
        <f t="shared" si="277"/>
        <v>9.2897195816040039</v>
      </c>
      <c r="AX325" s="8">
        <v>25.695009231567383</v>
      </c>
      <c r="AY325" s="8">
        <v>27.359708786010742</v>
      </c>
      <c r="AZ325" s="8">
        <v>25.005180358886719</v>
      </c>
      <c r="BA325" s="8">
        <v>800.53790283203125</v>
      </c>
      <c r="BB325" s="8">
        <v>768.8765869140625</v>
      </c>
      <c r="BC325" s="8">
        <v>18.874496459960938</v>
      </c>
      <c r="BD325" s="8">
        <v>21.371707916259766</v>
      </c>
      <c r="BE325" s="8">
        <v>57.548114776611328</v>
      </c>
      <c r="BF325" s="8">
        <v>65.162078857421875</v>
      </c>
      <c r="BG325" s="8">
        <v>350.69012451171875</v>
      </c>
      <c r="BH325" s="8">
        <v>1799.9176025390625</v>
      </c>
      <c r="BI325" s="8">
        <v>1364.658935546875</v>
      </c>
      <c r="BJ325" s="8">
        <v>101.03858184814453</v>
      </c>
      <c r="BK325" s="8">
        <v>2.2419390678405762</v>
      </c>
      <c r="BL325" s="8">
        <v>0.1392071396112442</v>
      </c>
      <c r="BM325" s="8">
        <v>0.25</v>
      </c>
      <c r="BN325" s="8">
        <v>-1.355140209197998</v>
      </c>
      <c r="BO325" s="8">
        <v>7.355140209197998</v>
      </c>
      <c r="BP325" s="8">
        <v>1</v>
      </c>
      <c r="BQ325" s="8">
        <v>0</v>
      </c>
      <c r="BR325" s="8">
        <v>0.15999999642372131</v>
      </c>
      <c r="BS325" s="8">
        <v>111115</v>
      </c>
      <c r="BT325">
        <f t="shared" si="278"/>
        <v>1.7534506225585935</v>
      </c>
      <c r="BU325">
        <f t="shared" si="279"/>
        <v>4.4743617348158042E-3</v>
      </c>
      <c r="BV325">
        <f t="shared" si="280"/>
        <v>300.50970878601072</v>
      </c>
      <c r="BW325">
        <f t="shared" si="281"/>
        <v>298.84500923156736</v>
      </c>
      <c r="BX325">
        <f t="shared" si="282"/>
        <v>287.98680996924304</v>
      </c>
      <c r="BY325">
        <f t="shared" si="304"/>
        <v>0.28494333315115594</v>
      </c>
      <c r="BZ325">
        <f t="shared" si="283"/>
        <v>3.6554759966369375</v>
      </c>
      <c r="CA325">
        <f t="shared" si="284"/>
        <v>36.179011321941537</v>
      </c>
      <c r="CB325">
        <f t="shared" si="285"/>
        <v>14.807303405681772</v>
      </c>
      <c r="CC325">
        <f t="shared" si="286"/>
        <v>26.527359008789062</v>
      </c>
      <c r="CD325">
        <f t="shared" si="287"/>
        <v>3.4810000625702737</v>
      </c>
      <c r="CE325">
        <f t="shared" si="288"/>
        <v>0.29347749875666523</v>
      </c>
      <c r="CF325">
        <f t="shared" si="289"/>
        <v>2.1593670595316508</v>
      </c>
      <c r="CG325">
        <f t="shared" si="290"/>
        <v>1.321633003038623</v>
      </c>
      <c r="CH325">
        <f t="shared" si="291"/>
        <v>0.18426021738851056</v>
      </c>
      <c r="CI325">
        <f t="shared" si="292"/>
        <v>47.609030257210669</v>
      </c>
      <c r="CJ325">
        <f t="shared" si="293"/>
        <v>0.61283767622726104</v>
      </c>
      <c r="CK325">
        <f t="shared" si="294"/>
        <v>59.190796588956459</v>
      </c>
      <c r="CL325">
        <f t="shared" si="295"/>
        <v>761.30875515602361</v>
      </c>
      <c r="CM325">
        <f t="shared" si="296"/>
        <v>4.0488684378176855E-2</v>
      </c>
      <c r="CN325">
        <f t="shared" si="297"/>
        <v>0</v>
      </c>
      <c r="CO325">
        <f t="shared" si="298"/>
        <v>1574.9390468263955</v>
      </c>
      <c r="CP325">
        <f t="shared" si="299"/>
        <v>0</v>
      </c>
      <c r="CQ325" t="e">
        <f t="shared" si="300"/>
        <v>#DIV/0!</v>
      </c>
      <c r="CR325" t="e">
        <f t="shared" si="301"/>
        <v>#DIV/0!</v>
      </c>
    </row>
    <row r="326" spans="1:96" x14ac:dyDescent="0.3">
      <c r="A326" s="4" t="str">
        <f>VLOOKUP(B326,ListCodeMtrx!A$1:B$91,2,TRUE)</f>
        <v>M39</v>
      </c>
      <c r="B326">
        <v>39</v>
      </c>
      <c r="C326" s="10">
        <v>4</v>
      </c>
      <c r="D326" s="10">
        <v>2</v>
      </c>
      <c r="E326" s="10">
        <v>2</v>
      </c>
      <c r="F326" s="1">
        <v>79</v>
      </c>
      <c r="G326" s="3">
        <v>41323</v>
      </c>
      <c r="H326" s="11">
        <v>2</v>
      </c>
      <c r="I326" s="1">
        <v>46.1</v>
      </c>
      <c r="J326" s="8">
        <v>9</v>
      </c>
      <c r="K326" s="8" t="s">
        <v>688</v>
      </c>
      <c r="L326" s="12">
        <v>0.15763888888888888</v>
      </c>
      <c r="M326" s="12">
        <f t="shared" si="303"/>
        <v>0.4243055555555556</v>
      </c>
      <c r="N326" s="8">
        <v>2084.5</v>
      </c>
      <c r="O326" s="8">
        <v>0</v>
      </c>
      <c r="P326" s="13">
        <v>50</v>
      </c>
      <c r="Q326" s="14">
        <f t="shared" si="261"/>
        <v>-0.5636071197901088</v>
      </c>
      <c r="R326" s="14">
        <f t="shared" si="262"/>
        <v>0.65142289114999885</v>
      </c>
      <c r="S326" s="14">
        <f t="shared" si="263"/>
        <v>49.044392845508781</v>
      </c>
      <c r="T326">
        <v>26.111143112182617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t="e">
        <f t="shared" si="264"/>
        <v>#DIV/0!</v>
      </c>
      <c r="AC326" t="e">
        <f t="shared" si="265"/>
        <v>#DIV/0!</v>
      </c>
      <c r="AD326" t="e">
        <f t="shared" si="266"/>
        <v>#DIV/0!</v>
      </c>
      <c r="AE326" s="8">
        <v>-1</v>
      </c>
      <c r="AF326" s="8">
        <v>0.87</v>
      </c>
      <c r="AG326" s="8">
        <v>0.92</v>
      </c>
      <c r="AH326" s="8">
        <v>10.012383460998535</v>
      </c>
      <c r="AI326">
        <f t="shared" si="267"/>
        <v>0.87500619173049932</v>
      </c>
      <c r="AJ326">
        <f t="shared" si="268"/>
        <v>2.7686803433747735E-4</v>
      </c>
      <c r="AK326" t="e">
        <f t="shared" si="269"/>
        <v>#DIV/0!</v>
      </c>
      <c r="AL326" t="e">
        <f t="shared" si="270"/>
        <v>#DIV/0!</v>
      </c>
      <c r="AM326" t="e">
        <f t="shared" si="271"/>
        <v>#DIV/0!</v>
      </c>
      <c r="AN326" s="8">
        <v>1798.46826171875</v>
      </c>
      <c r="AO326" s="8">
        <v>0.5</v>
      </c>
      <c r="AP326" t="e">
        <f t="shared" si="272"/>
        <v>#DIV/0!</v>
      </c>
      <c r="AQ326">
        <f t="shared" si="273"/>
        <v>7.4722376601492604</v>
      </c>
      <c r="AR326">
        <f t="shared" si="274"/>
        <v>1.20588517487238</v>
      </c>
      <c r="AS326">
        <f t="shared" si="275"/>
        <v>26.111143112182617</v>
      </c>
      <c r="AT326" s="8">
        <v>2</v>
      </c>
      <c r="AU326">
        <f t="shared" si="276"/>
        <v>4.644859790802002</v>
      </c>
      <c r="AV326" s="8">
        <v>1</v>
      </c>
      <c r="AW326">
        <f t="shared" si="277"/>
        <v>9.2897195816040039</v>
      </c>
      <c r="AX326" s="8">
        <v>25.545761108398438</v>
      </c>
      <c r="AY326" s="8">
        <v>26.111143112182617</v>
      </c>
      <c r="AZ326" s="8">
        <v>24.999832153320313</v>
      </c>
      <c r="BA326" s="8">
        <v>48.411449432373047</v>
      </c>
      <c r="BB326" s="8">
        <v>48.526081085205078</v>
      </c>
      <c r="BC326" s="8">
        <v>17.513479232788086</v>
      </c>
      <c r="BD326" s="8">
        <v>21.682367324829102</v>
      </c>
      <c r="BE326" s="8">
        <v>53.870292663574219</v>
      </c>
      <c r="BF326" s="8">
        <v>66.693511962890625</v>
      </c>
      <c r="BG326" s="8">
        <v>350.70367431640625</v>
      </c>
      <c r="BH326" s="8">
        <v>1801.331787109375</v>
      </c>
      <c r="BI326" s="8">
        <v>1097.281494140625</v>
      </c>
      <c r="BJ326" s="8">
        <v>101.03272247314453</v>
      </c>
      <c r="BK326" s="8">
        <v>0.2919306755065918</v>
      </c>
      <c r="BL326" s="8">
        <v>0.15967489778995514</v>
      </c>
      <c r="BM326" s="8">
        <v>0.25</v>
      </c>
      <c r="BN326" s="8">
        <v>-1.355140209197998</v>
      </c>
      <c r="BO326" s="8">
        <v>7.355140209197998</v>
      </c>
      <c r="BP326" s="8">
        <v>1</v>
      </c>
      <c r="BQ326" s="8">
        <v>0</v>
      </c>
      <c r="BR326" s="8">
        <v>0.15999999642372131</v>
      </c>
      <c r="BS326" s="8">
        <v>111115</v>
      </c>
      <c r="BT326">
        <f t="shared" si="278"/>
        <v>1.7535183715820311</v>
      </c>
      <c r="BU326">
        <f t="shared" si="279"/>
        <v>7.4722376601492604E-3</v>
      </c>
      <c r="BV326">
        <f t="shared" si="280"/>
        <v>299.26114311218259</v>
      </c>
      <c r="BW326">
        <f t="shared" si="281"/>
        <v>298.69576110839841</v>
      </c>
      <c r="BX326">
        <f t="shared" si="282"/>
        <v>288.21307949543552</v>
      </c>
      <c r="BY326">
        <f t="shared" si="304"/>
        <v>-0.19106969395032858</v>
      </c>
      <c r="BZ326">
        <f t="shared" si="283"/>
        <v>3.396513775362616</v>
      </c>
      <c r="CA326">
        <f t="shared" si="284"/>
        <v>33.617957550984947</v>
      </c>
      <c r="CB326">
        <f t="shared" si="285"/>
        <v>11.935590226155846</v>
      </c>
      <c r="CC326">
        <f t="shared" si="286"/>
        <v>25.828452110290527</v>
      </c>
      <c r="CD326">
        <f t="shared" si="287"/>
        <v>3.3401576213986726</v>
      </c>
      <c r="CE326">
        <f t="shared" si="288"/>
        <v>0.60873647112561469</v>
      </c>
      <c r="CF326">
        <f t="shared" si="289"/>
        <v>2.190628600490236</v>
      </c>
      <c r="CG326">
        <f t="shared" si="290"/>
        <v>1.1495290209084366</v>
      </c>
      <c r="CH326">
        <f t="shared" si="291"/>
        <v>0.38407817480664469</v>
      </c>
      <c r="CI326">
        <f t="shared" si="292"/>
        <v>4.9550885312241633</v>
      </c>
      <c r="CJ326">
        <f t="shared" si="293"/>
        <v>1.0106810966126365</v>
      </c>
      <c r="CK326">
        <f t="shared" si="294"/>
        <v>65.879425389791749</v>
      </c>
      <c r="CL326">
        <f t="shared" si="295"/>
        <v>48.607985560903501</v>
      </c>
      <c r="CM326">
        <f t="shared" si="296"/>
        <v>-7.6386858597227037E-3</v>
      </c>
      <c r="CN326">
        <f t="shared" si="297"/>
        <v>0</v>
      </c>
      <c r="CO326">
        <f t="shared" si="298"/>
        <v>1576.1764670816688</v>
      </c>
      <c r="CP326">
        <f t="shared" si="299"/>
        <v>0</v>
      </c>
      <c r="CQ326" t="e">
        <f t="shared" si="300"/>
        <v>#DIV/0!</v>
      </c>
      <c r="CR326" t="e">
        <f t="shared" si="301"/>
        <v>#DIV/0!</v>
      </c>
    </row>
    <row r="327" spans="1:96" x14ac:dyDescent="0.3">
      <c r="A327" s="4" t="str">
        <f>VLOOKUP(B327,ListCodeMtrx!A$1:B$91,2,TRUE)</f>
        <v>M39</v>
      </c>
      <c r="B327">
        <v>39</v>
      </c>
      <c r="C327" s="10">
        <v>4</v>
      </c>
      <c r="D327" s="10">
        <v>2</v>
      </c>
      <c r="E327" s="10">
        <v>2</v>
      </c>
      <c r="F327" s="1">
        <v>79</v>
      </c>
      <c r="G327" s="3">
        <v>41323</v>
      </c>
      <c r="H327" s="11">
        <v>2</v>
      </c>
      <c r="I327" s="1">
        <v>46.1</v>
      </c>
      <c r="J327" s="8">
        <v>10</v>
      </c>
      <c r="K327" s="8" t="s">
        <v>689</v>
      </c>
      <c r="L327" s="12">
        <v>0.15763888888888888</v>
      </c>
      <c r="M327" s="12">
        <f t="shared" si="303"/>
        <v>0.4260532407407408</v>
      </c>
      <c r="N327" s="8">
        <v>2235.5</v>
      </c>
      <c r="O327" s="8">
        <v>0</v>
      </c>
      <c r="P327" s="13">
        <v>150</v>
      </c>
      <c r="Q327" s="14">
        <f t="shared" si="261"/>
        <v>12.772764020051001</v>
      </c>
      <c r="R327" s="14">
        <f t="shared" si="262"/>
        <v>0.64441506401501059</v>
      </c>
      <c r="S327" s="14">
        <f t="shared" si="263"/>
        <v>107.10758822428654</v>
      </c>
      <c r="T327">
        <v>26.157247543334961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t="e">
        <f t="shared" si="264"/>
        <v>#DIV/0!</v>
      </c>
      <c r="AC327" t="e">
        <f t="shared" si="265"/>
        <v>#DIV/0!</v>
      </c>
      <c r="AD327" t="e">
        <f t="shared" si="266"/>
        <v>#DIV/0!</v>
      </c>
      <c r="AE327" s="8">
        <v>-1</v>
      </c>
      <c r="AF327" s="8">
        <v>0.87</v>
      </c>
      <c r="AG327" s="8">
        <v>0.92</v>
      </c>
      <c r="AH327" s="8">
        <v>10.012383460998535</v>
      </c>
      <c r="AI327">
        <f t="shared" si="267"/>
        <v>0.87500619173049932</v>
      </c>
      <c r="AJ327">
        <f t="shared" si="268"/>
        <v>8.7425628201917051E-3</v>
      </c>
      <c r="AK327" t="e">
        <f t="shared" si="269"/>
        <v>#DIV/0!</v>
      </c>
      <c r="AL327" t="e">
        <f t="shared" si="270"/>
        <v>#DIV/0!</v>
      </c>
      <c r="AM327" t="e">
        <f t="shared" si="271"/>
        <v>#DIV/0!</v>
      </c>
      <c r="AN327" s="8">
        <v>1798.46826171875</v>
      </c>
      <c r="AO327" s="8">
        <v>0.5</v>
      </c>
      <c r="AP327" t="e">
        <f t="shared" si="272"/>
        <v>#DIV/0!</v>
      </c>
      <c r="AQ327">
        <f t="shared" si="273"/>
        <v>7.6010768070088393</v>
      </c>
      <c r="AR327">
        <f t="shared" si="274"/>
        <v>1.2391655689400993</v>
      </c>
      <c r="AS327">
        <f t="shared" si="275"/>
        <v>26.157247543334961</v>
      </c>
      <c r="AT327" s="8">
        <v>2</v>
      </c>
      <c r="AU327">
        <f t="shared" si="276"/>
        <v>4.644859790802002</v>
      </c>
      <c r="AV327" s="8">
        <v>1</v>
      </c>
      <c r="AW327">
        <f t="shared" si="277"/>
        <v>9.2897195816040039</v>
      </c>
      <c r="AX327" s="8">
        <v>25.58331298828125</v>
      </c>
      <c r="AY327" s="8">
        <v>26.157247543334961</v>
      </c>
      <c r="AZ327" s="8">
        <v>25.000967025756836</v>
      </c>
      <c r="BA327" s="8">
        <v>151.1123046875</v>
      </c>
      <c r="BB327" s="8">
        <v>143.20671081542969</v>
      </c>
      <c r="BC327" s="8">
        <v>17.203702926635742</v>
      </c>
      <c r="BD327" s="8">
        <v>21.445899963378906</v>
      </c>
      <c r="BE327" s="8">
        <v>52.796684265136719</v>
      </c>
      <c r="BF327" s="8">
        <v>65.81561279296875</v>
      </c>
      <c r="BG327" s="8">
        <v>350.67041015625</v>
      </c>
      <c r="BH327" s="8">
        <v>1800.4091796875</v>
      </c>
      <c r="BI327" s="8">
        <v>1115.190185546875</v>
      </c>
      <c r="BJ327" s="8">
        <v>101.02713012695312</v>
      </c>
      <c r="BK327" s="8">
        <v>0.8357844352722168</v>
      </c>
      <c r="BL327" s="8">
        <v>0.15744902193546295</v>
      </c>
      <c r="BM327" s="8">
        <v>0.25</v>
      </c>
      <c r="BN327" s="8">
        <v>-1.355140209197998</v>
      </c>
      <c r="BO327" s="8">
        <v>7.355140209197998</v>
      </c>
      <c r="BP327" s="8">
        <v>1</v>
      </c>
      <c r="BQ327" s="8">
        <v>0</v>
      </c>
      <c r="BR327" s="8">
        <v>0.15999999642372131</v>
      </c>
      <c r="BS327" s="8">
        <v>111115</v>
      </c>
      <c r="BT327">
        <f t="shared" si="278"/>
        <v>1.7533520507812499</v>
      </c>
      <c r="BU327">
        <f t="shared" si="279"/>
        <v>7.6010768070088391E-3</v>
      </c>
      <c r="BV327">
        <f t="shared" si="280"/>
        <v>299.30724754333494</v>
      </c>
      <c r="BW327">
        <f t="shared" si="281"/>
        <v>298.73331298828123</v>
      </c>
      <c r="BX327">
        <f t="shared" si="282"/>
        <v>288.06546231123502</v>
      </c>
      <c r="BY327">
        <f t="shared" si="304"/>
        <v>-0.21475993622471184</v>
      </c>
      <c r="BZ327">
        <f t="shared" si="283"/>
        <v>3.4057832952299996</v>
      </c>
      <c r="CA327">
        <f t="shared" si="284"/>
        <v>33.711571247745141</v>
      </c>
      <c r="CB327">
        <f t="shared" si="285"/>
        <v>12.265671284366235</v>
      </c>
      <c r="CC327">
        <f t="shared" si="286"/>
        <v>25.870280265808105</v>
      </c>
      <c r="CD327">
        <f t="shared" si="287"/>
        <v>3.3484444779373557</v>
      </c>
      <c r="CE327">
        <f t="shared" si="288"/>
        <v>0.60261265348370119</v>
      </c>
      <c r="CF327">
        <f t="shared" si="289"/>
        <v>2.1666177262899002</v>
      </c>
      <c r="CG327">
        <f t="shared" si="290"/>
        <v>1.1818267516474554</v>
      </c>
      <c r="CH327">
        <f t="shared" si="291"/>
        <v>0.38017802487711744</v>
      </c>
      <c r="CI327">
        <f t="shared" si="292"/>
        <v>10.82077225311911</v>
      </c>
      <c r="CJ327">
        <f t="shared" si="293"/>
        <v>0.74792296823527304</v>
      </c>
      <c r="CK327">
        <f t="shared" si="294"/>
        <v>65.011087673453005</v>
      </c>
      <c r="CL327">
        <f t="shared" si="295"/>
        <v>141.35054806739424</v>
      </c>
      <c r="CM327">
        <f t="shared" si="296"/>
        <v>5.8745529670245822E-2</v>
      </c>
      <c r="CN327">
        <f t="shared" si="297"/>
        <v>0</v>
      </c>
      <c r="CO327">
        <f t="shared" si="298"/>
        <v>1575.3691798749917</v>
      </c>
      <c r="CP327">
        <f t="shared" si="299"/>
        <v>0</v>
      </c>
      <c r="CQ327" t="e">
        <f t="shared" si="300"/>
        <v>#DIV/0!</v>
      </c>
      <c r="CR327" t="e">
        <f t="shared" si="301"/>
        <v>#DIV/0!</v>
      </c>
    </row>
    <row r="328" spans="1:96" x14ac:dyDescent="0.3">
      <c r="A328" s="4" t="str">
        <f>VLOOKUP(B328,ListCodeMtrx!A$1:B$91,2,TRUE)</f>
        <v>M39</v>
      </c>
      <c r="B328">
        <v>39</v>
      </c>
      <c r="C328" s="10">
        <v>4</v>
      </c>
      <c r="D328" s="10">
        <v>2</v>
      </c>
      <c r="E328" s="10">
        <v>2</v>
      </c>
      <c r="F328" s="1">
        <v>79</v>
      </c>
      <c r="G328" s="3">
        <v>41323</v>
      </c>
      <c r="H328" s="11">
        <v>2</v>
      </c>
      <c r="I328" s="1">
        <v>46.1</v>
      </c>
      <c r="J328" s="8">
        <v>11</v>
      </c>
      <c r="K328" s="8" t="s">
        <v>690</v>
      </c>
      <c r="L328" s="12">
        <v>0.15763888888888888</v>
      </c>
      <c r="M328" s="12">
        <f t="shared" si="303"/>
        <v>0.42791666666666661</v>
      </c>
      <c r="N328" s="8">
        <v>2396.5</v>
      </c>
      <c r="O328" s="8">
        <v>0</v>
      </c>
      <c r="P328" s="13" t="s">
        <v>192</v>
      </c>
      <c r="Q328" s="14">
        <f t="shared" si="261"/>
        <v>38.635420378961435</v>
      </c>
      <c r="R328" s="14">
        <f t="shared" si="262"/>
        <v>0.64044388347416004</v>
      </c>
      <c r="S328" s="14">
        <f t="shared" si="263"/>
        <v>268.00559250289143</v>
      </c>
      <c r="T328">
        <v>26.022121429443359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t="e">
        <f t="shared" si="264"/>
        <v>#DIV/0!</v>
      </c>
      <c r="AC328" t="e">
        <f t="shared" si="265"/>
        <v>#DIV/0!</v>
      </c>
      <c r="AD328" t="e">
        <f t="shared" si="266"/>
        <v>#DIV/0!</v>
      </c>
      <c r="AE328" s="8">
        <v>-1</v>
      </c>
      <c r="AF328" s="8">
        <v>0.87</v>
      </c>
      <c r="AG328" s="8">
        <v>0.92</v>
      </c>
      <c r="AH328" s="8">
        <v>10.012383460998535</v>
      </c>
      <c r="AI328">
        <f t="shared" si="267"/>
        <v>0.87500619173049932</v>
      </c>
      <c r="AJ328">
        <f t="shared" si="268"/>
        <v>2.515354464466903E-2</v>
      </c>
      <c r="AK328" t="e">
        <f t="shared" si="269"/>
        <v>#DIV/0!</v>
      </c>
      <c r="AL328" t="e">
        <f t="shared" si="270"/>
        <v>#DIV/0!</v>
      </c>
      <c r="AM328" t="e">
        <f t="shared" si="271"/>
        <v>#DIV/0!</v>
      </c>
      <c r="AN328" s="8">
        <v>1798.46826171875</v>
      </c>
      <c r="AO328" s="8">
        <v>0.5</v>
      </c>
      <c r="AP328" t="e">
        <f t="shared" si="272"/>
        <v>#DIV/0!</v>
      </c>
      <c r="AQ328">
        <f t="shared" si="273"/>
        <v>7.5248411618963926</v>
      </c>
      <c r="AR328">
        <f t="shared" si="274"/>
        <v>1.2341020320097429</v>
      </c>
      <c r="AS328">
        <f t="shared" si="275"/>
        <v>26.022121429443359</v>
      </c>
      <c r="AT328" s="8">
        <v>2</v>
      </c>
      <c r="AU328">
        <f t="shared" si="276"/>
        <v>4.644859790802002</v>
      </c>
      <c r="AV328" s="8">
        <v>1</v>
      </c>
      <c r="AW328">
        <f t="shared" si="277"/>
        <v>9.2897195816040039</v>
      </c>
      <c r="AX328" s="8">
        <v>25.570896148681641</v>
      </c>
      <c r="AY328" s="8">
        <v>26.022121429443359</v>
      </c>
      <c r="AZ328" s="8">
        <v>25.002368927001953</v>
      </c>
      <c r="BA328" s="8">
        <v>400.29251098632812</v>
      </c>
      <c r="BB328" s="8">
        <v>376.64202880859375</v>
      </c>
      <c r="BC328" s="8">
        <v>17.028293609619141</v>
      </c>
      <c r="BD328" s="8">
        <v>21.228675842285156</v>
      </c>
      <c r="BE328" s="8">
        <v>52.294551849365234</v>
      </c>
      <c r="BF328" s="8">
        <v>65.194084167480469</v>
      </c>
      <c r="BG328" s="8">
        <v>350.68707275390625</v>
      </c>
      <c r="BH328" s="8">
        <v>1800.831787109375</v>
      </c>
      <c r="BI328" s="8">
        <v>1128.76123046875</v>
      </c>
      <c r="BJ328" s="8">
        <v>101.02259063720703</v>
      </c>
      <c r="BK328" s="8">
        <v>1.6563410758972168</v>
      </c>
      <c r="BL328" s="8">
        <v>0.14597059786319733</v>
      </c>
      <c r="BM328" s="8">
        <v>0.25</v>
      </c>
      <c r="BN328" s="8">
        <v>-1.355140209197998</v>
      </c>
      <c r="BO328" s="8">
        <v>7.355140209197998</v>
      </c>
      <c r="BP328" s="8">
        <v>1</v>
      </c>
      <c r="BQ328" s="8">
        <v>0</v>
      </c>
      <c r="BR328" s="8">
        <v>0.15999999642372131</v>
      </c>
      <c r="BS328" s="8">
        <v>111115</v>
      </c>
      <c r="BT328">
        <f t="shared" si="278"/>
        <v>1.753435363769531</v>
      </c>
      <c r="BU328">
        <f t="shared" si="279"/>
        <v>7.524841161896393E-3</v>
      </c>
      <c r="BV328">
        <f t="shared" si="280"/>
        <v>299.17212142944334</v>
      </c>
      <c r="BW328">
        <f t="shared" si="281"/>
        <v>298.72089614868162</v>
      </c>
      <c r="BX328">
        <f t="shared" si="282"/>
        <v>288.13307949722366</v>
      </c>
      <c r="BY328">
        <f t="shared" si="304"/>
        <v>-0.19540652379567935</v>
      </c>
      <c r="BZ328">
        <f t="shared" si="283"/>
        <v>3.3786778613948822</v>
      </c>
      <c r="CA328">
        <f t="shared" si="284"/>
        <v>33.444775471343945</v>
      </c>
      <c r="CB328">
        <f t="shared" si="285"/>
        <v>12.216099629058789</v>
      </c>
      <c r="CC328">
        <f t="shared" si="286"/>
        <v>25.7965087890625</v>
      </c>
      <c r="CD328">
        <f t="shared" si="287"/>
        <v>3.3338411851879157</v>
      </c>
      <c r="CE328">
        <f t="shared" si="288"/>
        <v>0.59913858479283222</v>
      </c>
      <c r="CF328">
        <f t="shared" si="289"/>
        <v>2.1445758293851394</v>
      </c>
      <c r="CG328">
        <f t="shared" si="290"/>
        <v>1.1892653558027764</v>
      </c>
      <c r="CH328">
        <f t="shared" si="291"/>
        <v>0.37796578434603739</v>
      </c>
      <c r="CI328">
        <f t="shared" si="292"/>
        <v>27.074619259901723</v>
      </c>
      <c r="CJ328">
        <f t="shared" si="293"/>
        <v>0.71156581582425993</v>
      </c>
      <c r="CK328">
        <f t="shared" si="294"/>
        <v>64.869205631526896</v>
      </c>
      <c r="CL328">
        <f t="shared" si="295"/>
        <v>371.02745486441535</v>
      </c>
      <c r="CM328">
        <f t="shared" si="296"/>
        <v>6.7548883414549288E-2</v>
      </c>
      <c r="CN328">
        <f t="shared" si="297"/>
        <v>0</v>
      </c>
      <c r="CO328">
        <f t="shared" si="298"/>
        <v>1575.7389639858036</v>
      </c>
      <c r="CP328">
        <f t="shared" si="299"/>
        <v>0</v>
      </c>
      <c r="CQ328" t="e">
        <f t="shared" si="300"/>
        <v>#DIV/0!</v>
      </c>
      <c r="CR328" t="e">
        <f t="shared" si="301"/>
        <v>#DIV/0!</v>
      </c>
    </row>
    <row r="329" spans="1:96" x14ac:dyDescent="0.3">
      <c r="A329" s="4" t="str">
        <f>VLOOKUP(B329,ListCodeMtrx!A$1:B$91,2,TRUE)</f>
        <v>M39</v>
      </c>
      <c r="B329">
        <v>39</v>
      </c>
      <c r="C329" s="10">
        <v>4</v>
      </c>
      <c r="D329" s="10">
        <v>2</v>
      </c>
      <c r="E329" s="10">
        <v>2</v>
      </c>
      <c r="F329" s="1">
        <v>79</v>
      </c>
      <c r="G329" s="3">
        <v>41323</v>
      </c>
      <c r="H329" s="11">
        <v>2</v>
      </c>
      <c r="I329" s="1">
        <v>46.1</v>
      </c>
      <c r="J329" s="8">
        <v>12</v>
      </c>
      <c r="K329" s="8" t="s">
        <v>691</v>
      </c>
      <c r="L329" s="12">
        <v>0.15763888888888888</v>
      </c>
      <c r="M329" s="12">
        <f t="shared" si="303"/>
        <v>0.43033564814814818</v>
      </c>
      <c r="N329" s="8">
        <v>2605</v>
      </c>
      <c r="O329" s="8">
        <v>0</v>
      </c>
      <c r="P329" s="13">
        <v>800</v>
      </c>
      <c r="Q329" s="14">
        <f t="shared" ref="Q329:Q361" si="305">(BA329-BB329*(1000-BC329)/(1000-BD329))*BT329</f>
        <v>58.53220712303186</v>
      </c>
      <c r="R329" s="14">
        <f t="shared" ref="R329:R361" si="306">IF(CE329&lt;&gt;0,1/(1/CE329-1/AW329),0)</f>
        <v>0.62754841728763255</v>
      </c>
      <c r="S329" s="14">
        <f t="shared" ref="S329:S361" si="307">((CH329-BU329/2)*BB329-Q329)/(CH329+BU329/2)</f>
        <v>592.13131062719867</v>
      </c>
      <c r="T329">
        <v>26.035982131958008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t="e">
        <f t="shared" ref="AB329:AB361" si="308">CN329/X329</f>
        <v>#DIV/0!</v>
      </c>
      <c r="AC329" t="e">
        <f t="shared" ref="AC329:AC361" si="309">CP329/Z329</f>
        <v>#DIV/0!</v>
      </c>
      <c r="AD329" t="e">
        <f t="shared" ref="AD329:AD361" si="310">(Z329-AA329)/Z329</f>
        <v>#DIV/0!</v>
      </c>
      <c r="AE329" s="8">
        <v>-1</v>
      </c>
      <c r="AF329" s="8">
        <v>0.87</v>
      </c>
      <c r="AG329" s="8">
        <v>0.92</v>
      </c>
      <c r="AH329" s="8">
        <v>10.012383460998535</v>
      </c>
      <c r="AI329">
        <f t="shared" ref="AI329:AI361" si="311">(AH329*AG329+(100-AH329)*AF329)/100</f>
        <v>0.87500619173049932</v>
      </c>
      <c r="AJ329">
        <f t="shared" ref="AJ329:AJ361" si="312">(Q329-AE329)/CO329</f>
        <v>3.7796131704721458E-2</v>
      </c>
      <c r="AK329" t="e">
        <f t="shared" ref="AK329:AK361" si="313">(Z329-AA329)/(Z329-Y329)</f>
        <v>#DIV/0!</v>
      </c>
      <c r="AL329" t="e">
        <f t="shared" ref="AL329:AL361" si="314">(X329-Z329)/(X329-Y329)</f>
        <v>#DIV/0!</v>
      </c>
      <c r="AM329" t="e">
        <f t="shared" ref="AM329:AM361" si="315">(X329-Z329)/Z329</f>
        <v>#DIV/0!</v>
      </c>
      <c r="AN329" s="8">
        <v>1798.46826171875</v>
      </c>
      <c r="AO329" s="8">
        <v>0.5</v>
      </c>
      <c r="AP329" t="e">
        <f t="shared" ref="AP329:AP361" si="316">AD329*AO329*AI329*AN329</f>
        <v>#DIV/0!</v>
      </c>
      <c r="AQ329">
        <f t="shared" ref="AQ329:AQ361" si="317">BU329*1000</f>
        <v>7.484562559345326</v>
      </c>
      <c r="AR329">
        <f t="shared" ref="AR329:AR361" si="318">(BZ329-CF329)</f>
        <v>1.2511456791162709</v>
      </c>
      <c r="AS329">
        <f t="shared" ref="AS329:AS361" si="319">(AY329+BY329*O329)</f>
        <v>26.035982131958008</v>
      </c>
      <c r="AT329" s="8">
        <v>2</v>
      </c>
      <c r="AU329">
        <f t="shared" ref="AU329:AU361" si="320">(AT329*BN329+BO329)</f>
        <v>4.644859790802002</v>
      </c>
      <c r="AV329" s="8">
        <v>1</v>
      </c>
      <c r="AW329">
        <f t="shared" ref="AW329:AW361" si="321">AU329*(AV329+1)*(AV329+1)/(AV329*AV329+1)</f>
        <v>9.2897195816040039</v>
      </c>
      <c r="AX329" s="8">
        <v>25.594013214111328</v>
      </c>
      <c r="AY329" s="8">
        <v>26.035982131958008</v>
      </c>
      <c r="AZ329" s="8">
        <v>25.000516891479492</v>
      </c>
      <c r="BA329" s="8">
        <v>800.3221435546875</v>
      </c>
      <c r="BB329" s="8">
        <v>763.68182373046875</v>
      </c>
      <c r="BC329" s="8">
        <v>16.909343719482422</v>
      </c>
      <c r="BD329" s="8">
        <v>21.087739944458008</v>
      </c>
      <c r="BE329" s="8">
        <v>51.857204437255859</v>
      </c>
      <c r="BF329" s="8">
        <v>64.671424865722656</v>
      </c>
      <c r="BG329" s="8">
        <v>350.69580078125</v>
      </c>
      <c r="BH329" s="8">
        <v>1800.0870361328125</v>
      </c>
      <c r="BI329" s="8">
        <v>1150.754638671875</v>
      </c>
      <c r="BJ329" s="8">
        <v>101.02096557617187</v>
      </c>
      <c r="BK329" s="8">
        <v>2.6083674430847168</v>
      </c>
      <c r="BL329" s="8">
        <v>0.1334698349237442</v>
      </c>
      <c r="BM329" s="8">
        <v>0.25</v>
      </c>
      <c r="BN329" s="8">
        <v>-1.355140209197998</v>
      </c>
      <c r="BO329" s="8">
        <v>7.355140209197998</v>
      </c>
      <c r="BP329" s="8">
        <v>1</v>
      </c>
      <c r="BQ329" s="8">
        <v>0</v>
      </c>
      <c r="BR329" s="8">
        <v>0.15999999642372131</v>
      </c>
      <c r="BS329" s="8">
        <v>111115</v>
      </c>
      <c r="BT329">
        <f t="shared" ref="BT329:BT361" si="322">BG329*0.000001/(AT329*0.0001)</f>
        <v>1.75347900390625</v>
      </c>
      <c r="BU329">
        <f t="shared" ref="BU329:BU361" si="323">(BD329-BC329)/(1000-BD329)*BT329</f>
        <v>7.4845625593453263E-3</v>
      </c>
      <c r="BV329">
        <f t="shared" ref="BV329:BV361" si="324">(AY329+273.15)</f>
        <v>299.18598213195799</v>
      </c>
      <c r="BW329">
        <f t="shared" ref="BW329:BW361" si="325">(AX329+273.15)</f>
        <v>298.74401321411131</v>
      </c>
      <c r="BX329">
        <f t="shared" ref="BX329:BX361" si="326">(BH329*BP329+BI329*BQ329)*BR329</f>
        <v>288.0139193436371</v>
      </c>
      <c r="BY329">
        <f t="shared" si="304"/>
        <v>-0.18836234191676907</v>
      </c>
      <c r="BZ329">
        <f t="shared" ref="BZ329:BZ361" si="327">0.61365*EXP(17.502*AS329/(240.97+AS329))</f>
        <v>3.3814495301246281</v>
      </c>
      <c r="CA329">
        <f t="shared" ref="CA329:CA361" si="328">BZ329*1000/BJ329</f>
        <v>33.472750045879792</v>
      </c>
      <c r="CB329">
        <f t="shared" ref="CB329:CB361" si="329">(CA329-BD329)</f>
        <v>12.385010101421784</v>
      </c>
      <c r="CC329">
        <f t="shared" ref="CC329:CC361" si="330">IF(O329,AY329,(AX329+AY329)/2)</f>
        <v>25.814997673034668</v>
      </c>
      <c r="CD329">
        <f t="shared" ref="CD329:CD361" si="331">0.61365*EXP(17.502*CC329/(240.97+CC329))</f>
        <v>3.3374958831401402</v>
      </c>
      <c r="CE329">
        <f t="shared" ref="CE329:CE361" si="332">IF(CB329&lt;&gt;0,(1000-(CA329+BD329)/2)/CB329*BU329,0)</f>
        <v>0.58783818498532658</v>
      </c>
      <c r="CF329">
        <f t="shared" ref="CF329:CF361" si="333">BD329*BJ329/1000</f>
        <v>2.1303038510083572</v>
      </c>
      <c r="CG329">
        <f t="shared" ref="CG329:CG361" si="334">(CD329-CF329)</f>
        <v>1.2071920321317831</v>
      </c>
      <c r="CH329">
        <f t="shared" ref="CH329:CH361" si="335">1/(1.6/R329+1.37/AW329)</f>
        <v>0.37077150096416972</v>
      </c>
      <c r="CI329">
        <f t="shared" ref="CI329:CI361" si="336">S329*BJ329*0.001</f>
        <v>59.817676747443777</v>
      </c>
      <c r="CJ329">
        <f t="shared" ref="CJ329:CJ361" si="337">S329/BB329</f>
        <v>0.7753638913844092</v>
      </c>
      <c r="CK329">
        <f t="shared" ref="CK329:CK361" si="338">(1-BU329*BJ329/BZ329/R329)*100</f>
        <v>64.369018173043472</v>
      </c>
      <c r="CL329">
        <f t="shared" ref="CL329:CL361" si="339">(BB329-Q329/(AW329/1.35))</f>
        <v>755.17581029034625</v>
      </c>
      <c r="CM329">
        <f t="shared" ref="CM329:CM361" si="340">Q329*CK329/100/CL329</f>
        <v>4.9891173057598485E-2</v>
      </c>
      <c r="CN329">
        <f t="shared" ref="CN329:CN361" si="341">(X329-W329)</f>
        <v>0</v>
      </c>
      <c r="CO329">
        <f t="shared" ref="CO329:CO361" si="342">BH329*AI329</f>
        <v>1575.0873022700139</v>
      </c>
      <c r="CP329">
        <f t="shared" ref="CP329:CP361" si="343">(Z329-Y329)</f>
        <v>0</v>
      </c>
      <c r="CQ329" t="e">
        <f t="shared" ref="CQ329:CQ361" si="344">(Z329-AA329)/(Z329-W329)</f>
        <v>#DIV/0!</v>
      </c>
      <c r="CR329" t="e">
        <f t="shared" ref="CR329:CR361" si="345">(X329-Z329)/(X329-W329)</f>
        <v>#DIV/0!</v>
      </c>
    </row>
    <row r="330" spans="1:96" x14ac:dyDescent="0.3">
      <c r="A330" s="4" t="str">
        <f>VLOOKUP(B330,ListCodeMtrx!A$1:B$91,2,TRUE)</f>
        <v>M72</v>
      </c>
      <c r="B330">
        <v>72</v>
      </c>
      <c r="C330" s="10">
        <v>8</v>
      </c>
      <c r="D330" s="10">
        <v>3</v>
      </c>
      <c r="E330" s="10">
        <v>3</v>
      </c>
      <c r="F330" s="1">
        <v>79</v>
      </c>
      <c r="G330" s="3">
        <v>41323</v>
      </c>
      <c r="H330" s="11">
        <v>2</v>
      </c>
      <c r="I330" s="1">
        <v>46.3</v>
      </c>
      <c r="J330" s="8">
        <v>16</v>
      </c>
      <c r="K330" s="8" t="s">
        <v>695</v>
      </c>
      <c r="L330" s="12">
        <v>0.15763888888888888</v>
      </c>
      <c r="M330" s="12">
        <f t="shared" si="303"/>
        <v>0.43828703703703698</v>
      </c>
      <c r="N330" s="8">
        <v>3292</v>
      </c>
      <c r="O330" s="8">
        <v>0</v>
      </c>
      <c r="P330" s="13">
        <v>50</v>
      </c>
      <c r="Q330" s="14">
        <f t="shared" si="305"/>
        <v>-1.1217430954094101</v>
      </c>
      <c r="R330" s="14">
        <f t="shared" si="306"/>
        <v>0.16105030373565554</v>
      </c>
      <c r="S330" s="14">
        <f t="shared" si="307"/>
        <v>59.352529701833809</v>
      </c>
      <c r="T330">
        <v>28.677129745483398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t="e">
        <f t="shared" si="308"/>
        <v>#DIV/0!</v>
      </c>
      <c r="AC330" t="e">
        <f t="shared" si="309"/>
        <v>#DIV/0!</v>
      </c>
      <c r="AD330" t="e">
        <f t="shared" si="310"/>
        <v>#DIV/0!</v>
      </c>
      <c r="AE330" s="8">
        <v>-1</v>
      </c>
      <c r="AF330" s="8">
        <v>0.87</v>
      </c>
      <c r="AG330" s="8">
        <v>0.92</v>
      </c>
      <c r="AH330" s="8">
        <v>9.9839849472045898</v>
      </c>
      <c r="AI330">
        <f t="shared" si="311"/>
        <v>0.87499199247360226</v>
      </c>
      <c r="AJ330">
        <f t="shared" si="312"/>
        <v>-7.7406748314561789E-5</v>
      </c>
      <c r="AK330" t="e">
        <f t="shared" si="313"/>
        <v>#DIV/0!</v>
      </c>
      <c r="AL330" t="e">
        <f t="shared" si="314"/>
        <v>#DIV/0!</v>
      </c>
      <c r="AM330" t="e">
        <f t="shared" si="315"/>
        <v>#DIV/0!</v>
      </c>
      <c r="AN330" s="8">
        <v>1799.2071533203125</v>
      </c>
      <c r="AO330" s="8">
        <v>0.5</v>
      </c>
      <c r="AP330" t="e">
        <f t="shared" si="316"/>
        <v>#DIV/0!</v>
      </c>
      <c r="AQ330">
        <f t="shared" si="317"/>
        <v>3.1020902192023527</v>
      </c>
      <c r="AR330">
        <f t="shared" si="318"/>
        <v>1.9205166941746312</v>
      </c>
      <c r="AS330">
        <f t="shared" si="319"/>
        <v>28.677129745483398</v>
      </c>
      <c r="AT330" s="8">
        <v>2</v>
      </c>
      <c r="AU330">
        <f t="shared" si="320"/>
        <v>4.644859790802002</v>
      </c>
      <c r="AV330" s="8">
        <v>1</v>
      </c>
      <c r="AW330">
        <f t="shared" si="321"/>
        <v>9.2897195816040039</v>
      </c>
      <c r="AX330" s="8">
        <v>25.804210662841797</v>
      </c>
      <c r="AY330" s="8">
        <v>28.677129745483398</v>
      </c>
      <c r="AZ330" s="8">
        <v>25.006557464599609</v>
      </c>
      <c r="BA330" s="8">
        <v>49.197261810302734</v>
      </c>
      <c r="BB330" s="8">
        <v>49.748958587646484</v>
      </c>
      <c r="BC330" s="8">
        <v>18.334081649780273</v>
      </c>
      <c r="BD330" s="8">
        <v>20.067634582519531</v>
      </c>
      <c r="BE330" s="8">
        <v>55.515590667724609</v>
      </c>
      <c r="BF330" s="8">
        <v>60.764785766601563</v>
      </c>
      <c r="BG330" s="8">
        <v>350.7061767578125</v>
      </c>
      <c r="BH330" s="8">
        <v>1797.4691162109375</v>
      </c>
      <c r="BI330" s="8">
        <v>1332.2633056640625</v>
      </c>
      <c r="BJ330" s="8">
        <v>100.99478149414062</v>
      </c>
      <c r="BK330" s="8">
        <v>0.33072996139526367</v>
      </c>
      <c r="BL330" s="8">
        <v>0.18004347383975983</v>
      </c>
      <c r="BM330" s="8">
        <v>0.5</v>
      </c>
      <c r="BN330" s="8">
        <v>-1.355140209197998</v>
      </c>
      <c r="BO330" s="8">
        <v>7.355140209197998</v>
      </c>
      <c r="BP330" s="8">
        <v>1</v>
      </c>
      <c r="BQ330" s="8">
        <v>0</v>
      </c>
      <c r="BR330" s="8">
        <v>0.15999999642372131</v>
      </c>
      <c r="BS330" s="8">
        <v>111115</v>
      </c>
      <c r="BT330">
        <f t="shared" si="322"/>
        <v>1.7535308837890624</v>
      </c>
      <c r="BU330">
        <f t="shared" si="323"/>
        <v>3.1020902192023525E-3</v>
      </c>
      <c r="BV330">
        <f t="shared" si="324"/>
        <v>301.82712974548338</v>
      </c>
      <c r="BW330">
        <f t="shared" si="325"/>
        <v>298.95421066284177</v>
      </c>
      <c r="BX330">
        <f t="shared" si="326"/>
        <v>287.59505216549951</v>
      </c>
      <c r="BY330">
        <f t="shared" si="304"/>
        <v>0.46782906355266773</v>
      </c>
      <c r="BZ330">
        <f t="shared" si="327"/>
        <v>3.947243063940451</v>
      </c>
      <c r="CA330">
        <f t="shared" si="328"/>
        <v>39.083633882305662</v>
      </c>
      <c r="CB330">
        <f t="shared" si="329"/>
        <v>19.015999299786131</v>
      </c>
      <c r="CC330">
        <f t="shared" si="330"/>
        <v>27.240670204162598</v>
      </c>
      <c r="CD330">
        <f t="shared" si="331"/>
        <v>3.6300648867861391</v>
      </c>
      <c r="CE330">
        <f t="shared" si="332"/>
        <v>0.15830585004055694</v>
      </c>
      <c r="CF330">
        <f t="shared" si="333"/>
        <v>2.0267263697658198</v>
      </c>
      <c r="CG330">
        <f t="shared" si="334"/>
        <v>1.6033385170203194</v>
      </c>
      <c r="CH330">
        <f t="shared" si="335"/>
        <v>9.918412163790237E-2</v>
      </c>
      <c r="CI330">
        <f t="shared" si="336"/>
        <v>5.994295768361197</v>
      </c>
      <c r="CJ330">
        <f t="shared" si="337"/>
        <v>1.1930406462130858</v>
      </c>
      <c r="CK330">
        <f t="shared" si="338"/>
        <v>50.716908866643976</v>
      </c>
      <c r="CL330">
        <f t="shared" si="339"/>
        <v>49.911972461800609</v>
      </c>
      <c r="CM330">
        <f t="shared" si="340"/>
        <v>-1.1398335817164332E-2</v>
      </c>
      <c r="CN330">
        <f t="shared" si="341"/>
        <v>0</v>
      </c>
      <c r="CO330">
        <f t="shared" si="342"/>
        <v>1572.7710834031732</v>
      </c>
      <c r="CP330">
        <f t="shared" si="343"/>
        <v>0</v>
      </c>
      <c r="CQ330" t="e">
        <f t="shared" si="344"/>
        <v>#DIV/0!</v>
      </c>
      <c r="CR330" t="e">
        <f t="shared" si="345"/>
        <v>#DIV/0!</v>
      </c>
    </row>
    <row r="331" spans="1:96" x14ac:dyDescent="0.3">
      <c r="A331" s="4" t="str">
        <f>VLOOKUP(B331,ListCodeMtrx!A$1:B$91,2,TRUE)</f>
        <v>M72</v>
      </c>
      <c r="B331">
        <v>72</v>
      </c>
      <c r="C331" s="10">
        <v>8</v>
      </c>
      <c r="D331" s="10">
        <v>3</v>
      </c>
      <c r="E331" s="10">
        <v>3</v>
      </c>
      <c r="F331" s="1">
        <v>79</v>
      </c>
      <c r="G331" s="3">
        <v>41323</v>
      </c>
      <c r="H331" s="11">
        <v>2</v>
      </c>
      <c r="I331" s="1">
        <v>46.3</v>
      </c>
      <c r="J331" s="8">
        <v>17</v>
      </c>
      <c r="K331" s="8" t="s">
        <v>696</v>
      </c>
      <c r="L331" s="12">
        <v>0.15763888888888888</v>
      </c>
      <c r="M331" s="12">
        <f t="shared" si="303"/>
        <v>0.44017361111111108</v>
      </c>
      <c r="N331" s="8">
        <v>3455</v>
      </c>
      <c r="O331" s="8">
        <v>0</v>
      </c>
      <c r="P331" s="13">
        <v>150</v>
      </c>
      <c r="Q331" s="14">
        <f t="shared" si="305"/>
        <v>6.4546924196662792</v>
      </c>
      <c r="R331" s="14">
        <f t="shared" si="306"/>
        <v>0.18612255874653327</v>
      </c>
      <c r="S331" s="14">
        <f t="shared" si="307"/>
        <v>86.830820952590528</v>
      </c>
      <c r="T331">
        <v>28.557903289794922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t="e">
        <f t="shared" si="308"/>
        <v>#DIV/0!</v>
      </c>
      <c r="AC331" t="e">
        <f t="shared" si="309"/>
        <v>#DIV/0!</v>
      </c>
      <c r="AD331" t="e">
        <f t="shared" si="310"/>
        <v>#DIV/0!</v>
      </c>
      <c r="AE331" s="8">
        <v>-1</v>
      </c>
      <c r="AF331" s="8">
        <v>0.87</v>
      </c>
      <c r="AG331" s="8">
        <v>0.92</v>
      </c>
      <c r="AH331" s="8">
        <v>9.9839849472045898</v>
      </c>
      <c r="AI331">
        <f t="shared" si="311"/>
        <v>0.87499199247360226</v>
      </c>
      <c r="AJ331">
        <f t="shared" si="312"/>
        <v>4.7387876525116501E-3</v>
      </c>
      <c r="AK331" t="e">
        <f t="shared" si="313"/>
        <v>#DIV/0!</v>
      </c>
      <c r="AL331" t="e">
        <f t="shared" si="314"/>
        <v>#DIV/0!</v>
      </c>
      <c r="AM331" t="e">
        <f t="shared" si="315"/>
        <v>#DIV/0!</v>
      </c>
      <c r="AN331" s="8">
        <v>1799.2071533203125</v>
      </c>
      <c r="AO331" s="8">
        <v>0.5</v>
      </c>
      <c r="AP331" t="e">
        <f t="shared" si="316"/>
        <v>#DIV/0!</v>
      </c>
      <c r="AQ331">
        <f t="shared" si="317"/>
        <v>3.4393232322581446</v>
      </c>
      <c r="AR331">
        <f t="shared" si="318"/>
        <v>1.8471296031954152</v>
      </c>
      <c r="AS331">
        <f t="shared" si="319"/>
        <v>28.557903289794922</v>
      </c>
      <c r="AT331" s="8">
        <v>2</v>
      </c>
      <c r="AU331">
        <f t="shared" si="320"/>
        <v>4.644859790802002</v>
      </c>
      <c r="AV331" s="8">
        <v>1</v>
      </c>
      <c r="AW331">
        <f t="shared" si="321"/>
        <v>9.2897195816040039</v>
      </c>
      <c r="AX331" s="8">
        <v>25.807361602783203</v>
      </c>
      <c r="AY331" s="8">
        <v>28.557903289794922</v>
      </c>
      <c r="AZ331" s="8">
        <v>25.001850128173828</v>
      </c>
      <c r="BA331" s="8">
        <v>150.75241088867187</v>
      </c>
      <c r="BB331" s="8">
        <v>146.78317260742187</v>
      </c>
      <c r="BC331" s="8">
        <v>18.603988647460938</v>
      </c>
      <c r="BD331" s="8">
        <v>20.52528190612793</v>
      </c>
      <c r="BE331" s="8">
        <v>56.321033477783203</v>
      </c>
      <c r="BF331" s="8">
        <v>62.137485504150391</v>
      </c>
      <c r="BG331" s="8">
        <v>350.67318725585937</v>
      </c>
      <c r="BH331" s="8">
        <v>1797.8704833984375</v>
      </c>
      <c r="BI331" s="8">
        <v>1292.4320068359375</v>
      </c>
      <c r="BJ331" s="8">
        <v>100.99242401123047</v>
      </c>
      <c r="BK331" s="8">
        <v>0.80680418014526367</v>
      </c>
      <c r="BL331" s="8">
        <v>0.17549635469913483</v>
      </c>
      <c r="BM331" s="8">
        <v>0.25</v>
      </c>
      <c r="BN331" s="8">
        <v>-1.355140209197998</v>
      </c>
      <c r="BO331" s="8">
        <v>7.355140209197998</v>
      </c>
      <c r="BP331" s="8">
        <v>1</v>
      </c>
      <c r="BQ331" s="8">
        <v>0</v>
      </c>
      <c r="BR331" s="8">
        <v>0.15999999642372131</v>
      </c>
      <c r="BS331" s="8">
        <v>111115</v>
      </c>
      <c r="BT331">
        <f t="shared" si="322"/>
        <v>1.7533659362792966</v>
      </c>
      <c r="BU331">
        <f t="shared" si="323"/>
        <v>3.4393232322581448E-3</v>
      </c>
      <c r="BV331">
        <f t="shared" si="324"/>
        <v>301.7079032897949</v>
      </c>
      <c r="BW331">
        <f t="shared" si="325"/>
        <v>298.95736160278318</v>
      </c>
      <c r="BX331">
        <f t="shared" si="326"/>
        <v>287.65927091406411</v>
      </c>
      <c r="BY331">
        <f t="shared" si="304"/>
        <v>0.41454052527220059</v>
      </c>
      <c r="BZ331">
        <f t="shared" si="327"/>
        <v>3.9200275764091237</v>
      </c>
      <c r="CA331">
        <f t="shared" si="328"/>
        <v>38.815065731794029</v>
      </c>
      <c r="CB331">
        <f t="shared" si="329"/>
        <v>18.289783825666099</v>
      </c>
      <c r="CC331">
        <f t="shared" si="330"/>
        <v>27.182632446289062</v>
      </c>
      <c r="CD331">
        <f t="shared" si="331"/>
        <v>3.6177316024841022</v>
      </c>
      <c r="CE331">
        <f t="shared" si="332"/>
        <v>0.18246677740686276</v>
      </c>
      <c r="CF331">
        <f t="shared" si="333"/>
        <v>2.0728979732137085</v>
      </c>
      <c r="CG331">
        <f t="shared" si="334"/>
        <v>1.5448336292703937</v>
      </c>
      <c r="CH331">
        <f t="shared" si="335"/>
        <v>0.11436464539134591</v>
      </c>
      <c r="CI331">
        <f t="shared" si="336"/>
        <v>8.7692550868872576</v>
      </c>
      <c r="CJ331">
        <f t="shared" si="337"/>
        <v>0.59155841511086171</v>
      </c>
      <c r="CK331">
        <f t="shared" si="338"/>
        <v>52.392688891565086</v>
      </c>
      <c r="CL331">
        <f t="shared" si="339"/>
        <v>145.84516423267985</v>
      </c>
      <c r="CM331">
        <f t="shared" si="340"/>
        <v>2.3187514897291494E-2</v>
      </c>
      <c r="CN331">
        <f t="shared" si="341"/>
        <v>0</v>
      </c>
      <c r="CO331">
        <f t="shared" si="342"/>
        <v>1573.1222764782774</v>
      </c>
      <c r="CP331">
        <f t="shared" si="343"/>
        <v>0</v>
      </c>
      <c r="CQ331" t="e">
        <f t="shared" si="344"/>
        <v>#DIV/0!</v>
      </c>
      <c r="CR331" t="e">
        <f t="shared" si="345"/>
        <v>#DIV/0!</v>
      </c>
    </row>
    <row r="332" spans="1:96" x14ac:dyDescent="0.3">
      <c r="A332" s="4" t="str">
        <f>VLOOKUP(B332,ListCodeMtrx!A$1:B$91,2,TRUE)</f>
        <v>M72</v>
      </c>
      <c r="B332">
        <v>72</v>
      </c>
      <c r="C332" s="10">
        <v>8</v>
      </c>
      <c r="D332" s="10">
        <v>3</v>
      </c>
      <c r="E332" s="10">
        <v>3</v>
      </c>
      <c r="F332" s="1">
        <v>79</v>
      </c>
      <c r="G332" s="3">
        <v>41323</v>
      </c>
      <c r="H332" s="11">
        <v>2</v>
      </c>
      <c r="I332" s="1">
        <v>46.3</v>
      </c>
      <c r="J332" s="8">
        <v>18</v>
      </c>
      <c r="K332" s="8" t="s">
        <v>697</v>
      </c>
      <c r="L332" s="12">
        <v>0.15763888888888888</v>
      </c>
      <c r="M332" s="12">
        <f t="shared" si="303"/>
        <v>0.44259259259259254</v>
      </c>
      <c r="N332" s="8">
        <v>3664</v>
      </c>
      <c r="O332" s="8">
        <v>0</v>
      </c>
      <c r="P332" s="13" t="s">
        <v>192</v>
      </c>
      <c r="Q332" s="14">
        <f t="shared" si="305"/>
        <v>25.447226218594071</v>
      </c>
      <c r="R332" s="14">
        <f t="shared" si="306"/>
        <v>0.21695500404982357</v>
      </c>
      <c r="S332" s="14">
        <f t="shared" si="307"/>
        <v>184.94158936110861</v>
      </c>
      <c r="T332">
        <v>28.402095794677734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t="e">
        <f t="shared" si="308"/>
        <v>#DIV/0!</v>
      </c>
      <c r="AC332" t="e">
        <f t="shared" si="309"/>
        <v>#DIV/0!</v>
      </c>
      <c r="AD332" t="e">
        <f t="shared" si="310"/>
        <v>#DIV/0!</v>
      </c>
      <c r="AE332" s="8">
        <v>-1</v>
      </c>
      <c r="AF332" s="8">
        <v>0.87</v>
      </c>
      <c r="AG332" s="8">
        <v>0.92</v>
      </c>
      <c r="AH332" s="8">
        <v>9.9557476043701172</v>
      </c>
      <c r="AI332">
        <f t="shared" si="311"/>
        <v>0.87497787380218517</v>
      </c>
      <c r="AJ332">
        <f t="shared" si="312"/>
        <v>1.6768854770776675E-2</v>
      </c>
      <c r="AK332" t="e">
        <f t="shared" si="313"/>
        <v>#DIV/0!</v>
      </c>
      <c r="AL332" t="e">
        <f t="shared" si="314"/>
        <v>#DIV/0!</v>
      </c>
      <c r="AM332" t="e">
        <f t="shared" si="315"/>
        <v>#DIV/0!</v>
      </c>
      <c r="AN332" s="8">
        <v>1799.2071533203125</v>
      </c>
      <c r="AO332" s="8">
        <v>0.5</v>
      </c>
      <c r="AP332" t="e">
        <f t="shared" si="316"/>
        <v>#DIV/0!</v>
      </c>
      <c r="AQ332">
        <f t="shared" si="317"/>
        <v>3.7899445421135436</v>
      </c>
      <c r="AR332">
        <f t="shared" si="318"/>
        <v>1.7515128180293114</v>
      </c>
      <c r="AS332">
        <f t="shared" si="319"/>
        <v>28.402095794677734</v>
      </c>
      <c r="AT332" s="8">
        <v>2</v>
      </c>
      <c r="AU332">
        <f t="shared" si="320"/>
        <v>4.644859790802002</v>
      </c>
      <c r="AV332" s="8">
        <v>1</v>
      </c>
      <c r="AW332">
        <f t="shared" si="321"/>
        <v>9.2897195816040039</v>
      </c>
      <c r="AX332" s="8">
        <v>25.827398300170898</v>
      </c>
      <c r="AY332" s="8">
        <v>28.402095794677734</v>
      </c>
      <c r="AZ332" s="8">
        <v>25.002775192260742</v>
      </c>
      <c r="BA332" s="8">
        <v>399.82400512695312</v>
      </c>
      <c r="BB332" s="8">
        <v>384.47946166992187</v>
      </c>
      <c r="BC332" s="8">
        <v>19.007806777954102</v>
      </c>
      <c r="BD332" s="8">
        <v>21.123689651489258</v>
      </c>
      <c r="BE332" s="8">
        <v>57.471572875976562</v>
      </c>
      <c r="BF332" s="8">
        <v>63.869106292724609</v>
      </c>
      <c r="BG332" s="8">
        <v>350.67034912109375</v>
      </c>
      <c r="BH332" s="8">
        <v>1802.5181884765625</v>
      </c>
      <c r="BI332" s="8">
        <v>1314.176025390625</v>
      </c>
      <c r="BJ332" s="8">
        <v>100.98594665527344</v>
      </c>
      <c r="BK332" s="8">
        <v>1.7166247367858887</v>
      </c>
      <c r="BL332" s="8">
        <v>0.16850782930850983</v>
      </c>
      <c r="BM332" s="8">
        <v>0.5</v>
      </c>
      <c r="BN332" s="8">
        <v>-1.355140209197998</v>
      </c>
      <c r="BO332" s="8">
        <v>7.355140209197998</v>
      </c>
      <c r="BP332" s="8">
        <v>1</v>
      </c>
      <c r="BQ332" s="8">
        <v>0</v>
      </c>
      <c r="BR332" s="8">
        <v>0.15999999642372131</v>
      </c>
      <c r="BS332" s="8">
        <v>111115</v>
      </c>
      <c r="BT332">
        <f t="shared" si="322"/>
        <v>1.7533517456054686</v>
      </c>
      <c r="BU332">
        <f t="shared" si="323"/>
        <v>3.7899445421135437E-3</v>
      </c>
      <c r="BV332">
        <f t="shared" si="324"/>
        <v>301.55209579467771</v>
      </c>
      <c r="BW332">
        <f t="shared" si="325"/>
        <v>298.97739830017088</v>
      </c>
      <c r="BX332">
        <f t="shared" si="326"/>
        <v>288.40290370994262</v>
      </c>
      <c r="BY332">
        <f t="shared" si="304"/>
        <v>0.36410217849996607</v>
      </c>
      <c r="BZ332">
        <f t="shared" si="327"/>
        <v>3.884708614337157</v>
      </c>
      <c r="CA332">
        <f t="shared" si="328"/>
        <v>38.467814017707184</v>
      </c>
      <c r="CB332">
        <f t="shared" si="329"/>
        <v>17.344124366217926</v>
      </c>
      <c r="CC332">
        <f t="shared" si="330"/>
        <v>27.114747047424316</v>
      </c>
      <c r="CD332">
        <f t="shared" si="331"/>
        <v>3.6033520732137223</v>
      </c>
      <c r="CE332">
        <f t="shared" si="332"/>
        <v>0.21200380125454857</v>
      </c>
      <c r="CF332">
        <f t="shared" si="333"/>
        <v>2.1331957963078456</v>
      </c>
      <c r="CG332">
        <f t="shared" si="334"/>
        <v>1.4701562769058767</v>
      </c>
      <c r="CH332">
        <f t="shared" si="335"/>
        <v>0.13293848939012798</v>
      </c>
      <c r="CI332">
        <f t="shared" si="336"/>
        <v>18.6765014775624</v>
      </c>
      <c r="CJ332">
        <f t="shared" si="337"/>
        <v>0.48101812397948623</v>
      </c>
      <c r="CK332">
        <f t="shared" si="338"/>
        <v>54.588517946976523</v>
      </c>
      <c r="CL332">
        <f t="shared" si="339"/>
        <v>380.78142158449981</v>
      </c>
      <c r="CM332">
        <f t="shared" si="340"/>
        <v>3.6480938575051539E-2</v>
      </c>
      <c r="CN332">
        <f t="shared" si="341"/>
        <v>0</v>
      </c>
      <c r="CO332">
        <f t="shared" si="342"/>
        <v>1577.1635320429891</v>
      </c>
      <c r="CP332">
        <f t="shared" si="343"/>
        <v>0</v>
      </c>
      <c r="CQ332" t="e">
        <f t="shared" si="344"/>
        <v>#DIV/0!</v>
      </c>
      <c r="CR332" t="e">
        <f t="shared" si="345"/>
        <v>#DIV/0!</v>
      </c>
    </row>
    <row r="333" spans="1:96" x14ac:dyDescent="0.3">
      <c r="A333" s="4" t="str">
        <f>VLOOKUP(B333,ListCodeMtrx!A$1:B$91,2,TRUE)</f>
        <v>M72</v>
      </c>
      <c r="B333">
        <v>72</v>
      </c>
      <c r="C333" s="10">
        <v>8</v>
      </c>
      <c r="D333" s="10">
        <v>3</v>
      </c>
      <c r="E333" s="10">
        <v>3</v>
      </c>
      <c r="F333" s="1">
        <v>79</v>
      </c>
      <c r="G333" s="3">
        <v>41323</v>
      </c>
      <c r="H333" s="11">
        <v>2</v>
      </c>
      <c r="I333" s="1">
        <v>46.3</v>
      </c>
      <c r="J333" s="8">
        <v>19</v>
      </c>
      <c r="K333" s="8" t="s">
        <v>698</v>
      </c>
      <c r="L333" s="12">
        <v>0.15763888888888888</v>
      </c>
      <c r="M333" s="12">
        <f t="shared" si="303"/>
        <v>0.44487268518518519</v>
      </c>
      <c r="N333" s="8">
        <v>3861</v>
      </c>
      <c r="O333" s="8">
        <v>0</v>
      </c>
      <c r="P333" s="13">
        <v>800</v>
      </c>
      <c r="Q333" s="14">
        <f t="shared" si="305"/>
        <v>48.102496175222704</v>
      </c>
      <c r="R333" s="14">
        <f t="shared" si="306"/>
        <v>0.21985290664978618</v>
      </c>
      <c r="S333" s="14">
        <f t="shared" si="307"/>
        <v>397.85199528205993</v>
      </c>
      <c r="T333">
        <v>28.318071365356445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t="e">
        <f t="shared" si="308"/>
        <v>#DIV/0!</v>
      </c>
      <c r="AC333" t="e">
        <f t="shared" si="309"/>
        <v>#DIV/0!</v>
      </c>
      <c r="AD333" t="e">
        <f t="shared" si="310"/>
        <v>#DIV/0!</v>
      </c>
      <c r="AE333" s="8">
        <v>-1</v>
      </c>
      <c r="AF333" s="8">
        <v>0.87</v>
      </c>
      <c r="AG333" s="8">
        <v>0.92</v>
      </c>
      <c r="AH333" s="8">
        <v>9.9839849472045898</v>
      </c>
      <c r="AI333">
        <f t="shared" si="311"/>
        <v>0.87499199247360226</v>
      </c>
      <c r="AJ333">
        <f t="shared" si="312"/>
        <v>3.1205368628644387E-2</v>
      </c>
      <c r="AK333" t="e">
        <f t="shared" si="313"/>
        <v>#DIV/0!</v>
      </c>
      <c r="AL333" t="e">
        <f t="shared" si="314"/>
        <v>#DIV/0!</v>
      </c>
      <c r="AM333" t="e">
        <f t="shared" si="315"/>
        <v>#DIV/0!</v>
      </c>
      <c r="AN333" s="8">
        <v>1799.2071533203125</v>
      </c>
      <c r="AO333" s="8">
        <v>0.5</v>
      </c>
      <c r="AP333" t="e">
        <f t="shared" si="316"/>
        <v>#DIV/0!</v>
      </c>
      <c r="AQ333">
        <f t="shared" si="317"/>
        <v>3.7436379968837308</v>
      </c>
      <c r="AR333">
        <f t="shared" si="318"/>
        <v>1.7077247878873214</v>
      </c>
      <c r="AS333">
        <f t="shared" si="319"/>
        <v>28.318071365356445</v>
      </c>
      <c r="AT333" s="8">
        <v>2</v>
      </c>
      <c r="AU333">
        <f t="shared" si="320"/>
        <v>4.644859790802002</v>
      </c>
      <c r="AV333" s="8">
        <v>1</v>
      </c>
      <c r="AW333">
        <f t="shared" si="321"/>
        <v>9.2897195816040039</v>
      </c>
      <c r="AX333" s="8">
        <v>25.801357269287109</v>
      </c>
      <c r="AY333" s="8">
        <v>28.318071365356445</v>
      </c>
      <c r="AZ333" s="8">
        <v>24.999990463256836</v>
      </c>
      <c r="BA333" s="8">
        <v>800.34423828125</v>
      </c>
      <c r="BB333" s="8">
        <v>771.26513671875</v>
      </c>
      <c r="BC333" s="8">
        <v>19.281112670898438</v>
      </c>
      <c r="BD333" s="8">
        <v>21.370454788208008</v>
      </c>
      <c r="BE333" s="8">
        <v>58.386249542236328</v>
      </c>
      <c r="BF333" s="8">
        <v>64.713111877441406</v>
      </c>
      <c r="BG333" s="8">
        <v>350.69744873046875</v>
      </c>
      <c r="BH333" s="8">
        <v>1798.333251953125</v>
      </c>
      <c r="BI333" s="8">
        <v>1331.2025146484375</v>
      </c>
      <c r="BJ333" s="8">
        <v>100.98298645019531</v>
      </c>
      <c r="BK333" s="8">
        <v>2.6719470024108887</v>
      </c>
      <c r="BL333" s="8">
        <v>0.15899206697940826</v>
      </c>
      <c r="BM333" s="8">
        <v>0.25</v>
      </c>
      <c r="BN333" s="8">
        <v>-1.355140209197998</v>
      </c>
      <c r="BO333" s="8">
        <v>7.355140209197998</v>
      </c>
      <c r="BP333" s="8">
        <v>1</v>
      </c>
      <c r="BQ333" s="8">
        <v>0</v>
      </c>
      <c r="BR333" s="8">
        <v>0.15999999642372131</v>
      </c>
      <c r="BS333" s="8">
        <v>111115</v>
      </c>
      <c r="BT333">
        <f t="shared" si="322"/>
        <v>1.7534872436523434</v>
      </c>
      <c r="BU333">
        <f t="shared" si="323"/>
        <v>3.7436379968837307E-3</v>
      </c>
      <c r="BV333">
        <f t="shared" si="324"/>
        <v>301.46807136535642</v>
      </c>
      <c r="BW333">
        <f t="shared" si="325"/>
        <v>298.95135726928709</v>
      </c>
      <c r="BX333">
        <f t="shared" si="326"/>
        <v>287.73331388115912</v>
      </c>
      <c r="BY333">
        <f t="shared" si="304"/>
        <v>0.37235880245207653</v>
      </c>
      <c r="BZ333">
        <f t="shared" si="327"/>
        <v>3.8657771341994422</v>
      </c>
      <c r="CA333">
        <f t="shared" si="328"/>
        <v>38.281469682083909</v>
      </c>
      <c r="CB333">
        <f t="shared" si="329"/>
        <v>16.911014893875901</v>
      </c>
      <c r="CC333">
        <f t="shared" si="330"/>
        <v>27.059714317321777</v>
      </c>
      <c r="CD333">
        <f t="shared" si="331"/>
        <v>3.5917316446556997</v>
      </c>
      <c r="CE333">
        <f t="shared" si="332"/>
        <v>0.214770101863129</v>
      </c>
      <c r="CF333">
        <f t="shared" si="333"/>
        <v>2.1580523463121208</v>
      </c>
      <c r="CG333">
        <f t="shared" si="334"/>
        <v>1.4336792983435789</v>
      </c>
      <c r="CH333">
        <f t="shared" si="335"/>
        <v>0.1346789018747809</v>
      </c>
      <c r="CI333">
        <f t="shared" si="336"/>
        <v>40.176282648751425</v>
      </c>
      <c r="CJ333">
        <f t="shared" si="337"/>
        <v>0.51584335443278417</v>
      </c>
      <c r="CK333">
        <f t="shared" si="338"/>
        <v>55.51915466259436</v>
      </c>
      <c r="CL333">
        <f t="shared" si="339"/>
        <v>764.27478902675455</v>
      </c>
      <c r="CM333">
        <f t="shared" si="340"/>
        <v>3.4943059265501356E-2</v>
      </c>
      <c r="CN333">
        <f t="shared" si="341"/>
        <v>0</v>
      </c>
      <c r="CO333">
        <f t="shared" si="342"/>
        <v>1573.5271952579974</v>
      </c>
      <c r="CP333">
        <f t="shared" si="343"/>
        <v>0</v>
      </c>
      <c r="CQ333" t="e">
        <f t="shared" si="344"/>
        <v>#DIV/0!</v>
      </c>
      <c r="CR333" t="e">
        <f t="shared" si="345"/>
        <v>#DIV/0!</v>
      </c>
    </row>
    <row r="334" spans="1:96" s="5" customFormat="1" x14ac:dyDescent="0.3">
      <c r="A334" s="4" t="str">
        <f>VLOOKUP(B334,ListCodeMtrx!A$1:B$91,2,TRUE)</f>
        <v>M86</v>
      </c>
      <c r="B334">
        <v>86</v>
      </c>
      <c r="C334" s="10">
        <v>4</v>
      </c>
      <c r="D334" s="10">
        <v>3</v>
      </c>
      <c r="E334" s="10">
        <v>6</v>
      </c>
      <c r="F334" s="1">
        <v>79</v>
      </c>
      <c r="G334" s="3">
        <v>41323</v>
      </c>
      <c r="H334" s="11">
        <v>2</v>
      </c>
      <c r="I334" s="1">
        <v>45.3</v>
      </c>
      <c r="J334" s="8">
        <v>22</v>
      </c>
      <c r="K334" s="8" t="s">
        <v>701</v>
      </c>
      <c r="L334" s="12">
        <v>0.15763888888888888</v>
      </c>
      <c r="M334" s="12">
        <f t="shared" si="303"/>
        <v>0.45508101851851845</v>
      </c>
      <c r="N334" s="8">
        <v>4743</v>
      </c>
      <c r="O334" s="8">
        <v>0</v>
      </c>
      <c r="P334" s="13">
        <v>50</v>
      </c>
      <c r="Q334" s="14">
        <f t="shared" si="305"/>
        <v>-1.243346081197884</v>
      </c>
      <c r="R334" s="14">
        <f t="shared" si="306"/>
        <v>0.23941608273868603</v>
      </c>
      <c r="S334" s="14">
        <f t="shared" si="307"/>
        <v>56.837549007214733</v>
      </c>
      <c r="T334">
        <v>28.16014289855957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t="e">
        <f t="shared" si="308"/>
        <v>#DIV/0!</v>
      </c>
      <c r="AC334" t="e">
        <f t="shared" si="309"/>
        <v>#DIV/0!</v>
      </c>
      <c r="AD334" t="e">
        <f t="shared" si="310"/>
        <v>#DIV/0!</v>
      </c>
      <c r="AE334" s="8">
        <v>-1</v>
      </c>
      <c r="AF334" s="8">
        <v>0.87</v>
      </c>
      <c r="AG334" s="8">
        <v>0.92</v>
      </c>
      <c r="AH334" s="8">
        <v>9.9839849472045898</v>
      </c>
      <c r="AI334">
        <f t="shared" si="311"/>
        <v>0.87499199247360226</v>
      </c>
      <c r="AJ334">
        <f t="shared" si="312"/>
        <v>-1.5440586648081861E-4</v>
      </c>
      <c r="AK334" t="e">
        <f t="shared" si="313"/>
        <v>#DIV/0!</v>
      </c>
      <c r="AL334" t="e">
        <f t="shared" si="314"/>
        <v>#DIV/0!</v>
      </c>
      <c r="AM334" t="e">
        <f t="shared" si="315"/>
        <v>#DIV/0!</v>
      </c>
      <c r="AN334" s="8">
        <v>1798.3016357421875</v>
      </c>
      <c r="AO334" s="8">
        <v>0.5</v>
      </c>
      <c r="AP334" t="e">
        <f t="shared" si="316"/>
        <v>#DIV/0!</v>
      </c>
      <c r="AQ334">
        <f t="shared" si="317"/>
        <v>4.1345987844870411</v>
      </c>
      <c r="AR334">
        <f t="shared" si="318"/>
        <v>1.7360559059621483</v>
      </c>
      <c r="AS334">
        <f t="shared" si="319"/>
        <v>28.16014289855957</v>
      </c>
      <c r="AT334" s="8">
        <v>2</v>
      </c>
      <c r="AU334">
        <f t="shared" si="320"/>
        <v>4.644859790802002</v>
      </c>
      <c r="AV334" s="8">
        <v>1</v>
      </c>
      <c r="AW334">
        <f t="shared" si="321"/>
        <v>9.2897195816040039</v>
      </c>
      <c r="AX334" s="8">
        <v>25.76336669921875</v>
      </c>
      <c r="AY334" s="8">
        <v>28.16014289855957</v>
      </c>
      <c r="AZ334" s="8">
        <v>24.997980117797852</v>
      </c>
      <c r="BA334" s="8">
        <v>49.259956359863281</v>
      </c>
      <c r="BB334" s="8">
        <v>49.851497650146484</v>
      </c>
      <c r="BC334" s="8">
        <v>18.434532165527344</v>
      </c>
      <c r="BD334" s="8">
        <v>20.743616104125977</v>
      </c>
      <c r="BE334" s="8">
        <v>55.937931060791016</v>
      </c>
      <c r="BF334" s="8">
        <v>62.944644927978516</v>
      </c>
      <c r="BG334" s="8">
        <v>350.68731689453125</v>
      </c>
      <c r="BH334" s="8">
        <v>1801.1773681640625</v>
      </c>
      <c r="BI334" s="8">
        <v>1312.3857421875</v>
      </c>
      <c r="BJ334" s="8">
        <v>100.96389007568359</v>
      </c>
      <c r="BK334" s="8">
        <v>0.23824644088745117</v>
      </c>
      <c r="BL334" s="8">
        <v>0.18303228914737701</v>
      </c>
      <c r="BM334" s="8">
        <v>0.5</v>
      </c>
      <c r="BN334" s="8">
        <v>-1.355140209197998</v>
      </c>
      <c r="BO334" s="8">
        <v>7.355140209197998</v>
      </c>
      <c r="BP334" s="8">
        <v>1</v>
      </c>
      <c r="BQ334" s="8">
        <v>0</v>
      </c>
      <c r="BR334" s="8">
        <v>0.15999999642372131</v>
      </c>
      <c r="BS334" s="8">
        <v>111115</v>
      </c>
      <c r="BT334">
        <f t="shared" si="322"/>
        <v>1.7534365844726563</v>
      </c>
      <c r="BU334">
        <f t="shared" si="323"/>
        <v>4.134598784487041E-3</v>
      </c>
      <c r="BV334">
        <f t="shared" si="324"/>
        <v>301.31014289855955</v>
      </c>
      <c r="BW334">
        <f t="shared" si="325"/>
        <v>298.91336669921873</v>
      </c>
      <c r="BX334">
        <f t="shared" si="326"/>
        <v>288.18837246473777</v>
      </c>
      <c r="BY334">
        <f t="shared" si="304"/>
        <v>0.31107522623215006</v>
      </c>
      <c r="BZ334">
        <f t="shared" si="327"/>
        <v>3.8304120820713035</v>
      </c>
      <c r="CA334">
        <f t="shared" si="328"/>
        <v>37.938436001227629</v>
      </c>
      <c r="CB334">
        <f t="shared" si="329"/>
        <v>17.194819897101652</v>
      </c>
      <c r="CC334">
        <f t="shared" si="330"/>
        <v>26.96175479888916</v>
      </c>
      <c r="CD334">
        <f t="shared" si="331"/>
        <v>3.5711279355037697</v>
      </c>
      <c r="CE334">
        <f t="shared" si="332"/>
        <v>0.23340084036067846</v>
      </c>
      <c r="CF334">
        <f t="shared" si="333"/>
        <v>2.0943561761091551</v>
      </c>
      <c r="CG334">
        <f t="shared" si="334"/>
        <v>1.4767717593946146</v>
      </c>
      <c r="CH334">
        <f t="shared" si="335"/>
        <v>0.14640428871872796</v>
      </c>
      <c r="CI334">
        <f t="shared" si="336"/>
        <v>5.7385400501357076</v>
      </c>
      <c r="CJ334">
        <f t="shared" si="337"/>
        <v>1.1401372413341673</v>
      </c>
      <c r="CK334">
        <f t="shared" si="338"/>
        <v>54.480170297163689</v>
      </c>
      <c r="CL334">
        <f t="shared" si="339"/>
        <v>50.032183105167221</v>
      </c>
      <c r="CM334">
        <f t="shared" si="340"/>
        <v>-1.3538826818647461E-2</v>
      </c>
      <c r="CN334">
        <f t="shared" si="341"/>
        <v>0</v>
      </c>
      <c r="CO334">
        <f t="shared" si="342"/>
        <v>1576.0157741682322</v>
      </c>
      <c r="CP334">
        <f t="shared" si="343"/>
        <v>0</v>
      </c>
      <c r="CQ334" t="e">
        <f t="shared" si="344"/>
        <v>#DIV/0!</v>
      </c>
      <c r="CR334" t="e">
        <f t="shared" si="345"/>
        <v>#DIV/0!</v>
      </c>
    </row>
    <row r="335" spans="1:96" x14ac:dyDescent="0.3">
      <c r="A335" s="4" t="str">
        <f>VLOOKUP(B335,ListCodeMtrx!A$1:B$91,2,TRUE)</f>
        <v>M86</v>
      </c>
      <c r="B335">
        <v>86</v>
      </c>
      <c r="C335" s="10">
        <v>4</v>
      </c>
      <c r="D335" s="10">
        <v>3</v>
      </c>
      <c r="E335" s="10">
        <v>6</v>
      </c>
      <c r="F335" s="1">
        <v>79</v>
      </c>
      <c r="G335" s="3">
        <v>41323</v>
      </c>
      <c r="H335" s="11">
        <v>2</v>
      </c>
      <c r="I335" s="1">
        <v>45.3</v>
      </c>
      <c r="J335" s="8">
        <v>23</v>
      </c>
      <c r="K335" s="8" t="s">
        <v>702</v>
      </c>
      <c r="L335" s="12">
        <v>0.15763888888888888</v>
      </c>
      <c r="M335" s="12">
        <f t="shared" si="303"/>
        <v>0.45709490740740744</v>
      </c>
      <c r="N335" s="8">
        <v>4917</v>
      </c>
      <c r="O335" s="8">
        <v>0</v>
      </c>
      <c r="P335" s="13">
        <v>150</v>
      </c>
      <c r="Q335" s="14">
        <f t="shared" si="305"/>
        <v>7.9015769055947347</v>
      </c>
      <c r="R335" s="14">
        <f t="shared" si="306"/>
        <v>0.26019623974754413</v>
      </c>
      <c r="S335" s="14">
        <f t="shared" si="307"/>
        <v>92.958112432968463</v>
      </c>
      <c r="T335">
        <v>28.028518676757813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t="e">
        <f t="shared" si="308"/>
        <v>#DIV/0!</v>
      </c>
      <c r="AC335" t="e">
        <f t="shared" si="309"/>
        <v>#DIV/0!</v>
      </c>
      <c r="AD335" t="e">
        <f t="shared" si="310"/>
        <v>#DIV/0!</v>
      </c>
      <c r="AE335" s="8">
        <v>-1</v>
      </c>
      <c r="AF335" s="8">
        <v>0.87</v>
      </c>
      <c r="AG335" s="8">
        <v>0.92</v>
      </c>
      <c r="AH335" s="8">
        <v>9.9839849472045898</v>
      </c>
      <c r="AI335">
        <f t="shared" si="311"/>
        <v>0.87499199247360226</v>
      </c>
      <c r="AJ335">
        <f t="shared" si="312"/>
        <v>5.6476943850646373E-3</v>
      </c>
      <c r="AK335" t="e">
        <f t="shared" si="313"/>
        <v>#DIV/0!</v>
      </c>
      <c r="AL335" t="e">
        <f t="shared" si="314"/>
        <v>#DIV/0!</v>
      </c>
      <c r="AM335" t="e">
        <f t="shared" si="315"/>
        <v>#DIV/0!</v>
      </c>
      <c r="AN335" s="8">
        <v>1798.3016357421875</v>
      </c>
      <c r="AO335" s="8">
        <v>0.5</v>
      </c>
      <c r="AP335" t="e">
        <f t="shared" si="316"/>
        <v>#DIV/0!</v>
      </c>
      <c r="AQ335">
        <f t="shared" si="317"/>
        <v>4.3277900036650783</v>
      </c>
      <c r="AR335">
        <f t="shared" si="318"/>
        <v>1.6755962613089461</v>
      </c>
      <c r="AS335">
        <f t="shared" si="319"/>
        <v>28.028518676757813</v>
      </c>
      <c r="AT335" s="8">
        <v>2</v>
      </c>
      <c r="AU335">
        <f t="shared" si="320"/>
        <v>4.644859790802002</v>
      </c>
      <c r="AV335" s="8">
        <v>1</v>
      </c>
      <c r="AW335">
        <f t="shared" si="321"/>
        <v>9.2897195816040039</v>
      </c>
      <c r="AX335" s="8">
        <v>25.755563735961914</v>
      </c>
      <c r="AY335" s="8">
        <v>28.028518676757813</v>
      </c>
      <c r="AZ335" s="8">
        <v>24.999275207519531</v>
      </c>
      <c r="BA335" s="8">
        <v>150.83396911621094</v>
      </c>
      <c r="BB335" s="8">
        <v>145.96725463867187</v>
      </c>
      <c r="BC335" s="8">
        <v>18.637378692626953</v>
      </c>
      <c r="BD335" s="8">
        <v>21.053642272949219</v>
      </c>
      <c r="BE335" s="8">
        <v>56.576938629150391</v>
      </c>
      <c r="BF335" s="8">
        <v>63.911922454833984</v>
      </c>
      <c r="BG335" s="8">
        <v>350.6798095703125</v>
      </c>
      <c r="BH335" s="8">
        <v>1801.3233642578125</v>
      </c>
      <c r="BI335" s="8">
        <v>1341.449462890625</v>
      </c>
      <c r="BJ335" s="8">
        <v>100.95911407470703</v>
      </c>
      <c r="BK335" s="8">
        <v>0.69796323776245117</v>
      </c>
      <c r="BL335" s="8">
        <v>0.17676092684268951</v>
      </c>
      <c r="BM335" s="8">
        <v>0.25</v>
      </c>
      <c r="BN335" s="8">
        <v>-1.355140209197998</v>
      </c>
      <c r="BO335" s="8">
        <v>7.355140209197998</v>
      </c>
      <c r="BP335" s="8">
        <v>1</v>
      </c>
      <c r="BQ335" s="8">
        <v>0</v>
      </c>
      <c r="BR335" s="8">
        <v>0.15999999642372131</v>
      </c>
      <c r="BS335" s="8">
        <v>111115</v>
      </c>
      <c r="BT335">
        <f t="shared" si="322"/>
        <v>1.7533990478515624</v>
      </c>
      <c r="BU335">
        <f t="shared" si="323"/>
        <v>4.3277900036650784E-3</v>
      </c>
      <c r="BV335">
        <f t="shared" si="324"/>
        <v>301.17851867675779</v>
      </c>
      <c r="BW335">
        <f t="shared" si="325"/>
        <v>298.90556373596189</v>
      </c>
      <c r="BX335">
        <f t="shared" si="326"/>
        <v>288.21173183921564</v>
      </c>
      <c r="BY335">
        <f t="shared" si="304"/>
        <v>0.28301017903744047</v>
      </c>
      <c r="BZ335">
        <f t="shared" si="327"/>
        <v>3.8011533332317007</v>
      </c>
      <c r="CA335">
        <f t="shared" si="328"/>
        <v>37.650422827788972</v>
      </c>
      <c r="CB335">
        <f t="shared" si="329"/>
        <v>16.596780554839754</v>
      </c>
      <c r="CC335">
        <f t="shared" si="330"/>
        <v>26.892041206359863</v>
      </c>
      <c r="CD335">
        <f t="shared" si="331"/>
        <v>3.5565280689283605</v>
      </c>
      <c r="CE335">
        <f t="shared" si="332"/>
        <v>0.25310695388940135</v>
      </c>
      <c r="CF335">
        <f t="shared" si="333"/>
        <v>2.1255570719227546</v>
      </c>
      <c r="CG335">
        <f t="shared" si="334"/>
        <v>1.4309709970056059</v>
      </c>
      <c r="CH335">
        <f t="shared" si="335"/>
        <v>0.15881385668425851</v>
      </c>
      <c r="CI335">
        <f t="shared" si="336"/>
        <v>9.3849686772895051</v>
      </c>
      <c r="CJ335">
        <f t="shared" si="337"/>
        <v>0.63684223330141732</v>
      </c>
      <c r="CK335">
        <f t="shared" si="338"/>
        <v>55.823093035774285</v>
      </c>
      <c r="CL335">
        <f t="shared" si="339"/>
        <v>144.81898221463914</v>
      </c>
      <c r="CM335">
        <f t="shared" si="340"/>
        <v>3.0458055704092109E-2</v>
      </c>
      <c r="CN335">
        <f t="shared" si="341"/>
        <v>0</v>
      </c>
      <c r="CO335">
        <f t="shared" si="342"/>
        <v>1576.1435195811957</v>
      </c>
      <c r="CP335">
        <f t="shared" si="343"/>
        <v>0</v>
      </c>
      <c r="CQ335" t="e">
        <f t="shared" si="344"/>
        <v>#DIV/0!</v>
      </c>
      <c r="CR335" t="e">
        <f t="shared" si="345"/>
        <v>#DIV/0!</v>
      </c>
    </row>
    <row r="336" spans="1:96" x14ac:dyDescent="0.3">
      <c r="A336" s="4" t="str">
        <f>VLOOKUP(B336,ListCodeMtrx!A$1:B$91,2,TRUE)</f>
        <v>M86</v>
      </c>
      <c r="B336">
        <v>86</v>
      </c>
      <c r="C336" s="10">
        <v>4</v>
      </c>
      <c r="D336" s="10">
        <v>3</v>
      </c>
      <c r="E336" s="10">
        <v>6</v>
      </c>
      <c r="F336" s="1">
        <v>79</v>
      </c>
      <c r="G336" s="3">
        <v>41323</v>
      </c>
      <c r="H336" s="11">
        <v>2</v>
      </c>
      <c r="I336" s="1">
        <v>45.3</v>
      </c>
      <c r="J336" s="8">
        <v>24</v>
      </c>
      <c r="K336" s="8" t="s">
        <v>703</v>
      </c>
      <c r="L336" s="12">
        <v>0.15763888888888888</v>
      </c>
      <c r="M336" s="12">
        <f t="shared" si="303"/>
        <v>0.45884259259259264</v>
      </c>
      <c r="N336" s="8">
        <v>5068</v>
      </c>
      <c r="O336" s="8">
        <v>0</v>
      </c>
      <c r="P336" s="13" t="s">
        <v>192</v>
      </c>
      <c r="Q336" s="14">
        <f t="shared" si="305"/>
        <v>28.190094439083317</v>
      </c>
      <c r="R336" s="14">
        <f t="shared" si="306"/>
        <v>0.27474083377423053</v>
      </c>
      <c r="S336" s="14">
        <f t="shared" si="307"/>
        <v>208.22375604461644</v>
      </c>
      <c r="T336">
        <v>27.950860977172852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t="e">
        <f t="shared" si="308"/>
        <v>#DIV/0!</v>
      </c>
      <c r="AC336" t="e">
        <f t="shared" si="309"/>
        <v>#DIV/0!</v>
      </c>
      <c r="AD336" t="e">
        <f t="shared" si="310"/>
        <v>#DIV/0!</v>
      </c>
      <c r="AE336" s="8">
        <v>-1</v>
      </c>
      <c r="AF336" s="8">
        <v>0.87</v>
      </c>
      <c r="AG336" s="8">
        <v>0.92</v>
      </c>
      <c r="AH336" s="8">
        <v>9.9839849472045898</v>
      </c>
      <c r="AI336">
        <f t="shared" si="311"/>
        <v>0.87499199247360226</v>
      </c>
      <c r="AJ336">
        <f t="shared" si="312"/>
        <v>1.8520022297754422E-2</v>
      </c>
      <c r="AK336" t="e">
        <f t="shared" si="313"/>
        <v>#DIV/0!</v>
      </c>
      <c r="AL336" t="e">
        <f t="shared" si="314"/>
        <v>#DIV/0!</v>
      </c>
      <c r="AM336" t="e">
        <f t="shared" si="315"/>
        <v>#DIV/0!</v>
      </c>
      <c r="AN336" s="8">
        <v>1798.3016357421875</v>
      </c>
      <c r="AO336" s="8">
        <v>0.5</v>
      </c>
      <c r="AP336" t="e">
        <f t="shared" si="316"/>
        <v>#DIV/0!</v>
      </c>
      <c r="AQ336">
        <f t="shared" si="317"/>
        <v>4.4597552901043791</v>
      </c>
      <c r="AR336">
        <f t="shared" si="318"/>
        <v>1.6376972599298454</v>
      </c>
      <c r="AS336">
        <f t="shared" si="319"/>
        <v>27.950860977172852</v>
      </c>
      <c r="AT336" s="8">
        <v>2</v>
      </c>
      <c r="AU336">
        <f t="shared" si="320"/>
        <v>4.644859790802002</v>
      </c>
      <c r="AV336" s="8">
        <v>1</v>
      </c>
      <c r="AW336">
        <f t="shared" si="321"/>
        <v>9.2897195816040039</v>
      </c>
      <c r="AX336" s="8">
        <v>25.755109786987305</v>
      </c>
      <c r="AY336" s="8">
        <v>27.950860977172852</v>
      </c>
      <c r="AZ336" s="8">
        <v>25.003589630126953</v>
      </c>
      <c r="BA336" s="8">
        <v>401.4974365234375</v>
      </c>
      <c r="BB336" s="8">
        <v>384.44219970703125</v>
      </c>
      <c r="BC336" s="8">
        <v>18.770078659057617</v>
      </c>
      <c r="BD336" s="8">
        <v>21.259498596191406</v>
      </c>
      <c r="BE336" s="8">
        <v>56.979846954345703</v>
      </c>
      <c r="BF336" s="8">
        <v>64.536918640136719</v>
      </c>
      <c r="BG336" s="8">
        <v>350.67953491210937</v>
      </c>
      <c r="BH336" s="8">
        <v>1801.3160400390625</v>
      </c>
      <c r="BI336" s="8">
        <v>1374.070556640625</v>
      </c>
      <c r="BJ336" s="8">
        <v>100.95652770996094</v>
      </c>
      <c r="BK336" s="8">
        <v>1.5404314994812012</v>
      </c>
      <c r="BL336" s="8">
        <v>0.16779638826847076</v>
      </c>
      <c r="BM336" s="8">
        <v>0.75</v>
      </c>
      <c r="BN336" s="8">
        <v>-1.355140209197998</v>
      </c>
      <c r="BO336" s="8">
        <v>7.355140209197998</v>
      </c>
      <c r="BP336" s="8">
        <v>1</v>
      </c>
      <c r="BQ336" s="8">
        <v>0</v>
      </c>
      <c r="BR336" s="8">
        <v>0.15999999642372131</v>
      </c>
      <c r="BS336" s="8">
        <v>111115</v>
      </c>
      <c r="BT336">
        <f t="shared" si="322"/>
        <v>1.7533976745605466</v>
      </c>
      <c r="BU336">
        <f t="shared" si="323"/>
        <v>4.459755290104379E-3</v>
      </c>
      <c r="BV336">
        <f t="shared" si="324"/>
        <v>301.10086097717283</v>
      </c>
      <c r="BW336">
        <f t="shared" si="325"/>
        <v>298.90510978698728</v>
      </c>
      <c r="BX336">
        <f t="shared" si="326"/>
        <v>288.21055996424184</v>
      </c>
      <c r="BY336">
        <f t="shared" si="304"/>
        <v>0.26341162886600472</v>
      </c>
      <c r="BZ336">
        <f t="shared" si="327"/>
        <v>3.7839824190561187</v>
      </c>
      <c r="CA336">
        <f t="shared" si="328"/>
        <v>37.481305121023588</v>
      </c>
      <c r="CB336">
        <f t="shared" si="329"/>
        <v>16.221806524832182</v>
      </c>
      <c r="CC336">
        <f t="shared" si="330"/>
        <v>26.852985382080078</v>
      </c>
      <c r="CD336">
        <f t="shared" si="331"/>
        <v>3.5483715433196408</v>
      </c>
      <c r="CE336">
        <f t="shared" si="332"/>
        <v>0.26684885425162258</v>
      </c>
      <c r="CF336">
        <f t="shared" si="333"/>
        <v>2.1462851591262733</v>
      </c>
      <c r="CG336">
        <f t="shared" si="334"/>
        <v>1.4020863841933675</v>
      </c>
      <c r="CH336">
        <f t="shared" si="335"/>
        <v>0.16747206700641107</v>
      </c>
      <c r="CI336">
        <f t="shared" si="336"/>
        <v>21.021547396990467</v>
      </c>
      <c r="CJ336">
        <f t="shared" si="337"/>
        <v>0.54162564932594759</v>
      </c>
      <c r="CK336">
        <f t="shared" si="338"/>
        <v>56.691502945697138</v>
      </c>
      <c r="CL336">
        <f t="shared" si="339"/>
        <v>380.34556071179998</v>
      </c>
      <c r="CM336">
        <f t="shared" si="340"/>
        <v>4.2018074798662715E-2</v>
      </c>
      <c r="CN336">
        <f t="shared" si="341"/>
        <v>0</v>
      </c>
      <c r="CO336">
        <f t="shared" si="342"/>
        <v>1576.1371109484385</v>
      </c>
      <c r="CP336">
        <f t="shared" si="343"/>
        <v>0</v>
      </c>
      <c r="CQ336" t="e">
        <f t="shared" si="344"/>
        <v>#DIV/0!</v>
      </c>
      <c r="CR336" t="e">
        <f t="shared" si="345"/>
        <v>#DIV/0!</v>
      </c>
    </row>
    <row r="337" spans="1:96" x14ac:dyDescent="0.3">
      <c r="A337" s="4" t="str">
        <f>VLOOKUP(B337,ListCodeMtrx!A$1:B$91,2,TRUE)</f>
        <v>M86</v>
      </c>
      <c r="B337">
        <v>86</v>
      </c>
      <c r="C337" s="10">
        <v>4</v>
      </c>
      <c r="D337" s="10">
        <v>3</v>
      </c>
      <c r="E337" s="10">
        <v>6</v>
      </c>
      <c r="F337" s="1">
        <v>79</v>
      </c>
      <c r="G337" s="3">
        <v>41323</v>
      </c>
      <c r="H337" s="11">
        <v>2</v>
      </c>
      <c r="I337" s="1">
        <v>45.3</v>
      </c>
      <c r="J337" s="8">
        <v>25</v>
      </c>
      <c r="K337" s="8" t="s">
        <v>704</v>
      </c>
      <c r="L337" s="12">
        <v>0.15763888888888888</v>
      </c>
      <c r="M337" s="12">
        <f t="shared" si="303"/>
        <v>0.46126157407407409</v>
      </c>
      <c r="N337" s="8">
        <v>5277</v>
      </c>
      <c r="O337" s="8">
        <v>0</v>
      </c>
      <c r="P337" s="13">
        <v>800</v>
      </c>
      <c r="Q337" s="14">
        <f t="shared" si="305"/>
        <v>49.58031284762253</v>
      </c>
      <c r="R337" s="14">
        <f t="shared" si="306"/>
        <v>0.25495201141669405</v>
      </c>
      <c r="S337" s="14">
        <f t="shared" si="307"/>
        <v>435.78485404091055</v>
      </c>
      <c r="T337">
        <v>27.999881744384766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t="e">
        <f t="shared" si="308"/>
        <v>#DIV/0!</v>
      </c>
      <c r="AC337" t="e">
        <f t="shared" si="309"/>
        <v>#DIV/0!</v>
      </c>
      <c r="AD337" t="e">
        <f t="shared" si="310"/>
        <v>#DIV/0!</v>
      </c>
      <c r="AE337" s="8">
        <v>-1</v>
      </c>
      <c r="AF337" s="8">
        <v>0.87</v>
      </c>
      <c r="AG337" s="8">
        <v>0.92</v>
      </c>
      <c r="AH337" s="8">
        <v>9.9839849472045898</v>
      </c>
      <c r="AI337">
        <f t="shared" si="311"/>
        <v>0.87499199247360226</v>
      </c>
      <c r="AJ337">
        <f t="shared" si="312"/>
        <v>3.2092533115304488E-2</v>
      </c>
      <c r="AK337" t="e">
        <f t="shared" si="313"/>
        <v>#DIV/0!</v>
      </c>
      <c r="AL337" t="e">
        <f t="shared" si="314"/>
        <v>#DIV/0!</v>
      </c>
      <c r="AM337" t="e">
        <f t="shared" si="315"/>
        <v>#DIV/0!</v>
      </c>
      <c r="AN337" s="8">
        <v>1798.3016357421875</v>
      </c>
      <c r="AO337" s="8">
        <v>0.5</v>
      </c>
      <c r="AP337" t="e">
        <f t="shared" si="316"/>
        <v>#DIV/0!</v>
      </c>
      <c r="AQ337">
        <f t="shared" si="317"/>
        <v>4.1626107060029991</v>
      </c>
      <c r="AR337">
        <f t="shared" si="318"/>
        <v>1.6435159587783419</v>
      </c>
      <c r="AS337">
        <f t="shared" si="319"/>
        <v>27.999881744384766</v>
      </c>
      <c r="AT337" s="8">
        <v>2</v>
      </c>
      <c r="AU337">
        <f t="shared" si="320"/>
        <v>4.644859790802002</v>
      </c>
      <c r="AV337" s="8">
        <v>1</v>
      </c>
      <c r="AW337">
        <f t="shared" si="321"/>
        <v>9.2897195816040039</v>
      </c>
      <c r="AX337" s="8">
        <v>25.751623153686523</v>
      </c>
      <c r="AY337" s="8">
        <v>27.999881744384766</v>
      </c>
      <c r="AZ337" s="8">
        <v>24.995326995849609</v>
      </c>
      <c r="BA337" s="8">
        <v>800.48065185546875</v>
      </c>
      <c r="BB337" s="8">
        <v>770.37200927734375</v>
      </c>
      <c r="BC337" s="8">
        <v>18.987606048583984</v>
      </c>
      <c r="BD337" s="8">
        <v>21.311273574829102</v>
      </c>
      <c r="BE337" s="8">
        <v>57.646354675292969</v>
      </c>
      <c r="BF337" s="8">
        <v>64.701004028320312</v>
      </c>
      <c r="BG337" s="8">
        <v>350.64398193359375</v>
      </c>
      <c r="BH337" s="8">
        <v>1801.2476806640625</v>
      </c>
      <c r="BI337" s="8">
        <v>1326.0894775390625</v>
      </c>
      <c r="BJ337" s="8">
        <v>100.94645690917969</v>
      </c>
      <c r="BK337" s="8">
        <v>2.6607317924499512</v>
      </c>
      <c r="BL337" s="8">
        <v>0.15937544405460358</v>
      </c>
      <c r="BM337" s="8">
        <v>0.25</v>
      </c>
      <c r="BN337" s="8">
        <v>-1.355140209197998</v>
      </c>
      <c r="BO337" s="8">
        <v>7.355140209197998</v>
      </c>
      <c r="BP337" s="8">
        <v>1</v>
      </c>
      <c r="BQ337" s="8">
        <v>0</v>
      </c>
      <c r="BR337" s="8">
        <v>0.15999999642372131</v>
      </c>
      <c r="BS337" s="8">
        <v>111115</v>
      </c>
      <c r="BT337">
        <f t="shared" si="322"/>
        <v>1.7532199096679686</v>
      </c>
      <c r="BU337">
        <f t="shared" si="323"/>
        <v>4.1626107060029989E-3</v>
      </c>
      <c r="BV337">
        <f t="shared" si="324"/>
        <v>301.14988174438474</v>
      </c>
      <c r="BW337">
        <f t="shared" si="325"/>
        <v>298.9016231536865</v>
      </c>
      <c r="BX337">
        <f t="shared" si="326"/>
        <v>288.19962246448631</v>
      </c>
      <c r="BY337">
        <f t="shared" si="304"/>
        <v>0.31320790330728937</v>
      </c>
      <c r="BZ337">
        <f t="shared" si="327"/>
        <v>3.7948135183795677</v>
      </c>
      <c r="CA337">
        <f t="shared" si="328"/>
        <v>37.592339885625861</v>
      </c>
      <c r="CB337">
        <f t="shared" si="329"/>
        <v>16.28106631079676</v>
      </c>
      <c r="CC337">
        <f t="shared" si="330"/>
        <v>26.875752449035645</v>
      </c>
      <c r="CD337">
        <f t="shared" si="331"/>
        <v>3.5531242926329165</v>
      </c>
      <c r="CE337">
        <f t="shared" si="332"/>
        <v>0.2481418736878121</v>
      </c>
      <c r="CF337">
        <f t="shared" si="333"/>
        <v>2.1512975596012258</v>
      </c>
      <c r="CG337">
        <f t="shared" si="334"/>
        <v>1.4018267330316907</v>
      </c>
      <c r="CH337">
        <f t="shared" si="335"/>
        <v>0.15568647142774161</v>
      </c>
      <c r="CI337">
        <f t="shared" si="336"/>
        <v>43.990936990113937</v>
      </c>
      <c r="CJ337">
        <f t="shared" si="337"/>
        <v>0.56568105901161114</v>
      </c>
      <c r="CK337">
        <f t="shared" si="338"/>
        <v>56.56818331581551</v>
      </c>
      <c r="CL337">
        <f t="shared" si="339"/>
        <v>763.16690241094966</v>
      </c>
      <c r="CM337">
        <f t="shared" si="340"/>
        <v>3.6750391259886397E-2</v>
      </c>
      <c r="CN337">
        <f t="shared" si="341"/>
        <v>0</v>
      </c>
      <c r="CO337">
        <f t="shared" si="342"/>
        <v>1576.0772970427029</v>
      </c>
      <c r="CP337">
        <f t="shared" si="343"/>
        <v>0</v>
      </c>
      <c r="CQ337" t="e">
        <f t="shared" si="344"/>
        <v>#DIV/0!</v>
      </c>
      <c r="CR337" t="e">
        <f t="shared" si="345"/>
        <v>#DIV/0!</v>
      </c>
    </row>
    <row r="338" spans="1:96" s="5" customFormat="1" x14ac:dyDescent="0.3">
      <c r="A338" s="4" t="str">
        <f>VLOOKUP(B338,ListCodeMtrx!A$1:B$91,2,TRUE)</f>
        <v>M3</v>
      </c>
      <c r="B338">
        <v>3</v>
      </c>
      <c r="C338" s="10">
        <v>3</v>
      </c>
      <c r="D338" s="10">
        <v>1</v>
      </c>
      <c r="E338" s="10">
        <v>1</v>
      </c>
      <c r="F338" s="1">
        <v>82</v>
      </c>
      <c r="G338" s="3">
        <v>41326</v>
      </c>
      <c r="H338" s="11">
        <v>1</v>
      </c>
      <c r="I338" s="1">
        <v>48.4</v>
      </c>
      <c r="J338" s="8">
        <v>2</v>
      </c>
      <c r="K338" s="8" t="s">
        <v>707</v>
      </c>
      <c r="L338" s="12">
        <v>0.16111111111111112</v>
      </c>
      <c r="M338" s="12">
        <f t="shared" si="303"/>
        <v>0.5399652777777777</v>
      </c>
      <c r="N338" s="8">
        <v>387</v>
      </c>
      <c r="O338" s="8">
        <v>0</v>
      </c>
      <c r="P338" s="13">
        <v>50</v>
      </c>
      <c r="Q338" s="14">
        <f t="shared" si="305"/>
        <v>-1.7250996416976025</v>
      </c>
      <c r="R338" s="14">
        <f t="shared" si="306"/>
        <v>0.14048433884451542</v>
      </c>
      <c r="S338" s="14">
        <f t="shared" si="307"/>
        <v>65.84232733810785</v>
      </c>
      <c r="T338">
        <v>26.175573348999023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t="e">
        <f t="shared" si="308"/>
        <v>#DIV/0!</v>
      </c>
      <c r="AC338" t="e">
        <f t="shared" si="309"/>
        <v>#DIV/0!</v>
      </c>
      <c r="AD338" t="e">
        <f t="shared" si="310"/>
        <v>#DIV/0!</v>
      </c>
      <c r="AE338" s="8">
        <v>-1</v>
      </c>
      <c r="AF338" s="8">
        <v>0.85</v>
      </c>
      <c r="AG338" s="8">
        <v>0.85</v>
      </c>
      <c r="AH338" s="8">
        <v>9.9940061569213867</v>
      </c>
      <c r="AI338">
        <f t="shared" si="311"/>
        <v>0.85</v>
      </c>
      <c r="AJ338">
        <f t="shared" si="312"/>
        <v>-4.7361902715910325E-4</v>
      </c>
      <c r="AK338" t="e">
        <f t="shared" si="313"/>
        <v>#DIV/0!</v>
      </c>
      <c r="AL338" t="e">
        <f t="shared" si="314"/>
        <v>#DIV/0!</v>
      </c>
      <c r="AM338" t="e">
        <f t="shared" si="315"/>
        <v>#DIV/0!</v>
      </c>
      <c r="AN338" s="8">
        <v>0</v>
      </c>
      <c r="AO338" s="8">
        <v>0.5</v>
      </c>
      <c r="AP338" t="e">
        <f t="shared" si="316"/>
        <v>#DIV/0!</v>
      </c>
      <c r="AQ338">
        <f t="shared" si="317"/>
        <v>3.1446996083534393</v>
      </c>
      <c r="AR338">
        <f t="shared" si="318"/>
        <v>2.2382270714470356</v>
      </c>
      <c r="AS338">
        <f t="shared" si="319"/>
        <v>26.175573348999023</v>
      </c>
      <c r="AT338" s="8">
        <v>2</v>
      </c>
      <c r="AU338">
        <f t="shared" si="320"/>
        <v>4.644859790802002</v>
      </c>
      <c r="AV338" s="8">
        <v>1</v>
      </c>
      <c r="AW338">
        <f t="shared" si="321"/>
        <v>9.2897195816040039</v>
      </c>
      <c r="AX338" s="8">
        <v>25.094505310058594</v>
      </c>
      <c r="AY338" s="8">
        <v>26.175573348999023</v>
      </c>
      <c r="AZ338" s="8">
        <v>25.133674621582031</v>
      </c>
      <c r="BA338" s="8">
        <v>47.107143402099609</v>
      </c>
      <c r="BB338" s="8">
        <v>48.005626678466797</v>
      </c>
      <c r="BC338" s="8">
        <v>9.8466024398803711</v>
      </c>
      <c r="BD338" s="8">
        <v>11.620671272277832</v>
      </c>
      <c r="BE338" s="8">
        <v>31.036623001098633</v>
      </c>
      <c r="BF338" s="8">
        <v>36.628513336181641</v>
      </c>
      <c r="BG338" s="8">
        <v>350.39859008789062</v>
      </c>
      <c r="BH338" s="8">
        <v>1801.14892578125</v>
      </c>
      <c r="BI338" s="8">
        <v>1803.6893310546875</v>
      </c>
      <c r="BJ338" s="8">
        <v>100.78994750976562</v>
      </c>
      <c r="BK338" s="8">
        <v>-0.19522953033447266</v>
      </c>
      <c r="BL338" s="8">
        <v>-0.62068486213684082</v>
      </c>
      <c r="BM338" s="8">
        <v>0.25</v>
      </c>
      <c r="BN338" s="8">
        <v>-1.355140209197998</v>
      </c>
      <c r="BO338" s="8">
        <v>7.355140209197998</v>
      </c>
      <c r="BP338" s="8">
        <v>1</v>
      </c>
      <c r="BQ338" s="8">
        <v>0</v>
      </c>
      <c r="BR338" s="8">
        <v>0.15999999642372131</v>
      </c>
      <c r="BS338" s="8">
        <v>111135</v>
      </c>
      <c r="BT338">
        <f t="shared" si="322"/>
        <v>1.7519929504394531</v>
      </c>
      <c r="BU338">
        <f t="shared" si="323"/>
        <v>3.1446996083534392E-3</v>
      </c>
      <c r="BV338">
        <f t="shared" si="324"/>
        <v>299.325573348999</v>
      </c>
      <c r="BW338">
        <f t="shared" si="325"/>
        <v>298.24450531005857</v>
      </c>
      <c r="BX338">
        <f t="shared" si="326"/>
        <v>288.18382168358949</v>
      </c>
      <c r="BY338">
        <f t="shared" ref="BY338:BY345" si="346">((BX338+0.00000010773*(BW338^4-BV338^4))-BU338*44100)/(AU338*56+0.00000043092*BV338^3)</f>
        <v>0.50457294837893318</v>
      </c>
      <c r="BZ338">
        <f t="shared" si="327"/>
        <v>3.4094739190081595</v>
      </c>
      <c r="CA338">
        <f t="shared" si="328"/>
        <v>33.827519541845305</v>
      </c>
      <c r="CB338">
        <f t="shared" si="329"/>
        <v>22.206848269567473</v>
      </c>
      <c r="CC338">
        <f t="shared" si="330"/>
        <v>25.635039329528809</v>
      </c>
      <c r="CD338">
        <f t="shared" si="331"/>
        <v>3.3020718037781522</v>
      </c>
      <c r="CE338">
        <f t="shared" si="332"/>
        <v>0.13839150504929013</v>
      </c>
      <c r="CF338">
        <f t="shared" si="333"/>
        <v>1.171246847561124</v>
      </c>
      <c r="CG338">
        <f t="shared" si="334"/>
        <v>2.1308249562170283</v>
      </c>
      <c r="CH338">
        <f t="shared" si="335"/>
        <v>8.6680315098410954E-2</v>
      </c>
      <c r="CI338">
        <f t="shared" si="336"/>
        <v>6.6362447163286964</v>
      </c>
      <c r="CJ338">
        <f t="shared" si="337"/>
        <v>1.3715543758882291</v>
      </c>
      <c r="CK338">
        <f t="shared" si="338"/>
        <v>33.826957804601641</v>
      </c>
      <c r="CL338">
        <f t="shared" si="339"/>
        <v>48.256321491785336</v>
      </c>
      <c r="CM338">
        <f t="shared" si="340"/>
        <v>-1.2092689824766677E-2</v>
      </c>
      <c r="CN338">
        <f t="shared" si="341"/>
        <v>0</v>
      </c>
      <c r="CO338">
        <f t="shared" si="342"/>
        <v>1530.9765869140624</v>
      </c>
      <c r="CP338">
        <f t="shared" si="343"/>
        <v>0</v>
      </c>
      <c r="CQ338" t="e">
        <f t="shared" si="344"/>
        <v>#DIV/0!</v>
      </c>
      <c r="CR338" t="e">
        <f t="shared" si="345"/>
        <v>#DIV/0!</v>
      </c>
    </row>
    <row r="339" spans="1:96" x14ac:dyDescent="0.3">
      <c r="A339" s="4" t="str">
        <f>VLOOKUP(B339,ListCodeMtrx!A$1:B$91,2,TRUE)</f>
        <v>M3</v>
      </c>
      <c r="B339">
        <v>3</v>
      </c>
      <c r="C339" s="10">
        <v>3</v>
      </c>
      <c r="D339" s="10">
        <v>1</v>
      </c>
      <c r="E339" s="10">
        <v>1</v>
      </c>
      <c r="F339" s="1">
        <v>82</v>
      </c>
      <c r="G339" s="3">
        <v>41326</v>
      </c>
      <c r="H339" s="11">
        <v>1</v>
      </c>
      <c r="I339" s="1">
        <v>48.4</v>
      </c>
      <c r="J339" s="8">
        <v>3</v>
      </c>
      <c r="K339" s="8" t="s">
        <v>708</v>
      </c>
      <c r="L339" s="12">
        <v>0.16111111111111112</v>
      </c>
      <c r="M339" s="12">
        <f t="shared" si="303"/>
        <v>0.54238425925925937</v>
      </c>
      <c r="N339" s="8">
        <v>595.5</v>
      </c>
      <c r="O339" s="8">
        <v>0</v>
      </c>
      <c r="P339" s="13">
        <v>150</v>
      </c>
      <c r="Q339" s="14">
        <f t="shared" si="305"/>
        <v>6.9213625113237116</v>
      </c>
      <c r="R339" s="14">
        <f t="shared" si="306"/>
        <v>0.17284983080710492</v>
      </c>
      <c r="S339" s="14">
        <f t="shared" si="307"/>
        <v>77.565250919347577</v>
      </c>
      <c r="T339">
        <v>26.184053421020508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t="e">
        <f t="shared" si="308"/>
        <v>#DIV/0!</v>
      </c>
      <c r="AC339" t="e">
        <f t="shared" si="309"/>
        <v>#DIV/0!</v>
      </c>
      <c r="AD339" t="e">
        <f t="shared" si="310"/>
        <v>#DIV/0!</v>
      </c>
      <c r="AE339" s="8">
        <v>-1</v>
      </c>
      <c r="AF339" s="8">
        <v>0.85</v>
      </c>
      <c r="AG339" s="8">
        <v>0.85</v>
      </c>
      <c r="AH339" s="8">
        <v>9.9940061569213867</v>
      </c>
      <c r="AI339">
        <f t="shared" si="311"/>
        <v>0.85</v>
      </c>
      <c r="AJ339">
        <f t="shared" si="312"/>
        <v>5.1755668546124376E-3</v>
      </c>
      <c r="AK339" t="e">
        <f t="shared" si="313"/>
        <v>#DIV/0!</v>
      </c>
      <c r="AL339" t="e">
        <f t="shared" si="314"/>
        <v>#DIV/0!</v>
      </c>
      <c r="AM339" t="e">
        <f t="shared" si="315"/>
        <v>#DIV/0!</v>
      </c>
      <c r="AN339" s="8">
        <v>0</v>
      </c>
      <c r="AO339" s="8">
        <v>0.5</v>
      </c>
      <c r="AP339" t="e">
        <f t="shared" si="316"/>
        <v>#DIV/0!</v>
      </c>
      <c r="AQ339">
        <f t="shared" si="317"/>
        <v>3.7520744448795673</v>
      </c>
      <c r="AR339">
        <f t="shared" si="318"/>
        <v>2.177191587104117</v>
      </c>
      <c r="AS339">
        <f t="shared" si="319"/>
        <v>26.184053421020508</v>
      </c>
      <c r="AT339" s="8">
        <v>2</v>
      </c>
      <c r="AU339">
        <f t="shared" si="320"/>
        <v>4.644859790802002</v>
      </c>
      <c r="AV339" s="8">
        <v>1</v>
      </c>
      <c r="AW339">
        <f t="shared" si="321"/>
        <v>9.2897195816040039</v>
      </c>
      <c r="AX339" s="8">
        <v>25.156461715698242</v>
      </c>
      <c r="AY339" s="8">
        <v>26.184053421020508</v>
      </c>
      <c r="AZ339" s="8">
        <v>25.135591506958008</v>
      </c>
      <c r="BA339" s="8">
        <v>150.87416076660156</v>
      </c>
      <c r="BB339" s="8">
        <v>146.60916137695312</v>
      </c>
      <c r="BC339" s="8">
        <v>10.127716064453125</v>
      </c>
      <c r="BD339" s="8">
        <v>12.243325233459473</v>
      </c>
      <c r="BE339" s="8">
        <v>31.804779052734375</v>
      </c>
      <c r="BF339" s="8">
        <v>38.448574066162109</v>
      </c>
      <c r="BG339" s="8">
        <v>350.36117553710937</v>
      </c>
      <c r="BH339" s="8">
        <v>1800.6240234375</v>
      </c>
      <c r="BI339" s="8">
        <v>1811.271240234375</v>
      </c>
      <c r="BJ339" s="8">
        <v>100.78890228271484</v>
      </c>
      <c r="BK339" s="8">
        <v>-1.4759759902954102</v>
      </c>
      <c r="BL339" s="8">
        <v>-0.63596653938293457</v>
      </c>
      <c r="BM339" s="8">
        <v>0.5</v>
      </c>
      <c r="BN339" s="8">
        <v>-1.355140209197998</v>
      </c>
      <c r="BO339" s="8">
        <v>7.355140209197998</v>
      </c>
      <c r="BP339" s="8">
        <v>1</v>
      </c>
      <c r="BQ339" s="8">
        <v>0</v>
      </c>
      <c r="BR339" s="8">
        <v>0.15999999642372131</v>
      </c>
      <c r="BS339" s="8">
        <v>111115</v>
      </c>
      <c r="BT339">
        <f t="shared" si="322"/>
        <v>1.7518058776855467</v>
      </c>
      <c r="BU339">
        <f t="shared" si="323"/>
        <v>3.7520744448795674E-3</v>
      </c>
      <c r="BV339">
        <f t="shared" si="324"/>
        <v>299.33405342102049</v>
      </c>
      <c r="BW339">
        <f t="shared" si="325"/>
        <v>298.30646171569822</v>
      </c>
      <c r="BX339">
        <f t="shared" si="326"/>
        <v>288.09983731046668</v>
      </c>
      <c r="BY339">
        <f t="shared" si="346"/>
        <v>0.40791430767771042</v>
      </c>
      <c r="BZ339">
        <f t="shared" si="327"/>
        <v>3.4111828976747605</v>
      </c>
      <c r="CA339">
        <f t="shared" si="328"/>
        <v>33.844826368942144</v>
      </c>
      <c r="CB339">
        <f t="shared" si="329"/>
        <v>21.601501135482671</v>
      </c>
      <c r="CC339">
        <f t="shared" si="330"/>
        <v>25.670257568359375</v>
      </c>
      <c r="CD339">
        <f t="shared" si="331"/>
        <v>3.3089784071944179</v>
      </c>
      <c r="CE339">
        <f t="shared" si="332"/>
        <v>0.16969243637141834</v>
      </c>
      <c r="CF339">
        <f t="shared" si="333"/>
        <v>1.2339913105706437</v>
      </c>
      <c r="CG339">
        <f t="shared" si="334"/>
        <v>2.074987096623774</v>
      </c>
      <c r="CH339">
        <f t="shared" si="335"/>
        <v>0.10633699633247501</v>
      </c>
      <c r="CI339">
        <f t="shared" si="336"/>
        <v>7.8177164954443805</v>
      </c>
      <c r="CJ339">
        <f t="shared" si="337"/>
        <v>0.52906141874665136</v>
      </c>
      <c r="CK339">
        <f t="shared" si="338"/>
        <v>35.862770291128896</v>
      </c>
      <c r="CL339">
        <f t="shared" si="339"/>
        <v>145.60333560275106</v>
      </c>
      <c r="CM339">
        <f t="shared" si="340"/>
        <v>1.704763375218606E-2</v>
      </c>
      <c r="CN339">
        <f t="shared" si="341"/>
        <v>0</v>
      </c>
      <c r="CO339">
        <f t="shared" si="342"/>
        <v>1530.5304199218749</v>
      </c>
      <c r="CP339">
        <f t="shared" si="343"/>
        <v>0</v>
      </c>
      <c r="CQ339" t="e">
        <f t="shared" si="344"/>
        <v>#DIV/0!</v>
      </c>
      <c r="CR339" t="e">
        <f t="shared" si="345"/>
        <v>#DIV/0!</v>
      </c>
    </row>
    <row r="340" spans="1:96" x14ac:dyDescent="0.3">
      <c r="A340" s="4" t="str">
        <f>VLOOKUP(B340,ListCodeMtrx!A$1:B$91,2,TRUE)</f>
        <v>M3</v>
      </c>
      <c r="B340">
        <v>3</v>
      </c>
      <c r="C340" s="10">
        <v>3</v>
      </c>
      <c r="D340" s="10">
        <v>1</v>
      </c>
      <c r="E340" s="10">
        <v>1</v>
      </c>
      <c r="F340" s="1">
        <v>82</v>
      </c>
      <c r="G340" s="3">
        <v>41326</v>
      </c>
      <c r="H340" s="11">
        <v>1</v>
      </c>
      <c r="I340" s="1">
        <v>48.4</v>
      </c>
      <c r="J340" s="8">
        <v>4</v>
      </c>
      <c r="K340" s="8" t="s">
        <v>709</v>
      </c>
      <c r="L340" s="12">
        <v>0.16111111111111112</v>
      </c>
      <c r="M340" s="12">
        <f t="shared" si="303"/>
        <v>0.54479166666666667</v>
      </c>
      <c r="N340" s="8">
        <v>803.5</v>
      </c>
      <c r="O340" s="8">
        <v>0</v>
      </c>
      <c r="P340" s="13" t="s">
        <v>192</v>
      </c>
      <c r="Q340" s="14">
        <f t="shared" si="305"/>
        <v>25.937246943178909</v>
      </c>
      <c r="R340" s="14">
        <f t="shared" si="306"/>
        <v>0.20351070077930938</v>
      </c>
      <c r="S340" s="14">
        <f t="shared" si="307"/>
        <v>166.85016219764987</v>
      </c>
      <c r="T340">
        <v>26.212820053100586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t="e">
        <f t="shared" si="308"/>
        <v>#DIV/0!</v>
      </c>
      <c r="AC340" t="e">
        <f t="shared" si="309"/>
        <v>#DIV/0!</v>
      </c>
      <c r="AD340" t="e">
        <f t="shared" si="310"/>
        <v>#DIV/0!</v>
      </c>
      <c r="AE340" s="8">
        <v>-1</v>
      </c>
      <c r="AF340" s="8">
        <v>0.85</v>
      </c>
      <c r="AG340" s="8">
        <v>0.85</v>
      </c>
      <c r="AH340" s="8">
        <v>9.9940061569213867</v>
      </c>
      <c r="AI340">
        <f t="shared" si="311"/>
        <v>0.85</v>
      </c>
      <c r="AJ340">
        <f t="shared" si="312"/>
        <v>1.7612701549829784E-2</v>
      </c>
      <c r="AK340" t="e">
        <f t="shared" si="313"/>
        <v>#DIV/0!</v>
      </c>
      <c r="AL340" t="e">
        <f t="shared" si="314"/>
        <v>#DIV/0!</v>
      </c>
      <c r="AM340" t="e">
        <f t="shared" si="315"/>
        <v>#DIV/0!</v>
      </c>
      <c r="AN340" s="8">
        <v>0</v>
      </c>
      <c r="AO340" s="8">
        <v>0.5</v>
      </c>
      <c r="AP340" t="e">
        <f t="shared" si="316"/>
        <v>#DIV/0!</v>
      </c>
      <c r="AQ340">
        <f t="shared" si="317"/>
        <v>4.3222308361605117</v>
      </c>
      <c r="AR340">
        <f t="shared" si="318"/>
        <v>2.1364829900179507</v>
      </c>
      <c r="AS340">
        <f t="shared" si="319"/>
        <v>26.212820053100586</v>
      </c>
      <c r="AT340" s="8">
        <v>2</v>
      </c>
      <c r="AU340">
        <f t="shared" si="320"/>
        <v>4.644859790802002</v>
      </c>
      <c r="AV340" s="8">
        <v>1</v>
      </c>
      <c r="AW340">
        <f t="shared" si="321"/>
        <v>9.2897195816040039</v>
      </c>
      <c r="AX340" s="8">
        <v>25.259189605712891</v>
      </c>
      <c r="AY340" s="8">
        <v>26.212820053100586</v>
      </c>
      <c r="AZ340" s="8">
        <v>25.134807586669922</v>
      </c>
      <c r="BA340" s="8">
        <v>399.88299560546875</v>
      </c>
      <c r="BB340" s="8">
        <v>384.13088989257812</v>
      </c>
      <c r="BC340" s="8">
        <v>10.269246101379395</v>
      </c>
      <c r="BD340" s="8">
        <v>12.704941749572754</v>
      </c>
      <c r="BE340" s="8">
        <v>32.052276611328125</v>
      </c>
      <c r="BF340" s="8">
        <v>39.654544830322266</v>
      </c>
      <c r="BG340" s="8">
        <v>350.39822387695312</v>
      </c>
      <c r="BH340" s="8">
        <v>1799.319580078125</v>
      </c>
      <c r="BI340" s="8">
        <v>1798.5208740234375</v>
      </c>
      <c r="BJ340" s="8">
        <v>100.78777313232422</v>
      </c>
      <c r="BK340" s="8">
        <v>-6.4915094375610352</v>
      </c>
      <c r="BL340" s="8">
        <v>-0.6082308292388916</v>
      </c>
      <c r="BM340" s="8">
        <v>0.25</v>
      </c>
      <c r="BN340" s="8">
        <v>-1.355140209197998</v>
      </c>
      <c r="BO340" s="8">
        <v>7.355140209197998</v>
      </c>
      <c r="BP340" s="8">
        <v>1</v>
      </c>
      <c r="BQ340" s="8">
        <v>0</v>
      </c>
      <c r="BR340" s="8">
        <v>0.15999999642372131</v>
      </c>
      <c r="BS340" s="8">
        <v>111115</v>
      </c>
      <c r="BT340">
        <f t="shared" si="322"/>
        <v>1.7519911193847653</v>
      </c>
      <c r="BU340">
        <f t="shared" si="323"/>
        <v>4.3222308361605113E-3</v>
      </c>
      <c r="BV340">
        <f t="shared" si="324"/>
        <v>299.36282005310056</v>
      </c>
      <c r="BW340">
        <f t="shared" si="325"/>
        <v>298.40918960571287</v>
      </c>
      <c r="BX340">
        <f t="shared" si="326"/>
        <v>287.89112637763174</v>
      </c>
      <c r="BY340">
        <f t="shared" si="346"/>
        <v>0.31769266952149938</v>
      </c>
      <c r="BZ340">
        <f t="shared" si="327"/>
        <v>3.4169857767332839</v>
      </c>
      <c r="CA340">
        <f t="shared" si="328"/>
        <v>33.902780769321339</v>
      </c>
      <c r="CB340">
        <f t="shared" si="329"/>
        <v>21.197839019748585</v>
      </c>
      <c r="CC340">
        <f t="shared" si="330"/>
        <v>25.736004829406738</v>
      </c>
      <c r="CD340">
        <f t="shared" si="331"/>
        <v>3.3219057928829785</v>
      </c>
      <c r="CE340">
        <f t="shared" si="332"/>
        <v>0.19914794920795617</v>
      </c>
      <c r="CF340">
        <f t="shared" si="333"/>
        <v>1.2805027867153331</v>
      </c>
      <c r="CG340">
        <f t="shared" si="334"/>
        <v>2.0414030061676454</v>
      </c>
      <c r="CH340">
        <f t="shared" si="335"/>
        <v>0.12485221711890648</v>
      </c>
      <c r="CI340">
        <f t="shared" si="336"/>
        <v>16.816456294668235</v>
      </c>
      <c r="CJ340">
        <f t="shared" si="337"/>
        <v>0.43435757599267627</v>
      </c>
      <c r="CK340">
        <f t="shared" si="338"/>
        <v>37.355148173864805</v>
      </c>
      <c r="CL340">
        <f t="shared" si="339"/>
        <v>380.36163904859887</v>
      </c>
      <c r="CM340">
        <f t="shared" si="340"/>
        <v>2.5472855391202448E-2</v>
      </c>
      <c r="CN340">
        <f t="shared" si="341"/>
        <v>0</v>
      </c>
      <c r="CO340">
        <f t="shared" si="342"/>
        <v>1529.4216430664062</v>
      </c>
      <c r="CP340">
        <f t="shared" si="343"/>
        <v>0</v>
      </c>
      <c r="CQ340" t="e">
        <f t="shared" si="344"/>
        <v>#DIV/0!</v>
      </c>
      <c r="CR340" t="e">
        <f t="shared" si="345"/>
        <v>#DIV/0!</v>
      </c>
    </row>
    <row r="341" spans="1:96" x14ac:dyDescent="0.3">
      <c r="A341" s="4" t="str">
        <f>VLOOKUP(B341,ListCodeMtrx!A$1:B$91,2,TRUE)</f>
        <v>M3</v>
      </c>
      <c r="B341">
        <v>3</v>
      </c>
      <c r="C341" s="10">
        <v>3</v>
      </c>
      <c r="D341" s="10">
        <v>1</v>
      </c>
      <c r="E341" s="10">
        <v>1</v>
      </c>
      <c r="F341" s="1">
        <v>82</v>
      </c>
      <c r="G341" s="3">
        <v>41326</v>
      </c>
      <c r="H341" s="11">
        <v>1</v>
      </c>
      <c r="I341" s="1">
        <v>48.4</v>
      </c>
      <c r="J341" s="8">
        <v>5</v>
      </c>
      <c r="K341" s="8" t="s">
        <v>710</v>
      </c>
      <c r="L341" s="12">
        <v>0.16111111111111112</v>
      </c>
      <c r="M341" s="12">
        <f t="shared" ref="M341:M361" si="347">K341-L341</f>
        <v>0.54721064814814813</v>
      </c>
      <c r="N341" s="8">
        <v>1012.5</v>
      </c>
      <c r="O341" s="8">
        <v>0</v>
      </c>
      <c r="P341" s="13">
        <v>800</v>
      </c>
      <c r="Q341" s="14">
        <f t="shared" si="305"/>
        <v>49.002920865756629</v>
      </c>
      <c r="R341" s="14">
        <f t="shared" si="306"/>
        <v>0.21590951608972975</v>
      </c>
      <c r="S341" s="14">
        <f t="shared" si="307"/>
        <v>380.86425227246548</v>
      </c>
      <c r="T341">
        <v>26.139532089233398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t="e">
        <f t="shared" si="308"/>
        <v>#DIV/0!</v>
      </c>
      <c r="AC341" t="e">
        <f t="shared" si="309"/>
        <v>#DIV/0!</v>
      </c>
      <c r="AD341" t="e">
        <f t="shared" si="310"/>
        <v>#DIV/0!</v>
      </c>
      <c r="AE341" s="8">
        <v>-1</v>
      </c>
      <c r="AF341" s="8">
        <v>0.85</v>
      </c>
      <c r="AG341" s="8">
        <v>0.85</v>
      </c>
      <c r="AH341" s="8">
        <v>9.9940061569213867</v>
      </c>
      <c r="AI341">
        <f t="shared" si="311"/>
        <v>0.85</v>
      </c>
      <c r="AJ341">
        <f t="shared" si="312"/>
        <v>3.2695472512855546E-2</v>
      </c>
      <c r="AK341" t="e">
        <f t="shared" si="313"/>
        <v>#DIV/0!</v>
      </c>
      <c r="AL341" t="e">
        <f t="shared" si="314"/>
        <v>#DIV/0!</v>
      </c>
      <c r="AM341" t="e">
        <f t="shared" si="315"/>
        <v>#DIV/0!</v>
      </c>
      <c r="AN341" s="8">
        <v>0</v>
      </c>
      <c r="AO341" s="8">
        <v>0.5</v>
      </c>
      <c r="AP341" t="e">
        <f t="shared" si="316"/>
        <v>#DIV/0!</v>
      </c>
      <c r="AQ341">
        <f t="shared" si="317"/>
        <v>4.4750929884180328</v>
      </c>
      <c r="AR341">
        <f t="shared" si="318"/>
        <v>2.0874794302326718</v>
      </c>
      <c r="AS341">
        <f t="shared" si="319"/>
        <v>26.139532089233398</v>
      </c>
      <c r="AT341" s="8">
        <v>2</v>
      </c>
      <c r="AU341">
        <f t="shared" si="320"/>
        <v>4.644859790802002</v>
      </c>
      <c r="AV341" s="8">
        <v>1</v>
      </c>
      <c r="AW341">
        <f t="shared" si="321"/>
        <v>9.2897195816040039</v>
      </c>
      <c r="AX341" s="8">
        <v>25.281700134277344</v>
      </c>
      <c r="AY341" s="8">
        <v>26.139532089233398</v>
      </c>
      <c r="AZ341" s="8">
        <v>25.133047103881836</v>
      </c>
      <c r="BA341" s="8">
        <v>800.64306640625</v>
      </c>
      <c r="BB341" s="8">
        <v>770.70220947265625</v>
      </c>
      <c r="BC341" s="8">
        <v>10.523774147033691</v>
      </c>
      <c r="BD341" s="8">
        <v>13.044946670532227</v>
      </c>
      <c r="BE341" s="8">
        <v>32.801952362060547</v>
      </c>
      <c r="BF341" s="8">
        <v>40.660289764404297</v>
      </c>
      <c r="BG341" s="8">
        <v>350.36996459960937</v>
      </c>
      <c r="BH341" s="8">
        <v>1799.2388916015625</v>
      </c>
      <c r="BI341" s="8">
        <v>1737.89013671875</v>
      </c>
      <c r="BJ341" s="8">
        <v>100.78534698486328</v>
      </c>
      <c r="BK341" s="8">
        <v>-17.589714050292969</v>
      </c>
      <c r="BL341" s="8">
        <v>-0.57613778114318848</v>
      </c>
      <c r="BM341" s="8">
        <v>0.5</v>
      </c>
      <c r="BN341" s="8">
        <v>-1.355140209197998</v>
      </c>
      <c r="BO341" s="8">
        <v>7.355140209197998</v>
      </c>
      <c r="BP341" s="8">
        <v>1</v>
      </c>
      <c r="BQ341" s="8">
        <v>0</v>
      </c>
      <c r="BR341" s="8">
        <v>0.15999999642372131</v>
      </c>
      <c r="BS341" s="8">
        <v>111115</v>
      </c>
      <c r="BT341">
        <f t="shared" si="322"/>
        <v>1.7518498229980466</v>
      </c>
      <c r="BU341">
        <f t="shared" si="323"/>
        <v>4.4750929884180331E-3</v>
      </c>
      <c r="BV341">
        <f t="shared" si="324"/>
        <v>299.28953208923338</v>
      </c>
      <c r="BW341">
        <f t="shared" si="325"/>
        <v>298.43170013427732</v>
      </c>
      <c r="BX341">
        <f t="shared" si="326"/>
        <v>287.8782162216703</v>
      </c>
      <c r="BY341">
        <f t="shared" si="346"/>
        <v>0.29690717252889465</v>
      </c>
      <c r="BZ341">
        <f t="shared" si="327"/>
        <v>3.4022189068212989</v>
      </c>
      <c r="CA341">
        <f t="shared" si="328"/>
        <v>33.75707886715189</v>
      </c>
      <c r="CB341">
        <f t="shared" si="329"/>
        <v>20.712132196619663</v>
      </c>
      <c r="CC341">
        <f t="shared" si="330"/>
        <v>25.710616111755371</v>
      </c>
      <c r="CD341">
        <f t="shared" si="331"/>
        <v>3.3169085825724078</v>
      </c>
      <c r="CE341">
        <f t="shared" si="332"/>
        <v>0.21100537785132409</v>
      </c>
      <c r="CF341">
        <f t="shared" si="333"/>
        <v>1.3147394765886273</v>
      </c>
      <c r="CG341">
        <f t="shared" si="334"/>
        <v>2.0021691059837803</v>
      </c>
      <c r="CH341">
        <f t="shared" si="335"/>
        <v>0.13231037002021789</v>
      </c>
      <c r="CI341">
        <f t="shared" si="336"/>
        <v>38.38553581941094</v>
      </c>
      <c r="CJ341">
        <f t="shared" si="337"/>
        <v>0.4941782281032609</v>
      </c>
      <c r="CK341">
        <f t="shared" si="338"/>
        <v>38.600417002855721</v>
      </c>
      <c r="CL341">
        <f t="shared" si="339"/>
        <v>763.58101032475372</v>
      </c>
      <c r="CM341">
        <f t="shared" si="340"/>
        <v>2.4771872980074106E-2</v>
      </c>
      <c r="CN341">
        <f t="shared" si="341"/>
        <v>0</v>
      </c>
      <c r="CO341">
        <f t="shared" si="342"/>
        <v>1529.3530578613281</v>
      </c>
      <c r="CP341">
        <f t="shared" si="343"/>
        <v>0</v>
      </c>
      <c r="CQ341" t="e">
        <f t="shared" si="344"/>
        <v>#DIV/0!</v>
      </c>
      <c r="CR341" t="e">
        <f t="shared" si="345"/>
        <v>#DIV/0!</v>
      </c>
    </row>
    <row r="342" spans="1:96" x14ac:dyDescent="0.3">
      <c r="A342" s="4" t="str">
        <f>VLOOKUP(B342,ListCodeMtrx!A$1:B$91,2,TRUE)</f>
        <v>M12</v>
      </c>
      <c r="B342">
        <v>12</v>
      </c>
      <c r="C342" s="10">
        <v>12</v>
      </c>
      <c r="D342" s="10">
        <v>1</v>
      </c>
      <c r="E342" s="10">
        <v>3</v>
      </c>
      <c r="F342" s="1">
        <v>82</v>
      </c>
      <c r="G342" s="3">
        <v>41326</v>
      </c>
      <c r="H342" s="11">
        <v>1</v>
      </c>
      <c r="I342" s="1">
        <v>45.1</v>
      </c>
      <c r="J342" s="8">
        <v>15</v>
      </c>
      <c r="K342" s="8" t="s">
        <v>713</v>
      </c>
      <c r="L342" s="12">
        <v>0.16111111111111112</v>
      </c>
      <c r="M342" s="12">
        <f t="shared" si="347"/>
        <v>0.56953703703703695</v>
      </c>
      <c r="N342" s="8">
        <v>2942</v>
      </c>
      <c r="O342" s="8">
        <v>0</v>
      </c>
      <c r="P342" s="13">
        <v>50</v>
      </c>
      <c r="Q342" s="14">
        <f t="shared" si="305"/>
        <v>-1.4219744599510433</v>
      </c>
      <c r="R342" s="14">
        <f t="shared" si="306"/>
        <v>0.12698028355122226</v>
      </c>
      <c r="S342" s="14">
        <f t="shared" si="307"/>
        <v>61.880401065514228</v>
      </c>
      <c r="T342">
        <v>26.837383270263672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t="e">
        <f t="shared" si="308"/>
        <v>#DIV/0!</v>
      </c>
      <c r="AC342" t="e">
        <f t="shared" si="309"/>
        <v>#DIV/0!</v>
      </c>
      <c r="AD342" t="e">
        <f t="shared" si="310"/>
        <v>#DIV/0!</v>
      </c>
      <c r="AE342" s="8">
        <v>-1</v>
      </c>
      <c r="AF342" s="8">
        <v>0.85</v>
      </c>
      <c r="AG342" s="8">
        <v>0.85</v>
      </c>
      <c r="AH342" s="8">
        <v>9.9940061569213867</v>
      </c>
      <c r="AI342">
        <f t="shared" si="311"/>
        <v>0.85</v>
      </c>
      <c r="AJ342">
        <f t="shared" si="312"/>
        <v>-2.7559941747414874E-4</v>
      </c>
      <c r="AK342" t="e">
        <f t="shared" si="313"/>
        <v>#DIV/0!</v>
      </c>
      <c r="AL342" t="e">
        <f t="shared" si="314"/>
        <v>#DIV/0!</v>
      </c>
      <c r="AM342" t="e">
        <f t="shared" si="315"/>
        <v>#DIV/0!</v>
      </c>
      <c r="AN342" s="8">
        <v>1765.4481201171875</v>
      </c>
      <c r="AO342" s="8">
        <v>0.5</v>
      </c>
      <c r="AP342" t="e">
        <f t="shared" si="316"/>
        <v>#DIV/0!</v>
      </c>
      <c r="AQ342">
        <f t="shared" si="317"/>
        <v>3.0057188262470573</v>
      </c>
      <c r="AR342">
        <f t="shared" si="318"/>
        <v>2.3616740008463672</v>
      </c>
      <c r="AS342">
        <f t="shared" si="319"/>
        <v>26.837383270263672</v>
      </c>
      <c r="AT342" s="8">
        <v>2</v>
      </c>
      <c r="AU342">
        <f t="shared" si="320"/>
        <v>4.644859790802002</v>
      </c>
      <c r="AV342" s="8">
        <v>1</v>
      </c>
      <c r="AW342">
        <f t="shared" si="321"/>
        <v>9.2897195816040039</v>
      </c>
      <c r="AX342" s="8">
        <v>25.218610763549805</v>
      </c>
      <c r="AY342" s="8">
        <v>26.837383270263672</v>
      </c>
      <c r="AZ342" s="8">
        <v>25.130634307861328</v>
      </c>
      <c r="BA342" s="8">
        <v>45.083415985107422</v>
      </c>
      <c r="BB342" s="8">
        <v>45.816558837890625</v>
      </c>
      <c r="BC342" s="8">
        <v>10.045876502990723</v>
      </c>
      <c r="BD342" s="8">
        <v>11.741594314575195</v>
      </c>
      <c r="BE342" s="8">
        <v>31.43182373046875</v>
      </c>
      <c r="BF342" s="8">
        <v>36.737434387207031</v>
      </c>
      <c r="BG342" s="8">
        <v>350.344482421875</v>
      </c>
      <c r="BH342" s="8">
        <v>1801.31201171875</v>
      </c>
      <c r="BI342" s="8">
        <v>1141.8599853515625</v>
      </c>
      <c r="BJ342" s="8">
        <v>100.79071807861328</v>
      </c>
      <c r="BK342" s="8">
        <v>-4.3880462646484375E-2</v>
      </c>
      <c r="BL342" s="8">
        <v>-0.62546181678771973</v>
      </c>
      <c r="BM342" s="8">
        <v>0.5</v>
      </c>
      <c r="BN342" s="8">
        <v>-1.355140209197998</v>
      </c>
      <c r="BO342" s="8">
        <v>7.355140209197998</v>
      </c>
      <c r="BP342" s="8">
        <v>1</v>
      </c>
      <c r="BQ342" s="8">
        <v>0</v>
      </c>
      <c r="BR342" s="8">
        <v>0.15999999642372131</v>
      </c>
      <c r="BS342" s="8">
        <v>111135</v>
      </c>
      <c r="BT342">
        <f t="shared" si="322"/>
        <v>1.7517224121093751</v>
      </c>
      <c r="BU342">
        <f t="shared" si="323"/>
        <v>3.0057188262470574E-3</v>
      </c>
      <c r="BV342">
        <f t="shared" si="324"/>
        <v>299.98738327026365</v>
      </c>
      <c r="BW342">
        <f t="shared" si="325"/>
        <v>298.36861076354978</v>
      </c>
      <c r="BX342">
        <f t="shared" si="326"/>
        <v>288.20991543300624</v>
      </c>
      <c r="BY342">
        <f t="shared" si="346"/>
        <v>0.50406649830095474</v>
      </c>
      <c r="BZ342">
        <f t="shared" si="327"/>
        <v>3.5451177232001645</v>
      </c>
      <c r="CA342">
        <f t="shared" si="328"/>
        <v>35.173057507488885</v>
      </c>
      <c r="CB342">
        <f t="shared" si="329"/>
        <v>23.431463192913689</v>
      </c>
      <c r="CC342">
        <f t="shared" si="330"/>
        <v>26.027997016906738</v>
      </c>
      <c r="CD342">
        <f t="shared" si="331"/>
        <v>3.3798525365264407</v>
      </c>
      <c r="CE342">
        <f t="shared" si="332"/>
        <v>0.12526800720795547</v>
      </c>
      <c r="CF342">
        <f t="shared" si="333"/>
        <v>1.183443722353797</v>
      </c>
      <c r="CG342">
        <f t="shared" si="334"/>
        <v>2.1964088141726439</v>
      </c>
      <c r="CH342">
        <f t="shared" si="335"/>
        <v>7.8444562150174924E-2</v>
      </c>
      <c r="CI342">
        <f t="shared" si="336"/>
        <v>6.2369700583857659</v>
      </c>
      <c r="CJ342">
        <f t="shared" si="337"/>
        <v>1.3506121506082793</v>
      </c>
      <c r="CK342">
        <f t="shared" si="338"/>
        <v>32.702034234242191</v>
      </c>
      <c r="CL342">
        <f t="shared" si="339"/>
        <v>46.023202914073003</v>
      </c>
      <c r="CM342">
        <f t="shared" si="340"/>
        <v>-1.010391596524844E-2</v>
      </c>
      <c r="CN342">
        <f t="shared" si="341"/>
        <v>0</v>
      </c>
      <c r="CO342">
        <f t="shared" si="342"/>
        <v>1531.1152099609374</v>
      </c>
      <c r="CP342">
        <f t="shared" si="343"/>
        <v>0</v>
      </c>
      <c r="CQ342" t="e">
        <f t="shared" si="344"/>
        <v>#DIV/0!</v>
      </c>
      <c r="CR342" t="e">
        <f t="shared" si="345"/>
        <v>#DIV/0!</v>
      </c>
    </row>
    <row r="343" spans="1:96" x14ac:dyDescent="0.3">
      <c r="A343" s="4" t="str">
        <f>VLOOKUP(B343,ListCodeMtrx!A$1:B$91,2,TRUE)</f>
        <v>M12</v>
      </c>
      <c r="B343">
        <v>12</v>
      </c>
      <c r="C343" s="10">
        <v>12</v>
      </c>
      <c r="D343" s="10">
        <v>1</v>
      </c>
      <c r="E343" s="10">
        <v>3</v>
      </c>
      <c r="F343" s="1">
        <v>82</v>
      </c>
      <c r="G343" s="3">
        <v>41326</v>
      </c>
      <c r="H343" s="11">
        <v>1</v>
      </c>
      <c r="I343" s="1">
        <v>45.1</v>
      </c>
      <c r="J343" s="8">
        <v>16</v>
      </c>
      <c r="K343" s="8" t="s">
        <v>714</v>
      </c>
      <c r="L343" s="12">
        <v>0.16111111111111112</v>
      </c>
      <c r="M343" s="12">
        <f t="shared" si="347"/>
        <v>0.57195601851851863</v>
      </c>
      <c r="N343" s="8">
        <v>3150.5</v>
      </c>
      <c r="O343" s="8">
        <v>0</v>
      </c>
      <c r="P343" s="13">
        <v>150</v>
      </c>
      <c r="Q343" s="14">
        <f t="shared" si="305"/>
        <v>8.0617772286489835</v>
      </c>
      <c r="R343" s="14">
        <f t="shared" si="306"/>
        <v>0.18760625975074921</v>
      </c>
      <c r="S343" s="14">
        <f t="shared" si="307"/>
        <v>73.56739668348996</v>
      </c>
      <c r="T343">
        <v>26.319713592529297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t="e">
        <f t="shared" si="308"/>
        <v>#DIV/0!</v>
      </c>
      <c r="AC343" t="e">
        <f t="shared" si="309"/>
        <v>#DIV/0!</v>
      </c>
      <c r="AD343" t="e">
        <f t="shared" si="310"/>
        <v>#DIV/0!</v>
      </c>
      <c r="AE343" s="8">
        <v>-1</v>
      </c>
      <c r="AF343" s="8">
        <v>0.85</v>
      </c>
      <c r="AG343" s="8">
        <v>0.85</v>
      </c>
      <c r="AH343" s="8">
        <v>9.9940061569213867</v>
      </c>
      <c r="AI343">
        <f t="shared" si="311"/>
        <v>0.85</v>
      </c>
      <c r="AJ343">
        <f t="shared" si="312"/>
        <v>5.9184600259864937E-3</v>
      </c>
      <c r="AK343" t="e">
        <f t="shared" si="313"/>
        <v>#DIV/0!</v>
      </c>
      <c r="AL343" t="e">
        <f t="shared" si="314"/>
        <v>#DIV/0!</v>
      </c>
      <c r="AM343" t="e">
        <f t="shared" si="315"/>
        <v>#DIV/0!</v>
      </c>
      <c r="AN343" s="8">
        <v>1765.4481201171875</v>
      </c>
      <c r="AO343" s="8">
        <v>0.5</v>
      </c>
      <c r="AP343" t="e">
        <f t="shared" si="316"/>
        <v>#DIV/0!</v>
      </c>
      <c r="AQ343">
        <f t="shared" si="317"/>
        <v>4.0835013516825871</v>
      </c>
      <c r="AR343">
        <f t="shared" si="318"/>
        <v>2.1860970638782993</v>
      </c>
      <c r="AS343">
        <f t="shared" si="319"/>
        <v>26.319713592529297</v>
      </c>
      <c r="AT343" s="8">
        <v>2</v>
      </c>
      <c r="AU343">
        <f t="shared" si="320"/>
        <v>4.644859790802002</v>
      </c>
      <c r="AV343" s="8">
        <v>1</v>
      </c>
      <c r="AW343">
        <f t="shared" si="321"/>
        <v>9.2897195816040039</v>
      </c>
      <c r="AX343" s="8">
        <v>25.207876205444336</v>
      </c>
      <c r="AY343" s="8">
        <v>26.319713592529297</v>
      </c>
      <c r="AZ343" s="8">
        <v>25.132190704345703</v>
      </c>
      <c r="BA343" s="8">
        <v>152.37217712402344</v>
      </c>
      <c r="BB343" s="8">
        <v>147.42588806152344</v>
      </c>
      <c r="BC343" s="8">
        <v>10.12446403503418</v>
      </c>
      <c r="BD343" s="8">
        <v>12.426825523376465</v>
      </c>
      <c r="BE343" s="8">
        <v>31.698427200317383</v>
      </c>
      <c r="BF343" s="8">
        <v>38.906833648681641</v>
      </c>
      <c r="BG343" s="8">
        <v>350.31478881835937</v>
      </c>
      <c r="BH343" s="8">
        <v>1801.2987060546875</v>
      </c>
      <c r="BI343" s="8">
        <v>1109.439697265625</v>
      </c>
      <c r="BJ343" s="8">
        <v>100.79220581054687</v>
      </c>
      <c r="BK343" s="8">
        <v>-1.4386863708496094</v>
      </c>
      <c r="BL343" s="8">
        <v>-0.64562249183654785</v>
      </c>
      <c r="BM343" s="8">
        <v>0.25</v>
      </c>
      <c r="BN343" s="8">
        <v>-1.355140209197998</v>
      </c>
      <c r="BO343" s="8">
        <v>7.355140209197998</v>
      </c>
      <c r="BP343" s="8">
        <v>1</v>
      </c>
      <c r="BQ343" s="8">
        <v>0</v>
      </c>
      <c r="BR343" s="8">
        <v>0.15999999642372131</v>
      </c>
      <c r="BS343" s="8">
        <v>111115</v>
      </c>
      <c r="BT343">
        <f t="shared" si="322"/>
        <v>1.7515739440917968</v>
      </c>
      <c r="BU343">
        <f t="shared" si="323"/>
        <v>4.0835013516825874E-3</v>
      </c>
      <c r="BV343">
        <f t="shared" si="324"/>
        <v>299.46971359252927</v>
      </c>
      <c r="BW343">
        <f t="shared" si="325"/>
        <v>298.35787620544431</v>
      </c>
      <c r="BX343">
        <f t="shared" si="326"/>
        <v>288.20778652680383</v>
      </c>
      <c r="BY343">
        <f t="shared" si="346"/>
        <v>0.35088115407731924</v>
      </c>
      <c r="BZ343">
        <f t="shared" si="327"/>
        <v>3.4386242196022168</v>
      </c>
      <c r="CA343">
        <f t="shared" si="328"/>
        <v>34.115973471853515</v>
      </c>
      <c r="CB343">
        <f t="shared" si="329"/>
        <v>21.68914794847705</v>
      </c>
      <c r="CC343">
        <f t="shared" si="330"/>
        <v>25.763794898986816</v>
      </c>
      <c r="CD343">
        <f t="shared" si="331"/>
        <v>3.3273831942786014</v>
      </c>
      <c r="CE343">
        <f t="shared" si="332"/>
        <v>0.18389254247576794</v>
      </c>
      <c r="CF343">
        <f t="shared" si="333"/>
        <v>1.2525271557239175</v>
      </c>
      <c r="CG343">
        <f t="shared" si="334"/>
        <v>2.0748560385546839</v>
      </c>
      <c r="CH343">
        <f t="shared" si="335"/>
        <v>0.11526082185406485</v>
      </c>
      <c r="CI343">
        <f t="shared" si="336"/>
        <v>7.415020187468464</v>
      </c>
      <c r="CJ343">
        <f t="shared" si="337"/>
        <v>0.49901274227216447</v>
      </c>
      <c r="CK343">
        <f t="shared" si="338"/>
        <v>36.198981678811904</v>
      </c>
      <c r="CL343">
        <f t="shared" si="339"/>
        <v>146.25433501699149</v>
      </c>
      <c r="CM343">
        <f t="shared" si="340"/>
        <v>1.9953468467421746E-2</v>
      </c>
      <c r="CN343">
        <f t="shared" si="341"/>
        <v>0</v>
      </c>
      <c r="CO343">
        <f t="shared" si="342"/>
        <v>1531.1039001464844</v>
      </c>
      <c r="CP343">
        <f t="shared" si="343"/>
        <v>0</v>
      </c>
      <c r="CQ343" t="e">
        <f t="shared" si="344"/>
        <v>#DIV/0!</v>
      </c>
      <c r="CR343" t="e">
        <f t="shared" si="345"/>
        <v>#DIV/0!</v>
      </c>
    </row>
    <row r="344" spans="1:96" s="5" customFormat="1" x14ac:dyDescent="0.3">
      <c r="A344" s="4" t="str">
        <f>VLOOKUP(B344,ListCodeMtrx!A$1:B$91,2,TRUE)</f>
        <v>M12</v>
      </c>
      <c r="B344">
        <v>12</v>
      </c>
      <c r="C344" s="10">
        <v>12</v>
      </c>
      <c r="D344" s="10">
        <v>1</v>
      </c>
      <c r="E344" s="10">
        <v>3</v>
      </c>
      <c r="F344" s="1">
        <v>82</v>
      </c>
      <c r="G344" s="3">
        <v>41326</v>
      </c>
      <c r="H344" s="11">
        <v>1</v>
      </c>
      <c r="I344" s="1">
        <v>45.1</v>
      </c>
      <c r="J344" s="8">
        <v>17</v>
      </c>
      <c r="K344" s="8" t="s">
        <v>715</v>
      </c>
      <c r="L344" s="12">
        <v>0.16111111111111112</v>
      </c>
      <c r="M344" s="12">
        <f t="shared" si="347"/>
        <v>0.57437500000000008</v>
      </c>
      <c r="N344" s="8">
        <v>3359.5</v>
      </c>
      <c r="O344" s="8">
        <v>0</v>
      </c>
      <c r="P344" s="13" t="s">
        <v>192</v>
      </c>
      <c r="Q344" s="14">
        <f t="shared" si="305"/>
        <v>27.944266625038104</v>
      </c>
      <c r="R344" s="14">
        <f t="shared" si="306"/>
        <v>0.23672950424614103</v>
      </c>
      <c r="S344" s="14">
        <f t="shared" si="307"/>
        <v>180.47432954473058</v>
      </c>
      <c r="T344">
        <v>25.771930694580078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t="e">
        <f t="shared" si="308"/>
        <v>#DIV/0!</v>
      </c>
      <c r="AC344" t="e">
        <f t="shared" si="309"/>
        <v>#DIV/0!</v>
      </c>
      <c r="AD344" t="e">
        <f t="shared" si="310"/>
        <v>#DIV/0!</v>
      </c>
      <c r="AE344" s="8">
        <v>-1</v>
      </c>
      <c r="AF344" s="8">
        <v>0.85</v>
      </c>
      <c r="AG344" s="8">
        <v>0.85</v>
      </c>
      <c r="AH344" s="8">
        <v>9.9940061569213867</v>
      </c>
      <c r="AI344">
        <f t="shared" si="311"/>
        <v>0.85</v>
      </c>
      <c r="AJ344">
        <f t="shared" si="312"/>
        <v>1.8894639972389191E-2</v>
      </c>
      <c r="AK344" t="e">
        <f t="shared" si="313"/>
        <v>#DIV/0!</v>
      </c>
      <c r="AL344" t="e">
        <f t="shared" si="314"/>
        <v>#DIV/0!</v>
      </c>
      <c r="AM344" t="e">
        <f t="shared" si="315"/>
        <v>#DIV/0!</v>
      </c>
      <c r="AN344" s="8">
        <v>1765.4481201171875</v>
      </c>
      <c r="AO344" s="8">
        <v>0.5</v>
      </c>
      <c r="AP344" t="e">
        <f t="shared" si="316"/>
        <v>#DIV/0!</v>
      </c>
      <c r="AQ344">
        <f t="shared" si="317"/>
        <v>4.8557777897902019</v>
      </c>
      <c r="AR344">
        <f t="shared" si="318"/>
        <v>2.0719174060698426</v>
      </c>
      <c r="AS344">
        <f t="shared" si="319"/>
        <v>25.771930694580078</v>
      </c>
      <c r="AT344" s="8">
        <v>2</v>
      </c>
      <c r="AU344">
        <f t="shared" si="320"/>
        <v>4.644859790802002</v>
      </c>
      <c r="AV344" s="8">
        <v>1</v>
      </c>
      <c r="AW344">
        <f t="shared" si="321"/>
        <v>9.2897195816040039</v>
      </c>
      <c r="AX344" s="8">
        <v>25.152030944824219</v>
      </c>
      <c r="AY344" s="8">
        <v>25.771930694580078</v>
      </c>
      <c r="AZ344" s="8">
        <v>25.133579254150391</v>
      </c>
      <c r="BA344" s="8">
        <v>399.924072265625</v>
      </c>
      <c r="BB344" s="8">
        <v>382.91085815429687</v>
      </c>
      <c r="BC344" s="8">
        <v>9.7344427108764648</v>
      </c>
      <c r="BD344" s="8">
        <v>12.471765518188477</v>
      </c>
      <c r="BE344" s="8">
        <v>30.579164505004883</v>
      </c>
      <c r="BF344" s="8">
        <v>39.178020477294922</v>
      </c>
      <c r="BG344" s="8">
        <v>350.35821533203125</v>
      </c>
      <c r="BH344" s="8">
        <v>1802.2083740234375</v>
      </c>
      <c r="BI344" s="8">
        <v>1084.5875244140625</v>
      </c>
      <c r="BJ344" s="8">
        <v>100.7933349609375</v>
      </c>
      <c r="BK344" s="8">
        <v>-6.4786949157714844</v>
      </c>
      <c r="BL344" s="8">
        <v>-0.60612797737121582</v>
      </c>
      <c r="BM344" s="8">
        <v>0.25</v>
      </c>
      <c r="BN344" s="8">
        <v>-1.355140209197998</v>
      </c>
      <c r="BO344" s="8">
        <v>7.355140209197998</v>
      </c>
      <c r="BP344" s="8">
        <v>1</v>
      </c>
      <c r="BQ344" s="8">
        <v>0</v>
      </c>
      <c r="BR344" s="8">
        <v>0.15999999642372131</v>
      </c>
      <c r="BS344" s="8">
        <v>111115</v>
      </c>
      <c r="BT344">
        <f t="shared" si="322"/>
        <v>1.7517910766601561</v>
      </c>
      <c r="BU344">
        <f t="shared" si="323"/>
        <v>4.8557777897902015E-3</v>
      </c>
      <c r="BV344">
        <f t="shared" si="324"/>
        <v>298.92193069458006</v>
      </c>
      <c r="BW344">
        <f t="shared" si="325"/>
        <v>298.3020309448242</v>
      </c>
      <c r="BX344">
        <f t="shared" si="326"/>
        <v>288.3533333985506</v>
      </c>
      <c r="BY344">
        <f t="shared" si="346"/>
        <v>0.2470371936501323</v>
      </c>
      <c r="BZ344">
        <f t="shared" si="327"/>
        <v>3.3289882454988842</v>
      </c>
      <c r="CA344">
        <f t="shared" si="328"/>
        <v>33.027860887716784</v>
      </c>
      <c r="CB344">
        <f t="shared" si="329"/>
        <v>20.556095369528308</v>
      </c>
      <c r="CC344">
        <f t="shared" si="330"/>
        <v>25.461980819702148</v>
      </c>
      <c r="CD344">
        <f t="shared" si="331"/>
        <v>3.2683161822999378</v>
      </c>
      <c r="CE344">
        <f t="shared" si="332"/>
        <v>0.23084684453992765</v>
      </c>
      <c r="CF344">
        <f t="shared" si="333"/>
        <v>1.2570708394290413</v>
      </c>
      <c r="CG344">
        <f t="shared" si="334"/>
        <v>2.0112453428708967</v>
      </c>
      <c r="CH344">
        <f t="shared" si="335"/>
        <v>0.14479651210742897</v>
      </c>
      <c r="CI344">
        <f t="shared" si="336"/>
        <v>18.190609549652645</v>
      </c>
      <c r="CJ344">
        <f t="shared" si="337"/>
        <v>0.47132204715909898</v>
      </c>
      <c r="CK344">
        <f t="shared" si="338"/>
        <v>37.895085385909979</v>
      </c>
      <c r="CL344">
        <f t="shared" si="339"/>
        <v>378.84994333201246</v>
      </c>
      <c r="CM344">
        <f t="shared" si="340"/>
        <v>2.7951709864040334E-2</v>
      </c>
      <c r="CN344">
        <f t="shared" si="341"/>
        <v>0</v>
      </c>
      <c r="CO344">
        <f t="shared" si="342"/>
        <v>1531.8771179199218</v>
      </c>
      <c r="CP344">
        <f t="shared" si="343"/>
        <v>0</v>
      </c>
      <c r="CQ344" t="e">
        <f t="shared" si="344"/>
        <v>#DIV/0!</v>
      </c>
      <c r="CR344" t="e">
        <f t="shared" si="345"/>
        <v>#DIV/0!</v>
      </c>
    </row>
    <row r="345" spans="1:96" x14ac:dyDescent="0.3">
      <c r="A345" s="4" t="str">
        <f>VLOOKUP(B345,ListCodeMtrx!A$1:B$91,2,TRUE)</f>
        <v>M12</v>
      </c>
      <c r="B345">
        <v>12</v>
      </c>
      <c r="C345" s="10">
        <v>12</v>
      </c>
      <c r="D345" s="10">
        <v>1</v>
      </c>
      <c r="E345" s="10">
        <v>3</v>
      </c>
      <c r="F345" s="1">
        <v>82</v>
      </c>
      <c r="G345" s="3">
        <v>41326</v>
      </c>
      <c r="H345" s="11">
        <v>1</v>
      </c>
      <c r="I345" s="1">
        <v>45.1</v>
      </c>
      <c r="J345" s="8">
        <v>18</v>
      </c>
      <c r="K345" s="8" t="s">
        <v>716</v>
      </c>
      <c r="L345" s="12">
        <v>0.16111111111111112</v>
      </c>
      <c r="M345" s="12">
        <f t="shared" si="347"/>
        <v>0.57679398148148153</v>
      </c>
      <c r="N345" s="8">
        <v>3568.5</v>
      </c>
      <c r="O345" s="8">
        <v>0</v>
      </c>
      <c r="P345" s="13">
        <v>800</v>
      </c>
      <c r="Q345" s="14">
        <f t="shared" si="305"/>
        <v>49.826859422182011</v>
      </c>
      <c r="R345" s="14">
        <f t="shared" si="306"/>
        <v>0.23009254535341947</v>
      </c>
      <c r="S345" s="14">
        <f t="shared" si="307"/>
        <v>396.04278597030526</v>
      </c>
      <c r="T345">
        <v>25.725379943847656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t="e">
        <f t="shared" si="308"/>
        <v>#DIV/0!</v>
      </c>
      <c r="AC345" t="e">
        <f t="shared" si="309"/>
        <v>#DIV/0!</v>
      </c>
      <c r="AD345" t="e">
        <f t="shared" si="310"/>
        <v>#DIV/0!</v>
      </c>
      <c r="AE345" s="8">
        <v>-1</v>
      </c>
      <c r="AF345" s="8">
        <v>0.85</v>
      </c>
      <c r="AG345" s="8">
        <v>0.85</v>
      </c>
      <c r="AH345" s="8">
        <v>9.9940061569213867</v>
      </c>
      <c r="AI345">
        <f t="shared" si="311"/>
        <v>0.85</v>
      </c>
      <c r="AJ345">
        <f t="shared" si="312"/>
        <v>3.31833284470908E-2</v>
      </c>
      <c r="AK345" t="e">
        <f t="shared" si="313"/>
        <v>#DIV/0!</v>
      </c>
      <c r="AL345" t="e">
        <f t="shared" si="314"/>
        <v>#DIV/0!</v>
      </c>
      <c r="AM345" t="e">
        <f t="shared" si="315"/>
        <v>#DIV/0!</v>
      </c>
      <c r="AN345" s="8">
        <v>1765.4481201171875</v>
      </c>
      <c r="AO345" s="8">
        <v>0.5</v>
      </c>
      <c r="AP345" t="e">
        <f t="shared" si="316"/>
        <v>#DIV/0!</v>
      </c>
      <c r="AQ345">
        <f t="shared" si="317"/>
        <v>4.7894591912343945</v>
      </c>
      <c r="AR345">
        <f t="shared" si="318"/>
        <v>2.1016480312134869</v>
      </c>
      <c r="AS345">
        <f t="shared" si="319"/>
        <v>25.725379943847656</v>
      </c>
      <c r="AT345" s="8">
        <v>2</v>
      </c>
      <c r="AU345">
        <f t="shared" si="320"/>
        <v>4.644859790802002</v>
      </c>
      <c r="AV345" s="8">
        <v>1</v>
      </c>
      <c r="AW345">
        <f t="shared" si="321"/>
        <v>9.2897195816040039</v>
      </c>
      <c r="AX345" s="8">
        <v>25.141151428222656</v>
      </c>
      <c r="AY345" s="8">
        <v>25.725379943847656</v>
      </c>
      <c r="AZ345" s="8">
        <v>25.135108947753906</v>
      </c>
      <c r="BA345" s="8">
        <v>800.24359130859375</v>
      </c>
      <c r="BB345" s="8">
        <v>769.6971435546875</v>
      </c>
      <c r="BC345" s="8">
        <v>9.3847160339355469</v>
      </c>
      <c r="BD345" s="8">
        <v>12.085593223571777</v>
      </c>
      <c r="BE345" s="8">
        <v>29.500110626220703</v>
      </c>
      <c r="BF345" s="8">
        <v>37.990104675292969</v>
      </c>
      <c r="BG345" s="8">
        <v>350.37326049804687</v>
      </c>
      <c r="BH345" s="8">
        <v>1801.9984130859375</v>
      </c>
      <c r="BI345" s="8">
        <v>1052.229736328125</v>
      </c>
      <c r="BJ345" s="8">
        <v>100.79486083984375</v>
      </c>
      <c r="BK345" s="8">
        <v>-17.960933685302734</v>
      </c>
      <c r="BL345" s="8">
        <v>-0.5294792652130127</v>
      </c>
      <c r="BM345" s="8">
        <v>0.25</v>
      </c>
      <c r="BN345" s="8">
        <v>-1.355140209197998</v>
      </c>
      <c r="BO345" s="8">
        <v>7.355140209197998</v>
      </c>
      <c r="BP345" s="8">
        <v>1</v>
      </c>
      <c r="BQ345" s="8">
        <v>0</v>
      </c>
      <c r="BR345" s="8">
        <v>0.15999999642372131</v>
      </c>
      <c r="BS345" s="8">
        <v>111115</v>
      </c>
      <c r="BT345">
        <f t="shared" si="322"/>
        <v>1.7518663024902343</v>
      </c>
      <c r="BU345">
        <f t="shared" si="323"/>
        <v>4.789459191234394E-3</v>
      </c>
      <c r="BV345">
        <f t="shared" si="324"/>
        <v>298.87537994384763</v>
      </c>
      <c r="BW345">
        <f t="shared" si="325"/>
        <v>298.29115142822263</v>
      </c>
      <c r="BX345">
        <f t="shared" si="326"/>
        <v>288.31973964930148</v>
      </c>
      <c r="BY345">
        <f t="shared" si="346"/>
        <v>0.25919997827997232</v>
      </c>
      <c r="BZ345">
        <f t="shared" si="327"/>
        <v>3.3198137183503631</v>
      </c>
      <c r="CA345">
        <f t="shared" si="328"/>
        <v>32.936339121746727</v>
      </c>
      <c r="CB345">
        <f t="shared" si="329"/>
        <v>20.850745898174949</v>
      </c>
      <c r="CC345">
        <f t="shared" si="330"/>
        <v>25.433265686035156</v>
      </c>
      <c r="CD345">
        <f t="shared" si="331"/>
        <v>3.2627444631516611</v>
      </c>
      <c r="CE345">
        <f t="shared" si="332"/>
        <v>0.22453124028550775</v>
      </c>
      <c r="CF345">
        <f t="shared" si="333"/>
        <v>1.218165687136876</v>
      </c>
      <c r="CG345">
        <f t="shared" si="334"/>
        <v>2.0445787760147853</v>
      </c>
      <c r="CH345">
        <f t="shared" si="335"/>
        <v>0.14082129718057793</v>
      </c>
      <c r="CI345">
        <f t="shared" si="336"/>
        <v>39.91907749850094</v>
      </c>
      <c r="CJ345">
        <f t="shared" si="337"/>
        <v>0.51454366082387071</v>
      </c>
      <c r="CK345">
        <f t="shared" si="338"/>
        <v>36.801233319416738</v>
      </c>
      <c r="CL345">
        <f t="shared" si="339"/>
        <v>762.45620806367981</v>
      </c>
      <c r="CM345">
        <f t="shared" si="340"/>
        <v>2.4049773085674055E-2</v>
      </c>
      <c r="CN345">
        <f t="shared" si="341"/>
        <v>0</v>
      </c>
      <c r="CO345">
        <f t="shared" si="342"/>
        <v>1531.6986511230468</v>
      </c>
      <c r="CP345">
        <f t="shared" si="343"/>
        <v>0</v>
      </c>
      <c r="CQ345" t="e">
        <f t="shared" si="344"/>
        <v>#DIV/0!</v>
      </c>
      <c r="CR345" t="e">
        <f t="shared" si="345"/>
        <v>#DIV/0!</v>
      </c>
    </row>
    <row r="346" spans="1:96" x14ac:dyDescent="0.3">
      <c r="A346" s="4" t="str">
        <f>VLOOKUP(B346,ListCodeMtrx!A$1:B$91,2,TRUE)</f>
        <v>M31</v>
      </c>
      <c r="B346">
        <v>31</v>
      </c>
      <c r="C346" s="10">
        <v>12</v>
      </c>
      <c r="D346" s="10">
        <v>2</v>
      </c>
      <c r="E346" s="10">
        <v>1</v>
      </c>
      <c r="F346" s="1">
        <v>82</v>
      </c>
      <c r="G346" s="3">
        <v>41326</v>
      </c>
      <c r="H346" s="11">
        <v>2</v>
      </c>
      <c r="I346" s="1">
        <v>44.9</v>
      </c>
      <c r="J346" s="8">
        <v>2</v>
      </c>
      <c r="K346" s="8" t="s">
        <v>720</v>
      </c>
      <c r="L346" s="12">
        <v>0.15763888888888888</v>
      </c>
      <c r="M346" s="12">
        <f t="shared" si="347"/>
        <v>0.53785879629629629</v>
      </c>
      <c r="N346" s="8">
        <v>706</v>
      </c>
      <c r="O346" s="8">
        <v>0</v>
      </c>
      <c r="P346" s="13">
        <v>50</v>
      </c>
      <c r="Q346" s="14">
        <f t="shared" si="305"/>
        <v>-0.86027319229126264</v>
      </c>
      <c r="R346" s="14">
        <f t="shared" si="306"/>
        <v>0.15230281442691843</v>
      </c>
      <c r="S346" s="14">
        <f t="shared" si="307"/>
        <v>56.961739991247001</v>
      </c>
      <c r="T346">
        <v>26.655101776123047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t="e">
        <f t="shared" si="308"/>
        <v>#DIV/0!</v>
      </c>
      <c r="AC346" t="e">
        <f t="shared" si="309"/>
        <v>#DIV/0!</v>
      </c>
      <c r="AD346" t="e">
        <f t="shared" si="310"/>
        <v>#DIV/0!</v>
      </c>
      <c r="AE346" s="8">
        <v>-1</v>
      </c>
      <c r="AF346" s="8">
        <v>0.87</v>
      </c>
      <c r="AG346" s="8">
        <v>0.92</v>
      </c>
      <c r="AH346" s="8">
        <v>10.069668769836426</v>
      </c>
      <c r="AI346">
        <f t="shared" si="311"/>
        <v>0.87503483438491825</v>
      </c>
      <c r="AJ346">
        <f t="shared" si="312"/>
        <v>8.8673042378567313E-5</v>
      </c>
      <c r="AK346" t="e">
        <f t="shared" si="313"/>
        <v>#DIV/0!</v>
      </c>
      <c r="AL346" t="e">
        <f t="shared" si="314"/>
        <v>#DIV/0!</v>
      </c>
      <c r="AM346" t="e">
        <f t="shared" si="315"/>
        <v>#DIV/0!</v>
      </c>
      <c r="AN346" s="8">
        <v>0</v>
      </c>
      <c r="AO346" s="8">
        <v>0.5</v>
      </c>
      <c r="AP346" t="e">
        <f t="shared" si="316"/>
        <v>#DIV/0!</v>
      </c>
      <c r="AQ346">
        <f t="shared" si="317"/>
        <v>2.7718394571851195</v>
      </c>
      <c r="AR346">
        <f t="shared" si="318"/>
        <v>1.815148270134471</v>
      </c>
      <c r="AS346">
        <f t="shared" si="319"/>
        <v>26.655101776123047</v>
      </c>
      <c r="AT346" s="8">
        <v>2</v>
      </c>
      <c r="AU346">
        <f t="shared" si="320"/>
        <v>4.644859790802002</v>
      </c>
      <c r="AV346" s="8">
        <v>1</v>
      </c>
      <c r="AW346">
        <f t="shared" si="321"/>
        <v>9.2897195816040039</v>
      </c>
      <c r="AX346" s="8">
        <v>24.938562393188477</v>
      </c>
      <c r="AY346" s="8">
        <v>26.655101776123047</v>
      </c>
      <c r="AZ346" s="8">
        <v>25.005725860595703</v>
      </c>
      <c r="BA346" s="8">
        <v>48.95361328125</v>
      </c>
      <c r="BB346" s="8">
        <v>49.367210388183594</v>
      </c>
      <c r="BC346" s="8">
        <v>15.241274833679199</v>
      </c>
      <c r="BD346" s="8">
        <v>16.799348831176758</v>
      </c>
      <c r="BE346" s="8">
        <v>48.459064483642578</v>
      </c>
      <c r="BF346" s="8">
        <v>53.41290283203125</v>
      </c>
      <c r="BG346" s="8">
        <v>349.8260498046875</v>
      </c>
      <c r="BH346" s="8">
        <v>1800.788818359375</v>
      </c>
      <c r="BI346" s="8">
        <v>978.663330078125</v>
      </c>
      <c r="BJ346" s="8">
        <v>100.72695159912109</v>
      </c>
      <c r="BK346" s="8">
        <v>0.20517992973327637</v>
      </c>
      <c r="BL346" s="8">
        <v>0.17119972407817841</v>
      </c>
      <c r="BM346" s="8">
        <v>0.25</v>
      </c>
      <c r="BN346" s="8">
        <v>-1.355140209197998</v>
      </c>
      <c r="BO346" s="8">
        <v>7.355140209197998</v>
      </c>
      <c r="BP346" s="8">
        <v>1</v>
      </c>
      <c r="BQ346" s="8">
        <v>0</v>
      </c>
      <c r="BR346" s="8">
        <v>0.15999999642372131</v>
      </c>
      <c r="BS346" s="8">
        <v>111115</v>
      </c>
      <c r="BT346">
        <f t="shared" si="322"/>
        <v>1.7491302490234373</v>
      </c>
      <c r="BU346">
        <f t="shared" si="323"/>
        <v>2.7718394571851195E-3</v>
      </c>
      <c r="BV346">
        <f t="shared" si="324"/>
        <v>299.80510177612302</v>
      </c>
      <c r="BW346">
        <f t="shared" si="325"/>
        <v>298.08856239318845</v>
      </c>
      <c r="BX346">
        <f t="shared" si="326"/>
        <v>288.12620449737733</v>
      </c>
      <c r="BY346">
        <f t="shared" ref="BY346:BY361" si="348">((BX346+0.00000010773*(BW346^4-BV346^4))-BU346*44100)/(AU346*51.4+0.00000043092*BV346^3)</f>
        <v>0.58366768580227091</v>
      </c>
      <c r="BZ346">
        <f t="shared" si="327"/>
        <v>3.5072954667491638</v>
      </c>
      <c r="CA346">
        <f t="shared" si="328"/>
        <v>34.819831346705499</v>
      </c>
      <c r="CB346">
        <f t="shared" si="329"/>
        <v>18.020482515528741</v>
      </c>
      <c r="CC346">
        <f t="shared" si="330"/>
        <v>25.796832084655762</v>
      </c>
      <c r="CD346">
        <f t="shared" si="331"/>
        <v>3.3339050609909942</v>
      </c>
      <c r="CE346">
        <f t="shared" si="332"/>
        <v>0.14984612174928708</v>
      </c>
      <c r="CF346">
        <f t="shared" si="333"/>
        <v>1.6921471966146928</v>
      </c>
      <c r="CG346">
        <f t="shared" si="334"/>
        <v>1.6417578643763013</v>
      </c>
      <c r="CH346">
        <f t="shared" si="335"/>
        <v>9.3871489019188681E-2</v>
      </c>
      <c r="CI346">
        <f t="shared" si="336"/>
        <v>5.7375824271000573</v>
      </c>
      <c r="CJ346">
        <f t="shared" si="337"/>
        <v>1.1538375278519122</v>
      </c>
      <c r="CK346">
        <f t="shared" si="338"/>
        <v>47.732289060150364</v>
      </c>
      <c r="CL346">
        <f t="shared" si="339"/>
        <v>49.492226950781784</v>
      </c>
      <c r="CM346">
        <f t="shared" si="340"/>
        <v>-8.2968197664615752E-3</v>
      </c>
      <c r="CN346">
        <f t="shared" si="341"/>
        <v>0</v>
      </c>
      <c r="CO346">
        <f t="shared" si="342"/>
        <v>1575.7529454353082</v>
      </c>
      <c r="CP346">
        <f t="shared" si="343"/>
        <v>0</v>
      </c>
      <c r="CQ346" t="e">
        <f t="shared" si="344"/>
        <v>#DIV/0!</v>
      </c>
      <c r="CR346" t="e">
        <f t="shared" si="345"/>
        <v>#DIV/0!</v>
      </c>
    </row>
    <row r="347" spans="1:96" x14ac:dyDescent="0.3">
      <c r="A347" s="4" t="str">
        <f>VLOOKUP(B347,ListCodeMtrx!A$1:B$91,2,TRUE)</f>
        <v>M31</v>
      </c>
      <c r="B347">
        <v>31</v>
      </c>
      <c r="C347" s="10">
        <v>12</v>
      </c>
      <c r="D347" s="10">
        <v>2</v>
      </c>
      <c r="E347" s="10">
        <v>1</v>
      </c>
      <c r="F347" s="1">
        <v>82</v>
      </c>
      <c r="G347" s="3">
        <v>41326</v>
      </c>
      <c r="H347" s="11">
        <v>2</v>
      </c>
      <c r="I347" s="1">
        <v>44.9</v>
      </c>
      <c r="J347" s="8">
        <v>3</v>
      </c>
      <c r="K347" s="8" t="s">
        <v>721</v>
      </c>
      <c r="L347" s="12">
        <v>0.15763888888888888</v>
      </c>
      <c r="M347" s="12">
        <f t="shared" si="347"/>
        <v>0.53973379629629625</v>
      </c>
      <c r="N347" s="8">
        <v>868</v>
      </c>
      <c r="O347" s="8">
        <v>0</v>
      </c>
      <c r="P347" s="13">
        <v>150</v>
      </c>
      <c r="Q347" s="14">
        <f t="shared" si="305"/>
        <v>6.7005682364361512</v>
      </c>
      <c r="R347" s="14">
        <f t="shared" si="306"/>
        <v>0.17320183532442418</v>
      </c>
      <c r="S347" s="14">
        <f t="shared" si="307"/>
        <v>80.649118838571681</v>
      </c>
      <c r="T347">
        <v>26.473043441772461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t="e">
        <f t="shared" si="308"/>
        <v>#DIV/0!</v>
      </c>
      <c r="AC347" t="e">
        <f t="shared" si="309"/>
        <v>#DIV/0!</v>
      </c>
      <c r="AD347" t="e">
        <f t="shared" si="310"/>
        <v>#DIV/0!</v>
      </c>
      <c r="AE347" s="8">
        <v>-1</v>
      </c>
      <c r="AF347" s="8">
        <v>0.87</v>
      </c>
      <c r="AG347" s="8">
        <v>0.92</v>
      </c>
      <c r="AH347" s="8">
        <v>10.069668769836426</v>
      </c>
      <c r="AI347">
        <f t="shared" si="311"/>
        <v>0.87503483438491825</v>
      </c>
      <c r="AJ347">
        <f t="shared" si="312"/>
        <v>4.8848001832068689E-3</v>
      </c>
      <c r="AK347" t="e">
        <f t="shared" si="313"/>
        <v>#DIV/0!</v>
      </c>
      <c r="AL347" t="e">
        <f t="shared" si="314"/>
        <v>#DIV/0!</v>
      </c>
      <c r="AM347" t="e">
        <f t="shared" si="315"/>
        <v>#DIV/0!</v>
      </c>
      <c r="AN347" s="8">
        <v>0</v>
      </c>
      <c r="AO347" s="8">
        <v>0.5</v>
      </c>
      <c r="AP347" t="e">
        <f t="shared" si="316"/>
        <v>#DIV/0!</v>
      </c>
      <c r="AQ347">
        <f t="shared" si="317"/>
        <v>2.9967033841211492</v>
      </c>
      <c r="AR347">
        <f t="shared" si="318"/>
        <v>1.7293013826448773</v>
      </c>
      <c r="AS347">
        <f t="shared" si="319"/>
        <v>26.473043441772461</v>
      </c>
      <c r="AT347" s="8">
        <v>2</v>
      </c>
      <c r="AU347">
        <f t="shared" si="320"/>
        <v>4.644859790802002</v>
      </c>
      <c r="AV347" s="8">
        <v>1</v>
      </c>
      <c r="AW347">
        <f t="shared" si="321"/>
        <v>9.2897195816040039</v>
      </c>
      <c r="AX347" s="8">
        <v>24.884136199951172</v>
      </c>
      <c r="AY347" s="8">
        <v>26.473043441772461</v>
      </c>
      <c r="AZ347" s="8">
        <v>25.008718490600586</v>
      </c>
      <c r="BA347" s="8">
        <v>150.8153076171875</v>
      </c>
      <c r="BB347" s="8">
        <v>146.73318481445312</v>
      </c>
      <c r="BC347" s="8">
        <v>15.59679126739502</v>
      </c>
      <c r="BD347" s="8">
        <v>17.280410766601563</v>
      </c>
      <c r="BE347" s="8">
        <v>49.749759674072266</v>
      </c>
      <c r="BF347" s="8">
        <v>55.120071411132813</v>
      </c>
      <c r="BG347" s="8">
        <v>349.8319091796875</v>
      </c>
      <c r="BH347" s="8">
        <v>1801.56787109375</v>
      </c>
      <c r="BI347" s="8">
        <v>968.02520751953125</v>
      </c>
      <c r="BJ347" s="8">
        <v>100.72505187988281</v>
      </c>
      <c r="BK347" s="8">
        <v>0.68340563774108887</v>
      </c>
      <c r="BL347" s="8">
        <v>0.17300407588481903</v>
      </c>
      <c r="BM347" s="8">
        <v>0.5</v>
      </c>
      <c r="BN347" s="8">
        <v>-1.355140209197998</v>
      </c>
      <c r="BO347" s="8">
        <v>7.355140209197998</v>
      </c>
      <c r="BP347" s="8">
        <v>1</v>
      </c>
      <c r="BQ347" s="8">
        <v>0</v>
      </c>
      <c r="BR347" s="8">
        <v>0.15999999642372131</v>
      </c>
      <c r="BS347" s="8">
        <v>111115</v>
      </c>
      <c r="BT347">
        <f t="shared" si="322"/>
        <v>1.7491595458984373</v>
      </c>
      <c r="BU347">
        <f t="shared" si="323"/>
        <v>2.9967033841211493E-3</v>
      </c>
      <c r="BV347">
        <f t="shared" si="324"/>
        <v>299.62304344177244</v>
      </c>
      <c r="BW347">
        <f t="shared" si="325"/>
        <v>298.03413619995115</v>
      </c>
      <c r="BX347">
        <f t="shared" si="326"/>
        <v>288.25085293209122</v>
      </c>
      <c r="BY347">
        <f t="shared" si="348"/>
        <v>0.55055875472401605</v>
      </c>
      <c r="BZ347">
        <f t="shared" si="327"/>
        <v>3.4698716536165053</v>
      </c>
      <c r="CA347">
        <f t="shared" si="328"/>
        <v>34.448943821388305</v>
      </c>
      <c r="CB347">
        <f t="shared" si="329"/>
        <v>17.168533054786742</v>
      </c>
      <c r="CC347">
        <f t="shared" si="330"/>
        <v>25.678589820861816</v>
      </c>
      <c r="CD347">
        <f t="shared" si="331"/>
        <v>3.3106142792402244</v>
      </c>
      <c r="CE347">
        <f t="shared" si="332"/>
        <v>0.1700316858073751</v>
      </c>
      <c r="CF347">
        <f t="shared" si="333"/>
        <v>1.740570270971628</v>
      </c>
      <c r="CG347">
        <f t="shared" si="334"/>
        <v>1.5700440082685965</v>
      </c>
      <c r="CH347">
        <f t="shared" si="335"/>
        <v>0.1065501462701936</v>
      </c>
      <c r="CI347">
        <f t="shared" si="336"/>
        <v>8.1233866790819675</v>
      </c>
      <c r="CJ347">
        <f t="shared" si="337"/>
        <v>0.54963107998067384</v>
      </c>
      <c r="CK347">
        <f t="shared" si="338"/>
        <v>49.775530601360948</v>
      </c>
      <c r="CL347">
        <f t="shared" si="339"/>
        <v>145.75944529091555</v>
      </c>
      <c r="CM347">
        <f t="shared" si="340"/>
        <v>2.288183373870329E-2</v>
      </c>
      <c r="CN347">
        <f t="shared" si="341"/>
        <v>0</v>
      </c>
      <c r="CO347">
        <f t="shared" si="342"/>
        <v>1576.4346437157092</v>
      </c>
      <c r="CP347">
        <f t="shared" si="343"/>
        <v>0</v>
      </c>
      <c r="CQ347" t="e">
        <f t="shared" si="344"/>
        <v>#DIV/0!</v>
      </c>
      <c r="CR347" t="e">
        <f t="shared" si="345"/>
        <v>#DIV/0!</v>
      </c>
    </row>
    <row r="348" spans="1:96" x14ac:dyDescent="0.3">
      <c r="A348" s="4" t="str">
        <f>VLOOKUP(B348,ListCodeMtrx!A$1:B$91,2,TRUE)</f>
        <v>M31</v>
      </c>
      <c r="B348">
        <v>31</v>
      </c>
      <c r="C348" s="10">
        <v>12</v>
      </c>
      <c r="D348" s="10">
        <v>2</v>
      </c>
      <c r="E348" s="10">
        <v>1</v>
      </c>
      <c r="F348" s="1">
        <v>82</v>
      </c>
      <c r="G348" s="3">
        <v>41326</v>
      </c>
      <c r="H348" s="11">
        <v>2</v>
      </c>
      <c r="I348" s="1">
        <v>44.9</v>
      </c>
      <c r="J348" s="8">
        <v>4</v>
      </c>
      <c r="K348" s="8" t="s">
        <v>722</v>
      </c>
      <c r="L348" s="12">
        <v>0.15763888888888888</v>
      </c>
      <c r="M348" s="12">
        <f t="shared" si="347"/>
        <v>0.54215277777777782</v>
      </c>
      <c r="N348" s="8">
        <v>1076.5</v>
      </c>
      <c r="O348" s="8">
        <v>0</v>
      </c>
      <c r="P348" s="13" t="s">
        <v>192</v>
      </c>
      <c r="Q348" s="14">
        <f t="shared" si="305"/>
        <v>24.983473983583902</v>
      </c>
      <c r="R348" s="14">
        <f t="shared" si="306"/>
        <v>0.19534727096786603</v>
      </c>
      <c r="S348" s="14">
        <f t="shared" si="307"/>
        <v>169.91182242877846</v>
      </c>
      <c r="T348">
        <v>26.349113464355469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t="e">
        <f t="shared" si="308"/>
        <v>#DIV/0!</v>
      </c>
      <c r="AC348" t="e">
        <f t="shared" si="309"/>
        <v>#DIV/0!</v>
      </c>
      <c r="AD348" t="e">
        <f t="shared" si="310"/>
        <v>#DIV/0!</v>
      </c>
      <c r="AE348" s="8">
        <v>-1</v>
      </c>
      <c r="AF348" s="8">
        <v>0.87</v>
      </c>
      <c r="AG348" s="8">
        <v>0.92</v>
      </c>
      <c r="AH348" s="8">
        <v>10.069668769836426</v>
      </c>
      <c r="AI348">
        <f t="shared" si="311"/>
        <v>0.87503483438491825</v>
      </c>
      <c r="AJ348">
        <f t="shared" si="312"/>
        <v>1.6481353664390914E-2</v>
      </c>
      <c r="AK348" t="e">
        <f t="shared" si="313"/>
        <v>#DIV/0!</v>
      </c>
      <c r="AL348" t="e">
        <f t="shared" si="314"/>
        <v>#DIV/0!</v>
      </c>
      <c r="AM348" t="e">
        <f t="shared" si="315"/>
        <v>#DIV/0!</v>
      </c>
      <c r="AN348" s="8">
        <v>0</v>
      </c>
      <c r="AO348" s="8">
        <v>0.5</v>
      </c>
      <c r="AP348" t="e">
        <f t="shared" si="316"/>
        <v>#DIV/0!</v>
      </c>
      <c r="AQ348">
        <f t="shared" si="317"/>
        <v>3.2147863981588687</v>
      </c>
      <c r="AR348">
        <f t="shared" si="318"/>
        <v>1.6482887554029031</v>
      </c>
      <c r="AS348">
        <f t="shared" si="319"/>
        <v>26.349113464355469</v>
      </c>
      <c r="AT348" s="8">
        <v>2</v>
      </c>
      <c r="AU348">
        <f t="shared" si="320"/>
        <v>4.644859790802002</v>
      </c>
      <c r="AV348" s="8">
        <v>1</v>
      </c>
      <c r="AW348">
        <f t="shared" si="321"/>
        <v>9.2897195816040039</v>
      </c>
      <c r="AX348" s="8">
        <v>24.895587921142578</v>
      </c>
      <c r="AY348" s="8">
        <v>26.349113464355469</v>
      </c>
      <c r="AZ348" s="8">
        <v>25.002229690551758</v>
      </c>
      <c r="BA348" s="8">
        <v>400.66464233398437</v>
      </c>
      <c r="BB348" s="8">
        <v>385.67062377929687</v>
      </c>
      <c r="BC348" s="8">
        <v>16.029947280883789</v>
      </c>
      <c r="BD348" s="8">
        <v>17.835319519042969</v>
      </c>
      <c r="BE348" s="8">
        <v>51.092056274414062</v>
      </c>
      <c r="BF348" s="8">
        <v>56.846298217773438</v>
      </c>
      <c r="BG348" s="8">
        <v>349.78378295898437</v>
      </c>
      <c r="BH348" s="8">
        <v>1801.685546875</v>
      </c>
      <c r="BI348" s="8">
        <v>934.19329833984375</v>
      </c>
      <c r="BJ348" s="8">
        <v>100.71632385253906</v>
      </c>
      <c r="BK348" s="8">
        <v>1.4154307842254639</v>
      </c>
      <c r="BL348" s="8">
        <v>0.16909591853618622</v>
      </c>
      <c r="BM348" s="8">
        <v>0.75</v>
      </c>
      <c r="BN348" s="8">
        <v>-1.355140209197998</v>
      </c>
      <c r="BO348" s="8">
        <v>7.355140209197998</v>
      </c>
      <c r="BP348" s="8">
        <v>1</v>
      </c>
      <c r="BQ348" s="8">
        <v>0</v>
      </c>
      <c r="BR348" s="8">
        <v>0.15999999642372131</v>
      </c>
      <c r="BS348" s="8">
        <v>111115</v>
      </c>
      <c r="BT348">
        <f t="shared" si="322"/>
        <v>1.7489189147949218</v>
      </c>
      <c r="BU348">
        <f t="shared" si="323"/>
        <v>3.2147863981588686E-3</v>
      </c>
      <c r="BV348">
        <f t="shared" si="324"/>
        <v>299.49911346435545</v>
      </c>
      <c r="BW348">
        <f t="shared" si="325"/>
        <v>298.04558792114256</v>
      </c>
      <c r="BX348">
        <f t="shared" si="326"/>
        <v>288.26968105667038</v>
      </c>
      <c r="BY348">
        <f t="shared" si="348"/>
        <v>0.51850215283225098</v>
      </c>
      <c r="BZ348">
        <f t="shared" si="327"/>
        <v>3.4445965720963461</v>
      </c>
      <c r="CA348">
        <f t="shared" si="328"/>
        <v>34.200975972272914</v>
      </c>
      <c r="CB348">
        <f t="shared" si="329"/>
        <v>16.365656453229946</v>
      </c>
      <c r="CC348">
        <f t="shared" si="330"/>
        <v>25.622350692749023</v>
      </c>
      <c r="CD348">
        <f t="shared" si="331"/>
        <v>3.2995865392981734</v>
      </c>
      <c r="CE348">
        <f t="shared" si="332"/>
        <v>0.19132404615904502</v>
      </c>
      <c r="CF348">
        <f t="shared" si="333"/>
        <v>1.796307816693443</v>
      </c>
      <c r="CG348">
        <f t="shared" si="334"/>
        <v>1.5032787226047304</v>
      </c>
      <c r="CH348">
        <f t="shared" si="335"/>
        <v>0.11993259726683453</v>
      </c>
      <c r="CI348">
        <f t="shared" si="336"/>
        <v>17.112894134111961</v>
      </c>
      <c r="CJ348">
        <f t="shared" si="337"/>
        <v>0.44056200278819235</v>
      </c>
      <c r="CK348">
        <f t="shared" si="338"/>
        <v>51.882143318082562</v>
      </c>
      <c r="CL348">
        <f t="shared" si="339"/>
        <v>382.03997706476872</v>
      </c>
      <c r="CM348">
        <f t="shared" si="340"/>
        <v>3.3928286452078231E-2</v>
      </c>
      <c r="CN348">
        <f t="shared" si="341"/>
        <v>0</v>
      </c>
      <c r="CO348">
        <f t="shared" si="342"/>
        <v>1576.5376141234665</v>
      </c>
      <c r="CP348">
        <f t="shared" si="343"/>
        <v>0</v>
      </c>
      <c r="CQ348" t="e">
        <f t="shared" si="344"/>
        <v>#DIV/0!</v>
      </c>
      <c r="CR348" t="e">
        <f t="shared" si="345"/>
        <v>#DIV/0!</v>
      </c>
    </row>
    <row r="349" spans="1:96" x14ac:dyDescent="0.3">
      <c r="A349" s="4" t="str">
        <f>VLOOKUP(B349,ListCodeMtrx!A$1:B$91,2,TRUE)</f>
        <v>M31</v>
      </c>
      <c r="B349">
        <v>31</v>
      </c>
      <c r="C349" s="10">
        <v>12</v>
      </c>
      <c r="D349" s="10">
        <v>2</v>
      </c>
      <c r="E349" s="10">
        <v>1</v>
      </c>
      <c r="F349" s="1">
        <v>82</v>
      </c>
      <c r="G349" s="3">
        <v>41326</v>
      </c>
      <c r="H349" s="11">
        <v>2</v>
      </c>
      <c r="I349" s="1">
        <v>44.9</v>
      </c>
      <c r="J349" s="8">
        <v>5</v>
      </c>
      <c r="K349" s="8" t="s">
        <v>723</v>
      </c>
      <c r="L349" s="12">
        <v>0.15763888888888888</v>
      </c>
      <c r="M349" s="12">
        <f t="shared" si="347"/>
        <v>0.54457175925925927</v>
      </c>
      <c r="N349" s="8">
        <v>1286</v>
      </c>
      <c r="O349" s="8">
        <v>0</v>
      </c>
      <c r="P349" s="13">
        <v>800</v>
      </c>
      <c r="Q349" s="14">
        <f t="shared" si="305"/>
        <v>47.323495153406441</v>
      </c>
      <c r="R349" s="14">
        <f t="shared" si="306"/>
        <v>0.20363204330245654</v>
      </c>
      <c r="S349" s="14">
        <f t="shared" si="307"/>
        <v>378.00370788853792</v>
      </c>
      <c r="T349">
        <v>26.30250358581543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t="e">
        <f t="shared" si="308"/>
        <v>#DIV/0!</v>
      </c>
      <c r="AC349" t="e">
        <f t="shared" si="309"/>
        <v>#DIV/0!</v>
      </c>
      <c r="AD349" t="e">
        <f t="shared" si="310"/>
        <v>#DIV/0!</v>
      </c>
      <c r="AE349" s="8">
        <v>-1</v>
      </c>
      <c r="AF349" s="8">
        <v>0.87</v>
      </c>
      <c r="AG349" s="8">
        <v>0.92</v>
      </c>
      <c r="AH349" s="8">
        <v>10.069668769836426</v>
      </c>
      <c r="AI349">
        <f t="shared" si="311"/>
        <v>0.87503483438491825</v>
      </c>
      <c r="AJ349">
        <f t="shared" si="312"/>
        <v>3.0659936166698487E-2</v>
      </c>
      <c r="AK349" t="e">
        <f t="shared" si="313"/>
        <v>#DIV/0!</v>
      </c>
      <c r="AL349" t="e">
        <f t="shared" si="314"/>
        <v>#DIV/0!</v>
      </c>
      <c r="AM349" t="e">
        <f t="shared" si="315"/>
        <v>#DIV/0!</v>
      </c>
      <c r="AN349" s="8">
        <v>0</v>
      </c>
      <c r="AO349" s="8">
        <v>0.5</v>
      </c>
      <c r="AP349" t="e">
        <f t="shared" si="316"/>
        <v>#DIV/0!</v>
      </c>
      <c r="AQ349">
        <f t="shared" si="317"/>
        <v>3.2770628157619544</v>
      </c>
      <c r="AR349">
        <f t="shared" si="318"/>
        <v>1.6132291689191285</v>
      </c>
      <c r="AS349">
        <f t="shared" si="319"/>
        <v>26.30250358581543</v>
      </c>
      <c r="AT349" s="8">
        <v>2</v>
      </c>
      <c r="AU349">
        <f t="shared" si="320"/>
        <v>4.644859790802002</v>
      </c>
      <c r="AV349" s="8">
        <v>1</v>
      </c>
      <c r="AW349">
        <f t="shared" si="321"/>
        <v>9.2897195816040039</v>
      </c>
      <c r="AX349" s="8">
        <v>24.924213409423828</v>
      </c>
      <c r="AY349" s="8">
        <v>26.30250358581543</v>
      </c>
      <c r="AZ349" s="8">
        <v>25.008289337158203</v>
      </c>
      <c r="BA349" s="8">
        <v>800.40234375</v>
      </c>
      <c r="BB349" s="8">
        <v>771.90032958984375</v>
      </c>
      <c r="BC349" s="8">
        <v>16.248746871948242</v>
      </c>
      <c r="BD349" s="8">
        <v>18.088420867919922</v>
      </c>
      <c r="BE349" s="8">
        <v>51.704017639160156</v>
      </c>
      <c r="BF349" s="8">
        <v>57.557914733886719</v>
      </c>
      <c r="BG349" s="8">
        <v>349.82131958007812</v>
      </c>
      <c r="BH349" s="8">
        <v>1801.19921875</v>
      </c>
      <c r="BI349" s="8">
        <v>940.1669921875</v>
      </c>
      <c r="BJ349" s="8">
        <v>100.72206878662109</v>
      </c>
      <c r="BK349" s="8">
        <v>2.1092174053192139</v>
      </c>
      <c r="BL349" s="8">
        <v>0.15644447505474091</v>
      </c>
      <c r="BM349" s="8">
        <v>0.25</v>
      </c>
      <c r="BN349" s="8">
        <v>-1.355140209197998</v>
      </c>
      <c r="BO349" s="8">
        <v>7.355140209197998</v>
      </c>
      <c r="BP349" s="8">
        <v>1</v>
      </c>
      <c r="BQ349" s="8">
        <v>0</v>
      </c>
      <c r="BR349" s="8">
        <v>0.15999999642372131</v>
      </c>
      <c r="BS349" s="8">
        <v>111115</v>
      </c>
      <c r="BT349">
        <f t="shared" si="322"/>
        <v>1.7491065979003904</v>
      </c>
      <c r="BU349">
        <f t="shared" si="323"/>
        <v>3.2770628157619544E-3</v>
      </c>
      <c r="BV349">
        <f t="shared" si="324"/>
        <v>299.45250358581541</v>
      </c>
      <c r="BW349">
        <f t="shared" si="325"/>
        <v>298.07421340942381</v>
      </c>
      <c r="BX349">
        <f t="shared" si="326"/>
        <v>288.19186855840962</v>
      </c>
      <c r="BY349">
        <f t="shared" si="348"/>
        <v>0.51069083262584614</v>
      </c>
      <c r="BZ349">
        <f t="shared" si="327"/>
        <v>3.4351323398191114</v>
      </c>
      <c r="CA349">
        <f t="shared" si="328"/>
        <v>34.105061395198426</v>
      </c>
      <c r="CB349">
        <f t="shared" si="329"/>
        <v>16.016640527278504</v>
      </c>
      <c r="CC349">
        <f t="shared" si="330"/>
        <v>25.613358497619629</v>
      </c>
      <c r="CD349">
        <f t="shared" si="331"/>
        <v>3.2978262691912108</v>
      </c>
      <c r="CE349">
        <f t="shared" si="332"/>
        <v>0.19926414346076685</v>
      </c>
      <c r="CF349">
        <f t="shared" si="333"/>
        <v>1.8219031708999829</v>
      </c>
      <c r="CG349">
        <f t="shared" si="334"/>
        <v>1.4759230982912279</v>
      </c>
      <c r="CH349">
        <f t="shared" si="335"/>
        <v>0.12492528832140726</v>
      </c>
      <c r="CI349">
        <f t="shared" si="336"/>
        <v>38.073315467547147</v>
      </c>
      <c r="CJ349">
        <f t="shared" si="337"/>
        <v>0.4897053329273659</v>
      </c>
      <c r="CK349">
        <f t="shared" si="338"/>
        <v>52.813277691430741</v>
      </c>
      <c r="CL349">
        <f t="shared" si="339"/>
        <v>765.02318783159194</v>
      </c>
      <c r="CM349">
        <f t="shared" si="340"/>
        <v>3.2669714207618439E-2</v>
      </c>
      <c r="CN349">
        <f t="shared" si="341"/>
        <v>0</v>
      </c>
      <c r="CO349">
        <f t="shared" si="342"/>
        <v>1576.1120600731504</v>
      </c>
      <c r="CP349">
        <f t="shared" si="343"/>
        <v>0</v>
      </c>
      <c r="CQ349" t="e">
        <f t="shared" si="344"/>
        <v>#DIV/0!</v>
      </c>
      <c r="CR349" t="e">
        <f t="shared" si="345"/>
        <v>#DIV/0!</v>
      </c>
    </row>
    <row r="350" spans="1:96" x14ac:dyDescent="0.3">
      <c r="A350" s="4" t="str">
        <f>VLOOKUP(B350,ListCodeMtrx!A$1:B$91,2,TRUE)</f>
        <v>M45</v>
      </c>
      <c r="B350">
        <v>45</v>
      </c>
      <c r="C350" s="10">
        <v>3</v>
      </c>
      <c r="D350" s="10">
        <v>2</v>
      </c>
      <c r="E350" s="10">
        <v>3</v>
      </c>
      <c r="F350" s="1">
        <v>82</v>
      </c>
      <c r="G350" s="3">
        <v>41326</v>
      </c>
      <c r="H350" s="11">
        <v>2</v>
      </c>
      <c r="I350" s="1">
        <v>49.8</v>
      </c>
      <c r="J350" s="8">
        <v>8</v>
      </c>
      <c r="K350" s="8" t="s">
        <v>726</v>
      </c>
      <c r="L350" s="12">
        <v>0.15763888888888888</v>
      </c>
      <c r="M350" s="12">
        <f t="shared" si="347"/>
        <v>0.55337962962962961</v>
      </c>
      <c r="N350" s="8">
        <v>2047</v>
      </c>
      <c r="O350" s="8">
        <v>0</v>
      </c>
      <c r="P350" s="13">
        <v>50</v>
      </c>
      <c r="Q350" s="14">
        <f t="shared" si="305"/>
        <v>-0.82884913869177346</v>
      </c>
      <c r="R350" s="14">
        <f t="shared" si="306"/>
        <v>0.14290054007363981</v>
      </c>
      <c r="S350" s="14">
        <f t="shared" si="307"/>
        <v>57.892144219296974</v>
      </c>
      <c r="T350">
        <v>27.631256103515625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t="e">
        <f t="shared" si="308"/>
        <v>#DIV/0!</v>
      </c>
      <c r="AC350" t="e">
        <f t="shared" si="309"/>
        <v>#DIV/0!</v>
      </c>
      <c r="AD350" t="e">
        <f t="shared" si="310"/>
        <v>#DIV/0!</v>
      </c>
      <c r="AE350" s="8">
        <v>-1</v>
      </c>
      <c r="AF350" s="8">
        <v>0.87</v>
      </c>
      <c r="AG350" s="8">
        <v>0.92</v>
      </c>
      <c r="AH350" s="8">
        <v>10.040945053100586</v>
      </c>
      <c r="AI350">
        <f t="shared" si="311"/>
        <v>0.87502047252655035</v>
      </c>
      <c r="AJ350">
        <f t="shared" si="312"/>
        <v>1.0856503386208724E-4</v>
      </c>
      <c r="AK350" t="e">
        <f t="shared" si="313"/>
        <v>#DIV/0!</v>
      </c>
      <c r="AL350" t="e">
        <f t="shared" si="314"/>
        <v>#DIV/0!</v>
      </c>
      <c r="AM350" t="e">
        <f t="shared" si="315"/>
        <v>#DIV/0!</v>
      </c>
      <c r="AN350" s="8">
        <v>1800.86328125</v>
      </c>
      <c r="AO350" s="8">
        <v>0.5</v>
      </c>
      <c r="AP350" t="e">
        <f t="shared" si="316"/>
        <v>#DIV/0!</v>
      </c>
      <c r="AQ350">
        <f t="shared" si="317"/>
        <v>2.8103006716256527</v>
      </c>
      <c r="AR350">
        <f t="shared" si="318"/>
        <v>1.9566871974068587</v>
      </c>
      <c r="AS350">
        <f t="shared" si="319"/>
        <v>27.631256103515625</v>
      </c>
      <c r="AT350" s="8">
        <v>2</v>
      </c>
      <c r="AU350">
        <f t="shared" si="320"/>
        <v>4.644859790802002</v>
      </c>
      <c r="AV350" s="8">
        <v>1</v>
      </c>
      <c r="AW350">
        <f t="shared" si="321"/>
        <v>9.2897195816040039</v>
      </c>
      <c r="AX350" s="8">
        <v>25.041685104370117</v>
      </c>
      <c r="AY350" s="8">
        <v>27.631256103515625</v>
      </c>
      <c r="AZ350" s="8">
        <v>25.002841949462891</v>
      </c>
      <c r="BA350" s="8">
        <v>49.819618225097656</v>
      </c>
      <c r="BB350" s="8">
        <v>50.212825775146484</v>
      </c>
      <c r="BC350" s="8">
        <v>15.868387222290039</v>
      </c>
      <c r="BD350" s="8">
        <v>17.447120666503906</v>
      </c>
      <c r="BE350" s="8">
        <v>50.142036437988281</v>
      </c>
      <c r="BF350" s="8">
        <v>55.130630493164063</v>
      </c>
      <c r="BG350" s="8">
        <v>349.80813598632812</v>
      </c>
      <c r="BH350" s="8">
        <v>1801.6519775390625</v>
      </c>
      <c r="BI350" s="8">
        <v>815.25732421875</v>
      </c>
      <c r="BJ350" s="8">
        <v>100.72364807128906</v>
      </c>
      <c r="BK350" s="8">
        <v>0.25993990898132324</v>
      </c>
      <c r="BL350" s="8">
        <v>0.19140808284282684</v>
      </c>
      <c r="BM350" s="8">
        <v>0.25</v>
      </c>
      <c r="BN350" s="8">
        <v>-1.355140209197998</v>
      </c>
      <c r="BO350" s="8">
        <v>7.355140209197998</v>
      </c>
      <c r="BP350" s="8">
        <v>1</v>
      </c>
      <c r="BQ350" s="8">
        <v>0</v>
      </c>
      <c r="BR350" s="8">
        <v>0.15999999642372131</v>
      </c>
      <c r="BS350" s="8">
        <v>111115</v>
      </c>
      <c r="BT350">
        <f t="shared" si="322"/>
        <v>1.7490406799316405</v>
      </c>
      <c r="BU350">
        <f t="shared" si="323"/>
        <v>2.8103006716256526E-3</v>
      </c>
      <c r="BV350">
        <f t="shared" si="324"/>
        <v>300.7812561035156</v>
      </c>
      <c r="BW350">
        <f t="shared" si="325"/>
        <v>298.19168510437009</v>
      </c>
      <c r="BX350">
        <f t="shared" si="326"/>
        <v>288.26430996304043</v>
      </c>
      <c r="BY350">
        <f t="shared" si="348"/>
        <v>0.53640657666514668</v>
      </c>
      <c r="BZ350">
        <f t="shared" si="327"/>
        <v>3.7140248392771125</v>
      </c>
      <c r="CA350">
        <f t="shared" si="328"/>
        <v>36.87341463891817</v>
      </c>
      <c r="CB350">
        <f t="shared" si="329"/>
        <v>19.426293972414264</v>
      </c>
      <c r="CC350">
        <f t="shared" si="330"/>
        <v>26.336470603942871</v>
      </c>
      <c r="CD350">
        <f t="shared" si="331"/>
        <v>3.4420271653760945</v>
      </c>
      <c r="CE350">
        <f t="shared" si="332"/>
        <v>0.1407356522598702</v>
      </c>
      <c r="CF350">
        <f t="shared" si="333"/>
        <v>1.7573376418702538</v>
      </c>
      <c r="CG350">
        <f t="shared" si="334"/>
        <v>1.6846895235058408</v>
      </c>
      <c r="CH350">
        <f t="shared" si="335"/>
        <v>8.8151755748153635E-2</v>
      </c>
      <c r="CI350">
        <f t="shared" si="336"/>
        <v>5.8311079604367801</v>
      </c>
      <c r="CJ350">
        <f t="shared" si="337"/>
        <v>1.1529353969947549</v>
      </c>
      <c r="CK350">
        <f t="shared" si="338"/>
        <v>46.665827651996651</v>
      </c>
      <c r="CL350">
        <f t="shared" si="339"/>
        <v>50.333275733555311</v>
      </c>
      <c r="CM350">
        <f t="shared" si="340"/>
        <v>-7.6845646328379882E-3</v>
      </c>
      <c r="CN350">
        <f t="shared" si="341"/>
        <v>0</v>
      </c>
      <c r="CO350">
        <f t="shared" si="342"/>
        <v>1576.4823647146243</v>
      </c>
      <c r="CP350">
        <f t="shared" si="343"/>
        <v>0</v>
      </c>
      <c r="CQ350" t="e">
        <f t="shared" si="344"/>
        <v>#DIV/0!</v>
      </c>
      <c r="CR350" t="e">
        <f t="shared" si="345"/>
        <v>#DIV/0!</v>
      </c>
    </row>
    <row r="351" spans="1:96" x14ac:dyDescent="0.3">
      <c r="A351" s="4" t="str">
        <f>VLOOKUP(B351,ListCodeMtrx!A$1:B$91,2,TRUE)</f>
        <v>M45</v>
      </c>
      <c r="B351">
        <v>45</v>
      </c>
      <c r="C351" s="10">
        <v>3</v>
      </c>
      <c r="D351" s="10">
        <v>2</v>
      </c>
      <c r="E351" s="10">
        <v>3</v>
      </c>
      <c r="F351" s="1">
        <v>82</v>
      </c>
      <c r="G351" s="3">
        <v>41326</v>
      </c>
      <c r="H351" s="11">
        <v>2</v>
      </c>
      <c r="I351" s="1">
        <v>49.8</v>
      </c>
      <c r="J351" s="8">
        <v>9</v>
      </c>
      <c r="K351" s="8" t="s">
        <v>727</v>
      </c>
      <c r="L351" s="12">
        <v>0.15763888888888888</v>
      </c>
      <c r="M351" s="12">
        <f t="shared" si="347"/>
        <v>0.55579861111111106</v>
      </c>
      <c r="N351" s="8">
        <v>2255.5</v>
      </c>
      <c r="O351" s="8">
        <v>0</v>
      </c>
      <c r="P351" s="13">
        <v>150</v>
      </c>
      <c r="Q351" s="14">
        <f t="shared" si="305"/>
        <v>7.1796101484151</v>
      </c>
      <c r="R351" s="14">
        <f t="shared" si="306"/>
        <v>0.19236065758848309</v>
      </c>
      <c r="S351" s="14">
        <f t="shared" si="307"/>
        <v>82.619826410379005</v>
      </c>
      <c r="T351">
        <v>27.176116943359375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t="e">
        <f t="shared" si="308"/>
        <v>#DIV/0!</v>
      </c>
      <c r="AC351" t="e">
        <f t="shared" si="309"/>
        <v>#DIV/0!</v>
      </c>
      <c r="AD351" t="e">
        <f t="shared" si="310"/>
        <v>#DIV/0!</v>
      </c>
      <c r="AE351" s="8">
        <v>-1</v>
      </c>
      <c r="AF351" s="8">
        <v>0.87</v>
      </c>
      <c r="AG351" s="8">
        <v>0.92</v>
      </c>
      <c r="AH351" s="8">
        <v>10.040945053100586</v>
      </c>
      <c r="AI351">
        <f t="shared" si="311"/>
        <v>0.87502047252655035</v>
      </c>
      <c r="AJ351">
        <f t="shared" si="312"/>
        <v>5.1867645370525465E-3</v>
      </c>
      <c r="AK351" t="e">
        <f t="shared" si="313"/>
        <v>#DIV/0!</v>
      </c>
      <c r="AL351" t="e">
        <f t="shared" si="314"/>
        <v>#DIV/0!</v>
      </c>
      <c r="AM351" t="e">
        <f t="shared" si="315"/>
        <v>#DIV/0!</v>
      </c>
      <c r="AN351" s="8">
        <v>1800.86328125</v>
      </c>
      <c r="AO351" s="8">
        <v>0.5</v>
      </c>
      <c r="AP351" t="e">
        <f t="shared" si="316"/>
        <v>#DIV/0!</v>
      </c>
      <c r="AQ351">
        <f t="shared" si="317"/>
        <v>3.5208705600640045</v>
      </c>
      <c r="AR351">
        <f t="shared" si="318"/>
        <v>1.8313251162573627</v>
      </c>
      <c r="AS351">
        <f t="shared" si="319"/>
        <v>27.176116943359375</v>
      </c>
      <c r="AT351" s="8">
        <v>2</v>
      </c>
      <c r="AU351">
        <f t="shared" si="320"/>
        <v>4.644859790802002</v>
      </c>
      <c r="AV351" s="8">
        <v>1</v>
      </c>
      <c r="AW351">
        <f t="shared" si="321"/>
        <v>9.2897195816040039</v>
      </c>
      <c r="AX351" s="8">
        <v>25.004249572753906</v>
      </c>
      <c r="AY351" s="8">
        <v>27.176116943359375</v>
      </c>
      <c r="AZ351" s="8">
        <v>25.002264022827148</v>
      </c>
      <c r="BA351" s="8">
        <v>151.21609497070312</v>
      </c>
      <c r="BB351" s="8">
        <v>146.81568908691406</v>
      </c>
      <c r="BC351" s="8">
        <v>15.744541168212891</v>
      </c>
      <c r="BD351" s="8">
        <v>17.721885681152344</v>
      </c>
      <c r="BE351" s="8">
        <v>49.862159729003906</v>
      </c>
      <c r="BF351" s="8">
        <v>56.124305725097656</v>
      </c>
      <c r="BG351" s="8">
        <v>349.80996704101562</v>
      </c>
      <c r="BH351" s="8">
        <v>1802.26171875</v>
      </c>
      <c r="BI351" s="8">
        <v>792.44720458984375</v>
      </c>
      <c r="BJ351" s="8">
        <v>100.72428131103516</v>
      </c>
      <c r="BK351" s="8">
        <v>0.74864840507507324</v>
      </c>
      <c r="BL351" s="8">
        <v>0.18477813899517059</v>
      </c>
      <c r="BM351" s="8">
        <v>0.25</v>
      </c>
      <c r="BN351" s="8">
        <v>-1.355140209197998</v>
      </c>
      <c r="BO351" s="8">
        <v>7.355140209197998</v>
      </c>
      <c r="BP351" s="8">
        <v>1</v>
      </c>
      <c r="BQ351" s="8">
        <v>0</v>
      </c>
      <c r="BR351" s="8">
        <v>0.15999999642372131</v>
      </c>
      <c r="BS351" s="8">
        <v>111115</v>
      </c>
      <c r="BT351">
        <f t="shared" si="322"/>
        <v>1.7490498352050778</v>
      </c>
      <c r="BU351">
        <f t="shared" si="323"/>
        <v>3.5208705600640045E-3</v>
      </c>
      <c r="BV351">
        <f t="shared" si="324"/>
        <v>300.32611694335935</v>
      </c>
      <c r="BW351">
        <f t="shared" si="325"/>
        <v>298.15424957275388</v>
      </c>
      <c r="BX351">
        <f t="shared" si="326"/>
        <v>288.36186855460983</v>
      </c>
      <c r="BY351">
        <f t="shared" si="348"/>
        <v>0.43133107655325281</v>
      </c>
      <c r="BZ351">
        <f t="shared" si="327"/>
        <v>3.6163493149677572</v>
      </c>
      <c r="CA351">
        <f t="shared" si="328"/>
        <v>35.903451162888139</v>
      </c>
      <c r="CB351">
        <f t="shared" si="329"/>
        <v>18.181565481735795</v>
      </c>
      <c r="CC351">
        <f t="shared" si="330"/>
        <v>26.090183258056641</v>
      </c>
      <c r="CD351">
        <f t="shared" si="331"/>
        <v>3.3923069853404435</v>
      </c>
      <c r="CE351">
        <f t="shared" si="332"/>
        <v>0.18845828367321815</v>
      </c>
      <c r="CF351">
        <f t="shared" si="333"/>
        <v>1.7850241987103945</v>
      </c>
      <c r="CG351">
        <f t="shared" si="334"/>
        <v>1.607282786630049</v>
      </c>
      <c r="CH351">
        <f t="shared" si="335"/>
        <v>0.11813092321229605</v>
      </c>
      <c r="CI351">
        <f t="shared" si="336"/>
        <v>8.3218226372279087</v>
      </c>
      <c r="CJ351">
        <f t="shared" si="337"/>
        <v>0.56274521424933366</v>
      </c>
      <c r="CK351">
        <f t="shared" si="338"/>
        <v>49.020260773477631</v>
      </c>
      <c r="CL351">
        <f t="shared" si="339"/>
        <v>145.77233426708139</v>
      </c>
      <c r="CM351">
        <f t="shared" si="340"/>
        <v>2.4143563557292358E-2</v>
      </c>
      <c r="CN351">
        <f t="shared" si="341"/>
        <v>0</v>
      </c>
      <c r="CO351">
        <f t="shared" si="342"/>
        <v>1577.0159007571378</v>
      </c>
      <c r="CP351">
        <f t="shared" si="343"/>
        <v>0</v>
      </c>
      <c r="CQ351" t="e">
        <f t="shared" si="344"/>
        <v>#DIV/0!</v>
      </c>
      <c r="CR351" t="e">
        <f t="shared" si="345"/>
        <v>#DIV/0!</v>
      </c>
    </row>
    <row r="352" spans="1:96" s="5" customFormat="1" x14ac:dyDescent="0.3">
      <c r="A352" s="4" t="str">
        <f>VLOOKUP(B352,ListCodeMtrx!A$1:B$91,2,TRUE)</f>
        <v>M45</v>
      </c>
      <c r="B352">
        <v>45</v>
      </c>
      <c r="C352" s="10">
        <v>3</v>
      </c>
      <c r="D352" s="10">
        <v>2</v>
      </c>
      <c r="E352" s="10">
        <v>3</v>
      </c>
      <c r="F352" s="1">
        <v>82</v>
      </c>
      <c r="G352" s="3">
        <v>41326</v>
      </c>
      <c r="H352" s="11">
        <v>2</v>
      </c>
      <c r="I352" s="1">
        <v>49.8</v>
      </c>
      <c r="J352" s="8">
        <v>10</v>
      </c>
      <c r="K352" s="8" t="s">
        <v>728</v>
      </c>
      <c r="L352" s="12">
        <v>0.15763888888888888</v>
      </c>
      <c r="M352" s="12">
        <f t="shared" si="347"/>
        <v>0.55793981481481481</v>
      </c>
      <c r="N352" s="8">
        <v>2441</v>
      </c>
      <c r="O352" s="8">
        <v>0</v>
      </c>
      <c r="P352" s="13" t="s">
        <v>192</v>
      </c>
      <c r="Q352" s="14">
        <f t="shared" si="305"/>
        <v>26.659338992010312</v>
      </c>
      <c r="R352" s="14">
        <f t="shared" si="306"/>
        <v>0.22358650138712727</v>
      </c>
      <c r="S352" s="14">
        <f t="shared" si="307"/>
        <v>181.17072787998359</v>
      </c>
      <c r="T352">
        <v>26.909357070922852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t="e">
        <f t="shared" si="308"/>
        <v>#DIV/0!</v>
      </c>
      <c r="AC352" t="e">
        <f t="shared" si="309"/>
        <v>#DIV/0!</v>
      </c>
      <c r="AD352" t="e">
        <f t="shared" si="310"/>
        <v>#DIV/0!</v>
      </c>
      <c r="AE352" s="8">
        <v>-1</v>
      </c>
      <c r="AF352" s="8">
        <v>0.87</v>
      </c>
      <c r="AG352" s="8">
        <v>0.92</v>
      </c>
      <c r="AH352" s="8">
        <v>10.040945053100586</v>
      </c>
      <c r="AI352">
        <f t="shared" si="311"/>
        <v>0.87502047252655035</v>
      </c>
      <c r="AJ352">
        <f t="shared" si="312"/>
        <v>1.7541513437320942E-2</v>
      </c>
      <c r="AK352" t="e">
        <f t="shared" si="313"/>
        <v>#DIV/0!</v>
      </c>
      <c r="AL352" t="e">
        <f t="shared" si="314"/>
        <v>#DIV/0!</v>
      </c>
      <c r="AM352" t="e">
        <f t="shared" si="315"/>
        <v>#DIV/0!</v>
      </c>
      <c r="AN352" s="8">
        <v>1800.86328125</v>
      </c>
      <c r="AO352" s="8">
        <v>0.5</v>
      </c>
      <c r="AP352" t="e">
        <f t="shared" si="316"/>
        <v>#DIV/0!</v>
      </c>
      <c r="AQ352">
        <f t="shared" si="317"/>
        <v>3.9047830753175345</v>
      </c>
      <c r="AR352">
        <f t="shared" si="318"/>
        <v>1.7534048078220943</v>
      </c>
      <c r="AS352">
        <f t="shared" si="319"/>
        <v>26.909357070922852</v>
      </c>
      <c r="AT352" s="8">
        <v>2</v>
      </c>
      <c r="AU352">
        <f t="shared" si="320"/>
        <v>4.644859790802002</v>
      </c>
      <c r="AV352" s="8">
        <v>1</v>
      </c>
      <c r="AW352">
        <f t="shared" si="321"/>
        <v>9.2897195816040039</v>
      </c>
      <c r="AX352" s="8">
        <v>25.028469085693359</v>
      </c>
      <c r="AY352" s="8">
        <v>26.909357070922852</v>
      </c>
      <c r="AZ352" s="8">
        <v>25.008275985717773</v>
      </c>
      <c r="BA352" s="8">
        <v>400.03591918945312</v>
      </c>
      <c r="BB352" s="8">
        <v>383.9364013671875</v>
      </c>
      <c r="BC352" s="8">
        <v>15.745234489440918</v>
      </c>
      <c r="BD352" s="8">
        <v>17.93773078918457</v>
      </c>
      <c r="BE352" s="8">
        <v>49.791858673095703</v>
      </c>
      <c r="BF352" s="8">
        <v>56.725284576416016</v>
      </c>
      <c r="BG352" s="8">
        <v>349.80584716796875</v>
      </c>
      <c r="BH352" s="8">
        <v>1802.0072021484375</v>
      </c>
      <c r="BI352" s="8">
        <v>763.4915771484375</v>
      </c>
      <c r="BJ352" s="8">
        <v>100.72315216064453</v>
      </c>
      <c r="BK352" s="8">
        <v>1.4543979167938232</v>
      </c>
      <c r="BL352" s="8">
        <v>0.17273132503032684</v>
      </c>
      <c r="BM352" s="8">
        <v>0.25</v>
      </c>
      <c r="BN352" s="8">
        <v>-1.355140209197998</v>
      </c>
      <c r="BO352" s="8">
        <v>7.355140209197998</v>
      </c>
      <c r="BP352" s="8">
        <v>1</v>
      </c>
      <c r="BQ352" s="8">
        <v>0</v>
      </c>
      <c r="BR352" s="8">
        <v>0.15999999642372131</v>
      </c>
      <c r="BS352" s="8">
        <v>111115</v>
      </c>
      <c r="BT352">
        <f t="shared" si="322"/>
        <v>1.7490292358398434</v>
      </c>
      <c r="BU352">
        <f t="shared" si="323"/>
        <v>3.9047830753175345E-3</v>
      </c>
      <c r="BV352">
        <f t="shared" si="324"/>
        <v>300.05935707092283</v>
      </c>
      <c r="BW352">
        <f t="shared" si="325"/>
        <v>298.17846908569334</v>
      </c>
      <c r="BX352">
        <f t="shared" si="326"/>
        <v>288.32114589927005</v>
      </c>
      <c r="BY352">
        <f t="shared" si="348"/>
        <v>0.37712905624121179</v>
      </c>
      <c r="BZ352">
        <f t="shared" si="327"/>
        <v>3.5601495955178102</v>
      </c>
      <c r="CA352">
        <f t="shared" si="328"/>
        <v>35.345891377979179</v>
      </c>
      <c r="CB352">
        <f t="shared" si="329"/>
        <v>17.408160588794608</v>
      </c>
      <c r="CC352">
        <f t="shared" si="330"/>
        <v>25.968913078308105</v>
      </c>
      <c r="CD352">
        <f t="shared" si="331"/>
        <v>3.3680564219927835</v>
      </c>
      <c r="CE352">
        <f t="shared" si="332"/>
        <v>0.21833165904668003</v>
      </c>
      <c r="CF352">
        <f t="shared" si="333"/>
        <v>1.8067447876957159</v>
      </c>
      <c r="CG352">
        <f t="shared" si="334"/>
        <v>1.5613116342970677</v>
      </c>
      <c r="CH352">
        <f t="shared" si="335"/>
        <v>0.13691986859292124</v>
      </c>
      <c r="CI352">
        <f t="shared" si="336"/>
        <v>18.24808679131031</v>
      </c>
      <c r="CJ352">
        <f t="shared" si="337"/>
        <v>0.47187692345617493</v>
      </c>
      <c r="CK352">
        <f t="shared" si="338"/>
        <v>50.59027992076436</v>
      </c>
      <c r="CL352">
        <f t="shared" si="339"/>
        <v>380.06221471138321</v>
      </c>
      <c r="CM352">
        <f t="shared" si="340"/>
        <v>3.548638538383897E-2</v>
      </c>
      <c r="CN352">
        <f t="shared" si="341"/>
        <v>0</v>
      </c>
      <c r="CO352">
        <f t="shared" si="342"/>
        <v>1576.7931935201727</v>
      </c>
      <c r="CP352">
        <f t="shared" si="343"/>
        <v>0</v>
      </c>
      <c r="CQ352" t="e">
        <f t="shared" si="344"/>
        <v>#DIV/0!</v>
      </c>
      <c r="CR352" t="e">
        <f t="shared" si="345"/>
        <v>#DIV/0!</v>
      </c>
    </row>
    <row r="353" spans="1:96" x14ac:dyDescent="0.3">
      <c r="A353" s="4" t="str">
        <f>VLOOKUP(B353,ListCodeMtrx!A$1:B$91,2,TRUE)</f>
        <v>M45</v>
      </c>
      <c r="B353">
        <v>45</v>
      </c>
      <c r="C353" s="10">
        <v>3</v>
      </c>
      <c r="D353" s="10">
        <v>2</v>
      </c>
      <c r="E353" s="10">
        <v>3</v>
      </c>
      <c r="F353" s="1">
        <v>82</v>
      </c>
      <c r="G353" s="3">
        <v>41326</v>
      </c>
      <c r="H353" s="11">
        <v>2</v>
      </c>
      <c r="I353" s="1">
        <v>49.8</v>
      </c>
      <c r="J353" s="8">
        <v>11</v>
      </c>
      <c r="K353" s="8" t="s">
        <v>729</v>
      </c>
      <c r="L353" s="12">
        <v>0.15763888888888888</v>
      </c>
      <c r="M353" s="12">
        <f t="shared" si="347"/>
        <v>0.56035879629629626</v>
      </c>
      <c r="N353" s="8">
        <v>2649.5</v>
      </c>
      <c r="O353" s="8">
        <v>0</v>
      </c>
      <c r="P353" s="13">
        <v>800</v>
      </c>
      <c r="Q353" s="14">
        <f t="shared" si="305"/>
        <v>49.511034139586833</v>
      </c>
      <c r="R353" s="14">
        <f t="shared" si="306"/>
        <v>0.24396922803322424</v>
      </c>
      <c r="S353" s="14">
        <f t="shared" si="307"/>
        <v>422.42767757178808</v>
      </c>
      <c r="T353">
        <v>26.570407867431641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t="e">
        <f t="shared" si="308"/>
        <v>#DIV/0!</v>
      </c>
      <c r="AC353" t="e">
        <f t="shared" si="309"/>
        <v>#DIV/0!</v>
      </c>
      <c r="AD353" t="e">
        <f t="shared" si="310"/>
        <v>#DIV/0!</v>
      </c>
      <c r="AE353" s="8">
        <v>-1</v>
      </c>
      <c r="AF353" s="8">
        <v>0.87</v>
      </c>
      <c r="AG353" s="8">
        <v>0.92</v>
      </c>
      <c r="AH353" s="8">
        <v>10.069668769836426</v>
      </c>
      <c r="AI353">
        <f t="shared" si="311"/>
        <v>0.87503483438491825</v>
      </c>
      <c r="AJ353">
        <f t="shared" si="312"/>
        <v>3.2104160917222527E-2</v>
      </c>
      <c r="AK353" t="e">
        <f t="shared" si="313"/>
        <v>#DIV/0!</v>
      </c>
      <c r="AL353" t="e">
        <f t="shared" si="314"/>
        <v>#DIV/0!</v>
      </c>
      <c r="AM353" t="e">
        <f t="shared" si="315"/>
        <v>#DIV/0!</v>
      </c>
      <c r="AN353" s="8">
        <v>1800.86328125</v>
      </c>
      <c r="AO353" s="8">
        <v>0.5</v>
      </c>
      <c r="AP353" t="e">
        <f t="shared" si="316"/>
        <v>#DIV/0!</v>
      </c>
      <c r="AQ353">
        <f t="shared" si="317"/>
        <v>4.0914917397117652</v>
      </c>
      <c r="AR353">
        <f t="shared" si="318"/>
        <v>1.6880074806349492</v>
      </c>
      <c r="AS353">
        <f t="shared" si="319"/>
        <v>26.570407867431641</v>
      </c>
      <c r="AT353" s="8">
        <v>2</v>
      </c>
      <c r="AU353">
        <f t="shared" si="320"/>
        <v>4.644859790802002</v>
      </c>
      <c r="AV353" s="8">
        <v>1</v>
      </c>
      <c r="AW353">
        <f t="shared" si="321"/>
        <v>9.2897195816040039</v>
      </c>
      <c r="AX353" s="8">
        <v>24.964895248413086</v>
      </c>
      <c r="AY353" s="8">
        <v>26.570407867431641</v>
      </c>
      <c r="AZ353" s="8">
        <v>25.004711151123047</v>
      </c>
      <c r="BA353" s="8">
        <v>800.91094970703125</v>
      </c>
      <c r="BB353" s="8">
        <v>770.8016357421875</v>
      </c>
      <c r="BC353" s="8">
        <v>15.591622352600098</v>
      </c>
      <c r="BD353" s="8">
        <v>17.888950347900391</v>
      </c>
      <c r="BE353" s="8">
        <v>49.493408203125</v>
      </c>
      <c r="BF353" s="8">
        <v>56.785953521728516</v>
      </c>
      <c r="BG353" s="8">
        <v>349.82373046875</v>
      </c>
      <c r="BH353" s="8">
        <v>1798.041015625</v>
      </c>
      <c r="BI353" s="8">
        <v>742.526611328125</v>
      </c>
      <c r="BJ353" s="8">
        <v>100.72333526611328</v>
      </c>
      <c r="BK353" s="8">
        <v>2.3924472332000732</v>
      </c>
      <c r="BL353" s="8">
        <v>0.16329185664653778</v>
      </c>
      <c r="BM353" s="8">
        <v>0.5</v>
      </c>
      <c r="BN353" s="8">
        <v>-1.355140209197998</v>
      </c>
      <c r="BO353" s="8">
        <v>7.355140209197998</v>
      </c>
      <c r="BP353" s="8">
        <v>1</v>
      </c>
      <c r="BQ353" s="8">
        <v>0</v>
      </c>
      <c r="BR353" s="8">
        <v>0.15999999642372131</v>
      </c>
      <c r="BS353" s="8">
        <v>111115</v>
      </c>
      <c r="BT353">
        <f t="shared" si="322"/>
        <v>1.7491186523437499</v>
      </c>
      <c r="BU353">
        <f t="shared" si="323"/>
        <v>4.091491739711765E-3</v>
      </c>
      <c r="BV353">
        <f t="shared" si="324"/>
        <v>299.72040786743162</v>
      </c>
      <c r="BW353">
        <f t="shared" si="325"/>
        <v>298.11489524841306</v>
      </c>
      <c r="BX353">
        <f t="shared" si="326"/>
        <v>287.68655606970424</v>
      </c>
      <c r="BY353">
        <f t="shared" si="348"/>
        <v>0.35459903883031246</v>
      </c>
      <c r="BZ353">
        <f t="shared" si="327"/>
        <v>3.4898422240853741</v>
      </c>
      <c r="CA353">
        <f t="shared" si="328"/>
        <v>34.647802466678989</v>
      </c>
      <c r="CB353">
        <f t="shared" si="329"/>
        <v>16.758852118778599</v>
      </c>
      <c r="CC353">
        <f t="shared" si="330"/>
        <v>25.767651557922363</v>
      </c>
      <c r="CD353">
        <f t="shared" si="331"/>
        <v>3.3281439618394852</v>
      </c>
      <c r="CE353">
        <f t="shared" si="332"/>
        <v>0.23772600094498947</v>
      </c>
      <c r="CF353">
        <f t="shared" si="333"/>
        <v>1.8018347434504249</v>
      </c>
      <c r="CG353">
        <f t="shared" si="334"/>
        <v>1.5263092183890603</v>
      </c>
      <c r="CH353">
        <f t="shared" si="335"/>
        <v>0.14912732958552158</v>
      </c>
      <c r="CI353">
        <f t="shared" si="336"/>
        <v>42.548324593748809</v>
      </c>
      <c r="CJ353">
        <f t="shared" si="337"/>
        <v>0.54803682034878143</v>
      </c>
      <c r="CK353">
        <f t="shared" si="338"/>
        <v>51.597150227240007</v>
      </c>
      <c r="CL353">
        <f t="shared" si="339"/>
        <v>763.60659659151156</v>
      </c>
      <c r="CM353">
        <f t="shared" si="340"/>
        <v>3.345476948220838E-2</v>
      </c>
      <c r="CN353">
        <f t="shared" si="341"/>
        <v>0</v>
      </c>
      <c r="CO353">
        <f t="shared" si="342"/>
        <v>1573.3485223247121</v>
      </c>
      <c r="CP353">
        <f t="shared" si="343"/>
        <v>0</v>
      </c>
      <c r="CQ353" t="e">
        <f t="shared" si="344"/>
        <v>#DIV/0!</v>
      </c>
      <c r="CR353" t="e">
        <f t="shared" si="345"/>
        <v>#DIV/0!</v>
      </c>
    </row>
    <row r="354" spans="1:96" x14ac:dyDescent="0.3">
      <c r="A354" s="4" t="str">
        <f>VLOOKUP(B354,ListCodeMtrx!A$1:B$91,2,TRUE)</f>
        <v>M84</v>
      </c>
      <c r="B354">
        <v>84</v>
      </c>
      <c r="C354" s="10">
        <v>3</v>
      </c>
      <c r="D354" s="10">
        <v>3</v>
      </c>
      <c r="E354" s="10">
        <v>5</v>
      </c>
      <c r="F354" s="1">
        <v>83</v>
      </c>
      <c r="G354" s="3">
        <v>41327</v>
      </c>
      <c r="H354" s="11">
        <v>2</v>
      </c>
      <c r="I354" s="1">
        <v>47.4</v>
      </c>
      <c r="J354" s="8">
        <v>2</v>
      </c>
      <c r="K354" s="8" t="s">
        <v>732</v>
      </c>
      <c r="L354" s="12">
        <v>0.15763888888888888</v>
      </c>
      <c r="M354" s="12">
        <f t="shared" si="347"/>
        <v>0.4317361111111111</v>
      </c>
      <c r="N354" s="8">
        <v>439.5</v>
      </c>
      <c r="O354" s="8">
        <v>0</v>
      </c>
      <c r="P354" s="13">
        <v>50</v>
      </c>
      <c r="Q354" s="14">
        <f t="shared" si="305"/>
        <v>-0.43648787923534693</v>
      </c>
      <c r="R354" s="14">
        <f t="shared" si="306"/>
        <v>0.18248538180983045</v>
      </c>
      <c r="S354" s="14">
        <f t="shared" si="307"/>
        <v>52.027338209344634</v>
      </c>
      <c r="T354">
        <v>26.542261123657227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t="e">
        <f t="shared" si="308"/>
        <v>#DIV/0!</v>
      </c>
      <c r="AC354" t="e">
        <f t="shared" si="309"/>
        <v>#DIV/0!</v>
      </c>
      <c r="AD354" t="e">
        <f t="shared" si="310"/>
        <v>#DIV/0!</v>
      </c>
      <c r="AE354" s="8">
        <v>-1</v>
      </c>
      <c r="AF354" s="8">
        <v>0.87</v>
      </c>
      <c r="AG354" s="8">
        <v>0.92</v>
      </c>
      <c r="AH354" s="8">
        <v>10.069668769836426</v>
      </c>
      <c r="AI354">
        <f t="shared" si="311"/>
        <v>0.87503483438491825</v>
      </c>
      <c r="AJ354">
        <f t="shared" si="312"/>
        <v>3.5808522518527208E-4</v>
      </c>
      <c r="AK354" t="e">
        <f t="shared" si="313"/>
        <v>#DIV/0!</v>
      </c>
      <c r="AL354" t="e">
        <f t="shared" si="314"/>
        <v>#DIV/0!</v>
      </c>
      <c r="AM354" t="e">
        <f t="shared" si="315"/>
        <v>#DIV/0!</v>
      </c>
      <c r="AN354" s="8">
        <v>0</v>
      </c>
      <c r="AO354" s="8">
        <v>0.5</v>
      </c>
      <c r="AP354" t="e">
        <f t="shared" si="316"/>
        <v>#DIV/0!</v>
      </c>
      <c r="AQ354">
        <f t="shared" si="317"/>
        <v>3.5000862080413548</v>
      </c>
      <c r="AR354">
        <f t="shared" si="318"/>
        <v>1.9291481308489216</v>
      </c>
      <c r="AS354">
        <f t="shared" si="319"/>
        <v>26.542261123657227</v>
      </c>
      <c r="AT354" s="8">
        <v>2</v>
      </c>
      <c r="AU354">
        <f t="shared" si="320"/>
        <v>4.644859790802002</v>
      </c>
      <c r="AV354" s="8">
        <v>1</v>
      </c>
      <c r="AW354">
        <f t="shared" si="321"/>
        <v>9.2897195816040039</v>
      </c>
      <c r="AX354" s="8">
        <v>24.878896713256836</v>
      </c>
      <c r="AY354" s="8">
        <v>26.542261123657227</v>
      </c>
      <c r="AZ354" s="8">
        <v>25.0096435546875</v>
      </c>
      <c r="BA354" s="8">
        <v>49.57379150390625</v>
      </c>
      <c r="BB354" s="8">
        <v>49.72344970703125</v>
      </c>
      <c r="BC354" s="8">
        <v>13.405238151550293</v>
      </c>
      <c r="BD354" s="8">
        <v>15.370421409606934</v>
      </c>
      <c r="BE354" s="8">
        <v>42.958408355712891</v>
      </c>
      <c r="BF354" s="8">
        <v>49.256031036376953</v>
      </c>
      <c r="BG354" s="8">
        <v>350.73455810546875</v>
      </c>
      <c r="BH354" s="8">
        <v>1798.421630859375</v>
      </c>
      <c r="BI354" s="8">
        <v>950.13330078125</v>
      </c>
      <c r="BJ354" s="8">
        <v>101.16252136230469</v>
      </c>
      <c r="BK354" s="8">
        <v>-0.19605672359466553</v>
      </c>
      <c r="BL354" s="8">
        <v>0.14221413433551788</v>
      </c>
      <c r="BM354" s="8">
        <v>0.25</v>
      </c>
      <c r="BN354" s="8">
        <v>-1.355140209197998</v>
      </c>
      <c r="BO354" s="8">
        <v>7.355140209197998</v>
      </c>
      <c r="BP354" s="8">
        <v>1</v>
      </c>
      <c r="BQ354" s="8">
        <v>0</v>
      </c>
      <c r="BR354" s="8">
        <v>0.15999999642372131</v>
      </c>
      <c r="BS354" s="8">
        <v>111115</v>
      </c>
      <c r="BT354">
        <f t="shared" si="322"/>
        <v>1.7536727905273437</v>
      </c>
      <c r="BU354">
        <f t="shared" si="323"/>
        <v>3.5000862080413549E-3</v>
      </c>
      <c r="BV354">
        <f t="shared" si="324"/>
        <v>299.6922611236572</v>
      </c>
      <c r="BW354">
        <f t="shared" si="325"/>
        <v>298.02889671325681</v>
      </c>
      <c r="BX354">
        <f t="shared" si="326"/>
        <v>287.74745450584305</v>
      </c>
      <c r="BY354">
        <f t="shared" si="348"/>
        <v>0.45641120390324891</v>
      </c>
      <c r="BZ354">
        <f t="shared" si="327"/>
        <v>3.4840587150459084</v>
      </c>
      <c r="CA354">
        <f t="shared" si="328"/>
        <v>34.440212324958352</v>
      </c>
      <c r="CB354">
        <f t="shared" si="329"/>
        <v>19.069790915351419</v>
      </c>
      <c r="CC354">
        <f t="shared" si="330"/>
        <v>25.710578918457031</v>
      </c>
      <c r="CD354">
        <f t="shared" si="331"/>
        <v>3.3169012667098978</v>
      </c>
      <c r="CE354">
        <f t="shared" si="332"/>
        <v>0.17896973632887817</v>
      </c>
      <c r="CF354">
        <f t="shared" si="333"/>
        <v>1.5549105841969868</v>
      </c>
      <c r="CG354">
        <f t="shared" si="334"/>
        <v>1.761990682512911</v>
      </c>
      <c r="CH354">
        <f t="shared" si="335"/>
        <v>0.1121667191160243</v>
      </c>
      <c r="CI354">
        <f t="shared" si="336"/>
        <v>5.2632167130266776</v>
      </c>
      <c r="CJ354">
        <f t="shared" si="337"/>
        <v>1.0463340439146482</v>
      </c>
      <c r="CK354">
        <f t="shared" si="338"/>
        <v>44.309022538451579</v>
      </c>
      <c r="CL354">
        <f t="shared" si="339"/>
        <v>49.786880969061443</v>
      </c>
      <c r="CM354">
        <f t="shared" si="340"/>
        <v>-3.884628018939045E-3</v>
      </c>
      <c r="CN354">
        <f t="shared" si="341"/>
        <v>0</v>
      </c>
      <c r="CO354">
        <f t="shared" si="342"/>
        <v>1573.6815739132878</v>
      </c>
      <c r="CP354">
        <f t="shared" si="343"/>
        <v>0</v>
      </c>
      <c r="CQ354" t="e">
        <f t="shared" si="344"/>
        <v>#DIV/0!</v>
      </c>
      <c r="CR354" t="e">
        <f t="shared" si="345"/>
        <v>#DIV/0!</v>
      </c>
    </row>
    <row r="355" spans="1:96" x14ac:dyDescent="0.3">
      <c r="A355" s="4" t="str">
        <f>VLOOKUP(B355,ListCodeMtrx!A$1:B$91,2,TRUE)</f>
        <v>M84</v>
      </c>
      <c r="B355">
        <v>84</v>
      </c>
      <c r="C355" s="10">
        <v>3</v>
      </c>
      <c r="D355" s="10">
        <v>3</v>
      </c>
      <c r="E355" s="10">
        <v>5</v>
      </c>
      <c r="F355" s="1">
        <v>83</v>
      </c>
      <c r="G355" s="3">
        <v>41327</v>
      </c>
      <c r="H355" s="11">
        <v>2</v>
      </c>
      <c r="I355" s="1">
        <v>47.4</v>
      </c>
      <c r="J355" s="8">
        <v>3</v>
      </c>
      <c r="K355" s="8" t="s">
        <v>733</v>
      </c>
      <c r="L355" s="12">
        <v>0.15763888888888888</v>
      </c>
      <c r="M355" s="12">
        <f t="shared" si="347"/>
        <v>0.43385416666666665</v>
      </c>
      <c r="N355" s="8">
        <v>622.5</v>
      </c>
      <c r="O355" s="8">
        <v>0</v>
      </c>
      <c r="P355" s="13">
        <v>150</v>
      </c>
      <c r="Q355" s="14">
        <f t="shared" si="305"/>
        <v>7.4618781355481278</v>
      </c>
      <c r="R355" s="14">
        <f t="shared" si="306"/>
        <v>0.21512171582793596</v>
      </c>
      <c r="S355" s="14">
        <f t="shared" si="307"/>
        <v>86.19683959296006</v>
      </c>
      <c r="T355">
        <v>26.477947235107422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t="e">
        <f t="shared" si="308"/>
        <v>#DIV/0!</v>
      </c>
      <c r="AC355" t="e">
        <f t="shared" si="309"/>
        <v>#DIV/0!</v>
      </c>
      <c r="AD355" t="e">
        <f t="shared" si="310"/>
        <v>#DIV/0!</v>
      </c>
      <c r="AE355" s="8">
        <v>-1</v>
      </c>
      <c r="AF355" s="8">
        <v>0.87</v>
      </c>
      <c r="AG355" s="8">
        <v>0.92</v>
      </c>
      <c r="AH355" s="8">
        <v>10.040945053100586</v>
      </c>
      <c r="AI355">
        <f t="shared" si="311"/>
        <v>0.87502047252655035</v>
      </c>
      <c r="AJ355">
        <f t="shared" si="312"/>
        <v>5.3648694919328733E-3</v>
      </c>
      <c r="AK355" t="e">
        <f t="shared" si="313"/>
        <v>#DIV/0!</v>
      </c>
      <c r="AL355" t="e">
        <f t="shared" si="314"/>
        <v>#DIV/0!</v>
      </c>
      <c r="AM355" t="e">
        <f t="shared" si="315"/>
        <v>#DIV/0!</v>
      </c>
      <c r="AN355" s="8">
        <v>0</v>
      </c>
      <c r="AO355" s="8">
        <v>0.5</v>
      </c>
      <c r="AP355" t="e">
        <f t="shared" si="316"/>
        <v>#DIV/0!</v>
      </c>
      <c r="AQ355">
        <f t="shared" si="317"/>
        <v>3.9880984447452805</v>
      </c>
      <c r="AR355">
        <f t="shared" si="318"/>
        <v>1.8707633544538538</v>
      </c>
      <c r="AS355">
        <f t="shared" si="319"/>
        <v>26.477947235107422</v>
      </c>
      <c r="AT355" s="8">
        <v>2</v>
      </c>
      <c r="AU355">
        <f t="shared" si="320"/>
        <v>4.644859790802002</v>
      </c>
      <c r="AV355" s="8">
        <v>1</v>
      </c>
      <c r="AW355">
        <f t="shared" si="321"/>
        <v>9.2897195816040039</v>
      </c>
      <c r="AX355" s="8">
        <v>24.945636749267578</v>
      </c>
      <c r="AY355" s="8">
        <v>26.477947235107422</v>
      </c>
      <c r="AZ355" s="8">
        <v>25.00567626953125</v>
      </c>
      <c r="BA355" s="8">
        <v>150.9007568359375</v>
      </c>
      <c r="BB355" s="8">
        <v>146.31285095214844</v>
      </c>
      <c r="BC355" s="8">
        <v>13.579020500183105</v>
      </c>
      <c r="BD355" s="8">
        <v>15.817273139953613</v>
      </c>
      <c r="BE355" s="8">
        <v>43.342292785644531</v>
      </c>
      <c r="BF355" s="8">
        <v>50.486480712890625</v>
      </c>
      <c r="BG355" s="8">
        <v>350.72158813476562</v>
      </c>
      <c r="BH355" s="8">
        <v>1802.55859375</v>
      </c>
      <c r="BI355" s="8">
        <v>1527.5433349609375</v>
      </c>
      <c r="BJ355" s="8">
        <v>101.16230010986328</v>
      </c>
      <c r="BK355" s="8">
        <v>0.14722025394439697</v>
      </c>
      <c r="BL355" s="8">
        <v>0.14230568706989288</v>
      </c>
      <c r="BM355" s="8">
        <v>0.25</v>
      </c>
      <c r="BN355" s="8">
        <v>-1.355140209197998</v>
      </c>
      <c r="BO355" s="8">
        <v>7.355140209197998</v>
      </c>
      <c r="BP355" s="8">
        <v>1</v>
      </c>
      <c r="BQ355" s="8">
        <v>0</v>
      </c>
      <c r="BR355" s="8">
        <v>0.15999999642372131</v>
      </c>
      <c r="BS355" s="8">
        <v>111115</v>
      </c>
      <c r="BT355">
        <f t="shared" si="322"/>
        <v>1.7536079406738281</v>
      </c>
      <c r="BU355">
        <f t="shared" si="323"/>
        <v>3.9880984447452804E-3</v>
      </c>
      <c r="BV355">
        <f t="shared" si="324"/>
        <v>299.6279472351074</v>
      </c>
      <c r="BW355">
        <f t="shared" si="325"/>
        <v>298.09563674926756</v>
      </c>
      <c r="BX355">
        <f t="shared" si="326"/>
        <v>288.40936855354812</v>
      </c>
      <c r="BY355">
        <f t="shared" si="348"/>
        <v>0.37912064767450865</v>
      </c>
      <c r="BZ355">
        <f t="shared" si="327"/>
        <v>3.4708750867575207</v>
      </c>
      <c r="CA355">
        <f t="shared" si="328"/>
        <v>34.309966093970928</v>
      </c>
      <c r="CB355">
        <f t="shared" si="329"/>
        <v>18.492692954017315</v>
      </c>
      <c r="CC355">
        <f t="shared" si="330"/>
        <v>25.7117919921875</v>
      </c>
      <c r="CD355">
        <f t="shared" si="331"/>
        <v>3.3171398836468149</v>
      </c>
      <c r="CE355">
        <f t="shared" si="332"/>
        <v>0.21025289675220254</v>
      </c>
      <c r="CF355">
        <f t="shared" si="333"/>
        <v>1.6001117323036669</v>
      </c>
      <c r="CG355">
        <f t="shared" si="334"/>
        <v>1.717028151343148</v>
      </c>
      <c r="CH355">
        <f t="shared" si="335"/>
        <v>0.13183698858228288</v>
      </c>
      <c r="CI355">
        <f t="shared" si="336"/>
        <v>8.7198705554247713</v>
      </c>
      <c r="CJ355">
        <f t="shared" si="337"/>
        <v>0.58912692242700337</v>
      </c>
      <c r="CK355">
        <f t="shared" si="338"/>
        <v>45.966720418048688</v>
      </c>
      <c r="CL355">
        <f t="shared" si="339"/>
        <v>145.22847640300293</v>
      </c>
      <c r="CM355">
        <f t="shared" si="340"/>
        <v>2.3617824447767801E-2</v>
      </c>
      <c r="CN355">
        <f t="shared" si="341"/>
        <v>0</v>
      </c>
      <c r="CO355">
        <f t="shared" si="342"/>
        <v>1577.2756724599192</v>
      </c>
      <c r="CP355">
        <f t="shared" si="343"/>
        <v>0</v>
      </c>
      <c r="CQ355" t="e">
        <f t="shared" si="344"/>
        <v>#DIV/0!</v>
      </c>
      <c r="CR355" t="e">
        <f t="shared" si="345"/>
        <v>#DIV/0!</v>
      </c>
    </row>
    <row r="356" spans="1:96" x14ac:dyDescent="0.3">
      <c r="A356" s="4" t="str">
        <f>VLOOKUP(B356,ListCodeMtrx!A$1:B$91,2,TRUE)</f>
        <v>M84</v>
      </c>
      <c r="B356">
        <v>84</v>
      </c>
      <c r="C356" s="10">
        <v>3</v>
      </c>
      <c r="D356" s="10">
        <v>3</v>
      </c>
      <c r="E356" s="10">
        <v>5</v>
      </c>
      <c r="F356" s="1">
        <v>83</v>
      </c>
      <c r="G356" s="3">
        <v>41327</v>
      </c>
      <c r="H356" s="11">
        <v>2</v>
      </c>
      <c r="I356" s="1">
        <v>47.4</v>
      </c>
      <c r="J356" s="8">
        <v>4</v>
      </c>
      <c r="K356" s="8" t="s">
        <v>734</v>
      </c>
      <c r="L356" s="12">
        <v>0.15763888888888888</v>
      </c>
      <c r="M356" s="12">
        <f t="shared" si="347"/>
        <v>0.43611111111111112</v>
      </c>
      <c r="N356" s="8">
        <v>817.5</v>
      </c>
      <c r="O356" s="8">
        <v>0</v>
      </c>
      <c r="P356" s="13" t="s">
        <v>192</v>
      </c>
      <c r="Q356" s="14">
        <f t="shared" si="305"/>
        <v>27.29472651566747</v>
      </c>
      <c r="R356" s="14">
        <f t="shared" si="306"/>
        <v>0.25337330907398642</v>
      </c>
      <c r="S356" s="14">
        <f t="shared" si="307"/>
        <v>199.09878641156726</v>
      </c>
      <c r="T356">
        <v>26.191154479980469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t="e">
        <f t="shared" si="308"/>
        <v>#DIV/0!</v>
      </c>
      <c r="AC356" t="e">
        <f t="shared" si="309"/>
        <v>#DIV/0!</v>
      </c>
      <c r="AD356" t="e">
        <f t="shared" si="310"/>
        <v>#DIV/0!</v>
      </c>
      <c r="AE356" s="8">
        <v>-1</v>
      </c>
      <c r="AF356" s="8">
        <v>0.87</v>
      </c>
      <c r="AG356" s="8">
        <v>0.92</v>
      </c>
      <c r="AH356" s="8">
        <v>10.040945053100586</v>
      </c>
      <c r="AI356">
        <f t="shared" si="311"/>
        <v>0.87502047252655035</v>
      </c>
      <c r="AJ356">
        <f t="shared" si="312"/>
        <v>1.7942227971022229E-2</v>
      </c>
      <c r="AK356" t="e">
        <f t="shared" si="313"/>
        <v>#DIV/0!</v>
      </c>
      <c r="AL356" t="e">
        <f t="shared" si="314"/>
        <v>#DIV/0!</v>
      </c>
      <c r="AM356" t="e">
        <f t="shared" si="315"/>
        <v>#DIV/0!</v>
      </c>
      <c r="AN356" s="8">
        <v>0</v>
      </c>
      <c r="AO356" s="8">
        <v>0.5</v>
      </c>
      <c r="AP356" t="e">
        <f t="shared" si="316"/>
        <v>#DIV/0!</v>
      </c>
      <c r="AQ356">
        <f t="shared" si="317"/>
        <v>4.4419534454081946</v>
      </c>
      <c r="AR356">
        <f t="shared" si="318"/>
        <v>1.776453330136653</v>
      </c>
      <c r="AS356">
        <f t="shared" si="319"/>
        <v>26.191154479980469</v>
      </c>
      <c r="AT356" s="8">
        <v>2</v>
      </c>
      <c r="AU356">
        <f t="shared" si="320"/>
        <v>4.644859790802002</v>
      </c>
      <c r="AV356" s="8">
        <v>1</v>
      </c>
      <c r="AW356">
        <f t="shared" si="321"/>
        <v>9.2897195816040039</v>
      </c>
      <c r="AX356" s="8">
        <v>24.959707260131836</v>
      </c>
      <c r="AY356" s="8">
        <v>26.191154479980469</v>
      </c>
      <c r="AZ356" s="8">
        <v>25.004812240600586</v>
      </c>
      <c r="BA356" s="8">
        <v>400.38833618164062</v>
      </c>
      <c r="BB356" s="8">
        <v>383.8514404296875</v>
      </c>
      <c r="BC356" s="8">
        <v>13.681231498718262</v>
      </c>
      <c r="BD356" s="8">
        <v>16.173254013061523</v>
      </c>
      <c r="BE356" s="8">
        <v>43.632911682128906</v>
      </c>
      <c r="BF356" s="8">
        <v>51.580604553222656</v>
      </c>
      <c r="BG356" s="8">
        <v>350.72817993164062</v>
      </c>
      <c r="BH356" s="8">
        <v>1802.23291015625</v>
      </c>
      <c r="BI356" s="8">
        <v>1564.230712890625</v>
      </c>
      <c r="BJ356" s="8">
        <v>101.16462707519531</v>
      </c>
      <c r="BK356" s="8">
        <v>0.33050882816314697</v>
      </c>
      <c r="BL356" s="8">
        <v>0.13030083477497101</v>
      </c>
      <c r="BM356" s="8">
        <v>0.25</v>
      </c>
      <c r="BN356" s="8">
        <v>-1.355140209197998</v>
      </c>
      <c r="BO356" s="8">
        <v>7.355140209197998</v>
      </c>
      <c r="BP356" s="8">
        <v>1</v>
      </c>
      <c r="BQ356" s="8">
        <v>0</v>
      </c>
      <c r="BR356" s="8">
        <v>0.15999999642372131</v>
      </c>
      <c r="BS356" s="8">
        <v>111115</v>
      </c>
      <c r="BT356">
        <f t="shared" si="322"/>
        <v>1.7536408996582031</v>
      </c>
      <c r="BU356">
        <f t="shared" si="323"/>
        <v>4.4419534454081949E-3</v>
      </c>
      <c r="BV356">
        <f t="shared" si="324"/>
        <v>299.34115447998045</v>
      </c>
      <c r="BW356">
        <f t="shared" si="325"/>
        <v>298.10970726013181</v>
      </c>
      <c r="BX356">
        <f t="shared" si="326"/>
        <v>288.35725917971286</v>
      </c>
      <c r="BY356">
        <f t="shared" si="348"/>
        <v>0.31290413538894846</v>
      </c>
      <c r="BZ356">
        <f t="shared" si="327"/>
        <v>3.412614540960428</v>
      </c>
      <c r="CA356">
        <f t="shared" si="328"/>
        <v>33.733278514671376</v>
      </c>
      <c r="CB356">
        <f t="shared" si="329"/>
        <v>17.560024501609853</v>
      </c>
      <c r="CC356">
        <f t="shared" si="330"/>
        <v>25.575430870056152</v>
      </c>
      <c r="CD356">
        <f t="shared" si="331"/>
        <v>3.2904107580100708</v>
      </c>
      <c r="CE356">
        <f t="shared" si="332"/>
        <v>0.24664613639668675</v>
      </c>
      <c r="CF356">
        <f t="shared" si="333"/>
        <v>1.6361612108237751</v>
      </c>
      <c r="CG356">
        <f t="shared" si="334"/>
        <v>1.6542495471862957</v>
      </c>
      <c r="CH356">
        <f t="shared" si="335"/>
        <v>0.15474443683592748</v>
      </c>
      <c r="CI356">
        <f t="shared" si="336"/>
        <v>20.141754478450167</v>
      </c>
      <c r="CJ356">
        <f t="shared" si="337"/>
        <v>0.51868708943411523</v>
      </c>
      <c r="CK356">
        <f t="shared" si="338"/>
        <v>48.029776187835573</v>
      </c>
      <c r="CL356">
        <f t="shared" si="339"/>
        <v>379.8849180311945</v>
      </c>
      <c r="CM356">
        <f t="shared" si="340"/>
        <v>3.4509388065467751E-2</v>
      </c>
      <c r="CN356">
        <f t="shared" si="341"/>
        <v>0</v>
      </c>
      <c r="CO356">
        <f t="shared" si="342"/>
        <v>1576.9906926478218</v>
      </c>
      <c r="CP356">
        <f t="shared" si="343"/>
        <v>0</v>
      </c>
      <c r="CQ356" t="e">
        <f t="shared" si="344"/>
        <v>#DIV/0!</v>
      </c>
      <c r="CR356" t="e">
        <f t="shared" si="345"/>
        <v>#DIV/0!</v>
      </c>
    </row>
    <row r="357" spans="1:96" x14ac:dyDescent="0.3">
      <c r="A357" s="4" t="str">
        <f>VLOOKUP(B357,ListCodeMtrx!A$1:B$91,2,TRUE)</f>
        <v>M84</v>
      </c>
      <c r="B357">
        <v>84</v>
      </c>
      <c r="C357" s="10">
        <v>3</v>
      </c>
      <c r="D357" s="10">
        <v>3</v>
      </c>
      <c r="E357" s="10">
        <v>5</v>
      </c>
      <c r="F357" s="1">
        <v>83</v>
      </c>
      <c r="G357" s="3">
        <v>41327</v>
      </c>
      <c r="H357" s="11">
        <v>2</v>
      </c>
      <c r="I357" s="1">
        <v>47.4</v>
      </c>
      <c r="J357" s="8">
        <v>5</v>
      </c>
      <c r="K357" s="8" t="s">
        <v>735</v>
      </c>
      <c r="L357" s="12">
        <v>0.15763888888888888</v>
      </c>
      <c r="M357" s="12">
        <f t="shared" si="347"/>
        <v>0.43853009259259257</v>
      </c>
      <c r="N357" s="8">
        <v>1026.5</v>
      </c>
      <c r="O357" s="8">
        <v>0</v>
      </c>
      <c r="P357" s="13">
        <v>800</v>
      </c>
      <c r="Q357" s="14">
        <f t="shared" si="305"/>
        <v>47.834684860020793</v>
      </c>
      <c r="R357" s="14">
        <f t="shared" si="306"/>
        <v>0.27899973072601669</v>
      </c>
      <c r="S357" s="14">
        <f t="shared" si="307"/>
        <v>472.7909204540374</v>
      </c>
      <c r="T357">
        <v>25.947391510009766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t="e">
        <f t="shared" si="308"/>
        <v>#DIV/0!</v>
      </c>
      <c r="AC357" t="e">
        <f t="shared" si="309"/>
        <v>#DIV/0!</v>
      </c>
      <c r="AD357" t="e">
        <f t="shared" si="310"/>
        <v>#DIV/0!</v>
      </c>
      <c r="AE357" s="8">
        <v>-1</v>
      </c>
      <c r="AF357" s="8">
        <v>0.87</v>
      </c>
      <c r="AG357" s="8">
        <v>0.92</v>
      </c>
      <c r="AH357" s="8">
        <v>10.040945053100586</v>
      </c>
      <c r="AI357">
        <f t="shared" si="311"/>
        <v>0.87502047252655035</v>
      </c>
      <c r="AJ357">
        <f t="shared" si="312"/>
        <v>3.0965484134019849E-2</v>
      </c>
      <c r="AK357" t="e">
        <f t="shared" si="313"/>
        <v>#DIV/0!</v>
      </c>
      <c r="AL357" t="e">
        <f t="shared" si="314"/>
        <v>#DIV/0!</v>
      </c>
      <c r="AM357" t="e">
        <f t="shared" si="315"/>
        <v>#DIV/0!</v>
      </c>
      <c r="AN357" s="8">
        <v>0</v>
      </c>
      <c r="AO357" s="8">
        <v>0.5</v>
      </c>
      <c r="AP357" t="e">
        <f t="shared" si="316"/>
        <v>#DIV/0!</v>
      </c>
      <c r="AQ357">
        <f t="shared" si="317"/>
        <v>4.6642849344642459</v>
      </c>
      <c r="AR357">
        <f t="shared" si="318"/>
        <v>1.6987818253256963</v>
      </c>
      <c r="AS357">
        <f t="shared" si="319"/>
        <v>25.947391510009766</v>
      </c>
      <c r="AT357" s="8">
        <v>2</v>
      </c>
      <c r="AU357">
        <f t="shared" si="320"/>
        <v>4.644859790802002</v>
      </c>
      <c r="AV357" s="8">
        <v>1</v>
      </c>
      <c r="AW357">
        <f t="shared" si="321"/>
        <v>9.2897195816040039</v>
      </c>
      <c r="AX357" s="8">
        <v>24.956975936889648</v>
      </c>
      <c r="AY357" s="8">
        <v>25.947391510009766</v>
      </c>
      <c r="AZ357" s="8">
        <v>25.003141403198242</v>
      </c>
      <c r="BA357" s="8">
        <v>800.56085205078125</v>
      </c>
      <c r="BB357" s="8">
        <v>771.232177734375</v>
      </c>
      <c r="BC357" s="8">
        <v>13.841936111450195</v>
      </c>
      <c r="BD357" s="8">
        <v>16.457935333251953</v>
      </c>
      <c r="BE357" s="8">
        <v>44.153316497802734</v>
      </c>
      <c r="BF357" s="8">
        <v>52.497890472412109</v>
      </c>
      <c r="BG357" s="8">
        <v>350.72796630859375</v>
      </c>
      <c r="BH357" s="8">
        <v>1802.3216552734375</v>
      </c>
      <c r="BI357" s="8">
        <v>1558.6693115234375</v>
      </c>
      <c r="BJ357" s="8">
        <v>101.16619873046875</v>
      </c>
      <c r="BK357" s="8">
        <v>0.37500345706939697</v>
      </c>
      <c r="BL357" s="8">
        <v>0.1270182877779007</v>
      </c>
      <c r="BM357" s="8">
        <v>0.5</v>
      </c>
      <c r="BN357" s="8">
        <v>-1.355140209197998</v>
      </c>
      <c r="BO357" s="8">
        <v>7.355140209197998</v>
      </c>
      <c r="BP357" s="8">
        <v>1</v>
      </c>
      <c r="BQ357" s="8">
        <v>0</v>
      </c>
      <c r="BR357" s="8">
        <v>0.15999999642372131</v>
      </c>
      <c r="BS357" s="8">
        <v>111115</v>
      </c>
      <c r="BT357">
        <f t="shared" si="322"/>
        <v>1.7536398315429687</v>
      </c>
      <c r="BU357">
        <f t="shared" si="323"/>
        <v>4.6642849344642459E-3</v>
      </c>
      <c r="BV357">
        <f t="shared" si="324"/>
        <v>299.09739151000974</v>
      </c>
      <c r="BW357">
        <f t="shared" si="325"/>
        <v>298.10697593688963</v>
      </c>
      <c r="BX357">
        <f t="shared" si="326"/>
        <v>288.37145839814548</v>
      </c>
      <c r="BY357">
        <f t="shared" si="348"/>
        <v>0.28493934624997863</v>
      </c>
      <c r="BZ357">
        <f t="shared" si="327"/>
        <v>3.3637685819426668</v>
      </c>
      <c r="CA357">
        <f t="shared" si="328"/>
        <v>33.24992560909164</v>
      </c>
      <c r="CB357">
        <f t="shared" si="329"/>
        <v>16.791990275839687</v>
      </c>
      <c r="CC357">
        <f t="shared" si="330"/>
        <v>25.452183723449707</v>
      </c>
      <c r="CD357">
        <f t="shared" si="331"/>
        <v>3.2664142766633151</v>
      </c>
      <c r="CE357">
        <f t="shared" si="332"/>
        <v>0.27086480198535584</v>
      </c>
      <c r="CF357">
        <f t="shared" si="333"/>
        <v>1.6649867566169705</v>
      </c>
      <c r="CG357">
        <f t="shared" si="334"/>
        <v>1.6014275200463446</v>
      </c>
      <c r="CH357">
        <f t="shared" si="335"/>
        <v>0.17000304991298643</v>
      </c>
      <c r="CI357">
        <f t="shared" si="336"/>
        <v>47.830460216614391</v>
      </c>
      <c r="CJ357">
        <f t="shared" si="337"/>
        <v>0.61303318780466443</v>
      </c>
      <c r="CK357">
        <f t="shared" si="338"/>
        <v>49.720539287043032</v>
      </c>
      <c r="CL357">
        <f t="shared" si="339"/>
        <v>764.28074890019286</v>
      </c>
      <c r="CM357">
        <f t="shared" si="340"/>
        <v>3.1119013939425767E-2</v>
      </c>
      <c r="CN357">
        <f t="shared" si="341"/>
        <v>0</v>
      </c>
      <c r="CO357">
        <f t="shared" si="342"/>
        <v>1577.0683464421977</v>
      </c>
      <c r="CP357">
        <f t="shared" si="343"/>
        <v>0</v>
      </c>
      <c r="CQ357" t="e">
        <f t="shared" si="344"/>
        <v>#DIV/0!</v>
      </c>
      <c r="CR357" t="e">
        <f t="shared" si="345"/>
        <v>#DIV/0!</v>
      </c>
    </row>
    <row r="358" spans="1:96" x14ac:dyDescent="0.3">
      <c r="A358" s="4" t="str">
        <f>VLOOKUP(B358,ListCodeMtrx!A$1:B$91,2,TRUE)</f>
        <v>M88</v>
      </c>
      <c r="B358">
        <v>88</v>
      </c>
      <c r="C358" s="10">
        <v>12</v>
      </c>
      <c r="D358" s="10">
        <v>3</v>
      </c>
      <c r="E358" s="10">
        <v>6</v>
      </c>
      <c r="F358" s="1">
        <v>83</v>
      </c>
      <c r="G358" s="3">
        <v>41327</v>
      </c>
      <c r="H358" s="11">
        <v>2</v>
      </c>
      <c r="I358" s="1">
        <v>41.8</v>
      </c>
      <c r="J358" s="8">
        <v>8</v>
      </c>
      <c r="K358" s="8" t="s">
        <v>738</v>
      </c>
      <c r="L358" s="12">
        <v>0.15763888888888888</v>
      </c>
      <c r="M358" s="12">
        <f t="shared" si="347"/>
        <v>0.44712962962962965</v>
      </c>
      <c r="N358" s="8">
        <v>1769.5</v>
      </c>
      <c r="O358" s="8">
        <v>0</v>
      </c>
      <c r="P358" s="13">
        <v>50</v>
      </c>
      <c r="Q358" s="14">
        <f t="shared" si="305"/>
        <v>-0.6218226439835961</v>
      </c>
      <c r="R358" s="14">
        <f t="shared" si="306"/>
        <v>0.21315205580801183</v>
      </c>
      <c r="S358" s="14">
        <f t="shared" si="307"/>
        <v>52.903090619410158</v>
      </c>
      <c r="T358">
        <v>26.792757034301758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t="e">
        <f t="shared" si="308"/>
        <v>#DIV/0!</v>
      </c>
      <c r="AC358" t="e">
        <f t="shared" si="309"/>
        <v>#DIV/0!</v>
      </c>
      <c r="AD358" t="e">
        <f t="shared" si="310"/>
        <v>#DIV/0!</v>
      </c>
      <c r="AE358" s="8">
        <v>-1</v>
      </c>
      <c r="AF358" s="8">
        <v>0.87</v>
      </c>
      <c r="AG358" s="8">
        <v>0.92</v>
      </c>
      <c r="AH358" s="8">
        <v>10.069668769836426</v>
      </c>
      <c r="AI358">
        <f t="shared" si="311"/>
        <v>0.87503483438491825</v>
      </c>
      <c r="AJ358">
        <f t="shared" si="312"/>
        <v>2.4030051205661162E-4</v>
      </c>
      <c r="AK358" t="e">
        <f t="shared" si="313"/>
        <v>#DIV/0!</v>
      </c>
      <c r="AL358" t="e">
        <f t="shared" si="314"/>
        <v>#DIV/0!</v>
      </c>
      <c r="AM358" t="e">
        <f t="shared" si="315"/>
        <v>#DIV/0!</v>
      </c>
      <c r="AN358" s="8">
        <v>1801.7508544921875</v>
      </c>
      <c r="AO358" s="8">
        <v>0.5</v>
      </c>
      <c r="AP358" t="e">
        <f t="shared" si="316"/>
        <v>#DIV/0!</v>
      </c>
      <c r="AQ358">
        <f t="shared" si="317"/>
        <v>4.0694983438039003</v>
      </c>
      <c r="AR358">
        <f t="shared" si="318"/>
        <v>1.9253842406281672</v>
      </c>
      <c r="AS358">
        <f t="shared" si="319"/>
        <v>26.792757034301758</v>
      </c>
      <c r="AT358" s="8">
        <v>2</v>
      </c>
      <c r="AU358">
        <f t="shared" si="320"/>
        <v>4.644859790802002</v>
      </c>
      <c r="AV358" s="8">
        <v>1</v>
      </c>
      <c r="AW358">
        <f t="shared" si="321"/>
        <v>9.2897195816040039</v>
      </c>
      <c r="AX358" s="8">
        <v>25.094383239746094</v>
      </c>
      <c r="AY358" s="8">
        <v>26.792757034301758</v>
      </c>
      <c r="AZ358" s="8">
        <v>24.995855331420898</v>
      </c>
      <c r="BA358" s="8">
        <v>49.503139495849609</v>
      </c>
      <c r="BB358" s="8">
        <v>49.742317199707031</v>
      </c>
      <c r="BC358" s="8">
        <v>13.636080741882324</v>
      </c>
      <c r="BD358" s="8">
        <v>15.919929504394531</v>
      </c>
      <c r="BE358" s="8">
        <v>43.138721466064453</v>
      </c>
      <c r="BF358" s="8">
        <v>50.363842010498047</v>
      </c>
      <c r="BG358" s="8">
        <v>350.69854736328125</v>
      </c>
      <c r="BH358" s="8">
        <v>1798.5208740234375</v>
      </c>
      <c r="BI358" s="8">
        <v>1585.8607177734375</v>
      </c>
      <c r="BJ358" s="8">
        <v>101.15880584716797</v>
      </c>
      <c r="BK358" s="8">
        <v>-0.13506734371185303</v>
      </c>
      <c r="BL358" s="8">
        <v>0.15016968548297882</v>
      </c>
      <c r="BM358" s="8">
        <v>0.25</v>
      </c>
      <c r="BN358" s="8">
        <v>-1.355140209197998</v>
      </c>
      <c r="BO358" s="8">
        <v>7.355140209197998</v>
      </c>
      <c r="BP358" s="8">
        <v>1</v>
      </c>
      <c r="BQ358" s="8">
        <v>0</v>
      </c>
      <c r="BR358" s="8">
        <v>0.15999999642372131</v>
      </c>
      <c r="BS358" s="8">
        <v>111115</v>
      </c>
      <c r="BT358">
        <f t="shared" si="322"/>
        <v>1.7534927368164062</v>
      </c>
      <c r="BU358">
        <f t="shared" si="323"/>
        <v>4.0694983438039007E-3</v>
      </c>
      <c r="BV358">
        <f t="shared" si="324"/>
        <v>299.94275703430174</v>
      </c>
      <c r="BW358">
        <f t="shared" si="325"/>
        <v>298.24438323974607</v>
      </c>
      <c r="BX358">
        <f t="shared" si="326"/>
        <v>287.76333341173813</v>
      </c>
      <c r="BY358">
        <f t="shared" si="348"/>
        <v>0.35433620506904639</v>
      </c>
      <c r="BZ358">
        <f t="shared" si="327"/>
        <v>3.5358252984638145</v>
      </c>
      <c r="CA358">
        <f t="shared" si="328"/>
        <v>34.953213107376783</v>
      </c>
      <c r="CB358">
        <f t="shared" si="329"/>
        <v>19.033283602982252</v>
      </c>
      <c r="CC358">
        <f t="shared" si="330"/>
        <v>25.943570137023926</v>
      </c>
      <c r="CD358">
        <f t="shared" si="331"/>
        <v>3.3630077310600548</v>
      </c>
      <c r="CE358">
        <f t="shared" si="332"/>
        <v>0.20837099586858121</v>
      </c>
      <c r="CF358">
        <f t="shared" si="333"/>
        <v>1.6104410578356474</v>
      </c>
      <c r="CG358">
        <f t="shared" si="334"/>
        <v>1.7525666732244074</v>
      </c>
      <c r="CH358">
        <f t="shared" si="335"/>
        <v>0.13065314421142468</v>
      </c>
      <c r="CI358">
        <f t="shared" si="336"/>
        <v>5.3516134726840452</v>
      </c>
      <c r="CJ358">
        <f t="shared" si="337"/>
        <v>1.0635429468839008</v>
      </c>
      <c r="CK358">
        <f t="shared" si="338"/>
        <v>45.378421632802677</v>
      </c>
      <c r="CL358">
        <f t="shared" si="339"/>
        <v>49.832681667870332</v>
      </c>
      <c r="CM358">
        <f t="shared" si="340"/>
        <v>-5.6624145390323085E-3</v>
      </c>
      <c r="CN358">
        <f t="shared" si="341"/>
        <v>0</v>
      </c>
      <c r="CO358">
        <f t="shared" si="342"/>
        <v>1573.7684151389171</v>
      </c>
      <c r="CP358">
        <f t="shared" si="343"/>
        <v>0</v>
      </c>
      <c r="CQ358" t="e">
        <f t="shared" si="344"/>
        <v>#DIV/0!</v>
      </c>
      <c r="CR358" t="e">
        <f t="shared" si="345"/>
        <v>#DIV/0!</v>
      </c>
    </row>
    <row r="359" spans="1:96" x14ac:dyDescent="0.3">
      <c r="A359" s="4" t="str">
        <f>VLOOKUP(B359,ListCodeMtrx!A$1:B$91,2,TRUE)</f>
        <v>M88</v>
      </c>
      <c r="B359">
        <v>88</v>
      </c>
      <c r="C359" s="10">
        <v>12</v>
      </c>
      <c r="D359" s="10">
        <v>3</v>
      </c>
      <c r="E359" s="10">
        <v>6</v>
      </c>
      <c r="F359" s="1">
        <v>83</v>
      </c>
      <c r="G359" s="3">
        <v>41327</v>
      </c>
      <c r="H359" s="11">
        <v>2</v>
      </c>
      <c r="I359" s="1">
        <v>41.8</v>
      </c>
      <c r="J359" s="8">
        <v>9</v>
      </c>
      <c r="K359" s="8" t="s">
        <v>739</v>
      </c>
      <c r="L359" s="12">
        <v>0.15763888888888888</v>
      </c>
      <c r="M359" s="12">
        <f t="shared" si="347"/>
        <v>0.44924768518518521</v>
      </c>
      <c r="N359" s="8">
        <v>1952.5</v>
      </c>
      <c r="O359" s="8">
        <v>0</v>
      </c>
      <c r="P359" s="13">
        <v>150</v>
      </c>
      <c r="Q359" s="14">
        <f t="shared" si="305"/>
        <v>8.2294982561004542</v>
      </c>
      <c r="R359" s="14">
        <f t="shared" si="306"/>
        <v>0.25534760681920504</v>
      </c>
      <c r="S359" s="14">
        <f t="shared" si="307"/>
        <v>89.539634961260717</v>
      </c>
      <c r="T359">
        <v>26.390283584594727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t="e">
        <f t="shared" si="308"/>
        <v>#DIV/0!</v>
      </c>
      <c r="AC359" t="e">
        <f t="shared" si="309"/>
        <v>#DIV/0!</v>
      </c>
      <c r="AD359" t="e">
        <f t="shared" si="310"/>
        <v>#DIV/0!</v>
      </c>
      <c r="AE359" s="8">
        <v>-1</v>
      </c>
      <c r="AF359" s="8">
        <v>0.87</v>
      </c>
      <c r="AG359" s="8">
        <v>0.92</v>
      </c>
      <c r="AH359" s="8">
        <v>10.069668769836426</v>
      </c>
      <c r="AI359">
        <f t="shared" si="311"/>
        <v>0.87503483438491825</v>
      </c>
      <c r="AJ359">
        <f t="shared" si="312"/>
        <v>5.8651627733554762E-3</v>
      </c>
      <c r="AK359" t="e">
        <f t="shared" si="313"/>
        <v>#DIV/0!</v>
      </c>
      <c r="AL359" t="e">
        <f t="shared" si="314"/>
        <v>#DIV/0!</v>
      </c>
      <c r="AM359" t="e">
        <f t="shared" si="315"/>
        <v>#DIV/0!</v>
      </c>
      <c r="AN359" s="8">
        <v>1801.7508544921875</v>
      </c>
      <c r="AO359" s="8">
        <v>0.5</v>
      </c>
      <c r="AP359" t="e">
        <f t="shared" si="316"/>
        <v>#DIV/0!</v>
      </c>
      <c r="AQ359">
        <f t="shared" si="317"/>
        <v>4.5546340970090853</v>
      </c>
      <c r="AR359">
        <f t="shared" si="318"/>
        <v>1.8071201433927555</v>
      </c>
      <c r="AS359">
        <f t="shared" si="319"/>
        <v>26.390283584594727</v>
      </c>
      <c r="AT359" s="8">
        <v>2</v>
      </c>
      <c r="AU359">
        <f t="shared" si="320"/>
        <v>4.644859790802002</v>
      </c>
      <c r="AV359" s="8">
        <v>1</v>
      </c>
      <c r="AW359">
        <f t="shared" si="321"/>
        <v>9.2897195816040039</v>
      </c>
      <c r="AX359" s="8">
        <v>25.078910827636719</v>
      </c>
      <c r="AY359" s="8">
        <v>26.390283584594727</v>
      </c>
      <c r="AZ359" s="8">
        <v>25.002504348754883</v>
      </c>
      <c r="BA359" s="8">
        <v>150.82752990722656</v>
      </c>
      <c r="BB359" s="8">
        <v>145.75564575195312</v>
      </c>
      <c r="BC359" s="8">
        <v>13.715840339660645</v>
      </c>
      <c r="BD359" s="8">
        <v>16.271083831787109</v>
      </c>
      <c r="BE359" s="8">
        <v>43.428203582763672</v>
      </c>
      <c r="BF359" s="8">
        <v>51.518821716308594</v>
      </c>
      <c r="BG359" s="8">
        <v>350.692626953125</v>
      </c>
      <c r="BH359" s="8">
        <v>1798.3436279296875</v>
      </c>
      <c r="BI359" s="8">
        <v>1574.4329833984375</v>
      </c>
      <c r="BJ359" s="8">
        <v>101.15214538574219</v>
      </c>
      <c r="BK359" s="8">
        <v>7.1673989295959473E-2</v>
      </c>
      <c r="BL359" s="8">
        <v>0.14346154034137726</v>
      </c>
      <c r="BM359" s="8">
        <v>0.5</v>
      </c>
      <c r="BN359" s="8">
        <v>-1.355140209197998</v>
      </c>
      <c r="BO359" s="8">
        <v>7.355140209197998</v>
      </c>
      <c r="BP359" s="8">
        <v>1</v>
      </c>
      <c r="BQ359" s="8">
        <v>0</v>
      </c>
      <c r="BR359" s="8">
        <v>0.15999999642372131</v>
      </c>
      <c r="BS359" s="8">
        <v>111115</v>
      </c>
      <c r="BT359">
        <f t="shared" si="322"/>
        <v>1.7534631347656249</v>
      </c>
      <c r="BU359">
        <f t="shared" si="323"/>
        <v>4.5546340970090849E-3</v>
      </c>
      <c r="BV359">
        <f t="shared" si="324"/>
        <v>299.5402835845947</v>
      </c>
      <c r="BW359">
        <f t="shared" si="325"/>
        <v>298.2289108276367</v>
      </c>
      <c r="BX359">
        <f t="shared" si="326"/>
        <v>287.73497403737201</v>
      </c>
      <c r="BY359">
        <f t="shared" si="348"/>
        <v>0.28677454710935985</v>
      </c>
      <c r="BZ359">
        <f t="shared" si="327"/>
        <v>3.4529751807292843</v>
      </c>
      <c r="CA359">
        <f t="shared" si="328"/>
        <v>34.136450270643444</v>
      </c>
      <c r="CB359">
        <f t="shared" si="329"/>
        <v>17.865366438856334</v>
      </c>
      <c r="CC359">
        <f t="shared" si="330"/>
        <v>25.734597206115723</v>
      </c>
      <c r="CD359">
        <f t="shared" si="331"/>
        <v>3.3216285611147409</v>
      </c>
      <c r="CE359">
        <f t="shared" si="332"/>
        <v>0.24851660196390382</v>
      </c>
      <c r="CF359">
        <f t="shared" si="333"/>
        <v>1.6458550373365288</v>
      </c>
      <c r="CG359">
        <f t="shared" si="334"/>
        <v>1.6757735237782121</v>
      </c>
      <c r="CH359">
        <f t="shared" si="335"/>
        <v>0.15592248697505554</v>
      </c>
      <c r="CI359">
        <f t="shared" si="336"/>
        <v>9.0571261733877275</v>
      </c>
      <c r="CJ359">
        <f t="shared" si="337"/>
        <v>0.61431332213120049</v>
      </c>
      <c r="CK359">
        <f t="shared" si="338"/>
        <v>47.747948914008568</v>
      </c>
      <c r="CL359">
        <f t="shared" si="339"/>
        <v>144.55971916362682</v>
      </c>
      <c r="CM359">
        <f t="shared" si="340"/>
        <v>2.7181960825161625E-2</v>
      </c>
      <c r="CN359">
        <f t="shared" si="341"/>
        <v>0</v>
      </c>
      <c r="CO359">
        <f t="shared" si="342"/>
        <v>1573.6133186326272</v>
      </c>
      <c r="CP359">
        <f t="shared" si="343"/>
        <v>0</v>
      </c>
      <c r="CQ359" t="e">
        <f t="shared" si="344"/>
        <v>#DIV/0!</v>
      </c>
      <c r="CR359" t="e">
        <f t="shared" si="345"/>
        <v>#DIV/0!</v>
      </c>
    </row>
    <row r="360" spans="1:96" x14ac:dyDescent="0.3">
      <c r="A360" s="4" t="str">
        <f>VLOOKUP(B360,ListCodeMtrx!A$1:B$91,2,TRUE)</f>
        <v>M88</v>
      </c>
      <c r="B360">
        <v>88</v>
      </c>
      <c r="C360" s="10">
        <v>12</v>
      </c>
      <c r="D360" s="10">
        <v>3</v>
      </c>
      <c r="E360" s="10">
        <v>6</v>
      </c>
      <c r="F360" s="1">
        <v>83</v>
      </c>
      <c r="G360" s="3">
        <v>41327</v>
      </c>
      <c r="H360" s="11">
        <v>2</v>
      </c>
      <c r="I360" s="1">
        <v>41.8</v>
      </c>
      <c r="J360" s="8">
        <v>10</v>
      </c>
      <c r="K360" s="8" t="s">
        <v>740</v>
      </c>
      <c r="L360" s="12">
        <v>0.15763888888888888</v>
      </c>
      <c r="M360" s="12">
        <f t="shared" si="347"/>
        <v>0.45156249999999998</v>
      </c>
      <c r="N360" s="8">
        <v>2152.5</v>
      </c>
      <c r="O360" s="8">
        <v>0</v>
      </c>
      <c r="P360" s="13" t="s">
        <v>192</v>
      </c>
      <c r="Q360" s="14">
        <f t="shared" si="305"/>
        <v>29.199677876170487</v>
      </c>
      <c r="R360" s="14">
        <f t="shared" si="306"/>
        <v>0.29579805764984984</v>
      </c>
      <c r="S360" s="14">
        <f t="shared" si="307"/>
        <v>211.8796238898079</v>
      </c>
      <c r="T360">
        <v>26.073677062988281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t="e">
        <f t="shared" si="308"/>
        <v>#DIV/0!</v>
      </c>
      <c r="AC360" t="e">
        <f t="shared" si="309"/>
        <v>#DIV/0!</v>
      </c>
      <c r="AD360" t="e">
        <f t="shared" si="310"/>
        <v>#DIV/0!</v>
      </c>
      <c r="AE360" s="8">
        <v>-1</v>
      </c>
      <c r="AF360" s="8">
        <v>0.87</v>
      </c>
      <c r="AG360" s="8">
        <v>0.92</v>
      </c>
      <c r="AH360" s="8">
        <v>10.069668769836426</v>
      </c>
      <c r="AI360">
        <f t="shared" si="311"/>
        <v>0.87503483438491825</v>
      </c>
      <c r="AJ360">
        <f t="shared" si="312"/>
        <v>1.9189318011481469E-2</v>
      </c>
      <c r="AK360" t="e">
        <f t="shared" si="313"/>
        <v>#DIV/0!</v>
      </c>
      <c r="AL360" t="e">
        <f t="shared" si="314"/>
        <v>#DIV/0!</v>
      </c>
      <c r="AM360" t="e">
        <f t="shared" si="315"/>
        <v>#DIV/0!</v>
      </c>
      <c r="AN360" s="8">
        <v>1801.7508544921875</v>
      </c>
      <c r="AO360" s="8">
        <v>0.5</v>
      </c>
      <c r="AP360" t="e">
        <f t="shared" si="316"/>
        <v>#DIV/0!</v>
      </c>
      <c r="AQ360">
        <f t="shared" si="317"/>
        <v>4.9746516007299313</v>
      </c>
      <c r="AR360">
        <f t="shared" si="318"/>
        <v>1.711220391620663</v>
      </c>
      <c r="AS360">
        <f t="shared" si="319"/>
        <v>26.073677062988281</v>
      </c>
      <c r="AT360" s="8">
        <v>2</v>
      </c>
      <c r="AU360">
        <f t="shared" si="320"/>
        <v>4.644859790802002</v>
      </c>
      <c r="AV360" s="8">
        <v>1</v>
      </c>
      <c r="AW360">
        <f t="shared" si="321"/>
        <v>9.2897195816040039</v>
      </c>
      <c r="AX360" s="8">
        <v>25.082847595214844</v>
      </c>
      <c r="AY360" s="8">
        <v>26.073677062988281</v>
      </c>
      <c r="AZ360" s="8">
        <v>24.999164581298828</v>
      </c>
      <c r="BA360" s="8">
        <v>400.08123779296875</v>
      </c>
      <c r="BB360" s="8">
        <v>382.34243774414062</v>
      </c>
      <c r="BC360" s="8">
        <v>13.797709465026855</v>
      </c>
      <c r="BD360" s="8">
        <v>16.587928771972656</v>
      </c>
      <c r="BE360" s="8">
        <v>43.673854827880859</v>
      </c>
      <c r="BF360" s="8">
        <v>52.505729675292969</v>
      </c>
      <c r="BG360" s="8">
        <v>350.66293334960937</v>
      </c>
      <c r="BH360" s="8">
        <v>1798.5289306640625</v>
      </c>
      <c r="BI360" s="8">
        <v>1575.6383056640625</v>
      </c>
      <c r="BJ360" s="8">
        <v>101.14444732666016</v>
      </c>
      <c r="BK360" s="8">
        <v>0.18828165531158447</v>
      </c>
      <c r="BL360" s="8">
        <v>0.13150627911090851</v>
      </c>
      <c r="BM360" s="8">
        <v>0.75</v>
      </c>
      <c r="BN360" s="8">
        <v>-1.355140209197998</v>
      </c>
      <c r="BO360" s="8">
        <v>7.355140209197998</v>
      </c>
      <c r="BP360" s="8">
        <v>1</v>
      </c>
      <c r="BQ360" s="8">
        <v>0</v>
      </c>
      <c r="BR360" s="8">
        <v>0.15999999642372131</v>
      </c>
      <c r="BS360" s="8">
        <v>111115</v>
      </c>
      <c r="BT360">
        <f t="shared" si="322"/>
        <v>1.7533146667480468</v>
      </c>
      <c r="BU360">
        <f t="shared" si="323"/>
        <v>4.9746516007299312E-3</v>
      </c>
      <c r="BV360">
        <f t="shared" si="324"/>
        <v>299.22367706298826</v>
      </c>
      <c r="BW360">
        <f t="shared" si="325"/>
        <v>298.23284759521482</v>
      </c>
      <c r="BX360">
        <f t="shared" si="326"/>
        <v>287.76462247420932</v>
      </c>
      <c r="BY360">
        <f t="shared" si="348"/>
        <v>0.2277365325990483</v>
      </c>
      <c r="BZ360">
        <f t="shared" si="327"/>
        <v>3.3889972795558418</v>
      </c>
      <c r="CA360">
        <f t="shared" si="328"/>
        <v>33.506508455284752</v>
      </c>
      <c r="CB360">
        <f t="shared" si="329"/>
        <v>16.918579683312096</v>
      </c>
      <c r="CC360">
        <f t="shared" si="330"/>
        <v>25.578262329101562</v>
      </c>
      <c r="CD360">
        <f t="shared" si="331"/>
        <v>3.2909638539346986</v>
      </c>
      <c r="CE360">
        <f t="shared" si="332"/>
        <v>0.28667006955339952</v>
      </c>
      <c r="CF360">
        <f t="shared" si="333"/>
        <v>1.6777768879351789</v>
      </c>
      <c r="CG360">
        <f t="shared" si="334"/>
        <v>1.6131869659995197</v>
      </c>
      <c r="CH360">
        <f t="shared" si="335"/>
        <v>0.17996712037989696</v>
      </c>
      <c r="CI360">
        <f t="shared" si="336"/>
        <v>21.430447458115239</v>
      </c>
      <c r="CJ360">
        <f t="shared" si="337"/>
        <v>0.55416193174872053</v>
      </c>
      <c r="CK360">
        <f t="shared" si="338"/>
        <v>49.807575090616595</v>
      </c>
      <c r="CL360">
        <f t="shared" si="339"/>
        <v>378.09908413302725</v>
      </c>
      <c r="CM360">
        <f t="shared" si="340"/>
        <v>3.8465185700568526E-2</v>
      </c>
      <c r="CN360">
        <f t="shared" si="341"/>
        <v>0</v>
      </c>
      <c r="CO360">
        <f t="shared" si="342"/>
        <v>1573.775464980112</v>
      </c>
      <c r="CP360">
        <f t="shared" si="343"/>
        <v>0</v>
      </c>
      <c r="CQ360" t="e">
        <f t="shared" si="344"/>
        <v>#DIV/0!</v>
      </c>
      <c r="CR360" t="e">
        <f t="shared" si="345"/>
        <v>#DIV/0!</v>
      </c>
    </row>
    <row r="361" spans="1:96" x14ac:dyDescent="0.3">
      <c r="A361" s="4" t="str">
        <f>VLOOKUP(B361,ListCodeMtrx!A$1:B$91,2,TRUE)</f>
        <v>M88</v>
      </c>
      <c r="B361">
        <v>88</v>
      </c>
      <c r="C361" s="10">
        <v>12</v>
      </c>
      <c r="D361" s="10">
        <v>3</v>
      </c>
      <c r="E361" s="10">
        <v>6</v>
      </c>
      <c r="F361" s="1">
        <v>83</v>
      </c>
      <c r="G361" s="3">
        <v>41327</v>
      </c>
      <c r="H361" s="11">
        <v>2</v>
      </c>
      <c r="I361" s="1">
        <v>41.8</v>
      </c>
      <c r="J361" s="8">
        <v>11</v>
      </c>
      <c r="K361" s="8" t="s">
        <v>741</v>
      </c>
      <c r="L361" s="12">
        <v>0.15763888888888888</v>
      </c>
      <c r="M361" s="12">
        <f t="shared" si="347"/>
        <v>0.45398148148148143</v>
      </c>
      <c r="N361" s="8">
        <v>2361.5</v>
      </c>
      <c r="O361" s="8">
        <v>0</v>
      </c>
      <c r="P361" s="13">
        <v>800</v>
      </c>
      <c r="Q361" s="14">
        <f t="shared" si="305"/>
        <v>50.357279259698906</v>
      </c>
      <c r="R361" s="14">
        <f t="shared" si="306"/>
        <v>0.29083069588310806</v>
      </c>
      <c r="S361" s="14">
        <f t="shared" si="307"/>
        <v>467.56212819479242</v>
      </c>
      <c r="T361">
        <v>25.962701797485352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t="e">
        <f t="shared" si="308"/>
        <v>#DIV/0!</v>
      </c>
      <c r="AC361" t="e">
        <f t="shared" si="309"/>
        <v>#DIV/0!</v>
      </c>
      <c r="AD361" t="e">
        <f t="shared" si="310"/>
        <v>#DIV/0!</v>
      </c>
      <c r="AE361" s="8">
        <v>-1</v>
      </c>
      <c r="AF361" s="8">
        <v>0.87</v>
      </c>
      <c r="AG361" s="8">
        <v>0.92</v>
      </c>
      <c r="AH361" s="8">
        <v>10.069668769836426</v>
      </c>
      <c r="AI361">
        <f t="shared" si="311"/>
        <v>0.87503483438491825</v>
      </c>
      <c r="AJ361">
        <f t="shared" si="312"/>
        <v>3.2624162608524972E-2</v>
      </c>
      <c r="AK361" t="e">
        <f t="shared" si="313"/>
        <v>#DIV/0!</v>
      </c>
      <c r="AL361" t="e">
        <f t="shared" si="314"/>
        <v>#DIV/0!</v>
      </c>
      <c r="AM361" t="e">
        <f t="shared" si="315"/>
        <v>#DIV/0!</v>
      </c>
      <c r="AN361" s="8">
        <v>1801.7508544921875</v>
      </c>
      <c r="AO361" s="8">
        <v>0.5</v>
      </c>
      <c r="AP361" t="e">
        <f t="shared" si="316"/>
        <v>#DIV/0!</v>
      </c>
      <c r="AQ361">
        <f t="shared" si="317"/>
        <v>4.8644545878447838</v>
      </c>
      <c r="AR361">
        <f t="shared" si="318"/>
        <v>1.7011828955842041</v>
      </c>
      <c r="AS361">
        <f t="shared" si="319"/>
        <v>25.962701797485352</v>
      </c>
      <c r="AT361" s="8">
        <v>2</v>
      </c>
      <c r="AU361">
        <f t="shared" si="320"/>
        <v>4.644859790802002</v>
      </c>
      <c r="AV361" s="8">
        <v>1</v>
      </c>
      <c r="AW361">
        <f t="shared" si="321"/>
        <v>9.2897195816040039</v>
      </c>
      <c r="AX361" s="8">
        <v>25.071559906005859</v>
      </c>
      <c r="AY361" s="8">
        <v>25.962701797485352</v>
      </c>
      <c r="AZ361" s="8">
        <v>24.997264862060547</v>
      </c>
      <c r="BA361" s="8">
        <v>799.87115478515625</v>
      </c>
      <c r="BB361" s="8">
        <v>769.018310546875</v>
      </c>
      <c r="BC361" s="8">
        <v>13.740500450134277</v>
      </c>
      <c r="BD361" s="8">
        <v>16.469070434570313</v>
      </c>
      <c r="BE361" s="8">
        <v>43.518909454345703</v>
      </c>
      <c r="BF361" s="8">
        <v>52.160831451416016</v>
      </c>
      <c r="BG361" s="8">
        <v>350.68490600585937</v>
      </c>
      <c r="BH361" s="8">
        <v>1799.025390625</v>
      </c>
      <c r="BI361" s="8">
        <v>1577.309326171875</v>
      </c>
      <c r="BJ361" s="8">
        <v>101.13719177246094</v>
      </c>
      <c r="BK361" s="8">
        <v>5.4553627967834473E-2</v>
      </c>
      <c r="BL361" s="8">
        <v>0.12556679546833038</v>
      </c>
      <c r="BM361" s="8">
        <v>0.5</v>
      </c>
      <c r="BN361" s="8">
        <v>-1.355140209197998</v>
      </c>
      <c r="BO361" s="8">
        <v>7.355140209197998</v>
      </c>
      <c r="BP361" s="8">
        <v>1</v>
      </c>
      <c r="BQ361" s="8">
        <v>0</v>
      </c>
      <c r="BR361" s="8">
        <v>0.15999999642372131</v>
      </c>
      <c r="BS361" s="8">
        <v>111115</v>
      </c>
      <c r="BT361">
        <f t="shared" si="322"/>
        <v>1.7534245300292965</v>
      </c>
      <c r="BU361">
        <f t="shared" si="323"/>
        <v>4.864454587844784E-3</v>
      </c>
      <c r="BV361">
        <f t="shared" si="324"/>
        <v>299.11270179748533</v>
      </c>
      <c r="BW361">
        <f t="shared" si="325"/>
        <v>298.22155990600584</v>
      </c>
      <c r="BX361">
        <f t="shared" si="326"/>
        <v>287.84405606618384</v>
      </c>
      <c r="BY361">
        <f t="shared" si="348"/>
        <v>0.25208348448808005</v>
      </c>
      <c r="BZ361">
        <f t="shared" si="327"/>
        <v>3.3668184304395083</v>
      </c>
      <c r="CA361">
        <f t="shared" si="328"/>
        <v>33.289617512954052</v>
      </c>
      <c r="CB361">
        <f t="shared" si="329"/>
        <v>16.82054707838374</v>
      </c>
      <c r="CC361">
        <f t="shared" si="330"/>
        <v>25.517130851745605</v>
      </c>
      <c r="CD361">
        <f t="shared" si="331"/>
        <v>3.2790404944894984</v>
      </c>
      <c r="CE361">
        <f t="shared" si="332"/>
        <v>0.28200213267765112</v>
      </c>
      <c r="CF361">
        <f t="shared" si="333"/>
        <v>1.6656355348553042</v>
      </c>
      <c r="CG361">
        <f t="shared" si="334"/>
        <v>1.6134049596341942</v>
      </c>
      <c r="CH361">
        <f t="shared" si="335"/>
        <v>0.17702381665408981</v>
      </c>
      <c r="CI361">
        <f t="shared" si="336"/>
        <v>47.287920624776689</v>
      </c>
      <c r="CJ361">
        <f t="shared" si="337"/>
        <v>0.60799869363616732</v>
      </c>
      <c r="CK361">
        <f t="shared" si="338"/>
        <v>49.755896026450387</v>
      </c>
      <c r="CL361">
        <f t="shared" si="339"/>
        <v>761.70029342015619</v>
      </c>
      <c r="CM361">
        <f t="shared" si="340"/>
        <v>3.2894454323630209E-2</v>
      </c>
      <c r="CN361">
        <f t="shared" si="341"/>
        <v>0</v>
      </c>
      <c r="CO361">
        <f t="shared" si="342"/>
        <v>1574.2098847398097</v>
      </c>
      <c r="CP361">
        <f t="shared" si="343"/>
        <v>0</v>
      </c>
      <c r="CQ361" t="e">
        <f t="shared" si="344"/>
        <v>#DIV/0!</v>
      </c>
      <c r="CR361" t="e">
        <f t="shared" si="345"/>
        <v>#DIV/0!</v>
      </c>
    </row>
  </sheetData>
  <autoFilter ref="A1:CR361"/>
  <conditionalFormatting sqref="BC2:BC361">
    <cfRule type="colorScale" priority="1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61">
    <cfRule type="colorScale" priority="1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61">
    <cfRule type="colorScale" priority="1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65"/>
  <sheetViews>
    <sheetView zoomScale="90" zoomScaleNormal="90" zoomScalePageLayoutView="90" workbookViewId="0">
      <selection activeCell="M14" sqref="M14"/>
    </sheetView>
  </sheetViews>
  <sheetFormatPr defaultColWidth="9.109375" defaultRowHeight="14.4" x14ac:dyDescent="0.3"/>
  <cols>
    <col min="7" max="7" width="12.88671875" customWidth="1"/>
    <col min="13" max="13" width="12.88671875" customWidth="1"/>
    <col min="14" max="14" width="6.6640625" bestFit="1" customWidth="1"/>
    <col min="15" max="15" width="6.44140625" customWidth="1"/>
    <col min="16" max="16" width="8.6640625" customWidth="1"/>
    <col min="17" max="17" width="11.44140625" customWidth="1"/>
    <col min="20" max="20" width="11.44140625" bestFit="1" customWidth="1"/>
  </cols>
  <sheetData>
    <row r="1" spans="1:100" x14ac:dyDescent="0.3">
      <c r="A1" t="s">
        <v>12</v>
      </c>
      <c r="B1" t="s">
        <v>1</v>
      </c>
      <c r="C1" s="6" t="s">
        <v>14</v>
      </c>
      <c r="D1" s="6" t="s">
        <v>2</v>
      </c>
      <c r="E1" s="6" t="s">
        <v>3</v>
      </c>
      <c r="F1" s="7" t="s">
        <v>0</v>
      </c>
      <c r="G1" t="s">
        <v>105</v>
      </c>
      <c r="H1" t="s">
        <v>106</v>
      </c>
      <c r="I1" t="s">
        <v>6</v>
      </c>
      <c r="J1" t="s">
        <v>5</v>
      </c>
      <c r="K1" t="s">
        <v>11</v>
      </c>
      <c r="L1" t="s">
        <v>7</v>
      </c>
      <c r="M1" t="s">
        <v>4</v>
      </c>
      <c r="N1" s="8" t="s">
        <v>107</v>
      </c>
      <c r="O1" s="9" t="s">
        <v>108</v>
      </c>
      <c r="P1" s="9"/>
      <c r="Q1" s="9" t="s">
        <v>109</v>
      </c>
      <c r="R1" s="8" t="s">
        <v>110</v>
      </c>
      <c r="S1" s="8" t="s">
        <v>111</v>
      </c>
      <c r="T1" s="8" t="s">
        <v>744</v>
      </c>
      <c r="U1" s="8" t="s">
        <v>8</v>
      </c>
      <c r="V1" s="8" t="s">
        <v>9</v>
      </c>
      <c r="W1" s="8" t="s">
        <v>10</v>
      </c>
      <c r="X1" s="8" t="s">
        <v>112</v>
      </c>
      <c r="Y1" s="8" t="s">
        <v>113</v>
      </c>
      <c r="Z1" s="8" t="s">
        <v>114</v>
      </c>
      <c r="AA1" s="8" t="s">
        <v>115</v>
      </c>
      <c r="AB1" s="8" t="s">
        <v>116</v>
      </c>
      <c r="AC1" s="8" t="s">
        <v>117</v>
      </c>
      <c r="AD1" s="8" t="s">
        <v>118</v>
      </c>
      <c r="AE1" s="8" t="s">
        <v>119</v>
      </c>
      <c r="AF1" s="8" t="s">
        <v>120</v>
      </c>
      <c r="AG1" s="8" t="s">
        <v>121</v>
      </c>
      <c r="AH1" s="8" t="s">
        <v>122</v>
      </c>
      <c r="AI1" s="8" t="s">
        <v>123</v>
      </c>
      <c r="AJ1" s="8" t="s">
        <v>124</v>
      </c>
      <c r="AK1" s="8" t="s">
        <v>125</v>
      </c>
      <c r="AL1" s="8" t="s">
        <v>126</v>
      </c>
      <c r="AM1" s="8" t="s">
        <v>127</v>
      </c>
      <c r="AN1" s="8" t="s">
        <v>128</v>
      </c>
      <c r="AO1" s="8" t="s">
        <v>129</v>
      </c>
      <c r="AP1" s="8" t="s">
        <v>130</v>
      </c>
      <c r="AQ1" s="8" t="s">
        <v>131</v>
      </c>
      <c r="AR1" s="8" t="s">
        <v>132</v>
      </c>
      <c r="AS1" s="8" t="s">
        <v>133</v>
      </c>
      <c r="AT1" s="8" t="s">
        <v>134</v>
      </c>
      <c r="AU1" s="8" t="s">
        <v>135</v>
      </c>
      <c r="AV1" s="8" t="s">
        <v>136</v>
      </c>
      <c r="AW1" s="8" t="s">
        <v>112</v>
      </c>
      <c r="AX1" s="8" t="s">
        <v>137</v>
      </c>
      <c r="AY1" s="8" t="s">
        <v>138</v>
      </c>
      <c r="AZ1" s="8" t="s">
        <v>139</v>
      </c>
      <c r="BA1" s="8" t="s">
        <v>140</v>
      </c>
      <c r="BB1" s="8" t="s">
        <v>141</v>
      </c>
      <c r="BC1" s="8" t="s">
        <v>142</v>
      </c>
      <c r="BD1" s="8" t="s">
        <v>143</v>
      </c>
      <c r="BE1" s="8" t="s">
        <v>144</v>
      </c>
      <c r="BF1" s="8" t="s">
        <v>145</v>
      </c>
      <c r="BG1" s="8" t="s">
        <v>146</v>
      </c>
      <c r="BH1" s="8" t="s">
        <v>147</v>
      </c>
      <c r="BI1" s="8" t="s">
        <v>148</v>
      </c>
      <c r="BJ1" s="8" t="s">
        <v>149</v>
      </c>
      <c r="BK1" s="8" t="s">
        <v>150</v>
      </c>
      <c r="BL1" s="8" t="s">
        <v>151</v>
      </c>
      <c r="BM1" s="8" t="s">
        <v>152</v>
      </c>
      <c r="BN1" s="8" t="s">
        <v>153</v>
      </c>
      <c r="BO1" s="8" t="s">
        <v>154</v>
      </c>
      <c r="BP1" s="8" t="s">
        <v>155</v>
      </c>
      <c r="BQ1" s="8" t="s">
        <v>156</v>
      </c>
      <c r="BR1" s="8" t="s">
        <v>157</v>
      </c>
      <c r="BS1" s="8" t="s">
        <v>158</v>
      </c>
      <c r="BT1" s="8" t="s">
        <v>159</v>
      </c>
      <c r="BU1" s="8" t="s">
        <v>160</v>
      </c>
      <c r="BV1" s="8" t="s">
        <v>161</v>
      </c>
      <c r="BW1" s="8" t="s">
        <v>162</v>
      </c>
      <c r="BX1" s="8" t="s">
        <v>163</v>
      </c>
      <c r="BY1" s="8" t="s">
        <v>164</v>
      </c>
      <c r="BZ1" s="8" t="s">
        <v>165</v>
      </c>
      <c r="CA1" s="8" t="s">
        <v>166</v>
      </c>
      <c r="CB1" s="8" t="s">
        <v>167</v>
      </c>
      <c r="CC1" s="8" t="s">
        <v>168</v>
      </c>
      <c r="CD1" s="8" t="s">
        <v>169</v>
      </c>
      <c r="CE1" s="8" t="s">
        <v>170</v>
      </c>
      <c r="CF1" s="8" t="s">
        <v>171</v>
      </c>
      <c r="CG1" s="8" t="s">
        <v>172</v>
      </c>
      <c r="CH1" s="8" t="s">
        <v>173</v>
      </c>
      <c r="CI1" s="8" t="s">
        <v>174</v>
      </c>
      <c r="CJ1" s="8" t="s">
        <v>175</v>
      </c>
      <c r="CK1" s="8" t="s">
        <v>176</v>
      </c>
      <c r="CL1" s="8" t="s">
        <v>177</v>
      </c>
      <c r="CM1" s="8" t="s">
        <v>178</v>
      </c>
      <c r="CN1" s="8" t="s">
        <v>179</v>
      </c>
      <c r="CO1" s="8" t="s">
        <v>180</v>
      </c>
      <c r="CP1" s="8" t="s">
        <v>181</v>
      </c>
      <c r="CQ1" s="8" t="s">
        <v>182</v>
      </c>
      <c r="CR1" s="8" t="s">
        <v>183</v>
      </c>
      <c r="CS1" s="8" t="s">
        <v>184</v>
      </c>
      <c r="CT1" s="8" t="s">
        <v>185</v>
      </c>
      <c r="CU1" s="8" t="s">
        <v>186</v>
      </c>
      <c r="CV1" s="8" t="s">
        <v>187</v>
      </c>
    </row>
    <row r="2" spans="1:100" x14ac:dyDescent="0.3">
      <c r="A2" s="4" t="str">
        <f>VLOOKUP(B2,ListCodeMtrx!A$1:B$91,2,TRUE)</f>
        <v>M16</v>
      </c>
      <c r="B2">
        <v>16</v>
      </c>
      <c r="C2" s="10">
        <v>16</v>
      </c>
      <c r="D2" s="10">
        <v>1</v>
      </c>
      <c r="E2" s="10">
        <v>4</v>
      </c>
      <c r="F2" s="1">
        <v>67</v>
      </c>
      <c r="G2" s="3">
        <v>41311</v>
      </c>
      <c r="H2" s="11">
        <v>1</v>
      </c>
      <c r="I2" s="11">
        <v>173.94240231085868</v>
      </c>
      <c r="J2" s="11">
        <v>2.5295678453262309</v>
      </c>
      <c r="K2" s="11">
        <v>179.29417100460947</v>
      </c>
      <c r="L2" s="11">
        <v>277.51177372957255</v>
      </c>
      <c r="M2" s="1">
        <v>46.5</v>
      </c>
      <c r="N2" s="8">
        <v>2</v>
      </c>
      <c r="O2" s="8" t="s">
        <v>188</v>
      </c>
      <c r="P2" s="12">
        <v>0.16111111111111112</v>
      </c>
      <c r="Q2" s="12">
        <f>O2-P2</f>
        <v>0.4815046296296297</v>
      </c>
      <c r="R2" s="8">
        <v>1161.5</v>
      </c>
      <c r="S2" s="8">
        <v>0</v>
      </c>
      <c r="T2" s="13">
        <v>400</v>
      </c>
      <c r="U2">
        <f>(BE2-BF2*(1000-BG2)/(1000-BH2))*BX2</f>
        <v>34.225031257488816</v>
      </c>
      <c r="V2">
        <f>IF(CI2&lt;&gt;0,1/(1/CI2-1/BA2),0)</f>
        <v>0.56475147584960539</v>
      </c>
      <c r="W2">
        <f>((CL2-BY2/2)*BF2-U2)/(CL2+BY2/2)</f>
        <v>270.82578632830626</v>
      </c>
      <c r="X2">
        <v>25.418426513671875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t="e">
        <f>CR2/AB2</f>
        <v>#DIV/0!</v>
      </c>
      <c r="AG2" t="e">
        <f>CT2/AD2</f>
        <v>#DIV/0!</v>
      </c>
      <c r="AH2" t="e">
        <f>(AD2-AE2)/AD2</f>
        <v>#DIV/0!</v>
      </c>
      <c r="AI2" s="8">
        <v>-1</v>
      </c>
      <c r="AJ2" s="8">
        <v>0.85</v>
      </c>
      <c r="AK2" s="8">
        <v>0.85</v>
      </c>
      <c r="AL2" s="8">
        <v>9.9458990097045898</v>
      </c>
      <c r="AM2">
        <f>(AL2*AK2+(100-AL2)*AJ2)/100</f>
        <v>0.84999999999999987</v>
      </c>
      <c r="AN2">
        <f>(U2-AI2)/CS2</f>
        <v>2.3006827228602204E-2</v>
      </c>
      <c r="AO2" t="e">
        <f>(AD2-AE2)/(AD2-AC2)</f>
        <v>#DIV/0!</v>
      </c>
      <c r="AP2" t="e">
        <f>(AB2-AD2)/(AB2-AC2)</f>
        <v>#DIV/0!</v>
      </c>
      <c r="AQ2" t="e">
        <f>(AB2-AD2)/AD2</f>
        <v>#DIV/0!</v>
      </c>
      <c r="AR2" s="8">
        <v>0</v>
      </c>
      <c r="AS2" s="8">
        <v>0.5</v>
      </c>
      <c r="AT2" t="e">
        <f>AH2*AS2*AM2*AR2</f>
        <v>#DIV/0!</v>
      </c>
      <c r="AU2">
        <f>BY2*1000</f>
        <v>6.4328954421602127</v>
      </c>
      <c r="AV2">
        <f>(CD2-CJ2)</f>
        <v>1.1878052644937775</v>
      </c>
      <c r="AW2">
        <f>(BC2+CC2*S2)</f>
        <v>25.418426513671875</v>
      </c>
      <c r="AX2" s="8">
        <v>2</v>
      </c>
      <c r="AY2">
        <f>(AX2*BR2+BS2)</f>
        <v>4.644859790802002</v>
      </c>
      <c r="AZ2" s="8">
        <v>1</v>
      </c>
      <c r="BA2">
        <f>AY2*(AZ2+1)*(AZ2+1)/(AZ2*AZ2+1)</f>
        <v>9.2897195816040039</v>
      </c>
      <c r="BB2" s="8">
        <v>25.431573867797852</v>
      </c>
      <c r="BC2" s="8">
        <v>25.418426513671875</v>
      </c>
      <c r="BD2" s="8">
        <v>25.126010894775391</v>
      </c>
      <c r="BE2" s="8">
        <v>399.99688720703125</v>
      </c>
      <c r="BF2" s="8">
        <v>379.066650390625</v>
      </c>
      <c r="BG2" s="8">
        <v>16.924839019775391</v>
      </c>
      <c r="BH2" s="8">
        <v>20.521844863891602</v>
      </c>
      <c r="BI2" s="8">
        <v>52.380752563476563</v>
      </c>
      <c r="BJ2" s="8">
        <v>63.513145446777344</v>
      </c>
      <c r="BK2" s="8">
        <v>350.34030151367187</v>
      </c>
      <c r="BL2" s="8">
        <v>1801.2572021484375</v>
      </c>
      <c r="BM2" s="8">
        <v>54.710044860839844</v>
      </c>
      <c r="BN2" s="8">
        <v>100.96865844726562</v>
      </c>
      <c r="BO2" s="8">
        <v>-4.9956727027893066</v>
      </c>
      <c r="BP2" s="8">
        <v>-0.94550025463104248</v>
      </c>
      <c r="BQ2" s="8">
        <v>0.25</v>
      </c>
      <c r="BR2" s="8">
        <v>-1.355140209197998</v>
      </c>
      <c r="BS2" s="8">
        <v>7.355140209197998</v>
      </c>
      <c r="BT2" s="8">
        <v>1</v>
      </c>
      <c r="BU2" s="8">
        <v>0</v>
      </c>
      <c r="BV2" s="8">
        <v>0.15999999642372131</v>
      </c>
      <c r="BW2" s="8">
        <v>111115</v>
      </c>
      <c r="BX2">
        <f>BK2*0.000001/(AX2*0.0001)</f>
        <v>1.7517015075683593</v>
      </c>
      <c r="BY2">
        <f>(BH2-BG2)/(1000-BH2)*BX2</f>
        <v>6.4328954421602131E-3</v>
      </c>
      <c r="BZ2">
        <f>(BC2+273.15)</f>
        <v>298.56842651367185</v>
      </c>
      <c r="CA2">
        <f>(BB2+273.15)</f>
        <v>298.58157386779783</v>
      </c>
      <c r="CB2">
        <f>(BL2*BT2+BM2*BU2)*BV2</f>
        <v>288.20114590195226</v>
      </c>
      <c r="CC2">
        <f>((CB2+0.00000010773*(CA2^4-BZ2^4))-BY2*44100)/(AY2*56+0.00000043092*BZ2^3)</f>
        <v>1.7163391518524484E-2</v>
      </c>
      <c r="CD2">
        <f>0.61365*EXP(17.502*AW2/(240.97+AW2))</f>
        <v>3.259868409263821</v>
      </c>
      <c r="CE2">
        <f>CD2*1000/BN2</f>
        <v>32.285943572939516</v>
      </c>
      <c r="CF2">
        <f>(CE2-BH2)</f>
        <v>11.764098709047914</v>
      </c>
      <c r="CG2">
        <f>IF(S2,BC2,(BB2+BC2)/2)</f>
        <v>25.425000190734863</v>
      </c>
      <c r="CH2">
        <f>0.61365*EXP(17.502*CG2/(240.97+CG2))</f>
        <v>3.26114221296569</v>
      </c>
      <c r="CI2">
        <f>IF(CF2&lt;&gt;0,(1000-(CE2+BH2)/2)/CF2*BY2,0)</f>
        <v>0.53238604216830521</v>
      </c>
      <c r="CJ2">
        <f>BH2*BN2/1000</f>
        <v>2.0720631447700435</v>
      </c>
      <c r="CK2">
        <f>(CH2-CJ2)</f>
        <v>1.1890790681956465</v>
      </c>
      <c r="CL2">
        <f>1/(1.6/V2+1.37/BA2)</f>
        <v>0.33550523288147771</v>
      </c>
      <c r="CM2">
        <f>W2*BN2*0.001</f>
        <v>27.344916318494896</v>
      </c>
      <c r="CN2">
        <f>W2/BF2</f>
        <v>0.71445426826449276</v>
      </c>
      <c r="CO2">
        <f>(1-BY2*BN2/CD2/V2)*100</f>
        <v>64.719426619854275</v>
      </c>
      <c r="CP2">
        <f>(BF2-U2/(BA2/1.35))</f>
        <v>374.0930027157151</v>
      </c>
      <c r="CQ2">
        <f>U2*CO2/100/CP2</f>
        <v>5.921052740765996E-2</v>
      </c>
      <c r="CR2">
        <f>(AB2-AA2)</f>
        <v>0</v>
      </c>
      <c r="CS2">
        <f>BL2*AM2</f>
        <v>1531.0686218261717</v>
      </c>
      <c r="CT2">
        <f>(AD2-AC2)</f>
        <v>0</v>
      </c>
      <c r="CU2" t="e">
        <f>(AD2-AE2)/(AD2-AA2)</f>
        <v>#DIV/0!</v>
      </c>
      <c r="CV2" t="e">
        <f>(AB2-AD2)/(AB2-AA2)</f>
        <v>#DIV/0!</v>
      </c>
    </row>
    <row r="3" spans="1:100" x14ac:dyDescent="0.3">
      <c r="A3" s="4" t="str">
        <f>VLOOKUP(B3,ListCodeMtrx!A$1:B$91,2,TRUE)</f>
        <v>M16</v>
      </c>
      <c r="B3">
        <v>16</v>
      </c>
      <c r="C3" s="10">
        <v>16</v>
      </c>
      <c r="D3" s="10">
        <v>1</v>
      </c>
      <c r="E3" s="10">
        <v>4</v>
      </c>
      <c r="F3" s="1">
        <v>67</v>
      </c>
      <c r="G3" s="3">
        <v>41311</v>
      </c>
      <c r="H3" s="11">
        <v>1</v>
      </c>
      <c r="I3" s="11">
        <v>173.94240231085868</v>
      </c>
      <c r="J3" s="11">
        <v>2.5295678453262309</v>
      </c>
      <c r="K3" s="11">
        <v>179.29417100460947</v>
      </c>
      <c r="L3" s="11">
        <v>277.51177372957255</v>
      </c>
      <c r="M3" s="1">
        <v>46.5</v>
      </c>
      <c r="N3" s="8">
        <v>3</v>
      </c>
      <c r="O3" s="8" t="s">
        <v>189</v>
      </c>
      <c r="P3" s="12">
        <v>0.16111111111111112</v>
      </c>
      <c r="Q3" s="12">
        <f>O3-P3</f>
        <v>0.48341435185185189</v>
      </c>
      <c r="R3" s="8">
        <v>1326.5</v>
      </c>
      <c r="S3" s="8">
        <v>0</v>
      </c>
      <c r="T3" s="13">
        <v>50</v>
      </c>
      <c r="U3" s="14">
        <f>(BE3-BF3*(1000-BG3)/(1000-BH3))*BX3</f>
        <v>-0.48231002915908361</v>
      </c>
      <c r="V3" s="14">
        <f>IF(CI3&lt;&gt;0,1/(1/CI3-1/BA3),0)</f>
        <v>0.55621950526668584</v>
      </c>
      <c r="W3" s="14">
        <f>((CL3-BY3/2)*BF3-U3)/(CL3+BY3/2)</f>
        <v>51.717660275992408</v>
      </c>
      <c r="X3" s="15">
        <v>25.399024963378906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t="e">
        <f>CR3/AB3</f>
        <v>#DIV/0!</v>
      </c>
      <c r="AG3" t="e">
        <f>CT3/AD3</f>
        <v>#DIV/0!</v>
      </c>
      <c r="AH3" t="e">
        <f>(AD3-AE3)/AD3</f>
        <v>#DIV/0!</v>
      </c>
      <c r="AI3" s="8">
        <v>-1</v>
      </c>
      <c r="AJ3" s="8">
        <v>0.85</v>
      </c>
      <c r="AK3" s="8">
        <v>0.85</v>
      </c>
      <c r="AL3" s="8">
        <v>9.9458990097045898</v>
      </c>
      <c r="AM3">
        <f>(AL3*AK3+(100-AL3)*AJ3)/100</f>
        <v>0.84999999999999987</v>
      </c>
      <c r="AN3">
        <f>(U3-AI3)/CS3</f>
        <v>3.3795876002711608E-4</v>
      </c>
      <c r="AO3" t="e">
        <f>(AD3-AE3)/(AD3-AC3)</f>
        <v>#DIV/0!</v>
      </c>
      <c r="AP3" t="e">
        <f>(AB3-AD3)/(AB3-AC3)</f>
        <v>#DIV/0!</v>
      </c>
      <c r="AQ3" t="e">
        <f>(AB3-AD3)/AD3</f>
        <v>#DIV/0!</v>
      </c>
      <c r="AR3" s="8">
        <v>0</v>
      </c>
      <c r="AS3" s="8">
        <v>0.5</v>
      </c>
      <c r="AT3" t="e">
        <f>AH3*AS3*AM3*AR3</f>
        <v>#DIV/0!</v>
      </c>
      <c r="AU3">
        <f>BY3*1000</f>
        <v>6.0422998748831613</v>
      </c>
      <c r="AV3">
        <f>(CD3-CJ3)</f>
        <v>1.1315199054516425</v>
      </c>
      <c r="AW3">
        <f>(BC3+CC3*S3)</f>
        <v>25.399024963378906</v>
      </c>
      <c r="AX3" s="8">
        <v>2</v>
      </c>
      <c r="AY3">
        <f>(AX3*BR3+BS3)</f>
        <v>4.644859790802002</v>
      </c>
      <c r="AZ3" s="8">
        <v>1</v>
      </c>
      <c r="BA3">
        <f>AY3*(AZ3+1)*(AZ3+1)/(AZ3*AZ3+1)</f>
        <v>9.2897195816040039</v>
      </c>
      <c r="BB3" s="8">
        <v>25.372983932495117</v>
      </c>
      <c r="BC3" s="8">
        <v>25.399024963378906</v>
      </c>
      <c r="BD3" s="8">
        <v>25.130455017089844</v>
      </c>
      <c r="BE3" s="8">
        <v>51.100666046142578</v>
      </c>
      <c r="BF3" s="8">
        <v>51.199394226074219</v>
      </c>
      <c r="BG3" s="8">
        <v>17.665679931640625</v>
      </c>
      <c r="BH3" s="8">
        <v>21.042375564575195</v>
      </c>
      <c r="BI3" s="8">
        <v>54.863571166992187</v>
      </c>
      <c r="BJ3" s="8">
        <v>65.350440979003906</v>
      </c>
      <c r="BK3" s="8">
        <v>350.35171508789063</v>
      </c>
      <c r="BL3" s="8">
        <v>1802.1341552734375</v>
      </c>
      <c r="BM3" s="8">
        <v>57.813167572021484</v>
      </c>
      <c r="BN3" s="8">
        <v>100.96728515625</v>
      </c>
      <c r="BO3" s="8">
        <v>0.25389623641967773</v>
      </c>
      <c r="BP3" s="8">
        <v>-1.0683563947677612</v>
      </c>
      <c r="BQ3" s="8">
        <v>0.5</v>
      </c>
      <c r="BR3" s="8">
        <v>-1.355140209197998</v>
      </c>
      <c r="BS3" s="8">
        <v>7.355140209197998</v>
      </c>
      <c r="BT3" s="8">
        <v>1</v>
      </c>
      <c r="BU3" s="8">
        <v>0</v>
      </c>
      <c r="BV3" s="8">
        <v>0.15999999642372131</v>
      </c>
      <c r="BW3" s="8">
        <v>111135</v>
      </c>
      <c r="BX3">
        <f>BK3*0.000001/(AX3*0.0001)</f>
        <v>1.7517585754394529</v>
      </c>
      <c r="BY3">
        <f>(BH3-BG3)/(1000-BH3)*BX3</f>
        <v>6.0422998748831617E-3</v>
      </c>
      <c r="BZ3">
        <f>(BC3+273.15)</f>
        <v>298.54902496337888</v>
      </c>
      <c r="CA3">
        <f>(BB3+273.15)</f>
        <v>298.52298393249509</v>
      </c>
      <c r="CB3">
        <f>(BL3*BT3+BM3*BU3)*BV3</f>
        <v>288.34145839881603</v>
      </c>
      <c r="CC3">
        <f>((CB3+0.00000010773*(CA3^4-BZ3^4))-BY3*44100)/(AY3*56+0.00000043092*BZ3^3)</f>
        <v>7.9451894078927748E-2</v>
      </c>
      <c r="CD3">
        <f>0.61365*EXP(17.502*AW3/(240.97+AW3))</f>
        <v>3.2561114394450135</v>
      </c>
      <c r="CE3">
        <f>CD3*1000/BN3</f>
        <v>32.24917293166871</v>
      </c>
      <c r="CF3">
        <f>(CE3-BH3)</f>
        <v>11.206797367093515</v>
      </c>
      <c r="CG3">
        <f>IF(S3,BC3,(BB3+BC3)/2)</f>
        <v>25.386004447937012</v>
      </c>
      <c r="CH3">
        <f>0.61365*EXP(17.502*CG3/(240.97+CG3))</f>
        <v>3.2535922326224909</v>
      </c>
      <c r="CI3">
        <f>IF(CF3&lt;&gt;0,(1000-(CE3+BH3)/2)/CF3*BY3,0)</f>
        <v>0.52479739963415484</v>
      </c>
      <c r="CJ3">
        <f>BH3*BN3/1000</f>
        <v>2.124591533993371</v>
      </c>
      <c r="CK3">
        <f>(CH3-CJ3)</f>
        <v>1.1290006986291199</v>
      </c>
      <c r="CL3">
        <f>1/(1.6/V3+1.37/BA3)</f>
        <v>0.33068377991486958</v>
      </c>
      <c r="CM3">
        <f>W3*BN3*0.001</f>
        <v>5.221791752700188</v>
      </c>
      <c r="CN3">
        <f>W3/BF3</f>
        <v>1.010122503552088</v>
      </c>
      <c r="CO3">
        <f>(1-BY3*BN3/CD3/V3)*100</f>
        <v>66.314928026964921</v>
      </c>
      <c r="CP3">
        <f>(BF3-U3/(BA3/1.35))</f>
        <v>51.269484451472856</v>
      </c>
      <c r="CQ3">
        <f>U3*CO3/100/CP3</f>
        <v>-6.2384779586854506E-3</v>
      </c>
      <c r="CR3">
        <f>(AB3-AA3)</f>
        <v>0</v>
      </c>
      <c r="CS3">
        <f>BL3*AM3</f>
        <v>1531.8140319824217</v>
      </c>
      <c r="CT3">
        <f>(AD3-AC3)</f>
        <v>0</v>
      </c>
      <c r="CU3" t="e">
        <f>(AD3-AE3)/(AD3-AA3)</f>
        <v>#DIV/0!</v>
      </c>
      <c r="CV3" t="e">
        <f>(AB3-AD3)/(AB3-AA3)</f>
        <v>#DIV/0!</v>
      </c>
    </row>
    <row r="4" spans="1:100" x14ac:dyDescent="0.3">
      <c r="A4" s="4" t="str">
        <f>VLOOKUP(B4,ListCodeMtrx!A$1:B$91,2,TRUE)</f>
        <v>M16</v>
      </c>
      <c r="B4">
        <v>16</v>
      </c>
      <c r="C4" s="10">
        <v>16</v>
      </c>
      <c r="D4" s="10">
        <v>1</v>
      </c>
      <c r="E4" s="10">
        <v>4</v>
      </c>
      <c r="F4" s="1">
        <v>67</v>
      </c>
      <c r="G4" s="3">
        <v>41311</v>
      </c>
      <c r="H4" s="11">
        <v>1</v>
      </c>
      <c r="I4" s="11">
        <v>173.94240231085868</v>
      </c>
      <c r="J4" s="11">
        <v>2.5295678453262309</v>
      </c>
      <c r="K4" s="11">
        <v>179.29417100460947</v>
      </c>
      <c r="L4" s="11">
        <v>277.51177372957255</v>
      </c>
      <c r="M4" s="1">
        <v>46.5</v>
      </c>
      <c r="N4" s="8">
        <v>4</v>
      </c>
      <c r="O4" s="8" t="s">
        <v>190</v>
      </c>
      <c r="P4" s="12">
        <v>0.16111111111111112</v>
      </c>
      <c r="Q4" s="12">
        <f>O4-P4</f>
        <v>0.48572916666666666</v>
      </c>
      <c r="R4" s="8">
        <v>1526.5</v>
      </c>
      <c r="S4" s="8">
        <v>0</v>
      </c>
      <c r="T4" s="13">
        <v>150</v>
      </c>
      <c r="U4" s="14">
        <f>(BE4-BF4*(1000-BG4)/(1000-BH4))*BX4</f>
        <v>12.7666870968596</v>
      </c>
      <c r="V4" s="14">
        <f>IF(CI4&lt;&gt;0,1/(1/CI4-1/BA4),0)</f>
        <v>0.56854651723578331</v>
      </c>
      <c r="W4" s="14">
        <f>((CL4-BY4/2)*BF4-U4)/(CL4+BY4/2)</f>
        <v>103.71052688041556</v>
      </c>
      <c r="X4" s="15">
        <v>25.269203186035156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t="e">
        <f>CR4/AB4</f>
        <v>#DIV/0!</v>
      </c>
      <c r="AG4" t="e">
        <f>CT4/AD4</f>
        <v>#DIV/0!</v>
      </c>
      <c r="AH4" t="e">
        <f>(AD4-AE4)/AD4</f>
        <v>#DIV/0!</v>
      </c>
      <c r="AI4" s="8">
        <v>-1</v>
      </c>
      <c r="AJ4" s="8">
        <v>0.85</v>
      </c>
      <c r="AK4" s="8">
        <v>0.85</v>
      </c>
      <c r="AL4" s="8">
        <v>9.9698953628540039</v>
      </c>
      <c r="AM4">
        <f>(AL4*AK4+(100-AL4)*AJ4)/100</f>
        <v>0.85</v>
      </c>
      <c r="AN4">
        <f>(U4-AI4)/CS4</f>
        <v>9.0063716271311569E-3</v>
      </c>
      <c r="AO4" t="e">
        <f>(AD4-AE4)/(AD4-AC4)</f>
        <v>#DIV/0!</v>
      </c>
      <c r="AP4" t="e">
        <f>(AB4-AD4)/(AB4-AC4)</f>
        <v>#DIV/0!</v>
      </c>
      <c r="AQ4" t="e">
        <f>(AB4-AD4)/AD4</f>
        <v>#DIV/0!</v>
      </c>
      <c r="AR4" s="8">
        <v>0</v>
      </c>
      <c r="AS4" s="8">
        <v>0.5</v>
      </c>
      <c r="AT4" t="e">
        <f>AH4*AS4*AM4*AR4</f>
        <v>#DIV/0!</v>
      </c>
      <c r="AU4">
        <f>BY4*1000</f>
        <v>6.0834328512774833</v>
      </c>
      <c r="AV4">
        <f>(CD4-CJ4)</f>
        <v>1.1160456095112323</v>
      </c>
      <c r="AW4">
        <f>(BC4+CC4*S4)</f>
        <v>25.269203186035156</v>
      </c>
      <c r="AX4" s="8">
        <v>2</v>
      </c>
      <c r="AY4">
        <f>(AX4*BR4+BS4)</f>
        <v>4.644859790802002</v>
      </c>
      <c r="AZ4" s="8">
        <v>1</v>
      </c>
      <c r="BA4">
        <f>AY4*(AZ4+1)*(AZ4+1)/(AZ4*AZ4+1)</f>
        <v>9.2897195816040039</v>
      </c>
      <c r="BB4" s="8">
        <v>25.330671310424805</v>
      </c>
      <c r="BC4" s="8">
        <v>25.269203186035156</v>
      </c>
      <c r="BD4" s="8">
        <v>25.130474090576172</v>
      </c>
      <c r="BE4" s="8">
        <v>151.53807067871094</v>
      </c>
      <c r="BF4" s="8">
        <v>143.75048828125</v>
      </c>
      <c r="BG4" s="8">
        <v>17.548671722412109</v>
      </c>
      <c r="BH4" s="8">
        <v>20.948873519897461</v>
      </c>
      <c r="BI4" s="8">
        <v>54.634204864501953</v>
      </c>
      <c r="BJ4" s="8">
        <v>65.220039367675781</v>
      </c>
      <c r="BK4" s="8">
        <v>350.3316650390625</v>
      </c>
      <c r="BL4" s="8">
        <v>1798.2938232421875</v>
      </c>
      <c r="BM4" s="8">
        <v>56.400623321533203</v>
      </c>
      <c r="BN4" s="8">
        <v>100.96122741699219</v>
      </c>
      <c r="BO4" s="8">
        <v>-0.74584436416625977</v>
      </c>
      <c r="BP4" s="8">
        <v>-1.0235203504562378</v>
      </c>
      <c r="BQ4" s="8">
        <v>0.25</v>
      </c>
      <c r="BR4" s="8">
        <v>-1.355140209197998</v>
      </c>
      <c r="BS4" s="8">
        <v>7.355140209197998</v>
      </c>
      <c r="BT4" s="8">
        <v>1</v>
      </c>
      <c r="BU4" s="8">
        <v>0</v>
      </c>
      <c r="BV4" s="8">
        <v>0.15999999642372131</v>
      </c>
      <c r="BW4" s="8">
        <v>111115</v>
      </c>
      <c r="BX4">
        <f>BK4*0.000001/(AX4*0.0001)</f>
        <v>1.7516583251953124</v>
      </c>
      <c r="BY4">
        <f>(BH4-BG4)/(1000-BH4)*BX4</f>
        <v>6.0834328512774831E-3</v>
      </c>
      <c r="BZ4">
        <f>(BC4+273.15)</f>
        <v>298.41920318603513</v>
      </c>
      <c r="CA4">
        <f>(BB4+273.15)</f>
        <v>298.48067131042478</v>
      </c>
      <c r="CB4">
        <f>(BL4*BT4+BM4*BU4)*BV4</f>
        <v>287.72700528755013</v>
      </c>
      <c r="CC4">
        <f>((CB4+0.00000010773*(CA4^4-BZ4^4))-BY4*44100)/(AY4*56+0.00000043092*BZ4^3)</f>
        <v>7.4206292064356125E-2</v>
      </c>
      <c r="CD4">
        <f>0.61365*EXP(17.502*AW4/(240.97+AW4))</f>
        <v>3.2310695930834057</v>
      </c>
      <c r="CE4">
        <f>CD4*1000/BN4</f>
        <v>32.003073612985844</v>
      </c>
      <c r="CF4">
        <f>(CE4-BH4)</f>
        <v>11.054200093088383</v>
      </c>
      <c r="CG4">
        <f>IF(S4,BC4,(BB4+BC4)/2)</f>
        <v>25.29993724822998</v>
      </c>
      <c r="CH4">
        <f>0.61365*EXP(17.502*CG4/(240.97+CG4))</f>
        <v>3.2369827566419449</v>
      </c>
      <c r="CI4">
        <f>IF(CF4&lt;&gt;0,(1000-(CE4+BH4)/2)/CF4*BY4,0)</f>
        <v>0.53575726819137159</v>
      </c>
      <c r="CJ4">
        <f>BH4*BN4/1000</f>
        <v>2.1150239835721734</v>
      </c>
      <c r="CK4">
        <f>(CH4-CJ4)</f>
        <v>1.1219587730697715</v>
      </c>
      <c r="CL4">
        <f>1/(1.6/V4+1.37/BA4)</f>
        <v>0.33764751159576101</v>
      </c>
      <c r="CM4">
        <f>W4*BN4*0.001</f>
        <v>10.470742089909717</v>
      </c>
      <c r="CN4">
        <f>W4/BF4</f>
        <v>0.72146208420178959</v>
      </c>
      <c r="CO4">
        <f>(1-BY4*BN4/CD4/V4)*100</f>
        <v>66.56579317392513</v>
      </c>
      <c r="CP4">
        <f>(BF4-U4/(BA4/1.35))</f>
        <v>141.89520864343507</v>
      </c>
      <c r="CQ4">
        <f>U4*CO4/100/CP4</f>
        <v>5.9891004138221328E-2</v>
      </c>
      <c r="CR4">
        <f>(AB4-AA4)</f>
        <v>0</v>
      </c>
      <c r="CS4">
        <f>BL4*AM4</f>
        <v>1528.5497497558592</v>
      </c>
      <c r="CT4">
        <f>(AD4-AC4)</f>
        <v>0</v>
      </c>
      <c r="CU4" t="e">
        <f>(AD4-AE4)/(AD4-AA4)</f>
        <v>#DIV/0!</v>
      </c>
      <c r="CV4" t="e">
        <f>(AB4-AD4)/(AB4-AA4)</f>
        <v>#DIV/0!</v>
      </c>
    </row>
    <row r="5" spans="1:100" x14ac:dyDescent="0.3">
      <c r="A5" s="4" t="str">
        <f>VLOOKUP(B5,ListCodeMtrx!A$1:B$91,2,TRUE)</f>
        <v>M16</v>
      </c>
      <c r="B5">
        <v>16</v>
      </c>
      <c r="C5" s="10">
        <v>16</v>
      </c>
      <c r="D5" s="10">
        <v>1</v>
      </c>
      <c r="E5" s="10">
        <v>4</v>
      </c>
      <c r="F5" s="1">
        <v>67</v>
      </c>
      <c r="G5" s="3">
        <v>41311</v>
      </c>
      <c r="H5" s="11">
        <v>1</v>
      </c>
      <c r="I5" s="11">
        <v>173.94240231085868</v>
      </c>
      <c r="J5" s="11">
        <v>2.5295678453262309</v>
      </c>
      <c r="K5" s="11">
        <v>179.29417100460947</v>
      </c>
      <c r="L5" s="11">
        <v>277.51177372957255</v>
      </c>
      <c r="M5" s="1">
        <v>46.5</v>
      </c>
      <c r="N5" s="8">
        <v>5</v>
      </c>
      <c r="O5" s="8" t="s">
        <v>191</v>
      </c>
      <c r="P5" s="12">
        <v>0.16111111111111112</v>
      </c>
      <c r="Q5" s="12">
        <f>O5-P5</f>
        <v>0.48814814814814822</v>
      </c>
      <c r="R5" s="8">
        <v>1735.5</v>
      </c>
      <c r="S5" s="8">
        <v>0</v>
      </c>
      <c r="T5" s="13" t="s">
        <v>192</v>
      </c>
      <c r="U5" s="14">
        <f>(BE5-BF5*(1000-BG5)/(1000-BH5))*BX5</f>
        <v>36.626391701382104</v>
      </c>
      <c r="V5" s="14">
        <f>IF(CI5&lt;&gt;0,1/(1/CI5-1/BA5),0)</f>
        <v>0.55792423436974747</v>
      </c>
      <c r="W5" s="14">
        <f>((CL5-BY5/2)*BF5-U5)/(CL5+BY5/2)</f>
        <v>262.50943956969064</v>
      </c>
      <c r="X5" s="15">
        <v>25.342292785644531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t="e">
        <f>CR5/AB5</f>
        <v>#DIV/0!</v>
      </c>
      <c r="AG5" t="e">
        <f>CT5/AD5</f>
        <v>#DIV/0!</v>
      </c>
      <c r="AH5" t="e">
        <f>(AD5-AE5)/AD5</f>
        <v>#DIV/0!</v>
      </c>
      <c r="AI5" s="8">
        <v>-1</v>
      </c>
      <c r="AJ5" s="8">
        <v>0.85</v>
      </c>
      <c r="AK5" s="8">
        <v>0.85</v>
      </c>
      <c r="AL5" s="8">
        <v>9.9698953628540039</v>
      </c>
      <c r="AM5">
        <f>(AL5*AK5+(100-AL5)*AJ5)/100</f>
        <v>0.85</v>
      </c>
      <c r="AN5">
        <f>(U5-AI5)/CS5</f>
        <v>2.4618564759206509E-2</v>
      </c>
      <c r="AO5" t="e">
        <f>(AD5-AE5)/(AD5-AC5)</f>
        <v>#DIV/0!</v>
      </c>
      <c r="AP5" t="e">
        <f>(AB5-AD5)/(AB5-AC5)</f>
        <v>#DIV/0!</v>
      </c>
      <c r="AQ5" t="e">
        <f>(AB5-AD5)/AD5</f>
        <v>#DIV/0!</v>
      </c>
      <c r="AR5" s="8">
        <v>0</v>
      </c>
      <c r="AS5" s="8">
        <v>0.5</v>
      </c>
      <c r="AT5" t="e">
        <f>AH5*AS5*AM5*AR5</f>
        <v>#DIV/0!</v>
      </c>
      <c r="AU5">
        <f>BY5*1000</f>
        <v>5.8299540791817916</v>
      </c>
      <c r="AV5">
        <f>(CD5-CJ5)</f>
        <v>1.0883461095652081</v>
      </c>
      <c r="AW5">
        <f>(BC5+CC5*S5)</f>
        <v>25.342292785644531</v>
      </c>
      <c r="AX5" s="8">
        <v>2</v>
      </c>
      <c r="AY5">
        <f>(AX5*BR5+BS5)</f>
        <v>4.644859790802002</v>
      </c>
      <c r="AZ5" s="8">
        <v>1</v>
      </c>
      <c r="BA5">
        <f>AY5*(AZ5+1)*(AZ5+1)/(AZ5*AZ5+1)</f>
        <v>9.2897195816040039</v>
      </c>
      <c r="BB5" s="8">
        <v>25.356042861938477</v>
      </c>
      <c r="BC5" s="8">
        <v>25.342292785644531</v>
      </c>
      <c r="BD5" s="8">
        <v>25.12957763671875</v>
      </c>
      <c r="BE5" s="8">
        <v>400.7503662109375</v>
      </c>
      <c r="BF5" s="8">
        <v>378.58187866210937</v>
      </c>
      <c r="BG5" s="8">
        <v>18.107143402099609</v>
      </c>
      <c r="BH5" s="8">
        <v>21.364128112792969</v>
      </c>
      <c r="BI5" s="8">
        <v>56.2840576171875</v>
      </c>
      <c r="BJ5" s="8">
        <v>66.408027648925781</v>
      </c>
      <c r="BK5" s="8">
        <v>350.34872436523437</v>
      </c>
      <c r="BL5" s="8">
        <v>1798.087890625</v>
      </c>
      <c r="BM5" s="8">
        <v>54.470314025878906</v>
      </c>
      <c r="BN5" s="8">
        <v>100.95433044433594</v>
      </c>
      <c r="BO5" s="8">
        <v>-5.0623726844787598</v>
      </c>
      <c r="BP5" s="8">
        <v>-0.98151862621307373</v>
      </c>
      <c r="BQ5" s="8">
        <v>0.25</v>
      </c>
      <c r="BR5" s="8">
        <v>-1.355140209197998</v>
      </c>
      <c r="BS5" s="8">
        <v>7.355140209197998</v>
      </c>
      <c r="BT5" s="8">
        <v>1</v>
      </c>
      <c r="BU5" s="8">
        <v>0</v>
      </c>
      <c r="BV5" s="8">
        <v>0.15999999642372131</v>
      </c>
      <c r="BW5" s="8">
        <v>111115</v>
      </c>
      <c r="BX5">
        <f>BK5*0.000001/(AX5*0.0001)</f>
        <v>1.7517436218261717</v>
      </c>
      <c r="BY5">
        <f>(BH5-BG5)/(1000-BH5)*BX5</f>
        <v>5.8299540791817914E-3</v>
      </c>
      <c r="BZ5">
        <f>(BC5+273.15)</f>
        <v>298.49229278564451</v>
      </c>
      <c r="CA5">
        <f>(BB5+273.15)</f>
        <v>298.50604286193845</v>
      </c>
      <c r="CB5">
        <f>(BL5*BT5+BM5*BU5)*BV5</f>
        <v>287.6940560695366</v>
      </c>
      <c r="CC5">
        <f>((CB5+0.00000010773*(CA5^4-BZ5^4))-BY5*44100)/(AY5*56+0.00000043092*BZ5^3)</f>
        <v>0.11323192827513058</v>
      </c>
      <c r="CD5">
        <f>0.61365*EXP(17.502*AW5/(240.97+AW5))</f>
        <v>3.2451473587192363</v>
      </c>
      <c r="CE5">
        <f>CD5*1000/BN5</f>
        <v>32.144706863352845</v>
      </c>
      <c r="CF5">
        <f>(CE5-BH5)</f>
        <v>10.780578750559876</v>
      </c>
      <c r="CG5">
        <f>IF(S5,BC5,(BB5+BC5)/2)</f>
        <v>25.349167823791504</v>
      </c>
      <c r="CH5">
        <f>0.61365*EXP(17.502*CG5/(240.97+CG5))</f>
        <v>3.2464743110764771</v>
      </c>
      <c r="CI5">
        <f>IF(CF5&lt;&gt;0,(1000-(CE5+BH5)/2)/CF5*BY5,0)</f>
        <v>0.52631469841230905</v>
      </c>
      <c r="CJ5">
        <f>BH5*BN5/1000</f>
        <v>2.1568012491540283</v>
      </c>
      <c r="CK5">
        <f>(CH5-CJ5)</f>
        <v>1.0896730619224488</v>
      </c>
      <c r="CL5">
        <f>1/(1.6/V5+1.37/BA5)</f>
        <v>0.33164770616785599</v>
      </c>
      <c r="CM5">
        <f>W5*BN5*0.001</f>
        <v>26.501464707075986</v>
      </c>
      <c r="CN5">
        <f>W5/BF5</f>
        <v>0.69340202044901544</v>
      </c>
      <c r="CO5">
        <f>(1-BY5*BN5/CD5/V5)*100</f>
        <v>67.492734511478886</v>
      </c>
      <c r="CP5">
        <f>(BF5-U5/(BA5/1.35))</f>
        <v>373.2592606473761</v>
      </c>
      <c r="CQ5">
        <f>U5*CO5/100/CP5</f>
        <v>6.6227836569342821E-2</v>
      </c>
      <c r="CR5">
        <f>(AB5-AA5)</f>
        <v>0</v>
      </c>
      <c r="CS5">
        <f>BL5*AM5</f>
        <v>1528.37470703125</v>
      </c>
      <c r="CT5">
        <f>(AD5-AC5)</f>
        <v>0</v>
      </c>
      <c r="CU5" t="e">
        <f>(AD5-AE5)/(AD5-AA5)</f>
        <v>#DIV/0!</v>
      </c>
      <c r="CV5" t="e">
        <f>(AB5-AD5)/(AB5-AA5)</f>
        <v>#DIV/0!</v>
      </c>
    </row>
    <row r="6" spans="1:100" x14ac:dyDescent="0.3">
      <c r="A6" s="4" t="str">
        <f>VLOOKUP(B6,ListCodeMtrx!A$1:B$91,2,TRUE)</f>
        <v>M16</v>
      </c>
      <c r="B6">
        <v>16</v>
      </c>
      <c r="C6" s="10">
        <v>16</v>
      </c>
      <c r="D6" s="10">
        <v>1</v>
      </c>
      <c r="E6" s="10">
        <v>4</v>
      </c>
      <c r="F6" s="1">
        <v>67</v>
      </c>
      <c r="G6" s="3">
        <v>41311</v>
      </c>
      <c r="H6" s="11">
        <v>1</v>
      </c>
      <c r="I6" s="11">
        <v>173.94240231085868</v>
      </c>
      <c r="J6" s="11">
        <v>2.5295678453262309</v>
      </c>
      <c r="K6" s="11">
        <v>179.29417100460947</v>
      </c>
      <c r="L6" s="11">
        <v>277.51177372957255</v>
      </c>
      <c r="M6" s="1">
        <v>46.5</v>
      </c>
      <c r="N6" s="8">
        <v>6</v>
      </c>
      <c r="O6" s="8" t="s">
        <v>193</v>
      </c>
      <c r="P6" s="12">
        <v>0.16111111111111112</v>
      </c>
      <c r="Q6" s="12">
        <f>O6-P6</f>
        <v>0.49030092592592589</v>
      </c>
      <c r="R6" s="8">
        <v>1921.5</v>
      </c>
      <c r="S6" s="8">
        <v>0</v>
      </c>
      <c r="T6" s="13">
        <v>800</v>
      </c>
      <c r="U6" s="14">
        <f>(BE6-BF6*(1000-BG6)/(1000-BH6))*BX6</f>
        <v>55.019245844118174</v>
      </c>
      <c r="V6" s="14">
        <f>IF(CI6&lt;&gt;0,1/(1/CI6-1/BA6),0)</f>
        <v>0.55386086140403668</v>
      </c>
      <c r="W6" s="14">
        <f>((CL6-BY6/2)*BF6-U6)/(CL6+BY6/2)</f>
        <v>587.47367134573449</v>
      </c>
      <c r="X6" s="15">
        <v>25.30116081237793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t="e">
        <f>CR6/AB6</f>
        <v>#DIV/0!</v>
      </c>
      <c r="AG6" t="e">
        <f>CT6/AD6</f>
        <v>#DIV/0!</v>
      </c>
      <c r="AH6" t="e">
        <f>(AD6-AE6)/AD6</f>
        <v>#DIV/0!</v>
      </c>
      <c r="AI6" s="8">
        <v>-1</v>
      </c>
      <c r="AJ6" s="8">
        <v>0.85</v>
      </c>
      <c r="AK6" s="8">
        <v>0.85</v>
      </c>
      <c r="AL6" s="8">
        <v>9.9698953628540039</v>
      </c>
      <c r="AM6">
        <f>(AL6*AK6+(100-AL6)*AJ6)/100</f>
        <v>0.85</v>
      </c>
      <c r="AN6">
        <f>(U6-AI6)/CS6</f>
        <v>3.6650928326546789E-2</v>
      </c>
      <c r="AO6" t="e">
        <f>(AD6-AE6)/(AD6-AC6)</f>
        <v>#DIV/0!</v>
      </c>
      <c r="AP6" t="e">
        <f>(AB6-AD6)/(AB6-AC6)</f>
        <v>#DIV/0!</v>
      </c>
      <c r="AQ6" t="e">
        <f>(AB6-AD6)/AD6</f>
        <v>#DIV/0!</v>
      </c>
      <c r="AR6" s="8">
        <v>0</v>
      </c>
      <c r="AS6" s="8">
        <v>0.5</v>
      </c>
      <c r="AT6" t="e">
        <f>AH6*AS6*AM6*AR6</f>
        <v>#DIV/0!</v>
      </c>
      <c r="AU6">
        <f>BY6*1000</f>
        <v>5.7973028350486429</v>
      </c>
      <c r="AV6">
        <f>(CD6-CJ6)</f>
        <v>1.0897878701721071</v>
      </c>
      <c r="AW6">
        <f>(BC6+CC6*S6)</f>
        <v>25.30116081237793</v>
      </c>
      <c r="AX6" s="8">
        <v>2</v>
      </c>
      <c r="AY6">
        <f>(AX6*BR6+BS6)</f>
        <v>4.644859790802002</v>
      </c>
      <c r="AZ6" s="8">
        <v>1</v>
      </c>
      <c r="BA6">
        <f>AY6*(AZ6+1)*(AZ6+1)/(AZ6*AZ6+1)</f>
        <v>9.2897195816040039</v>
      </c>
      <c r="BB6" s="8">
        <v>25.340486526489258</v>
      </c>
      <c r="BC6" s="8">
        <v>25.30116081237793</v>
      </c>
      <c r="BD6" s="8">
        <v>25.131425857543945</v>
      </c>
      <c r="BE6" s="8">
        <v>800.39324951171875</v>
      </c>
      <c r="BF6" s="8">
        <v>766.44390869140625</v>
      </c>
      <c r="BG6" s="8">
        <v>18.032751083374023</v>
      </c>
      <c r="BH6" s="8">
        <v>21.272233963012695</v>
      </c>
      <c r="BI6" s="8">
        <v>56.102241516113281</v>
      </c>
      <c r="BJ6" s="8">
        <v>66.180694580078125</v>
      </c>
      <c r="BK6" s="8">
        <v>350.30166625976562</v>
      </c>
      <c r="BL6" s="8">
        <v>1798.1807861328125</v>
      </c>
      <c r="BM6" s="8">
        <v>91.361259460449219</v>
      </c>
      <c r="BN6" s="8">
        <v>100.94992828369141</v>
      </c>
      <c r="BO6" s="8">
        <v>-15.391656875610352</v>
      </c>
      <c r="BP6" s="8">
        <v>-0.90907371044158936</v>
      </c>
      <c r="BQ6" s="8">
        <v>0.5</v>
      </c>
      <c r="BR6" s="8">
        <v>-1.355140209197998</v>
      </c>
      <c r="BS6" s="8">
        <v>7.355140209197998</v>
      </c>
      <c r="BT6" s="8">
        <v>1</v>
      </c>
      <c r="BU6" s="8">
        <v>0</v>
      </c>
      <c r="BV6" s="8">
        <v>0.15999999642372131</v>
      </c>
      <c r="BW6" s="8">
        <v>111115</v>
      </c>
      <c r="BX6">
        <f>BK6*0.000001/(AX6*0.0001)</f>
        <v>1.7515083312988278</v>
      </c>
      <c r="BY6">
        <f>(BH6-BG6)/(1000-BH6)*BX6</f>
        <v>5.7973028350486429E-3</v>
      </c>
      <c r="BZ6">
        <f>(BC6+273.15)</f>
        <v>298.45116081237791</v>
      </c>
      <c r="CA6">
        <f>(BB6+273.15)</f>
        <v>298.49048652648924</v>
      </c>
      <c r="CB6">
        <f>(BL6*BT6+BM6*BU6)*BV6</f>
        <v>287.70891935045438</v>
      </c>
      <c r="CC6">
        <f>((CB6+0.00000010773*(CA6^4-BZ6^4))-BY6*44100)/(AY6*56+0.00000043092*BZ6^3)</f>
        <v>0.11966979193031851</v>
      </c>
      <c r="CD6">
        <f>0.61365*EXP(17.502*AW6/(240.97+AW6))</f>
        <v>3.2372183631721434</v>
      </c>
      <c r="CE6">
        <f>CD6*1000/BN6</f>
        <v>32.067564764135845</v>
      </c>
      <c r="CF6">
        <f>(CE6-BH6)</f>
        <v>10.79533080112315</v>
      </c>
      <c r="CG6">
        <f>IF(S6,BC6,(BB6+BC6)/2)</f>
        <v>25.320823669433594</v>
      </c>
      <c r="CH6">
        <f>0.61365*EXP(17.502*CG6/(240.97+CG6))</f>
        <v>3.2410066506642994</v>
      </c>
      <c r="CI6">
        <f>IF(CF6&lt;&gt;0,(1000-(CE6+BH6)/2)/CF6*BY6,0)</f>
        <v>0.52269721565833482</v>
      </c>
      <c r="CJ6">
        <f>BH6*BN6/1000</f>
        <v>2.1474304930000363</v>
      </c>
      <c r="CK6">
        <f>(CH6-CJ6)</f>
        <v>1.0935761576642631</v>
      </c>
      <c r="CL6">
        <f>1/(1.6/V6+1.37/BA6)</f>
        <v>0.32934962723917638</v>
      </c>
      <c r="CM6">
        <f>W6*BN6*0.001</f>
        <v>59.30542499090879</v>
      </c>
      <c r="CN6">
        <f>W6/BF6</f>
        <v>0.76649271353563508</v>
      </c>
      <c r="CO6">
        <f>(1-BY6*BN6/CD6/V6)*100</f>
        <v>67.359310064194489</v>
      </c>
      <c r="CP6">
        <f>(BF6-U6/(BA6/1.35))</f>
        <v>758.44840557238376</v>
      </c>
      <c r="CQ6">
        <f>U6*CO6/100/CP6</f>
        <v>4.8863685559668649E-2</v>
      </c>
      <c r="CR6">
        <f>(AB6-AA6)</f>
        <v>0</v>
      </c>
      <c r="CS6">
        <f>BL6*AM6</f>
        <v>1528.4536682128905</v>
      </c>
      <c r="CT6">
        <f>(AD6-AC6)</f>
        <v>0</v>
      </c>
      <c r="CU6" t="e">
        <f>(AD6-AE6)/(AD6-AA6)</f>
        <v>#DIV/0!</v>
      </c>
      <c r="CV6" t="e">
        <f>(AB6-AD6)/(AB6-AA6)</f>
        <v>#DIV/0!</v>
      </c>
    </row>
    <row r="7" spans="1:100" x14ac:dyDescent="0.3">
      <c r="A7" s="4" t="str">
        <f>VLOOKUP(B7,ListCodeMtrx!A$1:B$91,2,TRUE)</f>
        <v>M16</v>
      </c>
      <c r="B7" s="5">
        <v>16</v>
      </c>
      <c r="C7" s="16">
        <v>16</v>
      </c>
      <c r="D7" s="16">
        <v>1</v>
      </c>
      <c r="E7" s="16">
        <v>4</v>
      </c>
      <c r="F7" s="2">
        <v>67</v>
      </c>
      <c r="G7" s="17">
        <v>41311</v>
      </c>
      <c r="H7" s="11">
        <v>1</v>
      </c>
      <c r="I7" s="11">
        <v>173.94240231085868</v>
      </c>
      <c r="J7" s="11">
        <v>2.5295678453262309</v>
      </c>
      <c r="K7" s="11">
        <v>179.29417100460947</v>
      </c>
      <c r="L7" s="11">
        <v>277.51177372957255</v>
      </c>
      <c r="M7" s="18">
        <v>46.5</v>
      </c>
      <c r="N7" s="19"/>
      <c r="O7" s="19"/>
      <c r="P7" s="20"/>
      <c r="Q7" s="20"/>
      <c r="R7" s="19"/>
      <c r="S7" s="19"/>
      <c r="T7" s="21" t="s">
        <v>194</v>
      </c>
      <c r="U7" s="5">
        <f>U2</f>
        <v>34.225031257488816</v>
      </c>
      <c r="V7" s="5">
        <f t="shared" ref="V7:CG7" si="0">V2</f>
        <v>0.56475147584960539</v>
      </c>
      <c r="W7" s="5">
        <f t="shared" si="0"/>
        <v>270.82578632830626</v>
      </c>
      <c r="X7" s="5">
        <f t="shared" si="0"/>
        <v>25.418426513671875</v>
      </c>
      <c r="Y7" s="5">
        <f t="shared" si="0"/>
        <v>0</v>
      </c>
      <c r="Z7" s="5">
        <f t="shared" si="0"/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 t="e">
        <f t="shared" si="0"/>
        <v>#DIV/0!</v>
      </c>
      <c r="AG7" s="5" t="e">
        <f t="shared" si="0"/>
        <v>#DIV/0!</v>
      </c>
      <c r="AH7" s="5" t="e">
        <f t="shared" si="0"/>
        <v>#DIV/0!</v>
      </c>
      <c r="AI7" s="5">
        <f t="shared" si="0"/>
        <v>-1</v>
      </c>
      <c r="AJ7" s="5">
        <f t="shared" si="0"/>
        <v>0.85</v>
      </c>
      <c r="AK7" s="5">
        <f t="shared" si="0"/>
        <v>0.85</v>
      </c>
      <c r="AL7" s="5">
        <f t="shared" si="0"/>
        <v>9.9458990097045898</v>
      </c>
      <c r="AM7" s="5">
        <f t="shared" si="0"/>
        <v>0.84999999999999987</v>
      </c>
      <c r="AN7" s="5">
        <f t="shared" si="0"/>
        <v>2.3006827228602204E-2</v>
      </c>
      <c r="AO7" s="5" t="e">
        <f t="shared" si="0"/>
        <v>#DIV/0!</v>
      </c>
      <c r="AP7" s="5" t="e">
        <f t="shared" si="0"/>
        <v>#DIV/0!</v>
      </c>
      <c r="AQ7" s="5" t="e">
        <f t="shared" si="0"/>
        <v>#DIV/0!</v>
      </c>
      <c r="AR7" s="5">
        <f t="shared" si="0"/>
        <v>0</v>
      </c>
      <c r="AS7" s="5">
        <f t="shared" si="0"/>
        <v>0.5</v>
      </c>
      <c r="AT7" s="5" t="e">
        <f t="shared" si="0"/>
        <v>#DIV/0!</v>
      </c>
      <c r="AU7" s="5">
        <f t="shared" si="0"/>
        <v>6.4328954421602127</v>
      </c>
      <c r="AV7" s="5">
        <f t="shared" si="0"/>
        <v>1.1878052644937775</v>
      </c>
      <c r="AW7" s="5">
        <f t="shared" si="0"/>
        <v>25.418426513671875</v>
      </c>
      <c r="AX7" s="5">
        <f t="shared" si="0"/>
        <v>2</v>
      </c>
      <c r="AY7" s="5">
        <f t="shared" si="0"/>
        <v>4.644859790802002</v>
      </c>
      <c r="AZ7" s="5">
        <f t="shared" si="0"/>
        <v>1</v>
      </c>
      <c r="BA7" s="5">
        <f t="shared" si="0"/>
        <v>9.2897195816040039</v>
      </c>
      <c r="BB7" s="5">
        <f t="shared" si="0"/>
        <v>25.431573867797852</v>
      </c>
      <c r="BC7" s="5">
        <f t="shared" si="0"/>
        <v>25.418426513671875</v>
      </c>
      <c r="BD7" s="5">
        <f t="shared" si="0"/>
        <v>25.126010894775391</v>
      </c>
      <c r="BE7" s="5">
        <f t="shared" si="0"/>
        <v>399.99688720703125</v>
      </c>
      <c r="BF7" s="5">
        <f t="shared" si="0"/>
        <v>379.066650390625</v>
      </c>
      <c r="BG7" s="5">
        <f t="shared" si="0"/>
        <v>16.924839019775391</v>
      </c>
      <c r="BH7" s="5">
        <f t="shared" si="0"/>
        <v>20.521844863891602</v>
      </c>
      <c r="BI7" s="5">
        <f t="shared" si="0"/>
        <v>52.380752563476563</v>
      </c>
      <c r="BJ7" s="5">
        <f t="shared" si="0"/>
        <v>63.513145446777344</v>
      </c>
      <c r="BK7" s="5">
        <f t="shared" si="0"/>
        <v>350.34030151367187</v>
      </c>
      <c r="BL7" s="5">
        <f t="shared" si="0"/>
        <v>1801.2572021484375</v>
      </c>
      <c r="BM7" s="5">
        <f t="shared" si="0"/>
        <v>54.710044860839844</v>
      </c>
      <c r="BN7" s="5">
        <f t="shared" si="0"/>
        <v>100.96865844726562</v>
      </c>
      <c r="BO7" s="5">
        <f t="shared" si="0"/>
        <v>-4.9956727027893066</v>
      </c>
      <c r="BP7" s="5">
        <f t="shared" si="0"/>
        <v>-0.94550025463104248</v>
      </c>
      <c r="BQ7" s="5">
        <f t="shared" si="0"/>
        <v>0.25</v>
      </c>
      <c r="BR7" s="5">
        <f t="shared" si="0"/>
        <v>-1.355140209197998</v>
      </c>
      <c r="BS7" s="5">
        <f t="shared" si="0"/>
        <v>7.355140209197998</v>
      </c>
      <c r="BT7" s="5">
        <f t="shared" si="0"/>
        <v>1</v>
      </c>
      <c r="BU7" s="5">
        <f t="shared" si="0"/>
        <v>0</v>
      </c>
      <c r="BV7" s="5">
        <f t="shared" si="0"/>
        <v>0.15999999642372131</v>
      </c>
      <c r="BW7" s="5">
        <f t="shared" si="0"/>
        <v>111115</v>
      </c>
      <c r="BX7" s="5">
        <f t="shared" si="0"/>
        <v>1.7517015075683593</v>
      </c>
      <c r="BY7" s="5">
        <f t="shared" si="0"/>
        <v>6.4328954421602131E-3</v>
      </c>
      <c r="BZ7" s="5">
        <f t="shared" si="0"/>
        <v>298.56842651367185</v>
      </c>
      <c r="CA7" s="5">
        <f t="shared" si="0"/>
        <v>298.58157386779783</v>
      </c>
      <c r="CB7" s="5">
        <f t="shared" si="0"/>
        <v>288.20114590195226</v>
      </c>
      <c r="CC7" s="5">
        <f t="shared" si="0"/>
        <v>1.7163391518524484E-2</v>
      </c>
      <c r="CD7" s="5">
        <f t="shared" si="0"/>
        <v>3.259868409263821</v>
      </c>
      <c r="CE7" s="5">
        <f t="shared" si="0"/>
        <v>32.285943572939516</v>
      </c>
      <c r="CF7" s="5">
        <f t="shared" si="0"/>
        <v>11.764098709047914</v>
      </c>
      <c r="CG7" s="5">
        <f t="shared" si="0"/>
        <v>25.425000190734863</v>
      </c>
      <c r="CH7" s="5">
        <f t="shared" ref="CH7:CV7" si="1">CH2</f>
        <v>3.26114221296569</v>
      </c>
      <c r="CI7" s="5">
        <f t="shared" si="1"/>
        <v>0.53238604216830521</v>
      </c>
      <c r="CJ7" s="5">
        <f t="shared" si="1"/>
        <v>2.0720631447700435</v>
      </c>
      <c r="CK7" s="5">
        <f t="shared" si="1"/>
        <v>1.1890790681956465</v>
      </c>
      <c r="CL7" s="5">
        <f t="shared" si="1"/>
        <v>0.33550523288147771</v>
      </c>
      <c r="CM7" s="5">
        <f t="shared" si="1"/>
        <v>27.344916318494896</v>
      </c>
      <c r="CN7" s="5">
        <f t="shared" si="1"/>
        <v>0.71445426826449276</v>
      </c>
      <c r="CO7" s="5">
        <f t="shared" si="1"/>
        <v>64.719426619854275</v>
      </c>
      <c r="CP7" s="5">
        <f t="shared" si="1"/>
        <v>374.0930027157151</v>
      </c>
      <c r="CQ7" s="5">
        <f t="shared" si="1"/>
        <v>5.921052740765996E-2</v>
      </c>
      <c r="CR7" s="5">
        <f t="shared" si="1"/>
        <v>0</v>
      </c>
      <c r="CS7" s="5">
        <f t="shared" si="1"/>
        <v>1531.0686218261717</v>
      </c>
      <c r="CT7" s="5">
        <f t="shared" si="1"/>
        <v>0</v>
      </c>
      <c r="CU7" s="5" t="e">
        <f t="shared" si="1"/>
        <v>#DIV/0!</v>
      </c>
      <c r="CV7" s="5" t="e">
        <f t="shared" si="1"/>
        <v>#DIV/0!</v>
      </c>
    </row>
    <row r="8" spans="1:100" x14ac:dyDescent="0.3">
      <c r="A8" s="4" t="str">
        <f>VLOOKUP(B8,ListCodeMtrx!A$1:B$91,2,TRUE)</f>
        <v>M18</v>
      </c>
      <c r="B8">
        <v>18</v>
      </c>
      <c r="C8" s="16">
        <v>18</v>
      </c>
      <c r="D8" s="16">
        <v>1</v>
      </c>
      <c r="E8" s="16">
        <v>4</v>
      </c>
      <c r="F8" s="2">
        <v>67</v>
      </c>
      <c r="G8" s="3">
        <v>41311</v>
      </c>
      <c r="H8" s="11">
        <v>1</v>
      </c>
      <c r="I8" s="11">
        <v>158.63633411891496</v>
      </c>
      <c r="J8" s="11">
        <v>2.8138055762526322</v>
      </c>
      <c r="K8" s="11">
        <v>168.46921195195799</v>
      </c>
      <c r="L8" s="11">
        <v>264.94610380732428</v>
      </c>
      <c r="M8" s="1">
        <v>46.4</v>
      </c>
      <c r="N8" s="8">
        <v>7</v>
      </c>
      <c r="O8" s="8" t="s">
        <v>195</v>
      </c>
      <c r="P8" s="12">
        <v>0.16111111111111112</v>
      </c>
      <c r="Q8" s="12">
        <f>O8-P8</f>
        <v>0.49767361111111108</v>
      </c>
      <c r="R8" s="8">
        <v>2558.5</v>
      </c>
      <c r="S8" s="8">
        <v>0</v>
      </c>
      <c r="T8" s="13">
        <v>400</v>
      </c>
      <c r="U8">
        <f>(BE8-BF8*(1000-BG8)/(1000-BH8))*BX8</f>
        <v>33.621875433651617</v>
      </c>
      <c r="V8">
        <f>IF(CI8&lt;&gt;0,1/(1/CI8-1/BA8),0)</f>
        <v>0.5282990352129423</v>
      </c>
      <c r="W8">
        <f>((CL8-BY8/2)*BF8-U8)/(CL8+BY8/2)</f>
        <v>266.72369122788757</v>
      </c>
      <c r="X8">
        <v>25.562183380126953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t="e">
        <f>CR8/AB8</f>
        <v>#DIV/0!</v>
      </c>
      <c r="AG8" t="e">
        <f>CT8/AD8</f>
        <v>#DIV/0!</v>
      </c>
      <c r="AH8" t="e">
        <f>(AD8-AE8)/AD8</f>
        <v>#DIV/0!</v>
      </c>
      <c r="AI8" s="8">
        <v>-1</v>
      </c>
      <c r="AJ8" s="8">
        <v>0.85</v>
      </c>
      <c r="AK8" s="8">
        <v>0.85</v>
      </c>
      <c r="AL8" s="8">
        <v>9.9458990097045898</v>
      </c>
      <c r="AM8">
        <f>(AL8*AK8+(100-AL8)*AJ8)/100</f>
        <v>0.84999999999999987</v>
      </c>
      <c r="AN8">
        <f>(U8-AI8)/CS8</f>
        <v>2.2612349599738145E-2</v>
      </c>
      <c r="AO8" t="e">
        <f>(AD8-AE8)/(AD8-AC8)</f>
        <v>#DIV/0!</v>
      </c>
      <c r="AP8" t="e">
        <f>(AB8-AD8)/(AB8-AC8)</f>
        <v>#DIV/0!</v>
      </c>
      <c r="AQ8" t="e">
        <f>(AB8-AD8)/AD8</f>
        <v>#DIV/0!</v>
      </c>
      <c r="AR8" s="8">
        <v>0</v>
      </c>
      <c r="AS8" s="8">
        <v>0.5</v>
      </c>
      <c r="AT8" t="e">
        <f>AH8*AS8*AM8*AR8</f>
        <v>#DIV/0!</v>
      </c>
      <c r="AU8">
        <f>BY8*1000</f>
        <v>6.0528850519882695</v>
      </c>
      <c r="AV8">
        <f>(CD8-CJ8)</f>
        <v>1.1894804106395331</v>
      </c>
      <c r="AW8">
        <f>(BC8+CC8*S8)</f>
        <v>25.562183380126953</v>
      </c>
      <c r="AX8" s="8">
        <v>2</v>
      </c>
      <c r="AY8">
        <f>(AX8*BR8+BS8)</f>
        <v>4.644859790802002</v>
      </c>
      <c r="AZ8" s="8">
        <v>1</v>
      </c>
      <c r="BA8">
        <f>AY8*(AZ8+1)*(AZ8+1)/(AZ8*AZ8+1)</f>
        <v>9.2897195816040039</v>
      </c>
      <c r="BB8" s="8">
        <v>25.483217239379883</v>
      </c>
      <c r="BC8" s="8">
        <v>25.562183380126953</v>
      </c>
      <c r="BD8" s="8">
        <v>25.133384704589844</v>
      </c>
      <c r="BE8" s="8">
        <v>400.22824096679687</v>
      </c>
      <c r="BF8" s="8">
        <v>379.72262573242187</v>
      </c>
      <c r="BG8" s="8">
        <v>17.40754508972168</v>
      </c>
      <c r="BH8" s="8">
        <v>20.791080474853516</v>
      </c>
      <c r="BI8" s="8">
        <v>53.686500549316406</v>
      </c>
      <c r="BJ8" s="8">
        <v>64.12164306640625</v>
      </c>
      <c r="BK8" s="8">
        <v>350.34591674804687</v>
      </c>
      <c r="BL8" s="8">
        <v>1801.2996826171875</v>
      </c>
      <c r="BM8" s="8">
        <v>160.44691467285156</v>
      </c>
      <c r="BN8" s="8">
        <v>100.92518615722656</v>
      </c>
      <c r="BO8" s="8">
        <v>-5.2346134185791016</v>
      </c>
      <c r="BP8" s="8">
        <v>-0.93182075023651123</v>
      </c>
      <c r="BQ8" s="8">
        <v>0.25</v>
      </c>
      <c r="BR8" s="8">
        <v>-1.355140209197998</v>
      </c>
      <c r="BS8" s="8">
        <v>7.355140209197998</v>
      </c>
      <c r="BT8" s="8">
        <v>1</v>
      </c>
      <c r="BU8" s="8">
        <v>0</v>
      </c>
      <c r="BV8" s="8">
        <v>0.15999999642372131</v>
      </c>
      <c r="BW8" s="8">
        <v>111115</v>
      </c>
      <c r="BX8">
        <f>BK8*0.000001/(AX8*0.0001)</f>
        <v>1.751729583740234</v>
      </c>
      <c r="BY8">
        <f>(BH8-BG8)/(1000-BH8)*BX8</f>
        <v>6.0528850519882696E-3</v>
      </c>
      <c r="BZ8">
        <f>(BC8+273.15)</f>
        <v>298.71218338012693</v>
      </c>
      <c r="CA8">
        <f>(BB8+273.15)</f>
        <v>298.63321723937986</v>
      </c>
      <c r="CB8">
        <f>(BL8*BT8+BM8*BU8)*BV8</f>
        <v>288.20794277680034</v>
      </c>
      <c r="CC8">
        <f>((CB8+0.00000010773*(CA8^4-BZ8^4))-BY8*44100)/(AY8*56+0.00000043092*BZ8^3)</f>
        <v>7.4997274358825861E-2</v>
      </c>
      <c r="CD8">
        <f>0.61365*EXP(17.502*AW8/(240.97+AW8))</f>
        <v>3.2878240779740024</v>
      </c>
      <c r="CE8">
        <f>CD8*1000/BN8</f>
        <v>32.576844325578527</v>
      </c>
      <c r="CF8">
        <f>(CE8-BH8)</f>
        <v>11.785763850725012</v>
      </c>
      <c r="CG8">
        <f>IF(S8,BC8,(BB8+BC8)/2)</f>
        <v>25.522700309753418</v>
      </c>
      <c r="CH8">
        <f>0.61365*EXP(17.502*CG8/(240.97+CG8))</f>
        <v>3.2801252219540857</v>
      </c>
      <c r="CI8">
        <f>IF(CF8&lt;&gt;0,(1000-(CE8+BH8)/2)/CF8*BY8,0)</f>
        <v>0.4998717240109789</v>
      </c>
      <c r="CJ8">
        <f>BH8*BN8/1000</f>
        <v>2.0983436673344693</v>
      </c>
      <c r="CK8">
        <f>(CH8-CJ8)</f>
        <v>1.1817815546196164</v>
      </c>
      <c r="CL8">
        <f>1/(1.6/V8+1.37/BA8)</f>
        <v>0.31485525252138485</v>
      </c>
      <c r="CM8">
        <f>W8*BN8*0.001</f>
        <v>26.91913818971717</v>
      </c>
      <c r="CN8">
        <f>W8/BF8</f>
        <v>0.70241716756651484</v>
      </c>
      <c r="CO8">
        <f>(1-BY8*BN8/CD8/V8)*100</f>
        <v>64.82990054719366</v>
      </c>
      <c r="CP8">
        <f>(BF8-U8/(BA8/1.35))</f>
        <v>374.83662982730192</v>
      </c>
      <c r="CQ8">
        <f>U8*CO8/100/CP8</f>
        <v>5.8150742673628769E-2</v>
      </c>
      <c r="CR8">
        <f>(AB8-AA8)</f>
        <v>0</v>
      </c>
      <c r="CS8">
        <f>BL8*AM8</f>
        <v>1531.1047302246091</v>
      </c>
      <c r="CT8">
        <f>(AD8-AC8)</f>
        <v>0</v>
      </c>
      <c r="CU8" t="e">
        <f>(AD8-AE8)/(AD8-AA8)</f>
        <v>#DIV/0!</v>
      </c>
      <c r="CV8" t="e">
        <f>(AB8-AD8)/(AB8-AA8)</f>
        <v>#DIV/0!</v>
      </c>
    </row>
    <row r="9" spans="1:100" x14ac:dyDescent="0.3">
      <c r="A9" s="4" t="str">
        <f>VLOOKUP(B9,ListCodeMtrx!A$1:B$91,2,TRUE)</f>
        <v>M18</v>
      </c>
      <c r="B9">
        <v>18</v>
      </c>
      <c r="C9" s="16">
        <v>18</v>
      </c>
      <c r="D9" s="16">
        <v>1</v>
      </c>
      <c r="E9" s="16">
        <v>4</v>
      </c>
      <c r="F9" s="2">
        <v>67</v>
      </c>
      <c r="G9" s="3">
        <v>41311</v>
      </c>
      <c r="H9" s="11">
        <v>1</v>
      </c>
      <c r="I9" s="11">
        <v>158.63633411891496</v>
      </c>
      <c r="J9" s="11">
        <v>2.8138055762526322</v>
      </c>
      <c r="K9" s="11">
        <v>168.46921195195799</v>
      </c>
      <c r="L9" s="11">
        <v>264.94610380732428</v>
      </c>
      <c r="M9" s="1">
        <v>46.4</v>
      </c>
      <c r="N9" s="8">
        <v>8</v>
      </c>
      <c r="O9" s="8" t="s">
        <v>196</v>
      </c>
      <c r="P9" s="12">
        <v>0.16111111111111112</v>
      </c>
      <c r="Q9" s="12">
        <f>O9-P9</f>
        <v>0.49944444444444447</v>
      </c>
      <c r="R9" s="8">
        <v>2711.5</v>
      </c>
      <c r="S9" s="8">
        <v>0</v>
      </c>
      <c r="T9" s="13">
        <v>50</v>
      </c>
      <c r="U9" s="14">
        <f>(BE9-BF9*(1000-BG9)/(1000-BH9))*BX9</f>
        <v>-0.6178581981105068</v>
      </c>
      <c r="V9" s="14">
        <f>IF(CI9&lt;&gt;0,1/(1/CI9-1/BA9),0)</f>
        <v>0.50927720300669566</v>
      </c>
      <c r="W9" s="14">
        <f>((CL9-BY9/2)*BF9-U9)/(CL9+BY9/2)</f>
        <v>52.335446483634925</v>
      </c>
      <c r="X9" s="15">
        <v>25.676801681518555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t="e">
        <f>CR9/AB9</f>
        <v>#DIV/0!</v>
      </c>
      <c r="AG9" t="e">
        <f>CT9/AD9</f>
        <v>#DIV/0!</v>
      </c>
      <c r="AH9" t="e">
        <f>(AD9-AE9)/AD9</f>
        <v>#DIV/0!</v>
      </c>
      <c r="AI9" s="8">
        <v>-1</v>
      </c>
      <c r="AJ9" s="8">
        <v>0.85</v>
      </c>
      <c r="AK9" s="8">
        <v>0.85</v>
      </c>
      <c r="AL9" s="8">
        <v>9.9458990097045898</v>
      </c>
      <c r="AM9">
        <f>(AL9*AK9+(100-AL9)*AJ9)/100</f>
        <v>0.84999999999999987</v>
      </c>
      <c r="AN9">
        <f>(U9-AI9)/CS9</f>
        <v>2.4963845380262763E-4</v>
      </c>
      <c r="AO9" t="e">
        <f>(AD9-AE9)/(AD9-AC9)</f>
        <v>#DIV/0!</v>
      </c>
      <c r="AP9" t="e">
        <f>(AB9-AD9)/(AB9-AC9)</f>
        <v>#DIV/0!</v>
      </c>
      <c r="AQ9" t="e">
        <f>(AB9-AD9)/AD9</f>
        <v>#DIV/0!</v>
      </c>
      <c r="AR9" s="8">
        <v>0</v>
      </c>
      <c r="AS9" s="8">
        <v>0.5</v>
      </c>
      <c r="AT9" t="e">
        <f>AH9*AS9*AM9*AR9</f>
        <v>#DIV/0!</v>
      </c>
      <c r="AU9">
        <f>BY9*1000</f>
        <v>5.7521626217632909</v>
      </c>
      <c r="AV9">
        <f>(CD9-CJ9)</f>
        <v>1.1699324499882828</v>
      </c>
      <c r="AW9">
        <f>(BC9+CC9*S9)</f>
        <v>25.676801681518555</v>
      </c>
      <c r="AX9" s="8">
        <v>2</v>
      </c>
      <c r="AY9">
        <f>(AX9*BR9+BS9)</f>
        <v>4.644859790802002</v>
      </c>
      <c r="AZ9" s="8">
        <v>1</v>
      </c>
      <c r="BA9">
        <f>AY9*(AZ9+1)*(AZ9+1)/(AZ9*AZ9+1)</f>
        <v>9.2897195816040039</v>
      </c>
      <c r="BB9" s="8">
        <v>25.499343872070313</v>
      </c>
      <c r="BC9" s="8">
        <v>25.676801681518555</v>
      </c>
      <c r="BD9" s="8">
        <v>25.133716583251953</v>
      </c>
      <c r="BE9" s="8">
        <v>51.099128723144531</v>
      </c>
      <c r="BF9" s="8">
        <v>51.283428192138672</v>
      </c>
      <c r="BG9" s="8">
        <v>17.993574142456055</v>
      </c>
      <c r="BH9" s="8">
        <v>21.207393646240234</v>
      </c>
      <c r="BI9" s="8">
        <v>55.439975738525391</v>
      </c>
      <c r="BJ9" s="8">
        <v>65.342071533203125</v>
      </c>
      <c r="BK9" s="8">
        <v>350.37277221679687</v>
      </c>
      <c r="BL9" s="8">
        <v>1800.9188232421875</v>
      </c>
      <c r="BM9" s="8">
        <v>161.04287719726562</v>
      </c>
      <c r="BN9" s="8">
        <v>100.92379760742187</v>
      </c>
      <c r="BO9" s="8">
        <v>0.15633201599121094</v>
      </c>
      <c r="BP9" s="8">
        <v>-1.0492733716964722</v>
      </c>
      <c r="BQ9" s="8">
        <v>0.25</v>
      </c>
      <c r="BR9" s="8">
        <v>-1.355140209197998</v>
      </c>
      <c r="BS9" s="8">
        <v>7.355140209197998</v>
      </c>
      <c r="BT9" s="8">
        <v>1</v>
      </c>
      <c r="BU9" s="8">
        <v>0</v>
      </c>
      <c r="BV9" s="8">
        <v>0.15999999642372131</v>
      </c>
      <c r="BW9" s="8">
        <v>111135</v>
      </c>
      <c r="BX9">
        <f>BK9*0.000001/(AX9*0.0001)</f>
        <v>1.7518638610839843</v>
      </c>
      <c r="BY9">
        <f>(BH9-BG9)/(1000-BH9)*BX9</f>
        <v>5.7521626217632909E-3</v>
      </c>
      <c r="BZ9">
        <f>(BC9+273.15)</f>
        <v>298.82680168151853</v>
      </c>
      <c r="CA9">
        <f>(BB9+273.15)</f>
        <v>298.64934387207029</v>
      </c>
      <c r="CB9">
        <f>(BL9*BT9+BM9*BU9)*BV9</f>
        <v>288.1470052781624</v>
      </c>
      <c r="CC9">
        <f>((CB9+0.00000010773*(CA9^4-BZ9^4))-BY9*44100)/(AY9*56+0.00000043092*BZ9^3)</f>
        <v>0.11942772257068834</v>
      </c>
      <c r="CD9">
        <f>0.61365*EXP(17.502*AW9/(240.97+AW9))</f>
        <v>3.3102631541223571</v>
      </c>
      <c r="CE9">
        <f>CD9*1000/BN9</f>
        <v>32.799629350044619</v>
      </c>
      <c r="CF9">
        <f>(CE9-BH9)</f>
        <v>11.592235703804384</v>
      </c>
      <c r="CG9">
        <f>IF(S9,BC9,(BB9+BC9)/2)</f>
        <v>25.588072776794434</v>
      </c>
      <c r="CH9">
        <f>0.61365*EXP(17.502*CG9/(240.97+CG9))</f>
        <v>3.2928808506063261</v>
      </c>
      <c r="CI9">
        <f>IF(CF9&lt;&gt;0,(1000-(CE9+BH9)/2)/CF9*BY9,0)</f>
        <v>0.48280885372530263</v>
      </c>
      <c r="CJ9">
        <f>BH9*BN9/1000</f>
        <v>2.1403307041340742</v>
      </c>
      <c r="CK9">
        <f>(CH9-CJ9)</f>
        <v>1.1525501464722518</v>
      </c>
      <c r="CL9">
        <f>1/(1.6/V9+1.37/BA9)</f>
        <v>0.3040269278455483</v>
      </c>
      <c r="CM9">
        <f>W9*BN9*0.001</f>
        <v>5.2818920086084304</v>
      </c>
      <c r="CN9">
        <f>W9/BF9</f>
        <v>1.0205138058936847</v>
      </c>
      <c r="CO9">
        <f>(1-BY9*BN9/CD9/V9)*100</f>
        <v>65.564373906873413</v>
      </c>
      <c r="CP9">
        <f>(BF9-U9/(BA9/1.35))</f>
        <v>51.373216539367249</v>
      </c>
      <c r="CQ9">
        <f>U9*CO9/100/CP9</f>
        <v>-7.8853318229163156E-3</v>
      </c>
      <c r="CR9">
        <f>(AB9-AA9)</f>
        <v>0</v>
      </c>
      <c r="CS9">
        <f>BL9*AM9</f>
        <v>1530.7809997558591</v>
      </c>
      <c r="CT9">
        <f>(AD9-AC9)</f>
        <v>0</v>
      </c>
      <c r="CU9" t="e">
        <f>(AD9-AE9)/(AD9-AA9)</f>
        <v>#DIV/0!</v>
      </c>
      <c r="CV9" t="e">
        <f>(AB9-AD9)/(AB9-AA9)</f>
        <v>#DIV/0!</v>
      </c>
    </row>
    <row r="10" spans="1:100" s="5" customFormat="1" x14ac:dyDescent="0.3">
      <c r="A10" s="4" t="str">
        <f>VLOOKUP(B10,ListCodeMtrx!A$1:B$91,2,TRUE)</f>
        <v>M18</v>
      </c>
      <c r="B10">
        <v>18</v>
      </c>
      <c r="C10" s="16">
        <v>18</v>
      </c>
      <c r="D10" s="16">
        <v>1</v>
      </c>
      <c r="E10" s="16">
        <v>4</v>
      </c>
      <c r="F10" s="2">
        <v>67</v>
      </c>
      <c r="G10" s="3">
        <v>41311</v>
      </c>
      <c r="H10" s="11">
        <v>1</v>
      </c>
      <c r="I10" s="11">
        <v>158.63633411891496</v>
      </c>
      <c r="J10" s="11">
        <v>2.8138055762526322</v>
      </c>
      <c r="K10" s="11">
        <v>168.46921195195799</v>
      </c>
      <c r="L10" s="11">
        <v>264.94610380732428</v>
      </c>
      <c r="M10" s="1">
        <v>46.4</v>
      </c>
      <c r="N10" s="8">
        <v>9</v>
      </c>
      <c r="O10" s="8" t="s">
        <v>197</v>
      </c>
      <c r="P10" s="12">
        <v>0.16111111111111112</v>
      </c>
      <c r="Q10" s="12">
        <f>O10-P10</f>
        <v>0.50186342592592592</v>
      </c>
      <c r="R10" s="8">
        <v>2920.5</v>
      </c>
      <c r="S10" s="8">
        <v>0</v>
      </c>
      <c r="T10" s="13">
        <v>150</v>
      </c>
      <c r="U10" s="14">
        <f>(BE10-BF10*(1000-BG10)/(1000-BH10))*BX10</f>
        <v>11.102261501193789</v>
      </c>
      <c r="V10" s="14">
        <f>IF(CI10&lt;&gt;0,1/(1/CI10-1/BA10),0)</f>
        <v>0.51135979016698729</v>
      </c>
      <c r="W10" s="14">
        <f>((CL10-BY10/2)*BF10-U10)/(CL10+BY10/2)</f>
        <v>105.1304324471665</v>
      </c>
      <c r="X10" s="15">
        <v>25.698921203613281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t="e">
        <f>CR10/AB10</f>
        <v>#DIV/0!</v>
      </c>
      <c r="AG10" t="e">
        <f>CT10/AD10</f>
        <v>#DIV/0!</v>
      </c>
      <c r="AH10" t="e">
        <f>(AD10-AE10)/AD10</f>
        <v>#DIV/0!</v>
      </c>
      <c r="AI10" s="8">
        <v>-1</v>
      </c>
      <c r="AJ10" s="8">
        <v>0.85</v>
      </c>
      <c r="AK10" s="8">
        <v>0.85</v>
      </c>
      <c r="AL10" s="8">
        <v>9.9458990097045898</v>
      </c>
      <c r="AM10">
        <f>(AL10*AK10+(100-AL10)*AJ10)/100</f>
        <v>0.84999999999999987</v>
      </c>
      <c r="AN10">
        <f>(U10-AI10)/CS10</f>
        <v>7.905335835171971E-3</v>
      </c>
      <c r="AO10" t="e">
        <f>(AD10-AE10)/(AD10-AC10)</f>
        <v>#DIV/0!</v>
      </c>
      <c r="AP10" t="e">
        <f>(AB10-AD10)/(AB10-AC10)</f>
        <v>#DIV/0!</v>
      </c>
      <c r="AQ10" t="e">
        <f>(AB10-AD10)/AD10</f>
        <v>#DIV/0!</v>
      </c>
      <c r="AR10" s="8">
        <v>0</v>
      </c>
      <c r="AS10" s="8">
        <v>0.5</v>
      </c>
      <c r="AT10" t="e">
        <f>AH10*AS10*AM10*AR10</f>
        <v>#DIV/0!</v>
      </c>
      <c r="AU10">
        <f>BY10*1000</f>
        <v>5.5585213929835211</v>
      </c>
      <c r="AV10">
        <f>(CD10-CJ10)</f>
        <v>1.1258121775763597</v>
      </c>
      <c r="AW10">
        <f>(BC10+CC10*S10)</f>
        <v>25.698921203613281</v>
      </c>
      <c r="AX10" s="8">
        <v>2</v>
      </c>
      <c r="AY10">
        <f>(AX10*BR10+BS10)</f>
        <v>4.644859790802002</v>
      </c>
      <c r="AZ10" s="8">
        <v>1</v>
      </c>
      <c r="BA10">
        <f>AY10*(AZ10+1)*(AZ10+1)/(AZ10*AZ10+1)</f>
        <v>9.2897195816040039</v>
      </c>
      <c r="BB10" s="8">
        <v>25.500028610229492</v>
      </c>
      <c r="BC10" s="8">
        <v>25.698921203613281</v>
      </c>
      <c r="BD10" s="8">
        <v>25.131027221679688</v>
      </c>
      <c r="BE10" s="8">
        <v>150.56707763671875</v>
      </c>
      <c r="BF10" s="8">
        <v>143.77223205566406</v>
      </c>
      <c r="BG10" s="8">
        <v>18.584205627441406</v>
      </c>
      <c r="BH10" s="8">
        <v>21.688886642456055</v>
      </c>
      <c r="BI10" s="8">
        <v>57.25408935546875</v>
      </c>
      <c r="BJ10" s="8">
        <v>66.8189697265625</v>
      </c>
      <c r="BK10" s="8">
        <v>350.307373046875</v>
      </c>
      <c r="BL10" s="8">
        <v>1801.0562744140625</v>
      </c>
      <c r="BM10" s="8">
        <v>162.067626953125</v>
      </c>
      <c r="BN10" s="8">
        <v>100.91789245605469</v>
      </c>
      <c r="BO10" s="8">
        <v>-0.73732948303222656</v>
      </c>
      <c r="BP10" s="8">
        <v>-1.0570000410079956</v>
      </c>
      <c r="BQ10" s="8">
        <v>0.5</v>
      </c>
      <c r="BR10" s="8">
        <v>-1.355140209197998</v>
      </c>
      <c r="BS10" s="8">
        <v>7.355140209197998</v>
      </c>
      <c r="BT10" s="8">
        <v>1</v>
      </c>
      <c r="BU10" s="8">
        <v>0</v>
      </c>
      <c r="BV10" s="8">
        <v>0.15999999642372131</v>
      </c>
      <c r="BW10" s="8">
        <v>111115</v>
      </c>
      <c r="BX10">
        <f>BK10*0.000001/(AX10*0.0001)</f>
        <v>1.7515368652343748</v>
      </c>
      <c r="BY10">
        <f>(BH10-BG10)/(1000-BH10)*BX10</f>
        <v>5.558521392983521E-3</v>
      </c>
      <c r="BZ10">
        <f>(BC10+273.15)</f>
        <v>298.84892120361326</v>
      </c>
      <c r="CA10">
        <f>(BB10+273.15)</f>
        <v>298.65002861022947</v>
      </c>
      <c r="CB10">
        <f>(BL10*BT10+BM10*BU10)*BV10</f>
        <v>288.16899746517083</v>
      </c>
      <c r="CC10">
        <f>((CB10+0.00000010773*(CA10^4-BZ10^4))-BY10*44100)/(AY10*56+0.00000043092*BZ10^3)</f>
        <v>0.15004013686963447</v>
      </c>
      <c r="CD10">
        <f>0.61365*EXP(17.502*AW10/(240.97+AW10))</f>
        <v>3.314608907251301</v>
      </c>
      <c r="CE10">
        <f>CD10*1000/BN10</f>
        <v>32.844610867142983</v>
      </c>
      <c r="CF10">
        <f>(CE10-BH10)</f>
        <v>11.155724224686928</v>
      </c>
      <c r="CG10">
        <f>IF(S10,BC10,(BB10+BC10)/2)</f>
        <v>25.599474906921387</v>
      </c>
      <c r="CH10">
        <f>0.61365*EXP(17.502*CG10/(240.97+CG10))</f>
        <v>3.2951100934197131</v>
      </c>
      <c r="CI10">
        <f>IF(CF10&lt;&gt;0,(1000-(CE10+BH10)/2)/CF10*BY10,0)</f>
        <v>0.48468019447339833</v>
      </c>
      <c r="CJ10">
        <f>BH10*BN10/1000</f>
        <v>2.1887967296749413</v>
      </c>
      <c r="CK10">
        <f>(CH10-CJ10)</f>
        <v>1.1063133637447717</v>
      </c>
      <c r="CL10">
        <f>1/(1.6/V10+1.37/BA10)</f>
        <v>0.30521422432160739</v>
      </c>
      <c r="CM10">
        <f>W10*BN10*0.001</f>
        <v>10.609541675561672</v>
      </c>
      <c r="CN10">
        <f>W10/BF10</f>
        <v>0.73122904850265746</v>
      </c>
      <c r="CO10">
        <f>(1-BY10*BN10/CD10/V10)*100</f>
        <v>66.904527523668591</v>
      </c>
      <c r="CP10">
        <f>(BF10-U10/(BA10/1.35))</f>
        <v>142.15882996155869</v>
      </c>
      <c r="CQ10">
        <f>U10*CO10/100/CP10</f>
        <v>5.2250821168297816E-2</v>
      </c>
      <c r="CR10">
        <f>(AB10-AA10)</f>
        <v>0</v>
      </c>
      <c r="CS10">
        <f>BL10*AM10</f>
        <v>1530.897833251953</v>
      </c>
      <c r="CT10">
        <f>(AD10-AC10)</f>
        <v>0</v>
      </c>
      <c r="CU10" t="e">
        <f>(AD10-AE10)/(AD10-AA10)</f>
        <v>#DIV/0!</v>
      </c>
      <c r="CV10" t="e">
        <f>(AB10-AD10)/(AB10-AA10)</f>
        <v>#DIV/0!</v>
      </c>
    </row>
    <row r="11" spans="1:100" x14ac:dyDescent="0.3">
      <c r="A11" s="4" t="str">
        <f>VLOOKUP(B11,ListCodeMtrx!A$1:B$91,2,TRUE)</f>
        <v>M18</v>
      </c>
      <c r="B11">
        <v>18</v>
      </c>
      <c r="C11" s="16">
        <v>18</v>
      </c>
      <c r="D11" s="16">
        <v>1</v>
      </c>
      <c r="E11" s="16">
        <v>4</v>
      </c>
      <c r="F11" s="2">
        <v>67</v>
      </c>
      <c r="G11" s="3">
        <v>41311</v>
      </c>
      <c r="H11" s="11">
        <v>1</v>
      </c>
      <c r="I11" s="11">
        <v>158.63633411891496</v>
      </c>
      <c r="J11" s="11">
        <v>2.8138055762526322</v>
      </c>
      <c r="K11" s="11">
        <v>168.46921195195799</v>
      </c>
      <c r="L11" s="11">
        <v>264.94610380732428</v>
      </c>
      <c r="M11" s="1">
        <v>46.4</v>
      </c>
      <c r="N11" s="8">
        <v>10</v>
      </c>
      <c r="O11" s="8" t="s">
        <v>198</v>
      </c>
      <c r="P11" s="12">
        <v>0.16111111111111112</v>
      </c>
      <c r="Q11" s="12">
        <f>O11-P11</f>
        <v>0.50406250000000008</v>
      </c>
      <c r="R11" s="8">
        <v>3110.5</v>
      </c>
      <c r="S11" s="8">
        <v>0</v>
      </c>
      <c r="T11" s="13" t="s">
        <v>192</v>
      </c>
      <c r="U11" s="14">
        <f>(BE11-BF11*(1000-BG11)/(1000-BH11))*BX11</f>
        <v>33.522368318856593</v>
      </c>
      <c r="V11" s="14">
        <f>IF(CI11&lt;&gt;0,1/(1/CI11-1/BA11),0)</f>
        <v>0.50053799793685938</v>
      </c>
      <c r="W11" s="14">
        <f>((CL11-BY11/2)*BF11-U11)/(CL11+BY11/2)</f>
        <v>262.85275585152738</v>
      </c>
      <c r="X11" s="15">
        <v>25.735248565673828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t="e">
        <f>CR11/AB11</f>
        <v>#DIV/0!</v>
      </c>
      <c r="AG11" t="e">
        <f>CT11/AD11</f>
        <v>#DIV/0!</v>
      </c>
      <c r="AH11" t="e">
        <f>(AD11-AE11)/AD11</f>
        <v>#DIV/0!</v>
      </c>
      <c r="AI11" s="8">
        <v>-1</v>
      </c>
      <c r="AJ11" s="8">
        <v>0.85</v>
      </c>
      <c r="AK11" s="8">
        <v>0.85</v>
      </c>
      <c r="AL11" s="8">
        <v>9.9458990097045898</v>
      </c>
      <c r="AM11">
        <f>(AL11*AK11+(100-AL11)*AJ11)/100</f>
        <v>0.84999999999999987</v>
      </c>
      <c r="AN11">
        <f>(U11-AI11)/CS11</f>
        <v>2.2554342732525132E-2</v>
      </c>
      <c r="AO11" t="e">
        <f>(AD11-AE11)/(AD11-AC11)</f>
        <v>#DIV/0!</v>
      </c>
      <c r="AP11" t="e">
        <f>(AB11-AD11)/(AB11-AC11)</f>
        <v>#DIV/0!</v>
      </c>
      <c r="AQ11" t="e">
        <f>(AB11-AD11)/AD11</f>
        <v>#DIV/0!</v>
      </c>
      <c r="AR11" s="8">
        <v>0</v>
      </c>
      <c r="AS11" s="8">
        <v>0.5</v>
      </c>
      <c r="AT11" t="e">
        <f>AH11*AS11*AM11*AR11</f>
        <v>#DIV/0!</v>
      </c>
      <c r="AU11">
        <f>BY11*1000</f>
        <v>5.6416915029999855</v>
      </c>
      <c r="AV11">
        <f>(CD11-CJ11)</f>
        <v>1.1661792424826825</v>
      </c>
      <c r="AW11">
        <f>(BC11+CC11*S11)</f>
        <v>25.735248565673828</v>
      </c>
      <c r="AX11" s="8">
        <v>2</v>
      </c>
      <c r="AY11">
        <f>(AX11*BR11+BS11)</f>
        <v>4.644859790802002</v>
      </c>
      <c r="AZ11" s="8">
        <v>1</v>
      </c>
      <c r="BA11">
        <f>AY11*(AZ11+1)*(AZ11+1)/(AZ11*AZ11+1)</f>
        <v>9.2897195816040039</v>
      </c>
      <c r="BB11" s="8">
        <v>25.520013809204102</v>
      </c>
      <c r="BC11" s="8">
        <v>25.735248565673828</v>
      </c>
      <c r="BD11" s="8">
        <v>25.133405685424805</v>
      </c>
      <c r="BE11" s="8">
        <v>401.39013671875</v>
      </c>
      <c r="BF11" s="8">
        <v>381.02645874023437</v>
      </c>
      <c r="BG11" s="8">
        <v>18.208766937255859</v>
      </c>
      <c r="BH11" s="8">
        <v>21.36058235168457</v>
      </c>
      <c r="BI11" s="8">
        <v>56.028621673583984</v>
      </c>
      <c r="BJ11" s="8">
        <v>65.726806640625</v>
      </c>
      <c r="BK11" s="8">
        <v>350.34930419921875</v>
      </c>
      <c r="BL11" s="8">
        <v>1800.741943359375</v>
      </c>
      <c r="BM11" s="8">
        <v>162.96458435058594</v>
      </c>
      <c r="BN11" s="8">
        <v>100.91380310058594</v>
      </c>
      <c r="BO11" s="8">
        <v>-5.0907230377197266</v>
      </c>
      <c r="BP11" s="8">
        <v>-0.96814048290252686</v>
      </c>
      <c r="BQ11" s="8">
        <v>0.25</v>
      </c>
      <c r="BR11" s="8">
        <v>-1.355140209197998</v>
      </c>
      <c r="BS11" s="8">
        <v>7.355140209197998</v>
      </c>
      <c r="BT11" s="8">
        <v>1</v>
      </c>
      <c r="BU11" s="8">
        <v>0</v>
      </c>
      <c r="BV11" s="8">
        <v>0.15999999642372131</v>
      </c>
      <c r="BW11" s="8">
        <v>111115</v>
      </c>
      <c r="BX11">
        <f>BK11*0.000001/(AX11*0.0001)</f>
        <v>1.7517465209960936</v>
      </c>
      <c r="BY11">
        <f>(BH11-BG11)/(1000-BH11)*BX11</f>
        <v>5.6416915029999853E-3</v>
      </c>
      <c r="BZ11">
        <f>(BC11+273.15)</f>
        <v>298.88524856567381</v>
      </c>
      <c r="CA11">
        <f>(BB11+273.15)</f>
        <v>298.67001380920408</v>
      </c>
      <c r="CB11">
        <f>(BL11*BT11+BM11*BU11)*BV11</f>
        <v>288.11870449754497</v>
      </c>
      <c r="CC11">
        <f>((CB11+0.00000010773*(CA11^4-BZ11^4))-BY11*44100)/(AY11*56+0.00000043092*BZ11^3)</f>
        <v>0.13565523787591852</v>
      </c>
      <c r="CD11">
        <f>0.61365*EXP(17.502*AW11/(240.97+AW11))</f>
        <v>3.3217568440344301</v>
      </c>
      <c r="CE11">
        <f>CD11*1000/BN11</f>
        <v>32.916773939472534</v>
      </c>
      <c r="CF11">
        <f>(CE11-BH11)</f>
        <v>11.556191587787964</v>
      </c>
      <c r="CG11">
        <f>IF(S11,BC11,(BB11+BC11)/2)</f>
        <v>25.627631187438965</v>
      </c>
      <c r="CH11">
        <f>0.61365*EXP(17.502*CG11/(240.97+CG11))</f>
        <v>3.3006206067387986</v>
      </c>
      <c r="CI11">
        <f>IF(CF11&lt;&gt;0,(1000-(CE11+BH11)/2)/CF11*BY11,0)</f>
        <v>0.47494742635657744</v>
      </c>
      <c r="CJ11">
        <f>BH11*BN11/1000</f>
        <v>2.1555776015517476</v>
      </c>
      <c r="CK11">
        <f>(CH11-CJ11)</f>
        <v>1.145043005187051</v>
      </c>
      <c r="CL11">
        <f>1/(1.6/V11+1.37/BA11)</f>
        <v>0.29903989975754547</v>
      </c>
      <c r="CM11">
        <f>W11*BN11*0.001</f>
        <v>26.525471248447424</v>
      </c>
      <c r="CN11">
        <f>W11/BF11</f>
        <v>0.68985433904139404</v>
      </c>
      <c r="CO11">
        <f>(1-BY11*BN11/CD11/V11)*100</f>
        <v>65.758323696428462</v>
      </c>
      <c r="CP11">
        <f>(BF11-U11/(BA11/1.35))</f>
        <v>376.15492340131271</v>
      </c>
      <c r="CQ11">
        <f>U11*CO11/100/CP11</f>
        <v>5.8602841803840053E-2</v>
      </c>
      <c r="CR11">
        <f>(AB11-AA11)</f>
        <v>0</v>
      </c>
      <c r="CS11">
        <f>BL11*AM11</f>
        <v>1530.6306518554686</v>
      </c>
      <c r="CT11">
        <f>(AD11-AC11)</f>
        <v>0</v>
      </c>
      <c r="CU11" t="e">
        <f>(AD11-AE11)/(AD11-AA11)</f>
        <v>#DIV/0!</v>
      </c>
      <c r="CV11" t="e">
        <f>(AB11-AD11)/(AB11-AA11)</f>
        <v>#DIV/0!</v>
      </c>
    </row>
    <row r="12" spans="1:100" x14ac:dyDescent="0.3">
      <c r="A12" s="4" t="str">
        <f>VLOOKUP(B12,ListCodeMtrx!A$1:B$91,2,TRUE)</f>
        <v>M18</v>
      </c>
      <c r="B12">
        <v>18</v>
      </c>
      <c r="C12" s="16">
        <v>18</v>
      </c>
      <c r="D12" s="16">
        <v>1</v>
      </c>
      <c r="E12" s="16">
        <v>4</v>
      </c>
      <c r="F12" s="2">
        <v>67</v>
      </c>
      <c r="G12" s="3">
        <v>41311</v>
      </c>
      <c r="H12" s="11">
        <v>1</v>
      </c>
      <c r="I12" s="11">
        <v>158.63633411891496</v>
      </c>
      <c r="J12" s="11">
        <v>2.8138055762526322</v>
      </c>
      <c r="K12" s="11">
        <v>168.46921195195799</v>
      </c>
      <c r="L12" s="11">
        <v>264.94610380732428</v>
      </c>
      <c r="M12" s="1">
        <v>46.4</v>
      </c>
      <c r="N12" s="8">
        <v>11</v>
      </c>
      <c r="O12" s="8" t="s">
        <v>199</v>
      </c>
      <c r="P12" s="12">
        <v>0.16111111111111112</v>
      </c>
      <c r="Q12" s="12">
        <f>O12-P12</f>
        <v>0.50648148148148153</v>
      </c>
      <c r="R12" s="8">
        <v>3319.5</v>
      </c>
      <c r="S12" s="8">
        <v>0</v>
      </c>
      <c r="T12" s="13">
        <v>800</v>
      </c>
      <c r="U12" s="14">
        <f>(BE12-BF12*(1000-BG12)/(1000-BH12))*BX12</f>
        <v>51.742926215222262</v>
      </c>
      <c r="V12" s="14">
        <f>IF(CI12&lt;&gt;0,1/(1/CI12-1/BA12),0)</f>
        <v>0.47231364934712927</v>
      </c>
      <c r="W12" s="14">
        <f>((CL12-BY12/2)*BF12-U12)/(CL12+BY12/2)</f>
        <v>571.9641160480229</v>
      </c>
      <c r="X12" s="15">
        <v>25.764232635498047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t="e">
        <f>CR12/AB12</f>
        <v>#DIV/0!</v>
      </c>
      <c r="AG12" t="e">
        <f>CT12/AD12</f>
        <v>#DIV/0!</v>
      </c>
      <c r="AH12" t="e">
        <f>(AD12-AE12)/AD12</f>
        <v>#DIV/0!</v>
      </c>
      <c r="AI12" s="8">
        <v>-1</v>
      </c>
      <c r="AJ12" s="8">
        <v>0.85</v>
      </c>
      <c r="AK12" s="8">
        <v>0.85</v>
      </c>
      <c r="AL12" s="8">
        <v>9.9458990097045898</v>
      </c>
      <c r="AM12">
        <f>(AL12*AK12+(100-AL12)*AJ12)/100</f>
        <v>0.84999999999999987</v>
      </c>
      <c r="AN12">
        <f>(U12-AI12)/CS12</f>
        <v>3.4463687143803171E-2</v>
      </c>
      <c r="AO12" t="e">
        <f>(AD12-AE12)/(AD12-AC12)</f>
        <v>#DIV/0!</v>
      </c>
      <c r="AP12" t="e">
        <f>(AB12-AD12)/(AB12-AC12)</f>
        <v>#DIV/0!</v>
      </c>
      <c r="AQ12" t="e">
        <f>(AB12-AD12)/AD12</f>
        <v>#DIV/0!</v>
      </c>
      <c r="AR12" s="8">
        <v>0</v>
      </c>
      <c r="AS12" s="8">
        <v>0.5</v>
      </c>
      <c r="AT12" t="e">
        <f>AH12*AS12*AM12*AR12</f>
        <v>#DIV/0!</v>
      </c>
      <c r="AU12">
        <f>BY12*1000</f>
        <v>5.6002088404690031</v>
      </c>
      <c r="AV12">
        <f>(CD12-CJ12)</f>
        <v>1.2234445632571802</v>
      </c>
      <c r="AW12">
        <f>(BC12+CC12*S12)</f>
        <v>25.764232635498047</v>
      </c>
      <c r="AX12" s="8">
        <v>2</v>
      </c>
      <c r="AY12">
        <f>(AX12*BR12+BS12)</f>
        <v>4.644859790802002</v>
      </c>
      <c r="AZ12" s="8">
        <v>1</v>
      </c>
      <c r="BA12">
        <f>AY12*(AZ12+1)*(AZ12+1)/(AZ12*AZ12+1)</f>
        <v>9.2897195816040039</v>
      </c>
      <c r="BB12" s="8">
        <v>25.534757614135742</v>
      </c>
      <c r="BC12" s="8">
        <v>25.764232635498047</v>
      </c>
      <c r="BD12" s="8">
        <v>25.133047103881836</v>
      </c>
      <c r="BE12" s="8">
        <v>800.14019775390625</v>
      </c>
      <c r="BF12" s="8">
        <v>768.14324951171875</v>
      </c>
      <c r="BG12" s="8">
        <v>17.720529556274414</v>
      </c>
      <c r="BH12" s="8">
        <v>20.851125717163086</v>
      </c>
      <c r="BI12" s="8">
        <v>54.474933624267578</v>
      </c>
      <c r="BJ12" s="8">
        <v>64.098739624023438</v>
      </c>
      <c r="BK12" s="8">
        <v>350.31271362304688</v>
      </c>
      <c r="BL12" s="8">
        <v>1800.4603271484375</v>
      </c>
      <c r="BM12" s="8">
        <v>163.57447814941406</v>
      </c>
      <c r="BN12" s="8">
        <v>100.90702056884766</v>
      </c>
      <c r="BO12" s="8">
        <v>-15.233484268188477</v>
      </c>
      <c r="BP12" s="8">
        <v>-0.86200416088104248</v>
      </c>
      <c r="BQ12" s="8">
        <v>0.25</v>
      </c>
      <c r="BR12" s="8">
        <v>-1.355140209197998</v>
      </c>
      <c r="BS12" s="8">
        <v>7.355140209197998</v>
      </c>
      <c r="BT12" s="8">
        <v>1</v>
      </c>
      <c r="BU12" s="8">
        <v>0</v>
      </c>
      <c r="BV12" s="8">
        <v>0.15999999642372131</v>
      </c>
      <c r="BW12" s="8">
        <v>111115</v>
      </c>
      <c r="BX12">
        <f>BK12*0.000001/(AX12*0.0001)</f>
        <v>1.7515635681152342</v>
      </c>
      <c r="BY12">
        <f>(BH12-BG12)/(1000-BH12)*BX12</f>
        <v>5.6002088404690032E-3</v>
      </c>
      <c r="BZ12">
        <f>(BC12+273.15)</f>
        <v>298.91423263549802</v>
      </c>
      <c r="CA12">
        <f>(BB12+273.15)</f>
        <v>298.68475761413572</v>
      </c>
      <c r="CB12">
        <f>(BL12*BT12+BM12*BU12)*BV12</f>
        <v>288.07364590480211</v>
      </c>
      <c r="CC12">
        <f>((CB12+0.00000010773*(CA12^4-BZ12^4))-BY12*44100)/(AY12*56+0.00000043092*BZ12^3)</f>
        <v>0.1416180563445546</v>
      </c>
      <c r="CD12">
        <f>0.61365*EXP(17.502*AW12/(240.97+AW12))</f>
        <v>3.3274695348825842</v>
      </c>
      <c r="CE12">
        <f>CD12*1000/BN12</f>
        <v>32.975599875256364</v>
      </c>
      <c r="CF12">
        <f>(CE12-BH12)</f>
        <v>12.124474158093278</v>
      </c>
      <c r="CG12">
        <f>IF(S12,BC12,(BB12+BC12)/2)</f>
        <v>25.649495124816895</v>
      </c>
      <c r="CH12">
        <f>0.61365*EXP(17.502*CG12/(240.97+CG12))</f>
        <v>3.3049051859882694</v>
      </c>
      <c r="CI12">
        <f>IF(CF12&lt;&gt;0,(1000-(CE12+BH12)/2)/CF12*BY12,0)</f>
        <v>0.4494618337384389</v>
      </c>
      <c r="CJ12">
        <f>BH12*BN12/1000</f>
        <v>2.104024971625404</v>
      </c>
      <c r="CK12">
        <f>(CH12-CJ12)</f>
        <v>1.2008802143628654</v>
      </c>
      <c r="CL12">
        <f>1/(1.6/V12+1.37/BA12)</f>
        <v>0.28288108828549119</v>
      </c>
      <c r="CM12">
        <f>W12*BN12*0.001</f>
        <v>57.715194822700617</v>
      </c>
      <c r="CN12">
        <f>W12/BF12</f>
        <v>0.7446060567629802</v>
      </c>
      <c r="CO12">
        <f>(1-BY12*BN12/CD12/V12)*100</f>
        <v>64.04320105729964</v>
      </c>
      <c r="CP12">
        <f>(BF12-U12/(BA12/1.35))</f>
        <v>760.62386749195616</v>
      </c>
      <c r="CQ12">
        <f>U12*CO12/100/CP12</f>
        <v>4.3566640076930591E-2</v>
      </c>
      <c r="CR12">
        <f>(AB12-AA12)</f>
        <v>0</v>
      </c>
      <c r="CS12">
        <f>BL12*AM12</f>
        <v>1530.3912780761716</v>
      </c>
      <c r="CT12">
        <f>(AD12-AC12)</f>
        <v>0</v>
      </c>
      <c r="CU12" t="e">
        <f>(AD12-AE12)/(AD12-AA12)</f>
        <v>#DIV/0!</v>
      </c>
      <c r="CV12" t="e">
        <f>(AB12-AD12)/(AB12-AA12)</f>
        <v>#DIV/0!</v>
      </c>
    </row>
    <row r="13" spans="1:100" s="32" customFormat="1" x14ac:dyDescent="0.3">
      <c r="A13" s="31" t="str">
        <f>VLOOKUP(B13,ListCodeMtrx!A$1:B$91,2,TRUE)</f>
        <v>M18</v>
      </c>
      <c r="B13" s="32">
        <v>18</v>
      </c>
      <c r="C13" s="33">
        <v>18</v>
      </c>
      <c r="D13" s="33">
        <v>1</v>
      </c>
      <c r="E13" s="33">
        <v>4</v>
      </c>
      <c r="F13" s="26">
        <v>67</v>
      </c>
      <c r="G13" s="34">
        <v>41311</v>
      </c>
      <c r="H13" s="35">
        <v>1</v>
      </c>
      <c r="I13" s="35">
        <v>158.63633411891496</v>
      </c>
      <c r="J13" s="35">
        <v>2.8138055762526322</v>
      </c>
      <c r="K13" s="35">
        <v>168.46921195195799</v>
      </c>
      <c r="L13" s="35">
        <v>264.94610380732428</v>
      </c>
      <c r="M13" s="26">
        <v>46.4</v>
      </c>
      <c r="N13" s="36"/>
      <c r="O13" s="36"/>
      <c r="P13" s="37"/>
      <c r="Q13" s="37"/>
      <c r="R13" s="36"/>
      <c r="S13" s="36"/>
      <c r="T13" s="38" t="s">
        <v>194</v>
      </c>
      <c r="U13" s="36">
        <f t="shared" ref="U13:AB13" si="2">AVERAGE(U62,U81)</f>
        <v>34.916714061466358</v>
      </c>
      <c r="V13" s="36">
        <f t="shared" si="2"/>
        <v>0.38192481017988467</v>
      </c>
      <c r="W13" s="36">
        <f t="shared" si="2"/>
        <v>171.32209686809909</v>
      </c>
      <c r="X13" s="36">
        <f t="shared" si="2"/>
        <v>26.893833160400391</v>
      </c>
      <c r="Y13" s="36">
        <f t="shared" si="2"/>
        <v>4</v>
      </c>
      <c r="Z13" s="36">
        <f t="shared" si="2"/>
        <v>4</v>
      </c>
      <c r="AA13" s="36">
        <f t="shared" si="2"/>
        <v>0</v>
      </c>
      <c r="AB13" s="36">
        <f t="shared" si="2"/>
        <v>0</v>
      </c>
      <c r="AC13" s="36">
        <f>AVERAGE(AC62,AC81)</f>
        <v>399.85888671875</v>
      </c>
      <c r="AD13" s="36">
        <f t="shared" ref="AD13:CO13" si="3">AVERAGE(AD62,AD81)</f>
        <v>799.2281494140625</v>
      </c>
      <c r="AE13" s="36">
        <f t="shared" si="3"/>
        <v>562.792724609375</v>
      </c>
      <c r="AF13" s="36" t="e">
        <f t="shared" si="3"/>
        <v>#DIV/0!</v>
      </c>
      <c r="AG13" s="36">
        <f t="shared" si="3"/>
        <v>0.50850019723135487</v>
      </c>
      <c r="AH13" s="36">
        <f t="shared" si="3"/>
        <v>0.2997496756251995</v>
      </c>
      <c r="AI13" s="36">
        <f t="shared" si="3"/>
        <v>-1</v>
      </c>
      <c r="AJ13" s="36">
        <f t="shared" si="3"/>
        <v>0.86</v>
      </c>
      <c r="AK13" s="36">
        <f t="shared" si="3"/>
        <v>0.88500000000000001</v>
      </c>
      <c r="AL13" s="36">
        <f t="shared" si="3"/>
        <v>9.9649419784545898</v>
      </c>
      <c r="AM13" s="36">
        <f t="shared" si="3"/>
        <v>0.86249599623680107</v>
      </c>
      <c r="AN13" s="36">
        <f t="shared" si="3"/>
        <v>2.3211606591728585E-2</v>
      </c>
      <c r="AO13" s="36">
        <f t="shared" si="3"/>
        <v>0.59070030988225697</v>
      </c>
      <c r="AP13" s="36">
        <f t="shared" si="3"/>
        <v>2.053039877354252</v>
      </c>
      <c r="AQ13" s="36">
        <f t="shared" si="3"/>
        <v>-1</v>
      </c>
      <c r="AR13" s="36">
        <f t="shared" si="3"/>
        <v>1793.584228515625</v>
      </c>
      <c r="AS13" s="36">
        <f t="shared" si="3"/>
        <v>0.5</v>
      </c>
      <c r="AT13" s="36">
        <f t="shared" si="3"/>
        <v>231.66284780733832</v>
      </c>
      <c r="AU13" s="36">
        <f t="shared" si="3"/>
        <v>4.0223939368424517</v>
      </c>
      <c r="AV13" s="36">
        <f t="shared" si="3"/>
        <v>0.96392367585607053</v>
      </c>
      <c r="AW13" s="36">
        <f t="shared" si="3"/>
        <v>26.893833160400391</v>
      </c>
      <c r="AX13" s="36">
        <f t="shared" si="3"/>
        <v>2</v>
      </c>
      <c r="AY13" s="36">
        <f t="shared" si="3"/>
        <v>4.644859790802002</v>
      </c>
      <c r="AZ13" s="36">
        <f t="shared" si="3"/>
        <v>1</v>
      </c>
      <c r="BA13" s="36">
        <f t="shared" si="3"/>
        <v>9.2897195816040039</v>
      </c>
      <c r="BB13" s="36">
        <f t="shared" si="3"/>
        <v>25.630038261413574</v>
      </c>
      <c r="BC13" s="36">
        <f t="shared" si="3"/>
        <v>26.893833160400391</v>
      </c>
      <c r="BD13" s="36">
        <f t="shared" si="3"/>
        <v>25.064231872558594</v>
      </c>
      <c r="BE13" s="36">
        <f t="shared" si="3"/>
        <v>399.35069274902344</v>
      </c>
      <c r="BF13" s="36">
        <f t="shared" si="3"/>
        <v>378.56103515625</v>
      </c>
      <c r="BG13" s="36">
        <f t="shared" si="3"/>
        <v>23.481574058532715</v>
      </c>
      <c r="BH13" s="36">
        <f t="shared" si="3"/>
        <v>25.724151611328125</v>
      </c>
      <c r="BI13" s="36">
        <f t="shared" si="3"/>
        <v>71.765785217285156</v>
      </c>
      <c r="BJ13" s="36">
        <f t="shared" si="3"/>
        <v>78.622215270996094</v>
      </c>
      <c r="BK13" s="36">
        <f t="shared" si="3"/>
        <v>350.55513000488281</v>
      </c>
      <c r="BL13" s="36">
        <f t="shared" si="3"/>
        <v>1793.584228515625</v>
      </c>
      <c r="BM13" s="36">
        <f t="shared" si="3"/>
        <v>441.2149096801877</v>
      </c>
      <c r="BN13" s="36">
        <f t="shared" si="3"/>
        <v>100.89965057373047</v>
      </c>
      <c r="BO13" s="36">
        <f t="shared" si="3"/>
        <v>-2.2068983316421509</v>
      </c>
      <c r="BP13" s="36">
        <f t="shared" si="3"/>
        <v>-0.57088984549045563</v>
      </c>
      <c r="BQ13" s="36">
        <f t="shared" si="3"/>
        <v>0.5</v>
      </c>
      <c r="BR13" s="36">
        <f t="shared" si="3"/>
        <v>-1.355140209197998</v>
      </c>
      <c r="BS13" s="36">
        <f t="shared" si="3"/>
        <v>7.355140209197998</v>
      </c>
      <c r="BT13" s="36">
        <f t="shared" si="3"/>
        <v>1</v>
      </c>
      <c r="BU13" s="36">
        <f t="shared" si="3"/>
        <v>0</v>
      </c>
      <c r="BV13" s="36">
        <f t="shared" si="3"/>
        <v>0.15999999642372131</v>
      </c>
      <c r="BW13" s="36">
        <f t="shared" si="3"/>
        <v>111115</v>
      </c>
      <c r="BX13" s="36">
        <f t="shared" si="3"/>
        <v>1.752775650024414</v>
      </c>
      <c r="BY13" s="36">
        <f t="shared" si="3"/>
        <v>4.0223939368424517E-3</v>
      </c>
      <c r="BZ13" s="36">
        <f t="shared" si="3"/>
        <v>300.04383316040037</v>
      </c>
      <c r="CA13" s="36">
        <f t="shared" si="3"/>
        <v>298.78003826141355</v>
      </c>
      <c r="CB13" s="36">
        <f t="shared" si="3"/>
        <v>286.97347014814295</v>
      </c>
      <c r="CC13" s="36">
        <f t="shared" si="3"/>
        <v>0.38094660374702438</v>
      </c>
      <c r="CD13" s="36">
        <f t="shared" si="3"/>
        <v>3.559734186064377</v>
      </c>
      <c r="CE13" s="36">
        <f t="shared" si="3"/>
        <v>35.279011018654629</v>
      </c>
      <c r="CF13" s="36">
        <f t="shared" si="3"/>
        <v>9.5548594073265001</v>
      </c>
      <c r="CG13" s="36">
        <f t="shared" si="3"/>
        <v>26.261935710906982</v>
      </c>
      <c r="CH13" s="36">
        <f t="shared" si="3"/>
        <v>3.4276358825208701</v>
      </c>
      <c r="CI13" s="36">
        <f t="shared" si="3"/>
        <v>0.36343482772318053</v>
      </c>
      <c r="CJ13" s="36">
        <f t="shared" si="3"/>
        <v>2.5958105102083064</v>
      </c>
      <c r="CK13" s="36">
        <f t="shared" si="3"/>
        <v>0.83182537231256348</v>
      </c>
      <c r="CL13" s="36">
        <f t="shared" si="3"/>
        <v>0.22873066589515406</v>
      </c>
      <c r="CM13" s="36">
        <f t="shared" si="3"/>
        <v>17.279847526331128</v>
      </c>
      <c r="CN13" s="36">
        <f t="shared" si="3"/>
        <v>0.45246157440861745</v>
      </c>
      <c r="CO13" s="36">
        <f t="shared" si="3"/>
        <v>72.995119674356204</v>
      </c>
      <c r="CP13" s="36">
        <f t="shared" ref="CP13:CV13" si="4">AVERAGE(CP62,CP81)</f>
        <v>373.48687079973661</v>
      </c>
      <c r="CQ13" s="36">
        <f t="shared" si="4"/>
        <v>6.8535912733820203E-2</v>
      </c>
      <c r="CR13" s="36">
        <f t="shared" si="4"/>
        <v>0</v>
      </c>
      <c r="CS13" s="36">
        <f t="shared" si="4"/>
        <v>1546.8796806395726</v>
      </c>
      <c r="CT13" s="36">
        <f t="shared" si="4"/>
        <v>399.3692626953125</v>
      </c>
      <c r="CU13" s="36">
        <f t="shared" si="4"/>
        <v>0.2997496756251995</v>
      </c>
      <c r="CV13" s="36" t="e">
        <f t="shared" si="4"/>
        <v>#DIV/0!</v>
      </c>
    </row>
    <row r="14" spans="1:100" x14ac:dyDescent="0.3">
      <c r="A14" s="4" t="str">
        <f>VLOOKUP(B14,ListCodeMtrx!A$1:B$91,2,TRUE)</f>
        <v>M68</v>
      </c>
      <c r="B14">
        <v>68</v>
      </c>
      <c r="C14" s="16">
        <v>16</v>
      </c>
      <c r="D14" s="16">
        <v>3</v>
      </c>
      <c r="E14" s="16">
        <v>2</v>
      </c>
      <c r="F14" s="2">
        <v>67</v>
      </c>
      <c r="G14" s="3">
        <v>41311</v>
      </c>
      <c r="H14" s="11">
        <v>1</v>
      </c>
      <c r="I14" s="11">
        <v>153.15266705126464</v>
      </c>
      <c r="J14" s="11">
        <v>2.1645647778941108</v>
      </c>
      <c r="K14" s="11">
        <v>164.74400845536428</v>
      </c>
      <c r="L14" s="11">
        <v>247.53496015212698</v>
      </c>
      <c r="M14" s="1">
        <v>48.7</v>
      </c>
      <c r="N14" s="8">
        <v>12</v>
      </c>
      <c r="O14" s="8" t="s">
        <v>200</v>
      </c>
      <c r="P14" s="12">
        <v>0.16111111111111112</v>
      </c>
      <c r="Q14" s="12">
        <f>O14-P14</f>
        <v>0.51374999999999993</v>
      </c>
      <c r="R14" s="8">
        <v>3947.5</v>
      </c>
      <c r="S14" s="8">
        <v>0</v>
      </c>
      <c r="T14" s="13">
        <v>400</v>
      </c>
      <c r="U14">
        <f>(BE14-BF14*(1000-BG14)/(1000-BH14))*BX14</f>
        <v>32.882728358406624</v>
      </c>
      <c r="V14">
        <f>IF(CI14&lt;&gt;0,1/(1/CI14-1/BA14),0)</f>
        <v>0.66063676561424467</v>
      </c>
      <c r="W14">
        <f>((CL14-BY14/2)*BF14-U14)/(CL14+BY14/2)</f>
        <v>289.5751935347065</v>
      </c>
      <c r="X14">
        <v>25.755434036254883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t="e">
        <f>CR14/AB14</f>
        <v>#DIV/0!</v>
      </c>
      <c r="AG14" t="e">
        <f>CT14/AD14</f>
        <v>#DIV/0!</v>
      </c>
      <c r="AH14" t="e">
        <f>(AD14-AE14)/AD14</f>
        <v>#DIV/0!</v>
      </c>
      <c r="AI14" s="8">
        <v>-1</v>
      </c>
      <c r="AJ14" s="8">
        <v>0.85</v>
      </c>
      <c r="AK14" s="8">
        <v>0.85</v>
      </c>
      <c r="AL14" s="8">
        <v>9.9458990097045898</v>
      </c>
      <c r="AM14">
        <f>(AL14*AK14+(100-AL14)*AJ14)/100</f>
        <v>0.84999999999999987</v>
      </c>
      <c r="AN14">
        <f>(U14-AI14)/CS14</f>
        <v>2.2151853573693325E-2</v>
      </c>
      <c r="AO14" t="e">
        <f>(AD14-AE14)/(AD14-AC14)</f>
        <v>#DIV/0!</v>
      </c>
      <c r="AP14" t="e">
        <f>(AB14-AD14)/(AB14-AC14)</f>
        <v>#DIV/0!</v>
      </c>
      <c r="AQ14" t="e">
        <f>(AB14-AD14)/AD14</f>
        <v>#DIV/0!</v>
      </c>
      <c r="AR14" s="8">
        <v>0</v>
      </c>
      <c r="AS14" s="8">
        <v>0.5</v>
      </c>
      <c r="AT14" t="e">
        <f>AH14*AS14*AM14*AR14</f>
        <v>#DIV/0!</v>
      </c>
      <c r="AU14">
        <f>BY14*1000</f>
        <v>6.800503618609528</v>
      </c>
      <c r="AV14">
        <f>(CD14-CJ14)</f>
        <v>1.0817167436291371</v>
      </c>
      <c r="AW14">
        <f>(BC14+CC14*S14)</f>
        <v>25.755434036254883</v>
      </c>
      <c r="AX14" s="8">
        <v>2</v>
      </c>
      <c r="AY14">
        <f>(AX14*BR14+BS14)</f>
        <v>4.644859790802002</v>
      </c>
      <c r="AZ14" s="8">
        <v>1</v>
      </c>
      <c r="BA14">
        <f>AY14*(AZ14+1)*(AZ14+1)/(AZ14*AZ14+1)</f>
        <v>9.2897195816040039</v>
      </c>
      <c r="BB14" s="8">
        <v>25.595155715942383</v>
      </c>
      <c r="BC14" s="8">
        <v>25.755434036254883</v>
      </c>
      <c r="BD14" s="8">
        <v>25.133817672729492</v>
      </c>
      <c r="BE14" s="8">
        <v>400.1683349609375</v>
      </c>
      <c r="BF14" s="8">
        <v>379.91244506835937</v>
      </c>
      <c r="BG14" s="8">
        <v>18.44426155090332</v>
      </c>
      <c r="BH14" s="8">
        <v>22.241847991943359</v>
      </c>
      <c r="BI14" s="8">
        <v>56.488243103027344</v>
      </c>
      <c r="BJ14" s="8">
        <v>68.118911743164063</v>
      </c>
      <c r="BK14" s="8">
        <v>350.18283081054687</v>
      </c>
      <c r="BL14" s="8">
        <v>1799.48974609375</v>
      </c>
      <c r="BM14" s="8">
        <v>1213.8306884765625</v>
      </c>
      <c r="BN14" s="8">
        <v>100.89169311523437</v>
      </c>
      <c r="BO14" s="8">
        <v>-4.5484867095947266</v>
      </c>
      <c r="BP14" s="8">
        <v>-1.0008801221847534</v>
      </c>
      <c r="BQ14" s="8">
        <v>0.25</v>
      </c>
      <c r="BR14" s="8">
        <v>-1.355140209197998</v>
      </c>
      <c r="BS14" s="8">
        <v>7.355140209197998</v>
      </c>
      <c r="BT14" s="8">
        <v>1</v>
      </c>
      <c r="BU14" s="8">
        <v>0</v>
      </c>
      <c r="BV14" s="8">
        <v>0.15999999642372131</v>
      </c>
      <c r="BW14" s="8">
        <v>111115</v>
      </c>
      <c r="BX14">
        <f>BK14*0.000001/(AX14*0.0001)</f>
        <v>1.7509141540527342</v>
      </c>
      <c r="BY14">
        <f>(BH14-BG14)/(1000-BH14)*BX14</f>
        <v>6.8005036186095276E-3</v>
      </c>
      <c r="BZ14">
        <f>(BC14+273.15)</f>
        <v>298.90543403625486</v>
      </c>
      <c r="CA14">
        <f>(BB14+273.15)</f>
        <v>298.74515571594236</v>
      </c>
      <c r="CB14">
        <f>(BL14*BT14+BM14*BU14)*BV14</f>
        <v>287.91835293952317</v>
      </c>
      <c r="CC14">
        <f>((CB14+0.00000010773*(CA14^4-BZ14^4))-BY14*44100)/(AY14*56+0.00000043092*BZ14^3)</f>
        <v>-5.0905102134417672E-2</v>
      </c>
      <c r="CD14">
        <f>0.61365*EXP(17.502*AW14/(240.97+AW14))</f>
        <v>3.3257344455479783</v>
      </c>
      <c r="CE14">
        <f>CD14*1000/BN14</f>
        <v>32.963411980305061</v>
      </c>
      <c r="CF14">
        <f>(CE14-BH14)</f>
        <v>10.721563988361702</v>
      </c>
      <c r="CG14">
        <f>IF(S14,BC14,(BB14+BC14)/2)</f>
        <v>25.675294876098633</v>
      </c>
      <c r="CH14">
        <f>0.61365*EXP(17.502*CG14/(240.97+CG14))</f>
        <v>3.3099672979468107</v>
      </c>
      <c r="CI14">
        <f>IF(CF14&lt;&gt;0,(1000-(CE14+BH14)/2)/CF14*BY14,0)</f>
        <v>0.61677492581156634</v>
      </c>
      <c r="CJ14">
        <f>BH14*BN14/1000</f>
        <v>2.2440177019188412</v>
      </c>
      <c r="CK14">
        <f>(CH14-CJ14)</f>
        <v>1.0659495960279695</v>
      </c>
      <c r="CL14">
        <f>1/(1.6/V14+1.37/BA14)</f>
        <v>0.38919885557705075</v>
      </c>
      <c r="CM14">
        <f>W14*BN14*0.001</f>
        <v>29.215731559888209</v>
      </c>
      <c r="CN14">
        <f>W14/BF14</f>
        <v>0.76221560334145388</v>
      </c>
      <c r="CO14">
        <f>(1-BY14*BN14/CD14/V14)*100</f>
        <v>68.771855635128375</v>
      </c>
      <c r="CP14">
        <f>(BF14-U14/(BA14/1.35))</f>
        <v>375.13386344445809</v>
      </c>
      <c r="CQ14">
        <f>U14*CO14/100/CP14</f>
        <v>6.0282647553845888E-2</v>
      </c>
      <c r="CR14">
        <f>(AB14-AA14)</f>
        <v>0</v>
      </c>
      <c r="CS14">
        <f>BL14*AM14</f>
        <v>1529.5662841796873</v>
      </c>
      <c r="CT14">
        <f>(AD14-AC14)</f>
        <v>0</v>
      </c>
      <c r="CU14" t="e">
        <f>(AD14-AE14)/(AD14-AA14)</f>
        <v>#DIV/0!</v>
      </c>
      <c r="CV14" t="e">
        <f>(AB14-AD14)/(AB14-AA14)</f>
        <v>#DIV/0!</v>
      </c>
    </row>
    <row r="15" spans="1:100" x14ac:dyDescent="0.3">
      <c r="A15" s="4" t="str">
        <f>VLOOKUP(B15,ListCodeMtrx!A$1:B$91,2,TRUE)</f>
        <v>M68</v>
      </c>
      <c r="B15">
        <v>68</v>
      </c>
      <c r="C15" s="16">
        <v>16</v>
      </c>
      <c r="D15" s="16">
        <v>3</v>
      </c>
      <c r="E15" s="16">
        <v>2</v>
      </c>
      <c r="F15" s="2">
        <v>67</v>
      </c>
      <c r="G15" s="3">
        <v>41311</v>
      </c>
      <c r="H15" s="11">
        <v>1</v>
      </c>
      <c r="I15" s="11">
        <v>153.15266705126464</v>
      </c>
      <c r="J15" s="11">
        <v>2.1645647778941108</v>
      </c>
      <c r="K15" s="11">
        <v>164.74400845536428</v>
      </c>
      <c r="L15" s="11">
        <v>247.53496015212698</v>
      </c>
      <c r="M15" s="1">
        <v>48.7</v>
      </c>
      <c r="N15" s="8">
        <v>13</v>
      </c>
      <c r="O15" s="8" t="s">
        <v>201</v>
      </c>
      <c r="P15" s="12">
        <v>0.16111111111111112</v>
      </c>
      <c r="Q15" s="12">
        <f>O15-P15</f>
        <v>0.51604166666666662</v>
      </c>
      <c r="R15" s="8">
        <v>4145.5</v>
      </c>
      <c r="S15" s="8">
        <v>0</v>
      </c>
      <c r="T15" s="13">
        <v>50</v>
      </c>
      <c r="U15" s="14">
        <f>(BE15-BF15*(1000-BG15)/(1000-BH15))*BX15</f>
        <v>-0.68327868396474534</v>
      </c>
      <c r="V15" s="14">
        <f>IF(CI15&lt;&gt;0,1/(1/CI15-1/BA15),0)</f>
        <v>0.64937791883799501</v>
      </c>
      <c r="W15" s="14">
        <f>((CL15-BY15/2)*BF15-U15)/(CL15+BY15/2)</f>
        <v>50.449843014498803</v>
      </c>
      <c r="X15" s="15">
        <v>25.841268539428711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t="e">
        <f>CR15/AB15</f>
        <v>#DIV/0!</v>
      </c>
      <c r="AG15" t="e">
        <f>CT15/AD15</f>
        <v>#DIV/0!</v>
      </c>
      <c r="AH15" t="e">
        <f>(AD15-AE15)/AD15</f>
        <v>#DIV/0!</v>
      </c>
      <c r="AI15" s="8">
        <v>-1</v>
      </c>
      <c r="AJ15" s="8">
        <v>0.85</v>
      </c>
      <c r="AK15" s="8">
        <v>0.85</v>
      </c>
      <c r="AL15" s="8">
        <v>9.9458990097045898</v>
      </c>
      <c r="AM15">
        <f>(AL15*AK15+(100-AL15)*AJ15)/100</f>
        <v>0.84999999999999987</v>
      </c>
      <c r="AN15">
        <f>(U15-AI15)/CS15</f>
        <v>2.0709152141433119E-4</v>
      </c>
      <c r="AO15" t="e">
        <f>(AD15-AE15)/(AD15-AC15)</f>
        <v>#DIV/0!</v>
      </c>
      <c r="AP15" t="e">
        <f>(AB15-AD15)/(AB15-AC15)</f>
        <v>#DIV/0!</v>
      </c>
      <c r="AQ15" t="e">
        <f>(AB15-AD15)/AD15</f>
        <v>#DIV/0!</v>
      </c>
      <c r="AR15" s="8">
        <v>0</v>
      </c>
      <c r="AS15" s="8">
        <v>0.5</v>
      </c>
      <c r="AT15" t="e">
        <f>AH15*AS15*AM15*AR15</f>
        <v>#DIV/0!</v>
      </c>
      <c r="AU15">
        <f>BY15*1000</f>
        <v>6.8629432410292397</v>
      </c>
      <c r="AV15">
        <f>(CD15-CJ15)</f>
        <v>1.1092532409041298</v>
      </c>
      <c r="AW15">
        <f>(BC15+CC15*S15)</f>
        <v>25.841268539428711</v>
      </c>
      <c r="AX15" s="8">
        <v>2</v>
      </c>
      <c r="AY15">
        <f>(AX15*BR15+BS15)</f>
        <v>4.644859790802002</v>
      </c>
      <c r="AZ15" s="8">
        <v>1</v>
      </c>
      <c r="BA15">
        <f>AY15*(AZ15+1)*(AZ15+1)/(AZ15*AZ15+1)</f>
        <v>9.2897195816040039</v>
      </c>
      <c r="BB15" s="8">
        <v>25.613134384155273</v>
      </c>
      <c r="BC15" s="8">
        <v>25.841268539428711</v>
      </c>
      <c r="BD15" s="8">
        <v>25.131992340087891</v>
      </c>
      <c r="BE15" s="8">
        <v>49.365833282470703</v>
      </c>
      <c r="BF15" s="8">
        <v>49.561737060546875</v>
      </c>
      <c r="BG15" s="8">
        <v>18.306169509887695</v>
      </c>
      <c r="BH15" s="8">
        <v>22.137596130371094</v>
      </c>
      <c r="BI15" s="8">
        <v>56.004077911376953</v>
      </c>
      <c r="BJ15" s="8">
        <v>67.725563049316406</v>
      </c>
      <c r="BK15" s="8">
        <v>350.31411743164062</v>
      </c>
      <c r="BL15" s="8">
        <v>1799.268798828125</v>
      </c>
      <c r="BM15" s="8">
        <v>1104.73876953125</v>
      </c>
      <c r="BN15" s="8">
        <v>100.88907623291016</v>
      </c>
      <c r="BO15" s="8">
        <v>0.61452293395996094</v>
      </c>
      <c r="BP15" s="8">
        <v>-1.0835827589035034</v>
      </c>
      <c r="BQ15" s="8">
        <v>0.5</v>
      </c>
      <c r="BR15" s="8">
        <v>-1.355140209197998</v>
      </c>
      <c r="BS15" s="8">
        <v>7.355140209197998</v>
      </c>
      <c r="BT15" s="8">
        <v>1</v>
      </c>
      <c r="BU15" s="8">
        <v>0</v>
      </c>
      <c r="BV15" s="8">
        <v>0.15999999642372131</v>
      </c>
      <c r="BW15" s="8">
        <v>111135</v>
      </c>
      <c r="BX15">
        <f>BK15*0.000001/(AX15*0.0001)</f>
        <v>1.7515705871582028</v>
      </c>
      <c r="BY15">
        <f>(BH15-BG15)/(1000-BH15)*BX15</f>
        <v>6.8629432410292398E-3</v>
      </c>
      <c r="BZ15">
        <f>(BC15+273.15)</f>
        <v>298.99126853942869</v>
      </c>
      <c r="CA15">
        <f>(BB15+273.15)</f>
        <v>298.76313438415525</v>
      </c>
      <c r="CB15">
        <f>(BL15*BT15+BM15*BU15)*BV15</f>
        <v>287.88300137781334</v>
      </c>
      <c r="CC15">
        <f>((CB15+0.00000010773*(CA15^4-BZ15^4))-BY15*44100)/(AY15*56+0.00000043092*BZ15^3)</f>
        <v>-6.4048183466763234E-2</v>
      </c>
      <c r="CD15">
        <f>0.61365*EXP(17.502*AW15/(240.97+AW15))</f>
        <v>3.3426948645145158</v>
      </c>
      <c r="CE15">
        <f>CD15*1000/BN15</f>
        <v>33.132376559754086</v>
      </c>
      <c r="CF15">
        <f>(CE15-BH15)</f>
        <v>10.994780429382992</v>
      </c>
      <c r="CG15">
        <f>IF(S15,BC15,(BB15+BC15)/2)</f>
        <v>25.727201461791992</v>
      </c>
      <c r="CH15">
        <f>0.61365*EXP(17.502*CG15/(240.97+CG15))</f>
        <v>3.3201722993957841</v>
      </c>
      <c r="CI15">
        <f>IF(CF15&lt;&gt;0,(1000-(CE15+BH15)/2)/CF15*BY15,0)</f>
        <v>0.60695035622925586</v>
      </c>
      <c r="CJ15">
        <f>BH15*BN15/1000</f>
        <v>2.233441623610386</v>
      </c>
      <c r="CK15">
        <f>(CH15-CJ15)</f>
        <v>1.0867306757853981</v>
      </c>
      <c r="CL15">
        <f>1/(1.6/V15+1.37/BA15)</f>
        <v>0.38294055309622377</v>
      </c>
      <c r="CM15">
        <f>W15*BN15*0.001</f>
        <v>5.0898380578281195</v>
      </c>
      <c r="CN15">
        <f>W15/BF15</f>
        <v>1.0179191853761498</v>
      </c>
      <c r="CO15">
        <f>(1-BY15*BN15/CD15/V15)*100</f>
        <v>68.102231518684079</v>
      </c>
      <c r="CP15">
        <f>(BF15-U15/(BA15/1.35))</f>
        <v>49.661032439190926</v>
      </c>
      <c r="CQ15">
        <f>U15*CO15/100/CP15</f>
        <v>-9.37008371385099E-3</v>
      </c>
      <c r="CR15">
        <f>(AB15-AA15)</f>
        <v>0</v>
      </c>
      <c r="CS15">
        <f>BL15*AM15</f>
        <v>1529.378479003906</v>
      </c>
      <c r="CT15">
        <f>(AD15-AC15)</f>
        <v>0</v>
      </c>
      <c r="CU15" t="e">
        <f>(AD15-AE15)/(AD15-AA15)</f>
        <v>#DIV/0!</v>
      </c>
      <c r="CV15" t="e">
        <f>(AB15-AD15)/(AB15-AA15)</f>
        <v>#DIV/0!</v>
      </c>
    </row>
    <row r="16" spans="1:100" s="5" customFormat="1" x14ac:dyDescent="0.3">
      <c r="A16" s="4" t="str">
        <f>VLOOKUP(B16,ListCodeMtrx!A$1:B$91,2,TRUE)</f>
        <v>M68</v>
      </c>
      <c r="B16">
        <v>68</v>
      </c>
      <c r="C16" s="16">
        <v>16</v>
      </c>
      <c r="D16" s="16">
        <v>3</v>
      </c>
      <c r="E16" s="16">
        <v>2</v>
      </c>
      <c r="F16" s="2">
        <v>67</v>
      </c>
      <c r="G16" s="3">
        <v>41311</v>
      </c>
      <c r="H16" s="11">
        <v>1</v>
      </c>
      <c r="I16" s="11">
        <v>153.15266705126464</v>
      </c>
      <c r="J16" s="11">
        <v>2.1645647778941108</v>
      </c>
      <c r="K16" s="11">
        <v>164.74400845536428</v>
      </c>
      <c r="L16" s="11">
        <v>247.53496015212698</v>
      </c>
      <c r="M16" s="1">
        <v>48.7</v>
      </c>
      <c r="N16" s="8">
        <v>14</v>
      </c>
      <c r="O16" s="8" t="s">
        <v>202</v>
      </c>
      <c r="P16" s="12">
        <v>0.16111111111111112</v>
      </c>
      <c r="Q16" s="12">
        <f>O16-P16</f>
        <v>0.51846064814814818</v>
      </c>
      <c r="R16" s="8">
        <v>4354.5</v>
      </c>
      <c r="S16" s="8">
        <v>0</v>
      </c>
      <c r="T16" s="13">
        <v>150</v>
      </c>
      <c r="U16" s="14">
        <f>(BE16-BF16*(1000-BG16)/(1000-BH16))*BX16</f>
        <v>12.322252771509444</v>
      </c>
      <c r="V16" s="14">
        <f>IF(CI16&lt;&gt;0,1/(1/CI16-1/BA16),0)</f>
        <v>0.63727608838021743</v>
      </c>
      <c r="W16" s="14">
        <f>((CL16-BY16/2)*BF16-U16)/(CL16+BY16/2)</f>
        <v>108.89273327926161</v>
      </c>
      <c r="X16" s="15">
        <v>25.840002059936523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t="e">
        <f>CR16/AB16</f>
        <v>#DIV/0!</v>
      </c>
      <c r="AG16" t="e">
        <f>CT16/AD16</f>
        <v>#DIV/0!</v>
      </c>
      <c r="AH16" t="e">
        <f>(AD16-AE16)/AD16</f>
        <v>#DIV/0!</v>
      </c>
      <c r="AI16" s="8">
        <v>-1</v>
      </c>
      <c r="AJ16" s="8">
        <v>0.85</v>
      </c>
      <c r="AK16" s="8">
        <v>0.85</v>
      </c>
      <c r="AL16" s="8">
        <v>9.9458990097045898</v>
      </c>
      <c r="AM16">
        <f>(AL16*AK16+(100-AL16)*AJ16)/100</f>
        <v>0.84999999999999987</v>
      </c>
      <c r="AN16">
        <f>(U16-AI16)/CS16</f>
        <v>8.7092075618735894E-3</v>
      </c>
      <c r="AO16" t="e">
        <f>(AD16-AE16)/(AD16-AC16)</f>
        <v>#DIV/0!</v>
      </c>
      <c r="AP16" t="e">
        <f>(AB16-AD16)/(AB16-AC16)</f>
        <v>#DIV/0!</v>
      </c>
      <c r="AQ16" t="e">
        <f>(AB16-AD16)/AD16</f>
        <v>#DIV/0!</v>
      </c>
      <c r="AR16" s="8">
        <v>0</v>
      </c>
      <c r="AS16" s="8">
        <v>0.5</v>
      </c>
      <c r="AT16" t="e">
        <f>AH16*AS16*AM16*AR16</f>
        <v>#DIV/0!</v>
      </c>
      <c r="AU16">
        <f>BY16*1000</f>
        <v>6.8147821995720195</v>
      </c>
      <c r="AV16">
        <f>(CD16-CJ16)</f>
        <v>1.1211130279187627</v>
      </c>
      <c r="AW16">
        <f>(BC16+CC16*S16)</f>
        <v>25.840002059936523</v>
      </c>
      <c r="AX16" s="8">
        <v>2</v>
      </c>
      <c r="AY16">
        <f>(AX16*BR16+BS16)</f>
        <v>4.644859790802002</v>
      </c>
      <c r="AZ16" s="8">
        <v>1</v>
      </c>
      <c r="BA16">
        <f>AY16*(AZ16+1)*(AZ16+1)/(AZ16*AZ16+1)</f>
        <v>9.2897195816040039</v>
      </c>
      <c r="BB16" s="8">
        <v>25.612705230712891</v>
      </c>
      <c r="BC16" s="8">
        <v>25.840002059936523</v>
      </c>
      <c r="BD16" s="8">
        <v>25.130117416381836</v>
      </c>
      <c r="BE16" s="8">
        <v>151.53192138671875</v>
      </c>
      <c r="BF16" s="8">
        <v>143.93724060058594</v>
      </c>
      <c r="BG16" s="8">
        <v>18.212259292602539</v>
      </c>
      <c r="BH16" s="8">
        <v>22.017114639282227</v>
      </c>
      <c r="BI16" s="8">
        <v>55.719314575195313</v>
      </c>
      <c r="BJ16" s="8">
        <v>67.36004638671875</v>
      </c>
      <c r="BK16" s="8">
        <v>350.32818603515625</v>
      </c>
      <c r="BL16" s="8">
        <v>1799.6170654296875</v>
      </c>
      <c r="BM16" s="8">
        <v>950.81646728515625</v>
      </c>
      <c r="BN16" s="8">
        <v>100.89110565185547</v>
      </c>
      <c r="BO16" s="8">
        <v>-0.21683692932128906</v>
      </c>
      <c r="BP16" s="8">
        <v>-1.0440472364425659</v>
      </c>
      <c r="BQ16" s="8">
        <v>0.5</v>
      </c>
      <c r="BR16" s="8">
        <v>-1.355140209197998</v>
      </c>
      <c r="BS16" s="8">
        <v>7.355140209197998</v>
      </c>
      <c r="BT16" s="8">
        <v>1</v>
      </c>
      <c r="BU16" s="8">
        <v>0</v>
      </c>
      <c r="BV16" s="8">
        <v>0.15999999642372131</v>
      </c>
      <c r="BW16" s="8">
        <v>111115</v>
      </c>
      <c r="BX16">
        <f>BK16*0.000001/(AX16*0.0001)</f>
        <v>1.7516409301757812</v>
      </c>
      <c r="BY16">
        <f>(BH16-BG16)/(1000-BH16)*BX16</f>
        <v>6.8147821995720196E-3</v>
      </c>
      <c r="BZ16">
        <f>(BC16+273.15)</f>
        <v>298.9900020599365</v>
      </c>
      <c r="CA16">
        <f>(BB16+273.15)</f>
        <v>298.76270523071287</v>
      </c>
      <c r="CB16">
        <f>(BL16*BT16+BM16*BU16)*BV16</f>
        <v>287.93872403281784</v>
      </c>
      <c r="CC16">
        <f>((CB16+0.00000010773*(CA16^4-BZ16^4))-BY16*44100)/(AY16*56+0.00000043092*BZ16^3)</f>
        <v>-5.5988426891729684E-2</v>
      </c>
      <c r="CD16">
        <f>0.61365*EXP(17.502*AW16/(240.97+AW16))</f>
        <v>3.3424440671395996</v>
      </c>
      <c r="CE16">
        <f>CD16*1000/BN16</f>
        <v>33.12922428140849</v>
      </c>
      <c r="CF16">
        <f>(CE16-BH16)</f>
        <v>11.112109642126264</v>
      </c>
      <c r="CG16">
        <f>IF(S16,BC16,(BB16+BC16)/2)</f>
        <v>25.726353645324707</v>
      </c>
      <c r="CH16">
        <f>0.61365*EXP(17.502*CG16/(240.97+CG16))</f>
        <v>3.3200053954230375</v>
      </c>
      <c r="CI16">
        <f>IF(CF16&lt;&gt;0,(1000-(CE16+BH16)/2)/CF16*BY16,0)</f>
        <v>0.59636534092727367</v>
      </c>
      <c r="CJ16">
        <f>BH16*BN16/1000</f>
        <v>2.221331039220837</v>
      </c>
      <c r="CK16">
        <f>(CH16-CJ16)</f>
        <v>1.0986743562022006</v>
      </c>
      <c r="CL16">
        <f>1/(1.6/V16+1.37/BA16)</f>
        <v>0.37619999200971938</v>
      </c>
      <c r="CM16">
        <f>W16*BN16*0.001</f>
        <v>10.986308257997301</v>
      </c>
      <c r="CN16">
        <f>W16/BF16</f>
        <v>0.75652925417286576</v>
      </c>
      <c r="CO16">
        <f>(1-BY16*BN16/CD16/V16)*100</f>
        <v>67.721518926938728</v>
      </c>
      <c r="CP16">
        <f>(BF16-U16/(BA16/1.35))</f>
        <v>142.14654701770542</v>
      </c>
      <c r="CQ16">
        <f>U16*CO16/100/CP16</f>
        <v>5.8705729530268445E-2</v>
      </c>
      <c r="CR16">
        <f>(AB16-AA16)</f>
        <v>0</v>
      </c>
      <c r="CS16">
        <f>BL16*AM16</f>
        <v>1529.6745056152342</v>
      </c>
      <c r="CT16">
        <f>(AD16-AC16)</f>
        <v>0</v>
      </c>
      <c r="CU16" t="e">
        <f>(AD16-AE16)/(AD16-AA16)</f>
        <v>#DIV/0!</v>
      </c>
      <c r="CV16" t="e">
        <f>(AB16-AD16)/(AB16-AA16)</f>
        <v>#DIV/0!</v>
      </c>
    </row>
    <row r="17" spans="1:100" x14ac:dyDescent="0.3">
      <c r="A17" s="4" t="str">
        <f>VLOOKUP(B17,ListCodeMtrx!A$1:B$91,2,TRUE)</f>
        <v>M68</v>
      </c>
      <c r="B17">
        <v>68</v>
      </c>
      <c r="C17" s="16">
        <v>16</v>
      </c>
      <c r="D17" s="16">
        <v>3</v>
      </c>
      <c r="E17" s="16">
        <v>2</v>
      </c>
      <c r="F17" s="2">
        <v>67</v>
      </c>
      <c r="G17" s="3">
        <v>41311</v>
      </c>
      <c r="H17" s="11">
        <v>1</v>
      </c>
      <c r="I17" s="11">
        <v>153.15266705126464</v>
      </c>
      <c r="J17" s="11">
        <v>2.1645647778941108</v>
      </c>
      <c r="K17" s="11">
        <v>164.74400845536428</v>
      </c>
      <c r="L17" s="11">
        <v>247.53496015212698</v>
      </c>
      <c r="M17" s="1">
        <v>48.7</v>
      </c>
      <c r="N17" s="8">
        <v>15</v>
      </c>
      <c r="O17" s="8" t="s">
        <v>203</v>
      </c>
      <c r="P17" s="12">
        <v>0.16111111111111112</v>
      </c>
      <c r="Q17" s="12">
        <f>O17-P17</f>
        <v>0.52087962962962964</v>
      </c>
      <c r="R17" s="8">
        <v>4563.5</v>
      </c>
      <c r="S17" s="8">
        <v>0</v>
      </c>
      <c r="T17" s="13" t="s">
        <v>192</v>
      </c>
      <c r="U17" s="14">
        <f>(BE17-BF17*(1000-BG17)/(1000-BH17))*BX17</f>
        <v>34.604611961014704</v>
      </c>
      <c r="V17" s="14">
        <f>IF(CI17&lt;&gt;0,1/(1/CI17-1/BA17),0)</f>
        <v>0.60436788943943431</v>
      </c>
      <c r="W17" s="14">
        <f>((CL17-BY17/2)*BF17-U17)/(CL17+BY17/2)</f>
        <v>276.03043152130397</v>
      </c>
      <c r="X17" s="15">
        <v>25.875799179077148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t="e">
        <f>CR17/AB17</f>
        <v>#DIV/0!</v>
      </c>
      <c r="AG17" t="e">
        <f>CT17/AD17</f>
        <v>#DIV/0!</v>
      </c>
      <c r="AH17" t="e">
        <f>(AD17-AE17)/AD17</f>
        <v>#DIV/0!</v>
      </c>
      <c r="AI17" s="8">
        <v>-1</v>
      </c>
      <c r="AJ17" s="8">
        <v>0.85</v>
      </c>
      <c r="AK17" s="8">
        <v>0.85</v>
      </c>
      <c r="AL17" s="8">
        <v>9.9458990097045898</v>
      </c>
      <c r="AM17">
        <f>(AL17*AK17+(100-AL17)*AJ17)/100</f>
        <v>0.84999999999999987</v>
      </c>
      <c r="AN17">
        <f>(U17-AI17)/CS17</f>
        <v>2.3284688429323953E-2</v>
      </c>
      <c r="AO17" t="e">
        <f>(AD17-AE17)/(AD17-AC17)</f>
        <v>#DIV/0!</v>
      </c>
      <c r="AP17" t="e">
        <f>(AB17-AD17)/(AB17-AC17)</f>
        <v>#DIV/0!</v>
      </c>
      <c r="AQ17" t="e">
        <f>(AB17-AD17)/AD17</f>
        <v>#DIV/0!</v>
      </c>
      <c r="AR17" s="8">
        <v>0</v>
      </c>
      <c r="AS17" s="8">
        <v>0.5</v>
      </c>
      <c r="AT17" t="e">
        <f>AH17*AS17*AM17*AR17</f>
        <v>#DIV/0!</v>
      </c>
      <c r="AU17">
        <f>BY17*1000</f>
        <v>6.6357396380970091</v>
      </c>
      <c r="AV17">
        <f>(CD17-CJ17)</f>
        <v>1.1472600748612312</v>
      </c>
      <c r="AW17">
        <f>(BC17+CC17*S17)</f>
        <v>25.875799179077148</v>
      </c>
      <c r="AX17" s="8">
        <v>2</v>
      </c>
      <c r="AY17">
        <f>(AX17*BR17+BS17)</f>
        <v>4.644859790802002</v>
      </c>
      <c r="AZ17" s="8">
        <v>1</v>
      </c>
      <c r="BA17">
        <f>AY17*(AZ17+1)*(AZ17+1)/(AZ17*AZ17+1)</f>
        <v>9.2897195816040039</v>
      </c>
      <c r="BB17" s="8">
        <v>25.636014938354492</v>
      </c>
      <c r="BC17" s="8">
        <v>25.875799179077148</v>
      </c>
      <c r="BD17" s="8">
        <v>25.133647918701172</v>
      </c>
      <c r="BE17" s="8">
        <v>400.00738525390625</v>
      </c>
      <c r="BF17" s="8">
        <v>378.81820678710937</v>
      </c>
      <c r="BG17" s="8">
        <v>18.124664306640625</v>
      </c>
      <c r="BH17" s="8">
        <v>21.830013275146484</v>
      </c>
      <c r="BI17" s="8">
        <v>55.370277404785156</v>
      </c>
      <c r="BJ17" s="8">
        <v>66.689994812011719</v>
      </c>
      <c r="BK17" s="8">
        <v>350.35195922851562</v>
      </c>
      <c r="BL17" s="8">
        <v>1798.94091796875</v>
      </c>
      <c r="BM17" s="8">
        <v>760.34967041015625</v>
      </c>
      <c r="BN17" s="8">
        <v>100.88308715820312</v>
      </c>
      <c r="BO17" s="8">
        <v>-4.1728000640869141</v>
      </c>
      <c r="BP17" s="8">
        <v>-0.96271598339080811</v>
      </c>
      <c r="BQ17" s="8">
        <v>0.25</v>
      </c>
      <c r="BR17" s="8">
        <v>-1.355140209197998</v>
      </c>
      <c r="BS17" s="8">
        <v>7.355140209197998</v>
      </c>
      <c r="BT17" s="8">
        <v>1</v>
      </c>
      <c r="BU17" s="8">
        <v>0</v>
      </c>
      <c r="BV17" s="8">
        <v>0.15999999642372131</v>
      </c>
      <c r="BW17" s="8">
        <v>111115</v>
      </c>
      <c r="BX17">
        <f>BK17*0.000001/(AX17*0.0001)</f>
        <v>1.7517597961425779</v>
      </c>
      <c r="BY17">
        <f>(BH17-BG17)/(1000-BH17)*BX17</f>
        <v>6.6357396380970091E-3</v>
      </c>
      <c r="BZ17">
        <f>(BC17+273.15)</f>
        <v>299.02579917907713</v>
      </c>
      <c r="CA17">
        <f>(BB17+273.15)</f>
        <v>298.78601493835447</v>
      </c>
      <c r="CB17">
        <f>(BL17*BT17+BM17*BU17)*BV17</f>
        <v>287.83054044148594</v>
      </c>
      <c r="CC17">
        <f>((CB17+0.00000010773*(CA17^4-BZ17^4))-BY17*44100)/(AY17*56+0.00000043092*BZ17^3)</f>
        <v>-2.7850035995702384E-2</v>
      </c>
      <c r="CD17">
        <f>0.61365*EXP(17.502*AW17/(240.97+AW17))</f>
        <v>3.3495392067625653</v>
      </c>
      <c r="CE17">
        <f>CD17*1000/BN17</f>
        <v>33.20218781082577</v>
      </c>
      <c r="CF17">
        <f>(CE17-BH17)</f>
        <v>11.372174535679285</v>
      </c>
      <c r="CG17">
        <f>IF(S17,BC17,(BB17+BC17)/2)</f>
        <v>25.75590705871582</v>
      </c>
      <c r="CH17">
        <f>0.61365*EXP(17.502*CG17/(240.97+CG17))</f>
        <v>3.3258277057703953</v>
      </c>
      <c r="CI17">
        <f>IF(CF17&lt;&gt;0,(1000-(CE17+BH17)/2)/CF17*BY17,0)</f>
        <v>0.56745083702257759</v>
      </c>
      <c r="CJ17">
        <f>BH17*BN17/1000</f>
        <v>2.2022791319013342</v>
      </c>
      <c r="CK17">
        <f>(CH17-CJ17)</f>
        <v>1.1235485738690612</v>
      </c>
      <c r="CL17">
        <f>1/(1.6/V17+1.37/BA17)</f>
        <v>0.35779852612821356</v>
      </c>
      <c r="CM17">
        <f>W17*BN17*0.001</f>
        <v>27.846802081480128</v>
      </c>
      <c r="CN17">
        <f>W17/BF17</f>
        <v>0.72866199822446565</v>
      </c>
      <c r="CO17">
        <f>(1-BY17*BN17/CD17/V17)*100</f>
        <v>66.930985401529483</v>
      </c>
      <c r="CP17">
        <f>(BF17-U17/(BA17/1.35))</f>
        <v>373.78939771090432</v>
      </c>
      <c r="CQ17">
        <f>U17*CO17/100/CP17</f>
        <v>6.196325503538222E-2</v>
      </c>
      <c r="CR17">
        <f>(AB17-AA17)</f>
        <v>0</v>
      </c>
      <c r="CS17">
        <f>BL17*AM17</f>
        <v>1529.0997802734373</v>
      </c>
      <c r="CT17">
        <f>(AD17-AC17)</f>
        <v>0</v>
      </c>
      <c r="CU17" t="e">
        <f>(AD17-AE17)/(AD17-AA17)</f>
        <v>#DIV/0!</v>
      </c>
      <c r="CV17" t="e">
        <f>(AB17-AD17)/(AB17-AA17)</f>
        <v>#DIV/0!</v>
      </c>
    </row>
    <row r="18" spans="1:100" x14ac:dyDescent="0.3">
      <c r="A18" s="4" t="str">
        <f>VLOOKUP(B18,ListCodeMtrx!A$1:B$91,2,TRUE)</f>
        <v>M68</v>
      </c>
      <c r="B18">
        <v>68</v>
      </c>
      <c r="C18" s="16">
        <v>16</v>
      </c>
      <c r="D18" s="16">
        <v>3</v>
      </c>
      <c r="E18" s="16">
        <v>2</v>
      </c>
      <c r="F18" s="2">
        <v>67</v>
      </c>
      <c r="G18" s="3">
        <v>41311</v>
      </c>
      <c r="H18" s="11">
        <v>1</v>
      </c>
      <c r="I18" s="11">
        <v>153.15266705126464</v>
      </c>
      <c r="J18" s="11">
        <v>2.1645647778941108</v>
      </c>
      <c r="K18" s="11">
        <v>164.74400845536428</v>
      </c>
      <c r="L18" s="11">
        <v>247.53496015212698</v>
      </c>
      <c r="M18" s="1">
        <v>48.7</v>
      </c>
      <c r="N18" s="8">
        <v>16</v>
      </c>
      <c r="O18" s="8" t="s">
        <v>204</v>
      </c>
      <c r="P18" s="12">
        <v>0.16111111111111112</v>
      </c>
      <c r="Q18" s="12">
        <f>O18-P18</f>
        <v>0.52271990740740737</v>
      </c>
      <c r="R18" s="8">
        <v>4723</v>
      </c>
      <c r="S18" s="8">
        <v>0</v>
      </c>
      <c r="T18" s="13">
        <v>800</v>
      </c>
      <c r="U18" s="14">
        <f>(BE18-BF18*(1000-BG18)/(1000-BH18))*BX18</f>
        <v>49.402991975344761</v>
      </c>
      <c r="V18" s="14">
        <f>IF(CI18&lt;&gt;0,1/(1/CI18-1/BA18),0)</f>
        <v>0.57673196828112283</v>
      </c>
      <c r="W18" s="14">
        <f>((CL18-BY18/2)*BF18-U18)/(CL18+BY18/2)</f>
        <v>612.37322857745096</v>
      </c>
      <c r="X18" s="15">
        <v>25.859634399414063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t="e">
        <f>CR18/AB18</f>
        <v>#DIV/0!</v>
      </c>
      <c r="AG18" t="e">
        <f>CT18/AD18</f>
        <v>#DIV/0!</v>
      </c>
      <c r="AH18" t="e">
        <f>(AD18-AE18)/AD18</f>
        <v>#DIV/0!</v>
      </c>
      <c r="AI18" s="8">
        <v>-1</v>
      </c>
      <c r="AJ18" s="8">
        <v>0.85</v>
      </c>
      <c r="AK18" s="8">
        <v>0.85</v>
      </c>
      <c r="AL18" s="8">
        <v>9.9458990097045898</v>
      </c>
      <c r="AM18">
        <f>(AL18*AK18+(100-AL18)*AJ18)/100</f>
        <v>0.84999999999999987</v>
      </c>
      <c r="AN18">
        <f>(U18-AI18)/CS18</f>
        <v>3.2949828966233941E-2</v>
      </c>
      <c r="AO18" t="e">
        <f>(AD18-AE18)/(AD18-AC18)</f>
        <v>#DIV/0!</v>
      </c>
      <c r="AP18" t="e">
        <f>(AB18-AD18)/(AB18-AC18)</f>
        <v>#DIV/0!</v>
      </c>
      <c r="AQ18" t="e">
        <f>(AB18-AD18)/AD18</f>
        <v>#DIV/0!</v>
      </c>
      <c r="AR18" s="8">
        <v>0</v>
      </c>
      <c r="AS18" s="8">
        <v>0.5</v>
      </c>
      <c r="AT18" t="e">
        <f>AH18*AS18*AM18*AR18</f>
        <v>#DIV/0!</v>
      </c>
      <c r="AU18">
        <f>BY18*1000</f>
        <v>6.3454512671096488</v>
      </c>
      <c r="AV18">
        <f>(CD18-CJ18)</f>
        <v>1.1464179909331378</v>
      </c>
      <c r="AW18">
        <f>(BC18+CC18*S18)</f>
        <v>25.859634399414063</v>
      </c>
      <c r="AX18" s="8">
        <v>2</v>
      </c>
      <c r="AY18">
        <f>(AX18*BR18+BS18)</f>
        <v>4.644859790802002</v>
      </c>
      <c r="AZ18" s="8">
        <v>1</v>
      </c>
      <c r="BA18">
        <f>AY18*(AZ18+1)*(AZ18+1)/(AZ18*AZ18+1)</f>
        <v>9.2897195816040039</v>
      </c>
      <c r="BB18" s="8">
        <v>25.626819610595703</v>
      </c>
      <c r="BC18" s="8">
        <v>25.859634399414063</v>
      </c>
      <c r="BD18" s="8">
        <v>25.130155563354492</v>
      </c>
      <c r="BE18" s="8">
        <v>800.51904296875</v>
      </c>
      <c r="BF18" s="8">
        <v>769.5252685546875</v>
      </c>
      <c r="BG18" s="8">
        <v>18.263578414916992</v>
      </c>
      <c r="BH18" s="8">
        <v>21.807415008544922</v>
      </c>
      <c r="BI18" s="8">
        <v>55.822982788085938</v>
      </c>
      <c r="BJ18" s="8">
        <v>66.65478515625</v>
      </c>
      <c r="BK18" s="8">
        <v>350.30245971679687</v>
      </c>
      <c r="BL18" s="8">
        <v>1799.6341552734375</v>
      </c>
      <c r="BM18" s="8">
        <v>535.59149169921875</v>
      </c>
      <c r="BN18" s="8">
        <v>100.87924957275391</v>
      </c>
      <c r="BO18" s="8">
        <v>-14.043649673461914</v>
      </c>
      <c r="BP18" s="8">
        <v>-0.88597381114959717</v>
      </c>
      <c r="BQ18" s="8">
        <v>0.25</v>
      </c>
      <c r="BR18" s="8">
        <v>-1.355140209197998</v>
      </c>
      <c r="BS18" s="8">
        <v>7.355140209197998</v>
      </c>
      <c r="BT18" s="8">
        <v>1</v>
      </c>
      <c r="BU18" s="8">
        <v>0</v>
      </c>
      <c r="BV18" s="8">
        <v>0.15999999642372131</v>
      </c>
      <c r="BW18" s="8">
        <v>111115</v>
      </c>
      <c r="BX18">
        <f>BK18*0.000001/(AX18*0.0001)</f>
        <v>1.7515122985839842</v>
      </c>
      <c r="BY18">
        <f>(BH18-BG18)/(1000-BH18)*BX18</f>
        <v>6.3454512671096489E-3</v>
      </c>
      <c r="BZ18">
        <f>(BC18+273.15)</f>
        <v>299.00963439941404</v>
      </c>
      <c r="CA18">
        <f>(BB18+273.15)</f>
        <v>298.77681961059568</v>
      </c>
      <c r="CB18">
        <f>(BL18*BT18+BM18*BU18)*BV18</f>
        <v>287.94145840775673</v>
      </c>
      <c r="CC18">
        <f>((CB18+0.00000010773*(CA18^4-BZ18^4))-BY18*44100)/(AY18*56+0.00000043092*BZ18^3)</f>
        <v>1.9983510333767069E-2</v>
      </c>
      <c r="CD18">
        <f>0.61365*EXP(17.502*AW18/(240.97+AW18))</f>
        <v>3.3463336521167601</v>
      </c>
      <c r="CE18">
        <f>CD18*1000/BN18</f>
        <v>33.171674712978422</v>
      </c>
      <c r="CF18">
        <f>(CE18-BH18)</f>
        <v>11.364259704433501</v>
      </c>
      <c r="CG18">
        <f>IF(S18,BC18,(BB18+BC18)/2)</f>
        <v>25.743227005004883</v>
      </c>
      <c r="CH18">
        <f>0.61365*EXP(17.502*CG18/(240.97+CG18))</f>
        <v>3.323328520131855</v>
      </c>
      <c r="CI18">
        <f>IF(CF18&lt;&gt;0,(1000-(CE18+BH18)/2)/CF18*BY18,0)</f>
        <v>0.54301977078482133</v>
      </c>
      <c r="CJ18">
        <f>BH18*BN18/1000</f>
        <v>2.1999156611836224</v>
      </c>
      <c r="CK18">
        <f>(CH18-CJ18)</f>
        <v>1.1234128589482326</v>
      </c>
      <c r="CL18">
        <f>1/(1.6/V18+1.37/BA18)</f>
        <v>0.3422633060821727</v>
      </c>
      <c r="CM18">
        <f>W18*BN18*0.001</f>
        <v>61.775751757337751</v>
      </c>
      <c r="CN18">
        <f>W18/BF18</f>
        <v>0.79578053327293918</v>
      </c>
      <c r="CO18">
        <f>(1-BY18*BN18/CD18/V18)*100</f>
        <v>66.831862122767092</v>
      </c>
      <c r="CP18">
        <f>(BF18-U18/(BA18/1.35))</f>
        <v>762.34593030008762</v>
      </c>
      <c r="CQ18">
        <f>U18*CO18/100/CP18</f>
        <v>4.3309655327322873E-2</v>
      </c>
      <c r="CR18">
        <f>(AB18-AA18)</f>
        <v>0</v>
      </c>
      <c r="CS18">
        <f>BL18*AM18</f>
        <v>1529.6890319824217</v>
      </c>
      <c r="CT18">
        <f>(AD18-AC18)</f>
        <v>0</v>
      </c>
      <c r="CU18" t="e">
        <f>(AD18-AE18)/(AD18-AA18)</f>
        <v>#DIV/0!</v>
      </c>
      <c r="CV18" t="e">
        <f>(AB18-AD18)/(AB18-AA18)</f>
        <v>#DIV/0!</v>
      </c>
    </row>
    <row r="19" spans="1:100" x14ac:dyDescent="0.3">
      <c r="A19" s="4" t="str">
        <f>VLOOKUP(B19,ListCodeMtrx!A$1:B$91,2,TRUE)</f>
        <v>M68</v>
      </c>
      <c r="B19" s="5">
        <v>68</v>
      </c>
      <c r="C19" s="16">
        <v>16</v>
      </c>
      <c r="D19" s="16">
        <v>3</v>
      </c>
      <c r="E19" s="16">
        <v>2</v>
      </c>
      <c r="F19" s="2">
        <v>67</v>
      </c>
      <c r="G19" s="17">
        <v>41311</v>
      </c>
      <c r="H19" s="11">
        <v>1</v>
      </c>
      <c r="I19" s="11">
        <v>153.15266705126464</v>
      </c>
      <c r="J19" s="11">
        <v>2.1645647778941108</v>
      </c>
      <c r="K19" s="11">
        <v>164.74400845536428</v>
      </c>
      <c r="L19" s="11">
        <v>247.53496015212698</v>
      </c>
      <c r="M19" s="1">
        <v>48.7</v>
      </c>
      <c r="N19" s="19"/>
      <c r="O19" s="19"/>
      <c r="P19" s="20"/>
      <c r="Q19" s="20"/>
      <c r="R19" s="19"/>
      <c r="S19" s="19"/>
      <c r="T19" s="21" t="s">
        <v>194</v>
      </c>
      <c r="U19" s="5">
        <f>U14</f>
        <v>32.882728358406624</v>
      </c>
      <c r="V19" s="5">
        <f t="shared" ref="V19:CG19" si="5">V14</f>
        <v>0.66063676561424467</v>
      </c>
      <c r="W19" s="5">
        <f t="shared" si="5"/>
        <v>289.5751935347065</v>
      </c>
      <c r="X19" s="5">
        <f t="shared" si="5"/>
        <v>25.755434036254883</v>
      </c>
      <c r="Y19" s="5">
        <f t="shared" si="5"/>
        <v>0</v>
      </c>
      <c r="Z19" s="5">
        <f t="shared" si="5"/>
        <v>0</v>
      </c>
      <c r="AA19" s="5">
        <f t="shared" si="5"/>
        <v>0</v>
      </c>
      <c r="AB19" s="5">
        <f t="shared" si="5"/>
        <v>0</v>
      </c>
      <c r="AC19" s="5">
        <f t="shared" si="5"/>
        <v>0</v>
      </c>
      <c r="AD19" s="5">
        <f t="shared" si="5"/>
        <v>0</v>
      </c>
      <c r="AE19" s="5">
        <f t="shared" si="5"/>
        <v>0</v>
      </c>
      <c r="AF19" s="5" t="e">
        <f t="shared" si="5"/>
        <v>#DIV/0!</v>
      </c>
      <c r="AG19" s="5" t="e">
        <f t="shared" si="5"/>
        <v>#DIV/0!</v>
      </c>
      <c r="AH19" s="5" t="e">
        <f t="shared" si="5"/>
        <v>#DIV/0!</v>
      </c>
      <c r="AI19" s="5">
        <f t="shared" si="5"/>
        <v>-1</v>
      </c>
      <c r="AJ19" s="5">
        <f t="shared" si="5"/>
        <v>0.85</v>
      </c>
      <c r="AK19" s="5">
        <f t="shared" si="5"/>
        <v>0.85</v>
      </c>
      <c r="AL19" s="5">
        <f t="shared" si="5"/>
        <v>9.9458990097045898</v>
      </c>
      <c r="AM19" s="5">
        <f t="shared" si="5"/>
        <v>0.84999999999999987</v>
      </c>
      <c r="AN19" s="5">
        <f t="shared" si="5"/>
        <v>2.2151853573693325E-2</v>
      </c>
      <c r="AO19" s="5" t="e">
        <f t="shared" si="5"/>
        <v>#DIV/0!</v>
      </c>
      <c r="AP19" s="5" t="e">
        <f t="shared" si="5"/>
        <v>#DIV/0!</v>
      </c>
      <c r="AQ19" s="5" t="e">
        <f t="shared" si="5"/>
        <v>#DIV/0!</v>
      </c>
      <c r="AR19" s="5">
        <f t="shared" si="5"/>
        <v>0</v>
      </c>
      <c r="AS19" s="5">
        <f t="shared" si="5"/>
        <v>0.5</v>
      </c>
      <c r="AT19" s="5" t="e">
        <f t="shared" si="5"/>
        <v>#DIV/0!</v>
      </c>
      <c r="AU19" s="5">
        <f t="shared" si="5"/>
        <v>6.800503618609528</v>
      </c>
      <c r="AV19" s="5">
        <f t="shared" si="5"/>
        <v>1.0817167436291371</v>
      </c>
      <c r="AW19" s="5">
        <f t="shared" si="5"/>
        <v>25.755434036254883</v>
      </c>
      <c r="AX19" s="5">
        <f t="shared" si="5"/>
        <v>2</v>
      </c>
      <c r="AY19" s="5">
        <f t="shared" si="5"/>
        <v>4.644859790802002</v>
      </c>
      <c r="AZ19" s="5">
        <f t="shared" si="5"/>
        <v>1</v>
      </c>
      <c r="BA19" s="5">
        <f t="shared" si="5"/>
        <v>9.2897195816040039</v>
      </c>
      <c r="BB19" s="5">
        <f t="shared" si="5"/>
        <v>25.595155715942383</v>
      </c>
      <c r="BC19" s="5">
        <f t="shared" si="5"/>
        <v>25.755434036254883</v>
      </c>
      <c r="BD19" s="5">
        <f t="shared" si="5"/>
        <v>25.133817672729492</v>
      </c>
      <c r="BE19" s="5">
        <f t="shared" si="5"/>
        <v>400.1683349609375</v>
      </c>
      <c r="BF19" s="5">
        <f t="shared" si="5"/>
        <v>379.91244506835937</v>
      </c>
      <c r="BG19" s="5">
        <f t="shared" si="5"/>
        <v>18.44426155090332</v>
      </c>
      <c r="BH19" s="5">
        <f t="shared" si="5"/>
        <v>22.241847991943359</v>
      </c>
      <c r="BI19" s="5">
        <f t="shared" si="5"/>
        <v>56.488243103027344</v>
      </c>
      <c r="BJ19" s="5">
        <f t="shared" si="5"/>
        <v>68.118911743164063</v>
      </c>
      <c r="BK19" s="5">
        <f t="shared" si="5"/>
        <v>350.18283081054687</v>
      </c>
      <c r="BL19" s="5">
        <f t="shared" si="5"/>
        <v>1799.48974609375</v>
      </c>
      <c r="BM19" s="5">
        <f t="shared" si="5"/>
        <v>1213.8306884765625</v>
      </c>
      <c r="BN19" s="5">
        <f t="shared" si="5"/>
        <v>100.89169311523437</v>
      </c>
      <c r="BO19" s="5">
        <f t="shared" si="5"/>
        <v>-4.5484867095947266</v>
      </c>
      <c r="BP19" s="5">
        <f t="shared" si="5"/>
        <v>-1.0008801221847534</v>
      </c>
      <c r="BQ19" s="5">
        <f t="shared" si="5"/>
        <v>0.25</v>
      </c>
      <c r="BR19" s="5">
        <f t="shared" si="5"/>
        <v>-1.355140209197998</v>
      </c>
      <c r="BS19" s="5">
        <f t="shared" si="5"/>
        <v>7.355140209197998</v>
      </c>
      <c r="BT19" s="5">
        <f t="shared" si="5"/>
        <v>1</v>
      </c>
      <c r="BU19" s="5">
        <f t="shared" si="5"/>
        <v>0</v>
      </c>
      <c r="BV19" s="5">
        <f t="shared" si="5"/>
        <v>0.15999999642372131</v>
      </c>
      <c r="BW19" s="5">
        <f t="shared" si="5"/>
        <v>111115</v>
      </c>
      <c r="BX19" s="5">
        <f t="shared" si="5"/>
        <v>1.7509141540527342</v>
      </c>
      <c r="BY19" s="5">
        <f t="shared" si="5"/>
        <v>6.8005036186095276E-3</v>
      </c>
      <c r="BZ19" s="5">
        <f t="shared" si="5"/>
        <v>298.90543403625486</v>
      </c>
      <c r="CA19" s="5">
        <f t="shared" si="5"/>
        <v>298.74515571594236</v>
      </c>
      <c r="CB19" s="5">
        <f t="shared" si="5"/>
        <v>287.91835293952317</v>
      </c>
      <c r="CC19" s="5">
        <f t="shared" si="5"/>
        <v>-5.0905102134417672E-2</v>
      </c>
      <c r="CD19" s="5">
        <f t="shared" si="5"/>
        <v>3.3257344455479783</v>
      </c>
      <c r="CE19" s="5">
        <f t="shared" si="5"/>
        <v>32.963411980305061</v>
      </c>
      <c r="CF19" s="5">
        <f t="shared" si="5"/>
        <v>10.721563988361702</v>
      </c>
      <c r="CG19" s="5">
        <f t="shared" si="5"/>
        <v>25.675294876098633</v>
      </c>
      <c r="CH19" s="5">
        <f t="shared" ref="CH19:CV19" si="6">CH14</f>
        <v>3.3099672979468107</v>
      </c>
      <c r="CI19" s="5">
        <f t="shared" si="6"/>
        <v>0.61677492581156634</v>
      </c>
      <c r="CJ19" s="5">
        <f t="shared" si="6"/>
        <v>2.2440177019188412</v>
      </c>
      <c r="CK19" s="5">
        <f t="shared" si="6"/>
        <v>1.0659495960279695</v>
      </c>
      <c r="CL19" s="5">
        <f t="shared" si="6"/>
        <v>0.38919885557705075</v>
      </c>
      <c r="CM19" s="5">
        <f t="shared" si="6"/>
        <v>29.215731559888209</v>
      </c>
      <c r="CN19" s="5">
        <f t="shared" si="6"/>
        <v>0.76221560334145388</v>
      </c>
      <c r="CO19" s="5">
        <f t="shared" si="6"/>
        <v>68.771855635128375</v>
      </c>
      <c r="CP19" s="5">
        <f t="shared" si="6"/>
        <v>375.13386344445809</v>
      </c>
      <c r="CQ19" s="5">
        <f t="shared" si="6"/>
        <v>6.0282647553845888E-2</v>
      </c>
      <c r="CR19" s="5">
        <f t="shared" si="6"/>
        <v>0</v>
      </c>
      <c r="CS19" s="5">
        <f t="shared" si="6"/>
        <v>1529.5662841796873</v>
      </c>
      <c r="CT19" s="5">
        <f t="shared" si="6"/>
        <v>0</v>
      </c>
      <c r="CU19" s="5" t="e">
        <f t="shared" si="6"/>
        <v>#DIV/0!</v>
      </c>
      <c r="CV19" s="5" t="e">
        <f t="shared" si="6"/>
        <v>#DIV/0!</v>
      </c>
    </row>
    <row r="20" spans="1:100" x14ac:dyDescent="0.3">
      <c r="A20" s="4" t="str">
        <f>VLOOKUP(B20,ListCodeMtrx!A$1:B$91,2,TRUE)</f>
        <v>M5</v>
      </c>
      <c r="B20">
        <v>5</v>
      </c>
      <c r="C20" s="16">
        <v>5</v>
      </c>
      <c r="D20" s="16">
        <v>1</v>
      </c>
      <c r="E20" s="16">
        <v>1</v>
      </c>
      <c r="F20" s="2">
        <v>68</v>
      </c>
      <c r="G20" s="3">
        <v>41312</v>
      </c>
      <c r="H20" s="11">
        <v>1</v>
      </c>
      <c r="I20" s="11">
        <v>169.54947463091844</v>
      </c>
      <c r="J20" s="11">
        <v>2.587450264524902</v>
      </c>
      <c r="K20" s="11">
        <v>197.9478239260375</v>
      </c>
      <c r="L20" s="11">
        <v>283.5416180450697</v>
      </c>
      <c r="M20" s="1">
        <v>52.7</v>
      </c>
      <c r="N20" s="8">
        <v>1</v>
      </c>
      <c r="O20" s="8" t="s">
        <v>205</v>
      </c>
      <c r="P20" s="12">
        <v>0.16111111111111112</v>
      </c>
      <c r="Q20" s="12">
        <f t="shared" ref="Q20:Q83" si="7">O20-P20</f>
        <v>0.44008101851851855</v>
      </c>
      <c r="R20" s="8">
        <v>378</v>
      </c>
      <c r="S20" s="8">
        <v>0</v>
      </c>
      <c r="T20" s="13">
        <v>400</v>
      </c>
      <c r="U20">
        <f t="shared" ref="U20:U74" si="8">(BE20-BF20*(1000-BG20)/(1000-BH20))*BX20</f>
        <v>34.543848972078791</v>
      </c>
      <c r="V20">
        <f t="shared" ref="V20:V74" si="9">IF(CI20&lt;&gt;0,1/(1/CI20-1/BA20),0)</f>
        <v>0.51761514166101164</v>
      </c>
      <c r="W20">
        <f t="shared" ref="W20:W74" si="10">((CL20-BY20/2)*BF20-U20)/(CL20+BY20/2)</f>
        <v>260.36654586129083</v>
      </c>
      <c r="X20">
        <v>26.049930572509766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t="e">
        <f t="shared" ref="AF20:AF74" si="11">CR20/AB20</f>
        <v>#DIV/0!</v>
      </c>
      <c r="AG20" t="e">
        <f t="shared" ref="AG20:AG74" si="12">CT20/AD20</f>
        <v>#DIV/0!</v>
      </c>
      <c r="AH20" t="e">
        <f t="shared" ref="AH20:AH74" si="13">(AD20-AE20)/AD20</f>
        <v>#DIV/0!</v>
      </c>
      <c r="AI20" s="8">
        <v>-1</v>
      </c>
      <c r="AJ20" s="8">
        <v>0.85</v>
      </c>
      <c r="AK20" s="8">
        <v>0.85</v>
      </c>
      <c r="AL20" s="8">
        <v>9.9458990097045898</v>
      </c>
      <c r="AM20">
        <f t="shared" ref="AM20:AM74" si="14">(AL20*AK20+(100-AL20)*AJ20)/100</f>
        <v>0.84999999999999987</v>
      </c>
      <c r="AN20">
        <f t="shared" ref="AN20:AN74" si="15">(U20-AI20)/CS20</f>
        <v>2.3237955758832491E-2</v>
      </c>
      <c r="AO20" t="e">
        <f t="shared" ref="AO20:AO74" si="16">(AD20-AE20)/(AD20-AC20)</f>
        <v>#DIV/0!</v>
      </c>
      <c r="AP20" t="e">
        <f t="shared" ref="AP20:AP74" si="17">(AB20-AD20)/(AB20-AC20)</f>
        <v>#DIV/0!</v>
      </c>
      <c r="AQ20" t="e">
        <f t="shared" ref="AQ20:AQ74" si="18">(AB20-AD20)/AD20</f>
        <v>#DIV/0!</v>
      </c>
      <c r="AR20" s="8">
        <v>0</v>
      </c>
      <c r="AS20" s="8">
        <v>0.5</v>
      </c>
      <c r="AT20" t="e">
        <f t="shared" ref="AT20:AT74" si="19">AH20*AS20*AM20*AR20</f>
        <v>#DIV/0!</v>
      </c>
      <c r="AU20">
        <f t="shared" ref="AU20:AU74" si="20">BY20*1000</f>
        <v>6.051903599010747</v>
      </c>
      <c r="AV20">
        <f t="shared" ref="AV20:AV74" si="21">(CD20-CJ20)</f>
        <v>1.2130881293395697</v>
      </c>
      <c r="AW20">
        <f t="shared" ref="AW20:AW74" si="22">(BC20+CC20*S20)</f>
        <v>26.049930572509766</v>
      </c>
      <c r="AX20" s="8">
        <v>2</v>
      </c>
      <c r="AY20">
        <f t="shared" ref="AY20:AY74" si="23">(AX20*BR20+BS20)</f>
        <v>4.644859790802002</v>
      </c>
      <c r="AZ20" s="8">
        <v>1</v>
      </c>
      <c r="BA20">
        <f t="shared" ref="BA20:BA74" si="24">AY20*(AZ20+1)*(AZ20+1)/(AZ20*AZ20+1)</f>
        <v>9.2897195816040039</v>
      </c>
      <c r="BB20" s="8">
        <v>25.601511001586914</v>
      </c>
      <c r="BC20" s="8">
        <v>26.049930572509766</v>
      </c>
      <c r="BD20" s="8">
        <v>25.133817672729492</v>
      </c>
      <c r="BE20" s="8">
        <v>399.52874755859375</v>
      </c>
      <c r="BF20" s="8">
        <v>378.5001220703125</v>
      </c>
      <c r="BG20" s="8">
        <v>18.103815078735352</v>
      </c>
      <c r="BH20" s="8">
        <v>21.484586715698242</v>
      </c>
      <c r="BI20" s="8">
        <v>55.515090942382813</v>
      </c>
      <c r="BJ20" s="8">
        <v>65.882171630859375</v>
      </c>
      <c r="BK20" s="8">
        <v>350.32717895507812</v>
      </c>
      <c r="BL20" s="8">
        <v>1799.482421875</v>
      </c>
      <c r="BM20" s="8">
        <v>1436.1533203125</v>
      </c>
      <c r="BN20" s="8">
        <v>101.05628967285156</v>
      </c>
      <c r="BO20" s="8">
        <v>-5.9346966743469238</v>
      </c>
      <c r="BP20" s="8">
        <v>-1.0400056838989258</v>
      </c>
      <c r="BQ20" s="8">
        <v>0.25</v>
      </c>
      <c r="BR20" s="8">
        <v>-1.355140209197998</v>
      </c>
      <c r="BS20" s="8">
        <v>7.355140209197998</v>
      </c>
      <c r="BT20" s="8">
        <v>1</v>
      </c>
      <c r="BU20" s="8">
        <v>0</v>
      </c>
      <c r="BV20" s="8">
        <v>0.15999999642372131</v>
      </c>
      <c r="BW20" s="8">
        <v>111115</v>
      </c>
      <c r="BX20">
        <f t="shared" ref="BX20:BX74" si="25">BK20*0.000001/(AX20*0.0001)</f>
        <v>1.7516358947753905</v>
      </c>
      <c r="BY20">
        <f t="shared" ref="BY20:BY74" si="26">(BH20-BG20)/(1000-BH20)*BX20</f>
        <v>6.0519035990107472E-3</v>
      </c>
      <c r="BZ20">
        <f t="shared" ref="BZ20:BZ74" si="27">(BC20+273.15)</f>
        <v>299.19993057250974</v>
      </c>
      <c r="CA20">
        <f t="shared" ref="CA20:CA74" si="28">(BB20+273.15)</f>
        <v>298.75151100158689</v>
      </c>
      <c r="CB20">
        <f t="shared" ref="CB20:CB74" si="29">(BL20*BT20+BM20*BU20)*BV20</f>
        <v>287.91718106454937</v>
      </c>
      <c r="CC20">
        <f t="shared" ref="CC20:CC74" si="30">((CB20+0.00000010773*(CA20^4-BZ20^4))-BY20*44100)/(AY20*56+0.00000043092*BZ20^3)</f>
        <v>5.8398507362102489E-2</v>
      </c>
      <c r="CD20">
        <f t="shared" ref="CD20:CD74" si="31">0.61365*EXP(17.502*AW20/(240.97+AW20))</f>
        <v>3.3842407479826697</v>
      </c>
      <c r="CE20">
        <f t="shared" ref="CE20:CE74" si="32">CD20*1000/BN20</f>
        <v>33.488670115817982</v>
      </c>
      <c r="CF20">
        <f t="shared" ref="CF20:CF74" si="33">(CE20-BH20)</f>
        <v>12.00408340011974</v>
      </c>
      <c r="CG20">
        <f t="shared" ref="CG20:CG74" si="34">IF(S20,BC20,(BB20+BC20)/2)</f>
        <v>25.82572078704834</v>
      </c>
      <c r="CH20">
        <f t="shared" ref="CH20:CH74" si="35">0.61365*EXP(17.502*CG20/(240.97+CG20))</f>
        <v>3.3396171242424533</v>
      </c>
      <c r="CI20">
        <f t="shared" ref="CI20:CI74" si="36">IF(CF20&lt;&gt;0,(1000-(CE20+BH20)/2)/CF20*BY20,0)</f>
        <v>0.49029625814812661</v>
      </c>
      <c r="CJ20">
        <f t="shared" ref="CJ20:CJ74" si="37">BH20*BN20/1000</f>
        <v>2.1711526186431001</v>
      </c>
      <c r="CK20">
        <f t="shared" ref="CK20:CK74" si="38">(CH20-CJ20)</f>
        <v>1.1684645055993532</v>
      </c>
      <c r="CL20">
        <f t="shared" ref="CL20:CL74" si="39">1/(1.6/V20+1.37/BA20)</f>
        <v>0.30877782495138528</v>
      </c>
      <c r="CM20">
        <f t="shared" ref="CM20:CM74" si="40">W20*BN20*0.001</f>
        <v>26.311677079678397</v>
      </c>
      <c r="CN20">
        <f t="shared" ref="CN20:CN74" si="41">W20/BF20</f>
        <v>0.68789025598497311</v>
      </c>
      <c r="CO20">
        <f t="shared" ref="CO20:CO74" si="42">(1-BY20*BN20/CD20/V20)*100</f>
        <v>65.087003253276848</v>
      </c>
      <c r="CP20">
        <f t="shared" ref="CP20:CP74" si="43">(BF20-U20/(BA20/1.35))</f>
        <v>373.48014318907116</v>
      </c>
      <c r="CQ20">
        <f t="shared" ref="CQ20:CQ74" si="44">U20*CO20/100/CP20</f>
        <v>6.0200137850118185E-2</v>
      </c>
      <c r="CR20">
        <f t="shared" ref="CR20:CR74" si="45">(AB20-AA20)</f>
        <v>0</v>
      </c>
      <c r="CS20">
        <f t="shared" ref="CS20:CS74" si="46">BL20*AM20</f>
        <v>1529.5600585937498</v>
      </c>
      <c r="CT20">
        <f t="shared" ref="CT20:CT74" si="47">(AD20-AC20)</f>
        <v>0</v>
      </c>
      <c r="CU20" t="e">
        <f t="shared" ref="CU20:CU74" si="48">(AD20-AE20)/(AD20-AA20)</f>
        <v>#DIV/0!</v>
      </c>
      <c r="CV20" t="e">
        <f t="shared" ref="CV20:CV74" si="49">(AB20-AD20)/(AB20-AA20)</f>
        <v>#DIV/0!</v>
      </c>
    </row>
    <row r="21" spans="1:100" x14ac:dyDescent="0.3">
      <c r="A21" s="4" t="str">
        <f>VLOOKUP(B21,ListCodeMtrx!A$1:B$91,2,TRUE)</f>
        <v>M5</v>
      </c>
      <c r="B21">
        <v>5</v>
      </c>
      <c r="C21" s="16">
        <v>5</v>
      </c>
      <c r="D21" s="16">
        <v>1</v>
      </c>
      <c r="E21" s="16">
        <v>1</v>
      </c>
      <c r="F21" s="2">
        <v>68</v>
      </c>
      <c r="G21" s="3">
        <v>41312</v>
      </c>
      <c r="H21" s="11">
        <v>1</v>
      </c>
      <c r="I21" s="11">
        <v>169.54947463091844</v>
      </c>
      <c r="J21" s="11">
        <v>2.587450264524902</v>
      </c>
      <c r="K21" s="11">
        <v>197.9478239260375</v>
      </c>
      <c r="L21" s="11">
        <v>283.5416180450697</v>
      </c>
      <c r="M21" s="1">
        <v>52.7</v>
      </c>
      <c r="N21" s="8">
        <v>2</v>
      </c>
      <c r="O21" s="8" t="s">
        <v>206</v>
      </c>
      <c r="P21" s="12">
        <v>0.16111111111111112</v>
      </c>
      <c r="Q21" s="12">
        <f t="shared" si="7"/>
        <v>0.44206018518518519</v>
      </c>
      <c r="R21" s="8">
        <v>549</v>
      </c>
      <c r="S21" s="8">
        <v>0</v>
      </c>
      <c r="T21" s="13">
        <v>50</v>
      </c>
      <c r="U21" s="14">
        <f t="shared" si="8"/>
        <v>-1.25703796119919</v>
      </c>
      <c r="V21" s="14">
        <f t="shared" si="9"/>
        <v>0.46790841537649641</v>
      </c>
      <c r="W21" s="14">
        <f t="shared" si="10"/>
        <v>52.421757792905453</v>
      </c>
      <c r="X21" s="15">
        <v>26.537834167480469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t="e">
        <f t="shared" si="11"/>
        <v>#DIV/0!</v>
      </c>
      <c r="AG21" t="e">
        <f t="shared" si="12"/>
        <v>#DIV/0!</v>
      </c>
      <c r="AH21" t="e">
        <f t="shared" si="13"/>
        <v>#DIV/0!</v>
      </c>
      <c r="AI21" s="8">
        <v>-1</v>
      </c>
      <c r="AJ21" s="8">
        <v>0.85</v>
      </c>
      <c r="AK21" s="8">
        <v>0.85</v>
      </c>
      <c r="AL21" s="8">
        <v>9.9458990097045898</v>
      </c>
      <c r="AM21">
        <f t="shared" si="14"/>
        <v>0.84999999999999987</v>
      </c>
      <c r="AN21">
        <f t="shared" si="15"/>
        <v>-1.6817483040281657E-4</v>
      </c>
      <c r="AO21" t="e">
        <f t="shared" si="16"/>
        <v>#DIV/0!</v>
      </c>
      <c r="AP21" t="e">
        <f t="shared" si="17"/>
        <v>#DIV/0!</v>
      </c>
      <c r="AQ21" t="e">
        <f t="shared" si="18"/>
        <v>#DIV/0!</v>
      </c>
      <c r="AR21" s="8">
        <v>0</v>
      </c>
      <c r="AS21" s="8">
        <v>0.5</v>
      </c>
      <c r="AT21" t="e">
        <f t="shared" si="19"/>
        <v>#DIV/0!</v>
      </c>
      <c r="AU21">
        <f t="shared" si="20"/>
        <v>5.5032108568586739</v>
      </c>
      <c r="AV21">
        <f t="shared" si="21"/>
        <v>1.2128553813407121</v>
      </c>
      <c r="AW21">
        <f t="shared" si="22"/>
        <v>26.537834167480469</v>
      </c>
      <c r="AX21" s="8">
        <v>2</v>
      </c>
      <c r="AY21">
        <f t="shared" si="23"/>
        <v>4.644859790802002</v>
      </c>
      <c r="AZ21" s="8">
        <v>1</v>
      </c>
      <c r="BA21">
        <f t="shared" si="24"/>
        <v>9.2897195816040039</v>
      </c>
      <c r="BB21" s="8">
        <v>25.651166915893555</v>
      </c>
      <c r="BC21" s="8">
        <v>26.537834167480469</v>
      </c>
      <c r="BD21" s="8">
        <v>25.133295059204102</v>
      </c>
      <c r="BE21" s="8">
        <v>48.36883544921875</v>
      </c>
      <c r="BF21" s="8">
        <v>48.932746887207031</v>
      </c>
      <c r="BG21" s="8">
        <v>19.394872665405273</v>
      </c>
      <c r="BH21" s="8">
        <v>22.466096878051758</v>
      </c>
      <c r="BI21" s="8">
        <v>59.29791259765625</v>
      </c>
      <c r="BJ21" s="8">
        <v>68.687881469726563</v>
      </c>
      <c r="BK21" s="8">
        <v>350.32122802734375</v>
      </c>
      <c r="BL21" s="8">
        <v>1798.114501953125</v>
      </c>
      <c r="BM21" s="8">
        <v>1429.3192138671875</v>
      </c>
      <c r="BN21" s="8">
        <v>101.05424499511719</v>
      </c>
      <c r="BO21" s="8">
        <v>-5.4329395294189453E-2</v>
      </c>
      <c r="BP21" s="8">
        <v>-1.2027120590209961</v>
      </c>
      <c r="BQ21" s="8">
        <v>0.25</v>
      </c>
      <c r="BR21" s="8">
        <v>-1.355140209197998</v>
      </c>
      <c r="BS21" s="8">
        <v>7.355140209197998</v>
      </c>
      <c r="BT21" s="8">
        <v>1</v>
      </c>
      <c r="BU21" s="8">
        <v>0</v>
      </c>
      <c r="BV21" s="8">
        <v>0.15999999642372131</v>
      </c>
      <c r="BW21" s="8">
        <v>111135</v>
      </c>
      <c r="BX21">
        <f t="shared" si="25"/>
        <v>1.7516061401367187</v>
      </c>
      <c r="BY21">
        <f t="shared" si="26"/>
        <v>5.503210856858674E-3</v>
      </c>
      <c r="BZ21">
        <f t="shared" si="27"/>
        <v>299.68783416748045</v>
      </c>
      <c r="CA21">
        <f t="shared" si="28"/>
        <v>298.80116691589353</v>
      </c>
      <c r="CB21">
        <f t="shared" si="29"/>
        <v>287.69831388194143</v>
      </c>
      <c r="CC21">
        <f t="shared" si="30"/>
        <v>0.12796037551128378</v>
      </c>
      <c r="CD21">
        <f t="shared" si="31"/>
        <v>3.4831498393393918</v>
      </c>
      <c r="CE21">
        <f t="shared" si="32"/>
        <v>34.468119963764934</v>
      </c>
      <c r="CF21">
        <f t="shared" si="33"/>
        <v>12.002023085713176</v>
      </c>
      <c r="CG21">
        <f t="shared" si="34"/>
        <v>26.094500541687012</v>
      </c>
      <c r="CH21">
        <f t="shared" si="35"/>
        <v>3.393173122189947</v>
      </c>
      <c r="CI21">
        <f t="shared" si="36"/>
        <v>0.44547076093343968</v>
      </c>
      <c r="CJ21">
        <f t="shared" si="37"/>
        <v>2.2702944579986797</v>
      </c>
      <c r="CK21">
        <f t="shared" si="38"/>
        <v>1.1228786641912674</v>
      </c>
      <c r="CL21">
        <f t="shared" si="39"/>
        <v>0.28035176225103314</v>
      </c>
      <c r="CM21">
        <f t="shared" si="40"/>
        <v>5.2974411550789613</v>
      </c>
      <c r="CN21">
        <f t="shared" si="41"/>
        <v>1.0713021673142693</v>
      </c>
      <c r="CO21">
        <f t="shared" si="42"/>
        <v>65.877746795590781</v>
      </c>
      <c r="CP21">
        <f t="shared" si="43"/>
        <v>49.115422072686194</v>
      </c>
      <c r="CQ21">
        <f t="shared" si="44"/>
        <v>-1.6860453402553214E-2</v>
      </c>
      <c r="CR21">
        <f t="shared" si="45"/>
        <v>0</v>
      </c>
      <c r="CS21">
        <f t="shared" si="46"/>
        <v>1528.3973266601561</v>
      </c>
      <c r="CT21">
        <f t="shared" si="47"/>
        <v>0</v>
      </c>
      <c r="CU21" t="e">
        <f t="shared" si="48"/>
        <v>#DIV/0!</v>
      </c>
      <c r="CV21" t="e">
        <f t="shared" si="49"/>
        <v>#DIV/0!</v>
      </c>
    </row>
    <row r="22" spans="1:100" x14ac:dyDescent="0.3">
      <c r="A22" s="4" t="str">
        <f>VLOOKUP(B22,ListCodeMtrx!A$1:B$91,2,TRUE)</f>
        <v>M5</v>
      </c>
      <c r="B22">
        <v>5</v>
      </c>
      <c r="C22" s="16">
        <v>5</v>
      </c>
      <c r="D22" s="16">
        <v>1</v>
      </c>
      <c r="E22" s="16">
        <v>1</v>
      </c>
      <c r="F22" s="2">
        <v>68</v>
      </c>
      <c r="G22" s="3">
        <v>41312</v>
      </c>
      <c r="H22" s="11">
        <v>1</v>
      </c>
      <c r="I22" s="11">
        <v>169.54947463091844</v>
      </c>
      <c r="J22" s="11">
        <v>2.587450264524902</v>
      </c>
      <c r="K22" s="11">
        <v>197.9478239260375</v>
      </c>
      <c r="L22" s="11">
        <v>283.5416180450697</v>
      </c>
      <c r="M22" s="1">
        <v>52.7</v>
      </c>
      <c r="N22" s="8">
        <v>3</v>
      </c>
      <c r="O22" s="8" t="s">
        <v>207</v>
      </c>
      <c r="P22" s="12">
        <v>0.16111111111111112</v>
      </c>
      <c r="Q22" s="12">
        <f t="shared" si="7"/>
        <v>0.44447916666666665</v>
      </c>
      <c r="R22" s="8">
        <v>758</v>
      </c>
      <c r="S22" s="8">
        <v>0</v>
      </c>
      <c r="T22" s="13">
        <v>150</v>
      </c>
      <c r="U22" s="14">
        <f t="shared" si="8"/>
        <v>12.106607165108723</v>
      </c>
      <c r="V22" s="14">
        <f t="shared" si="9"/>
        <v>0.44852085338403092</v>
      </c>
      <c r="W22" s="14">
        <f t="shared" si="10"/>
        <v>97.454549169207851</v>
      </c>
      <c r="X22" s="15">
        <v>26.808513641357422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t="e">
        <f t="shared" si="11"/>
        <v>#DIV/0!</v>
      </c>
      <c r="AG22" t="e">
        <f t="shared" si="12"/>
        <v>#DIV/0!</v>
      </c>
      <c r="AH22" t="e">
        <f t="shared" si="13"/>
        <v>#DIV/0!</v>
      </c>
      <c r="AI22" s="8">
        <v>-1</v>
      </c>
      <c r="AJ22" s="8">
        <v>0.85</v>
      </c>
      <c r="AK22" s="8">
        <v>0.85</v>
      </c>
      <c r="AL22" s="8">
        <v>9.9220190048217773</v>
      </c>
      <c r="AM22">
        <f t="shared" si="14"/>
        <v>0.84999999999999987</v>
      </c>
      <c r="AN22">
        <f t="shared" si="15"/>
        <v>8.557146285658606E-3</v>
      </c>
      <c r="AO22" t="e">
        <f t="shared" si="16"/>
        <v>#DIV/0!</v>
      </c>
      <c r="AP22" t="e">
        <f t="shared" si="17"/>
        <v>#DIV/0!</v>
      </c>
      <c r="AQ22" t="e">
        <f t="shared" si="18"/>
        <v>#DIV/0!</v>
      </c>
      <c r="AR22" s="8">
        <v>0</v>
      </c>
      <c r="AS22" s="8">
        <v>0.5</v>
      </c>
      <c r="AT22" t="e">
        <f t="shared" si="19"/>
        <v>#DIV/0!</v>
      </c>
      <c r="AU22">
        <f t="shared" si="20"/>
        <v>5.0686667940117438</v>
      </c>
      <c r="AV22">
        <f t="shared" si="21"/>
        <v>1.1619954399330954</v>
      </c>
      <c r="AW22">
        <f t="shared" si="22"/>
        <v>26.808513641357422</v>
      </c>
      <c r="AX22" s="8">
        <v>2</v>
      </c>
      <c r="AY22">
        <f t="shared" si="23"/>
        <v>4.644859790802002</v>
      </c>
      <c r="AZ22" s="8">
        <v>1</v>
      </c>
      <c r="BA22">
        <f t="shared" si="24"/>
        <v>9.2897195816040039</v>
      </c>
      <c r="BB22" s="8">
        <v>25.691562652587891</v>
      </c>
      <c r="BC22" s="8">
        <v>26.808513641357422</v>
      </c>
      <c r="BD22" s="8">
        <v>25.134914398193359</v>
      </c>
      <c r="BE22" s="8">
        <v>152.03752136230469</v>
      </c>
      <c r="BF22" s="8">
        <v>144.70745849609375</v>
      </c>
      <c r="BG22" s="8">
        <v>20.699514389038086</v>
      </c>
      <c r="BH22" s="8">
        <v>23.52501106262207</v>
      </c>
      <c r="BI22" s="8">
        <v>63.130111694335937</v>
      </c>
      <c r="BJ22" s="8">
        <v>71.747413635253906</v>
      </c>
      <c r="BK22" s="8">
        <v>350.34027099609375</v>
      </c>
      <c r="BL22" s="8">
        <v>1801.9486083984375</v>
      </c>
      <c r="BM22" s="8">
        <v>1422.7099609375</v>
      </c>
      <c r="BN22" s="8">
        <v>101.04600524902344</v>
      </c>
      <c r="BO22" s="8">
        <v>-1.3038411140441895</v>
      </c>
      <c r="BP22" s="8">
        <v>-1.240178108215332</v>
      </c>
      <c r="BQ22" s="8">
        <v>0.25</v>
      </c>
      <c r="BR22" s="8">
        <v>-1.355140209197998</v>
      </c>
      <c r="BS22" s="8">
        <v>7.355140209197998</v>
      </c>
      <c r="BT22" s="8">
        <v>1</v>
      </c>
      <c r="BU22" s="8">
        <v>0</v>
      </c>
      <c r="BV22" s="8">
        <v>0.15999999642372131</v>
      </c>
      <c r="BW22" s="8">
        <v>111115</v>
      </c>
      <c r="BX22">
        <f t="shared" si="25"/>
        <v>1.7517013549804685</v>
      </c>
      <c r="BY22">
        <f t="shared" si="26"/>
        <v>5.0686667940117438E-3</v>
      </c>
      <c r="BZ22">
        <f t="shared" si="27"/>
        <v>299.9585136413574</v>
      </c>
      <c r="CA22">
        <f t="shared" si="28"/>
        <v>298.84156265258787</v>
      </c>
      <c r="CB22">
        <f t="shared" si="29"/>
        <v>288.3117708994796</v>
      </c>
      <c r="CC22">
        <f t="shared" si="30"/>
        <v>0.19086396602683212</v>
      </c>
      <c r="CD22">
        <f t="shared" si="31"/>
        <v>3.5391038312501397</v>
      </c>
      <c r="CE22">
        <f t="shared" si="32"/>
        <v>35.024678338625797</v>
      </c>
      <c r="CF22">
        <f t="shared" si="33"/>
        <v>11.499667276003727</v>
      </c>
      <c r="CG22">
        <f t="shared" si="34"/>
        <v>26.250038146972656</v>
      </c>
      <c r="CH22">
        <f t="shared" si="35"/>
        <v>3.4245062970800064</v>
      </c>
      <c r="CI22">
        <f t="shared" si="36"/>
        <v>0.4278630192236047</v>
      </c>
      <c r="CJ22">
        <f t="shared" si="37"/>
        <v>2.3771083913170443</v>
      </c>
      <c r="CK22">
        <f t="shared" si="38"/>
        <v>1.0473979057629621</v>
      </c>
      <c r="CL22">
        <f t="shared" si="39"/>
        <v>0.26919668248624207</v>
      </c>
      <c r="CM22">
        <f t="shared" si="40"/>
        <v>9.8473928868929885</v>
      </c>
      <c r="CN22">
        <f t="shared" si="41"/>
        <v>0.67345906135058375</v>
      </c>
      <c r="CO22">
        <f t="shared" si="42"/>
        <v>67.73460790781067</v>
      </c>
      <c r="CP22">
        <f t="shared" si="43"/>
        <v>142.94810294942451</v>
      </c>
      <c r="CQ22">
        <f t="shared" si="44"/>
        <v>5.7366014134000935E-2</v>
      </c>
      <c r="CR22">
        <f t="shared" si="45"/>
        <v>0</v>
      </c>
      <c r="CS22">
        <f t="shared" si="46"/>
        <v>1531.6563171386717</v>
      </c>
      <c r="CT22">
        <f t="shared" si="47"/>
        <v>0</v>
      </c>
      <c r="CU22" t="e">
        <f t="shared" si="48"/>
        <v>#DIV/0!</v>
      </c>
      <c r="CV22" t="e">
        <f t="shared" si="49"/>
        <v>#DIV/0!</v>
      </c>
    </row>
    <row r="23" spans="1:100" x14ac:dyDescent="0.3">
      <c r="A23" s="4" t="str">
        <f>VLOOKUP(B23,ListCodeMtrx!A$1:B$91,2,TRUE)</f>
        <v>M5</v>
      </c>
      <c r="B23">
        <v>5</v>
      </c>
      <c r="C23" s="10">
        <v>5</v>
      </c>
      <c r="D23" s="10">
        <v>1</v>
      </c>
      <c r="E23" s="10">
        <v>1</v>
      </c>
      <c r="F23" s="1">
        <v>68</v>
      </c>
      <c r="G23" s="3">
        <v>41312</v>
      </c>
      <c r="H23" s="11">
        <v>1</v>
      </c>
      <c r="I23" s="11">
        <v>169.54947463091844</v>
      </c>
      <c r="J23" s="11">
        <v>2.587450264524902</v>
      </c>
      <c r="K23" s="11">
        <v>197.9478239260375</v>
      </c>
      <c r="L23" s="11">
        <v>283.5416180450697</v>
      </c>
      <c r="M23" s="1">
        <v>52.7</v>
      </c>
      <c r="N23" s="8">
        <v>4</v>
      </c>
      <c r="O23" s="8" t="s">
        <v>208</v>
      </c>
      <c r="P23" s="12">
        <v>0.16111111111111112</v>
      </c>
      <c r="Q23" s="12">
        <f t="shared" si="7"/>
        <v>0.44689814814814821</v>
      </c>
      <c r="R23" s="8">
        <v>967</v>
      </c>
      <c r="S23" s="8">
        <v>0</v>
      </c>
      <c r="T23" s="13" t="s">
        <v>192</v>
      </c>
      <c r="U23" s="14">
        <f t="shared" si="8"/>
        <v>34.886160760621159</v>
      </c>
      <c r="V23" s="14">
        <f t="shared" si="9"/>
        <v>0.45223878246365168</v>
      </c>
      <c r="W23" s="14">
        <f t="shared" si="10"/>
        <v>244.39072397271852</v>
      </c>
      <c r="X23" s="15">
        <v>26.958831787109375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t="e">
        <f t="shared" si="11"/>
        <v>#DIV/0!</v>
      </c>
      <c r="AG23" t="e">
        <f t="shared" si="12"/>
        <v>#DIV/0!</v>
      </c>
      <c r="AH23" t="e">
        <f t="shared" si="13"/>
        <v>#DIV/0!</v>
      </c>
      <c r="AI23" s="8">
        <v>-1</v>
      </c>
      <c r="AJ23" s="8">
        <v>0.85</v>
      </c>
      <c r="AK23" s="8">
        <v>0.85</v>
      </c>
      <c r="AL23" s="8">
        <v>9.9220190048217773</v>
      </c>
      <c r="AM23">
        <f t="shared" si="14"/>
        <v>0.84999999999999987</v>
      </c>
      <c r="AN23">
        <f t="shared" si="15"/>
        <v>2.3439203501102769E-2</v>
      </c>
      <c r="AO23" t="e">
        <f t="shared" si="16"/>
        <v>#DIV/0!</v>
      </c>
      <c r="AP23" t="e">
        <f t="shared" si="17"/>
        <v>#DIV/0!</v>
      </c>
      <c r="AQ23" t="e">
        <f t="shared" si="18"/>
        <v>#DIV/0!</v>
      </c>
      <c r="AR23" s="8">
        <v>0</v>
      </c>
      <c r="AS23" s="8">
        <v>0.5</v>
      </c>
      <c r="AT23" t="e">
        <f t="shared" si="19"/>
        <v>#DIV/0!</v>
      </c>
      <c r="AU23">
        <f t="shared" si="20"/>
        <v>5.1146523301977282</v>
      </c>
      <c r="AV23">
        <f t="shared" si="21"/>
        <v>1.1629388719791538</v>
      </c>
      <c r="AW23">
        <f t="shared" si="22"/>
        <v>26.958831787109375</v>
      </c>
      <c r="AX23" s="8">
        <v>2</v>
      </c>
      <c r="AY23">
        <f t="shared" si="23"/>
        <v>4.644859790802002</v>
      </c>
      <c r="AZ23" s="8">
        <v>1</v>
      </c>
      <c r="BA23">
        <f t="shared" si="24"/>
        <v>9.2897195816040039</v>
      </c>
      <c r="BB23" s="8">
        <v>25.743562698364258</v>
      </c>
      <c r="BC23" s="8">
        <v>26.958831787109375</v>
      </c>
      <c r="BD23" s="8">
        <v>25.131906509399414</v>
      </c>
      <c r="BE23" s="8">
        <v>399.85565185546875</v>
      </c>
      <c r="BF23" s="8">
        <v>378.83499145507812</v>
      </c>
      <c r="BG23" s="8">
        <v>20.977146148681641</v>
      </c>
      <c r="BH23" s="8">
        <v>23.827251434326172</v>
      </c>
      <c r="BI23" s="8">
        <v>63.777946472167969</v>
      </c>
      <c r="BJ23" s="8">
        <v>72.443267822265625</v>
      </c>
      <c r="BK23" s="8">
        <v>350.35787963867187</v>
      </c>
      <c r="BL23" s="8">
        <v>1801.213623046875</v>
      </c>
      <c r="BM23" s="8">
        <v>1409.3348388671875</v>
      </c>
      <c r="BN23" s="8">
        <v>101.04295349121094</v>
      </c>
      <c r="BO23" s="8">
        <v>-5.6942219734191895</v>
      </c>
      <c r="BP23" s="8">
        <v>-1.1844682693481445</v>
      </c>
      <c r="BQ23" s="8">
        <v>0.25</v>
      </c>
      <c r="BR23" s="8">
        <v>-1.355140209197998</v>
      </c>
      <c r="BS23" s="8">
        <v>7.355140209197998</v>
      </c>
      <c r="BT23" s="8">
        <v>1</v>
      </c>
      <c r="BU23" s="8">
        <v>0</v>
      </c>
      <c r="BV23" s="8">
        <v>0.15999999642372131</v>
      </c>
      <c r="BW23" s="8">
        <v>111115</v>
      </c>
      <c r="BX23">
        <f t="shared" si="25"/>
        <v>1.751789398193359</v>
      </c>
      <c r="BY23">
        <f t="shared" si="26"/>
        <v>5.1146523301977284E-3</v>
      </c>
      <c r="BZ23">
        <f t="shared" si="27"/>
        <v>300.10883178710935</v>
      </c>
      <c r="CA23">
        <f t="shared" si="28"/>
        <v>298.89356269836424</v>
      </c>
      <c r="CB23">
        <f t="shared" si="29"/>
        <v>288.19417324585811</v>
      </c>
      <c r="CC23">
        <f t="shared" si="30"/>
        <v>0.17872004195116314</v>
      </c>
      <c r="CD23">
        <f t="shared" si="31"/>
        <v>3.5705147304811624</v>
      </c>
      <c r="CE23">
        <f t="shared" si="32"/>
        <v>35.336602970455907</v>
      </c>
      <c r="CF23">
        <f t="shared" si="33"/>
        <v>11.509351536129735</v>
      </c>
      <c r="CG23">
        <f t="shared" si="34"/>
        <v>26.351197242736816</v>
      </c>
      <c r="CH23">
        <f t="shared" si="35"/>
        <v>3.4450202188139643</v>
      </c>
      <c r="CI23">
        <f t="shared" si="36"/>
        <v>0.43124506552080794</v>
      </c>
      <c r="CJ23">
        <f t="shared" si="37"/>
        <v>2.4075758585020086</v>
      </c>
      <c r="CK23">
        <f t="shared" si="38"/>
        <v>1.0374443603119556</v>
      </c>
      <c r="CL23">
        <f t="shared" si="39"/>
        <v>0.27133884450844026</v>
      </c>
      <c r="CM23">
        <f t="shared" si="40"/>
        <v>24.693960556058766</v>
      </c>
      <c r="CN23">
        <f t="shared" si="41"/>
        <v>0.64511127399829471</v>
      </c>
      <c r="CO23">
        <f t="shared" si="42"/>
        <v>67.99458096721429</v>
      </c>
      <c r="CP23">
        <f t="shared" si="43"/>
        <v>373.76526716328129</v>
      </c>
      <c r="CQ23">
        <f t="shared" si="44"/>
        <v>6.346416028638259E-2</v>
      </c>
      <c r="CR23">
        <f t="shared" si="45"/>
        <v>0</v>
      </c>
      <c r="CS23">
        <f t="shared" si="46"/>
        <v>1531.0315795898434</v>
      </c>
      <c r="CT23">
        <f t="shared" si="47"/>
        <v>0</v>
      </c>
      <c r="CU23" t="e">
        <f t="shared" si="48"/>
        <v>#DIV/0!</v>
      </c>
      <c r="CV23" t="e">
        <f t="shared" si="49"/>
        <v>#DIV/0!</v>
      </c>
    </row>
    <row r="24" spans="1:100" s="5" customFormat="1" x14ac:dyDescent="0.3">
      <c r="A24" s="4" t="str">
        <f>VLOOKUP(B24,ListCodeMtrx!A$1:B$91,2,TRUE)</f>
        <v>M5</v>
      </c>
      <c r="B24">
        <v>5</v>
      </c>
      <c r="C24" s="10">
        <v>5</v>
      </c>
      <c r="D24" s="10">
        <v>1</v>
      </c>
      <c r="E24" s="10">
        <v>1</v>
      </c>
      <c r="F24" s="1">
        <v>68</v>
      </c>
      <c r="G24" s="3">
        <v>41312</v>
      </c>
      <c r="H24" s="11">
        <v>1</v>
      </c>
      <c r="I24" s="11">
        <v>169.54947463091844</v>
      </c>
      <c r="J24" s="11">
        <v>2.587450264524902</v>
      </c>
      <c r="K24" s="11">
        <v>197.9478239260375</v>
      </c>
      <c r="L24" s="11">
        <v>283.5416180450697</v>
      </c>
      <c r="M24" s="1">
        <v>52.7</v>
      </c>
      <c r="N24" s="8">
        <v>5</v>
      </c>
      <c r="O24" s="8" t="s">
        <v>209</v>
      </c>
      <c r="P24" s="12">
        <v>0.16111111111111112</v>
      </c>
      <c r="Q24" s="12">
        <f t="shared" si="7"/>
        <v>0.44931712962962966</v>
      </c>
      <c r="R24" s="8">
        <v>1176</v>
      </c>
      <c r="S24" s="8">
        <v>0</v>
      </c>
      <c r="T24" s="13">
        <v>800</v>
      </c>
      <c r="U24" s="14">
        <f t="shared" si="8"/>
        <v>54.543959888962227</v>
      </c>
      <c r="V24" s="14">
        <f t="shared" si="9"/>
        <v>0.40507576092955316</v>
      </c>
      <c r="W24" s="14">
        <f t="shared" si="10"/>
        <v>531.53563191068042</v>
      </c>
      <c r="X24" s="15">
        <v>27.07550048828125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t="e">
        <f t="shared" si="11"/>
        <v>#DIV/0!</v>
      </c>
      <c r="AG24" t="e">
        <f t="shared" si="12"/>
        <v>#DIV/0!</v>
      </c>
      <c r="AH24" t="e">
        <f t="shared" si="13"/>
        <v>#DIV/0!</v>
      </c>
      <c r="AI24" s="8">
        <v>-1</v>
      </c>
      <c r="AJ24" s="8">
        <v>0.85</v>
      </c>
      <c r="AK24" s="8">
        <v>0.85</v>
      </c>
      <c r="AL24" s="8">
        <v>9.9220190048217773</v>
      </c>
      <c r="AM24">
        <f t="shared" si="14"/>
        <v>0.84999999999999987</v>
      </c>
      <c r="AN24">
        <f t="shared" si="15"/>
        <v>3.6268217112060089E-2</v>
      </c>
      <c r="AO24" t="e">
        <f t="shared" si="16"/>
        <v>#DIV/0!</v>
      </c>
      <c r="AP24" t="e">
        <f t="shared" si="17"/>
        <v>#DIV/0!</v>
      </c>
      <c r="AQ24" t="e">
        <f t="shared" si="18"/>
        <v>#DIV/0!</v>
      </c>
      <c r="AR24" s="8">
        <v>0</v>
      </c>
      <c r="AS24" s="8">
        <v>0.5</v>
      </c>
      <c r="AT24" t="e">
        <f t="shared" si="19"/>
        <v>#DIV/0!</v>
      </c>
      <c r="AU24">
        <f t="shared" si="20"/>
        <v>4.6618798987733667</v>
      </c>
      <c r="AV24">
        <f t="shared" si="21"/>
        <v>1.1774425741209544</v>
      </c>
      <c r="AW24">
        <f t="shared" si="22"/>
        <v>27.07550048828125</v>
      </c>
      <c r="AX24" s="8">
        <v>2</v>
      </c>
      <c r="AY24">
        <f t="shared" si="23"/>
        <v>4.644859790802002</v>
      </c>
      <c r="AZ24" s="8">
        <v>1</v>
      </c>
      <c r="BA24">
        <f t="shared" si="24"/>
        <v>9.2897195816040039</v>
      </c>
      <c r="BB24" s="8">
        <v>25.733484268188477</v>
      </c>
      <c r="BC24" s="8">
        <v>27.07550048828125</v>
      </c>
      <c r="BD24" s="8">
        <v>25.133333206176758</v>
      </c>
      <c r="BE24" s="8">
        <v>800.61004638671875</v>
      </c>
      <c r="BF24" s="8">
        <v>767.427490234375</v>
      </c>
      <c r="BG24" s="8">
        <v>21.329292297363281</v>
      </c>
      <c r="BH24" s="8">
        <v>23.927150726318359</v>
      </c>
      <c r="BI24" s="8">
        <v>64.885986328125</v>
      </c>
      <c r="BJ24" s="8">
        <v>72.788948059082031</v>
      </c>
      <c r="BK24" s="8">
        <v>350.31427001953125</v>
      </c>
      <c r="BL24" s="8">
        <v>1801.73828125</v>
      </c>
      <c r="BM24" s="8">
        <v>1401.5736083984375</v>
      </c>
      <c r="BN24" s="8">
        <v>101.04082489013672</v>
      </c>
      <c r="BO24" s="8">
        <v>-16.312324523925781</v>
      </c>
      <c r="BP24" s="8">
        <v>-1.1121854782104492</v>
      </c>
      <c r="BQ24" s="8">
        <v>0.25</v>
      </c>
      <c r="BR24" s="8">
        <v>-1.355140209197998</v>
      </c>
      <c r="BS24" s="8">
        <v>7.355140209197998</v>
      </c>
      <c r="BT24" s="8">
        <v>1</v>
      </c>
      <c r="BU24" s="8">
        <v>0</v>
      </c>
      <c r="BV24" s="8">
        <v>0.15999999642372131</v>
      </c>
      <c r="BW24" s="8">
        <v>111115</v>
      </c>
      <c r="BX24">
        <f t="shared" si="25"/>
        <v>1.751571350097656</v>
      </c>
      <c r="BY24">
        <f t="shared" si="26"/>
        <v>4.6618798987733663E-3</v>
      </c>
      <c r="BZ24">
        <f t="shared" si="27"/>
        <v>300.22550048828123</v>
      </c>
      <c r="CA24">
        <f t="shared" si="28"/>
        <v>298.88348426818845</v>
      </c>
      <c r="CB24">
        <f t="shared" si="29"/>
        <v>288.27811855648179</v>
      </c>
      <c r="CC24">
        <f t="shared" si="30"/>
        <v>0.24706056722379652</v>
      </c>
      <c r="CD24">
        <f t="shared" si="31"/>
        <v>3.5950616207787953</v>
      </c>
      <c r="CE24">
        <f t="shared" si="32"/>
        <v>35.580287717244616</v>
      </c>
      <c r="CF24">
        <f t="shared" si="33"/>
        <v>11.653136990926257</v>
      </c>
      <c r="CG24">
        <f t="shared" si="34"/>
        <v>26.404492378234863</v>
      </c>
      <c r="CH24">
        <f t="shared" si="35"/>
        <v>3.4558709669565681</v>
      </c>
      <c r="CI24">
        <f t="shared" si="36"/>
        <v>0.38815055866429571</v>
      </c>
      <c r="CJ24">
        <f t="shared" si="37"/>
        <v>2.4176190466578409</v>
      </c>
      <c r="CK24">
        <f t="shared" si="38"/>
        <v>1.0382519202987273</v>
      </c>
      <c r="CL24">
        <f t="shared" si="39"/>
        <v>0.24405999143959137</v>
      </c>
      <c r="CM24">
        <f t="shared" si="40"/>
        <v>53.706798706755222</v>
      </c>
      <c r="CN24">
        <f t="shared" si="41"/>
        <v>0.6926200047229838</v>
      </c>
      <c r="CO24">
        <f t="shared" si="42"/>
        <v>67.654388295659103</v>
      </c>
      <c r="CP24">
        <f t="shared" si="43"/>
        <v>759.5010565887444</v>
      </c>
      <c r="CQ24">
        <f t="shared" si="44"/>
        <v>4.85863477015391E-2</v>
      </c>
      <c r="CR24">
        <f t="shared" si="45"/>
        <v>0</v>
      </c>
      <c r="CS24">
        <f t="shared" si="46"/>
        <v>1531.4775390624998</v>
      </c>
      <c r="CT24">
        <f t="shared" si="47"/>
        <v>0</v>
      </c>
      <c r="CU24" t="e">
        <f t="shared" si="48"/>
        <v>#DIV/0!</v>
      </c>
      <c r="CV24" t="e">
        <f t="shared" si="49"/>
        <v>#DIV/0!</v>
      </c>
    </row>
    <row r="25" spans="1:100" x14ac:dyDescent="0.3">
      <c r="A25" s="4" t="str">
        <f>VLOOKUP(B25,ListCodeMtrx!A$1:B$91,2,TRUE)</f>
        <v>M5</v>
      </c>
      <c r="B25" s="5">
        <v>5</v>
      </c>
      <c r="C25" s="10">
        <v>5</v>
      </c>
      <c r="D25" s="10">
        <v>1</v>
      </c>
      <c r="E25" s="10">
        <v>1</v>
      </c>
      <c r="F25" s="1">
        <v>68</v>
      </c>
      <c r="G25" s="17">
        <v>41312</v>
      </c>
      <c r="H25" s="11">
        <v>1</v>
      </c>
      <c r="I25" s="11">
        <v>169.54947463091844</v>
      </c>
      <c r="J25" s="11">
        <v>2.587450264524902</v>
      </c>
      <c r="K25" s="11">
        <v>197.9478239260375</v>
      </c>
      <c r="L25" s="11">
        <v>283.5416180450697</v>
      </c>
      <c r="M25" s="1">
        <v>52.7</v>
      </c>
      <c r="N25" s="19">
        <v>6</v>
      </c>
      <c r="O25" s="19" t="s">
        <v>210</v>
      </c>
      <c r="P25" s="12">
        <v>0.16111111111111112</v>
      </c>
      <c r="Q25" s="12">
        <f t="shared" si="7"/>
        <v>0.45144675925925926</v>
      </c>
      <c r="R25" s="19">
        <v>1351.5</v>
      </c>
      <c r="S25" s="19">
        <v>0</v>
      </c>
      <c r="T25" s="21" t="s">
        <v>194</v>
      </c>
      <c r="U25" s="5">
        <f t="shared" si="8"/>
        <v>32.363861956921475</v>
      </c>
      <c r="V25" s="5">
        <f t="shared" si="9"/>
        <v>0.39471268593592196</v>
      </c>
      <c r="W25" s="5">
        <f t="shared" si="10"/>
        <v>237.92015321755682</v>
      </c>
      <c r="X25" s="5">
        <v>27.22974967956543</v>
      </c>
      <c r="Y25" s="19">
        <v>1</v>
      </c>
      <c r="Z25" s="19">
        <v>1</v>
      </c>
      <c r="AA25" s="19">
        <v>0</v>
      </c>
      <c r="AB25" s="19">
        <v>0</v>
      </c>
      <c r="AC25" s="19">
        <v>282.476318359375</v>
      </c>
      <c r="AD25" s="19">
        <v>581.385986328125</v>
      </c>
      <c r="AE25" s="19">
        <v>373.98974609375</v>
      </c>
      <c r="AF25" s="5" t="e">
        <f t="shared" si="11"/>
        <v>#DIV/0!</v>
      </c>
      <c r="AG25" s="5">
        <f t="shared" si="12"/>
        <v>0.51413290825357139</v>
      </c>
      <c r="AH25" s="5">
        <f t="shared" si="13"/>
        <v>0.35672727776641638</v>
      </c>
      <c r="AI25" s="19">
        <v>-1</v>
      </c>
      <c r="AJ25" s="19">
        <v>0.85</v>
      </c>
      <c r="AK25" s="19">
        <v>0.85</v>
      </c>
      <c r="AL25" s="19">
        <v>10.050127029418945</v>
      </c>
      <c r="AM25" s="5">
        <f t="shared" si="14"/>
        <v>0.85</v>
      </c>
      <c r="AN25" s="5">
        <f t="shared" si="15"/>
        <v>2.1814169504062175E-2</v>
      </c>
      <c r="AO25" s="5">
        <f t="shared" si="16"/>
        <v>0.69384252989788731</v>
      </c>
      <c r="AP25" s="5">
        <f t="shared" si="17"/>
        <v>2.0581760258871258</v>
      </c>
      <c r="AQ25" s="5">
        <f t="shared" si="18"/>
        <v>-1</v>
      </c>
      <c r="AR25" s="19">
        <v>1799.3626708984375</v>
      </c>
      <c r="AS25" s="19">
        <v>0.5</v>
      </c>
      <c r="AT25" s="5">
        <f t="shared" si="19"/>
        <v>272.79974260424581</v>
      </c>
      <c r="AU25" s="5">
        <f t="shared" si="20"/>
        <v>4.7132654483558518</v>
      </c>
      <c r="AV25" s="5">
        <f t="shared" si="21"/>
        <v>1.2201996679797524</v>
      </c>
      <c r="AW25" s="5">
        <f t="shared" si="22"/>
        <v>27.22974967956543</v>
      </c>
      <c r="AX25" s="19">
        <v>2</v>
      </c>
      <c r="AY25" s="5">
        <f t="shared" si="23"/>
        <v>4.644859790802002</v>
      </c>
      <c r="AZ25" s="19">
        <v>1</v>
      </c>
      <c r="BA25" s="5">
        <f t="shared" si="24"/>
        <v>9.2897195816040039</v>
      </c>
      <c r="BB25" s="19">
        <v>25.734111785888672</v>
      </c>
      <c r="BC25" s="19">
        <v>27.22974967956543</v>
      </c>
      <c r="BD25" s="19">
        <v>25.131563186645508</v>
      </c>
      <c r="BE25" s="19">
        <v>399.497314453125</v>
      </c>
      <c r="BF25" s="19">
        <v>380.00018310546875</v>
      </c>
      <c r="BG25" s="19">
        <v>21.201532363891602</v>
      </c>
      <c r="BH25" s="19">
        <v>23.827962875366211</v>
      </c>
      <c r="BI25" s="19">
        <v>64.493446350097656</v>
      </c>
      <c r="BJ25" s="19">
        <v>72.48284912109375</v>
      </c>
      <c r="BK25" s="19">
        <v>350.35824584960937</v>
      </c>
      <c r="BL25" s="19">
        <v>1799.3626708984375</v>
      </c>
      <c r="BM25" s="19">
        <v>1397.3621826171875</v>
      </c>
      <c r="BN25" s="19">
        <v>101.03850555419922</v>
      </c>
      <c r="BO25" s="19">
        <v>-5.5747756958007812</v>
      </c>
      <c r="BP25" s="19">
        <v>-1.1808099746704102</v>
      </c>
      <c r="BQ25" s="19">
        <v>0.25</v>
      </c>
      <c r="BR25" s="19">
        <v>-1.355140209197998</v>
      </c>
      <c r="BS25" s="19">
        <v>7.355140209197998</v>
      </c>
      <c r="BT25" s="19">
        <v>1</v>
      </c>
      <c r="BU25" s="19">
        <v>0</v>
      </c>
      <c r="BV25" s="19">
        <v>0.15999999642372131</v>
      </c>
      <c r="BW25" s="19">
        <v>111115</v>
      </c>
      <c r="BX25" s="5">
        <f t="shared" si="25"/>
        <v>1.7517912292480469</v>
      </c>
      <c r="BY25" s="5">
        <f t="shared" si="26"/>
        <v>4.7132654483558519E-3</v>
      </c>
      <c r="BZ25" s="5">
        <f t="shared" si="27"/>
        <v>300.37974967956541</v>
      </c>
      <c r="CA25" s="5">
        <f t="shared" si="28"/>
        <v>298.88411178588865</v>
      </c>
      <c r="CB25" s="5">
        <f t="shared" si="29"/>
        <v>287.89802090872763</v>
      </c>
      <c r="CC25" s="5">
        <f t="shared" si="30"/>
        <v>0.23071153060110447</v>
      </c>
      <c r="CD25" s="5">
        <f t="shared" si="31"/>
        <v>3.627741427307694</v>
      </c>
      <c r="CE25" s="5">
        <f t="shared" si="32"/>
        <v>35.904543593647034</v>
      </c>
      <c r="CF25" s="5">
        <f t="shared" si="33"/>
        <v>12.076580718280823</v>
      </c>
      <c r="CG25" s="5">
        <f t="shared" si="34"/>
        <v>26.481930732727051</v>
      </c>
      <c r="CH25" s="5">
        <f t="shared" si="35"/>
        <v>3.4716903919339357</v>
      </c>
      <c r="CI25" s="5">
        <f t="shared" si="36"/>
        <v>0.37862520655306225</v>
      </c>
      <c r="CJ25" s="5">
        <f t="shared" si="37"/>
        <v>2.4075417593279416</v>
      </c>
      <c r="CK25" s="5">
        <f t="shared" si="38"/>
        <v>1.0641486326059941</v>
      </c>
      <c r="CL25" s="5">
        <f t="shared" si="39"/>
        <v>0.23803537533822505</v>
      </c>
      <c r="CM25" s="5">
        <f t="shared" si="40"/>
        <v>24.039096722328043</v>
      </c>
      <c r="CN25" s="5">
        <f t="shared" si="41"/>
        <v>0.62610536466905398</v>
      </c>
      <c r="CO25" s="5">
        <f t="shared" si="42"/>
        <v>66.742361798234697</v>
      </c>
      <c r="CP25" s="5">
        <f t="shared" si="43"/>
        <v>375.29700414962991</v>
      </c>
      <c r="CQ25" s="5">
        <f t="shared" si="44"/>
        <v>5.7555497646759116E-2</v>
      </c>
      <c r="CR25" s="5">
        <f t="shared" si="45"/>
        <v>0</v>
      </c>
      <c r="CS25" s="5">
        <f t="shared" si="46"/>
        <v>1529.4582702636719</v>
      </c>
      <c r="CT25" s="5">
        <f t="shared" si="47"/>
        <v>298.90966796875</v>
      </c>
      <c r="CU25" s="5">
        <f t="shared" si="48"/>
        <v>0.35672727776641638</v>
      </c>
      <c r="CV25" s="5" t="e">
        <f t="shared" si="49"/>
        <v>#DIV/0!</v>
      </c>
    </row>
    <row r="26" spans="1:100" x14ac:dyDescent="0.3">
      <c r="A26" s="4" t="str">
        <f>VLOOKUP(B26,ListCodeMtrx!A$1:B$91,2,TRUE)</f>
        <v>M13</v>
      </c>
      <c r="B26">
        <v>13</v>
      </c>
      <c r="C26" s="10">
        <v>13</v>
      </c>
      <c r="D26" s="10">
        <v>1</v>
      </c>
      <c r="E26" s="10">
        <v>3</v>
      </c>
      <c r="F26" s="1">
        <v>68</v>
      </c>
      <c r="G26" s="3">
        <v>41312</v>
      </c>
      <c r="H26" s="11">
        <v>1</v>
      </c>
      <c r="I26" s="11">
        <v>181.94020476988092</v>
      </c>
      <c r="J26" s="11">
        <v>2.7867026600725615</v>
      </c>
      <c r="K26" s="11">
        <v>212.3099153537128</v>
      </c>
      <c r="L26" s="11">
        <v>299.63273262895751</v>
      </c>
      <c r="M26" s="1">
        <v>51.2</v>
      </c>
      <c r="N26" s="8">
        <v>7</v>
      </c>
      <c r="O26" s="8" t="s">
        <v>211</v>
      </c>
      <c r="P26" s="12">
        <v>0.16111111111111112</v>
      </c>
      <c r="Q26" s="12">
        <f t="shared" si="7"/>
        <v>0.45571759259259259</v>
      </c>
      <c r="R26" s="8">
        <v>1729</v>
      </c>
      <c r="S26" s="8">
        <v>0</v>
      </c>
      <c r="T26" s="13">
        <v>400</v>
      </c>
      <c r="U26">
        <f t="shared" si="8"/>
        <v>36.04408521542743</v>
      </c>
      <c r="V26">
        <f t="shared" si="9"/>
        <v>0.53640158765719348</v>
      </c>
      <c r="W26">
        <f t="shared" si="10"/>
        <v>259.67920466810006</v>
      </c>
      <c r="X26">
        <v>26.59754753112793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t="e">
        <f t="shared" si="11"/>
        <v>#DIV/0!</v>
      </c>
      <c r="AG26" t="e">
        <f t="shared" si="12"/>
        <v>#DIV/0!</v>
      </c>
      <c r="AH26" t="e">
        <f t="shared" si="13"/>
        <v>#DIV/0!</v>
      </c>
      <c r="AI26" s="8">
        <v>-1</v>
      </c>
      <c r="AJ26" s="8">
        <v>0.85</v>
      </c>
      <c r="AK26" s="8">
        <v>0.85</v>
      </c>
      <c r="AL26" s="8">
        <v>9.9458990097045898</v>
      </c>
      <c r="AM26">
        <f t="shared" si="14"/>
        <v>0.84999999999999987</v>
      </c>
      <c r="AN26">
        <f t="shared" si="15"/>
        <v>2.4234313268681341E-2</v>
      </c>
      <c r="AO26" t="e">
        <f t="shared" si="16"/>
        <v>#DIV/0!</v>
      </c>
      <c r="AP26" t="e">
        <f t="shared" si="17"/>
        <v>#DIV/0!</v>
      </c>
      <c r="AQ26" t="e">
        <f t="shared" si="18"/>
        <v>#DIV/0!</v>
      </c>
      <c r="AR26" s="8">
        <v>1799.3626708984375</v>
      </c>
      <c r="AS26" s="8">
        <v>0.5</v>
      </c>
      <c r="AT26" t="e">
        <f t="shared" si="19"/>
        <v>#DIV/0!</v>
      </c>
      <c r="AU26">
        <f t="shared" si="20"/>
        <v>5.8598338026841157</v>
      </c>
      <c r="AV26">
        <f t="shared" si="21"/>
        <v>1.1335370338765398</v>
      </c>
      <c r="AW26">
        <f t="shared" si="22"/>
        <v>26.59754753112793</v>
      </c>
      <c r="AX26" s="8">
        <v>2</v>
      </c>
      <c r="AY26">
        <f t="shared" si="23"/>
        <v>4.644859790802002</v>
      </c>
      <c r="AZ26" s="8">
        <v>1</v>
      </c>
      <c r="BA26">
        <f t="shared" si="24"/>
        <v>9.2897195816040039</v>
      </c>
      <c r="BB26" s="8">
        <v>25.679332733154297</v>
      </c>
      <c r="BC26" s="8">
        <v>26.59754753112793</v>
      </c>
      <c r="BD26" s="8">
        <v>25.132251739501953</v>
      </c>
      <c r="BE26" s="8">
        <v>400.19772338867187</v>
      </c>
      <c r="BF26" s="8">
        <v>378.3603515625</v>
      </c>
      <c r="BG26" s="8">
        <v>20.112556457519531</v>
      </c>
      <c r="BH26" s="8">
        <v>23.378833770751953</v>
      </c>
      <c r="BI26" s="8">
        <v>61.372852325439453</v>
      </c>
      <c r="BJ26" s="8">
        <v>71.339797973632813</v>
      </c>
      <c r="BK26" s="8">
        <v>350.41958618164062</v>
      </c>
      <c r="BL26" s="8">
        <v>1798.329345703125</v>
      </c>
      <c r="BM26" s="8">
        <v>1408.2772216796875</v>
      </c>
      <c r="BN26" s="8">
        <v>101.02684020996094</v>
      </c>
      <c r="BO26" s="8">
        <v>-5.7262344360351562</v>
      </c>
      <c r="BP26" s="8">
        <v>-1.1591958999633789</v>
      </c>
      <c r="BQ26" s="8">
        <v>0.5</v>
      </c>
      <c r="BR26" s="8">
        <v>-1.355140209197998</v>
      </c>
      <c r="BS26" s="8">
        <v>7.355140209197998</v>
      </c>
      <c r="BT26" s="8">
        <v>1</v>
      </c>
      <c r="BU26" s="8">
        <v>0</v>
      </c>
      <c r="BV26" s="8">
        <v>0.15999999642372131</v>
      </c>
      <c r="BW26" s="8">
        <v>111115</v>
      </c>
      <c r="BX26">
        <f t="shared" si="25"/>
        <v>1.7520979309082028</v>
      </c>
      <c r="BY26">
        <f t="shared" si="26"/>
        <v>5.8598338026841154E-3</v>
      </c>
      <c r="BZ26">
        <f t="shared" si="27"/>
        <v>299.74754753112791</v>
      </c>
      <c r="CA26">
        <f t="shared" si="28"/>
        <v>298.82933273315427</v>
      </c>
      <c r="CB26">
        <f t="shared" si="29"/>
        <v>287.73268888117309</v>
      </c>
      <c r="CC26">
        <f t="shared" si="30"/>
        <v>6.8845543892589692E-2</v>
      </c>
      <c r="CD26">
        <f t="shared" si="31"/>
        <v>3.4954267375295358</v>
      </c>
      <c r="CE26">
        <f t="shared" si="32"/>
        <v>34.598991023228074</v>
      </c>
      <c r="CF26">
        <f t="shared" si="33"/>
        <v>11.22015725247612</v>
      </c>
      <c r="CG26">
        <f t="shared" si="34"/>
        <v>26.138440132141113</v>
      </c>
      <c r="CH26">
        <f t="shared" si="35"/>
        <v>3.4019993092814831</v>
      </c>
      <c r="CI26">
        <f t="shared" si="36"/>
        <v>0.50711977255590557</v>
      </c>
      <c r="CJ26">
        <f t="shared" si="37"/>
        <v>2.361889703652996</v>
      </c>
      <c r="CK26">
        <f t="shared" si="38"/>
        <v>1.0401096056284871</v>
      </c>
      <c r="CL26">
        <f t="shared" si="39"/>
        <v>0.31945670468357434</v>
      </c>
      <c r="CM26">
        <f t="shared" si="40"/>
        <v>26.234569515853888</v>
      </c>
      <c r="CN26">
        <f t="shared" si="41"/>
        <v>0.68632773913998379</v>
      </c>
      <c r="CO26">
        <f t="shared" si="42"/>
        <v>68.425839665895609</v>
      </c>
      <c r="CP26">
        <f t="shared" si="43"/>
        <v>373.12235545148872</v>
      </c>
      <c r="CQ26">
        <f t="shared" si="44"/>
        <v>6.610021511228846E-2</v>
      </c>
      <c r="CR26">
        <f t="shared" si="45"/>
        <v>0</v>
      </c>
      <c r="CS26">
        <f t="shared" si="46"/>
        <v>1528.5799438476561</v>
      </c>
      <c r="CT26">
        <f t="shared" si="47"/>
        <v>0</v>
      </c>
      <c r="CU26" t="e">
        <f t="shared" si="48"/>
        <v>#DIV/0!</v>
      </c>
      <c r="CV26" t="e">
        <f t="shared" si="49"/>
        <v>#DIV/0!</v>
      </c>
    </row>
    <row r="27" spans="1:100" x14ac:dyDescent="0.3">
      <c r="A27" s="4" t="str">
        <f>VLOOKUP(B27,ListCodeMtrx!A$1:B$91,2,TRUE)</f>
        <v>M13</v>
      </c>
      <c r="B27">
        <v>13</v>
      </c>
      <c r="C27" s="10">
        <v>13</v>
      </c>
      <c r="D27" s="10">
        <v>1</v>
      </c>
      <c r="E27" s="10">
        <v>3</v>
      </c>
      <c r="F27" s="1">
        <v>68</v>
      </c>
      <c r="G27" s="3">
        <v>41312</v>
      </c>
      <c r="H27" s="11">
        <v>1</v>
      </c>
      <c r="I27" s="11">
        <v>181.94020476988092</v>
      </c>
      <c r="J27" s="11">
        <v>2.7867026600725615</v>
      </c>
      <c r="K27" s="11">
        <v>212.3099153537128</v>
      </c>
      <c r="L27" s="11">
        <v>299.63273262895751</v>
      </c>
      <c r="M27" s="1">
        <v>51.2</v>
      </c>
      <c r="N27" s="8">
        <v>8</v>
      </c>
      <c r="O27" s="8" t="s">
        <v>212</v>
      </c>
      <c r="P27" s="12">
        <v>0.16111111111111112</v>
      </c>
      <c r="Q27" s="12">
        <f t="shared" si="7"/>
        <v>0.45768518518518519</v>
      </c>
      <c r="R27" s="8">
        <v>1899</v>
      </c>
      <c r="S27" s="8">
        <v>0</v>
      </c>
      <c r="T27" s="13">
        <v>50</v>
      </c>
      <c r="U27" s="14">
        <f t="shared" si="8"/>
        <v>-1.1173470846023952</v>
      </c>
      <c r="V27" s="14">
        <f t="shared" si="9"/>
        <v>0.51644113062568386</v>
      </c>
      <c r="W27" s="14">
        <f t="shared" si="10"/>
        <v>51.525403778728183</v>
      </c>
      <c r="X27" s="15">
        <v>26.834314346313477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t="e">
        <f t="shared" si="11"/>
        <v>#DIV/0!</v>
      </c>
      <c r="AG27" t="e">
        <f t="shared" si="12"/>
        <v>#DIV/0!</v>
      </c>
      <c r="AH27" t="e">
        <f t="shared" si="13"/>
        <v>#DIV/0!</v>
      </c>
      <c r="AI27" s="8">
        <v>-1</v>
      </c>
      <c r="AJ27" s="8">
        <v>0.85</v>
      </c>
      <c r="AK27" s="8">
        <v>0.85</v>
      </c>
      <c r="AL27" s="8">
        <v>9.9220190048217773</v>
      </c>
      <c r="AM27">
        <f t="shared" si="14"/>
        <v>0.84999999999999987</v>
      </c>
      <c r="AN27">
        <f t="shared" si="15"/>
        <v>-7.6606311948100345E-5</v>
      </c>
      <c r="AO27" t="e">
        <f t="shared" si="16"/>
        <v>#DIV/0!</v>
      </c>
      <c r="AP27" t="e">
        <f t="shared" si="17"/>
        <v>#DIV/0!</v>
      </c>
      <c r="AQ27" t="e">
        <f t="shared" si="18"/>
        <v>#DIV/0!</v>
      </c>
      <c r="AR27" s="8">
        <v>1799.3626708984375</v>
      </c>
      <c r="AS27" s="8">
        <v>0.5</v>
      </c>
      <c r="AT27" t="e">
        <f t="shared" si="19"/>
        <v>#DIV/0!</v>
      </c>
      <c r="AU27">
        <f t="shared" si="20"/>
        <v>5.7310012922292195</v>
      </c>
      <c r="AV27">
        <f t="shared" si="21"/>
        <v>1.1486198249843431</v>
      </c>
      <c r="AW27">
        <f t="shared" si="22"/>
        <v>26.834314346313477</v>
      </c>
      <c r="AX27" s="8">
        <v>2</v>
      </c>
      <c r="AY27">
        <f t="shared" si="23"/>
        <v>4.644859790802002</v>
      </c>
      <c r="AZ27" s="8">
        <v>1</v>
      </c>
      <c r="BA27">
        <f t="shared" si="24"/>
        <v>9.2897195816040039</v>
      </c>
      <c r="BB27" s="8">
        <v>25.707901000976563</v>
      </c>
      <c r="BC27" s="8">
        <v>26.834314346313477</v>
      </c>
      <c r="BD27" s="8">
        <v>25.130353927612305</v>
      </c>
      <c r="BE27" s="8">
        <v>48.354225158691406</v>
      </c>
      <c r="BF27" s="8">
        <v>48.832294464111328</v>
      </c>
      <c r="BG27" s="8">
        <v>20.521553039550781</v>
      </c>
      <c r="BH27" s="8">
        <v>23.715433120727539</v>
      </c>
      <c r="BI27" s="8">
        <v>62.513912200927734</v>
      </c>
      <c r="BJ27" s="8">
        <v>72.243293762207031</v>
      </c>
      <c r="BK27" s="8">
        <v>350.36306762695312</v>
      </c>
      <c r="BL27" s="8">
        <v>1802.1412353515625</v>
      </c>
      <c r="BM27" s="8">
        <v>1392.8138427734375</v>
      </c>
      <c r="BN27" s="8">
        <v>101.02527618408203</v>
      </c>
      <c r="BO27" s="8">
        <v>-2.28118896484375E-2</v>
      </c>
      <c r="BP27" s="8">
        <v>-1.2816286087036133</v>
      </c>
      <c r="BQ27" s="8">
        <v>0.25</v>
      </c>
      <c r="BR27" s="8">
        <v>-1.355140209197998</v>
      </c>
      <c r="BS27" s="8">
        <v>7.355140209197998</v>
      </c>
      <c r="BT27" s="8">
        <v>1</v>
      </c>
      <c r="BU27" s="8">
        <v>0</v>
      </c>
      <c r="BV27" s="8">
        <v>0.15999999642372131</v>
      </c>
      <c r="BW27" s="8">
        <v>111135</v>
      </c>
      <c r="BX27">
        <f t="shared" si="25"/>
        <v>1.7518153381347654</v>
      </c>
      <c r="BY27">
        <f t="shared" si="26"/>
        <v>5.7310012922292194E-3</v>
      </c>
      <c r="BZ27">
        <f t="shared" si="27"/>
        <v>299.98431434631345</v>
      </c>
      <c r="CA27">
        <f t="shared" si="28"/>
        <v>298.85790100097654</v>
      </c>
      <c r="CB27">
        <f t="shared" si="29"/>
        <v>288.34259121129071</v>
      </c>
      <c r="CC27">
        <f t="shared" si="30"/>
        <v>8.3075886359639722E-2</v>
      </c>
      <c r="CD27">
        <f t="shared" si="31"/>
        <v>3.5444780058309693</v>
      </c>
      <c r="CE27">
        <f t="shared" si="32"/>
        <v>35.085061280826793</v>
      </c>
      <c r="CF27">
        <f t="shared" si="33"/>
        <v>11.369628160099253</v>
      </c>
      <c r="CG27">
        <f t="shared" si="34"/>
        <v>26.27110767364502</v>
      </c>
      <c r="CH27">
        <f t="shared" si="35"/>
        <v>3.428770141503994</v>
      </c>
      <c r="CI27">
        <f t="shared" si="36"/>
        <v>0.48924277550701778</v>
      </c>
      <c r="CJ27">
        <f t="shared" si="37"/>
        <v>2.3958581808466262</v>
      </c>
      <c r="CK27">
        <f t="shared" si="38"/>
        <v>1.0329119606573678</v>
      </c>
      <c r="CL27">
        <f t="shared" si="39"/>
        <v>0.30810930359988542</v>
      </c>
      <c r="CM27">
        <f t="shared" si="40"/>
        <v>5.2053681472423587</v>
      </c>
      <c r="CN27">
        <f t="shared" si="41"/>
        <v>1.0551501694559144</v>
      </c>
      <c r="CO27">
        <f t="shared" si="42"/>
        <v>68.370855618236675</v>
      </c>
      <c r="CP27">
        <f t="shared" si="43"/>
        <v>48.994669501480622</v>
      </c>
      <c r="CQ27">
        <f t="shared" si="44"/>
        <v>-1.5592303606517728E-2</v>
      </c>
      <c r="CR27">
        <f t="shared" si="45"/>
        <v>0</v>
      </c>
      <c r="CS27">
        <f t="shared" si="46"/>
        <v>1531.8200500488279</v>
      </c>
      <c r="CT27">
        <f t="shared" si="47"/>
        <v>0</v>
      </c>
      <c r="CU27" t="e">
        <f t="shared" si="48"/>
        <v>#DIV/0!</v>
      </c>
      <c r="CV27" t="e">
        <f t="shared" si="49"/>
        <v>#DIV/0!</v>
      </c>
    </row>
    <row r="28" spans="1:100" x14ac:dyDescent="0.3">
      <c r="A28" s="4" t="str">
        <f>VLOOKUP(B28,ListCodeMtrx!A$1:B$91,2,TRUE)</f>
        <v>M13</v>
      </c>
      <c r="B28">
        <v>13</v>
      </c>
      <c r="C28" s="10">
        <v>13</v>
      </c>
      <c r="D28" s="10">
        <v>1</v>
      </c>
      <c r="E28" s="10">
        <v>3</v>
      </c>
      <c r="F28" s="1">
        <v>68</v>
      </c>
      <c r="G28" s="3">
        <v>41312</v>
      </c>
      <c r="H28" s="11">
        <v>1</v>
      </c>
      <c r="I28" s="11">
        <v>181.94020476988092</v>
      </c>
      <c r="J28" s="11">
        <v>2.7867026600725615</v>
      </c>
      <c r="K28" s="11">
        <v>212.3099153537128</v>
      </c>
      <c r="L28" s="11">
        <v>299.63273262895751</v>
      </c>
      <c r="M28" s="1">
        <v>51.2</v>
      </c>
      <c r="N28" s="8">
        <v>9</v>
      </c>
      <c r="O28" s="8" t="s">
        <v>213</v>
      </c>
      <c r="P28" s="12">
        <v>0.16111111111111112</v>
      </c>
      <c r="Q28" s="12">
        <f t="shared" si="7"/>
        <v>0.46010416666666665</v>
      </c>
      <c r="R28" s="8">
        <v>2108</v>
      </c>
      <c r="S28" s="8">
        <v>0</v>
      </c>
      <c r="T28" s="13">
        <v>150</v>
      </c>
      <c r="U28" s="14">
        <f t="shared" si="8"/>
        <v>12.875150911934018</v>
      </c>
      <c r="V28" s="14">
        <f t="shared" si="9"/>
        <v>0.50974689357579261</v>
      </c>
      <c r="W28" s="14">
        <f t="shared" si="10"/>
        <v>99.714438109017948</v>
      </c>
      <c r="X28" s="15">
        <v>26.901573181152344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t="e">
        <f t="shared" si="11"/>
        <v>#DIV/0!</v>
      </c>
      <c r="AG28" t="e">
        <f t="shared" si="12"/>
        <v>#DIV/0!</v>
      </c>
      <c r="AH28" t="e">
        <f t="shared" si="13"/>
        <v>#DIV/0!</v>
      </c>
      <c r="AI28" s="8">
        <v>-1</v>
      </c>
      <c r="AJ28" s="8">
        <v>0.85</v>
      </c>
      <c r="AK28" s="8">
        <v>0.85</v>
      </c>
      <c r="AL28" s="8">
        <v>9.9220190048217773</v>
      </c>
      <c r="AM28">
        <f t="shared" si="14"/>
        <v>0.84999999999999987</v>
      </c>
      <c r="AN28">
        <f t="shared" si="15"/>
        <v>9.0589714239409837E-3</v>
      </c>
      <c r="AO28" t="e">
        <f t="shared" si="16"/>
        <v>#DIV/0!</v>
      </c>
      <c r="AP28" t="e">
        <f t="shared" si="17"/>
        <v>#DIV/0!</v>
      </c>
      <c r="AQ28" t="e">
        <f t="shared" si="18"/>
        <v>#DIV/0!</v>
      </c>
      <c r="AR28" s="8">
        <v>1799.3626708984375</v>
      </c>
      <c r="AS28" s="8">
        <v>0.5</v>
      </c>
      <c r="AT28" t="e">
        <f t="shared" si="19"/>
        <v>#DIV/0!</v>
      </c>
      <c r="AU28">
        <f t="shared" si="20"/>
        <v>5.4914296598851946</v>
      </c>
      <c r="AV28">
        <f t="shared" si="21"/>
        <v>1.1139135777211848</v>
      </c>
      <c r="AW28">
        <f t="shared" si="22"/>
        <v>26.901573181152344</v>
      </c>
      <c r="AX28" s="8">
        <v>2</v>
      </c>
      <c r="AY28">
        <f t="shared" si="23"/>
        <v>4.644859790802002</v>
      </c>
      <c r="AZ28" s="8">
        <v>1</v>
      </c>
      <c r="BA28">
        <f t="shared" si="24"/>
        <v>9.2897195816040039</v>
      </c>
      <c r="BB28" s="8">
        <v>25.716062545776367</v>
      </c>
      <c r="BC28" s="8">
        <v>26.901573181152344</v>
      </c>
      <c r="BD28" s="8">
        <v>25.132560729980469</v>
      </c>
      <c r="BE28" s="8">
        <v>152.0289306640625</v>
      </c>
      <c r="BF28" s="8">
        <v>144.22702026367188</v>
      </c>
      <c r="BG28" s="8">
        <v>21.139608383178711</v>
      </c>
      <c r="BH28" s="8">
        <v>24.198537826538086</v>
      </c>
      <c r="BI28" s="8">
        <v>64.364028930664063</v>
      </c>
      <c r="BJ28" s="8">
        <v>73.677589416503906</v>
      </c>
      <c r="BK28" s="8">
        <v>350.35427856445312</v>
      </c>
      <c r="BL28" s="8">
        <v>1801.938232421875</v>
      </c>
      <c r="BM28" s="8">
        <v>1375.7689208984375</v>
      </c>
      <c r="BN28" s="8">
        <v>101.02294921875</v>
      </c>
      <c r="BO28" s="8">
        <v>-1.137451171875</v>
      </c>
      <c r="BP28" s="8">
        <v>-1.2742776870727539</v>
      </c>
      <c r="BQ28" s="8">
        <v>0.25</v>
      </c>
      <c r="BR28" s="8">
        <v>-1.355140209197998</v>
      </c>
      <c r="BS28" s="8">
        <v>7.355140209197998</v>
      </c>
      <c r="BT28" s="8">
        <v>1</v>
      </c>
      <c r="BU28" s="8">
        <v>0</v>
      </c>
      <c r="BV28" s="8">
        <v>0.15999999642372131</v>
      </c>
      <c r="BW28" s="8">
        <v>111115</v>
      </c>
      <c r="BX28">
        <f t="shared" si="25"/>
        <v>1.7517713928222656</v>
      </c>
      <c r="BY28">
        <f t="shared" si="26"/>
        <v>5.491429659885195E-3</v>
      </c>
      <c r="BZ28">
        <f t="shared" si="27"/>
        <v>300.05157318115232</v>
      </c>
      <c r="CA28">
        <f t="shared" si="28"/>
        <v>298.86606254577634</v>
      </c>
      <c r="CB28">
        <f t="shared" si="29"/>
        <v>288.3101107432667</v>
      </c>
      <c r="CC28">
        <f t="shared" si="30"/>
        <v>0.11929691871417433</v>
      </c>
      <c r="CD28">
        <f t="shared" si="31"/>
        <v>3.5585212357395428</v>
      </c>
      <c r="CE28">
        <f t="shared" si="32"/>
        <v>35.224879725438434</v>
      </c>
      <c r="CF28">
        <f t="shared" si="33"/>
        <v>11.026341898900348</v>
      </c>
      <c r="CG28">
        <f t="shared" si="34"/>
        <v>26.308817863464355</v>
      </c>
      <c r="CH28">
        <f t="shared" si="35"/>
        <v>3.436413135730255</v>
      </c>
      <c r="CI28">
        <f t="shared" si="36"/>
        <v>0.48323097088058253</v>
      </c>
      <c r="CJ28">
        <f t="shared" si="37"/>
        <v>2.444607658018358</v>
      </c>
      <c r="CK28">
        <f t="shared" si="38"/>
        <v>0.99180547771189698</v>
      </c>
      <c r="CL28">
        <f t="shared" si="39"/>
        <v>0.30429473951354624</v>
      </c>
      <c r="CM28">
        <f t="shared" si="40"/>
        <v>10.073446617463508</v>
      </c>
      <c r="CN28">
        <f t="shared" si="41"/>
        <v>0.69137140826124499</v>
      </c>
      <c r="CO28">
        <f t="shared" si="42"/>
        <v>69.416913129825602</v>
      </c>
      <c r="CP28">
        <f t="shared" si="43"/>
        <v>142.35597845466717</v>
      </c>
      <c r="CQ28">
        <f t="shared" si="44"/>
        <v>6.2782978424171465E-2</v>
      </c>
      <c r="CR28">
        <f t="shared" si="45"/>
        <v>0</v>
      </c>
      <c r="CS28">
        <f t="shared" si="46"/>
        <v>1531.6474975585936</v>
      </c>
      <c r="CT28">
        <f t="shared" si="47"/>
        <v>0</v>
      </c>
      <c r="CU28" t="e">
        <f t="shared" si="48"/>
        <v>#DIV/0!</v>
      </c>
      <c r="CV28" t="e">
        <f t="shared" si="49"/>
        <v>#DIV/0!</v>
      </c>
    </row>
    <row r="29" spans="1:100" x14ac:dyDescent="0.3">
      <c r="A29" s="4" t="str">
        <f>VLOOKUP(B29,ListCodeMtrx!A$1:B$91,2,TRUE)</f>
        <v>M13</v>
      </c>
      <c r="B29">
        <v>13</v>
      </c>
      <c r="C29" s="10">
        <v>13</v>
      </c>
      <c r="D29" s="10">
        <v>1</v>
      </c>
      <c r="E29" s="10">
        <v>3</v>
      </c>
      <c r="F29" s="1">
        <v>68</v>
      </c>
      <c r="G29" s="3">
        <v>41312</v>
      </c>
      <c r="H29" s="11">
        <v>1</v>
      </c>
      <c r="I29" s="11">
        <v>181.94020476988092</v>
      </c>
      <c r="J29" s="11">
        <v>2.7867026600725615</v>
      </c>
      <c r="K29" s="11">
        <v>212.3099153537128</v>
      </c>
      <c r="L29" s="11">
        <v>299.63273262895751</v>
      </c>
      <c r="M29" s="1">
        <v>51.2</v>
      </c>
      <c r="N29" s="8">
        <v>10</v>
      </c>
      <c r="O29" s="8" t="s">
        <v>214</v>
      </c>
      <c r="P29" s="12">
        <v>0.16111111111111112</v>
      </c>
      <c r="Q29" s="12">
        <f t="shared" si="7"/>
        <v>0.46252314814814821</v>
      </c>
      <c r="R29" s="8">
        <v>2317</v>
      </c>
      <c r="S29" s="8">
        <v>0</v>
      </c>
      <c r="T29" s="13" t="s">
        <v>192</v>
      </c>
      <c r="U29" s="14">
        <f t="shared" si="8"/>
        <v>38.053806956452291</v>
      </c>
      <c r="V29" s="14">
        <f t="shared" si="9"/>
        <v>0.50949403506941593</v>
      </c>
      <c r="W29" s="14">
        <f t="shared" si="10"/>
        <v>247.4960512937291</v>
      </c>
      <c r="X29" s="15">
        <v>26.833694458007813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t="e">
        <f t="shared" si="11"/>
        <v>#DIV/0!</v>
      </c>
      <c r="AG29" t="e">
        <f t="shared" si="12"/>
        <v>#DIV/0!</v>
      </c>
      <c r="AH29" t="e">
        <f t="shared" si="13"/>
        <v>#DIV/0!</v>
      </c>
      <c r="AI29" s="8">
        <v>-1</v>
      </c>
      <c r="AJ29" s="8">
        <v>0.85</v>
      </c>
      <c r="AK29" s="8">
        <v>0.85</v>
      </c>
      <c r="AL29" s="8">
        <v>9.9458990097045898</v>
      </c>
      <c r="AM29">
        <f t="shared" si="14"/>
        <v>0.84999999999999987</v>
      </c>
      <c r="AN29">
        <f t="shared" si="15"/>
        <v>2.5552724861827105E-2</v>
      </c>
      <c r="AO29" t="e">
        <f t="shared" si="16"/>
        <v>#DIV/0!</v>
      </c>
      <c r="AP29" t="e">
        <f t="shared" si="17"/>
        <v>#DIV/0!</v>
      </c>
      <c r="AQ29" t="e">
        <f t="shared" si="18"/>
        <v>#DIV/0!</v>
      </c>
      <c r="AR29" s="8">
        <v>1799.3626708984375</v>
      </c>
      <c r="AS29" s="8">
        <v>0.5</v>
      </c>
      <c r="AT29" t="e">
        <f t="shared" si="19"/>
        <v>#DIV/0!</v>
      </c>
      <c r="AU29">
        <f t="shared" si="20"/>
        <v>5.3533288044554421</v>
      </c>
      <c r="AV29">
        <f t="shared" si="21"/>
        <v>1.0863514441173261</v>
      </c>
      <c r="AW29">
        <f t="shared" si="22"/>
        <v>26.833694458007813</v>
      </c>
      <c r="AX29" s="8">
        <v>2</v>
      </c>
      <c r="AY29">
        <f t="shared" si="23"/>
        <v>4.644859790802002</v>
      </c>
      <c r="AZ29" s="8">
        <v>1</v>
      </c>
      <c r="BA29">
        <f t="shared" si="24"/>
        <v>9.2897195816040039</v>
      </c>
      <c r="BB29" s="8">
        <v>25.696182250976563</v>
      </c>
      <c r="BC29" s="8">
        <v>26.833694458007813</v>
      </c>
      <c r="BD29" s="8">
        <v>25.132888793945313</v>
      </c>
      <c r="BE29" s="8">
        <v>400.99435424804687</v>
      </c>
      <c r="BF29" s="8">
        <v>378.11676025390625</v>
      </c>
      <c r="BG29" s="8">
        <v>21.351005554199219</v>
      </c>
      <c r="BH29" s="8">
        <v>24.332473754882813</v>
      </c>
      <c r="BI29" s="8">
        <v>65.08062744140625</v>
      </c>
      <c r="BJ29" s="8">
        <v>74.168533325195313</v>
      </c>
      <c r="BK29" s="8">
        <v>350.36892700195312</v>
      </c>
      <c r="BL29" s="8">
        <v>1798.0726318359375</v>
      </c>
      <c r="BM29" s="8">
        <v>1357.518798828125</v>
      </c>
      <c r="BN29" s="8">
        <v>101.01715850830078</v>
      </c>
      <c r="BO29" s="8">
        <v>-5.612762451171875</v>
      </c>
      <c r="BP29" s="8">
        <v>-1.2037591934204102</v>
      </c>
      <c r="BQ29" s="8">
        <v>0.25</v>
      </c>
      <c r="BR29" s="8">
        <v>-1.355140209197998</v>
      </c>
      <c r="BS29" s="8">
        <v>7.355140209197998</v>
      </c>
      <c r="BT29" s="8">
        <v>1</v>
      </c>
      <c r="BU29" s="8">
        <v>0</v>
      </c>
      <c r="BV29" s="8">
        <v>0.15999999642372131</v>
      </c>
      <c r="BW29" s="8">
        <v>111115</v>
      </c>
      <c r="BX29">
        <f t="shared" si="25"/>
        <v>1.7518446350097654</v>
      </c>
      <c r="BY29">
        <f t="shared" si="26"/>
        <v>5.3533288044554424E-3</v>
      </c>
      <c r="BZ29">
        <f t="shared" si="27"/>
        <v>299.98369445800779</v>
      </c>
      <c r="CA29">
        <f t="shared" si="28"/>
        <v>298.84618225097654</v>
      </c>
      <c r="CB29">
        <f t="shared" si="29"/>
        <v>287.69161466334117</v>
      </c>
      <c r="CC29">
        <f t="shared" si="30"/>
        <v>0.14150126824092238</v>
      </c>
      <c r="CD29">
        <f t="shared" si="31"/>
        <v>3.544348802313392</v>
      </c>
      <c r="CE29">
        <f t="shared" si="32"/>
        <v>35.086601668984244</v>
      </c>
      <c r="CF29">
        <f t="shared" si="33"/>
        <v>10.754127914101431</v>
      </c>
      <c r="CG29">
        <f t="shared" si="34"/>
        <v>26.264938354492188</v>
      </c>
      <c r="CH29">
        <f t="shared" si="35"/>
        <v>3.4275211753883599</v>
      </c>
      <c r="CI29">
        <f t="shared" si="36"/>
        <v>0.48300372860955559</v>
      </c>
      <c r="CJ29">
        <f t="shared" si="37"/>
        <v>2.4579973581960659</v>
      </c>
      <c r="CK29">
        <f t="shared" si="38"/>
        <v>0.96952381719229397</v>
      </c>
      <c r="CL29">
        <f t="shared" si="39"/>
        <v>0.30415056551876174</v>
      </c>
      <c r="CM29">
        <f t="shared" si="40"/>
        <v>25.001347843717173</v>
      </c>
      <c r="CN29">
        <f t="shared" si="41"/>
        <v>0.65454927501107052</v>
      </c>
      <c r="CO29">
        <f t="shared" si="42"/>
        <v>70.05367672602334</v>
      </c>
      <c r="CP29">
        <f t="shared" si="43"/>
        <v>372.58670749613071</v>
      </c>
      <c r="CQ29">
        <f t="shared" si="44"/>
        <v>7.1548690199837339E-2</v>
      </c>
      <c r="CR29">
        <f t="shared" si="45"/>
        <v>0</v>
      </c>
      <c r="CS29">
        <f t="shared" si="46"/>
        <v>1528.3617370605466</v>
      </c>
      <c r="CT29">
        <f t="shared" si="47"/>
        <v>0</v>
      </c>
      <c r="CU29" t="e">
        <f t="shared" si="48"/>
        <v>#DIV/0!</v>
      </c>
      <c r="CV29" t="e">
        <f t="shared" si="49"/>
        <v>#DIV/0!</v>
      </c>
    </row>
    <row r="30" spans="1:100" x14ac:dyDescent="0.3">
      <c r="A30" s="4" t="str">
        <f>VLOOKUP(B30,ListCodeMtrx!A$1:B$91,2,TRUE)</f>
        <v>M13</v>
      </c>
      <c r="B30">
        <v>13</v>
      </c>
      <c r="C30" s="10">
        <v>13</v>
      </c>
      <c r="D30" s="10">
        <v>1</v>
      </c>
      <c r="E30" s="10">
        <v>3</v>
      </c>
      <c r="F30" s="1">
        <v>68</v>
      </c>
      <c r="G30" s="3">
        <v>41312</v>
      </c>
      <c r="H30" s="11">
        <v>1</v>
      </c>
      <c r="I30" s="11">
        <v>181.94020476988092</v>
      </c>
      <c r="J30" s="11">
        <v>2.7867026600725615</v>
      </c>
      <c r="K30" s="11">
        <v>212.3099153537128</v>
      </c>
      <c r="L30" s="11">
        <v>299.63273262895751</v>
      </c>
      <c r="M30" s="1">
        <v>51.2</v>
      </c>
      <c r="N30" s="8">
        <v>11</v>
      </c>
      <c r="O30" s="8" t="s">
        <v>215</v>
      </c>
      <c r="P30" s="12">
        <v>0.16111111111111112</v>
      </c>
      <c r="Q30" s="12">
        <f t="shared" si="7"/>
        <v>0.46494212962962966</v>
      </c>
      <c r="R30" s="8">
        <v>2526</v>
      </c>
      <c r="S30" s="8">
        <v>0</v>
      </c>
      <c r="T30" s="13">
        <v>800</v>
      </c>
      <c r="U30" s="14">
        <f t="shared" si="8"/>
        <v>58.440041136780223</v>
      </c>
      <c r="V30" s="14">
        <f t="shared" si="9"/>
        <v>0.53365795521481663</v>
      </c>
      <c r="W30" s="14">
        <f t="shared" si="10"/>
        <v>569.49942580875722</v>
      </c>
      <c r="X30" s="15">
        <v>26.718502044677734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t="e">
        <f t="shared" si="11"/>
        <v>#DIV/0!</v>
      </c>
      <c r="AG30" t="e">
        <f t="shared" si="12"/>
        <v>#DIV/0!</v>
      </c>
      <c r="AH30" t="e">
        <f t="shared" si="13"/>
        <v>#DIV/0!</v>
      </c>
      <c r="AI30" s="8">
        <v>-1</v>
      </c>
      <c r="AJ30" s="8">
        <v>0.85</v>
      </c>
      <c r="AK30" s="8">
        <v>0.85</v>
      </c>
      <c r="AL30" s="8">
        <v>9.9458990097045898</v>
      </c>
      <c r="AM30">
        <f t="shared" si="14"/>
        <v>0.84999999999999987</v>
      </c>
      <c r="AN30">
        <f t="shared" si="15"/>
        <v>3.8880172783413186E-2</v>
      </c>
      <c r="AO30" t="e">
        <f t="shared" si="16"/>
        <v>#DIV/0!</v>
      </c>
      <c r="AP30" t="e">
        <f t="shared" si="17"/>
        <v>#DIV/0!</v>
      </c>
      <c r="AQ30" t="e">
        <f t="shared" si="18"/>
        <v>#DIV/0!</v>
      </c>
      <c r="AR30" s="8">
        <v>1799.3626708984375</v>
      </c>
      <c r="AS30" s="8">
        <v>0.5</v>
      </c>
      <c r="AT30" t="e">
        <f t="shared" si="19"/>
        <v>#DIV/0!</v>
      </c>
      <c r="AU30">
        <f t="shared" si="20"/>
        <v>5.7576374078015435</v>
      </c>
      <c r="AV30">
        <f t="shared" si="21"/>
        <v>1.1186248449577398</v>
      </c>
      <c r="AW30">
        <f t="shared" si="22"/>
        <v>26.718502044677734</v>
      </c>
      <c r="AX30" s="8">
        <v>2</v>
      </c>
      <c r="AY30">
        <f t="shared" si="23"/>
        <v>4.644859790802002</v>
      </c>
      <c r="AZ30" s="8">
        <v>1</v>
      </c>
      <c r="BA30">
        <f t="shared" si="24"/>
        <v>9.2897195816040039</v>
      </c>
      <c r="BB30" s="8">
        <v>25.687919616699219</v>
      </c>
      <c r="BC30" s="8">
        <v>26.718502044677734</v>
      </c>
      <c r="BD30" s="8">
        <v>25.132749557495117</v>
      </c>
      <c r="BE30" s="8">
        <v>801.29833984375</v>
      </c>
      <c r="BF30" s="8">
        <v>765.4200439453125</v>
      </c>
      <c r="BG30" s="8">
        <v>20.568805694580078</v>
      </c>
      <c r="BH30" s="8">
        <v>23.777585983276367</v>
      </c>
      <c r="BI30" s="8">
        <v>62.722980499267578</v>
      </c>
      <c r="BJ30" s="8">
        <v>72.507896423339844</v>
      </c>
      <c r="BK30" s="8">
        <v>350.33465576171875</v>
      </c>
      <c r="BL30" s="8">
        <v>1798.5892333984375</v>
      </c>
      <c r="BM30" s="8">
        <v>1337.76806640625</v>
      </c>
      <c r="BN30" s="8">
        <v>101.01049041748047</v>
      </c>
      <c r="BO30" s="8">
        <v>-16.421661376953125</v>
      </c>
      <c r="BP30" s="8">
        <v>-1.0889272689819336</v>
      </c>
      <c r="BQ30" s="8">
        <v>0.25</v>
      </c>
      <c r="BR30" s="8">
        <v>-1.355140209197998</v>
      </c>
      <c r="BS30" s="8">
        <v>7.355140209197998</v>
      </c>
      <c r="BT30" s="8">
        <v>1</v>
      </c>
      <c r="BU30" s="8">
        <v>0</v>
      </c>
      <c r="BV30" s="8">
        <v>0.15999999642372131</v>
      </c>
      <c r="BW30" s="8">
        <v>111115</v>
      </c>
      <c r="BX30">
        <f t="shared" si="25"/>
        <v>1.7516732788085936</v>
      </c>
      <c r="BY30">
        <f t="shared" si="26"/>
        <v>5.7576374078015437E-3</v>
      </c>
      <c r="BZ30">
        <f t="shared" si="27"/>
        <v>299.86850204467771</v>
      </c>
      <c r="CA30">
        <f t="shared" si="28"/>
        <v>298.8379196166992</v>
      </c>
      <c r="CB30">
        <f t="shared" si="29"/>
        <v>287.77427091149366</v>
      </c>
      <c r="CC30">
        <f t="shared" si="30"/>
        <v>8.0775087554661146E-2</v>
      </c>
      <c r="CD30">
        <f t="shared" si="31"/>
        <v>3.520410466072295</v>
      </c>
      <c r="CE30">
        <f t="shared" si="32"/>
        <v>34.851929255291161</v>
      </c>
      <c r="CF30">
        <f t="shared" si="33"/>
        <v>11.074343272014794</v>
      </c>
      <c r="CG30">
        <f t="shared" si="34"/>
        <v>26.203210830688477</v>
      </c>
      <c r="CH30">
        <f t="shared" si="35"/>
        <v>3.4150464215258176</v>
      </c>
      <c r="CI30">
        <f t="shared" si="36"/>
        <v>0.50466682542298691</v>
      </c>
      <c r="CJ30">
        <f t="shared" si="37"/>
        <v>2.4017856211145552</v>
      </c>
      <c r="CK30">
        <f t="shared" si="38"/>
        <v>1.0132608004112624</v>
      </c>
      <c r="CL30">
        <f t="shared" si="39"/>
        <v>0.31789932507817381</v>
      </c>
      <c r="CM30">
        <f t="shared" si="40"/>
        <v>57.5254162934161</v>
      </c>
      <c r="CN30">
        <f t="shared" si="41"/>
        <v>0.74403516123422375</v>
      </c>
      <c r="CO30">
        <f t="shared" si="42"/>
        <v>69.043311316132701</v>
      </c>
      <c r="CP30">
        <f t="shared" si="43"/>
        <v>756.92742424440314</v>
      </c>
      <c r="CQ30">
        <f t="shared" si="44"/>
        <v>5.3306219649289624E-2</v>
      </c>
      <c r="CR30">
        <f t="shared" si="45"/>
        <v>0</v>
      </c>
      <c r="CS30">
        <f t="shared" si="46"/>
        <v>1528.8008483886717</v>
      </c>
      <c r="CT30">
        <f t="shared" si="47"/>
        <v>0</v>
      </c>
      <c r="CU30" t="e">
        <f t="shared" si="48"/>
        <v>#DIV/0!</v>
      </c>
      <c r="CV30" t="e">
        <f t="shared" si="49"/>
        <v>#DIV/0!</v>
      </c>
    </row>
    <row r="31" spans="1:100" x14ac:dyDescent="0.3">
      <c r="A31" s="4" t="str">
        <f>VLOOKUP(B31,ListCodeMtrx!A$1:B$91,2,TRUE)</f>
        <v>M13</v>
      </c>
      <c r="B31" s="5">
        <v>13</v>
      </c>
      <c r="C31" s="10">
        <v>13</v>
      </c>
      <c r="D31" s="10">
        <v>1</v>
      </c>
      <c r="E31" s="10">
        <v>3</v>
      </c>
      <c r="F31" s="1">
        <v>68</v>
      </c>
      <c r="G31" s="17">
        <v>41312</v>
      </c>
      <c r="H31" s="11">
        <v>1</v>
      </c>
      <c r="I31" s="11">
        <v>181.94020476988092</v>
      </c>
      <c r="J31" s="11">
        <v>2.7867026600725615</v>
      </c>
      <c r="K31" s="11">
        <v>212.3099153537128</v>
      </c>
      <c r="L31" s="11">
        <v>299.63273262895751</v>
      </c>
      <c r="M31" s="1">
        <v>51.2</v>
      </c>
      <c r="N31" s="19">
        <v>12</v>
      </c>
      <c r="O31" s="19" t="s">
        <v>216</v>
      </c>
      <c r="P31" s="12">
        <v>0.16111111111111112</v>
      </c>
      <c r="Q31" s="12">
        <f t="shared" si="7"/>
        <v>0.4669444444444445</v>
      </c>
      <c r="R31" s="19">
        <v>2690.5</v>
      </c>
      <c r="S31" s="19">
        <v>0</v>
      </c>
      <c r="T31" s="21" t="s">
        <v>194</v>
      </c>
      <c r="U31" s="5">
        <f t="shared" si="8"/>
        <v>36.720425284315972</v>
      </c>
      <c r="V31" s="5">
        <f t="shared" si="9"/>
        <v>0.529781017004057</v>
      </c>
      <c r="W31" s="5">
        <f t="shared" si="10"/>
        <v>254.99656479368036</v>
      </c>
      <c r="X31" s="5">
        <v>26.740816116333008</v>
      </c>
      <c r="Y31" s="19">
        <v>2</v>
      </c>
      <c r="Z31" s="19">
        <v>2</v>
      </c>
      <c r="AA31" s="19">
        <v>0</v>
      </c>
      <c r="AB31" s="19">
        <v>0</v>
      </c>
      <c r="AC31" s="19">
        <v>275.193359375</v>
      </c>
      <c r="AD31" s="19">
        <v>634.32623291015625</v>
      </c>
      <c r="AE31" s="19">
        <v>388.15283203125</v>
      </c>
      <c r="AF31" s="5" t="e">
        <f t="shared" si="11"/>
        <v>#DIV/0!</v>
      </c>
      <c r="AG31" s="5">
        <f t="shared" si="12"/>
        <v>0.56616430931372597</v>
      </c>
      <c r="AH31" s="5">
        <f t="shared" si="13"/>
        <v>0.38808642636378776</v>
      </c>
      <c r="AI31" s="19">
        <v>-1</v>
      </c>
      <c r="AJ31" s="19">
        <v>0.85</v>
      </c>
      <c r="AK31" s="19">
        <v>0.85</v>
      </c>
      <c r="AL31" s="19">
        <v>9.9458990097045898</v>
      </c>
      <c r="AM31" s="5">
        <f t="shared" si="14"/>
        <v>0.84999999999999987</v>
      </c>
      <c r="AN31" s="5">
        <f t="shared" si="15"/>
        <v>2.4682204643741899E-2</v>
      </c>
      <c r="AO31" s="5">
        <f t="shared" si="16"/>
        <v>0.68546607403459503</v>
      </c>
      <c r="AP31" s="5">
        <f t="shared" si="17"/>
        <v>2.3050201296673505</v>
      </c>
      <c r="AQ31" s="5">
        <f t="shared" si="18"/>
        <v>-1</v>
      </c>
      <c r="AR31" s="19">
        <v>1797.933837890625</v>
      </c>
      <c r="AS31" s="19">
        <v>0.5</v>
      </c>
      <c r="AT31" s="5">
        <f t="shared" si="19"/>
        <v>296.54533014383844</v>
      </c>
      <c r="AU31" s="5">
        <f t="shared" si="20"/>
        <v>6.1955403383041689</v>
      </c>
      <c r="AV31" s="5">
        <f t="shared" si="21"/>
        <v>1.2124648633539352</v>
      </c>
      <c r="AW31" s="5">
        <f t="shared" si="22"/>
        <v>26.740816116333008</v>
      </c>
      <c r="AX31" s="19">
        <v>2</v>
      </c>
      <c r="AY31" s="5">
        <f t="shared" si="23"/>
        <v>4.644859790802002</v>
      </c>
      <c r="AZ31" s="19">
        <v>1</v>
      </c>
      <c r="BA31" s="5">
        <f t="shared" si="24"/>
        <v>9.2897195816040039</v>
      </c>
      <c r="BB31" s="19">
        <v>25.703432083129883</v>
      </c>
      <c r="BC31" s="19">
        <v>26.740816116333008</v>
      </c>
      <c r="BD31" s="19">
        <v>25.132316589355469</v>
      </c>
      <c r="BE31" s="19">
        <v>399.82498168945312</v>
      </c>
      <c r="BF31" s="19">
        <v>377.51837158203125</v>
      </c>
      <c r="BG31" s="19">
        <v>19.438810348510742</v>
      </c>
      <c r="BH31" s="19">
        <v>22.896041870117188</v>
      </c>
      <c r="BI31" s="19">
        <v>59.218307495117188</v>
      </c>
      <c r="BJ31" s="19">
        <v>69.750396728515625</v>
      </c>
      <c r="BK31" s="19">
        <v>350.20431518554687</v>
      </c>
      <c r="BL31" s="19">
        <v>1797.933837890625</v>
      </c>
      <c r="BM31" s="19">
        <v>1321.6968994140625</v>
      </c>
      <c r="BN31" s="19">
        <v>101.00312042236328</v>
      </c>
      <c r="BO31" s="19">
        <v>-5.545806884765625</v>
      </c>
      <c r="BP31" s="19">
        <v>-1.1002588272094727</v>
      </c>
      <c r="BQ31" s="19">
        <v>0.25</v>
      </c>
      <c r="BR31" s="19">
        <v>-1.355140209197998</v>
      </c>
      <c r="BS31" s="19">
        <v>7.355140209197998</v>
      </c>
      <c r="BT31" s="19">
        <v>1</v>
      </c>
      <c r="BU31" s="19">
        <v>0</v>
      </c>
      <c r="BV31" s="19">
        <v>0.15999999642372131</v>
      </c>
      <c r="BW31" s="19">
        <v>111115</v>
      </c>
      <c r="BX31" s="5">
        <f t="shared" si="25"/>
        <v>1.7510215759277341</v>
      </c>
      <c r="BY31" s="5">
        <f t="shared" si="26"/>
        <v>6.1955403383041688E-3</v>
      </c>
      <c r="BZ31" s="5">
        <f t="shared" si="27"/>
        <v>299.89081611633299</v>
      </c>
      <c r="CA31" s="5">
        <f t="shared" si="28"/>
        <v>298.85343208312986</v>
      </c>
      <c r="CB31" s="5">
        <f t="shared" si="29"/>
        <v>287.66940763258754</v>
      </c>
      <c r="CC31" s="5">
        <f t="shared" si="30"/>
        <v>9.0230434946409963E-3</v>
      </c>
      <c r="CD31" s="5">
        <f t="shared" si="31"/>
        <v>3.5250365375568533</v>
      </c>
      <c r="CE31" s="5">
        <f t="shared" si="32"/>
        <v>34.900273603590257</v>
      </c>
      <c r="CF31" s="5">
        <f t="shared" si="33"/>
        <v>12.00423173347307</v>
      </c>
      <c r="CG31" s="5">
        <f t="shared" si="34"/>
        <v>26.222124099731445</v>
      </c>
      <c r="CH31" s="5">
        <f t="shared" si="35"/>
        <v>3.4188644570544469</v>
      </c>
      <c r="CI31" s="5">
        <f t="shared" si="36"/>
        <v>0.50119830822377154</v>
      </c>
      <c r="CJ31" s="5">
        <f t="shared" si="37"/>
        <v>2.3125716742029181</v>
      </c>
      <c r="CK31" s="5">
        <f t="shared" si="38"/>
        <v>1.1062927828515288</v>
      </c>
      <c r="CL31" s="5">
        <f t="shared" si="39"/>
        <v>0.31569736196088627</v>
      </c>
      <c r="CM31" s="5">
        <f t="shared" si="40"/>
        <v>25.755448741145059</v>
      </c>
      <c r="CN31" s="5">
        <f t="shared" si="41"/>
        <v>0.67545471687931347</v>
      </c>
      <c r="CO31" s="5">
        <f t="shared" si="42"/>
        <v>66.49157889856734</v>
      </c>
      <c r="CP31" s="5">
        <f t="shared" si="43"/>
        <v>372.18208842532619</v>
      </c>
      <c r="CQ31" s="5">
        <f t="shared" si="44"/>
        <v>6.5602271869429851E-2</v>
      </c>
      <c r="CR31" s="5">
        <f t="shared" si="45"/>
        <v>0</v>
      </c>
      <c r="CS31" s="5">
        <f t="shared" si="46"/>
        <v>1528.2437622070311</v>
      </c>
      <c r="CT31" s="5">
        <f t="shared" si="47"/>
        <v>359.13287353515625</v>
      </c>
      <c r="CU31" s="5">
        <f t="shared" si="48"/>
        <v>0.38808642636378776</v>
      </c>
      <c r="CV31" s="5" t="e">
        <f t="shared" si="49"/>
        <v>#DIV/0!</v>
      </c>
    </row>
    <row r="32" spans="1:100" x14ac:dyDescent="0.3">
      <c r="A32" s="4" t="str">
        <f>VLOOKUP(B32,ListCodeMtrx!A$1:B$91,2,TRUE)</f>
        <v>M66</v>
      </c>
      <c r="B32">
        <v>66</v>
      </c>
      <c r="C32" s="10">
        <v>5</v>
      </c>
      <c r="D32" s="10">
        <v>3</v>
      </c>
      <c r="E32" s="10">
        <v>2</v>
      </c>
      <c r="F32" s="1">
        <v>68</v>
      </c>
      <c r="G32" s="3">
        <v>41312</v>
      </c>
      <c r="H32" s="11">
        <v>1</v>
      </c>
      <c r="I32" s="11">
        <v>159.29160528121892</v>
      </c>
      <c r="J32" s="11">
        <v>2.8882799888882364</v>
      </c>
      <c r="K32" s="11">
        <v>177.0640664790244</v>
      </c>
      <c r="L32" s="11">
        <v>267.74675032664101</v>
      </c>
      <c r="M32" s="1">
        <v>54.1</v>
      </c>
      <c r="N32" s="8">
        <v>13</v>
      </c>
      <c r="O32" s="8" t="s">
        <v>217</v>
      </c>
      <c r="P32" s="12">
        <v>0.16111111111111112</v>
      </c>
      <c r="Q32" s="12">
        <f t="shared" si="7"/>
        <v>0.47210648148148149</v>
      </c>
      <c r="R32" s="8">
        <v>3145.5</v>
      </c>
      <c r="S32" s="8">
        <v>0</v>
      </c>
      <c r="T32" s="13">
        <v>400</v>
      </c>
      <c r="U32">
        <f t="shared" si="8"/>
        <v>34.686660320607992</v>
      </c>
      <c r="V32">
        <f t="shared" si="9"/>
        <v>0.60925869088603246</v>
      </c>
      <c r="W32">
        <f t="shared" si="10"/>
        <v>277.08040467381346</v>
      </c>
      <c r="X32">
        <v>26.035022735595703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t="e">
        <f t="shared" si="11"/>
        <v>#DIV/0!</v>
      </c>
      <c r="AG32" t="e">
        <f t="shared" si="12"/>
        <v>#DIV/0!</v>
      </c>
      <c r="AH32" t="e">
        <f t="shared" si="13"/>
        <v>#DIV/0!</v>
      </c>
      <c r="AI32" s="8">
        <v>-1</v>
      </c>
      <c r="AJ32" s="8">
        <v>0.85</v>
      </c>
      <c r="AK32" s="8">
        <v>0.85</v>
      </c>
      <c r="AL32" s="8">
        <v>10.050127029418945</v>
      </c>
      <c r="AM32">
        <f t="shared" si="14"/>
        <v>0.85</v>
      </c>
      <c r="AN32">
        <f t="shared" si="15"/>
        <v>2.3328169438671244E-2</v>
      </c>
      <c r="AO32" t="e">
        <f t="shared" si="16"/>
        <v>#DIV/0!</v>
      </c>
      <c r="AP32" t="e">
        <f t="shared" si="17"/>
        <v>#DIV/0!</v>
      </c>
      <c r="AQ32" t="e">
        <f t="shared" si="18"/>
        <v>#DIV/0!</v>
      </c>
      <c r="AR32" s="8">
        <v>1797.933837890625</v>
      </c>
      <c r="AS32" s="8">
        <v>0.5</v>
      </c>
      <c r="AT32" t="e">
        <f t="shared" si="19"/>
        <v>#DIV/0!</v>
      </c>
      <c r="AU32">
        <f t="shared" si="20"/>
        <v>6.3846386798513119</v>
      </c>
      <c r="AV32">
        <f t="shared" si="21"/>
        <v>1.096140494829307</v>
      </c>
      <c r="AW32">
        <f t="shared" si="22"/>
        <v>26.035022735595703</v>
      </c>
      <c r="AX32" s="8">
        <v>2</v>
      </c>
      <c r="AY32">
        <f t="shared" si="23"/>
        <v>4.644859790802002</v>
      </c>
      <c r="AZ32" s="8">
        <v>1</v>
      </c>
      <c r="BA32">
        <f t="shared" si="24"/>
        <v>9.2897195816040039</v>
      </c>
      <c r="BB32" s="8">
        <v>25.680437088012695</v>
      </c>
      <c r="BC32" s="8">
        <v>26.035022735595703</v>
      </c>
      <c r="BD32" s="8">
        <v>25.132709503173828</v>
      </c>
      <c r="BE32" s="8">
        <v>400.28857421875</v>
      </c>
      <c r="BF32" s="8">
        <v>379.097900390625</v>
      </c>
      <c r="BG32" s="8">
        <v>19.062406539916992</v>
      </c>
      <c r="BH32" s="8">
        <v>22.6259765625</v>
      </c>
      <c r="BI32" s="8">
        <v>58.146381378173828</v>
      </c>
      <c r="BJ32" s="8">
        <v>69.016403198242188</v>
      </c>
      <c r="BK32" s="8">
        <v>350.220703125</v>
      </c>
      <c r="BL32" s="8">
        <v>1799.7257080078125</v>
      </c>
      <c r="BM32" s="8">
        <v>1961.1422119140625</v>
      </c>
      <c r="BN32" s="8">
        <v>100.99529266357422</v>
      </c>
      <c r="BO32" s="8">
        <v>-5.59588623046875</v>
      </c>
      <c r="BP32" s="8">
        <v>-1.095219612121582</v>
      </c>
      <c r="BQ32" s="8">
        <v>0.25</v>
      </c>
      <c r="BR32" s="8">
        <v>-1.355140209197998</v>
      </c>
      <c r="BS32" s="8">
        <v>7.355140209197998</v>
      </c>
      <c r="BT32" s="8">
        <v>1</v>
      </c>
      <c r="BU32" s="8">
        <v>0</v>
      </c>
      <c r="BV32" s="8">
        <v>0.15999999642372131</v>
      </c>
      <c r="BW32" s="8">
        <v>111115</v>
      </c>
      <c r="BX32">
        <f t="shared" si="25"/>
        <v>1.7511035156249999</v>
      </c>
      <c r="BY32">
        <f t="shared" si="26"/>
        <v>6.3846386798513122E-3</v>
      </c>
      <c r="BZ32">
        <f t="shared" si="27"/>
        <v>299.18502273559568</v>
      </c>
      <c r="CA32">
        <f t="shared" si="28"/>
        <v>298.83043708801267</v>
      </c>
      <c r="CB32">
        <f t="shared" si="29"/>
        <v>287.95610684492931</v>
      </c>
      <c r="CC32">
        <f t="shared" si="30"/>
        <v>8.4990725832406241E-3</v>
      </c>
      <c r="CD32">
        <f t="shared" si="31"/>
        <v>3.3812576195581654</v>
      </c>
      <c r="CE32">
        <f t="shared" si="32"/>
        <v>33.479358595667271</v>
      </c>
      <c r="CF32">
        <f t="shared" si="33"/>
        <v>10.853382033167271</v>
      </c>
      <c r="CG32">
        <f t="shared" si="34"/>
        <v>25.857729911804199</v>
      </c>
      <c r="CH32">
        <f t="shared" si="35"/>
        <v>3.3459561594407266</v>
      </c>
      <c r="CI32">
        <f t="shared" si="36"/>
        <v>0.57176026001749103</v>
      </c>
      <c r="CJ32">
        <f t="shared" si="37"/>
        <v>2.2851171247288584</v>
      </c>
      <c r="CK32">
        <f t="shared" si="38"/>
        <v>1.0608390347118681</v>
      </c>
      <c r="CL32">
        <f t="shared" si="39"/>
        <v>0.36054003047090666</v>
      </c>
      <c r="CM32">
        <f t="shared" si="40"/>
        <v>27.98381656137337</v>
      </c>
      <c r="CN32">
        <f t="shared" si="41"/>
        <v>0.73089406295394399</v>
      </c>
      <c r="CO32">
        <f t="shared" si="42"/>
        <v>68.699054052594803</v>
      </c>
      <c r="CP32">
        <f t="shared" si="43"/>
        <v>374.05716788826294</v>
      </c>
      <c r="CQ32">
        <f t="shared" si="44"/>
        <v>6.3705255689185655E-2</v>
      </c>
      <c r="CR32">
        <f t="shared" si="45"/>
        <v>0</v>
      </c>
      <c r="CS32">
        <f t="shared" si="46"/>
        <v>1529.7668518066405</v>
      </c>
      <c r="CT32">
        <f t="shared" si="47"/>
        <v>0</v>
      </c>
      <c r="CU32" t="e">
        <f t="shared" si="48"/>
        <v>#DIV/0!</v>
      </c>
      <c r="CV32" t="e">
        <f t="shared" si="49"/>
        <v>#DIV/0!</v>
      </c>
    </row>
    <row r="33" spans="1:100" x14ac:dyDescent="0.3">
      <c r="A33" s="4" t="str">
        <f>VLOOKUP(B33,ListCodeMtrx!A$1:B$91,2,TRUE)</f>
        <v>M66</v>
      </c>
      <c r="B33">
        <v>66</v>
      </c>
      <c r="C33" s="10">
        <v>5</v>
      </c>
      <c r="D33" s="10">
        <v>3</v>
      </c>
      <c r="E33" s="10">
        <v>2</v>
      </c>
      <c r="F33" s="1">
        <v>68</v>
      </c>
      <c r="G33" s="3">
        <v>41312</v>
      </c>
      <c r="H33" s="11">
        <v>1</v>
      </c>
      <c r="I33" s="11">
        <v>159.29160528121892</v>
      </c>
      <c r="J33" s="11">
        <v>2.8882799888882364</v>
      </c>
      <c r="K33" s="11">
        <v>177.0640664790244</v>
      </c>
      <c r="L33" s="11">
        <v>267.74675032664101</v>
      </c>
      <c r="M33" s="1">
        <v>54.1</v>
      </c>
      <c r="N33" s="8">
        <v>14</v>
      </c>
      <c r="O33" s="8" t="s">
        <v>218</v>
      </c>
      <c r="P33" s="12">
        <v>0.16111111111111112</v>
      </c>
      <c r="Q33" s="12">
        <f t="shared" si="7"/>
        <v>0.47412037037037036</v>
      </c>
      <c r="R33" s="8">
        <v>3319.5</v>
      </c>
      <c r="S33" s="8">
        <v>0</v>
      </c>
      <c r="T33" s="13">
        <v>50</v>
      </c>
      <c r="U33" s="14">
        <f t="shared" si="8"/>
        <v>-1.4707802437605044</v>
      </c>
      <c r="V33" s="14">
        <f t="shared" si="9"/>
        <v>0.59210921925385274</v>
      </c>
      <c r="W33" s="14">
        <f t="shared" si="10"/>
        <v>51.826037907720448</v>
      </c>
      <c r="X33" s="15">
        <v>26.164825439453125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t="e">
        <f t="shared" si="11"/>
        <v>#DIV/0!</v>
      </c>
      <c r="AG33" t="e">
        <f t="shared" si="12"/>
        <v>#DIV/0!</v>
      </c>
      <c r="AH33" t="e">
        <f t="shared" si="13"/>
        <v>#DIV/0!</v>
      </c>
      <c r="AI33" s="8">
        <v>-1</v>
      </c>
      <c r="AJ33" s="8">
        <v>0.85</v>
      </c>
      <c r="AK33" s="8">
        <v>0.85</v>
      </c>
      <c r="AL33" s="8">
        <v>10.050127029418945</v>
      </c>
      <c r="AM33">
        <f t="shared" si="14"/>
        <v>0.85</v>
      </c>
      <c r="AN33">
        <f t="shared" si="15"/>
        <v>-3.0786108185106709E-4</v>
      </c>
      <c r="AO33" t="e">
        <f t="shared" si="16"/>
        <v>#DIV/0!</v>
      </c>
      <c r="AP33" t="e">
        <f t="shared" si="17"/>
        <v>#DIV/0!</v>
      </c>
      <c r="AQ33" t="e">
        <f t="shared" si="18"/>
        <v>#DIV/0!</v>
      </c>
      <c r="AR33" s="8">
        <v>1797.933837890625</v>
      </c>
      <c r="AS33" s="8">
        <v>0.5</v>
      </c>
      <c r="AT33" t="e">
        <f t="shared" si="19"/>
        <v>#DIV/0!</v>
      </c>
      <c r="AU33">
        <f t="shared" si="20"/>
        <v>6.3023828005435183</v>
      </c>
      <c r="AV33">
        <f t="shared" si="21"/>
        <v>1.1111573329254201</v>
      </c>
      <c r="AW33">
        <f t="shared" si="22"/>
        <v>26.164825439453125</v>
      </c>
      <c r="AX33" s="8">
        <v>2</v>
      </c>
      <c r="AY33">
        <f t="shared" si="23"/>
        <v>4.644859790802002</v>
      </c>
      <c r="AZ33" s="8">
        <v>1</v>
      </c>
      <c r="BA33">
        <f t="shared" si="24"/>
        <v>9.2897195816040039</v>
      </c>
      <c r="BB33" s="8">
        <v>25.692367553710938</v>
      </c>
      <c r="BC33" s="8">
        <v>26.164825439453125</v>
      </c>
      <c r="BD33" s="8">
        <v>25.133136749267578</v>
      </c>
      <c r="BE33" s="8">
        <v>47.871067047119141</v>
      </c>
      <c r="BF33" s="8">
        <v>48.536026000976562</v>
      </c>
      <c r="BG33" s="8">
        <v>19.220626831054688</v>
      </c>
      <c r="BH33" s="8">
        <v>22.736452102661133</v>
      </c>
      <c r="BI33" s="8">
        <v>58.584392547607422</v>
      </c>
      <c r="BJ33" s="8">
        <v>69.300613403320313</v>
      </c>
      <c r="BK33" s="8">
        <v>350.36376953125</v>
      </c>
      <c r="BL33" s="8">
        <v>1799.0552978515625</v>
      </c>
      <c r="BM33" s="8">
        <v>1952.749755859375</v>
      </c>
      <c r="BN33" s="8">
        <v>100.98988342285156</v>
      </c>
      <c r="BO33" s="8">
        <v>5.7857513427734375E-2</v>
      </c>
      <c r="BP33" s="8">
        <v>-1.2016382217407227</v>
      </c>
      <c r="BQ33" s="8">
        <v>0.25</v>
      </c>
      <c r="BR33" s="8">
        <v>-1.355140209197998</v>
      </c>
      <c r="BS33" s="8">
        <v>7.355140209197998</v>
      </c>
      <c r="BT33" s="8">
        <v>1</v>
      </c>
      <c r="BU33" s="8">
        <v>0</v>
      </c>
      <c r="BV33" s="8">
        <v>0.15999999642372131</v>
      </c>
      <c r="BW33" s="8">
        <v>111135</v>
      </c>
      <c r="BX33">
        <f t="shared" si="25"/>
        <v>1.75181884765625</v>
      </c>
      <c r="BY33">
        <f t="shared" si="26"/>
        <v>6.3023828005435182E-3</v>
      </c>
      <c r="BZ33">
        <f t="shared" si="27"/>
        <v>299.3148254394531</v>
      </c>
      <c r="CA33">
        <f t="shared" si="28"/>
        <v>298.84236755371091</v>
      </c>
      <c r="CB33">
        <f t="shared" si="29"/>
        <v>287.84884122232688</v>
      </c>
      <c r="CC33">
        <f t="shared" si="30"/>
        <v>1.6443921721331408E-2</v>
      </c>
      <c r="CD33">
        <f t="shared" si="31"/>
        <v>3.4073089802224161</v>
      </c>
      <c r="CE33">
        <f t="shared" si="32"/>
        <v>33.739111926248889</v>
      </c>
      <c r="CF33">
        <f t="shared" si="33"/>
        <v>11.002659823587756</v>
      </c>
      <c r="CG33">
        <f t="shared" si="34"/>
        <v>25.928596496582031</v>
      </c>
      <c r="CH33">
        <f t="shared" si="35"/>
        <v>3.3600278666731578</v>
      </c>
      <c r="CI33">
        <f t="shared" si="36"/>
        <v>0.55663063177873162</v>
      </c>
      <c r="CJ33">
        <f t="shared" si="37"/>
        <v>2.2961516472969961</v>
      </c>
      <c r="CK33">
        <f t="shared" si="38"/>
        <v>1.0638762193761617</v>
      </c>
      <c r="CL33">
        <f t="shared" si="39"/>
        <v>0.35091671513144063</v>
      </c>
      <c r="CM33">
        <f t="shared" si="40"/>
        <v>5.2339055265689742</v>
      </c>
      <c r="CN33">
        <f t="shared" si="41"/>
        <v>1.0677849461074067</v>
      </c>
      <c r="CO33">
        <f t="shared" si="42"/>
        <v>68.452183353102797</v>
      </c>
      <c r="CP33">
        <f t="shared" si="43"/>
        <v>48.749762627968899</v>
      </c>
      <c r="CQ33">
        <f t="shared" si="44"/>
        <v>-2.0652022387541605E-2</v>
      </c>
      <c r="CR33">
        <f t="shared" si="45"/>
        <v>0</v>
      </c>
      <c r="CS33">
        <f t="shared" si="46"/>
        <v>1529.1970031738281</v>
      </c>
      <c r="CT33">
        <f t="shared" si="47"/>
        <v>0</v>
      </c>
      <c r="CU33" t="e">
        <f t="shared" si="48"/>
        <v>#DIV/0!</v>
      </c>
      <c r="CV33" t="e">
        <f t="shared" si="49"/>
        <v>#DIV/0!</v>
      </c>
    </row>
    <row r="34" spans="1:100" x14ac:dyDescent="0.3">
      <c r="A34" s="4" t="str">
        <f>VLOOKUP(B34,ListCodeMtrx!A$1:B$91,2,TRUE)</f>
        <v>M66</v>
      </c>
      <c r="B34">
        <v>66</v>
      </c>
      <c r="C34" s="10">
        <v>5</v>
      </c>
      <c r="D34" s="10">
        <v>3</v>
      </c>
      <c r="E34" s="10">
        <v>2</v>
      </c>
      <c r="F34" s="1">
        <v>68</v>
      </c>
      <c r="G34" s="3">
        <v>41312</v>
      </c>
      <c r="H34" s="11">
        <v>1</v>
      </c>
      <c r="I34" s="11">
        <v>159.29160528121892</v>
      </c>
      <c r="J34" s="11">
        <v>2.8882799888882364</v>
      </c>
      <c r="K34" s="11">
        <v>177.0640664790244</v>
      </c>
      <c r="L34" s="11">
        <v>267.74675032664101</v>
      </c>
      <c r="M34" s="1">
        <v>54.1</v>
      </c>
      <c r="N34" s="8">
        <v>15</v>
      </c>
      <c r="O34" s="8" t="s">
        <v>219</v>
      </c>
      <c r="P34" s="12">
        <v>0.16111111111111112</v>
      </c>
      <c r="Q34" s="12">
        <f t="shared" si="7"/>
        <v>0.47655092592592596</v>
      </c>
      <c r="R34" s="8">
        <v>3529.5</v>
      </c>
      <c r="S34" s="8">
        <v>0</v>
      </c>
      <c r="T34" s="13">
        <v>150</v>
      </c>
      <c r="U34" s="14">
        <f t="shared" si="8"/>
        <v>12.190867882431716</v>
      </c>
      <c r="V34" s="14">
        <f t="shared" si="9"/>
        <v>0.57994437735412074</v>
      </c>
      <c r="W34" s="14">
        <f t="shared" si="10"/>
        <v>105.97081611153307</v>
      </c>
      <c r="X34" s="15">
        <v>26.172046661376953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t="e">
        <f t="shared" si="11"/>
        <v>#DIV/0!</v>
      </c>
      <c r="AG34" t="e">
        <f t="shared" si="12"/>
        <v>#DIV/0!</v>
      </c>
      <c r="AH34" t="e">
        <f t="shared" si="13"/>
        <v>#DIV/0!</v>
      </c>
      <c r="AI34" s="8">
        <v>-1</v>
      </c>
      <c r="AJ34" s="8">
        <v>0.85</v>
      </c>
      <c r="AK34" s="8">
        <v>0.85</v>
      </c>
      <c r="AL34" s="8">
        <v>10.050127029418945</v>
      </c>
      <c r="AM34">
        <f t="shared" si="14"/>
        <v>0.85</v>
      </c>
      <c r="AN34">
        <f t="shared" si="15"/>
        <v>8.6249379600637378E-3</v>
      </c>
      <c r="AO34" t="e">
        <f t="shared" si="16"/>
        <v>#DIV/0!</v>
      </c>
      <c r="AP34" t="e">
        <f t="shared" si="17"/>
        <v>#DIV/0!</v>
      </c>
      <c r="AQ34" t="e">
        <f t="shared" si="18"/>
        <v>#DIV/0!</v>
      </c>
      <c r="AR34" s="8">
        <v>1797.933837890625</v>
      </c>
      <c r="AS34" s="8">
        <v>0.5</v>
      </c>
      <c r="AT34" t="e">
        <f t="shared" si="19"/>
        <v>#DIV/0!</v>
      </c>
      <c r="AU34">
        <f t="shared" si="20"/>
        <v>6.138396689524912</v>
      </c>
      <c r="AV34">
        <f t="shared" si="21"/>
        <v>1.1034377026204116</v>
      </c>
      <c r="AW34">
        <f t="shared" si="22"/>
        <v>26.172046661376953</v>
      </c>
      <c r="AX34" s="8">
        <v>2</v>
      </c>
      <c r="AY34">
        <f t="shared" si="23"/>
        <v>4.644859790802002</v>
      </c>
      <c r="AZ34" s="8">
        <v>1</v>
      </c>
      <c r="BA34">
        <f t="shared" si="24"/>
        <v>9.2897195816040039</v>
      </c>
      <c r="BB34" s="8">
        <v>25.691606521606445</v>
      </c>
      <c r="BC34" s="8">
        <v>26.172046661376953</v>
      </c>
      <c r="BD34" s="8">
        <v>25.131919860839844</v>
      </c>
      <c r="BE34" s="8">
        <v>151.09136962890625</v>
      </c>
      <c r="BF34" s="8">
        <v>143.62834167480469</v>
      </c>
      <c r="BG34" s="8">
        <v>19.404701232910156</v>
      </c>
      <c r="BH34" s="8">
        <v>22.829076766967773</v>
      </c>
      <c r="BI34" s="8">
        <v>59.143501281738281</v>
      </c>
      <c r="BJ34" s="8">
        <v>69.580642700195313</v>
      </c>
      <c r="BK34" s="8">
        <v>350.327392578125</v>
      </c>
      <c r="BL34" s="8">
        <v>1799.27880859375</v>
      </c>
      <c r="BM34" s="8">
        <v>1947.28857421875</v>
      </c>
      <c r="BN34" s="8">
        <v>100.98199462890625</v>
      </c>
      <c r="BO34" s="8">
        <v>-0.99626541137695313</v>
      </c>
      <c r="BP34" s="8">
        <v>-1.1735677719116211</v>
      </c>
      <c r="BQ34" s="8">
        <v>0.5</v>
      </c>
      <c r="BR34" s="8">
        <v>-1.355140209197998</v>
      </c>
      <c r="BS34" s="8">
        <v>7.355140209197998</v>
      </c>
      <c r="BT34" s="8">
        <v>1</v>
      </c>
      <c r="BU34" s="8">
        <v>0</v>
      </c>
      <c r="BV34" s="8">
        <v>0.15999999642372131</v>
      </c>
      <c r="BW34" s="8">
        <v>111115</v>
      </c>
      <c r="BX34">
        <f t="shared" si="25"/>
        <v>1.751636962890625</v>
      </c>
      <c r="BY34">
        <f t="shared" si="26"/>
        <v>6.138396689524912E-3</v>
      </c>
      <c r="BZ34">
        <f t="shared" si="27"/>
        <v>299.32204666137693</v>
      </c>
      <c r="CA34">
        <f t="shared" si="28"/>
        <v>298.84160652160642</v>
      </c>
      <c r="CB34">
        <f t="shared" si="29"/>
        <v>287.88460294027755</v>
      </c>
      <c r="CC34">
        <f t="shared" si="30"/>
        <v>4.285604641509199E-2</v>
      </c>
      <c r="CD34">
        <f t="shared" si="31"/>
        <v>3.40876341008524</v>
      </c>
      <c r="CE34">
        <f t="shared" si="32"/>
        <v>33.756150515861137</v>
      </c>
      <c r="CF34">
        <f t="shared" si="33"/>
        <v>10.927073748893363</v>
      </c>
      <c r="CG34">
        <f t="shared" si="34"/>
        <v>25.931826591491699</v>
      </c>
      <c r="CH34">
        <f t="shared" si="35"/>
        <v>3.3606704841175614</v>
      </c>
      <c r="CI34">
        <f t="shared" si="36"/>
        <v>0.54586667397705835</v>
      </c>
      <c r="CJ34">
        <f t="shared" si="37"/>
        <v>2.3053257074648283</v>
      </c>
      <c r="CK34">
        <f t="shared" si="38"/>
        <v>1.0553447766527331</v>
      </c>
      <c r="CL34">
        <f t="shared" si="39"/>
        <v>0.34407298436519912</v>
      </c>
      <c r="CM34">
        <f t="shared" si="40"/>
        <v>10.701144383395643</v>
      </c>
      <c r="CN34">
        <f t="shared" si="41"/>
        <v>0.73781271074943067</v>
      </c>
      <c r="CO34">
        <f t="shared" si="42"/>
        <v>68.644358234964045</v>
      </c>
      <c r="CP34">
        <f t="shared" si="43"/>
        <v>141.85674119787822</v>
      </c>
      <c r="CQ34">
        <f t="shared" si="44"/>
        <v>5.8991507562509614E-2</v>
      </c>
      <c r="CR34">
        <f t="shared" si="45"/>
        <v>0</v>
      </c>
      <c r="CS34">
        <f t="shared" si="46"/>
        <v>1529.3869873046874</v>
      </c>
      <c r="CT34">
        <f t="shared" si="47"/>
        <v>0</v>
      </c>
      <c r="CU34" t="e">
        <f t="shared" si="48"/>
        <v>#DIV/0!</v>
      </c>
      <c r="CV34" t="e">
        <f t="shared" si="49"/>
        <v>#DIV/0!</v>
      </c>
    </row>
    <row r="35" spans="1:100" x14ac:dyDescent="0.3">
      <c r="A35" s="4" t="str">
        <f>VLOOKUP(B35,ListCodeMtrx!A$1:B$91,2,TRUE)</f>
        <v>M66</v>
      </c>
      <c r="B35">
        <v>66</v>
      </c>
      <c r="C35" s="10">
        <v>5</v>
      </c>
      <c r="D35" s="10">
        <v>3</v>
      </c>
      <c r="E35" s="10">
        <v>2</v>
      </c>
      <c r="F35" s="1">
        <v>68</v>
      </c>
      <c r="G35" s="3">
        <v>41312</v>
      </c>
      <c r="H35" s="11">
        <v>1</v>
      </c>
      <c r="I35" s="11">
        <v>159.29160528121892</v>
      </c>
      <c r="J35" s="11">
        <v>2.8882799888882364</v>
      </c>
      <c r="K35" s="11">
        <v>177.0640664790244</v>
      </c>
      <c r="L35" s="11">
        <v>267.74675032664101</v>
      </c>
      <c r="M35" s="1">
        <v>54.1</v>
      </c>
      <c r="N35" s="8">
        <v>16</v>
      </c>
      <c r="O35" s="8" t="s">
        <v>220</v>
      </c>
      <c r="P35" s="12">
        <v>0.16111111111111112</v>
      </c>
      <c r="Q35" s="12">
        <f t="shared" si="7"/>
        <v>0.47875000000000001</v>
      </c>
      <c r="R35" s="8">
        <v>3719.5</v>
      </c>
      <c r="S35" s="8">
        <v>0</v>
      </c>
      <c r="T35" s="13" t="s">
        <v>192</v>
      </c>
      <c r="U35" s="14">
        <f t="shared" si="8"/>
        <v>35.077290135874343</v>
      </c>
      <c r="V35" s="14">
        <f t="shared" si="9"/>
        <v>0.56787537827924717</v>
      </c>
      <c r="W35" s="14">
        <f t="shared" si="10"/>
        <v>270.34074504787935</v>
      </c>
      <c r="X35" s="15">
        <v>26.251670837402344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t="e">
        <f t="shared" si="11"/>
        <v>#DIV/0!</v>
      </c>
      <c r="AG35" t="e">
        <f t="shared" si="12"/>
        <v>#DIV/0!</v>
      </c>
      <c r="AH35" t="e">
        <f t="shared" si="13"/>
        <v>#DIV/0!</v>
      </c>
      <c r="AI35" s="8">
        <v>-1</v>
      </c>
      <c r="AJ35" s="8">
        <v>0.85</v>
      </c>
      <c r="AK35" s="8">
        <v>0.85</v>
      </c>
      <c r="AL35" s="8">
        <v>10.050127029418945</v>
      </c>
      <c r="AM35">
        <f t="shared" si="14"/>
        <v>0.85</v>
      </c>
      <c r="AN35">
        <f t="shared" si="15"/>
        <v>2.3591817217480167E-2</v>
      </c>
      <c r="AO35" t="e">
        <f t="shared" si="16"/>
        <v>#DIV/0!</v>
      </c>
      <c r="AP35" t="e">
        <f t="shared" si="17"/>
        <v>#DIV/0!</v>
      </c>
      <c r="AQ35" t="e">
        <f t="shared" si="18"/>
        <v>#DIV/0!</v>
      </c>
      <c r="AR35" s="8">
        <v>1797.933837890625</v>
      </c>
      <c r="AS35" s="8">
        <v>0.5</v>
      </c>
      <c r="AT35" t="e">
        <f t="shared" si="19"/>
        <v>#DIV/0!</v>
      </c>
      <c r="AU35">
        <f t="shared" si="20"/>
        <v>5.97681879152388</v>
      </c>
      <c r="AV35">
        <f t="shared" si="21"/>
        <v>1.0955979326717902</v>
      </c>
      <c r="AW35">
        <f t="shared" si="22"/>
        <v>26.251670837402344</v>
      </c>
      <c r="AX35" s="8">
        <v>2</v>
      </c>
      <c r="AY35">
        <f t="shared" si="23"/>
        <v>4.644859790802002</v>
      </c>
      <c r="AZ35" s="8">
        <v>1</v>
      </c>
      <c r="BA35">
        <f t="shared" si="24"/>
        <v>9.2897195816040039</v>
      </c>
      <c r="BB35" s="8">
        <v>25.715404510498047</v>
      </c>
      <c r="BC35" s="8">
        <v>26.251670837402344</v>
      </c>
      <c r="BD35" s="8">
        <v>25.133878707885742</v>
      </c>
      <c r="BE35" s="8">
        <v>401.42764282226562</v>
      </c>
      <c r="BF35" s="8">
        <v>380.10809326171875</v>
      </c>
      <c r="BG35" s="8">
        <v>19.734201431274414</v>
      </c>
      <c r="BH35" s="8">
        <v>23.067178726196289</v>
      </c>
      <c r="BI35" s="8">
        <v>60.0595703125</v>
      </c>
      <c r="BJ35" s="8">
        <v>70.203239440917969</v>
      </c>
      <c r="BK35" s="8">
        <v>350.37445068359375</v>
      </c>
      <c r="BL35" s="8">
        <v>1799.0928955078125</v>
      </c>
      <c r="BM35" s="8">
        <v>1942.6939697265625</v>
      </c>
      <c r="BN35" s="8">
        <v>100.97631072998047</v>
      </c>
      <c r="BO35" s="8">
        <v>-5.5267829895019531</v>
      </c>
      <c r="BP35" s="8">
        <v>-1.1160459518432617</v>
      </c>
      <c r="BQ35" s="8">
        <v>0.25</v>
      </c>
      <c r="BR35" s="8">
        <v>-1.355140209197998</v>
      </c>
      <c r="BS35" s="8">
        <v>7.355140209197998</v>
      </c>
      <c r="BT35" s="8">
        <v>1</v>
      </c>
      <c r="BU35" s="8">
        <v>0</v>
      </c>
      <c r="BV35" s="8">
        <v>0.15999999642372131</v>
      </c>
      <c r="BW35" s="8">
        <v>111115</v>
      </c>
      <c r="BX35">
        <f t="shared" si="25"/>
        <v>1.7518722534179685</v>
      </c>
      <c r="BY35">
        <f t="shared" si="26"/>
        <v>5.9768187915238804E-3</v>
      </c>
      <c r="BZ35">
        <f t="shared" si="27"/>
        <v>299.40167083740232</v>
      </c>
      <c r="CA35">
        <f t="shared" si="28"/>
        <v>298.86540451049802</v>
      </c>
      <c r="CB35">
        <f t="shared" si="29"/>
        <v>287.85485684719242</v>
      </c>
      <c r="CC35">
        <f t="shared" si="30"/>
        <v>6.6592468125380222E-2</v>
      </c>
      <c r="CD35">
        <f t="shared" si="31"/>
        <v>3.4248365393921816</v>
      </c>
      <c r="CE35">
        <f t="shared" si="32"/>
        <v>33.917227859022262</v>
      </c>
      <c r="CF35">
        <f t="shared" si="33"/>
        <v>10.850049132825973</v>
      </c>
      <c r="CG35">
        <f t="shared" si="34"/>
        <v>25.983537673950195</v>
      </c>
      <c r="CH35">
        <f t="shared" si="35"/>
        <v>3.3709728702603043</v>
      </c>
      <c r="CI35">
        <f t="shared" si="36"/>
        <v>0.5351612683398369</v>
      </c>
      <c r="CJ35">
        <f t="shared" si="37"/>
        <v>2.3292386067203914</v>
      </c>
      <c r="CK35">
        <f t="shared" si="38"/>
        <v>1.0417342635399129</v>
      </c>
      <c r="CL35">
        <f t="shared" si="39"/>
        <v>0.33726876123143512</v>
      </c>
      <c r="CM35">
        <f t="shared" si="40"/>
        <v>27.298011074929097</v>
      </c>
      <c r="CN35">
        <f t="shared" si="41"/>
        <v>0.71122070232200907</v>
      </c>
      <c r="CO35">
        <f t="shared" si="42"/>
        <v>68.968933594704197</v>
      </c>
      <c r="CP35">
        <f t="shared" si="43"/>
        <v>375.01059367979337</v>
      </c>
      <c r="CQ35">
        <f t="shared" si="44"/>
        <v>6.4511332075300937E-2</v>
      </c>
      <c r="CR35">
        <f t="shared" si="45"/>
        <v>0</v>
      </c>
      <c r="CS35">
        <f t="shared" si="46"/>
        <v>1529.2289611816407</v>
      </c>
      <c r="CT35">
        <f t="shared" si="47"/>
        <v>0</v>
      </c>
      <c r="CU35" t="e">
        <f t="shared" si="48"/>
        <v>#DIV/0!</v>
      </c>
      <c r="CV35" t="e">
        <f t="shared" si="49"/>
        <v>#DIV/0!</v>
      </c>
    </row>
    <row r="36" spans="1:100" s="5" customFormat="1" x14ac:dyDescent="0.3">
      <c r="A36" s="4" t="str">
        <f>VLOOKUP(B36,ListCodeMtrx!A$1:B$91,2,TRUE)</f>
        <v>M66</v>
      </c>
      <c r="B36">
        <v>66</v>
      </c>
      <c r="C36" s="10">
        <v>5</v>
      </c>
      <c r="D36" s="10">
        <v>3</v>
      </c>
      <c r="E36" s="10">
        <v>2</v>
      </c>
      <c r="F36" s="1">
        <v>68</v>
      </c>
      <c r="G36" s="3">
        <v>41312</v>
      </c>
      <c r="H36" s="11">
        <v>1</v>
      </c>
      <c r="I36" s="11">
        <v>159.29160528121892</v>
      </c>
      <c r="J36" s="11">
        <v>2.8882799888882364</v>
      </c>
      <c r="K36" s="11">
        <v>177.0640664790244</v>
      </c>
      <c r="L36" s="11">
        <v>267.74675032664101</v>
      </c>
      <c r="M36" s="1">
        <v>54.1</v>
      </c>
      <c r="N36" s="8">
        <v>17</v>
      </c>
      <c r="O36" s="8" t="s">
        <v>221</v>
      </c>
      <c r="P36" s="12">
        <v>0.16111111111111112</v>
      </c>
      <c r="Q36" s="12">
        <f t="shared" si="7"/>
        <v>0.4811805555555555</v>
      </c>
      <c r="R36" s="8">
        <v>3929.5</v>
      </c>
      <c r="S36" s="8">
        <v>0</v>
      </c>
      <c r="T36" s="13">
        <v>800</v>
      </c>
      <c r="U36" s="14">
        <f t="shared" si="8"/>
        <v>52.518821386885591</v>
      </c>
      <c r="V36" s="14">
        <f t="shared" si="9"/>
        <v>0.558150665959815</v>
      </c>
      <c r="W36" s="14">
        <f t="shared" si="10"/>
        <v>597.56488585766238</v>
      </c>
      <c r="X36" s="15">
        <v>26.293594360351563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t="e">
        <f t="shared" si="11"/>
        <v>#DIV/0!</v>
      </c>
      <c r="AG36" t="e">
        <f t="shared" si="12"/>
        <v>#DIV/0!</v>
      </c>
      <c r="AH36" t="e">
        <f t="shared" si="13"/>
        <v>#DIV/0!</v>
      </c>
      <c r="AI36" s="8">
        <v>-1</v>
      </c>
      <c r="AJ36" s="8">
        <v>0.85</v>
      </c>
      <c r="AK36" s="8">
        <v>0.85</v>
      </c>
      <c r="AL36" s="8">
        <v>10.050127029418945</v>
      </c>
      <c r="AM36">
        <f t="shared" si="14"/>
        <v>0.85</v>
      </c>
      <c r="AN36">
        <f t="shared" si="15"/>
        <v>3.500290866869165E-2</v>
      </c>
      <c r="AO36" t="e">
        <f t="shared" si="16"/>
        <v>#DIV/0!</v>
      </c>
      <c r="AP36" t="e">
        <f t="shared" si="17"/>
        <v>#DIV/0!</v>
      </c>
      <c r="AQ36" t="e">
        <f t="shared" si="18"/>
        <v>#DIV/0!</v>
      </c>
      <c r="AR36" s="8">
        <v>1797.933837890625</v>
      </c>
      <c r="AS36" s="8">
        <v>0.5</v>
      </c>
      <c r="AT36" t="e">
        <f t="shared" si="19"/>
        <v>#DIV/0!</v>
      </c>
      <c r="AU36">
        <f t="shared" si="20"/>
        <v>6.2187410579818554</v>
      </c>
      <c r="AV36">
        <f t="shared" si="21"/>
        <v>1.1588371571659501</v>
      </c>
      <c r="AW36">
        <f t="shared" si="22"/>
        <v>26.293594360351563</v>
      </c>
      <c r="AX36" s="8">
        <v>2</v>
      </c>
      <c r="AY36">
        <f t="shared" si="23"/>
        <v>4.644859790802002</v>
      </c>
      <c r="AZ36" s="8">
        <v>1</v>
      </c>
      <c r="BA36">
        <f t="shared" si="24"/>
        <v>9.2897195816040039</v>
      </c>
      <c r="BB36" s="8">
        <v>25.739906311035156</v>
      </c>
      <c r="BC36" s="8">
        <v>26.293594360351563</v>
      </c>
      <c r="BD36" s="8">
        <v>25.134210586547852</v>
      </c>
      <c r="BE36" s="8">
        <v>801.37158203125</v>
      </c>
      <c r="BF36" s="8">
        <v>768.66522216796875</v>
      </c>
      <c r="BG36" s="8">
        <v>19.057106018066406</v>
      </c>
      <c r="BH36" s="8">
        <v>22.526813507080078</v>
      </c>
      <c r="BI36" s="8">
        <v>57.909950256347656</v>
      </c>
      <c r="BJ36" s="8">
        <v>68.45355224609375</v>
      </c>
      <c r="BK36" s="8">
        <v>350.3841552734375</v>
      </c>
      <c r="BL36" s="8">
        <v>1798.802490234375</v>
      </c>
      <c r="BM36" s="8">
        <v>1924.187744140625</v>
      </c>
      <c r="BN36" s="8">
        <v>100.96806335449219</v>
      </c>
      <c r="BO36" s="8">
        <v>-16.109302520751953</v>
      </c>
      <c r="BP36" s="8">
        <v>-0.99347400665283203</v>
      </c>
      <c r="BQ36" s="8">
        <v>0.25</v>
      </c>
      <c r="BR36" s="8">
        <v>-1.355140209197998</v>
      </c>
      <c r="BS36" s="8">
        <v>7.355140209197998</v>
      </c>
      <c r="BT36" s="8">
        <v>1</v>
      </c>
      <c r="BU36" s="8">
        <v>0</v>
      </c>
      <c r="BV36" s="8">
        <v>0.15999999642372131</v>
      </c>
      <c r="BW36" s="8">
        <v>111115</v>
      </c>
      <c r="BX36">
        <f t="shared" si="25"/>
        <v>1.7519207763671873</v>
      </c>
      <c r="BY36">
        <f t="shared" si="26"/>
        <v>6.2187410579818553E-3</v>
      </c>
      <c r="BZ36">
        <f t="shared" si="27"/>
        <v>299.44359436035154</v>
      </c>
      <c r="CA36">
        <f t="shared" si="28"/>
        <v>298.88990631103513</v>
      </c>
      <c r="CB36">
        <f t="shared" si="29"/>
        <v>287.80839200448099</v>
      </c>
      <c r="CC36">
        <f t="shared" si="30"/>
        <v>2.6403493038411604E-2</v>
      </c>
      <c r="CD36">
        <f t="shared" si="31"/>
        <v>3.4333258905236419</v>
      </c>
      <c r="CE36">
        <f t="shared" si="32"/>
        <v>34.004077888168084</v>
      </c>
      <c r="CF36">
        <f t="shared" si="33"/>
        <v>11.477264381088006</v>
      </c>
      <c r="CG36">
        <f t="shared" si="34"/>
        <v>26.016750335693359</v>
      </c>
      <c r="CH36">
        <f t="shared" si="35"/>
        <v>3.3776043589998594</v>
      </c>
      <c r="CI36">
        <f t="shared" si="36"/>
        <v>0.52651619494427215</v>
      </c>
      <c r="CJ36">
        <f t="shared" si="37"/>
        <v>2.2744887333576917</v>
      </c>
      <c r="CK36">
        <f t="shared" si="38"/>
        <v>1.1031156256421677</v>
      </c>
      <c r="CL36">
        <f t="shared" si="39"/>
        <v>0.3317757185330627</v>
      </c>
      <c r="CM36">
        <f t="shared" si="40"/>
        <v>60.33496925369635</v>
      </c>
      <c r="CN36">
        <f t="shared" si="41"/>
        <v>0.77740590913202845</v>
      </c>
      <c r="CO36">
        <f t="shared" si="42"/>
        <v>67.234256731866566</v>
      </c>
      <c r="CP36">
        <f t="shared" si="43"/>
        <v>761.03308556260811</v>
      </c>
      <c r="CQ36">
        <f t="shared" si="44"/>
        <v>4.6398297095986363E-2</v>
      </c>
      <c r="CR36">
        <f t="shared" si="45"/>
        <v>0</v>
      </c>
      <c r="CS36">
        <f t="shared" si="46"/>
        <v>1528.9821166992187</v>
      </c>
      <c r="CT36">
        <f t="shared" si="47"/>
        <v>0</v>
      </c>
      <c r="CU36" t="e">
        <f t="shared" si="48"/>
        <v>#DIV/0!</v>
      </c>
      <c r="CV36" t="e">
        <f t="shared" si="49"/>
        <v>#DIV/0!</v>
      </c>
    </row>
    <row r="37" spans="1:100" x14ac:dyDescent="0.3">
      <c r="A37" s="4" t="str">
        <f>VLOOKUP(B37,ListCodeMtrx!A$1:B$91,2,TRUE)</f>
        <v>M66</v>
      </c>
      <c r="B37" s="5">
        <v>66</v>
      </c>
      <c r="C37" s="10">
        <v>5</v>
      </c>
      <c r="D37" s="10">
        <v>3</v>
      </c>
      <c r="E37" s="10">
        <v>2</v>
      </c>
      <c r="F37" s="1">
        <v>68</v>
      </c>
      <c r="G37" s="17">
        <v>41312</v>
      </c>
      <c r="H37" s="11">
        <v>1</v>
      </c>
      <c r="I37" s="11">
        <v>159.29160528121892</v>
      </c>
      <c r="J37" s="11">
        <v>2.8882799888882364</v>
      </c>
      <c r="K37" s="11">
        <v>177.0640664790244</v>
      </c>
      <c r="L37" s="11">
        <v>267.74675032664101</v>
      </c>
      <c r="M37" s="1">
        <v>54.1</v>
      </c>
      <c r="N37" s="19">
        <v>18</v>
      </c>
      <c r="O37" s="19" t="s">
        <v>222</v>
      </c>
      <c r="P37" s="12">
        <v>0.16111111111111112</v>
      </c>
      <c r="Q37" s="12">
        <f t="shared" si="7"/>
        <v>0.48282407407407413</v>
      </c>
      <c r="R37" s="19">
        <v>4062.5</v>
      </c>
      <c r="S37" s="19">
        <v>0</v>
      </c>
      <c r="T37" s="21" t="s">
        <v>194</v>
      </c>
      <c r="U37" s="5">
        <f t="shared" si="8"/>
        <v>33.447766924549704</v>
      </c>
      <c r="V37" s="5">
        <f t="shared" si="9"/>
        <v>0.54383337961552702</v>
      </c>
      <c r="W37" s="5">
        <f t="shared" si="10"/>
        <v>269.0743766443984</v>
      </c>
      <c r="X37" s="5">
        <v>26.350593566894531</v>
      </c>
      <c r="Y37" s="19">
        <v>3</v>
      </c>
      <c r="Z37" s="19">
        <v>3</v>
      </c>
      <c r="AA37" s="19">
        <v>0</v>
      </c>
      <c r="AB37" s="19">
        <v>0</v>
      </c>
      <c r="AC37" s="19">
        <v>283.4501953125</v>
      </c>
      <c r="AD37" s="19">
        <v>630.9222412109375</v>
      </c>
      <c r="AE37" s="19">
        <v>373.703857421875</v>
      </c>
      <c r="AF37" s="5" t="e">
        <f t="shared" si="11"/>
        <v>#DIV/0!</v>
      </c>
      <c r="AG37" s="5">
        <f t="shared" si="12"/>
        <v>0.55073672031521625</v>
      </c>
      <c r="AH37" s="5">
        <f t="shared" si="13"/>
        <v>0.4076863470455247</v>
      </c>
      <c r="AI37" s="19">
        <v>-1</v>
      </c>
      <c r="AJ37" s="19">
        <v>0.85</v>
      </c>
      <c r="AK37" s="19">
        <v>0.85</v>
      </c>
      <c r="AL37" s="19">
        <v>10.050127029418945</v>
      </c>
      <c r="AM37" s="5">
        <f t="shared" si="14"/>
        <v>0.85</v>
      </c>
      <c r="AN37" s="5">
        <f t="shared" si="15"/>
        <v>2.2527505621329724E-2</v>
      </c>
      <c r="AO37" s="5">
        <f t="shared" si="16"/>
        <v>0.74025633666152468</v>
      </c>
      <c r="AP37" s="5">
        <f t="shared" si="17"/>
        <v>2.2258663131819483</v>
      </c>
      <c r="AQ37" s="5">
        <f t="shared" si="18"/>
        <v>-1</v>
      </c>
      <c r="AR37" s="19">
        <v>1798.9912109375</v>
      </c>
      <c r="AS37" s="19">
        <v>0.5</v>
      </c>
      <c r="AT37" s="5">
        <f t="shared" si="19"/>
        <v>311.70526594049863</v>
      </c>
      <c r="AU37" s="5">
        <f t="shared" si="20"/>
        <v>6.3519414897024502</v>
      </c>
      <c r="AV37" s="5">
        <f t="shared" si="21"/>
        <v>1.2132035028665333</v>
      </c>
      <c r="AW37" s="5">
        <f t="shared" si="22"/>
        <v>26.350593566894531</v>
      </c>
      <c r="AX37" s="19">
        <v>2</v>
      </c>
      <c r="AY37" s="5">
        <f t="shared" si="23"/>
        <v>4.644859790802002</v>
      </c>
      <c r="AZ37" s="19">
        <v>1</v>
      </c>
      <c r="BA37" s="5">
        <f t="shared" si="24"/>
        <v>9.2897195816040039</v>
      </c>
      <c r="BB37" s="19">
        <v>25.737665176391602</v>
      </c>
      <c r="BC37" s="19">
        <v>26.350593566894531</v>
      </c>
      <c r="BD37" s="19">
        <v>25.134088516235352</v>
      </c>
      <c r="BE37" s="19">
        <v>399.2191162109375</v>
      </c>
      <c r="BF37" s="19">
        <v>378.76986694335937</v>
      </c>
      <c r="BG37" s="19">
        <v>18.560972213745117</v>
      </c>
      <c r="BH37" s="19">
        <v>22.103740692138672</v>
      </c>
      <c r="BI37" s="19">
        <v>56.407848358154297</v>
      </c>
      <c r="BJ37" s="19">
        <v>67.174522399902344</v>
      </c>
      <c r="BK37" s="19">
        <v>350.66021728515625</v>
      </c>
      <c r="BL37" s="19">
        <v>1798.9912109375</v>
      </c>
      <c r="BM37" s="19">
        <v>1915.295166015625</v>
      </c>
      <c r="BN37" s="19">
        <v>100.96453857421875</v>
      </c>
      <c r="BO37" s="19">
        <v>-5.4152717590332031</v>
      </c>
      <c r="BP37" s="19">
        <v>-1.0418157577514648</v>
      </c>
      <c r="BQ37" s="19">
        <v>0.25</v>
      </c>
      <c r="BR37" s="19">
        <v>-1.355140209197998</v>
      </c>
      <c r="BS37" s="19">
        <v>7.355140209197998</v>
      </c>
      <c r="BT37" s="19">
        <v>1</v>
      </c>
      <c r="BU37" s="19">
        <v>0</v>
      </c>
      <c r="BV37" s="19">
        <v>0.15999999642372131</v>
      </c>
      <c r="BW37" s="19">
        <v>111115</v>
      </c>
      <c r="BX37" s="5">
        <f t="shared" si="25"/>
        <v>1.753301086425781</v>
      </c>
      <c r="BY37" s="5">
        <f t="shared" si="26"/>
        <v>6.3519414897024503E-3</v>
      </c>
      <c r="BZ37" s="5">
        <f t="shared" si="27"/>
        <v>299.50059356689451</v>
      </c>
      <c r="CA37" s="5">
        <f t="shared" si="28"/>
        <v>298.88766517639158</v>
      </c>
      <c r="CB37" s="5">
        <f t="shared" si="29"/>
        <v>287.83858731630608</v>
      </c>
      <c r="CC37" s="5">
        <f t="shared" si="30"/>
        <v>2.3701787602839787E-3</v>
      </c>
      <c r="CD37" s="5">
        <f t="shared" si="31"/>
        <v>3.4448974826124967</v>
      </c>
      <c r="CE37" s="5">
        <f t="shared" si="32"/>
        <v>34.119875465782101</v>
      </c>
      <c r="CF37" s="5">
        <f t="shared" si="33"/>
        <v>12.016134773643429</v>
      </c>
      <c r="CG37" s="5">
        <f t="shared" si="34"/>
        <v>26.044129371643066</v>
      </c>
      <c r="CH37" s="5">
        <f t="shared" si="35"/>
        <v>3.3830796272608534</v>
      </c>
      <c r="CI37" s="5">
        <f t="shared" si="36"/>
        <v>0.51375729765914657</v>
      </c>
      <c r="CJ37" s="5">
        <f t="shared" si="37"/>
        <v>2.2316939797459634</v>
      </c>
      <c r="CK37" s="5">
        <f t="shared" si="38"/>
        <v>1.15138564751489</v>
      </c>
      <c r="CL37" s="5">
        <f t="shared" si="39"/>
        <v>0.32367147630809184</v>
      </c>
      <c r="CM37" s="5">
        <f t="shared" si="40"/>
        <v>27.166970280047227</v>
      </c>
      <c r="CN37" s="5">
        <f t="shared" si="41"/>
        <v>0.71039013429395992</v>
      </c>
      <c r="CO37" s="5">
        <f t="shared" si="42"/>
        <v>65.767927659400243</v>
      </c>
      <c r="CP37" s="5">
        <f t="shared" si="43"/>
        <v>373.9091728232097</v>
      </c>
      <c r="CQ37" s="5">
        <f t="shared" si="44"/>
        <v>5.883221047648278E-2</v>
      </c>
      <c r="CR37" s="5">
        <f t="shared" si="45"/>
        <v>0</v>
      </c>
      <c r="CS37" s="5">
        <f t="shared" si="46"/>
        <v>1529.142529296875</v>
      </c>
      <c r="CT37" s="5">
        <f t="shared" si="47"/>
        <v>347.4720458984375</v>
      </c>
      <c r="CU37" s="5">
        <f t="shared" si="48"/>
        <v>0.4076863470455247</v>
      </c>
      <c r="CV37" s="5" t="e">
        <f t="shared" si="49"/>
        <v>#DIV/0!</v>
      </c>
    </row>
    <row r="38" spans="1:100" x14ac:dyDescent="0.3">
      <c r="A38" s="4" t="str">
        <f>VLOOKUP(B38,ListCodeMtrx!A$1:B$91,2,TRUE)</f>
        <v>M62</v>
      </c>
      <c r="B38">
        <v>62</v>
      </c>
      <c r="C38" s="10">
        <v>13</v>
      </c>
      <c r="D38" s="10">
        <v>3</v>
      </c>
      <c r="E38" s="10">
        <v>1</v>
      </c>
      <c r="F38" s="1">
        <v>68</v>
      </c>
      <c r="G38" s="3">
        <v>41312</v>
      </c>
      <c r="H38" s="11">
        <v>1</v>
      </c>
      <c r="I38" s="11">
        <v>170.5372806071901</v>
      </c>
      <c r="J38" s="11">
        <v>3.0806642735217022</v>
      </c>
      <c r="K38" s="11">
        <v>205.20726983062613</v>
      </c>
      <c r="L38" s="11">
        <v>280.41840794923388</v>
      </c>
      <c r="M38" s="1">
        <v>44.1</v>
      </c>
      <c r="N38" s="8">
        <v>19</v>
      </c>
      <c r="O38" s="8" t="s">
        <v>223</v>
      </c>
      <c r="P38" s="12">
        <v>0.16111111111111112</v>
      </c>
      <c r="Q38" s="12">
        <f t="shared" si="7"/>
        <v>0.48629629629629634</v>
      </c>
      <c r="R38" s="8">
        <v>4371</v>
      </c>
      <c r="S38" s="8">
        <v>0</v>
      </c>
      <c r="T38" s="13">
        <v>400</v>
      </c>
      <c r="U38">
        <f t="shared" si="8"/>
        <v>30.970304176377141</v>
      </c>
      <c r="V38">
        <f t="shared" si="9"/>
        <v>0.40210570966006715</v>
      </c>
      <c r="W38">
        <f t="shared" si="10"/>
        <v>246.52363749955083</v>
      </c>
      <c r="X38">
        <v>27.111783981323242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t="e">
        <f t="shared" si="11"/>
        <v>#DIV/0!</v>
      </c>
      <c r="AG38" t="e">
        <f t="shared" si="12"/>
        <v>#DIV/0!</v>
      </c>
      <c r="AH38" t="e">
        <f t="shared" si="13"/>
        <v>#DIV/0!</v>
      </c>
      <c r="AI38" s="8">
        <v>-1</v>
      </c>
      <c r="AJ38" s="8">
        <v>0.85</v>
      </c>
      <c r="AK38" s="8">
        <v>0.85</v>
      </c>
      <c r="AL38" s="8">
        <v>10.050127029418945</v>
      </c>
      <c r="AM38">
        <f t="shared" si="14"/>
        <v>0.85</v>
      </c>
      <c r="AN38">
        <f t="shared" si="15"/>
        <v>2.0892670877349605E-2</v>
      </c>
      <c r="AO38" t="e">
        <f t="shared" si="16"/>
        <v>#DIV/0!</v>
      </c>
      <c r="AP38" t="e">
        <f t="shared" si="17"/>
        <v>#DIV/0!</v>
      </c>
      <c r="AQ38" t="e">
        <f t="shared" si="18"/>
        <v>#DIV/0!</v>
      </c>
      <c r="AR38" s="8">
        <v>1798.9912109375</v>
      </c>
      <c r="AS38" s="8">
        <v>0.5</v>
      </c>
      <c r="AT38" t="e">
        <f t="shared" si="19"/>
        <v>#DIV/0!</v>
      </c>
      <c r="AU38">
        <f t="shared" si="20"/>
        <v>5.3032677009246862</v>
      </c>
      <c r="AV38">
        <f t="shared" si="21"/>
        <v>1.3487840209751036</v>
      </c>
      <c r="AW38">
        <f t="shared" si="22"/>
        <v>27.111783981323242</v>
      </c>
      <c r="AX38" s="8">
        <v>2</v>
      </c>
      <c r="AY38">
        <f t="shared" si="23"/>
        <v>4.644859790802002</v>
      </c>
      <c r="AZ38" s="8">
        <v>1</v>
      </c>
      <c r="BA38">
        <f t="shared" si="24"/>
        <v>9.2897195816040039</v>
      </c>
      <c r="BB38" s="8">
        <v>25.756584167480469</v>
      </c>
      <c r="BC38" s="8">
        <v>27.111783981323242</v>
      </c>
      <c r="BD38" s="8">
        <v>25.132173538208008</v>
      </c>
      <c r="BE38" s="8">
        <v>400.02615356445312</v>
      </c>
      <c r="BF38" s="8">
        <v>381.19195556640625</v>
      </c>
      <c r="BG38" s="8">
        <v>19.366701126098633</v>
      </c>
      <c r="BH38" s="8">
        <v>22.326604843139648</v>
      </c>
      <c r="BI38" s="8">
        <v>58.783905029296875</v>
      </c>
      <c r="BJ38" s="8">
        <v>67.76812744140625</v>
      </c>
      <c r="BK38" s="8">
        <v>350.34002685546875</v>
      </c>
      <c r="BL38" s="8">
        <v>1800.25439453125</v>
      </c>
      <c r="BM38" s="8">
        <v>151.53459167480469</v>
      </c>
      <c r="BN38" s="8">
        <v>100.95317077636719</v>
      </c>
      <c r="BO38" s="8">
        <v>-5.6674385070800781</v>
      </c>
      <c r="BP38" s="8">
        <v>-1.054417610168457</v>
      </c>
      <c r="BQ38" s="8">
        <v>0.25</v>
      </c>
      <c r="BR38" s="8">
        <v>-1.355140209197998</v>
      </c>
      <c r="BS38" s="8">
        <v>7.355140209197998</v>
      </c>
      <c r="BT38" s="8">
        <v>1</v>
      </c>
      <c r="BU38" s="8">
        <v>0</v>
      </c>
      <c r="BV38" s="8">
        <v>0.15999999642372131</v>
      </c>
      <c r="BW38" s="8">
        <v>111115</v>
      </c>
      <c r="BX38">
        <f t="shared" si="25"/>
        <v>1.7517001342773435</v>
      </c>
      <c r="BY38">
        <f t="shared" si="26"/>
        <v>5.3032677009246859E-3</v>
      </c>
      <c r="BZ38">
        <f t="shared" si="27"/>
        <v>300.26178398132322</v>
      </c>
      <c r="CA38">
        <f t="shared" si="28"/>
        <v>298.90658416748045</v>
      </c>
      <c r="CB38">
        <f t="shared" si="29"/>
        <v>288.04069668678858</v>
      </c>
      <c r="CC38">
        <f t="shared" si="30"/>
        <v>0.14152920916967696</v>
      </c>
      <c r="CD38">
        <f t="shared" si="31"/>
        <v>3.6027255725610474</v>
      </c>
      <c r="CE38">
        <f t="shared" si="32"/>
        <v>35.687096748470175</v>
      </c>
      <c r="CF38">
        <f t="shared" si="33"/>
        <v>13.360491905330527</v>
      </c>
      <c r="CG38">
        <f t="shared" si="34"/>
        <v>26.434184074401855</v>
      </c>
      <c r="CH38">
        <f t="shared" si="35"/>
        <v>3.4619290523401434</v>
      </c>
      <c r="CI38">
        <f t="shared" si="36"/>
        <v>0.38542268072773922</v>
      </c>
      <c r="CJ38">
        <f t="shared" si="37"/>
        <v>2.2539415515859438</v>
      </c>
      <c r="CK38">
        <f t="shared" si="38"/>
        <v>1.2079875007541996</v>
      </c>
      <c r="CL38">
        <f t="shared" si="39"/>
        <v>0.24233447450656145</v>
      </c>
      <c r="CM38">
        <f t="shared" si="40"/>
        <v>24.887342876903393</v>
      </c>
      <c r="CN38">
        <f t="shared" si="41"/>
        <v>0.64671783834799401</v>
      </c>
      <c r="CO38">
        <f t="shared" si="42"/>
        <v>63.043392961772213</v>
      </c>
      <c r="CP38">
        <f t="shared" si="43"/>
        <v>376.69129111998922</v>
      </c>
      <c r="CQ38">
        <f t="shared" si="44"/>
        <v>5.1832179356517932E-2</v>
      </c>
      <c r="CR38">
        <f t="shared" si="45"/>
        <v>0</v>
      </c>
      <c r="CS38">
        <f t="shared" si="46"/>
        <v>1530.2162353515625</v>
      </c>
      <c r="CT38">
        <f t="shared" si="47"/>
        <v>0</v>
      </c>
      <c r="CU38" t="e">
        <f t="shared" si="48"/>
        <v>#DIV/0!</v>
      </c>
      <c r="CV38" t="e">
        <f t="shared" si="49"/>
        <v>#DIV/0!</v>
      </c>
    </row>
    <row r="39" spans="1:100" x14ac:dyDescent="0.3">
      <c r="A39" s="4" t="str">
        <f>VLOOKUP(B39,ListCodeMtrx!A$1:B$91,2,TRUE)</f>
        <v>M62</v>
      </c>
      <c r="B39">
        <v>62</v>
      </c>
      <c r="C39" s="10">
        <v>13</v>
      </c>
      <c r="D39" s="10">
        <v>3</v>
      </c>
      <c r="E39" s="10">
        <v>1</v>
      </c>
      <c r="F39" s="1">
        <v>68</v>
      </c>
      <c r="G39" s="3">
        <v>41312</v>
      </c>
      <c r="H39" s="11">
        <v>1</v>
      </c>
      <c r="I39" s="11">
        <v>170.5372806071901</v>
      </c>
      <c r="J39" s="11">
        <v>3.0806642735217022</v>
      </c>
      <c r="K39" s="11">
        <v>205.20726983062613</v>
      </c>
      <c r="L39" s="11">
        <v>280.41840794923388</v>
      </c>
      <c r="M39" s="1">
        <v>44.1</v>
      </c>
      <c r="N39" s="8">
        <v>20</v>
      </c>
      <c r="O39" s="8" t="s">
        <v>224</v>
      </c>
      <c r="P39" s="12">
        <v>0.16111111111111112</v>
      </c>
      <c r="Q39" s="12">
        <f t="shared" si="7"/>
        <v>0.48826388888888894</v>
      </c>
      <c r="R39" s="8">
        <v>4541</v>
      </c>
      <c r="S39" s="8">
        <v>0</v>
      </c>
      <c r="T39" s="13">
        <v>50</v>
      </c>
      <c r="U39" s="14">
        <f t="shared" si="8"/>
        <v>-1.3497400808946924</v>
      </c>
      <c r="V39" s="14">
        <f t="shared" si="9"/>
        <v>0.37785536254170743</v>
      </c>
      <c r="W39" s="14">
        <f t="shared" si="10"/>
        <v>53.59608271196231</v>
      </c>
      <c r="X39" s="15">
        <v>27.271209716796875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t="e">
        <f t="shared" si="11"/>
        <v>#DIV/0!</v>
      </c>
      <c r="AG39" t="e">
        <f t="shared" si="12"/>
        <v>#DIV/0!</v>
      </c>
      <c r="AH39" t="e">
        <f t="shared" si="13"/>
        <v>#DIV/0!</v>
      </c>
      <c r="AI39" s="8">
        <v>-1</v>
      </c>
      <c r="AJ39" s="8">
        <v>0.85</v>
      </c>
      <c r="AK39" s="8">
        <v>0.85</v>
      </c>
      <c r="AL39" s="8">
        <v>10.050127029418945</v>
      </c>
      <c r="AM39">
        <f t="shared" si="14"/>
        <v>0.85</v>
      </c>
      <c r="AN39">
        <f t="shared" si="15"/>
        <v>-2.2849752820941255E-4</v>
      </c>
      <c r="AO39" t="e">
        <f t="shared" si="16"/>
        <v>#DIV/0!</v>
      </c>
      <c r="AP39" t="e">
        <f t="shared" si="17"/>
        <v>#DIV/0!</v>
      </c>
      <c r="AQ39" t="e">
        <f t="shared" si="18"/>
        <v>#DIV/0!</v>
      </c>
      <c r="AR39" s="8">
        <v>1798.9912109375</v>
      </c>
      <c r="AS39" s="8">
        <v>0.5</v>
      </c>
      <c r="AT39" t="e">
        <f t="shared" si="19"/>
        <v>#DIV/0!</v>
      </c>
      <c r="AU39">
        <f t="shared" si="20"/>
        <v>4.8773834365868174</v>
      </c>
      <c r="AV39">
        <f t="shared" si="21"/>
        <v>1.3161188008943041</v>
      </c>
      <c r="AW39">
        <f t="shared" si="22"/>
        <v>27.271209716796875</v>
      </c>
      <c r="AX39" s="8">
        <v>2</v>
      </c>
      <c r="AY39">
        <f t="shared" si="23"/>
        <v>4.644859790802002</v>
      </c>
      <c r="AZ39" s="8">
        <v>1</v>
      </c>
      <c r="BA39">
        <f t="shared" si="24"/>
        <v>9.2897195816040039</v>
      </c>
      <c r="BB39" s="8">
        <v>25.735723495483398</v>
      </c>
      <c r="BC39" s="8">
        <v>27.271209716796875</v>
      </c>
      <c r="BD39" s="8">
        <v>25.131879806518555</v>
      </c>
      <c r="BE39" s="8">
        <v>48.140914916992188</v>
      </c>
      <c r="BF39" s="8">
        <v>48.775611877441406</v>
      </c>
      <c r="BG39" s="8">
        <v>20.264890670776367</v>
      </c>
      <c r="BH39" s="8">
        <v>22.98515510559082</v>
      </c>
      <c r="BI39" s="8">
        <v>61.587005615234375</v>
      </c>
      <c r="BJ39" s="8">
        <v>69.854156494140625</v>
      </c>
      <c r="BK39" s="8">
        <v>350.3538818359375</v>
      </c>
      <c r="BL39" s="8">
        <v>1800.7149658203125</v>
      </c>
      <c r="BM39" s="8">
        <v>146.60662841796875</v>
      </c>
      <c r="BN39" s="8">
        <v>100.95431518554687</v>
      </c>
      <c r="BO39" s="8">
        <v>-6.204986572265625E-2</v>
      </c>
      <c r="BP39" s="8">
        <v>-1.1980791091918945</v>
      </c>
      <c r="BQ39" s="8">
        <v>0.25</v>
      </c>
      <c r="BR39" s="8">
        <v>-1.355140209197998</v>
      </c>
      <c r="BS39" s="8">
        <v>7.355140209197998</v>
      </c>
      <c r="BT39" s="8">
        <v>1</v>
      </c>
      <c r="BU39" s="8">
        <v>0</v>
      </c>
      <c r="BV39" s="8">
        <v>0.15999999642372131</v>
      </c>
      <c r="BW39" s="8">
        <v>111135</v>
      </c>
      <c r="BX39">
        <f t="shared" si="25"/>
        <v>1.7517694091796872</v>
      </c>
      <c r="BY39">
        <f t="shared" si="26"/>
        <v>4.8773834365868178E-3</v>
      </c>
      <c r="BZ39">
        <f t="shared" si="27"/>
        <v>300.42120971679685</v>
      </c>
      <c r="CA39">
        <f t="shared" si="28"/>
        <v>298.88572349548338</v>
      </c>
      <c r="CB39">
        <f t="shared" si="29"/>
        <v>288.11438809139145</v>
      </c>
      <c r="CC39">
        <f t="shared" si="30"/>
        <v>0.20316100788838737</v>
      </c>
      <c r="CD39">
        <f t="shared" si="31"/>
        <v>3.6365693940128017</v>
      </c>
      <c r="CE39">
        <f t="shared" si="32"/>
        <v>36.021931180742939</v>
      </c>
      <c r="CF39">
        <f t="shared" si="33"/>
        <v>13.036776075152119</v>
      </c>
      <c r="CG39">
        <f t="shared" si="34"/>
        <v>26.503466606140137</v>
      </c>
      <c r="CH39">
        <f t="shared" si="35"/>
        <v>3.4761010503234333</v>
      </c>
      <c r="CI39">
        <f t="shared" si="36"/>
        <v>0.36308695621163978</v>
      </c>
      <c r="CJ39">
        <f t="shared" si="37"/>
        <v>2.3204505931184976</v>
      </c>
      <c r="CK39">
        <f t="shared" si="38"/>
        <v>1.1556504572049358</v>
      </c>
      <c r="CL39">
        <f t="shared" si="39"/>
        <v>0.22821154092122745</v>
      </c>
      <c r="CM39">
        <f t="shared" si="40"/>
        <v>5.410755826814083</v>
      </c>
      <c r="CN39">
        <f t="shared" si="41"/>
        <v>1.0988295307629008</v>
      </c>
      <c r="CO39">
        <f t="shared" si="42"/>
        <v>64.166080247172758</v>
      </c>
      <c r="CP39">
        <f t="shared" si="43"/>
        <v>48.971758714081787</v>
      </c>
      <c r="CQ39">
        <f t="shared" si="44"/>
        <v>-1.7685199106114675E-2</v>
      </c>
      <c r="CR39">
        <f t="shared" si="45"/>
        <v>0</v>
      </c>
      <c r="CS39">
        <f t="shared" si="46"/>
        <v>1530.6077209472655</v>
      </c>
      <c r="CT39">
        <f t="shared" si="47"/>
        <v>0</v>
      </c>
      <c r="CU39" t="e">
        <f t="shared" si="48"/>
        <v>#DIV/0!</v>
      </c>
      <c r="CV39" t="e">
        <f t="shared" si="49"/>
        <v>#DIV/0!</v>
      </c>
    </row>
    <row r="40" spans="1:100" x14ac:dyDescent="0.3">
      <c r="A40" s="4" t="str">
        <f>VLOOKUP(B40,ListCodeMtrx!A$1:B$91,2,TRUE)</f>
        <v>M62</v>
      </c>
      <c r="B40">
        <v>62</v>
      </c>
      <c r="C40" s="10">
        <v>13</v>
      </c>
      <c r="D40" s="10">
        <v>3</v>
      </c>
      <c r="E40" s="10">
        <v>1</v>
      </c>
      <c r="F40" s="1">
        <v>68</v>
      </c>
      <c r="G40" s="3">
        <v>41312</v>
      </c>
      <c r="H40" s="11">
        <v>1</v>
      </c>
      <c r="I40" s="11">
        <v>170.5372806071901</v>
      </c>
      <c r="J40" s="11">
        <v>3.0806642735217022</v>
      </c>
      <c r="K40" s="11">
        <v>205.20726983062613</v>
      </c>
      <c r="L40" s="11">
        <v>280.41840794923388</v>
      </c>
      <c r="M40" s="1">
        <v>44.1</v>
      </c>
      <c r="N40" s="8">
        <v>21</v>
      </c>
      <c r="O40" s="8" t="s">
        <v>225</v>
      </c>
      <c r="P40" s="12">
        <v>0.16111111111111112</v>
      </c>
      <c r="Q40" s="12">
        <f t="shared" si="7"/>
        <v>0.49045138888888884</v>
      </c>
      <c r="R40" s="8">
        <v>4730</v>
      </c>
      <c r="S40" s="8">
        <v>0</v>
      </c>
      <c r="T40" s="13">
        <v>150</v>
      </c>
      <c r="U40" s="14">
        <f t="shared" si="8"/>
        <v>11.072474189775193</v>
      </c>
      <c r="V40" s="14">
        <f t="shared" si="9"/>
        <v>0.38504896613966078</v>
      </c>
      <c r="W40" s="14">
        <f t="shared" si="10"/>
        <v>95.559520326196036</v>
      </c>
      <c r="X40" s="15">
        <v>27.229633331298828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t="e">
        <f t="shared" si="11"/>
        <v>#DIV/0!</v>
      </c>
      <c r="AG40" t="e">
        <f t="shared" si="12"/>
        <v>#DIV/0!</v>
      </c>
      <c r="AH40" t="e">
        <f t="shared" si="13"/>
        <v>#DIV/0!</v>
      </c>
      <c r="AI40" s="8">
        <v>-1</v>
      </c>
      <c r="AJ40" s="8">
        <v>0.85</v>
      </c>
      <c r="AK40" s="8">
        <v>0.85</v>
      </c>
      <c r="AL40" s="8">
        <v>10.050127029418945</v>
      </c>
      <c r="AM40">
        <f t="shared" si="14"/>
        <v>0.85</v>
      </c>
      <c r="AN40">
        <f t="shared" si="15"/>
        <v>7.8876618563991554E-3</v>
      </c>
      <c r="AO40" t="e">
        <f t="shared" si="16"/>
        <v>#DIV/0!</v>
      </c>
      <c r="AP40" t="e">
        <f t="shared" si="17"/>
        <v>#DIV/0!</v>
      </c>
      <c r="AQ40" t="e">
        <f t="shared" si="18"/>
        <v>#DIV/0!</v>
      </c>
      <c r="AR40" s="8">
        <v>1798.9912109375</v>
      </c>
      <c r="AS40" s="8">
        <v>0.5</v>
      </c>
      <c r="AT40" t="e">
        <f t="shared" si="19"/>
        <v>#DIV/0!</v>
      </c>
      <c r="AU40">
        <f t="shared" si="20"/>
        <v>4.6793441528774231</v>
      </c>
      <c r="AV40">
        <f t="shared" si="21"/>
        <v>1.23956522721243</v>
      </c>
      <c r="AW40">
        <f t="shared" si="22"/>
        <v>27.229633331298828</v>
      </c>
      <c r="AX40" s="8">
        <v>2</v>
      </c>
      <c r="AY40">
        <f t="shared" si="23"/>
        <v>4.644859790802002</v>
      </c>
      <c r="AZ40" s="8">
        <v>1</v>
      </c>
      <c r="BA40">
        <f t="shared" si="24"/>
        <v>9.2897195816040039</v>
      </c>
      <c r="BB40" s="8">
        <v>25.726390838623047</v>
      </c>
      <c r="BC40" s="8">
        <v>27.229633331298828</v>
      </c>
      <c r="BD40" s="8">
        <v>25.130178451538086</v>
      </c>
      <c r="BE40" s="8">
        <v>152.34013366699219</v>
      </c>
      <c r="BF40" s="8">
        <v>145.63014221191406</v>
      </c>
      <c r="BG40" s="8">
        <v>21.049026489257812</v>
      </c>
      <c r="BH40" s="8">
        <v>23.657138824462891</v>
      </c>
      <c r="BI40" s="8">
        <v>64.001754760742187</v>
      </c>
      <c r="BJ40" s="8">
        <v>71.931991577148438</v>
      </c>
      <c r="BK40" s="8">
        <v>350.341064453125</v>
      </c>
      <c r="BL40" s="8">
        <v>1800.6490478515625</v>
      </c>
      <c r="BM40" s="8">
        <v>145.90272521972656</v>
      </c>
      <c r="BN40" s="8">
        <v>100.94844818115234</v>
      </c>
      <c r="BO40" s="8">
        <v>-1.1102981567382812</v>
      </c>
      <c r="BP40" s="8">
        <v>-1.2163724899291992</v>
      </c>
      <c r="BQ40" s="8">
        <v>0.5</v>
      </c>
      <c r="BR40" s="8">
        <v>-1.355140209197998</v>
      </c>
      <c r="BS40" s="8">
        <v>7.355140209197998</v>
      </c>
      <c r="BT40" s="8">
        <v>1</v>
      </c>
      <c r="BU40" s="8">
        <v>0</v>
      </c>
      <c r="BV40" s="8">
        <v>0.15999999642372131</v>
      </c>
      <c r="BW40" s="8">
        <v>111115</v>
      </c>
      <c r="BX40">
        <f t="shared" si="25"/>
        <v>1.7517053222656247</v>
      </c>
      <c r="BY40">
        <f t="shared" si="26"/>
        <v>4.6793441528774227E-3</v>
      </c>
      <c r="BZ40">
        <f t="shared" si="27"/>
        <v>300.37963333129881</v>
      </c>
      <c r="CA40">
        <f t="shared" si="28"/>
        <v>298.87639083862302</v>
      </c>
      <c r="CB40">
        <f t="shared" si="29"/>
        <v>288.10384121662719</v>
      </c>
      <c r="CC40">
        <f t="shared" si="30"/>
        <v>0.23665094837173276</v>
      </c>
      <c r="CD40">
        <f t="shared" si="31"/>
        <v>3.6277166799480494</v>
      </c>
      <c r="CE40">
        <f t="shared" si="32"/>
        <v>35.936329337506002</v>
      </c>
      <c r="CF40">
        <f t="shared" si="33"/>
        <v>12.279190513043112</v>
      </c>
      <c r="CG40">
        <f t="shared" si="34"/>
        <v>26.478012084960937</v>
      </c>
      <c r="CH40">
        <f t="shared" si="35"/>
        <v>3.4708883582824734</v>
      </c>
      <c r="CI40">
        <f t="shared" si="36"/>
        <v>0.36972428880050112</v>
      </c>
      <c r="CJ40">
        <f t="shared" si="37"/>
        <v>2.3881514527356194</v>
      </c>
      <c r="CK40">
        <f t="shared" si="38"/>
        <v>1.0827369055468541</v>
      </c>
      <c r="CL40">
        <f t="shared" si="39"/>
        <v>0.2324073173067682</v>
      </c>
      <c r="CM40">
        <f t="shared" si="40"/>
        <v>9.6465852858647736</v>
      </c>
      <c r="CN40">
        <f t="shared" si="41"/>
        <v>0.65617954411623358</v>
      </c>
      <c r="CO40">
        <f t="shared" si="42"/>
        <v>66.18298180210715</v>
      </c>
      <c r="CP40">
        <f t="shared" si="43"/>
        <v>144.02106886746165</v>
      </c>
      <c r="CQ40">
        <f t="shared" si="44"/>
        <v>5.0882094096980739E-2</v>
      </c>
      <c r="CR40">
        <f t="shared" si="45"/>
        <v>0</v>
      </c>
      <c r="CS40">
        <f t="shared" si="46"/>
        <v>1530.551690673828</v>
      </c>
      <c r="CT40">
        <f t="shared" si="47"/>
        <v>0</v>
      </c>
      <c r="CU40" t="e">
        <f t="shared" si="48"/>
        <v>#DIV/0!</v>
      </c>
      <c r="CV40" t="e">
        <f t="shared" si="49"/>
        <v>#DIV/0!</v>
      </c>
    </row>
    <row r="41" spans="1:100" x14ac:dyDescent="0.3">
      <c r="A41" s="4" t="str">
        <f>VLOOKUP(B41,ListCodeMtrx!A$1:B$91,2,TRUE)</f>
        <v>M62</v>
      </c>
      <c r="B41">
        <v>62</v>
      </c>
      <c r="C41" s="10">
        <v>13</v>
      </c>
      <c r="D41" s="10">
        <v>3</v>
      </c>
      <c r="E41" s="10">
        <v>1</v>
      </c>
      <c r="F41" s="1">
        <v>68</v>
      </c>
      <c r="G41" s="3">
        <v>41312</v>
      </c>
      <c r="H41" s="11">
        <v>1</v>
      </c>
      <c r="I41" s="11">
        <v>170.5372806071901</v>
      </c>
      <c r="J41" s="11">
        <v>3.0806642735217022</v>
      </c>
      <c r="K41" s="11">
        <v>205.20726983062613</v>
      </c>
      <c r="L41" s="11">
        <v>280.41840794923388</v>
      </c>
      <c r="M41" s="1">
        <v>44.1</v>
      </c>
      <c r="N41" s="8">
        <v>22</v>
      </c>
      <c r="O41" s="8" t="s">
        <v>226</v>
      </c>
      <c r="P41" s="12">
        <v>0.16111111111111112</v>
      </c>
      <c r="Q41" s="12">
        <f t="shared" si="7"/>
        <v>0.4928703703703704</v>
      </c>
      <c r="R41" s="8">
        <v>4939</v>
      </c>
      <c r="S41" s="8">
        <v>0</v>
      </c>
      <c r="T41" s="13" t="s">
        <v>192</v>
      </c>
      <c r="U41" s="14">
        <f t="shared" si="8"/>
        <v>33.705075364076286</v>
      </c>
      <c r="V41" s="14">
        <f t="shared" si="9"/>
        <v>0.3998124399642759</v>
      </c>
      <c r="W41" s="14">
        <f t="shared" si="10"/>
        <v>234.9168125534882</v>
      </c>
      <c r="X41" s="15">
        <v>27.069177627563477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t="e">
        <f t="shared" si="11"/>
        <v>#DIV/0!</v>
      </c>
      <c r="AG41" t="e">
        <f t="shared" si="12"/>
        <v>#DIV/0!</v>
      </c>
      <c r="AH41" t="e">
        <f t="shared" si="13"/>
        <v>#DIV/0!</v>
      </c>
      <c r="AI41" s="8">
        <v>-1</v>
      </c>
      <c r="AJ41" s="8">
        <v>0.85</v>
      </c>
      <c r="AK41" s="8">
        <v>0.85</v>
      </c>
      <c r="AL41" s="8">
        <v>10.050127029418945</v>
      </c>
      <c r="AM41">
        <f t="shared" si="14"/>
        <v>0.85</v>
      </c>
      <c r="AN41">
        <f t="shared" si="15"/>
        <v>2.2669276447485349E-2</v>
      </c>
      <c r="AO41" t="e">
        <f t="shared" si="16"/>
        <v>#DIV/0!</v>
      </c>
      <c r="AP41" t="e">
        <f t="shared" si="17"/>
        <v>#DIV/0!</v>
      </c>
      <c r="AQ41" t="e">
        <f t="shared" si="18"/>
        <v>#DIV/0!</v>
      </c>
      <c r="AR41" s="8">
        <v>1798.9912109375</v>
      </c>
      <c r="AS41" s="8">
        <v>0.5</v>
      </c>
      <c r="AT41" t="e">
        <f t="shared" si="19"/>
        <v>#DIV/0!</v>
      </c>
      <c r="AU41">
        <f t="shared" si="20"/>
        <v>4.6512066914607546</v>
      </c>
      <c r="AV41">
        <f t="shared" si="21"/>
        <v>1.1884570843005218</v>
      </c>
      <c r="AW41">
        <f t="shared" si="22"/>
        <v>27.069177627563477</v>
      </c>
      <c r="AX41" s="8">
        <v>2</v>
      </c>
      <c r="AY41">
        <f t="shared" si="23"/>
        <v>4.644859790802002</v>
      </c>
      <c r="AZ41" s="8">
        <v>1</v>
      </c>
      <c r="BA41">
        <f t="shared" si="24"/>
        <v>9.2897195816040039</v>
      </c>
      <c r="BB41" s="8">
        <v>25.674871444702148</v>
      </c>
      <c r="BC41" s="8">
        <v>27.069177627563477</v>
      </c>
      <c r="BD41" s="8">
        <v>25.132484436035156</v>
      </c>
      <c r="BE41" s="8">
        <v>400.9625244140625</v>
      </c>
      <c r="BF41" s="8">
        <v>380.711669921875</v>
      </c>
      <c r="BG41" s="8">
        <v>21.236288070678711</v>
      </c>
      <c r="BH41" s="8">
        <v>23.828094482421875</v>
      </c>
      <c r="BI41" s="8">
        <v>64.765007019042969</v>
      </c>
      <c r="BJ41" s="8">
        <v>72.669319152832031</v>
      </c>
      <c r="BK41" s="8">
        <v>350.36392211914062</v>
      </c>
      <c r="BL41" s="8">
        <v>1801.0941162109375</v>
      </c>
      <c r="BM41" s="8">
        <v>141.08839416503906</v>
      </c>
      <c r="BN41" s="8">
        <v>100.942626953125</v>
      </c>
      <c r="BO41" s="8">
        <v>-5.8107986450195312</v>
      </c>
      <c r="BP41" s="8">
        <v>-1.1661386489868164</v>
      </c>
      <c r="BQ41" s="8">
        <v>0.25</v>
      </c>
      <c r="BR41" s="8">
        <v>-1.355140209197998</v>
      </c>
      <c r="BS41" s="8">
        <v>7.355140209197998</v>
      </c>
      <c r="BT41" s="8">
        <v>1</v>
      </c>
      <c r="BU41" s="8">
        <v>0</v>
      </c>
      <c r="BV41" s="8">
        <v>0.15999999642372131</v>
      </c>
      <c r="BW41" s="8">
        <v>111115</v>
      </c>
      <c r="BX41">
        <f t="shared" si="25"/>
        <v>1.7518196105957029</v>
      </c>
      <c r="BY41">
        <f t="shared" si="26"/>
        <v>4.6512066914607547E-3</v>
      </c>
      <c r="BZ41">
        <f t="shared" si="27"/>
        <v>300.21917762756345</v>
      </c>
      <c r="CA41">
        <f t="shared" si="28"/>
        <v>298.82487144470213</v>
      </c>
      <c r="CB41">
        <f t="shared" si="29"/>
        <v>288.1750521525355</v>
      </c>
      <c r="CC41">
        <f t="shared" si="30"/>
        <v>0.24620458117705382</v>
      </c>
      <c r="CD41">
        <f t="shared" si="31"/>
        <v>3.5937275366434491</v>
      </c>
      <c r="CE41">
        <f t="shared" si="32"/>
        <v>35.60168429450799</v>
      </c>
      <c r="CF41">
        <f t="shared" si="33"/>
        <v>11.773589812086115</v>
      </c>
      <c r="CG41">
        <f t="shared" si="34"/>
        <v>26.372024536132813</v>
      </c>
      <c r="CH41">
        <f t="shared" si="35"/>
        <v>3.4492570538769809</v>
      </c>
      <c r="CI41">
        <f t="shared" si="36"/>
        <v>0.3833152565301976</v>
      </c>
      <c r="CJ41">
        <f t="shared" si="37"/>
        <v>2.4052704523429274</v>
      </c>
      <c r="CK41">
        <f t="shared" si="38"/>
        <v>1.0439866015340535</v>
      </c>
      <c r="CL41">
        <f t="shared" si="39"/>
        <v>0.24100152540954256</v>
      </c>
      <c r="CM41">
        <f t="shared" si="40"/>
        <v>23.713120174603951</v>
      </c>
      <c r="CN41">
        <f t="shared" si="41"/>
        <v>0.61704652395261472</v>
      </c>
      <c r="CO41">
        <f t="shared" si="42"/>
        <v>67.323254797950682</v>
      </c>
      <c r="CP41">
        <f t="shared" si="43"/>
        <v>375.81358324209964</v>
      </c>
      <c r="CQ41">
        <f t="shared" si="44"/>
        <v>6.0379280523718E-2</v>
      </c>
      <c r="CR41">
        <f t="shared" si="45"/>
        <v>0</v>
      </c>
      <c r="CS41">
        <f t="shared" si="46"/>
        <v>1530.9299987792967</v>
      </c>
      <c r="CT41">
        <f t="shared" si="47"/>
        <v>0</v>
      </c>
      <c r="CU41" t="e">
        <f t="shared" si="48"/>
        <v>#DIV/0!</v>
      </c>
      <c r="CV41" t="e">
        <f t="shared" si="49"/>
        <v>#DIV/0!</v>
      </c>
    </row>
    <row r="42" spans="1:100" x14ac:dyDescent="0.3">
      <c r="A42" s="4" t="str">
        <f>VLOOKUP(B42,ListCodeMtrx!A$1:B$91,2,TRUE)</f>
        <v>M62</v>
      </c>
      <c r="B42">
        <v>62</v>
      </c>
      <c r="C42" s="10">
        <v>13</v>
      </c>
      <c r="D42" s="10">
        <v>3</v>
      </c>
      <c r="E42" s="10">
        <v>1</v>
      </c>
      <c r="F42" s="1">
        <v>68</v>
      </c>
      <c r="G42" s="3">
        <v>41312</v>
      </c>
      <c r="H42" s="11">
        <v>1</v>
      </c>
      <c r="I42" s="11">
        <v>170.5372806071901</v>
      </c>
      <c r="J42" s="11">
        <v>3.0806642735217022</v>
      </c>
      <c r="K42" s="11">
        <v>205.20726983062613</v>
      </c>
      <c r="L42" s="11">
        <v>280.41840794923388</v>
      </c>
      <c r="M42" s="1">
        <v>44.1</v>
      </c>
      <c r="N42" s="8">
        <v>23</v>
      </c>
      <c r="O42" s="8" t="s">
        <v>227</v>
      </c>
      <c r="P42" s="12">
        <v>0.16111111111111112</v>
      </c>
      <c r="Q42" s="12">
        <f t="shared" si="7"/>
        <v>0.49528935185185186</v>
      </c>
      <c r="R42" s="8">
        <v>5148</v>
      </c>
      <c r="S42" s="8">
        <v>0</v>
      </c>
      <c r="T42" s="13">
        <v>800</v>
      </c>
      <c r="U42" s="14">
        <f t="shared" si="8"/>
        <v>53.352402844410385</v>
      </c>
      <c r="V42" s="14">
        <f t="shared" si="9"/>
        <v>0.39904311384756419</v>
      </c>
      <c r="W42" s="14">
        <f t="shared" si="10"/>
        <v>534.5185924517798</v>
      </c>
      <c r="X42" s="15">
        <v>27.058984756469727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t="e">
        <f t="shared" si="11"/>
        <v>#DIV/0!</v>
      </c>
      <c r="AG42" t="e">
        <f t="shared" si="12"/>
        <v>#DIV/0!</v>
      </c>
      <c r="AH42" t="e">
        <f t="shared" si="13"/>
        <v>#DIV/0!</v>
      </c>
      <c r="AI42" s="8">
        <v>-1</v>
      </c>
      <c r="AJ42" s="8">
        <v>0.85</v>
      </c>
      <c r="AK42" s="8">
        <v>0.85</v>
      </c>
      <c r="AL42" s="8">
        <v>10.050127029418945</v>
      </c>
      <c r="AM42">
        <f t="shared" si="14"/>
        <v>0.85</v>
      </c>
      <c r="AN42">
        <f t="shared" si="15"/>
        <v>3.5512960754637619E-2</v>
      </c>
      <c r="AO42" t="e">
        <f t="shared" si="16"/>
        <v>#DIV/0!</v>
      </c>
      <c r="AP42" t="e">
        <f t="shared" si="17"/>
        <v>#DIV/0!</v>
      </c>
      <c r="AQ42" t="e">
        <f t="shared" si="18"/>
        <v>#DIV/0!</v>
      </c>
      <c r="AR42" s="8">
        <v>1798.9912109375</v>
      </c>
      <c r="AS42" s="8">
        <v>0.5</v>
      </c>
      <c r="AT42" t="e">
        <f t="shared" si="19"/>
        <v>#DIV/0!</v>
      </c>
      <c r="AU42">
        <f t="shared" si="20"/>
        <v>4.7151037465615353</v>
      </c>
      <c r="AV42">
        <f t="shared" si="21"/>
        <v>1.2070843577697135</v>
      </c>
      <c r="AW42">
        <f t="shared" si="22"/>
        <v>27.058984756469727</v>
      </c>
      <c r="AX42" s="8">
        <v>2</v>
      </c>
      <c r="AY42">
        <f t="shared" si="23"/>
        <v>4.644859790802002</v>
      </c>
      <c r="AZ42" s="8">
        <v>1</v>
      </c>
      <c r="BA42">
        <f t="shared" si="24"/>
        <v>9.2897195816040039</v>
      </c>
      <c r="BB42" s="8">
        <v>25.694324493408203</v>
      </c>
      <c r="BC42" s="8">
        <v>27.058984756469727</v>
      </c>
      <c r="BD42" s="8">
        <v>25.130155563354492</v>
      </c>
      <c r="BE42" s="8">
        <v>801.61309814453125</v>
      </c>
      <c r="BF42" s="8">
        <v>769.08404541015625</v>
      </c>
      <c r="BG42" s="8">
        <v>20.995294570922852</v>
      </c>
      <c r="BH42" s="8">
        <v>23.62354850769043</v>
      </c>
      <c r="BI42" s="8">
        <v>63.952728271484375</v>
      </c>
      <c r="BJ42" s="8">
        <v>71.958526611328125</v>
      </c>
      <c r="BK42" s="8">
        <v>350.3250732421875</v>
      </c>
      <c r="BL42" s="8">
        <v>1800.5821533203125</v>
      </c>
      <c r="BM42" s="8">
        <v>141.6614990234375</v>
      </c>
      <c r="BN42" s="8">
        <v>100.93714141845703</v>
      </c>
      <c r="BO42" s="8">
        <v>-16.588874816894531</v>
      </c>
      <c r="BP42" s="8">
        <v>-1.0756196975708008</v>
      </c>
      <c r="BQ42" s="8">
        <v>0.25</v>
      </c>
      <c r="BR42" s="8">
        <v>-1.355140209197998</v>
      </c>
      <c r="BS42" s="8">
        <v>7.355140209197998</v>
      </c>
      <c r="BT42" s="8">
        <v>1</v>
      </c>
      <c r="BU42" s="8">
        <v>0</v>
      </c>
      <c r="BV42" s="8">
        <v>0.15999999642372131</v>
      </c>
      <c r="BW42" s="8">
        <v>111115</v>
      </c>
      <c r="BX42">
        <f t="shared" si="25"/>
        <v>1.7516253662109373</v>
      </c>
      <c r="BY42">
        <f t="shared" si="26"/>
        <v>4.7151037465615357E-3</v>
      </c>
      <c r="BZ42">
        <f t="shared" si="27"/>
        <v>300.2089847564697</v>
      </c>
      <c r="CA42">
        <f t="shared" si="28"/>
        <v>298.84432449340818</v>
      </c>
      <c r="CB42">
        <f t="shared" si="29"/>
        <v>288.09313809186642</v>
      </c>
      <c r="CC42">
        <f t="shared" si="30"/>
        <v>0.23679619456178708</v>
      </c>
      <c r="CD42">
        <f t="shared" si="31"/>
        <v>3.591577814296242</v>
      </c>
      <c r="CE42">
        <f t="shared" si="32"/>
        <v>35.582321470810925</v>
      </c>
      <c r="CF42">
        <f t="shared" si="33"/>
        <v>11.958772963120495</v>
      </c>
      <c r="CG42">
        <f t="shared" si="34"/>
        <v>26.376654624938965</v>
      </c>
      <c r="CH42">
        <f t="shared" si="35"/>
        <v>3.4501995571802309</v>
      </c>
      <c r="CI42">
        <f t="shared" si="36"/>
        <v>0.38260805276552184</v>
      </c>
      <c r="CJ42">
        <f t="shared" si="37"/>
        <v>2.3844934565265286</v>
      </c>
      <c r="CK42">
        <f t="shared" si="38"/>
        <v>1.0657061006537023</v>
      </c>
      <c r="CL42">
        <f t="shared" si="39"/>
        <v>0.24055423752161942</v>
      </c>
      <c r="CM42">
        <f t="shared" si="40"/>
        <v>53.9527787570999</v>
      </c>
      <c r="CN42">
        <f t="shared" si="41"/>
        <v>0.69500673644415345</v>
      </c>
      <c r="CO42">
        <f t="shared" si="42"/>
        <v>66.792425685696188</v>
      </c>
      <c r="CP42">
        <f t="shared" si="43"/>
        <v>761.3307711366698</v>
      </c>
      <c r="CQ42">
        <f t="shared" si="44"/>
        <v>4.6806677691724363E-2</v>
      </c>
      <c r="CR42">
        <f t="shared" si="45"/>
        <v>0</v>
      </c>
      <c r="CS42">
        <f t="shared" si="46"/>
        <v>1530.4948303222657</v>
      </c>
      <c r="CT42">
        <f t="shared" si="47"/>
        <v>0</v>
      </c>
      <c r="CU42" t="e">
        <f t="shared" si="48"/>
        <v>#DIV/0!</v>
      </c>
      <c r="CV42" t="e">
        <f t="shared" si="49"/>
        <v>#DIV/0!</v>
      </c>
    </row>
    <row r="43" spans="1:100" x14ac:dyDescent="0.3">
      <c r="A43" s="4" t="str">
        <f>VLOOKUP(B43,ListCodeMtrx!A$1:B$91,2,TRUE)</f>
        <v>M62</v>
      </c>
      <c r="B43" s="5">
        <v>62</v>
      </c>
      <c r="C43" s="10">
        <v>13</v>
      </c>
      <c r="D43" s="10">
        <v>3</v>
      </c>
      <c r="E43" s="10">
        <v>1</v>
      </c>
      <c r="F43" s="1">
        <v>68</v>
      </c>
      <c r="G43" s="17">
        <v>41312</v>
      </c>
      <c r="H43" s="11">
        <v>1</v>
      </c>
      <c r="I43" s="11">
        <v>170.5372806071901</v>
      </c>
      <c r="J43" s="11">
        <v>3.0806642735217022</v>
      </c>
      <c r="K43" s="11">
        <v>205.20726983062613</v>
      </c>
      <c r="L43" s="11">
        <v>280.41840794923388</v>
      </c>
      <c r="M43" s="1">
        <v>44.1</v>
      </c>
      <c r="N43" s="19">
        <v>24</v>
      </c>
      <c r="O43" s="19" t="s">
        <v>228</v>
      </c>
      <c r="P43" s="12">
        <v>0.16111111111111112</v>
      </c>
      <c r="Q43" s="12">
        <f t="shared" si="7"/>
        <v>0.49880787037037044</v>
      </c>
      <c r="R43" s="19">
        <v>5443.5</v>
      </c>
      <c r="S43" s="19">
        <v>0</v>
      </c>
      <c r="T43" s="21" t="s">
        <v>194</v>
      </c>
      <c r="U43" s="5">
        <f t="shared" si="8"/>
        <v>32.44518422169498</v>
      </c>
      <c r="V43" s="5">
        <f t="shared" si="9"/>
        <v>0.39791643208229444</v>
      </c>
      <c r="W43" s="5">
        <f t="shared" si="10"/>
        <v>237.7985537100011</v>
      </c>
      <c r="X43" s="5">
        <v>27.013887405395508</v>
      </c>
      <c r="Y43" s="19">
        <v>4</v>
      </c>
      <c r="Z43" s="19">
        <v>4</v>
      </c>
      <c r="AA43" s="19">
        <v>0</v>
      </c>
      <c r="AB43" s="19">
        <v>0</v>
      </c>
      <c r="AC43" s="19">
        <v>275.19873046875</v>
      </c>
      <c r="AD43" s="19">
        <v>571.54974365234375</v>
      </c>
      <c r="AE43" s="19">
        <v>353.398193359375</v>
      </c>
      <c r="AF43" s="5" t="e">
        <f t="shared" si="11"/>
        <v>#DIV/0!</v>
      </c>
      <c r="AG43" s="5">
        <f t="shared" si="12"/>
        <v>0.51850432350793774</v>
      </c>
      <c r="AH43" s="5">
        <f t="shared" si="13"/>
        <v>0.38168427633074692</v>
      </c>
      <c r="AI43" s="19">
        <v>-1</v>
      </c>
      <c r="AJ43" s="19">
        <v>0.85</v>
      </c>
      <c r="AK43" s="19">
        <v>0.85</v>
      </c>
      <c r="AL43" s="19">
        <v>9.9458990097045898</v>
      </c>
      <c r="AM43" s="5">
        <f t="shared" si="14"/>
        <v>0.84999999999999987</v>
      </c>
      <c r="AN43" s="5">
        <f t="shared" si="15"/>
        <v>2.1871039126373334E-2</v>
      </c>
      <c r="AO43" s="5">
        <f t="shared" si="16"/>
        <v>0.73612554230688831</v>
      </c>
      <c r="AP43" s="5">
        <f t="shared" si="17"/>
        <v>2.0768618469962226</v>
      </c>
      <c r="AQ43" s="5">
        <f t="shared" si="18"/>
        <v>-1</v>
      </c>
      <c r="AR43" s="19">
        <v>1799.058349609375</v>
      </c>
      <c r="AS43" s="19">
        <v>0.5</v>
      </c>
      <c r="AT43" s="5">
        <f t="shared" si="19"/>
        <v>291.83572080516291</v>
      </c>
      <c r="AU43" s="5">
        <f t="shared" si="20"/>
        <v>5.0406531382691862</v>
      </c>
      <c r="AV43" s="5">
        <f t="shared" si="21"/>
        <v>1.2945745220058731</v>
      </c>
      <c r="AW43" s="5">
        <f t="shared" si="22"/>
        <v>27.013887405395508</v>
      </c>
      <c r="AX43" s="19">
        <v>2</v>
      </c>
      <c r="AY43" s="5">
        <f t="shared" si="23"/>
        <v>4.644859790802002</v>
      </c>
      <c r="AZ43" s="19">
        <v>1</v>
      </c>
      <c r="BA43" s="5">
        <f t="shared" si="24"/>
        <v>9.2897195816040039</v>
      </c>
      <c r="BB43" s="19">
        <v>25.671920776367187</v>
      </c>
      <c r="BC43" s="19">
        <v>27.013887405395508</v>
      </c>
      <c r="BD43" s="19">
        <v>25.131414413452148</v>
      </c>
      <c r="BE43" s="19">
        <v>399.14389038085937</v>
      </c>
      <c r="BF43" s="19">
        <v>379.52920532226562</v>
      </c>
      <c r="BG43" s="19">
        <v>19.851240158081055</v>
      </c>
      <c r="BH43" s="19">
        <v>22.663665771484375</v>
      </c>
      <c r="BI43" s="19">
        <v>60.545635223388672</v>
      </c>
      <c r="BJ43" s="19">
        <v>69.123443603515625</v>
      </c>
      <c r="BK43" s="19">
        <v>350.33200073242187</v>
      </c>
      <c r="BL43" s="19">
        <v>1799.058349609375</v>
      </c>
      <c r="BM43" s="19">
        <v>144.30642700195312</v>
      </c>
      <c r="BN43" s="19">
        <v>100.93272399902344</v>
      </c>
      <c r="BO43" s="19">
        <v>-5.6893081665039062</v>
      </c>
      <c r="BP43" s="19">
        <v>-1.073237419128418</v>
      </c>
      <c r="BQ43" s="19">
        <v>0.25</v>
      </c>
      <c r="BR43" s="19">
        <v>-1.355140209197998</v>
      </c>
      <c r="BS43" s="19">
        <v>7.355140209197998</v>
      </c>
      <c r="BT43" s="19">
        <v>1</v>
      </c>
      <c r="BU43" s="19">
        <v>0</v>
      </c>
      <c r="BV43" s="19">
        <v>0.15999999642372131</v>
      </c>
      <c r="BW43" s="19">
        <v>111115</v>
      </c>
      <c r="BX43" s="5">
        <f t="shared" si="25"/>
        <v>1.7516600036621091</v>
      </c>
      <c r="BY43" s="5">
        <f t="shared" si="26"/>
        <v>5.040653138269186E-3</v>
      </c>
      <c r="BZ43" s="5">
        <f t="shared" si="27"/>
        <v>300.16388740539549</v>
      </c>
      <c r="CA43" s="5">
        <f t="shared" si="28"/>
        <v>298.82192077636716</v>
      </c>
      <c r="CB43" s="5">
        <f t="shared" si="29"/>
        <v>287.84932950356597</v>
      </c>
      <c r="CC43" s="5">
        <f t="shared" si="30"/>
        <v>0.18406243178409654</v>
      </c>
      <c r="CD43" s="5">
        <f t="shared" si="31"/>
        <v>3.5820800441252203</v>
      </c>
      <c r="CE43" s="5">
        <f t="shared" si="32"/>
        <v>35.489778757579934</v>
      </c>
      <c r="CF43" s="5">
        <f t="shared" si="33"/>
        <v>12.826112986095559</v>
      </c>
      <c r="CG43" s="5">
        <f t="shared" si="34"/>
        <v>26.342904090881348</v>
      </c>
      <c r="CH43" s="5">
        <f t="shared" si="35"/>
        <v>3.4433344327939928</v>
      </c>
      <c r="CI43" s="5">
        <f t="shared" si="36"/>
        <v>0.381572146779109</v>
      </c>
      <c r="CJ43" s="5">
        <f t="shared" si="37"/>
        <v>2.2875055221193472</v>
      </c>
      <c r="CK43" s="5">
        <f t="shared" si="38"/>
        <v>1.1558289106746455</v>
      </c>
      <c r="CL43" s="5">
        <f t="shared" si="39"/>
        <v>0.23989907185120196</v>
      </c>
      <c r="CM43" s="5">
        <f t="shared" si="40"/>
        <v>24.001655788978493</v>
      </c>
      <c r="CN43" s="5">
        <f t="shared" si="41"/>
        <v>0.62656193614423361</v>
      </c>
      <c r="CO43" s="5">
        <f t="shared" si="42"/>
        <v>64.306293551510521</v>
      </c>
      <c r="CP43" s="5">
        <f t="shared" si="43"/>
        <v>374.81420845777194</v>
      </c>
      <c r="CQ43" s="5">
        <f t="shared" si="44"/>
        <v>5.5665700333988807E-2</v>
      </c>
      <c r="CR43" s="5">
        <f t="shared" si="45"/>
        <v>0</v>
      </c>
      <c r="CS43" s="5">
        <f t="shared" si="46"/>
        <v>1529.1995971679685</v>
      </c>
      <c r="CT43" s="5">
        <f t="shared" si="47"/>
        <v>296.35101318359375</v>
      </c>
      <c r="CU43" s="5">
        <f t="shared" si="48"/>
        <v>0.38168427633074692</v>
      </c>
      <c r="CV43" s="5" t="e">
        <f t="shared" si="49"/>
        <v>#DIV/0!</v>
      </c>
    </row>
    <row r="44" spans="1:100" x14ac:dyDescent="0.3">
      <c r="A44" s="4" t="str">
        <f>VLOOKUP(B44,ListCodeMtrx!A$1:B$91,2,TRUE)</f>
        <v>M79</v>
      </c>
      <c r="B44">
        <v>79</v>
      </c>
      <c r="C44" s="10">
        <v>9</v>
      </c>
      <c r="D44" s="10">
        <v>3</v>
      </c>
      <c r="E44" s="10">
        <v>4</v>
      </c>
      <c r="F44" s="1">
        <v>68</v>
      </c>
      <c r="G44" s="3">
        <v>41312</v>
      </c>
      <c r="H44" s="11">
        <v>1</v>
      </c>
      <c r="I44" s="11">
        <v>170.53731217044466</v>
      </c>
      <c r="J44" s="11">
        <v>3.080667164814586</v>
      </c>
      <c r="K44" s="11">
        <v>205.20730781064594</v>
      </c>
      <c r="L44" s="11">
        <v>280.41841666559355</v>
      </c>
      <c r="M44" s="1">
        <v>53.4</v>
      </c>
      <c r="N44" s="8">
        <v>25</v>
      </c>
      <c r="O44" s="8" t="s">
        <v>229</v>
      </c>
      <c r="P44" s="12">
        <v>0.16111111111111112</v>
      </c>
      <c r="Q44" s="12">
        <f t="shared" si="7"/>
        <v>0.5025694444444444</v>
      </c>
      <c r="R44" s="8">
        <v>5777</v>
      </c>
      <c r="S44" s="8">
        <v>0</v>
      </c>
      <c r="T44" s="13">
        <v>400</v>
      </c>
      <c r="U44">
        <f t="shared" si="8"/>
        <v>34.056354115637781</v>
      </c>
      <c r="V44">
        <f t="shared" si="9"/>
        <v>0.5004395173989179</v>
      </c>
      <c r="W44">
        <f t="shared" si="10"/>
        <v>259.18321155414134</v>
      </c>
      <c r="X44">
        <v>26.545614242553711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t="e">
        <f t="shared" si="11"/>
        <v>#DIV/0!</v>
      </c>
      <c r="AG44" t="e">
        <f t="shared" si="12"/>
        <v>#DIV/0!</v>
      </c>
      <c r="AH44" t="e">
        <f t="shared" si="13"/>
        <v>#DIV/0!</v>
      </c>
      <c r="AI44" s="8">
        <v>-1</v>
      </c>
      <c r="AJ44" s="8">
        <v>0.85</v>
      </c>
      <c r="AK44" s="8">
        <v>0.85</v>
      </c>
      <c r="AL44" s="8">
        <v>9.9220190048217773</v>
      </c>
      <c r="AM44">
        <f t="shared" si="14"/>
        <v>0.84999999999999987</v>
      </c>
      <c r="AN44">
        <f t="shared" si="15"/>
        <v>2.2891052775705096E-2</v>
      </c>
      <c r="AO44" t="e">
        <f t="shared" si="16"/>
        <v>#DIV/0!</v>
      </c>
      <c r="AP44" t="e">
        <f t="shared" si="17"/>
        <v>#DIV/0!</v>
      </c>
      <c r="AQ44" t="e">
        <f t="shared" si="18"/>
        <v>#DIV/0!</v>
      </c>
      <c r="AR44" s="8">
        <v>1799.058349609375</v>
      </c>
      <c r="AS44" s="8">
        <v>0.5</v>
      </c>
      <c r="AT44" t="e">
        <f t="shared" si="19"/>
        <v>#DIV/0!</v>
      </c>
      <c r="AU44">
        <f t="shared" si="20"/>
        <v>5.8360609184844883</v>
      </c>
      <c r="AV44">
        <f t="shared" si="21"/>
        <v>1.2049707019657014</v>
      </c>
      <c r="AW44">
        <f t="shared" si="22"/>
        <v>26.545614242553711</v>
      </c>
      <c r="AX44" s="8">
        <v>2</v>
      </c>
      <c r="AY44">
        <f t="shared" si="23"/>
        <v>4.644859790802002</v>
      </c>
      <c r="AZ44" s="8">
        <v>1</v>
      </c>
      <c r="BA44">
        <f t="shared" si="24"/>
        <v>9.2897195816040039</v>
      </c>
      <c r="BB44" s="8">
        <v>25.725824356079102</v>
      </c>
      <c r="BC44" s="8">
        <v>26.545614242553711</v>
      </c>
      <c r="BD44" s="8">
        <v>25.131586074829102</v>
      </c>
      <c r="BE44" s="8">
        <v>400.0284423828125</v>
      </c>
      <c r="BF44" s="8">
        <v>379.32199096679687</v>
      </c>
      <c r="BG44" s="8">
        <v>19.332008361816406</v>
      </c>
      <c r="BH44" s="8">
        <v>22.588531494140625</v>
      </c>
      <c r="BI44" s="8">
        <v>58.770057678222656</v>
      </c>
      <c r="BJ44" s="8">
        <v>68.670013427734375</v>
      </c>
      <c r="BK44" s="8">
        <v>350.32656860351562</v>
      </c>
      <c r="BL44" s="8">
        <v>1801.6982421875</v>
      </c>
      <c r="BM44" s="8">
        <v>1934.4276123046875</v>
      </c>
      <c r="BN44" s="8">
        <v>100.92628479003906</v>
      </c>
      <c r="BO44" s="8">
        <v>-5.8013076782226562</v>
      </c>
      <c r="BP44" s="8">
        <v>-1.081507682800293</v>
      </c>
      <c r="BQ44" s="8">
        <v>0.25</v>
      </c>
      <c r="BR44" s="8">
        <v>-1.355140209197998</v>
      </c>
      <c r="BS44" s="8">
        <v>7.355140209197998</v>
      </c>
      <c r="BT44" s="8">
        <v>1</v>
      </c>
      <c r="BU44" s="8">
        <v>0</v>
      </c>
      <c r="BV44" s="8">
        <v>0.15999999642372131</v>
      </c>
      <c r="BW44" s="8">
        <v>111115</v>
      </c>
      <c r="BX44">
        <f t="shared" si="25"/>
        <v>1.7516328430175778</v>
      </c>
      <c r="BY44">
        <f t="shared" si="26"/>
        <v>5.8360609184844887E-3</v>
      </c>
      <c r="BZ44">
        <f t="shared" si="27"/>
        <v>299.69561424255369</v>
      </c>
      <c r="CA44">
        <f t="shared" si="28"/>
        <v>298.87582435607908</v>
      </c>
      <c r="CB44">
        <f t="shared" si="29"/>
        <v>288.27171230662498</v>
      </c>
      <c r="CC44">
        <f t="shared" si="30"/>
        <v>7.8874991097502234E-2</v>
      </c>
      <c r="CD44">
        <f t="shared" si="31"/>
        <v>3.4847472645321047</v>
      </c>
      <c r="CE44">
        <f t="shared" si="32"/>
        <v>34.527648290844766</v>
      </c>
      <c r="CF44">
        <f t="shared" si="33"/>
        <v>11.939116796704141</v>
      </c>
      <c r="CG44">
        <f t="shared" si="34"/>
        <v>26.135719299316406</v>
      </c>
      <c r="CH44">
        <f t="shared" si="35"/>
        <v>3.4014521912681857</v>
      </c>
      <c r="CI44">
        <f t="shared" si="36"/>
        <v>0.47485875736816752</v>
      </c>
      <c r="CJ44">
        <f t="shared" si="37"/>
        <v>2.2797765625664033</v>
      </c>
      <c r="CK44">
        <f t="shared" si="38"/>
        <v>1.1216756287017824</v>
      </c>
      <c r="CL44">
        <f t="shared" si="39"/>
        <v>0.29898365807098187</v>
      </c>
      <c r="CM44">
        <f t="shared" si="40"/>
        <v>26.158398622110212</v>
      </c>
      <c r="CN44">
        <f t="shared" si="41"/>
        <v>0.68328021503195258</v>
      </c>
      <c r="CO44">
        <f t="shared" si="42"/>
        <v>66.224544027359244</v>
      </c>
      <c r="CP44">
        <f t="shared" si="43"/>
        <v>374.37285578007334</v>
      </c>
      <c r="CQ44">
        <f t="shared" si="44"/>
        <v>6.0243858167626202E-2</v>
      </c>
      <c r="CR44">
        <f t="shared" si="45"/>
        <v>0</v>
      </c>
      <c r="CS44">
        <f t="shared" si="46"/>
        <v>1531.4435058593747</v>
      </c>
      <c r="CT44">
        <f t="shared" si="47"/>
        <v>0</v>
      </c>
      <c r="CU44" t="e">
        <f t="shared" si="48"/>
        <v>#DIV/0!</v>
      </c>
      <c r="CV44" t="e">
        <f t="shared" si="49"/>
        <v>#DIV/0!</v>
      </c>
    </row>
    <row r="45" spans="1:100" s="5" customFormat="1" x14ac:dyDescent="0.3">
      <c r="A45" s="4" t="str">
        <f>VLOOKUP(B45,ListCodeMtrx!A$1:B$91,2,TRUE)</f>
        <v>M79</v>
      </c>
      <c r="B45">
        <v>79</v>
      </c>
      <c r="C45" s="10">
        <v>9</v>
      </c>
      <c r="D45" s="10">
        <v>3</v>
      </c>
      <c r="E45" s="10">
        <v>4</v>
      </c>
      <c r="F45" s="1">
        <v>68</v>
      </c>
      <c r="G45" s="3">
        <v>41312</v>
      </c>
      <c r="H45" s="11">
        <v>1</v>
      </c>
      <c r="I45" s="11">
        <v>170.53731217044466</v>
      </c>
      <c r="J45" s="11">
        <v>3.080667164814586</v>
      </c>
      <c r="K45" s="11">
        <v>205.20730781064594</v>
      </c>
      <c r="L45" s="11">
        <v>280.41841666559355</v>
      </c>
      <c r="M45" s="1">
        <v>53.4</v>
      </c>
      <c r="N45" s="8">
        <v>26</v>
      </c>
      <c r="O45" s="8" t="s">
        <v>230</v>
      </c>
      <c r="P45" s="12">
        <v>0.16111111111111112</v>
      </c>
      <c r="Q45" s="12">
        <f t="shared" si="7"/>
        <v>0.50487268518518524</v>
      </c>
      <c r="R45" s="8">
        <v>5976</v>
      </c>
      <c r="S45" s="8">
        <v>0</v>
      </c>
      <c r="T45" s="13">
        <v>50</v>
      </c>
      <c r="U45" s="14">
        <f t="shared" si="8"/>
        <v>-1.2377969122154053</v>
      </c>
      <c r="V45" s="14">
        <f t="shared" si="9"/>
        <v>0.45580135775578545</v>
      </c>
      <c r="W45" s="14">
        <f t="shared" si="10"/>
        <v>51.433323592323219</v>
      </c>
      <c r="X45" s="15">
        <v>26.953086853027344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t="e">
        <f t="shared" si="11"/>
        <v>#DIV/0!</v>
      </c>
      <c r="AG45" t="e">
        <f t="shared" si="12"/>
        <v>#DIV/0!</v>
      </c>
      <c r="AH45" t="e">
        <f t="shared" si="13"/>
        <v>#DIV/0!</v>
      </c>
      <c r="AI45" s="8">
        <v>-1</v>
      </c>
      <c r="AJ45" s="8">
        <v>0.85</v>
      </c>
      <c r="AK45" s="8">
        <v>0.85</v>
      </c>
      <c r="AL45" s="8">
        <v>9.9220190048217773</v>
      </c>
      <c r="AM45">
        <f t="shared" si="14"/>
        <v>0.84999999999999987</v>
      </c>
      <c r="AN45">
        <f t="shared" si="15"/>
        <v>-1.5535911800012816E-4</v>
      </c>
      <c r="AO45" t="e">
        <f t="shared" si="16"/>
        <v>#DIV/0!</v>
      </c>
      <c r="AP45" t="e">
        <f t="shared" si="17"/>
        <v>#DIV/0!</v>
      </c>
      <c r="AQ45" t="e">
        <f t="shared" si="18"/>
        <v>#DIV/0!</v>
      </c>
      <c r="AR45" s="8">
        <v>1799.058349609375</v>
      </c>
      <c r="AS45" s="8">
        <v>0.5</v>
      </c>
      <c r="AT45" t="e">
        <f t="shared" si="19"/>
        <v>#DIV/0!</v>
      </c>
      <c r="AU45">
        <f t="shared" si="20"/>
        <v>5.3418150817880736</v>
      </c>
      <c r="AV45">
        <f t="shared" si="21"/>
        <v>1.204332156883738</v>
      </c>
      <c r="AW45">
        <f t="shared" si="22"/>
        <v>26.953086853027344</v>
      </c>
      <c r="AX45" s="8">
        <v>2</v>
      </c>
      <c r="AY45">
        <f t="shared" si="23"/>
        <v>4.644859790802002</v>
      </c>
      <c r="AZ45" s="8">
        <v>1</v>
      </c>
      <c r="BA45">
        <f t="shared" si="24"/>
        <v>9.2897195816040039</v>
      </c>
      <c r="BB45" s="8">
        <v>25.782472610473633</v>
      </c>
      <c r="BC45" s="8">
        <v>26.953086853027344</v>
      </c>
      <c r="BD45" s="8">
        <v>25.128728866577148</v>
      </c>
      <c r="BE45" s="8">
        <v>47.315345764160156</v>
      </c>
      <c r="BF45" s="8">
        <v>47.875949859619141</v>
      </c>
      <c r="BG45" s="8">
        <v>20.455560684204102</v>
      </c>
      <c r="BH45" s="8">
        <v>23.433475494384766</v>
      </c>
      <c r="BI45" s="8">
        <v>61.9752197265625</v>
      </c>
      <c r="BJ45" s="8">
        <v>70.99755859375</v>
      </c>
      <c r="BK45" s="8">
        <v>350.35507202148437</v>
      </c>
      <c r="BL45" s="8">
        <v>1800.738037109375</v>
      </c>
      <c r="BM45" s="8">
        <v>1941.1636962890625</v>
      </c>
      <c r="BN45" s="8">
        <v>100.92304229736328</v>
      </c>
      <c r="BO45" s="8">
        <v>9.996795654296875E-2</v>
      </c>
      <c r="BP45" s="8">
        <v>-1.2333536148071289</v>
      </c>
      <c r="BQ45" s="8">
        <v>0.25</v>
      </c>
      <c r="BR45" s="8">
        <v>-1.355140209197998</v>
      </c>
      <c r="BS45" s="8">
        <v>7.355140209197998</v>
      </c>
      <c r="BT45" s="8">
        <v>1</v>
      </c>
      <c r="BU45" s="8">
        <v>0</v>
      </c>
      <c r="BV45" s="8">
        <v>0.15999999642372131</v>
      </c>
      <c r="BW45" s="8">
        <v>111135</v>
      </c>
      <c r="BX45">
        <f t="shared" si="25"/>
        <v>1.7517753601074217</v>
      </c>
      <c r="BY45">
        <f t="shared" si="26"/>
        <v>5.3418150817880735E-3</v>
      </c>
      <c r="BZ45">
        <f t="shared" si="27"/>
        <v>300.10308685302732</v>
      </c>
      <c r="CA45">
        <f t="shared" si="28"/>
        <v>298.93247261047361</v>
      </c>
      <c r="CB45">
        <f t="shared" si="29"/>
        <v>288.11807949755894</v>
      </c>
      <c r="CC45">
        <f t="shared" si="30"/>
        <v>0.14347141260152421</v>
      </c>
      <c r="CD45">
        <f t="shared" si="31"/>
        <v>3.5693097953777575</v>
      </c>
      <c r="CE45">
        <f t="shared" si="32"/>
        <v>35.36664882595408</v>
      </c>
      <c r="CF45">
        <f t="shared" si="33"/>
        <v>11.933173331569314</v>
      </c>
      <c r="CG45">
        <f t="shared" si="34"/>
        <v>26.367779731750488</v>
      </c>
      <c r="CH45">
        <f t="shared" si="35"/>
        <v>3.4483931768221989</v>
      </c>
      <c r="CI45">
        <f t="shared" si="36"/>
        <v>0.4344833718805568</v>
      </c>
      <c r="CJ45">
        <f t="shared" si="37"/>
        <v>2.3649776384940195</v>
      </c>
      <c r="CK45">
        <f t="shared" si="38"/>
        <v>1.0834155383281794</v>
      </c>
      <c r="CL45">
        <f t="shared" si="39"/>
        <v>0.27339017431059615</v>
      </c>
      <c r="CM45">
        <f t="shared" si="40"/>
        <v>5.1908074924020093</v>
      </c>
      <c r="CN45">
        <f t="shared" si="41"/>
        <v>1.0743039823363283</v>
      </c>
      <c r="CO45">
        <f t="shared" si="42"/>
        <v>66.862531699987045</v>
      </c>
      <c r="CP45">
        <f t="shared" si="43"/>
        <v>48.055828898680758</v>
      </c>
      <c r="CQ45">
        <f t="shared" si="44"/>
        <v>-1.7222101288824222E-2</v>
      </c>
      <c r="CR45">
        <f t="shared" si="45"/>
        <v>0</v>
      </c>
      <c r="CS45">
        <f t="shared" si="46"/>
        <v>1530.6273315429685</v>
      </c>
      <c r="CT45">
        <f t="shared" si="47"/>
        <v>0</v>
      </c>
      <c r="CU45" t="e">
        <f t="shared" si="48"/>
        <v>#DIV/0!</v>
      </c>
      <c r="CV45" t="e">
        <f t="shared" si="49"/>
        <v>#DIV/0!</v>
      </c>
    </row>
    <row r="46" spans="1:100" x14ac:dyDescent="0.3">
      <c r="A46" s="4" t="str">
        <f>VLOOKUP(B46,ListCodeMtrx!A$1:B$91,2,TRUE)</f>
        <v>M79</v>
      </c>
      <c r="B46">
        <v>79</v>
      </c>
      <c r="C46" s="10">
        <v>9</v>
      </c>
      <c r="D46" s="10">
        <v>3</v>
      </c>
      <c r="E46" s="10">
        <v>4</v>
      </c>
      <c r="F46" s="1">
        <v>68</v>
      </c>
      <c r="G46" s="3">
        <v>41312</v>
      </c>
      <c r="H46" s="11">
        <v>1</v>
      </c>
      <c r="I46" s="11">
        <v>170.53731217044466</v>
      </c>
      <c r="J46" s="11">
        <v>3.080667164814586</v>
      </c>
      <c r="K46" s="11">
        <v>205.20730781064594</v>
      </c>
      <c r="L46" s="11">
        <v>280.41841666559355</v>
      </c>
      <c r="M46" s="1">
        <v>53.4</v>
      </c>
      <c r="N46" s="8">
        <v>27</v>
      </c>
      <c r="O46" s="8" t="s">
        <v>231</v>
      </c>
      <c r="P46" s="12">
        <v>0.16111111111111112</v>
      </c>
      <c r="Q46" s="12">
        <f t="shared" si="7"/>
        <v>0.5072916666666667</v>
      </c>
      <c r="R46" s="8">
        <v>6185</v>
      </c>
      <c r="S46" s="8">
        <v>0</v>
      </c>
      <c r="T46" s="13">
        <v>150</v>
      </c>
      <c r="U46" s="14">
        <f t="shared" si="8"/>
        <v>11.773499774695141</v>
      </c>
      <c r="V46" s="14">
        <f t="shared" si="9"/>
        <v>0.45123782963840664</v>
      </c>
      <c r="W46" s="14">
        <f t="shared" si="10"/>
        <v>99.157201181524371</v>
      </c>
      <c r="X46" s="15">
        <v>27.050106048583984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t="e">
        <f t="shared" si="11"/>
        <v>#DIV/0!</v>
      </c>
      <c r="AG46" t="e">
        <f t="shared" si="12"/>
        <v>#DIV/0!</v>
      </c>
      <c r="AH46" t="e">
        <f t="shared" si="13"/>
        <v>#DIV/0!</v>
      </c>
      <c r="AI46" s="8">
        <v>-1</v>
      </c>
      <c r="AJ46" s="8">
        <v>0.85</v>
      </c>
      <c r="AK46" s="8">
        <v>0.85</v>
      </c>
      <c r="AL46" s="8">
        <v>9.9220190048217773</v>
      </c>
      <c r="AM46">
        <f t="shared" si="14"/>
        <v>0.84999999999999987</v>
      </c>
      <c r="AN46">
        <f t="shared" si="15"/>
        <v>8.3415479047605073E-3</v>
      </c>
      <c r="AO46" t="e">
        <f t="shared" si="16"/>
        <v>#DIV/0!</v>
      </c>
      <c r="AP46" t="e">
        <f t="shared" si="17"/>
        <v>#DIV/0!</v>
      </c>
      <c r="AQ46" t="e">
        <f t="shared" si="18"/>
        <v>#DIV/0!</v>
      </c>
      <c r="AR46" s="8">
        <v>1799.058349609375</v>
      </c>
      <c r="AS46" s="8">
        <v>0.5</v>
      </c>
      <c r="AT46" t="e">
        <f t="shared" si="19"/>
        <v>#DIV/0!</v>
      </c>
      <c r="AU46">
        <f t="shared" si="20"/>
        <v>5.0265224007431897</v>
      </c>
      <c r="AV46">
        <f t="shared" si="21"/>
        <v>1.1435225590404978</v>
      </c>
      <c r="AW46">
        <f t="shared" si="22"/>
        <v>27.050106048583984</v>
      </c>
      <c r="AX46" s="8">
        <v>2</v>
      </c>
      <c r="AY46">
        <f t="shared" si="23"/>
        <v>4.644859790802002</v>
      </c>
      <c r="AZ46" s="8">
        <v>1</v>
      </c>
      <c r="BA46">
        <f t="shared" si="24"/>
        <v>9.2897195816040039</v>
      </c>
      <c r="BB46" s="8">
        <v>25.751554489135742</v>
      </c>
      <c r="BC46" s="8">
        <v>27.050106048583984</v>
      </c>
      <c r="BD46" s="8">
        <v>25.129079818725586</v>
      </c>
      <c r="BE46" s="8">
        <v>152.04225158691406</v>
      </c>
      <c r="BF46" s="8">
        <v>144.90542602539062</v>
      </c>
      <c r="BG46" s="8">
        <v>21.439393997192383</v>
      </c>
      <c r="BH46" s="8">
        <v>24.239284515380859</v>
      </c>
      <c r="BI46" s="8">
        <v>65.071990966796875</v>
      </c>
      <c r="BJ46" s="8">
        <v>73.570106506347656</v>
      </c>
      <c r="BK46" s="8">
        <v>350.34820556640625</v>
      </c>
      <c r="BL46" s="8">
        <v>1801.541748046875</v>
      </c>
      <c r="BM46" s="8">
        <v>1944.3919677734375</v>
      </c>
      <c r="BN46" s="8">
        <v>100.91814422607422</v>
      </c>
      <c r="BO46" s="8">
        <v>-1.0504684448242187</v>
      </c>
      <c r="BP46" s="8">
        <v>-1.2515592575073242</v>
      </c>
      <c r="BQ46" s="8">
        <v>0.5</v>
      </c>
      <c r="BR46" s="8">
        <v>-1.355140209197998</v>
      </c>
      <c r="BS46" s="8">
        <v>7.355140209197998</v>
      </c>
      <c r="BT46" s="8">
        <v>1</v>
      </c>
      <c r="BU46" s="8">
        <v>0</v>
      </c>
      <c r="BV46" s="8">
        <v>0.15999999642372131</v>
      </c>
      <c r="BW46" s="8">
        <v>111115</v>
      </c>
      <c r="BX46">
        <f t="shared" si="25"/>
        <v>1.7517410278320311</v>
      </c>
      <c r="BY46">
        <f t="shared" si="26"/>
        <v>5.0265224007431898E-3</v>
      </c>
      <c r="BZ46">
        <f t="shared" si="27"/>
        <v>300.20010604858396</v>
      </c>
      <c r="CA46">
        <f t="shared" si="28"/>
        <v>298.90155448913572</v>
      </c>
      <c r="CB46">
        <f t="shared" si="29"/>
        <v>288.24667324468464</v>
      </c>
      <c r="CC46">
        <f t="shared" si="30"/>
        <v>0.18963179108377332</v>
      </c>
      <c r="CD46">
        <f t="shared" si="31"/>
        <v>3.589706169700551</v>
      </c>
      <c r="CE46">
        <f t="shared" si="32"/>
        <v>35.57047344884765</v>
      </c>
      <c r="CF46">
        <f t="shared" si="33"/>
        <v>11.331188933466791</v>
      </c>
      <c r="CG46">
        <f t="shared" si="34"/>
        <v>26.400830268859863</v>
      </c>
      <c r="CH46">
        <f t="shared" si="35"/>
        <v>3.4551244175130207</v>
      </c>
      <c r="CI46">
        <f t="shared" si="36"/>
        <v>0.43033479410498165</v>
      </c>
      <c r="CJ46">
        <f t="shared" si="37"/>
        <v>2.4461836106600532</v>
      </c>
      <c r="CK46">
        <f t="shared" si="38"/>
        <v>1.0089408068529675</v>
      </c>
      <c r="CL46">
        <f t="shared" si="39"/>
        <v>0.27076226341874826</v>
      </c>
      <c r="CM46">
        <f t="shared" si="40"/>
        <v>10.006760729890933</v>
      </c>
      <c r="CN46">
        <f t="shared" si="41"/>
        <v>0.68428908358579921</v>
      </c>
      <c r="CO46">
        <f t="shared" si="42"/>
        <v>68.683553614147726</v>
      </c>
      <c r="CP46">
        <f t="shared" si="43"/>
        <v>143.19447828835527</v>
      </c>
      <c r="CQ46">
        <f t="shared" si="44"/>
        <v>5.6471856503644932E-2</v>
      </c>
      <c r="CR46">
        <f t="shared" si="45"/>
        <v>0</v>
      </c>
      <c r="CS46">
        <f t="shared" si="46"/>
        <v>1531.3104858398435</v>
      </c>
      <c r="CT46">
        <f t="shared" si="47"/>
        <v>0</v>
      </c>
      <c r="CU46" t="e">
        <f t="shared" si="48"/>
        <v>#DIV/0!</v>
      </c>
      <c r="CV46" t="e">
        <f t="shared" si="49"/>
        <v>#DIV/0!</v>
      </c>
    </row>
    <row r="47" spans="1:100" x14ac:dyDescent="0.3">
      <c r="A47" s="4" t="str">
        <f>VLOOKUP(B47,ListCodeMtrx!A$1:B$91,2,TRUE)</f>
        <v>M79</v>
      </c>
      <c r="B47">
        <v>79</v>
      </c>
      <c r="C47" s="10">
        <v>9</v>
      </c>
      <c r="D47" s="10">
        <v>3</v>
      </c>
      <c r="E47" s="10">
        <v>4</v>
      </c>
      <c r="F47" s="1">
        <v>68</v>
      </c>
      <c r="G47" s="3">
        <v>41312</v>
      </c>
      <c r="H47" s="11">
        <v>1</v>
      </c>
      <c r="I47" s="11">
        <v>170.53731217044466</v>
      </c>
      <c r="J47" s="11">
        <v>3.080667164814586</v>
      </c>
      <c r="K47" s="11">
        <v>205.20730781064594</v>
      </c>
      <c r="L47" s="11">
        <v>280.41841666559355</v>
      </c>
      <c r="M47" s="1">
        <v>53.4</v>
      </c>
      <c r="N47" s="8">
        <v>28</v>
      </c>
      <c r="O47" s="8" t="s">
        <v>232</v>
      </c>
      <c r="P47" s="12">
        <v>0.16111111111111112</v>
      </c>
      <c r="Q47" s="12">
        <f t="shared" si="7"/>
        <v>0.50971064814814815</v>
      </c>
      <c r="R47" s="8">
        <v>6394</v>
      </c>
      <c r="S47" s="8">
        <v>0</v>
      </c>
      <c r="T47" s="13" t="s">
        <v>192</v>
      </c>
      <c r="U47" s="14">
        <f t="shared" si="8"/>
        <v>35.018289673123398</v>
      </c>
      <c r="V47" s="14">
        <f t="shared" si="9"/>
        <v>0.46023516742355541</v>
      </c>
      <c r="W47" s="14">
        <f t="shared" si="10"/>
        <v>246.53818235459988</v>
      </c>
      <c r="X47" s="15">
        <v>26.932001113891602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t="e">
        <f t="shared" si="11"/>
        <v>#DIV/0!</v>
      </c>
      <c r="AG47" t="e">
        <f t="shared" si="12"/>
        <v>#DIV/0!</v>
      </c>
      <c r="AH47" t="e">
        <f t="shared" si="13"/>
        <v>#DIV/0!</v>
      </c>
      <c r="AI47" s="8">
        <v>-1</v>
      </c>
      <c r="AJ47" s="8">
        <v>0.85</v>
      </c>
      <c r="AK47" s="8">
        <v>0.85</v>
      </c>
      <c r="AL47" s="8">
        <v>9.9458990097045898</v>
      </c>
      <c r="AM47">
        <f t="shared" si="14"/>
        <v>0.84999999999999987</v>
      </c>
      <c r="AN47">
        <f t="shared" si="15"/>
        <v>2.3568608051735124E-2</v>
      </c>
      <c r="AO47" t="e">
        <f t="shared" si="16"/>
        <v>#DIV/0!</v>
      </c>
      <c r="AP47" t="e">
        <f t="shared" si="17"/>
        <v>#DIV/0!</v>
      </c>
      <c r="AQ47" t="e">
        <f t="shared" si="18"/>
        <v>#DIV/0!</v>
      </c>
      <c r="AR47" s="8">
        <v>1799.058349609375</v>
      </c>
      <c r="AS47" s="8">
        <v>0.5</v>
      </c>
      <c r="AT47" t="e">
        <f t="shared" si="19"/>
        <v>#DIV/0!</v>
      </c>
      <c r="AU47">
        <f t="shared" si="20"/>
        <v>5.0217133466778421</v>
      </c>
      <c r="AV47">
        <f t="shared" si="21"/>
        <v>1.1212235606992396</v>
      </c>
      <c r="AW47">
        <f t="shared" si="22"/>
        <v>26.932001113891602</v>
      </c>
      <c r="AX47" s="8">
        <v>2</v>
      </c>
      <c r="AY47">
        <f t="shared" si="23"/>
        <v>4.644859790802002</v>
      </c>
      <c r="AZ47" s="8">
        <v>1</v>
      </c>
      <c r="BA47">
        <f t="shared" si="24"/>
        <v>9.2897195816040039</v>
      </c>
      <c r="BB47" s="8">
        <v>25.688379287719727</v>
      </c>
      <c r="BC47" s="8">
        <v>26.932001113891602</v>
      </c>
      <c r="BD47" s="8">
        <v>25.130039215087891</v>
      </c>
      <c r="BE47" s="8">
        <v>400.21743774414062</v>
      </c>
      <c r="BF47" s="8">
        <v>379.13616943359375</v>
      </c>
      <c r="BG47" s="8">
        <v>21.41786003112793</v>
      </c>
      <c r="BH47" s="8">
        <v>24.215648651123047</v>
      </c>
      <c r="BI47" s="8">
        <v>65.247093200683594</v>
      </c>
      <c r="BJ47" s="8">
        <v>73.770240783691406</v>
      </c>
      <c r="BK47" s="8">
        <v>350.28445434570312</v>
      </c>
      <c r="BL47" s="8">
        <v>1797.91943359375</v>
      </c>
      <c r="BM47" s="8">
        <v>1970.702880859375</v>
      </c>
      <c r="BN47" s="8">
        <v>100.91271209716797</v>
      </c>
      <c r="BO47" s="8">
        <v>-5.6143722534179687</v>
      </c>
      <c r="BP47" s="8">
        <v>-1.1837873458862305</v>
      </c>
      <c r="BQ47" s="8">
        <v>0.25</v>
      </c>
      <c r="BR47" s="8">
        <v>-1.355140209197998</v>
      </c>
      <c r="BS47" s="8">
        <v>7.355140209197998</v>
      </c>
      <c r="BT47" s="8">
        <v>1</v>
      </c>
      <c r="BU47" s="8">
        <v>0</v>
      </c>
      <c r="BV47" s="8">
        <v>0.15999999642372131</v>
      </c>
      <c r="BW47" s="8">
        <v>111115</v>
      </c>
      <c r="BX47">
        <f t="shared" si="25"/>
        <v>1.7514222717285155</v>
      </c>
      <c r="BY47">
        <f t="shared" si="26"/>
        <v>5.0217133466778424E-3</v>
      </c>
      <c r="BZ47">
        <f t="shared" si="27"/>
        <v>300.08200111389158</v>
      </c>
      <c r="CA47">
        <f t="shared" si="28"/>
        <v>298.8383792877197</v>
      </c>
      <c r="CB47">
        <f t="shared" si="29"/>
        <v>287.66710294513905</v>
      </c>
      <c r="CC47">
        <f t="shared" si="30"/>
        <v>0.19067842637348004</v>
      </c>
      <c r="CD47">
        <f t="shared" si="31"/>
        <v>3.5648903412761936</v>
      </c>
      <c r="CE47">
        <f t="shared" si="32"/>
        <v>35.32647440734317</v>
      </c>
      <c r="CF47">
        <f t="shared" si="33"/>
        <v>11.110825756220123</v>
      </c>
      <c r="CG47">
        <f t="shared" si="34"/>
        <v>26.310190200805664</v>
      </c>
      <c r="CH47">
        <f t="shared" si="35"/>
        <v>3.4366915574987313</v>
      </c>
      <c r="CI47">
        <f t="shared" si="36"/>
        <v>0.43851030666412327</v>
      </c>
      <c r="CJ47">
        <f t="shared" si="37"/>
        <v>2.4436667805769541</v>
      </c>
      <c r="CK47">
        <f t="shared" si="38"/>
        <v>0.99302477692177726</v>
      </c>
      <c r="CL47">
        <f t="shared" si="39"/>
        <v>0.27594135552638627</v>
      </c>
      <c r="CM47">
        <f t="shared" si="40"/>
        <v>24.878836616908835</v>
      </c>
      <c r="CN47">
        <f t="shared" si="41"/>
        <v>0.65026289294137474</v>
      </c>
      <c r="CO47">
        <f t="shared" si="42"/>
        <v>69.113277897552621</v>
      </c>
      <c r="CP47">
        <f t="shared" si="43"/>
        <v>374.04724391292115</v>
      </c>
      <c r="CQ47">
        <f t="shared" si="44"/>
        <v>6.4703826189373231E-2</v>
      </c>
      <c r="CR47">
        <f t="shared" si="45"/>
        <v>0</v>
      </c>
      <c r="CS47">
        <f t="shared" si="46"/>
        <v>1528.2315185546872</v>
      </c>
      <c r="CT47">
        <f t="shared" si="47"/>
        <v>0</v>
      </c>
      <c r="CU47" t="e">
        <f t="shared" si="48"/>
        <v>#DIV/0!</v>
      </c>
      <c r="CV47" t="e">
        <f t="shared" si="49"/>
        <v>#DIV/0!</v>
      </c>
    </row>
    <row r="48" spans="1:100" x14ac:dyDescent="0.3">
      <c r="A48" s="4" t="str">
        <f>VLOOKUP(B48,ListCodeMtrx!A$1:B$91,2,TRUE)</f>
        <v>M79</v>
      </c>
      <c r="B48">
        <v>79</v>
      </c>
      <c r="C48" s="10">
        <v>9</v>
      </c>
      <c r="D48" s="10">
        <v>3</v>
      </c>
      <c r="E48" s="10">
        <v>4</v>
      </c>
      <c r="F48" s="1">
        <v>68</v>
      </c>
      <c r="G48" s="3">
        <v>41312</v>
      </c>
      <c r="H48" s="11">
        <v>1</v>
      </c>
      <c r="I48" s="11">
        <v>170.53731217044466</v>
      </c>
      <c r="J48" s="11">
        <v>3.080667164814586</v>
      </c>
      <c r="K48" s="11">
        <v>205.20730781064594</v>
      </c>
      <c r="L48" s="11">
        <v>280.41841666559355</v>
      </c>
      <c r="M48" s="1">
        <v>53.4</v>
      </c>
      <c r="N48" s="8">
        <v>29</v>
      </c>
      <c r="O48" s="8" t="s">
        <v>233</v>
      </c>
      <c r="P48" s="12">
        <v>0.16111111111111112</v>
      </c>
      <c r="Q48" s="12">
        <f t="shared" si="7"/>
        <v>0.51197916666666665</v>
      </c>
      <c r="R48" s="8">
        <v>6590</v>
      </c>
      <c r="S48" s="8">
        <v>0</v>
      </c>
      <c r="T48" s="13">
        <v>800</v>
      </c>
      <c r="U48" s="14">
        <f t="shared" si="8"/>
        <v>53.01835492637511</v>
      </c>
      <c r="V48" s="14">
        <f t="shared" si="9"/>
        <v>0.46301802783363177</v>
      </c>
      <c r="W48" s="14">
        <f t="shared" si="10"/>
        <v>562.57146300418196</v>
      </c>
      <c r="X48" s="15">
        <v>26.973052978515625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t="e">
        <f t="shared" si="11"/>
        <v>#DIV/0!</v>
      </c>
      <c r="AG48" t="e">
        <f t="shared" si="12"/>
        <v>#DIV/0!</v>
      </c>
      <c r="AH48" t="e">
        <f t="shared" si="13"/>
        <v>#DIV/0!</v>
      </c>
      <c r="AI48" s="8">
        <v>-1</v>
      </c>
      <c r="AJ48" s="8">
        <v>0.85</v>
      </c>
      <c r="AK48" s="8">
        <v>0.85</v>
      </c>
      <c r="AL48" s="8">
        <v>9.9220190048217773</v>
      </c>
      <c r="AM48">
        <f t="shared" si="14"/>
        <v>0.84999999999999987</v>
      </c>
      <c r="AN48">
        <f t="shared" si="15"/>
        <v>3.5267468785131463E-2</v>
      </c>
      <c r="AO48" t="e">
        <f t="shared" si="16"/>
        <v>#DIV/0!</v>
      </c>
      <c r="AP48" t="e">
        <f t="shared" si="17"/>
        <v>#DIV/0!</v>
      </c>
      <c r="AQ48" t="e">
        <f t="shared" si="18"/>
        <v>#DIV/0!</v>
      </c>
      <c r="AR48" s="8">
        <v>1799.058349609375</v>
      </c>
      <c r="AS48" s="8">
        <v>0.5</v>
      </c>
      <c r="AT48" t="e">
        <f t="shared" si="19"/>
        <v>#DIV/0!</v>
      </c>
      <c r="AU48">
        <f t="shared" si="20"/>
        <v>5.4987843831174095</v>
      </c>
      <c r="AV48">
        <f t="shared" si="21"/>
        <v>1.2211027541307002</v>
      </c>
      <c r="AW48">
        <f t="shared" si="22"/>
        <v>26.973052978515625</v>
      </c>
      <c r="AX48" s="8">
        <v>2</v>
      </c>
      <c r="AY48">
        <f t="shared" si="23"/>
        <v>4.644859790802002</v>
      </c>
      <c r="AZ48" s="8">
        <v>1</v>
      </c>
      <c r="BA48">
        <f t="shared" si="24"/>
        <v>9.2897195816040039</v>
      </c>
      <c r="BB48" s="8">
        <v>25.707792282104492</v>
      </c>
      <c r="BC48" s="8">
        <v>26.973052978515625</v>
      </c>
      <c r="BD48" s="8">
        <v>25.129070281982422</v>
      </c>
      <c r="BE48" s="8">
        <v>799.4508056640625</v>
      </c>
      <c r="BF48" s="8">
        <v>766.76873779296875</v>
      </c>
      <c r="BG48" s="8">
        <v>20.24677848815918</v>
      </c>
      <c r="BH48" s="8">
        <v>23.313486099243164</v>
      </c>
      <c r="BI48" s="8">
        <v>61.602512359619141</v>
      </c>
      <c r="BJ48" s="8">
        <v>70.9332275390625</v>
      </c>
      <c r="BK48" s="8">
        <v>350.2510986328125</v>
      </c>
      <c r="BL48" s="8">
        <v>1801.972412109375</v>
      </c>
      <c r="BM48" s="8">
        <v>1979.08349609375</v>
      </c>
      <c r="BN48" s="8">
        <v>100.90280914306641</v>
      </c>
      <c r="BO48" s="8">
        <v>-16.473747253417969</v>
      </c>
      <c r="BP48" s="8">
        <v>-1.0375242233276367</v>
      </c>
      <c r="BQ48" s="8">
        <v>0.25</v>
      </c>
      <c r="BR48" s="8">
        <v>-1.355140209197998</v>
      </c>
      <c r="BS48" s="8">
        <v>7.355140209197998</v>
      </c>
      <c r="BT48" s="8">
        <v>1</v>
      </c>
      <c r="BU48" s="8">
        <v>0</v>
      </c>
      <c r="BV48" s="8">
        <v>0.15999999642372131</v>
      </c>
      <c r="BW48" s="8">
        <v>111115</v>
      </c>
      <c r="BX48">
        <f t="shared" si="25"/>
        <v>1.7512554931640623</v>
      </c>
      <c r="BY48">
        <f t="shared" si="26"/>
        <v>5.4987843831174098E-3</v>
      </c>
      <c r="BZ48">
        <f t="shared" si="27"/>
        <v>300.1230529785156</v>
      </c>
      <c r="CA48">
        <f t="shared" si="28"/>
        <v>298.85779228210447</v>
      </c>
      <c r="CB48">
        <f t="shared" si="29"/>
        <v>288.31557949314447</v>
      </c>
      <c r="CC48">
        <f t="shared" si="30"/>
        <v>0.11470692802012439</v>
      </c>
      <c r="CD48">
        <f t="shared" si="31"/>
        <v>3.5734989924621647</v>
      </c>
      <c r="CE48">
        <f t="shared" si="32"/>
        <v>35.415257739707037</v>
      </c>
      <c r="CF48">
        <f t="shared" si="33"/>
        <v>12.101771640463873</v>
      </c>
      <c r="CG48">
        <f t="shared" si="34"/>
        <v>26.340422630310059</v>
      </c>
      <c r="CH48">
        <f t="shared" si="35"/>
        <v>3.4428301552584966</v>
      </c>
      <c r="CI48">
        <f t="shared" si="36"/>
        <v>0.44103592366100575</v>
      </c>
      <c r="CJ48">
        <f t="shared" si="37"/>
        <v>2.3523962383314645</v>
      </c>
      <c r="CK48">
        <f t="shared" si="38"/>
        <v>1.0904339169270321</v>
      </c>
      <c r="CL48">
        <f t="shared" si="39"/>
        <v>0.27754157127215512</v>
      </c>
      <c r="CM48">
        <f t="shared" si="40"/>
        <v>56.765040960846612</v>
      </c>
      <c r="CN48">
        <f t="shared" si="41"/>
        <v>0.73369118389393562</v>
      </c>
      <c r="CO48">
        <f t="shared" si="42"/>
        <v>66.466538726057536</v>
      </c>
      <c r="CP48">
        <f t="shared" si="43"/>
        <v>759.06400800840743</v>
      </c>
      <c r="CQ48">
        <f t="shared" si="44"/>
        <v>4.6424893075245686E-2</v>
      </c>
      <c r="CR48">
        <f t="shared" si="45"/>
        <v>0</v>
      </c>
      <c r="CS48">
        <f t="shared" si="46"/>
        <v>1531.6765502929686</v>
      </c>
      <c r="CT48">
        <f t="shared" si="47"/>
        <v>0</v>
      </c>
      <c r="CU48" t="e">
        <f t="shared" si="48"/>
        <v>#DIV/0!</v>
      </c>
      <c r="CV48" t="e">
        <f t="shared" si="49"/>
        <v>#DIV/0!</v>
      </c>
    </row>
    <row r="49" spans="1:100" x14ac:dyDescent="0.3">
      <c r="A49" s="4" t="str">
        <f>VLOOKUP(B49,ListCodeMtrx!A$1:B$91,2,TRUE)</f>
        <v>M79</v>
      </c>
      <c r="B49" s="5">
        <v>79</v>
      </c>
      <c r="C49" s="10">
        <v>9</v>
      </c>
      <c r="D49" s="10">
        <v>3</v>
      </c>
      <c r="E49" s="10">
        <v>4</v>
      </c>
      <c r="F49" s="1">
        <v>68</v>
      </c>
      <c r="G49" s="17">
        <v>41312</v>
      </c>
      <c r="H49" s="11">
        <v>1</v>
      </c>
      <c r="I49" s="11">
        <v>170.53731217044466</v>
      </c>
      <c r="J49" s="11">
        <v>3.080667164814586</v>
      </c>
      <c r="K49" s="11">
        <v>205.20730781064594</v>
      </c>
      <c r="L49" s="11">
        <v>280.41841666559355</v>
      </c>
      <c r="M49" s="1">
        <v>53.4</v>
      </c>
      <c r="N49" s="19">
        <v>30</v>
      </c>
      <c r="O49" s="19" t="s">
        <v>234</v>
      </c>
      <c r="P49" s="12">
        <v>0.16111111111111112</v>
      </c>
      <c r="Q49" s="12">
        <f t="shared" si="7"/>
        <v>0.51645833333333335</v>
      </c>
      <c r="R49" s="19">
        <v>6968.5</v>
      </c>
      <c r="S49" s="19">
        <v>0</v>
      </c>
      <c r="T49" s="21" t="s">
        <v>194</v>
      </c>
      <c r="U49" s="5">
        <f t="shared" si="8"/>
        <v>33.907602249803354</v>
      </c>
      <c r="V49" s="5">
        <f t="shared" si="9"/>
        <v>0.42639191256461972</v>
      </c>
      <c r="W49" s="5">
        <f t="shared" si="10"/>
        <v>239.5979439737776</v>
      </c>
      <c r="X49" s="5">
        <v>26.971258163452148</v>
      </c>
      <c r="Y49" s="19">
        <v>5</v>
      </c>
      <c r="Z49" s="19">
        <v>5</v>
      </c>
      <c r="AA49" s="19">
        <v>0</v>
      </c>
      <c r="AB49" s="19">
        <v>0</v>
      </c>
      <c r="AC49" s="19">
        <v>288.03759765625</v>
      </c>
      <c r="AD49" s="19">
        <v>599.67279052734375</v>
      </c>
      <c r="AE49" s="19">
        <v>393.37744140625</v>
      </c>
      <c r="AF49" s="5" t="e">
        <f t="shared" si="11"/>
        <v>#DIV/0!</v>
      </c>
      <c r="AG49" s="5">
        <f t="shared" si="12"/>
        <v>0.51967539263711826</v>
      </c>
      <c r="AH49" s="5">
        <f t="shared" si="13"/>
        <v>0.34401318915884199</v>
      </c>
      <c r="AI49" s="19">
        <v>-1</v>
      </c>
      <c r="AJ49" s="19">
        <v>0.85</v>
      </c>
      <c r="AK49" s="19">
        <v>0.85</v>
      </c>
      <c r="AL49" s="19">
        <v>10.050127029418945</v>
      </c>
      <c r="AM49" s="5">
        <f t="shared" si="14"/>
        <v>0.85</v>
      </c>
      <c r="AN49" s="5">
        <f t="shared" si="15"/>
        <v>2.2819014990855761E-2</v>
      </c>
      <c r="AO49" s="5">
        <f t="shared" si="16"/>
        <v>0.66197706112873689</v>
      </c>
      <c r="AP49" s="5">
        <f t="shared" si="17"/>
        <v>2.08192539934667</v>
      </c>
      <c r="AQ49" s="5">
        <f t="shared" si="18"/>
        <v>-1</v>
      </c>
      <c r="AR49" s="19">
        <v>1799.7169189453125</v>
      </c>
      <c r="AS49" s="19">
        <v>0.5</v>
      </c>
      <c r="AT49" s="5">
        <f t="shared" si="19"/>
        <v>263.12870166953837</v>
      </c>
      <c r="AU49" s="5">
        <f t="shared" si="20"/>
        <v>5.6535749793957919</v>
      </c>
      <c r="AV49" s="5">
        <f t="shared" si="21"/>
        <v>1.359056750251979</v>
      </c>
      <c r="AW49" s="5">
        <f t="shared" si="22"/>
        <v>26.971258163452148</v>
      </c>
      <c r="AX49" s="19">
        <v>2</v>
      </c>
      <c r="AY49" s="5">
        <f t="shared" si="23"/>
        <v>4.644859790802002</v>
      </c>
      <c r="AZ49" s="19">
        <v>1</v>
      </c>
      <c r="BA49" s="5">
        <f t="shared" si="24"/>
        <v>9.2897195816040039</v>
      </c>
      <c r="BB49" s="19">
        <v>25.727378845214844</v>
      </c>
      <c r="BC49" s="19">
        <v>26.971258163452148</v>
      </c>
      <c r="BD49" s="19">
        <v>25.131109237670898</v>
      </c>
      <c r="BE49" s="19">
        <v>399.22705078125</v>
      </c>
      <c r="BF49" s="19">
        <v>378.64956665039062</v>
      </c>
      <c r="BG49" s="19">
        <v>18.78778076171875</v>
      </c>
      <c r="BH49" s="19">
        <v>21.944194793701172</v>
      </c>
      <c r="BI49" s="19">
        <v>57.092769622802734</v>
      </c>
      <c r="BJ49" s="19">
        <v>66.684562683105469</v>
      </c>
      <c r="BK49" s="19">
        <v>350.36669921875</v>
      </c>
      <c r="BL49" s="19">
        <v>1799.7169189453125</v>
      </c>
      <c r="BM49" s="19">
        <v>2000.8660888671875</v>
      </c>
      <c r="BN49" s="19">
        <v>100.89527130126953</v>
      </c>
      <c r="BO49" s="19">
        <v>-5.6615524291992188</v>
      </c>
      <c r="BP49" s="19">
        <v>-1.0080442428588867</v>
      </c>
      <c r="BQ49" s="19">
        <v>0.5</v>
      </c>
      <c r="BR49" s="19">
        <v>-1.355140209197998</v>
      </c>
      <c r="BS49" s="19">
        <v>7.355140209197998</v>
      </c>
      <c r="BT49" s="19">
        <v>1</v>
      </c>
      <c r="BU49" s="19">
        <v>0</v>
      </c>
      <c r="BV49" s="19">
        <v>0.15999999642372131</v>
      </c>
      <c r="BW49" s="19">
        <v>111115</v>
      </c>
      <c r="BX49" s="5">
        <f t="shared" si="25"/>
        <v>1.7518334960937498</v>
      </c>
      <c r="BY49" s="5">
        <f t="shared" si="26"/>
        <v>5.6535749793957916E-3</v>
      </c>
      <c r="BZ49" s="5">
        <f t="shared" si="27"/>
        <v>300.12125816345213</v>
      </c>
      <c r="CA49" s="5">
        <f t="shared" si="28"/>
        <v>298.87737884521482</v>
      </c>
      <c r="CB49" s="5">
        <f t="shared" si="29"/>
        <v>287.95470059496074</v>
      </c>
      <c r="CC49" s="5">
        <f t="shared" si="30"/>
        <v>8.916649334156497E-2</v>
      </c>
      <c r="CD49" s="5">
        <f t="shared" si="31"/>
        <v>3.5731222374503653</v>
      </c>
      <c r="CE49" s="5">
        <f t="shared" si="32"/>
        <v>35.414169478578984</v>
      </c>
      <c r="CF49" s="5">
        <f t="shared" si="33"/>
        <v>13.469974684877812</v>
      </c>
      <c r="CG49" s="5">
        <f t="shared" si="34"/>
        <v>26.349318504333496</v>
      </c>
      <c r="CH49" s="5">
        <f t="shared" si="35"/>
        <v>3.444638256139724</v>
      </c>
      <c r="CI49" s="5">
        <f t="shared" si="36"/>
        <v>0.40767968769877377</v>
      </c>
      <c r="CJ49" s="5">
        <f t="shared" si="37"/>
        <v>2.2140654871983863</v>
      </c>
      <c r="CK49" s="5">
        <f t="shared" si="38"/>
        <v>1.2305727689413377</v>
      </c>
      <c r="CL49" s="5">
        <f t="shared" si="39"/>
        <v>0.25641740737750801</v>
      </c>
      <c r="CM49" s="5">
        <f t="shared" si="40"/>
        <v>24.174299560460671</v>
      </c>
      <c r="CN49" s="5">
        <f t="shared" si="41"/>
        <v>0.63276962414960269</v>
      </c>
      <c r="CO49" s="5">
        <f t="shared" si="42"/>
        <v>62.559888262451999</v>
      </c>
      <c r="CP49" s="5">
        <f t="shared" si="43"/>
        <v>373.72204837224137</v>
      </c>
      <c r="CQ49" s="5">
        <f t="shared" si="44"/>
        <v>5.6760253167683392E-2</v>
      </c>
      <c r="CR49" s="5">
        <f t="shared" si="45"/>
        <v>0</v>
      </c>
      <c r="CS49" s="5">
        <f t="shared" si="46"/>
        <v>1529.7593811035156</v>
      </c>
      <c r="CT49" s="5">
        <f t="shared" si="47"/>
        <v>311.63519287109375</v>
      </c>
      <c r="CU49" s="5">
        <f t="shared" si="48"/>
        <v>0.34401318915884199</v>
      </c>
      <c r="CV49" s="5" t="e">
        <f t="shared" si="49"/>
        <v>#DIV/0!</v>
      </c>
    </row>
    <row r="50" spans="1:100" x14ac:dyDescent="0.3">
      <c r="A50" s="4" t="str">
        <f>VLOOKUP(B50,ListCodeMtrx!A$1:B$91,2,TRUE)</f>
        <v>M81</v>
      </c>
      <c r="B50">
        <v>81</v>
      </c>
      <c r="C50" s="10">
        <v>11</v>
      </c>
      <c r="D50" s="10">
        <v>3</v>
      </c>
      <c r="E50" s="10">
        <v>5</v>
      </c>
      <c r="F50" s="1">
        <v>68</v>
      </c>
      <c r="G50" s="3">
        <v>41312</v>
      </c>
      <c r="H50" s="11">
        <v>1</v>
      </c>
      <c r="I50" s="11">
        <v>149.93482990302377</v>
      </c>
      <c r="J50" s="11">
        <v>1.6824748498424058</v>
      </c>
      <c r="K50" s="11">
        <v>172.68830134049006</v>
      </c>
      <c r="L50" s="11">
        <v>259.11385286142541</v>
      </c>
      <c r="M50" s="1">
        <v>41.3</v>
      </c>
      <c r="N50" s="8">
        <v>31</v>
      </c>
      <c r="O50" s="8" t="s">
        <v>235</v>
      </c>
      <c r="P50" s="12">
        <v>0.16111111111111112</v>
      </c>
      <c r="Q50" s="12">
        <f t="shared" si="7"/>
        <v>0.52156249999999993</v>
      </c>
      <c r="R50" s="8">
        <v>7418</v>
      </c>
      <c r="S50" s="8">
        <v>0</v>
      </c>
      <c r="T50" s="13">
        <v>400</v>
      </c>
      <c r="U50">
        <f t="shared" si="8"/>
        <v>35.212778126906414</v>
      </c>
      <c r="V50">
        <f t="shared" si="9"/>
        <v>0.63025187555454687</v>
      </c>
      <c r="W50">
        <f t="shared" si="10"/>
        <v>278.66844215932093</v>
      </c>
      <c r="X50">
        <v>26.153223037719727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t="e">
        <f t="shared" si="11"/>
        <v>#DIV/0!</v>
      </c>
      <c r="AG50" t="e">
        <f t="shared" si="12"/>
        <v>#DIV/0!</v>
      </c>
      <c r="AH50" t="e">
        <f t="shared" si="13"/>
        <v>#DIV/0!</v>
      </c>
      <c r="AI50" s="8">
        <v>-1</v>
      </c>
      <c r="AJ50" s="8">
        <v>0.85</v>
      </c>
      <c r="AK50" s="8">
        <v>0.85</v>
      </c>
      <c r="AL50" s="8">
        <v>10.050127029418945</v>
      </c>
      <c r="AM50">
        <f t="shared" si="14"/>
        <v>0.85</v>
      </c>
      <c r="AN50">
        <f t="shared" si="15"/>
        <v>2.3676872169575647E-2</v>
      </c>
      <c r="AO50" t="e">
        <f t="shared" si="16"/>
        <v>#DIV/0!</v>
      </c>
      <c r="AP50" t="e">
        <f t="shared" si="17"/>
        <v>#DIV/0!</v>
      </c>
      <c r="AQ50" t="e">
        <f t="shared" si="18"/>
        <v>#DIV/0!</v>
      </c>
      <c r="AR50" s="8">
        <v>1799.7169189453125</v>
      </c>
      <c r="AS50" s="8">
        <v>0.5</v>
      </c>
      <c r="AT50" t="e">
        <f t="shared" si="19"/>
        <v>#DIV/0!</v>
      </c>
      <c r="AU50">
        <f t="shared" si="20"/>
        <v>6.6512431588889038</v>
      </c>
      <c r="AV50">
        <f t="shared" si="21"/>
        <v>1.1046908809146898</v>
      </c>
      <c r="AW50">
        <f t="shared" si="22"/>
        <v>26.153223037719727</v>
      </c>
      <c r="AX50" s="8">
        <v>2</v>
      </c>
      <c r="AY50">
        <f t="shared" si="23"/>
        <v>4.644859790802002</v>
      </c>
      <c r="AZ50" s="8">
        <v>1</v>
      </c>
      <c r="BA50">
        <f t="shared" si="24"/>
        <v>9.2897195816040039</v>
      </c>
      <c r="BB50" s="8">
        <v>25.587654113769531</v>
      </c>
      <c r="BC50" s="8">
        <v>26.153223037719727</v>
      </c>
      <c r="BD50" s="8">
        <v>25.131567001342773</v>
      </c>
      <c r="BE50" s="8">
        <v>400.6734619140625</v>
      </c>
      <c r="BF50" s="8">
        <v>379.13116455078125</v>
      </c>
      <c r="BG50" s="8">
        <v>19.091766357421875</v>
      </c>
      <c r="BH50" s="8">
        <v>22.802322387695313</v>
      </c>
      <c r="BI50" s="8">
        <v>58.490180969238281</v>
      </c>
      <c r="BJ50" s="8">
        <v>69.85797119140625</v>
      </c>
      <c r="BK50" s="8">
        <v>350.32913208007812</v>
      </c>
      <c r="BL50" s="8">
        <v>1799.3621826171875</v>
      </c>
      <c r="BM50" s="8">
        <v>984.58782958984375</v>
      </c>
      <c r="BN50" s="8">
        <v>100.87930297851562</v>
      </c>
      <c r="BO50" s="8">
        <v>-6.1207504272460937</v>
      </c>
      <c r="BP50" s="8">
        <v>-1.0744428634643555</v>
      </c>
      <c r="BQ50" s="8">
        <v>0.25</v>
      </c>
      <c r="BR50" s="8">
        <v>-1.355140209197998</v>
      </c>
      <c r="BS50" s="8">
        <v>7.355140209197998</v>
      </c>
      <c r="BT50" s="8">
        <v>1</v>
      </c>
      <c r="BU50" s="8">
        <v>0</v>
      </c>
      <c r="BV50" s="8">
        <v>0.15999999642372131</v>
      </c>
      <c r="BW50" s="8">
        <v>111115</v>
      </c>
      <c r="BX50">
        <f t="shared" si="25"/>
        <v>1.7516456604003905</v>
      </c>
      <c r="BY50">
        <f t="shared" si="26"/>
        <v>6.651243158888904E-3</v>
      </c>
      <c r="BZ50">
        <f t="shared" si="27"/>
        <v>299.3032230377197</v>
      </c>
      <c r="CA50">
        <f t="shared" si="28"/>
        <v>298.73765411376951</v>
      </c>
      <c r="CB50">
        <f t="shared" si="29"/>
        <v>287.89794278372938</v>
      </c>
      <c r="CC50">
        <f t="shared" si="30"/>
        <v>-4.3943436738851337E-2</v>
      </c>
      <c r="CD50">
        <f t="shared" si="31"/>
        <v>3.4049732696767951</v>
      </c>
      <c r="CE50">
        <f t="shared" si="32"/>
        <v>33.75294207179401</v>
      </c>
      <c r="CF50">
        <f t="shared" si="33"/>
        <v>10.950619684098697</v>
      </c>
      <c r="CG50">
        <f t="shared" si="34"/>
        <v>25.870438575744629</v>
      </c>
      <c r="CH50">
        <f t="shared" si="35"/>
        <v>3.3484758758615274</v>
      </c>
      <c r="CI50">
        <f t="shared" si="36"/>
        <v>0.59020968104264837</v>
      </c>
      <c r="CJ50">
        <f t="shared" si="37"/>
        <v>2.3002823887621053</v>
      </c>
      <c r="CK50">
        <f t="shared" si="38"/>
        <v>1.0481934870994221</v>
      </c>
      <c r="CL50">
        <f t="shared" si="39"/>
        <v>0.37228107902748553</v>
      </c>
      <c r="CM50">
        <f t="shared" si="40"/>
        <v>28.111878207141093</v>
      </c>
      <c r="CN50">
        <f t="shared" si="41"/>
        <v>0.73501855878691758</v>
      </c>
      <c r="CO50">
        <f t="shared" si="42"/>
        <v>68.733660129616808</v>
      </c>
      <c r="CP50">
        <f t="shared" si="43"/>
        <v>374.01397559219748</v>
      </c>
      <c r="CQ50">
        <f t="shared" si="44"/>
        <v>6.4711569137548608E-2</v>
      </c>
      <c r="CR50">
        <f t="shared" si="45"/>
        <v>0</v>
      </c>
      <c r="CS50">
        <f t="shared" si="46"/>
        <v>1529.4578552246094</v>
      </c>
      <c r="CT50">
        <f t="shared" si="47"/>
        <v>0</v>
      </c>
      <c r="CU50" t="e">
        <f t="shared" si="48"/>
        <v>#DIV/0!</v>
      </c>
      <c r="CV50" t="e">
        <f t="shared" si="49"/>
        <v>#DIV/0!</v>
      </c>
    </row>
    <row r="51" spans="1:100" x14ac:dyDescent="0.3">
      <c r="A51" s="4" t="str">
        <f>VLOOKUP(B51,ListCodeMtrx!A$1:B$91,2,TRUE)</f>
        <v>M81</v>
      </c>
      <c r="B51">
        <v>81</v>
      </c>
      <c r="C51" s="10">
        <v>11</v>
      </c>
      <c r="D51" s="10">
        <v>3</v>
      </c>
      <c r="E51" s="10">
        <v>5</v>
      </c>
      <c r="F51" s="1">
        <v>68</v>
      </c>
      <c r="G51" s="3">
        <v>41312</v>
      </c>
      <c r="H51" s="11">
        <v>1</v>
      </c>
      <c r="I51" s="11">
        <v>149.93482990302377</v>
      </c>
      <c r="J51" s="11">
        <v>1.6824748498424058</v>
      </c>
      <c r="K51" s="11">
        <v>172.68830134049006</v>
      </c>
      <c r="L51" s="11">
        <v>259.11385286142541</v>
      </c>
      <c r="M51" s="1">
        <v>41.3</v>
      </c>
      <c r="N51" s="8">
        <v>32</v>
      </c>
      <c r="O51" s="8" t="s">
        <v>236</v>
      </c>
      <c r="P51" s="12">
        <v>0.16111111111111112</v>
      </c>
      <c r="Q51" s="12">
        <f t="shared" si="7"/>
        <v>0.52349537037037042</v>
      </c>
      <c r="R51" s="8">
        <v>7585</v>
      </c>
      <c r="S51" s="8">
        <v>0</v>
      </c>
      <c r="T51" s="13">
        <v>50</v>
      </c>
      <c r="U51" s="14">
        <f t="shared" si="8"/>
        <v>-0.87740523453491659</v>
      </c>
      <c r="V51" s="14">
        <f t="shared" si="9"/>
        <v>0.6209591183962706</v>
      </c>
      <c r="W51" s="14">
        <f t="shared" si="10"/>
        <v>49.495627253321281</v>
      </c>
      <c r="X51" s="15">
        <v>26.428932189941406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t="e">
        <f t="shared" si="11"/>
        <v>#DIV/0!</v>
      </c>
      <c r="AG51" t="e">
        <f t="shared" si="12"/>
        <v>#DIV/0!</v>
      </c>
      <c r="AH51" t="e">
        <f t="shared" si="13"/>
        <v>#DIV/0!</v>
      </c>
      <c r="AI51" s="8">
        <v>-1</v>
      </c>
      <c r="AJ51" s="8">
        <v>0.85</v>
      </c>
      <c r="AK51" s="8">
        <v>0.85</v>
      </c>
      <c r="AL51" s="8">
        <v>10.02602481842041</v>
      </c>
      <c r="AM51">
        <f t="shared" si="14"/>
        <v>0.85</v>
      </c>
      <c r="AN51">
        <f t="shared" si="15"/>
        <v>8.0043018453451419E-5</v>
      </c>
      <c r="AO51" t="e">
        <f t="shared" si="16"/>
        <v>#DIV/0!</v>
      </c>
      <c r="AP51" t="e">
        <f t="shared" si="17"/>
        <v>#DIV/0!</v>
      </c>
      <c r="AQ51" t="e">
        <f t="shared" si="18"/>
        <v>#DIV/0!</v>
      </c>
      <c r="AR51" s="8">
        <v>1799.7169189453125</v>
      </c>
      <c r="AS51" s="8">
        <v>0.5</v>
      </c>
      <c r="AT51" t="e">
        <f t="shared" si="19"/>
        <v>#DIV/0!</v>
      </c>
      <c r="AU51">
        <f t="shared" si="20"/>
        <v>6.7288913884115251</v>
      </c>
      <c r="AV51">
        <f t="shared" si="21"/>
        <v>1.1327616631618036</v>
      </c>
      <c r="AW51">
        <f t="shared" si="22"/>
        <v>26.428932189941406</v>
      </c>
      <c r="AX51" s="8">
        <v>2</v>
      </c>
      <c r="AY51">
        <f t="shared" si="23"/>
        <v>4.644859790802002</v>
      </c>
      <c r="AZ51" s="8">
        <v>1</v>
      </c>
      <c r="BA51">
        <f t="shared" si="24"/>
        <v>9.2897195816040039</v>
      </c>
      <c r="BB51" s="8">
        <v>25.651544570922852</v>
      </c>
      <c r="BC51" s="8">
        <v>26.428932189941406</v>
      </c>
      <c r="BD51" s="8">
        <v>25.135116577148438</v>
      </c>
      <c r="BE51" s="8">
        <v>47.682540893554687</v>
      </c>
      <c r="BF51" s="8">
        <v>47.999015808105469</v>
      </c>
      <c r="BG51" s="8">
        <v>19.325788497924805</v>
      </c>
      <c r="BH51" s="8">
        <v>23.078107833862305</v>
      </c>
      <c r="BI51" s="8">
        <v>58.982875823974609</v>
      </c>
      <c r="BJ51" s="8">
        <v>70.435066223144531</v>
      </c>
      <c r="BK51" s="8">
        <v>350.3753662109375</v>
      </c>
      <c r="BL51" s="8">
        <v>1801.895263671875</v>
      </c>
      <c r="BM51" s="8">
        <v>964.66546630859375</v>
      </c>
      <c r="BN51" s="8">
        <v>100.87894439697266</v>
      </c>
      <c r="BO51" s="8">
        <v>-0.26774215698242188</v>
      </c>
      <c r="BP51" s="8">
        <v>-1.1851205825805664</v>
      </c>
      <c r="BQ51" s="8">
        <v>0.25</v>
      </c>
      <c r="BR51" s="8">
        <v>-1.355140209197998</v>
      </c>
      <c r="BS51" s="8">
        <v>7.355140209197998</v>
      </c>
      <c r="BT51" s="8">
        <v>1</v>
      </c>
      <c r="BU51" s="8">
        <v>0</v>
      </c>
      <c r="BV51" s="8">
        <v>0.15999999642372131</v>
      </c>
      <c r="BW51" s="8">
        <v>111135</v>
      </c>
      <c r="BX51">
        <f t="shared" si="25"/>
        <v>1.7518768310546873</v>
      </c>
      <c r="BY51">
        <f t="shared" si="26"/>
        <v>6.728891388411525E-3</v>
      </c>
      <c r="BZ51">
        <f t="shared" si="27"/>
        <v>299.57893218994138</v>
      </c>
      <c r="CA51">
        <f t="shared" si="28"/>
        <v>298.80154457092283</v>
      </c>
      <c r="CB51">
        <f t="shared" si="29"/>
        <v>288.30323574342037</v>
      </c>
      <c r="CC51">
        <f t="shared" si="30"/>
        <v>-6.4088150403091029E-2</v>
      </c>
      <c r="CD51">
        <f t="shared" si="31"/>
        <v>3.4608568201213381</v>
      </c>
      <c r="CE51">
        <f t="shared" si="32"/>
        <v>34.307028496475795</v>
      </c>
      <c r="CF51">
        <f t="shared" si="33"/>
        <v>11.22892066261349</v>
      </c>
      <c r="CG51">
        <f t="shared" si="34"/>
        <v>26.040238380432129</v>
      </c>
      <c r="CH51">
        <f t="shared" si="35"/>
        <v>3.3823010333743557</v>
      </c>
      <c r="CI51">
        <f t="shared" si="36"/>
        <v>0.58205257744267647</v>
      </c>
      <c r="CJ51">
        <f t="shared" si="37"/>
        <v>2.3280951569595345</v>
      </c>
      <c r="CK51">
        <f t="shared" si="38"/>
        <v>1.0542058764148212</v>
      </c>
      <c r="CL51">
        <f t="shared" si="39"/>
        <v>0.36708913608471611</v>
      </c>
      <c r="CM51">
        <f t="shared" si="40"/>
        <v>4.9930666295810813</v>
      </c>
      <c r="CN51">
        <f t="shared" si="41"/>
        <v>1.0311800444242252</v>
      </c>
      <c r="CO51">
        <f t="shared" si="42"/>
        <v>68.4137981557693</v>
      </c>
      <c r="CP51">
        <f t="shared" si="43"/>
        <v>48.126522032186521</v>
      </c>
      <c r="CQ51">
        <f t="shared" si="44"/>
        <v>-1.2472670386640867E-2</v>
      </c>
      <c r="CR51">
        <f t="shared" si="45"/>
        <v>0</v>
      </c>
      <c r="CS51">
        <f t="shared" si="46"/>
        <v>1531.6109741210937</v>
      </c>
      <c r="CT51">
        <f t="shared" si="47"/>
        <v>0</v>
      </c>
      <c r="CU51" t="e">
        <f t="shared" si="48"/>
        <v>#DIV/0!</v>
      </c>
      <c r="CV51" t="e">
        <f t="shared" si="49"/>
        <v>#DIV/0!</v>
      </c>
    </row>
    <row r="52" spans="1:100" x14ac:dyDescent="0.3">
      <c r="A52" s="4" t="str">
        <f>VLOOKUP(B52,ListCodeMtrx!A$1:B$91,2,TRUE)</f>
        <v>M81</v>
      </c>
      <c r="B52">
        <v>81</v>
      </c>
      <c r="C52" s="10">
        <v>11</v>
      </c>
      <c r="D52" s="10">
        <v>3</v>
      </c>
      <c r="E52" s="10">
        <v>5</v>
      </c>
      <c r="F52" s="1">
        <v>68</v>
      </c>
      <c r="G52" s="3">
        <v>41312</v>
      </c>
      <c r="H52" s="11">
        <v>1</v>
      </c>
      <c r="I52" s="11">
        <v>149.93482990302377</v>
      </c>
      <c r="J52" s="11">
        <v>1.6824748498424058</v>
      </c>
      <c r="K52" s="11">
        <v>172.68830134049006</v>
      </c>
      <c r="L52" s="11">
        <v>259.11385286142541</v>
      </c>
      <c r="M52" s="1">
        <v>41.3</v>
      </c>
      <c r="N52" s="8">
        <v>33</v>
      </c>
      <c r="O52" s="8" t="s">
        <v>237</v>
      </c>
      <c r="P52" s="12">
        <v>0.16111111111111112</v>
      </c>
      <c r="Q52" s="12">
        <f t="shared" si="7"/>
        <v>0.52557870370370363</v>
      </c>
      <c r="R52" s="8">
        <v>7765</v>
      </c>
      <c r="S52" s="8">
        <v>0</v>
      </c>
      <c r="T52" s="13">
        <v>150</v>
      </c>
      <c r="U52" s="14">
        <f t="shared" si="8"/>
        <v>12.753545508192477</v>
      </c>
      <c r="V52" s="14">
        <f t="shared" si="9"/>
        <v>0.6094374194443416</v>
      </c>
      <c r="W52" s="14">
        <f t="shared" si="10"/>
        <v>106.78387343157246</v>
      </c>
      <c r="X52" s="15">
        <v>26.594703674316406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t="e">
        <f t="shared" si="11"/>
        <v>#DIV/0!</v>
      </c>
      <c r="AG52" t="e">
        <f t="shared" si="12"/>
        <v>#DIV/0!</v>
      </c>
      <c r="AH52" t="e">
        <f t="shared" si="13"/>
        <v>#DIV/0!</v>
      </c>
      <c r="AI52" s="8">
        <v>-1</v>
      </c>
      <c r="AJ52" s="8">
        <v>0.85</v>
      </c>
      <c r="AK52" s="8">
        <v>0.85</v>
      </c>
      <c r="AL52" s="8">
        <v>10.02602481842041</v>
      </c>
      <c r="AM52">
        <f t="shared" si="14"/>
        <v>0.85</v>
      </c>
      <c r="AN52">
        <f t="shared" si="15"/>
        <v>8.9856318236431615E-3</v>
      </c>
      <c r="AO52" t="e">
        <f t="shared" si="16"/>
        <v>#DIV/0!</v>
      </c>
      <c r="AP52" t="e">
        <f t="shared" si="17"/>
        <v>#DIV/0!</v>
      </c>
      <c r="AQ52" t="e">
        <f t="shared" si="18"/>
        <v>#DIV/0!</v>
      </c>
      <c r="AR52" s="8">
        <v>1799.7169189453125</v>
      </c>
      <c r="AS52" s="8">
        <v>0.5</v>
      </c>
      <c r="AT52" t="e">
        <f t="shared" si="19"/>
        <v>#DIV/0!</v>
      </c>
      <c r="AU52">
        <f t="shared" si="20"/>
        <v>6.5330345113573181</v>
      </c>
      <c r="AV52">
        <f t="shared" si="21"/>
        <v>1.1187219509771844</v>
      </c>
      <c r="AW52">
        <f t="shared" si="22"/>
        <v>26.594703674316406</v>
      </c>
      <c r="AX52" s="8">
        <v>2</v>
      </c>
      <c r="AY52">
        <f t="shared" si="23"/>
        <v>4.644859790802002</v>
      </c>
      <c r="AZ52" s="8">
        <v>1</v>
      </c>
      <c r="BA52">
        <f t="shared" si="24"/>
        <v>9.2897195816040039</v>
      </c>
      <c r="BB52" s="8">
        <v>25.720363616943359</v>
      </c>
      <c r="BC52" s="8">
        <v>26.594703674316406</v>
      </c>
      <c r="BD52" s="8">
        <v>25.133411407470703</v>
      </c>
      <c r="BE52" s="8">
        <v>152.24264526367187</v>
      </c>
      <c r="BF52" s="8">
        <v>144.42282104492187</v>
      </c>
      <c r="BG52" s="8">
        <v>19.9140625</v>
      </c>
      <c r="BH52" s="8">
        <v>23.555994033813477</v>
      </c>
      <c r="BI52" s="8">
        <v>60.526020050048828</v>
      </c>
      <c r="BJ52" s="8">
        <v>71.595161437988281</v>
      </c>
      <c r="BK52" s="8">
        <v>350.31643676757812</v>
      </c>
      <c r="BL52" s="8">
        <v>1800.723876953125</v>
      </c>
      <c r="BM52" s="8">
        <v>935.317138671875</v>
      </c>
      <c r="BN52" s="8">
        <v>100.87110900878906</v>
      </c>
      <c r="BO52" s="8">
        <v>-1.3464622497558594</v>
      </c>
      <c r="BP52" s="8">
        <v>-1.1743764877319336</v>
      </c>
      <c r="BQ52" s="8">
        <v>0.5</v>
      </c>
      <c r="BR52" s="8">
        <v>-1.355140209197998</v>
      </c>
      <c r="BS52" s="8">
        <v>7.355140209197998</v>
      </c>
      <c r="BT52" s="8">
        <v>1</v>
      </c>
      <c r="BU52" s="8">
        <v>0</v>
      </c>
      <c r="BV52" s="8">
        <v>0.15999999642372131</v>
      </c>
      <c r="BW52" s="8">
        <v>111115</v>
      </c>
      <c r="BX52">
        <f t="shared" si="25"/>
        <v>1.7515821838378904</v>
      </c>
      <c r="BY52">
        <f t="shared" si="26"/>
        <v>6.5330345113573177E-3</v>
      </c>
      <c r="BZ52">
        <f t="shared" si="27"/>
        <v>299.74470367431638</v>
      </c>
      <c r="CA52">
        <f t="shared" si="28"/>
        <v>298.87036361694334</v>
      </c>
      <c r="CB52">
        <f t="shared" si="29"/>
        <v>288.11581387260958</v>
      </c>
      <c r="CC52">
        <f t="shared" si="30"/>
        <v>-3.714726715432097E-2</v>
      </c>
      <c r="CD52">
        <f t="shared" si="31"/>
        <v>3.4948411929723684</v>
      </c>
      <c r="CE52">
        <f t="shared" si="32"/>
        <v>34.646602256230345</v>
      </c>
      <c r="CF52">
        <f t="shared" si="33"/>
        <v>11.090608222416869</v>
      </c>
      <c r="CG52">
        <f t="shared" si="34"/>
        <v>26.157533645629883</v>
      </c>
      <c r="CH52">
        <f t="shared" si="35"/>
        <v>3.4058408863915539</v>
      </c>
      <c r="CI52">
        <f t="shared" si="36"/>
        <v>0.57191766213777051</v>
      </c>
      <c r="CJ52">
        <f t="shared" si="37"/>
        <v>2.376119241995184</v>
      </c>
      <c r="CK52">
        <f t="shared" si="38"/>
        <v>1.0297216443963699</v>
      </c>
      <c r="CL52">
        <f t="shared" si="39"/>
        <v>0.36064017118341551</v>
      </c>
      <c r="CM52">
        <f t="shared" si="40"/>
        <v>10.771407737296881</v>
      </c>
      <c r="CN52">
        <f t="shared" si="41"/>
        <v>0.73938365598299705</v>
      </c>
      <c r="CO52">
        <f t="shared" si="42"/>
        <v>69.059652602784482</v>
      </c>
      <c r="CP52">
        <f t="shared" si="43"/>
        <v>142.56945116816539</v>
      </c>
      <c r="CQ52">
        <f t="shared" si="44"/>
        <v>6.1777289246256181E-2</v>
      </c>
      <c r="CR52">
        <f t="shared" si="45"/>
        <v>0</v>
      </c>
      <c r="CS52">
        <f t="shared" si="46"/>
        <v>1530.6152954101562</v>
      </c>
      <c r="CT52">
        <f t="shared" si="47"/>
        <v>0</v>
      </c>
      <c r="CU52" t="e">
        <f t="shared" si="48"/>
        <v>#DIV/0!</v>
      </c>
      <c r="CV52" t="e">
        <f t="shared" si="49"/>
        <v>#DIV/0!</v>
      </c>
    </row>
    <row r="53" spans="1:100" s="5" customFormat="1" x14ac:dyDescent="0.3">
      <c r="A53" s="4" t="str">
        <f>VLOOKUP(B53,ListCodeMtrx!A$1:B$91,2,TRUE)</f>
        <v>M81</v>
      </c>
      <c r="B53">
        <v>81</v>
      </c>
      <c r="C53" s="10">
        <v>11</v>
      </c>
      <c r="D53" s="10">
        <v>3</v>
      </c>
      <c r="E53" s="10">
        <v>5</v>
      </c>
      <c r="F53" s="1">
        <v>68</v>
      </c>
      <c r="G53" s="3">
        <v>41312</v>
      </c>
      <c r="H53" s="11">
        <v>1</v>
      </c>
      <c r="I53" s="11">
        <v>149.93482990302377</v>
      </c>
      <c r="J53" s="11">
        <v>1.6824748498424058</v>
      </c>
      <c r="K53" s="11">
        <v>172.68830134049006</v>
      </c>
      <c r="L53" s="11">
        <v>259.11385286142541</v>
      </c>
      <c r="M53" s="1">
        <v>41.3</v>
      </c>
      <c r="N53" s="8">
        <v>34</v>
      </c>
      <c r="O53" s="8" t="s">
        <v>238</v>
      </c>
      <c r="P53" s="12">
        <v>0.16111111111111112</v>
      </c>
      <c r="Q53" s="12">
        <f t="shared" si="7"/>
        <v>0.52799768518518531</v>
      </c>
      <c r="R53" s="8">
        <v>7974</v>
      </c>
      <c r="S53" s="8">
        <v>0</v>
      </c>
      <c r="T53" s="13" t="s">
        <v>192</v>
      </c>
      <c r="U53" s="14">
        <f t="shared" si="8"/>
        <v>35.179110811273077</v>
      </c>
      <c r="V53" s="14">
        <f t="shared" si="9"/>
        <v>0.60099088561202341</v>
      </c>
      <c r="W53" s="14">
        <f t="shared" si="10"/>
        <v>274.98593109556572</v>
      </c>
      <c r="X53" s="15">
        <v>26.629632949829102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t="e">
        <f t="shared" si="11"/>
        <v>#DIV/0!</v>
      </c>
      <c r="AG53" t="e">
        <f t="shared" si="12"/>
        <v>#DIV/0!</v>
      </c>
      <c r="AH53" t="e">
        <f t="shared" si="13"/>
        <v>#DIV/0!</v>
      </c>
      <c r="AI53" s="8">
        <v>-1</v>
      </c>
      <c r="AJ53" s="8">
        <v>0.85</v>
      </c>
      <c r="AK53" s="8">
        <v>0.85</v>
      </c>
      <c r="AL53" s="8">
        <v>10.02602481842041</v>
      </c>
      <c r="AM53">
        <f t="shared" si="14"/>
        <v>0.85</v>
      </c>
      <c r="AN53">
        <f t="shared" si="15"/>
        <v>2.3633053280086434E-2</v>
      </c>
      <c r="AO53" t="e">
        <f t="shared" si="16"/>
        <v>#DIV/0!</v>
      </c>
      <c r="AP53" t="e">
        <f t="shared" si="17"/>
        <v>#DIV/0!</v>
      </c>
      <c r="AQ53" t="e">
        <f t="shared" si="18"/>
        <v>#DIV/0!</v>
      </c>
      <c r="AR53" s="8">
        <v>1799.7169189453125</v>
      </c>
      <c r="AS53" s="8">
        <v>0.5</v>
      </c>
      <c r="AT53" t="e">
        <f t="shared" si="19"/>
        <v>#DIV/0!</v>
      </c>
      <c r="AU53">
        <f t="shared" si="20"/>
        <v>6.3094539392737694</v>
      </c>
      <c r="AV53">
        <f t="shared" si="21"/>
        <v>1.0944508635706249</v>
      </c>
      <c r="AW53">
        <f t="shared" si="22"/>
        <v>26.629632949829102</v>
      </c>
      <c r="AX53" s="8">
        <v>2</v>
      </c>
      <c r="AY53">
        <f t="shared" si="23"/>
        <v>4.644859790802002</v>
      </c>
      <c r="AZ53" s="8">
        <v>1</v>
      </c>
      <c r="BA53">
        <f t="shared" si="24"/>
        <v>9.2897195816040039</v>
      </c>
      <c r="BB53" s="8">
        <v>25.724269866943359</v>
      </c>
      <c r="BC53" s="8">
        <v>26.629632949829102</v>
      </c>
      <c r="BD53" s="8">
        <v>25.132667541503906</v>
      </c>
      <c r="BE53" s="8">
        <v>401.08200073242187</v>
      </c>
      <c r="BF53" s="8">
        <v>379.63278198242187</v>
      </c>
      <c r="BG53" s="8">
        <v>20.35260009765625</v>
      </c>
      <c r="BH53" s="8">
        <v>23.868364334106445</v>
      </c>
      <c r="BI53" s="8">
        <v>61.843540191650391</v>
      </c>
      <c r="BJ53" s="8">
        <v>72.526565551757812</v>
      </c>
      <c r="BK53" s="8">
        <v>350.356689453125</v>
      </c>
      <c r="BL53" s="8">
        <v>1801.0224609375</v>
      </c>
      <c r="BM53" s="8">
        <v>912.73516845703125</v>
      </c>
      <c r="BN53" s="8">
        <v>100.86942291259766</v>
      </c>
      <c r="BO53" s="8">
        <v>-5.8897361755371094</v>
      </c>
      <c r="BP53" s="8">
        <v>-1.1285409927368164</v>
      </c>
      <c r="BQ53" s="8">
        <v>0.5</v>
      </c>
      <c r="BR53" s="8">
        <v>-1.355140209197998</v>
      </c>
      <c r="BS53" s="8">
        <v>7.355140209197998</v>
      </c>
      <c r="BT53" s="8">
        <v>1</v>
      </c>
      <c r="BU53" s="8">
        <v>0</v>
      </c>
      <c r="BV53" s="8">
        <v>0.15999999642372131</v>
      </c>
      <c r="BW53" s="8">
        <v>111115</v>
      </c>
      <c r="BX53">
        <f t="shared" si="25"/>
        <v>1.7517834472656248</v>
      </c>
      <c r="BY53">
        <f t="shared" si="26"/>
        <v>6.3094539392737695E-3</v>
      </c>
      <c r="BZ53">
        <f t="shared" si="27"/>
        <v>299.77963294982908</v>
      </c>
      <c r="CA53">
        <f t="shared" si="28"/>
        <v>298.87426986694334</v>
      </c>
      <c r="CB53">
        <f t="shared" si="29"/>
        <v>288.16358730904176</v>
      </c>
      <c r="CC53">
        <f t="shared" si="30"/>
        <v>-2.0107789493786282E-3</v>
      </c>
      <c r="CD53">
        <f t="shared" si="31"/>
        <v>3.5020389998195705</v>
      </c>
      <c r="CE53">
        <f t="shared" si="32"/>
        <v>34.718539064648482</v>
      </c>
      <c r="CF53">
        <f t="shared" si="33"/>
        <v>10.850174730542037</v>
      </c>
      <c r="CG53">
        <f t="shared" si="34"/>
        <v>26.17695140838623</v>
      </c>
      <c r="CH53">
        <f t="shared" si="35"/>
        <v>3.4097515867591919</v>
      </c>
      <c r="CI53">
        <f t="shared" si="36"/>
        <v>0.56447277644424088</v>
      </c>
      <c r="CJ53">
        <f t="shared" si="37"/>
        <v>2.4075881362489455</v>
      </c>
      <c r="CK53">
        <f t="shared" si="38"/>
        <v>1.0021634505102464</v>
      </c>
      <c r="CL53">
        <f t="shared" si="39"/>
        <v>0.35590420356287217</v>
      </c>
      <c r="CM53">
        <f t="shared" si="40"/>
        <v>27.737672178693057</v>
      </c>
      <c r="CN53">
        <f t="shared" si="41"/>
        <v>0.72434716954527489</v>
      </c>
      <c r="CO53">
        <f t="shared" si="42"/>
        <v>69.761346641887343</v>
      </c>
      <c r="CP53">
        <f t="shared" si="43"/>
        <v>374.52048562320084</v>
      </c>
      <c r="CQ53">
        <f t="shared" si="44"/>
        <v>6.5527580948606945E-2</v>
      </c>
      <c r="CR53">
        <f t="shared" si="45"/>
        <v>0</v>
      </c>
      <c r="CS53">
        <f t="shared" si="46"/>
        <v>1530.869091796875</v>
      </c>
      <c r="CT53">
        <f t="shared" si="47"/>
        <v>0</v>
      </c>
      <c r="CU53" t="e">
        <f t="shared" si="48"/>
        <v>#DIV/0!</v>
      </c>
      <c r="CV53" t="e">
        <f t="shared" si="49"/>
        <v>#DIV/0!</v>
      </c>
    </row>
    <row r="54" spans="1:100" x14ac:dyDescent="0.3">
      <c r="A54" s="4" t="str">
        <f>VLOOKUP(B54,ListCodeMtrx!A$1:B$91,2,TRUE)</f>
        <v>M81</v>
      </c>
      <c r="B54">
        <v>81</v>
      </c>
      <c r="C54" s="10">
        <v>11</v>
      </c>
      <c r="D54" s="10">
        <v>3</v>
      </c>
      <c r="E54" s="10">
        <v>5</v>
      </c>
      <c r="F54" s="1">
        <v>68</v>
      </c>
      <c r="G54" s="3">
        <v>41312</v>
      </c>
      <c r="H54" s="11">
        <v>1</v>
      </c>
      <c r="I54" s="11">
        <v>149.93482990302377</v>
      </c>
      <c r="J54" s="11">
        <v>1.6824748498424058</v>
      </c>
      <c r="K54" s="11">
        <v>172.68830134049006</v>
      </c>
      <c r="L54" s="11">
        <v>259.11385286142541</v>
      </c>
      <c r="M54" s="1">
        <v>41.3</v>
      </c>
      <c r="N54" s="8">
        <v>35</v>
      </c>
      <c r="O54" s="8" t="s">
        <v>239</v>
      </c>
      <c r="P54" s="12">
        <v>0.16111111111111112</v>
      </c>
      <c r="Q54" s="12">
        <f t="shared" si="7"/>
        <v>0.53041666666666676</v>
      </c>
      <c r="R54" s="8">
        <v>8183</v>
      </c>
      <c r="S54" s="8">
        <v>0</v>
      </c>
      <c r="T54" s="13">
        <v>800</v>
      </c>
      <c r="U54" s="14">
        <f t="shared" si="8"/>
        <v>51.930209865725388</v>
      </c>
      <c r="V54" s="14">
        <f t="shared" si="9"/>
        <v>0.57806436116395854</v>
      </c>
      <c r="W54" s="14">
        <f t="shared" si="10"/>
        <v>605.15079896974987</v>
      </c>
      <c r="X54" s="15">
        <v>26.686357498168945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t="e">
        <f t="shared" si="11"/>
        <v>#DIV/0!</v>
      </c>
      <c r="AG54" t="e">
        <f t="shared" si="12"/>
        <v>#DIV/0!</v>
      </c>
      <c r="AH54" t="e">
        <f t="shared" si="13"/>
        <v>#DIV/0!</v>
      </c>
      <c r="AI54" s="8">
        <v>-1</v>
      </c>
      <c r="AJ54" s="8">
        <v>0.85</v>
      </c>
      <c r="AK54" s="8">
        <v>0.85</v>
      </c>
      <c r="AL54" s="8">
        <v>10.02602481842041</v>
      </c>
      <c r="AM54">
        <f t="shared" si="14"/>
        <v>0.85</v>
      </c>
      <c r="AN54">
        <f t="shared" si="15"/>
        <v>3.4576611337419613E-2</v>
      </c>
      <c r="AO54" t="e">
        <f t="shared" si="16"/>
        <v>#DIV/0!</v>
      </c>
      <c r="AP54" t="e">
        <f t="shared" si="17"/>
        <v>#DIV/0!</v>
      </c>
      <c r="AQ54" t="e">
        <f t="shared" si="18"/>
        <v>#DIV/0!</v>
      </c>
      <c r="AR54" s="8">
        <v>1799.7169189453125</v>
      </c>
      <c r="AS54" s="8">
        <v>0.5</v>
      </c>
      <c r="AT54" t="e">
        <f t="shared" si="19"/>
        <v>#DIV/0!</v>
      </c>
      <c r="AU54">
        <f t="shared" si="20"/>
        <v>6.1932147572602974</v>
      </c>
      <c r="AV54">
        <f t="shared" si="21"/>
        <v>1.1142427313650134</v>
      </c>
      <c r="AW54">
        <f t="shared" si="22"/>
        <v>26.686357498168945</v>
      </c>
      <c r="AX54" s="8">
        <v>2</v>
      </c>
      <c r="AY54">
        <f t="shared" si="23"/>
        <v>4.644859790802002</v>
      </c>
      <c r="AZ54" s="8">
        <v>1</v>
      </c>
      <c r="BA54">
        <f t="shared" si="24"/>
        <v>9.2897195816040039</v>
      </c>
      <c r="BB54" s="8">
        <v>25.745363235473633</v>
      </c>
      <c r="BC54" s="8">
        <v>26.686357498168945</v>
      </c>
      <c r="BD54" s="8">
        <v>25.132810592651367</v>
      </c>
      <c r="BE54" s="8">
        <v>801.312744140625</v>
      </c>
      <c r="BF54" s="8">
        <v>768.94952392578125</v>
      </c>
      <c r="BG54" s="8">
        <v>20.337863922119141</v>
      </c>
      <c r="BH54" s="8">
        <v>23.789190292358398</v>
      </c>
      <c r="BI54" s="8">
        <v>61.719226837158203</v>
      </c>
      <c r="BJ54" s="8">
        <v>72.192955017089844</v>
      </c>
      <c r="BK54" s="8">
        <v>350.35128784179687</v>
      </c>
      <c r="BL54" s="8">
        <v>1800.9525146484375</v>
      </c>
      <c r="BM54" s="8">
        <v>885.8211669921875</v>
      </c>
      <c r="BN54" s="8">
        <v>100.86568450927734</v>
      </c>
      <c r="BO54" s="8">
        <v>-16.787868499755859</v>
      </c>
      <c r="BP54" s="8">
        <v>-1.0409765243530273</v>
      </c>
      <c r="BQ54" s="8">
        <v>0.25</v>
      </c>
      <c r="BR54" s="8">
        <v>-1.355140209197998</v>
      </c>
      <c r="BS54" s="8">
        <v>7.355140209197998</v>
      </c>
      <c r="BT54" s="8">
        <v>1</v>
      </c>
      <c r="BU54" s="8">
        <v>0</v>
      </c>
      <c r="BV54" s="8">
        <v>0.15999999642372131</v>
      </c>
      <c r="BW54" s="8">
        <v>111115</v>
      </c>
      <c r="BX54">
        <f t="shared" si="25"/>
        <v>1.7517564392089842</v>
      </c>
      <c r="BY54">
        <f t="shared" si="26"/>
        <v>6.1932147572602977E-3</v>
      </c>
      <c r="BZ54">
        <f t="shared" si="27"/>
        <v>299.83635749816892</v>
      </c>
      <c r="CA54">
        <f t="shared" si="28"/>
        <v>298.89536323547361</v>
      </c>
      <c r="CB54">
        <f t="shared" si="29"/>
        <v>288.15239590304191</v>
      </c>
      <c r="CC54">
        <f t="shared" si="30"/>
        <v>1.5282054636055505E-2</v>
      </c>
      <c r="CD54">
        <f t="shared" si="31"/>
        <v>3.5137556941251988</v>
      </c>
      <c r="CE54">
        <f t="shared" si="32"/>
        <v>34.83598719643858</v>
      </c>
      <c r="CF54">
        <f t="shared" si="33"/>
        <v>11.046796904080182</v>
      </c>
      <c r="CG54">
        <f t="shared" si="34"/>
        <v>26.215860366821289</v>
      </c>
      <c r="CH54">
        <f t="shared" si="35"/>
        <v>3.4175995800499894</v>
      </c>
      <c r="CI54">
        <f t="shared" si="36"/>
        <v>0.54420078981035203</v>
      </c>
      <c r="CJ54">
        <f t="shared" si="37"/>
        <v>2.3995129627601854</v>
      </c>
      <c r="CK54">
        <f t="shared" si="38"/>
        <v>1.018086617289804</v>
      </c>
      <c r="CL54">
        <f t="shared" si="39"/>
        <v>0.34301401967361861</v>
      </c>
      <c r="CM54">
        <f t="shared" si="40"/>
        <v>61.038949569419906</v>
      </c>
      <c r="CN54">
        <f t="shared" si="41"/>
        <v>0.78698377479996828</v>
      </c>
      <c r="CO54">
        <f t="shared" si="42"/>
        <v>69.245276799164657</v>
      </c>
      <c r="CP54">
        <f t="shared" si="43"/>
        <v>761.40292548404182</v>
      </c>
      <c r="CQ54">
        <f t="shared" si="44"/>
        <v>4.7227579984734792E-2</v>
      </c>
      <c r="CR54">
        <f t="shared" si="45"/>
        <v>0</v>
      </c>
      <c r="CS54">
        <f t="shared" si="46"/>
        <v>1530.8096374511717</v>
      </c>
      <c r="CT54">
        <f t="shared" si="47"/>
        <v>0</v>
      </c>
      <c r="CU54" t="e">
        <f t="shared" si="48"/>
        <v>#DIV/0!</v>
      </c>
      <c r="CV54" t="e">
        <f t="shared" si="49"/>
        <v>#DIV/0!</v>
      </c>
    </row>
    <row r="55" spans="1:100" x14ac:dyDescent="0.3">
      <c r="A55" s="4" t="str">
        <f>VLOOKUP(B55,ListCodeMtrx!A$1:B$91,2,TRUE)</f>
        <v>M81</v>
      </c>
      <c r="B55">
        <v>81</v>
      </c>
      <c r="C55" s="10">
        <v>11</v>
      </c>
      <c r="D55" s="10">
        <v>3</v>
      </c>
      <c r="E55" s="10">
        <v>5</v>
      </c>
      <c r="F55" s="1">
        <v>68</v>
      </c>
      <c r="G55" s="3">
        <v>41312</v>
      </c>
      <c r="H55" s="11">
        <v>1</v>
      </c>
      <c r="I55" s="11">
        <v>149.93482990302377</v>
      </c>
      <c r="J55" s="11">
        <v>1.6824748498424058</v>
      </c>
      <c r="K55" s="11">
        <v>172.68830134049006</v>
      </c>
      <c r="L55" s="11">
        <v>259.11385286142541</v>
      </c>
      <c r="M55" s="1">
        <v>41.3</v>
      </c>
      <c r="N55" s="8">
        <v>36</v>
      </c>
      <c r="O55" s="8" t="s">
        <v>240</v>
      </c>
      <c r="P55" s="12">
        <v>0.16111111111111112</v>
      </c>
      <c r="Q55" s="12">
        <f t="shared" si="7"/>
        <v>0.53236111111111117</v>
      </c>
      <c r="R55" s="8">
        <v>8351</v>
      </c>
      <c r="S55" s="8">
        <v>0</v>
      </c>
      <c r="T55" s="29">
        <v>400</v>
      </c>
      <c r="U55">
        <f t="shared" si="8"/>
        <v>33.827947668414858</v>
      </c>
      <c r="V55">
        <f t="shared" si="9"/>
        <v>0.56113218748498739</v>
      </c>
      <c r="W55">
        <f t="shared" si="10"/>
        <v>271.67696614384766</v>
      </c>
      <c r="X55">
        <v>26.728239059448242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t="e">
        <f t="shared" si="11"/>
        <v>#DIV/0!</v>
      </c>
      <c r="AG55" t="e">
        <f t="shared" si="12"/>
        <v>#DIV/0!</v>
      </c>
      <c r="AH55" t="e">
        <f t="shared" si="13"/>
        <v>#DIV/0!</v>
      </c>
      <c r="AI55" s="8">
        <v>-1</v>
      </c>
      <c r="AJ55" s="8">
        <v>0.85</v>
      </c>
      <c r="AK55" s="8">
        <v>0.85</v>
      </c>
      <c r="AL55" s="8">
        <v>10.02602481842041</v>
      </c>
      <c r="AM55">
        <f t="shared" si="14"/>
        <v>0.85</v>
      </c>
      <c r="AN55">
        <f t="shared" si="15"/>
        <v>2.2742436746361415E-2</v>
      </c>
      <c r="AO55" t="e">
        <f t="shared" si="16"/>
        <v>#DIV/0!</v>
      </c>
      <c r="AP55" t="e">
        <f t="shared" si="17"/>
        <v>#DIV/0!</v>
      </c>
      <c r="AQ55" t="e">
        <f t="shared" si="18"/>
        <v>#DIV/0!</v>
      </c>
      <c r="AR55" s="8">
        <v>1799.7169189453125</v>
      </c>
      <c r="AS55" s="8">
        <v>0.5</v>
      </c>
      <c r="AT55" t="e">
        <f t="shared" si="19"/>
        <v>#DIV/0!</v>
      </c>
      <c r="AU55">
        <f t="shared" si="20"/>
        <v>6.1153977706821738</v>
      </c>
      <c r="AV55">
        <f t="shared" si="21"/>
        <v>1.1314617167163057</v>
      </c>
      <c r="AW55">
        <f t="shared" si="22"/>
        <v>26.728239059448242</v>
      </c>
      <c r="AX55" s="8">
        <v>2</v>
      </c>
      <c r="AY55">
        <f t="shared" si="23"/>
        <v>4.644859790802002</v>
      </c>
      <c r="AZ55" s="8">
        <v>1</v>
      </c>
      <c r="BA55">
        <f t="shared" si="24"/>
        <v>9.2897195816040039</v>
      </c>
      <c r="BB55" s="8">
        <v>25.723604202270508</v>
      </c>
      <c r="BC55" s="8">
        <v>26.728239059448242</v>
      </c>
      <c r="BD55" s="8">
        <v>25.132905960083008</v>
      </c>
      <c r="BE55" s="8">
        <v>399.72445678710937</v>
      </c>
      <c r="BF55" s="8">
        <v>379.08926391601562</v>
      </c>
      <c r="BG55" s="8">
        <v>20.29676628112793</v>
      </c>
      <c r="BH55" s="8">
        <v>23.705171585083008</v>
      </c>
      <c r="BI55" s="8">
        <v>61.67218017578125</v>
      </c>
      <c r="BJ55" s="8">
        <v>72.028701782226563</v>
      </c>
      <c r="BK55" s="8">
        <v>350.33575439453125</v>
      </c>
      <c r="BL55" s="8">
        <v>1801.6563720703125</v>
      </c>
      <c r="BM55" s="8">
        <v>860.91461181640625</v>
      </c>
      <c r="BN55" s="8">
        <v>100.86266326904297</v>
      </c>
      <c r="BO55" s="8">
        <v>-5.8118553161621094</v>
      </c>
      <c r="BP55" s="8">
        <v>-1.108881950378418</v>
      </c>
      <c r="BQ55" s="8">
        <v>0.25</v>
      </c>
      <c r="BR55" s="8">
        <v>-1.355140209197998</v>
      </c>
      <c r="BS55" s="8">
        <v>7.355140209197998</v>
      </c>
      <c r="BT55" s="8">
        <v>1</v>
      </c>
      <c r="BU55" s="8">
        <v>0</v>
      </c>
      <c r="BV55" s="8">
        <v>0.15999999642372131</v>
      </c>
      <c r="BW55" s="8">
        <v>111115</v>
      </c>
      <c r="BX55">
        <f t="shared" si="25"/>
        <v>1.7516787719726561</v>
      </c>
      <c r="BY55">
        <f t="shared" si="26"/>
        <v>6.1153977706821742E-3</v>
      </c>
      <c r="BZ55">
        <f t="shared" si="27"/>
        <v>299.87823905944822</v>
      </c>
      <c r="CA55">
        <f t="shared" si="28"/>
        <v>298.87360420227049</v>
      </c>
      <c r="CB55">
        <f t="shared" si="29"/>
        <v>288.26501308802472</v>
      </c>
      <c r="CC55">
        <f t="shared" si="30"/>
        <v>2.5613277425489071E-2</v>
      </c>
      <c r="CD55">
        <f t="shared" si="31"/>
        <v>3.5224284560374186</v>
      </c>
      <c r="CE55">
        <f t="shared" si="32"/>
        <v>34.923016524376585</v>
      </c>
      <c r="CF55">
        <f t="shared" si="33"/>
        <v>11.217844939293578</v>
      </c>
      <c r="CG55">
        <f t="shared" si="34"/>
        <v>26.225921630859375</v>
      </c>
      <c r="CH55">
        <f t="shared" si="35"/>
        <v>3.4196315166730877</v>
      </c>
      <c r="CI55">
        <f t="shared" si="36"/>
        <v>0.5291685218840374</v>
      </c>
      <c r="CJ55">
        <f t="shared" si="37"/>
        <v>2.3909667393211129</v>
      </c>
      <c r="CK55">
        <f t="shared" si="38"/>
        <v>1.0286647773519748</v>
      </c>
      <c r="CL55">
        <f t="shared" si="39"/>
        <v>0.33346083816826627</v>
      </c>
      <c r="CM55">
        <f t="shared" si="40"/>
        <v>27.402062354122098</v>
      </c>
      <c r="CN55">
        <f t="shared" si="41"/>
        <v>0.71665697766644121</v>
      </c>
      <c r="CO55">
        <f t="shared" si="42"/>
        <v>68.793304749221889</v>
      </c>
      <c r="CP55">
        <f t="shared" si="43"/>
        <v>374.17332119554925</v>
      </c>
      <c r="CQ55">
        <f t="shared" si="44"/>
        <v>6.2194073739901747E-2</v>
      </c>
      <c r="CR55">
        <f t="shared" si="45"/>
        <v>0</v>
      </c>
      <c r="CS55">
        <f t="shared" si="46"/>
        <v>1531.4079162597657</v>
      </c>
      <c r="CT55">
        <f t="shared" si="47"/>
        <v>0</v>
      </c>
      <c r="CU55" t="e">
        <f t="shared" si="48"/>
        <v>#DIV/0!</v>
      </c>
      <c r="CV55" t="e">
        <f t="shared" si="49"/>
        <v>#DIV/0!</v>
      </c>
    </row>
    <row r="56" spans="1:100" x14ac:dyDescent="0.3">
      <c r="A56" s="4" t="str">
        <f>VLOOKUP(B56,ListCodeMtrx!A$1:B$91,2,TRUE)</f>
        <v>M81</v>
      </c>
      <c r="B56" s="5">
        <v>81</v>
      </c>
      <c r="C56" s="10">
        <v>11</v>
      </c>
      <c r="D56" s="10">
        <v>3</v>
      </c>
      <c r="E56" s="10">
        <v>5</v>
      </c>
      <c r="F56" s="1">
        <v>68</v>
      </c>
      <c r="G56" s="17">
        <v>41312</v>
      </c>
      <c r="H56" s="11">
        <v>1</v>
      </c>
      <c r="I56" s="11">
        <v>149.93482990302377</v>
      </c>
      <c r="J56" s="11">
        <v>1.6824748498424058</v>
      </c>
      <c r="K56" s="11">
        <v>172.68830134049006</v>
      </c>
      <c r="L56" s="11">
        <v>259.11385286142541</v>
      </c>
      <c r="M56" s="1">
        <v>41.3</v>
      </c>
      <c r="N56" s="19">
        <v>37</v>
      </c>
      <c r="O56" s="19" t="s">
        <v>241</v>
      </c>
      <c r="P56" s="12">
        <v>0.16111111111111112</v>
      </c>
      <c r="Q56" s="12">
        <f t="shared" si="7"/>
        <v>0.53547453703703707</v>
      </c>
      <c r="R56" s="19">
        <v>8611</v>
      </c>
      <c r="S56" s="19">
        <v>0</v>
      </c>
      <c r="T56" s="13" t="s">
        <v>194</v>
      </c>
      <c r="U56" s="5">
        <f t="shared" si="8"/>
        <v>33.933315127554849</v>
      </c>
      <c r="V56" s="5">
        <f t="shared" si="9"/>
        <v>0.56013881030306645</v>
      </c>
      <c r="W56" s="5">
        <f t="shared" si="10"/>
        <v>270.71990946769733</v>
      </c>
      <c r="X56" s="5">
        <v>26.653186798095703</v>
      </c>
      <c r="Y56" s="19">
        <v>6</v>
      </c>
      <c r="Z56" s="19">
        <v>6</v>
      </c>
      <c r="AA56" s="19">
        <v>0</v>
      </c>
      <c r="AB56" s="19">
        <v>0</v>
      </c>
      <c r="AC56" s="19">
        <v>273.46826171875</v>
      </c>
      <c r="AD56" s="19">
        <v>571.18133544921875</v>
      </c>
      <c r="AE56" s="19">
        <v>378.24365234375</v>
      </c>
      <c r="AF56" s="5" t="e">
        <f t="shared" si="11"/>
        <v>#DIV/0!</v>
      </c>
      <c r="AG56" s="5">
        <f t="shared" si="12"/>
        <v>0.52122339308640997</v>
      </c>
      <c r="AH56" s="5">
        <f t="shared" si="13"/>
        <v>0.33778709339955665</v>
      </c>
      <c r="AI56" s="19">
        <v>-1</v>
      </c>
      <c r="AJ56" s="19">
        <v>0.85</v>
      </c>
      <c r="AK56" s="19">
        <v>0.85</v>
      </c>
      <c r="AL56" s="19">
        <v>10.02602481842041</v>
      </c>
      <c r="AM56" s="5">
        <f t="shared" si="14"/>
        <v>0.85</v>
      </c>
      <c r="AN56" s="5">
        <f t="shared" si="15"/>
        <v>2.2816487903484194E-2</v>
      </c>
      <c r="AO56" s="5">
        <f t="shared" si="16"/>
        <v>0.64806587325131293</v>
      </c>
      <c r="AP56" s="5">
        <f t="shared" si="17"/>
        <v>2.0886567671851202</v>
      </c>
      <c r="AQ56" s="5">
        <f t="shared" si="18"/>
        <v>-1</v>
      </c>
      <c r="AR56" s="19">
        <v>1801.2420654296875</v>
      </c>
      <c r="AS56" s="19">
        <v>0.5</v>
      </c>
      <c r="AT56" s="5">
        <f t="shared" si="19"/>
        <v>258.58543676096599</v>
      </c>
      <c r="AU56" s="5">
        <f t="shared" si="20"/>
        <v>6.3199768758067449</v>
      </c>
      <c r="AV56" s="5">
        <f t="shared" si="21"/>
        <v>1.1716716983877595</v>
      </c>
      <c r="AW56" s="5">
        <f t="shared" si="22"/>
        <v>26.653186798095703</v>
      </c>
      <c r="AX56" s="19">
        <v>2</v>
      </c>
      <c r="AY56" s="5">
        <f t="shared" si="23"/>
        <v>4.644859790802002</v>
      </c>
      <c r="AZ56" s="19">
        <v>1</v>
      </c>
      <c r="BA56" s="5">
        <f t="shared" si="24"/>
        <v>9.2897195816040039</v>
      </c>
      <c r="BB56" s="19">
        <v>25.716117858886719</v>
      </c>
      <c r="BC56" s="19">
        <v>26.653186798095703</v>
      </c>
      <c r="BD56" s="19">
        <v>25.130363464355469</v>
      </c>
      <c r="BE56" s="19">
        <v>399.55465698242187</v>
      </c>
      <c r="BF56" s="19">
        <v>378.81814575195312</v>
      </c>
      <c r="BG56" s="19">
        <v>19.628934860229492</v>
      </c>
      <c r="BH56" s="19">
        <v>23.152992248535156</v>
      </c>
      <c r="BI56" s="19">
        <v>59.668312072753906</v>
      </c>
      <c r="BJ56" s="19">
        <v>70.38079833984375</v>
      </c>
      <c r="BK56" s="19">
        <v>350.37173461914062</v>
      </c>
      <c r="BL56" s="19">
        <v>1801.2420654296875</v>
      </c>
      <c r="BM56" s="19">
        <v>811.58502197265625</v>
      </c>
      <c r="BN56" s="19">
        <v>100.86075592041016</v>
      </c>
      <c r="BO56" s="19">
        <v>-5.8118553161621094</v>
      </c>
      <c r="BP56" s="19">
        <v>-1.108881950378418</v>
      </c>
      <c r="BQ56" s="19">
        <v>0.75</v>
      </c>
      <c r="BR56" s="19">
        <v>-1.355140209197998</v>
      </c>
      <c r="BS56" s="19">
        <v>7.355140209197998</v>
      </c>
      <c r="BT56" s="19">
        <v>1</v>
      </c>
      <c r="BU56" s="19">
        <v>0</v>
      </c>
      <c r="BV56" s="19">
        <v>0.15999999642372131</v>
      </c>
      <c r="BW56" s="19">
        <v>111115</v>
      </c>
      <c r="BX56" s="5">
        <f t="shared" si="25"/>
        <v>1.7518586730957031</v>
      </c>
      <c r="BY56" s="5">
        <f t="shared" si="26"/>
        <v>6.3199768758067446E-3</v>
      </c>
      <c r="BZ56" s="5">
        <f t="shared" si="27"/>
        <v>299.80318679809568</v>
      </c>
      <c r="CA56" s="5">
        <f t="shared" si="28"/>
        <v>298.8661178588867</v>
      </c>
      <c r="CB56" s="5">
        <f t="shared" si="29"/>
        <v>288.19872402700639</v>
      </c>
      <c r="CC56" s="5">
        <f t="shared" si="30"/>
        <v>-4.9408578019347399E-3</v>
      </c>
      <c r="CD56" s="5">
        <f t="shared" si="31"/>
        <v>3.5068999983944122</v>
      </c>
      <c r="CE56" s="5">
        <f t="shared" si="32"/>
        <v>34.769717581352737</v>
      </c>
      <c r="CF56" s="5">
        <f t="shared" si="33"/>
        <v>11.61672533281758</v>
      </c>
      <c r="CG56" s="5">
        <f t="shared" si="34"/>
        <v>26.184652328491211</v>
      </c>
      <c r="CH56" s="5">
        <f t="shared" si="35"/>
        <v>3.411303623051325</v>
      </c>
      <c r="CI56" s="5">
        <f t="shared" si="36"/>
        <v>0.52828500344371854</v>
      </c>
      <c r="CJ56" s="5">
        <f t="shared" si="37"/>
        <v>2.3352283000066527</v>
      </c>
      <c r="CK56" s="5">
        <f t="shared" si="38"/>
        <v>1.0760753230446722</v>
      </c>
      <c r="CL56" s="5">
        <f t="shared" si="39"/>
        <v>0.33289949132378627</v>
      </c>
      <c r="CM56" s="5">
        <f t="shared" si="40"/>
        <v>27.305014711616955</v>
      </c>
      <c r="CN56" s="5">
        <f t="shared" si="41"/>
        <v>0.71464345756278114</v>
      </c>
      <c r="CO56" s="5">
        <f t="shared" si="42"/>
        <v>67.549704086443001</v>
      </c>
      <c r="CP56" s="5">
        <f t="shared" si="43"/>
        <v>373.8868908287244</v>
      </c>
      <c r="CQ56" s="5">
        <f t="shared" si="44"/>
        <v>6.1306920669448872E-2</v>
      </c>
      <c r="CR56" s="5">
        <f t="shared" si="45"/>
        <v>0</v>
      </c>
      <c r="CS56" s="5">
        <f t="shared" si="46"/>
        <v>1531.0557556152344</v>
      </c>
      <c r="CT56" s="5">
        <f t="shared" si="47"/>
        <v>297.71307373046875</v>
      </c>
      <c r="CU56" s="5">
        <f t="shared" si="48"/>
        <v>0.33778709339955665</v>
      </c>
      <c r="CV56" s="5" t="e">
        <f t="shared" si="49"/>
        <v>#DIV/0!</v>
      </c>
    </row>
    <row r="57" spans="1:100" x14ac:dyDescent="0.3">
      <c r="A57" s="4" t="str">
        <f>VLOOKUP(B57,ListCodeMtrx!A$1:B$91,2,TRUE)</f>
        <v>M89</v>
      </c>
      <c r="B57">
        <v>89</v>
      </c>
      <c r="C57" s="10">
        <v>18</v>
      </c>
      <c r="D57" s="10">
        <v>3</v>
      </c>
      <c r="E57" s="10">
        <v>6</v>
      </c>
      <c r="F57" s="1">
        <v>68</v>
      </c>
      <c r="G57" s="3">
        <v>41312</v>
      </c>
      <c r="H57" s="11">
        <v>1</v>
      </c>
      <c r="I57" s="11">
        <v>148.9253142205649</v>
      </c>
      <c r="J57" s="11">
        <v>1.8589470639003005</v>
      </c>
      <c r="K57" s="11">
        <v>164.42080659177981</v>
      </c>
      <c r="L57" s="11">
        <v>246.1316221949468</v>
      </c>
      <c r="M57" s="1">
        <v>48.6</v>
      </c>
      <c r="N57" s="8">
        <v>38</v>
      </c>
      <c r="O57" s="8" t="s">
        <v>242</v>
      </c>
      <c r="P57" s="12">
        <v>0.16111111111111112</v>
      </c>
      <c r="Q57" s="12">
        <f t="shared" si="7"/>
        <v>0.54016203703703702</v>
      </c>
      <c r="R57" s="8">
        <v>9025</v>
      </c>
      <c r="S57" s="8">
        <v>0</v>
      </c>
      <c r="T57" s="13">
        <v>400</v>
      </c>
      <c r="U57">
        <f t="shared" si="8"/>
        <v>33.725012126926799</v>
      </c>
      <c r="V57">
        <f t="shared" si="9"/>
        <v>0.63318325640083972</v>
      </c>
      <c r="W57">
        <f t="shared" si="10"/>
        <v>283.09204079800827</v>
      </c>
      <c r="X57">
        <v>26.155656814575195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t="e">
        <f t="shared" si="11"/>
        <v>#DIV/0!</v>
      </c>
      <c r="AG57" t="e">
        <f t="shared" si="12"/>
        <v>#DIV/0!</v>
      </c>
      <c r="AH57" t="e">
        <f t="shared" si="13"/>
        <v>#DIV/0!</v>
      </c>
      <c r="AI57" s="8">
        <v>-1</v>
      </c>
      <c r="AJ57" s="8">
        <v>0.85</v>
      </c>
      <c r="AK57" s="8">
        <v>0.85</v>
      </c>
      <c r="AL57" s="8">
        <v>9.9458990097045898</v>
      </c>
      <c r="AM57">
        <f t="shared" si="14"/>
        <v>0.84999999999999987</v>
      </c>
      <c r="AN57">
        <f t="shared" si="15"/>
        <v>2.2708292434253024E-2</v>
      </c>
      <c r="AO57" t="e">
        <f t="shared" si="16"/>
        <v>#DIV/0!</v>
      </c>
      <c r="AP57" t="e">
        <f t="shared" si="17"/>
        <v>#DIV/0!</v>
      </c>
      <c r="AQ57" t="e">
        <f t="shared" si="18"/>
        <v>#DIV/0!</v>
      </c>
      <c r="AR57" s="8">
        <v>1801.2420654296875</v>
      </c>
      <c r="AS57" s="8">
        <v>0.5</v>
      </c>
      <c r="AT57" t="e">
        <f t="shared" si="19"/>
        <v>#DIV/0!</v>
      </c>
      <c r="AU57">
        <f t="shared" si="20"/>
        <v>7.0659619292230786</v>
      </c>
      <c r="AV57">
        <f t="shared" si="21"/>
        <v>1.1685208682916328</v>
      </c>
      <c r="AW57">
        <f t="shared" si="22"/>
        <v>26.155656814575195</v>
      </c>
      <c r="AX57" s="8">
        <v>2</v>
      </c>
      <c r="AY57">
        <f t="shared" si="23"/>
        <v>4.644859790802002</v>
      </c>
      <c r="AZ57" s="8">
        <v>1</v>
      </c>
      <c r="BA57">
        <f t="shared" si="24"/>
        <v>9.2897195816040039</v>
      </c>
      <c r="BB57" s="8">
        <v>25.666461944580078</v>
      </c>
      <c r="BC57" s="8">
        <v>26.155656814575195</v>
      </c>
      <c r="BD57" s="8">
        <v>25.132766723632812</v>
      </c>
      <c r="BE57" s="8">
        <v>400.33001708984375</v>
      </c>
      <c r="BF57" s="8">
        <v>379.54684448242187</v>
      </c>
      <c r="BG57" s="8">
        <v>18.236452102661133</v>
      </c>
      <c r="BH57" s="8">
        <v>22.180646896362305</v>
      </c>
      <c r="BI57" s="8">
        <v>55.593593597412109</v>
      </c>
      <c r="BJ57" s="8">
        <v>67.617424011230469</v>
      </c>
      <c r="BK57" s="8">
        <v>350.34954833984375</v>
      </c>
      <c r="BL57" s="8">
        <v>1799.032470703125</v>
      </c>
      <c r="BM57" s="8">
        <v>1020.8630981445312</v>
      </c>
      <c r="BN57" s="8">
        <v>100.85108184814453</v>
      </c>
      <c r="BO57" s="8">
        <v>-6.0485496520996094</v>
      </c>
      <c r="BP57" s="8">
        <v>-1.0334291458129883</v>
      </c>
      <c r="BQ57" s="8">
        <v>0.25</v>
      </c>
      <c r="BR57" s="8">
        <v>-1.355140209197998</v>
      </c>
      <c r="BS57" s="8">
        <v>7.355140209197998</v>
      </c>
      <c r="BT57" s="8">
        <v>1</v>
      </c>
      <c r="BU57" s="8">
        <v>0</v>
      </c>
      <c r="BV57" s="8">
        <v>0.15999999642372131</v>
      </c>
      <c r="BW57" s="8">
        <v>111115</v>
      </c>
      <c r="BX57">
        <f t="shared" si="25"/>
        <v>1.7517477416992184</v>
      </c>
      <c r="BY57">
        <f t="shared" si="26"/>
        <v>7.0659619292230786E-3</v>
      </c>
      <c r="BZ57">
        <f t="shared" si="27"/>
        <v>299.30565681457517</v>
      </c>
      <c r="CA57">
        <f t="shared" si="28"/>
        <v>298.81646194458006</v>
      </c>
      <c r="CB57">
        <f t="shared" si="29"/>
        <v>287.84518887865852</v>
      </c>
      <c r="CC57">
        <f t="shared" si="30"/>
        <v>-0.1082289400775302</v>
      </c>
      <c r="CD57">
        <f t="shared" si="31"/>
        <v>3.4054631038814605</v>
      </c>
      <c r="CE57">
        <f t="shared" si="32"/>
        <v>33.767244153208004</v>
      </c>
      <c r="CF57">
        <f t="shared" si="33"/>
        <v>11.5865972568457</v>
      </c>
      <c r="CG57">
        <f t="shared" si="34"/>
        <v>25.911059379577637</v>
      </c>
      <c r="CH57">
        <f t="shared" si="35"/>
        <v>3.3565407840543231</v>
      </c>
      <c r="CI57">
        <f t="shared" si="36"/>
        <v>0.59277965246239961</v>
      </c>
      <c r="CJ57">
        <f t="shared" si="37"/>
        <v>2.2369422355898276</v>
      </c>
      <c r="CK57">
        <f t="shared" si="38"/>
        <v>1.1195985484644955</v>
      </c>
      <c r="CL57">
        <f t="shared" si="39"/>
        <v>0.37391712301895424</v>
      </c>
      <c r="CM57">
        <f t="shared" si="40"/>
        <v>28.550138577078204</v>
      </c>
      <c r="CN57">
        <f t="shared" si="41"/>
        <v>0.74586851376423247</v>
      </c>
      <c r="CO57">
        <f t="shared" si="42"/>
        <v>66.951918490964445</v>
      </c>
      <c r="CP57">
        <f t="shared" si="43"/>
        <v>374.64586055374554</v>
      </c>
      <c r="CQ57">
        <f t="shared" si="44"/>
        <v>6.0269030056582504E-2</v>
      </c>
      <c r="CR57">
        <f t="shared" si="45"/>
        <v>0</v>
      </c>
      <c r="CS57">
        <f t="shared" si="46"/>
        <v>1529.1776000976561</v>
      </c>
      <c r="CT57">
        <f t="shared" si="47"/>
        <v>0</v>
      </c>
      <c r="CU57" t="e">
        <f t="shared" si="48"/>
        <v>#DIV/0!</v>
      </c>
      <c r="CV57" t="e">
        <f t="shared" si="49"/>
        <v>#DIV/0!</v>
      </c>
    </row>
    <row r="58" spans="1:100" x14ac:dyDescent="0.3">
      <c r="A58" s="4" t="str">
        <f>VLOOKUP(B58,ListCodeMtrx!A$1:B$91,2,TRUE)</f>
        <v>M89</v>
      </c>
      <c r="B58">
        <v>89</v>
      </c>
      <c r="C58" s="10">
        <v>18</v>
      </c>
      <c r="D58" s="10">
        <v>3</v>
      </c>
      <c r="E58" s="10">
        <v>6</v>
      </c>
      <c r="F58" s="1">
        <v>68</v>
      </c>
      <c r="G58" s="3">
        <v>41312</v>
      </c>
      <c r="H58" s="11">
        <v>1</v>
      </c>
      <c r="I58" s="11">
        <v>148.9253142205649</v>
      </c>
      <c r="J58" s="11">
        <v>1.8589470639003005</v>
      </c>
      <c r="K58" s="11">
        <v>164.42080659177981</v>
      </c>
      <c r="L58" s="11">
        <v>246.1316221949468</v>
      </c>
      <c r="M58" s="1">
        <v>48.6</v>
      </c>
      <c r="N58" s="8">
        <v>39</v>
      </c>
      <c r="O58" s="8" t="s">
        <v>243</v>
      </c>
      <c r="P58" s="12">
        <v>0.16111111111111112</v>
      </c>
      <c r="Q58" s="12">
        <f t="shared" si="7"/>
        <v>0.54188657407407415</v>
      </c>
      <c r="R58" s="8">
        <v>9174</v>
      </c>
      <c r="S58" s="8">
        <v>0</v>
      </c>
      <c r="T58" s="13">
        <v>50</v>
      </c>
      <c r="U58" s="14">
        <f t="shared" si="8"/>
        <v>-0.90306496206477904</v>
      </c>
      <c r="V58" s="14">
        <f t="shared" si="9"/>
        <v>0.62418842553887877</v>
      </c>
      <c r="W58" s="14">
        <f t="shared" si="10"/>
        <v>49.775658449699229</v>
      </c>
      <c r="X58" s="15">
        <v>26.141855239868164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t="e">
        <f t="shared" si="11"/>
        <v>#DIV/0!</v>
      </c>
      <c r="AG58" t="e">
        <f t="shared" si="12"/>
        <v>#DIV/0!</v>
      </c>
      <c r="AH58" t="e">
        <f t="shared" si="13"/>
        <v>#DIV/0!</v>
      </c>
      <c r="AI58" s="8">
        <v>-1</v>
      </c>
      <c r="AJ58" s="8">
        <v>0.85</v>
      </c>
      <c r="AK58" s="8">
        <v>0.85</v>
      </c>
      <c r="AL58" s="8">
        <v>9.9458990097045898</v>
      </c>
      <c r="AM58">
        <f t="shared" si="14"/>
        <v>0.84999999999999987</v>
      </c>
      <c r="AN58">
        <f t="shared" si="15"/>
        <v>6.3370979077320951E-5</v>
      </c>
      <c r="AO58" t="e">
        <f t="shared" si="16"/>
        <v>#DIV/0!</v>
      </c>
      <c r="AP58" t="e">
        <f t="shared" si="17"/>
        <v>#DIV/0!</v>
      </c>
      <c r="AQ58" t="e">
        <f t="shared" si="18"/>
        <v>#DIV/0!</v>
      </c>
      <c r="AR58" s="8">
        <v>1801.2420654296875</v>
      </c>
      <c r="AS58" s="8">
        <v>0.5</v>
      </c>
      <c r="AT58" t="e">
        <f t="shared" si="19"/>
        <v>#DIV/0!</v>
      </c>
      <c r="AU58">
        <f t="shared" si="20"/>
        <v>7.1311128771506471</v>
      </c>
      <c r="AV58">
        <f t="shared" si="21"/>
        <v>1.19541006980766</v>
      </c>
      <c r="AW58">
        <f t="shared" si="22"/>
        <v>26.141855239868164</v>
      </c>
      <c r="AX58" s="8">
        <v>2</v>
      </c>
      <c r="AY58">
        <f t="shared" si="23"/>
        <v>4.644859790802002</v>
      </c>
      <c r="AZ58" s="8">
        <v>1</v>
      </c>
      <c r="BA58">
        <f t="shared" si="24"/>
        <v>9.2897195816040039</v>
      </c>
      <c r="BB58" s="8">
        <v>25.633071899414063</v>
      </c>
      <c r="BC58" s="8">
        <v>26.141855239868164</v>
      </c>
      <c r="BD58" s="8">
        <v>25.132617950439453</v>
      </c>
      <c r="BE58" s="8">
        <v>47.956390380859375</v>
      </c>
      <c r="BF58" s="8">
        <v>48.275341033935547</v>
      </c>
      <c r="BG58" s="8">
        <v>17.905216217041016</v>
      </c>
      <c r="BH58" s="8">
        <v>21.886356353759766</v>
      </c>
      <c r="BI58" s="8">
        <v>54.692398071289063</v>
      </c>
      <c r="BJ58" s="8">
        <v>66.852996826171875</v>
      </c>
      <c r="BK58" s="8">
        <v>350.40408325195312</v>
      </c>
      <c r="BL58" s="8">
        <v>1799.5811767578125</v>
      </c>
      <c r="BM58" s="8">
        <v>1000.3179931640625</v>
      </c>
      <c r="BN58" s="8">
        <v>100.85169219970703</v>
      </c>
      <c r="BO58" s="8">
        <v>-0.23434066772460938</v>
      </c>
      <c r="BP58" s="8">
        <v>-1.1041288375854492</v>
      </c>
      <c r="BQ58" s="8">
        <v>0.25</v>
      </c>
      <c r="BR58" s="8">
        <v>-1.355140209197998</v>
      </c>
      <c r="BS58" s="8">
        <v>7.355140209197998</v>
      </c>
      <c r="BT58" s="8">
        <v>1</v>
      </c>
      <c r="BU58" s="8">
        <v>0</v>
      </c>
      <c r="BV58" s="8">
        <v>0.15999999642372131</v>
      </c>
      <c r="BW58" s="8">
        <v>111135</v>
      </c>
      <c r="BX58">
        <f t="shared" si="25"/>
        <v>1.7520204162597655</v>
      </c>
      <c r="BY58">
        <f t="shared" si="26"/>
        <v>7.1311128771506475E-3</v>
      </c>
      <c r="BZ58">
        <f t="shared" si="27"/>
        <v>299.29185523986814</v>
      </c>
      <c r="CA58">
        <f t="shared" si="28"/>
        <v>298.78307189941404</v>
      </c>
      <c r="CB58">
        <f t="shared" si="29"/>
        <v>287.93298184544619</v>
      </c>
      <c r="CC58">
        <f t="shared" si="30"/>
        <v>-0.11930849447414781</v>
      </c>
      <c r="CD58">
        <f t="shared" si="31"/>
        <v>3.4026861441701421</v>
      </c>
      <c r="CE58">
        <f t="shared" si="32"/>
        <v>33.739504711850799</v>
      </c>
      <c r="CF58">
        <f t="shared" si="33"/>
        <v>11.853148358091033</v>
      </c>
      <c r="CG58">
        <f t="shared" si="34"/>
        <v>25.887463569641113</v>
      </c>
      <c r="CH58">
        <f t="shared" si="35"/>
        <v>3.3518539779749781</v>
      </c>
      <c r="CI58">
        <f t="shared" si="36"/>
        <v>0.5848889696334989</v>
      </c>
      <c r="CJ58">
        <f t="shared" si="37"/>
        <v>2.2072760743624822</v>
      </c>
      <c r="CK58">
        <f t="shared" si="38"/>
        <v>1.1445779036124959</v>
      </c>
      <c r="CL58">
        <f t="shared" si="39"/>
        <v>0.36889433111422093</v>
      </c>
      <c r="CM58">
        <f t="shared" si="40"/>
        <v>5.0199593850068132</v>
      </c>
      <c r="CN58">
        <f t="shared" si="41"/>
        <v>1.0310783390366733</v>
      </c>
      <c r="CO58">
        <f t="shared" si="42"/>
        <v>66.138756976068365</v>
      </c>
      <c r="CP58">
        <f t="shared" si="43"/>
        <v>48.406576179203185</v>
      </c>
      <c r="CQ58">
        <f t="shared" si="44"/>
        <v>-1.2338735513639872E-2</v>
      </c>
      <c r="CR58">
        <f t="shared" si="45"/>
        <v>0</v>
      </c>
      <c r="CS58">
        <f t="shared" si="46"/>
        <v>1529.6440002441404</v>
      </c>
      <c r="CT58">
        <f t="shared" si="47"/>
        <v>0</v>
      </c>
      <c r="CU58" t="e">
        <f t="shared" si="48"/>
        <v>#DIV/0!</v>
      </c>
      <c r="CV58" t="e">
        <f t="shared" si="49"/>
        <v>#DIV/0!</v>
      </c>
    </row>
    <row r="59" spans="1:100" x14ac:dyDescent="0.3">
      <c r="A59" s="4" t="str">
        <f>VLOOKUP(B59,ListCodeMtrx!A$1:B$91,2,TRUE)</f>
        <v>M89</v>
      </c>
      <c r="B59">
        <v>89</v>
      </c>
      <c r="C59" s="10">
        <v>18</v>
      </c>
      <c r="D59" s="10">
        <v>3</v>
      </c>
      <c r="E59" s="10">
        <v>6</v>
      </c>
      <c r="F59" s="1">
        <v>68</v>
      </c>
      <c r="G59" s="3">
        <v>41312</v>
      </c>
      <c r="H59" s="11">
        <v>1</v>
      </c>
      <c r="I59" s="11">
        <v>148.9253142205649</v>
      </c>
      <c r="J59" s="11">
        <v>1.8589470639003005</v>
      </c>
      <c r="K59" s="11">
        <v>164.42080659177981</v>
      </c>
      <c r="L59" s="11">
        <v>246.1316221949468</v>
      </c>
      <c r="M59" s="1">
        <v>48.6</v>
      </c>
      <c r="N59" s="8">
        <v>40</v>
      </c>
      <c r="O59" s="8" t="s">
        <v>244</v>
      </c>
      <c r="P59" s="12">
        <v>0.16111111111111112</v>
      </c>
      <c r="Q59" s="12">
        <f t="shared" si="7"/>
        <v>0.54396990740740747</v>
      </c>
      <c r="R59" s="8">
        <v>9354</v>
      </c>
      <c r="S59" s="8">
        <v>0</v>
      </c>
      <c r="T59" s="13">
        <v>150</v>
      </c>
      <c r="U59" s="14">
        <f t="shared" si="8"/>
        <v>12.478230500378789</v>
      </c>
      <c r="V59" s="14">
        <f t="shared" si="9"/>
        <v>0.61549668107080757</v>
      </c>
      <c r="W59" s="14">
        <f t="shared" si="10"/>
        <v>107.45814689739268</v>
      </c>
      <c r="X59" s="15">
        <v>26.119087219238281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t="e">
        <f t="shared" si="11"/>
        <v>#DIV/0!</v>
      </c>
      <c r="AG59" t="e">
        <f t="shared" si="12"/>
        <v>#DIV/0!</v>
      </c>
      <c r="AH59" t="e">
        <f t="shared" si="13"/>
        <v>#DIV/0!</v>
      </c>
      <c r="AI59" s="8">
        <v>-1</v>
      </c>
      <c r="AJ59" s="8">
        <v>0.85</v>
      </c>
      <c r="AK59" s="8">
        <v>0.85</v>
      </c>
      <c r="AL59" s="8">
        <v>9.9458990097045898</v>
      </c>
      <c r="AM59">
        <f t="shared" si="14"/>
        <v>0.84999999999999987</v>
      </c>
      <c r="AN59">
        <f t="shared" si="15"/>
        <v>8.8119423641880266E-3</v>
      </c>
      <c r="AO59" t="e">
        <f t="shared" si="16"/>
        <v>#DIV/0!</v>
      </c>
      <c r="AP59" t="e">
        <f t="shared" si="17"/>
        <v>#DIV/0!</v>
      </c>
      <c r="AQ59" t="e">
        <f t="shared" si="18"/>
        <v>#DIV/0!</v>
      </c>
      <c r="AR59" s="8">
        <v>1801.2420654296875</v>
      </c>
      <c r="AS59" s="8">
        <v>0.5</v>
      </c>
      <c r="AT59" t="e">
        <f t="shared" si="19"/>
        <v>#DIV/0!</v>
      </c>
      <c r="AU59">
        <f t="shared" si="20"/>
        <v>7.026319466878058</v>
      </c>
      <c r="AV59">
        <f t="shared" si="21"/>
        <v>1.1933730684084365</v>
      </c>
      <c r="AW59">
        <f t="shared" si="22"/>
        <v>26.119087219238281</v>
      </c>
      <c r="AX59" s="8">
        <v>2</v>
      </c>
      <c r="AY59">
        <f t="shared" si="23"/>
        <v>4.644859790802002</v>
      </c>
      <c r="AZ59" s="8">
        <v>1</v>
      </c>
      <c r="BA59">
        <f t="shared" si="24"/>
        <v>9.2897195816040039</v>
      </c>
      <c r="BB59" s="8">
        <v>25.631078720092773</v>
      </c>
      <c r="BC59" s="8">
        <v>26.119087219238281</v>
      </c>
      <c r="BD59" s="8">
        <v>25.134763717651367</v>
      </c>
      <c r="BE59" s="8">
        <v>151.86488342285156</v>
      </c>
      <c r="BF59" s="8">
        <v>144.1641845703125</v>
      </c>
      <c r="BG59" s="8">
        <v>17.940032958984375</v>
      </c>
      <c r="BH59" s="8">
        <v>21.862939834594727</v>
      </c>
      <c r="BI59" s="8">
        <v>54.800796508789063</v>
      </c>
      <c r="BJ59" s="8">
        <v>66.783958435058594</v>
      </c>
      <c r="BK59" s="8">
        <v>350.3883056640625</v>
      </c>
      <c r="BL59" s="8">
        <v>1799.46044921875</v>
      </c>
      <c r="BM59" s="8">
        <v>977.59893798828125</v>
      </c>
      <c r="BN59" s="8">
        <v>100.84354400634766</v>
      </c>
      <c r="BO59" s="8">
        <v>-1.3561363220214844</v>
      </c>
      <c r="BP59" s="8">
        <v>-1.0746927261352539</v>
      </c>
      <c r="BQ59" s="8">
        <v>0.25</v>
      </c>
      <c r="BR59" s="8">
        <v>-1.355140209197998</v>
      </c>
      <c r="BS59" s="8">
        <v>7.355140209197998</v>
      </c>
      <c r="BT59" s="8">
        <v>1</v>
      </c>
      <c r="BU59" s="8">
        <v>0</v>
      </c>
      <c r="BV59" s="8">
        <v>0.15999999642372131</v>
      </c>
      <c r="BW59" s="8">
        <v>111115</v>
      </c>
      <c r="BX59">
        <f t="shared" si="25"/>
        <v>1.7519415283203124</v>
      </c>
      <c r="BY59">
        <f t="shared" si="26"/>
        <v>7.0263194668780575E-3</v>
      </c>
      <c r="BZ59">
        <f t="shared" si="27"/>
        <v>299.26908721923826</v>
      </c>
      <c r="CA59">
        <f t="shared" si="28"/>
        <v>298.78107872009275</v>
      </c>
      <c r="CB59">
        <f t="shared" si="29"/>
        <v>287.91366543962795</v>
      </c>
      <c r="CC59">
        <f t="shared" si="30"/>
        <v>-0.10148543691609797</v>
      </c>
      <c r="CD59">
        <f t="shared" si="31"/>
        <v>3.3981094037265209</v>
      </c>
      <c r="CE59">
        <f t="shared" si="32"/>
        <v>33.696846309889956</v>
      </c>
      <c r="CF59">
        <f t="shared" si="33"/>
        <v>11.83390647529523</v>
      </c>
      <c r="CG59">
        <f t="shared" si="34"/>
        <v>25.875082969665527</v>
      </c>
      <c r="CH59">
        <f t="shared" si="35"/>
        <v>3.3493971221785346</v>
      </c>
      <c r="CI59">
        <f t="shared" si="36"/>
        <v>0.57725055353932475</v>
      </c>
      <c r="CJ59">
        <f t="shared" si="37"/>
        <v>2.2047363353180844</v>
      </c>
      <c r="CK59">
        <f t="shared" si="38"/>
        <v>1.1446607868604501</v>
      </c>
      <c r="CL59">
        <f t="shared" si="39"/>
        <v>0.36403329780221039</v>
      </c>
      <c r="CM59">
        <f t="shared" si="40"/>
        <v>10.83646036548779</v>
      </c>
      <c r="CN59">
        <f t="shared" si="41"/>
        <v>0.74538726256924537</v>
      </c>
      <c r="CO59">
        <f t="shared" si="42"/>
        <v>66.122377879060934</v>
      </c>
      <c r="CP59">
        <f t="shared" si="43"/>
        <v>142.35082400247902</v>
      </c>
      <c r="CQ59">
        <f t="shared" si="44"/>
        <v>5.7961748952974179E-2</v>
      </c>
      <c r="CR59">
        <f t="shared" si="45"/>
        <v>0</v>
      </c>
      <c r="CS59">
        <f t="shared" si="46"/>
        <v>1529.5413818359373</v>
      </c>
      <c r="CT59">
        <f t="shared" si="47"/>
        <v>0</v>
      </c>
      <c r="CU59" t="e">
        <f t="shared" si="48"/>
        <v>#DIV/0!</v>
      </c>
      <c r="CV59" t="e">
        <f t="shared" si="49"/>
        <v>#DIV/0!</v>
      </c>
    </row>
    <row r="60" spans="1:100" x14ac:dyDescent="0.3">
      <c r="A60" s="4" t="str">
        <f>VLOOKUP(B60,ListCodeMtrx!A$1:B$91,2,TRUE)</f>
        <v>M89</v>
      </c>
      <c r="B60">
        <v>89</v>
      </c>
      <c r="C60" s="10">
        <v>18</v>
      </c>
      <c r="D60" s="10">
        <v>3</v>
      </c>
      <c r="E60" s="10">
        <v>6</v>
      </c>
      <c r="F60" s="1">
        <v>68</v>
      </c>
      <c r="G60" s="3">
        <v>41312</v>
      </c>
      <c r="H60" s="11">
        <v>1</v>
      </c>
      <c r="I60" s="11">
        <v>148.9253142205649</v>
      </c>
      <c r="J60" s="11">
        <v>1.8589470639003005</v>
      </c>
      <c r="K60" s="11">
        <v>164.42080659177981</v>
      </c>
      <c r="L60" s="11">
        <v>246.1316221949468</v>
      </c>
      <c r="M60" s="1">
        <v>48.6</v>
      </c>
      <c r="N60" s="8">
        <v>41</v>
      </c>
      <c r="O60" s="8" t="s">
        <v>245</v>
      </c>
      <c r="P60" s="12">
        <v>0.16111111111111112</v>
      </c>
      <c r="Q60" s="12">
        <f t="shared" si="7"/>
        <v>0.54638888888888892</v>
      </c>
      <c r="R60" s="8">
        <v>9563</v>
      </c>
      <c r="S60" s="8">
        <v>0</v>
      </c>
      <c r="T60" s="13" t="s">
        <v>192</v>
      </c>
      <c r="U60" s="14">
        <f t="shared" si="8"/>
        <v>34.321009271020067</v>
      </c>
      <c r="V60" s="14">
        <f t="shared" si="9"/>
        <v>0.60258791844233184</v>
      </c>
      <c r="W60" s="14">
        <f t="shared" si="10"/>
        <v>277.05828404598003</v>
      </c>
      <c r="X60" s="15">
        <v>26.10491943359375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t="e">
        <f t="shared" si="11"/>
        <v>#DIV/0!</v>
      </c>
      <c r="AG60" t="e">
        <f t="shared" si="12"/>
        <v>#DIV/0!</v>
      </c>
      <c r="AH60" t="e">
        <f t="shared" si="13"/>
        <v>#DIV/0!</v>
      </c>
      <c r="AI60" s="8">
        <v>-1</v>
      </c>
      <c r="AJ60" s="8">
        <v>0.85</v>
      </c>
      <c r="AK60" s="8">
        <v>0.85</v>
      </c>
      <c r="AL60" s="8">
        <v>9.9458990097045898</v>
      </c>
      <c r="AM60">
        <f t="shared" si="14"/>
        <v>0.84999999999999987</v>
      </c>
      <c r="AN60">
        <f t="shared" si="15"/>
        <v>2.3090847846289383E-2</v>
      </c>
      <c r="AO60" t="e">
        <f t="shared" si="16"/>
        <v>#DIV/0!</v>
      </c>
      <c r="AP60" t="e">
        <f t="shared" si="17"/>
        <v>#DIV/0!</v>
      </c>
      <c r="AQ60" t="e">
        <f t="shared" si="18"/>
        <v>#DIV/0!</v>
      </c>
      <c r="AR60" s="8">
        <v>1801.2420654296875</v>
      </c>
      <c r="AS60" s="8">
        <v>0.5</v>
      </c>
      <c r="AT60" t="e">
        <f t="shared" si="19"/>
        <v>#DIV/0!</v>
      </c>
      <c r="AU60">
        <f t="shared" si="20"/>
        <v>6.8512738532165374</v>
      </c>
      <c r="AV60">
        <f t="shared" si="21"/>
        <v>1.1869776702056032</v>
      </c>
      <c r="AW60">
        <f t="shared" si="22"/>
        <v>26.10491943359375</v>
      </c>
      <c r="AX60" s="8">
        <v>2</v>
      </c>
      <c r="AY60">
        <f t="shared" si="23"/>
        <v>4.644859790802002</v>
      </c>
      <c r="AZ60" s="8">
        <v>1</v>
      </c>
      <c r="BA60">
        <f t="shared" si="24"/>
        <v>9.2897195816040039</v>
      </c>
      <c r="BB60" s="8">
        <v>25.629186630249023</v>
      </c>
      <c r="BC60" s="8">
        <v>26.10491943359375</v>
      </c>
      <c r="BD60" s="8">
        <v>25.134878158569336</v>
      </c>
      <c r="BE60" s="8">
        <v>400.63021850585937</v>
      </c>
      <c r="BF60" s="8">
        <v>379.55352783203125</v>
      </c>
      <c r="BG60" s="8">
        <v>18.073436737060547</v>
      </c>
      <c r="BH60" s="8">
        <v>21.898855209350586</v>
      </c>
      <c r="BI60" s="8">
        <v>55.212711334228516</v>
      </c>
      <c r="BJ60" s="8">
        <v>66.899017333984375</v>
      </c>
      <c r="BK60" s="8">
        <v>350.35324096679688</v>
      </c>
      <c r="BL60" s="8">
        <v>1799.593017578125</v>
      </c>
      <c r="BM60" s="8">
        <v>946.18975830078125</v>
      </c>
      <c r="BN60" s="8">
        <v>100.84027099609375</v>
      </c>
      <c r="BO60" s="8">
        <v>-6.0074729919433594</v>
      </c>
      <c r="BP60" s="8">
        <v>-1.0123262405395508</v>
      </c>
      <c r="BQ60" s="8">
        <v>0.25</v>
      </c>
      <c r="BR60" s="8">
        <v>-1.355140209197998</v>
      </c>
      <c r="BS60" s="8">
        <v>7.355140209197998</v>
      </c>
      <c r="BT60" s="8">
        <v>1</v>
      </c>
      <c r="BU60" s="8">
        <v>0</v>
      </c>
      <c r="BV60" s="8">
        <v>0.15999999642372131</v>
      </c>
      <c r="BW60" s="8">
        <v>111115</v>
      </c>
      <c r="BX60">
        <f t="shared" si="25"/>
        <v>1.7517662048339842</v>
      </c>
      <c r="BY60">
        <f t="shared" si="26"/>
        <v>6.8512738532165371E-3</v>
      </c>
      <c r="BZ60">
        <f t="shared" si="27"/>
        <v>299.25491943359373</v>
      </c>
      <c r="CA60">
        <f t="shared" si="28"/>
        <v>298.779186630249</v>
      </c>
      <c r="CB60">
        <f t="shared" si="29"/>
        <v>287.93487637665385</v>
      </c>
      <c r="CC60">
        <f t="shared" si="30"/>
        <v>-7.2469679013267133E-2</v>
      </c>
      <c r="CD60">
        <f t="shared" si="31"/>
        <v>3.3952641640207357</v>
      </c>
      <c r="CE60">
        <f t="shared" si="32"/>
        <v>33.669724709012911</v>
      </c>
      <c r="CF60">
        <f t="shared" si="33"/>
        <v>11.770869499662325</v>
      </c>
      <c r="CG60">
        <f t="shared" si="34"/>
        <v>25.867053031921387</v>
      </c>
      <c r="CH60">
        <f t="shared" si="35"/>
        <v>3.3478044702821297</v>
      </c>
      <c r="CI60">
        <f t="shared" si="36"/>
        <v>0.56588139678891969</v>
      </c>
      <c r="CJ60">
        <f t="shared" si="37"/>
        <v>2.2082864938151325</v>
      </c>
      <c r="CK60">
        <f t="shared" si="38"/>
        <v>1.1395179764669972</v>
      </c>
      <c r="CL60">
        <f t="shared" si="39"/>
        <v>0.3568001947151177</v>
      </c>
      <c r="CM60">
        <f t="shared" si="40"/>
        <v>27.938632444909345</v>
      </c>
      <c r="CN60">
        <f t="shared" si="41"/>
        <v>0.72995839513996097</v>
      </c>
      <c r="CO60">
        <f t="shared" si="42"/>
        <v>66.23153328876819</v>
      </c>
      <c r="CP60">
        <f t="shared" si="43"/>
        <v>374.56593244673792</v>
      </c>
      <c r="CQ60">
        <f t="shared" si="44"/>
        <v>6.0687127982759603E-2</v>
      </c>
      <c r="CR60">
        <f t="shared" si="45"/>
        <v>0</v>
      </c>
      <c r="CS60">
        <f t="shared" si="46"/>
        <v>1529.654064941406</v>
      </c>
      <c r="CT60">
        <f t="shared" si="47"/>
        <v>0</v>
      </c>
      <c r="CU60" t="e">
        <f t="shared" si="48"/>
        <v>#DIV/0!</v>
      </c>
      <c r="CV60" t="e">
        <f t="shared" si="49"/>
        <v>#DIV/0!</v>
      </c>
    </row>
    <row r="61" spans="1:100" x14ac:dyDescent="0.3">
      <c r="A61" s="4" t="str">
        <f>VLOOKUP(B61,ListCodeMtrx!A$1:B$91,2,TRUE)</f>
        <v>M89</v>
      </c>
      <c r="B61">
        <v>89</v>
      </c>
      <c r="C61" s="10">
        <v>18</v>
      </c>
      <c r="D61" s="10">
        <v>3</v>
      </c>
      <c r="E61" s="10">
        <v>6</v>
      </c>
      <c r="F61" s="1">
        <v>68</v>
      </c>
      <c r="G61" s="3">
        <v>41312</v>
      </c>
      <c r="H61" s="11">
        <v>1</v>
      </c>
      <c r="I61" s="11">
        <v>148.9253142205649</v>
      </c>
      <c r="J61" s="11">
        <v>1.8589470639003005</v>
      </c>
      <c r="K61" s="11">
        <v>164.42080659177981</v>
      </c>
      <c r="L61" s="11">
        <v>246.1316221949468</v>
      </c>
      <c r="M61" s="1">
        <v>48.6</v>
      </c>
      <c r="N61" s="8">
        <v>42</v>
      </c>
      <c r="O61" s="8" t="s">
        <v>246</v>
      </c>
      <c r="P61" s="12">
        <v>0.16111111111111112</v>
      </c>
      <c r="Q61" s="12">
        <f t="shared" si="7"/>
        <v>0.54866898148148147</v>
      </c>
      <c r="R61" s="8">
        <v>9760</v>
      </c>
      <c r="S61" s="8">
        <v>0</v>
      </c>
      <c r="T61" s="13">
        <v>800</v>
      </c>
      <c r="U61" s="14">
        <f t="shared" si="8"/>
        <v>49.353140123844391</v>
      </c>
      <c r="V61" s="14">
        <f t="shared" si="9"/>
        <v>0.58684162618861035</v>
      </c>
      <c r="W61" s="14">
        <f t="shared" si="10"/>
        <v>614.17048241634529</v>
      </c>
      <c r="X61" s="15">
        <v>26.110544204711914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t="e">
        <f t="shared" si="11"/>
        <v>#DIV/0!</v>
      </c>
      <c r="AG61" t="e">
        <f t="shared" si="12"/>
        <v>#DIV/0!</v>
      </c>
      <c r="AH61" t="e">
        <f t="shared" si="13"/>
        <v>#DIV/0!</v>
      </c>
      <c r="AI61" s="8">
        <v>-1</v>
      </c>
      <c r="AJ61" s="8">
        <v>0.85</v>
      </c>
      <c r="AK61" s="8">
        <v>0.85</v>
      </c>
      <c r="AL61" s="8">
        <v>9.9458990097045898</v>
      </c>
      <c r="AM61">
        <f t="shared" si="14"/>
        <v>0.84999999999999987</v>
      </c>
      <c r="AN61">
        <f t="shared" si="15"/>
        <v>3.2913763335252602E-2</v>
      </c>
      <c r="AO61" t="e">
        <f t="shared" si="16"/>
        <v>#DIV/0!</v>
      </c>
      <c r="AP61" t="e">
        <f t="shared" si="17"/>
        <v>#DIV/0!</v>
      </c>
      <c r="AQ61" t="e">
        <f t="shared" si="18"/>
        <v>#DIV/0!</v>
      </c>
      <c r="AR61" s="8">
        <v>1801.2420654296875</v>
      </c>
      <c r="AS61" s="8">
        <v>0.5</v>
      </c>
      <c r="AT61" t="e">
        <f t="shared" si="19"/>
        <v>#DIV/0!</v>
      </c>
      <c r="AU61">
        <f t="shared" si="20"/>
        <v>6.6743411547012022</v>
      </c>
      <c r="AV61">
        <f t="shared" si="21"/>
        <v>1.1854381625809416</v>
      </c>
      <c r="AW61">
        <f t="shared" si="22"/>
        <v>26.110544204711914</v>
      </c>
      <c r="AX61" s="8">
        <v>2</v>
      </c>
      <c r="AY61">
        <f t="shared" si="23"/>
        <v>4.644859790802002</v>
      </c>
      <c r="AZ61" s="8">
        <v>1</v>
      </c>
      <c r="BA61">
        <f t="shared" si="24"/>
        <v>9.2897195816040039</v>
      </c>
      <c r="BB61" s="8">
        <v>25.62127685546875</v>
      </c>
      <c r="BC61" s="8">
        <v>26.110544204711914</v>
      </c>
      <c r="BD61" s="8">
        <v>25.135080337524414</v>
      </c>
      <c r="BE61" s="8">
        <v>800.3836669921875</v>
      </c>
      <c r="BF61" s="8">
        <v>769.27655029296875</v>
      </c>
      <c r="BG61" s="8">
        <v>18.198461532592773</v>
      </c>
      <c r="BH61" s="8">
        <v>21.925319671630859</v>
      </c>
      <c r="BI61" s="8">
        <v>55.620754241943359</v>
      </c>
      <c r="BJ61" s="8">
        <v>67.011314392089844</v>
      </c>
      <c r="BK61" s="8">
        <v>350.32211303710937</v>
      </c>
      <c r="BL61" s="8">
        <v>1799.82421875</v>
      </c>
      <c r="BM61" s="8">
        <v>915.6900634765625</v>
      </c>
      <c r="BN61" s="8">
        <v>100.84027862548828</v>
      </c>
      <c r="BO61" s="8">
        <v>-16.999538421630859</v>
      </c>
      <c r="BP61" s="8">
        <v>-0.93773555755615234</v>
      </c>
      <c r="BQ61" s="8">
        <v>0.25</v>
      </c>
      <c r="BR61" s="8">
        <v>-1.355140209197998</v>
      </c>
      <c r="BS61" s="8">
        <v>7.355140209197998</v>
      </c>
      <c r="BT61" s="8">
        <v>1</v>
      </c>
      <c r="BU61" s="8">
        <v>0</v>
      </c>
      <c r="BV61" s="8">
        <v>0.15999999642372131</v>
      </c>
      <c r="BW61" s="8">
        <v>111115</v>
      </c>
      <c r="BX61">
        <f t="shared" si="25"/>
        <v>1.7516105651855467</v>
      </c>
      <c r="BY61">
        <f t="shared" si="26"/>
        <v>6.6743411547012018E-3</v>
      </c>
      <c r="BZ61">
        <f t="shared" si="27"/>
        <v>299.26054420471189</v>
      </c>
      <c r="CA61">
        <f t="shared" si="28"/>
        <v>298.77127685546873</v>
      </c>
      <c r="CB61">
        <f t="shared" si="29"/>
        <v>287.97186856332701</v>
      </c>
      <c r="CC61">
        <f t="shared" si="30"/>
        <v>-4.4184788906066419E-2</v>
      </c>
      <c r="CD61">
        <f t="shared" si="31"/>
        <v>3.3963935072210969</v>
      </c>
      <c r="CE61">
        <f t="shared" si="32"/>
        <v>33.68092148807915</v>
      </c>
      <c r="CF61">
        <f t="shared" si="33"/>
        <v>11.755601816448291</v>
      </c>
      <c r="CG61">
        <f t="shared" si="34"/>
        <v>25.865910530090332</v>
      </c>
      <c r="CH61">
        <f t="shared" si="35"/>
        <v>3.347577921078364</v>
      </c>
      <c r="CI61">
        <f t="shared" si="36"/>
        <v>0.55197290143895017</v>
      </c>
      <c r="CJ61">
        <f t="shared" si="37"/>
        <v>2.2109553446401553</v>
      </c>
      <c r="CK61">
        <f t="shared" si="38"/>
        <v>1.1366225764382087</v>
      </c>
      <c r="CL61">
        <f t="shared" si="39"/>
        <v>0.34795504518659065</v>
      </c>
      <c r="CM61">
        <f t="shared" si="40"/>
        <v>61.93312257041481</v>
      </c>
      <c r="CN61">
        <f t="shared" si="41"/>
        <v>0.79837411160192862</v>
      </c>
      <c r="CO61">
        <f t="shared" si="42"/>
        <v>66.232141081368951</v>
      </c>
      <c r="CP61">
        <f t="shared" si="43"/>
        <v>762.10445660575692</v>
      </c>
      <c r="CQ61">
        <f t="shared" si="44"/>
        <v>4.2891287554587695E-2</v>
      </c>
      <c r="CR61">
        <f t="shared" si="45"/>
        <v>0</v>
      </c>
      <c r="CS61">
        <f t="shared" si="46"/>
        <v>1529.8505859374998</v>
      </c>
      <c r="CT61">
        <f t="shared" si="47"/>
        <v>0</v>
      </c>
      <c r="CU61" t="e">
        <f t="shared" si="48"/>
        <v>#DIV/0!</v>
      </c>
      <c r="CV61" t="e">
        <f t="shared" si="49"/>
        <v>#DIV/0!</v>
      </c>
    </row>
    <row r="62" spans="1:100" s="5" customFormat="1" x14ac:dyDescent="0.3">
      <c r="A62" s="4" t="str">
        <f>VLOOKUP(B62,ListCodeMtrx!A$1:B$91,2,TRUE)</f>
        <v>M89</v>
      </c>
      <c r="B62" s="5">
        <v>89</v>
      </c>
      <c r="C62" s="10">
        <v>18</v>
      </c>
      <c r="D62" s="10">
        <v>3</v>
      </c>
      <c r="E62" s="10">
        <v>6</v>
      </c>
      <c r="F62" s="1">
        <v>68</v>
      </c>
      <c r="G62" s="17">
        <v>41312</v>
      </c>
      <c r="H62" s="11">
        <v>1</v>
      </c>
      <c r="I62" s="11">
        <v>148.9253142205649</v>
      </c>
      <c r="J62" s="11">
        <v>1.8589470639003005</v>
      </c>
      <c r="K62" s="11">
        <v>164.42080659177981</v>
      </c>
      <c r="L62" s="11">
        <v>246.1316221949468</v>
      </c>
      <c r="M62" s="1">
        <v>48.6</v>
      </c>
      <c r="N62" s="19">
        <v>43</v>
      </c>
      <c r="O62" s="19" t="s">
        <v>247</v>
      </c>
      <c r="P62" s="12">
        <v>0.16111111111111112</v>
      </c>
      <c r="Q62" s="12">
        <f t="shared" si="7"/>
        <v>0.55120370370370375</v>
      </c>
      <c r="R62" s="19">
        <v>9970</v>
      </c>
      <c r="S62" s="19">
        <v>0</v>
      </c>
      <c r="T62" s="21" t="s">
        <v>194</v>
      </c>
      <c r="U62" s="5">
        <f t="shared" si="8"/>
        <v>33.504580388241635</v>
      </c>
      <c r="V62" s="5">
        <f t="shared" si="9"/>
        <v>0.57090722800830562</v>
      </c>
      <c r="W62" s="5">
        <f t="shared" si="10"/>
        <v>273.45165026033379</v>
      </c>
      <c r="X62" s="5">
        <v>26.16731071472168</v>
      </c>
      <c r="Y62" s="19">
        <v>7</v>
      </c>
      <c r="Z62" s="19">
        <v>7</v>
      </c>
      <c r="AA62" s="19">
        <v>0</v>
      </c>
      <c r="AB62" s="19">
        <v>0</v>
      </c>
      <c r="AC62" s="19">
        <v>288.375</v>
      </c>
      <c r="AD62" s="19">
        <v>648.1717529296875</v>
      </c>
      <c r="AE62" s="19">
        <v>440.439208984375</v>
      </c>
      <c r="AF62" s="5" t="e">
        <f t="shared" si="11"/>
        <v>#DIV/0!</v>
      </c>
      <c r="AG62" s="5">
        <f t="shared" si="12"/>
        <v>0.55509477434558552</v>
      </c>
      <c r="AH62" s="5">
        <f t="shared" si="13"/>
        <v>0.32048996736802715</v>
      </c>
      <c r="AI62" s="19">
        <v>-1</v>
      </c>
      <c r="AJ62" s="19">
        <v>0.85</v>
      </c>
      <c r="AK62" s="19">
        <v>0.85</v>
      </c>
      <c r="AL62" s="19">
        <v>9.9458990097045898</v>
      </c>
      <c r="AM62" s="5">
        <f t="shared" si="14"/>
        <v>0.84999999999999987</v>
      </c>
      <c r="AN62" s="5">
        <f t="shared" si="15"/>
        <v>2.2552651106105437E-2</v>
      </c>
      <c r="AO62" s="5">
        <f t="shared" si="16"/>
        <v>0.57736080788341126</v>
      </c>
      <c r="AP62" s="5">
        <f t="shared" si="17"/>
        <v>2.2476697110695709</v>
      </c>
      <c r="AQ62" s="5">
        <f t="shared" si="18"/>
        <v>-1</v>
      </c>
      <c r="AR62" s="19">
        <v>1799.9490966796875</v>
      </c>
      <c r="AS62" s="19">
        <v>0.5</v>
      </c>
      <c r="AT62" s="5">
        <f t="shared" si="19"/>
        <v>245.16789158506776</v>
      </c>
      <c r="AU62" s="5">
        <f t="shared" si="20"/>
        <v>6.6635581735066562</v>
      </c>
      <c r="AV62" s="5">
        <f t="shared" si="21"/>
        <v>1.2145802579608729</v>
      </c>
      <c r="AW62" s="5">
        <f t="shared" si="22"/>
        <v>26.16731071472168</v>
      </c>
      <c r="AX62" s="19">
        <v>2</v>
      </c>
      <c r="AY62" s="5">
        <f t="shared" si="23"/>
        <v>4.644859790802002</v>
      </c>
      <c r="AZ62" s="19">
        <v>1</v>
      </c>
      <c r="BA62" s="5">
        <f t="shared" si="24"/>
        <v>9.2897195816040039</v>
      </c>
      <c r="BB62" s="19">
        <v>25.612442016601563</v>
      </c>
      <c r="BC62" s="19">
        <v>26.16731071472168</v>
      </c>
      <c r="BD62" s="19">
        <v>25.132684707641602</v>
      </c>
      <c r="BE62" s="19">
        <v>399.2664794921875</v>
      </c>
      <c r="BF62" s="19">
        <v>378.70114135742187</v>
      </c>
      <c r="BG62" s="19">
        <v>18.029518127441406</v>
      </c>
      <c r="BH62" s="19">
        <v>21.75044059753418</v>
      </c>
      <c r="BI62" s="19">
        <v>55.131004333496094</v>
      </c>
      <c r="BJ62" s="19">
        <v>66.5089111328125</v>
      </c>
      <c r="BK62" s="19">
        <v>350.376708984375</v>
      </c>
      <c r="BL62" s="19">
        <v>1799.9490966796875</v>
      </c>
      <c r="BM62" s="19">
        <v>882.2288818359375</v>
      </c>
      <c r="BN62" s="19">
        <v>100.83608245849609</v>
      </c>
      <c r="BO62" s="19">
        <v>-6.0506248474121094</v>
      </c>
      <c r="BP62" s="19">
        <v>-0.99712085723876953</v>
      </c>
      <c r="BQ62" s="19">
        <v>0.75</v>
      </c>
      <c r="BR62" s="19">
        <v>-1.355140209197998</v>
      </c>
      <c r="BS62" s="19">
        <v>7.355140209197998</v>
      </c>
      <c r="BT62" s="19">
        <v>1</v>
      </c>
      <c r="BU62" s="19">
        <v>0</v>
      </c>
      <c r="BV62" s="19">
        <v>0.15999999642372131</v>
      </c>
      <c r="BW62" s="19">
        <v>111115</v>
      </c>
      <c r="BX62" s="5">
        <f t="shared" si="25"/>
        <v>1.7518835449218748</v>
      </c>
      <c r="BY62" s="5">
        <f t="shared" si="26"/>
        <v>6.6635581735066561E-3</v>
      </c>
      <c r="BZ62" s="5">
        <f t="shared" si="27"/>
        <v>299.31731071472166</v>
      </c>
      <c r="CA62" s="5">
        <f t="shared" si="28"/>
        <v>298.76244201660154</v>
      </c>
      <c r="CB62" s="5">
        <f t="shared" si="29"/>
        <v>287.99184903163041</v>
      </c>
      <c r="CC62" s="5">
        <f t="shared" si="30"/>
        <v>-4.5147410238932741E-2</v>
      </c>
      <c r="CD62" s="5">
        <f t="shared" si="31"/>
        <v>3.4078094795624505</v>
      </c>
      <c r="CE62" s="5">
        <f t="shared" si="32"/>
        <v>33.795536245322673</v>
      </c>
      <c r="CF62" s="5">
        <f t="shared" si="33"/>
        <v>12.045095647788493</v>
      </c>
      <c r="CG62" s="5">
        <f t="shared" si="34"/>
        <v>25.889876365661621</v>
      </c>
      <c r="CH62" s="5">
        <f t="shared" si="35"/>
        <v>3.3523329661040773</v>
      </c>
      <c r="CI62" s="5">
        <f t="shared" si="36"/>
        <v>0.53785303487380831</v>
      </c>
      <c r="CJ62" s="5">
        <f t="shared" si="37"/>
        <v>2.1932292216015776</v>
      </c>
      <c r="CK62" s="5">
        <f t="shared" si="38"/>
        <v>1.1591037445024996</v>
      </c>
      <c r="CL62" s="5">
        <f t="shared" si="39"/>
        <v>0.33897940074418609</v>
      </c>
      <c r="CM62" s="5">
        <f t="shared" si="40"/>
        <v>27.573793154062852</v>
      </c>
      <c r="CN62" s="5">
        <f t="shared" si="41"/>
        <v>0.72207770296168039</v>
      </c>
      <c r="CO62" s="5">
        <f t="shared" si="42"/>
        <v>65.463262467082885</v>
      </c>
      <c r="CP62" s="5">
        <f t="shared" si="43"/>
        <v>373.83219099494858</v>
      </c>
      <c r="CQ62" s="5">
        <f t="shared" si="44"/>
        <v>5.8671221811247849E-2</v>
      </c>
      <c r="CR62" s="5">
        <f t="shared" si="45"/>
        <v>0</v>
      </c>
      <c r="CS62" s="5">
        <f t="shared" si="46"/>
        <v>1529.9567321777342</v>
      </c>
      <c r="CT62" s="5">
        <f t="shared" si="47"/>
        <v>359.7967529296875</v>
      </c>
      <c r="CU62" s="5">
        <f t="shared" si="48"/>
        <v>0.32048996736802715</v>
      </c>
      <c r="CV62" s="5" t="e">
        <f t="shared" si="49"/>
        <v>#DIV/0!</v>
      </c>
    </row>
    <row r="63" spans="1:100" x14ac:dyDescent="0.3">
      <c r="A63" s="4" t="str">
        <f>VLOOKUP(B63,ListCodeMtrx!A$1:B$91,2,TRUE)</f>
        <v>M85</v>
      </c>
      <c r="B63">
        <v>85</v>
      </c>
      <c r="C63" s="10">
        <v>10</v>
      </c>
      <c r="D63" s="10">
        <v>3</v>
      </c>
      <c r="E63" s="10">
        <v>5</v>
      </c>
      <c r="F63" s="1">
        <v>68</v>
      </c>
      <c r="G63" s="3">
        <v>41312</v>
      </c>
      <c r="H63" s="11">
        <v>1</v>
      </c>
      <c r="I63" s="11">
        <v>159.57938186924281</v>
      </c>
      <c r="J63" s="11">
        <v>2.0236010648009159</v>
      </c>
      <c r="K63" s="11">
        <v>186.0907569441024</v>
      </c>
      <c r="L63" s="11">
        <v>257.37035681788814</v>
      </c>
      <c r="M63" s="1">
        <v>46.3</v>
      </c>
      <c r="N63" s="8">
        <v>44</v>
      </c>
      <c r="O63" s="8" t="s">
        <v>248</v>
      </c>
      <c r="P63" s="12">
        <v>0.16111111111111112</v>
      </c>
      <c r="Q63" s="12">
        <f t="shared" si="7"/>
        <v>0.5550115740740742</v>
      </c>
      <c r="R63" s="8">
        <v>10308</v>
      </c>
      <c r="S63" s="8">
        <v>0</v>
      </c>
      <c r="T63" s="13">
        <v>400</v>
      </c>
      <c r="U63">
        <f t="shared" si="8"/>
        <v>33.467681333961039</v>
      </c>
      <c r="V63">
        <f t="shared" si="9"/>
        <v>0.47370501596201758</v>
      </c>
      <c r="W63">
        <f t="shared" si="10"/>
        <v>255.77301466839583</v>
      </c>
      <c r="X63">
        <v>26.621171951293945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t="e">
        <f t="shared" si="11"/>
        <v>#DIV/0!</v>
      </c>
      <c r="AG63" t="e">
        <f t="shared" si="12"/>
        <v>#DIV/0!</v>
      </c>
      <c r="AH63" t="e">
        <f t="shared" si="13"/>
        <v>#DIV/0!</v>
      </c>
      <c r="AI63" s="8">
        <v>-1</v>
      </c>
      <c r="AJ63" s="8">
        <v>0.85</v>
      </c>
      <c r="AK63" s="8">
        <v>0.85</v>
      </c>
      <c r="AL63" s="8">
        <v>9.9458990097045898</v>
      </c>
      <c r="AM63">
        <f t="shared" si="14"/>
        <v>0.84999999999999987</v>
      </c>
      <c r="AN63">
        <f t="shared" si="15"/>
        <v>2.2542316983291268E-2</v>
      </c>
      <c r="AO63" t="e">
        <f t="shared" si="16"/>
        <v>#DIV/0!</v>
      </c>
      <c r="AP63" t="e">
        <f t="shared" si="17"/>
        <v>#DIV/0!</v>
      </c>
      <c r="AQ63" t="e">
        <f t="shared" si="18"/>
        <v>#DIV/0!</v>
      </c>
      <c r="AR63" s="8">
        <v>1799.9490966796875</v>
      </c>
      <c r="AS63" s="8">
        <v>0.5</v>
      </c>
      <c r="AT63" t="e">
        <f t="shared" si="19"/>
        <v>#DIV/0!</v>
      </c>
      <c r="AU63">
        <f t="shared" si="20"/>
        <v>5.6259424903103019</v>
      </c>
      <c r="AV63">
        <f t="shared" si="21"/>
        <v>1.2225549681745744</v>
      </c>
      <c r="AW63">
        <f t="shared" si="22"/>
        <v>26.621171951293945</v>
      </c>
      <c r="AX63" s="8">
        <v>2</v>
      </c>
      <c r="AY63">
        <f t="shared" si="23"/>
        <v>4.644859790802002</v>
      </c>
      <c r="AZ63" s="8">
        <v>1</v>
      </c>
      <c r="BA63">
        <f t="shared" si="24"/>
        <v>9.2897195816040039</v>
      </c>
      <c r="BB63" s="8">
        <v>25.608469009399414</v>
      </c>
      <c r="BC63" s="8">
        <v>26.621171951293945</v>
      </c>
      <c r="BD63" s="8">
        <v>25.134170532226563</v>
      </c>
      <c r="BE63" s="8">
        <v>400.38272094726562</v>
      </c>
      <c r="BF63" s="8">
        <v>380.05496215820312</v>
      </c>
      <c r="BG63" s="8">
        <v>19.449678421020508</v>
      </c>
      <c r="BH63" s="8">
        <v>22.589035034179688</v>
      </c>
      <c r="BI63" s="8">
        <v>59.486309051513672</v>
      </c>
      <c r="BJ63" s="8">
        <v>69.087944030761719</v>
      </c>
      <c r="BK63" s="8">
        <v>350.3175048828125</v>
      </c>
      <c r="BL63" s="8">
        <v>1798.8485107421875</v>
      </c>
      <c r="BM63" s="8">
        <v>1415.0184326171875</v>
      </c>
      <c r="BN63" s="8">
        <v>100.83384704589844</v>
      </c>
      <c r="BO63" s="8">
        <v>-5.8788719177246094</v>
      </c>
      <c r="BP63" s="8">
        <v>-1.053318977355957</v>
      </c>
      <c r="BQ63" s="8">
        <v>0.25</v>
      </c>
      <c r="BR63" s="8">
        <v>-1.355140209197998</v>
      </c>
      <c r="BS63" s="8">
        <v>7.355140209197998</v>
      </c>
      <c r="BT63" s="8">
        <v>1</v>
      </c>
      <c r="BU63" s="8">
        <v>0</v>
      </c>
      <c r="BV63" s="8">
        <v>0.15999999642372131</v>
      </c>
      <c r="BW63" s="8">
        <v>111115</v>
      </c>
      <c r="BX63">
        <f t="shared" si="25"/>
        <v>1.7515875244140624</v>
      </c>
      <c r="BY63">
        <f t="shared" si="26"/>
        <v>5.625942490310302E-3</v>
      </c>
      <c r="BZ63">
        <f t="shared" si="27"/>
        <v>299.77117195129392</v>
      </c>
      <c r="CA63">
        <f t="shared" si="28"/>
        <v>298.75846900939939</v>
      </c>
      <c r="CB63">
        <f t="shared" si="29"/>
        <v>287.81575528556641</v>
      </c>
      <c r="CC63">
        <f t="shared" si="30"/>
        <v>0.1031039048752023</v>
      </c>
      <c r="CD63">
        <f t="shared" si="31"/>
        <v>3.5002942717254903</v>
      </c>
      <c r="CE63">
        <f t="shared" si="32"/>
        <v>34.713485345175769</v>
      </c>
      <c r="CF63">
        <f t="shared" si="33"/>
        <v>12.124450310996082</v>
      </c>
      <c r="CG63">
        <f t="shared" si="34"/>
        <v>26.11482048034668</v>
      </c>
      <c r="CH63">
        <f t="shared" si="35"/>
        <v>3.3972523186065331</v>
      </c>
      <c r="CI63">
        <f t="shared" si="36"/>
        <v>0.4507216416444122</v>
      </c>
      <c r="CJ63">
        <f t="shared" si="37"/>
        <v>2.2777393035509159</v>
      </c>
      <c r="CK63">
        <f t="shared" si="38"/>
        <v>1.1195130150556172</v>
      </c>
      <c r="CL63">
        <f t="shared" si="39"/>
        <v>0.28367955171068521</v>
      </c>
      <c r="CM63">
        <f t="shared" si="40"/>
        <v>25.790577039541365</v>
      </c>
      <c r="CN63">
        <f t="shared" si="41"/>
        <v>0.67298954134409328</v>
      </c>
      <c r="CO63">
        <f t="shared" si="42"/>
        <v>65.787163292661461</v>
      </c>
      <c r="CP63">
        <f t="shared" si="43"/>
        <v>375.19137403759743</v>
      </c>
      <c r="CQ63">
        <f t="shared" si="44"/>
        <v>5.8683220598867471E-2</v>
      </c>
      <c r="CR63">
        <f t="shared" si="45"/>
        <v>0</v>
      </c>
      <c r="CS63">
        <f t="shared" si="46"/>
        <v>1529.0212341308591</v>
      </c>
      <c r="CT63">
        <f t="shared" si="47"/>
        <v>0</v>
      </c>
      <c r="CU63" t="e">
        <f t="shared" si="48"/>
        <v>#DIV/0!</v>
      </c>
      <c r="CV63" t="e">
        <f t="shared" si="49"/>
        <v>#DIV/0!</v>
      </c>
    </row>
    <row r="64" spans="1:100" x14ac:dyDescent="0.3">
      <c r="A64" s="4" t="str">
        <f>VLOOKUP(B64,ListCodeMtrx!A$1:B$91,2,TRUE)</f>
        <v>M85</v>
      </c>
      <c r="B64">
        <v>85</v>
      </c>
      <c r="C64" s="10">
        <v>10</v>
      </c>
      <c r="D64" s="10">
        <v>3</v>
      </c>
      <c r="E64" s="10">
        <v>5</v>
      </c>
      <c r="F64" s="1">
        <v>68</v>
      </c>
      <c r="G64" s="3">
        <v>41312</v>
      </c>
      <c r="H64" s="11">
        <v>1</v>
      </c>
      <c r="I64" s="11">
        <v>159.57938186924281</v>
      </c>
      <c r="J64" s="11">
        <v>2.0236010648009159</v>
      </c>
      <c r="K64" s="11">
        <v>186.0907569441024</v>
      </c>
      <c r="L64" s="11">
        <v>257.37035681788814</v>
      </c>
      <c r="M64" s="1">
        <v>46.3</v>
      </c>
      <c r="N64" s="8">
        <v>45</v>
      </c>
      <c r="O64" s="8" t="s">
        <v>249</v>
      </c>
      <c r="P64" s="12">
        <v>0.16111111111111112</v>
      </c>
      <c r="Q64" s="12">
        <f t="shared" si="7"/>
        <v>0.55700231481481477</v>
      </c>
      <c r="R64" s="8">
        <v>10480</v>
      </c>
      <c r="S64" s="8">
        <v>0</v>
      </c>
      <c r="T64" s="13">
        <v>50</v>
      </c>
      <c r="U64" s="14">
        <f t="shared" si="8"/>
        <v>-0.90922782812952152</v>
      </c>
      <c r="V64" s="14">
        <f t="shared" si="9"/>
        <v>0.4745861289011879</v>
      </c>
      <c r="W64" s="14">
        <f t="shared" si="10"/>
        <v>50.182118095524729</v>
      </c>
      <c r="X64" s="15">
        <v>26.845138549804687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t="e">
        <f t="shared" si="11"/>
        <v>#DIV/0!</v>
      </c>
      <c r="AG64" t="e">
        <f t="shared" si="12"/>
        <v>#DIV/0!</v>
      </c>
      <c r="AH64" t="e">
        <f t="shared" si="13"/>
        <v>#DIV/0!</v>
      </c>
      <c r="AI64" s="8">
        <v>-1</v>
      </c>
      <c r="AJ64" s="8">
        <v>0.85</v>
      </c>
      <c r="AK64" s="8">
        <v>0.85</v>
      </c>
      <c r="AL64" s="8">
        <v>9.9458990097045898</v>
      </c>
      <c r="AM64">
        <f t="shared" si="14"/>
        <v>0.84999999999999987</v>
      </c>
      <c r="AN64">
        <f t="shared" si="15"/>
        <v>5.9383365278772552E-5</v>
      </c>
      <c r="AO64" t="e">
        <f t="shared" si="16"/>
        <v>#DIV/0!</v>
      </c>
      <c r="AP64" t="e">
        <f t="shared" si="17"/>
        <v>#DIV/0!</v>
      </c>
      <c r="AQ64" t="e">
        <f t="shared" si="18"/>
        <v>#DIV/0!</v>
      </c>
      <c r="AR64" s="8">
        <v>1799.9490966796875</v>
      </c>
      <c r="AS64" s="8">
        <v>0.5</v>
      </c>
      <c r="AT64" t="e">
        <f t="shared" si="19"/>
        <v>#DIV/0!</v>
      </c>
      <c r="AU64">
        <f t="shared" si="20"/>
        <v>5.6385436977399772</v>
      </c>
      <c r="AV64">
        <f t="shared" si="21"/>
        <v>1.2225774797733129</v>
      </c>
      <c r="AW64">
        <f t="shared" si="22"/>
        <v>26.845138549804687</v>
      </c>
      <c r="AX64" s="8">
        <v>2</v>
      </c>
      <c r="AY64">
        <f t="shared" si="23"/>
        <v>4.644859790802002</v>
      </c>
      <c r="AZ64" s="8">
        <v>1</v>
      </c>
      <c r="BA64">
        <f t="shared" si="24"/>
        <v>9.2897195816040039</v>
      </c>
      <c r="BB64" s="8">
        <v>25.635522842407227</v>
      </c>
      <c r="BC64" s="8">
        <v>26.845138549804687</v>
      </c>
      <c r="BD64" s="8">
        <v>25.133119583129883</v>
      </c>
      <c r="BE64" s="8">
        <v>47.591625213623047</v>
      </c>
      <c r="BF64" s="8">
        <v>47.956283569335938</v>
      </c>
      <c r="BG64" s="8">
        <v>19.90440559387207</v>
      </c>
      <c r="BH64" s="8">
        <v>23.048854827880859</v>
      </c>
      <c r="BI64" s="8">
        <v>60.780799865722656</v>
      </c>
      <c r="BJ64" s="8">
        <v>70.382797241210937</v>
      </c>
      <c r="BK64" s="8">
        <v>350.36862182617188</v>
      </c>
      <c r="BL64" s="8">
        <v>1798.328369140625</v>
      </c>
      <c r="BM64" s="8">
        <v>1400.068115234375</v>
      </c>
      <c r="BN64" s="8">
        <v>100.83612823486328</v>
      </c>
      <c r="BO64" s="8">
        <v>-0.10224533081054687</v>
      </c>
      <c r="BP64" s="8">
        <v>-1.1727914810180664</v>
      </c>
      <c r="BQ64" s="8">
        <v>0.25</v>
      </c>
      <c r="BR64" s="8">
        <v>-1.355140209197998</v>
      </c>
      <c r="BS64" s="8">
        <v>7.355140209197998</v>
      </c>
      <c r="BT64" s="8">
        <v>1</v>
      </c>
      <c r="BU64" s="8">
        <v>0</v>
      </c>
      <c r="BV64" s="8">
        <v>0.15999999642372131</v>
      </c>
      <c r="BW64" s="8">
        <v>111135</v>
      </c>
      <c r="BX64">
        <f t="shared" si="25"/>
        <v>1.7518431091308593</v>
      </c>
      <c r="BY64">
        <f t="shared" si="26"/>
        <v>5.6385436977399771E-3</v>
      </c>
      <c r="BZ64">
        <f t="shared" si="27"/>
        <v>299.99513854980466</v>
      </c>
      <c r="CA64">
        <f t="shared" si="28"/>
        <v>298.7855228424072</v>
      </c>
      <c r="CB64">
        <f t="shared" si="29"/>
        <v>287.73253263117658</v>
      </c>
      <c r="CC64">
        <f t="shared" si="30"/>
        <v>9.2309005205104933E-2</v>
      </c>
      <c r="CD64">
        <f t="shared" si="31"/>
        <v>3.546734760864255</v>
      </c>
      <c r="CE64">
        <f t="shared" si="32"/>
        <v>35.173254099992306</v>
      </c>
      <c r="CF64">
        <f t="shared" si="33"/>
        <v>12.124399272111447</v>
      </c>
      <c r="CG64">
        <f t="shared" si="34"/>
        <v>26.240330696105957</v>
      </c>
      <c r="CH64">
        <f t="shared" si="35"/>
        <v>3.4225433569134061</v>
      </c>
      <c r="CI64">
        <f t="shared" si="36"/>
        <v>0.45151925651689817</v>
      </c>
      <c r="CJ64">
        <f t="shared" si="37"/>
        <v>2.3241572810909421</v>
      </c>
      <c r="CK64">
        <f t="shared" si="38"/>
        <v>1.0983860758224639</v>
      </c>
      <c r="CL64">
        <f t="shared" si="39"/>
        <v>0.28418509443546719</v>
      </c>
      <c r="CM64">
        <f t="shared" si="40"/>
        <v>5.0601704953773856</v>
      </c>
      <c r="CN64">
        <f t="shared" si="41"/>
        <v>1.0464138244359709</v>
      </c>
      <c r="CO64">
        <f t="shared" si="42"/>
        <v>66.221577745734521</v>
      </c>
      <c r="CP64">
        <f t="shared" si="43"/>
        <v>48.088414314208528</v>
      </c>
      <c r="CQ64">
        <f t="shared" si="44"/>
        <v>-1.2520791581034573E-2</v>
      </c>
      <c r="CR64">
        <f t="shared" si="45"/>
        <v>0</v>
      </c>
      <c r="CS64">
        <f t="shared" si="46"/>
        <v>1528.579113769531</v>
      </c>
      <c r="CT64">
        <f t="shared" si="47"/>
        <v>0</v>
      </c>
      <c r="CU64" t="e">
        <f t="shared" si="48"/>
        <v>#DIV/0!</v>
      </c>
      <c r="CV64" t="e">
        <f t="shared" si="49"/>
        <v>#DIV/0!</v>
      </c>
    </row>
    <row r="65" spans="1:100" x14ac:dyDescent="0.3">
      <c r="A65" s="4" t="str">
        <f>VLOOKUP(B65,ListCodeMtrx!A$1:B$91,2,TRUE)</f>
        <v>M85</v>
      </c>
      <c r="B65">
        <v>85</v>
      </c>
      <c r="C65" s="10">
        <v>10</v>
      </c>
      <c r="D65" s="10">
        <v>3</v>
      </c>
      <c r="E65" s="10">
        <v>5</v>
      </c>
      <c r="F65" s="1">
        <v>68</v>
      </c>
      <c r="G65" s="3">
        <v>41312</v>
      </c>
      <c r="H65" s="11">
        <v>1</v>
      </c>
      <c r="I65" s="11">
        <v>159.57938186924281</v>
      </c>
      <c r="J65" s="11">
        <v>2.0236010648009159</v>
      </c>
      <c r="K65" s="11">
        <v>186.0907569441024</v>
      </c>
      <c r="L65" s="11">
        <v>257.37035681788814</v>
      </c>
      <c r="M65" s="1">
        <v>46.3</v>
      </c>
      <c r="N65" s="8">
        <v>46</v>
      </c>
      <c r="O65" s="8" t="s">
        <v>250</v>
      </c>
      <c r="P65" s="12">
        <v>0.16111111111111112</v>
      </c>
      <c r="Q65" s="12">
        <f t="shared" si="7"/>
        <v>0.55876157407407412</v>
      </c>
      <c r="R65" s="8">
        <v>10632</v>
      </c>
      <c r="S65" s="8">
        <v>0</v>
      </c>
      <c r="T65" s="13">
        <v>150</v>
      </c>
      <c r="U65" s="14">
        <f t="shared" si="8"/>
        <v>12.057707957913557</v>
      </c>
      <c r="V65" s="14">
        <f t="shared" si="9"/>
        <v>0.48291042575376125</v>
      </c>
      <c r="W65" s="14">
        <f t="shared" si="10"/>
        <v>101.00811383399703</v>
      </c>
      <c r="X65" s="15">
        <v>26.84172248840332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t="e">
        <f t="shared" si="11"/>
        <v>#DIV/0!</v>
      </c>
      <c r="AG65" t="e">
        <f t="shared" si="12"/>
        <v>#DIV/0!</v>
      </c>
      <c r="AH65" t="e">
        <f t="shared" si="13"/>
        <v>#DIV/0!</v>
      </c>
      <c r="AI65" s="8">
        <v>-1</v>
      </c>
      <c r="AJ65" s="8">
        <v>0.85</v>
      </c>
      <c r="AK65" s="8">
        <v>0.85</v>
      </c>
      <c r="AL65" s="8">
        <v>9.9458990097045898</v>
      </c>
      <c r="AM65">
        <f t="shared" si="14"/>
        <v>0.84999999999999987</v>
      </c>
      <c r="AN65">
        <f t="shared" si="15"/>
        <v>8.5416940050448472E-3</v>
      </c>
      <c r="AO65" t="e">
        <f t="shared" si="16"/>
        <v>#DIV/0!</v>
      </c>
      <c r="AP65" t="e">
        <f t="shared" si="17"/>
        <v>#DIV/0!</v>
      </c>
      <c r="AQ65" t="e">
        <f t="shared" si="18"/>
        <v>#DIV/0!</v>
      </c>
      <c r="AR65" s="8">
        <v>1799.9490966796875</v>
      </c>
      <c r="AS65" s="8">
        <v>0.5</v>
      </c>
      <c r="AT65" t="e">
        <f t="shared" si="19"/>
        <v>#DIV/0!</v>
      </c>
      <c r="AU65">
        <f t="shared" si="20"/>
        <v>5.6235155215436166</v>
      </c>
      <c r="AV65">
        <f t="shared" si="21"/>
        <v>1.1991259144293132</v>
      </c>
      <c r="AW65">
        <f t="shared" si="22"/>
        <v>26.84172248840332</v>
      </c>
      <c r="AX65" s="8">
        <v>2</v>
      </c>
      <c r="AY65">
        <f t="shared" si="23"/>
        <v>4.644859790802002</v>
      </c>
      <c r="AZ65" s="8">
        <v>1</v>
      </c>
      <c r="BA65">
        <f t="shared" si="24"/>
        <v>9.2897195816040039</v>
      </c>
      <c r="BB65" s="8">
        <v>25.635747909545898</v>
      </c>
      <c r="BC65" s="8">
        <v>26.84172248840332</v>
      </c>
      <c r="BD65" s="8">
        <v>25.132379531860352</v>
      </c>
      <c r="BE65" s="8">
        <v>152.4793701171875</v>
      </c>
      <c r="BF65" s="8">
        <v>145.13156127929687</v>
      </c>
      <c r="BG65" s="8">
        <v>20.140579223632812</v>
      </c>
      <c r="BH65" s="8">
        <v>23.275518417358398</v>
      </c>
      <c r="BI65" s="8">
        <v>61.49810791015625</v>
      </c>
      <c r="BJ65" s="8">
        <v>71.070465087890625</v>
      </c>
      <c r="BK65" s="8">
        <v>350.41351318359375</v>
      </c>
      <c r="BL65" s="8">
        <v>1798.473388671875</v>
      </c>
      <c r="BM65" s="8">
        <v>1384.3455810546875</v>
      </c>
      <c r="BN65" s="8">
        <v>100.83111572265625</v>
      </c>
      <c r="BO65" s="8">
        <v>-1.1655845642089844</v>
      </c>
      <c r="BP65" s="8">
        <v>-1.1510915756225586</v>
      </c>
      <c r="BQ65" s="8">
        <v>0.25</v>
      </c>
      <c r="BR65" s="8">
        <v>-1.355140209197998</v>
      </c>
      <c r="BS65" s="8">
        <v>7.355140209197998</v>
      </c>
      <c r="BT65" s="8">
        <v>1</v>
      </c>
      <c r="BU65" s="8">
        <v>0</v>
      </c>
      <c r="BV65" s="8">
        <v>0.15999999642372131</v>
      </c>
      <c r="BW65" s="8">
        <v>111115</v>
      </c>
      <c r="BX65">
        <f t="shared" si="25"/>
        <v>1.7520675659179687</v>
      </c>
      <c r="BY65">
        <f t="shared" si="26"/>
        <v>5.6235155215436164E-3</v>
      </c>
      <c r="BZ65">
        <f t="shared" si="27"/>
        <v>299.9917224884033</v>
      </c>
      <c r="CA65">
        <f t="shared" si="28"/>
        <v>298.78574790954588</v>
      </c>
      <c r="CB65">
        <f t="shared" si="29"/>
        <v>287.75573575565795</v>
      </c>
      <c r="CC65">
        <f t="shared" si="30"/>
        <v>9.4989125537859542E-2</v>
      </c>
      <c r="CD65">
        <f t="shared" si="31"/>
        <v>3.5460224054747949</v>
      </c>
      <c r="CE65">
        <f t="shared" si="32"/>
        <v>35.167937794404686</v>
      </c>
      <c r="CF65">
        <f t="shared" si="33"/>
        <v>11.892419377046288</v>
      </c>
      <c r="CG65">
        <f t="shared" si="34"/>
        <v>26.238735198974609</v>
      </c>
      <c r="CH65">
        <f t="shared" si="35"/>
        <v>3.4222208260469191</v>
      </c>
      <c r="CI65">
        <f t="shared" si="36"/>
        <v>0.45904760897607688</v>
      </c>
      <c r="CJ65">
        <f t="shared" si="37"/>
        <v>2.3468964910454817</v>
      </c>
      <c r="CK65">
        <f t="shared" si="38"/>
        <v>1.0753243350014374</v>
      </c>
      <c r="CL65">
        <f t="shared" si="39"/>
        <v>0.28895731947176662</v>
      </c>
      <c r="CM65">
        <f t="shared" si="40"/>
        <v>10.18476081492299</v>
      </c>
      <c r="CN65">
        <f t="shared" si="41"/>
        <v>0.69597620905912427</v>
      </c>
      <c r="CO65">
        <f t="shared" si="42"/>
        <v>66.887313760981414</v>
      </c>
      <c r="CP65">
        <f t="shared" si="43"/>
        <v>143.37931185990453</v>
      </c>
      <c r="CQ65">
        <f t="shared" si="44"/>
        <v>5.6249934872562558E-2</v>
      </c>
      <c r="CR65">
        <f t="shared" si="45"/>
        <v>0</v>
      </c>
      <c r="CS65">
        <f t="shared" si="46"/>
        <v>1528.7023803710936</v>
      </c>
      <c r="CT65">
        <f t="shared" si="47"/>
        <v>0</v>
      </c>
      <c r="CU65" t="e">
        <f t="shared" si="48"/>
        <v>#DIV/0!</v>
      </c>
      <c r="CV65" t="e">
        <f t="shared" si="49"/>
        <v>#DIV/0!</v>
      </c>
    </row>
    <row r="66" spans="1:100" x14ac:dyDescent="0.3">
      <c r="A66" s="4" t="str">
        <f>VLOOKUP(B66,ListCodeMtrx!A$1:B$91,2,TRUE)</f>
        <v>M85</v>
      </c>
      <c r="B66">
        <v>85</v>
      </c>
      <c r="C66" s="10">
        <v>10</v>
      </c>
      <c r="D66" s="10">
        <v>3</v>
      </c>
      <c r="E66" s="10">
        <v>5</v>
      </c>
      <c r="F66" s="1">
        <v>68</v>
      </c>
      <c r="G66" s="3">
        <v>41312</v>
      </c>
      <c r="H66" s="11">
        <v>1</v>
      </c>
      <c r="I66" s="11">
        <v>159.57938186924281</v>
      </c>
      <c r="J66" s="11">
        <v>2.0236010648009159</v>
      </c>
      <c r="K66" s="11">
        <v>186.0907569441024</v>
      </c>
      <c r="L66" s="11">
        <v>257.37035681788814</v>
      </c>
      <c r="M66" s="1">
        <v>46.3</v>
      </c>
      <c r="N66" s="8">
        <v>47</v>
      </c>
      <c r="O66" s="8" t="s">
        <v>251</v>
      </c>
      <c r="P66" s="12">
        <v>0.16111111111111112</v>
      </c>
      <c r="Q66" s="12">
        <f t="shared" si="7"/>
        <v>0.56118055555555557</v>
      </c>
      <c r="R66" s="8">
        <v>10841</v>
      </c>
      <c r="S66" s="8">
        <v>0</v>
      </c>
      <c r="T66" s="13" t="s">
        <v>192</v>
      </c>
      <c r="U66" s="14">
        <f t="shared" si="8"/>
        <v>34.996219432962356</v>
      </c>
      <c r="V66" s="14">
        <f t="shared" si="9"/>
        <v>0.50044918417062401</v>
      </c>
      <c r="W66" s="14">
        <f t="shared" si="10"/>
        <v>256.42191319039722</v>
      </c>
      <c r="X66" s="15">
        <v>26.761631011962891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t="e">
        <f t="shared" si="11"/>
        <v>#DIV/0!</v>
      </c>
      <c r="AG66" t="e">
        <f t="shared" si="12"/>
        <v>#DIV/0!</v>
      </c>
      <c r="AH66" t="e">
        <f t="shared" si="13"/>
        <v>#DIV/0!</v>
      </c>
      <c r="AI66" s="8">
        <v>-1</v>
      </c>
      <c r="AJ66" s="8">
        <v>0.85</v>
      </c>
      <c r="AK66" s="8">
        <v>0.85</v>
      </c>
      <c r="AL66" s="8">
        <v>9.9458990097045898</v>
      </c>
      <c r="AM66">
        <f t="shared" si="14"/>
        <v>0.84999999999999987</v>
      </c>
      <c r="AN66">
        <f t="shared" si="15"/>
        <v>2.3546749930809716E-2</v>
      </c>
      <c r="AO66" t="e">
        <f t="shared" si="16"/>
        <v>#DIV/0!</v>
      </c>
      <c r="AP66" t="e">
        <f t="shared" si="17"/>
        <v>#DIV/0!</v>
      </c>
      <c r="AQ66" t="e">
        <f t="shared" si="18"/>
        <v>#DIV/0!</v>
      </c>
      <c r="AR66" s="8">
        <v>1799.9490966796875</v>
      </c>
      <c r="AS66" s="8">
        <v>0.5</v>
      </c>
      <c r="AT66" t="e">
        <f t="shared" si="19"/>
        <v>#DIV/0!</v>
      </c>
      <c r="AU66">
        <f t="shared" si="20"/>
        <v>5.8055643665557461</v>
      </c>
      <c r="AV66">
        <f t="shared" si="21"/>
        <v>1.1968134307142635</v>
      </c>
      <c r="AW66">
        <f t="shared" si="22"/>
        <v>26.761631011962891</v>
      </c>
      <c r="AX66" s="8">
        <v>2</v>
      </c>
      <c r="AY66">
        <f t="shared" si="23"/>
        <v>4.644859790802002</v>
      </c>
      <c r="AZ66" s="8">
        <v>1</v>
      </c>
      <c r="BA66">
        <f t="shared" si="24"/>
        <v>9.2897195816040039</v>
      </c>
      <c r="BB66" s="8">
        <v>25.646268844604492</v>
      </c>
      <c r="BC66" s="8">
        <v>26.761631011962891</v>
      </c>
      <c r="BD66" s="8">
        <v>25.134954452514648</v>
      </c>
      <c r="BE66" s="8">
        <v>400.86880493164062</v>
      </c>
      <c r="BF66" s="8">
        <v>379.64572143554687</v>
      </c>
      <c r="BG66" s="8">
        <v>19.899168014526367</v>
      </c>
      <c r="BH66" s="8">
        <v>23.134668350219727</v>
      </c>
      <c r="BI66" s="8">
        <v>60.719120025634766</v>
      </c>
      <c r="BJ66" s="8">
        <v>70.591728210449219</v>
      </c>
      <c r="BK66" s="8">
        <v>350.56430053710937</v>
      </c>
      <c r="BL66" s="8">
        <v>1798.4857177734375</v>
      </c>
      <c r="BM66" s="8">
        <v>1364.3873291015625</v>
      </c>
      <c r="BN66" s="8">
        <v>100.82457733154297</v>
      </c>
      <c r="BO66" s="8">
        <v>-5.7055625915527344</v>
      </c>
      <c r="BP66" s="8">
        <v>-1.0761098861694336</v>
      </c>
      <c r="BQ66" s="8">
        <v>0.25</v>
      </c>
      <c r="BR66" s="8">
        <v>-1.355140209197998</v>
      </c>
      <c r="BS66" s="8">
        <v>7.355140209197998</v>
      </c>
      <c r="BT66" s="8">
        <v>1</v>
      </c>
      <c r="BU66" s="8">
        <v>0</v>
      </c>
      <c r="BV66" s="8">
        <v>0.15999999642372131</v>
      </c>
      <c r="BW66" s="8">
        <v>111115</v>
      </c>
      <c r="BX66">
        <f t="shared" si="25"/>
        <v>1.7528215026855467</v>
      </c>
      <c r="BY66">
        <f t="shared" si="26"/>
        <v>5.8055643665557459E-3</v>
      </c>
      <c r="BZ66">
        <f t="shared" si="27"/>
        <v>299.91163101196287</v>
      </c>
      <c r="CA66">
        <f t="shared" si="28"/>
        <v>298.79626884460447</v>
      </c>
      <c r="CB66">
        <f t="shared" si="29"/>
        <v>287.75770841186386</v>
      </c>
      <c r="CC66">
        <f t="shared" si="30"/>
        <v>6.9327668869931566E-2</v>
      </c>
      <c r="CD66">
        <f t="shared" si="31"/>
        <v>3.5293565888305918</v>
      </c>
      <c r="CE66">
        <f t="shared" si="32"/>
        <v>35.004923226456533</v>
      </c>
      <c r="CF66">
        <f t="shared" si="33"/>
        <v>11.870254876236807</v>
      </c>
      <c r="CG66">
        <f t="shared" si="34"/>
        <v>26.203949928283691</v>
      </c>
      <c r="CH66">
        <f t="shared" si="35"/>
        <v>3.415195553758386</v>
      </c>
      <c r="CI66">
        <f t="shared" si="36"/>
        <v>0.47486746112488992</v>
      </c>
      <c r="CJ66">
        <f t="shared" si="37"/>
        <v>2.3325431581163283</v>
      </c>
      <c r="CK66">
        <f t="shared" si="38"/>
        <v>1.0826523956420577</v>
      </c>
      <c r="CL66">
        <f t="shared" si="39"/>
        <v>0.29898917875364767</v>
      </c>
      <c r="CM66">
        <f t="shared" si="40"/>
        <v>25.853631015967405</v>
      </c>
      <c r="CN66">
        <f t="shared" si="41"/>
        <v>0.67542421450396994</v>
      </c>
      <c r="CO66">
        <f t="shared" si="42"/>
        <v>66.85978440765092</v>
      </c>
      <c r="CP66">
        <f t="shared" si="43"/>
        <v>374.56000320482053</v>
      </c>
      <c r="CQ66">
        <f t="shared" si="44"/>
        <v>6.2469021421147651E-2</v>
      </c>
      <c r="CR66">
        <f t="shared" si="45"/>
        <v>0</v>
      </c>
      <c r="CS66">
        <f t="shared" si="46"/>
        <v>1528.7128601074216</v>
      </c>
      <c r="CT66">
        <f t="shared" si="47"/>
        <v>0</v>
      </c>
      <c r="CU66" t="e">
        <f t="shared" si="48"/>
        <v>#DIV/0!</v>
      </c>
      <c r="CV66" t="e">
        <f t="shared" si="49"/>
        <v>#DIV/0!</v>
      </c>
    </row>
    <row r="67" spans="1:100" x14ac:dyDescent="0.3">
      <c r="A67" s="4" t="str">
        <f>VLOOKUP(B67,ListCodeMtrx!A$1:B$91,2,TRUE)</f>
        <v>M85</v>
      </c>
      <c r="B67">
        <v>85</v>
      </c>
      <c r="C67" s="10">
        <v>10</v>
      </c>
      <c r="D67" s="10">
        <v>3</v>
      </c>
      <c r="E67" s="10">
        <v>5</v>
      </c>
      <c r="F67" s="1">
        <v>68</v>
      </c>
      <c r="G67" s="3">
        <v>41312</v>
      </c>
      <c r="H67" s="11">
        <v>1</v>
      </c>
      <c r="I67" s="11">
        <v>159.57938186924281</v>
      </c>
      <c r="J67" s="11">
        <v>2.0236010648009159</v>
      </c>
      <c r="K67" s="11">
        <v>186.0907569441024</v>
      </c>
      <c r="L67" s="11">
        <v>257.37035681788814</v>
      </c>
      <c r="M67" s="1">
        <v>46.3</v>
      </c>
      <c r="N67" s="8">
        <v>48</v>
      </c>
      <c r="O67" s="8" t="s">
        <v>252</v>
      </c>
      <c r="P67" s="12">
        <v>0.16111111111111112</v>
      </c>
      <c r="Q67" s="12">
        <f t="shared" si="7"/>
        <v>0.56305555555555553</v>
      </c>
      <c r="R67" s="8">
        <v>11003</v>
      </c>
      <c r="S67" s="8">
        <v>0</v>
      </c>
      <c r="T67" s="13">
        <v>800</v>
      </c>
      <c r="U67" s="14">
        <f t="shared" si="8"/>
        <v>50.774113737913012</v>
      </c>
      <c r="V67" s="14">
        <f t="shared" si="9"/>
        <v>0.48408665589800715</v>
      </c>
      <c r="W67" s="14">
        <f t="shared" si="10"/>
        <v>580.9668889090218</v>
      </c>
      <c r="X67" s="15">
        <v>26.721925735473633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t="e">
        <f t="shared" si="11"/>
        <v>#DIV/0!</v>
      </c>
      <c r="AG67" t="e">
        <f t="shared" si="12"/>
        <v>#DIV/0!</v>
      </c>
      <c r="AH67" t="e">
        <f t="shared" si="13"/>
        <v>#DIV/0!</v>
      </c>
      <c r="AI67" s="8">
        <v>-1</v>
      </c>
      <c r="AJ67" s="8">
        <v>0.85</v>
      </c>
      <c r="AK67" s="8">
        <v>0.85</v>
      </c>
      <c r="AL67" s="8">
        <v>9.9458990097045898</v>
      </c>
      <c r="AM67">
        <f t="shared" si="14"/>
        <v>0.84999999999999987</v>
      </c>
      <c r="AN67">
        <f t="shared" si="15"/>
        <v>3.3867676160960938E-2</v>
      </c>
      <c r="AO67" t="e">
        <f t="shared" si="16"/>
        <v>#DIV/0!</v>
      </c>
      <c r="AP67" t="e">
        <f t="shared" si="17"/>
        <v>#DIV/0!</v>
      </c>
      <c r="AQ67" t="e">
        <f t="shared" si="18"/>
        <v>#DIV/0!</v>
      </c>
      <c r="AR67" s="8">
        <v>1799.9490966796875</v>
      </c>
      <c r="AS67" s="8">
        <v>0.5</v>
      </c>
      <c r="AT67" t="e">
        <f t="shared" si="19"/>
        <v>#DIV/0!</v>
      </c>
      <c r="AU67">
        <f t="shared" si="20"/>
        <v>5.7648096904875601</v>
      </c>
      <c r="AV67">
        <f t="shared" si="21"/>
        <v>1.2268009139523932</v>
      </c>
      <c r="AW67">
        <f t="shared" si="22"/>
        <v>26.721925735473633</v>
      </c>
      <c r="AX67" s="8">
        <v>2</v>
      </c>
      <c r="AY67">
        <f t="shared" si="23"/>
        <v>4.644859790802002</v>
      </c>
      <c r="AZ67" s="8">
        <v>1</v>
      </c>
      <c r="BA67">
        <f t="shared" si="24"/>
        <v>9.2897195816040039</v>
      </c>
      <c r="BB67" s="8">
        <v>25.647016525268555</v>
      </c>
      <c r="BC67" s="8">
        <v>26.721925735473633</v>
      </c>
      <c r="BD67" s="8">
        <v>25.136396408081055</v>
      </c>
      <c r="BE67" s="8">
        <v>801.23150634765625</v>
      </c>
      <c r="BF67" s="8">
        <v>769.71502685546875</v>
      </c>
      <c r="BG67" s="8">
        <v>19.540016174316406</v>
      </c>
      <c r="BH67" s="8">
        <v>22.755876541137695</v>
      </c>
      <c r="BI67" s="8">
        <v>59.619731903076172</v>
      </c>
      <c r="BJ67" s="8">
        <v>69.431831359863281</v>
      </c>
      <c r="BK67" s="8">
        <v>350.3651123046875</v>
      </c>
      <c r="BL67" s="8">
        <v>1798.4913330078125</v>
      </c>
      <c r="BM67" s="8">
        <v>1344.2620849609375</v>
      </c>
      <c r="BN67" s="8">
        <v>100.82314300537109</v>
      </c>
      <c r="BO67" s="8">
        <v>-16.512447357177734</v>
      </c>
      <c r="BP67" s="8">
        <v>-0.97118282318115234</v>
      </c>
      <c r="BQ67" s="8">
        <v>0.25</v>
      </c>
      <c r="BR67" s="8">
        <v>-1.355140209197998</v>
      </c>
      <c r="BS67" s="8">
        <v>7.355140209197998</v>
      </c>
      <c r="BT67" s="8">
        <v>1</v>
      </c>
      <c r="BU67" s="8">
        <v>0</v>
      </c>
      <c r="BV67" s="8">
        <v>0.15999999642372131</v>
      </c>
      <c r="BW67" s="8">
        <v>111115</v>
      </c>
      <c r="BX67">
        <f t="shared" si="25"/>
        <v>1.7518255615234373</v>
      </c>
      <c r="BY67">
        <f t="shared" si="26"/>
        <v>5.7648096904875604E-3</v>
      </c>
      <c r="BZ67">
        <f t="shared" si="27"/>
        <v>299.87192573547361</v>
      </c>
      <c r="CA67">
        <f t="shared" si="28"/>
        <v>298.79701652526853</v>
      </c>
      <c r="CB67">
        <f t="shared" si="29"/>
        <v>287.75860684934378</v>
      </c>
      <c r="CC67">
        <f t="shared" si="30"/>
        <v>7.7676183468266602E-2</v>
      </c>
      <c r="CD67">
        <f t="shared" si="31"/>
        <v>3.5211199086720883</v>
      </c>
      <c r="CE67">
        <f t="shared" si="32"/>
        <v>34.923726871761076</v>
      </c>
      <c r="CF67">
        <f t="shared" si="33"/>
        <v>12.167850330623381</v>
      </c>
      <c r="CG67">
        <f t="shared" si="34"/>
        <v>26.184471130371094</v>
      </c>
      <c r="CH67">
        <f t="shared" si="35"/>
        <v>3.4112670974641093</v>
      </c>
      <c r="CI67">
        <f t="shared" si="36"/>
        <v>0.46011033748897673</v>
      </c>
      <c r="CJ67">
        <f t="shared" si="37"/>
        <v>2.2943189947196951</v>
      </c>
      <c r="CK67">
        <f t="shared" si="38"/>
        <v>1.1169481027444141</v>
      </c>
      <c r="CL67">
        <f t="shared" si="39"/>
        <v>0.28963107361518103</v>
      </c>
      <c r="CM67">
        <f t="shared" si="40"/>
        <v>58.574907721859852</v>
      </c>
      <c r="CN67">
        <f t="shared" si="41"/>
        <v>0.75478179409132329</v>
      </c>
      <c r="CO67">
        <f t="shared" si="42"/>
        <v>65.9010284543956</v>
      </c>
      <c r="CP67">
        <f t="shared" si="43"/>
        <v>762.33643453693207</v>
      </c>
      <c r="CQ67">
        <f t="shared" si="44"/>
        <v>4.389225232585707E-2</v>
      </c>
      <c r="CR67">
        <f t="shared" si="45"/>
        <v>0</v>
      </c>
      <c r="CS67">
        <f t="shared" si="46"/>
        <v>1528.7176330566404</v>
      </c>
      <c r="CT67">
        <f t="shared" si="47"/>
        <v>0</v>
      </c>
      <c r="CU67" t="e">
        <f t="shared" si="48"/>
        <v>#DIV/0!</v>
      </c>
      <c r="CV67" t="e">
        <f t="shared" si="49"/>
        <v>#DIV/0!</v>
      </c>
    </row>
    <row r="68" spans="1:100" x14ac:dyDescent="0.3">
      <c r="A68" s="4" t="str">
        <f>VLOOKUP(B68,ListCodeMtrx!A$1:B$91,2,TRUE)</f>
        <v>M85</v>
      </c>
      <c r="B68" s="5">
        <v>85</v>
      </c>
      <c r="C68" s="10">
        <v>10</v>
      </c>
      <c r="D68" s="10">
        <v>3</v>
      </c>
      <c r="E68" s="10">
        <v>5</v>
      </c>
      <c r="F68" s="1">
        <v>68</v>
      </c>
      <c r="G68" s="17">
        <v>41312</v>
      </c>
      <c r="H68" s="11">
        <v>1</v>
      </c>
      <c r="I68" s="11">
        <v>159.57938186924281</v>
      </c>
      <c r="J68" s="11">
        <v>2.0236010648009159</v>
      </c>
      <c r="K68" s="11">
        <v>186.0907569441024</v>
      </c>
      <c r="L68" s="11">
        <v>257.37035681788814</v>
      </c>
      <c r="M68" s="1">
        <v>46.3</v>
      </c>
      <c r="N68" s="19">
        <v>49</v>
      </c>
      <c r="O68" s="19" t="s">
        <v>253</v>
      </c>
      <c r="P68" s="12">
        <v>0.16111111111111112</v>
      </c>
      <c r="Q68" s="12">
        <f t="shared" si="7"/>
        <v>0.56565972222222216</v>
      </c>
      <c r="R68" s="19">
        <v>11219.5</v>
      </c>
      <c r="S68" s="19">
        <v>0</v>
      </c>
      <c r="T68" s="21" t="s">
        <v>194</v>
      </c>
      <c r="U68" s="5">
        <f t="shared" si="8"/>
        <v>33.964162703354233</v>
      </c>
      <c r="V68" s="5">
        <f t="shared" si="9"/>
        <v>0.4675534596844107</v>
      </c>
      <c r="W68" s="5">
        <f t="shared" si="10"/>
        <v>251.39750542098491</v>
      </c>
      <c r="X68" s="5">
        <v>26.788049697875977</v>
      </c>
      <c r="Y68" s="19">
        <v>8</v>
      </c>
      <c r="Z68" s="19">
        <v>8</v>
      </c>
      <c r="AA68" s="19">
        <v>0</v>
      </c>
      <c r="AB68" s="19">
        <v>0</v>
      </c>
      <c r="AC68" s="19">
        <v>287.856689453125</v>
      </c>
      <c r="AD68" s="19">
        <v>610.5589599609375</v>
      </c>
      <c r="AE68" s="19">
        <v>395.0234375</v>
      </c>
      <c r="AF68" s="5" t="e">
        <f t="shared" si="11"/>
        <v>#DIV/0!</v>
      </c>
      <c r="AG68" s="5">
        <f t="shared" si="12"/>
        <v>0.52853580353395913</v>
      </c>
      <c r="AH68" s="5">
        <f t="shared" si="13"/>
        <v>0.35301344603103868</v>
      </c>
      <c r="AI68" s="19">
        <v>-1</v>
      </c>
      <c r="AJ68" s="19">
        <v>0.85</v>
      </c>
      <c r="AK68" s="19">
        <v>0.85</v>
      </c>
      <c r="AL68" s="19">
        <v>9.9458990097045898</v>
      </c>
      <c r="AM68" s="5">
        <f t="shared" si="14"/>
        <v>0.84999999999999987</v>
      </c>
      <c r="AN68" s="5">
        <f t="shared" si="15"/>
        <v>2.287390957085212E-2</v>
      </c>
      <c r="AO68" s="5">
        <f t="shared" si="16"/>
        <v>0.66790829243861627</v>
      </c>
      <c r="AP68" s="5">
        <f t="shared" si="17"/>
        <v>2.1210518370126739</v>
      </c>
      <c r="AQ68" s="5">
        <f t="shared" si="18"/>
        <v>-1</v>
      </c>
      <c r="AR68" s="19">
        <v>1798.306884765625</v>
      </c>
      <c r="AS68" s="19">
        <v>0.5</v>
      </c>
      <c r="AT68" s="5">
        <f t="shared" si="19"/>
        <v>269.80126692529348</v>
      </c>
      <c r="AU68" s="5">
        <f t="shared" si="20"/>
        <v>5.7717461461300505</v>
      </c>
      <c r="AV68" s="5">
        <f t="shared" si="21"/>
        <v>1.2696960634620948</v>
      </c>
      <c r="AW68" s="5">
        <f t="shared" si="22"/>
        <v>26.788049697875977</v>
      </c>
      <c r="AX68" s="19">
        <v>2</v>
      </c>
      <c r="AY68" s="5">
        <f t="shared" si="23"/>
        <v>4.644859790802002</v>
      </c>
      <c r="AZ68" s="19">
        <v>1</v>
      </c>
      <c r="BA68" s="5">
        <f t="shared" si="24"/>
        <v>9.2897195816040039</v>
      </c>
      <c r="BB68" s="19">
        <v>25.669380187988281</v>
      </c>
      <c r="BC68" s="19">
        <v>26.788049697875977</v>
      </c>
      <c r="BD68" s="19">
        <v>25.131677627563477</v>
      </c>
      <c r="BE68" s="19">
        <v>399.76730346679687</v>
      </c>
      <c r="BF68" s="19">
        <v>379.1292724609375</v>
      </c>
      <c r="BG68" s="19">
        <v>19.245088577270508</v>
      </c>
      <c r="BH68" s="19">
        <v>22.465936660766602</v>
      </c>
      <c r="BI68" s="19">
        <v>58.643657684326172</v>
      </c>
      <c r="BJ68" s="19">
        <v>68.458236694335938</v>
      </c>
      <c r="BK68" s="19">
        <v>350.34738159179687</v>
      </c>
      <c r="BL68" s="19">
        <v>1798.306884765625</v>
      </c>
      <c r="BM68" s="19">
        <v>1328.438720703125</v>
      </c>
      <c r="BN68" s="19">
        <v>100.82598876953125</v>
      </c>
      <c r="BO68" s="19">
        <v>-5.6088523864746094</v>
      </c>
      <c r="BP68" s="19">
        <v>-1.0213956832885742</v>
      </c>
      <c r="BQ68" s="19">
        <v>0.75</v>
      </c>
      <c r="BR68" s="19">
        <v>-1.355140209197998</v>
      </c>
      <c r="BS68" s="19">
        <v>7.355140209197998</v>
      </c>
      <c r="BT68" s="19">
        <v>1</v>
      </c>
      <c r="BU68" s="19">
        <v>0</v>
      </c>
      <c r="BV68" s="19">
        <v>0.15999999642372131</v>
      </c>
      <c r="BW68" s="19">
        <v>111115</v>
      </c>
      <c r="BX68" s="5">
        <f t="shared" si="25"/>
        <v>1.7517369079589844</v>
      </c>
      <c r="BY68" s="5">
        <f t="shared" si="26"/>
        <v>5.7717461461300502E-3</v>
      </c>
      <c r="BZ68" s="5">
        <f t="shared" si="27"/>
        <v>299.93804969787595</v>
      </c>
      <c r="CA68" s="5">
        <f t="shared" si="28"/>
        <v>298.81938018798826</v>
      </c>
      <c r="CB68" s="5">
        <f t="shared" si="29"/>
        <v>287.72909513125342</v>
      </c>
      <c r="CC68" s="5">
        <f t="shared" si="30"/>
        <v>7.4557358849529076E-2</v>
      </c>
      <c r="CD68" s="5">
        <f t="shared" si="31"/>
        <v>3.5348463409175488</v>
      </c>
      <c r="CE68" s="5">
        <f t="shared" si="32"/>
        <v>35.058880989479064</v>
      </c>
      <c r="CF68" s="5">
        <f t="shared" si="33"/>
        <v>12.592944328712463</v>
      </c>
      <c r="CG68" s="5">
        <f t="shared" si="34"/>
        <v>26.228714942932129</v>
      </c>
      <c r="CH68" s="5">
        <f t="shared" si="35"/>
        <v>3.4201958309893175</v>
      </c>
      <c r="CI68" s="5">
        <f t="shared" si="36"/>
        <v>0.44514901976171739</v>
      </c>
      <c r="CJ68" s="5">
        <f t="shared" si="37"/>
        <v>2.2651502774554539</v>
      </c>
      <c r="CK68" s="5">
        <f t="shared" si="38"/>
        <v>1.1550455535338635</v>
      </c>
      <c r="CL68" s="5">
        <f t="shared" si="39"/>
        <v>0.28014787380415318</v>
      </c>
      <c r="CM68" s="5">
        <f t="shared" si="40"/>
        <v>25.347402058264397</v>
      </c>
      <c r="CN68" s="5">
        <f t="shared" si="41"/>
        <v>0.66309178341508024</v>
      </c>
      <c r="CO68" s="5">
        <f t="shared" si="42"/>
        <v>64.78903751817839</v>
      </c>
      <c r="CP68" s="5">
        <f t="shared" si="43"/>
        <v>374.19353470838723</v>
      </c>
      <c r="CQ68" s="5">
        <f t="shared" si="44"/>
        <v>5.8806612288905755E-2</v>
      </c>
      <c r="CR68" s="5">
        <f t="shared" si="45"/>
        <v>0</v>
      </c>
      <c r="CS68" s="5">
        <f t="shared" si="46"/>
        <v>1528.560852050781</v>
      </c>
      <c r="CT68" s="5">
        <f t="shared" si="47"/>
        <v>322.7022705078125</v>
      </c>
      <c r="CU68" s="5">
        <f t="shared" si="48"/>
        <v>0.35301344603103868</v>
      </c>
      <c r="CV68" s="5" t="e">
        <f t="shared" si="49"/>
        <v>#DIV/0!</v>
      </c>
    </row>
    <row r="69" spans="1:100" x14ac:dyDescent="0.3">
      <c r="A69" s="4" t="str">
        <f>VLOOKUP(B69,ListCodeMtrx!A$1:B$91,2,TRUE)</f>
        <v>M77</v>
      </c>
      <c r="B69">
        <v>77</v>
      </c>
      <c r="C69" s="10">
        <v>15</v>
      </c>
      <c r="D69" s="10">
        <v>3</v>
      </c>
      <c r="E69" s="10">
        <v>4</v>
      </c>
      <c r="F69" s="1">
        <v>68</v>
      </c>
      <c r="G69" s="3">
        <v>41312</v>
      </c>
      <c r="H69" s="11">
        <v>1</v>
      </c>
      <c r="I69" s="11">
        <v>156.64759125383122</v>
      </c>
      <c r="J69" s="11">
        <v>2.9257496879940086</v>
      </c>
      <c r="K69" s="11">
        <v>185.70596736254271</v>
      </c>
      <c r="L69" s="11">
        <v>255.82285259578822</v>
      </c>
      <c r="M69" s="1">
        <v>45.3</v>
      </c>
      <c r="N69" s="8">
        <v>50</v>
      </c>
      <c r="O69" s="8" t="s">
        <v>254</v>
      </c>
      <c r="P69" s="12">
        <v>0.16111111111111112</v>
      </c>
      <c r="Q69" s="12">
        <f t="shared" si="7"/>
        <v>0.57032407407407415</v>
      </c>
      <c r="R69" s="8">
        <v>11631</v>
      </c>
      <c r="S69" s="8">
        <v>0</v>
      </c>
      <c r="T69" s="13">
        <v>400</v>
      </c>
      <c r="U69">
        <f t="shared" si="8"/>
        <v>25.281775896673789</v>
      </c>
      <c r="V69">
        <f t="shared" si="9"/>
        <v>0.26861309919776355</v>
      </c>
      <c r="W69">
        <f t="shared" si="10"/>
        <v>222.73913681989075</v>
      </c>
      <c r="X69">
        <v>27.449028015136719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t="e">
        <f t="shared" si="11"/>
        <v>#DIV/0!</v>
      </c>
      <c r="AG69" t="e">
        <f t="shared" si="12"/>
        <v>#DIV/0!</v>
      </c>
      <c r="AH69" t="e">
        <f t="shared" si="13"/>
        <v>#DIV/0!</v>
      </c>
      <c r="AI69" s="8">
        <v>-1</v>
      </c>
      <c r="AJ69" s="8">
        <v>0.85</v>
      </c>
      <c r="AK69" s="8">
        <v>0.85</v>
      </c>
      <c r="AL69" s="8">
        <v>9.9458990097045898</v>
      </c>
      <c r="AM69">
        <f t="shared" si="14"/>
        <v>0.84999999999999987</v>
      </c>
      <c r="AN69">
        <f t="shared" si="15"/>
        <v>1.7188057952855468E-2</v>
      </c>
      <c r="AO69" t="e">
        <f t="shared" si="16"/>
        <v>#DIV/0!</v>
      </c>
      <c r="AP69" t="e">
        <f t="shared" si="17"/>
        <v>#DIV/0!</v>
      </c>
      <c r="AQ69" t="e">
        <f t="shared" si="18"/>
        <v>#DIV/0!</v>
      </c>
      <c r="AR69" s="8">
        <v>1798.306884765625</v>
      </c>
      <c r="AS69" s="8">
        <v>0.5</v>
      </c>
      <c r="AT69" t="e">
        <f t="shared" si="19"/>
        <v>#DIV/0!</v>
      </c>
      <c r="AU69">
        <f t="shared" si="20"/>
        <v>4.3024518142689514</v>
      </c>
      <c r="AV69">
        <f t="shared" si="21"/>
        <v>1.614390913686425</v>
      </c>
      <c r="AW69">
        <f t="shared" si="22"/>
        <v>27.449028015136719</v>
      </c>
      <c r="AX69" s="8">
        <v>2</v>
      </c>
      <c r="AY69">
        <f t="shared" si="23"/>
        <v>4.644859790802002</v>
      </c>
      <c r="AZ69" s="8">
        <v>1</v>
      </c>
      <c r="BA69">
        <f t="shared" si="24"/>
        <v>9.2897195816040039</v>
      </c>
      <c r="BB69" s="8">
        <v>25.647916793823242</v>
      </c>
      <c r="BC69" s="8">
        <v>27.449028015136719</v>
      </c>
      <c r="BD69" s="8">
        <v>25.132404327392578</v>
      </c>
      <c r="BE69" s="8">
        <v>400.41836547851562</v>
      </c>
      <c r="BF69" s="8">
        <v>385.03982543945312</v>
      </c>
      <c r="BG69" s="8">
        <v>18.027860641479492</v>
      </c>
      <c r="BH69" s="8">
        <v>20.433847427368164</v>
      </c>
      <c r="BI69" s="8">
        <v>55.004276275634766</v>
      </c>
      <c r="BJ69" s="8">
        <v>62.345111846923828</v>
      </c>
      <c r="BK69" s="8">
        <v>350.33743286132812</v>
      </c>
      <c r="BL69" s="8">
        <v>1798.9080810546875</v>
      </c>
      <c r="BM69" s="8">
        <v>576.04217529296875</v>
      </c>
      <c r="BN69" s="8">
        <v>100.82554626464844</v>
      </c>
      <c r="BO69" s="8">
        <v>-5.7763938903808594</v>
      </c>
      <c r="BP69" s="8">
        <v>-0.88314151763916016</v>
      </c>
      <c r="BQ69" s="8">
        <v>0.25</v>
      </c>
      <c r="BR69" s="8">
        <v>-1.355140209197998</v>
      </c>
      <c r="BS69" s="8">
        <v>7.355140209197998</v>
      </c>
      <c r="BT69" s="8">
        <v>1</v>
      </c>
      <c r="BU69" s="8">
        <v>0</v>
      </c>
      <c r="BV69" s="8">
        <v>0.15999999642372131</v>
      </c>
      <c r="BW69" s="8">
        <v>111115</v>
      </c>
      <c r="BX69">
        <f t="shared" si="25"/>
        <v>1.7516871643066405</v>
      </c>
      <c r="BY69">
        <f t="shared" si="26"/>
        <v>4.3024518142689514E-3</v>
      </c>
      <c r="BZ69">
        <f t="shared" si="27"/>
        <v>300.5990280151367</v>
      </c>
      <c r="CA69">
        <f t="shared" si="28"/>
        <v>298.79791679382322</v>
      </c>
      <c r="CB69">
        <f t="shared" si="29"/>
        <v>287.82528653535337</v>
      </c>
      <c r="CC69">
        <f t="shared" si="30"/>
        <v>0.2839943994638624</v>
      </c>
      <c r="CD69">
        <f t="shared" si="31"/>
        <v>3.6746447428393014</v>
      </c>
      <c r="CE69">
        <f t="shared" si="32"/>
        <v>36.445572367086783</v>
      </c>
      <c r="CF69">
        <f t="shared" si="33"/>
        <v>16.011724939718619</v>
      </c>
      <c r="CG69">
        <f t="shared" si="34"/>
        <v>26.54847240447998</v>
      </c>
      <c r="CH69">
        <f t="shared" si="35"/>
        <v>3.4853342703922965</v>
      </c>
      <c r="CI69">
        <f t="shared" si="36"/>
        <v>0.26106439803092207</v>
      </c>
      <c r="CJ69">
        <f t="shared" si="37"/>
        <v>2.0602538291528765</v>
      </c>
      <c r="CK69">
        <f t="shared" si="38"/>
        <v>1.42508044123942</v>
      </c>
      <c r="CL69">
        <f t="shared" si="39"/>
        <v>0.1638270667379815</v>
      </c>
      <c r="CM69">
        <f t="shared" si="40"/>
        <v>22.457795144381752</v>
      </c>
      <c r="CN69">
        <f t="shared" si="41"/>
        <v>0.57848337263729643</v>
      </c>
      <c r="CO69">
        <f t="shared" si="42"/>
        <v>56.051500452843548</v>
      </c>
      <c r="CP69">
        <f t="shared" si="43"/>
        <v>381.36582891450996</v>
      </c>
      <c r="CQ69">
        <f t="shared" si="44"/>
        <v>3.7158060992369728E-2</v>
      </c>
      <c r="CR69">
        <f t="shared" si="45"/>
        <v>0</v>
      </c>
      <c r="CS69">
        <f t="shared" si="46"/>
        <v>1529.0718688964841</v>
      </c>
      <c r="CT69">
        <f t="shared" si="47"/>
        <v>0</v>
      </c>
      <c r="CU69" t="e">
        <f t="shared" si="48"/>
        <v>#DIV/0!</v>
      </c>
      <c r="CV69" t="e">
        <f t="shared" si="49"/>
        <v>#DIV/0!</v>
      </c>
    </row>
    <row r="70" spans="1:100" s="5" customFormat="1" x14ac:dyDescent="0.3">
      <c r="A70" s="4" t="str">
        <f>VLOOKUP(B70,ListCodeMtrx!A$1:B$91,2,TRUE)</f>
        <v>M77</v>
      </c>
      <c r="B70">
        <v>77</v>
      </c>
      <c r="C70" s="10">
        <v>15</v>
      </c>
      <c r="D70" s="10">
        <v>3</v>
      </c>
      <c r="E70" s="10">
        <v>4</v>
      </c>
      <c r="F70" s="1">
        <v>68</v>
      </c>
      <c r="G70" s="3">
        <v>41312</v>
      </c>
      <c r="H70" s="11">
        <v>1</v>
      </c>
      <c r="I70" s="11">
        <v>156.64759125383122</v>
      </c>
      <c r="J70" s="11">
        <v>2.9257496879940086</v>
      </c>
      <c r="K70" s="11">
        <v>185.70596736254271</v>
      </c>
      <c r="L70" s="11">
        <v>255.82285259578822</v>
      </c>
      <c r="M70" s="1">
        <v>45.3</v>
      </c>
      <c r="N70" s="8">
        <v>51</v>
      </c>
      <c r="O70" s="8" t="s">
        <v>255</v>
      </c>
      <c r="P70" s="12">
        <v>0.16111111111111112</v>
      </c>
      <c r="Q70" s="12">
        <f t="shared" si="7"/>
        <v>0.57234953703703706</v>
      </c>
      <c r="R70" s="8">
        <v>11806</v>
      </c>
      <c r="S70" s="8">
        <v>0</v>
      </c>
      <c r="T70" s="13">
        <v>50</v>
      </c>
      <c r="U70" s="14">
        <f t="shared" si="8"/>
        <v>-1.2239661439296254</v>
      </c>
      <c r="V70" s="14">
        <f t="shared" si="9"/>
        <v>0.30977092818006668</v>
      </c>
      <c r="W70" s="14">
        <f t="shared" si="10"/>
        <v>53.08091675371066</v>
      </c>
      <c r="X70" s="15">
        <v>27.258716583251953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t="e">
        <f t="shared" si="11"/>
        <v>#DIV/0!</v>
      </c>
      <c r="AG70" t="e">
        <f t="shared" si="12"/>
        <v>#DIV/0!</v>
      </c>
      <c r="AH70" t="e">
        <f t="shared" si="13"/>
        <v>#DIV/0!</v>
      </c>
      <c r="AI70" s="8">
        <v>-1</v>
      </c>
      <c r="AJ70" s="8">
        <v>0.85</v>
      </c>
      <c r="AK70" s="8">
        <v>0.85</v>
      </c>
      <c r="AL70" s="8">
        <v>9.9458990097045898</v>
      </c>
      <c r="AM70">
        <f t="shared" si="14"/>
        <v>0.84999999999999987</v>
      </c>
      <c r="AN70">
        <f t="shared" si="15"/>
        <v>-1.4643769099302779E-4</v>
      </c>
      <c r="AO70" t="e">
        <f t="shared" si="16"/>
        <v>#DIV/0!</v>
      </c>
      <c r="AP70" t="e">
        <f t="shared" si="17"/>
        <v>#DIV/0!</v>
      </c>
      <c r="AQ70" t="e">
        <f t="shared" si="18"/>
        <v>#DIV/0!</v>
      </c>
      <c r="AR70" s="8">
        <v>1798.306884765625</v>
      </c>
      <c r="AS70" s="8">
        <v>0.5</v>
      </c>
      <c r="AT70" t="e">
        <f t="shared" si="19"/>
        <v>#DIV/0!</v>
      </c>
      <c r="AU70">
        <f t="shared" si="20"/>
        <v>4.8214779495750921</v>
      </c>
      <c r="AV70">
        <f t="shared" si="21"/>
        <v>1.5758720851679349</v>
      </c>
      <c r="AW70">
        <f t="shared" si="22"/>
        <v>27.258716583251953</v>
      </c>
      <c r="AX70" s="8">
        <v>2</v>
      </c>
      <c r="AY70">
        <f t="shared" si="23"/>
        <v>4.644859790802002</v>
      </c>
      <c r="AZ70" s="8">
        <v>1</v>
      </c>
      <c r="BA70">
        <f t="shared" si="24"/>
        <v>9.2897195816040039</v>
      </c>
      <c r="BB70" s="8">
        <v>25.634759902954102</v>
      </c>
      <c r="BC70" s="8">
        <v>27.258716583251953</v>
      </c>
      <c r="BD70" s="8">
        <v>25.134241104125977</v>
      </c>
      <c r="BE70" s="8">
        <v>47.304737091064453</v>
      </c>
      <c r="BF70" s="8">
        <v>47.871417999267578</v>
      </c>
      <c r="BG70" s="8">
        <v>17.716913223266602</v>
      </c>
      <c r="BH70" s="8">
        <v>20.411828994750977</v>
      </c>
      <c r="BI70" s="8">
        <v>54.097805023193359</v>
      </c>
      <c r="BJ70" s="8">
        <v>62.326606750488281</v>
      </c>
      <c r="BK70" s="8">
        <v>350.51654052734375</v>
      </c>
      <c r="BL70" s="8">
        <v>1799.3289794921875</v>
      </c>
      <c r="BM70" s="8">
        <v>560.40240478515625</v>
      </c>
      <c r="BN70" s="8">
        <v>100.82561492919922</v>
      </c>
      <c r="BO70" s="8">
        <v>4.5146942138671875E-2</v>
      </c>
      <c r="BP70" s="8">
        <v>-0.97880458831787109</v>
      </c>
      <c r="BQ70" s="8">
        <v>0.25</v>
      </c>
      <c r="BR70" s="8">
        <v>-1.355140209197998</v>
      </c>
      <c r="BS70" s="8">
        <v>7.355140209197998</v>
      </c>
      <c r="BT70" s="8">
        <v>1</v>
      </c>
      <c r="BU70" s="8">
        <v>0</v>
      </c>
      <c r="BV70" s="8">
        <v>0.15999999642372131</v>
      </c>
      <c r="BW70" s="8">
        <v>111135</v>
      </c>
      <c r="BX70">
        <f t="shared" si="25"/>
        <v>1.7525827026367187</v>
      </c>
      <c r="BY70">
        <f t="shared" si="26"/>
        <v>4.8214779495750924E-3</v>
      </c>
      <c r="BZ70">
        <f t="shared" si="27"/>
        <v>300.40871658325193</v>
      </c>
      <c r="CA70">
        <f t="shared" si="28"/>
        <v>298.78475990295408</v>
      </c>
      <c r="CB70">
        <f t="shared" si="29"/>
        <v>287.89263028384812</v>
      </c>
      <c r="CC70">
        <f t="shared" si="30"/>
        <v>0.20768230415027655</v>
      </c>
      <c r="CD70">
        <f t="shared" si="31"/>
        <v>3.6339072953933602</v>
      </c>
      <c r="CE70">
        <f t="shared" si="32"/>
        <v>36.041508875945134</v>
      </c>
      <c r="CF70">
        <f t="shared" si="33"/>
        <v>15.629679881194157</v>
      </c>
      <c r="CG70">
        <f t="shared" si="34"/>
        <v>26.446738243103027</v>
      </c>
      <c r="CH70">
        <f t="shared" si="35"/>
        <v>3.4644933048343103</v>
      </c>
      <c r="CI70">
        <f t="shared" si="36"/>
        <v>0.29977476975397765</v>
      </c>
      <c r="CJ70">
        <f t="shared" si="37"/>
        <v>2.0580352102254253</v>
      </c>
      <c r="CK70">
        <f t="shared" si="38"/>
        <v>1.4064580946088849</v>
      </c>
      <c r="CL70">
        <f t="shared" si="39"/>
        <v>0.18823239282061205</v>
      </c>
      <c r="CM70">
        <f t="shared" si="40"/>
        <v>5.3519160726985104</v>
      </c>
      <c r="CN70">
        <f t="shared" si="41"/>
        <v>1.1088227374949033</v>
      </c>
      <c r="CO70">
        <f t="shared" si="42"/>
        <v>56.814638095081762</v>
      </c>
      <c r="CP70">
        <f t="shared" si="43"/>
        <v>48.049287124356894</v>
      </c>
      <c r="CQ70">
        <f t="shared" si="44"/>
        <v>-1.4472471428768395E-2</v>
      </c>
      <c r="CR70">
        <f t="shared" si="45"/>
        <v>0</v>
      </c>
      <c r="CS70">
        <f t="shared" si="46"/>
        <v>1529.4296325683592</v>
      </c>
      <c r="CT70">
        <f t="shared" si="47"/>
        <v>0</v>
      </c>
      <c r="CU70" t="e">
        <f t="shared" si="48"/>
        <v>#DIV/0!</v>
      </c>
      <c r="CV70" t="e">
        <f t="shared" si="49"/>
        <v>#DIV/0!</v>
      </c>
    </row>
    <row r="71" spans="1:100" x14ac:dyDescent="0.3">
      <c r="A71" s="4" t="str">
        <f>VLOOKUP(B71,ListCodeMtrx!A$1:B$91,2,TRUE)</f>
        <v>M77</v>
      </c>
      <c r="B71">
        <v>77</v>
      </c>
      <c r="C71" s="10">
        <v>15</v>
      </c>
      <c r="D71" s="10">
        <v>3</v>
      </c>
      <c r="E71" s="10">
        <v>4</v>
      </c>
      <c r="F71" s="1">
        <v>68</v>
      </c>
      <c r="G71" s="3">
        <v>41312</v>
      </c>
      <c r="H71" s="11">
        <v>1</v>
      </c>
      <c r="I71" s="11">
        <v>156.64759125383122</v>
      </c>
      <c r="J71" s="11">
        <v>2.9257496879940086</v>
      </c>
      <c r="K71" s="11">
        <v>185.70596736254271</v>
      </c>
      <c r="L71" s="11">
        <v>255.82285259578822</v>
      </c>
      <c r="M71" s="1">
        <v>45.3</v>
      </c>
      <c r="N71" s="8">
        <v>52</v>
      </c>
      <c r="O71" s="8" t="s">
        <v>256</v>
      </c>
      <c r="P71" s="12">
        <v>0.16111111111111112</v>
      </c>
      <c r="Q71" s="12">
        <f t="shared" si="7"/>
        <v>0.57472222222222225</v>
      </c>
      <c r="R71" s="8">
        <v>12011</v>
      </c>
      <c r="S71" s="8">
        <v>0</v>
      </c>
      <c r="T71" s="13">
        <v>150</v>
      </c>
      <c r="U71" s="14">
        <f t="shared" si="8"/>
        <v>9.8234253441526036</v>
      </c>
      <c r="V71" s="14">
        <f t="shared" si="9"/>
        <v>0.34828667839867278</v>
      </c>
      <c r="W71" s="14">
        <f t="shared" si="10"/>
        <v>95.706620550721638</v>
      </c>
      <c r="X71" s="15">
        <v>27.044658660888672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t="e">
        <f t="shared" si="11"/>
        <v>#DIV/0!</v>
      </c>
      <c r="AG71" t="e">
        <f t="shared" si="12"/>
        <v>#DIV/0!</v>
      </c>
      <c r="AH71" t="e">
        <f t="shared" si="13"/>
        <v>#DIV/0!</v>
      </c>
      <c r="AI71" s="8">
        <v>-1</v>
      </c>
      <c r="AJ71" s="8">
        <v>0.85</v>
      </c>
      <c r="AK71" s="8">
        <v>0.85</v>
      </c>
      <c r="AL71" s="8">
        <v>9.9458990097045898</v>
      </c>
      <c r="AM71">
        <f t="shared" si="14"/>
        <v>0.84999999999999987</v>
      </c>
      <c r="AN71">
        <f t="shared" si="15"/>
        <v>7.0764324591413869E-3</v>
      </c>
      <c r="AO71" t="e">
        <f t="shared" si="16"/>
        <v>#DIV/0!</v>
      </c>
      <c r="AP71" t="e">
        <f t="shared" si="17"/>
        <v>#DIV/0!</v>
      </c>
      <c r="AQ71" t="e">
        <f t="shared" si="18"/>
        <v>#DIV/0!</v>
      </c>
      <c r="AR71" s="8">
        <v>1798.306884765625</v>
      </c>
      <c r="AS71" s="8">
        <v>0.5</v>
      </c>
      <c r="AT71" t="e">
        <f t="shared" si="19"/>
        <v>#DIV/0!</v>
      </c>
      <c r="AU71">
        <f t="shared" si="20"/>
        <v>5.2011161057220123</v>
      </c>
      <c r="AV71">
        <f t="shared" si="21"/>
        <v>1.5181747304339184</v>
      </c>
      <c r="AW71">
        <f t="shared" si="22"/>
        <v>27.044658660888672</v>
      </c>
      <c r="AX71" s="8">
        <v>2</v>
      </c>
      <c r="AY71">
        <f t="shared" si="23"/>
        <v>4.644859790802002</v>
      </c>
      <c r="AZ71" s="8">
        <v>1</v>
      </c>
      <c r="BA71">
        <f t="shared" si="24"/>
        <v>9.2897195816040039</v>
      </c>
      <c r="BB71" s="8">
        <v>25.631677627563477</v>
      </c>
      <c r="BC71" s="8">
        <v>27.044658660888672</v>
      </c>
      <c r="BD71" s="8">
        <v>25.132123947143555</v>
      </c>
      <c r="BE71" s="8">
        <v>151.29405212402344</v>
      </c>
      <c r="BF71" s="8">
        <v>145.25444030761719</v>
      </c>
      <c r="BG71" s="8">
        <v>17.627355575561523</v>
      </c>
      <c r="BH71" s="8">
        <v>20.535749435424805</v>
      </c>
      <c r="BI71" s="8">
        <v>53.830390930175781</v>
      </c>
      <c r="BJ71" s="8">
        <v>62.7120361328125</v>
      </c>
      <c r="BK71" s="8">
        <v>350.31756591796875</v>
      </c>
      <c r="BL71" s="8">
        <v>1799.4154052734375</v>
      </c>
      <c r="BM71" s="8">
        <v>531.566162109375</v>
      </c>
      <c r="BN71" s="8">
        <v>100.81850433349609</v>
      </c>
      <c r="BO71" s="8">
        <v>-1.0911445617675781</v>
      </c>
      <c r="BP71" s="8">
        <v>-0.96155071258544922</v>
      </c>
      <c r="BQ71" s="8">
        <v>0.25</v>
      </c>
      <c r="BR71" s="8">
        <v>-1.355140209197998</v>
      </c>
      <c r="BS71" s="8">
        <v>7.355140209197998</v>
      </c>
      <c r="BT71" s="8">
        <v>1</v>
      </c>
      <c r="BU71" s="8">
        <v>0</v>
      </c>
      <c r="BV71" s="8">
        <v>0.15999999642372131</v>
      </c>
      <c r="BW71" s="8">
        <v>111115</v>
      </c>
      <c r="BX71">
        <f t="shared" si="25"/>
        <v>1.7515878295898435</v>
      </c>
      <c r="BY71">
        <f t="shared" si="26"/>
        <v>5.2011161057220123E-3</v>
      </c>
      <c r="BZ71">
        <f t="shared" si="27"/>
        <v>300.19465866088865</v>
      </c>
      <c r="CA71">
        <f t="shared" si="28"/>
        <v>298.78167762756345</v>
      </c>
      <c r="CB71">
        <f t="shared" si="29"/>
        <v>287.90645840853904</v>
      </c>
      <c r="CC71">
        <f t="shared" si="30"/>
        <v>0.15520989703525864</v>
      </c>
      <c r="CD71">
        <f t="shared" si="31"/>
        <v>3.5885582738808841</v>
      </c>
      <c r="CE71">
        <f t="shared" si="32"/>
        <v>35.594242322920636</v>
      </c>
      <c r="CF71">
        <f t="shared" si="33"/>
        <v>15.058492887495831</v>
      </c>
      <c r="CG71">
        <f t="shared" si="34"/>
        <v>26.338168144226074</v>
      </c>
      <c r="CH71">
        <f t="shared" si="35"/>
        <v>3.4423720589445335</v>
      </c>
      <c r="CI71">
        <f t="shared" si="36"/>
        <v>0.33570071330614265</v>
      </c>
      <c r="CJ71">
        <f t="shared" si="37"/>
        <v>2.0703835434469657</v>
      </c>
      <c r="CK71">
        <f t="shared" si="38"/>
        <v>1.3719885154975677</v>
      </c>
      <c r="CL71">
        <f t="shared" si="39"/>
        <v>0.21090854497062617</v>
      </c>
      <c r="CM71">
        <f t="shared" si="40"/>
        <v>9.6489983387371954</v>
      </c>
      <c r="CN71">
        <f t="shared" si="41"/>
        <v>0.65888946560281336</v>
      </c>
      <c r="CO71">
        <f t="shared" si="42"/>
        <v>58.045366412566082</v>
      </c>
      <c r="CP71">
        <f t="shared" si="43"/>
        <v>143.8268811549311</v>
      </c>
      <c r="CQ71">
        <f t="shared" si="44"/>
        <v>3.9645184471016844E-2</v>
      </c>
      <c r="CR71">
        <f t="shared" si="45"/>
        <v>0</v>
      </c>
      <c r="CS71">
        <f t="shared" si="46"/>
        <v>1529.5030944824216</v>
      </c>
      <c r="CT71">
        <f t="shared" si="47"/>
        <v>0</v>
      </c>
      <c r="CU71" t="e">
        <f t="shared" si="48"/>
        <v>#DIV/0!</v>
      </c>
      <c r="CV71" t="e">
        <f t="shared" si="49"/>
        <v>#DIV/0!</v>
      </c>
    </row>
    <row r="72" spans="1:100" x14ac:dyDescent="0.3">
      <c r="A72" s="4" t="str">
        <f>VLOOKUP(B72,ListCodeMtrx!A$1:B$91,2,TRUE)</f>
        <v>M77</v>
      </c>
      <c r="B72">
        <v>77</v>
      </c>
      <c r="C72" s="10">
        <v>15</v>
      </c>
      <c r="D72" s="10">
        <v>3</v>
      </c>
      <c r="E72" s="10">
        <v>4</v>
      </c>
      <c r="F72" s="1">
        <v>68</v>
      </c>
      <c r="G72" s="3">
        <v>41312</v>
      </c>
      <c r="H72" s="11">
        <v>1</v>
      </c>
      <c r="I72" s="11">
        <v>156.64759125383122</v>
      </c>
      <c r="J72" s="11">
        <v>2.9257496879940086</v>
      </c>
      <c r="K72" s="11">
        <v>185.70596736254271</v>
      </c>
      <c r="L72" s="11">
        <v>255.82285259578822</v>
      </c>
      <c r="M72" s="1">
        <v>45.3</v>
      </c>
      <c r="N72" s="8">
        <v>53</v>
      </c>
      <c r="O72" s="8" t="s">
        <v>257</v>
      </c>
      <c r="P72" s="12">
        <v>0.16111111111111112</v>
      </c>
      <c r="Q72" s="12">
        <f t="shared" si="7"/>
        <v>0.57711805555555562</v>
      </c>
      <c r="R72" s="8">
        <v>12218</v>
      </c>
      <c r="S72" s="8">
        <v>0</v>
      </c>
      <c r="T72" s="13" t="s">
        <v>192</v>
      </c>
      <c r="U72" s="14">
        <f t="shared" si="8"/>
        <v>31.343613448406845</v>
      </c>
      <c r="V72" s="14">
        <f t="shared" si="9"/>
        <v>0.38435196384695464</v>
      </c>
      <c r="W72" s="14">
        <f t="shared" si="10"/>
        <v>239.2233589558943</v>
      </c>
      <c r="X72" s="15">
        <v>26.804821014404297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t="e">
        <f t="shared" si="11"/>
        <v>#DIV/0!</v>
      </c>
      <c r="AG72" t="e">
        <f t="shared" si="12"/>
        <v>#DIV/0!</v>
      </c>
      <c r="AH72" t="e">
        <f t="shared" si="13"/>
        <v>#DIV/0!</v>
      </c>
      <c r="AI72" s="8">
        <v>-1</v>
      </c>
      <c r="AJ72" s="8">
        <v>0.85</v>
      </c>
      <c r="AK72" s="8">
        <v>0.85</v>
      </c>
      <c r="AL72" s="8">
        <v>9.9458990097045898</v>
      </c>
      <c r="AM72">
        <f t="shared" si="14"/>
        <v>0.84999999999999987</v>
      </c>
      <c r="AN72">
        <f t="shared" si="15"/>
        <v>2.1145243663119675E-2</v>
      </c>
      <c r="AO72" t="e">
        <f t="shared" si="16"/>
        <v>#DIV/0!</v>
      </c>
      <c r="AP72" t="e">
        <f t="shared" si="17"/>
        <v>#DIV/0!</v>
      </c>
      <c r="AQ72" t="e">
        <f t="shared" si="18"/>
        <v>#DIV/0!</v>
      </c>
      <c r="AR72" s="8">
        <v>1798.306884765625</v>
      </c>
      <c r="AS72" s="8">
        <v>0.5</v>
      </c>
      <c r="AT72" t="e">
        <f t="shared" si="19"/>
        <v>#DIV/0!</v>
      </c>
      <c r="AU72">
        <f t="shared" si="20"/>
        <v>5.4826035416259051</v>
      </c>
      <c r="AV72">
        <f t="shared" si="21"/>
        <v>1.4558471604609213</v>
      </c>
      <c r="AW72">
        <f t="shared" si="22"/>
        <v>26.804821014404297</v>
      </c>
      <c r="AX72" s="8">
        <v>2</v>
      </c>
      <c r="AY72">
        <f t="shared" si="23"/>
        <v>4.644859790802002</v>
      </c>
      <c r="AZ72" s="8">
        <v>1</v>
      </c>
      <c r="BA72">
        <f t="shared" si="24"/>
        <v>9.2897195816040039</v>
      </c>
      <c r="BB72" s="8">
        <v>25.627590179443359</v>
      </c>
      <c r="BC72" s="8">
        <v>26.804821014404297</v>
      </c>
      <c r="BD72" s="8">
        <v>25.133205413818359</v>
      </c>
      <c r="BE72" s="8">
        <v>400.74899291992187</v>
      </c>
      <c r="BF72" s="8">
        <v>381.66085815429687</v>
      </c>
      <c r="BG72" s="8">
        <v>17.591024398803711</v>
      </c>
      <c r="BH72" s="8">
        <v>20.656301498413086</v>
      </c>
      <c r="BI72" s="8">
        <v>53.731197357177734</v>
      </c>
      <c r="BJ72" s="8">
        <v>63.093982696533203</v>
      </c>
      <c r="BK72" s="8">
        <v>350.33395385742187</v>
      </c>
      <c r="BL72" s="8">
        <v>1799.52099609375</v>
      </c>
      <c r="BM72" s="8">
        <v>519.4874267578125</v>
      </c>
      <c r="BN72" s="8">
        <v>100.81611633300781</v>
      </c>
      <c r="BO72" s="8">
        <v>-5.7010688781738281</v>
      </c>
      <c r="BP72" s="8">
        <v>-0.90735149383544922</v>
      </c>
      <c r="BQ72" s="8">
        <v>0.25</v>
      </c>
      <c r="BR72" s="8">
        <v>-1.355140209197998</v>
      </c>
      <c r="BS72" s="8">
        <v>7.355140209197998</v>
      </c>
      <c r="BT72" s="8">
        <v>1</v>
      </c>
      <c r="BU72" s="8">
        <v>0</v>
      </c>
      <c r="BV72" s="8">
        <v>0.15999999642372131</v>
      </c>
      <c r="BW72" s="8">
        <v>111115</v>
      </c>
      <c r="BX72">
        <f t="shared" si="25"/>
        <v>1.7516697692871093</v>
      </c>
      <c r="BY72">
        <f t="shared" si="26"/>
        <v>5.4826035416259055E-3</v>
      </c>
      <c r="BZ72">
        <f t="shared" si="27"/>
        <v>299.95482101440427</v>
      </c>
      <c r="CA72">
        <f t="shared" si="28"/>
        <v>298.77759017944334</v>
      </c>
      <c r="CB72">
        <f t="shared" si="29"/>
        <v>287.92335293941142</v>
      </c>
      <c r="CC72">
        <f t="shared" si="30"/>
        <v>0.11971005810679516</v>
      </c>
      <c r="CD72">
        <f t="shared" si="31"/>
        <v>3.5383352553346188</v>
      </c>
      <c r="CE72">
        <f t="shared" si="32"/>
        <v>35.096920849907271</v>
      </c>
      <c r="CF72">
        <f t="shared" si="33"/>
        <v>14.440619351494185</v>
      </c>
      <c r="CG72">
        <f t="shared" si="34"/>
        <v>26.216205596923828</v>
      </c>
      <c r="CH72">
        <f t="shared" si="35"/>
        <v>3.4176692840044249</v>
      </c>
      <c r="CI72">
        <f t="shared" si="36"/>
        <v>0.36908161656670568</v>
      </c>
      <c r="CJ72">
        <f t="shared" si="37"/>
        <v>2.0824880948736975</v>
      </c>
      <c r="CK72">
        <f t="shared" si="38"/>
        <v>1.3351811891307275</v>
      </c>
      <c r="CL72">
        <f t="shared" si="39"/>
        <v>0.23200101545037111</v>
      </c>
      <c r="CM72">
        <f t="shared" si="40"/>
        <v>24.117569986070325</v>
      </c>
      <c r="CN72">
        <f t="shared" si="41"/>
        <v>0.626795632417673</v>
      </c>
      <c r="CO72">
        <f t="shared" si="42"/>
        <v>59.356722584555868</v>
      </c>
      <c r="CP72">
        <f t="shared" si="43"/>
        <v>377.10594368312798</v>
      </c>
      <c r="CQ72">
        <f t="shared" si="44"/>
        <v>4.9335052905395985E-2</v>
      </c>
      <c r="CR72">
        <f t="shared" si="45"/>
        <v>0</v>
      </c>
      <c r="CS72">
        <f t="shared" si="46"/>
        <v>1529.5928466796872</v>
      </c>
      <c r="CT72">
        <f t="shared" si="47"/>
        <v>0</v>
      </c>
      <c r="CU72" t="e">
        <f t="shared" si="48"/>
        <v>#DIV/0!</v>
      </c>
      <c r="CV72" t="e">
        <f t="shared" si="49"/>
        <v>#DIV/0!</v>
      </c>
    </row>
    <row r="73" spans="1:100" x14ac:dyDescent="0.3">
      <c r="A73" s="4" t="str">
        <f>VLOOKUP(B73,ListCodeMtrx!A$1:B$91,2,TRUE)</f>
        <v>M77</v>
      </c>
      <c r="B73">
        <v>77</v>
      </c>
      <c r="C73" s="10">
        <v>15</v>
      </c>
      <c r="D73" s="10">
        <v>3</v>
      </c>
      <c r="E73" s="10">
        <v>4</v>
      </c>
      <c r="F73" s="1">
        <v>68</v>
      </c>
      <c r="G73" s="3">
        <v>41312</v>
      </c>
      <c r="H73" s="11">
        <v>1</v>
      </c>
      <c r="I73" s="11">
        <v>156.64759125383122</v>
      </c>
      <c r="J73" s="11">
        <v>2.9257496879940086</v>
      </c>
      <c r="K73" s="11">
        <v>185.70596736254271</v>
      </c>
      <c r="L73" s="11">
        <v>255.82285259578822</v>
      </c>
      <c r="M73" s="1">
        <v>45.3</v>
      </c>
      <c r="N73" s="8">
        <v>54</v>
      </c>
      <c r="O73" s="8" t="s">
        <v>258</v>
      </c>
      <c r="P73" s="12">
        <v>0.16111111111111112</v>
      </c>
      <c r="Q73" s="12">
        <f t="shared" si="7"/>
        <v>0.57938657407407401</v>
      </c>
      <c r="R73" s="8">
        <v>12414</v>
      </c>
      <c r="S73" s="8">
        <v>0</v>
      </c>
      <c r="T73" s="13">
        <v>800</v>
      </c>
      <c r="U73" s="14">
        <f t="shared" si="8"/>
        <v>49.027737012609855</v>
      </c>
      <c r="V73" s="14">
        <f t="shared" si="9"/>
        <v>0.40754739542700785</v>
      </c>
      <c r="W73" s="14">
        <f t="shared" si="10"/>
        <v>555.45101106247114</v>
      </c>
      <c r="X73" s="15">
        <v>26.60993766784668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t="e">
        <f t="shared" si="11"/>
        <v>#DIV/0!</v>
      </c>
      <c r="AG73" t="e">
        <f t="shared" si="12"/>
        <v>#DIV/0!</v>
      </c>
      <c r="AH73" t="e">
        <f t="shared" si="13"/>
        <v>#DIV/0!</v>
      </c>
      <c r="AI73" s="8">
        <v>-1</v>
      </c>
      <c r="AJ73" s="8">
        <v>0.85</v>
      </c>
      <c r="AK73" s="8">
        <v>0.85</v>
      </c>
      <c r="AL73" s="8">
        <v>9.9458990097045898</v>
      </c>
      <c r="AM73">
        <f t="shared" si="14"/>
        <v>0.84999999999999987</v>
      </c>
      <c r="AN73">
        <f t="shared" si="15"/>
        <v>3.2699426281457E-2</v>
      </c>
      <c r="AO73" t="e">
        <f t="shared" si="16"/>
        <v>#DIV/0!</v>
      </c>
      <c r="AP73" t="e">
        <f t="shared" si="17"/>
        <v>#DIV/0!</v>
      </c>
      <c r="AQ73" t="e">
        <f t="shared" si="18"/>
        <v>#DIV/0!</v>
      </c>
      <c r="AR73" s="8">
        <v>1798.306884765625</v>
      </c>
      <c r="AS73" s="8">
        <v>0.5</v>
      </c>
      <c r="AT73" t="e">
        <f t="shared" si="19"/>
        <v>#DIV/0!</v>
      </c>
      <c r="AU73">
        <f t="shared" si="20"/>
        <v>5.6322229022384391</v>
      </c>
      <c r="AV73">
        <f t="shared" si="21"/>
        <v>1.4140447995273706</v>
      </c>
      <c r="AW73">
        <f t="shared" si="22"/>
        <v>26.60993766784668</v>
      </c>
      <c r="AX73" s="8">
        <v>2</v>
      </c>
      <c r="AY73">
        <f t="shared" si="23"/>
        <v>4.644859790802002</v>
      </c>
      <c r="AZ73" s="8">
        <v>1</v>
      </c>
      <c r="BA73">
        <f t="shared" si="24"/>
        <v>9.2897195816040039</v>
      </c>
      <c r="BB73" s="8">
        <v>25.606941223144531</v>
      </c>
      <c r="BC73" s="8">
        <v>26.60993766784668</v>
      </c>
      <c r="BD73" s="8">
        <v>25.133495330810547</v>
      </c>
      <c r="BE73" s="8">
        <v>800.83233642578125</v>
      </c>
      <c r="BF73" s="8">
        <v>770.36920166015625</v>
      </c>
      <c r="BG73" s="8">
        <v>17.523134231567383</v>
      </c>
      <c r="BH73" s="8">
        <v>20.671701431274414</v>
      </c>
      <c r="BI73" s="8">
        <v>53.586719512939453</v>
      </c>
      <c r="BJ73" s="8">
        <v>63.215213775634766</v>
      </c>
      <c r="BK73" s="8">
        <v>350.36859130859375</v>
      </c>
      <c r="BL73" s="8">
        <v>1799.9141845703125</v>
      </c>
      <c r="BM73" s="8">
        <v>495.41397094726562</v>
      </c>
      <c r="BN73" s="8">
        <v>100.81095886230469</v>
      </c>
      <c r="BO73" s="8">
        <v>-16.698200225830078</v>
      </c>
      <c r="BP73" s="8">
        <v>-0.83687305450439453</v>
      </c>
      <c r="BQ73" s="8">
        <v>0.25</v>
      </c>
      <c r="BR73" s="8">
        <v>-1.355140209197998</v>
      </c>
      <c r="BS73" s="8">
        <v>7.355140209197998</v>
      </c>
      <c r="BT73" s="8">
        <v>1</v>
      </c>
      <c r="BU73" s="8">
        <v>0</v>
      </c>
      <c r="BV73" s="8">
        <v>0.15999999642372131</v>
      </c>
      <c r="BW73" s="8">
        <v>111115</v>
      </c>
      <c r="BX73">
        <f t="shared" si="25"/>
        <v>1.7518429565429685</v>
      </c>
      <c r="BY73">
        <f t="shared" si="26"/>
        <v>5.6322229022384394E-3</v>
      </c>
      <c r="BZ73">
        <f t="shared" si="27"/>
        <v>299.75993766784666</v>
      </c>
      <c r="CA73">
        <f t="shared" si="28"/>
        <v>298.75694122314451</v>
      </c>
      <c r="CB73">
        <f t="shared" si="29"/>
        <v>287.98626309425526</v>
      </c>
      <c r="CC73">
        <f t="shared" si="30"/>
        <v>0.10312791294239054</v>
      </c>
      <c r="CD73">
        <f t="shared" si="31"/>
        <v>3.4979788421294207</v>
      </c>
      <c r="CE73">
        <f t="shared" si="32"/>
        <v>34.698398682103871</v>
      </c>
      <c r="CF73">
        <f t="shared" si="33"/>
        <v>14.026697250829457</v>
      </c>
      <c r="CG73">
        <f t="shared" si="34"/>
        <v>26.108439445495605</v>
      </c>
      <c r="CH73">
        <f t="shared" si="35"/>
        <v>3.3959708746398216</v>
      </c>
      <c r="CI73">
        <f t="shared" si="36"/>
        <v>0.39041938607006726</v>
      </c>
      <c r="CJ73">
        <f t="shared" si="37"/>
        <v>2.0839340426020501</v>
      </c>
      <c r="CK73">
        <f t="shared" si="38"/>
        <v>1.3120368320377715</v>
      </c>
      <c r="CL73">
        <f t="shared" si="39"/>
        <v>0.24549524797810046</v>
      </c>
      <c r="CM73">
        <f t="shared" si="40"/>
        <v>55.995549026244326</v>
      </c>
      <c r="CN73">
        <f t="shared" si="41"/>
        <v>0.7210192332007388</v>
      </c>
      <c r="CO73">
        <f t="shared" si="42"/>
        <v>60.171653247281398</v>
      </c>
      <c r="CP73">
        <f t="shared" si="43"/>
        <v>763.24439618184113</v>
      </c>
      <c r="CQ73">
        <f t="shared" si="44"/>
        <v>3.8651839512737346E-2</v>
      </c>
      <c r="CR73">
        <f t="shared" si="45"/>
        <v>0</v>
      </c>
      <c r="CS73">
        <f t="shared" si="46"/>
        <v>1529.9270568847653</v>
      </c>
      <c r="CT73">
        <f t="shared" si="47"/>
        <v>0</v>
      </c>
      <c r="CU73" t="e">
        <f t="shared" si="48"/>
        <v>#DIV/0!</v>
      </c>
      <c r="CV73" t="e">
        <f t="shared" si="49"/>
        <v>#DIV/0!</v>
      </c>
    </row>
    <row r="74" spans="1:100" x14ac:dyDescent="0.3">
      <c r="A74" s="4" t="str">
        <f>VLOOKUP(B74,ListCodeMtrx!A$1:B$91,2,TRUE)</f>
        <v>M77</v>
      </c>
      <c r="B74" s="5">
        <v>77</v>
      </c>
      <c r="C74" s="10">
        <v>15</v>
      </c>
      <c r="D74" s="10">
        <v>3</v>
      </c>
      <c r="E74" s="10">
        <v>4</v>
      </c>
      <c r="F74" s="1">
        <v>68</v>
      </c>
      <c r="G74" s="17">
        <v>41312</v>
      </c>
      <c r="H74" s="11">
        <v>1</v>
      </c>
      <c r="I74" s="11">
        <v>156.64759125383122</v>
      </c>
      <c r="J74" s="11">
        <v>2.9257496879940086</v>
      </c>
      <c r="K74" s="11">
        <v>185.70596736254271</v>
      </c>
      <c r="L74" s="11">
        <v>255.82285259578822</v>
      </c>
      <c r="M74" s="1">
        <v>45.3</v>
      </c>
      <c r="N74" s="19">
        <v>55</v>
      </c>
      <c r="O74" s="19" t="s">
        <v>259</v>
      </c>
      <c r="P74" s="12">
        <v>0.16111111111111112</v>
      </c>
      <c r="Q74" s="12">
        <f t="shared" si="7"/>
        <v>0.58266203703703701</v>
      </c>
      <c r="R74" s="19">
        <v>12688</v>
      </c>
      <c r="S74" s="19">
        <v>0</v>
      </c>
      <c r="T74" s="21" t="s">
        <v>194</v>
      </c>
      <c r="U74" s="5">
        <f t="shared" si="8"/>
        <v>32.021785156110575</v>
      </c>
      <c r="V74" s="5">
        <f t="shared" si="9"/>
        <v>0.42168023514195713</v>
      </c>
      <c r="W74" s="5">
        <f t="shared" si="10"/>
        <v>246.08783443955409</v>
      </c>
      <c r="X74" s="5">
        <v>26.553842544555664</v>
      </c>
      <c r="Y74" s="19">
        <v>9</v>
      </c>
      <c r="Z74" s="19">
        <v>9</v>
      </c>
      <c r="AA74" s="19">
        <v>0</v>
      </c>
      <c r="AB74" s="19">
        <v>0</v>
      </c>
      <c r="AC74" s="19">
        <v>282.510498046875</v>
      </c>
      <c r="AD74" s="19">
        <v>611.7645263671875</v>
      </c>
      <c r="AE74" s="19">
        <v>394.332763671875</v>
      </c>
      <c r="AF74" s="5" t="e">
        <f t="shared" si="11"/>
        <v>#DIV/0!</v>
      </c>
      <c r="AG74" s="5">
        <f t="shared" si="12"/>
        <v>0.53820385806857129</v>
      </c>
      <c r="AH74" s="5">
        <f t="shared" si="13"/>
        <v>0.35541740869886213</v>
      </c>
      <c r="AI74" s="19">
        <v>-1</v>
      </c>
      <c r="AJ74" s="19">
        <v>0.85</v>
      </c>
      <c r="AK74" s="19">
        <v>0.85</v>
      </c>
      <c r="AL74" s="19">
        <v>9.9458990097045898</v>
      </c>
      <c r="AM74" s="5">
        <f t="shared" si="14"/>
        <v>0.84999999999999987</v>
      </c>
      <c r="AN74" s="5">
        <f t="shared" si="15"/>
        <v>2.1585439574494329E-2</v>
      </c>
      <c r="AO74" s="5">
        <f t="shared" si="16"/>
        <v>0.66037692478521637</v>
      </c>
      <c r="AP74" s="5">
        <f t="shared" si="17"/>
        <v>2.1654576753663917</v>
      </c>
      <c r="AQ74" s="5">
        <f t="shared" si="18"/>
        <v>-1</v>
      </c>
      <c r="AR74" s="19">
        <v>1799.785400390625</v>
      </c>
      <c r="AS74" s="19">
        <v>0.5</v>
      </c>
      <c r="AT74" s="5">
        <f t="shared" si="19"/>
        <v>271.86190186887393</v>
      </c>
      <c r="AU74" s="5">
        <f t="shared" si="20"/>
        <v>5.8222228142067918</v>
      </c>
      <c r="AV74" s="5">
        <f t="shared" si="21"/>
        <v>1.4149411270902266</v>
      </c>
      <c r="AW74" s="5">
        <f t="shared" si="22"/>
        <v>26.553842544555664</v>
      </c>
      <c r="AX74" s="19">
        <v>2</v>
      </c>
      <c r="AY74" s="5">
        <f t="shared" si="23"/>
        <v>4.644859790802002</v>
      </c>
      <c r="AZ74" s="19">
        <v>1</v>
      </c>
      <c r="BA74" s="5">
        <f t="shared" si="24"/>
        <v>9.2897195816040039</v>
      </c>
      <c r="BB74" s="19">
        <v>25.603765487670898</v>
      </c>
      <c r="BC74" s="19">
        <v>26.553842544555664</v>
      </c>
      <c r="BD74" s="19">
        <v>25.135478973388672</v>
      </c>
      <c r="BE74" s="19">
        <v>399.03115844726562</v>
      </c>
      <c r="BF74" s="19">
        <v>379.490478515625</v>
      </c>
      <c r="BG74" s="19">
        <v>17.293701171875</v>
      </c>
      <c r="BH74" s="19">
        <v>20.548980712890625</v>
      </c>
      <c r="BI74" s="19">
        <v>52.893379211425781</v>
      </c>
      <c r="BJ74" s="19">
        <v>62.849761962890625</v>
      </c>
      <c r="BK74" s="19">
        <v>350.35897827148437</v>
      </c>
      <c r="BL74" s="19">
        <v>1799.785400390625</v>
      </c>
      <c r="BM74" s="19">
        <v>460.55886840820312</v>
      </c>
      <c r="BN74" s="19">
        <v>100.8077392578125</v>
      </c>
      <c r="BO74" s="19">
        <v>-5.7341499328613281</v>
      </c>
      <c r="BP74" s="19">
        <v>-0.89468860626220703</v>
      </c>
      <c r="BQ74" s="19">
        <v>0.25</v>
      </c>
      <c r="BR74" s="19">
        <v>-1.355140209197998</v>
      </c>
      <c r="BS74" s="19">
        <v>7.355140209197998</v>
      </c>
      <c r="BT74" s="19">
        <v>1</v>
      </c>
      <c r="BU74" s="19">
        <v>0</v>
      </c>
      <c r="BV74" s="19">
        <v>0.15999999642372131</v>
      </c>
      <c r="BW74" s="19">
        <v>111115</v>
      </c>
      <c r="BX74" s="5">
        <f t="shared" si="25"/>
        <v>1.7517948913574217</v>
      </c>
      <c r="BY74" s="5">
        <f t="shared" si="26"/>
        <v>5.8222228142067916E-3</v>
      </c>
      <c r="BZ74" s="5">
        <f t="shared" si="27"/>
        <v>299.70384254455564</v>
      </c>
      <c r="CA74" s="5">
        <f t="shared" si="28"/>
        <v>298.75376548767088</v>
      </c>
      <c r="CB74" s="5">
        <f t="shared" si="29"/>
        <v>287.96565762596583</v>
      </c>
      <c r="CC74" s="5">
        <f t="shared" si="30"/>
        <v>7.447811016165673E-2</v>
      </c>
      <c r="CD74" s="5">
        <f t="shared" si="31"/>
        <v>3.4864374168091228</v>
      </c>
      <c r="CE74" s="5">
        <f t="shared" si="32"/>
        <v>34.585017405188232</v>
      </c>
      <c r="CF74" s="5">
        <f t="shared" si="33"/>
        <v>14.036036692297607</v>
      </c>
      <c r="CG74" s="5">
        <f t="shared" si="34"/>
        <v>26.078804016113281</v>
      </c>
      <c r="CH74" s="5">
        <f t="shared" si="35"/>
        <v>3.3900249979493062</v>
      </c>
      <c r="CI74" s="5">
        <f t="shared" si="36"/>
        <v>0.40337039062265723</v>
      </c>
      <c r="CJ74" s="5">
        <f t="shared" si="37"/>
        <v>2.0714962897188962</v>
      </c>
      <c r="CK74" s="5">
        <f t="shared" si="38"/>
        <v>1.31852870823041</v>
      </c>
      <c r="CL74" s="5">
        <f t="shared" si="39"/>
        <v>0.253689974088463</v>
      </c>
      <c r="CM74" s="5">
        <f t="shared" si="40"/>
        <v>24.8075582487023</v>
      </c>
      <c r="CN74" s="5">
        <f t="shared" si="41"/>
        <v>0.64846906146927674</v>
      </c>
      <c r="CO74" s="5">
        <f t="shared" si="42"/>
        <v>60.077513956262351</v>
      </c>
      <c r="CP74" s="5">
        <f t="shared" si="43"/>
        <v>374.83701082147041</v>
      </c>
      <c r="CQ74" s="5">
        <f t="shared" si="44"/>
        <v>5.1323353593195238E-2</v>
      </c>
      <c r="CR74" s="5">
        <f t="shared" si="45"/>
        <v>0</v>
      </c>
      <c r="CS74" s="5">
        <f t="shared" si="46"/>
        <v>1529.8175903320309</v>
      </c>
      <c r="CT74" s="5">
        <f t="shared" si="47"/>
        <v>329.2540283203125</v>
      </c>
      <c r="CU74" s="5">
        <f t="shared" si="48"/>
        <v>0.35541740869886213</v>
      </c>
      <c r="CV74" s="5" t="e">
        <f t="shared" si="49"/>
        <v>#DIV/0!</v>
      </c>
    </row>
    <row r="75" spans="1:100" x14ac:dyDescent="0.3">
      <c r="A75" s="4" t="str">
        <f>VLOOKUP(B75,ListCodeMtrx!A$1:B$91,2,TRUE)</f>
        <v>M33</v>
      </c>
      <c r="B75" s="22">
        <v>33</v>
      </c>
      <c r="C75" s="23">
        <v>18</v>
      </c>
      <c r="D75" s="24">
        <v>2</v>
      </c>
      <c r="E75" s="24">
        <v>1</v>
      </c>
      <c r="F75" s="1">
        <v>68</v>
      </c>
      <c r="G75" s="3">
        <v>41312</v>
      </c>
      <c r="H75" s="11">
        <v>2</v>
      </c>
      <c r="I75" s="11">
        <v>200.17061596963248</v>
      </c>
      <c r="J75" s="11">
        <v>-3.2108501360877382</v>
      </c>
      <c r="K75" s="11">
        <v>249.77584895546153</v>
      </c>
      <c r="L75" s="11">
        <v>292.92435971270709</v>
      </c>
      <c r="M75">
        <v>44.8</v>
      </c>
      <c r="N75" s="8">
        <v>1</v>
      </c>
      <c r="O75" s="8" t="s">
        <v>260</v>
      </c>
      <c r="P75" s="12">
        <v>0.15763888888888888</v>
      </c>
      <c r="Q75" s="12">
        <f t="shared" si="7"/>
        <v>0.44376157407407402</v>
      </c>
      <c r="R75" s="8">
        <v>286.5</v>
      </c>
      <c r="S75" s="8">
        <v>0</v>
      </c>
      <c r="T75" s="13">
        <v>400</v>
      </c>
      <c r="U75">
        <v>35.685830310325095</v>
      </c>
      <c r="V75">
        <v>0.10730604699036177</v>
      </c>
      <c r="W75">
        <v>-159.00617167760529</v>
      </c>
      <c r="X75">
        <v>27.204299926757813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t="e">
        <v>#DIV/0!</v>
      </c>
      <c r="AG75" t="e">
        <v>#DIV/0!</v>
      </c>
      <c r="AH75" t="e">
        <v>#DIV/0!</v>
      </c>
      <c r="AI75" s="8">
        <v>-1</v>
      </c>
      <c r="AJ75" s="8">
        <v>0.87</v>
      </c>
      <c r="AK75" s="8">
        <v>0.92</v>
      </c>
      <c r="AL75" s="8">
        <v>9.927668571472168</v>
      </c>
      <c r="AM75">
        <v>0.8749638342857361</v>
      </c>
      <c r="AN75">
        <v>2.3320375929072171E-2</v>
      </c>
      <c r="AO75" t="e">
        <v>#DIV/0!</v>
      </c>
      <c r="AP75" t="e">
        <v>#DIV/0!</v>
      </c>
      <c r="AQ75" t="e">
        <v>#DIV/0!</v>
      </c>
      <c r="AR75" s="8">
        <v>0</v>
      </c>
      <c r="AS75" s="8">
        <v>0.5</v>
      </c>
      <c r="AT75" t="e">
        <v>#DIV/0!</v>
      </c>
      <c r="AU75">
        <v>0.70657012957370557</v>
      </c>
      <c r="AV75">
        <v>0.65065671377521372</v>
      </c>
      <c r="AW75">
        <v>27.204299926757813</v>
      </c>
      <c r="AX75" s="8">
        <v>2</v>
      </c>
      <c r="AY75">
        <v>4.644859790802002</v>
      </c>
      <c r="AZ75" s="8">
        <v>1</v>
      </c>
      <c r="BA75">
        <v>9.2897195816040039</v>
      </c>
      <c r="BB75" s="8">
        <v>25.52056884765625</v>
      </c>
      <c r="BC75" s="8">
        <v>27.204299926757813</v>
      </c>
      <c r="BD75" s="8">
        <v>24.995796203613281</v>
      </c>
      <c r="BE75" s="8">
        <v>400.0325927734375</v>
      </c>
      <c r="BF75" s="8">
        <v>379.52767944335937</v>
      </c>
      <c r="BG75" s="8">
        <v>29.036325454711914</v>
      </c>
      <c r="BH75" s="8">
        <v>29.427431106567383</v>
      </c>
      <c r="BI75" s="8">
        <v>89.403640747070312</v>
      </c>
      <c r="BJ75" s="8">
        <v>90.607864379882813</v>
      </c>
      <c r="BK75" s="8">
        <v>350.68661499023437</v>
      </c>
      <c r="BL75" s="8">
        <v>1797.9296875</v>
      </c>
      <c r="BM75" s="8">
        <v>9.8107904195785522E-2</v>
      </c>
      <c r="BN75" s="8">
        <v>100.98316192626953</v>
      </c>
      <c r="BO75" s="8">
        <v>1.796004056930542</v>
      </c>
      <c r="BP75" s="8">
        <v>-0.20265939831733704</v>
      </c>
      <c r="BQ75" s="8">
        <v>0.25</v>
      </c>
      <c r="BR75" s="8">
        <v>-1.355140209197998</v>
      </c>
      <c r="BS75" s="8">
        <v>7.355140209197998</v>
      </c>
      <c r="BT75" s="8">
        <v>1</v>
      </c>
      <c r="BU75" s="8">
        <v>0</v>
      </c>
      <c r="BV75" s="8">
        <v>0.15999999642372131</v>
      </c>
      <c r="BW75" s="8">
        <v>111115</v>
      </c>
      <c r="BX75">
        <v>1.7534330749511717</v>
      </c>
      <c r="BY75">
        <v>7.0657012957370561E-4</v>
      </c>
      <c r="BZ75">
        <v>300.35429992675779</v>
      </c>
      <c r="CA75">
        <v>298.67056884765623</v>
      </c>
      <c r="CB75">
        <v>287.66874357010238</v>
      </c>
      <c r="CC75">
        <v>0.94645979384024004</v>
      </c>
      <c r="CD75">
        <v>3.6223317542838487</v>
      </c>
      <c r="CE75">
        <v>35.870650959895755</v>
      </c>
      <c r="CF75">
        <v>6.4432198533283724</v>
      </c>
      <c r="CG75">
        <v>26.362434387207031</v>
      </c>
      <c r="CH75">
        <v>3.4473055932146712</v>
      </c>
      <c r="CI75">
        <v>0.10608070312350461</v>
      </c>
      <c r="CJ75">
        <v>2.971675040508635</v>
      </c>
      <c r="CK75">
        <v>0.47563055270603627</v>
      </c>
      <c r="CL75">
        <v>6.6409450754191898E-2</v>
      </c>
      <c r="CM75">
        <v>-16.056945981795828</v>
      </c>
      <c r="CN75">
        <v>-0.41895803729207409</v>
      </c>
      <c r="CO75">
        <v>81.643417978452362</v>
      </c>
      <c r="CP75">
        <v>374.34174562740873</v>
      </c>
      <c r="CQ75">
        <v>7.7830303298149522E-2</v>
      </c>
      <c r="CR75">
        <v>0</v>
      </c>
      <c r="CS75">
        <v>1573.1234531511552</v>
      </c>
      <c r="CT75">
        <v>0</v>
      </c>
      <c r="CU75" t="e">
        <v>#DIV/0!</v>
      </c>
      <c r="CV75" t="e">
        <v>#DIV/0!</v>
      </c>
    </row>
    <row r="76" spans="1:100" x14ac:dyDescent="0.3">
      <c r="A76" s="4" t="str">
        <f>VLOOKUP(B76,ListCodeMtrx!A$1:B$91,2,TRUE)</f>
        <v>M33</v>
      </c>
      <c r="B76" s="22">
        <v>33</v>
      </c>
      <c r="C76" s="23">
        <v>18</v>
      </c>
      <c r="D76" s="24">
        <v>2</v>
      </c>
      <c r="E76" s="24">
        <v>1</v>
      </c>
      <c r="F76" s="1">
        <v>68</v>
      </c>
      <c r="G76" s="3">
        <v>41312</v>
      </c>
      <c r="H76" s="11">
        <v>2</v>
      </c>
      <c r="I76" s="11">
        <v>200.17061596963248</v>
      </c>
      <c r="J76" s="11">
        <v>-3.2108501360877382</v>
      </c>
      <c r="K76" s="11">
        <v>249.77584895546153</v>
      </c>
      <c r="L76" s="11">
        <v>292.92435971270709</v>
      </c>
      <c r="M76">
        <v>44.8</v>
      </c>
      <c r="N76" s="8">
        <v>2</v>
      </c>
      <c r="O76" s="8" t="s">
        <v>261</v>
      </c>
      <c r="P76" s="12">
        <v>0.15763888888888888</v>
      </c>
      <c r="Q76" s="12">
        <f t="shared" si="7"/>
        <v>0.44619212962962962</v>
      </c>
      <c r="R76" s="8">
        <v>497</v>
      </c>
      <c r="S76" s="8">
        <v>0</v>
      </c>
      <c r="T76" s="13">
        <v>50</v>
      </c>
      <c r="U76" s="14">
        <v>0.38754210780149412</v>
      </c>
      <c r="V76" s="14">
        <v>0.17248331363075703</v>
      </c>
      <c r="W76" s="14">
        <v>45.412594377147293</v>
      </c>
      <c r="X76" s="15">
        <v>27.373386383056641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t="e">
        <v>#DIV/0!</v>
      </c>
      <c r="AG76" t="e">
        <v>#DIV/0!</v>
      </c>
      <c r="AH76" t="e">
        <v>#DIV/0!</v>
      </c>
      <c r="AI76" s="8">
        <v>-1</v>
      </c>
      <c r="AJ76" s="8">
        <v>0.87</v>
      </c>
      <c r="AK76" s="8">
        <v>0.92</v>
      </c>
      <c r="AL76" s="8">
        <v>9.927668571472168</v>
      </c>
      <c r="AM76">
        <v>0.8749638342857361</v>
      </c>
      <c r="AN76">
        <v>8.8214938575453534E-4</v>
      </c>
      <c r="AO76" t="e">
        <v>#DIV/0!</v>
      </c>
      <c r="AP76" t="e">
        <v>#DIV/0!</v>
      </c>
      <c r="AQ76" t="e">
        <v>#DIV/0!</v>
      </c>
      <c r="AR76" s="8">
        <v>0</v>
      </c>
      <c r="AS76" s="8">
        <v>0.5</v>
      </c>
      <c r="AT76" t="e">
        <v>#DIV/0!</v>
      </c>
      <c r="AU76">
        <v>1.11761824595188</v>
      </c>
      <c r="AV76">
        <v>0.64442424809180832</v>
      </c>
      <c r="AW76">
        <v>27.373386383056641</v>
      </c>
      <c r="AX76" s="8">
        <v>2</v>
      </c>
      <c r="AY76">
        <v>4.644859790802002</v>
      </c>
      <c r="AZ76" s="8">
        <v>1</v>
      </c>
      <c r="BA76">
        <v>9.2897195816040039</v>
      </c>
      <c r="BB76" s="8">
        <v>25.533004760742188</v>
      </c>
      <c r="BC76" s="8">
        <v>27.373386383056641</v>
      </c>
      <c r="BD76" s="8">
        <v>25.003156661987305</v>
      </c>
      <c r="BE76" s="8">
        <v>49.817432403564453</v>
      </c>
      <c r="BF76" s="8">
        <v>49.564846038818359</v>
      </c>
      <c r="BG76" s="8">
        <v>29.229597091674805</v>
      </c>
      <c r="BH76" s="8">
        <v>29.847900390625</v>
      </c>
      <c r="BI76" s="8">
        <v>89.927696228027344</v>
      </c>
      <c r="BJ76" s="8">
        <v>91.829963684082031</v>
      </c>
      <c r="BK76" s="8">
        <v>350.72097778320312</v>
      </c>
      <c r="BL76" s="8">
        <v>1797.6864013671875</v>
      </c>
      <c r="BM76" s="8">
        <v>0.12036077678203583</v>
      </c>
      <c r="BN76" s="8">
        <v>100.97800445556641</v>
      </c>
      <c r="BO76" s="8">
        <v>0.48604083061218262</v>
      </c>
      <c r="BP76" s="8">
        <v>-0.16300752758979797</v>
      </c>
      <c r="BQ76" s="8">
        <v>0.25</v>
      </c>
      <c r="BR76" s="8">
        <v>-1.355140209197998</v>
      </c>
      <c r="BS76" s="8">
        <v>7.355140209197998</v>
      </c>
      <c r="BT76" s="8">
        <v>1</v>
      </c>
      <c r="BU76" s="8">
        <v>0</v>
      </c>
      <c r="BV76" s="8">
        <v>0.15999999642372131</v>
      </c>
      <c r="BW76" s="8">
        <v>111115</v>
      </c>
      <c r="BX76">
        <v>1.7536048889160154</v>
      </c>
      <c r="BY76">
        <v>1.1176182459518799E-3</v>
      </c>
      <c r="BZ76">
        <v>300.52338638305662</v>
      </c>
      <c r="CA76">
        <v>298.68300476074216</v>
      </c>
      <c r="CB76">
        <v>287.62981778972244</v>
      </c>
      <c r="CC76">
        <v>0.86652908203792056</v>
      </c>
      <c r="CD76">
        <v>3.6584056667256419</v>
      </c>
      <c r="CE76">
        <v>36.229728310143607</v>
      </c>
      <c r="CF76">
        <v>6.3818279195186065</v>
      </c>
      <c r="CG76">
        <v>26.453195571899414</v>
      </c>
      <c r="CH76">
        <v>3.4658128927159821</v>
      </c>
      <c r="CI76">
        <v>0.16933917332744258</v>
      </c>
      <c r="CJ76">
        <v>3.0139814186338336</v>
      </c>
      <c r="CK76">
        <v>0.45183147408214852</v>
      </c>
      <c r="CL76">
        <v>0.10611504404950116</v>
      </c>
      <c r="CM76">
        <v>4.5856731573544094</v>
      </c>
      <c r="CN76">
        <v>0.91622587391032972</v>
      </c>
      <c r="CO76">
        <v>82.11531402147773</v>
      </c>
      <c r="CP76">
        <v>49.508527670870201</v>
      </c>
      <c r="CQ76">
        <v>6.4278101926648779E-3</v>
      </c>
      <c r="CR76">
        <v>0</v>
      </c>
      <c r="CS76">
        <v>1572.9105865835611</v>
      </c>
      <c r="CT76">
        <v>0</v>
      </c>
      <c r="CU76" t="e">
        <v>#DIV/0!</v>
      </c>
      <c r="CV76" t="e">
        <v>#DIV/0!</v>
      </c>
    </row>
    <row r="77" spans="1:100" x14ac:dyDescent="0.3">
      <c r="A77" s="4" t="str">
        <f>VLOOKUP(B77,ListCodeMtrx!A$1:B$91,2,TRUE)</f>
        <v>M33</v>
      </c>
      <c r="B77" s="22">
        <v>33</v>
      </c>
      <c r="C77" s="23">
        <v>18</v>
      </c>
      <c r="D77" s="24">
        <v>2</v>
      </c>
      <c r="E77" s="24">
        <v>1</v>
      </c>
      <c r="F77" s="1">
        <v>68</v>
      </c>
      <c r="G77" s="3">
        <v>41312</v>
      </c>
      <c r="H77" s="11">
        <v>2</v>
      </c>
      <c r="I77" s="11">
        <v>200.17061596963248</v>
      </c>
      <c r="J77" s="11">
        <v>-3.2108501360877382</v>
      </c>
      <c r="K77" s="11">
        <v>249.77584895546153</v>
      </c>
      <c r="L77" s="11">
        <v>292.92435971270709</v>
      </c>
      <c r="M77">
        <v>44.8</v>
      </c>
      <c r="N77" s="8">
        <v>3</v>
      </c>
      <c r="O77" s="8" t="s">
        <v>262</v>
      </c>
      <c r="P77" s="12">
        <v>0.15763888888888888</v>
      </c>
      <c r="Q77" s="12">
        <f t="shared" si="7"/>
        <v>0.44863425925925926</v>
      </c>
      <c r="R77" s="8">
        <v>707.5</v>
      </c>
      <c r="S77" s="8">
        <v>0</v>
      </c>
      <c r="T77" s="13">
        <v>150</v>
      </c>
      <c r="U77" s="14">
        <v>13.405500976128733</v>
      </c>
      <c r="V77" s="14">
        <v>0.26839038363776807</v>
      </c>
      <c r="W77" s="14">
        <v>60.497025586654907</v>
      </c>
      <c r="X77" s="15">
        <v>27.600137710571289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t="e">
        <v>#DIV/0!</v>
      </c>
      <c r="AG77" t="e">
        <v>#DIV/0!</v>
      </c>
      <c r="AH77" t="e">
        <v>#DIV/0!</v>
      </c>
      <c r="AI77" s="8">
        <v>-1</v>
      </c>
      <c r="AJ77" s="8">
        <v>0.87</v>
      </c>
      <c r="AK77" s="8">
        <v>0.92</v>
      </c>
      <c r="AL77" s="8">
        <v>9.899907112121582</v>
      </c>
      <c r="AM77">
        <v>0.87494995355606076</v>
      </c>
      <c r="AN77">
        <v>9.1386754762048314E-3</v>
      </c>
      <c r="AO77" t="e">
        <v>#DIV/0!</v>
      </c>
      <c r="AP77" t="e">
        <v>#DIV/0!</v>
      </c>
      <c r="AQ77" t="e">
        <v>#DIV/0!</v>
      </c>
      <c r="AR77" s="8">
        <v>0</v>
      </c>
      <c r="AS77" s="8">
        <v>0.5</v>
      </c>
      <c r="AT77" t="e">
        <v>#DIV/0!</v>
      </c>
      <c r="AU77">
        <v>1.7998337876992074</v>
      </c>
      <c r="AV77">
        <v>0.67345138679116223</v>
      </c>
      <c r="AW77">
        <v>27.600137710571289</v>
      </c>
      <c r="AX77" s="8">
        <v>2</v>
      </c>
      <c r="AY77">
        <v>4.644859790802002</v>
      </c>
      <c r="AZ77" s="8">
        <v>1</v>
      </c>
      <c r="BA77">
        <v>9.2897195816040039</v>
      </c>
      <c r="BB77" s="8">
        <v>25.632106781005859</v>
      </c>
      <c r="BC77" s="8">
        <v>27.600137710571289</v>
      </c>
      <c r="BD77" s="8">
        <v>25.005067825317383</v>
      </c>
      <c r="BE77" s="8">
        <v>151.30439758300781</v>
      </c>
      <c r="BF77" s="8">
        <v>143.51197814941406</v>
      </c>
      <c r="BG77" s="8">
        <v>29.049568176269531</v>
      </c>
      <c r="BH77" s="8">
        <v>30.045167922973633</v>
      </c>
      <c r="BI77" s="8">
        <v>88.847312927246094</v>
      </c>
      <c r="BJ77" s="8">
        <v>91.892333984375</v>
      </c>
      <c r="BK77" s="8">
        <v>350.69464111328125</v>
      </c>
      <c r="BL77" s="8">
        <v>1801.6146240234375</v>
      </c>
      <c r="BM77" s="8">
        <v>0.18307030200958252</v>
      </c>
      <c r="BN77" s="8">
        <v>100.97539520263672</v>
      </c>
      <c r="BO77" s="8">
        <v>0.72462725639343262</v>
      </c>
      <c r="BP77" s="8">
        <v>-0.12402704358100891</v>
      </c>
      <c r="BQ77" s="8">
        <v>0.5</v>
      </c>
      <c r="BR77" s="8">
        <v>-1.355140209197998</v>
      </c>
      <c r="BS77" s="8">
        <v>7.355140209197998</v>
      </c>
      <c r="BT77" s="8">
        <v>1</v>
      </c>
      <c r="BU77" s="8">
        <v>0</v>
      </c>
      <c r="BV77" s="8">
        <v>0.15999999642372131</v>
      </c>
      <c r="BW77" s="8">
        <v>111115</v>
      </c>
      <c r="BX77">
        <v>1.7534732055664062</v>
      </c>
      <c r="BY77">
        <v>1.7998337876992075E-3</v>
      </c>
      <c r="BZ77">
        <v>300.75013771057127</v>
      </c>
      <c r="CA77">
        <v>298.78210678100584</v>
      </c>
      <c r="CB77">
        <v>288.25833340067402</v>
      </c>
      <c r="CC77">
        <v>0.74277395660894052</v>
      </c>
      <c r="CD77">
        <v>3.7072740917430087</v>
      </c>
      <c r="CE77">
        <v>36.714628195346769</v>
      </c>
      <c r="CF77">
        <v>6.6694602723731364</v>
      </c>
      <c r="CG77">
        <v>26.616122245788574</v>
      </c>
      <c r="CH77">
        <v>3.499253342231762</v>
      </c>
      <c r="CI77">
        <v>0.26085401940977959</v>
      </c>
      <c r="CJ77">
        <v>3.0338227049518465</v>
      </c>
      <c r="CK77">
        <v>0.46543063727991552</v>
      </c>
      <c r="CL77">
        <v>0.16369451171841506</v>
      </c>
      <c r="CM77">
        <v>6.1087110671965048</v>
      </c>
      <c r="CN77">
        <v>0.42154687271936198</v>
      </c>
      <c r="CO77">
        <v>81.734720814826673</v>
      </c>
      <c r="CP77">
        <v>141.5638648442922</v>
      </c>
      <c r="CQ77">
        <v>7.7399333570889461E-2</v>
      </c>
      <c r="CR77">
        <v>0</v>
      </c>
      <c r="CS77">
        <v>1576.3226316152266</v>
      </c>
      <c r="CT77">
        <v>0</v>
      </c>
      <c r="CU77" t="e">
        <v>#DIV/0!</v>
      </c>
      <c r="CV77" t="e">
        <v>#DIV/0!</v>
      </c>
    </row>
    <row r="78" spans="1:100" s="5" customFormat="1" x14ac:dyDescent="0.3">
      <c r="A78" s="4" t="str">
        <f>VLOOKUP(B78,ListCodeMtrx!A$1:B$91,2,TRUE)</f>
        <v>M33</v>
      </c>
      <c r="B78" s="22">
        <v>33</v>
      </c>
      <c r="C78" s="23">
        <v>18</v>
      </c>
      <c r="D78" s="24">
        <v>2</v>
      </c>
      <c r="E78" s="24">
        <v>1</v>
      </c>
      <c r="F78" s="1">
        <v>68</v>
      </c>
      <c r="G78" s="3">
        <v>41312</v>
      </c>
      <c r="H78" s="11">
        <v>2</v>
      </c>
      <c r="I78" s="11">
        <v>200.17061596963248</v>
      </c>
      <c r="J78" s="11">
        <v>-3.2108501360877382</v>
      </c>
      <c r="K78" s="11">
        <v>249.77584895546153</v>
      </c>
      <c r="L78" s="11">
        <v>292.92435971270709</v>
      </c>
      <c r="M78">
        <v>44.8</v>
      </c>
      <c r="N78" s="8">
        <v>4</v>
      </c>
      <c r="O78" s="8" t="s">
        <v>263</v>
      </c>
      <c r="P78" s="12">
        <v>0.15763888888888888</v>
      </c>
      <c r="Q78" s="12">
        <f t="shared" si="7"/>
        <v>0.45100694444444445</v>
      </c>
      <c r="R78" s="8">
        <v>912.5</v>
      </c>
      <c r="S78" s="8">
        <v>0</v>
      </c>
      <c r="T78" s="13" t="s">
        <v>192</v>
      </c>
      <c r="U78" s="14">
        <v>37.724376291479381</v>
      </c>
      <c r="V78" s="14">
        <v>0.33161034286753771</v>
      </c>
      <c r="W78" s="14">
        <v>187.44588280482228</v>
      </c>
      <c r="X78" s="15">
        <v>27.505405426025391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t="e">
        <v>#DIV/0!</v>
      </c>
      <c r="AG78" t="e">
        <v>#DIV/0!</v>
      </c>
      <c r="AH78" t="e">
        <v>#DIV/0!</v>
      </c>
      <c r="AI78" s="8">
        <v>-1</v>
      </c>
      <c r="AJ78" s="8">
        <v>0.87</v>
      </c>
      <c r="AK78" s="8">
        <v>0.92</v>
      </c>
      <c r="AL78" s="8">
        <v>9.899907112121582</v>
      </c>
      <c r="AM78">
        <v>0.87494995355606076</v>
      </c>
      <c r="AN78">
        <v>2.4554350211091525E-2</v>
      </c>
      <c r="AO78" t="e">
        <v>#DIV/0!</v>
      </c>
      <c r="AP78" t="e">
        <v>#DIV/0!</v>
      </c>
      <c r="AQ78" t="e">
        <v>#DIV/0!</v>
      </c>
      <c r="AR78" s="8">
        <v>0</v>
      </c>
      <c r="AS78" s="8">
        <v>0.5</v>
      </c>
      <c r="AT78" t="e">
        <v>#DIV/0!</v>
      </c>
      <c r="AU78">
        <v>2.2225261086036601</v>
      </c>
      <c r="AV78">
        <v>0.67766415095955512</v>
      </c>
      <c r="AW78">
        <v>27.505405426025391</v>
      </c>
      <c r="AX78" s="8">
        <v>2</v>
      </c>
      <c r="AY78">
        <v>4.644859790802002</v>
      </c>
      <c r="AZ78" s="8">
        <v>1</v>
      </c>
      <c r="BA78">
        <v>9.2897195816040039</v>
      </c>
      <c r="BB78" s="8">
        <v>25.626104354858398</v>
      </c>
      <c r="BC78" s="8">
        <v>27.505405426025391</v>
      </c>
      <c r="BD78" s="8">
        <v>25.002922058105469</v>
      </c>
      <c r="BE78" s="8">
        <v>400.14559936523437</v>
      </c>
      <c r="BF78" s="8">
        <v>378.15243530273437</v>
      </c>
      <c r="BG78" s="8">
        <v>28.571437835693359</v>
      </c>
      <c r="BH78" s="8">
        <v>29.801151275634766</v>
      </c>
      <c r="BI78" s="8">
        <v>87.414398193359375</v>
      </c>
      <c r="BJ78" s="8">
        <v>91.176712036132812</v>
      </c>
      <c r="BK78" s="8">
        <v>350.69833374023437</v>
      </c>
      <c r="BL78" s="8">
        <v>1802.4896240234375</v>
      </c>
      <c r="BM78" s="8">
        <v>0.16182903945446014</v>
      </c>
      <c r="BN78" s="8">
        <v>100.97344207763672</v>
      </c>
      <c r="BO78" s="8">
        <v>1.4457576274871826</v>
      </c>
      <c r="BP78" s="8">
        <v>-0.16202715039253235</v>
      </c>
      <c r="BQ78" s="8">
        <v>0.25</v>
      </c>
      <c r="BR78" s="8">
        <v>-1.355140209197998</v>
      </c>
      <c r="BS78" s="8">
        <v>7.355140209197998</v>
      </c>
      <c r="BT78" s="8">
        <v>1</v>
      </c>
      <c r="BU78" s="8">
        <v>0</v>
      </c>
      <c r="BV78" s="8">
        <v>0.15999999642372131</v>
      </c>
      <c r="BW78" s="8">
        <v>111115</v>
      </c>
      <c r="BX78">
        <v>1.7534916687011719</v>
      </c>
      <c r="BY78">
        <v>2.2225261086036602E-3</v>
      </c>
      <c r="BZ78">
        <v>300.65540542602537</v>
      </c>
      <c r="CA78">
        <v>298.77610435485838</v>
      </c>
      <c r="CB78">
        <v>288.39833339754477</v>
      </c>
      <c r="CC78">
        <v>0.67309520416450319</v>
      </c>
      <c r="CD78">
        <v>3.6867889731367516</v>
      </c>
      <c r="CE78">
        <v>36.512462062074142</v>
      </c>
      <c r="CF78">
        <v>6.7113107864393768</v>
      </c>
      <c r="CG78">
        <v>26.565754890441895</v>
      </c>
      <c r="CH78">
        <v>3.488885566309492</v>
      </c>
      <c r="CI78">
        <v>0.3201810061375881</v>
      </c>
      <c r="CJ78">
        <v>3.0091248221771965</v>
      </c>
      <c r="CK78">
        <v>0.47976074413229552</v>
      </c>
      <c r="CL78">
        <v>0.201109528244382</v>
      </c>
      <c r="CM78">
        <v>18.927055990084202</v>
      </c>
      <c r="CN78">
        <v>0.49568868346639172</v>
      </c>
      <c r="CO78">
        <v>81.644015383525769</v>
      </c>
      <c r="CP78">
        <v>372.67025604574718</v>
      </c>
      <c r="CQ78">
        <v>8.2645972097579359E-2</v>
      </c>
      <c r="CR78">
        <v>0</v>
      </c>
      <c r="CS78">
        <v>1577.088212824588</v>
      </c>
      <c r="CT78">
        <v>0</v>
      </c>
      <c r="CU78" t="e">
        <v>#DIV/0!</v>
      </c>
      <c r="CV78" t="e">
        <v>#DIV/0!</v>
      </c>
    </row>
    <row r="79" spans="1:100" x14ac:dyDescent="0.3">
      <c r="A79" s="4" t="str">
        <f>VLOOKUP(B79,ListCodeMtrx!A$1:B$91,2,TRUE)</f>
        <v>M33</v>
      </c>
      <c r="B79" s="22">
        <v>33</v>
      </c>
      <c r="C79" s="23">
        <v>18</v>
      </c>
      <c r="D79" s="24">
        <v>2</v>
      </c>
      <c r="E79" s="24">
        <v>1</v>
      </c>
      <c r="F79" s="1">
        <v>68</v>
      </c>
      <c r="G79" s="3">
        <v>41312</v>
      </c>
      <c r="H79" s="11">
        <v>2</v>
      </c>
      <c r="I79" s="11">
        <v>200.17061596963248</v>
      </c>
      <c r="J79" s="11">
        <v>-3.2108501360877382</v>
      </c>
      <c r="K79" s="11">
        <v>249.77584895546153</v>
      </c>
      <c r="L79" s="11">
        <v>292.92435971270709</v>
      </c>
      <c r="M79">
        <v>44.8</v>
      </c>
      <c r="N79" s="8">
        <v>5</v>
      </c>
      <c r="O79" s="8" t="s">
        <v>264</v>
      </c>
      <c r="P79" s="12">
        <v>0.15763888888888888</v>
      </c>
      <c r="Q79" s="12">
        <f t="shared" si="7"/>
        <v>0.45344907407407409</v>
      </c>
      <c r="R79" s="8">
        <v>1124</v>
      </c>
      <c r="S79" s="8">
        <v>0</v>
      </c>
      <c r="T79" s="13">
        <v>800</v>
      </c>
      <c r="U79" s="14">
        <v>57.805040065250381</v>
      </c>
      <c r="V79" s="14">
        <v>0.26117374266944549</v>
      </c>
      <c r="W79" s="14">
        <v>396.33079933348228</v>
      </c>
      <c r="X79" s="15">
        <v>27.546762466430664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t="e">
        <v>#DIV/0!</v>
      </c>
      <c r="AG79" t="e">
        <v>#DIV/0!</v>
      </c>
      <c r="AH79" t="e">
        <v>#DIV/0!</v>
      </c>
      <c r="AI79" s="8">
        <v>-1</v>
      </c>
      <c r="AJ79" s="8">
        <v>0.87</v>
      </c>
      <c r="AK79" s="8">
        <v>0.92</v>
      </c>
      <c r="AL79" s="8">
        <v>9.899907112121582</v>
      </c>
      <c r="AM79">
        <v>0.87494995355606076</v>
      </c>
      <c r="AN79">
        <v>3.7291172419008131E-2</v>
      </c>
      <c r="AO79" t="e">
        <v>#DIV/0!</v>
      </c>
      <c r="AP79" t="e">
        <v>#DIV/0!</v>
      </c>
      <c r="AQ79" t="e">
        <v>#DIV/0!</v>
      </c>
      <c r="AR79" s="8">
        <v>0</v>
      </c>
      <c r="AS79" s="8">
        <v>0.5</v>
      </c>
      <c r="AT79" t="e">
        <v>#DIV/0!</v>
      </c>
      <c r="AU79">
        <v>1.7751033406459782</v>
      </c>
      <c r="AV79">
        <v>0.68210487246891072</v>
      </c>
      <c r="AW79">
        <v>27.546762466430664</v>
      </c>
      <c r="AX79" s="8">
        <v>2</v>
      </c>
      <c r="AY79">
        <v>4.644859790802002</v>
      </c>
      <c r="AZ79" s="8">
        <v>1</v>
      </c>
      <c r="BA79">
        <v>9.2897195816040039</v>
      </c>
      <c r="BB79" s="8">
        <v>25.655403137207031</v>
      </c>
      <c r="BC79" s="8">
        <v>27.546762466430664</v>
      </c>
      <c r="BD79" s="8">
        <v>25.002231597900391</v>
      </c>
      <c r="BE79" s="8">
        <v>799.189208984375</v>
      </c>
      <c r="BF79" s="8">
        <v>765.44927978515625</v>
      </c>
      <c r="BG79" s="8">
        <v>28.864706039428711</v>
      </c>
      <c r="BH79" s="8">
        <v>29.846797943115234</v>
      </c>
      <c r="BI79" s="8">
        <v>88.154792785644531</v>
      </c>
      <c r="BJ79" s="8">
        <v>91.154167175292969</v>
      </c>
      <c r="BK79" s="8">
        <v>350.70489501953125</v>
      </c>
      <c r="BL79" s="8">
        <v>1802.2926025390625</v>
      </c>
      <c r="BM79" s="8">
        <v>0.25185012817382813</v>
      </c>
      <c r="BN79" s="8">
        <v>100.96945953369141</v>
      </c>
      <c r="BO79" s="8">
        <v>2.0411555767059326</v>
      </c>
      <c r="BP79" s="8">
        <v>-0.17182520031929016</v>
      </c>
      <c r="BQ79" s="8">
        <v>0.25</v>
      </c>
      <c r="BR79" s="8">
        <v>-1.355140209197998</v>
      </c>
      <c r="BS79" s="8">
        <v>7.355140209197998</v>
      </c>
      <c r="BT79" s="8">
        <v>1</v>
      </c>
      <c r="BU79" s="8">
        <v>0</v>
      </c>
      <c r="BV79" s="8">
        <v>0.15999999642372131</v>
      </c>
      <c r="BW79" s="8">
        <v>111115</v>
      </c>
      <c r="BX79">
        <v>1.753524475097656</v>
      </c>
      <c r="BY79">
        <v>1.7751033406459781E-3</v>
      </c>
      <c r="BZ79">
        <v>300.69676246643064</v>
      </c>
      <c r="CA79">
        <v>298.80540313720701</v>
      </c>
      <c r="CB79">
        <v>288.36680996074938</v>
      </c>
      <c r="CC79">
        <v>0.75114662061640269</v>
      </c>
      <c r="CD79">
        <v>3.6957199295965482</v>
      </c>
      <c r="CE79">
        <v>36.602354282815227</v>
      </c>
      <c r="CF79">
        <v>6.7555563396999929</v>
      </c>
      <c r="CG79">
        <v>26.601082801818848</v>
      </c>
      <c r="CH79">
        <v>3.4961547622781408</v>
      </c>
      <c r="CI79">
        <v>0.25403182185177636</v>
      </c>
      <c r="CJ79">
        <v>3.0136150571276374</v>
      </c>
      <c r="CK79">
        <v>0.48253970515050337</v>
      </c>
      <c r="CL79">
        <v>0.15939646219562037</v>
      </c>
      <c r="CM79">
        <v>40.017306605257609</v>
      </c>
      <c r="CN79">
        <v>0.51777538995754635</v>
      </c>
      <c r="CO79">
        <v>81.431145708893155</v>
      </c>
      <c r="CP79">
        <v>757.04893966696579</v>
      </c>
      <c r="CQ79">
        <v>6.2177362566976563E-2</v>
      </c>
      <c r="CR79">
        <v>0</v>
      </c>
      <c r="CS79">
        <v>1576.9158288859846</v>
      </c>
      <c r="CT79">
        <v>0</v>
      </c>
      <c r="CU79" t="e">
        <v>#DIV/0!</v>
      </c>
      <c r="CV79" t="e">
        <v>#DIV/0!</v>
      </c>
    </row>
    <row r="80" spans="1:100" x14ac:dyDescent="0.3">
      <c r="A80" s="4" t="str">
        <f>VLOOKUP(B80,ListCodeMtrx!A$1:B$91,2,TRUE)</f>
        <v>M33</v>
      </c>
      <c r="B80" s="22">
        <v>33</v>
      </c>
      <c r="C80" s="23">
        <v>18</v>
      </c>
      <c r="D80" s="24">
        <v>2</v>
      </c>
      <c r="E80" s="24">
        <v>1</v>
      </c>
      <c r="F80" s="1">
        <v>68</v>
      </c>
      <c r="G80" s="3">
        <v>41312</v>
      </c>
      <c r="H80" s="11">
        <v>2</v>
      </c>
      <c r="I80" s="11">
        <v>200.17061596963248</v>
      </c>
      <c r="J80" s="11">
        <v>-3.2108501360877382</v>
      </c>
      <c r="K80" s="11">
        <v>249.77584895546153</v>
      </c>
      <c r="L80" s="11">
        <v>292.92435971270709</v>
      </c>
      <c r="M80">
        <v>44.8</v>
      </c>
      <c r="N80" s="8">
        <v>6</v>
      </c>
      <c r="O80" s="8" t="s">
        <v>265</v>
      </c>
      <c r="P80" s="12">
        <v>0.15763888888888888</v>
      </c>
      <c r="Q80" s="12">
        <f t="shared" si="7"/>
        <v>0.45572916666666663</v>
      </c>
      <c r="R80" s="8">
        <v>1320</v>
      </c>
      <c r="S80" s="8">
        <v>0</v>
      </c>
      <c r="T80" s="29">
        <v>400</v>
      </c>
      <c r="U80" s="14">
        <v>36.104751773412424</v>
      </c>
      <c r="V80" s="14">
        <v>0.19281823426603553</v>
      </c>
      <c r="W80" s="14">
        <v>70.965294230285224</v>
      </c>
      <c r="X80" s="15">
        <v>27.633663177490234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t="e">
        <v>#DIV/0!</v>
      </c>
      <c r="AG80" t="e">
        <v>#DIV/0!</v>
      </c>
      <c r="AH80" t="e">
        <v>#DIV/0!</v>
      </c>
      <c r="AI80" s="8">
        <v>-1</v>
      </c>
      <c r="AJ80" s="8">
        <v>0.87</v>
      </c>
      <c r="AK80" s="8">
        <v>0.92</v>
      </c>
      <c r="AL80" s="8">
        <v>9.899907112121582</v>
      </c>
      <c r="AM80">
        <v>0.87494995355606076</v>
      </c>
      <c r="AN80">
        <v>2.3528875042768144E-2</v>
      </c>
      <c r="AO80" t="e">
        <v>#DIV/0!</v>
      </c>
      <c r="AP80" t="e">
        <v>#DIV/0!</v>
      </c>
      <c r="AQ80" t="e">
        <v>#DIV/0!</v>
      </c>
      <c r="AR80" s="8">
        <v>0</v>
      </c>
      <c r="AS80" s="8">
        <v>0.5</v>
      </c>
      <c r="AT80" t="e">
        <v>#DIV/0!</v>
      </c>
      <c r="AU80">
        <v>1.3841213568929984</v>
      </c>
      <c r="AV80">
        <v>0.71520318924101556</v>
      </c>
      <c r="AW80">
        <v>27.633663177490234</v>
      </c>
      <c r="AX80" s="8">
        <v>2</v>
      </c>
      <c r="AY80">
        <v>4.644859790802002</v>
      </c>
      <c r="AZ80" s="8">
        <v>1</v>
      </c>
      <c r="BA80">
        <v>9.2897195816040039</v>
      </c>
      <c r="BB80" s="8">
        <v>25.64874267578125</v>
      </c>
      <c r="BC80" s="8">
        <v>27.633663177490234</v>
      </c>
      <c r="BD80" s="8">
        <v>24.995691299438477</v>
      </c>
      <c r="BE80" s="8">
        <v>399.40164184570312</v>
      </c>
      <c r="BF80" s="8">
        <v>378.51309204101562</v>
      </c>
      <c r="BG80" s="8">
        <v>28.941167831420898</v>
      </c>
      <c r="BH80" s="8">
        <v>29.707054138183594</v>
      </c>
      <c r="BI80" s="8">
        <v>88.418502807617188</v>
      </c>
      <c r="BJ80" s="8">
        <v>90.758369445800781</v>
      </c>
      <c r="BK80" s="8">
        <v>350.70562744140625</v>
      </c>
      <c r="BL80" s="8">
        <v>1802.375</v>
      </c>
      <c r="BM80" s="8">
        <v>1.6182424500584602E-2</v>
      </c>
      <c r="BN80" s="8">
        <v>100.96404266357422</v>
      </c>
      <c r="BO80" s="8">
        <v>1.6368281841278076</v>
      </c>
      <c r="BP80" s="8">
        <v>-0.14465883374214172</v>
      </c>
      <c r="BQ80" s="8">
        <v>0.75</v>
      </c>
      <c r="BR80" s="8">
        <v>-1.355140209197998</v>
      </c>
      <c r="BS80" s="8">
        <v>7.355140209197998</v>
      </c>
      <c r="BT80" s="8">
        <v>1</v>
      </c>
      <c r="BU80" s="8">
        <v>0</v>
      </c>
      <c r="BV80" s="8">
        <v>0.15999999642372131</v>
      </c>
      <c r="BW80" s="8">
        <v>111115</v>
      </c>
      <c r="BX80">
        <v>1.753528137207031</v>
      </c>
      <c r="BY80">
        <v>1.3841213568929983E-3</v>
      </c>
      <c r="BZ80">
        <v>300.78366317749021</v>
      </c>
      <c r="CA80">
        <v>298.79874267578123</v>
      </c>
      <c r="CB80">
        <v>288.3799935542047</v>
      </c>
      <c r="CC80">
        <v>0.81563569092167565</v>
      </c>
      <c r="CD80">
        <v>3.7145474706576929</v>
      </c>
      <c r="CE80">
        <v>36.790795739380854</v>
      </c>
      <c r="CF80">
        <v>7.0837416011972607</v>
      </c>
      <c r="CG80">
        <v>26.641202926635742</v>
      </c>
      <c r="CH80">
        <v>3.5044260540719607</v>
      </c>
      <c r="CI80">
        <v>0.18889746198045085</v>
      </c>
      <c r="CJ80">
        <v>2.9993442814166773</v>
      </c>
      <c r="CK80">
        <v>0.50508177265528342</v>
      </c>
      <c r="CL80">
        <v>0.11840701949286345</v>
      </c>
      <c r="CM80">
        <v>7.164942994299615</v>
      </c>
      <c r="CN80">
        <v>0.18748438487986416</v>
      </c>
      <c r="CO80">
        <v>80.488669423028327</v>
      </c>
      <c r="CP80">
        <v>373.2662797485728</v>
      </c>
      <c r="CQ80">
        <v>7.785389647433856E-2</v>
      </c>
      <c r="CR80">
        <v>0</v>
      </c>
      <c r="CS80">
        <v>1576.987922540605</v>
      </c>
      <c r="CT80">
        <v>0</v>
      </c>
      <c r="CU80" t="e">
        <v>#DIV/0!</v>
      </c>
      <c r="CV80" t="e">
        <v>#DIV/0!</v>
      </c>
    </row>
    <row r="81" spans="1:100" x14ac:dyDescent="0.3">
      <c r="A81" s="4" t="str">
        <f>VLOOKUP(B81,ListCodeMtrx!A$1:B$91,2,TRUE)</f>
        <v>M33</v>
      </c>
      <c r="B81" s="22">
        <v>33</v>
      </c>
      <c r="C81" s="23">
        <v>18</v>
      </c>
      <c r="D81" s="24">
        <v>2</v>
      </c>
      <c r="E81" s="24">
        <v>1</v>
      </c>
      <c r="F81" s="1">
        <v>68</v>
      </c>
      <c r="G81" s="17">
        <v>41312</v>
      </c>
      <c r="H81" s="11">
        <v>2</v>
      </c>
      <c r="I81" s="11">
        <v>200.17061596963248</v>
      </c>
      <c r="J81" s="11">
        <v>-3.2108501360877382</v>
      </c>
      <c r="K81" s="11">
        <v>249.77584895546153</v>
      </c>
      <c r="L81" s="11">
        <v>292.92435971270709</v>
      </c>
      <c r="M81">
        <v>44.8</v>
      </c>
      <c r="N81" s="19">
        <v>7</v>
      </c>
      <c r="O81" s="19" t="s">
        <v>266</v>
      </c>
      <c r="P81" s="12">
        <v>0.15763888888888888</v>
      </c>
      <c r="Q81" s="12">
        <f t="shared" si="7"/>
        <v>0.45589120370370373</v>
      </c>
      <c r="R81" s="19">
        <v>1325.5</v>
      </c>
      <c r="S81" s="19">
        <v>0</v>
      </c>
      <c r="T81" s="13" t="s">
        <v>194</v>
      </c>
      <c r="U81" s="5">
        <v>36.328847734691081</v>
      </c>
      <c r="V81" s="5">
        <v>0.19294239235146368</v>
      </c>
      <c r="W81" s="5">
        <v>69.192543475864397</v>
      </c>
      <c r="X81" s="5">
        <v>27.620355606079102</v>
      </c>
      <c r="Y81" s="19">
        <v>1</v>
      </c>
      <c r="Z81" s="19">
        <v>1</v>
      </c>
      <c r="AA81" s="19">
        <v>0</v>
      </c>
      <c r="AB81" s="19">
        <v>0</v>
      </c>
      <c r="AC81" s="19">
        <v>511.3427734375</v>
      </c>
      <c r="AD81" s="19">
        <v>950.2845458984375</v>
      </c>
      <c r="AE81" s="19">
        <v>685.146240234375</v>
      </c>
      <c r="AF81" s="5" t="e">
        <v>#DIV/0!</v>
      </c>
      <c r="AG81" s="5">
        <v>0.46190562011712416</v>
      </c>
      <c r="AH81" s="5">
        <v>0.27900938388237179</v>
      </c>
      <c r="AI81" s="19">
        <v>-1</v>
      </c>
      <c r="AJ81" s="19">
        <v>0.87</v>
      </c>
      <c r="AK81" s="19">
        <v>0.92</v>
      </c>
      <c r="AL81" s="19">
        <v>9.9839849472045898</v>
      </c>
      <c r="AM81" s="5">
        <v>0.87499199247360226</v>
      </c>
      <c r="AN81" s="5">
        <v>2.3870562077351738E-2</v>
      </c>
      <c r="AO81" s="5">
        <v>0.60403981188110278</v>
      </c>
      <c r="AP81" s="5">
        <v>1.8584100436389333</v>
      </c>
      <c r="AQ81" s="5">
        <v>-1</v>
      </c>
      <c r="AR81" s="19">
        <v>1787.2193603515625</v>
      </c>
      <c r="AS81" s="19">
        <v>0.5</v>
      </c>
      <c r="AT81" s="5">
        <v>218.15780402960885</v>
      </c>
      <c r="AU81" s="5">
        <v>1.3812297001782468</v>
      </c>
      <c r="AV81" s="5">
        <v>0.71326709375126818</v>
      </c>
      <c r="AW81" s="5">
        <v>27.620355606079102</v>
      </c>
      <c r="AX81" s="19">
        <v>2</v>
      </c>
      <c r="AY81" s="5">
        <v>4.644859790802002</v>
      </c>
      <c r="AZ81" s="19">
        <v>1</v>
      </c>
      <c r="BA81" s="5">
        <v>9.2897195816040039</v>
      </c>
      <c r="BB81" s="19">
        <v>25.647634506225586</v>
      </c>
      <c r="BC81" s="19">
        <v>27.620355606079102</v>
      </c>
      <c r="BD81" s="19">
        <v>24.995779037475586</v>
      </c>
      <c r="BE81" s="19">
        <v>399.43490600585937</v>
      </c>
      <c r="BF81" s="19">
        <v>378.42092895507812</v>
      </c>
      <c r="BG81" s="19">
        <v>28.933629989624023</v>
      </c>
      <c r="BH81" s="19">
        <v>29.69786262512207</v>
      </c>
      <c r="BI81" s="19">
        <v>88.400566101074219</v>
      </c>
      <c r="BJ81" s="19">
        <v>90.735519409179688</v>
      </c>
      <c r="BK81" s="19">
        <v>350.73355102539062</v>
      </c>
      <c r="BL81" s="19">
        <v>1787.2193603515625</v>
      </c>
      <c r="BM81" s="19">
        <v>0.20093752443790436</v>
      </c>
      <c r="BN81" s="19">
        <v>100.96321868896484</v>
      </c>
      <c r="BO81" s="19">
        <v>1.6368281841278076</v>
      </c>
      <c r="BP81" s="19">
        <v>-0.14465883374214172</v>
      </c>
      <c r="BQ81" s="19">
        <v>0.25</v>
      </c>
      <c r="BR81" s="19">
        <v>-1.355140209197998</v>
      </c>
      <c r="BS81" s="19">
        <v>7.355140209197998</v>
      </c>
      <c r="BT81" s="19">
        <v>1</v>
      </c>
      <c r="BU81" s="19">
        <v>0</v>
      </c>
      <c r="BV81" s="19">
        <v>0.15999999642372131</v>
      </c>
      <c r="BW81" s="19">
        <v>111115</v>
      </c>
      <c r="BX81" s="5">
        <v>1.7536677551269531</v>
      </c>
      <c r="BY81" s="5">
        <v>1.3812297001782469E-3</v>
      </c>
      <c r="BZ81" s="5">
        <v>300.77035560607908</v>
      </c>
      <c r="CA81" s="5">
        <v>298.79763450622556</v>
      </c>
      <c r="CB81" s="5">
        <v>285.95509126465549</v>
      </c>
      <c r="CC81" s="5">
        <v>0.80704061773298152</v>
      </c>
      <c r="CD81" s="5">
        <v>3.7116588925663034</v>
      </c>
      <c r="CE81" s="5">
        <v>36.762485791986578</v>
      </c>
      <c r="CF81" s="5">
        <v>7.0646231668645072</v>
      </c>
      <c r="CG81" s="5">
        <v>26.633995056152344</v>
      </c>
      <c r="CH81" s="5">
        <v>3.5029387989376626</v>
      </c>
      <c r="CI81" s="5">
        <v>0.18901662057255272</v>
      </c>
      <c r="CJ81" s="5">
        <v>2.9983917988150353</v>
      </c>
      <c r="CK81" s="5">
        <v>0.50454700012262732</v>
      </c>
      <c r="CL81" s="5">
        <v>0.11848193104612205</v>
      </c>
      <c r="CM81" s="5">
        <v>6.9859018985994048</v>
      </c>
      <c r="CN81" s="5">
        <v>0.18284544585555457</v>
      </c>
      <c r="CO81" s="5">
        <v>80.526976881629537</v>
      </c>
      <c r="CP81" s="5">
        <v>373.14155060452464</v>
      </c>
      <c r="CQ81" s="5">
        <v>7.8400603656392551E-2</v>
      </c>
      <c r="CR81" s="5">
        <v>0</v>
      </c>
      <c r="CS81" s="5">
        <v>1563.8026291014107</v>
      </c>
      <c r="CT81" s="5">
        <v>438.9417724609375</v>
      </c>
      <c r="CU81" s="5">
        <v>0.27900938388237179</v>
      </c>
      <c r="CV81" s="5" t="e">
        <v>#DIV/0!</v>
      </c>
    </row>
    <row r="82" spans="1:100" x14ac:dyDescent="0.3">
      <c r="A82" s="4" t="str">
        <f>VLOOKUP(B82,ListCodeMtrx!A$1:B$91,2,TRUE)</f>
        <v>M47</v>
      </c>
      <c r="B82" s="22">
        <v>47</v>
      </c>
      <c r="C82" s="10">
        <v>11</v>
      </c>
      <c r="D82" s="10">
        <v>2</v>
      </c>
      <c r="E82" s="10">
        <v>4</v>
      </c>
      <c r="F82" s="1">
        <v>68</v>
      </c>
      <c r="G82" s="3">
        <v>41312</v>
      </c>
      <c r="H82" s="11">
        <v>2</v>
      </c>
      <c r="I82" s="11"/>
      <c r="J82" s="11"/>
      <c r="K82" s="11"/>
      <c r="L82" s="11"/>
      <c r="M82" s="1">
        <v>42.3</v>
      </c>
      <c r="N82" s="8">
        <v>8</v>
      </c>
      <c r="O82" s="8" t="s">
        <v>267</v>
      </c>
      <c r="P82" s="12">
        <v>0.15763888888888888</v>
      </c>
      <c r="Q82" s="12">
        <f t="shared" si="7"/>
        <v>0.46034722222222224</v>
      </c>
      <c r="R82" s="8">
        <v>1720</v>
      </c>
      <c r="S82" s="8">
        <v>0</v>
      </c>
      <c r="T82" s="13">
        <v>400</v>
      </c>
      <c r="U82">
        <v>38.511179077844886</v>
      </c>
      <c r="V82" s="25">
        <v>8.7034381651471482E-2</v>
      </c>
      <c r="W82">
        <v>-336.09309796035132</v>
      </c>
      <c r="X82">
        <v>27.53972053527832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t="e">
        <v>#DIV/0!</v>
      </c>
      <c r="AG82">
        <v>0.46190562011712416</v>
      </c>
      <c r="AH82">
        <v>0.27900938388237179</v>
      </c>
      <c r="AI82" s="8">
        <v>-1</v>
      </c>
      <c r="AJ82" s="8">
        <v>0.87</v>
      </c>
      <c r="AK82" s="8">
        <v>0.92</v>
      </c>
      <c r="AL82" s="8">
        <v>9.899907112121582</v>
      </c>
      <c r="AM82">
        <v>0.87494995355606076</v>
      </c>
      <c r="AN82">
        <v>2.5055307717211147E-2</v>
      </c>
      <c r="AO82">
        <v>0.60403981188110278</v>
      </c>
      <c r="AP82">
        <v>1.8584100436389333</v>
      </c>
      <c r="AQ82">
        <v>-1</v>
      </c>
      <c r="AR82" s="8">
        <v>1787.2193603515625</v>
      </c>
      <c r="AS82" s="8">
        <v>0.5</v>
      </c>
      <c r="AT82">
        <v>218.14732265604943</v>
      </c>
      <c r="AU82">
        <v>0.58757288000009755</v>
      </c>
      <c r="AV82">
        <v>0.66502744418307191</v>
      </c>
      <c r="AW82">
        <v>27.53972053527832</v>
      </c>
      <c r="AX82" s="8">
        <v>2</v>
      </c>
      <c r="AY82">
        <v>4.644859790802002</v>
      </c>
      <c r="AZ82" s="8">
        <v>1</v>
      </c>
      <c r="BA82">
        <v>9.2897195816040039</v>
      </c>
      <c r="BB82" s="8">
        <v>25.562353134155273</v>
      </c>
      <c r="BC82" s="8">
        <v>27.53972053527832</v>
      </c>
      <c r="BD82" s="8">
        <v>25.004999160766602</v>
      </c>
      <c r="BE82" s="8">
        <v>399.87530517578125</v>
      </c>
      <c r="BF82" s="8">
        <v>377.78509521484375</v>
      </c>
      <c r="BG82" s="8">
        <v>29.680194854736328</v>
      </c>
      <c r="BH82" s="8">
        <v>30.005243301391602</v>
      </c>
      <c r="BI82" s="8">
        <v>91.133979797363281</v>
      </c>
      <c r="BJ82" s="8">
        <v>92.132057189941406</v>
      </c>
      <c r="BK82" s="8">
        <v>350.681640625</v>
      </c>
      <c r="BL82" s="8">
        <v>1802.34130859375</v>
      </c>
      <c r="BM82" s="8">
        <v>0.14059065282344818</v>
      </c>
      <c r="BN82" s="8">
        <v>100.95470428466797</v>
      </c>
      <c r="BO82" s="8">
        <v>4.2688474655151367</v>
      </c>
      <c r="BP82" s="8">
        <v>-0.1441972553730011</v>
      </c>
      <c r="BQ82" s="8">
        <v>0.25</v>
      </c>
      <c r="BR82" s="8">
        <v>-1.355140209197998</v>
      </c>
      <c r="BS82" s="8">
        <v>7.355140209197998</v>
      </c>
      <c r="BT82" s="8">
        <v>1</v>
      </c>
      <c r="BU82" s="8">
        <v>0</v>
      </c>
      <c r="BV82" s="8">
        <v>0.15999999642372131</v>
      </c>
      <c r="BW82" s="8">
        <v>111115</v>
      </c>
      <c r="BX82">
        <v>1.7534082031249998</v>
      </c>
      <c r="BY82">
        <v>5.875728800000976E-4</v>
      </c>
      <c r="BZ82">
        <v>300.6897205352783</v>
      </c>
      <c r="CA82">
        <v>298.71235313415525</v>
      </c>
      <c r="CB82">
        <v>288.37460292932519</v>
      </c>
      <c r="CC82">
        <v>0.95633525807466957</v>
      </c>
      <c r="CD82">
        <v>3.6941979086645755</v>
      </c>
      <c r="CE82">
        <v>36.592627702101197</v>
      </c>
      <c r="CF82">
        <v>6.5873844007095954</v>
      </c>
      <c r="CG82">
        <v>26.551036834716797</v>
      </c>
      <c r="CH82">
        <v>3.4858610234729634</v>
      </c>
      <c r="CI82">
        <v>8.6226534541572059E-2</v>
      </c>
      <c r="CJ82">
        <v>3.0291704644815036</v>
      </c>
      <c r="CK82">
        <v>0.45669055899145983</v>
      </c>
      <c r="CL82">
        <v>5.396358649078474E-2</v>
      </c>
      <c r="CM82">
        <v>-33.930179316705207</v>
      </c>
      <c r="CN82">
        <v>-0.88964096841675955</v>
      </c>
      <c r="CO82">
        <v>81.550810274962615</v>
      </c>
      <c r="CP82">
        <v>372.18857625661337</v>
      </c>
      <c r="CQ82">
        <v>8.4382435646737086E-2</v>
      </c>
      <c r="CR82">
        <v>0</v>
      </c>
      <c r="CS82">
        <v>1576.9584442462713</v>
      </c>
      <c r="CT82">
        <v>438.9417724609375</v>
      </c>
      <c r="CU82">
        <v>0.27900938388237179</v>
      </c>
      <c r="CV82" t="e">
        <v>#DIV/0!</v>
      </c>
    </row>
    <row r="83" spans="1:100" x14ac:dyDescent="0.3">
      <c r="A83" s="4" t="str">
        <f>VLOOKUP(B83,ListCodeMtrx!A$1:B$91,2,TRUE)</f>
        <v>M47</v>
      </c>
      <c r="B83" s="22">
        <v>47</v>
      </c>
      <c r="C83" s="10">
        <v>11</v>
      </c>
      <c r="D83" s="10">
        <v>2</v>
      </c>
      <c r="E83" s="10">
        <v>4</v>
      </c>
      <c r="F83" s="1">
        <v>68</v>
      </c>
      <c r="G83" s="3">
        <v>41312</v>
      </c>
      <c r="H83" s="11">
        <v>2</v>
      </c>
      <c r="I83" s="11"/>
      <c r="J83" s="11"/>
      <c r="K83" s="11"/>
      <c r="L83" s="11"/>
      <c r="M83" s="1">
        <v>42.3</v>
      </c>
      <c r="N83" s="8">
        <v>9</v>
      </c>
      <c r="O83" s="8" t="s">
        <v>268</v>
      </c>
      <c r="P83" s="12">
        <v>0.15763888888888888</v>
      </c>
      <c r="Q83" s="12">
        <f t="shared" si="7"/>
        <v>0.4627430555555555</v>
      </c>
      <c r="R83" s="8">
        <v>1927</v>
      </c>
      <c r="S83" s="8">
        <v>0</v>
      </c>
      <c r="T83" s="13">
        <v>50</v>
      </c>
      <c r="U83" s="14">
        <v>0.6262366662843869</v>
      </c>
      <c r="V83" s="25">
        <v>1.740954135020022E-2</v>
      </c>
      <c r="W83" s="14">
        <v>-9.0771346877676731</v>
      </c>
      <c r="X83" s="15">
        <v>27.780996322631836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t="e">
        <v>#DIV/0!</v>
      </c>
      <c r="AG83">
        <v>0.46190562011712416</v>
      </c>
      <c r="AH83">
        <v>0.27900938388237179</v>
      </c>
      <c r="AI83" s="8">
        <v>-1</v>
      </c>
      <c r="AJ83" s="8">
        <v>0.87</v>
      </c>
      <c r="AK83" s="8">
        <v>0.92</v>
      </c>
      <c r="AL83" s="8">
        <v>9.899907112121582</v>
      </c>
      <c r="AM83">
        <v>0.87494995355606076</v>
      </c>
      <c r="AN83">
        <v>1.0319499268680152E-3</v>
      </c>
      <c r="AO83">
        <v>0.60403981188110278</v>
      </c>
      <c r="AP83">
        <v>1.8584100436389333</v>
      </c>
      <c r="AQ83">
        <v>-1</v>
      </c>
      <c r="AR83" s="8">
        <v>1787.2193603515625</v>
      </c>
      <c r="AS83" s="8">
        <v>0.5</v>
      </c>
      <c r="AT83">
        <v>218.14732265604943</v>
      </c>
      <c r="AU83">
        <v>0.12317187541238851</v>
      </c>
      <c r="AV83">
        <v>0.69146327065757696</v>
      </c>
      <c r="AW83">
        <v>27.780996322631836</v>
      </c>
      <c r="AX83" s="8">
        <v>2</v>
      </c>
      <c r="AY83">
        <v>4.644859790802002</v>
      </c>
      <c r="AZ83" s="8">
        <v>1</v>
      </c>
      <c r="BA83">
        <v>9.2897195816040039</v>
      </c>
      <c r="BB83" s="8">
        <v>25.611040115356445</v>
      </c>
      <c r="BC83" s="8">
        <v>27.780996322631836</v>
      </c>
      <c r="BD83" s="8">
        <v>25.003250122070312</v>
      </c>
      <c r="BE83" s="8">
        <v>49.154376983642578</v>
      </c>
      <c r="BF83" s="8">
        <v>48.793796539306641</v>
      </c>
      <c r="BG83" s="8">
        <v>30.195747375488281</v>
      </c>
      <c r="BH83" s="8">
        <v>30.26386833190918</v>
      </c>
      <c r="BI83" s="8">
        <v>92.446914672851562</v>
      </c>
      <c r="BJ83" s="8">
        <v>92.655471801757812</v>
      </c>
      <c r="BK83" s="8">
        <v>350.6827392578125</v>
      </c>
      <c r="BL83" s="8">
        <v>1801.116943359375</v>
      </c>
      <c r="BM83" s="8">
        <v>0.10822215676307678</v>
      </c>
      <c r="BN83" s="8">
        <v>100.95193481445312</v>
      </c>
      <c r="BO83" s="8">
        <v>6.5895528793334961</v>
      </c>
      <c r="BP83" s="8">
        <v>1.009350061416626</v>
      </c>
      <c r="BQ83" s="8">
        <v>0</v>
      </c>
      <c r="BR83" s="8">
        <v>-1.355140209197998</v>
      </c>
      <c r="BS83" s="8">
        <v>7.355140209197998</v>
      </c>
      <c r="BT83" s="8">
        <v>1</v>
      </c>
      <c r="BU83" s="8">
        <v>0</v>
      </c>
      <c r="BV83" s="8">
        <v>0.15999999642372131</v>
      </c>
      <c r="BW83" s="8">
        <v>111115</v>
      </c>
      <c r="BX83">
        <v>1.7534136962890623</v>
      </c>
      <c r="BY83">
        <v>1.2317187541238851E-4</v>
      </c>
      <c r="BZ83">
        <v>300.93099632263181</v>
      </c>
      <c r="CA83">
        <v>298.76104011535642</v>
      </c>
      <c r="CB83">
        <v>288.17870449620386</v>
      </c>
      <c r="CC83">
        <v>1.0281407949978634</v>
      </c>
      <c r="CD83">
        <v>3.7466593337336649</v>
      </c>
      <c r="CE83">
        <v>37.113298924086216</v>
      </c>
      <c r="CF83">
        <v>6.8494305921770362</v>
      </c>
      <c r="CG83">
        <v>26.696018218994141</v>
      </c>
      <c r="CH83">
        <v>3.5157545636608054</v>
      </c>
      <c r="CI83">
        <v>1.7376975762464168E-2</v>
      </c>
      <c r="CJ83">
        <v>3.0551960630760879</v>
      </c>
      <c r="CK83">
        <v>0.46055850058471748</v>
      </c>
      <c r="CL83">
        <v>1.0863530978622842E-2</v>
      </c>
      <c r="CM83">
        <v>-0.9163543093015335</v>
      </c>
      <c r="CN83">
        <v>-0.18603050657178191</v>
      </c>
      <c r="CO83">
        <v>80.936850027585393</v>
      </c>
      <c r="CP83">
        <v>48.702790616893431</v>
      </c>
      <c r="CQ83">
        <v>1.0407129139588411E-2</v>
      </c>
      <c r="CR83">
        <v>0</v>
      </c>
      <c r="CS83">
        <v>1575.8871859413193</v>
      </c>
      <c r="CT83">
        <v>438.9417724609375</v>
      </c>
      <c r="CU83">
        <v>0.27900938388237179</v>
      </c>
      <c r="CV83" t="e">
        <v>#DIV/0!</v>
      </c>
    </row>
    <row r="84" spans="1:100" x14ac:dyDescent="0.3">
      <c r="A84" s="4" t="str">
        <f>VLOOKUP(B84,ListCodeMtrx!A$1:B$91,2,TRUE)</f>
        <v>M47</v>
      </c>
      <c r="B84" s="22">
        <v>47</v>
      </c>
      <c r="C84" s="10">
        <v>11</v>
      </c>
      <c r="D84" s="10">
        <v>2</v>
      </c>
      <c r="E84" s="10">
        <v>4</v>
      </c>
      <c r="F84" s="1">
        <v>68</v>
      </c>
      <c r="G84" s="3">
        <v>41312</v>
      </c>
      <c r="H84" s="11">
        <v>2</v>
      </c>
      <c r="I84" s="11"/>
      <c r="J84" s="11"/>
      <c r="K84" s="11"/>
      <c r="L84" s="11"/>
      <c r="M84" s="1">
        <v>42.3</v>
      </c>
      <c r="N84" s="8">
        <v>10</v>
      </c>
      <c r="O84" s="8" t="s">
        <v>269</v>
      </c>
      <c r="P84" s="12">
        <v>0.15763888888888888</v>
      </c>
      <c r="Q84" s="12">
        <f t="shared" ref="Q84:Q147" si="50">O84-P84</f>
        <v>0.46513888888888888</v>
      </c>
      <c r="R84" s="8">
        <v>2133.5</v>
      </c>
      <c r="S84" s="8">
        <v>0</v>
      </c>
      <c r="T84" s="13">
        <v>150</v>
      </c>
      <c r="U84" s="14">
        <v>13.945623018417807</v>
      </c>
      <c r="V84" s="25">
        <v>4.1127997003996497E-2</v>
      </c>
      <c r="W84" s="14">
        <v>-400.30117596718674</v>
      </c>
      <c r="X84" s="15">
        <v>27.777074813842773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t="e">
        <v>#DIV/0!</v>
      </c>
      <c r="AG84">
        <v>0.46190562011712416</v>
      </c>
      <c r="AH84">
        <v>0.27900938388237179</v>
      </c>
      <c r="AI84" s="8">
        <v>-1</v>
      </c>
      <c r="AJ84" s="8">
        <v>0.87</v>
      </c>
      <c r="AK84" s="8">
        <v>0.92</v>
      </c>
      <c r="AL84" s="8">
        <v>9.899907112121582</v>
      </c>
      <c r="AM84">
        <v>0.87494995355606076</v>
      </c>
      <c r="AN84">
        <v>9.4830282871854292E-3</v>
      </c>
      <c r="AO84">
        <v>0.60403981188110278</v>
      </c>
      <c r="AP84">
        <v>1.8584100436389333</v>
      </c>
      <c r="AQ84">
        <v>-1</v>
      </c>
      <c r="AR84" s="8">
        <v>1787.2193603515625</v>
      </c>
      <c r="AS84" s="8">
        <v>0.5</v>
      </c>
      <c r="AT84">
        <v>218.14732265604943</v>
      </c>
      <c r="AU84">
        <v>0.29214789926740703</v>
      </c>
      <c r="AV84">
        <v>0.69600266542005995</v>
      </c>
      <c r="AW84">
        <v>27.777074813842773</v>
      </c>
      <c r="AX84" s="8">
        <v>2</v>
      </c>
      <c r="AY84">
        <v>4.644859790802002</v>
      </c>
      <c r="AZ84" s="8">
        <v>1</v>
      </c>
      <c r="BA84">
        <v>9.2897195816040039</v>
      </c>
      <c r="BB84" s="8">
        <v>25.618808746337891</v>
      </c>
      <c r="BC84" s="8">
        <v>27.777074813842773</v>
      </c>
      <c r="BD84" s="8">
        <v>24.998964309692383</v>
      </c>
      <c r="BE84" s="8">
        <v>150.78933715820312</v>
      </c>
      <c r="BF84" s="8">
        <v>142.81240844726562</v>
      </c>
      <c r="BG84" s="8">
        <v>30.050069808959961</v>
      </c>
      <c r="BH84" s="8">
        <v>30.211647033691406</v>
      </c>
      <c r="BI84" s="8">
        <v>91.954719543457031</v>
      </c>
      <c r="BJ84" s="8">
        <v>92.44915771484375</v>
      </c>
      <c r="BK84" s="8">
        <v>350.69500732421875</v>
      </c>
      <c r="BL84" s="8">
        <v>1801.29052734375</v>
      </c>
      <c r="BM84" s="8">
        <v>0.10417858511209488</v>
      </c>
      <c r="BN84" s="8">
        <v>100.94778442382812</v>
      </c>
      <c r="BO84" s="8">
        <v>10.723753929138184</v>
      </c>
      <c r="BP84" s="8">
        <v>1.6625750064849854</v>
      </c>
      <c r="BQ84" s="8">
        <v>0.25</v>
      </c>
      <c r="BR84" s="8">
        <v>-1.355140209197998</v>
      </c>
      <c r="BS84" s="8">
        <v>7.355140209197998</v>
      </c>
      <c r="BT84" s="8">
        <v>1</v>
      </c>
      <c r="BU84" s="8">
        <v>0</v>
      </c>
      <c r="BV84" s="8">
        <v>0.15999999642372131</v>
      </c>
      <c r="BW84" s="8">
        <v>111115</v>
      </c>
      <c r="BX84">
        <v>1.7534750366210936</v>
      </c>
      <c r="BY84">
        <v>2.9214789926740705E-4</v>
      </c>
      <c r="BZ84">
        <v>300.92707481384275</v>
      </c>
      <c r="CA84">
        <v>298.76880874633787</v>
      </c>
      <c r="CB84">
        <v>288.20647793308308</v>
      </c>
      <c r="CC84">
        <v>0.99904460400237438</v>
      </c>
      <c r="CD84">
        <v>3.7458014972659264</v>
      </c>
      <c r="CE84">
        <v>37.106326985238439</v>
      </c>
      <c r="CF84">
        <v>6.8946799515470332</v>
      </c>
      <c r="CG84">
        <v>26.697941780090332</v>
      </c>
      <c r="CH84">
        <v>3.5161526801646081</v>
      </c>
      <c r="CI84">
        <v>4.094671527976828E-2</v>
      </c>
      <c r="CJ84">
        <v>3.0497988318458664</v>
      </c>
      <c r="CK84">
        <v>0.46635384831874171</v>
      </c>
      <c r="CL84">
        <v>2.5607922571398239E-2</v>
      </c>
      <c r="CM84">
        <v>-40.40951681614046</v>
      </c>
      <c r="CN84">
        <v>-2.8029859612303958</v>
      </c>
      <c r="CO84">
        <v>80.856680785016664</v>
      </c>
      <c r="CP84">
        <v>140.78580356328769</v>
      </c>
      <c r="CQ84">
        <v>8.0093074742546663E-2</v>
      </c>
      <c r="CR84">
        <v>0</v>
      </c>
      <c r="CS84">
        <v>1576.0390632403862</v>
      </c>
      <c r="CT84">
        <v>438.9417724609375</v>
      </c>
      <c r="CU84">
        <v>0.27900938388237179</v>
      </c>
      <c r="CV84" t="e">
        <v>#DIV/0!</v>
      </c>
    </row>
    <row r="85" spans="1:100" x14ac:dyDescent="0.3">
      <c r="A85" s="4" t="str">
        <f>VLOOKUP(B85,ListCodeMtrx!A$1:B$91,2,TRUE)</f>
        <v>M47</v>
      </c>
      <c r="B85" s="22">
        <v>47</v>
      </c>
      <c r="C85" s="10">
        <v>11</v>
      </c>
      <c r="D85" s="10">
        <v>2</v>
      </c>
      <c r="E85" s="10">
        <v>4</v>
      </c>
      <c r="F85" s="1">
        <v>68</v>
      </c>
      <c r="G85" s="3">
        <v>41312</v>
      </c>
      <c r="H85" s="11">
        <v>2</v>
      </c>
      <c r="I85" s="11"/>
      <c r="J85" s="11"/>
      <c r="K85" s="11"/>
      <c r="L85" s="11"/>
      <c r="M85" s="1">
        <v>42.3</v>
      </c>
      <c r="N85" s="8">
        <v>11</v>
      </c>
      <c r="O85" s="8" t="s">
        <v>270</v>
      </c>
      <c r="P85" s="12">
        <v>0.15763888888888888</v>
      </c>
      <c r="Q85" s="12">
        <f t="shared" si="50"/>
        <v>0.46753472222222225</v>
      </c>
      <c r="R85" s="8">
        <v>2341</v>
      </c>
      <c r="S85" s="8">
        <v>0</v>
      </c>
      <c r="T85" s="13" t="s">
        <v>192</v>
      </c>
      <c r="U85" s="14">
        <v>36.818515670473076</v>
      </c>
      <c r="V85" s="25">
        <v>3.7516934474585872E-2</v>
      </c>
      <c r="W85" s="14">
        <v>-1192.3299211001372</v>
      </c>
      <c r="X85" s="15">
        <v>27.696554183959961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t="e">
        <v>#DIV/0!</v>
      </c>
      <c r="AG85">
        <v>0.46190562011712416</v>
      </c>
      <c r="AH85">
        <v>0.27900938388237179</v>
      </c>
      <c r="AI85" s="8">
        <v>-1</v>
      </c>
      <c r="AJ85" s="8">
        <v>0.87</v>
      </c>
      <c r="AK85" s="8">
        <v>0.92</v>
      </c>
      <c r="AL85" s="8">
        <v>9.899907112121582</v>
      </c>
      <c r="AM85">
        <v>0.87494995355606076</v>
      </c>
      <c r="AN85">
        <v>2.399555131337584E-2</v>
      </c>
      <c r="AO85">
        <v>0.60403981188110278</v>
      </c>
      <c r="AP85">
        <v>1.8584100436389333</v>
      </c>
      <c r="AQ85">
        <v>-1</v>
      </c>
      <c r="AR85" s="8">
        <v>1787.2193603515625</v>
      </c>
      <c r="AS85" s="8">
        <v>0.5</v>
      </c>
      <c r="AT85">
        <v>218.14732265604943</v>
      </c>
      <c r="AU85">
        <v>0.25486063745574739</v>
      </c>
      <c r="AV85">
        <v>0.66530539375194087</v>
      </c>
      <c r="AW85">
        <v>27.696554183959961</v>
      </c>
      <c r="AX85" s="8">
        <v>2</v>
      </c>
      <c r="AY85">
        <v>4.644859790802002</v>
      </c>
      <c r="AZ85" s="8">
        <v>1</v>
      </c>
      <c r="BA85">
        <v>9.2897195816040039</v>
      </c>
      <c r="BB85" s="8">
        <v>25.615018844604492</v>
      </c>
      <c r="BC85" s="8">
        <v>27.696554183959961</v>
      </c>
      <c r="BD85" s="8">
        <v>25.002487182617187</v>
      </c>
      <c r="BE85" s="8">
        <v>399.93093872070312</v>
      </c>
      <c r="BF85" s="8">
        <v>378.87808227539062</v>
      </c>
      <c r="BG85" s="8">
        <v>30.203516006469727</v>
      </c>
      <c r="BH85" s="8">
        <v>30.344453811645508</v>
      </c>
      <c r="BI85" s="8">
        <v>92.436447143554688</v>
      </c>
      <c r="BJ85" s="8">
        <v>92.867790222167969</v>
      </c>
      <c r="BK85" s="8">
        <v>350.68948364257812</v>
      </c>
      <c r="BL85" s="8">
        <v>1801.318603515625</v>
      </c>
      <c r="BM85" s="8">
        <v>0.22959569096565247</v>
      </c>
      <c r="BN85" s="8">
        <v>100.93837738037109</v>
      </c>
      <c r="BO85" s="8">
        <v>12.137755393981934</v>
      </c>
      <c r="BP85" s="8">
        <v>1.3362486362457275</v>
      </c>
      <c r="BQ85" s="8">
        <v>0.25</v>
      </c>
      <c r="BR85" s="8">
        <v>-1.355140209197998</v>
      </c>
      <c r="BS85" s="8">
        <v>7.355140209197998</v>
      </c>
      <c r="BT85" s="8">
        <v>1</v>
      </c>
      <c r="BU85" s="8">
        <v>0</v>
      </c>
      <c r="BV85" s="8">
        <v>0.15999999642372131</v>
      </c>
      <c r="BW85" s="8">
        <v>111115</v>
      </c>
      <c r="BX85">
        <v>1.7534474182128903</v>
      </c>
      <c r="BY85">
        <v>2.548606374557474E-4</v>
      </c>
      <c r="BZ85">
        <v>300.84655418395994</v>
      </c>
      <c r="CA85">
        <v>298.76501884460447</v>
      </c>
      <c r="CB85">
        <v>288.21097012048267</v>
      </c>
      <c r="CC85">
        <v>1.0092646029037733</v>
      </c>
      <c r="CD85">
        <v>3.7282253239930552</v>
      </c>
      <c r="CE85">
        <v>36.935657385731481</v>
      </c>
      <c r="CF85">
        <v>6.5912035740859736</v>
      </c>
      <c r="CG85">
        <v>26.655786514282227</v>
      </c>
      <c r="CH85">
        <v>3.5074368837085865</v>
      </c>
      <c r="CI85">
        <v>3.7366030145104777E-2</v>
      </c>
      <c r="CJ85">
        <v>3.0629199302411143</v>
      </c>
      <c r="CK85">
        <v>0.44451695346747222</v>
      </c>
      <c r="CL85">
        <v>2.3367279930158805E-2</v>
      </c>
      <c r="CM85">
        <v>-120.35184753791374</v>
      </c>
      <c r="CN85">
        <v>-3.1470015735391166</v>
      </c>
      <c r="CO85">
        <v>81.607973364593633</v>
      </c>
      <c r="CP85">
        <v>373.52754443423049</v>
      </c>
      <c r="CQ85">
        <v>8.0440773135243185E-2</v>
      </c>
      <c r="CR85">
        <v>0</v>
      </c>
      <c r="CS85">
        <v>1576.0636284856644</v>
      </c>
      <c r="CT85">
        <v>438.9417724609375</v>
      </c>
      <c r="CU85">
        <v>0.27900938388237179</v>
      </c>
      <c r="CV85" t="e">
        <v>#DIV/0!</v>
      </c>
    </row>
    <row r="86" spans="1:100" s="5" customFormat="1" x14ac:dyDescent="0.3">
      <c r="A86" s="4" t="str">
        <f>VLOOKUP(B86,ListCodeMtrx!A$1:B$91,2,TRUE)</f>
        <v>M47</v>
      </c>
      <c r="B86" s="22">
        <v>47</v>
      </c>
      <c r="C86" s="10">
        <v>11</v>
      </c>
      <c r="D86" s="10">
        <v>2</v>
      </c>
      <c r="E86" s="10">
        <v>4</v>
      </c>
      <c r="F86" s="1">
        <v>68</v>
      </c>
      <c r="G86" s="3">
        <v>41312</v>
      </c>
      <c r="H86" s="11">
        <v>2</v>
      </c>
      <c r="I86" s="11"/>
      <c r="J86" s="11"/>
      <c r="K86" s="11"/>
      <c r="L86" s="11"/>
      <c r="M86" s="1">
        <v>42.3</v>
      </c>
      <c r="N86" s="8">
        <v>12</v>
      </c>
      <c r="O86" s="8" t="s">
        <v>271</v>
      </c>
      <c r="P86" s="12">
        <v>0.15763888888888888</v>
      </c>
      <c r="Q86" s="12">
        <f t="shared" si="50"/>
        <v>0.46993055555555563</v>
      </c>
      <c r="R86" s="8">
        <v>2548</v>
      </c>
      <c r="S86" s="8">
        <v>0</v>
      </c>
      <c r="T86" s="13">
        <v>800</v>
      </c>
      <c r="U86" s="14">
        <v>54.636266245565764</v>
      </c>
      <c r="V86" s="25">
        <v>1.8947943966449381E-2</v>
      </c>
      <c r="W86" s="14">
        <v>-3837.8575692718887</v>
      </c>
      <c r="X86" s="15">
        <v>27.715991973876953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t="e">
        <v>#DIV/0!</v>
      </c>
      <c r="AG86">
        <v>0.46190562011712416</v>
      </c>
      <c r="AH86">
        <v>0.27900938388237179</v>
      </c>
      <c r="AI86" s="8">
        <v>-1</v>
      </c>
      <c r="AJ86" s="8">
        <v>0.87</v>
      </c>
      <c r="AK86" s="8">
        <v>0.92</v>
      </c>
      <c r="AL86" s="8">
        <v>9.899907112121582</v>
      </c>
      <c r="AM86">
        <v>0.87494995355606076</v>
      </c>
      <c r="AN86">
        <v>3.5312100260665807E-2</v>
      </c>
      <c r="AO86">
        <v>0.60403981188110278</v>
      </c>
      <c r="AP86">
        <v>1.8584100436389333</v>
      </c>
      <c r="AQ86">
        <v>-1</v>
      </c>
      <c r="AR86" s="8">
        <v>1787.2193603515625</v>
      </c>
      <c r="AS86" s="8">
        <v>0.5</v>
      </c>
      <c r="AT86">
        <v>218.14732265604943</v>
      </c>
      <c r="AU86">
        <v>0.12924285037766611</v>
      </c>
      <c r="AV86">
        <v>0.66661818804164863</v>
      </c>
      <c r="AW86">
        <v>27.715991973876953</v>
      </c>
      <c r="AX86" s="8">
        <v>2</v>
      </c>
      <c r="AY86">
        <v>4.644859790802002</v>
      </c>
      <c r="AZ86" s="8">
        <v>1</v>
      </c>
      <c r="BA86">
        <v>9.2897195816040039</v>
      </c>
      <c r="BB86" s="8">
        <v>25.651655197143555</v>
      </c>
      <c r="BC86" s="8">
        <v>27.715991973876953</v>
      </c>
      <c r="BD86" s="8">
        <v>25.001874923706055</v>
      </c>
      <c r="BE86" s="8">
        <v>798.22003173828125</v>
      </c>
      <c r="BF86" s="8">
        <v>767.00274658203125</v>
      </c>
      <c r="BG86" s="8">
        <v>30.304073333740234</v>
      </c>
      <c r="BH86" s="8">
        <v>30.375545501708984</v>
      </c>
      <c r="BI86" s="8">
        <v>92.53631591796875</v>
      </c>
      <c r="BJ86" s="8">
        <v>92.754562377929687</v>
      </c>
      <c r="BK86" s="8">
        <v>350.67364501953125</v>
      </c>
      <c r="BL86" s="8">
        <v>1800.7408447265625</v>
      </c>
      <c r="BM86" s="8">
        <v>0.11732525378465652</v>
      </c>
      <c r="BN86" s="8">
        <v>100.93130493164062</v>
      </c>
      <c r="BO86" s="8">
        <v>11.061705589294434</v>
      </c>
      <c r="BP86" s="8">
        <v>0.78494095802307129</v>
      </c>
      <c r="BQ86" s="8">
        <v>0</v>
      </c>
      <c r="BR86" s="8">
        <v>-1.355140209197998</v>
      </c>
      <c r="BS86" s="8">
        <v>7.355140209197998</v>
      </c>
      <c r="BT86" s="8">
        <v>1</v>
      </c>
      <c r="BU86" s="8">
        <v>0</v>
      </c>
      <c r="BV86" s="8">
        <v>0.15999999642372131</v>
      </c>
      <c r="BW86" s="8">
        <v>111115</v>
      </c>
      <c r="BX86">
        <v>1.7533682250976561</v>
      </c>
      <c r="BY86">
        <v>1.292428503776661E-4</v>
      </c>
      <c r="BZ86">
        <v>300.86599197387693</v>
      </c>
      <c r="CA86">
        <v>298.80165519714353</v>
      </c>
      <c r="CB86">
        <v>288.1185287162989</v>
      </c>
      <c r="CC86">
        <v>1.0317732461984204</v>
      </c>
      <c r="CD86">
        <v>3.7324616335395628</v>
      </c>
      <c r="CE86">
        <v>36.980217743816027</v>
      </c>
      <c r="CF86">
        <v>6.6046722421070427</v>
      </c>
      <c r="CG86">
        <v>26.683823585510254</v>
      </c>
      <c r="CH86">
        <v>3.5132315744620848</v>
      </c>
      <c r="CI86">
        <v>1.8909375118698672E-2</v>
      </c>
      <c r="CJ86">
        <v>3.0658434454979142</v>
      </c>
      <c r="CK86">
        <v>0.44738812896417057</v>
      </c>
      <c r="CL86">
        <v>1.1821818577852054E-2</v>
      </c>
      <c r="CM86">
        <v>-387.3599726083861</v>
      </c>
      <c r="CN86">
        <v>-5.0037077264382761</v>
      </c>
      <c r="CO86">
        <v>81.555156622300828</v>
      </c>
      <c r="CP86">
        <v>759.06289879829671</v>
      </c>
      <c r="CQ86">
        <v>5.8702240064283366E-2</v>
      </c>
      <c r="CR86">
        <v>0</v>
      </c>
      <c r="CS86">
        <v>1575.5581184600076</v>
      </c>
      <c r="CT86">
        <v>438.9417724609375</v>
      </c>
      <c r="CU86">
        <v>0.27900938388237179</v>
      </c>
      <c r="CV86" t="e">
        <v>#DIV/0!</v>
      </c>
    </row>
    <row r="87" spans="1:100" x14ac:dyDescent="0.3">
      <c r="A87" s="4" t="str">
        <f>VLOOKUP(B87,ListCodeMtrx!A$1:B$91,2,TRUE)</f>
        <v>M47</v>
      </c>
      <c r="B87" s="22">
        <v>47</v>
      </c>
      <c r="C87" s="10">
        <v>11</v>
      </c>
      <c r="D87" s="10">
        <v>2</v>
      </c>
      <c r="E87" s="10">
        <v>4</v>
      </c>
      <c r="F87" s="1">
        <v>68</v>
      </c>
      <c r="G87" s="3">
        <v>41312</v>
      </c>
      <c r="H87" s="11">
        <v>2</v>
      </c>
      <c r="I87" s="11"/>
      <c r="J87" s="11"/>
      <c r="K87" s="11"/>
      <c r="L87" s="11"/>
      <c r="M87" s="1">
        <v>42.3</v>
      </c>
      <c r="N87" s="8">
        <v>13</v>
      </c>
      <c r="O87" s="8" t="s">
        <v>272</v>
      </c>
      <c r="P87" s="12">
        <v>0.15763888888888888</v>
      </c>
      <c r="Q87" s="12">
        <f t="shared" si="50"/>
        <v>0.47232638888888889</v>
      </c>
      <c r="R87" s="8">
        <v>2755</v>
      </c>
      <c r="S87" s="8">
        <v>0</v>
      </c>
      <c r="T87" s="29">
        <v>400</v>
      </c>
      <c r="U87">
        <v>35.625428170197083</v>
      </c>
      <c r="V87" s="25">
        <v>4.0696241687451585E-3</v>
      </c>
      <c r="W87">
        <v>-13558.834970028196</v>
      </c>
      <c r="X87">
        <v>27.739641189575195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t="e">
        <v>#DIV/0!</v>
      </c>
      <c r="AG87">
        <v>0.46190562011712416</v>
      </c>
      <c r="AH87">
        <v>0.27900938388237179</v>
      </c>
      <c r="AI87" s="8">
        <v>-1</v>
      </c>
      <c r="AJ87" s="8">
        <v>0.87</v>
      </c>
      <c r="AK87" s="8">
        <v>0.92</v>
      </c>
      <c r="AL87" s="8">
        <v>9.899907112121582</v>
      </c>
      <c r="AM87">
        <v>0.87494995355606076</v>
      </c>
      <c r="AN87">
        <v>2.3241501381707337E-2</v>
      </c>
      <c r="AO87">
        <v>0.60403981188110278</v>
      </c>
      <c r="AP87">
        <v>1.8584100436389333</v>
      </c>
      <c r="AQ87">
        <v>-1</v>
      </c>
      <c r="AR87" s="8">
        <v>1787.2193603515625</v>
      </c>
      <c r="AS87" s="8">
        <v>0.5</v>
      </c>
      <c r="AT87">
        <v>218.14732265604943</v>
      </c>
      <c r="AU87">
        <v>2.8226152859131937E-2</v>
      </c>
      <c r="AV87">
        <v>0.67675010305510375</v>
      </c>
      <c r="AW87">
        <v>27.739641189575195</v>
      </c>
      <c r="AX87" s="8">
        <v>2</v>
      </c>
      <c r="AY87">
        <v>4.644859790802002</v>
      </c>
      <c r="AZ87" s="8">
        <v>1</v>
      </c>
      <c r="BA87">
        <v>9.2897195816040039</v>
      </c>
      <c r="BB87" s="8">
        <v>25.637357711791992</v>
      </c>
      <c r="BC87" s="8">
        <v>27.739641189575195</v>
      </c>
      <c r="BD87" s="8">
        <v>24.998193740844727</v>
      </c>
      <c r="BE87" s="8">
        <v>399.96441650390625</v>
      </c>
      <c r="BF87" s="8">
        <v>379.64041137695312</v>
      </c>
      <c r="BG87" s="8">
        <v>30.311122894287109</v>
      </c>
      <c r="BH87" s="8">
        <v>30.326732635498047</v>
      </c>
      <c r="BI87" s="8">
        <v>92.635025024414063</v>
      </c>
      <c r="BJ87" s="8">
        <v>92.682731628417969</v>
      </c>
      <c r="BK87" s="8">
        <v>350.68032836914062</v>
      </c>
      <c r="BL87" s="8">
        <v>1801.089599609375</v>
      </c>
      <c r="BM87" s="8">
        <v>0.20734278857707977</v>
      </c>
      <c r="BN87" s="8">
        <v>100.9298095703125</v>
      </c>
      <c r="BO87" s="8">
        <v>8.7554922103881836</v>
      </c>
      <c r="BP87" s="8">
        <v>0.85910630226135254</v>
      </c>
      <c r="BQ87" s="8">
        <v>0.25</v>
      </c>
      <c r="BR87" s="8">
        <v>-1.355140209197998</v>
      </c>
      <c r="BS87" s="8">
        <v>7.355140209197998</v>
      </c>
      <c r="BT87" s="8">
        <v>1</v>
      </c>
      <c r="BU87" s="8">
        <v>0</v>
      </c>
      <c r="BV87" s="8">
        <v>0.15999999642372131</v>
      </c>
      <c r="BW87" s="8">
        <v>111115</v>
      </c>
      <c r="BX87">
        <v>1.753401641845703</v>
      </c>
      <c r="BY87">
        <v>2.8226152859131938E-5</v>
      </c>
      <c r="BZ87">
        <v>300.88964118957517</v>
      </c>
      <c r="CA87">
        <v>298.78735771179197</v>
      </c>
      <c r="CB87">
        <v>288.17432949630165</v>
      </c>
      <c r="CC87">
        <v>1.0480052023177002</v>
      </c>
      <c r="CD87">
        <v>3.737621452845703</v>
      </c>
      <c r="CE87">
        <v>37.031888485253688</v>
      </c>
      <c r="CF87">
        <v>6.7051558497556414</v>
      </c>
      <c r="CG87">
        <v>26.688499450683594</v>
      </c>
      <c r="CH87">
        <v>3.5141987931943066</v>
      </c>
      <c r="CI87">
        <v>4.0678421355498555E-3</v>
      </c>
      <c r="CJ87">
        <v>3.0608713497905993</v>
      </c>
      <c r="CK87">
        <v>0.45332744340370734</v>
      </c>
      <c r="CL87">
        <v>2.5425613792301321E-3</v>
      </c>
      <c r="CM87">
        <v>-1368.4906315202397</v>
      </c>
      <c r="CN87">
        <v>-35.714941201465869</v>
      </c>
      <c r="CO87">
        <v>81.270700895758097</v>
      </c>
      <c r="CP87">
        <v>374.46325531672016</v>
      </c>
      <c r="CQ87">
        <v>7.7318761613994966E-2</v>
      </c>
      <c r="CR87">
        <v>0</v>
      </c>
      <c r="CS87">
        <v>1575.8632615285267</v>
      </c>
      <c r="CT87">
        <v>438.9417724609375</v>
      </c>
      <c r="CU87">
        <v>0.27900938388237179</v>
      </c>
      <c r="CV87" t="e">
        <v>#DIV/0!</v>
      </c>
    </row>
    <row r="88" spans="1:100" x14ac:dyDescent="0.3">
      <c r="A88" s="4" t="str">
        <f>VLOOKUP(B88,ListCodeMtrx!A$1:B$91,2,TRUE)</f>
        <v>M47</v>
      </c>
      <c r="B88" s="22">
        <v>47</v>
      </c>
      <c r="C88" s="10">
        <v>11</v>
      </c>
      <c r="D88" s="10">
        <v>2</v>
      </c>
      <c r="E88" s="10">
        <v>4</v>
      </c>
      <c r="F88" s="1">
        <v>68</v>
      </c>
      <c r="G88" s="17">
        <v>41312</v>
      </c>
      <c r="H88" s="11">
        <v>2</v>
      </c>
      <c r="I88" s="30">
        <f>AVERAGE(I56,I150)</f>
        <v>173.36009397958392</v>
      </c>
      <c r="J88" s="30">
        <f t="shared" ref="J88:L88" si="51">AVERAGE(J56,J150)</f>
        <v>2.1025020583236991</v>
      </c>
      <c r="K88" s="30">
        <f t="shared" si="51"/>
        <v>182.42999344726263</v>
      </c>
      <c r="L88" s="30">
        <f t="shared" si="51"/>
        <v>277.30590108690717</v>
      </c>
      <c r="M88" s="1">
        <v>42.3</v>
      </c>
      <c r="N88" s="19">
        <v>14</v>
      </c>
      <c r="O88" s="19" t="s">
        <v>273</v>
      </c>
      <c r="P88" s="12">
        <v>0.15763888888888888</v>
      </c>
      <c r="Q88" s="12">
        <f t="shared" si="50"/>
        <v>0.47267361111111106</v>
      </c>
      <c r="R88" s="19">
        <v>2776</v>
      </c>
      <c r="S88" s="19">
        <v>0</v>
      </c>
      <c r="T88" s="13" t="s">
        <v>194</v>
      </c>
      <c r="U88" s="5">
        <v>36.106312554467664</v>
      </c>
      <c r="V88" s="5">
        <v>-6.9040434823046748E-3</v>
      </c>
      <c r="W88" s="5">
        <v>8691.1053217603694</v>
      </c>
      <c r="X88" s="5">
        <v>27.73529052734375</v>
      </c>
      <c r="Y88" s="19">
        <v>2</v>
      </c>
      <c r="Z88" s="19">
        <v>2</v>
      </c>
      <c r="AA88" s="19">
        <v>0</v>
      </c>
      <c r="AB88" s="19">
        <v>0</v>
      </c>
      <c r="AC88" s="19">
        <v>481.04345703125</v>
      </c>
      <c r="AD88" s="19">
        <v>921.0443115234375</v>
      </c>
      <c r="AE88" s="19">
        <v>663.2265625</v>
      </c>
      <c r="AF88" s="5" t="e">
        <v>#DIV/0!</v>
      </c>
      <c r="AG88" s="5">
        <v>0.477719528786201</v>
      </c>
      <c r="AH88" s="5">
        <v>0.27991894179010618</v>
      </c>
      <c r="AI88" s="19">
        <v>-1</v>
      </c>
      <c r="AJ88" s="19">
        <v>0.87</v>
      </c>
      <c r="AK88" s="19">
        <v>0.92</v>
      </c>
      <c r="AL88" s="19">
        <v>9.899907112121582</v>
      </c>
      <c r="AM88" s="5">
        <v>0.87494995355606076</v>
      </c>
      <c r="AN88" s="5">
        <v>2.3546094206362032E-2</v>
      </c>
      <c r="AO88" s="5">
        <v>0.58594829167090912</v>
      </c>
      <c r="AP88" s="5">
        <v>1.9146800524169769</v>
      </c>
      <c r="AQ88" s="5">
        <v>-1</v>
      </c>
      <c r="AR88" s="19">
        <v>1801.1326904296875</v>
      </c>
      <c r="AS88" s="19">
        <v>0.5</v>
      </c>
      <c r="AT88" s="5">
        <v>220.56226508201669</v>
      </c>
      <c r="AU88" s="5">
        <v>-4.8172316986185432E-2</v>
      </c>
      <c r="AV88" s="5">
        <v>0.68002222614275665</v>
      </c>
      <c r="AW88" s="5">
        <v>27.73529052734375</v>
      </c>
      <c r="AX88" s="19">
        <v>2</v>
      </c>
      <c r="AY88" s="5">
        <v>4.644859790802002</v>
      </c>
      <c r="AZ88" s="19">
        <v>1</v>
      </c>
      <c r="BA88" s="5">
        <v>9.2897195816040039</v>
      </c>
      <c r="BB88" s="19">
        <v>25.634563446044922</v>
      </c>
      <c r="BC88" s="19">
        <v>27.73529052734375</v>
      </c>
      <c r="BD88" s="19">
        <v>24.997365951538086</v>
      </c>
      <c r="BE88" s="19">
        <v>400.03472900390625</v>
      </c>
      <c r="BF88" s="19">
        <v>379.45428466796875</v>
      </c>
      <c r="BG88" s="19">
        <v>30.311561584472656</v>
      </c>
      <c r="BH88" s="19">
        <v>30.284921646118164</v>
      </c>
      <c r="BI88" s="19">
        <v>92.65167236328125</v>
      </c>
      <c r="BJ88" s="19">
        <v>92.570243835449219</v>
      </c>
      <c r="BK88" s="19">
        <v>350.70217895507812</v>
      </c>
      <c r="BL88" s="19">
        <v>1801.1326904296875</v>
      </c>
      <c r="BM88" s="19">
        <v>0.19217346608638763</v>
      </c>
      <c r="BN88" s="19">
        <v>100.92974853515625</v>
      </c>
      <c r="BO88" s="19">
        <v>8.7554922103881836</v>
      </c>
      <c r="BP88" s="19">
        <v>0.85910630226135254</v>
      </c>
      <c r="BQ88" s="19">
        <v>0.25</v>
      </c>
      <c r="BR88" s="19">
        <v>-1.355140209197998</v>
      </c>
      <c r="BS88" s="19">
        <v>7.355140209197998</v>
      </c>
      <c r="BT88" s="19">
        <v>1</v>
      </c>
      <c r="BU88" s="19">
        <v>0</v>
      </c>
      <c r="BV88" s="19">
        <v>0.15999999642372131</v>
      </c>
      <c r="BW88" s="19">
        <v>111115</v>
      </c>
      <c r="BX88" s="5">
        <v>1.7535108947753906</v>
      </c>
      <c r="BY88" s="5">
        <v>-4.8172316986185434E-5</v>
      </c>
      <c r="BZ88" s="5">
        <v>300.88529052734373</v>
      </c>
      <c r="CA88" s="5">
        <v>298.7845634460449</v>
      </c>
      <c r="CB88" s="5">
        <v>288.18122402739755</v>
      </c>
      <c r="CC88" s="5">
        <v>1.0615611723096652</v>
      </c>
      <c r="CD88" s="5">
        <v>3.7366717522923731</v>
      </c>
      <c r="CE88" s="5">
        <v>37.022501358861511</v>
      </c>
      <c r="CF88" s="5">
        <v>6.7375797127433472</v>
      </c>
      <c r="CG88" s="5">
        <v>26.684926986694336</v>
      </c>
      <c r="CH88" s="5">
        <v>3.5134597958233686</v>
      </c>
      <c r="CI88" s="5">
        <v>-6.9091783270303726E-3</v>
      </c>
      <c r="CJ88" s="5">
        <v>3.0566495261496165</v>
      </c>
      <c r="CK88" s="5">
        <v>0.45681026967375216</v>
      </c>
      <c r="CL88" s="5">
        <v>-4.3177748269278343E-3</v>
      </c>
      <c r="CM88" s="5">
        <v>877.19107461783233</v>
      </c>
      <c r="CN88" s="5">
        <v>22.904222387066433</v>
      </c>
      <c r="CO88" s="5">
        <v>81.153606277450734</v>
      </c>
      <c r="CP88" s="5">
        <v>374.20724555980712</v>
      </c>
      <c r="CQ88" s="5">
        <v>7.8303066227175366E-2</v>
      </c>
      <c r="CR88" s="5">
        <v>0</v>
      </c>
      <c r="CS88" s="5">
        <v>1575.9009638397579</v>
      </c>
      <c r="CT88" s="5">
        <v>440.0008544921875</v>
      </c>
      <c r="CU88" s="5">
        <v>0.27991894179010618</v>
      </c>
      <c r="CV88" s="5" t="e">
        <v>#DIV/0!</v>
      </c>
    </row>
    <row r="89" spans="1:100" x14ac:dyDescent="0.3">
      <c r="A89" s="4" t="str">
        <f>VLOOKUP(B89,ListCodeMtrx!A$1:B$91,2,TRUE)</f>
        <v>M52</v>
      </c>
      <c r="B89" s="22">
        <v>52</v>
      </c>
      <c r="C89" s="10">
        <v>5</v>
      </c>
      <c r="D89" s="10">
        <v>2</v>
      </c>
      <c r="E89" s="10">
        <v>5</v>
      </c>
      <c r="F89" s="1">
        <v>68</v>
      </c>
      <c r="G89" s="3">
        <v>41312</v>
      </c>
      <c r="H89" s="11">
        <v>2</v>
      </c>
      <c r="I89" s="11">
        <v>145.78145844139164</v>
      </c>
      <c r="J89" s="11">
        <v>0.82590810906582468</v>
      </c>
      <c r="K89" s="11">
        <v>149.02768781545629</v>
      </c>
      <c r="L89" s="11">
        <v>234.14905914907547</v>
      </c>
      <c r="M89" s="1">
        <v>49.2</v>
      </c>
      <c r="N89" s="8">
        <v>15</v>
      </c>
      <c r="O89" s="8" t="s">
        <v>274</v>
      </c>
      <c r="P89" s="12">
        <v>0.15763888888888888</v>
      </c>
      <c r="Q89" s="12">
        <f t="shared" si="50"/>
        <v>0.47689814814814813</v>
      </c>
      <c r="R89" s="8">
        <v>3149.5</v>
      </c>
      <c r="S89" s="8">
        <v>0</v>
      </c>
      <c r="T89" s="13">
        <v>400</v>
      </c>
      <c r="U89" s="14">
        <v>30.448949372924602</v>
      </c>
      <c r="V89" s="25"/>
      <c r="W89" s="14">
        <v>349.79960589333683</v>
      </c>
      <c r="X89" s="15">
        <v>25.853116989135742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t="e">
        <v>#DIV/0!</v>
      </c>
      <c r="AG89">
        <v>0.477719528786201</v>
      </c>
      <c r="AH89">
        <v>0.27991894179010618</v>
      </c>
      <c r="AI89" s="8">
        <v>-1</v>
      </c>
      <c r="AJ89" s="8">
        <v>0.87</v>
      </c>
      <c r="AK89" s="8">
        <v>0.92</v>
      </c>
      <c r="AL89" s="8">
        <v>9.899907112121582</v>
      </c>
      <c r="AM89">
        <v>0.87494995355606076</v>
      </c>
      <c r="AN89">
        <v>1.9954692977034231E-2</v>
      </c>
      <c r="AO89">
        <v>0.58594829167090912</v>
      </c>
      <c r="AP89">
        <v>1.9146800524169769</v>
      </c>
      <c r="AQ89">
        <v>-1</v>
      </c>
      <c r="AR89" s="8">
        <v>1801.1326904296875</v>
      </c>
      <c r="AS89" s="8">
        <v>0.5</v>
      </c>
      <c r="AT89">
        <v>220.56226508201669</v>
      </c>
      <c r="AU89">
        <v>34.351187638123982</v>
      </c>
      <c r="AV89">
        <v>1.3070642157814785</v>
      </c>
      <c r="AW89">
        <v>25.853116989135742</v>
      </c>
      <c r="AX89" s="8">
        <v>2</v>
      </c>
      <c r="AY89">
        <v>4.644859790802002</v>
      </c>
      <c r="AZ89" s="8">
        <v>1</v>
      </c>
      <c r="BA89">
        <v>9.2897195816040039</v>
      </c>
      <c r="BB89" s="8">
        <v>25.458124160766602</v>
      </c>
      <c r="BC89" s="8">
        <v>25.853116989135742</v>
      </c>
      <c r="BD89" s="8">
        <v>25.005876541137695</v>
      </c>
      <c r="BE89" s="8">
        <v>400.04812622070312</v>
      </c>
      <c r="BF89" s="8">
        <v>375.32940673828125</v>
      </c>
      <c r="BG89" s="8">
        <v>0.99948543310165405</v>
      </c>
      <c r="BH89" s="8">
        <v>20.19495964050293</v>
      </c>
      <c r="BI89" s="8">
        <v>3.086799144744873</v>
      </c>
      <c r="BJ89" s="8">
        <v>62.369873046875</v>
      </c>
      <c r="BK89" s="8">
        <v>350.6812744140625</v>
      </c>
      <c r="BL89" s="8">
        <v>1801.26611328125</v>
      </c>
      <c r="BM89" s="8">
        <v>9.6084997057914734E-2</v>
      </c>
      <c r="BN89" s="8">
        <v>100.91516876220703</v>
      </c>
      <c r="BO89" s="8">
        <v>9.2528343200683594E-2</v>
      </c>
      <c r="BP89" s="8">
        <v>3.3681719303131104</v>
      </c>
      <c r="BQ89" s="8">
        <v>0.25</v>
      </c>
      <c r="BR89" s="8">
        <v>-1.355140209197998</v>
      </c>
      <c r="BS89" s="8">
        <v>7.355140209197998</v>
      </c>
      <c r="BT89" s="8">
        <v>1</v>
      </c>
      <c r="BU89" s="8">
        <v>0</v>
      </c>
      <c r="BV89" s="8">
        <v>0.15999999642372131</v>
      </c>
      <c r="BW89" s="8">
        <v>111115</v>
      </c>
      <c r="BX89">
        <v>1.7534063720703124</v>
      </c>
      <c r="BY89">
        <v>3.4351187638123983E-2</v>
      </c>
      <c r="BZ89">
        <v>299.00311698913572</v>
      </c>
      <c r="CA89">
        <v>298.60812416076658</v>
      </c>
      <c r="CB89">
        <v>288.20257168317039</v>
      </c>
      <c r="CC89">
        <v>-4.919687739233817</v>
      </c>
      <c r="CD89">
        <v>3.3450419760487913</v>
      </c>
      <c r="CE89">
        <v>33.147068147217105</v>
      </c>
      <c r="CF89">
        <v>12.952108506714175</v>
      </c>
      <c r="CG89">
        <v>25.655620574951172</v>
      </c>
      <c r="CH89">
        <v>3.3061064343406343</v>
      </c>
      <c r="CI89">
        <v>2.5814334876846337</v>
      </c>
      <c r="CJ89">
        <v>2.0379777602673128</v>
      </c>
      <c r="CK89">
        <v>1.2681286740733215</v>
      </c>
      <c r="CL89">
        <v>1.6805250859917638</v>
      </c>
      <c r="CM89">
        <v>35.300086261679596</v>
      </c>
      <c r="CN89">
        <v>0.93198028082370199</v>
      </c>
      <c r="CO89">
        <v>71.010236837682001</v>
      </c>
      <c r="CP89">
        <v>370.90450657930887</v>
      </c>
      <c r="CQ89">
        <v>5.8294980731587141E-2</v>
      </c>
      <c r="CR89">
        <v>0</v>
      </c>
      <c r="CS89">
        <v>1576.0177021575357</v>
      </c>
      <c r="CT89">
        <v>440.0008544921875</v>
      </c>
      <c r="CU89">
        <v>0.27991894179010618</v>
      </c>
      <c r="CV89" t="e">
        <v>#DIV/0!</v>
      </c>
    </row>
    <row r="90" spans="1:100" x14ac:dyDescent="0.3">
      <c r="A90" s="4" t="str">
        <f>VLOOKUP(B90,ListCodeMtrx!A$1:B$91,2,TRUE)</f>
        <v>M52</v>
      </c>
      <c r="B90" s="22">
        <v>52</v>
      </c>
      <c r="C90" s="10">
        <v>5</v>
      </c>
      <c r="D90" s="10">
        <v>2</v>
      </c>
      <c r="E90" s="10">
        <v>5</v>
      </c>
      <c r="F90" s="1">
        <v>68</v>
      </c>
      <c r="G90" s="3">
        <v>41312</v>
      </c>
      <c r="H90" s="11">
        <v>2</v>
      </c>
      <c r="I90" s="11">
        <v>145.78145844139164</v>
      </c>
      <c r="J90" s="11">
        <v>0.82590810906582468</v>
      </c>
      <c r="K90" s="11">
        <v>149.02768781545629</v>
      </c>
      <c r="L90" s="11">
        <v>234.14905914907547</v>
      </c>
      <c r="M90" s="1">
        <v>49.2</v>
      </c>
      <c r="N90" s="8">
        <v>16</v>
      </c>
      <c r="O90" s="8" t="s">
        <v>275</v>
      </c>
      <c r="P90" s="12">
        <v>0.15763888888888888</v>
      </c>
      <c r="Q90" s="12">
        <f t="shared" si="50"/>
        <v>0.47932870370370373</v>
      </c>
      <c r="R90" s="8">
        <v>3359.5</v>
      </c>
      <c r="S90" s="8">
        <v>0</v>
      </c>
      <c r="T90" s="13">
        <v>50</v>
      </c>
      <c r="U90" s="14">
        <v>0.34270849398716785</v>
      </c>
      <c r="V90" s="14">
        <v>0.67201025189072272</v>
      </c>
      <c r="W90" s="14">
        <v>45.661105803270075</v>
      </c>
      <c r="X90" s="15">
        <v>24.462514877319336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t="e">
        <v>#DIV/0!</v>
      </c>
      <c r="AG90">
        <v>0.477719528786201</v>
      </c>
      <c r="AH90">
        <v>0.27991894179010618</v>
      </c>
      <c r="AI90" s="8">
        <v>-1</v>
      </c>
      <c r="AJ90" s="8">
        <v>0.87</v>
      </c>
      <c r="AK90" s="8">
        <v>0.92</v>
      </c>
      <c r="AL90" s="8">
        <v>9.899907112121582</v>
      </c>
      <c r="AM90">
        <v>0.87494995355606076</v>
      </c>
      <c r="AN90">
        <v>8.5219447046255337E-4</v>
      </c>
      <c r="AO90">
        <v>0.58594829167090912</v>
      </c>
      <c r="AP90">
        <v>1.9146800524169769</v>
      </c>
      <c r="AQ90">
        <v>-1</v>
      </c>
      <c r="AR90" s="8">
        <v>1801.1326904296875</v>
      </c>
      <c r="AS90" s="8">
        <v>0.5</v>
      </c>
      <c r="AT90">
        <v>220.56226508201669</v>
      </c>
      <c r="AU90">
        <v>13.90514875183171</v>
      </c>
      <c r="AV90">
        <v>2.1951628184687593</v>
      </c>
      <c r="AW90">
        <v>24.462514877319336</v>
      </c>
      <c r="AX90" s="8">
        <v>2</v>
      </c>
      <c r="AY90">
        <v>4.644859790802002</v>
      </c>
      <c r="AZ90" s="8">
        <v>1</v>
      </c>
      <c r="BA90">
        <v>9.2897195816040039</v>
      </c>
      <c r="BB90" s="8">
        <v>25.572986602783203</v>
      </c>
      <c r="BC90" s="8">
        <v>24.462514877319336</v>
      </c>
      <c r="BD90" s="8">
        <v>25.003843307495117</v>
      </c>
      <c r="BE90" s="8">
        <v>48.754653930664062</v>
      </c>
      <c r="BF90" s="8">
        <v>48.177173614501953</v>
      </c>
      <c r="BG90" s="8">
        <v>0.89998441934585571</v>
      </c>
      <c r="BH90" s="8">
        <v>8.7603960037231445</v>
      </c>
      <c r="BI90" s="8">
        <v>2.7605507373809814</v>
      </c>
      <c r="BJ90" s="8">
        <v>26.871040344238281</v>
      </c>
      <c r="BK90" s="8">
        <v>350.70260620117187</v>
      </c>
      <c r="BL90" s="8">
        <v>1800.7764892578125</v>
      </c>
      <c r="BM90" s="8">
        <v>0.1466587632894516</v>
      </c>
      <c r="BN90" s="8">
        <v>100.91317749023437</v>
      </c>
      <c r="BO90" s="8">
        <v>-0.46839618682861328</v>
      </c>
      <c r="BP90" s="8">
        <v>-5.347895622253418E-2</v>
      </c>
      <c r="BQ90" s="8">
        <v>0</v>
      </c>
      <c r="BR90" s="8">
        <v>-1.355140209197998</v>
      </c>
      <c r="BS90" s="8">
        <v>7.355140209197998</v>
      </c>
      <c r="BT90" s="8">
        <v>1</v>
      </c>
      <c r="BU90" s="8">
        <v>0</v>
      </c>
      <c r="BV90" s="8">
        <v>0.15999999642372131</v>
      </c>
      <c r="BW90" s="8">
        <v>111135</v>
      </c>
      <c r="BX90">
        <v>1.7535130310058593</v>
      </c>
      <c r="BY90">
        <v>1.3905148751831711E-2</v>
      </c>
      <c r="BZ90">
        <v>297.61251487731931</v>
      </c>
      <c r="CA90">
        <v>298.72298660278318</v>
      </c>
      <c r="CB90">
        <v>288.12423184117142</v>
      </c>
      <c r="CC90">
        <v>-1.249106725365549</v>
      </c>
      <c r="CD90">
        <v>3.0792022152772129</v>
      </c>
      <c r="CE90">
        <v>30.513380827545493</v>
      </c>
      <c r="CF90">
        <v>21.752984823822349</v>
      </c>
      <c r="CG90">
        <v>25.01775074005127</v>
      </c>
      <c r="CH90">
        <v>3.1830441450646685</v>
      </c>
      <c r="CI90">
        <v>0.62667698285066042</v>
      </c>
      <c r="CJ90">
        <v>0.88403939680845356</v>
      </c>
      <c r="CK90">
        <v>2.2990047482562148</v>
      </c>
      <c r="CL90">
        <v>0.39550846225403713</v>
      </c>
      <c r="CM90">
        <v>4.6078072743257641</v>
      </c>
      <c r="CN90">
        <v>0.94777469032607364</v>
      </c>
      <c r="CO90">
        <v>32.187553753108588</v>
      </c>
      <c r="CP90">
        <v>48.127370553944687</v>
      </c>
      <c r="CQ90">
        <v>2.2920321523683829E-3</v>
      </c>
      <c r="CR90">
        <v>0</v>
      </c>
      <c r="CS90">
        <v>1575.5893056409691</v>
      </c>
      <c r="CT90">
        <v>440.0008544921875</v>
      </c>
      <c r="CU90">
        <v>0.27991894179010618</v>
      </c>
      <c r="CV90" t="e">
        <v>#DIV/0!</v>
      </c>
    </row>
    <row r="91" spans="1:100" x14ac:dyDescent="0.3">
      <c r="A91" s="4" t="str">
        <f>VLOOKUP(B91,ListCodeMtrx!A$1:B$91,2,TRUE)</f>
        <v>M52</v>
      </c>
      <c r="B91" s="22">
        <v>52</v>
      </c>
      <c r="C91" s="10">
        <v>5</v>
      </c>
      <c r="D91" s="10">
        <v>2</v>
      </c>
      <c r="E91" s="10">
        <v>5</v>
      </c>
      <c r="F91" s="1">
        <v>68</v>
      </c>
      <c r="G91" s="3">
        <v>41312</v>
      </c>
      <c r="H91" s="11">
        <v>2</v>
      </c>
      <c r="I91" s="11">
        <v>145.78145844139164</v>
      </c>
      <c r="J91" s="11">
        <v>0.82590810906582468</v>
      </c>
      <c r="K91" s="11">
        <v>149.02768781545629</v>
      </c>
      <c r="L91" s="11">
        <v>234.14905914907547</v>
      </c>
      <c r="M91" s="1">
        <v>49.2</v>
      </c>
      <c r="N91" s="8">
        <v>17</v>
      </c>
      <c r="O91" s="8" t="s">
        <v>276</v>
      </c>
      <c r="P91" s="12">
        <v>0.15763888888888888</v>
      </c>
      <c r="Q91" s="12">
        <f t="shared" si="50"/>
        <v>0.48146990740740747</v>
      </c>
      <c r="R91" s="8">
        <v>3544.5</v>
      </c>
      <c r="S91" s="8">
        <v>0</v>
      </c>
      <c r="T91" s="13">
        <v>150</v>
      </c>
      <c r="U91" s="14">
        <v>11.598955316360348</v>
      </c>
      <c r="V91" s="14">
        <v>0.61825543303382013</v>
      </c>
      <c r="W91" s="14">
        <v>106.07928158235751</v>
      </c>
      <c r="X91" s="15">
        <v>24.552663803100586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t="e">
        <v>#DIV/0!</v>
      </c>
      <c r="AG91">
        <v>0.477719528786201</v>
      </c>
      <c r="AH91">
        <v>0.27991894179010618</v>
      </c>
      <c r="AI91" s="8">
        <v>-1</v>
      </c>
      <c r="AJ91" s="8">
        <v>0.87</v>
      </c>
      <c r="AK91" s="8">
        <v>0.92</v>
      </c>
      <c r="AL91" s="8">
        <v>9.899907112121582</v>
      </c>
      <c r="AM91">
        <v>0.87494995355606076</v>
      </c>
      <c r="AN91">
        <v>7.9989312070964901E-3</v>
      </c>
      <c r="AO91">
        <v>0.58594829167090912</v>
      </c>
      <c r="AP91">
        <v>1.9146800524169769</v>
      </c>
      <c r="AQ91">
        <v>-1</v>
      </c>
      <c r="AR91" s="8">
        <v>1801.1326904296875</v>
      </c>
      <c r="AS91" s="8">
        <v>0.5</v>
      </c>
      <c r="AT91">
        <v>220.56226508201669</v>
      </c>
      <c r="AU91">
        <v>13.207403119068267</v>
      </c>
      <c r="AV91">
        <v>2.2542054896665364</v>
      </c>
      <c r="AW91">
        <v>24.552663803100586</v>
      </c>
      <c r="AX91" s="8">
        <v>2</v>
      </c>
      <c r="AY91">
        <v>4.644859790802002</v>
      </c>
      <c r="AZ91" s="8">
        <v>1</v>
      </c>
      <c r="BA91">
        <v>9.2897195816040039</v>
      </c>
      <c r="BB91" s="8">
        <v>25.594806671142578</v>
      </c>
      <c r="BC91" s="8">
        <v>24.552663803100586</v>
      </c>
      <c r="BD91" s="8">
        <v>25.00103759765625</v>
      </c>
      <c r="BE91" s="8">
        <v>149.98036193847656</v>
      </c>
      <c r="BF91" s="8">
        <v>142.29364013671875</v>
      </c>
      <c r="BG91" s="8">
        <v>0.8715093731880188</v>
      </c>
      <c r="BH91" s="8">
        <v>8.3409204483032227</v>
      </c>
      <c r="BI91" s="8">
        <v>2.6695699691772461</v>
      </c>
      <c r="BJ91" s="8">
        <v>25.54954719543457</v>
      </c>
      <c r="BK91" s="8">
        <v>350.6900634765625</v>
      </c>
      <c r="BL91" s="8">
        <v>1800.1942138671875</v>
      </c>
      <c r="BM91" s="8">
        <v>0.16890823841094971</v>
      </c>
      <c r="BN91" s="8">
        <v>100.90643310546875</v>
      </c>
      <c r="BO91" s="8">
        <v>-0.20708942413330078</v>
      </c>
      <c r="BP91" s="8">
        <v>-6.1462163925170898E-2</v>
      </c>
      <c r="BQ91" s="8">
        <v>0.5</v>
      </c>
      <c r="BR91" s="8">
        <v>-1.355140209197998</v>
      </c>
      <c r="BS91" s="8">
        <v>7.355140209197998</v>
      </c>
      <c r="BT91" s="8">
        <v>1</v>
      </c>
      <c r="BU91" s="8">
        <v>0</v>
      </c>
      <c r="BV91" s="8">
        <v>0.15999999642372131</v>
      </c>
      <c r="BW91" s="8">
        <v>111115</v>
      </c>
      <c r="BX91">
        <v>1.7534503173828122</v>
      </c>
      <c r="BY91">
        <v>1.3207403119068267E-2</v>
      </c>
      <c r="BZ91">
        <v>297.70266380310056</v>
      </c>
      <c r="CA91">
        <v>298.74480667114256</v>
      </c>
      <c r="CB91">
        <v>288.0310677807538</v>
      </c>
      <c r="CC91">
        <v>-1.129495940173368</v>
      </c>
      <c r="CD91">
        <v>3.0958580209212818</v>
      </c>
      <c r="CE91">
        <v>30.680482161979207</v>
      </c>
      <c r="CF91">
        <v>22.339561713675984</v>
      </c>
      <c r="CG91">
        <v>25.073735237121582</v>
      </c>
      <c r="CH91">
        <v>3.1936824187933528</v>
      </c>
      <c r="CI91">
        <v>0.57967643178370365</v>
      </c>
      <c r="CJ91">
        <v>0.8416525312547456</v>
      </c>
      <c r="CK91">
        <v>2.352029887538607</v>
      </c>
      <c r="CL91">
        <v>0.3655769836980392</v>
      </c>
      <c r="CM91">
        <v>10.704081930866341</v>
      </c>
      <c r="CN91">
        <v>0.74549559263811283</v>
      </c>
      <c r="CO91">
        <v>30.371456337456003</v>
      </c>
      <c r="CP91">
        <v>140.60805753763853</v>
      </c>
      <c r="CQ91">
        <v>2.5053839098562507E-2</v>
      </c>
      <c r="CR91">
        <v>0</v>
      </c>
      <c r="CS91">
        <v>1575.079843814985</v>
      </c>
      <c r="CT91">
        <v>440.0008544921875</v>
      </c>
      <c r="CU91">
        <v>0.27991894179010618</v>
      </c>
      <c r="CV91" t="e">
        <v>#DIV/0!</v>
      </c>
    </row>
    <row r="92" spans="1:100" x14ac:dyDescent="0.3">
      <c r="A92" s="4" t="str">
        <f>VLOOKUP(B92,ListCodeMtrx!A$1:B$91,2,TRUE)</f>
        <v>M52</v>
      </c>
      <c r="B92" s="22">
        <v>52</v>
      </c>
      <c r="C92" s="10">
        <v>5</v>
      </c>
      <c r="D92" s="10">
        <v>2</v>
      </c>
      <c r="E92" s="10">
        <v>5</v>
      </c>
      <c r="F92" s="1">
        <v>68</v>
      </c>
      <c r="G92" s="3">
        <v>41312</v>
      </c>
      <c r="H92" s="11">
        <v>2</v>
      </c>
      <c r="I92" s="11">
        <v>145.78145844139164</v>
      </c>
      <c r="J92" s="11">
        <v>0.82590810906582468</v>
      </c>
      <c r="K92" s="11">
        <v>149.02768781545629</v>
      </c>
      <c r="L92" s="11">
        <v>234.14905914907547</v>
      </c>
      <c r="M92" s="1">
        <v>49.2</v>
      </c>
      <c r="N92" s="8">
        <v>18</v>
      </c>
      <c r="O92" s="8" t="s">
        <v>277</v>
      </c>
      <c r="P92" s="12">
        <v>0.15763888888888888</v>
      </c>
      <c r="Q92" s="12">
        <f t="shared" si="50"/>
        <v>0.48390046296296296</v>
      </c>
      <c r="R92" s="8">
        <v>3754.5</v>
      </c>
      <c r="S92" s="8">
        <v>0</v>
      </c>
      <c r="T92" s="13" t="s">
        <v>192</v>
      </c>
      <c r="U92" s="14">
        <v>32.475016113665554</v>
      </c>
      <c r="V92" s="14">
        <v>0.54040704109251481</v>
      </c>
      <c r="W92" s="14">
        <v>266.04341918767165</v>
      </c>
      <c r="X92" s="15">
        <v>24.793100357055664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t="e">
        <v>#DIV/0!</v>
      </c>
      <c r="AG92">
        <v>0.477719528786201</v>
      </c>
      <c r="AH92">
        <v>0.27991894179010618</v>
      </c>
      <c r="AI92" s="8">
        <v>-1</v>
      </c>
      <c r="AJ92" s="8">
        <v>0.87</v>
      </c>
      <c r="AK92" s="8">
        <v>0.92</v>
      </c>
      <c r="AL92" s="8">
        <v>9.899907112121582</v>
      </c>
      <c r="AM92">
        <v>0.87494995355606076</v>
      </c>
      <c r="AN92">
        <v>2.1256432481962729E-2</v>
      </c>
      <c r="AO92">
        <v>0.58594829167090912</v>
      </c>
      <c r="AP92">
        <v>1.9146800524169769</v>
      </c>
      <c r="AQ92">
        <v>-1</v>
      </c>
      <c r="AR92" s="8">
        <v>1801.1326904296875</v>
      </c>
      <c r="AS92" s="8">
        <v>0.5</v>
      </c>
      <c r="AT92">
        <v>220.56226508201669</v>
      </c>
      <c r="AU92">
        <v>12.180459266451107</v>
      </c>
      <c r="AV92">
        <v>2.3596831962243776</v>
      </c>
      <c r="AW92">
        <v>24.793100357055664</v>
      </c>
      <c r="AX92" s="8">
        <v>2</v>
      </c>
      <c r="AY92">
        <v>4.644859790802002</v>
      </c>
      <c r="AZ92" s="8">
        <v>1</v>
      </c>
      <c r="BA92">
        <v>9.2897195816040039</v>
      </c>
      <c r="BB92" s="8">
        <v>25.639793395996094</v>
      </c>
      <c r="BC92" s="8">
        <v>24.793100357055664</v>
      </c>
      <c r="BD92" s="8">
        <v>25.002468109130859</v>
      </c>
      <c r="BE92" s="8">
        <v>400.35189819335937</v>
      </c>
      <c r="BF92" s="8">
        <v>379.1966552734375</v>
      </c>
      <c r="BG92" s="8">
        <v>0.84745436906814575</v>
      </c>
      <c r="BH92" s="8">
        <v>7.7404117584228516</v>
      </c>
      <c r="BI92" s="8">
        <v>2.588719367980957</v>
      </c>
      <c r="BJ92" s="8">
        <v>23.64463996887207</v>
      </c>
      <c r="BK92" s="8">
        <v>350.68191528320312</v>
      </c>
      <c r="BL92" s="8">
        <v>1799.8951416015625</v>
      </c>
      <c r="BM92" s="8">
        <v>0.26701456308364868</v>
      </c>
      <c r="BN92" s="8">
        <v>100.89686584472656</v>
      </c>
      <c r="BO92" s="8">
        <v>0.27878093719482422</v>
      </c>
      <c r="BP92" s="8">
        <v>-7.0076704025268555E-2</v>
      </c>
      <c r="BQ92" s="8">
        <v>0.25</v>
      </c>
      <c r="BR92" s="8">
        <v>-1.355140209197998</v>
      </c>
      <c r="BS92" s="8">
        <v>7.355140209197998</v>
      </c>
      <c r="BT92" s="8">
        <v>1</v>
      </c>
      <c r="BU92" s="8">
        <v>0</v>
      </c>
      <c r="BV92" s="8">
        <v>0.15999999642372131</v>
      </c>
      <c r="BW92" s="8">
        <v>111115</v>
      </c>
      <c r="BX92">
        <v>1.7534095764160154</v>
      </c>
      <c r="BY92">
        <v>1.2180459266451107E-2</v>
      </c>
      <c r="BZ92">
        <v>297.94310035705564</v>
      </c>
      <c r="CA92">
        <v>298.78979339599607</v>
      </c>
      <c r="CB92">
        <v>287.98321621932337</v>
      </c>
      <c r="CC92">
        <v>-0.95738826771329999</v>
      </c>
      <c r="CD92">
        <v>3.1406664829969122</v>
      </c>
      <c r="CE92">
        <v>31.127492977137518</v>
      </c>
      <c r="CF92">
        <v>23.387081218714666</v>
      </c>
      <c r="CG92">
        <v>25.216446876525879</v>
      </c>
      <c r="CH92">
        <v>3.2209414024498697</v>
      </c>
      <c r="CI92">
        <v>0.51069839325189759</v>
      </c>
      <c r="CJ92">
        <v>0.78098328677253448</v>
      </c>
      <c r="CK92">
        <v>2.4399581156773351</v>
      </c>
      <c r="CL92">
        <v>0.32172898977542158</v>
      </c>
      <c r="CM92">
        <v>26.842947174650856</v>
      </c>
      <c r="CN92">
        <v>0.70159748375372299</v>
      </c>
      <c r="CO92">
        <v>27.59000440924725</v>
      </c>
      <c r="CP92">
        <v>374.4773231807589</v>
      </c>
      <c r="CQ92">
        <v>2.3926304272740135E-2</v>
      </c>
      <c r="CR92">
        <v>0</v>
      </c>
      <c r="CS92">
        <v>1574.8181705500665</v>
      </c>
      <c r="CT92">
        <v>440.0008544921875</v>
      </c>
      <c r="CU92">
        <v>0.27991894179010618</v>
      </c>
      <c r="CV92" t="e">
        <v>#DIV/0!</v>
      </c>
    </row>
    <row r="93" spans="1:100" x14ac:dyDescent="0.3">
      <c r="A93" s="4" t="str">
        <f>VLOOKUP(B93,ListCodeMtrx!A$1:B$91,2,TRUE)</f>
        <v>M52</v>
      </c>
      <c r="B93" s="22">
        <v>52</v>
      </c>
      <c r="C93" s="10">
        <v>5</v>
      </c>
      <c r="D93" s="10">
        <v>2</v>
      </c>
      <c r="E93" s="10">
        <v>5</v>
      </c>
      <c r="F93" s="1">
        <v>68</v>
      </c>
      <c r="G93" s="3">
        <v>41312</v>
      </c>
      <c r="H93" s="11">
        <v>2</v>
      </c>
      <c r="I93" s="11">
        <v>145.78145844139164</v>
      </c>
      <c r="J93" s="11">
        <v>0.82590810906582468</v>
      </c>
      <c r="K93" s="11">
        <v>149.02768781545629</v>
      </c>
      <c r="L93" s="11">
        <v>234.14905914907547</v>
      </c>
      <c r="M93" s="1">
        <v>49.2</v>
      </c>
      <c r="N93" s="8">
        <v>19</v>
      </c>
      <c r="O93" s="8" t="s">
        <v>278</v>
      </c>
      <c r="P93" s="12">
        <v>0.15763888888888888</v>
      </c>
      <c r="Q93" s="12">
        <f t="shared" si="50"/>
        <v>0.48633101851851845</v>
      </c>
      <c r="R93" s="8">
        <v>3965</v>
      </c>
      <c r="S93" s="8">
        <v>0</v>
      </c>
      <c r="T93" s="13">
        <v>800</v>
      </c>
      <c r="U93">
        <v>47.256878598299075</v>
      </c>
      <c r="V93">
        <v>0.42319457963591217</v>
      </c>
      <c r="W93">
        <v>555.69887513594449</v>
      </c>
      <c r="X93">
        <v>25.517642974853516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t="e">
        <v>#DIV/0!</v>
      </c>
      <c r="AG93">
        <v>0.477719528786201</v>
      </c>
      <c r="AH93">
        <v>0.27991894179010618</v>
      </c>
      <c r="AI93" s="8">
        <v>-1</v>
      </c>
      <c r="AJ93" s="8">
        <v>0.87</v>
      </c>
      <c r="AK93" s="8">
        <v>0.92</v>
      </c>
      <c r="AL93" s="8">
        <v>9.899907112121582</v>
      </c>
      <c r="AM93">
        <v>0.87494995355606076</v>
      </c>
      <c r="AN93">
        <v>3.0662100773888586E-2</v>
      </c>
      <c r="AO93">
        <v>0.58594829167090912</v>
      </c>
      <c r="AP93">
        <v>1.9146800524169769</v>
      </c>
      <c r="AQ93">
        <v>-1</v>
      </c>
      <c r="AR93" s="8">
        <v>1801.1326904296875</v>
      </c>
      <c r="AS93" s="8">
        <v>0.5</v>
      </c>
      <c r="AT93">
        <v>220.56226508201669</v>
      </c>
      <c r="AU93">
        <v>10.597272204112949</v>
      </c>
      <c r="AV93">
        <v>2.5894814785979143</v>
      </c>
      <c r="AW93">
        <v>25.517642974853516</v>
      </c>
      <c r="AX93" s="8">
        <v>2</v>
      </c>
      <c r="AY93">
        <v>4.644859790802002</v>
      </c>
      <c r="AZ93" s="8">
        <v>1</v>
      </c>
      <c r="BA93">
        <v>9.2897195816040039</v>
      </c>
      <c r="BB93" s="8">
        <v>25.713954925537109</v>
      </c>
      <c r="BC93" s="8">
        <v>25.517642974853516</v>
      </c>
      <c r="BD93" s="8">
        <v>25.000703811645508</v>
      </c>
      <c r="BE93" s="8">
        <v>800.5040283203125</v>
      </c>
      <c r="BF93" s="8">
        <v>768.90606689453125</v>
      </c>
      <c r="BG93" s="8">
        <v>0.83350461721420288</v>
      </c>
      <c r="BH93" s="8">
        <v>6.8358883857727051</v>
      </c>
      <c r="BI93" s="8">
        <v>2.5347070693969727</v>
      </c>
      <c r="BJ93" s="8">
        <v>20.788097381591797</v>
      </c>
      <c r="BK93" s="8">
        <v>350.6883544921875</v>
      </c>
      <c r="BL93" s="8">
        <v>1798.763671875</v>
      </c>
      <c r="BM93" s="8">
        <v>0.13552972674369812</v>
      </c>
      <c r="BN93" s="8">
        <v>100.88794708251953</v>
      </c>
      <c r="BO93" s="8">
        <v>0.55740642547607422</v>
      </c>
      <c r="BP93" s="8">
        <v>-7.0171117782592773E-2</v>
      </c>
      <c r="BQ93" s="8">
        <v>0.25</v>
      </c>
      <c r="BR93" s="8">
        <v>-1.355140209197998</v>
      </c>
      <c r="BS93" s="8">
        <v>7.355140209197998</v>
      </c>
      <c r="BT93" s="8">
        <v>1</v>
      </c>
      <c r="BU93" s="8">
        <v>0</v>
      </c>
      <c r="BV93" s="8">
        <v>0.15999999642372131</v>
      </c>
      <c r="BW93" s="8">
        <v>111115</v>
      </c>
      <c r="BX93">
        <v>1.7534417724609375</v>
      </c>
      <c r="BY93">
        <v>1.0597272204112948E-2</v>
      </c>
      <c r="BZ93">
        <v>298.66764297485349</v>
      </c>
      <c r="CA93">
        <v>298.86395492553709</v>
      </c>
      <c r="CB93">
        <v>287.80218106711982</v>
      </c>
      <c r="CC93">
        <v>-0.7084848260387212</v>
      </c>
      <c r="CD93">
        <v>3.2791402243237608</v>
      </c>
      <c r="CE93">
        <v>32.50279462661328</v>
      </c>
      <c r="CF93">
        <v>25.666906240840575</v>
      </c>
      <c r="CG93">
        <v>25.615798950195312</v>
      </c>
      <c r="CH93">
        <v>3.298303919657803</v>
      </c>
      <c r="CI93">
        <v>0.40475586502769473</v>
      </c>
      <c r="CJ93">
        <v>0.68965874572584651</v>
      </c>
      <c r="CK93">
        <v>2.6086451739319565</v>
      </c>
      <c r="CL93">
        <v>0.25456682636934691</v>
      </c>
      <c r="CM93">
        <v>56.063318708530794</v>
      </c>
      <c r="CN93">
        <v>0.72271360451128841</v>
      </c>
      <c r="CO93">
        <v>22.956981538485323</v>
      </c>
      <c r="CP93">
        <v>762.03860598278993</v>
      </c>
      <c r="CQ93">
        <v>1.423648724658046E-2</v>
      </c>
      <c r="CR93">
        <v>0</v>
      </c>
      <c r="CS93">
        <v>1573.8281911653605</v>
      </c>
      <c r="CT93">
        <v>440.0008544921875</v>
      </c>
      <c r="CU93">
        <v>0.27991894179010618</v>
      </c>
      <c r="CV93" t="e">
        <v>#DIV/0!</v>
      </c>
    </row>
    <row r="94" spans="1:100" s="5" customFormat="1" x14ac:dyDescent="0.3">
      <c r="A94" s="4" t="str">
        <f>VLOOKUP(B94,ListCodeMtrx!A$1:B$91,2,TRUE)</f>
        <v>M52</v>
      </c>
      <c r="B94" s="22">
        <v>52</v>
      </c>
      <c r="C94" s="10">
        <v>5</v>
      </c>
      <c r="D94" s="10">
        <v>2</v>
      </c>
      <c r="E94" s="10">
        <v>5</v>
      </c>
      <c r="F94" s="1">
        <v>68</v>
      </c>
      <c r="G94" s="17">
        <v>41312</v>
      </c>
      <c r="H94" s="11">
        <v>2</v>
      </c>
      <c r="I94" s="11">
        <v>145.78145844139164</v>
      </c>
      <c r="J94" s="11">
        <v>0.82590810906582468</v>
      </c>
      <c r="K94" s="11">
        <v>149.02768781545629</v>
      </c>
      <c r="L94" s="11">
        <v>234.14905914907547</v>
      </c>
      <c r="M94" s="1">
        <v>49.2</v>
      </c>
      <c r="N94" s="19">
        <v>20</v>
      </c>
      <c r="O94" s="19" t="s">
        <v>279</v>
      </c>
      <c r="P94" s="12">
        <v>0.15763888888888888</v>
      </c>
      <c r="Q94" s="12">
        <f t="shared" si="50"/>
        <v>0.48840277777777785</v>
      </c>
      <c r="R94" s="19">
        <v>4135</v>
      </c>
      <c r="S94" s="19">
        <v>0</v>
      </c>
      <c r="T94" s="13" t="s">
        <v>194</v>
      </c>
      <c r="U94" s="5">
        <v>27.108218287318092</v>
      </c>
      <c r="V94" s="5">
        <v>0.32968649366038338</v>
      </c>
      <c r="W94" s="5">
        <v>232.67308001183903</v>
      </c>
      <c r="X94" s="5">
        <v>26.329330444335937</v>
      </c>
      <c r="Y94" s="19">
        <v>3</v>
      </c>
      <c r="Z94" s="19">
        <v>3</v>
      </c>
      <c r="AA94" s="19">
        <v>0</v>
      </c>
      <c r="AB94" s="19">
        <v>0</v>
      </c>
      <c r="AC94" s="19">
        <v>505.376953125</v>
      </c>
      <c r="AD94" s="19">
        <v>928.6312255859375</v>
      </c>
      <c r="AE94" s="19">
        <v>707.247802734375</v>
      </c>
      <c r="AF94" s="5" t="e">
        <v>#DIV/0!</v>
      </c>
      <c r="AG94" s="5">
        <v>0.45578294246338441</v>
      </c>
      <c r="AH94" s="5">
        <v>0.23839756488037156</v>
      </c>
      <c r="AI94" s="19">
        <v>-1</v>
      </c>
      <c r="AJ94" s="19">
        <v>0.87</v>
      </c>
      <c r="AK94" s="19">
        <v>0.92</v>
      </c>
      <c r="AL94" s="19">
        <v>9.899907112121582</v>
      </c>
      <c r="AM94" s="5">
        <v>0.87494995355606076</v>
      </c>
      <c r="AN94" s="5">
        <v>1.7857906826103491E-2</v>
      </c>
      <c r="AO94" s="5">
        <v>0.52305065124178796</v>
      </c>
      <c r="AP94" s="5">
        <v>1.8375021255792203</v>
      </c>
      <c r="AQ94" s="5">
        <v>-1</v>
      </c>
      <c r="AR94" s="19">
        <v>1798.951904296875</v>
      </c>
      <c r="AS94" s="19">
        <v>0.5</v>
      </c>
      <c r="AT94" s="5">
        <v>187.61803547512045</v>
      </c>
      <c r="AU94" s="5">
        <v>9.1281764265984666</v>
      </c>
      <c r="AV94" s="5">
        <v>2.8343002944939162</v>
      </c>
      <c r="AW94" s="5">
        <v>26.329330444335937</v>
      </c>
      <c r="AX94" s="19">
        <v>2</v>
      </c>
      <c r="AY94" s="5">
        <v>4.644859790802002</v>
      </c>
      <c r="AZ94" s="19">
        <v>1</v>
      </c>
      <c r="BA94" s="5">
        <v>9.2897195816040039</v>
      </c>
      <c r="BB94" s="19">
        <v>25.721546173095703</v>
      </c>
      <c r="BC94" s="19">
        <v>26.329330444335937</v>
      </c>
      <c r="BD94" s="19">
        <v>25.003618240356445</v>
      </c>
      <c r="BE94" s="19">
        <v>399.71453857421875</v>
      </c>
      <c r="BF94" s="19">
        <v>382.26437377929687</v>
      </c>
      <c r="BG94" s="19">
        <v>0.83509910106658936</v>
      </c>
      <c r="BH94" s="19">
        <v>6.0097184181213379</v>
      </c>
      <c r="BI94" s="19">
        <v>2.538280725479126</v>
      </c>
      <c r="BJ94" s="19">
        <v>18.266517639160156</v>
      </c>
      <c r="BK94" s="19">
        <v>350.68545532226562</v>
      </c>
      <c r="BL94" s="19">
        <v>1798.951904296875</v>
      </c>
      <c r="BM94" s="19">
        <v>0.14058783650398254</v>
      </c>
      <c r="BN94" s="19">
        <v>100.88268280029297</v>
      </c>
      <c r="BO94" s="19">
        <v>0.20822429656982422</v>
      </c>
      <c r="BP94" s="19">
        <v>-5.6116819381713867E-2</v>
      </c>
      <c r="BQ94" s="19">
        <v>0.75</v>
      </c>
      <c r="BR94" s="19">
        <v>-1.355140209197998</v>
      </c>
      <c r="BS94" s="19">
        <v>7.355140209197998</v>
      </c>
      <c r="BT94" s="19">
        <v>1</v>
      </c>
      <c r="BU94" s="19">
        <v>0</v>
      </c>
      <c r="BV94" s="19">
        <v>0.15999999642372131</v>
      </c>
      <c r="BW94" s="19">
        <v>111115</v>
      </c>
      <c r="BX94" s="5">
        <v>1.7534272766113279</v>
      </c>
      <c r="BY94" s="5">
        <v>9.1281764265984666E-3</v>
      </c>
      <c r="BZ94" s="5">
        <v>299.47933044433591</v>
      </c>
      <c r="CA94" s="5">
        <v>298.87154617309568</v>
      </c>
      <c r="CB94" s="5">
        <v>287.83229825394665</v>
      </c>
      <c r="CC94" s="5">
        <v>-0.48631166570497247</v>
      </c>
      <c r="CD94" s="5">
        <v>3.4405768113883295</v>
      </c>
      <c r="CE94" s="5">
        <v>34.104731514716796</v>
      </c>
      <c r="CF94" s="5">
        <v>28.095013096595459</v>
      </c>
      <c r="CG94" s="5">
        <v>26.02543830871582</v>
      </c>
      <c r="CH94" s="5">
        <v>3.3793409436913535</v>
      </c>
      <c r="CI94" s="5">
        <v>0.31838712826800492</v>
      </c>
      <c r="CJ94" s="5">
        <v>0.60627651689441331</v>
      </c>
      <c r="CK94" s="5">
        <v>2.7730644267969402</v>
      </c>
      <c r="CL94" s="5">
        <v>0.19997719331571251</v>
      </c>
      <c r="CM94" s="5">
        <v>23.472684527001544</v>
      </c>
      <c r="CN94" s="5">
        <v>0.60867058499721594</v>
      </c>
      <c r="CO94" s="5">
        <v>18.816413263089672</v>
      </c>
      <c r="CP94" s="5">
        <v>378.32495511693497</v>
      </c>
      <c r="CQ94" s="5">
        <v>1.34825744699438E-2</v>
      </c>
      <c r="CR94" s="5">
        <v>0</v>
      </c>
      <c r="CS94" s="5">
        <v>1573.9928851141378</v>
      </c>
      <c r="CT94" s="5">
        <v>423.2542724609375</v>
      </c>
      <c r="CU94" s="5">
        <v>0.23839756488037156</v>
      </c>
      <c r="CV94" s="5" t="e">
        <v>#DIV/0!</v>
      </c>
    </row>
    <row r="95" spans="1:100" x14ac:dyDescent="0.3">
      <c r="A95" s="4" t="str">
        <f>VLOOKUP(B95,ListCodeMtrx!A$1:B$91,2,TRUE)</f>
        <v>M58</v>
      </c>
      <c r="B95" s="22">
        <v>58</v>
      </c>
      <c r="C95" s="10">
        <v>13</v>
      </c>
      <c r="D95" s="10">
        <v>2</v>
      </c>
      <c r="E95" s="10">
        <v>6</v>
      </c>
      <c r="F95" s="1">
        <v>68</v>
      </c>
      <c r="G95" s="3">
        <v>41312</v>
      </c>
      <c r="H95" s="11">
        <v>2</v>
      </c>
      <c r="I95" s="11">
        <v>149.56484128310285</v>
      </c>
      <c r="J95" s="11">
        <v>0.61948501112920018</v>
      </c>
      <c r="K95" s="11">
        <v>158.87686602200961</v>
      </c>
      <c r="L95" s="11">
        <v>169.36161461463314</v>
      </c>
      <c r="M95" s="26">
        <v>46.6</v>
      </c>
      <c r="N95" s="8">
        <v>21</v>
      </c>
      <c r="O95" s="8" t="s">
        <v>280</v>
      </c>
      <c r="P95" s="12">
        <v>0.15763888888888888</v>
      </c>
      <c r="Q95" s="12">
        <f t="shared" si="50"/>
        <v>0.49232638888888891</v>
      </c>
      <c r="R95" s="8">
        <v>4482.5</v>
      </c>
      <c r="S95" s="8">
        <v>0</v>
      </c>
      <c r="T95" s="13">
        <v>400</v>
      </c>
      <c r="U95" s="14">
        <v>35.374584110769888</v>
      </c>
      <c r="V95" s="14">
        <v>0.62309602533193109</v>
      </c>
      <c r="W95" s="14">
        <v>269.4459157027037</v>
      </c>
      <c r="X95" s="15">
        <v>24.200223922729492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t="e">
        <v>#DIV/0!</v>
      </c>
      <c r="AG95">
        <v>0.45578294246338441</v>
      </c>
      <c r="AH95">
        <v>0.23839756488037156</v>
      </c>
      <c r="AI95" s="8">
        <v>-1</v>
      </c>
      <c r="AJ95" s="8">
        <v>0.87</v>
      </c>
      <c r="AK95" s="8">
        <v>0.92</v>
      </c>
      <c r="AL95" s="8">
        <v>9.899907112121582</v>
      </c>
      <c r="AM95">
        <v>0.87494995355606076</v>
      </c>
      <c r="AN95">
        <v>2.306564066368438E-2</v>
      </c>
      <c r="AO95">
        <v>0.52305065124178796</v>
      </c>
      <c r="AP95">
        <v>1.8375021255792203</v>
      </c>
      <c r="AQ95">
        <v>-1</v>
      </c>
      <c r="AR95" s="8">
        <v>1798.951904296875</v>
      </c>
      <c r="AS95" s="8">
        <v>0.5</v>
      </c>
      <c r="AT95">
        <v>187.61803547512045</v>
      </c>
      <c r="AU95">
        <v>12.987166153764466</v>
      </c>
      <c r="AV95">
        <v>2.2006589274231301</v>
      </c>
      <c r="AW95">
        <v>24.200223922729492</v>
      </c>
      <c r="AX95" s="8">
        <v>2</v>
      </c>
      <c r="AY95">
        <v>4.644859790802002</v>
      </c>
      <c r="AZ95" s="8">
        <v>1</v>
      </c>
      <c r="BA95">
        <v>9.2897195816040039</v>
      </c>
      <c r="BB95" s="8">
        <v>25.591890335083008</v>
      </c>
      <c r="BC95" s="8">
        <v>24.200223922729492</v>
      </c>
      <c r="BD95" s="8">
        <v>24.997705459594727</v>
      </c>
      <c r="BE95" s="8">
        <v>399.85870361328125</v>
      </c>
      <c r="BF95" s="8">
        <v>376.89471435546875</v>
      </c>
      <c r="BG95" s="8">
        <v>0.88799113035202026</v>
      </c>
      <c r="BH95" s="8">
        <v>8.2330694198608398</v>
      </c>
      <c r="BI95" s="8">
        <v>2.7197339534759521</v>
      </c>
      <c r="BJ95" s="8">
        <v>25.216196060180664</v>
      </c>
      <c r="BK95" s="8">
        <v>350.71762084960937</v>
      </c>
      <c r="BL95" s="8">
        <v>1802.3922119140625</v>
      </c>
      <c r="BM95" s="8">
        <v>0.19217096269130707</v>
      </c>
      <c r="BN95" s="8">
        <v>100.87700653076172</v>
      </c>
      <c r="BO95" s="8">
        <v>-4.0036201477050781E-2</v>
      </c>
      <c r="BP95" s="8">
        <v>-8.1230878829956055E-2</v>
      </c>
      <c r="BQ95" s="8">
        <v>0.25</v>
      </c>
      <c r="BR95" s="8">
        <v>-1.355140209197998</v>
      </c>
      <c r="BS95" s="8">
        <v>7.355140209197998</v>
      </c>
      <c r="BT95" s="8">
        <v>1</v>
      </c>
      <c r="BU95" s="8">
        <v>0</v>
      </c>
      <c r="BV95" s="8">
        <v>0.15999999642372131</v>
      </c>
      <c r="BW95" s="8">
        <v>111115</v>
      </c>
      <c r="BX95">
        <v>1.7535881042480468</v>
      </c>
      <c r="BY95">
        <v>1.2987166153764466E-2</v>
      </c>
      <c r="BZ95">
        <v>297.35022392272947</v>
      </c>
      <c r="CA95">
        <v>298.74189033508299</v>
      </c>
      <c r="CB95">
        <v>288.38274746039315</v>
      </c>
      <c r="CC95">
        <v>-1.0735725089785255</v>
      </c>
      <c r="CD95">
        <v>3.0311863250586466</v>
      </c>
      <c r="CE95">
        <v>30.048337369470893</v>
      </c>
      <c r="CF95">
        <v>21.815267949610053</v>
      </c>
      <c r="CG95">
        <v>24.89605712890625</v>
      </c>
      <c r="CH95">
        <v>3.160026465076021</v>
      </c>
      <c r="CI95">
        <v>0.58392969033899578</v>
      </c>
      <c r="CJ95">
        <v>0.83052739763551653</v>
      </c>
      <c r="CK95">
        <v>2.3294990674405045</v>
      </c>
      <c r="CL95">
        <v>0.36828378896908881</v>
      </c>
      <c r="CM95">
        <v>27.180897398028712</v>
      </c>
      <c r="CN95">
        <v>0.71491030635302422</v>
      </c>
      <c r="CO95">
        <v>30.635227029916091</v>
      </c>
      <c r="CP95">
        <v>371.75401143865435</v>
      </c>
      <c r="CQ95">
        <v>2.9151223173852103E-2</v>
      </c>
      <c r="CR95">
        <v>0</v>
      </c>
      <c r="CS95">
        <v>1577.0029821040146</v>
      </c>
      <c r="CT95">
        <v>423.2542724609375</v>
      </c>
      <c r="CU95">
        <v>0.23839756488037156</v>
      </c>
      <c r="CV95" t="e">
        <v>#DIV/0!</v>
      </c>
    </row>
    <row r="96" spans="1:100" x14ac:dyDescent="0.3">
      <c r="A96" s="4" t="str">
        <f>VLOOKUP(B96,ListCodeMtrx!A$1:B$91,2,TRUE)</f>
        <v>M58</v>
      </c>
      <c r="B96" s="22">
        <v>58</v>
      </c>
      <c r="C96" s="10">
        <v>13</v>
      </c>
      <c r="D96" s="10">
        <v>2</v>
      </c>
      <c r="E96" s="10">
        <v>6</v>
      </c>
      <c r="F96" s="1">
        <v>68</v>
      </c>
      <c r="G96" s="3">
        <v>41312</v>
      </c>
      <c r="H96" s="11">
        <v>2</v>
      </c>
      <c r="I96" s="11">
        <v>149.56484128310285</v>
      </c>
      <c r="J96" s="11">
        <v>0.61948501112920018</v>
      </c>
      <c r="K96" s="11">
        <v>158.87686602200961</v>
      </c>
      <c r="L96" s="11">
        <v>169.36161461463314</v>
      </c>
      <c r="M96" s="26">
        <v>46.6</v>
      </c>
      <c r="N96" s="8">
        <v>22</v>
      </c>
      <c r="O96" s="8" t="s">
        <v>281</v>
      </c>
      <c r="P96" s="12">
        <v>0.15763888888888888</v>
      </c>
      <c r="Q96" s="12">
        <f t="shared" si="50"/>
        <v>0.49475694444444451</v>
      </c>
      <c r="R96" s="8">
        <v>4693</v>
      </c>
      <c r="S96" s="8">
        <v>0</v>
      </c>
      <c r="T96" s="13">
        <v>50</v>
      </c>
      <c r="U96" s="14">
        <v>0.40119829114858935</v>
      </c>
      <c r="V96" s="14">
        <v>0.52559064378641185</v>
      </c>
      <c r="W96" s="14">
        <v>45.285789718613962</v>
      </c>
      <c r="X96" s="15">
        <v>24.790737152099609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t="e">
        <v>#DIV/0!</v>
      </c>
      <c r="AG96">
        <v>0.45578294246338441</v>
      </c>
      <c r="AH96">
        <v>0.23839756488037156</v>
      </c>
      <c r="AI96" s="8">
        <v>-1</v>
      </c>
      <c r="AJ96" s="8">
        <v>0.87</v>
      </c>
      <c r="AK96" s="8">
        <v>0.92</v>
      </c>
      <c r="AL96" s="8">
        <v>9.927668571472168</v>
      </c>
      <c r="AM96">
        <v>0.8749638342857361</v>
      </c>
      <c r="AN96">
        <v>8.9068513166582148E-4</v>
      </c>
      <c r="AO96">
        <v>0.52305065124178796</v>
      </c>
      <c r="AP96">
        <v>1.8375021255792203</v>
      </c>
      <c r="AQ96">
        <v>-1</v>
      </c>
      <c r="AR96" s="8">
        <v>1798.951904296875</v>
      </c>
      <c r="AS96" s="8">
        <v>0.5</v>
      </c>
      <c r="AT96">
        <v>187.62101195991488</v>
      </c>
      <c r="AU96">
        <v>11.911531121028462</v>
      </c>
      <c r="AV96">
        <v>2.3686741741123476</v>
      </c>
      <c r="AW96">
        <v>24.790737152099609</v>
      </c>
      <c r="AX96" s="8">
        <v>2</v>
      </c>
      <c r="AY96">
        <v>4.644859790802002</v>
      </c>
      <c r="AZ96" s="8">
        <v>1</v>
      </c>
      <c r="BA96">
        <v>9.2897195816040039</v>
      </c>
      <c r="BB96" s="8">
        <v>25.534019470214844</v>
      </c>
      <c r="BC96" s="8">
        <v>24.790737152099609</v>
      </c>
      <c r="BD96" s="8">
        <v>25.001699447631836</v>
      </c>
      <c r="BE96" s="8">
        <v>48.903358459472656</v>
      </c>
      <c r="BF96" s="8">
        <v>48.346115112304688</v>
      </c>
      <c r="BG96" s="8">
        <v>0.90709900856018066</v>
      </c>
      <c r="BH96" s="8">
        <v>7.6485023498535156</v>
      </c>
      <c r="BI96" s="8">
        <v>2.7877867221832275</v>
      </c>
      <c r="BJ96" s="8">
        <v>23.506137847900391</v>
      </c>
      <c r="BK96" s="8">
        <v>350.68145751953125</v>
      </c>
      <c r="BL96" s="8">
        <v>1797.9818115234375</v>
      </c>
      <c r="BM96" s="8">
        <v>0.18306551873683929</v>
      </c>
      <c r="BN96" s="8">
        <v>100.87584686279297</v>
      </c>
      <c r="BO96" s="8">
        <v>-0.65099811553955078</v>
      </c>
      <c r="BP96" s="8">
        <v>-6.5187215805053711E-2</v>
      </c>
      <c r="BQ96" s="8">
        <v>0.5</v>
      </c>
      <c r="BR96" s="8">
        <v>-1.355140209197998</v>
      </c>
      <c r="BS96" s="8">
        <v>7.355140209197998</v>
      </c>
      <c r="BT96" s="8">
        <v>1</v>
      </c>
      <c r="BU96" s="8">
        <v>0</v>
      </c>
      <c r="BV96" s="8">
        <v>0.15999999642372131</v>
      </c>
      <c r="BW96" s="8">
        <v>111135</v>
      </c>
      <c r="BX96">
        <v>1.7534072875976561</v>
      </c>
      <c r="BY96">
        <v>1.1911531121028463E-2</v>
      </c>
      <c r="BZ96">
        <v>297.94073715209959</v>
      </c>
      <c r="CA96">
        <v>298.68401947021482</v>
      </c>
      <c r="CB96">
        <v>287.67708341366597</v>
      </c>
      <c r="CC96">
        <v>-0.91595156243284348</v>
      </c>
      <c r="CD96">
        <v>3.1402233258858829</v>
      </c>
      <c r="CE96">
        <v>31.129585758591755</v>
      </c>
      <c r="CF96">
        <v>23.48108340873824</v>
      </c>
      <c r="CG96">
        <v>25.162378311157227</v>
      </c>
      <c r="CH96">
        <v>3.2105900790222091</v>
      </c>
      <c r="CI96">
        <v>0.49744629393986112</v>
      </c>
      <c r="CJ96">
        <v>0.77154915177353545</v>
      </c>
      <c r="CK96">
        <v>2.4390409272486737</v>
      </c>
      <c r="CL96">
        <v>0.31331569096629985</v>
      </c>
      <c r="CM96">
        <v>4.5682423887155466</v>
      </c>
      <c r="CN96">
        <v>0.93669966270129879</v>
      </c>
      <c r="CO96">
        <v>27.197444752722134</v>
      </c>
      <c r="CP96">
        <v>48.287812201404861</v>
      </c>
      <c r="CQ96">
        <v>2.2596940844801482E-3</v>
      </c>
      <c r="CR96">
        <v>0</v>
      </c>
      <c r="CS96">
        <v>1573.1690597865606</v>
      </c>
      <c r="CT96">
        <v>423.2542724609375</v>
      </c>
      <c r="CU96">
        <v>0.23839756488037156</v>
      </c>
      <c r="CV96" t="e">
        <v>#DIV/0!</v>
      </c>
    </row>
    <row r="97" spans="1:100" x14ac:dyDescent="0.3">
      <c r="A97" s="4" t="str">
        <f>VLOOKUP(B97,ListCodeMtrx!A$1:B$91,2,TRUE)</f>
        <v>M58</v>
      </c>
      <c r="B97" s="22">
        <v>58</v>
      </c>
      <c r="C97" s="10">
        <v>13</v>
      </c>
      <c r="D97" s="10">
        <v>2</v>
      </c>
      <c r="E97" s="10">
        <v>6</v>
      </c>
      <c r="F97" s="1">
        <v>68</v>
      </c>
      <c r="G97" s="3">
        <v>41312</v>
      </c>
      <c r="H97" s="11">
        <v>2</v>
      </c>
      <c r="I97" s="11">
        <v>149.56484128310285</v>
      </c>
      <c r="J97" s="11">
        <v>0.61948501112920018</v>
      </c>
      <c r="K97" s="11">
        <v>158.87686602200961</v>
      </c>
      <c r="L97" s="11">
        <v>169.36161461463314</v>
      </c>
      <c r="M97" s="26">
        <v>46.6</v>
      </c>
      <c r="N97" s="8">
        <v>23</v>
      </c>
      <c r="O97" s="8" t="s">
        <v>282</v>
      </c>
      <c r="P97" s="12">
        <v>0.15763888888888888</v>
      </c>
      <c r="Q97" s="12">
        <f t="shared" si="50"/>
        <v>0.4971875</v>
      </c>
      <c r="R97" s="8">
        <v>4903</v>
      </c>
      <c r="S97" s="8">
        <v>0</v>
      </c>
      <c r="T97" s="13">
        <v>150</v>
      </c>
      <c r="U97" s="14">
        <v>10.860355800595345</v>
      </c>
      <c r="V97" s="14">
        <v>0.43355980700770541</v>
      </c>
      <c r="W97" s="14">
        <v>97.687768462288886</v>
      </c>
      <c r="X97" s="15">
        <v>25.29229736328125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t="e">
        <v>#DIV/0!</v>
      </c>
      <c r="AG97">
        <v>0.45578294246338441</v>
      </c>
      <c r="AH97">
        <v>0.23839756488037156</v>
      </c>
      <c r="AI97" s="8">
        <v>-1</v>
      </c>
      <c r="AJ97" s="8">
        <v>0.87</v>
      </c>
      <c r="AK97" s="8">
        <v>0.92</v>
      </c>
      <c r="AL97" s="8">
        <v>9.927668571472168</v>
      </c>
      <c r="AM97">
        <v>0.8749638342857361</v>
      </c>
      <c r="AN97">
        <v>7.5389190929337924E-3</v>
      </c>
      <c r="AO97">
        <v>0.52305065124178796</v>
      </c>
      <c r="AP97">
        <v>1.8375021255792203</v>
      </c>
      <c r="AQ97">
        <v>-1</v>
      </c>
      <c r="AR97" s="8">
        <v>1798.951904296875</v>
      </c>
      <c r="AS97" s="8">
        <v>0.5</v>
      </c>
      <c r="AT97">
        <v>187.62101195991488</v>
      </c>
      <c r="AU97">
        <v>10.620563949007508</v>
      </c>
      <c r="AV97">
        <v>2.5357822501016489</v>
      </c>
      <c r="AW97">
        <v>25.29229736328125</v>
      </c>
      <c r="AX97" s="8">
        <v>2</v>
      </c>
      <c r="AY97">
        <v>4.644859790802002</v>
      </c>
      <c r="AZ97" s="8">
        <v>1</v>
      </c>
      <c r="BA97">
        <v>9.2897195816040039</v>
      </c>
      <c r="BB97" s="8">
        <v>25.537504196166992</v>
      </c>
      <c r="BC97" s="8">
        <v>25.29229736328125</v>
      </c>
      <c r="BD97" s="8">
        <v>24.998968124389648</v>
      </c>
      <c r="BE97" s="8">
        <v>151.36801147460937</v>
      </c>
      <c r="BF97" s="8">
        <v>144.29995727539062</v>
      </c>
      <c r="BG97" s="8">
        <v>0.92178499698638916</v>
      </c>
      <c r="BH97" s="8">
        <v>6.9370007514953613</v>
      </c>
      <c r="BI97" s="8">
        <v>2.8321483135223389</v>
      </c>
      <c r="BJ97" s="8">
        <v>21.313665390014648</v>
      </c>
      <c r="BK97" s="8">
        <v>350.67367553710938</v>
      </c>
      <c r="BL97" s="8">
        <v>1798.03662109375</v>
      </c>
      <c r="BM97" s="8">
        <v>0.26701569557189941</v>
      </c>
      <c r="BN97" s="8">
        <v>100.86920166015625</v>
      </c>
      <c r="BO97" s="8">
        <v>-0.39761066436767578</v>
      </c>
      <c r="BP97" s="8">
        <v>-6.5100908279418945E-2</v>
      </c>
      <c r="BQ97" s="8">
        <v>0.25</v>
      </c>
      <c r="BR97" s="8">
        <v>-1.355140209197998</v>
      </c>
      <c r="BS97" s="8">
        <v>7.355140209197998</v>
      </c>
      <c r="BT97" s="8">
        <v>1</v>
      </c>
      <c r="BU97" s="8">
        <v>0</v>
      </c>
      <c r="BV97" s="8">
        <v>0.15999999642372131</v>
      </c>
      <c r="BW97" s="8">
        <v>111115</v>
      </c>
      <c r="BX97">
        <v>1.7533683776855467</v>
      </c>
      <c r="BY97">
        <v>1.0620563949007508E-2</v>
      </c>
      <c r="BZ97">
        <v>298.44229736328123</v>
      </c>
      <c r="CA97">
        <v>298.68750419616697</v>
      </c>
      <c r="CB97">
        <v>287.68585294471995</v>
      </c>
      <c r="CC97">
        <v>-0.71090560467665842</v>
      </c>
      <c r="CD97">
        <v>3.2355119778208898</v>
      </c>
      <c r="CE97">
        <v>32.076311942289621</v>
      </c>
      <c r="CF97">
        <v>25.13931119079426</v>
      </c>
      <c r="CG97">
        <v>25.414900779724121</v>
      </c>
      <c r="CH97">
        <v>3.2591853949495051</v>
      </c>
      <c r="CI97">
        <v>0.41422742965436909</v>
      </c>
      <c r="CJ97">
        <v>0.69972972771924102</v>
      </c>
      <c r="CK97">
        <v>2.5594556672302642</v>
      </c>
      <c r="CL97">
        <v>0.26056229428165095</v>
      </c>
      <c r="CM97">
        <v>9.8536872167532703</v>
      </c>
      <c r="CN97">
        <v>0.67697711286120299</v>
      </c>
      <c r="CO97">
        <v>23.631521946792034</v>
      </c>
      <c r="CP97">
        <v>142.72170938512738</v>
      </c>
      <c r="CQ97">
        <v>1.7982319407287277E-2</v>
      </c>
      <c r="CR97">
        <v>0</v>
      </c>
      <c r="CS97">
        <v>1573.2170161783567</v>
      </c>
      <c r="CT97">
        <v>423.2542724609375</v>
      </c>
      <c r="CU97">
        <v>0.23839756488037156</v>
      </c>
      <c r="CV97" t="e">
        <v>#DIV/0!</v>
      </c>
    </row>
    <row r="98" spans="1:100" x14ac:dyDescent="0.3">
      <c r="A98" s="4" t="str">
        <f>VLOOKUP(B98,ListCodeMtrx!A$1:B$91,2,TRUE)</f>
        <v>M58</v>
      </c>
      <c r="B98" s="22">
        <v>58</v>
      </c>
      <c r="C98" s="10">
        <v>13</v>
      </c>
      <c r="D98" s="10">
        <v>2</v>
      </c>
      <c r="E98" s="10">
        <v>6</v>
      </c>
      <c r="F98" s="1">
        <v>68</v>
      </c>
      <c r="G98" s="3">
        <v>41312</v>
      </c>
      <c r="H98" s="11">
        <v>2</v>
      </c>
      <c r="I98" s="11">
        <v>149.56484128310285</v>
      </c>
      <c r="J98" s="11">
        <v>0.61948501112920018</v>
      </c>
      <c r="K98" s="11">
        <v>158.87686602200961</v>
      </c>
      <c r="L98" s="11">
        <v>169.36161461463314</v>
      </c>
      <c r="M98" s="26">
        <v>46.6</v>
      </c>
      <c r="N98" s="8">
        <v>24</v>
      </c>
      <c r="O98" s="8" t="s">
        <v>283</v>
      </c>
      <c r="P98" s="12">
        <v>0.15763888888888888</v>
      </c>
      <c r="Q98" s="12">
        <f t="shared" si="50"/>
        <v>0.4996180555555555</v>
      </c>
      <c r="R98" s="8">
        <v>5113</v>
      </c>
      <c r="S98" s="8">
        <v>0</v>
      </c>
      <c r="T98" s="13" t="s">
        <v>192</v>
      </c>
      <c r="U98" s="14">
        <v>27.97924748246005</v>
      </c>
      <c r="V98" s="14">
        <v>0.30253889117232186</v>
      </c>
      <c r="W98" s="14">
        <v>217.18166724745598</v>
      </c>
      <c r="X98" s="15">
        <v>25.882820129394531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t="e">
        <v>#DIV/0!</v>
      </c>
      <c r="AG98">
        <v>0.45578294246338441</v>
      </c>
      <c r="AH98">
        <v>0.23839756488037156</v>
      </c>
      <c r="AI98" s="8">
        <v>-1</v>
      </c>
      <c r="AJ98" s="8">
        <v>0.87</v>
      </c>
      <c r="AK98" s="8">
        <v>0.92</v>
      </c>
      <c r="AL98" s="8">
        <v>9.927668571472168</v>
      </c>
      <c r="AM98">
        <v>0.8749638342857361</v>
      </c>
      <c r="AN98">
        <v>1.8416687846406203E-2</v>
      </c>
      <c r="AO98">
        <v>0.52305065124178796</v>
      </c>
      <c r="AP98">
        <v>1.8375021255792203</v>
      </c>
      <c r="AQ98">
        <v>-1</v>
      </c>
      <c r="AR98" s="8">
        <v>1798.951904296875</v>
      </c>
      <c r="AS98" s="8">
        <v>0.5</v>
      </c>
      <c r="AT98">
        <v>187.62101195991488</v>
      </c>
      <c r="AU98">
        <v>8.24730145477095</v>
      </c>
      <c r="AV98">
        <v>2.7839802336398409</v>
      </c>
      <c r="AW98">
        <v>25.882820129394531</v>
      </c>
      <c r="AX98" s="8">
        <v>2</v>
      </c>
      <c r="AY98">
        <v>4.644859790802002</v>
      </c>
      <c r="AZ98" s="8">
        <v>1</v>
      </c>
      <c r="BA98">
        <v>9.2897195816040039</v>
      </c>
      <c r="BB98" s="8">
        <v>25.517271041870117</v>
      </c>
      <c r="BC98" s="8">
        <v>25.882820129394531</v>
      </c>
      <c r="BD98" s="8">
        <v>24.99871826171875</v>
      </c>
      <c r="BE98" s="8">
        <v>400.4830322265625</v>
      </c>
      <c r="BF98" s="8">
        <v>382.72604370117187</v>
      </c>
      <c r="BG98" s="8">
        <v>0.94389599561691284</v>
      </c>
      <c r="BH98" s="8">
        <v>5.6209721565246582</v>
      </c>
      <c r="BI98" s="8">
        <v>2.9034121036529541</v>
      </c>
      <c r="BJ98" s="8">
        <v>17.2900390625</v>
      </c>
      <c r="BK98" s="8">
        <v>350.686767578125</v>
      </c>
      <c r="BL98" s="8">
        <v>1798.3966064453125</v>
      </c>
      <c r="BM98" s="8">
        <v>0.18508782982826233</v>
      </c>
      <c r="BN98" s="8">
        <v>100.86370849609375</v>
      </c>
      <c r="BO98" s="8">
        <v>-0.12835407257080078</v>
      </c>
      <c r="BP98" s="8">
        <v>-6.4661264419555664E-2</v>
      </c>
      <c r="BQ98" s="8">
        <v>0.25</v>
      </c>
      <c r="BR98" s="8">
        <v>-1.355140209197998</v>
      </c>
      <c r="BS98" s="8">
        <v>7.355140209197998</v>
      </c>
      <c r="BT98" s="8">
        <v>1</v>
      </c>
      <c r="BU98" s="8">
        <v>0</v>
      </c>
      <c r="BV98" s="8">
        <v>0.15999999642372131</v>
      </c>
      <c r="BW98" s="8">
        <v>111115</v>
      </c>
      <c r="BX98">
        <v>1.7534338378906249</v>
      </c>
      <c r="BY98">
        <v>8.2473014547709503E-3</v>
      </c>
      <c r="BZ98">
        <v>299.03282012939451</v>
      </c>
      <c r="CA98">
        <v>298.66727104187009</v>
      </c>
      <c r="CB98">
        <v>287.74345059968255</v>
      </c>
      <c r="CC98">
        <v>-0.32032373107369566</v>
      </c>
      <c r="CD98">
        <v>3.3509323307002035</v>
      </c>
      <c r="CE98">
        <v>33.222378798713102</v>
      </c>
      <c r="CF98">
        <v>27.601406642188444</v>
      </c>
      <c r="CG98">
        <v>25.700045585632324</v>
      </c>
      <c r="CH98">
        <v>3.3148299441014482</v>
      </c>
      <c r="CI98">
        <v>0.29299684422565675</v>
      </c>
      <c r="CJ98">
        <v>0.56695209706036254</v>
      </c>
      <c r="CK98">
        <v>2.7478778470410856</v>
      </c>
      <c r="CL98">
        <v>0.18395706337745515</v>
      </c>
      <c r="CM98">
        <v>21.905748375943034</v>
      </c>
      <c r="CN98">
        <v>0.56745986018403527</v>
      </c>
      <c r="CO98">
        <v>17.945966834247209</v>
      </c>
      <c r="CP98">
        <v>378.66004539309387</v>
      </c>
      <c r="CQ98">
        <v>1.3260301779295686E-2</v>
      </c>
      <c r="CR98">
        <v>0</v>
      </c>
      <c r="CS98">
        <v>1573.5319903418465</v>
      </c>
      <c r="CT98">
        <v>423.2542724609375</v>
      </c>
      <c r="CU98">
        <v>0.23839756488037156</v>
      </c>
      <c r="CV98" t="e">
        <v>#DIV/0!</v>
      </c>
    </row>
    <row r="99" spans="1:100" x14ac:dyDescent="0.3">
      <c r="A99" s="4" t="str">
        <f>VLOOKUP(B99,ListCodeMtrx!A$1:B$91,2,TRUE)</f>
        <v>M58</v>
      </c>
      <c r="B99" s="22">
        <v>58</v>
      </c>
      <c r="C99" s="10">
        <v>13</v>
      </c>
      <c r="D99" s="10">
        <v>2</v>
      </c>
      <c r="E99" s="10">
        <v>6</v>
      </c>
      <c r="F99" s="1">
        <v>68</v>
      </c>
      <c r="G99" s="3">
        <v>41312</v>
      </c>
      <c r="H99" s="11">
        <v>2</v>
      </c>
      <c r="I99" s="11">
        <v>149.56484128310285</v>
      </c>
      <c r="J99" s="11">
        <v>0.61948501112920018</v>
      </c>
      <c r="K99" s="11">
        <v>158.87686602200961</v>
      </c>
      <c r="L99" s="11">
        <v>169.36161461463314</v>
      </c>
      <c r="M99" s="26">
        <v>46.6</v>
      </c>
      <c r="N99" s="8">
        <v>25</v>
      </c>
      <c r="O99" s="8" t="s">
        <v>284</v>
      </c>
      <c r="P99" s="12">
        <v>0.15763888888888888</v>
      </c>
      <c r="Q99" s="12">
        <f t="shared" si="50"/>
        <v>0.50203703703703706</v>
      </c>
      <c r="R99" s="8">
        <v>5321.5</v>
      </c>
      <c r="S99" s="8">
        <v>0</v>
      </c>
      <c r="T99" s="13">
        <v>800</v>
      </c>
      <c r="U99">
        <v>31.693346902425986</v>
      </c>
      <c r="V99">
        <v>0.15013462194736374</v>
      </c>
      <c r="W99">
        <v>406.43541115342737</v>
      </c>
      <c r="X99">
        <v>26.91743278503418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t="e">
        <v>#DIV/0!</v>
      </c>
      <c r="AG99">
        <v>0.45578294246338441</v>
      </c>
      <c r="AH99">
        <v>0.23839756488037156</v>
      </c>
      <c r="AI99" s="8">
        <v>-1</v>
      </c>
      <c r="AJ99" s="8">
        <v>0.87</v>
      </c>
      <c r="AK99" s="8">
        <v>0.92</v>
      </c>
      <c r="AL99" s="8">
        <v>9.899907112121582</v>
      </c>
      <c r="AM99">
        <v>0.87494995355606076</v>
      </c>
      <c r="AN99">
        <v>2.073079915634804E-2</v>
      </c>
      <c r="AO99">
        <v>0.52305065124178796</v>
      </c>
      <c r="AP99">
        <v>1.8375021255792203</v>
      </c>
      <c r="AQ99">
        <v>-1</v>
      </c>
      <c r="AR99" s="8">
        <v>1798.951904296875</v>
      </c>
      <c r="AS99" s="8">
        <v>0.5</v>
      </c>
      <c r="AT99">
        <v>187.61803547512045</v>
      </c>
      <c r="AU99">
        <v>4.7672982310006891</v>
      </c>
      <c r="AV99">
        <v>3.1910214192555344</v>
      </c>
      <c r="AW99">
        <v>26.91743278503418</v>
      </c>
      <c r="AX99" s="8">
        <v>2</v>
      </c>
      <c r="AY99">
        <v>4.644859790802002</v>
      </c>
      <c r="AZ99" s="8">
        <v>1</v>
      </c>
      <c r="BA99">
        <v>9.2897195816040039</v>
      </c>
      <c r="BB99" s="8">
        <v>25.588954925537109</v>
      </c>
      <c r="BC99" s="8">
        <v>26.91743278503418</v>
      </c>
      <c r="BD99" s="8">
        <v>25.001070022583008</v>
      </c>
      <c r="BE99" s="8">
        <v>799.603271484375</v>
      </c>
      <c r="BF99" s="8">
        <v>779.40924072265625</v>
      </c>
      <c r="BG99" s="8">
        <v>0.96767550706863403</v>
      </c>
      <c r="BH99" s="8">
        <v>3.6765055656433105</v>
      </c>
      <c r="BI99" s="8">
        <v>2.9638545513153076</v>
      </c>
      <c r="BJ99" s="8">
        <v>11.260621070861816</v>
      </c>
      <c r="BK99" s="8">
        <v>350.68801879882812</v>
      </c>
      <c r="BL99" s="8">
        <v>1802.4371337890625</v>
      </c>
      <c r="BM99" s="8">
        <v>0.15272355079650879</v>
      </c>
      <c r="BN99" s="8">
        <v>100.86161041259766</v>
      </c>
      <c r="BO99" s="8">
        <v>-6.1337471008300781E-2</v>
      </c>
      <c r="BP99" s="8">
        <v>-5.7961702346801758E-2</v>
      </c>
      <c r="BQ99" s="8">
        <v>0.25</v>
      </c>
      <c r="BR99" s="8">
        <v>-1.355140209197998</v>
      </c>
      <c r="BS99" s="8">
        <v>7.355140209197998</v>
      </c>
      <c r="BT99" s="8">
        <v>1</v>
      </c>
      <c r="BU99" s="8">
        <v>0</v>
      </c>
      <c r="BV99" s="8">
        <v>0.15999999642372131</v>
      </c>
      <c r="BW99" s="8">
        <v>111115</v>
      </c>
      <c r="BX99">
        <v>1.7534400939941404</v>
      </c>
      <c r="BY99">
        <v>4.7672982310006887E-3</v>
      </c>
      <c r="BZ99">
        <v>300.06743278503416</v>
      </c>
      <c r="CA99">
        <v>298.73895492553709</v>
      </c>
      <c r="CB99">
        <v>288.38993496023249</v>
      </c>
      <c r="CC99">
        <v>0.25076010903854606</v>
      </c>
      <c r="CD99">
        <v>3.5618396912971968</v>
      </c>
      <c r="CE99">
        <v>35.314126720034217</v>
      </c>
      <c r="CF99">
        <v>31.637621154390906</v>
      </c>
      <c r="CG99">
        <v>26.253193855285645</v>
      </c>
      <c r="CH99">
        <v>3.4251446234428542</v>
      </c>
      <c r="CI99">
        <v>0.14774683033308247</v>
      </c>
      <c r="CJ99">
        <v>0.37081827204166257</v>
      </c>
      <c r="CK99">
        <v>3.0543263514011918</v>
      </c>
      <c r="CL99">
        <v>9.2553368953152956E-2</v>
      </c>
      <c r="CM99">
        <v>40.993730097640942</v>
      </c>
      <c r="CN99">
        <v>0.52146598977526459</v>
      </c>
      <c r="CO99">
        <v>10.082754283405027</v>
      </c>
      <c r="CP99">
        <v>774.80350231016394</v>
      </c>
      <c r="CQ99">
        <v>4.1243518941652194E-3</v>
      </c>
      <c r="CR99">
        <v>0</v>
      </c>
      <c r="CS99">
        <v>1577.0422864964596</v>
      </c>
      <c r="CT99">
        <v>423.2542724609375</v>
      </c>
      <c r="CU99">
        <v>0.23839756488037156</v>
      </c>
      <c r="CV99" t="e">
        <v>#DIV/0!</v>
      </c>
    </row>
    <row r="100" spans="1:100" x14ac:dyDescent="0.3">
      <c r="A100" s="4" t="str">
        <f>VLOOKUP(B100,ListCodeMtrx!A$1:B$91,2,TRUE)</f>
        <v>M58</v>
      </c>
      <c r="B100" s="22">
        <v>58</v>
      </c>
      <c r="C100" s="10">
        <v>13</v>
      </c>
      <c r="D100" s="10">
        <v>2</v>
      </c>
      <c r="E100" s="10">
        <v>6</v>
      </c>
      <c r="F100" s="1">
        <v>68</v>
      </c>
      <c r="G100" s="17">
        <v>41312</v>
      </c>
      <c r="H100" s="11">
        <v>2</v>
      </c>
      <c r="I100" s="11">
        <v>149.56484128310285</v>
      </c>
      <c r="J100" s="11">
        <v>0.61948501112920018</v>
      </c>
      <c r="K100" s="11">
        <v>158.87686602200961</v>
      </c>
      <c r="L100" s="11">
        <v>169.36161461463314</v>
      </c>
      <c r="M100" s="26">
        <v>46.6</v>
      </c>
      <c r="N100" s="19">
        <v>26</v>
      </c>
      <c r="O100" s="19" t="s">
        <v>285</v>
      </c>
      <c r="P100" s="12">
        <v>0.15763888888888888</v>
      </c>
      <c r="Q100" s="12">
        <f t="shared" si="50"/>
        <v>0.50624999999999998</v>
      </c>
      <c r="R100" s="19">
        <v>5677</v>
      </c>
      <c r="S100" s="19">
        <v>0</v>
      </c>
      <c r="T100" s="13" t="s">
        <v>194</v>
      </c>
      <c r="U100" s="5">
        <v>16.733467297708728</v>
      </c>
      <c r="V100" s="5">
        <v>0.14878363334366693</v>
      </c>
      <c r="W100" s="5">
        <v>191.53195753687666</v>
      </c>
      <c r="X100" s="5">
        <v>27.059284210205078</v>
      </c>
      <c r="Y100" s="19">
        <v>4</v>
      </c>
      <c r="Z100" s="19">
        <v>4</v>
      </c>
      <c r="AA100" s="19">
        <v>0</v>
      </c>
      <c r="AB100" s="19">
        <v>0</v>
      </c>
      <c r="AC100" s="19">
        <v>466.5791015625</v>
      </c>
      <c r="AD100" s="19">
        <v>795.5751953125</v>
      </c>
      <c r="AE100" s="19">
        <v>602.96337890625</v>
      </c>
      <c r="AF100" s="5" t="e">
        <v>#DIV/0!</v>
      </c>
      <c r="AG100" s="5">
        <v>0.41353236713315467</v>
      </c>
      <c r="AH100" s="5">
        <v>0.24210384831140008</v>
      </c>
      <c r="AI100" s="19">
        <v>-1</v>
      </c>
      <c r="AJ100" s="19">
        <v>0.87</v>
      </c>
      <c r="AK100" s="19">
        <v>0.92</v>
      </c>
      <c r="AL100" s="19">
        <v>9.899907112121582</v>
      </c>
      <c r="AM100" s="5">
        <v>0.87494995355606076</v>
      </c>
      <c r="AN100" s="5">
        <v>1.1250462650781745E-2</v>
      </c>
      <c r="AO100" s="5">
        <v>0.58545320161951009</v>
      </c>
      <c r="AP100" s="5">
        <v>1.7051239385738535</v>
      </c>
      <c r="AQ100" s="5">
        <v>-1</v>
      </c>
      <c r="AR100" s="19">
        <v>1801.5240478515625</v>
      </c>
      <c r="AS100" s="19">
        <v>0.5</v>
      </c>
      <c r="AT100" s="5">
        <v>190.807294328528</v>
      </c>
      <c r="AU100" s="5">
        <v>4.7630919533035136</v>
      </c>
      <c r="AV100" s="5">
        <v>3.2158269554495709</v>
      </c>
      <c r="AW100" s="5">
        <v>27.059284210205078</v>
      </c>
      <c r="AX100" s="19">
        <v>2</v>
      </c>
      <c r="AY100" s="5">
        <v>4.644859790802002</v>
      </c>
      <c r="AZ100" s="19">
        <v>1</v>
      </c>
      <c r="BA100" s="5">
        <v>9.2897195816040039</v>
      </c>
      <c r="BB100" s="19">
        <v>25.619674682617188</v>
      </c>
      <c r="BC100" s="19">
        <v>27.059284210205078</v>
      </c>
      <c r="BD100" s="19">
        <v>24.997919082641602</v>
      </c>
      <c r="BE100" s="19">
        <v>399.62213134765625</v>
      </c>
      <c r="BF100" s="19">
        <v>389.02163696289062</v>
      </c>
      <c r="BG100" s="19">
        <v>1.0199410915374756</v>
      </c>
      <c r="BH100" s="19">
        <v>3.72637939453125</v>
      </c>
      <c r="BI100" s="19">
        <v>3.1179590225219727</v>
      </c>
      <c r="BJ100" s="19">
        <v>11.391538619995117</v>
      </c>
      <c r="BK100" s="19">
        <v>350.67068481445312</v>
      </c>
      <c r="BL100" s="19">
        <v>1801.5240478515625</v>
      </c>
      <c r="BM100" s="19">
        <v>0.22655792534351349</v>
      </c>
      <c r="BN100" s="19">
        <v>100.85231781005859</v>
      </c>
      <c r="BO100" s="19">
        <v>6.9094657897949219E-2</v>
      </c>
      <c r="BP100" s="19">
        <v>-5.282902717590332E-2</v>
      </c>
      <c r="BQ100" s="19">
        <v>0.25</v>
      </c>
      <c r="BR100" s="19">
        <v>-1.355140209197998</v>
      </c>
      <c r="BS100" s="19">
        <v>7.355140209197998</v>
      </c>
      <c r="BT100" s="19">
        <v>1</v>
      </c>
      <c r="BU100" s="19">
        <v>0</v>
      </c>
      <c r="BV100" s="19">
        <v>0.15999999642372131</v>
      </c>
      <c r="BW100" s="19">
        <v>111115</v>
      </c>
      <c r="BX100" s="5">
        <v>1.7533534240722655</v>
      </c>
      <c r="BY100" s="5">
        <v>4.7630919533035139E-3</v>
      </c>
      <c r="BZ100" s="5">
        <v>300.20928421020506</v>
      </c>
      <c r="CA100" s="5">
        <v>298.76967468261716</v>
      </c>
      <c r="CB100" s="5">
        <v>288.24384121349794</v>
      </c>
      <c r="CC100" s="5">
        <v>0.24571046152582462</v>
      </c>
      <c r="CD100" s="5">
        <v>3.5916409544276902</v>
      </c>
      <c r="CE100" s="5">
        <v>35.612874670783967</v>
      </c>
      <c r="CF100" s="5">
        <v>31.886495276252717</v>
      </c>
      <c r="CG100" s="5">
        <v>26.339479446411133</v>
      </c>
      <c r="CH100" s="5">
        <v>3.4426385001972726</v>
      </c>
      <c r="CI100" s="5">
        <v>0.14643828588265367</v>
      </c>
      <c r="CJ100" s="5">
        <v>0.37581399897811935</v>
      </c>
      <c r="CK100" s="5">
        <v>3.0668245012191533</v>
      </c>
      <c r="CL100" s="5">
        <v>9.1731792909751697E-2</v>
      </c>
      <c r="CM100" s="5">
        <v>19.316441852291735</v>
      </c>
      <c r="CN100" s="5">
        <v>0.49234268569783224</v>
      </c>
      <c r="CO100" s="5">
        <v>10.106813715504936</v>
      </c>
      <c r="CP100" s="5">
        <v>386.58989716133181</v>
      </c>
      <c r="CQ100" s="5">
        <v>4.3747143428804567E-3</v>
      </c>
      <c r="CR100" s="5">
        <v>0</v>
      </c>
      <c r="CS100" s="5">
        <v>1576.2433819978512</v>
      </c>
      <c r="CT100" s="5">
        <v>328.99609375</v>
      </c>
      <c r="CU100" s="5">
        <v>0.24210384831140008</v>
      </c>
      <c r="CV100" s="5" t="e">
        <v>#DIV/0!</v>
      </c>
    </row>
    <row r="101" spans="1:100" s="5" customFormat="1" x14ac:dyDescent="0.3">
      <c r="A101" s="4" t="str">
        <f>VLOOKUP(B101,ListCodeMtrx!A$1:B$91,2,TRUE)</f>
        <v>M57</v>
      </c>
      <c r="B101" s="22">
        <v>57</v>
      </c>
      <c r="C101" s="10">
        <v>16</v>
      </c>
      <c r="D101" s="10">
        <v>2</v>
      </c>
      <c r="E101" s="10">
        <v>6</v>
      </c>
      <c r="F101" s="1">
        <v>68</v>
      </c>
      <c r="G101" s="3">
        <v>41312</v>
      </c>
      <c r="H101" s="11">
        <v>2</v>
      </c>
      <c r="I101" s="11">
        <v>146.88391405599114</v>
      </c>
      <c r="J101" s="11">
        <v>0.1170001413604424</v>
      </c>
      <c r="K101" s="11">
        <v>138.0316703713826</v>
      </c>
      <c r="L101" s="11">
        <v>224.8493353990732</v>
      </c>
      <c r="M101">
        <v>46.6</v>
      </c>
      <c r="N101" s="8">
        <v>27</v>
      </c>
      <c r="O101" s="8" t="s">
        <v>286</v>
      </c>
      <c r="P101" s="12">
        <v>0.15763888888888888</v>
      </c>
      <c r="Q101" s="12">
        <f t="shared" si="50"/>
        <v>0.50967592592592592</v>
      </c>
      <c r="R101" s="8">
        <v>5982</v>
      </c>
      <c r="S101" s="8">
        <v>0</v>
      </c>
      <c r="T101" s="13">
        <v>400</v>
      </c>
      <c r="U101">
        <v>31.900670108343917</v>
      </c>
      <c r="V101">
        <v>0.70323348842738598</v>
      </c>
      <c r="W101">
        <v>290.28910002667459</v>
      </c>
      <c r="X101">
        <v>23.582756042480469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t="e">
        <v>#DIV/0!</v>
      </c>
      <c r="AG101">
        <v>0.41353236713315467</v>
      </c>
      <c r="AH101">
        <v>0.24210384831140008</v>
      </c>
      <c r="AI101" s="8">
        <v>-1</v>
      </c>
      <c r="AJ101" s="8">
        <v>0.87</v>
      </c>
      <c r="AK101" s="8">
        <v>0.92</v>
      </c>
      <c r="AL101" s="8">
        <v>9.927668571472168</v>
      </c>
      <c r="AM101">
        <v>0.8749638342857361</v>
      </c>
      <c r="AN101">
        <v>2.0897911618382652E-2</v>
      </c>
      <c r="AO101">
        <v>0.58545320161951009</v>
      </c>
      <c r="AP101">
        <v>1.7051239385738535</v>
      </c>
      <c r="AQ101">
        <v>-1</v>
      </c>
      <c r="AR101" s="8">
        <v>1801.5240478515625</v>
      </c>
      <c r="AS101" s="8">
        <v>0.5</v>
      </c>
      <c r="AT101">
        <v>190.8103214096335</v>
      </c>
      <c r="AU101">
        <v>13.521189585927665</v>
      </c>
      <c r="AV101">
        <v>2.0465120613907963</v>
      </c>
      <c r="AW101">
        <v>23.582756042480469</v>
      </c>
      <c r="AX101" s="8">
        <v>2</v>
      </c>
      <c r="AY101">
        <v>4.644859790802002</v>
      </c>
      <c r="AZ101" s="8">
        <v>1</v>
      </c>
      <c r="BA101">
        <v>9.2897195816040039</v>
      </c>
      <c r="BB101" s="8">
        <v>25.489362716674805</v>
      </c>
      <c r="BC101" s="8">
        <v>23.582756042480469</v>
      </c>
      <c r="BD101" s="8">
        <v>24.994684219360352</v>
      </c>
      <c r="BE101" s="8">
        <v>399.64205932617187</v>
      </c>
      <c r="BF101" s="8">
        <v>378.52859497070312</v>
      </c>
      <c r="BG101" s="8">
        <v>1.0239604711532593</v>
      </c>
      <c r="BH101" s="8">
        <v>8.6688375473022461</v>
      </c>
      <c r="BI101" s="8">
        <v>3.1543488502502441</v>
      </c>
      <c r="BJ101" s="8">
        <v>26.704681396484375</v>
      </c>
      <c r="BK101" s="8">
        <v>350.66558837890625</v>
      </c>
      <c r="BL101" s="8">
        <v>1799.3338623046875</v>
      </c>
      <c r="BM101" s="8">
        <v>0.29431897401809692</v>
      </c>
      <c r="BN101" s="8">
        <v>100.84562683105469</v>
      </c>
      <c r="BO101" s="8">
        <v>-0.11959552764892578</v>
      </c>
      <c r="BP101" s="8">
        <v>-8.2976579666137695E-2</v>
      </c>
      <c r="BQ101" s="8">
        <v>0.25</v>
      </c>
      <c r="BR101" s="8">
        <v>-1.355140209197998</v>
      </c>
      <c r="BS101" s="8">
        <v>7.355140209197998</v>
      </c>
      <c r="BT101" s="8">
        <v>1</v>
      </c>
      <c r="BU101" s="8">
        <v>0</v>
      </c>
      <c r="BV101" s="8">
        <v>0.15999999642372131</v>
      </c>
      <c r="BW101" s="8">
        <v>111115</v>
      </c>
      <c r="BX101">
        <v>1.7533279418945311</v>
      </c>
      <c r="BY101">
        <v>1.3521189585927665E-2</v>
      </c>
      <c r="BZ101">
        <v>296.73275604248045</v>
      </c>
      <c r="CA101">
        <v>298.63936271667478</v>
      </c>
      <c r="CB101">
        <v>287.89341153383066</v>
      </c>
      <c r="CC101">
        <v>-1.1468472770151916</v>
      </c>
      <c r="CD101">
        <v>2.9207264177450742</v>
      </c>
      <c r="CE101">
        <v>28.962350768448569</v>
      </c>
      <c r="CF101">
        <v>20.293513221146323</v>
      </c>
      <c r="CG101">
        <v>24.536059379577637</v>
      </c>
      <c r="CH101">
        <v>3.0927843046377865</v>
      </c>
      <c r="CI101">
        <v>0.65374488022718791</v>
      </c>
      <c r="CJ101">
        <v>0.87421435635427769</v>
      </c>
      <c r="CK101">
        <v>2.2185699482835091</v>
      </c>
      <c r="CL101">
        <v>0.41276613785797805</v>
      </c>
      <c r="CM101">
        <v>29.274386254412732</v>
      </c>
      <c r="CN101">
        <v>0.76688816613482536</v>
      </c>
      <c r="CO101">
        <v>33.613228414192164</v>
      </c>
      <c r="CP101">
        <v>373.89272794931901</v>
      </c>
      <c r="CQ101">
        <v>2.8678934645204015E-2</v>
      </c>
      <c r="CR101">
        <v>0</v>
      </c>
      <c r="CS101">
        <v>1574.352055322272</v>
      </c>
      <c r="CT101">
        <v>328.99609375</v>
      </c>
      <c r="CU101">
        <v>0.24210384831140008</v>
      </c>
      <c r="CV101" t="e">
        <v>#DIV/0!</v>
      </c>
    </row>
    <row r="102" spans="1:100" x14ac:dyDescent="0.3">
      <c r="A102" s="4" t="str">
        <f>VLOOKUP(B102,ListCodeMtrx!A$1:B$91,2,TRUE)</f>
        <v>M57</v>
      </c>
      <c r="B102" s="22">
        <v>57</v>
      </c>
      <c r="C102" s="10">
        <v>16</v>
      </c>
      <c r="D102" s="10">
        <v>2</v>
      </c>
      <c r="E102" s="10">
        <v>6</v>
      </c>
      <c r="F102" s="1">
        <v>68</v>
      </c>
      <c r="G102" s="3">
        <v>41312</v>
      </c>
      <c r="H102" s="11">
        <v>2</v>
      </c>
      <c r="I102" s="11">
        <v>146.88391405599114</v>
      </c>
      <c r="J102" s="11">
        <v>0.1170001413604424</v>
      </c>
      <c r="K102" s="11">
        <v>138.0316703713826</v>
      </c>
      <c r="L102" s="11">
        <v>224.8493353990732</v>
      </c>
      <c r="M102">
        <v>46.6</v>
      </c>
      <c r="N102" s="8">
        <v>28</v>
      </c>
      <c r="O102" s="8" t="s">
        <v>287</v>
      </c>
      <c r="P102" s="12">
        <v>0.15763888888888888</v>
      </c>
      <c r="Q102" s="12">
        <f t="shared" si="50"/>
        <v>0.51210648148148141</v>
      </c>
      <c r="R102" s="8">
        <v>6191.5</v>
      </c>
      <c r="S102" s="8">
        <v>0</v>
      </c>
      <c r="T102" s="13">
        <v>50</v>
      </c>
      <c r="U102" s="14">
        <v>1.1383786389608477</v>
      </c>
      <c r="V102" s="14">
        <v>0.68021736447163428</v>
      </c>
      <c r="W102" s="14">
        <v>45.229715991762063</v>
      </c>
      <c r="X102" s="15">
        <v>23.713125228881836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t="e">
        <v>#DIV/0!</v>
      </c>
      <c r="AG102">
        <v>0.41353236713315467</v>
      </c>
      <c r="AH102">
        <v>0.24210384831140008</v>
      </c>
      <c r="AI102" s="8">
        <v>-1</v>
      </c>
      <c r="AJ102" s="8">
        <v>0.87</v>
      </c>
      <c r="AK102" s="8">
        <v>0.92</v>
      </c>
      <c r="AL102" s="8">
        <v>9.927668571472168</v>
      </c>
      <c r="AM102">
        <v>0.8749638342857361</v>
      </c>
      <c r="AN102">
        <v>1.3577537116167637E-3</v>
      </c>
      <c r="AO102">
        <v>0.58545320161951009</v>
      </c>
      <c r="AP102">
        <v>1.7051239385738535</v>
      </c>
      <c r="AQ102">
        <v>-1</v>
      </c>
      <c r="AR102" s="8">
        <v>1801.5240478515625</v>
      </c>
      <c r="AS102" s="8">
        <v>0.5</v>
      </c>
      <c r="AT102">
        <v>190.8103214096335</v>
      </c>
      <c r="AU102">
        <v>13.33280202997337</v>
      </c>
      <c r="AV102">
        <v>2.081246858741796</v>
      </c>
      <c r="AW102">
        <v>23.713125228881836</v>
      </c>
      <c r="AX102" s="8">
        <v>2</v>
      </c>
      <c r="AY102">
        <v>4.644859790802002</v>
      </c>
      <c r="AZ102" s="8">
        <v>1</v>
      </c>
      <c r="BA102">
        <v>9.2897195816040039</v>
      </c>
      <c r="BB102" s="8">
        <v>25.494705200195313</v>
      </c>
      <c r="BC102" s="8">
        <v>23.713125228881836</v>
      </c>
      <c r="BD102" s="8">
        <v>25.000459671020508</v>
      </c>
      <c r="BE102" s="8">
        <v>50.683277130126953</v>
      </c>
      <c r="BF102" s="8">
        <v>49.656440734863281</v>
      </c>
      <c r="BG102" s="8">
        <v>1.0141509771347046</v>
      </c>
      <c r="BH102" s="8">
        <v>8.5531539916992187</v>
      </c>
      <c r="BI102" s="8">
        <v>3.1229782104492187</v>
      </c>
      <c r="BJ102" s="8">
        <v>26.338598251342773</v>
      </c>
      <c r="BK102" s="8">
        <v>350.67672729492187</v>
      </c>
      <c r="BL102" s="8">
        <v>1800.004150390625</v>
      </c>
      <c r="BM102" s="8">
        <v>0.2275734543800354</v>
      </c>
      <c r="BN102" s="8">
        <v>100.84043121337891</v>
      </c>
      <c r="BO102" s="8">
        <v>-0.70622348785400391</v>
      </c>
      <c r="BP102" s="8">
        <v>-6.9872140884399414E-2</v>
      </c>
      <c r="BQ102" s="8">
        <v>0.25</v>
      </c>
      <c r="BR102" s="8">
        <v>-1.355140209197998</v>
      </c>
      <c r="BS102" s="8">
        <v>7.355140209197998</v>
      </c>
      <c r="BT102" s="8">
        <v>1</v>
      </c>
      <c r="BU102" s="8">
        <v>0</v>
      </c>
      <c r="BV102" s="8">
        <v>0.15999999642372131</v>
      </c>
      <c r="BW102" s="8">
        <v>111115</v>
      </c>
      <c r="BX102">
        <v>1.7533836364746092</v>
      </c>
      <c r="BY102">
        <v>1.3332802029973371E-2</v>
      </c>
      <c r="BZ102">
        <v>296.86312522888181</v>
      </c>
      <c r="CA102">
        <v>298.64470520019529</v>
      </c>
      <c r="CB102">
        <v>288.00065762518352</v>
      </c>
      <c r="CC102">
        <v>-1.1187506221923404</v>
      </c>
      <c r="CD102">
        <v>2.9437505954991785</v>
      </c>
      <c r="CE102">
        <v>29.192165881065957</v>
      </c>
      <c r="CF102">
        <v>20.639011889366738</v>
      </c>
      <c r="CG102">
        <v>24.603915214538574</v>
      </c>
      <c r="CH102">
        <v>3.1053622368827041</v>
      </c>
      <c r="CI102">
        <v>0.63380827829272302</v>
      </c>
      <c r="CJ102">
        <v>0.86250373675738223</v>
      </c>
      <c r="CK102">
        <v>2.2428585001253216</v>
      </c>
      <c r="CL102">
        <v>0.40005374475367855</v>
      </c>
      <c r="CM102">
        <v>4.5609840642679469</v>
      </c>
      <c r="CN102">
        <v>0.91085295930215027</v>
      </c>
      <c r="CO102">
        <v>32.855970938071799</v>
      </c>
      <c r="CP102">
        <v>49.491009351375624</v>
      </c>
      <c r="CQ102">
        <v>7.5574404257285005E-3</v>
      </c>
      <c r="CR102">
        <v>0</v>
      </c>
      <c r="CS102">
        <v>1574.93853315602</v>
      </c>
      <c r="CT102">
        <v>328.99609375</v>
      </c>
      <c r="CU102">
        <v>0.24210384831140008</v>
      </c>
      <c r="CV102" t="e">
        <v>#DIV/0!</v>
      </c>
    </row>
    <row r="103" spans="1:100" x14ac:dyDescent="0.3">
      <c r="A103" s="4" t="str">
        <f>VLOOKUP(B103,ListCodeMtrx!A$1:B$91,2,TRUE)</f>
        <v>M57</v>
      </c>
      <c r="B103" s="22">
        <v>57</v>
      </c>
      <c r="C103" s="10">
        <v>16</v>
      </c>
      <c r="D103" s="10">
        <v>2</v>
      </c>
      <c r="E103" s="10">
        <v>6</v>
      </c>
      <c r="F103" s="1">
        <v>68</v>
      </c>
      <c r="G103" s="3">
        <v>41312</v>
      </c>
      <c r="H103" s="11">
        <v>2</v>
      </c>
      <c r="I103" s="11">
        <v>146.88391405599114</v>
      </c>
      <c r="J103" s="11">
        <v>0.1170001413604424</v>
      </c>
      <c r="K103" s="11">
        <v>138.0316703713826</v>
      </c>
      <c r="L103" s="11">
        <v>224.8493353990732</v>
      </c>
      <c r="M103">
        <v>46.6</v>
      </c>
      <c r="N103" s="8">
        <v>29</v>
      </c>
      <c r="O103" s="8" t="s">
        <v>288</v>
      </c>
      <c r="P103" s="12">
        <v>0.15763888888888888</v>
      </c>
      <c r="Q103" s="12">
        <f t="shared" si="50"/>
        <v>0.51453703703703701</v>
      </c>
      <c r="R103" s="8">
        <v>6401.5</v>
      </c>
      <c r="S103" s="8">
        <v>0</v>
      </c>
      <c r="T103" s="13">
        <v>150</v>
      </c>
      <c r="U103" s="14">
        <v>12.221894173052227</v>
      </c>
      <c r="V103" s="14">
        <v>0.62948801772584428</v>
      </c>
      <c r="W103" s="14">
        <v>106.24036078105696</v>
      </c>
      <c r="X103" s="15">
        <v>23.852878570556641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t="e">
        <v>#DIV/0!</v>
      </c>
      <c r="AG103">
        <v>0.41353236713315467</v>
      </c>
      <c r="AH103">
        <v>0.24210384831140008</v>
      </c>
      <c r="AI103" s="8">
        <v>-1</v>
      </c>
      <c r="AJ103" s="8">
        <v>0.87</v>
      </c>
      <c r="AK103" s="8">
        <v>0.92</v>
      </c>
      <c r="AL103" s="8">
        <v>9.927668571472168</v>
      </c>
      <c r="AM103">
        <v>0.8749638342857361</v>
      </c>
      <c r="AN103">
        <v>8.3907898310343135E-3</v>
      </c>
      <c r="AO103">
        <v>0.58545320161951009</v>
      </c>
      <c r="AP103">
        <v>1.7051239385738535</v>
      </c>
      <c r="AQ103">
        <v>-1</v>
      </c>
      <c r="AR103" s="8">
        <v>1801.5240478515625</v>
      </c>
      <c r="AS103" s="8">
        <v>0.5</v>
      </c>
      <c r="AT103">
        <v>190.8103214096335</v>
      </c>
      <c r="AU103">
        <v>12.745764721361153</v>
      </c>
      <c r="AV103">
        <v>2.1388664752946496</v>
      </c>
      <c r="AW103">
        <v>23.852878570556641</v>
      </c>
      <c r="AX103" s="8">
        <v>2</v>
      </c>
      <c r="AY103">
        <v>4.644859790802002</v>
      </c>
      <c r="AZ103" s="8">
        <v>1</v>
      </c>
      <c r="BA103">
        <v>9.2897195816040039</v>
      </c>
      <c r="BB103" s="8">
        <v>25.484224319458008</v>
      </c>
      <c r="BC103" s="8">
        <v>23.852878570556641</v>
      </c>
      <c r="BD103" s="8">
        <v>24.999912261962891</v>
      </c>
      <c r="BE103" s="8">
        <v>151.39848327636719</v>
      </c>
      <c r="BF103" s="8">
        <v>143.38587951660156</v>
      </c>
      <c r="BG103" s="8">
        <v>1.0198583602905273</v>
      </c>
      <c r="BH103" s="8">
        <v>8.2291297912597656</v>
      </c>
      <c r="BI103" s="8">
        <v>3.142179012298584</v>
      </c>
      <c r="BJ103" s="8">
        <v>25.353912353515625</v>
      </c>
      <c r="BK103" s="8">
        <v>350.68392944335937</v>
      </c>
      <c r="BL103" s="8">
        <v>1800.9461669921875</v>
      </c>
      <c r="BM103" s="8">
        <v>0.20531934499740601</v>
      </c>
      <c r="BN103" s="8">
        <v>100.82982635498047</v>
      </c>
      <c r="BO103" s="8">
        <v>-0.39648532867431641</v>
      </c>
      <c r="BP103" s="8">
        <v>-6.8435907363891602E-2</v>
      </c>
      <c r="BQ103" s="8">
        <v>0.25</v>
      </c>
      <c r="BR103" s="8">
        <v>-1.355140209197998</v>
      </c>
      <c r="BS103" s="8">
        <v>7.355140209197998</v>
      </c>
      <c r="BT103" s="8">
        <v>1</v>
      </c>
      <c r="BU103" s="8">
        <v>0</v>
      </c>
      <c r="BV103" s="8">
        <v>0.15999999642372131</v>
      </c>
      <c r="BW103" s="8">
        <v>111115</v>
      </c>
      <c r="BX103">
        <v>1.7534196472167967</v>
      </c>
      <c r="BY103">
        <v>1.2745764721361153E-2</v>
      </c>
      <c r="BZ103">
        <v>297.00287857055662</v>
      </c>
      <c r="CA103">
        <v>298.63422431945799</v>
      </c>
      <c r="CB103">
        <v>288.15138027806461</v>
      </c>
      <c r="CC103">
        <v>-1.0213246127525437</v>
      </c>
      <c r="CD103">
        <v>2.9686082031999685</v>
      </c>
      <c r="CE103">
        <v>29.44176649425852</v>
      </c>
      <c r="CF103">
        <v>21.212636702998754</v>
      </c>
      <c r="CG103">
        <v>24.668551445007324</v>
      </c>
      <c r="CH103">
        <v>3.1173849304550236</v>
      </c>
      <c r="CI103">
        <v>0.58953974963160816</v>
      </c>
      <c r="CJ103">
        <v>0.82974172790531886</v>
      </c>
      <c r="CK103">
        <v>2.2876432025497047</v>
      </c>
      <c r="CL103">
        <v>0.37185462222097759</v>
      </c>
      <c r="CM103">
        <v>10.71219712944445</v>
      </c>
      <c r="CN103">
        <v>0.74094018978177134</v>
      </c>
      <c r="CO103">
        <v>31.227538996300641</v>
      </c>
      <c r="CP103">
        <v>141.60977023917044</v>
      </c>
      <c r="CQ103">
        <v>2.6951507389147485E-2</v>
      </c>
      <c r="CR103">
        <v>0</v>
      </c>
      <c r="CS103">
        <v>1575.762763613684</v>
      </c>
      <c r="CT103">
        <v>328.99609375</v>
      </c>
      <c r="CU103">
        <v>0.24210384831140008</v>
      </c>
      <c r="CV103" t="e">
        <v>#DIV/0!</v>
      </c>
    </row>
    <row r="104" spans="1:100" x14ac:dyDescent="0.3">
      <c r="A104" s="4" t="str">
        <f>VLOOKUP(B104,ListCodeMtrx!A$1:B$91,2,TRUE)</f>
        <v>M57</v>
      </c>
      <c r="B104" s="22">
        <v>57</v>
      </c>
      <c r="C104" s="10">
        <v>16</v>
      </c>
      <c r="D104" s="10">
        <v>2</v>
      </c>
      <c r="E104" s="10">
        <v>6</v>
      </c>
      <c r="F104" s="1">
        <v>68</v>
      </c>
      <c r="G104" s="3">
        <v>41312</v>
      </c>
      <c r="H104" s="11">
        <v>2</v>
      </c>
      <c r="I104" s="11">
        <v>146.88391405599114</v>
      </c>
      <c r="J104" s="11">
        <v>0.1170001413604424</v>
      </c>
      <c r="K104" s="11">
        <v>138.0316703713826</v>
      </c>
      <c r="L104" s="11">
        <v>224.8493353990732</v>
      </c>
      <c r="M104">
        <v>46.6</v>
      </c>
      <c r="N104" s="8">
        <v>30</v>
      </c>
      <c r="O104" s="8" t="s">
        <v>289</v>
      </c>
      <c r="P104" s="12">
        <v>0.15763888888888888</v>
      </c>
      <c r="Q104" s="12">
        <f t="shared" si="50"/>
        <v>0.51696759259259262</v>
      </c>
      <c r="R104" s="8">
        <v>6612</v>
      </c>
      <c r="S104" s="8">
        <v>0</v>
      </c>
      <c r="T104" s="13" t="s">
        <v>192</v>
      </c>
      <c r="U104" s="14">
        <v>32.342813132635108</v>
      </c>
      <c r="V104" s="14">
        <v>0.54747110256968057</v>
      </c>
      <c r="W104" s="14">
        <v>267.76191311883258</v>
      </c>
      <c r="X104" s="15">
        <v>24.21776008605957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t="e">
        <v>#DIV/0!</v>
      </c>
      <c r="AG104">
        <v>0.41353236713315467</v>
      </c>
      <c r="AH104">
        <v>0.24210384831140008</v>
      </c>
      <c r="AI104" s="8">
        <v>-1</v>
      </c>
      <c r="AJ104" s="8">
        <v>0.87</v>
      </c>
      <c r="AK104" s="8">
        <v>0.92</v>
      </c>
      <c r="AL104" s="8">
        <v>9.927668571472168</v>
      </c>
      <c r="AM104">
        <v>0.8749638342857361</v>
      </c>
      <c r="AN104">
        <v>2.1157655719702149E-2</v>
      </c>
      <c r="AO104">
        <v>0.58545320161951009</v>
      </c>
      <c r="AP104">
        <v>1.7051239385738535</v>
      </c>
      <c r="AQ104">
        <v>-1</v>
      </c>
      <c r="AR104" s="8">
        <v>1801.5240478515625</v>
      </c>
      <c r="AS104" s="8">
        <v>0.5</v>
      </c>
      <c r="AT104">
        <v>190.8103214096335</v>
      </c>
      <c r="AU104">
        <v>11.801384127895028</v>
      </c>
      <c r="AV104">
        <v>2.2580164357645449</v>
      </c>
      <c r="AW104">
        <v>24.21776008605957</v>
      </c>
      <c r="AX104" s="8">
        <v>2</v>
      </c>
      <c r="AY104">
        <v>4.644859790802002</v>
      </c>
      <c r="AZ104" s="8">
        <v>1</v>
      </c>
      <c r="BA104">
        <v>9.2897195816040039</v>
      </c>
      <c r="BB104" s="8">
        <v>25.486442565917969</v>
      </c>
      <c r="BC104" s="8">
        <v>24.21776008605957</v>
      </c>
      <c r="BD104" s="8">
        <v>25.000665664672852</v>
      </c>
      <c r="BE104" s="8">
        <v>399.760986328125</v>
      </c>
      <c r="BF104" s="8">
        <v>378.76641845703125</v>
      </c>
      <c r="BG104" s="8">
        <v>1.0214122533798218</v>
      </c>
      <c r="BH104" s="8">
        <v>7.6999940872192383</v>
      </c>
      <c r="BI104" s="8">
        <v>3.1464323997497559</v>
      </c>
      <c r="BJ104" s="8">
        <v>23.719619750976563</v>
      </c>
      <c r="BK104" s="8">
        <v>350.68862915039062</v>
      </c>
      <c r="BL104" s="8">
        <v>1801.1280517578125</v>
      </c>
      <c r="BM104" s="8">
        <v>0.18306776881217957</v>
      </c>
      <c r="BN104" s="8">
        <v>100.82599639892578</v>
      </c>
      <c r="BO104" s="8">
        <v>-5.8533668518066406E-2</v>
      </c>
      <c r="BP104" s="8">
        <v>-7.6891183853149414E-2</v>
      </c>
      <c r="BQ104" s="8">
        <v>0.25</v>
      </c>
      <c r="BR104" s="8">
        <v>-1.355140209197998</v>
      </c>
      <c r="BS104" s="8">
        <v>7.355140209197998</v>
      </c>
      <c r="BT104" s="8">
        <v>1</v>
      </c>
      <c r="BU104" s="8">
        <v>0</v>
      </c>
      <c r="BV104" s="8">
        <v>0.15999999642372131</v>
      </c>
      <c r="BW104" s="8">
        <v>111115</v>
      </c>
      <c r="BX104">
        <v>1.753443145751953</v>
      </c>
      <c r="BY104">
        <v>1.1801384127895028E-2</v>
      </c>
      <c r="BZ104">
        <v>297.36776008605955</v>
      </c>
      <c r="CA104">
        <v>298.63644256591795</v>
      </c>
      <c r="CB104">
        <v>288.18048183991414</v>
      </c>
      <c r="CC104">
        <v>-0.87090166263073632</v>
      </c>
      <c r="CD104">
        <v>3.0343760118742615</v>
      </c>
      <c r="CE104">
        <v>30.095175056525306</v>
      </c>
      <c r="CF104">
        <v>22.395180969306068</v>
      </c>
      <c r="CG104">
        <v>24.85210132598877</v>
      </c>
      <c r="CH104">
        <v>3.1517482988855523</v>
      </c>
      <c r="CI104">
        <v>0.51700258591979331</v>
      </c>
      <c r="CJ104">
        <v>0.77635957610971673</v>
      </c>
      <c r="CK104">
        <v>2.3753887227758357</v>
      </c>
      <c r="CL104">
        <v>0.32573252425853993</v>
      </c>
      <c r="CM104">
        <v>26.997361687888894</v>
      </c>
      <c r="CN104">
        <v>0.7069315020312672</v>
      </c>
      <c r="CO104">
        <v>28.37331162710711</v>
      </c>
      <c r="CP104">
        <v>374.06629835701006</v>
      </c>
      <c r="CQ104">
        <v>2.4532354824270176E-2</v>
      </c>
      <c r="CR104">
        <v>0</v>
      </c>
      <c r="CS104">
        <v>1575.9219062056134</v>
      </c>
      <c r="CT104">
        <v>328.99609375</v>
      </c>
      <c r="CU104">
        <v>0.24210384831140008</v>
      </c>
      <c r="CV104" t="e">
        <v>#DIV/0!</v>
      </c>
    </row>
    <row r="105" spans="1:100" x14ac:dyDescent="0.3">
      <c r="A105" s="4" t="str">
        <f>VLOOKUP(B105,ListCodeMtrx!A$1:B$91,2,TRUE)</f>
        <v>M57</v>
      </c>
      <c r="B105" s="22">
        <v>57</v>
      </c>
      <c r="C105" s="10">
        <v>16</v>
      </c>
      <c r="D105" s="10">
        <v>2</v>
      </c>
      <c r="E105" s="10">
        <v>6</v>
      </c>
      <c r="F105" s="1">
        <v>68</v>
      </c>
      <c r="G105" s="3">
        <v>41312</v>
      </c>
      <c r="H105" s="11">
        <v>2</v>
      </c>
      <c r="I105" s="11">
        <v>146.88391405599114</v>
      </c>
      <c r="J105" s="11">
        <v>0.1170001413604424</v>
      </c>
      <c r="K105" s="11">
        <v>138.0316703713826</v>
      </c>
      <c r="L105" s="11">
        <v>224.8493353990732</v>
      </c>
      <c r="M105">
        <v>46.6</v>
      </c>
      <c r="N105" s="8">
        <v>31</v>
      </c>
      <c r="O105" s="8" t="s">
        <v>290</v>
      </c>
      <c r="P105" s="12">
        <v>0.15763888888888888</v>
      </c>
      <c r="Q105" s="12">
        <f t="shared" si="50"/>
        <v>0.51939814814814811</v>
      </c>
      <c r="R105" s="8">
        <v>6822</v>
      </c>
      <c r="S105" s="8">
        <v>0</v>
      </c>
      <c r="T105" s="13">
        <v>800</v>
      </c>
      <c r="U105" s="14">
        <v>46.713828586928614</v>
      </c>
      <c r="V105" s="14">
        <v>0.48187018265075604</v>
      </c>
      <c r="W105" s="14">
        <v>581.14293378298021</v>
      </c>
      <c r="X105" s="15">
        <v>24.477350234985352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t="e">
        <v>#DIV/0!</v>
      </c>
      <c r="AG105">
        <v>0.41353236713315467</v>
      </c>
      <c r="AH105">
        <v>0.24210384831140008</v>
      </c>
      <c r="AI105" s="8">
        <v>-1</v>
      </c>
      <c r="AJ105" s="8">
        <v>0.87</v>
      </c>
      <c r="AK105" s="8">
        <v>0.92</v>
      </c>
      <c r="AL105" s="8">
        <v>9.927668571472168</v>
      </c>
      <c r="AM105">
        <v>0.8749638342857361</v>
      </c>
      <c r="AN105">
        <v>3.0267206815625263E-2</v>
      </c>
      <c r="AO105">
        <v>0.58545320161951009</v>
      </c>
      <c r="AP105">
        <v>1.7051239385738535</v>
      </c>
      <c r="AQ105">
        <v>-1</v>
      </c>
      <c r="AR105" s="8">
        <v>1801.5240478515625</v>
      </c>
      <c r="AS105" s="8">
        <v>0.5</v>
      </c>
      <c r="AT105">
        <v>190.8103214096335</v>
      </c>
      <c r="AU105">
        <v>10.908305465375591</v>
      </c>
      <c r="AV105">
        <v>2.3554073573950087</v>
      </c>
      <c r="AW105">
        <v>24.477350234985352</v>
      </c>
      <c r="AX105" s="8">
        <v>2</v>
      </c>
      <c r="AY105">
        <v>4.644859790802002</v>
      </c>
      <c r="AZ105" s="8">
        <v>1</v>
      </c>
      <c r="BA105">
        <v>9.2897195816040039</v>
      </c>
      <c r="BB105" s="8">
        <v>25.46282958984375</v>
      </c>
      <c r="BC105" s="8">
        <v>24.477350234985352</v>
      </c>
      <c r="BD105" s="8">
        <v>25.000173568725586</v>
      </c>
      <c r="BE105" s="8">
        <v>800.0948486328125</v>
      </c>
      <c r="BF105" s="8">
        <v>768.6712646484375</v>
      </c>
      <c r="BG105" s="8">
        <v>1.0297091007232666</v>
      </c>
      <c r="BH105" s="8">
        <v>7.2060399055480957</v>
      </c>
      <c r="BI105" s="8">
        <v>3.1763308048248291</v>
      </c>
      <c r="BJ105" s="8">
        <v>22.228382110595703</v>
      </c>
      <c r="BK105" s="8">
        <v>350.68392944335937</v>
      </c>
      <c r="BL105" s="8">
        <v>1801.697265625</v>
      </c>
      <c r="BM105" s="8">
        <v>0.17093090713024139</v>
      </c>
      <c r="BN105" s="8">
        <v>100.82242584228516</v>
      </c>
      <c r="BO105" s="8">
        <v>1.1717796325683594E-2</v>
      </c>
      <c r="BP105" s="8">
        <v>-8.1664800643920898E-2</v>
      </c>
      <c r="BQ105" s="8">
        <v>0.25</v>
      </c>
      <c r="BR105" s="8">
        <v>-1.355140209197998</v>
      </c>
      <c r="BS105" s="8">
        <v>7.355140209197998</v>
      </c>
      <c r="BT105" s="8">
        <v>1</v>
      </c>
      <c r="BU105" s="8">
        <v>0</v>
      </c>
      <c r="BV105" s="8">
        <v>0.15999999642372131</v>
      </c>
      <c r="BW105" s="8">
        <v>111115</v>
      </c>
      <c r="BX105">
        <v>1.7534196472167967</v>
      </c>
      <c r="BY105">
        <v>1.0908305465375591E-2</v>
      </c>
      <c r="BZ105">
        <v>297.62735023498533</v>
      </c>
      <c r="CA105">
        <v>298.61282958984373</v>
      </c>
      <c r="CB105">
        <v>288.27155605662847</v>
      </c>
      <c r="CC105">
        <v>-0.72582201534113389</v>
      </c>
      <c r="CD105">
        <v>3.081937781388679</v>
      </c>
      <c r="CE105">
        <v>30.567978856308248</v>
      </c>
      <c r="CF105">
        <v>23.361938950760152</v>
      </c>
      <c r="CG105">
        <v>24.970089912414551</v>
      </c>
      <c r="CH105">
        <v>3.174011965864997</v>
      </c>
      <c r="CI105">
        <v>0.45810753209646499</v>
      </c>
      <c r="CJ105">
        <v>0.7265304239936704</v>
      </c>
      <c r="CK105">
        <v>2.4474815418713267</v>
      </c>
      <c r="CL105">
        <v>0.28836134325069562</v>
      </c>
      <c r="CM105">
        <v>58.592240345102553</v>
      </c>
      <c r="CN105">
        <v>0.75603572100327443</v>
      </c>
      <c r="CO105">
        <v>25.943955272792032</v>
      </c>
      <c r="CP105">
        <v>761.88272081367677</v>
      </c>
      <c r="CQ105">
        <v>1.5907192096256212E-2</v>
      </c>
      <c r="CR105">
        <v>0</v>
      </c>
      <c r="CS105">
        <v>1576.4199477533764</v>
      </c>
      <c r="CT105">
        <v>328.99609375</v>
      </c>
      <c r="CU105">
        <v>0.24210384831140008</v>
      </c>
      <c r="CV105" t="e">
        <v>#DIV/0!</v>
      </c>
    </row>
    <row r="106" spans="1:100" x14ac:dyDescent="0.3">
      <c r="A106" s="4" t="str">
        <f>VLOOKUP(B106,ListCodeMtrx!A$1:B$91,2,TRUE)</f>
        <v>M57</v>
      </c>
      <c r="B106" s="22">
        <v>57</v>
      </c>
      <c r="C106" s="10">
        <v>16</v>
      </c>
      <c r="D106" s="10">
        <v>2</v>
      </c>
      <c r="E106" s="10">
        <v>6</v>
      </c>
      <c r="F106" s="1">
        <v>68</v>
      </c>
      <c r="G106" s="3">
        <v>41312</v>
      </c>
      <c r="H106" s="11">
        <v>2</v>
      </c>
      <c r="I106" s="11">
        <v>146.88391405599114</v>
      </c>
      <c r="J106" s="11">
        <v>0.1170001413604424</v>
      </c>
      <c r="K106" s="11">
        <v>138.0316703713826</v>
      </c>
      <c r="L106" s="11">
        <v>224.8493353990732</v>
      </c>
      <c r="M106">
        <v>46.6</v>
      </c>
      <c r="N106" s="8">
        <v>32</v>
      </c>
      <c r="O106" s="8" t="s">
        <v>291</v>
      </c>
      <c r="P106" s="12">
        <v>0.15763888888888888</v>
      </c>
      <c r="Q106" s="12">
        <f t="shared" si="50"/>
        <v>0.52113425925925927</v>
      </c>
      <c r="R106" s="8">
        <v>6972</v>
      </c>
      <c r="S106" s="8">
        <v>0</v>
      </c>
      <c r="T106" s="13">
        <v>400</v>
      </c>
      <c r="U106">
        <v>30.825362090625493</v>
      </c>
      <c r="V106">
        <v>0.44758383306450344</v>
      </c>
      <c r="W106">
        <v>252.42106247187928</v>
      </c>
      <c r="X106">
        <v>24.712139129638672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t="e">
        <v>#DIV/0!</v>
      </c>
      <c r="AG106">
        <v>0.41353236713315467</v>
      </c>
      <c r="AH106">
        <v>0.24210384831140008</v>
      </c>
      <c r="AI106" s="8">
        <v>-1</v>
      </c>
      <c r="AJ106" s="8">
        <v>0.87</v>
      </c>
      <c r="AK106" s="8">
        <v>0.92</v>
      </c>
      <c r="AL106" s="8">
        <v>9.927668571472168</v>
      </c>
      <c r="AM106">
        <v>0.8749638342857361</v>
      </c>
      <c r="AN106">
        <v>2.0186894211374717E-2</v>
      </c>
      <c r="AO106">
        <v>0.58545320161951009</v>
      </c>
      <c r="AP106">
        <v>1.7051239385738535</v>
      </c>
      <c r="AQ106">
        <v>-1</v>
      </c>
      <c r="AR106" s="8">
        <v>1801.5240478515625</v>
      </c>
      <c r="AS106" s="8">
        <v>0.5</v>
      </c>
      <c r="AT106">
        <v>190.8103214096335</v>
      </c>
      <c r="AU106">
        <v>10.455244796593288</v>
      </c>
      <c r="AV106">
        <v>2.4215727769653497</v>
      </c>
      <c r="AW106">
        <v>24.712139129638672</v>
      </c>
      <c r="AX106" s="8">
        <v>2</v>
      </c>
      <c r="AY106">
        <v>4.644859790802002</v>
      </c>
      <c r="AZ106" s="8">
        <v>1</v>
      </c>
      <c r="BA106">
        <v>9.2897195816040039</v>
      </c>
      <c r="BB106" s="8">
        <v>25.465229034423828</v>
      </c>
      <c r="BC106" s="8">
        <v>24.712139129638672</v>
      </c>
      <c r="BD106" s="8">
        <v>24.998153686523438</v>
      </c>
      <c r="BE106" s="8">
        <v>399.2987060546875</v>
      </c>
      <c r="BF106" s="8">
        <v>379.45526123046875</v>
      </c>
      <c r="BG106" s="8">
        <v>1.0611060857772827</v>
      </c>
      <c r="BH106" s="8">
        <v>6.9824538230895996</v>
      </c>
      <c r="BI106" s="8">
        <v>3.2725038528442383</v>
      </c>
      <c r="BJ106" s="8">
        <v>21.534233093261719</v>
      </c>
      <c r="BK106" s="8">
        <v>350.67156982421875</v>
      </c>
      <c r="BL106" s="8">
        <v>1801.8297119140625</v>
      </c>
      <c r="BM106" s="8">
        <v>0.18306629359722137</v>
      </c>
      <c r="BN106" s="8">
        <v>100.81594085693359</v>
      </c>
      <c r="BO106" s="8">
        <v>-9.6985816955566406E-2</v>
      </c>
      <c r="BP106" s="8">
        <v>-6.8030595779418945E-2</v>
      </c>
      <c r="BQ106" s="8">
        <v>0.5</v>
      </c>
      <c r="BR106" s="8">
        <v>-1.355140209197998</v>
      </c>
      <c r="BS106" s="8">
        <v>7.355140209197998</v>
      </c>
      <c r="BT106" s="8">
        <v>1</v>
      </c>
      <c r="BU106" s="8">
        <v>0</v>
      </c>
      <c r="BV106" s="8">
        <v>0.15999999642372131</v>
      </c>
      <c r="BW106" s="8">
        <v>111115</v>
      </c>
      <c r="BX106">
        <v>1.7533578491210935</v>
      </c>
      <c r="BY106">
        <v>1.0455244796593289E-2</v>
      </c>
      <c r="BZ106">
        <v>297.86213912963865</v>
      </c>
      <c r="CA106">
        <v>298.61522903442381</v>
      </c>
      <c r="CB106">
        <v>288.2927474624048</v>
      </c>
      <c r="CC106">
        <v>-0.65634858663334017</v>
      </c>
      <c r="CD106">
        <v>3.1255154286302207</v>
      </c>
      <c r="CE106">
        <v>31.002194713091985</v>
      </c>
      <c r="CF106">
        <v>24.019740890002385</v>
      </c>
      <c r="CG106">
        <v>25.08868408203125</v>
      </c>
      <c r="CH106">
        <v>3.1965282751223989</v>
      </c>
      <c r="CI106">
        <v>0.42701024311978331</v>
      </c>
      <c r="CJ106">
        <v>0.70394265166487091</v>
      </c>
      <c r="CK106">
        <v>2.4925856234575279</v>
      </c>
      <c r="CL106">
        <v>0.26865657631471168</v>
      </c>
      <c r="CM106">
        <v>25.448066905209323</v>
      </c>
      <c r="CN106">
        <v>0.66521956146647543</v>
      </c>
      <c r="CO106">
        <v>24.652755422996997</v>
      </c>
      <c r="CP106">
        <v>374.9756600480228</v>
      </c>
      <c r="CQ106">
        <v>2.0266118402143492E-2</v>
      </c>
      <c r="CR106">
        <v>0</v>
      </c>
      <c r="CS106">
        <v>1576.5358334662915</v>
      </c>
      <c r="CT106">
        <v>328.99609375</v>
      </c>
      <c r="CU106">
        <v>0.24210384831140008</v>
      </c>
      <c r="CV106" t="e">
        <v>#DIV/0!</v>
      </c>
    </row>
    <row r="107" spans="1:100" x14ac:dyDescent="0.3">
      <c r="A107" s="4" t="str">
        <f>VLOOKUP(B107,ListCodeMtrx!A$1:B$91,2,TRUE)</f>
        <v>M57</v>
      </c>
      <c r="B107" s="22">
        <v>57</v>
      </c>
      <c r="C107" s="10">
        <v>16</v>
      </c>
      <c r="D107" s="10">
        <v>2</v>
      </c>
      <c r="E107" s="10">
        <v>6</v>
      </c>
      <c r="F107" s="1">
        <v>68</v>
      </c>
      <c r="G107" s="17">
        <v>41312</v>
      </c>
      <c r="H107" s="11">
        <v>2</v>
      </c>
      <c r="I107" s="11">
        <v>146.88391405599114</v>
      </c>
      <c r="J107" s="11">
        <v>0.1170001413604424</v>
      </c>
      <c r="K107" s="11">
        <v>138.0316703713826</v>
      </c>
      <c r="L107" s="11">
        <v>224.8493353990732</v>
      </c>
      <c r="M107">
        <v>46.6</v>
      </c>
      <c r="N107" s="19">
        <v>33</v>
      </c>
      <c r="O107" s="19" t="s">
        <v>292</v>
      </c>
      <c r="P107" s="12">
        <v>0.15763888888888888</v>
      </c>
      <c r="Q107" s="12">
        <f t="shared" si="50"/>
        <v>0.52320601851851856</v>
      </c>
      <c r="R107" s="19">
        <v>7141.5</v>
      </c>
      <c r="S107" s="19">
        <v>0</v>
      </c>
      <c r="T107" s="13" t="s">
        <v>194</v>
      </c>
      <c r="U107" s="5">
        <v>30.976395044004391</v>
      </c>
      <c r="V107" s="5">
        <v>0.43354410137670052</v>
      </c>
      <c r="W107" s="5">
        <v>248.97937677968957</v>
      </c>
      <c r="X107" s="5">
        <v>24.783176422119141</v>
      </c>
      <c r="Y107" s="19">
        <v>5</v>
      </c>
      <c r="Z107" s="19">
        <v>5</v>
      </c>
      <c r="AA107" s="19">
        <v>0</v>
      </c>
      <c r="AB107" s="19">
        <v>0</v>
      </c>
      <c r="AC107" s="19">
        <v>501.89453125</v>
      </c>
      <c r="AD107" s="19">
        <v>951.4239501953125</v>
      </c>
      <c r="AE107" s="19">
        <v>719.235107421875</v>
      </c>
      <c r="AF107" s="5" t="e">
        <v>#DIV/0!</v>
      </c>
      <c r="AG107" s="5">
        <v>0.47248066317127196</v>
      </c>
      <c r="AH107" s="5">
        <v>0.24404351259580206</v>
      </c>
      <c r="AI107" s="19">
        <v>-1</v>
      </c>
      <c r="AJ107" s="19">
        <v>0.87</v>
      </c>
      <c r="AK107" s="19">
        <v>0.92</v>
      </c>
      <c r="AL107" s="19">
        <v>9.927668571472168</v>
      </c>
      <c r="AM107" s="5">
        <v>0.8749638342857361</v>
      </c>
      <c r="AN107" s="5">
        <v>2.0283820191585752E-2</v>
      </c>
      <c r="AO107" s="5">
        <v>0.51651534468689453</v>
      </c>
      <c r="AP107" s="5">
        <v>1.895665106821808</v>
      </c>
      <c r="AQ107" s="5">
        <v>-1</v>
      </c>
      <c r="AR107" s="19">
        <v>1801.729736328125</v>
      </c>
      <c r="AS107" s="19">
        <v>0.5</v>
      </c>
      <c r="AT107" s="5">
        <v>192.36099741031464</v>
      </c>
      <c r="AU107" s="5">
        <v>10.238734777696429</v>
      </c>
      <c r="AV107" s="5">
        <v>2.4445222676448002</v>
      </c>
      <c r="AW107" s="5">
        <v>24.783176422119141</v>
      </c>
      <c r="AX107" s="19">
        <v>2</v>
      </c>
      <c r="AY107" s="5">
        <v>4.644859790802002</v>
      </c>
      <c r="AZ107" s="19">
        <v>1</v>
      </c>
      <c r="BA107" s="5">
        <v>9.2897195816040039</v>
      </c>
      <c r="BB107" s="19">
        <v>25.469182968139648</v>
      </c>
      <c r="BC107" s="19">
        <v>24.783176422119141</v>
      </c>
      <c r="BD107" s="19">
        <v>25.000120162963867</v>
      </c>
      <c r="BE107" s="19">
        <v>400.11666870117187</v>
      </c>
      <c r="BF107" s="19">
        <v>380.2291259765625</v>
      </c>
      <c r="BG107" s="19">
        <v>1.0876184701919556</v>
      </c>
      <c r="BH107" s="19">
        <v>6.8869891166687012</v>
      </c>
      <c r="BI107" s="19">
        <v>3.3533139228820801</v>
      </c>
      <c r="BJ107" s="19">
        <v>21.233766555786133</v>
      </c>
      <c r="BK107" s="19">
        <v>350.66635131835937</v>
      </c>
      <c r="BL107" s="19">
        <v>1801.729736328125</v>
      </c>
      <c r="BM107" s="19">
        <v>0.12440375238656998</v>
      </c>
      <c r="BN107" s="19">
        <v>100.81090545654297</v>
      </c>
      <c r="BO107" s="19">
        <v>-9.6985816955566406E-2</v>
      </c>
      <c r="BP107" s="19">
        <v>-6.8030595779418945E-2</v>
      </c>
      <c r="BQ107" s="19">
        <v>0.75</v>
      </c>
      <c r="BR107" s="19">
        <v>-1.355140209197998</v>
      </c>
      <c r="BS107" s="19">
        <v>7.355140209197998</v>
      </c>
      <c r="BT107" s="19">
        <v>1</v>
      </c>
      <c r="BU107" s="19">
        <v>0</v>
      </c>
      <c r="BV107" s="19">
        <v>0.15999999642372131</v>
      </c>
      <c r="BW107" s="19">
        <v>111115</v>
      </c>
      <c r="BX107" s="5">
        <v>1.7533317565917967</v>
      </c>
      <c r="BY107" s="5">
        <v>1.0238734777696429E-2</v>
      </c>
      <c r="BZ107" s="5">
        <v>297.93317642211912</v>
      </c>
      <c r="CA107" s="5">
        <v>298.61918296813963</v>
      </c>
      <c r="CB107" s="5">
        <v>288.27675136901235</v>
      </c>
      <c r="CC107" s="5">
        <v>-0.62127423517633518</v>
      </c>
      <c r="CD107" s="5">
        <v>3.1388058763655291</v>
      </c>
      <c r="CE107" s="5">
        <v>31.135578657396238</v>
      </c>
      <c r="CF107" s="5">
        <v>24.248589540727536</v>
      </c>
      <c r="CG107" s="5">
        <v>25.126179695129395</v>
      </c>
      <c r="CH107" s="5">
        <v>3.2036761790988693</v>
      </c>
      <c r="CI107" s="5">
        <v>0.41421309339760692</v>
      </c>
      <c r="CJ107" s="5">
        <v>0.69428360872072881</v>
      </c>
      <c r="CK107" s="5">
        <v>2.5093925703781403</v>
      </c>
      <c r="CL107" s="5">
        <v>0.26055321814371535</v>
      </c>
      <c r="CM107" s="5">
        <v>25.099836413166276</v>
      </c>
      <c r="CN107" s="5">
        <v>0.65481405755075373</v>
      </c>
      <c r="CO107" s="5">
        <v>24.149915322589667</v>
      </c>
      <c r="CP107" s="5">
        <v>375.7275763934926</v>
      </c>
      <c r="CQ107" s="5">
        <v>1.9910098813943448E-2</v>
      </c>
      <c r="CR107" s="5">
        <v>0</v>
      </c>
      <c r="CS107" s="5">
        <v>1576.4483584442846</v>
      </c>
      <c r="CT107" s="5">
        <v>449.5294189453125</v>
      </c>
      <c r="CU107" s="5">
        <v>0.24404351259580206</v>
      </c>
      <c r="CV107" s="5" t="e">
        <v>#DIV/0!</v>
      </c>
    </row>
    <row r="108" spans="1:100" x14ac:dyDescent="0.3">
      <c r="A108" s="4" t="str">
        <f>VLOOKUP(B108,ListCodeMtrx!A$1:B$91,2,TRUE)</f>
        <v>M36</v>
      </c>
      <c r="B108" s="22">
        <v>36</v>
      </c>
      <c r="C108" s="10">
        <v>10</v>
      </c>
      <c r="D108" s="10">
        <v>2</v>
      </c>
      <c r="E108" s="10">
        <v>2</v>
      </c>
      <c r="F108" s="1">
        <v>68</v>
      </c>
      <c r="G108" s="3">
        <v>41312</v>
      </c>
      <c r="H108" s="11">
        <v>2</v>
      </c>
      <c r="I108" s="11">
        <v>165.88702736897704</v>
      </c>
      <c r="J108" s="11">
        <v>0.65082998939177228</v>
      </c>
      <c r="K108" s="11">
        <v>176.31767489860292</v>
      </c>
      <c r="L108" s="11">
        <v>249.98694865403715</v>
      </c>
      <c r="M108" s="1">
        <v>49.1</v>
      </c>
      <c r="N108" s="8">
        <v>34</v>
      </c>
      <c r="O108" s="8" t="s">
        <v>293</v>
      </c>
      <c r="P108" s="12">
        <v>0.15763888888888888</v>
      </c>
      <c r="Q108" s="12">
        <f t="shared" si="50"/>
        <v>0.52888888888888885</v>
      </c>
      <c r="R108" s="8">
        <v>7642</v>
      </c>
      <c r="S108" s="8">
        <v>0</v>
      </c>
      <c r="T108" s="13">
        <v>400</v>
      </c>
      <c r="U108">
        <v>33.218691905748692</v>
      </c>
      <c r="V108">
        <v>0.53584605914947869</v>
      </c>
      <c r="W108">
        <v>262.10376121015696</v>
      </c>
      <c r="X108">
        <v>24.746952056884766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t="e">
        <v>#DIV/0!</v>
      </c>
      <c r="AG108">
        <v>0.47248066317127196</v>
      </c>
      <c r="AH108">
        <v>0.24404351259580206</v>
      </c>
      <c r="AI108" s="8">
        <v>-1</v>
      </c>
      <c r="AJ108" s="8">
        <v>0.87</v>
      </c>
      <c r="AK108" s="8">
        <v>0.92</v>
      </c>
      <c r="AL108" s="8">
        <v>9.899907112121582</v>
      </c>
      <c r="AM108">
        <v>0.87494995355606076</v>
      </c>
      <c r="AN108">
        <v>2.1711176534280612E-2</v>
      </c>
      <c r="AO108">
        <v>0.51651534468689453</v>
      </c>
      <c r="AP108">
        <v>1.895665106821808</v>
      </c>
      <c r="AQ108">
        <v>-1</v>
      </c>
      <c r="AR108" s="8">
        <v>1801.729736328125</v>
      </c>
      <c r="AS108" s="8">
        <v>0.5</v>
      </c>
      <c r="AT108">
        <v>192.35794572874735</v>
      </c>
      <c r="AU108">
        <v>11.983382629851048</v>
      </c>
      <c r="AV108">
        <v>2.3377918757513441</v>
      </c>
      <c r="AW108">
        <v>24.746952056884766</v>
      </c>
      <c r="AX108" s="8">
        <v>2</v>
      </c>
      <c r="AY108">
        <v>4.644859790802002</v>
      </c>
      <c r="AZ108" s="8">
        <v>1</v>
      </c>
      <c r="BA108">
        <v>9.2897195816040039</v>
      </c>
      <c r="BB108" s="8">
        <v>25.570241928100586</v>
      </c>
      <c r="BC108" s="8">
        <v>24.746952056884766</v>
      </c>
      <c r="BD108" s="8">
        <v>25.003183364868164</v>
      </c>
      <c r="BE108" s="8">
        <v>399.74252319335937</v>
      </c>
      <c r="BF108" s="8">
        <v>378.2130126953125</v>
      </c>
      <c r="BG108" s="8">
        <v>1.0990878343582153</v>
      </c>
      <c r="BH108" s="8">
        <v>7.8794050216674805</v>
      </c>
      <c r="BI108" s="8">
        <v>3.3679778575897217</v>
      </c>
      <c r="BJ108" s="8">
        <v>24.145168304443359</v>
      </c>
      <c r="BK108" s="8">
        <v>350.69039916992187</v>
      </c>
      <c r="BL108" s="8">
        <v>1801.3447265625</v>
      </c>
      <c r="BM108" s="8">
        <v>0.18205800652503967</v>
      </c>
      <c r="BN108" s="8">
        <v>100.79829406738281</v>
      </c>
      <c r="BO108" s="8">
        <v>-0.10363864898681641</v>
      </c>
      <c r="BP108" s="8">
        <v>-7.7313661575317383E-2</v>
      </c>
      <c r="BQ108" s="8">
        <v>0.25</v>
      </c>
      <c r="BR108" s="8">
        <v>-1.355140209197998</v>
      </c>
      <c r="BS108" s="8">
        <v>7.355140209197998</v>
      </c>
      <c r="BT108" s="8">
        <v>1</v>
      </c>
      <c r="BU108" s="8">
        <v>0</v>
      </c>
      <c r="BV108" s="8">
        <v>0.15999999642372131</v>
      </c>
      <c r="BW108" s="8">
        <v>111115</v>
      </c>
      <c r="BX108">
        <v>1.7534519958496091</v>
      </c>
      <c r="BY108">
        <v>1.1983382629851049E-2</v>
      </c>
      <c r="BZ108">
        <v>297.89695205688474</v>
      </c>
      <c r="CA108">
        <v>298.72024192810056</v>
      </c>
      <c r="CB108">
        <v>288.21514980788925</v>
      </c>
      <c r="CC108">
        <v>-0.92282892173249897</v>
      </c>
      <c r="CD108">
        <v>3.1320224602013957</v>
      </c>
      <c r="CE108">
        <v>31.072177254385529</v>
      </c>
      <c r="CF108">
        <v>23.192772232718049</v>
      </c>
      <c r="CG108">
        <v>25.158596992492676</v>
      </c>
      <c r="CH108">
        <v>3.2098672415775602</v>
      </c>
      <c r="CI108">
        <v>0.50662321238378272</v>
      </c>
      <c r="CJ108">
        <v>0.79423058445005157</v>
      </c>
      <c r="CK108">
        <v>2.4156366571275085</v>
      </c>
      <c r="CL108">
        <v>0.31914142830811987</v>
      </c>
      <c r="CM108">
        <v>26.419611998628486</v>
      </c>
      <c r="CN108">
        <v>0.69300566720930656</v>
      </c>
      <c r="CO108">
        <v>28.027315812218269</v>
      </c>
      <c r="CP108">
        <v>373.38560819953358</v>
      </c>
      <c r="CQ108">
        <v>2.493483274303555E-2</v>
      </c>
      <c r="CR108">
        <v>0</v>
      </c>
      <c r="CS108">
        <v>1576.0864848443143</v>
      </c>
      <c r="CT108">
        <v>449.5294189453125</v>
      </c>
      <c r="CU108">
        <v>0.24404351259580206</v>
      </c>
      <c r="CV108" t="e">
        <v>#DIV/0!</v>
      </c>
    </row>
    <row r="109" spans="1:100" s="5" customFormat="1" x14ac:dyDescent="0.3">
      <c r="A109" s="4" t="str">
        <f>VLOOKUP(B109,ListCodeMtrx!A$1:B$91,2,TRUE)</f>
        <v>M36</v>
      </c>
      <c r="B109" s="22">
        <v>36</v>
      </c>
      <c r="C109" s="10">
        <v>10</v>
      </c>
      <c r="D109" s="10">
        <v>2</v>
      </c>
      <c r="E109" s="10">
        <v>2</v>
      </c>
      <c r="F109" s="1">
        <v>68</v>
      </c>
      <c r="G109" s="3">
        <v>41312</v>
      </c>
      <c r="H109" s="11">
        <v>2</v>
      </c>
      <c r="I109" s="11">
        <v>165.88702736897704</v>
      </c>
      <c r="J109" s="11">
        <v>0.65082998939177228</v>
      </c>
      <c r="K109" s="11">
        <v>176.31767489860292</v>
      </c>
      <c r="L109" s="11">
        <v>249.98694865403715</v>
      </c>
      <c r="M109" s="1">
        <v>49.1</v>
      </c>
      <c r="N109" s="8">
        <v>35</v>
      </c>
      <c r="O109" s="8" t="s">
        <v>294</v>
      </c>
      <c r="P109" s="12">
        <v>0.15763888888888888</v>
      </c>
      <c r="Q109" s="12">
        <f t="shared" si="50"/>
        <v>0.53131944444444446</v>
      </c>
      <c r="R109" s="8">
        <v>7852</v>
      </c>
      <c r="S109" s="8">
        <v>0</v>
      </c>
      <c r="T109" s="13">
        <v>50</v>
      </c>
      <c r="U109" s="14">
        <v>0.54534626511902196</v>
      </c>
      <c r="V109" s="14">
        <v>0.47880669864691139</v>
      </c>
      <c r="W109" s="14">
        <v>45.31102531561428</v>
      </c>
      <c r="X109" s="15">
        <v>25.250560760498047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t="e">
        <v>#DIV/0!</v>
      </c>
      <c r="AG109">
        <v>0.47248066317127196</v>
      </c>
      <c r="AH109">
        <v>0.24404351259580206</v>
      </c>
      <c r="AI109" s="8">
        <v>-1</v>
      </c>
      <c r="AJ109" s="8">
        <v>0.87</v>
      </c>
      <c r="AK109" s="8">
        <v>0.92</v>
      </c>
      <c r="AL109" s="8">
        <v>9.899907112121582</v>
      </c>
      <c r="AM109">
        <v>0.87494995355606076</v>
      </c>
      <c r="AN109">
        <v>9.8052050627738907E-4</v>
      </c>
      <c r="AO109">
        <v>0.51651534468689453</v>
      </c>
      <c r="AP109">
        <v>1.895665106821808</v>
      </c>
      <c r="AQ109">
        <v>-1</v>
      </c>
      <c r="AR109" s="8">
        <v>1801.729736328125</v>
      </c>
      <c r="AS109" s="8">
        <v>0.5</v>
      </c>
      <c r="AT109">
        <v>192.35794572874735</v>
      </c>
      <c r="AU109">
        <v>11.351844119317658</v>
      </c>
      <c r="AV109">
        <v>2.4632621551212486</v>
      </c>
      <c r="AW109">
        <v>25.250560760498047</v>
      </c>
      <c r="AX109" s="8">
        <v>2</v>
      </c>
      <c r="AY109">
        <v>4.644859790802002</v>
      </c>
      <c r="AZ109" s="8">
        <v>1</v>
      </c>
      <c r="BA109">
        <v>9.2897195816040039</v>
      </c>
      <c r="BB109" s="8">
        <v>25.576005935668945</v>
      </c>
      <c r="BC109" s="8">
        <v>25.250560760498047</v>
      </c>
      <c r="BD109" s="8">
        <v>25.003345489501953</v>
      </c>
      <c r="BE109" s="8">
        <v>49.711952209472656</v>
      </c>
      <c r="BF109" s="8">
        <v>49.083179473876953</v>
      </c>
      <c r="BG109" s="8">
        <v>1.1566838026046753</v>
      </c>
      <c r="BH109" s="8">
        <v>7.5815515518188477</v>
      </c>
      <c r="BI109" s="8">
        <v>3.5433416366577148</v>
      </c>
      <c r="BJ109" s="8">
        <v>23.225038528442383</v>
      </c>
      <c r="BK109" s="8">
        <v>350.69296264648437</v>
      </c>
      <c r="BL109" s="8">
        <v>1801.2994384765625</v>
      </c>
      <c r="BM109" s="8">
        <v>0.12339597195386887</v>
      </c>
      <c r="BN109" s="8">
        <v>100.80064392089844</v>
      </c>
      <c r="BO109" s="8">
        <v>-0.63620090484619141</v>
      </c>
      <c r="BP109" s="8">
        <v>-6.2085390090942383E-2</v>
      </c>
      <c r="BQ109" s="8">
        <v>0.25</v>
      </c>
      <c r="BR109" s="8">
        <v>-1.355140209197998</v>
      </c>
      <c r="BS109" s="8">
        <v>7.355140209197998</v>
      </c>
      <c r="BT109" s="8">
        <v>1</v>
      </c>
      <c r="BU109" s="8">
        <v>0</v>
      </c>
      <c r="BV109" s="8">
        <v>0.15999999642372131</v>
      </c>
      <c r="BW109" s="8">
        <v>111115</v>
      </c>
      <c r="BX109">
        <v>1.7534648132324218</v>
      </c>
      <c r="BY109">
        <v>1.1351844119317658E-2</v>
      </c>
      <c r="BZ109">
        <v>298.40056076049802</v>
      </c>
      <c r="CA109">
        <v>298.72600593566892</v>
      </c>
      <c r="CB109">
        <v>288.20790371430121</v>
      </c>
      <c r="CC109">
        <v>-0.83405190452701194</v>
      </c>
      <c r="CD109">
        <v>3.2274874334640753</v>
      </c>
      <c r="CE109">
        <v>32.018520000693549</v>
      </c>
      <c r="CF109">
        <v>24.436968448874701</v>
      </c>
      <c r="CG109">
        <v>25.413283348083496</v>
      </c>
      <c r="CH109">
        <v>3.2588721037388719</v>
      </c>
      <c r="CI109">
        <v>0.45533787150840616</v>
      </c>
      <c r="CJ109">
        <v>0.76422527834282661</v>
      </c>
      <c r="CK109">
        <v>2.4946468253960452</v>
      </c>
      <c r="CL109">
        <v>0.28660557576087403</v>
      </c>
      <c r="CM109">
        <v>4.5673805285300499</v>
      </c>
      <c r="CN109">
        <v>0.9231477219141786</v>
      </c>
      <c r="CO109">
        <v>25.953429696500152</v>
      </c>
      <c r="CP109">
        <v>49.003928700864542</v>
      </c>
      <c r="CQ109">
        <v>2.8882594369960724E-3</v>
      </c>
      <c r="CR109">
        <v>0</v>
      </c>
      <c r="CS109">
        <v>1576.0468600356267</v>
      </c>
      <c r="CT109">
        <v>449.5294189453125</v>
      </c>
      <c r="CU109">
        <v>0.24404351259580206</v>
      </c>
      <c r="CV109" t="e">
        <v>#DIV/0!</v>
      </c>
    </row>
    <row r="110" spans="1:100" x14ac:dyDescent="0.3">
      <c r="A110" s="4" t="str">
        <f>VLOOKUP(B110,ListCodeMtrx!A$1:B$91,2,TRUE)</f>
        <v>M36</v>
      </c>
      <c r="B110" s="22">
        <v>36</v>
      </c>
      <c r="C110" s="10">
        <v>10</v>
      </c>
      <c r="D110" s="10">
        <v>2</v>
      </c>
      <c r="E110" s="10">
        <v>2</v>
      </c>
      <c r="F110" s="1">
        <v>68</v>
      </c>
      <c r="G110" s="3">
        <v>41312</v>
      </c>
      <c r="H110" s="11">
        <v>2</v>
      </c>
      <c r="I110" s="11">
        <v>165.88702736897704</v>
      </c>
      <c r="J110" s="11">
        <v>0.65082998939177228</v>
      </c>
      <c r="K110" s="11">
        <v>176.31767489860292</v>
      </c>
      <c r="L110" s="11">
        <v>249.98694865403715</v>
      </c>
      <c r="M110" s="1">
        <v>49.1</v>
      </c>
      <c r="N110" s="8">
        <v>36</v>
      </c>
      <c r="O110" s="8" t="s">
        <v>295</v>
      </c>
      <c r="P110" s="12">
        <v>0.15763888888888888</v>
      </c>
      <c r="Q110" s="12">
        <f t="shared" si="50"/>
        <v>0.53332175925925929</v>
      </c>
      <c r="R110" s="8">
        <v>8025</v>
      </c>
      <c r="S110" s="8">
        <v>0</v>
      </c>
      <c r="T110" s="13">
        <v>150</v>
      </c>
      <c r="U110" s="14">
        <v>11.500970940890253</v>
      </c>
      <c r="V110" s="14">
        <v>0.44115407245174137</v>
      </c>
      <c r="W110" s="14">
        <v>95.241528718439284</v>
      </c>
      <c r="X110" s="15">
        <v>25.462827682495117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t="e">
        <v>#DIV/0!</v>
      </c>
      <c r="AG110">
        <v>0.47248066317127196</v>
      </c>
      <c r="AH110">
        <v>0.24404351259580206</v>
      </c>
      <c r="AI110" s="8">
        <v>-1</v>
      </c>
      <c r="AJ110" s="8">
        <v>0.87</v>
      </c>
      <c r="AK110" s="8">
        <v>0.92</v>
      </c>
      <c r="AL110" s="8">
        <v>9.899907112121582</v>
      </c>
      <c r="AM110">
        <v>0.87494995355606076</v>
      </c>
      <c r="AN110">
        <v>7.9333743441410316E-3</v>
      </c>
      <c r="AO110">
        <v>0.51651534468689453</v>
      </c>
      <c r="AP110">
        <v>1.895665106821808</v>
      </c>
      <c r="AQ110">
        <v>-1</v>
      </c>
      <c r="AR110" s="8">
        <v>1801.729736328125</v>
      </c>
      <c r="AS110" s="8">
        <v>0.5</v>
      </c>
      <c r="AT110">
        <v>192.35794572874735</v>
      </c>
      <c r="AU110">
        <v>10.800065811649254</v>
      </c>
      <c r="AV110">
        <v>2.5334456744996849</v>
      </c>
      <c r="AW110">
        <v>25.462827682495117</v>
      </c>
      <c r="AX110" s="8">
        <v>2</v>
      </c>
      <c r="AY110">
        <v>4.644859790802002</v>
      </c>
      <c r="AZ110" s="8">
        <v>1</v>
      </c>
      <c r="BA110">
        <v>9.2897195816040039</v>
      </c>
      <c r="BB110" s="8">
        <v>25.599357604980469</v>
      </c>
      <c r="BC110" s="8">
        <v>25.462827682495117</v>
      </c>
      <c r="BD110" s="8">
        <v>25.003782272338867</v>
      </c>
      <c r="BE110" s="8">
        <v>150.95916748046875</v>
      </c>
      <c r="BF110" s="8">
        <v>143.51617431640625</v>
      </c>
      <c r="BG110" s="8">
        <v>1.1780021190643311</v>
      </c>
      <c r="BH110" s="8">
        <v>7.292391300201416</v>
      </c>
      <c r="BI110" s="8">
        <v>3.6034393310546875</v>
      </c>
      <c r="BJ110" s="8">
        <v>22.306995391845703</v>
      </c>
      <c r="BK110" s="8">
        <v>350.6910400390625</v>
      </c>
      <c r="BL110" s="8">
        <v>1800.953857421875</v>
      </c>
      <c r="BM110" s="8">
        <v>0.25387042760848999</v>
      </c>
      <c r="BN110" s="8">
        <v>100.79477691650391</v>
      </c>
      <c r="BO110" s="8">
        <v>-0.30053806304931641</v>
      </c>
      <c r="BP110" s="8">
        <v>-6.4248323440551758E-2</v>
      </c>
      <c r="BQ110" s="8">
        <v>0.25</v>
      </c>
      <c r="BR110" s="8">
        <v>-1.355140209197998</v>
      </c>
      <c r="BS110" s="8">
        <v>7.355140209197998</v>
      </c>
      <c r="BT110" s="8">
        <v>1</v>
      </c>
      <c r="BU110" s="8">
        <v>0</v>
      </c>
      <c r="BV110" s="8">
        <v>0.15999999642372131</v>
      </c>
      <c r="BW110" s="8">
        <v>111115</v>
      </c>
      <c r="BX110">
        <v>1.7534552001953123</v>
      </c>
      <c r="BY110">
        <v>1.0800065811649254E-2</v>
      </c>
      <c r="BZ110">
        <v>298.61282768249509</v>
      </c>
      <c r="CA110">
        <v>298.74935760498045</v>
      </c>
      <c r="CB110">
        <v>288.1526107467871</v>
      </c>
      <c r="CC110">
        <v>-0.74559451357792805</v>
      </c>
      <c r="CD110">
        <v>3.2684806287913406</v>
      </c>
      <c r="CE110">
        <v>32.42708331503006</v>
      </c>
      <c r="CF110">
        <v>25.134692014828644</v>
      </c>
      <c r="CG110">
        <v>25.531092643737793</v>
      </c>
      <c r="CH110">
        <v>3.281760334879952</v>
      </c>
      <c r="CI110">
        <v>0.42115412973748761</v>
      </c>
      <c r="CJ110">
        <v>0.73503495429165555</v>
      </c>
      <c r="CK110">
        <v>2.5467253805882963</v>
      </c>
      <c r="CL110">
        <v>0.26494799154643978</v>
      </c>
      <c r="CM110">
        <v>9.5998486403618877</v>
      </c>
      <c r="CN110">
        <v>0.66362923323515333</v>
      </c>
      <c r="CO110">
        <v>24.503256016872644</v>
      </c>
      <c r="CP110">
        <v>141.84483099610324</v>
      </c>
      <c r="CQ110">
        <v>1.9867571728079996E-2</v>
      </c>
      <c r="CR110">
        <v>0</v>
      </c>
      <c r="CS110">
        <v>1575.744493907878</v>
      </c>
      <c r="CT110">
        <v>449.5294189453125</v>
      </c>
      <c r="CU110">
        <v>0.24404351259580206</v>
      </c>
      <c r="CV110" t="e">
        <v>#DIV/0!</v>
      </c>
    </row>
    <row r="111" spans="1:100" x14ac:dyDescent="0.3">
      <c r="A111" s="4" t="str">
        <f>VLOOKUP(B111,ListCodeMtrx!A$1:B$91,2,TRUE)</f>
        <v>M36</v>
      </c>
      <c r="B111" s="22">
        <v>36</v>
      </c>
      <c r="C111" s="10">
        <v>10</v>
      </c>
      <c r="D111" s="10">
        <v>2</v>
      </c>
      <c r="E111" s="10">
        <v>2</v>
      </c>
      <c r="F111" s="1">
        <v>68</v>
      </c>
      <c r="G111" s="3">
        <v>41312</v>
      </c>
      <c r="H111" s="11">
        <v>2</v>
      </c>
      <c r="I111" s="11">
        <v>165.88702736897704</v>
      </c>
      <c r="J111" s="11">
        <v>0.65082998939177228</v>
      </c>
      <c r="K111" s="11">
        <v>176.31767489860292</v>
      </c>
      <c r="L111" s="11">
        <v>249.98694865403715</v>
      </c>
      <c r="M111" s="1">
        <v>49.1</v>
      </c>
      <c r="N111" s="8">
        <v>37</v>
      </c>
      <c r="O111" s="8" t="s">
        <v>296</v>
      </c>
      <c r="P111" s="12">
        <v>0.15763888888888888</v>
      </c>
      <c r="Q111" s="12">
        <f t="shared" si="50"/>
        <v>0.53575231481481489</v>
      </c>
      <c r="R111" s="8">
        <v>8235</v>
      </c>
      <c r="S111" s="8">
        <v>0</v>
      </c>
      <c r="T111" s="13" t="s">
        <v>192</v>
      </c>
      <c r="U111" s="14">
        <v>32.800388504803635</v>
      </c>
      <c r="V111" s="14">
        <v>0.39369267195672714</v>
      </c>
      <c r="W111" s="14">
        <v>228.71854630116411</v>
      </c>
      <c r="X111" s="15">
        <v>25.604585647583008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t="e">
        <v>#DIV/0!</v>
      </c>
      <c r="AG111">
        <v>0.47248066317127196</v>
      </c>
      <c r="AH111">
        <v>0.24404351259580206</v>
      </c>
      <c r="AI111" s="8">
        <v>-1</v>
      </c>
      <c r="AJ111" s="8">
        <v>0.87</v>
      </c>
      <c r="AK111" s="8">
        <v>0.92</v>
      </c>
      <c r="AL111" s="8">
        <v>9.899907112121582</v>
      </c>
      <c r="AM111">
        <v>0.87494995355606076</v>
      </c>
      <c r="AN111">
        <v>2.1448344259923018E-2</v>
      </c>
      <c r="AO111">
        <v>0.51651534468689453</v>
      </c>
      <c r="AP111">
        <v>1.895665106821808</v>
      </c>
      <c r="AQ111">
        <v>-1</v>
      </c>
      <c r="AR111" s="8">
        <v>1801.729736328125</v>
      </c>
      <c r="AS111" s="8">
        <v>0.5</v>
      </c>
      <c r="AT111">
        <v>192.35794572874735</v>
      </c>
      <c r="AU111">
        <v>9.9445521538210535</v>
      </c>
      <c r="AV111">
        <v>2.6013015045228256</v>
      </c>
      <c r="AW111">
        <v>25.604585647583008</v>
      </c>
      <c r="AX111" s="8">
        <v>2</v>
      </c>
      <c r="AY111">
        <v>4.644859790802002</v>
      </c>
      <c r="AZ111" s="8">
        <v>1</v>
      </c>
      <c r="BA111">
        <v>9.2897195816040039</v>
      </c>
      <c r="BB111" s="8">
        <v>25.604005813598633</v>
      </c>
      <c r="BC111" s="8">
        <v>25.604585647583008</v>
      </c>
      <c r="BD111" s="8">
        <v>25.005092620849609</v>
      </c>
      <c r="BE111" s="8">
        <v>400.45611572265625</v>
      </c>
      <c r="BF111" s="8">
        <v>379.59808349609375</v>
      </c>
      <c r="BG111" s="8">
        <v>1.2615137100219727</v>
      </c>
      <c r="BH111" s="8">
        <v>6.8935599327087402</v>
      </c>
      <c r="BI111" s="8">
        <v>3.8576841354370117</v>
      </c>
      <c r="BJ111" s="8">
        <v>21.080371856689453</v>
      </c>
      <c r="BK111" s="8">
        <v>350.70730590820312</v>
      </c>
      <c r="BL111" s="8">
        <v>1801.1285400390625</v>
      </c>
      <c r="BM111" s="8">
        <v>0.24982854723930359</v>
      </c>
      <c r="BN111" s="8">
        <v>100.79091644287109</v>
      </c>
      <c r="BO111" s="8">
        <v>0.20281887054443359</v>
      </c>
      <c r="BP111" s="8">
        <v>-6.8065881729125977E-2</v>
      </c>
      <c r="BQ111" s="8">
        <v>0.25</v>
      </c>
      <c r="BR111" s="8">
        <v>-1.355140209197998</v>
      </c>
      <c r="BS111" s="8">
        <v>7.355140209197998</v>
      </c>
      <c r="BT111" s="8">
        <v>1</v>
      </c>
      <c r="BU111" s="8">
        <v>0</v>
      </c>
      <c r="BV111" s="8">
        <v>0.15999999642372131</v>
      </c>
      <c r="BW111" s="8">
        <v>111115</v>
      </c>
      <c r="BX111">
        <v>1.7535365295410157</v>
      </c>
      <c r="BY111">
        <v>9.9445521538210537E-3</v>
      </c>
      <c r="BZ111">
        <v>298.75458564758299</v>
      </c>
      <c r="CA111">
        <v>298.75400581359861</v>
      </c>
      <c r="CB111">
        <v>288.18055996491239</v>
      </c>
      <c r="CC111">
        <v>-0.60095531055637852</v>
      </c>
      <c r="CD111">
        <v>3.2961097276943963</v>
      </c>
      <c r="CE111">
        <v>32.702448236619134</v>
      </c>
      <c r="CF111">
        <v>25.808888303910393</v>
      </c>
      <c r="CG111">
        <v>25.60429573059082</v>
      </c>
      <c r="CH111">
        <v>3.2960530143525659</v>
      </c>
      <c r="CI111">
        <v>0.3776865456147</v>
      </c>
      <c r="CJ111">
        <v>0.69480822317157076</v>
      </c>
      <c r="CK111">
        <v>2.6012447911809953</v>
      </c>
      <c r="CL111">
        <v>0.23744178565478324</v>
      </c>
      <c r="CM111">
        <v>23.052751889175575</v>
      </c>
      <c r="CN111">
        <v>0.6025281903287526</v>
      </c>
      <c r="CO111">
        <v>22.759045525903787</v>
      </c>
      <c r="CP111">
        <v>374.83146765882225</v>
      </c>
      <c r="CQ111">
        <v>1.9915764807869298E-2</v>
      </c>
      <c r="CR111">
        <v>0</v>
      </c>
      <c r="CS111">
        <v>1575.8973324556732</v>
      </c>
      <c r="CT111">
        <v>449.5294189453125</v>
      </c>
      <c r="CU111">
        <v>0.24404351259580206</v>
      </c>
      <c r="CV111" t="e">
        <v>#DIV/0!</v>
      </c>
    </row>
    <row r="112" spans="1:100" x14ac:dyDescent="0.3">
      <c r="A112" s="4" t="str">
        <f>VLOOKUP(B112,ListCodeMtrx!A$1:B$91,2,TRUE)</f>
        <v>M36</v>
      </c>
      <c r="B112" s="22">
        <v>36</v>
      </c>
      <c r="C112" s="10">
        <v>10</v>
      </c>
      <c r="D112" s="10">
        <v>2</v>
      </c>
      <c r="E112" s="10">
        <v>2</v>
      </c>
      <c r="F112" s="1">
        <v>68</v>
      </c>
      <c r="G112" s="3">
        <v>41312</v>
      </c>
      <c r="H112" s="11">
        <v>2</v>
      </c>
      <c r="I112" s="11">
        <v>165.88702736897704</v>
      </c>
      <c r="J112" s="11">
        <v>0.65082998939177228</v>
      </c>
      <c r="K112" s="11">
        <v>176.31767489860292</v>
      </c>
      <c r="L112" s="11">
        <v>249.98694865403715</v>
      </c>
      <c r="M112" s="1">
        <v>49.1</v>
      </c>
      <c r="N112" s="8">
        <v>38</v>
      </c>
      <c r="O112" s="8" t="s">
        <v>297</v>
      </c>
      <c r="P112" s="12">
        <v>0.15763888888888888</v>
      </c>
      <c r="Q112" s="12">
        <f t="shared" si="50"/>
        <v>0.53818287037037027</v>
      </c>
      <c r="R112" s="8">
        <v>8445</v>
      </c>
      <c r="S112" s="8">
        <v>0</v>
      </c>
      <c r="T112" s="13">
        <v>800</v>
      </c>
      <c r="U112" s="14">
        <v>49.485365181911092</v>
      </c>
      <c r="V112" s="14">
        <v>0.3419155434515706</v>
      </c>
      <c r="W112" s="14">
        <v>501.8470014225785</v>
      </c>
      <c r="X112" s="15">
        <v>25.789999008178711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t="e">
        <v>#DIV/0!</v>
      </c>
      <c r="AG112">
        <v>0.47248066317127196</v>
      </c>
      <c r="AH112">
        <v>0.24404351259580206</v>
      </c>
      <c r="AI112" s="8">
        <v>-1</v>
      </c>
      <c r="AJ112" s="8">
        <v>0.87</v>
      </c>
      <c r="AK112" s="8">
        <v>0.92</v>
      </c>
      <c r="AL112" s="8">
        <v>9.899907112121582</v>
      </c>
      <c r="AM112">
        <v>0.87494995355606076</v>
      </c>
      <c r="AN112">
        <v>3.2029958854415307E-2</v>
      </c>
      <c r="AO112">
        <v>0.51651534468689453</v>
      </c>
      <c r="AP112">
        <v>1.895665106821808</v>
      </c>
      <c r="AQ112">
        <v>-1</v>
      </c>
      <c r="AR112" s="8">
        <v>1801.729736328125</v>
      </c>
      <c r="AS112" s="8">
        <v>0.5</v>
      </c>
      <c r="AT112">
        <v>192.35794572874735</v>
      </c>
      <c r="AU112">
        <v>8.953028950035387</v>
      </c>
      <c r="AV112">
        <v>2.6821826163659983</v>
      </c>
      <c r="AW112">
        <v>25.789999008178711</v>
      </c>
      <c r="AX112" s="8">
        <v>2</v>
      </c>
      <c r="AY112">
        <v>4.644859790802002</v>
      </c>
      <c r="AZ112" s="8">
        <v>1</v>
      </c>
      <c r="BA112">
        <v>9.2897195816040039</v>
      </c>
      <c r="BB112" s="8">
        <v>25.601955413818359</v>
      </c>
      <c r="BC112" s="8">
        <v>25.789999008178711</v>
      </c>
      <c r="BD112" s="8">
        <v>25.005537033081055</v>
      </c>
      <c r="BE112" s="8">
        <v>800.298583984375</v>
      </c>
      <c r="BF112" s="8">
        <v>768.15484619140625</v>
      </c>
      <c r="BG112" s="8">
        <v>1.379925012588501</v>
      </c>
      <c r="BH112" s="8">
        <v>6.4529056549072266</v>
      </c>
      <c r="BI112" s="8">
        <v>4.2201566696166992</v>
      </c>
      <c r="BJ112" s="8">
        <v>19.734603881835937</v>
      </c>
      <c r="BK112" s="8">
        <v>350.69149780273437</v>
      </c>
      <c r="BL112" s="8">
        <v>1801.46533203125</v>
      </c>
      <c r="BM112" s="8">
        <v>0.25488615036010742</v>
      </c>
      <c r="BN112" s="8">
        <v>100.78755950927734</v>
      </c>
      <c r="BO112" s="8">
        <v>0.51702785491943359</v>
      </c>
      <c r="BP112" s="8">
        <v>-7.2715997695922852E-2</v>
      </c>
      <c r="BQ112" s="8">
        <v>0.25</v>
      </c>
      <c r="BR112" s="8">
        <v>-1.355140209197998</v>
      </c>
      <c r="BS112" s="8">
        <v>7.355140209197998</v>
      </c>
      <c r="BT112" s="8">
        <v>1</v>
      </c>
      <c r="BU112" s="8">
        <v>0</v>
      </c>
      <c r="BV112" s="8">
        <v>0.15999999642372131</v>
      </c>
      <c r="BW112" s="8">
        <v>111115</v>
      </c>
      <c r="BX112">
        <v>1.7534574890136716</v>
      </c>
      <c r="BY112">
        <v>8.9530289500353872E-3</v>
      </c>
      <c r="BZ112">
        <v>298.93999900817869</v>
      </c>
      <c r="CA112">
        <v>298.75195541381834</v>
      </c>
      <c r="CB112">
        <v>288.23444668245793</v>
      </c>
      <c r="CC112">
        <v>-0.43457931167837438</v>
      </c>
      <c r="CD112">
        <v>3.3325552290677125</v>
      </c>
      <c r="CE112">
        <v>33.065144600122558</v>
      </c>
      <c r="CF112">
        <v>26.612238945215331</v>
      </c>
      <c r="CG112">
        <v>25.695977210998535</v>
      </c>
      <c r="CH112">
        <v>3.3140302228986593</v>
      </c>
      <c r="CI112">
        <v>0.32977780802701484</v>
      </c>
      <c r="CJ112">
        <v>0.65037261270171443</v>
      </c>
      <c r="CK112">
        <v>2.6636576101969451</v>
      </c>
      <c r="CL112">
        <v>0.20716831261184171</v>
      </c>
      <c r="CM112">
        <v>50.57993452043052</v>
      </c>
      <c r="CN112">
        <v>0.65331489335879289</v>
      </c>
      <c r="CO112">
        <v>20.808108125695135</v>
      </c>
      <c r="CP112">
        <v>760.9635373032595</v>
      </c>
      <c r="CQ112">
        <v>1.3531487106383654E-2</v>
      </c>
      <c r="CR112">
        <v>0</v>
      </c>
      <c r="CS112">
        <v>1576.1920085935958</v>
      </c>
      <c r="CT112">
        <v>449.5294189453125</v>
      </c>
      <c r="CU112">
        <v>0.24404351259580206</v>
      </c>
      <c r="CV112" t="e">
        <v>#DIV/0!</v>
      </c>
    </row>
    <row r="113" spans="1:100" x14ac:dyDescent="0.3">
      <c r="A113" s="4" t="str">
        <f>VLOOKUP(B113,ListCodeMtrx!A$1:B$91,2,TRUE)</f>
        <v>M36</v>
      </c>
      <c r="B113" s="22">
        <v>36</v>
      </c>
      <c r="C113" s="10">
        <v>10</v>
      </c>
      <c r="D113" s="10">
        <v>2</v>
      </c>
      <c r="E113" s="10">
        <v>2</v>
      </c>
      <c r="F113" s="1">
        <v>68</v>
      </c>
      <c r="G113" s="3">
        <v>41312</v>
      </c>
      <c r="H113" s="11">
        <v>2</v>
      </c>
      <c r="I113" s="11">
        <v>165.88702736897704</v>
      </c>
      <c r="J113" s="11">
        <v>0.65082998939177228</v>
      </c>
      <c r="K113" s="11">
        <v>176.31767489860292</v>
      </c>
      <c r="L113" s="11">
        <v>249.98694865403715</v>
      </c>
      <c r="M113" s="1">
        <v>49.1</v>
      </c>
      <c r="N113" s="8">
        <v>39</v>
      </c>
      <c r="O113" s="8" t="s">
        <v>298</v>
      </c>
      <c r="P113" s="12">
        <v>0.15763888888888888</v>
      </c>
      <c r="Q113" s="12">
        <f t="shared" si="50"/>
        <v>0.54032407407407412</v>
      </c>
      <c r="R113" s="8">
        <v>8629.5</v>
      </c>
      <c r="S113" s="8">
        <v>0</v>
      </c>
      <c r="T113" s="13">
        <v>400</v>
      </c>
      <c r="U113">
        <v>29.071678703719066</v>
      </c>
      <c r="V113">
        <v>0.30418516883368085</v>
      </c>
      <c r="W113">
        <v>211.14942638243855</v>
      </c>
      <c r="X113">
        <v>26.037351608276367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t="e">
        <v>#DIV/0!</v>
      </c>
      <c r="AG113">
        <v>0.47248066317127196</v>
      </c>
      <c r="AH113">
        <v>0.24404351259580206</v>
      </c>
      <c r="AI113" s="8">
        <v>-1</v>
      </c>
      <c r="AJ113" s="8">
        <v>0.87</v>
      </c>
      <c r="AK113" s="8">
        <v>0.92</v>
      </c>
      <c r="AL113" s="8">
        <v>9.899907112121582</v>
      </c>
      <c r="AM113">
        <v>0.87494995355606076</v>
      </c>
      <c r="AN113">
        <v>1.9076935820696219E-2</v>
      </c>
      <c r="AO113">
        <v>0.51651534468689453</v>
      </c>
      <c r="AP113">
        <v>1.895665106821808</v>
      </c>
      <c r="AQ113">
        <v>-1</v>
      </c>
      <c r="AR113" s="8">
        <v>1801.729736328125</v>
      </c>
      <c r="AS113" s="8">
        <v>0.5</v>
      </c>
      <c r="AT113">
        <v>192.35794572874735</v>
      </c>
      <c r="AU113">
        <v>8.2263648755177563</v>
      </c>
      <c r="AV113">
        <v>2.7588683293204985</v>
      </c>
      <c r="AW113">
        <v>26.037351608276367</v>
      </c>
      <c r="AX113" s="8">
        <v>2</v>
      </c>
      <c r="AY113">
        <v>4.644859790802002</v>
      </c>
      <c r="AZ113" s="8">
        <v>1</v>
      </c>
      <c r="BA113">
        <v>9.2897195816040039</v>
      </c>
      <c r="BB113" s="8">
        <v>25.58447265625</v>
      </c>
      <c r="BC113" s="8">
        <v>26.037351608276367</v>
      </c>
      <c r="BD113" s="8">
        <v>25.006244659423828</v>
      </c>
      <c r="BE113" s="8">
        <v>399.90396118164062</v>
      </c>
      <c r="BF113" s="8">
        <v>381.5347900390625</v>
      </c>
      <c r="BG113" s="8">
        <v>1.5178093910217285</v>
      </c>
      <c r="BH113" s="8">
        <v>6.1802153587341309</v>
      </c>
      <c r="BI113" s="8">
        <v>4.6464095115661621</v>
      </c>
      <c r="BJ113" s="8">
        <v>18.919246673583984</v>
      </c>
      <c r="BK113" s="8">
        <v>350.69979858398437</v>
      </c>
      <c r="BL113" s="8">
        <v>1801.6309814453125</v>
      </c>
      <c r="BM113" s="8">
        <v>0.22858782112598419</v>
      </c>
      <c r="BN113" s="8">
        <v>100.78211212158203</v>
      </c>
      <c r="BO113" s="8">
        <v>0.14285182952880859</v>
      </c>
      <c r="BP113" s="8">
        <v>-6.3546419143676758E-2</v>
      </c>
      <c r="BQ113" s="8">
        <v>0.75</v>
      </c>
      <c r="BR113" s="8">
        <v>-1.355140209197998</v>
      </c>
      <c r="BS113" s="8">
        <v>7.355140209197998</v>
      </c>
      <c r="BT113" s="8">
        <v>1</v>
      </c>
      <c r="BU113" s="8">
        <v>0</v>
      </c>
      <c r="BV113" s="8">
        <v>0.15999999642372131</v>
      </c>
      <c r="BW113" s="8">
        <v>111115</v>
      </c>
      <c r="BX113">
        <v>1.7534989929199218</v>
      </c>
      <c r="BY113">
        <v>8.2263648755177571E-3</v>
      </c>
      <c r="BZ113">
        <v>299.18735160827634</v>
      </c>
      <c r="CA113">
        <v>298.73447265624998</v>
      </c>
      <c r="CB113">
        <v>288.26095058811552</v>
      </c>
      <c r="CC113">
        <v>-0.31858053465237601</v>
      </c>
      <c r="CD113">
        <v>3.3817234865399648</v>
      </c>
      <c r="CE113">
        <v>33.554798717259509</v>
      </c>
      <c r="CF113">
        <v>27.374583358525378</v>
      </c>
      <c r="CG113">
        <v>25.810912132263184</v>
      </c>
      <c r="CH113">
        <v>3.3366879931657767</v>
      </c>
      <c r="CI113">
        <v>0.29454064771894356</v>
      </c>
      <c r="CJ113">
        <v>0.62285515721946649</v>
      </c>
      <c r="CK113">
        <v>2.7138328359463104</v>
      </c>
      <c r="CL113">
        <v>0.18493077302896543</v>
      </c>
      <c r="CM113">
        <v>21.280085164082653</v>
      </c>
      <c r="CN113">
        <v>0.55342116078279657</v>
      </c>
      <c r="CO113">
        <v>19.403664663844612</v>
      </c>
      <c r="CP113">
        <v>377.31003751502084</v>
      </c>
      <c r="CQ113">
        <v>1.495049292876394E-2</v>
      </c>
      <c r="CR113">
        <v>0</v>
      </c>
      <c r="CS113">
        <v>1576.3369435407362</v>
      </c>
      <c r="CT113">
        <v>449.5294189453125</v>
      </c>
      <c r="CU113">
        <v>0.24404351259580206</v>
      </c>
      <c r="CV113" t="e">
        <v>#DIV/0!</v>
      </c>
    </row>
    <row r="114" spans="1:100" x14ac:dyDescent="0.3">
      <c r="A114" s="4" t="str">
        <f>VLOOKUP(B114,ListCodeMtrx!A$1:B$91,2,TRUE)</f>
        <v>M36</v>
      </c>
      <c r="B114" s="22">
        <v>36</v>
      </c>
      <c r="C114" s="10">
        <v>10</v>
      </c>
      <c r="D114" s="10">
        <v>2</v>
      </c>
      <c r="E114" s="10">
        <v>2</v>
      </c>
      <c r="F114" s="1">
        <v>68</v>
      </c>
      <c r="G114" s="17">
        <v>41312</v>
      </c>
      <c r="H114" s="11">
        <v>2</v>
      </c>
      <c r="I114" s="11">
        <v>165.88702736897704</v>
      </c>
      <c r="J114" s="11">
        <v>0.65082998939177228</v>
      </c>
      <c r="K114" s="11">
        <v>176.31767489860292</v>
      </c>
      <c r="L114" s="11">
        <v>249.98694865403715</v>
      </c>
      <c r="M114" s="1">
        <v>49.1</v>
      </c>
      <c r="N114" s="19">
        <v>40</v>
      </c>
      <c r="O114" s="19" t="s">
        <v>299</v>
      </c>
      <c r="P114" s="12">
        <v>0.15763888888888888</v>
      </c>
      <c r="Q114" s="12">
        <f t="shared" si="50"/>
        <v>0.54453703703703715</v>
      </c>
      <c r="R114" s="19">
        <v>8985</v>
      </c>
      <c r="S114" s="19">
        <v>0</v>
      </c>
      <c r="T114" s="13" t="s">
        <v>194</v>
      </c>
      <c r="U114" s="5">
        <v>30.097785512579943</v>
      </c>
      <c r="V114" s="5">
        <v>0.31526762045871987</v>
      </c>
      <c r="W114" s="5">
        <v>210.73720059197896</v>
      </c>
      <c r="X114" s="5">
        <v>26.037406921386719</v>
      </c>
      <c r="Y114" s="19">
        <v>6</v>
      </c>
      <c r="Z114" s="19">
        <v>6</v>
      </c>
      <c r="AA114" s="19">
        <v>0</v>
      </c>
      <c r="AB114" s="19">
        <v>0</v>
      </c>
      <c r="AC114" s="19">
        <v>529.82958984375</v>
      </c>
      <c r="AD114" s="19">
        <v>1025.82861328125</v>
      </c>
      <c r="AE114" s="19">
        <v>778.70703125</v>
      </c>
      <c r="AF114" s="5" t="e">
        <v>#DIV/0!</v>
      </c>
      <c r="AG114" s="5">
        <v>0.48351061475169893</v>
      </c>
      <c r="AH114" s="5">
        <v>0.2408994824591591</v>
      </c>
      <c r="AI114" s="19">
        <v>-1</v>
      </c>
      <c r="AJ114" s="19">
        <v>0.87</v>
      </c>
      <c r="AK114" s="19">
        <v>0.92</v>
      </c>
      <c r="AL114" s="19">
        <v>9.899907112121582</v>
      </c>
      <c r="AM114" s="5">
        <v>0.87494995355606076</v>
      </c>
      <c r="AN114" s="5">
        <v>1.9733107421384538E-2</v>
      </c>
      <c r="AO114" s="5">
        <v>0.49822997698379418</v>
      </c>
      <c r="AP114" s="5">
        <v>1.9361482124540708</v>
      </c>
      <c r="AQ114" s="5">
        <v>-1</v>
      </c>
      <c r="AR114" s="19">
        <v>1801.1536865234375</v>
      </c>
      <c r="AS114" s="19">
        <v>0.5</v>
      </c>
      <c r="AT114" s="5">
        <v>189.81907602367932</v>
      </c>
      <c r="AU114" s="5">
        <v>8.3891787406927687</v>
      </c>
      <c r="AV114" s="5">
        <v>2.7169502185541488</v>
      </c>
      <c r="AW114" s="5">
        <v>26.037406921386719</v>
      </c>
      <c r="AX114" s="19">
        <v>2</v>
      </c>
      <c r="AY114" s="5">
        <v>4.644859790802002</v>
      </c>
      <c r="AZ114" s="19">
        <v>1</v>
      </c>
      <c r="BA114" s="5">
        <v>9.2897195816040039</v>
      </c>
      <c r="BB114" s="19">
        <v>25.615045547485352</v>
      </c>
      <c r="BC114" s="19">
        <v>26.037406921386719</v>
      </c>
      <c r="BD114" s="19">
        <v>25.002264022827148</v>
      </c>
      <c r="BE114" s="19">
        <v>399.86981201171875</v>
      </c>
      <c r="BF114" s="19">
        <v>380.88400268554687</v>
      </c>
      <c r="BG114" s="19">
        <v>1.8442016839981079</v>
      </c>
      <c r="BH114" s="19">
        <v>6.5966792106628418</v>
      </c>
      <c r="BI114" s="19">
        <v>5.6349825859069824</v>
      </c>
      <c r="BJ114" s="19">
        <v>20.156240463256836</v>
      </c>
      <c r="BK114" s="19">
        <v>350.71551513671875</v>
      </c>
      <c r="BL114" s="19">
        <v>1801.1536865234375</v>
      </c>
      <c r="BM114" s="19">
        <v>0.24375720322132111</v>
      </c>
      <c r="BN114" s="19">
        <v>100.77560424804687</v>
      </c>
      <c r="BO114" s="19">
        <v>0.14285182952880859</v>
      </c>
      <c r="BP114" s="19">
        <v>-6.3546419143676758E-2</v>
      </c>
      <c r="BQ114" s="19">
        <v>0.75</v>
      </c>
      <c r="BR114" s="19">
        <v>-1.355140209197998</v>
      </c>
      <c r="BS114" s="19">
        <v>7.355140209197998</v>
      </c>
      <c r="BT114" s="19">
        <v>1</v>
      </c>
      <c r="BU114" s="19">
        <v>0</v>
      </c>
      <c r="BV114" s="19">
        <v>0.15999999642372131</v>
      </c>
      <c r="BW114" s="19">
        <v>111115</v>
      </c>
      <c r="BX114" s="5">
        <v>1.7535775756835936</v>
      </c>
      <c r="BY114" s="5">
        <v>8.3891787406927681E-3</v>
      </c>
      <c r="BZ114" s="5">
        <v>299.1874069213867</v>
      </c>
      <c r="CA114" s="5">
        <v>298.76504554748533</v>
      </c>
      <c r="CB114" s="5">
        <v>288.18458340232246</v>
      </c>
      <c r="CC114" s="5">
        <v>-0.34617218362109281</v>
      </c>
      <c r="CD114" s="5">
        <v>3.3817345520392257</v>
      </c>
      <c r="CE114" s="5">
        <v>33.557075417930491</v>
      </c>
      <c r="CF114" s="5">
        <v>26.96039620726765</v>
      </c>
      <c r="CG114" s="5">
        <v>25.826226234436035</v>
      </c>
      <c r="CH114" s="5">
        <v>3.3397171406506576</v>
      </c>
      <c r="CI114" s="5">
        <v>0.30491948876226554</v>
      </c>
      <c r="CJ114" s="5">
        <v>0.66478433348507682</v>
      </c>
      <c r="CK114" s="5">
        <v>2.6749328071655807</v>
      </c>
      <c r="CL114" s="5">
        <v>0.19147814194711218</v>
      </c>
      <c r="CM114" s="5">
        <v>21.237168727198544</v>
      </c>
      <c r="CN114" s="5">
        <v>0.55328446221450001</v>
      </c>
      <c r="CO114" s="5">
        <v>20.703142857618051</v>
      </c>
      <c r="CP114" s="5">
        <v>376.51013433730907</v>
      </c>
      <c r="CQ114" s="5">
        <v>1.6549853412621506E-2</v>
      </c>
      <c r="CR114" s="5">
        <v>0</v>
      </c>
      <c r="CS114" s="5">
        <v>1575.9193343710092</v>
      </c>
      <c r="CT114" s="5">
        <v>495.9990234375</v>
      </c>
      <c r="CU114" s="5">
        <v>0.2408994824591591</v>
      </c>
      <c r="CV114" s="5" t="e">
        <v>#DIV/0!</v>
      </c>
    </row>
    <row r="115" spans="1:100" x14ac:dyDescent="0.3">
      <c r="A115" s="4" t="str">
        <f>VLOOKUP(B115,ListCodeMtrx!A$1:B$91,2,TRUE)</f>
        <v>M38</v>
      </c>
      <c r="B115" s="22">
        <v>38</v>
      </c>
      <c r="C115" s="10">
        <v>15</v>
      </c>
      <c r="D115" s="10">
        <v>2</v>
      </c>
      <c r="E115" s="10">
        <v>2</v>
      </c>
      <c r="F115" s="1">
        <v>68</v>
      </c>
      <c r="G115" s="3">
        <v>41312</v>
      </c>
      <c r="H115" s="11">
        <v>2</v>
      </c>
      <c r="I115" s="11">
        <v>164.65030865946599</v>
      </c>
      <c r="J115" s="11">
        <v>1.3650873980923799</v>
      </c>
      <c r="K115" s="11">
        <v>192.5013971975176</v>
      </c>
      <c r="L115" s="11">
        <v>252.23929244670109</v>
      </c>
      <c r="M115" s="1">
        <v>47.1</v>
      </c>
      <c r="N115" s="8">
        <v>41</v>
      </c>
      <c r="O115" s="8" t="s">
        <v>300</v>
      </c>
      <c r="P115" s="12">
        <v>0.15763888888888888</v>
      </c>
      <c r="Q115" s="12">
        <f t="shared" si="50"/>
        <v>0.549224537037037</v>
      </c>
      <c r="R115" s="8">
        <v>9399</v>
      </c>
      <c r="S115" s="8">
        <v>0</v>
      </c>
      <c r="T115" s="13">
        <v>400</v>
      </c>
      <c r="U115">
        <v>31.911933374611746</v>
      </c>
      <c r="V115">
        <v>0.39790188389311781</v>
      </c>
      <c r="W115">
        <v>235.06863115303406</v>
      </c>
      <c r="X115" s="15">
        <v>25.48826789855957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t="e">
        <v>#DIV/0!</v>
      </c>
      <c r="AG115">
        <v>0.48351061475169893</v>
      </c>
      <c r="AH115">
        <v>0.2408994824591591</v>
      </c>
      <c r="AI115" s="8">
        <v>-1</v>
      </c>
      <c r="AJ115" s="8">
        <v>0.87</v>
      </c>
      <c r="AK115" s="8">
        <v>0.92</v>
      </c>
      <c r="AL115" s="8">
        <v>9.899907112121582</v>
      </c>
      <c r="AM115">
        <v>0.87494995355606076</v>
      </c>
      <c r="AN115">
        <v>2.0869876570660379E-2</v>
      </c>
      <c r="AO115">
        <v>0.49822997698379418</v>
      </c>
      <c r="AP115">
        <v>1.9361482124540708</v>
      </c>
      <c r="AQ115">
        <v>-1</v>
      </c>
      <c r="AR115" s="8">
        <v>1801.1536865234375</v>
      </c>
      <c r="AS115" s="8">
        <v>0.5</v>
      </c>
      <c r="AT115">
        <v>189.81907602367932</v>
      </c>
      <c r="AU115">
        <v>9.4946498232452026</v>
      </c>
      <c r="AV115">
        <v>2.4566554498818656</v>
      </c>
      <c r="AW115">
        <v>25.48826789855957</v>
      </c>
      <c r="AX115" s="8">
        <v>2</v>
      </c>
      <c r="AY115">
        <v>4.644859790802002</v>
      </c>
      <c r="AZ115" s="8">
        <v>1</v>
      </c>
      <c r="BA115">
        <v>9.2897195816040039</v>
      </c>
      <c r="BB115" s="8">
        <v>25.603059768676758</v>
      </c>
      <c r="BC115" s="8">
        <v>25.48826789855957</v>
      </c>
      <c r="BD115" s="8">
        <v>25.007570266723633</v>
      </c>
      <c r="BE115" s="8">
        <v>400.53106689453125</v>
      </c>
      <c r="BF115" s="8">
        <v>380.27297973632812</v>
      </c>
      <c r="BG115" s="8">
        <v>2.7344682216644287</v>
      </c>
      <c r="BH115" s="8">
        <v>8.1052751541137695</v>
      </c>
      <c r="BI115" s="8">
        <v>8.3606843948364258</v>
      </c>
      <c r="BJ115" s="8">
        <v>24.782020568847656</v>
      </c>
      <c r="BK115" s="8">
        <v>350.69937133789062</v>
      </c>
      <c r="BL115" s="8">
        <v>1802.3963623046875</v>
      </c>
      <c r="BM115" s="8">
        <v>0.22858570516109467</v>
      </c>
      <c r="BN115" s="8">
        <v>100.77000427246094</v>
      </c>
      <c r="BO115" s="8">
        <v>3.9855003356933594E-2</v>
      </c>
      <c r="BP115" s="8">
        <v>-6.7890405654907227E-2</v>
      </c>
      <c r="BQ115" s="8">
        <v>0.5</v>
      </c>
      <c r="BR115" s="8">
        <v>-1.355140209197998</v>
      </c>
      <c r="BS115" s="8">
        <v>7.355140209197998</v>
      </c>
      <c r="BT115" s="8">
        <v>1</v>
      </c>
      <c r="BU115" s="8">
        <v>0</v>
      </c>
      <c r="BV115" s="8">
        <v>0.15999999642372131</v>
      </c>
      <c r="BW115" s="8">
        <v>111115</v>
      </c>
      <c r="BX115">
        <v>1.7534968566894529</v>
      </c>
      <c r="BY115">
        <v>9.494649823245202E-3</v>
      </c>
      <c r="BZ115">
        <v>298.63826789855955</v>
      </c>
      <c r="CA115">
        <v>298.75305976867674</v>
      </c>
      <c r="CB115">
        <v>288.3834115228783</v>
      </c>
      <c r="CC115">
        <v>-0.51558988905066183</v>
      </c>
      <c r="CD115">
        <v>3.2734240617913817</v>
      </c>
      <c r="CE115">
        <v>32.484111570946546</v>
      </c>
      <c r="CF115">
        <v>24.378836416832776</v>
      </c>
      <c r="CG115">
        <v>25.545663833618164</v>
      </c>
      <c r="CH115">
        <v>3.2846009912190497</v>
      </c>
      <c r="CI115">
        <v>0.38155876914925874</v>
      </c>
      <c r="CJ115">
        <v>0.816768611909516</v>
      </c>
      <c r="CK115">
        <v>2.4678323793095336</v>
      </c>
      <c r="CL115">
        <v>0.2398906112179095</v>
      </c>
      <c r="CM115">
        <v>23.687866965612788</v>
      </c>
      <c r="CN115">
        <v>0.61815759646142843</v>
      </c>
      <c r="CO115">
        <v>26.543207122126677</v>
      </c>
      <c r="CP115">
        <v>375.63547591532608</v>
      </c>
      <c r="CQ115">
        <v>2.2549655491558612E-2</v>
      </c>
      <c r="CR115">
        <v>0</v>
      </c>
      <c r="CS115">
        <v>1577.0066134880992</v>
      </c>
      <c r="CT115">
        <v>495.9990234375</v>
      </c>
      <c r="CU115">
        <v>0.2408994824591591</v>
      </c>
      <c r="CV115" t="e">
        <v>#DIV/0!</v>
      </c>
    </row>
    <row r="116" spans="1:100" x14ac:dyDescent="0.3">
      <c r="A116" s="4" t="str">
        <f>VLOOKUP(B116,ListCodeMtrx!A$1:B$91,2,TRUE)</f>
        <v>M38</v>
      </c>
      <c r="B116" s="22">
        <v>38</v>
      </c>
      <c r="C116" s="10">
        <v>15</v>
      </c>
      <c r="D116" s="10">
        <v>2</v>
      </c>
      <c r="E116" s="10">
        <v>2</v>
      </c>
      <c r="F116" s="1">
        <v>68</v>
      </c>
      <c r="G116" s="3">
        <v>41312</v>
      </c>
      <c r="H116" s="11">
        <v>2</v>
      </c>
      <c r="I116" s="11">
        <v>164.65030865946599</v>
      </c>
      <c r="J116" s="11">
        <v>1.3650873980923799</v>
      </c>
      <c r="K116" s="11">
        <v>192.5013971975176</v>
      </c>
      <c r="L116" s="11">
        <v>252.23929244670109</v>
      </c>
      <c r="M116" s="1">
        <v>47.1</v>
      </c>
      <c r="N116" s="8">
        <v>42</v>
      </c>
      <c r="O116" s="8" t="s">
        <v>301</v>
      </c>
      <c r="P116" s="12">
        <v>0.15763888888888888</v>
      </c>
      <c r="Q116" s="12">
        <f t="shared" si="50"/>
        <v>0.55164351851851845</v>
      </c>
      <c r="R116" s="8">
        <v>9607.5</v>
      </c>
      <c r="S116" s="8">
        <v>0</v>
      </c>
      <c r="T116" s="13">
        <v>50</v>
      </c>
      <c r="U116" s="14">
        <v>-1.9669206432896283E-2</v>
      </c>
      <c r="V116" s="14">
        <v>0.32204693223050657</v>
      </c>
      <c r="W116" s="14">
        <v>46.644794510515545</v>
      </c>
      <c r="X116" s="15">
        <v>26.265052795410156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t="e">
        <v>#DIV/0!</v>
      </c>
      <c r="AG116">
        <v>0.48351061475169893</v>
      </c>
      <c r="AH116">
        <v>0.2408994824591591</v>
      </c>
      <c r="AI116" s="8">
        <v>-1</v>
      </c>
      <c r="AJ116" s="8">
        <v>0.87</v>
      </c>
      <c r="AK116" s="8">
        <v>0.92</v>
      </c>
      <c r="AL116" s="8">
        <v>9.899907112121582</v>
      </c>
      <c r="AM116">
        <v>0.87494995355606076</v>
      </c>
      <c r="AN116">
        <v>6.2180500035595812E-4</v>
      </c>
      <c r="AO116">
        <v>0.49822997698379418</v>
      </c>
      <c r="AP116">
        <v>1.9361482124540708</v>
      </c>
      <c r="AQ116">
        <v>-1</v>
      </c>
      <c r="AR116" s="8">
        <v>1801.1536865234375</v>
      </c>
      <c r="AS116" s="8">
        <v>0.5</v>
      </c>
      <c r="AT116">
        <v>189.81907602367932</v>
      </c>
      <c r="AU116">
        <v>8.2768410670616834</v>
      </c>
      <c r="AV116">
        <v>2.6234818471586321</v>
      </c>
      <c r="AW116">
        <v>26.265052795410156</v>
      </c>
      <c r="AX116" s="8">
        <v>2</v>
      </c>
      <c r="AY116">
        <v>4.644859790802002</v>
      </c>
      <c r="AZ116" s="8">
        <v>1</v>
      </c>
      <c r="BA116">
        <v>9.2897195816040039</v>
      </c>
      <c r="BB116" s="8">
        <v>25.635740280151367</v>
      </c>
      <c r="BC116" s="8">
        <v>26.265052795410156</v>
      </c>
      <c r="BD116" s="8">
        <v>25.002805709838867</v>
      </c>
      <c r="BE116" s="8">
        <v>48.777721405029297</v>
      </c>
      <c r="BF116" s="8">
        <v>48.559738159179688</v>
      </c>
      <c r="BG116" s="8">
        <v>3.2965936660766602</v>
      </c>
      <c r="BH116" s="8">
        <v>7.9788894653320312</v>
      </c>
      <c r="BI116" s="8">
        <v>10.060236930847168</v>
      </c>
      <c r="BJ116" s="8">
        <v>24.34922981262207</v>
      </c>
      <c r="BK116" s="8">
        <v>350.71688842773437</v>
      </c>
      <c r="BL116" s="8">
        <v>1801.9188232421875</v>
      </c>
      <c r="BM116" s="8">
        <v>0.28320616483688354</v>
      </c>
      <c r="BN116" s="8">
        <v>100.77373504638672</v>
      </c>
      <c r="BO116" s="8">
        <v>-0.51958560943603516</v>
      </c>
      <c r="BP116" s="8">
        <v>-5.1469564437866211E-2</v>
      </c>
      <c r="BQ116" s="8">
        <v>0.25</v>
      </c>
      <c r="BR116" s="8">
        <v>-1.355140209197998</v>
      </c>
      <c r="BS116" s="8">
        <v>7.355140209197998</v>
      </c>
      <c r="BT116" s="8">
        <v>1</v>
      </c>
      <c r="BU116" s="8">
        <v>0</v>
      </c>
      <c r="BV116" s="8">
        <v>0.15999999642372131</v>
      </c>
      <c r="BW116" s="8">
        <v>111135</v>
      </c>
      <c r="BX116">
        <v>1.7535844421386717</v>
      </c>
      <c r="BY116">
        <v>8.2768410670616827E-3</v>
      </c>
      <c r="BZ116">
        <v>299.41505279541013</v>
      </c>
      <c r="CA116">
        <v>298.78574028015134</v>
      </c>
      <c r="CB116">
        <v>288.30700527458612</v>
      </c>
      <c r="CC116">
        <v>-0.33541234740796477</v>
      </c>
      <c r="CD116">
        <v>3.4275443401024086</v>
      </c>
      <c r="CE116">
        <v>34.012278482331638</v>
      </c>
      <c r="CF116">
        <v>26.033389016999607</v>
      </c>
      <c r="CG116">
        <v>25.950396537780762</v>
      </c>
      <c r="CH116">
        <v>3.3643670007737714</v>
      </c>
      <c r="CI116">
        <v>0.31125659245167386</v>
      </c>
      <c r="CJ116">
        <v>0.8040624929437763</v>
      </c>
      <c r="CK116">
        <v>2.5603045078299953</v>
      </c>
      <c r="CL116">
        <v>0.19547686779906409</v>
      </c>
      <c r="CM116">
        <v>4.700570163295847</v>
      </c>
      <c r="CN116">
        <v>0.96056519822271436</v>
      </c>
      <c r="CO116">
        <v>24.436907579488498</v>
      </c>
      <c r="CP116">
        <v>48.562596526265061</v>
      </c>
      <c r="CQ116">
        <v>-9.8976293308906008E-5</v>
      </c>
      <c r="CR116">
        <v>0</v>
      </c>
      <c r="CS116">
        <v>1576.5887907075437</v>
      </c>
      <c r="CT116">
        <v>495.9990234375</v>
      </c>
      <c r="CU116">
        <v>0.2408994824591591</v>
      </c>
      <c r="CV116" t="e">
        <v>#DIV/0!</v>
      </c>
    </row>
    <row r="117" spans="1:100" s="5" customFormat="1" x14ac:dyDescent="0.3">
      <c r="A117" s="4" t="str">
        <f>VLOOKUP(B117,ListCodeMtrx!A$1:B$91,2,TRUE)</f>
        <v>M38</v>
      </c>
      <c r="B117" s="22">
        <v>38</v>
      </c>
      <c r="C117" s="10">
        <v>15</v>
      </c>
      <c r="D117" s="10">
        <v>2</v>
      </c>
      <c r="E117" s="10">
        <v>2</v>
      </c>
      <c r="F117" s="1">
        <v>68</v>
      </c>
      <c r="G117" s="3">
        <v>41312</v>
      </c>
      <c r="H117" s="11">
        <v>2</v>
      </c>
      <c r="I117" s="11">
        <v>164.65030865946599</v>
      </c>
      <c r="J117" s="11">
        <v>1.3650873980923799</v>
      </c>
      <c r="K117" s="11">
        <v>192.5013971975176</v>
      </c>
      <c r="L117" s="11">
        <v>252.23929244670109</v>
      </c>
      <c r="M117" s="1">
        <v>47.1</v>
      </c>
      <c r="N117" s="8">
        <v>43</v>
      </c>
      <c r="O117" s="8" t="s">
        <v>302</v>
      </c>
      <c r="P117" s="12">
        <v>0.15763888888888888</v>
      </c>
      <c r="Q117" s="12">
        <f t="shared" si="50"/>
        <v>0.55341435185185184</v>
      </c>
      <c r="R117" s="8">
        <v>9760.5</v>
      </c>
      <c r="S117" s="8">
        <v>0</v>
      </c>
      <c r="T117" s="13">
        <v>150</v>
      </c>
      <c r="U117" s="14">
        <v>9.4702187548628807</v>
      </c>
      <c r="V117" s="14">
        <v>0.30601959022785402</v>
      </c>
      <c r="W117" s="14">
        <v>89.119757142805412</v>
      </c>
      <c r="X117" s="15">
        <v>26.395835876464844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t="e">
        <v>#DIV/0!</v>
      </c>
      <c r="AG117">
        <v>0.48351061475169893</v>
      </c>
      <c r="AH117">
        <v>0.2408994824591591</v>
      </c>
      <c r="AI117" s="8">
        <v>-1</v>
      </c>
      <c r="AJ117" s="8">
        <v>0.87</v>
      </c>
      <c r="AK117" s="8">
        <v>0.92</v>
      </c>
      <c r="AL117" s="8">
        <v>9.899907112121582</v>
      </c>
      <c r="AM117">
        <v>0.87494995355606076</v>
      </c>
      <c r="AN117">
        <v>6.6403956511941449E-3</v>
      </c>
      <c r="AO117">
        <v>0.49822997698379418</v>
      </c>
      <c r="AP117">
        <v>1.9361482124540708</v>
      </c>
      <c r="AQ117">
        <v>-1</v>
      </c>
      <c r="AR117" s="8">
        <v>1801.1536865234375</v>
      </c>
      <c r="AS117" s="8">
        <v>0.5</v>
      </c>
      <c r="AT117">
        <v>189.81907602367932</v>
      </c>
      <c r="AU117">
        <v>7.8947862964750541</v>
      </c>
      <c r="AV117">
        <v>2.628237839929243</v>
      </c>
      <c r="AW117">
        <v>26.395835876464844</v>
      </c>
      <c r="AX117" s="8">
        <v>2</v>
      </c>
      <c r="AY117">
        <v>4.644859790802002</v>
      </c>
      <c r="AZ117" s="8">
        <v>1</v>
      </c>
      <c r="BA117">
        <v>9.2897195816040039</v>
      </c>
      <c r="BB117" s="8">
        <v>25.628557205200195</v>
      </c>
      <c r="BC117" s="8">
        <v>26.395835876464844</v>
      </c>
      <c r="BD117" s="8">
        <v>25.004247665405273</v>
      </c>
      <c r="BE117" s="8">
        <v>151.0523681640625</v>
      </c>
      <c r="BF117" s="8">
        <v>144.99887084960937</v>
      </c>
      <c r="BG117" s="8">
        <v>3.7304508686065674</v>
      </c>
      <c r="BH117" s="8">
        <v>8.1957912445068359</v>
      </c>
      <c r="BI117" s="8">
        <v>11.38838005065918</v>
      </c>
      <c r="BJ117" s="8">
        <v>25.020242691040039</v>
      </c>
      <c r="BK117" s="8">
        <v>350.704833984375</v>
      </c>
      <c r="BL117" s="8">
        <v>1802.0987548828125</v>
      </c>
      <c r="BM117" s="8">
        <v>0.1921730637550354</v>
      </c>
      <c r="BN117" s="8">
        <v>100.76741027832031</v>
      </c>
      <c r="BO117" s="8">
        <v>-0.13770389556884766</v>
      </c>
      <c r="BP117" s="8">
        <v>-5.2744626998901367E-2</v>
      </c>
      <c r="BQ117" s="8">
        <v>0.25</v>
      </c>
      <c r="BR117" s="8">
        <v>-1.355140209197998</v>
      </c>
      <c r="BS117" s="8">
        <v>7.355140209197998</v>
      </c>
      <c r="BT117" s="8">
        <v>1</v>
      </c>
      <c r="BU117" s="8">
        <v>0</v>
      </c>
      <c r="BV117" s="8">
        <v>0.15999999642372131</v>
      </c>
      <c r="BW117" s="8">
        <v>111115</v>
      </c>
      <c r="BX117">
        <v>1.7535241699218747</v>
      </c>
      <c r="BY117">
        <v>7.8947862964750537E-3</v>
      </c>
      <c r="BZ117">
        <v>299.54583587646482</v>
      </c>
      <c r="CA117">
        <v>298.77855720520017</v>
      </c>
      <c r="CB117">
        <v>288.33579433644263</v>
      </c>
      <c r="CC117">
        <v>-0.27434770456669122</v>
      </c>
      <c r="CD117">
        <v>3.4541064988199288</v>
      </c>
      <c r="CE117">
        <v>34.278012000900503</v>
      </c>
      <c r="CF117">
        <v>26.082220756393667</v>
      </c>
      <c r="CG117">
        <v>26.01219654083252</v>
      </c>
      <c r="CH117">
        <v>3.3766944407415136</v>
      </c>
      <c r="CI117">
        <v>0.29626025976604597</v>
      </c>
      <c r="CJ117">
        <v>0.82586865889068573</v>
      </c>
      <c r="CK117">
        <v>2.5508257818508278</v>
      </c>
      <c r="CL117">
        <v>0.18601542389190162</v>
      </c>
      <c r="CM117">
        <v>8.9803671319133418</v>
      </c>
      <c r="CN117">
        <v>0.61462380100351999</v>
      </c>
      <c r="CO117">
        <v>24.738040233863323</v>
      </c>
      <c r="CP117">
        <v>143.62264036097525</v>
      </c>
      <c r="CQ117">
        <v>1.6311819083152119E-2</v>
      </c>
      <c r="CR117">
        <v>0</v>
      </c>
      <c r="CS117">
        <v>1576.7462218881517</v>
      </c>
      <c r="CT117">
        <v>495.9990234375</v>
      </c>
      <c r="CU117">
        <v>0.2408994824591591</v>
      </c>
      <c r="CV117" t="e">
        <v>#DIV/0!</v>
      </c>
    </row>
    <row r="118" spans="1:100" x14ac:dyDescent="0.3">
      <c r="A118" s="4" t="str">
        <f>VLOOKUP(B118,ListCodeMtrx!A$1:B$91,2,TRUE)</f>
        <v>M38</v>
      </c>
      <c r="B118" s="22">
        <v>38</v>
      </c>
      <c r="C118" s="10">
        <v>15</v>
      </c>
      <c r="D118" s="10">
        <v>2</v>
      </c>
      <c r="E118" s="10">
        <v>2</v>
      </c>
      <c r="F118" s="1">
        <v>68</v>
      </c>
      <c r="G118" s="3">
        <v>41312</v>
      </c>
      <c r="H118" s="11">
        <v>2</v>
      </c>
      <c r="I118" s="11">
        <v>164.65030865946599</v>
      </c>
      <c r="J118" s="11">
        <v>1.3650873980923799</v>
      </c>
      <c r="K118" s="11">
        <v>192.5013971975176</v>
      </c>
      <c r="L118" s="11">
        <v>252.23929244670109</v>
      </c>
      <c r="M118" s="1">
        <v>47.1</v>
      </c>
      <c r="N118" s="8">
        <v>44</v>
      </c>
      <c r="O118" s="8" t="s">
        <v>303</v>
      </c>
      <c r="P118" s="12">
        <v>0.15763888888888888</v>
      </c>
      <c r="Q118" s="12">
        <f t="shared" si="50"/>
        <v>0.5558333333333334</v>
      </c>
      <c r="R118" s="8">
        <v>9969.5</v>
      </c>
      <c r="S118" s="8">
        <v>0</v>
      </c>
      <c r="T118" s="13" t="s">
        <v>192</v>
      </c>
      <c r="U118" s="14">
        <v>27.584063857633147</v>
      </c>
      <c r="V118" s="14">
        <v>0.25362332574327179</v>
      </c>
      <c r="W118" s="14">
        <v>192.65519833895209</v>
      </c>
      <c r="X118" s="15">
        <v>26.75103759765625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t="e">
        <v>#DIV/0!</v>
      </c>
      <c r="AG118">
        <v>0.48351061475169893</v>
      </c>
      <c r="AH118">
        <v>0.2408994824591591</v>
      </c>
      <c r="AI118" s="8">
        <v>-1</v>
      </c>
      <c r="AJ118" s="8">
        <v>0.87</v>
      </c>
      <c r="AK118" s="8">
        <v>0.92</v>
      </c>
      <c r="AL118" s="8">
        <v>9.899907112121582</v>
      </c>
      <c r="AM118">
        <v>0.87494995355606076</v>
      </c>
      <c r="AN118">
        <v>1.8128974402683778E-2</v>
      </c>
      <c r="AO118">
        <v>0.49822997698379418</v>
      </c>
      <c r="AP118">
        <v>1.9361482124540708</v>
      </c>
      <c r="AQ118">
        <v>-1</v>
      </c>
      <c r="AR118" s="8">
        <v>1801.1536865234375</v>
      </c>
      <c r="AS118" s="8">
        <v>0.5</v>
      </c>
      <c r="AT118">
        <v>189.81907602367932</v>
      </c>
      <c r="AU118">
        <v>6.7801713727919308</v>
      </c>
      <c r="AV118">
        <v>2.7076169260040492</v>
      </c>
      <c r="AW118">
        <v>26.75103759765625</v>
      </c>
      <c r="AX118" s="8">
        <v>2</v>
      </c>
      <c r="AY118">
        <v>4.644859790802002</v>
      </c>
      <c r="AZ118" s="8">
        <v>1</v>
      </c>
      <c r="BA118">
        <v>9.2897195816040039</v>
      </c>
      <c r="BB118" s="8">
        <v>25.663032531738281</v>
      </c>
      <c r="BC118" s="8">
        <v>26.75103759765625</v>
      </c>
      <c r="BD118" s="8">
        <v>25.004907608032227</v>
      </c>
      <c r="BE118" s="8">
        <v>400.56027221679687</v>
      </c>
      <c r="BF118" s="8">
        <v>383.34576416015625</v>
      </c>
      <c r="BG118" s="8">
        <v>4.2977180480957031</v>
      </c>
      <c r="BH118" s="8">
        <v>8.1332283020019531</v>
      </c>
      <c r="BI118" s="8">
        <v>13.092951774597168</v>
      </c>
      <c r="BJ118" s="8">
        <v>24.777793884277344</v>
      </c>
      <c r="BK118" s="8">
        <v>350.67181396484375</v>
      </c>
      <c r="BL118" s="8">
        <v>1802.0528564453125</v>
      </c>
      <c r="BM118" s="8">
        <v>0.20127488672733307</v>
      </c>
      <c r="BN118" s="8">
        <v>100.76447296142578</v>
      </c>
      <c r="BO118" s="8">
        <v>0.26454830169677734</v>
      </c>
      <c r="BP118" s="8">
        <v>-5.2267789840698242E-2</v>
      </c>
      <c r="BQ118" s="8">
        <v>0.25</v>
      </c>
      <c r="BR118" s="8">
        <v>-1.355140209197998</v>
      </c>
      <c r="BS118" s="8">
        <v>7.355140209197998</v>
      </c>
      <c r="BT118" s="8">
        <v>1</v>
      </c>
      <c r="BU118" s="8">
        <v>0</v>
      </c>
      <c r="BV118" s="8">
        <v>0.15999999642372131</v>
      </c>
      <c r="BW118" s="8">
        <v>111115</v>
      </c>
      <c r="BX118">
        <v>1.7533590698242187</v>
      </c>
      <c r="BY118">
        <v>6.7801713727919308E-3</v>
      </c>
      <c r="BZ118">
        <v>299.90103759765623</v>
      </c>
      <c r="CA118">
        <v>298.81303253173826</v>
      </c>
      <c r="CB118">
        <v>288.32845058660678</v>
      </c>
      <c r="CC118">
        <v>-9.2881646002007268E-2</v>
      </c>
      <c r="CD118">
        <v>3.5271573893302279</v>
      </c>
      <c r="CE118">
        <v>35.00397794647801</v>
      </c>
      <c r="CF118">
        <v>26.870749644476057</v>
      </c>
      <c r="CG118">
        <v>26.207035064697266</v>
      </c>
      <c r="CH118">
        <v>3.415818121981177</v>
      </c>
      <c r="CI118">
        <v>0.24688304699759714</v>
      </c>
      <c r="CJ118">
        <v>0.81954046332617869</v>
      </c>
      <c r="CK118">
        <v>2.5962776586549983</v>
      </c>
      <c r="CL118">
        <v>0.15489364326311775</v>
      </c>
      <c r="CM118">
        <v>19.412799523903459</v>
      </c>
      <c r="CN118">
        <v>0.50256248105682355</v>
      </c>
      <c r="CO118">
        <v>23.628015387897083</v>
      </c>
      <c r="CP118">
        <v>379.33719470004615</v>
      </c>
      <c r="CQ118">
        <v>1.7181460041224172E-2</v>
      </c>
      <c r="CR118">
        <v>0</v>
      </c>
      <c r="CS118">
        <v>1576.7060630523929</v>
      </c>
      <c r="CT118">
        <v>495.9990234375</v>
      </c>
      <c r="CU118">
        <v>0.2408994824591591</v>
      </c>
      <c r="CV118" t="e">
        <v>#DIV/0!</v>
      </c>
    </row>
    <row r="119" spans="1:100" x14ac:dyDescent="0.3">
      <c r="A119" s="4" t="str">
        <f>VLOOKUP(B119,ListCodeMtrx!A$1:B$91,2,TRUE)</f>
        <v>M38</v>
      </c>
      <c r="B119">
        <v>38</v>
      </c>
      <c r="C119" s="10">
        <v>15</v>
      </c>
      <c r="D119" s="10">
        <v>2</v>
      </c>
      <c r="E119" s="10">
        <v>2</v>
      </c>
      <c r="F119" s="1">
        <v>68</v>
      </c>
      <c r="G119" s="3">
        <v>41312</v>
      </c>
      <c r="H119" s="11">
        <v>2</v>
      </c>
      <c r="I119" s="11">
        <v>164.65030865946599</v>
      </c>
      <c r="J119" s="11">
        <v>1.3650873980923799</v>
      </c>
      <c r="K119" s="11">
        <v>192.5013971975176</v>
      </c>
      <c r="L119" s="11">
        <v>252.23929244670109</v>
      </c>
      <c r="M119" s="1">
        <v>47.1</v>
      </c>
      <c r="N119" s="8">
        <v>45</v>
      </c>
      <c r="O119" s="8" t="s">
        <v>304</v>
      </c>
      <c r="P119" s="12">
        <v>0.15763888888888888</v>
      </c>
      <c r="Q119" s="12">
        <f t="shared" si="50"/>
        <v>0.55789351851851854</v>
      </c>
      <c r="R119" s="8">
        <v>10148</v>
      </c>
      <c r="S119" s="8">
        <v>0</v>
      </c>
      <c r="T119" s="13">
        <v>800</v>
      </c>
      <c r="U119" s="14">
        <v>43.110769297002903</v>
      </c>
      <c r="V119" s="14">
        <v>0.16188105263581187</v>
      </c>
      <c r="W119" s="14">
        <v>323.15694552740803</v>
      </c>
      <c r="X119" s="15">
        <v>27.951812744140625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t="e">
        <v>#DIV/0!</v>
      </c>
      <c r="AG119">
        <v>0.48351061475169893</v>
      </c>
      <c r="AH119">
        <v>0.2408994824591591</v>
      </c>
      <c r="AI119" s="8">
        <v>-1</v>
      </c>
      <c r="AJ119" s="8">
        <v>0.87</v>
      </c>
      <c r="AK119" s="8">
        <v>0.92</v>
      </c>
      <c r="AL119" s="8">
        <v>9.899907112121582</v>
      </c>
      <c r="AM119">
        <v>0.87494995355606076</v>
      </c>
      <c r="AN119">
        <v>2.7982528603976792E-2</v>
      </c>
      <c r="AO119">
        <v>0.49822997698379418</v>
      </c>
      <c r="AP119">
        <v>1.9361482124540708</v>
      </c>
      <c r="AQ119">
        <v>-1</v>
      </c>
      <c r="AR119" s="8">
        <v>1801.1536865234375</v>
      </c>
      <c r="AS119" s="8">
        <v>0.5</v>
      </c>
      <c r="AT119">
        <v>189.81907602367932</v>
      </c>
      <c r="AU119">
        <v>3.2026306124305846</v>
      </c>
      <c r="AV119">
        <v>1.9719001213210088</v>
      </c>
      <c r="AW119">
        <v>27.951812744140625</v>
      </c>
      <c r="AX119" s="8">
        <v>2</v>
      </c>
      <c r="AY119">
        <v>4.644859790802002</v>
      </c>
      <c r="AZ119" s="8">
        <v>1</v>
      </c>
      <c r="BA119">
        <v>9.2897195816040039</v>
      </c>
      <c r="BB119" s="8">
        <v>25.706809997558594</v>
      </c>
      <c r="BC119" s="8">
        <v>27.951812744140625</v>
      </c>
      <c r="BD119" s="8">
        <v>25.007966995239258</v>
      </c>
      <c r="BE119" s="8">
        <v>799.22186279296875</v>
      </c>
      <c r="BF119" s="8">
        <v>773.224365234375</v>
      </c>
      <c r="BG119" s="8">
        <v>16.192081451416016</v>
      </c>
      <c r="BH119" s="8">
        <v>17.985633850097656</v>
      </c>
      <c r="BI119" s="8">
        <v>49.200523376464844</v>
      </c>
      <c r="BJ119" s="8">
        <v>54.65032958984375</v>
      </c>
      <c r="BK119" s="8">
        <v>350.70391845703125</v>
      </c>
      <c r="BL119" s="8">
        <v>1801.666748046875</v>
      </c>
      <c r="BM119" s="8">
        <v>0.19318541884422302</v>
      </c>
      <c r="BN119" s="8">
        <v>100.76332855224609</v>
      </c>
      <c r="BO119" s="8">
        <v>0.56612300872802734</v>
      </c>
      <c r="BP119" s="8">
        <v>-2.2230863571166992E-2</v>
      </c>
      <c r="BQ119" s="8">
        <v>0.25</v>
      </c>
      <c r="BR119" s="8">
        <v>-1.355140209197998</v>
      </c>
      <c r="BS119" s="8">
        <v>7.355140209197998</v>
      </c>
      <c r="BT119" s="8">
        <v>1</v>
      </c>
      <c r="BU119" s="8">
        <v>0</v>
      </c>
      <c r="BV119" s="8">
        <v>0.15999999642372131</v>
      </c>
      <c r="BW119" s="8">
        <v>111115</v>
      </c>
      <c r="BX119">
        <v>1.7535195922851561</v>
      </c>
      <c r="BY119">
        <v>3.2026306124305847E-3</v>
      </c>
      <c r="BZ119">
        <v>301.1018127441406</v>
      </c>
      <c r="CA119">
        <v>298.85680999755857</v>
      </c>
      <c r="CB119">
        <v>288.26667324423761</v>
      </c>
      <c r="CC119">
        <v>0.48267850315344768</v>
      </c>
      <c r="CD119">
        <v>3.7841924541787977</v>
      </c>
      <c r="CE119">
        <v>37.555254560856255</v>
      </c>
      <c r="CF119">
        <v>19.569620710758599</v>
      </c>
      <c r="CG119">
        <v>26.829311370849609</v>
      </c>
      <c r="CH119">
        <v>3.5434353513686174</v>
      </c>
      <c r="CI119">
        <v>0.15910845609723773</v>
      </c>
      <c r="CJ119">
        <v>1.8122923328577889</v>
      </c>
      <c r="CK119">
        <v>1.7311430185108285</v>
      </c>
      <c r="CL119">
        <v>9.9688223379035268E-2</v>
      </c>
      <c r="CM119">
        <v>32.562369476118512</v>
      </c>
      <c r="CN119">
        <v>0.41793425046746258</v>
      </c>
      <c r="CO119">
        <v>47.320684806269753</v>
      </c>
      <c r="CP119">
        <v>766.95942493776977</v>
      </c>
      <c r="CQ119">
        <v>2.6598944602901405E-2</v>
      </c>
      <c r="CR119">
        <v>0</v>
      </c>
      <c r="CS119">
        <v>1576.3682375271123</v>
      </c>
      <c r="CT119">
        <v>495.9990234375</v>
      </c>
      <c r="CU119">
        <v>0.2408994824591591</v>
      </c>
      <c r="CV119" t="e">
        <v>#DIV/0!</v>
      </c>
    </row>
    <row r="120" spans="1:100" x14ac:dyDescent="0.3">
      <c r="A120" s="4" t="str">
        <f>VLOOKUP(B120,ListCodeMtrx!A$1:B$91,2,TRUE)</f>
        <v>M38</v>
      </c>
      <c r="B120" s="5">
        <v>38</v>
      </c>
      <c r="C120" s="10">
        <v>15</v>
      </c>
      <c r="D120" s="10">
        <v>2</v>
      </c>
      <c r="E120" s="10">
        <v>2</v>
      </c>
      <c r="F120" s="1">
        <v>68</v>
      </c>
      <c r="G120" s="17">
        <v>41312</v>
      </c>
      <c r="H120" s="11">
        <v>2</v>
      </c>
      <c r="I120" s="11">
        <v>164.65030865946599</v>
      </c>
      <c r="J120" s="11">
        <v>1.3650873980923799</v>
      </c>
      <c r="K120" s="11">
        <v>192.5013971975176</v>
      </c>
      <c r="L120" s="11">
        <v>252.23929244670109</v>
      </c>
      <c r="M120" s="1">
        <v>47.1</v>
      </c>
      <c r="N120" s="19">
        <v>46</v>
      </c>
      <c r="O120" s="19" t="s">
        <v>305</v>
      </c>
      <c r="P120" s="12">
        <v>0.15763888888888888</v>
      </c>
      <c r="Q120" s="12">
        <f t="shared" si="50"/>
        <v>0.56103009259259262</v>
      </c>
      <c r="R120" s="19">
        <v>10409</v>
      </c>
      <c r="S120" s="19">
        <v>0</v>
      </c>
      <c r="T120" s="13" t="s">
        <v>194</v>
      </c>
      <c r="U120" s="5">
        <v>25.028446858799335</v>
      </c>
      <c r="V120" s="5">
        <v>0.21887699952302825</v>
      </c>
      <c r="W120" s="5">
        <v>189.26315443263729</v>
      </c>
      <c r="X120" s="5">
        <v>27.906749725341797</v>
      </c>
      <c r="Y120" s="19">
        <v>7</v>
      </c>
      <c r="Z120" s="19">
        <v>7</v>
      </c>
      <c r="AA120" s="19">
        <v>0</v>
      </c>
      <c r="AB120" s="19">
        <v>0</v>
      </c>
      <c r="AC120" s="19">
        <v>464.469970703125</v>
      </c>
      <c r="AD120" s="19">
        <v>838.650146484375</v>
      </c>
      <c r="AE120" s="19">
        <v>624.64599609375</v>
      </c>
      <c r="AF120" s="5" t="e">
        <v>#DIV/0!</v>
      </c>
      <c r="AG120" s="5">
        <v>0.44616957064851764</v>
      </c>
      <c r="AH120" s="5">
        <v>0.25517690694711176</v>
      </c>
      <c r="AI120" s="19">
        <v>-1</v>
      </c>
      <c r="AJ120" s="19">
        <v>0.87</v>
      </c>
      <c r="AK120" s="19">
        <v>0.92</v>
      </c>
      <c r="AL120" s="19">
        <v>9.899907112121582</v>
      </c>
      <c r="AM120" s="5">
        <v>0.87494995355606076</v>
      </c>
      <c r="AN120" s="5">
        <v>1.6518266081695182E-2</v>
      </c>
      <c r="AO120" s="5">
        <v>0.57192808235713233</v>
      </c>
      <c r="AP120" s="5">
        <v>1.8056068193489618</v>
      </c>
      <c r="AQ120" s="5">
        <v>-1</v>
      </c>
      <c r="AR120" s="19">
        <v>1800.945556640625</v>
      </c>
      <c r="AS120" s="19">
        <v>0.5</v>
      </c>
      <c r="AT120" s="5">
        <v>201.0458764018185</v>
      </c>
      <c r="AU120" s="5">
        <v>4.2089016055585358</v>
      </c>
      <c r="AV120" s="5">
        <v>1.9278638653111411</v>
      </c>
      <c r="AW120" s="5">
        <v>27.906749725341797</v>
      </c>
      <c r="AX120" s="19">
        <v>2</v>
      </c>
      <c r="AY120" s="5">
        <v>4.644859790802002</v>
      </c>
      <c r="AZ120" s="19">
        <v>1</v>
      </c>
      <c r="BA120" s="5">
        <v>9.2897195816040039</v>
      </c>
      <c r="BB120" s="19">
        <v>25.731437683105469</v>
      </c>
      <c r="BC120" s="19">
        <v>27.906749725341797</v>
      </c>
      <c r="BD120" s="19">
        <v>25.000904083251953</v>
      </c>
      <c r="BE120" s="19">
        <v>400.12203979492187</v>
      </c>
      <c r="BF120" s="19">
        <v>384.92449951171875</v>
      </c>
      <c r="BG120" s="19">
        <v>15.968728065490723</v>
      </c>
      <c r="BH120" s="19">
        <v>18.325057983398438</v>
      </c>
      <c r="BI120" s="19">
        <v>48.448455810546875</v>
      </c>
      <c r="BJ120" s="19">
        <v>55.597461700439453</v>
      </c>
      <c r="BK120" s="19">
        <v>350.69564819335937</v>
      </c>
      <c r="BL120" s="19">
        <v>1800.945556640625</v>
      </c>
      <c r="BM120" s="19">
        <v>0.22858141362667084</v>
      </c>
      <c r="BN120" s="19">
        <v>100.75794982910156</v>
      </c>
      <c r="BO120" s="19">
        <v>0.24181270599365234</v>
      </c>
      <c r="BP120" s="19">
        <v>-9.9761486053466797E-3</v>
      </c>
      <c r="BQ120" s="19">
        <v>0.25</v>
      </c>
      <c r="BR120" s="19">
        <v>-1.355140209197998</v>
      </c>
      <c r="BS120" s="19">
        <v>7.355140209197998</v>
      </c>
      <c r="BT120" s="19">
        <v>1</v>
      </c>
      <c r="BU120" s="19">
        <v>0</v>
      </c>
      <c r="BV120" s="19">
        <v>0.15999999642372131</v>
      </c>
      <c r="BW120" s="19">
        <v>111115</v>
      </c>
      <c r="BX120" s="5">
        <v>1.7534782409667968</v>
      </c>
      <c r="BY120" s="5">
        <v>4.2089016055585357E-3</v>
      </c>
      <c r="BZ120" s="5">
        <v>301.05674972534177</v>
      </c>
      <c r="CA120" s="5">
        <v>298.88143768310545</v>
      </c>
      <c r="CB120" s="5">
        <v>288.15128262181679</v>
      </c>
      <c r="CC120" s="5">
        <v>0.30832560541994219</v>
      </c>
      <c r="CD120" s="5">
        <v>3.7742591382177779</v>
      </c>
      <c r="CE120" s="5">
        <v>37.458673430924378</v>
      </c>
      <c r="CF120" s="5">
        <v>19.133615447525941</v>
      </c>
      <c r="CG120" s="5">
        <v>26.819093704223633</v>
      </c>
      <c r="CH120" s="5">
        <v>3.5413067512520637</v>
      </c>
      <c r="CI120" s="5">
        <v>0.21383870175621675</v>
      </c>
      <c r="CJ120" s="5">
        <v>1.8463952729066369</v>
      </c>
      <c r="CK120" s="5">
        <v>1.6949114783454269</v>
      </c>
      <c r="CL120" s="5">
        <v>0.1340928966704395</v>
      </c>
      <c r="CM120" s="5">
        <v>19.069767418821169</v>
      </c>
      <c r="CN120" s="5">
        <v>0.49168903167431488</v>
      </c>
      <c r="CO120" s="5">
        <v>48.664682383214107</v>
      </c>
      <c r="CP120" s="5">
        <v>381.28731725206381</v>
      </c>
      <c r="CQ120" s="5">
        <v>3.1944451383978723E-2</v>
      </c>
      <c r="CR120" s="5">
        <v>0</v>
      </c>
      <c r="CS120" s="5">
        <v>1575.7372311397089</v>
      </c>
      <c r="CT120" s="5">
        <v>374.18017578125</v>
      </c>
      <c r="CU120" s="5">
        <v>0.25517690694711176</v>
      </c>
      <c r="CV120" s="5" t="e">
        <v>#DIV/0!</v>
      </c>
    </row>
    <row r="121" spans="1:100" x14ac:dyDescent="0.3">
      <c r="A121" s="4" t="str">
        <f>VLOOKUP(B121,ListCodeMtrx!A$1:B$91,2,TRUE)</f>
        <v>M42</v>
      </c>
      <c r="B121">
        <v>42</v>
      </c>
      <c r="C121" s="10">
        <v>14</v>
      </c>
      <c r="D121" s="10">
        <v>2</v>
      </c>
      <c r="E121" s="10">
        <v>3</v>
      </c>
      <c r="F121" s="1">
        <v>68</v>
      </c>
      <c r="G121" s="3">
        <v>41312</v>
      </c>
      <c r="H121" s="11">
        <v>2</v>
      </c>
      <c r="I121" s="11">
        <v>144.64565007349754</v>
      </c>
      <c r="J121" s="11">
        <v>1.7255437091119323</v>
      </c>
      <c r="K121" s="11">
        <v>168.78017162359009</v>
      </c>
      <c r="L121" s="11">
        <v>259.5214330337825</v>
      </c>
      <c r="M121" s="1">
        <v>48.8</v>
      </c>
      <c r="N121" s="8">
        <v>47</v>
      </c>
      <c r="O121" s="8" t="s">
        <v>306</v>
      </c>
      <c r="P121" s="12">
        <v>0.15763888888888888</v>
      </c>
      <c r="Q121" s="12">
        <f t="shared" si="50"/>
        <v>0.56545138888888891</v>
      </c>
      <c r="R121" s="8">
        <v>10800.5</v>
      </c>
      <c r="S121" s="8">
        <v>0</v>
      </c>
      <c r="T121" s="13">
        <v>400</v>
      </c>
      <c r="U121">
        <v>33.283688991413634</v>
      </c>
      <c r="V121">
        <v>0.52209596492708754</v>
      </c>
      <c r="W121">
        <v>265.82269484337257</v>
      </c>
      <c r="X121">
        <v>26.495073318481445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t="e">
        <v>#DIV/0!</v>
      </c>
      <c r="AG121">
        <v>0.44616957064851764</v>
      </c>
      <c r="AH121">
        <v>0.25517690694711176</v>
      </c>
      <c r="AI121" s="8">
        <v>-1</v>
      </c>
      <c r="AJ121" s="8">
        <v>0.87</v>
      </c>
      <c r="AK121" s="8">
        <v>0.92</v>
      </c>
      <c r="AL121" s="8">
        <v>9.899907112121582</v>
      </c>
      <c r="AM121">
        <v>0.87494995355606076</v>
      </c>
      <c r="AN121">
        <v>2.176499576644186E-2</v>
      </c>
      <c r="AO121">
        <v>0.57192808235713233</v>
      </c>
      <c r="AP121">
        <v>1.8056068193489618</v>
      </c>
      <c r="AQ121">
        <v>-1</v>
      </c>
      <c r="AR121" s="8">
        <v>1800.945556640625</v>
      </c>
      <c r="AS121" s="8">
        <v>0.5</v>
      </c>
      <c r="AT121">
        <v>201.0458764018185</v>
      </c>
      <c r="AU121">
        <v>6.9843101005569963</v>
      </c>
      <c r="AV121">
        <v>1.3842645019118005</v>
      </c>
      <c r="AW121">
        <v>26.495073318481445</v>
      </c>
      <c r="AX121" s="8">
        <v>2</v>
      </c>
      <c r="AY121">
        <v>4.644859790802002</v>
      </c>
      <c r="AZ121" s="8">
        <v>1</v>
      </c>
      <c r="BA121">
        <v>9.2897195816040039</v>
      </c>
      <c r="BB121" s="8">
        <v>25.680187225341797</v>
      </c>
      <c r="BC121" s="8">
        <v>26.495073318481445</v>
      </c>
      <c r="BD121" s="8">
        <v>25.003305435180664</v>
      </c>
      <c r="BE121" s="8">
        <v>400.47042846679687</v>
      </c>
      <c r="BF121" s="8">
        <v>379.97531127929687</v>
      </c>
      <c r="BG121" s="8">
        <v>16.844326019287109</v>
      </c>
      <c r="BH121" s="8">
        <v>20.744834899902344</v>
      </c>
      <c r="BI121" s="8">
        <v>51.258338928222656</v>
      </c>
      <c r="BJ121" s="8">
        <v>63.127830505371094</v>
      </c>
      <c r="BK121" s="8">
        <v>350.69381713867187</v>
      </c>
      <c r="BL121" s="8">
        <v>1800.3035888671875</v>
      </c>
      <c r="BM121" s="8">
        <v>0.24274280667304993</v>
      </c>
      <c r="BN121" s="8">
        <v>100.75360870361328</v>
      </c>
      <c r="BO121" s="8">
        <v>0.29991817474365234</v>
      </c>
      <c r="BP121" s="8">
        <v>-3.1700849533081055E-2</v>
      </c>
      <c r="BQ121" s="8">
        <v>0.25</v>
      </c>
      <c r="BR121" s="8">
        <v>-1.355140209197998</v>
      </c>
      <c r="BS121" s="8">
        <v>7.355140209197998</v>
      </c>
      <c r="BT121" s="8">
        <v>1</v>
      </c>
      <c r="BU121" s="8">
        <v>0</v>
      </c>
      <c r="BV121" s="8">
        <v>0.15999999642372131</v>
      </c>
      <c r="BW121" s="8">
        <v>111115</v>
      </c>
      <c r="BX121">
        <v>1.753469085693359</v>
      </c>
      <c r="BY121">
        <v>6.9843101005569964E-3</v>
      </c>
      <c r="BZ121">
        <v>299.64507331848142</v>
      </c>
      <c r="CA121">
        <v>298.83018722534177</v>
      </c>
      <c r="CB121">
        <v>288.04856778036265</v>
      </c>
      <c r="CC121">
        <v>-0.11731472819473987</v>
      </c>
      <c r="CD121">
        <v>3.4743814800376218</v>
      </c>
      <c r="CE121">
        <v>34.483940821000303</v>
      </c>
      <c r="CF121">
        <v>13.739105921097959</v>
      </c>
      <c r="CG121">
        <v>26.087630271911621</v>
      </c>
      <c r="CH121">
        <v>3.3917948941010758</v>
      </c>
      <c r="CI121">
        <v>0.49431474591614555</v>
      </c>
      <c r="CJ121">
        <v>2.0901169781258213</v>
      </c>
      <c r="CK121">
        <v>1.3016779159752545</v>
      </c>
      <c r="CL121">
        <v>0.31132808751609525</v>
      </c>
      <c r="CM121">
        <v>26.782595780789162</v>
      </c>
      <c r="CN121">
        <v>0.69957885934326502</v>
      </c>
      <c r="CO121">
        <v>61.206739230661498</v>
      </c>
      <c r="CP121">
        <v>375.13846128143609</v>
      </c>
      <c r="CQ121">
        <v>5.4304910932701116E-2</v>
      </c>
      <c r="CR121">
        <v>0</v>
      </c>
      <c r="CS121">
        <v>1575.1755414661552</v>
      </c>
      <c r="CT121">
        <v>374.18017578125</v>
      </c>
      <c r="CU121">
        <v>0.25517690694711176</v>
      </c>
      <c r="CV121" t="e">
        <v>#DIV/0!</v>
      </c>
    </row>
    <row r="122" spans="1:100" x14ac:dyDescent="0.3">
      <c r="A122" s="4" t="str">
        <f>VLOOKUP(B122,ListCodeMtrx!A$1:B$91,2,TRUE)</f>
        <v>M42</v>
      </c>
      <c r="B122">
        <v>42</v>
      </c>
      <c r="C122" s="10">
        <v>14</v>
      </c>
      <c r="D122" s="10">
        <v>2</v>
      </c>
      <c r="E122" s="10">
        <v>3</v>
      </c>
      <c r="F122" s="1">
        <v>68</v>
      </c>
      <c r="G122" s="3">
        <v>41312</v>
      </c>
      <c r="H122" s="11">
        <v>2</v>
      </c>
      <c r="I122" s="11">
        <v>144.64565007349754</v>
      </c>
      <c r="J122" s="11">
        <v>1.7255437091119323</v>
      </c>
      <c r="K122" s="11">
        <v>168.78017162359009</v>
      </c>
      <c r="L122" s="11">
        <v>259.5214330337825</v>
      </c>
      <c r="M122" s="1">
        <v>48.8</v>
      </c>
      <c r="N122" s="8">
        <v>48</v>
      </c>
      <c r="O122" s="8" t="s">
        <v>307</v>
      </c>
      <c r="P122" s="12">
        <v>0.15763888888888888</v>
      </c>
      <c r="Q122" s="12">
        <f t="shared" si="50"/>
        <v>0.56783564814814824</v>
      </c>
      <c r="R122" s="8">
        <v>11006.5</v>
      </c>
      <c r="S122" s="8">
        <v>0</v>
      </c>
      <c r="T122" s="13">
        <v>50</v>
      </c>
      <c r="U122" s="14">
        <v>-0.15364417620238399</v>
      </c>
      <c r="V122" s="14">
        <v>0.49941586671062427</v>
      </c>
      <c r="W122" s="14">
        <v>49.053378077453345</v>
      </c>
      <c r="X122" s="15">
        <v>26.751688003540039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t="e">
        <v>#DIV/0!</v>
      </c>
      <c r="AG122">
        <v>0.44616957064851764</v>
      </c>
      <c r="AH122">
        <v>0.25517690694711176</v>
      </c>
      <c r="AI122" s="8">
        <v>-1</v>
      </c>
      <c r="AJ122" s="8">
        <v>0.87</v>
      </c>
      <c r="AK122" s="8">
        <v>0.92</v>
      </c>
      <c r="AL122" s="8">
        <v>9.899907112121582</v>
      </c>
      <c r="AM122">
        <v>0.87494995355606076</v>
      </c>
      <c r="AN122">
        <v>5.3728324408796907E-4</v>
      </c>
      <c r="AO122">
        <v>0.57192808235713233</v>
      </c>
      <c r="AP122">
        <v>1.8056068193489618</v>
      </c>
      <c r="AQ122">
        <v>-1</v>
      </c>
      <c r="AR122" s="8">
        <v>1800.945556640625</v>
      </c>
      <c r="AS122" s="8">
        <v>0.5</v>
      </c>
      <c r="AT122">
        <v>201.0458764018185</v>
      </c>
      <c r="AU122">
        <v>6.8013361353178592</v>
      </c>
      <c r="AV122">
        <v>1.4053824654893861</v>
      </c>
      <c r="AW122">
        <v>26.751688003540039</v>
      </c>
      <c r="AX122" s="8">
        <v>2</v>
      </c>
      <c r="AY122">
        <v>4.644859790802002</v>
      </c>
      <c r="AZ122" s="8">
        <v>1</v>
      </c>
      <c r="BA122">
        <v>9.2897195816040039</v>
      </c>
      <c r="BB122" s="8">
        <v>25.652585983276367</v>
      </c>
      <c r="BC122" s="8">
        <v>26.751688003540039</v>
      </c>
      <c r="BD122" s="8">
        <v>24.99835205078125</v>
      </c>
      <c r="BE122" s="8">
        <v>49.768508911132812</v>
      </c>
      <c r="BF122" s="8">
        <v>49.663497924804687</v>
      </c>
      <c r="BG122" s="8">
        <v>17.262844085693359</v>
      </c>
      <c r="BH122" s="8">
        <v>21.0599365234375</v>
      </c>
      <c r="BI122" s="8">
        <v>52.619121551513672</v>
      </c>
      <c r="BJ122" s="8">
        <v>64.193092346191406</v>
      </c>
      <c r="BK122" s="8">
        <v>350.69467163085937</v>
      </c>
      <c r="BL122" s="8">
        <v>1800.3895263671875</v>
      </c>
      <c r="BM122" s="8">
        <v>0.12743592262268066</v>
      </c>
      <c r="BN122" s="8">
        <v>100.75576019287109</v>
      </c>
      <c r="BO122" s="8">
        <v>-0.44730472564697266</v>
      </c>
      <c r="BP122" s="8">
        <v>-1.3914823532104492E-2</v>
      </c>
      <c r="BQ122" s="8">
        <v>0.75</v>
      </c>
      <c r="BR122" s="8">
        <v>-1.355140209197998</v>
      </c>
      <c r="BS122" s="8">
        <v>7.355140209197998</v>
      </c>
      <c r="BT122" s="8">
        <v>1</v>
      </c>
      <c r="BU122" s="8">
        <v>0</v>
      </c>
      <c r="BV122" s="8">
        <v>0.15999999642372131</v>
      </c>
      <c r="BW122" s="8">
        <v>111115</v>
      </c>
      <c r="BX122">
        <v>1.7534733581542967</v>
      </c>
      <c r="BY122">
        <v>6.8013361353178592E-3</v>
      </c>
      <c r="BZ122">
        <v>299.90168800354002</v>
      </c>
      <c r="CA122">
        <v>298.80258598327634</v>
      </c>
      <c r="CB122">
        <v>288.06231778005531</v>
      </c>
      <c r="CC122">
        <v>-9.8182427246381904E-2</v>
      </c>
      <c r="CD122">
        <v>3.527292379521942</v>
      </c>
      <c r="CE122">
        <v>35.008344662080304</v>
      </c>
      <c r="CF122">
        <v>13.948408138642804</v>
      </c>
      <c r="CG122">
        <v>26.202136993408203</v>
      </c>
      <c r="CH122">
        <v>3.4148297569580004</v>
      </c>
      <c r="CI122">
        <v>0.47393698665638356</v>
      </c>
      <c r="CJ122">
        <v>2.1219099140325559</v>
      </c>
      <c r="CK122">
        <v>1.2929198429254445</v>
      </c>
      <c r="CL122">
        <v>0.29839899906206607</v>
      </c>
      <c r="CM122">
        <v>4.9424103982221297</v>
      </c>
      <c r="CN122">
        <v>0.98771492398148997</v>
      </c>
      <c r="CO122">
        <v>61.099039281166178</v>
      </c>
      <c r="CP122">
        <v>49.68582579337501</v>
      </c>
      <c r="CQ122">
        <v>-1.8893741640022385E-3</v>
      </c>
      <c r="CR122">
        <v>0</v>
      </c>
      <c r="CS122">
        <v>1575.2507324777889</v>
      </c>
      <c r="CT122">
        <v>374.18017578125</v>
      </c>
      <c r="CU122">
        <v>0.25517690694711176</v>
      </c>
      <c r="CV122" t="e">
        <v>#DIV/0!</v>
      </c>
    </row>
    <row r="123" spans="1:100" x14ac:dyDescent="0.3">
      <c r="A123" s="4" t="str">
        <f>VLOOKUP(B123,ListCodeMtrx!A$1:B$91,2,TRUE)</f>
        <v>M42</v>
      </c>
      <c r="B123">
        <v>42</v>
      </c>
      <c r="C123" s="10">
        <v>14</v>
      </c>
      <c r="D123" s="10">
        <v>2</v>
      </c>
      <c r="E123" s="10">
        <v>3</v>
      </c>
      <c r="F123" s="1">
        <v>68</v>
      </c>
      <c r="G123" s="3">
        <v>41312</v>
      </c>
      <c r="H123" s="11">
        <v>2</v>
      </c>
      <c r="I123" s="11">
        <v>144.64565007349754</v>
      </c>
      <c r="J123" s="11">
        <v>1.7255437091119323</v>
      </c>
      <c r="K123" s="11">
        <v>168.78017162359009</v>
      </c>
      <c r="L123" s="11">
        <v>259.5214330337825</v>
      </c>
      <c r="M123" s="1">
        <v>48.8</v>
      </c>
      <c r="N123" s="8">
        <v>49</v>
      </c>
      <c r="O123" s="8" t="s">
        <v>308</v>
      </c>
      <c r="P123" s="12">
        <v>0.15763888888888888</v>
      </c>
      <c r="Q123" s="12">
        <f t="shared" si="50"/>
        <v>0.56988425925925923</v>
      </c>
      <c r="R123" s="8">
        <v>11183.5</v>
      </c>
      <c r="S123" s="8">
        <v>0</v>
      </c>
      <c r="T123" s="13">
        <v>150</v>
      </c>
      <c r="U123" s="14">
        <v>10.631046136140414</v>
      </c>
      <c r="V123" s="14">
        <v>0.48799841629080876</v>
      </c>
      <c r="W123" s="14">
        <v>104.96764879971487</v>
      </c>
      <c r="X123" s="15">
        <v>26.757648468017578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t="e">
        <v>#DIV/0!</v>
      </c>
      <c r="AG123">
        <v>0.44616957064851764</v>
      </c>
      <c r="AH123">
        <v>0.25517690694711176</v>
      </c>
      <c r="AI123" s="8">
        <v>-1</v>
      </c>
      <c r="AJ123" s="8">
        <v>0.87</v>
      </c>
      <c r="AK123" s="8">
        <v>0.92</v>
      </c>
      <c r="AL123" s="8">
        <v>9.899907112121582</v>
      </c>
      <c r="AM123">
        <v>0.87494995355606076</v>
      </c>
      <c r="AN123">
        <v>7.3825766096335859E-3</v>
      </c>
      <c r="AO123">
        <v>0.57192808235713233</v>
      </c>
      <c r="AP123">
        <v>1.8056068193489618</v>
      </c>
      <c r="AQ123">
        <v>-1</v>
      </c>
      <c r="AR123" s="8">
        <v>1800.945556640625</v>
      </c>
      <c r="AS123" s="8">
        <v>0.5</v>
      </c>
      <c r="AT123">
        <v>201.0458764018185</v>
      </c>
      <c r="AU123">
        <v>6.6027824388565932</v>
      </c>
      <c r="AV123">
        <v>1.3945182548860466</v>
      </c>
      <c r="AW123">
        <v>26.757648468017578</v>
      </c>
      <c r="AX123" s="8">
        <v>2</v>
      </c>
      <c r="AY123">
        <v>4.644859790802002</v>
      </c>
      <c r="AZ123" s="8">
        <v>1</v>
      </c>
      <c r="BA123">
        <v>9.2897195816040039</v>
      </c>
      <c r="BB123" s="8">
        <v>25.635629653930664</v>
      </c>
      <c r="BC123" s="8">
        <v>26.757648468017578</v>
      </c>
      <c r="BD123" s="8">
        <v>25.000690460205078</v>
      </c>
      <c r="BE123" s="8">
        <v>150.81588745117187</v>
      </c>
      <c r="BF123" s="8">
        <v>144.20994567871094</v>
      </c>
      <c r="BG123" s="8">
        <v>17.494722366333008</v>
      </c>
      <c r="BH123" s="8">
        <v>21.180545806884766</v>
      </c>
      <c r="BI123" s="8">
        <v>53.378322601318359</v>
      </c>
      <c r="BJ123" s="8">
        <v>64.624176025390625</v>
      </c>
      <c r="BK123" s="8">
        <v>350.69134521484375</v>
      </c>
      <c r="BL123" s="8">
        <v>1800.6429443359375</v>
      </c>
      <c r="BM123" s="8">
        <v>0.16890829801559448</v>
      </c>
      <c r="BN123" s="8">
        <v>100.75337219238281</v>
      </c>
      <c r="BO123" s="8">
        <v>-0.12854862213134766</v>
      </c>
      <c r="BP123" s="8">
        <v>-1.6716718673706055E-2</v>
      </c>
      <c r="BQ123" s="8">
        <v>0.5</v>
      </c>
      <c r="BR123" s="8">
        <v>-1.355140209197998</v>
      </c>
      <c r="BS123" s="8">
        <v>7.355140209197998</v>
      </c>
      <c r="BT123" s="8">
        <v>1</v>
      </c>
      <c r="BU123" s="8">
        <v>0</v>
      </c>
      <c r="BV123" s="8">
        <v>0.15999999642372131</v>
      </c>
      <c r="BW123" s="8">
        <v>111115</v>
      </c>
      <c r="BX123">
        <v>1.7534567260742184</v>
      </c>
      <c r="BY123">
        <v>6.6027824388565932E-3</v>
      </c>
      <c r="BZ123">
        <v>299.90764846801756</v>
      </c>
      <c r="CA123">
        <v>298.78562965393064</v>
      </c>
      <c r="CB123">
        <v>288.10286465414902</v>
      </c>
      <c r="CC123">
        <v>-6.4102309927712681E-2</v>
      </c>
      <c r="CD123">
        <v>3.5285296698049207</v>
      </c>
      <c r="CE123">
        <v>35.021454796246367</v>
      </c>
      <c r="CF123">
        <v>13.840908989361601</v>
      </c>
      <c r="CG123">
        <v>26.196639060974121</v>
      </c>
      <c r="CH123">
        <v>3.4137206455200437</v>
      </c>
      <c r="CI123">
        <v>0.46364278910319606</v>
      </c>
      <c r="CJ123">
        <v>2.134011414918874</v>
      </c>
      <c r="CK123">
        <v>1.2797092306011697</v>
      </c>
      <c r="CL123">
        <v>0.2918707560351847</v>
      </c>
      <c r="CM123">
        <v>10.575844587676997</v>
      </c>
      <c r="CN123">
        <v>0.72788078731806061</v>
      </c>
      <c r="CO123">
        <v>61.365580408643709</v>
      </c>
      <c r="CP123">
        <v>142.6650215119783</v>
      </c>
      <c r="CQ123">
        <v>4.5728119589604592E-2</v>
      </c>
      <c r="CR123">
        <v>0</v>
      </c>
      <c r="CS123">
        <v>1575.4724605177771</v>
      </c>
      <c r="CT123">
        <v>374.18017578125</v>
      </c>
      <c r="CU123">
        <v>0.25517690694711176</v>
      </c>
      <c r="CV123" t="e">
        <v>#DIV/0!</v>
      </c>
    </row>
    <row r="124" spans="1:100" x14ac:dyDescent="0.3">
      <c r="A124" s="4" t="str">
        <f>VLOOKUP(B124,ListCodeMtrx!A$1:B$91,2,TRUE)</f>
        <v>M42</v>
      </c>
      <c r="B124">
        <v>42</v>
      </c>
      <c r="C124" s="10">
        <v>14</v>
      </c>
      <c r="D124" s="10">
        <v>2</v>
      </c>
      <c r="E124" s="10">
        <v>3</v>
      </c>
      <c r="F124" s="1">
        <v>68</v>
      </c>
      <c r="G124" s="3">
        <v>41312</v>
      </c>
      <c r="H124" s="11">
        <v>2</v>
      </c>
      <c r="I124" s="11">
        <v>144.64565007349754</v>
      </c>
      <c r="J124" s="11">
        <v>1.7255437091119323</v>
      </c>
      <c r="K124" s="11">
        <v>168.78017162359009</v>
      </c>
      <c r="L124" s="11">
        <v>259.5214330337825</v>
      </c>
      <c r="M124" s="1">
        <v>48.8</v>
      </c>
      <c r="N124" s="8">
        <v>50</v>
      </c>
      <c r="O124" s="8" t="s">
        <v>309</v>
      </c>
      <c r="P124" s="12">
        <v>0.15763888888888888</v>
      </c>
      <c r="Q124" s="12">
        <f t="shared" si="50"/>
        <v>0.57168981481481473</v>
      </c>
      <c r="R124" s="8">
        <v>11339.5</v>
      </c>
      <c r="S124" s="8">
        <v>0</v>
      </c>
      <c r="T124" s="13" t="s">
        <v>192</v>
      </c>
      <c r="U124" s="14">
        <v>32.509519795625273</v>
      </c>
      <c r="V124" s="14">
        <v>0.47295956936938743</v>
      </c>
      <c r="W124" s="14">
        <v>259.37406353044781</v>
      </c>
      <c r="X124" s="15">
        <v>26.761619567871094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t="e">
        <v>#DIV/0!</v>
      </c>
      <c r="AG124">
        <v>0.44616957064851764</v>
      </c>
      <c r="AH124">
        <v>0.25517690694711176</v>
      </c>
      <c r="AI124" s="8">
        <v>-1</v>
      </c>
      <c r="AJ124" s="8">
        <v>0.87</v>
      </c>
      <c r="AK124" s="8">
        <v>0.92</v>
      </c>
      <c r="AL124" s="8">
        <v>9.899907112121582</v>
      </c>
      <c r="AM124">
        <v>0.87494995355606076</v>
      </c>
      <c r="AN124">
        <v>2.1263691610006148E-2</v>
      </c>
      <c r="AO124">
        <v>0.57192808235713233</v>
      </c>
      <c r="AP124">
        <v>1.8056068193489618</v>
      </c>
      <c r="AQ124">
        <v>-1</v>
      </c>
      <c r="AR124" s="8">
        <v>1800.945556640625</v>
      </c>
      <c r="AS124" s="8">
        <v>0.5</v>
      </c>
      <c r="AT124">
        <v>201.0458764018185</v>
      </c>
      <c r="AU124">
        <v>6.3931375618825417</v>
      </c>
      <c r="AV124">
        <v>1.3910029548652516</v>
      </c>
      <c r="AW124">
        <v>26.761619567871094</v>
      </c>
      <c r="AX124" s="8">
        <v>2</v>
      </c>
      <c r="AY124">
        <v>4.644859790802002</v>
      </c>
      <c r="AZ124" s="8">
        <v>1</v>
      </c>
      <c r="BA124">
        <v>9.2897195816040039</v>
      </c>
      <c r="BB124" s="8">
        <v>25.617092132568359</v>
      </c>
      <c r="BC124" s="8">
        <v>26.761619567871094</v>
      </c>
      <c r="BD124" s="8">
        <v>25.000560760498047</v>
      </c>
      <c r="BE124" s="8">
        <v>401.31021118164062</v>
      </c>
      <c r="BF124" s="8">
        <v>381.37762451171875</v>
      </c>
      <c r="BG124" s="8">
        <v>17.654542922973633</v>
      </c>
      <c r="BH124" s="8">
        <v>21.223508834838867</v>
      </c>
      <c r="BI124" s="8">
        <v>53.925518035888672</v>
      </c>
      <c r="BJ124" s="8">
        <v>64.826866149902344</v>
      </c>
      <c r="BK124" s="8">
        <v>350.65914916992187</v>
      </c>
      <c r="BL124" s="8">
        <v>1801.13525390625</v>
      </c>
      <c r="BM124" s="8">
        <v>0.19823715090751648</v>
      </c>
      <c r="BN124" s="8">
        <v>100.75389862060547</v>
      </c>
      <c r="BO124" s="8">
        <v>0.27223873138427734</v>
      </c>
      <c r="BP124" s="8">
        <v>-2.3245573043823242E-2</v>
      </c>
      <c r="BQ124" s="8">
        <v>0.25</v>
      </c>
      <c r="BR124" s="8">
        <v>-1.355140209197998</v>
      </c>
      <c r="BS124" s="8">
        <v>7.355140209197998</v>
      </c>
      <c r="BT124" s="8">
        <v>1</v>
      </c>
      <c r="BU124" s="8">
        <v>0</v>
      </c>
      <c r="BV124" s="8">
        <v>0.15999999642372131</v>
      </c>
      <c r="BW124" s="8">
        <v>111115</v>
      </c>
      <c r="BX124">
        <v>1.7532957458496092</v>
      </c>
      <c r="BY124">
        <v>6.3931375618825415E-3</v>
      </c>
      <c r="BZ124">
        <v>299.91161956787107</v>
      </c>
      <c r="CA124">
        <v>298.76709213256834</v>
      </c>
      <c r="CB124">
        <v>288.18163418363838</v>
      </c>
      <c r="CC124">
        <v>-2.7896249493910188E-2</v>
      </c>
      <c r="CD124">
        <v>3.5293542123841313</v>
      </c>
      <c r="CE124">
        <v>35.029455541706781</v>
      </c>
      <c r="CF124">
        <v>13.805946706867914</v>
      </c>
      <c r="CG124">
        <v>26.189355850219727</v>
      </c>
      <c r="CH124">
        <v>3.4122518699084741</v>
      </c>
      <c r="CI124">
        <v>0.45004672436046655</v>
      </c>
      <c r="CJ124">
        <v>2.1383512575188797</v>
      </c>
      <c r="CK124">
        <v>1.2739006123895944</v>
      </c>
      <c r="CL124">
        <v>0.28325178675121893</v>
      </c>
      <c r="CM124">
        <v>26.132948101761219</v>
      </c>
      <c r="CN124">
        <v>0.68009774790151045</v>
      </c>
      <c r="CO124">
        <v>61.411611242612828</v>
      </c>
      <c r="CP124">
        <v>376.65327827730675</v>
      </c>
      <c r="CQ124">
        <v>5.3005299741559465E-2</v>
      </c>
      <c r="CR124">
        <v>0</v>
      </c>
      <c r="CS124">
        <v>1575.9032067534572</v>
      </c>
      <c r="CT124">
        <v>374.18017578125</v>
      </c>
      <c r="CU124">
        <v>0.25517690694711176</v>
      </c>
      <c r="CV124" t="e">
        <v>#DIV/0!</v>
      </c>
    </row>
    <row r="125" spans="1:100" s="5" customFormat="1" x14ac:dyDescent="0.3">
      <c r="A125" s="4" t="str">
        <f>VLOOKUP(B125,ListCodeMtrx!A$1:B$91,2,TRUE)</f>
        <v>M42</v>
      </c>
      <c r="B125">
        <v>42</v>
      </c>
      <c r="C125" s="10">
        <v>14</v>
      </c>
      <c r="D125" s="10">
        <v>2</v>
      </c>
      <c r="E125" s="10">
        <v>3</v>
      </c>
      <c r="F125" s="1">
        <v>68</v>
      </c>
      <c r="G125" s="3">
        <v>41312</v>
      </c>
      <c r="H125" s="11">
        <v>2</v>
      </c>
      <c r="I125" s="11">
        <v>144.64565007349754</v>
      </c>
      <c r="J125" s="11">
        <v>1.7255437091119323</v>
      </c>
      <c r="K125" s="11">
        <v>168.78017162359009</v>
      </c>
      <c r="L125" s="11">
        <v>259.5214330337825</v>
      </c>
      <c r="M125" s="1">
        <v>48.8</v>
      </c>
      <c r="N125" s="8">
        <v>51</v>
      </c>
      <c r="O125" s="8" t="s">
        <v>310</v>
      </c>
      <c r="P125" s="12">
        <v>0.15763888888888888</v>
      </c>
      <c r="Q125" s="12">
        <f t="shared" si="50"/>
        <v>0.57412037037037034</v>
      </c>
      <c r="R125" s="8">
        <v>11550</v>
      </c>
      <c r="S125" s="8">
        <v>0</v>
      </c>
      <c r="T125" s="13">
        <v>800</v>
      </c>
      <c r="U125" s="14">
        <v>50.945778353932511</v>
      </c>
      <c r="V125" s="14">
        <v>0.41917225787350515</v>
      </c>
      <c r="W125" s="14">
        <v>550.41271993873841</v>
      </c>
      <c r="X125" s="15">
        <v>26.814884185791016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t="e">
        <v>#DIV/0!</v>
      </c>
      <c r="AG125">
        <v>0.44616957064851764</v>
      </c>
      <c r="AH125">
        <v>0.25517690694711176</v>
      </c>
      <c r="AI125" s="8">
        <v>-1</v>
      </c>
      <c r="AJ125" s="8">
        <v>0.87</v>
      </c>
      <c r="AK125" s="8">
        <v>0.92</v>
      </c>
      <c r="AL125" s="8">
        <v>9.899907112121582</v>
      </c>
      <c r="AM125">
        <v>0.87494995355606076</v>
      </c>
      <c r="AN125">
        <v>3.2950951072100935E-2</v>
      </c>
      <c r="AO125">
        <v>0.57192808235713233</v>
      </c>
      <c r="AP125">
        <v>1.8056068193489618</v>
      </c>
      <c r="AQ125">
        <v>-1</v>
      </c>
      <c r="AR125" s="8">
        <v>1800.945556640625</v>
      </c>
      <c r="AS125" s="8">
        <v>0.5</v>
      </c>
      <c r="AT125">
        <v>201.0458764018185</v>
      </c>
      <c r="AU125">
        <v>5.8259130971970823</v>
      </c>
      <c r="AV125">
        <v>1.4223979768000561</v>
      </c>
      <c r="AW125">
        <v>26.814884185791016</v>
      </c>
      <c r="AX125" s="8">
        <v>2</v>
      </c>
      <c r="AY125">
        <v>4.644859790802002</v>
      </c>
      <c r="AZ125" s="8">
        <v>1</v>
      </c>
      <c r="BA125">
        <v>9.2897195816040039</v>
      </c>
      <c r="BB125" s="8">
        <v>25.579893112182617</v>
      </c>
      <c r="BC125" s="8">
        <v>26.814884185791016</v>
      </c>
      <c r="BD125" s="8">
        <v>25.000722885131836</v>
      </c>
      <c r="BE125" s="8">
        <v>799.21246337890625</v>
      </c>
      <c r="BF125" s="8">
        <v>767.6094970703125</v>
      </c>
      <c r="BG125" s="8">
        <v>17.769800186157227</v>
      </c>
      <c r="BH125" s="8">
        <v>21.022285461425781</v>
      </c>
      <c r="BI125" s="8">
        <v>54.396385192871094</v>
      </c>
      <c r="BJ125" s="8">
        <v>64.352798461914063</v>
      </c>
      <c r="BK125" s="8">
        <v>350.71267700195313</v>
      </c>
      <c r="BL125" s="8">
        <v>1801.7689208984375</v>
      </c>
      <c r="BM125" s="8">
        <v>0.19115981459617615</v>
      </c>
      <c r="BN125" s="8">
        <v>100.75175476074219</v>
      </c>
      <c r="BO125" s="8">
        <v>0.37886714935302734</v>
      </c>
      <c r="BP125" s="8">
        <v>-3.1801939010620117E-2</v>
      </c>
      <c r="BQ125" s="8">
        <v>0.25</v>
      </c>
      <c r="BR125" s="8">
        <v>-1.355140209197998</v>
      </c>
      <c r="BS125" s="8">
        <v>7.355140209197998</v>
      </c>
      <c r="BT125" s="8">
        <v>1</v>
      </c>
      <c r="BU125" s="8">
        <v>0</v>
      </c>
      <c r="BV125" s="8">
        <v>0.15999999642372131</v>
      </c>
      <c r="BW125" s="8">
        <v>111115</v>
      </c>
      <c r="BX125">
        <v>1.7535633850097656</v>
      </c>
      <c r="BY125">
        <v>5.8259130971970823E-3</v>
      </c>
      <c r="BZ125">
        <v>299.96488418579099</v>
      </c>
      <c r="CA125">
        <v>298.72989311218259</v>
      </c>
      <c r="CB125">
        <v>288.28302090012221</v>
      </c>
      <c r="CC125">
        <v>6.8236576236290078E-2</v>
      </c>
      <c r="CD125">
        <v>3.5404301261199422</v>
      </c>
      <c r="CE125">
        <v>35.140133633677088</v>
      </c>
      <c r="CF125">
        <v>14.117848172251307</v>
      </c>
      <c r="CG125">
        <v>26.197388648986816</v>
      </c>
      <c r="CH125">
        <v>3.4138718432300199</v>
      </c>
      <c r="CI125">
        <v>0.40107489056570045</v>
      </c>
      <c r="CJ125">
        <v>2.1180321493198861</v>
      </c>
      <c r="CK125">
        <v>1.2958396939101338</v>
      </c>
      <c r="CL125">
        <v>0.25223725934468866</v>
      </c>
      <c r="CM125">
        <v>55.455047376460847</v>
      </c>
      <c r="CN125">
        <v>0.71704782449860827</v>
      </c>
      <c r="CO125">
        <v>60.448035301712011</v>
      </c>
      <c r="CP125">
        <v>760.20595811807073</v>
      </c>
      <c r="CQ125">
        <v>4.0509708921978832E-2</v>
      </c>
      <c r="CR125">
        <v>0</v>
      </c>
      <c r="CS125">
        <v>1576.4576336588416</v>
      </c>
      <c r="CT125">
        <v>374.18017578125</v>
      </c>
      <c r="CU125">
        <v>0.25517690694711176</v>
      </c>
      <c r="CV125" t="e">
        <v>#DIV/0!</v>
      </c>
    </row>
    <row r="126" spans="1:100" x14ac:dyDescent="0.3">
      <c r="A126" s="4" t="str">
        <f>VLOOKUP(B126,ListCodeMtrx!A$1:B$91,2,TRUE)</f>
        <v>M42</v>
      </c>
      <c r="B126" s="5">
        <v>42</v>
      </c>
      <c r="C126" s="10">
        <v>14</v>
      </c>
      <c r="D126" s="10">
        <v>2</v>
      </c>
      <c r="E126" s="10">
        <v>3</v>
      </c>
      <c r="F126" s="1">
        <v>68</v>
      </c>
      <c r="G126" s="17">
        <v>41312</v>
      </c>
      <c r="H126" s="11">
        <v>2</v>
      </c>
      <c r="I126" s="11">
        <v>144.64565007349754</v>
      </c>
      <c r="J126" s="11">
        <v>1.7255437091119323</v>
      </c>
      <c r="K126" s="11">
        <v>168.78017162359009</v>
      </c>
      <c r="L126" s="11">
        <v>259.5214330337825</v>
      </c>
      <c r="M126" s="1">
        <v>48.8</v>
      </c>
      <c r="N126" s="19">
        <v>52</v>
      </c>
      <c r="O126" s="19" t="s">
        <v>311</v>
      </c>
      <c r="P126" s="12">
        <v>0.15763888888888888</v>
      </c>
      <c r="Q126" s="12">
        <f t="shared" si="50"/>
        <v>0.57627314814814812</v>
      </c>
      <c r="R126" s="19">
        <v>11726.5</v>
      </c>
      <c r="S126" s="19">
        <v>0</v>
      </c>
      <c r="T126" s="13" t="s">
        <v>194</v>
      </c>
      <c r="U126" s="5">
        <v>29.276073622851445</v>
      </c>
      <c r="V126" s="5">
        <v>0.36663477046753201</v>
      </c>
      <c r="W126" s="5">
        <v>242.31741610916734</v>
      </c>
      <c r="X126" s="5">
        <v>27.041460037231445</v>
      </c>
      <c r="Y126" s="19">
        <v>8</v>
      </c>
      <c r="Z126" s="19">
        <v>8</v>
      </c>
      <c r="AA126" s="19">
        <v>0</v>
      </c>
      <c r="AB126" s="19">
        <v>0</v>
      </c>
      <c r="AC126" s="19">
        <v>482.673095703125</v>
      </c>
      <c r="AD126" s="19">
        <v>875.003662109375</v>
      </c>
      <c r="AE126" s="19">
        <v>630.801513671875</v>
      </c>
      <c r="AF126" s="5" t="e">
        <v>#DIV/0!</v>
      </c>
      <c r="AG126" s="5">
        <v>0.44837591360527229</v>
      </c>
      <c r="AH126" s="5">
        <v>0.27908700158900007</v>
      </c>
      <c r="AI126" s="19">
        <v>-1</v>
      </c>
      <c r="AJ126" s="19">
        <v>0.87</v>
      </c>
      <c r="AK126" s="19">
        <v>0.92</v>
      </c>
      <c r="AL126" s="19">
        <v>9.899907112121582</v>
      </c>
      <c r="AM126" s="5">
        <v>0.87494995355606076</v>
      </c>
      <c r="AN126" s="5">
        <v>1.9205161119203274E-2</v>
      </c>
      <c r="AO126" s="5">
        <v>0.62243977234400305</v>
      </c>
      <c r="AP126" s="5">
        <v>1.8128287445454772</v>
      </c>
      <c r="AQ126" s="5">
        <v>-1</v>
      </c>
      <c r="AR126" s="19">
        <v>1801.7659912109375</v>
      </c>
      <c r="AS126" s="19">
        <v>0.5</v>
      </c>
      <c r="AT126" s="5">
        <v>219.98405935893439</v>
      </c>
      <c r="AU126" s="5">
        <v>5.3049480279274555</v>
      </c>
      <c r="AV126" s="5">
        <v>1.4723731919151875</v>
      </c>
      <c r="AW126" s="5">
        <v>27.041460037231445</v>
      </c>
      <c r="AX126" s="19">
        <v>2</v>
      </c>
      <c r="AY126" s="5">
        <v>4.644859790802002</v>
      </c>
      <c r="AZ126" s="19">
        <v>1</v>
      </c>
      <c r="BA126" s="5">
        <v>9.2897195816040039</v>
      </c>
      <c r="BB126" s="19">
        <v>25.578723907470703</v>
      </c>
      <c r="BC126" s="19">
        <v>27.041460037231445</v>
      </c>
      <c r="BD126" s="19">
        <v>25.000679016113281</v>
      </c>
      <c r="BE126" s="19">
        <v>399.71627807617187</v>
      </c>
      <c r="BF126" s="19">
        <v>381.86550903320312</v>
      </c>
      <c r="BG126" s="19">
        <v>18.036579132080078</v>
      </c>
      <c r="BH126" s="19">
        <v>20.998350143432617</v>
      </c>
      <c r="BI126" s="19">
        <v>55.214012145996094</v>
      </c>
      <c r="BJ126" s="19">
        <v>64.280654907226563</v>
      </c>
      <c r="BK126" s="19">
        <v>350.70590209960938</v>
      </c>
      <c r="BL126" s="19">
        <v>1801.7659912109375</v>
      </c>
      <c r="BM126" s="19">
        <v>0.14159932732582092</v>
      </c>
      <c r="BN126" s="19">
        <v>100.74654388427734</v>
      </c>
      <c r="BO126" s="19">
        <v>0.14119625091552734</v>
      </c>
      <c r="BP126" s="19">
        <v>-1.3748884201049805E-2</v>
      </c>
      <c r="BQ126" s="19">
        <v>0.5</v>
      </c>
      <c r="BR126" s="19">
        <v>-1.355140209197998</v>
      </c>
      <c r="BS126" s="19">
        <v>7.355140209197998</v>
      </c>
      <c r="BT126" s="19">
        <v>1</v>
      </c>
      <c r="BU126" s="19">
        <v>0</v>
      </c>
      <c r="BV126" s="19">
        <v>0.15999999642372131</v>
      </c>
      <c r="BW126" s="19">
        <v>111115</v>
      </c>
      <c r="BX126" s="5">
        <v>1.7535295104980466</v>
      </c>
      <c r="BY126" s="5">
        <v>5.3049480279274558E-3</v>
      </c>
      <c r="BZ126" s="5">
        <v>300.19146003723142</v>
      </c>
      <c r="CA126" s="5">
        <v>298.72872390747068</v>
      </c>
      <c r="CB126" s="5">
        <v>288.28255215013269</v>
      </c>
      <c r="CC126" s="5">
        <v>0.14938828132861895</v>
      </c>
      <c r="CD126" s="5">
        <v>3.5878843961379432</v>
      </c>
      <c r="CE126" s="5">
        <v>35.612977456171315</v>
      </c>
      <c r="CF126" s="5">
        <v>14.614627312738698</v>
      </c>
      <c r="CG126" s="5">
        <v>26.310091972351074</v>
      </c>
      <c r="CH126" s="5">
        <v>3.4366716281144387</v>
      </c>
      <c r="CI126" s="5">
        <v>0.35271429385547159</v>
      </c>
      <c r="CJ126" s="5">
        <v>2.1155112042227557</v>
      </c>
      <c r="CK126" s="5">
        <v>1.321160423891683</v>
      </c>
      <c r="CL126" s="5">
        <v>0.22165621875312469</v>
      </c>
      <c r="CM126" s="5">
        <v>24.412642195966921</v>
      </c>
      <c r="CN126" s="5">
        <v>0.63456219631529454</v>
      </c>
      <c r="CO126" s="5">
        <v>59.370713181799893</v>
      </c>
      <c r="CP126" s="5">
        <v>377.61105344456359</v>
      </c>
      <c r="CQ126" s="5">
        <v>4.6029938856298441E-2</v>
      </c>
      <c r="CR126" s="5">
        <v>0</v>
      </c>
      <c r="CS126" s="5">
        <v>1576.4550703288996</v>
      </c>
      <c r="CT126" s="5">
        <v>392.33056640625</v>
      </c>
      <c r="CU126" s="5">
        <v>0.27908700158900007</v>
      </c>
      <c r="CV126" s="5" t="e">
        <v>#DIV/0!</v>
      </c>
    </row>
    <row r="127" spans="1:100" x14ac:dyDescent="0.3">
      <c r="A127" s="4" t="str">
        <f>VLOOKUP(B127,ListCodeMtrx!A$1:B$91,2,TRUE)</f>
        <v>M2</v>
      </c>
      <c r="B127">
        <v>2</v>
      </c>
      <c r="C127" s="10">
        <v>2</v>
      </c>
      <c r="D127" s="10">
        <v>1</v>
      </c>
      <c r="E127" s="10">
        <v>1</v>
      </c>
      <c r="F127" s="1">
        <v>69</v>
      </c>
      <c r="G127" s="3">
        <v>41313</v>
      </c>
      <c r="H127" s="11">
        <v>1</v>
      </c>
      <c r="I127" s="11">
        <v>170.49011963522292</v>
      </c>
      <c r="J127" s="11">
        <v>2.3908613858334355</v>
      </c>
      <c r="K127" s="11">
        <v>159.999824058916</v>
      </c>
      <c r="L127" s="11">
        <v>256.61606833370882</v>
      </c>
      <c r="M127" s="1">
        <v>45.8</v>
      </c>
      <c r="N127" s="8">
        <v>1</v>
      </c>
      <c r="O127" s="8" t="s">
        <v>312</v>
      </c>
      <c r="P127" s="12">
        <v>0.16111111111111112</v>
      </c>
      <c r="Q127" s="12">
        <f t="shared" si="50"/>
        <v>0.41965277777777776</v>
      </c>
      <c r="R127" s="8">
        <v>776.5</v>
      </c>
      <c r="S127" s="8">
        <v>0</v>
      </c>
      <c r="T127" s="13">
        <v>400</v>
      </c>
      <c r="U127">
        <f t="shared" ref="U127:U186" si="52">(BE127-BF127*(1000-BG127)/(1000-BH127))*BX127</f>
        <v>31.97909741355452</v>
      </c>
      <c r="V127">
        <f t="shared" ref="V127:V186" si="53">IF(CI127&lt;&gt;0,1/(1/CI127-1/BA127),0)</f>
        <v>0.52623347823494671</v>
      </c>
      <c r="W127">
        <f t="shared" ref="W127:W186" si="54">((CL127-BY127/2)*BF127-U127)/(CL127+BY127/2)</f>
        <v>272.55661387533127</v>
      </c>
      <c r="X127">
        <v>23.122827529907227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t="e">
        <f t="shared" ref="AF127:AF186" si="55">CR127/AB127</f>
        <v>#DIV/0!</v>
      </c>
      <c r="AG127" t="e">
        <f t="shared" ref="AG127:AG186" si="56">CT127/AD127</f>
        <v>#DIV/0!</v>
      </c>
      <c r="AH127" t="e">
        <f t="shared" ref="AH127:AH186" si="57">(AD127-AE127)/AD127</f>
        <v>#DIV/0!</v>
      </c>
      <c r="AI127" s="8">
        <v>-1</v>
      </c>
      <c r="AJ127" s="8">
        <v>0.85</v>
      </c>
      <c r="AK127" s="8">
        <v>0.85</v>
      </c>
      <c r="AL127" s="8">
        <v>9.8315877914428711</v>
      </c>
      <c r="AM127">
        <f t="shared" ref="AM127:AM186" si="58">(AL127*AK127+(100-AL127)*AJ127)/100</f>
        <v>0.85</v>
      </c>
      <c r="AN127">
        <f t="shared" ref="AN127:AN186" si="59">(U127-AI127)/CS127</f>
        <v>2.1553869343288231E-2</v>
      </c>
      <c r="AO127" t="e">
        <f t="shared" ref="AO127:AO186" si="60">(AD127-AE127)/(AD127-AC127)</f>
        <v>#DIV/0!</v>
      </c>
      <c r="AP127" t="e">
        <f t="shared" ref="AP127:AP186" si="61">(AB127-AD127)/(AB127-AC127)</f>
        <v>#DIV/0!</v>
      </c>
      <c r="AQ127" t="e">
        <f t="shared" ref="AQ127:AQ186" si="62">(AB127-AD127)/AD127</f>
        <v>#DIV/0!</v>
      </c>
      <c r="AR127" s="8">
        <v>0</v>
      </c>
      <c r="AS127" s="8">
        <v>0.5</v>
      </c>
      <c r="AT127" t="e">
        <f t="shared" ref="AT127:AT186" si="63">AH127*AS127*AM127*AR127</f>
        <v>#DIV/0!</v>
      </c>
      <c r="AU127">
        <f t="shared" ref="AU127:AU186" si="64">BY127*1000</f>
        <v>5.5981397254799443</v>
      </c>
      <c r="AV127">
        <f t="shared" ref="AV127:AV186" si="65">(CD127-CJ127)</f>
        <v>1.1099610722533146</v>
      </c>
      <c r="AW127">
        <f t="shared" ref="AW127:AW186" si="66">(BC127+CC127*S127)</f>
        <v>23.122827529907227</v>
      </c>
      <c r="AX127" s="8">
        <v>2</v>
      </c>
      <c r="AY127">
        <f t="shared" ref="AY127:AY186" si="67">(AX127*BR127+BS127)</f>
        <v>4.644859790802002</v>
      </c>
      <c r="AZ127" s="8">
        <v>1</v>
      </c>
      <c r="BA127">
        <f t="shared" ref="BA127:BA186" si="68">AY127*(AZ127+1)*(AZ127+1)/(AZ127*AZ127+1)</f>
        <v>9.2897195816040039</v>
      </c>
      <c r="BB127" s="8">
        <v>24.461565017700195</v>
      </c>
      <c r="BC127" s="8">
        <v>23.122827529907227</v>
      </c>
      <c r="BD127" s="8">
        <v>25.144367218017578</v>
      </c>
      <c r="BE127" s="8">
        <v>399.79769897460938</v>
      </c>
      <c r="BF127" s="8">
        <v>380.33029174804687</v>
      </c>
      <c r="BG127" s="8">
        <v>13.99100399017334</v>
      </c>
      <c r="BH127" s="8">
        <v>17.131425857543945</v>
      </c>
      <c r="BI127" s="8">
        <v>45.907814025878906</v>
      </c>
      <c r="BJ127" s="8">
        <v>56.212287902832031</v>
      </c>
      <c r="BK127" s="8">
        <v>350.41378784179687</v>
      </c>
      <c r="BL127" s="8">
        <v>1800.091552734375</v>
      </c>
      <c r="BM127" s="8">
        <v>525.0723876953125</v>
      </c>
      <c r="BN127" s="8">
        <v>101.03020477294922</v>
      </c>
      <c r="BO127" s="8">
        <v>-6.1490330696105957</v>
      </c>
      <c r="BP127" s="8">
        <v>-1.0567927360534668</v>
      </c>
      <c r="BQ127" s="8">
        <v>0.25</v>
      </c>
      <c r="BR127" s="8">
        <v>-1.355140209197998</v>
      </c>
      <c r="BS127" s="8">
        <v>7.355140209197998</v>
      </c>
      <c r="BT127" s="8">
        <v>1</v>
      </c>
      <c r="BU127" s="8">
        <v>0</v>
      </c>
      <c r="BV127" s="8">
        <v>0.15999999642372131</v>
      </c>
      <c r="BW127" s="8">
        <v>111115</v>
      </c>
      <c r="BX127">
        <f t="shared" ref="BX127:BX186" si="69">BK127*0.000001/(AX127*0.0001)</f>
        <v>1.7520689392089841</v>
      </c>
      <c r="BY127">
        <f t="shared" ref="BY127:BY186" si="70">(BH127-BG127)/(1000-BH127)*BX127</f>
        <v>5.5981397254799446E-3</v>
      </c>
      <c r="BZ127">
        <f t="shared" ref="BZ127:BZ186" si="71">(BC127+273.15)</f>
        <v>296.2728275299072</v>
      </c>
      <c r="CA127">
        <f t="shared" ref="CA127:CA186" si="72">(BB127+273.15)</f>
        <v>297.61156501770017</v>
      </c>
      <c r="CB127">
        <f t="shared" ref="CB127:CB186" si="73">(BL127*BT127+BM127*BU127)*BV127</f>
        <v>288.01464199987095</v>
      </c>
      <c r="CC127">
        <f t="shared" ref="CC127:CC186" si="74">((CB127+0.00000010773*(CA127^4-BZ127^4))-BY127*44100)/(AY127*56+0.00000043092*BZ127^3)</f>
        <v>0.20728872506015594</v>
      </c>
      <c r="CD127">
        <f t="shared" ref="CD127:CD186" si="75">0.61365*EXP(17.502*AW127/(240.97+AW127))</f>
        <v>2.8407525346935767</v>
      </c>
      <c r="CE127">
        <f t="shared" ref="CE127:CE186" si="76">CD127*1000/BN127</f>
        <v>28.117853874272129</v>
      </c>
      <c r="CF127">
        <f t="shared" ref="CF127:CF186" si="77">(CE127-BH127)</f>
        <v>10.986428016728183</v>
      </c>
      <c r="CG127">
        <f t="shared" ref="CG127:CG186" si="78">IF(S127,BC127,(BB127+BC127)/2)</f>
        <v>23.792196273803711</v>
      </c>
      <c r="CH127">
        <f t="shared" ref="CH127:CH186" si="79">0.61365*EXP(17.502*CG127/(240.97+CG127))</f>
        <v>2.957792326895551</v>
      </c>
      <c r="CI127">
        <f t="shared" ref="CI127:CI186" si="80">IF(CF127&lt;&gt;0,(1000-(CE127+BH127)/2)/CF127*BY127,0)</f>
        <v>0.49802208888466049</v>
      </c>
      <c r="CJ127">
        <f t="shared" ref="CJ127:CJ186" si="81">BH127*BN127/1000</f>
        <v>1.7307914624402621</v>
      </c>
      <c r="CK127">
        <f t="shared" ref="CK127:CK186" si="82">(CH127-CJ127)</f>
        <v>1.227000864455289</v>
      </c>
      <c r="CL127">
        <f t="shared" ref="CL127:CL186" si="83">1/(1.6/V127+1.37/BA127)</f>
        <v>0.31368117097005083</v>
      </c>
      <c r="CM127">
        <f t="shared" ref="CM127:CM186" si="84">W127*BN127*0.001</f>
        <v>27.536450512046368</v>
      </c>
      <c r="CN127">
        <f t="shared" ref="CN127:CN186" si="85">W127/BF127</f>
        <v>0.71663135908167097</v>
      </c>
      <c r="CO127">
        <f t="shared" ref="CO127:CO186" si="86">(1-BY127*BN127/CD127/V127)*100</f>
        <v>62.165927608118132</v>
      </c>
      <c r="CP127">
        <f t="shared" ref="CP127:CP186" si="87">(BF127-U127/(BA127/1.35))</f>
        <v>375.68302751912552</v>
      </c>
      <c r="CQ127">
        <f t="shared" ref="CQ127:CQ186" si="88">U127*CO127/100/CP127</f>
        <v>5.2917223008771171E-2</v>
      </c>
      <c r="CR127">
        <f t="shared" ref="CR127:CR186" si="89">(AB127-AA127)</f>
        <v>0</v>
      </c>
      <c r="CS127">
        <f t="shared" ref="CS127:CS186" si="90">BL127*AM127</f>
        <v>1530.0778198242187</v>
      </c>
      <c r="CT127">
        <f t="shared" ref="CT127:CT186" si="91">(AD127-AC127)</f>
        <v>0</v>
      </c>
      <c r="CU127" t="e">
        <f t="shared" ref="CU127:CU186" si="92">(AD127-AE127)/(AD127-AA127)</f>
        <v>#DIV/0!</v>
      </c>
      <c r="CV127" t="e">
        <f t="shared" ref="CV127:CV186" si="93">(AB127-AD127)/(AB127-AA127)</f>
        <v>#DIV/0!</v>
      </c>
    </row>
    <row r="128" spans="1:100" x14ac:dyDescent="0.3">
      <c r="A128" s="4" t="str">
        <f>VLOOKUP(B128,ListCodeMtrx!A$1:B$91,2,TRUE)</f>
        <v>M2</v>
      </c>
      <c r="B128">
        <v>2</v>
      </c>
      <c r="C128" s="10">
        <v>2</v>
      </c>
      <c r="D128" s="10">
        <v>1</v>
      </c>
      <c r="E128" s="10">
        <v>1</v>
      </c>
      <c r="F128" s="1">
        <v>69</v>
      </c>
      <c r="G128" s="3">
        <v>41313</v>
      </c>
      <c r="H128" s="11">
        <v>1</v>
      </c>
      <c r="I128" s="11">
        <v>170.49011963522292</v>
      </c>
      <c r="J128" s="11">
        <v>2.3908613858334355</v>
      </c>
      <c r="K128" s="11">
        <v>159.999824058916</v>
      </c>
      <c r="L128" s="11">
        <v>256.61606833370882</v>
      </c>
      <c r="M128" s="1">
        <v>45.8</v>
      </c>
      <c r="N128" s="8">
        <v>2</v>
      </c>
      <c r="O128" s="8" t="s">
        <v>313</v>
      </c>
      <c r="P128" s="12">
        <v>0.16111111111111112</v>
      </c>
      <c r="Q128" s="12">
        <f t="shared" si="50"/>
        <v>0.42160879629629633</v>
      </c>
      <c r="R128" s="8">
        <v>945.5</v>
      </c>
      <c r="S128" s="8">
        <v>0</v>
      </c>
      <c r="T128" s="13">
        <v>50</v>
      </c>
      <c r="U128" s="14">
        <f t="shared" si="52"/>
        <v>-0.56490123277305759</v>
      </c>
      <c r="V128" s="14">
        <f t="shared" si="53"/>
        <v>0.51455082543902686</v>
      </c>
      <c r="W128" s="14">
        <f t="shared" si="54"/>
        <v>49.497899967564237</v>
      </c>
      <c r="X128" s="15">
        <v>23.458612442016602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t="e">
        <f t="shared" si="55"/>
        <v>#DIV/0!</v>
      </c>
      <c r="AG128" t="e">
        <f t="shared" si="56"/>
        <v>#DIV/0!</v>
      </c>
      <c r="AH128" t="e">
        <f t="shared" si="57"/>
        <v>#DIV/0!</v>
      </c>
      <c r="AI128" s="8">
        <v>-1</v>
      </c>
      <c r="AJ128" s="8">
        <v>0.85</v>
      </c>
      <c r="AK128" s="8">
        <v>0.85</v>
      </c>
      <c r="AL128" s="8">
        <v>9.8315877914428711</v>
      </c>
      <c r="AM128">
        <f t="shared" si="58"/>
        <v>0.85</v>
      </c>
      <c r="AN128">
        <f t="shared" si="59"/>
        <v>2.8447919819798843E-4</v>
      </c>
      <c r="AO128" t="e">
        <f t="shared" si="60"/>
        <v>#DIV/0!</v>
      </c>
      <c r="AP128" t="e">
        <f t="shared" si="61"/>
        <v>#DIV/0!</v>
      </c>
      <c r="AQ128" t="e">
        <f t="shared" si="62"/>
        <v>#DIV/0!</v>
      </c>
      <c r="AR128" s="8">
        <v>0</v>
      </c>
      <c r="AS128" s="8">
        <v>0.5</v>
      </c>
      <c r="AT128" t="e">
        <f t="shared" si="63"/>
        <v>#DIV/0!</v>
      </c>
      <c r="AU128">
        <f t="shared" si="64"/>
        <v>5.6783294093395424</v>
      </c>
      <c r="AV128">
        <f t="shared" si="65"/>
        <v>1.1496335491625387</v>
      </c>
      <c r="AW128">
        <f t="shared" si="66"/>
        <v>23.458612442016602</v>
      </c>
      <c r="AX128" s="8">
        <v>2</v>
      </c>
      <c r="AY128">
        <f t="shared" si="67"/>
        <v>4.644859790802002</v>
      </c>
      <c r="AZ128" s="8">
        <v>1</v>
      </c>
      <c r="BA128">
        <f t="shared" si="68"/>
        <v>9.2897195816040039</v>
      </c>
      <c r="BB128" s="8">
        <v>24.525180816650391</v>
      </c>
      <c r="BC128" s="8">
        <v>23.458612442016602</v>
      </c>
      <c r="BD128" s="8">
        <v>25.1441650390625</v>
      </c>
      <c r="BE128" s="8">
        <v>48.399787902832031</v>
      </c>
      <c r="BF128" s="8">
        <v>48.564823150634766</v>
      </c>
      <c r="BG128" s="8">
        <v>14.129335403442383</v>
      </c>
      <c r="BH128" s="8">
        <v>17.314357757568359</v>
      </c>
      <c r="BI128" s="8">
        <v>46.186637878417969</v>
      </c>
      <c r="BJ128" s="8">
        <v>56.597988128662109</v>
      </c>
      <c r="BK128" s="8">
        <v>350.39080810546875</v>
      </c>
      <c r="BL128" s="8">
        <v>1799.3614501953125</v>
      </c>
      <c r="BM128" s="8">
        <v>591.4569091796875</v>
      </c>
      <c r="BN128" s="8">
        <v>101.03260803222656</v>
      </c>
      <c r="BO128" s="8">
        <v>9.3684673309326172E-2</v>
      </c>
      <c r="BP128" s="8">
        <v>-1.1537051200866699</v>
      </c>
      <c r="BQ128" s="8">
        <v>0.5</v>
      </c>
      <c r="BR128" s="8">
        <v>-1.355140209197998</v>
      </c>
      <c r="BS128" s="8">
        <v>7.355140209197998</v>
      </c>
      <c r="BT128" s="8">
        <v>1</v>
      </c>
      <c r="BU128" s="8">
        <v>0</v>
      </c>
      <c r="BV128" s="8">
        <v>0.15999999642372131</v>
      </c>
      <c r="BW128" s="8">
        <v>111135</v>
      </c>
      <c r="BX128">
        <f t="shared" si="69"/>
        <v>1.7519540405273435</v>
      </c>
      <c r="BY128">
        <f t="shared" si="70"/>
        <v>5.6783294093395425E-3</v>
      </c>
      <c r="BZ128">
        <f t="shared" si="71"/>
        <v>296.60861244201658</v>
      </c>
      <c r="CA128">
        <f t="shared" si="72"/>
        <v>297.67518081665037</v>
      </c>
      <c r="CB128">
        <f t="shared" si="73"/>
        <v>287.897825596232</v>
      </c>
      <c r="CC128">
        <f t="shared" si="74"/>
        <v>0.18256987456179996</v>
      </c>
      <c r="CD128">
        <f t="shared" si="75"/>
        <v>2.8989482698126841</v>
      </c>
      <c r="CE128">
        <f t="shared" si="76"/>
        <v>28.693194467354548</v>
      </c>
      <c r="CF128">
        <f t="shared" si="77"/>
        <v>11.378836709786189</v>
      </c>
      <c r="CG128">
        <f t="shared" si="78"/>
        <v>23.991896629333496</v>
      </c>
      <c r="CH128">
        <f t="shared" si="79"/>
        <v>2.9935169292049606</v>
      </c>
      <c r="CI128">
        <f t="shared" si="80"/>
        <v>0.4875460060115876</v>
      </c>
      <c r="CJ128">
        <f t="shared" si="81"/>
        <v>1.7493147206501454</v>
      </c>
      <c r="CK128">
        <f t="shared" si="82"/>
        <v>1.2442022085548152</v>
      </c>
      <c r="CL128">
        <f t="shared" si="83"/>
        <v>0.30703261002112875</v>
      </c>
      <c r="CM128">
        <f t="shared" si="84"/>
        <v>5.0009019258412772</v>
      </c>
      <c r="CN128">
        <f t="shared" si="85"/>
        <v>1.0192130179087715</v>
      </c>
      <c r="CO128">
        <f t="shared" si="86"/>
        <v>61.539634949137408</v>
      </c>
      <c r="CP128">
        <f t="shared" si="87"/>
        <v>48.646915689332467</v>
      </c>
      <c r="CQ128">
        <f t="shared" si="88"/>
        <v>-7.1461499983224708E-3</v>
      </c>
      <c r="CR128">
        <f t="shared" si="89"/>
        <v>0</v>
      </c>
      <c r="CS128">
        <f t="shared" si="90"/>
        <v>1529.4572326660157</v>
      </c>
      <c r="CT128">
        <f t="shared" si="91"/>
        <v>0</v>
      </c>
      <c r="CU128" t="e">
        <f t="shared" si="92"/>
        <v>#DIV/0!</v>
      </c>
      <c r="CV128" t="e">
        <f t="shared" si="93"/>
        <v>#DIV/0!</v>
      </c>
    </row>
    <row r="129" spans="1:100" x14ac:dyDescent="0.3">
      <c r="A129" s="4" t="str">
        <f>VLOOKUP(B129,ListCodeMtrx!A$1:B$91,2,TRUE)</f>
        <v>M2</v>
      </c>
      <c r="B129">
        <v>2</v>
      </c>
      <c r="C129" s="10">
        <v>2</v>
      </c>
      <c r="D129" s="10">
        <v>1</v>
      </c>
      <c r="E129" s="10">
        <v>1</v>
      </c>
      <c r="F129" s="1">
        <v>69</v>
      </c>
      <c r="G129" s="3">
        <v>41313</v>
      </c>
      <c r="H129" s="11">
        <v>1</v>
      </c>
      <c r="I129" s="11">
        <v>170.49011963522292</v>
      </c>
      <c r="J129" s="11">
        <v>2.3908613858334355</v>
      </c>
      <c r="K129" s="11">
        <v>159.999824058916</v>
      </c>
      <c r="L129" s="11">
        <v>256.61606833370882</v>
      </c>
      <c r="M129" s="1">
        <v>45.8</v>
      </c>
      <c r="N129" s="8">
        <v>3</v>
      </c>
      <c r="O129" s="8" t="s">
        <v>314</v>
      </c>
      <c r="P129" s="12">
        <v>0.16111111111111112</v>
      </c>
      <c r="Q129" s="12">
        <f t="shared" si="50"/>
        <v>0.42403935185185193</v>
      </c>
      <c r="R129" s="8">
        <v>1155.5</v>
      </c>
      <c r="S129" s="8">
        <v>0</v>
      </c>
      <c r="T129" s="13">
        <v>150</v>
      </c>
      <c r="U129" s="14">
        <f t="shared" si="52"/>
        <v>11.881111970150743</v>
      </c>
      <c r="V129" s="14">
        <f t="shared" si="53"/>
        <v>0.4988203191676519</v>
      </c>
      <c r="W129" s="14">
        <f t="shared" si="54"/>
        <v>101.96798586868391</v>
      </c>
      <c r="X129" s="15">
        <v>24.011116027832031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t="e">
        <f t="shared" si="55"/>
        <v>#DIV/0!</v>
      </c>
      <c r="AG129" t="e">
        <f t="shared" si="56"/>
        <v>#DIV/0!</v>
      </c>
      <c r="AH129" t="e">
        <f t="shared" si="57"/>
        <v>#DIV/0!</v>
      </c>
      <c r="AI129" s="8">
        <v>-1</v>
      </c>
      <c r="AJ129" s="8">
        <v>0.85</v>
      </c>
      <c r="AK129" s="8">
        <v>0.85</v>
      </c>
      <c r="AL129" s="8">
        <v>9.8076972961425781</v>
      </c>
      <c r="AM129">
        <f t="shared" si="58"/>
        <v>0.84999999999999987</v>
      </c>
      <c r="AN129">
        <f t="shared" si="59"/>
        <v>8.417530661899441E-3</v>
      </c>
      <c r="AO129" t="e">
        <f t="shared" si="60"/>
        <v>#DIV/0!</v>
      </c>
      <c r="AP129" t="e">
        <f t="shared" si="61"/>
        <v>#DIV/0!</v>
      </c>
      <c r="AQ129" t="e">
        <f t="shared" si="62"/>
        <v>#DIV/0!</v>
      </c>
      <c r="AR129" s="8">
        <v>0</v>
      </c>
      <c r="AS129" s="8">
        <v>0.5</v>
      </c>
      <c r="AT129" t="e">
        <f t="shared" si="63"/>
        <v>#DIV/0!</v>
      </c>
      <c r="AU129">
        <f t="shared" si="64"/>
        <v>5.540268262501991</v>
      </c>
      <c r="AV129">
        <f t="shared" si="65"/>
        <v>1.1540696584066232</v>
      </c>
      <c r="AW129">
        <f t="shared" si="66"/>
        <v>24.011116027832031</v>
      </c>
      <c r="AX129" s="8">
        <v>2</v>
      </c>
      <c r="AY129">
        <f t="shared" si="67"/>
        <v>4.644859790802002</v>
      </c>
      <c r="AZ129" s="8">
        <v>1</v>
      </c>
      <c r="BA129">
        <f t="shared" si="68"/>
        <v>9.2897195816040039</v>
      </c>
      <c r="BB129" s="8">
        <v>24.733360290527344</v>
      </c>
      <c r="BC129" s="8">
        <v>24.011116027832031</v>
      </c>
      <c r="BD129" s="8">
        <v>25.144603729248047</v>
      </c>
      <c r="BE129" s="8">
        <v>151.35443115234375</v>
      </c>
      <c r="BF129" s="8">
        <v>144.11671447753906</v>
      </c>
      <c r="BG129" s="8">
        <v>15.136009216308594</v>
      </c>
      <c r="BH129" s="8">
        <v>18.240806579589844</v>
      </c>
      <c r="BI129" s="8">
        <v>48.865020751953125</v>
      </c>
      <c r="BJ129" s="8">
        <v>58.888534545898437</v>
      </c>
      <c r="BK129" s="8">
        <v>350.37451171875</v>
      </c>
      <c r="BL129" s="8">
        <v>1800.320068359375</v>
      </c>
      <c r="BM129" s="8">
        <v>607.1063232421875</v>
      </c>
      <c r="BN129" s="8">
        <v>101.03200531005859</v>
      </c>
      <c r="BO129" s="8">
        <v>-0.95045900344848633</v>
      </c>
      <c r="BP129" s="8">
        <v>-1.1760725975036621</v>
      </c>
      <c r="BQ129" s="8">
        <v>0.25</v>
      </c>
      <c r="BR129" s="8">
        <v>-1.355140209197998</v>
      </c>
      <c r="BS129" s="8">
        <v>7.355140209197998</v>
      </c>
      <c r="BT129" s="8">
        <v>1</v>
      </c>
      <c r="BU129" s="8">
        <v>0</v>
      </c>
      <c r="BV129" s="8">
        <v>0.15999999642372131</v>
      </c>
      <c r="BW129" s="8">
        <v>111115</v>
      </c>
      <c r="BX129">
        <f t="shared" si="69"/>
        <v>1.7518725585937498</v>
      </c>
      <c r="BY129">
        <f t="shared" si="70"/>
        <v>5.5402682625019907E-3</v>
      </c>
      <c r="BZ129">
        <f t="shared" si="71"/>
        <v>297.16111602783201</v>
      </c>
      <c r="CA129">
        <f t="shared" si="72"/>
        <v>297.88336029052732</v>
      </c>
      <c r="CB129">
        <f t="shared" si="73"/>
        <v>288.05120449905371</v>
      </c>
      <c r="CC129">
        <f t="shared" si="74"/>
        <v>0.19129807596654883</v>
      </c>
      <c r="CD129">
        <f t="shared" si="75"/>
        <v>2.9969749256154961</v>
      </c>
      <c r="CE129">
        <f t="shared" si="76"/>
        <v>29.663619131561685</v>
      </c>
      <c r="CF129">
        <f t="shared" si="77"/>
        <v>11.422812551971841</v>
      </c>
      <c r="CG129">
        <f t="shared" si="78"/>
        <v>24.372238159179688</v>
      </c>
      <c r="CH129">
        <f t="shared" si="79"/>
        <v>3.062601347955662</v>
      </c>
      <c r="CI129">
        <f t="shared" si="80"/>
        <v>0.47340062293748147</v>
      </c>
      <c r="CJ129">
        <f t="shared" si="81"/>
        <v>1.8429052672088728</v>
      </c>
      <c r="CK129">
        <f t="shared" si="82"/>
        <v>1.2196960807467891</v>
      </c>
      <c r="CL129">
        <f t="shared" si="83"/>
        <v>0.298058803014977</v>
      </c>
      <c r="CM129">
        <f t="shared" si="84"/>
        <v>10.302030089740853</v>
      </c>
      <c r="CN129">
        <f t="shared" si="85"/>
        <v>0.70753754162620652</v>
      </c>
      <c r="CO129">
        <f t="shared" si="86"/>
        <v>62.55769973484098</v>
      </c>
      <c r="CP129">
        <f t="shared" si="87"/>
        <v>142.39012832832248</v>
      </c>
      <c r="CQ129">
        <f t="shared" si="88"/>
        <v>5.2198494647811622E-2</v>
      </c>
      <c r="CR129">
        <f t="shared" si="89"/>
        <v>0</v>
      </c>
      <c r="CS129">
        <f t="shared" si="90"/>
        <v>1530.2720581054684</v>
      </c>
      <c r="CT129">
        <f t="shared" si="91"/>
        <v>0</v>
      </c>
      <c r="CU129" t="e">
        <f t="shared" si="92"/>
        <v>#DIV/0!</v>
      </c>
      <c r="CV129" t="e">
        <f t="shared" si="93"/>
        <v>#DIV/0!</v>
      </c>
    </row>
    <row r="130" spans="1:100" x14ac:dyDescent="0.3">
      <c r="A130" s="4" t="str">
        <f>VLOOKUP(B130,ListCodeMtrx!A$1:B$91,2,TRUE)</f>
        <v>M2</v>
      </c>
      <c r="B130">
        <v>2</v>
      </c>
      <c r="C130" s="10">
        <v>2</v>
      </c>
      <c r="D130" s="10">
        <v>1</v>
      </c>
      <c r="E130" s="10">
        <v>1</v>
      </c>
      <c r="F130" s="1">
        <v>69</v>
      </c>
      <c r="G130" s="3">
        <v>41313</v>
      </c>
      <c r="H130" s="11">
        <v>1</v>
      </c>
      <c r="I130" s="11">
        <v>170.49011963522292</v>
      </c>
      <c r="J130" s="11">
        <v>2.3908613858334355</v>
      </c>
      <c r="K130" s="11">
        <v>159.999824058916</v>
      </c>
      <c r="L130" s="11">
        <v>256.61606833370882</v>
      </c>
      <c r="M130" s="1">
        <v>45.8</v>
      </c>
      <c r="N130" s="8">
        <v>4</v>
      </c>
      <c r="O130" s="8" t="s">
        <v>315</v>
      </c>
      <c r="P130" s="12">
        <v>0.16111111111111112</v>
      </c>
      <c r="Q130" s="12">
        <f t="shared" si="50"/>
        <v>0.42646990740740742</v>
      </c>
      <c r="R130" s="8">
        <v>1365.5</v>
      </c>
      <c r="S130" s="8">
        <v>0</v>
      </c>
      <c r="T130" s="13" t="s">
        <v>192</v>
      </c>
      <c r="U130" s="14">
        <f t="shared" si="52"/>
        <v>33.662061225679651</v>
      </c>
      <c r="V130" s="14">
        <f t="shared" si="53"/>
        <v>0.47720594453123399</v>
      </c>
      <c r="W130" s="14">
        <f t="shared" si="54"/>
        <v>256.69140208934942</v>
      </c>
      <c r="X130" s="15">
        <v>24.754058837890625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t="e">
        <f t="shared" si="55"/>
        <v>#DIV/0!</v>
      </c>
      <c r="AG130" t="e">
        <f t="shared" si="56"/>
        <v>#DIV/0!</v>
      </c>
      <c r="AH130" t="e">
        <f t="shared" si="57"/>
        <v>#DIV/0!</v>
      </c>
      <c r="AI130" s="8">
        <v>-1</v>
      </c>
      <c r="AJ130" s="8">
        <v>0.85</v>
      </c>
      <c r="AK130" s="8">
        <v>0.85</v>
      </c>
      <c r="AL130" s="8">
        <v>9.7839221954345703</v>
      </c>
      <c r="AM130">
        <f t="shared" si="58"/>
        <v>0.84999999999999987</v>
      </c>
      <c r="AN130">
        <f t="shared" si="59"/>
        <v>2.2643721161153707E-2</v>
      </c>
      <c r="AO130" t="e">
        <f t="shared" si="60"/>
        <v>#DIV/0!</v>
      </c>
      <c r="AP130" t="e">
        <f t="shared" si="61"/>
        <v>#DIV/0!</v>
      </c>
      <c r="AQ130" t="e">
        <f t="shared" si="62"/>
        <v>#DIV/0!</v>
      </c>
      <c r="AR130" s="8">
        <v>0</v>
      </c>
      <c r="AS130" s="8">
        <v>0.5</v>
      </c>
      <c r="AT130" t="e">
        <f t="shared" si="63"/>
        <v>#DIV/0!</v>
      </c>
      <c r="AU130">
        <f t="shared" si="64"/>
        <v>5.2330856309672358</v>
      </c>
      <c r="AV130">
        <f t="shared" si="65"/>
        <v>1.1352882605739585</v>
      </c>
      <c r="AW130">
        <f t="shared" si="66"/>
        <v>24.754058837890625</v>
      </c>
      <c r="AX130" s="8">
        <v>2</v>
      </c>
      <c r="AY130">
        <f t="shared" si="67"/>
        <v>4.644859790802002</v>
      </c>
      <c r="AZ130" s="8">
        <v>1</v>
      </c>
      <c r="BA130">
        <f t="shared" si="68"/>
        <v>9.2897195816040039</v>
      </c>
      <c r="BB130" s="8">
        <v>25.013128280639648</v>
      </c>
      <c r="BC130" s="8">
        <v>24.754058837890625</v>
      </c>
      <c r="BD130" s="8">
        <v>25.140745162963867</v>
      </c>
      <c r="BE130" s="8">
        <v>400.70565795898437</v>
      </c>
      <c r="BF130" s="8">
        <v>380.35409545898437</v>
      </c>
      <c r="BG130" s="8">
        <v>16.847909927368164</v>
      </c>
      <c r="BH130" s="8">
        <v>19.776044845581055</v>
      </c>
      <c r="BI130" s="8">
        <v>53.492515563964844</v>
      </c>
      <c r="BJ130" s="8">
        <v>62.789409637451172</v>
      </c>
      <c r="BK130" s="8">
        <v>350.3660888671875</v>
      </c>
      <c r="BL130" s="8">
        <v>1800.8919677734375</v>
      </c>
      <c r="BM130" s="8">
        <v>735.18951416015625</v>
      </c>
      <c r="BN130" s="8">
        <v>101.03456115722656</v>
      </c>
      <c r="BO130" s="8">
        <v>-4.8767895698547363</v>
      </c>
      <c r="BP130" s="8">
        <v>-1.2072272300720215</v>
      </c>
      <c r="BQ130" s="8">
        <v>0.25</v>
      </c>
      <c r="BR130" s="8">
        <v>-1.355140209197998</v>
      </c>
      <c r="BS130" s="8">
        <v>7.355140209197998</v>
      </c>
      <c r="BT130" s="8">
        <v>1</v>
      </c>
      <c r="BU130" s="8">
        <v>0</v>
      </c>
      <c r="BV130" s="8">
        <v>0.15999999642372131</v>
      </c>
      <c r="BW130" s="8">
        <v>111115</v>
      </c>
      <c r="BX130">
        <f t="shared" si="69"/>
        <v>1.7518304443359374</v>
      </c>
      <c r="BY130">
        <f t="shared" si="70"/>
        <v>5.2330856309672361E-3</v>
      </c>
      <c r="BZ130">
        <f t="shared" si="71"/>
        <v>297.9040588378906</v>
      </c>
      <c r="CA130">
        <f t="shared" si="72"/>
        <v>298.16312828063963</v>
      </c>
      <c r="CB130">
        <f t="shared" si="73"/>
        <v>288.14270840325844</v>
      </c>
      <c r="CC130">
        <f t="shared" si="74"/>
        <v>0.22216540336717377</v>
      </c>
      <c r="CD130">
        <f t="shared" si="75"/>
        <v>3.1333522729728727</v>
      </c>
      <c r="CE130">
        <f t="shared" si="76"/>
        <v>31.012677613325362</v>
      </c>
      <c r="CF130">
        <f t="shared" si="77"/>
        <v>11.236632767744307</v>
      </c>
      <c r="CG130">
        <f t="shared" si="78"/>
        <v>24.883593559265137</v>
      </c>
      <c r="CH130">
        <f t="shared" si="79"/>
        <v>3.157677281731567</v>
      </c>
      <c r="CI130">
        <f t="shared" si="80"/>
        <v>0.45388995702968316</v>
      </c>
      <c r="CJ130">
        <f t="shared" si="81"/>
        <v>1.9980640123989142</v>
      </c>
      <c r="CK130">
        <f t="shared" si="82"/>
        <v>1.1596132693326529</v>
      </c>
      <c r="CL130">
        <f t="shared" si="83"/>
        <v>0.28568776146437108</v>
      </c>
      <c r="CM130">
        <f t="shared" si="84"/>
        <v>25.934703162930607</v>
      </c>
      <c r="CN130">
        <f t="shared" si="85"/>
        <v>0.67487482099960672</v>
      </c>
      <c r="CO130">
        <f t="shared" si="86"/>
        <v>64.639961291476666</v>
      </c>
      <c r="CP130">
        <f t="shared" si="87"/>
        <v>375.46225967691646</v>
      </c>
      <c r="CQ130">
        <f t="shared" si="88"/>
        <v>5.7952944098605651E-2</v>
      </c>
      <c r="CR130">
        <f t="shared" si="89"/>
        <v>0</v>
      </c>
      <c r="CS130">
        <f t="shared" si="90"/>
        <v>1530.7581726074216</v>
      </c>
      <c r="CT130">
        <f t="shared" si="91"/>
        <v>0</v>
      </c>
      <c r="CU130" t="e">
        <f t="shared" si="92"/>
        <v>#DIV/0!</v>
      </c>
      <c r="CV130" t="e">
        <f t="shared" si="93"/>
        <v>#DIV/0!</v>
      </c>
    </row>
    <row r="131" spans="1:100" x14ac:dyDescent="0.3">
      <c r="A131" s="4" t="str">
        <f>VLOOKUP(B131,ListCodeMtrx!A$1:B$91,2,TRUE)</f>
        <v>M2</v>
      </c>
      <c r="B131">
        <v>2</v>
      </c>
      <c r="C131" s="10">
        <v>2</v>
      </c>
      <c r="D131" s="10">
        <v>1</v>
      </c>
      <c r="E131" s="10">
        <v>1</v>
      </c>
      <c r="F131" s="1">
        <v>69</v>
      </c>
      <c r="G131" s="3">
        <v>41313</v>
      </c>
      <c r="H131" s="11">
        <v>1</v>
      </c>
      <c r="I131" s="11">
        <v>170.49011963522292</v>
      </c>
      <c r="J131" s="11">
        <v>2.3908613858334355</v>
      </c>
      <c r="K131" s="11">
        <v>159.999824058916</v>
      </c>
      <c r="L131" s="11">
        <v>256.61606833370882</v>
      </c>
      <c r="M131" s="1">
        <v>45.8</v>
      </c>
      <c r="N131" s="8">
        <v>5</v>
      </c>
      <c r="O131" s="8" t="s">
        <v>316</v>
      </c>
      <c r="P131" s="12">
        <v>0.16111111111111112</v>
      </c>
      <c r="Q131" s="12">
        <f t="shared" si="50"/>
        <v>0.42888888888888888</v>
      </c>
      <c r="R131" s="8">
        <v>1574</v>
      </c>
      <c r="S131" s="8">
        <v>0</v>
      </c>
      <c r="T131" s="13">
        <v>800</v>
      </c>
      <c r="U131" s="14">
        <f t="shared" si="52"/>
        <v>50.925109083309181</v>
      </c>
      <c r="V131" s="14">
        <f t="shared" si="53"/>
        <v>0.461866160531134</v>
      </c>
      <c r="W131" s="14">
        <f t="shared" si="54"/>
        <v>572.94077449484246</v>
      </c>
      <c r="X131" s="15">
        <v>25.234394073486328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t="e">
        <f t="shared" si="55"/>
        <v>#DIV/0!</v>
      </c>
      <c r="AG131" t="e">
        <f t="shared" si="56"/>
        <v>#DIV/0!</v>
      </c>
      <c r="AH131" t="e">
        <f t="shared" si="57"/>
        <v>#DIV/0!</v>
      </c>
      <c r="AI131" s="8">
        <v>-1</v>
      </c>
      <c r="AJ131" s="8">
        <v>0.85</v>
      </c>
      <c r="AK131" s="8">
        <v>0.85</v>
      </c>
      <c r="AL131" s="8">
        <v>10.018235206604004</v>
      </c>
      <c r="AM131">
        <f t="shared" si="58"/>
        <v>0.84999999999999987</v>
      </c>
      <c r="AN131">
        <f t="shared" si="59"/>
        <v>3.3957973766010348E-2</v>
      </c>
      <c r="AO131" t="e">
        <f t="shared" si="60"/>
        <v>#DIV/0!</v>
      </c>
      <c r="AP131" t="e">
        <f t="shared" si="61"/>
        <v>#DIV/0!</v>
      </c>
      <c r="AQ131" t="e">
        <f t="shared" si="62"/>
        <v>#DIV/0!</v>
      </c>
      <c r="AR131" s="8">
        <v>0</v>
      </c>
      <c r="AS131" s="8">
        <v>0.5</v>
      </c>
      <c r="AT131" t="e">
        <f t="shared" si="63"/>
        <v>#DIV/0!</v>
      </c>
      <c r="AU131">
        <f t="shared" si="64"/>
        <v>4.985837534195352</v>
      </c>
      <c r="AV131">
        <f t="shared" si="65"/>
        <v>1.1145753854416101</v>
      </c>
      <c r="AW131">
        <f t="shared" si="66"/>
        <v>25.234394073486328</v>
      </c>
      <c r="AX131" s="8">
        <v>2</v>
      </c>
      <c r="AY131">
        <f t="shared" si="67"/>
        <v>4.644859790802002</v>
      </c>
      <c r="AZ131" s="8">
        <v>1</v>
      </c>
      <c r="BA131">
        <f t="shared" si="68"/>
        <v>9.2897195816040039</v>
      </c>
      <c r="BB131" s="8">
        <v>25.137357711791992</v>
      </c>
      <c r="BC131" s="8">
        <v>25.234394073486328</v>
      </c>
      <c r="BD131" s="8">
        <v>25.134567260742187</v>
      </c>
      <c r="BE131" s="8">
        <v>800.204833984375</v>
      </c>
      <c r="BF131" s="8">
        <v>768.94793701171875</v>
      </c>
      <c r="BG131" s="8">
        <v>18.097236633300781</v>
      </c>
      <c r="BH131" s="8">
        <v>20.883762359619141</v>
      </c>
      <c r="BI131" s="8">
        <v>57.030708312988281</v>
      </c>
      <c r="BJ131" s="8">
        <v>65.812026977539062</v>
      </c>
      <c r="BK131" s="8">
        <v>350.3800048828125</v>
      </c>
      <c r="BL131" s="8">
        <v>1798.940185546875</v>
      </c>
      <c r="BM131" s="8">
        <v>639.6376953125</v>
      </c>
      <c r="BN131" s="8">
        <v>101.02626037597656</v>
      </c>
      <c r="BO131" s="8">
        <v>-14.971698760986328</v>
      </c>
      <c r="BP131" s="8">
        <v>-1.2160296440124512</v>
      </c>
      <c r="BQ131" s="8">
        <v>0.25</v>
      </c>
      <c r="BR131" s="8">
        <v>-1.355140209197998</v>
      </c>
      <c r="BS131" s="8">
        <v>7.355140209197998</v>
      </c>
      <c r="BT131" s="8">
        <v>1</v>
      </c>
      <c r="BU131" s="8">
        <v>0</v>
      </c>
      <c r="BV131" s="8">
        <v>0.15999999642372131</v>
      </c>
      <c r="BW131" s="8">
        <v>111115</v>
      </c>
      <c r="BX131">
        <f t="shared" si="69"/>
        <v>1.7519000244140623</v>
      </c>
      <c r="BY131">
        <f t="shared" si="70"/>
        <v>4.9858375341953519E-3</v>
      </c>
      <c r="BZ131">
        <f t="shared" si="71"/>
        <v>298.38439407348631</v>
      </c>
      <c r="CA131">
        <f t="shared" si="72"/>
        <v>298.28735771179197</v>
      </c>
      <c r="CB131">
        <f t="shared" si="73"/>
        <v>287.83042325398856</v>
      </c>
      <c r="CC131">
        <f t="shared" si="74"/>
        <v>0.24615062269497295</v>
      </c>
      <c r="CD131">
        <f t="shared" si="75"/>
        <v>3.2243837992145119</v>
      </c>
      <c r="CE131">
        <f t="shared" si="76"/>
        <v>31.916293716254895</v>
      </c>
      <c r="CF131">
        <f t="shared" si="77"/>
        <v>11.032531356635754</v>
      </c>
      <c r="CG131">
        <f t="shared" si="78"/>
        <v>25.18587589263916</v>
      </c>
      <c r="CH131">
        <f t="shared" si="79"/>
        <v>3.2150850692017934</v>
      </c>
      <c r="CI131">
        <f t="shared" si="80"/>
        <v>0.43999070807809904</v>
      </c>
      <c r="CJ131">
        <f t="shared" si="81"/>
        <v>2.1098084137729018</v>
      </c>
      <c r="CK131">
        <f t="shared" si="82"/>
        <v>1.1052766554288915</v>
      </c>
      <c r="CL131">
        <f t="shared" si="83"/>
        <v>0.27687931368787444</v>
      </c>
      <c r="CM131">
        <f t="shared" si="84"/>
        <v>57.882063864129627</v>
      </c>
      <c r="CN131">
        <f t="shared" si="85"/>
        <v>0.74509696549990334</v>
      </c>
      <c r="CO131">
        <f t="shared" si="86"/>
        <v>66.177202490489776</v>
      </c>
      <c r="CP131">
        <f t="shared" si="87"/>
        <v>761.54740175782285</v>
      </c>
      <c r="CQ131">
        <f t="shared" si="88"/>
        <v>4.4253072728992655E-2</v>
      </c>
      <c r="CR131">
        <f t="shared" si="89"/>
        <v>0</v>
      </c>
      <c r="CS131">
        <f t="shared" si="90"/>
        <v>1529.0991577148436</v>
      </c>
      <c r="CT131">
        <f t="shared" si="91"/>
        <v>0</v>
      </c>
      <c r="CU131" t="e">
        <f t="shared" si="92"/>
        <v>#DIV/0!</v>
      </c>
      <c r="CV131" t="e">
        <f t="shared" si="93"/>
        <v>#DIV/0!</v>
      </c>
    </row>
    <row r="132" spans="1:100" x14ac:dyDescent="0.3">
      <c r="A132" s="4" t="str">
        <f>VLOOKUP(B132,ListCodeMtrx!A$1:B$91,2,TRUE)</f>
        <v>M2</v>
      </c>
      <c r="B132" s="5">
        <v>2</v>
      </c>
      <c r="C132" s="10">
        <v>2</v>
      </c>
      <c r="D132" s="10">
        <v>1</v>
      </c>
      <c r="E132" s="10">
        <v>1</v>
      </c>
      <c r="F132" s="1">
        <v>69</v>
      </c>
      <c r="G132" s="17">
        <v>41313</v>
      </c>
      <c r="H132" s="11">
        <v>1</v>
      </c>
      <c r="I132" s="11">
        <v>170.49011963522292</v>
      </c>
      <c r="J132" s="11">
        <v>2.3908613858334355</v>
      </c>
      <c r="K132" s="11">
        <v>159.999824058916</v>
      </c>
      <c r="L132" s="11">
        <v>256.61606833370882</v>
      </c>
      <c r="M132" s="1">
        <v>45.8</v>
      </c>
      <c r="N132" s="19">
        <v>6</v>
      </c>
      <c r="O132" s="19" t="s">
        <v>317</v>
      </c>
      <c r="P132" s="12">
        <v>0.16111111111111112</v>
      </c>
      <c r="Q132" s="12">
        <f t="shared" si="50"/>
        <v>0.43172453703703706</v>
      </c>
      <c r="R132" s="19">
        <v>1810</v>
      </c>
      <c r="S132" s="19">
        <v>0</v>
      </c>
      <c r="T132" s="13" t="s">
        <v>194</v>
      </c>
      <c r="U132" s="5">
        <f t="shared" si="52"/>
        <v>32.379134903821772</v>
      </c>
      <c r="V132" s="5">
        <f t="shared" si="53"/>
        <v>0.43970464768373391</v>
      </c>
      <c r="W132" s="5">
        <f t="shared" si="54"/>
        <v>250.55976522832873</v>
      </c>
      <c r="X132" s="5">
        <v>25.083806991577148</v>
      </c>
      <c r="Y132" s="19">
        <v>1</v>
      </c>
      <c r="Z132" s="19">
        <v>1</v>
      </c>
      <c r="AA132" s="19">
        <v>0</v>
      </c>
      <c r="AB132" s="19">
        <v>0</v>
      </c>
      <c r="AC132" s="19">
        <v>287.046630859375</v>
      </c>
      <c r="AD132" s="19">
        <v>584.92681884765625</v>
      </c>
      <c r="AE132" s="19">
        <v>369.826171875</v>
      </c>
      <c r="AF132" s="5" t="e">
        <f t="shared" si="55"/>
        <v>#DIV/0!</v>
      </c>
      <c r="AG132" s="5">
        <f t="shared" si="56"/>
        <v>0.50926060900254932</v>
      </c>
      <c r="AH132" s="5">
        <f t="shared" si="57"/>
        <v>0.36773941635368756</v>
      </c>
      <c r="AI132" s="19">
        <v>-1</v>
      </c>
      <c r="AJ132" s="19">
        <v>0.85</v>
      </c>
      <c r="AK132" s="19">
        <v>0.85</v>
      </c>
      <c r="AL132" s="19">
        <v>10.018235206604004</v>
      </c>
      <c r="AM132" s="5">
        <f t="shared" si="58"/>
        <v>0.84999999999999987</v>
      </c>
      <c r="AN132" s="5">
        <f t="shared" si="59"/>
        <v>2.1799389876543823E-2</v>
      </c>
      <c r="AO132" s="5">
        <f t="shared" si="60"/>
        <v>0.72210457642492965</v>
      </c>
      <c r="AP132" s="5">
        <f t="shared" si="61"/>
        <v>2.0377414537020422</v>
      </c>
      <c r="AQ132" s="5">
        <f t="shared" si="62"/>
        <v>-1</v>
      </c>
      <c r="AR132" s="19">
        <v>1801.4068603515625</v>
      </c>
      <c r="AS132" s="19">
        <v>0.5</v>
      </c>
      <c r="AT132" s="5">
        <f t="shared" si="63"/>
        <v>281.54053066251521</v>
      </c>
      <c r="AU132" s="5">
        <f t="shared" si="64"/>
        <v>4.8676793359704256</v>
      </c>
      <c r="AV132" s="5">
        <f t="shared" si="65"/>
        <v>1.1408541325824877</v>
      </c>
      <c r="AW132" s="5">
        <f t="shared" si="66"/>
        <v>25.083806991577148</v>
      </c>
      <c r="AX132" s="19">
        <v>2</v>
      </c>
      <c r="AY132" s="5">
        <f t="shared" si="67"/>
        <v>4.644859790802002</v>
      </c>
      <c r="AZ132" s="19">
        <v>1</v>
      </c>
      <c r="BA132" s="5">
        <f t="shared" si="68"/>
        <v>9.2897195816040039</v>
      </c>
      <c r="BB132" s="19">
        <v>24.992458343505859</v>
      </c>
      <c r="BC132" s="19">
        <v>25.083806991577148</v>
      </c>
      <c r="BD132" s="19">
        <v>25.133474349975586</v>
      </c>
      <c r="BE132" s="19">
        <v>398.49658203125</v>
      </c>
      <c r="BF132" s="19">
        <v>378.9573974609375</v>
      </c>
      <c r="BG132" s="19">
        <v>17.61686897277832</v>
      </c>
      <c r="BH132" s="19">
        <v>20.339420318603516</v>
      </c>
      <c r="BI132" s="19">
        <v>55.996433258056641</v>
      </c>
      <c r="BJ132" s="19">
        <v>64.650253295898437</v>
      </c>
      <c r="BK132" s="19">
        <v>350.30917358398437</v>
      </c>
      <c r="BL132" s="19">
        <v>1801.4068603515625</v>
      </c>
      <c r="BM132" s="19">
        <v>536.41241455078125</v>
      </c>
      <c r="BN132" s="19">
        <v>101.02281188964844</v>
      </c>
      <c r="BO132" s="19">
        <v>-4.6041450500488281</v>
      </c>
      <c r="BP132" s="19">
        <v>-1.2223143577575684</v>
      </c>
      <c r="BQ132" s="19">
        <v>0.25</v>
      </c>
      <c r="BR132" s="19">
        <v>-1.355140209197998</v>
      </c>
      <c r="BS132" s="19">
        <v>7.355140209197998</v>
      </c>
      <c r="BT132" s="19">
        <v>1</v>
      </c>
      <c r="BU132" s="19">
        <v>0</v>
      </c>
      <c r="BV132" s="19">
        <v>0.15999999642372131</v>
      </c>
      <c r="BW132" s="19">
        <v>111115</v>
      </c>
      <c r="BX132" s="5">
        <f t="shared" si="69"/>
        <v>1.7515458679199216</v>
      </c>
      <c r="BY132" s="5">
        <f t="shared" si="70"/>
        <v>4.8676793359704257E-3</v>
      </c>
      <c r="BZ132" s="5">
        <f t="shared" si="71"/>
        <v>298.23380699157713</v>
      </c>
      <c r="CA132" s="5">
        <f t="shared" si="72"/>
        <v>298.14245834350584</v>
      </c>
      <c r="CB132" s="5">
        <f t="shared" si="73"/>
        <v>288.22509121391704</v>
      </c>
      <c r="CC132" s="5">
        <f t="shared" si="74"/>
        <v>0.26705466942094541</v>
      </c>
      <c r="CD132" s="5">
        <f t="shared" si="75"/>
        <v>3.1955995653732638</v>
      </c>
      <c r="CE132" s="5">
        <f t="shared" si="76"/>
        <v>31.632455141557084</v>
      </c>
      <c r="CF132" s="5">
        <f t="shared" si="77"/>
        <v>11.293034822953569</v>
      </c>
      <c r="CG132" s="5">
        <f t="shared" si="78"/>
        <v>25.038132667541504</v>
      </c>
      <c r="CH132" s="5">
        <f t="shared" si="79"/>
        <v>3.1869135649382465</v>
      </c>
      <c r="CI132" s="5">
        <f t="shared" si="80"/>
        <v>0.41983294997189197</v>
      </c>
      <c r="CJ132" s="5">
        <f t="shared" si="81"/>
        <v>2.0547454327907761</v>
      </c>
      <c r="CK132" s="5">
        <f t="shared" si="82"/>
        <v>1.1321681321474704</v>
      </c>
      <c r="CL132" s="5">
        <f t="shared" si="83"/>
        <v>0.26411140265124039</v>
      </c>
      <c r="CM132" s="5">
        <f t="shared" si="84"/>
        <v>25.31225202977593</v>
      </c>
      <c r="CN132" s="5">
        <f t="shared" si="85"/>
        <v>0.66118188194005667</v>
      </c>
      <c r="CO132" s="5">
        <f t="shared" si="86"/>
        <v>65.003226732556897</v>
      </c>
      <c r="CP132" s="5">
        <f t="shared" si="87"/>
        <v>374.25199901094339</v>
      </c>
      <c r="CQ132" s="5">
        <f t="shared" si="88"/>
        <v>5.6238797738409112E-2</v>
      </c>
      <c r="CR132" s="5">
        <f t="shared" si="89"/>
        <v>0</v>
      </c>
      <c r="CS132" s="5">
        <f t="shared" si="90"/>
        <v>1531.1958312988279</v>
      </c>
      <c r="CT132" s="5">
        <f t="shared" si="91"/>
        <v>297.88018798828125</v>
      </c>
      <c r="CU132" s="5">
        <f t="shared" si="92"/>
        <v>0.36773941635368756</v>
      </c>
      <c r="CV132" s="5" t="e">
        <f t="shared" si="93"/>
        <v>#DIV/0!</v>
      </c>
    </row>
    <row r="133" spans="1:100" s="5" customFormat="1" x14ac:dyDescent="0.3">
      <c r="A133" s="4" t="str">
        <f>VLOOKUP(B133,ListCodeMtrx!A$1:B$91,2,TRUE)</f>
        <v>M9</v>
      </c>
      <c r="B133">
        <v>9</v>
      </c>
      <c r="C133" s="10">
        <v>9</v>
      </c>
      <c r="D133" s="10">
        <v>1</v>
      </c>
      <c r="E133" s="10">
        <v>2</v>
      </c>
      <c r="F133" s="1">
        <v>69</v>
      </c>
      <c r="G133" s="3">
        <v>41313</v>
      </c>
      <c r="H133" s="11">
        <v>1</v>
      </c>
      <c r="I133" s="11">
        <v>169.58292384133469</v>
      </c>
      <c r="J133" s="11">
        <v>1.7611114495192857</v>
      </c>
      <c r="K133" s="11">
        <v>163.17870907585558</v>
      </c>
      <c r="L133" s="11">
        <v>242.63456514055019</v>
      </c>
      <c r="M133" s="1">
        <v>52.6</v>
      </c>
      <c r="N133" s="8">
        <v>7</v>
      </c>
      <c r="O133" s="8" t="s">
        <v>318</v>
      </c>
      <c r="P133" s="12">
        <v>0.16111111111111112</v>
      </c>
      <c r="Q133" s="12">
        <f t="shared" si="50"/>
        <v>0.43885416666666666</v>
      </c>
      <c r="R133" s="8">
        <v>2435</v>
      </c>
      <c r="S133" s="8">
        <v>0</v>
      </c>
      <c r="T133" s="13">
        <v>400</v>
      </c>
      <c r="U133">
        <f t="shared" si="52"/>
        <v>33.51087931153647</v>
      </c>
      <c r="V133">
        <f t="shared" si="53"/>
        <v>0.53775842848219013</v>
      </c>
      <c r="W133">
        <f t="shared" si="54"/>
        <v>268.08522219764797</v>
      </c>
      <c r="X133">
        <v>23.824775695800781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t="e">
        <f t="shared" si="55"/>
        <v>#DIV/0!</v>
      </c>
      <c r="AG133" t="e">
        <f t="shared" si="56"/>
        <v>#DIV/0!</v>
      </c>
      <c r="AH133" t="e">
        <f t="shared" si="57"/>
        <v>#DIV/0!</v>
      </c>
      <c r="AI133" s="8">
        <v>-1</v>
      </c>
      <c r="AJ133" s="8">
        <v>0.85</v>
      </c>
      <c r="AK133" s="8">
        <v>0.85</v>
      </c>
      <c r="AL133" s="8">
        <v>9.8076972961425781</v>
      </c>
      <c r="AM133">
        <f t="shared" si="58"/>
        <v>0.84999999999999987</v>
      </c>
      <c r="AN133">
        <f t="shared" si="59"/>
        <v>2.255919923556246E-2</v>
      </c>
      <c r="AO133" t="e">
        <f t="shared" si="60"/>
        <v>#DIV/0!</v>
      </c>
      <c r="AP133" t="e">
        <f t="shared" si="61"/>
        <v>#DIV/0!</v>
      </c>
      <c r="AQ133" t="e">
        <f t="shared" si="62"/>
        <v>#DIV/0!</v>
      </c>
      <c r="AR133" s="8">
        <v>1801.4068603515625</v>
      </c>
      <c r="AS133" s="8">
        <v>0.5</v>
      </c>
      <c r="AT133" t="e">
        <f t="shared" si="63"/>
        <v>#DIV/0!</v>
      </c>
      <c r="AU133">
        <f t="shared" si="64"/>
        <v>5.6838415289632671</v>
      </c>
      <c r="AV133">
        <f t="shared" si="65"/>
        <v>1.102277003727121</v>
      </c>
      <c r="AW133">
        <f t="shared" si="66"/>
        <v>23.824775695800781</v>
      </c>
      <c r="AX133" s="8">
        <v>2</v>
      </c>
      <c r="AY133">
        <f t="shared" si="67"/>
        <v>4.644859790802002</v>
      </c>
      <c r="AZ133" s="8">
        <v>1</v>
      </c>
      <c r="BA133">
        <f t="shared" si="68"/>
        <v>9.2897195816040039</v>
      </c>
      <c r="BB133" s="8">
        <v>24.720502853393555</v>
      </c>
      <c r="BC133" s="8">
        <v>23.824775695800781</v>
      </c>
      <c r="BD133" s="8">
        <v>25.140583038330078</v>
      </c>
      <c r="BE133" s="8">
        <v>398.82559204101562</v>
      </c>
      <c r="BF133" s="8">
        <v>378.47061157226562</v>
      </c>
      <c r="BG133" s="8">
        <v>15.245546340942383</v>
      </c>
      <c r="BH133" s="8">
        <v>18.429946899414063</v>
      </c>
      <c r="BI133" s="8">
        <v>49.238044738769531</v>
      </c>
      <c r="BJ133" s="8">
        <v>59.522598266601563</v>
      </c>
      <c r="BK133" s="8">
        <v>350.40118408203125</v>
      </c>
      <c r="BL133" s="8">
        <v>1799.755126953125</v>
      </c>
      <c r="BM133" s="8">
        <v>592.4923095703125</v>
      </c>
      <c r="BN133" s="8">
        <v>100.99420928955078</v>
      </c>
      <c r="BO133" s="8">
        <v>-4.8560371398925781</v>
      </c>
      <c r="BP133" s="8">
        <v>-1.1125693321228027</v>
      </c>
      <c r="BQ133" s="8">
        <v>0.25</v>
      </c>
      <c r="BR133" s="8">
        <v>-1.355140209197998</v>
      </c>
      <c r="BS133" s="8">
        <v>7.355140209197998</v>
      </c>
      <c r="BT133" s="8">
        <v>1</v>
      </c>
      <c r="BU133" s="8">
        <v>0</v>
      </c>
      <c r="BV133" s="8">
        <v>0.15999999642372131</v>
      </c>
      <c r="BW133" s="8">
        <v>111115</v>
      </c>
      <c r="BX133">
        <f t="shared" si="69"/>
        <v>1.7520059204101559</v>
      </c>
      <c r="BY133">
        <f t="shared" si="70"/>
        <v>5.6838415289632675E-3</v>
      </c>
      <c r="BZ133">
        <f t="shared" si="71"/>
        <v>296.97477569580076</v>
      </c>
      <c r="CA133">
        <f t="shared" si="72"/>
        <v>297.87050285339353</v>
      </c>
      <c r="CB133">
        <f t="shared" si="73"/>
        <v>287.9608138760741</v>
      </c>
      <c r="CC133">
        <f t="shared" si="74"/>
        <v>0.17486742684400075</v>
      </c>
      <c r="CD133">
        <f t="shared" si="75"/>
        <v>2.9635949180818524</v>
      </c>
      <c r="CE133">
        <f t="shared" si="76"/>
        <v>29.344206355289288</v>
      </c>
      <c r="CF133">
        <f t="shared" si="77"/>
        <v>10.914259455875225</v>
      </c>
      <c r="CG133">
        <f t="shared" si="78"/>
        <v>24.272639274597168</v>
      </c>
      <c r="CH133">
        <f t="shared" si="79"/>
        <v>3.044377062766733</v>
      </c>
      <c r="CI133">
        <f t="shared" si="80"/>
        <v>0.50833235120103648</v>
      </c>
      <c r="CJ133">
        <f t="shared" si="81"/>
        <v>1.8613179143547314</v>
      </c>
      <c r="CK133">
        <f t="shared" si="82"/>
        <v>1.1830591484120017</v>
      </c>
      <c r="CL133">
        <f t="shared" si="83"/>
        <v>0.32022661659471424</v>
      </c>
      <c r="CM133">
        <f t="shared" si="84"/>
        <v>27.075055038064985</v>
      </c>
      <c r="CN133">
        <f t="shared" si="85"/>
        <v>0.70833828043861069</v>
      </c>
      <c r="CO133">
        <f t="shared" si="86"/>
        <v>63.980940653311592</v>
      </c>
      <c r="CP133">
        <f t="shared" si="87"/>
        <v>373.60074583808779</v>
      </c>
      <c r="CQ133">
        <f t="shared" si="88"/>
        <v>5.7389006964159023E-2</v>
      </c>
      <c r="CR133">
        <f t="shared" si="89"/>
        <v>0</v>
      </c>
      <c r="CS133">
        <f t="shared" si="90"/>
        <v>1529.7918579101561</v>
      </c>
      <c r="CT133">
        <f t="shared" si="91"/>
        <v>0</v>
      </c>
      <c r="CU133" t="e">
        <f t="shared" si="92"/>
        <v>#DIV/0!</v>
      </c>
      <c r="CV133" t="e">
        <f t="shared" si="93"/>
        <v>#DIV/0!</v>
      </c>
    </row>
    <row r="134" spans="1:100" x14ac:dyDescent="0.3">
      <c r="A134" s="4" t="str">
        <f>VLOOKUP(B134,ListCodeMtrx!A$1:B$91,2,TRUE)</f>
        <v>M9</v>
      </c>
      <c r="B134">
        <v>9</v>
      </c>
      <c r="C134" s="10">
        <v>9</v>
      </c>
      <c r="D134" s="10">
        <v>1</v>
      </c>
      <c r="E134" s="10">
        <v>2</v>
      </c>
      <c r="F134" s="1">
        <v>69</v>
      </c>
      <c r="G134" s="3">
        <v>41313</v>
      </c>
      <c r="H134" s="11">
        <v>1</v>
      </c>
      <c r="I134" s="11">
        <v>169.58292384133469</v>
      </c>
      <c r="J134" s="11">
        <v>1.7611114495192857</v>
      </c>
      <c r="K134" s="11">
        <v>163.17870907585558</v>
      </c>
      <c r="L134" s="11">
        <v>242.63456514055019</v>
      </c>
      <c r="M134" s="1">
        <v>52.6</v>
      </c>
      <c r="N134" s="8">
        <v>8</v>
      </c>
      <c r="O134" s="8" t="s">
        <v>319</v>
      </c>
      <c r="P134" s="12">
        <v>0.16111111111111112</v>
      </c>
      <c r="Q134" s="12">
        <f t="shared" si="50"/>
        <v>0.4412152777777778</v>
      </c>
      <c r="R134" s="8">
        <v>2639</v>
      </c>
      <c r="S134" s="8">
        <v>0</v>
      </c>
      <c r="T134" s="13">
        <v>50</v>
      </c>
      <c r="U134" s="14">
        <f t="shared" si="52"/>
        <v>-0.58072210528499468</v>
      </c>
      <c r="V134" s="14">
        <f t="shared" si="53"/>
        <v>0.50395851396904812</v>
      </c>
      <c r="W134" s="14">
        <f t="shared" si="54"/>
        <v>48.280394481156215</v>
      </c>
      <c r="X134" s="15">
        <v>23.82581901550293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t="e">
        <f t="shared" si="55"/>
        <v>#DIV/0!</v>
      </c>
      <c r="AG134" t="e">
        <f t="shared" si="56"/>
        <v>#DIV/0!</v>
      </c>
      <c r="AH134" t="e">
        <f t="shared" si="57"/>
        <v>#DIV/0!</v>
      </c>
      <c r="AI134" s="8">
        <v>-1</v>
      </c>
      <c r="AJ134" s="8">
        <v>0.85</v>
      </c>
      <c r="AK134" s="8">
        <v>0.85</v>
      </c>
      <c r="AL134" s="8">
        <v>9.8076972961425781</v>
      </c>
      <c r="AM134">
        <f t="shared" si="58"/>
        <v>0.84999999999999987</v>
      </c>
      <c r="AN134">
        <f t="shared" si="59"/>
        <v>2.7395339970080247E-4</v>
      </c>
      <c r="AO134" t="e">
        <f t="shared" si="60"/>
        <v>#DIV/0!</v>
      </c>
      <c r="AP134" t="e">
        <f t="shared" si="61"/>
        <v>#DIV/0!</v>
      </c>
      <c r="AQ134" t="e">
        <f t="shared" si="62"/>
        <v>#DIV/0!</v>
      </c>
      <c r="AR134" s="8">
        <v>1801.4068603515625</v>
      </c>
      <c r="AS134" s="8">
        <v>0.5</v>
      </c>
      <c r="AT134" t="e">
        <f t="shared" si="63"/>
        <v>#DIV/0!</v>
      </c>
      <c r="AU134">
        <f t="shared" si="64"/>
        <v>5.5711916489150148</v>
      </c>
      <c r="AV134">
        <f t="shared" si="65"/>
        <v>1.149327121891681</v>
      </c>
      <c r="AW134">
        <f t="shared" si="66"/>
        <v>23.82581901550293</v>
      </c>
      <c r="AX134" s="8">
        <v>2</v>
      </c>
      <c r="AY134">
        <f t="shared" si="67"/>
        <v>4.644859790802002</v>
      </c>
      <c r="AZ134" s="8">
        <v>1</v>
      </c>
      <c r="BA134">
        <f t="shared" si="68"/>
        <v>9.2897195816040039</v>
      </c>
      <c r="BB134" s="8">
        <v>24.642580032348633</v>
      </c>
      <c r="BC134" s="8">
        <v>23.82581901550293</v>
      </c>
      <c r="BD134" s="8">
        <v>25.139982223510742</v>
      </c>
      <c r="BE134" s="8">
        <v>47.053874969482422</v>
      </c>
      <c r="BF134" s="8">
        <v>47.235004425048828</v>
      </c>
      <c r="BG134" s="8">
        <v>14.843451499938965</v>
      </c>
      <c r="BH134" s="8">
        <v>17.9639892578125</v>
      </c>
      <c r="BI134" s="8">
        <v>48.168350219726563</v>
      </c>
      <c r="BJ134" s="8">
        <v>58.294776916503906</v>
      </c>
      <c r="BK134" s="8">
        <v>350.65179443359375</v>
      </c>
      <c r="BL134" s="8">
        <v>1800.5548095703125</v>
      </c>
      <c r="BM134" s="8">
        <v>770.38397216796875</v>
      </c>
      <c r="BN134" s="8">
        <v>101.00505828857422</v>
      </c>
      <c r="BO134" s="8">
        <v>0.67899322509765625</v>
      </c>
      <c r="BP134" s="8">
        <v>-1.1736159324645996</v>
      </c>
      <c r="BQ134" s="8">
        <v>0.25</v>
      </c>
      <c r="BR134" s="8">
        <v>-1.355140209197998</v>
      </c>
      <c r="BS134" s="8">
        <v>7.355140209197998</v>
      </c>
      <c r="BT134" s="8">
        <v>1</v>
      </c>
      <c r="BU134" s="8">
        <v>0</v>
      </c>
      <c r="BV134" s="8">
        <v>0.15999999642372131</v>
      </c>
      <c r="BW134" s="8">
        <v>111135</v>
      </c>
      <c r="BX134">
        <f t="shared" si="69"/>
        <v>1.7532589721679686</v>
      </c>
      <c r="BY134">
        <f t="shared" si="70"/>
        <v>5.5711916489150151E-3</v>
      </c>
      <c r="BZ134">
        <f t="shared" si="71"/>
        <v>296.97581901550291</v>
      </c>
      <c r="CA134">
        <f t="shared" si="72"/>
        <v>297.79258003234861</v>
      </c>
      <c r="CB134">
        <f t="shared" si="73"/>
        <v>288.08876309196421</v>
      </c>
      <c r="CC134">
        <f t="shared" si="74"/>
        <v>0.19033143468728303</v>
      </c>
      <c r="CD134">
        <f t="shared" si="75"/>
        <v>2.9637809039723537</v>
      </c>
      <c r="CE134">
        <f t="shared" si="76"/>
        <v>29.342895833045812</v>
      </c>
      <c r="CF134">
        <f t="shared" si="77"/>
        <v>11.378906575233312</v>
      </c>
      <c r="CG134">
        <f t="shared" si="78"/>
        <v>24.234199523925781</v>
      </c>
      <c r="CH134">
        <f t="shared" si="79"/>
        <v>3.03736887760483</v>
      </c>
      <c r="CI134">
        <f t="shared" si="80"/>
        <v>0.47802605209686416</v>
      </c>
      <c r="CJ134">
        <f t="shared" si="81"/>
        <v>1.8144537820806728</v>
      </c>
      <c r="CK134">
        <f t="shared" si="82"/>
        <v>1.2229150955241572</v>
      </c>
      <c r="CL134">
        <f t="shared" si="83"/>
        <v>0.30099273193024578</v>
      </c>
      <c r="CM134">
        <f t="shared" si="84"/>
        <v>4.87656405876454</v>
      </c>
      <c r="CN134">
        <f t="shared" si="85"/>
        <v>1.022131681129959</v>
      </c>
      <c r="CO134">
        <f t="shared" si="86"/>
        <v>62.3252534030714</v>
      </c>
      <c r="CP134">
        <f t="shared" si="87"/>
        <v>47.319396083510426</v>
      </c>
      <c r="CQ134">
        <f t="shared" si="88"/>
        <v>-7.6487984556643449E-3</v>
      </c>
      <c r="CR134">
        <f t="shared" si="89"/>
        <v>0</v>
      </c>
      <c r="CS134">
        <f t="shared" si="90"/>
        <v>1530.4715881347654</v>
      </c>
      <c r="CT134">
        <f t="shared" si="91"/>
        <v>0</v>
      </c>
      <c r="CU134" t="e">
        <f t="shared" si="92"/>
        <v>#DIV/0!</v>
      </c>
      <c r="CV134" t="e">
        <f t="shared" si="93"/>
        <v>#DIV/0!</v>
      </c>
    </row>
    <row r="135" spans="1:100" x14ac:dyDescent="0.3">
      <c r="A135" s="4" t="str">
        <f>VLOOKUP(B135,ListCodeMtrx!A$1:B$91,2,TRUE)</f>
        <v>M9</v>
      </c>
      <c r="B135">
        <v>9</v>
      </c>
      <c r="C135" s="10">
        <v>9</v>
      </c>
      <c r="D135" s="10">
        <v>1</v>
      </c>
      <c r="E135" s="10">
        <v>2</v>
      </c>
      <c r="F135" s="1">
        <v>69</v>
      </c>
      <c r="G135" s="3">
        <v>41313</v>
      </c>
      <c r="H135" s="11">
        <v>1</v>
      </c>
      <c r="I135" s="11">
        <v>169.58292384133469</v>
      </c>
      <c r="J135" s="11">
        <v>1.7611114495192857</v>
      </c>
      <c r="K135" s="11">
        <v>163.17870907585558</v>
      </c>
      <c r="L135" s="11">
        <v>242.63456514055019</v>
      </c>
      <c r="M135" s="1">
        <v>52.6</v>
      </c>
      <c r="N135" s="8">
        <v>9</v>
      </c>
      <c r="O135" s="8" t="s">
        <v>320</v>
      </c>
      <c r="P135" s="12">
        <v>0.16111111111111112</v>
      </c>
      <c r="Q135" s="12">
        <f t="shared" si="50"/>
        <v>0.44353009259259257</v>
      </c>
      <c r="R135" s="8">
        <v>2839</v>
      </c>
      <c r="S135" s="8">
        <v>0</v>
      </c>
      <c r="T135" s="13">
        <v>150</v>
      </c>
      <c r="U135" s="14">
        <f t="shared" si="52"/>
        <v>12.52305148390472</v>
      </c>
      <c r="V135" s="14">
        <f t="shared" si="53"/>
        <v>0.49016415679877195</v>
      </c>
      <c r="W135" s="14">
        <f t="shared" si="54"/>
        <v>99.499733844436463</v>
      </c>
      <c r="X135" s="15">
        <v>24.002414703369141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t="e">
        <f t="shared" si="55"/>
        <v>#DIV/0!</v>
      </c>
      <c r="AG135" t="e">
        <f t="shared" si="56"/>
        <v>#DIV/0!</v>
      </c>
      <c r="AH135" t="e">
        <f t="shared" si="57"/>
        <v>#DIV/0!</v>
      </c>
      <c r="AI135" s="8">
        <v>-1</v>
      </c>
      <c r="AJ135" s="8">
        <v>0.85</v>
      </c>
      <c r="AK135" s="8">
        <v>0.85</v>
      </c>
      <c r="AL135" s="8">
        <v>9.8076972961425781</v>
      </c>
      <c r="AM135">
        <f t="shared" si="58"/>
        <v>0.84999999999999987</v>
      </c>
      <c r="AN135">
        <f t="shared" si="59"/>
        <v>8.845377821304061E-3</v>
      </c>
      <c r="AO135" t="e">
        <f t="shared" si="60"/>
        <v>#DIV/0!</v>
      </c>
      <c r="AP135" t="e">
        <f t="shared" si="61"/>
        <v>#DIV/0!</v>
      </c>
      <c r="AQ135" t="e">
        <f t="shared" si="62"/>
        <v>#DIV/0!</v>
      </c>
      <c r="AR135" s="8">
        <v>1801.4068603515625</v>
      </c>
      <c r="AS135" s="8">
        <v>0.5</v>
      </c>
      <c r="AT135" t="e">
        <f t="shared" si="63"/>
        <v>#DIV/0!</v>
      </c>
      <c r="AU135">
        <f t="shared" si="64"/>
        <v>5.6372683149124523</v>
      </c>
      <c r="AV135">
        <f t="shared" si="65"/>
        <v>1.1938653416286271</v>
      </c>
      <c r="AW135">
        <f t="shared" si="66"/>
        <v>24.002414703369141</v>
      </c>
      <c r="AX135" s="8">
        <v>2</v>
      </c>
      <c r="AY135">
        <f t="shared" si="67"/>
        <v>4.644859790802002</v>
      </c>
      <c r="AZ135" s="8">
        <v>1</v>
      </c>
      <c r="BA135">
        <f t="shared" si="68"/>
        <v>9.2897195816040039</v>
      </c>
      <c r="BB135" s="8">
        <v>24.732126235961914</v>
      </c>
      <c r="BC135" s="8">
        <v>24.002414703369141</v>
      </c>
      <c r="BD135" s="8">
        <v>25.139194488525391</v>
      </c>
      <c r="BE135" s="8">
        <v>152.18389892578125</v>
      </c>
      <c r="BF135" s="8">
        <v>144.571533203125</v>
      </c>
      <c r="BG135" s="8">
        <v>14.676575660705566</v>
      </c>
      <c r="BH135" s="8">
        <v>17.836524963378906</v>
      </c>
      <c r="BI135" s="8">
        <v>47.371707916259766</v>
      </c>
      <c r="BJ135" s="8">
        <v>57.571102142333984</v>
      </c>
      <c r="BK135" s="8">
        <v>350.43087768554687</v>
      </c>
      <c r="BL135" s="8">
        <v>1798.619873046875</v>
      </c>
      <c r="BM135" s="8">
        <v>561.52252197265625</v>
      </c>
      <c r="BN135" s="8">
        <v>101.00305938720703</v>
      </c>
      <c r="BO135" s="8">
        <v>-0.43830108642578125</v>
      </c>
      <c r="BP135" s="8">
        <v>-1.1304945945739746</v>
      </c>
      <c r="BQ135" s="8">
        <v>0.25</v>
      </c>
      <c r="BR135" s="8">
        <v>-1.355140209197998</v>
      </c>
      <c r="BS135" s="8">
        <v>7.355140209197998</v>
      </c>
      <c r="BT135" s="8">
        <v>1</v>
      </c>
      <c r="BU135" s="8">
        <v>0</v>
      </c>
      <c r="BV135" s="8">
        <v>0.15999999642372131</v>
      </c>
      <c r="BW135" s="8">
        <v>111115</v>
      </c>
      <c r="BX135">
        <f t="shared" si="69"/>
        <v>1.7521543884277342</v>
      </c>
      <c r="BY135">
        <f t="shared" si="70"/>
        <v>5.637268314912452E-3</v>
      </c>
      <c r="BZ135">
        <f t="shared" si="71"/>
        <v>297.15241470336912</v>
      </c>
      <c r="CA135">
        <f t="shared" si="72"/>
        <v>297.88212623596189</v>
      </c>
      <c r="CB135">
        <f t="shared" si="73"/>
        <v>287.77917325513408</v>
      </c>
      <c r="CC135">
        <f t="shared" si="74"/>
        <v>0.17484670168364363</v>
      </c>
      <c r="CD135">
        <f t="shared" si="75"/>
        <v>2.9954089317661876</v>
      </c>
      <c r="CE135">
        <f t="shared" si="76"/>
        <v>29.656615848465911</v>
      </c>
      <c r="CF135">
        <f t="shared" si="77"/>
        <v>11.820090885087005</v>
      </c>
      <c r="CG135">
        <f t="shared" si="78"/>
        <v>24.367270469665527</v>
      </c>
      <c r="CH135">
        <f t="shared" si="79"/>
        <v>3.0616901215239007</v>
      </c>
      <c r="CI135">
        <f t="shared" si="80"/>
        <v>0.46559731050111958</v>
      </c>
      <c r="CJ135">
        <f t="shared" si="81"/>
        <v>1.8015435901375605</v>
      </c>
      <c r="CK135">
        <f t="shared" si="82"/>
        <v>1.2601465313863403</v>
      </c>
      <c r="CL135">
        <f t="shared" si="83"/>
        <v>0.29311008839304059</v>
      </c>
      <c r="CM135">
        <f t="shared" si="84"/>
        <v>10.049777526500909</v>
      </c>
      <c r="CN135">
        <f t="shared" si="85"/>
        <v>0.68823876761850455</v>
      </c>
      <c r="CO135">
        <f t="shared" si="86"/>
        <v>61.220200061803332</v>
      </c>
      <c r="CP135">
        <f t="shared" si="87"/>
        <v>142.75165916335854</v>
      </c>
      <c r="CQ135">
        <f t="shared" si="88"/>
        <v>5.3706116042516523E-2</v>
      </c>
      <c r="CR135">
        <f t="shared" si="89"/>
        <v>0</v>
      </c>
      <c r="CS135">
        <f t="shared" si="90"/>
        <v>1528.8268920898436</v>
      </c>
      <c r="CT135">
        <f t="shared" si="91"/>
        <v>0</v>
      </c>
      <c r="CU135" t="e">
        <f t="shared" si="92"/>
        <v>#DIV/0!</v>
      </c>
      <c r="CV135" t="e">
        <f t="shared" si="93"/>
        <v>#DIV/0!</v>
      </c>
    </row>
    <row r="136" spans="1:100" x14ac:dyDescent="0.3">
      <c r="A136" s="4" t="str">
        <f>VLOOKUP(B136,ListCodeMtrx!A$1:B$91,2,TRUE)</f>
        <v>M9</v>
      </c>
      <c r="B136">
        <v>9</v>
      </c>
      <c r="C136" s="10">
        <v>9</v>
      </c>
      <c r="D136" s="10">
        <v>1</v>
      </c>
      <c r="E136" s="10">
        <v>2</v>
      </c>
      <c r="F136" s="1">
        <v>69</v>
      </c>
      <c r="G136" s="3">
        <v>41313</v>
      </c>
      <c r="H136" s="11">
        <v>1</v>
      </c>
      <c r="I136" s="11">
        <v>169.58292384133469</v>
      </c>
      <c r="J136" s="11">
        <v>1.7611114495192857</v>
      </c>
      <c r="K136" s="11">
        <v>163.17870907585558</v>
      </c>
      <c r="L136" s="11">
        <v>242.63456514055019</v>
      </c>
      <c r="M136" s="1">
        <v>52.6</v>
      </c>
      <c r="N136" s="8">
        <v>10</v>
      </c>
      <c r="O136" s="8" t="s">
        <v>321</v>
      </c>
      <c r="P136" s="12">
        <v>0.16111111111111112</v>
      </c>
      <c r="Q136" s="12">
        <f t="shared" si="50"/>
        <v>0.44594907407407414</v>
      </c>
      <c r="R136" s="8">
        <v>3048</v>
      </c>
      <c r="S136" s="8">
        <v>0</v>
      </c>
      <c r="T136" s="13" t="s">
        <v>192</v>
      </c>
      <c r="U136" s="14">
        <f t="shared" si="52"/>
        <v>33.846908082815403</v>
      </c>
      <c r="V136" s="14">
        <f t="shared" si="53"/>
        <v>0.46679573733193042</v>
      </c>
      <c r="W136" s="14">
        <f t="shared" si="54"/>
        <v>252.58500692029588</v>
      </c>
      <c r="X136" s="15">
        <v>24.650054931640625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t="e">
        <f t="shared" si="55"/>
        <v>#DIV/0!</v>
      </c>
      <c r="AG136" t="e">
        <f t="shared" si="56"/>
        <v>#DIV/0!</v>
      </c>
      <c r="AH136" t="e">
        <f t="shared" si="57"/>
        <v>#DIV/0!</v>
      </c>
      <c r="AI136" s="8">
        <v>-1</v>
      </c>
      <c r="AJ136" s="8">
        <v>0.85</v>
      </c>
      <c r="AK136" s="8">
        <v>0.85</v>
      </c>
      <c r="AL136" s="8">
        <v>10.018235206604004</v>
      </c>
      <c r="AM136">
        <f t="shared" si="58"/>
        <v>0.84999999999999987</v>
      </c>
      <c r="AN136">
        <f t="shared" si="59"/>
        <v>2.2795824774497989E-2</v>
      </c>
      <c r="AO136" t="e">
        <f t="shared" si="60"/>
        <v>#DIV/0!</v>
      </c>
      <c r="AP136" t="e">
        <f t="shared" si="61"/>
        <v>#DIV/0!</v>
      </c>
      <c r="AQ136" t="e">
        <f t="shared" si="62"/>
        <v>#DIV/0!</v>
      </c>
      <c r="AR136" s="8">
        <v>1801.4068603515625</v>
      </c>
      <c r="AS136" s="8">
        <v>0.5</v>
      </c>
      <c r="AT136" t="e">
        <f t="shared" si="63"/>
        <v>#DIV/0!</v>
      </c>
      <c r="AU136">
        <f t="shared" si="64"/>
        <v>5.7438057326558285</v>
      </c>
      <c r="AV136">
        <f t="shared" si="65"/>
        <v>1.2731833632393073</v>
      </c>
      <c r="AW136">
        <f t="shared" si="66"/>
        <v>24.650054931640625</v>
      </c>
      <c r="AX136" s="8">
        <v>2</v>
      </c>
      <c r="AY136">
        <f t="shared" si="67"/>
        <v>4.644859790802002</v>
      </c>
      <c r="AZ136" s="8">
        <v>1</v>
      </c>
      <c r="BA136">
        <f t="shared" si="68"/>
        <v>9.2897195816040039</v>
      </c>
      <c r="BB136" s="8">
        <v>25.007627487182617</v>
      </c>
      <c r="BC136" s="8">
        <v>24.650054931640625</v>
      </c>
      <c r="BD136" s="8">
        <v>25.142719268798828</v>
      </c>
      <c r="BE136" s="8">
        <v>400.65274047851562</v>
      </c>
      <c r="BF136" s="8">
        <v>380.08688354492188</v>
      </c>
      <c r="BG136" s="8">
        <v>15.006936073303223</v>
      </c>
      <c r="BH136" s="8">
        <v>18.225730895996094</v>
      </c>
      <c r="BI136" s="8">
        <v>47.645614624023438</v>
      </c>
      <c r="BJ136" s="8">
        <v>57.864990234375</v>
      </c>
      <c r="BK136" s="8">
        <v>350.3870849609375</v>
      </c>
      <c r="BL136" s="8">
        <v>1798.4154052734375</v>
      </c>
      <c r="BM136" s="8">
        <v>1607.774169921875</v>
      </c>
      <c r="BN136" s="8">
        <v>100.99770355224609</v>
      </c>
      <c r="BO136" s="8">
        <v>-4.6473159790039062</v>
      </c>
      <c r="BP136" s="8">
        <v>-1.0763182640075684</v>
      </c>
      <c r="BQ136" s="8">
        <v>0.25</v>
      </c>
      <c r="BR136" s="8">
        <v>-1.355140209197998</v>
      </c>
      <c r="BS136" s="8">
        <v>7.355140209197998</v>
      </c>
      <c r="BT136" s="8">
        <v>1</v>
      </c>
      <c r="BU136" s="8">
        <v>0</v>
      </c>
      <c r="BV136" s="8">
        <v>0.15999999642372131</v>
      </c>
      <c r="BW136" s="8">
        <v>111115</v>
      </c>
      <c r="BX136">
        <f t="shared" si="69"/>
        <v>1.7519354248046874</v>
      </c>
      <c r="BY136">
        <f t="shared" si="70"/>
        <v>5.7438057326558286E-3</v>
      </c>
      <c r="BZ136">
        <f t="shared" si="71"/>
        <v>297.8000549316406</v>
      </c>
      <c r="CA136">
        <f t="shared" si="72"/>
        <v>298.15762748718259</v>
      </c>
      <c r="CB136">
        <f t="shared" si="73"/>
        <v>287.74645841211532</v>
      </c>
      <c r="CC136">
        <f t="shared" si="74"/>
        <v>0.14188734007863871</v>
      </c>
      <c r="CD136">
        <f t="shared" si="75"/>
        <v>3.1139403292961334</v>
      </c>
      <c r="CE136">
        <f t="shared" si="76"/>
        <v>30.831793395037863</v>
      </c>
      <c r="CF136">
        <f t="shared" si="77"/>
        <v>12.606062499041769</v>
      </c>
      <c r="CG136">
        <f t="shared" si="78"/>
        <v>24.828841209411621</v>
      </c>
      <c r="CH136">
        <f t="shared" si="79"/>
        <v>3.147375409957863</v>
      </c>
      <c r="CI136">
        <f t="shared" si="80"/>
        <v>0.44446212197150015</v>
      </c>
      <c r="CJ136">
        <f t="shared" si="81"/>
        <v>1.8407569660568261</v>
      </c>
      <c r="CK136">
        <f t="shared" si="82"/>
        <v>1.3066184439010369</v>
      </c>
      <c r="CL136">
        <f t="shared" si="83"/>
        <v>0.27971259123882863</v>
      </c>
      <c r="CM136">
        <f t="shared" si="84"/>
        <v>25.510505650678073</v>
      </c>
      <c r="CN136">
        <f t="shared" si="85"/>
        <v>0.66454544435875873</v>
      </c>
      <c r="CO136">
        <f t="shared" si="86"/>
        <v>60.09070333500587</v>
      </c>
      <c r="CP136">
        <f t="shared" si="87"/>
        <v>375.16818546039786</v>
      </c>
      <c r="CQ136">
        <f t="shared" si="88"/>
        <v>5.4212606271924042E-2</v>
      </c>
      <c r="CR136">
        <f t="shared" si="89"/>
        <v>0</v>
      </c>
      <c r="CS136">
        <f t="shared" si="90"/>
        <v>1528.6530944824217</v>
      </c>
      <c r="CT136">
        <f t="shared" si="91"/>
        <v>0</v>
      </c>
      <c r="CU136" t="e">
        <f t="shared" si="92"/>
        <v>#DIV/0!</v>
      </c>
      <c r="CV136" t="e">
        <f t="shared" si="93"/>
        <v>#DIV/0!</v>
      </c>
    </row>
    <row r="137" spans="1:100" x14ac:dyDescent="0.3">
      <c r="A137" s="4" t="str">
        <f>VLOOKUP(B137,ListCodeMtrx!A$1:B$91,2,TRUE)</f>
        <v>M9</v>
      </c>
      <c r="B137">
        <v>9</v>
      </c>
      <c r="C137" s="10">
        <v>9</v>
      </c>
      <c r="D137" s="10">
        <v>1</v>
      </c>
      <c r="E137" s="10">
        <v>2</v>
      </c>
      <c r="F137" s="1">
        <v>69</v>
      </c>
      <c r="G137" s="3">
        <v>41313</v>
      </c>
      <c r="H137" s="11">
        <v>1</v>
      </c>
      <c r="I137" s="11">
        <v>169.58292384133469</v>
      </c>
      <c r="J137" s="11">
        <v>1.7611114495192857</v>
      </c>
      <c r="K137" s="11">
        <v>163.17870907585558</v>
      </c>
      <c r="L137" s="11">
        <v>242.63456514055019</v>
      </c>
      <c r="M137" s="1">
        <v>52.6</v>
      </c>
      <c r="N137" s="8">
        <v>11</v>
      </c>
      <c r="O137" s="8" t="s">
        <v>322</v>
      </c>
      <c r="P137" s="12">
        <v>0.16111111111111112</v>
      </c>
      <c r="Q137" s="12">
        <f t="shared" si="50"/>
        <v>0.44836805555555559</v>
      </c>
      <c r="R137" s="8">
        <v>3257</v>
      </c>
      <c r="S137" s="8">
        <v>0</v>
      </c>
      <c r="T137" s="13">
        <v>800</v>
      </c>
      <c r="U137" s="14">
        <f t="shared" si="52"/>
        <v>48.465443676055834</v>
      </c>
      <c r="V137" s="14">
        <f t="shared" si="53"/>
        <v>0.42559721591793659</v>
      </c>
      <c r="W137" s="14">
        <f t="shared" si="54"/>
        <v>566.85033747109594</v>
      </c>
      <c r="X137" s="15">
        <v>25.44434928894043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t="e">
        <f t="shared" si="55"/>
        <v>#DIV/0!</v>
      </c>
      <c r="AG137" t="e">
        <f t="shared" si="56"/>
        <v>#DIV/0!</v>
      </c>
      <c r="AH137" t="e">
        <f t="shared" si="57"/>
        <v>#DIV/0!</v>
      </c>
      <c r="AI137" s="8">
        <v>-1</v>
      </c>
      <c r="AJ137" s="8">
        <v>0.85</v>
      </c>
      <c r="AK137" s="8">
        <v>0.85</v>
      </c>
      <c r="AL137" s="8">
        <v>9.9940061569213867</v>
      </c>
      <c r="AM137">
        <f t="shared" si="58"/>
        <v>0.85</v>
      </c>
      <c r="AN137">
        <f t="shared" si="59"/>
        <v>3.2358496983728016E-2</v>
      </c>
      <c r="AO137" t="e">
        <f t="shared" si="60"/>
        <v>#DIV/0!</v>
      </c>
      <c r="AP137" t="e">
        <f t="shared" si="61"/>
        <v>#DIV/0!</v>
      </c>
      <c r="AQ137" t="e">
        <f t="shared" si="62"/>
        <v>#DIV/0!</v>
      </c>
      <c r="AR137" s="8">
        <v>1801.4068603515625</v>
      </c>
      <c r="AS137" s="8">
        <v>0.5</v>
      </c>
      <c r="AT137" t="e">
        <f t="shared" si="63"/>
        <v>#DIV/0!</v>
      </c>
      <c r="AU137">
        <f t="shared" si="64"/>
        <v>5.6322601915872319</v>
      </c>
      <c r="AV137">
        <f t="shared" si="65"/>
        <v>1.3619844459631476</v>
      </c>
      <c r="AW137">
        <f t="shared" si="66"/>
        <v>25.44434928894043</v>
      </c>
      <c r="AX137" s="8">
        <v>2</v>
      </c>
      <c r="AY137">
        <f t="shared" si="67"/>
        <v>4.644859790802002</v>
      </c>
      <c r="AZ137" s="8">
        <v>1</v>
      </c>
      <c r="BA137">
        <f t="shared" si="68"/>
        <v>9.2897195816040039</v>
      </c>
      <c r="BB137" s="8">
        <v>25.274745941162109</v>
      </c>
      <c r="BC137" s="8">
        <v>25.44434928894043</v>
      </c>
      <c r="BD137" s="8">
        <v>25.138496398925781</v>
      </c>
      <c r="BE137" s="8">
        <v>801.06488037109375</v>
      </c>
      <c r="BF137" s="8">
        <v>770.91845703125</v>
      </c>
      <c r="BG137" s="8">
        <v>15.687324523925781</v>
      </c>
      <c r="BH137" s="8">
        <v>18.84205436706543</v>
      </c>
      <c r="BI137" s="8">
        <v>49.017288208007812</v>
      </c>
      <c r="BJ137" s="8">
        <v>58.87469482421875</v>
      </c>
      <c r="BK137" s="8">
        <v>350.33978271484375</v>
      </c>
      <c r="BL137" s="8">
        <v>1798.4345703125</v>
      </c>
      <c r="BM137" s="8">
        <v>1235.668212890625</v>
      </c>
      <c r="BN137" s="8">
        <v>100.99268341064453</v>
      </c>
      <c r="BO137" s="8">
        <v>-14.274024963378906</v>
      </c>
      <c r="BP137" s="8">
        <v>-1.0133910179138184</v>
      </c>
      <c r="BQ137" s="8">
        <v>0.25</v>
      </c>
      <c r="BR137" s="8">
        <v>-1.355140209197998</v>
      </c>
      <c r="BS137" s="8">
        <v>7.355140209197998</v>
      </c>
      <c r="BT137" s="8">
        <v>1</v>
      </c>
      <c r="BU137" s="8">
        <v>0</v>
      </c>
      <c r="BV137" s="8">
        <v>0.15999999642372131</v>
      </c>
      <c r="BW137" s="8">
        <v>111115</v>
      </c>
      <c r="BX137">
        <f t="shared" si="69"/>
        <v>1.7516989135742187</v>
      </c>
      <c r="BY137">
        <f t="shared" si="70"/>
        <v>5.6322601915872322E-3</v>
      </c>
      <c r="BZ137">
        <f t="shared" si="71"/>
        <v>298.59434928894041</v>
      </c>
      <c r="CA137">
        <f t="shared" si="72"/>
        <v>298.42474594116209</v>
      </c>
      <c r="CB137">
        <f t="shared" si="73"/>
        <v>287.74952481829678</v>
      </c>
      <c r="CC137">
        <f t="shared" si="74"/>
        <v>0.13779449101720675</v>
      </c>
      <c r="CD137">
        <f t="shared" si="75"/>
        <v>3.2648940774623387</v>
      </c>
      <c r="CE137">
        <f t="shared" si="76"/>
        <v>32.328025825267083</v>
      </c>
      <c r="CF137">
        <f t="shared" si="77"/>
        <v>13.485971458201654</v>
      </c>
      <c r="CG137">
        <f t="shared" si="78"/>
        <v>25.35954761505127</v>
      </c>
      <c r="CH137">
        <f t="shared" si="79"/>
        <v>3.248478614640713</v>
      </c>
      <c r="CI137">
        <f t="shared" si="80"/>
        <v>0.40695315170756524</v>
      </c>
      <c r="CJ137">
        <f t="shared" si="81"/>
        <v>1.9029096314991911</v>
      </c>
      <c r="CK137">
        <f t="shared" si="82"/>
        <v>1.3455689831415218</v>
      </c>
      <c r="CL137">
        <f t="shared" si="83"/>
        <v>0.25595754374592833</v>
      </c>
      <c r="CM137">
        <f t="shared" si="84"/>
        <v>57.247736673435405</v>
      </c>
      <c r="CN137">
        <f t="shared" si="85"/>
        <v>0.73529221190785166</v>
      </c>
      <c r="CO137">
        <f t="shared" si="86"/>
        <v>59.064061937785837</v>
      </c>
      <c r="CP137">
        <f t="shared" si="87"/>
        <v>763.87536510711482</v>
      </c>
      <c r="CQ137">
        <f t="shared" si="88"/>
        <v>3.7474254281304492E-2</v>
      </c>
      <c r="CR137">
        <f t="shared" si="89"/>
        <v>0</v>
      </c>
      <c r="CS137">
        <f t="shared" si="90"/>
        <v>1528.669384765625</v>
      </c>
      <c r="CT137">
        <f t="shared" si="91"/>
        <v>0</v>
      </c>
      <c r="CU137" t="e">
        <f t="shared" si="92"/>
        <v>#DIV/0!</v>
      </c>
      <c r="CV137" t="e">
        <f t="shared" si="93"/>
        <v>#DIV/0!</v>
      </c>
    </row>
    <row r="138" spans="1:100" x14ac:dyDescent="0.3">
      <c r="A138" s="4" t="str">
        <f>VLOOKUP(B138,ListCodeMtrx!A$1:B$91,2,TRUE)</f>
        <v>M9</v>
      </c>
      <c r="B138" s="5">
        <v>9</v>
      </c>
      <c r="C138" s="10">
        <v>9</v>
      </c>
      <c r="D138" s="10">
        <v>1</v>
      </c>
      <c r="E138" s="10">
        <v>2</v>
      </c>
      <c r="F138" s="1">
        <v>69</v>
      </c>
      <c r="G138" s="17">
        <v>41313</v>
      </c>
      <c r="H138" s="11">
        <v>1</v>
      </c>
      <c r="I138" s="11">
        <v>169.58292384133469</v>
      </c>
      <c r="J138" s="11">
        <v>1.7611114495192857</v>
      </c>
      <c r="K138" s="11">
        <v>163.17870907585558</v>
      </c>
      <c r="L138" s="11">
        <v>242.63456514055019</v>
      </c>
      <c r="M138" s="1">
        <v>52.6</v>
      </c>
      <c r="N138" s="19">
        <v>12</v>
      </c>
      <c r="O138" s="19" t="s">
        <v>323</v>
      </c>
      <c r="P138" s="12">
        <v>0.16111111111111112</v>
      </c>
      <c r="Q138" s="12">
        <f t="shared" si="50"/>
        <v>0.4504745370370371</v>
      </c>
      <c r="R138" s="19">
        <v>3430</v>
      </c>
      <c r="S138" s="19">
        <v>0</v>
      </c>
      <c r="T138" s="13" t="s">
        <v>194</v>
      </c>
      <c r="U138" s="5">
        <f t="shared" si="52"/>
        <v>31.655000308070612</v>
      </c>
      <c r="V138" s="5">
        <f t="shared" si="53"/>
        <v>0.38375200152169175</v>
      </c>
      <c r="W138" s="5">
        <f t="shared" si="54"/>
        <v>235.96274315967352</v>
      </c>
      <c r="X138" s="5">
        <v>25.62211799621582</v>
      </c>
      <c r="Y138" s="19">
        <v>2</v>
      </c>
      <c r="Z138" s="19">
        <v>2</v>
      </c>
      <c r="AA138" s="19">
        <v>0</v>
      </c>
      <c r="AB138" s="19">
        <v>0</v>
      </c>
      <c r="AC138" s="19">
        <v>300.139892578125</v>
      </c>
      <c r="AD138" s="19">
        <v>620.71319580078125</v>
      </c>
      <c r="AE138" s="19">
        <v>411.21826171875</v>
      </c>
      <c r="AF138" s="5" t="e">
        <f t="shared" si="55"/>
        <v>#DIV/0!</v>
      </c>
      <c r="AG138" s="5">
        <f t="shared" si="56"/>
        <v>0.51645962320663263</v>
      </c>
      <c r="AH138" s="5">
        <f t="shared" si="57"/>
        <v>0.3375068155458853</v>
      </c>
      <c r="AI138" s="19">
        <v>-1</v>
      </c>
      <c r="AJ138" s="19">
        <v>0.85</v>
      </c>
      <c r="AK138" s="19">
        <v>0.85</v>
      </c>
      <c r="AL138" s="19">
        <v>9.9940061569213867</v>
      </c>
      <c r="AM138" s="5">
        <f t="shared" si="58"/>
        <v>0.85</v>
      </c>
      <c r="AN138" s="5">
        <f t="shared" si="59"/>
        <v>2.1342157595097271E-2</v>
      </c>
      <c r="AO138" s="5">
        <f t="shared" si="60"/>
        <v>0.65350087476412588</v>
      </c>
      <c r="AP138" s="5">
        <f t="shared" si="61"/>
        <v>2.0680796227019789</v>
      </c>
      <c r="AQ138" s="5">
        <f t="shared" si="62"/>
        <v>-1</v>
      </c>
      <c r="AR138" s="19">
        <v>1800.0826416015625</v>
      </c>
      <c r="AS138" s="19">
        <v>0.5</v>
      </c>
      <c r="AT138" s="5">
        <f t="shared" si="63"/>
        <v>258.20456803670663</v>
      </c>
      <c r="AU138" s="5">
        <f t="shared" si="64"/>
        <v>5.1824659841063205</v>
      </c>
      <c r="AV138" s="5">
        <f t="shared" si="65"/>
        <v>1.3834391533187369</v>
      </c>
      <c r="AW138" s="5">
        <f t="shared" si="66"/>
        <v>25.62211799621582</v>
      </c>
      <c r="AX138" s="19">
        <v>2</v>
      </c>
      <c r="AY138" s="5">
        <f t="shared" si="67"/>
        <v>4.644859790802002</v>
      </c>
      <c r="AZ138" s="19">
        <v>1</v>
      </c>
      <c r="BA138" s="5">
        <f t="shared" si="68"/>
        <v>9.2897195816040039</v>
      </c>
      <c r="BB138" s="19">
        <v>25.227855682373047</v>
      </c>
      <c r="BC138" s="19">
        <v>25.62211799621582</v>
      </c>
      <c r="BD138" s="19">
        <v>25.136463165283203</v>
      </c>
      <c r="BE138" s="19">
        <v>398.68869018554687</v>
      </c>
      <c r="BF138" s="19">
        <v>379.49661254882812</v>
      </c>
      <c r="BG138" s="19">
        <v>16.07197380065918</v>
      </c>
      <c r="BH138" s="19">
        <v>18.974117279052734</v>
      </c>
      <c r="BI138" s="19">
        <v>50.355682373046875</v>
      </c>
      <c r="BJ138" s="19">
        <v>59.448493957519531</v>
      </c>
      <c r="BK138" s="19">
        <v>350.37091064453125</v>
      </c>
      <c r="BL138" s="19">
        <v>1800.0826416015625</v>
      </c>
      <c r="BM138" s="19">
        <v>888.8184814453125</v>
      </c>
      <c r="BN138" s="19">
        <v>100.98503112792969</v>
      </c>
      <c r="BO138" s="19">
        <v>-3.9864883422851562</v>
      </c>
      <c r="BP138" s="19">
        <v>-1.0940985679626465</v>
      </c>
      <c r="BQ138" s="19">
        <v>0.25</v>
      </c>
      <c r="BR138" s="19">
        <v>-1.355140209197998</v>
      </c>
      <c r="BS138" s="19">
        <v>7.355140209197998</v>
      </c>
      <c r="BT138" s="19">
        <v>1</v>
      </c>
      <c r="BU138" s="19">
        <v>0</v>
      </c>
      <c r="BV138" s="19">
        <v>0.15999999642372131</v>
      </c>
      <c r="BW138" s="19">
        <v>111115</v>
      </c>
      <c r="BX138" s="5">
        <f t="shared" si="69"/>
        <v>1.7518545532226559</v>
      </c>
      <c r="BY138" s="5">
        <f t="shared" si="70"/>
        <v>5.1824659841063206E-3</v>
      </c>
      <c r="BZ138" s="5">
        <f t="shared" si="71"/>
        <v>298.7721179962158</v>
      </c>
      <c r="CA138" s="5">
        <f t="shared" si="72"/>
        <v>298.37785568237302</v>
      </c>
      <c r="CB138" s="5">
        <f t="shared" si="73"/>
        <v>288.01321621865281</v>
      </c>
      <c r="CC138" s="5">
        <f t="shared" si="74"/>
        <v>0.20229525210347582</v>
      </c>
      <c r="CD138" s="5">
        <f t="shared" si="75"/>
        <v>3.2995409773688658</v>
      </c>
      <c r="CE138" s="5">
        <f t="shared" si="76"/>
        <v>32.673564987952986</v>
      </c>
      <c r="CF138" s="5">
        <f t="shared" si="77"/>
        <v>13.699447708900252</v>
      </c>
      <c r="CG138" s="5">
        <f t="shared" si="78"/>
        <v>25.424986839294434</v>
      </c>
      <c r="CH138" s="5">
        <f t="shared" si="79"/>
        <v>3.2611396253711384</v>
      </c>
      <c r="CI138" s="5">
        <f t="shared" si="80"/>
        <v>0.36852834604222634</v>
      </c>
      <c r="CJ138" s="5">
        <f t="shared" si="81"/>
        <v>1.9161018240501289</v>
      </c>
      <c r="CK138" s="5">
        <f t="shared" si="82"/>
        <v>1.3450378013210096</v>
      </c>
      <c r="CL138" s="5">
        <f t="shared" si="83"/>
        <v>0.23165124048667649</v>
      </c>
      <c r="CM138" s="5">
        <f t="shared" si="84"/>
        <v>23.828704963011308</v>
      </c>
      <c r="CN138" s="5">
        <f t="shared" si="85"/>
        <v>0.6217782592968818</v>
      </c>
      <c r="CO138" s="5">
        <f t="shared" si="86"/>
        <v>58.667727500175751</v>
      </c>
      <c r="CP138" s="5">
        <f t="shared" si="87"/>
        <v>374.89644673752423</v>
      </c>
      <c r="CQ138" s="5">
        <f t="shared" si="88"/>
        <v>4.9537064121391736E-2</v>
      </c>
      <c r="CR138" s="5">
        <f t="shared" si="89"/>
        <v>0</v>
      </c>
      <c r="CS138" s="5">
        <f t="shared" si="90"/>
        <v>1530.070245361328</v>
      </c>
      <c r="CT138" s="5">
        <f t="shared" si="91"/>
        <v>320.57330322265625</v>
      </c>
      <c r="CU138" s="5">
        <f t="shared" si="92"/>
        <v>0.3375068155458853</v>
      </c>
      <c r="CV138" s="5" t="e">
        <f t="shared" si="93"/>
        <v>#DIV/0!</v>
      </c>
    </row>
    <row r="139" spans="1:100" x14ac:dyDescent="0.3">
      <c r="A139" s="4" t="str">
        <f>VLOOKUP(B139,ListCodeMtrx!A$1:B$91,2,TRUE)</f>
        <v>M10</v>
      </c>
      <c r="B139">
        <v>10</v>
      </c>
      <c r="C139" s="10">
        <v>10</v>
      </c>
      <c r="D139" s="10">
        <v>1</v>
      </c>
      <c r="E139" s="10">
        <v>2</v>
      </c>
      <c r="F139" s="1">
        <v>69</v>
      </c>
      <c r="G139" s="3">
        <v>41313</v>
      </c>
      <c r="H139" s="11">
        <v>1</v>
      </c>
      <c r="I139" s="11">
        <v>183.58352733636838</v>
      </c>
      <c r="J139" s="11">
        <v>2.0239500125991912</v>
      </c>
      <c r="K139" s="11">
        <v>170.89331633195658</v>
      </c>
      <c r="L139" s="11">
        <v>254.75188957583646</v>
      </c>
      <c r="M139" s="1">
        <v>51.3</v>
      </c>
      <c r="N139" s="8">
        <v>13</v>
      </c>
      <c r="O139" s="8" t="s">
        <v>324</v>
      </c>
      <c r="P139" s="12">
        <v>0.16111111111111112</v>
      </c>
      <c r="Q139" s="12">
        <f t="shared" si="50"/>
        <v>0.45641203703703703</v>
      </c>
      <c r="R139" s="8">
        <v>3952</v>
      </c>
      <c r="S139" s="8">
        <v>0</v>
      </c>
      <c r="T139" s="13">
        <v>400</v>
      </c>
      <c r="U139">
        <f t="shared" si="52"/>
        <v>36.37403043132079</v>
      </c>
      <c r="V139">
        <f t="shared" si="53"/>
        <v>0.60173463430720475</v>
      </c>
      <c r="W139">
        <f t="shared" si="54"/>
        <v>270.27210821415201</v>
      </c>
      <c r="X139">
        <v>24.330301284790039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t="e">
        <f t="shared" si="55"/>
        <v>#DIV/0!</v>
      </c>
      <c r="AG139" t="e">
        <f t="shared" si="56"/>
        <v>#DIV/0!</v>
      </c>
      <c r="AH139" t="e">
        <f t="shared" si="57"/>
        <v>#DIV/0!</v>
      </c>
      <c r="AI139" s="8">
        <v>-1</v>
      </c>
      <c r="AJ139" s="8">
        <v>0.85</v>
      </c>
      <c r="AK139" s="8">
        <v>0.85</v>
      </c>
      <c r="AL139" s="8">
        <v>9.7839221954345703</v>
      </c>
      <c r="AM139">
        <f t="shared" si="58"/>
        <v>0.84999999999999987</v>
      </c>
      <c r="AN139">
        <f t="shared" si="59"/>
        <v>2.4431077807562051E-2</v>
      </c>
      <c r="AO139" t="e">
        <f t="shared" si="60"/>
        <v>#DIV/0!</v>
      </c>
      <c r="AP139" t="e">
        <f t="shared" si="61"/>
        <v>#DIV/0!</v>
      </c>
      <c r="AQ139" t="e">
        <f t="shared" si="62"/>
        <v>#DIV/0!</v>
      </c>
      <c r="AR139" s="8">
        <v>1800.0826416015625</v>
      </c>
      <c r="AS139" s="8">
        <v>0.5</v>
      </c>
      <c r="AT139" t="e">
        <f t="shared" si="63"/>
        <v>#DIV/0!</v>
      </c>
      <c r="AU139">
        <f t="shared" si="64"/>
        <v>6.3086956266046998</v>
      </c>
      <c r="AV139">
        <f t="shared" si="65"/>
        <v>1.0990852862017062</v>
      </c>
      <c r="AW139">
        <f t="shared" si="66"/>
        <v>24.330301284790039</v>
      </c>
      <c r="AX139" s="8">
        <v>2</v>
      </c>
      <c r="AY139">
        <f t="shared" si="67"/>
        <v>4.644859790802002</v>
      </c>
      <c r="AZ139" s="8">
        <v>1</v>
      </c>
      <c r="BA139">
        <f t="shared" si="68"/>
        <v>9.2897195816040039</v>
      </c>
      <c r="BB139" s="8">
        <v>24.962034225463867</v>
      </c>
      <c r="BC139" s="8">
        <v>24.330301284790039</v>
      </c>
      <c r="BD139" s="8">
        <v>25.136220932006836</v>
      </c>
      <c r="BE139" s="8">
        <v>400.21902465820313</v>
      </c>
      <c r="BF139" s="8">
        <v>378.09384155273438</v>
      </c>
      <c r="BG139" s="8">
        <v>15.84073543548584</v>
      </c>
      <c r="BH139" s="8">
        <v>19.372198104858398</v>
      </c>
      <c r="BI139" s="8">
        <v>50.411296844482422</v>
      </c>
      <c r="BJ139" s="8">
        <v>61.649765014648438</v>
      </c>
      <c r="BK139" s="8">
        <v>350.36373901367187</v>
      </c>
      <c r="BL139" s="8">
        <v>1799.7342529296875</v>
      </c>
      <c r="BM139" s="8">
        <v>935.06982421875</v>
      </c>
      <c r="BN139" s="8">
        <v>100.96071624755859</v>
      </c>
      <c r="BO139" s="8">
        <v>-4.5169143676757812</v>
      </c>
      <c r="BP139" s="8">
        <v>-1.1449599266052246</v>
      </c>
      <c r="BQ139" s="8">
        <v>0.25</v>
      </c>
      <c r="BR139" s="8">
        <v>-1.355140209197998</v>
      </c>
      <c r="BS139" s="8">
        <v>7.355140209197998</v>
      </c>
      <c r="BT139" s="8">
        <v>1</v>
      </c>
      <c r="BU139" s="8">
        <v>0</v>
      </c>
      <c r="BV139" s="8">
        <v>0.15999999642372131</v>
      </c>
      <c r="BW139" s="8">
        <v>111115</v>
      </c>
      <c r="BX139">
        <f t="shared" si="69"/>
        <v>1.7518186950683592</v>
      </c>
      <c r="BY139">
        <f t="shared" si="70"/>
        <v>6.3086956266047E-3</v>
      </c>
      <c r="BZ139">
        <f t="shared" si="71"/>
        <v>297.48030128479002</v>
      </c>
      <c r="CA139">
        <f t="shared" si="72"/>
        <v>298.11203422546384</v>
      </c>
      <c r="CB139">
        <f t="shared" si="73"/>
        <v>287.95747403239875</v>
      </c>
      <c r="CC139">
        <f t="shared" si="74"/>
        <v>6.2379546111832912E-2</v>
      </c>
      <c r="CD139">
        <f t="shared" si="75"/>
        <v>3.0549162821578073</v>
      </c>
      <c r="CE139">
        <f t="shared" si="76"/>
        <v>30.258464833659307</v>
      </c>
      <c r="CF139">
        <f t="shared" si="77"/>
        <v>10.886266728800909</v>
      </c>
      <c r="CG139">
        <f t="shared" si="78"/>
        <v>24.646167755126953</v>
      </c>
      <c r="CH139">
        <f t="shared" si="79"/>
        <v>3.1132168445475852</v>
      </c>
      <c r="CI139">
        <f t="shared" si="80"/>
        <v>0.56512883679541093</v>
      </c>
      <c r="CJ139">
        <f t="shared" si="81"/>
        <v>1.9558309959561011</v>
      </c>
      <c r="CK139">
        <f t="shared" si="82"/>
        <v>1.1573858485914841</v>
      </c>
      <c r="CL139">
        <f t="shared" si="83"/>
        <v>0.35632150362991749</v>
      </c>
      <c r="CM139">
        <f t="shared" si="84"/>
        <v>27.286865627038452</v>
      </c>
      <c r="CN139">
        <f t="shared" si="85"/>
        <v>0.71482811543349611</v>
      </c>
      <c r="CO139">
        <f t="shared" si="86"/>
        <v>65.35124171690434</v>
      </c>
      <c r="CP139">
        <f t="shared" si="87"/>
        <v>372.80789716540073</v>
      </c>
      <c r="CQ139">
        <f t="shared" si="88"/>
        <v>6.376174091292533E-2</v>
      </c>
      <c r="CR139">
        <f t="shared" si="89"/>
        <v>0</v>
      </c>
      <c r="CS139">
        <f t="shared" si="90"/>
        <v>1529.7741149902342</v>
      </c>
      <c r="CT139">
        <f t="shared" si="91"/>
        <v>0</v>
      </c>
      <c r="CU139" t="e">
        <f t="shared" si="92"/>
        <v>#DIV/0!</v>
      </c>
      <c r="CV139" t="e">
        <f t="shared" si="93"/>
        <v>#DIV/0!</v>
      </c>
    </row>
    <row r="140" spans="1:100" x14ac:dyDescent="0.3">
      <c r="A140" s="4" t="str">
        <f>VLOOKUP(B140,ListCodeMtrx!A$1:B$91,2,TRUE)</f>
        <v>M10</v>
      </c>
      <c r="B140">
        <v>10</v>
      </c>
      <c r="C140" s="10">
        <v>10</v>
      </c>
      <c r="D140" s="10">
        <v>1</v>
      </c>
      <c r="E140" s="10">
        <v>2</v>
      </c>
      <c r="F140" s="1">
        <v>69</v>
      </c>
      <c r="G140" s="3">
        <v>41313</v>
      </c>
      <c r="H140" s="11">
        <v>1</v>
      </c>
      <c r="I140" s="11">
        <v>183.58352733636838</v>
      </c>
      <c r="J140" s="11">
        <v>2.0239500125991912</v>
      </c>
      <c r="K140" s="11">
        <v>170.89331633195658</v>
      </c>
      <c r="L140" s="11">
        <v>254.75188957583646</v>
      </c>
      <c r="M140" s="1">
        <v>51.3</v>
      </c>
      <c r="N140" s="8">
        <v>14</v>
      </c>
      <c r="O140" s="8" t="s">
        <v>325</v>
      </c>
      <c r="P140" s="12">
        <v>0.16111111111111112</v>
      </c>
      <c r="Q140" s="12">
        <f t="shared" si="50"/>
        <v>0.45883101851851849</v>
      </c>
      <c r="R140" s="8">
        <v>4161</v>
      </c>
      <c r="S140" s="8">
        <v>0</v>
      </c>
      <c r="T140" s="13">
        <v>50</v>
      </c>
      <c r="U140" s="14">
        <f t="shared" si="52"/>
        <v>-0.52633062152601007</v>
      </c>
      <c r="V140" s="14">
        <f t="shared" si="53"/>
        <v>0.60424428069115288</v>
      </c>
      <c r="W140" s="14">
        <f t="shared" si="54"/>
        <v>47.769570440414299</v>
      </c>
      <c r="X140" s="15">
        <v>24.3939208984375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t="e">
        <f t="shared" si="55"/>
        <v>#DIV/0!</v>
      </c>
      <c r="AG140" t="e">
        <f t="shared" si="56"/>
        <v>#DIV/0!</v>
      </c>
      <c r="AH140" t="e">
        <f t="shared" si="57"/>
        <v>#DIV/0!</v>
      </c>
      <c r="AI140" s="8">
        <v>-1</v>
      </c>
      <c r="AJ140" s="8">
        <v>0.85</v>
      </c>
      <c r="AK140" s="8">
        <v>0.85</v>
      </c>
      <c r="AL140" s="8">
        <v>9.7839221954345703</v>
      </c>
      <c r="AM140">
        <f t="shared" si="58"/>
        <v>0.84999999999999987</v>
      </c>
      <c r="AN140">
        <f t="shared" si="59"/>
        <v>3.096997112811017E-4</v>
      </c>
      <c r="AO140" t="e">
        <f t="shared" si="60"/>
        <v>#DIV/0!</v>
      </c>
      <c r="AP140" t="e">
        <f t="shared" si="61"/>
        <v>#DIV/0!</v>
      </c>
      <c r="AQ140" t="e">
        <f t="shared" si="62"/>
        <v>#DIV/0!</v>
      </c>
      <c r="AR140" s="8">
        <v>1800.0826416015625</v>
      </c>
      <c r="AS140" s="8">
        <v>0.5</v>
      </c>
      <c r="AT140" t="e">
        <f t="shared" si="63"/>
        <v>#DIV/0!</v>
      </c>
      <c r="AU140">
        <f t="shared" si="64"/>
        <v>6.5422429302611134</v>
      </c>
      <c r="AV140">
        <f t="shared" si="65"/>
        <v>1.1356762405887919</v>
      </c>
      <c r="AW140">
        <f t="shared" si="66"/>
        <v>24.3939208984375</v>
      </c>
      <c r="AX140" s="8">
        <v>2</v>
      </c>
      <c r="AY140">
        <f t="shared" si="67"/>
        <v>4.644859790802002</v>
      </c>
      <c r="AZ140" s="8">
        <v>1</v>
      </c>
      <c r="BA140">
        <f t="shared" si="68"/>
        <v>9.2897195816040039</v>
      </c>
      <c r="BB140" s="8">
        <v>24.950439453125</v>
      </c>
      <c r="BC140" s="8">
        <v>24.3939208984375</v>
      </c>
      <c r="BD140" s="8">
        <v>25.134042739868164</v>
      </c>
      <c r="BE140" s="8">
        <v>47.042057037353516</v>
      </c>
      <c r="BF140" s="8">
        <v>47.166366577148438</v>
      </c>
      <c r="BG140" s="8">
        <v>15.457517623901367</v>
      </c>
      <c r="BH140" s="8">
        <v>19.120838165283203</v>
      </c>
      <c r="BI140" s="8">
        <v>49.237289428710938</v>
      </c>
      <c r="BJ140" s="8">
        <v>60.906173706054688</v>
      </c>
      <c r="BK140" s="8">
        <v>350.3460693359375</v>
      </c>
      <c r="BL140" s="8">
        <v>1799.3497314453125</v>
      </c>
      <c r="BM140" s="8">
        <v>675.66400146484375</v>
      </c>
      <c r="BN140" s="8">
        <v>100.98433685302734</v>
      </c>
      <c r="BO140" s="8">
        <v>0.770660400390625</v>
      </c>
      <c r="BP140" s="8">
        <v>-1.2177596092224121</v>
      </c>
      <c r="BQ140" s="8">
        <v>0.5</v>
      </c>
      <c r="BR140" s="8">
        <v>-1.355140209197998</v>
      </c>
      <c r="BS140" s="8">
        <v>7.355140209197998</v>
      </c>
      <c r="BT140" s="8">
        <v>1</v>
      </c>
      <c r="BU140" s="8">
        <v>0</v>
      </c>
      <c r="BV140" s="8">
        <v>0.15999999642372131</v>
      </c>
      <c r="BW140" s="8">
        <v>111135</v>
      </c>
      <c r="BX140">
        <f t="shared" si="69"/>
        <v>1.7517303466796872</v>
      </c>
      <c r="BY140">
        <f t="shared" si="70"/>
        <v>6.5422429302611131E-3</v>
      </c>
      <c r="BZ140">
        <f t="shared" si="71"/>
        <v>297.54392089843748</v>
      </c>
      <c r="CA140">
        <f t="shared" si="72"/>
        <v>298.10043945312498</v>
      </c>
      <c r="CB140">
        <f t="shared" si="73"/>
        <v>287.89595059627391</v>
      </c>
      <c r="CC140">
        <f t="shared" si="74"/>
        <v>2.1063801353928536E-2</v>
      </c>
      <c r="CD140">
        <f t="shared" si="75"/>
        <v>3.0665814027839722</v>
      </c>
      <c r="CE140">
        <f t="shared" si="76"/>
        <v>30.3669014259813</v>
      </c>
      <c r="CF140">
        <f t="shared" si="77"/>
        <v>11.246063260698097</v>
      </c>
      <c r="CG140">
        <f t="shared" si="78"/>
        <v>24.67218017578125</v>
      </c>
      <c r="CH140">
        <f t="shared" si="79"/>
        <v>3.1180610987340689</v>
      </c>
      <c r="CI140">
        <f t="shared" si="80"/>
        <v>0.5673418666708866</v>
      </c>
      <c r="CJ140">
        <f t="shared" si="81"/>
        <v>1.9309051621951803</v>
      </c>
      <c r="CK140">
        <f t="shared" si="82"/>
        <v>1.1871559365388886</v>
      </c>
      <c r="CL140">
        <f t="shared" si="83"/>
        <v>0.35772920777942147</v>
      </c>
      <c r="CM140">
        <f t="shared" si="84"/>
        <v>4.8239783926792157</v>
      </c>
      <c r="CN140">
        <f t="shared" si="85"/>
        <v>1.0127888558530203</v>
      </c>
      <c r="CO140">
        <f t="shared" si="86"/>
        <v>64.345558457468897</v>
      </c>
      <c r="CP140">
        <f t="shared" si="87"/>
        <v>47.242853960090244</v>
      </c>
      <c r="CQ140">
        <f t="shared" si="88"/>
        <v>-7.1687112306906709E-3</v>
      </c>
      <c r="CR140">
        <f t="shared" si="89"/>
        <v>0</v>
      </c>
      <c r="CS140">
        <f t="shared" si="90"/>
        <v>1529.4472717285155</v>
      </c>
      <c r="CT140">
        <f t="shared" si="91"/>
        <v>0</v>
      </c>
      <c r="CU140" t="e">
        <f t="shared" si="92"/>
        <v>#DIV/0!</v>
      </c>
      <c r="CV140" t="e">
        <f t="shared" si="93"/>
        <v>#DIV/0!</v>
      </c>
    </row>
    <row r="141" spans="1:100" s="5" customFormat="1" x14ac:dyDescent="0.3">
      <c r="A141" s="4" t="str">
        <f>VLOOKUP(B141,ListCodeMtrx!A$1:B$91,2,TRUE)</f>
        <v>M10</v>
      </c>
      <c r="B141">
        <v>10</v>
      </c>
      <c r="C141" s="10">
        <v>10</v>
      </c>
      <c r="D141" s="10">
        <v>1</v>
      </c>
      <c r="E141" s="10">
        <v>2</v>
      </c>
      <c r="F141" s="1">
        <v>69</v>
      </c>
      <c r="G141" s="3">
        <v>41313</v>
      </c>
      <c r="H141" s="11">
        <v>1</v>
      </c>
      <c r="I141" s="11">
        <v>183.58352733636838</v>
      </c>
      <c r="J141" s="11">
        <v>2.0239500125991912</v>
      </c>
      <c r="K141" s="11">
        <v>170.89331633195658</v>
      </c>
      <c r="L141" s="11">
        <v>254.75188957583646</v>
      </c>
      <c r="M141" s="1">
        <v>51.3</v>
      </c>
      <c r="N141" s="8">
        <v>15</v>
      </c>
      <c r="O141" s="8" t="s">
        <v>326</v>
      </c>
      <c r="P141" s="12">
        <v>0.16111111111111112</v>
      </c>
      <c r="Q141" s="12">
        <f t="shared" si="50"/>
        <v>0.46125000000000005</v>
      </c>
      <c r="R141" s="8">
        <v>4370</v>
      </c>
      <c r="S141" s="8">
        <v>0</v>
      </c>
      <c r="T141" s="13">
        <v>150</v>
      </c>
      <c r="U141" s="14">
        <f t="shared" si="52"/>
        <v>13.572089322750593</v>
      </c>
      <c r="V141" s="14">
        <f t="shared" si="53"/>
        <v>0.58944277834701553</v>
      </c>
      <c r="W141" s="14">
        <f t="shared" si="54"/>
        <v>102.47665497667802</v>
      </c>
      <c r="X141" s="15">
        <v>24.141517639160156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t="e">
        <f t="shared" si="55"/>
        <v>#DIV/0!</v>
      </c>
      <c r="AG141" t="e">
        <f t="shared" si="56"/>
        <v>#DIV/0!</v>
      </c>
      <c r="AH141" t="e">
        <f t="shared" si="57"/>
        <v>#DIV/0!</v>
      </c>
      <c r="AI141" s="8">
        <v>-1</v>
      </c>
      <c r="AJ141" s="8">
        <v>0.85</v>
      </c>
      <c r="AK141" s="8">
        <v>0.85</v>
      </c>
      <c r="AL141" s="8">
        <v>9.7839221954345703</v>
      </c>
      <c r="AM141">
        <f t="shared" si="58"/>
        <v>0.84999999999999987</v>
      </c>
      <c r="AN141">
        <f t="shared" si="59"/>
        <v>9.5153845993852047E-3</v>
      </c>
      <c r="AO141" t="e">
        <f t="shared" si="60"/>
        <v>#DIV/0!</v>
      </c>
      <c r="AP141" t="e">
        <f t="shared" si="61"/>
        <v>#DIV/0!</v>
      </c>
      <c r="AQ141" t="e">
        <f t="shared" si="62"/>
        <v>#DIV/0!</v>
      </c>
      <c r="AR141" s="8">
        <v>1800.0826416015625</v>
      </c>
      <c r="AS141" s="8">
        <v>0.5</v>
      </c>
      <c r="AT141" t="e">
        <f t="shared" si="63"/>
        <v>#DIV/0!</v>
      </c>
      <c r="AU141">
        <f t="shared" si="64"/>
        <v>6.3574394205167559</v>
      </c>
      <c r="AV141">
        <f t="shared" si="65"/>
        <v>1.1299937547526469</v>
      </c>
      <c r="AW141">
        <f t="shared" si="66"/>
        <v>24.141517639160156</v>
      </c>
      <c r="AX141" s="8">
        <v>2</v>
      </c>
      <c r="AY141">
        <f t="shared" si="67"/>
        <v>4.644859790802002</v>
      </c>
      <c r="AZ141" s="8">
        <v>1</v>
      </c>
      <c r="BA141">
        <f t="shared" si="68"/>
        <v>9.2897195816040039</v>
      </c>
      <c r="BB141" s="8">
        <v>24.844671249389648</v>
      </c>
      <c r="BC141" s="8">
        <v>24.141517639160156</v>
      </c>
      <c r="BD141" s="8">
        <v>25.136379241943359</v>
      </c>
      <c r="BE141" s="8">
        <v>151.82499694824219</v>
      </c>
      <c r="BF141" s="8">
        <v>143.55686950683594</v>
      </c>
      <c r="BG141" s="8">
        <v>15.161996841430664</v>
      </c>
      <c r="BH141" s="8">
        <v>18.722982406616211</v>
      </c>
      <c r="BI141" s="8">
        <v>48.596763610839844</v>
      </c>
      <c r="BJ141" s="8">
        <v>60.010322570800781</v>
      </c>
      <c r="BK141" s="8">
        <v>350.37542724609375</v>
      </c>
      <c r="BL141" s="8">
        <v>1801.6754150390625</v>
      </c>
      <c r="BM141" s="8">
        <v>591.739013671875</v>
      </c>
      <c r="BN141" s="8">
        <v>100.97406768798828</v>
      </c>
      <c r="BO141" s="8">
        <v>-0.2406158447265625</v>
      </c>
      <c r="BP141" s="8">
        <v>-1.1711783409118652</v>
      </c>
      <c r="BQ141" s="8">
        <v>0.25</v>
      </c>
      <c r="BR141" s="8">
        <v>-1.355140209197998</v>
      </c>
      <c r="BS141" s="8">
        <v>7.355140209197998</v>
      </c>
      <c r="BT141" s="8">
        <v>1</v>
      </c>
      <c r="BU141" s="8">
        <v>0</v>
      </c>
      <c r="BV141" s="8">
        <v>0.15999999642372131</v>
      </c>
      <c r="BW141" s="8">
        <v>111115</v>
      </c>
      <c r="BX141">
        <f t="shared" si="69"/>
        <v>1.7518771362304686</v>
      </c>
      <c r="BY141">
        <f t="shared" si="70"/>
        <v>6.3574394205167563E-3</v>
      </c>
      <c r="BZ141">
        <f t="shared" si="71"/>
        <v>297.29151763916013</v>
      </c>
      <c r="CA141">
        <f t="shared" si="72"/>
        <v>297.99467124938963</v>
      </c>
      <c r="CB141">
        <f t="shared" si="73"/>
        <v>288.26805996295661</v>
      </c>
      <c r="CC141">
        <f t="shared" si="74"/>
        <v>5.8558331542425249E-2</v>
      </c>
      <c r="CD141">
        <f t="shared" si="75"/>
        <v>3.0205294475993258</v>
      </c>
      <c r="CE141">
        <f t="shared" si="76"/>
        <v>29.913912717994261</v>
      </c>
      <c r="CF141">
        <f t="shared" si="77"/>
        <v>11.19093031137805</v>
      </c>
      <c r="CG141">
        <f t="shared" si="78"/>
        <v>24.493094444274902</v>
      </c>
      <c r="CH141">
        <f t="shared" si="79"/>
        <v>3.0848432585438434</v>
      </c>
      <c r="CI141">
        <f t="shared" si="80"/>
        <v>0.55427352246415429</v>
      </c>
      <c r="CJ141">
        <f t="shared" si="81"/>
        <v>1.890535692846679</v>
      </c>
      <c r="CK141">
        <f t="shared" si="82"/>
        <v>1.1943075656971645</v>
      </c>
      <c r="CL141">
        <f t="shared" si="83"/>
        <v>0.34941786698491972</v>
      </c>
      <c r="CM141">
        <f t="shared" si="84"/>
        <v>10.347484696053707</v>
      </c>
      <c r="CN141">
        <f t="shared" si="85"/>
        <v>0.71384013407869873</v>
      </c>
      <c r="CO141">
        <f t="shared" si="86"/>
        <v>63.944845813064369</v>
      </c>
      <c r="CP141">
        <f t="shared" si="87"/>
        <v>141.58454726128656</v>
      </c>
      <c r="CQ141">
        <f t="shared" si="88"/>
        <v>6.1296601634274819E-2</v>
      </c>
      <c r="CR141">
        <f t="shared" si="89"/>
        <v>0</v>
      </c>
      <c r="CS141">
        <f t="shared" si="90"/>
        <v>1531.4241027832029</v>
      </c>
      <c r="CT141">
        <f t="shared" si="91"/>
        <v>0</v>
      </c>
      <c r="CU141" t="e">
        <f t="shared" si="92"/>
        <v>#DIV/0!</v>
      </c>
      <c r="CV141" t="e">
        <f t="shared" si="93"/>
        <v>#DIV/0!</v>
      </c>
    </row>
    <row r="142" spans="1:100" x14ac:dyDescent="0.3">
      <c r="A142" s="4" t="str">
        <f>VLOOKUP(B142,ListCodeMtrx!A$1:B$91,2,TRUE)</f>
        <v>M10</v>
      </c>
      <c r="B142">
        <v>10</v>
      </c>
      <c r="C142" s="10">
        <v>10</v>
      </c>
      <c r="D142" s="10">
        <v>1</v>
      </c>
      <c r="E142" s="10">
        <v>2</v>
      </c>
      <c r="F142" s="1">
        <v>69</v>
      </c>
      <c r="G142" s="3">
        <v>41313</v>
      </c>
      <c r="H142" s="11">
        <v>1</v>
      </c>
      <c r="I142" s="11">
        <v>183.58352733636838</v>
      </c>
      <c r="J142" s="11">
        <v>2.0239500125991912</v>
      </c>
      <c r="K142" s="11">
        <v>170.89331633195658</v>
      </c>
      <c r="L142" s="11">
        <v>254.75188957583646</v>
      </c>
      <c r="M142" s="1">
        <v>51.3</v>
      </c>
      <c r="N142" s="8">
        <v>16</v>
      </c>
      <c r="O142" s="8" t="s">
        <v>327</v>
      </c>
      <c r="P142" s="12">
        <v>0.16111111111111112</v>
      </c>
      <c r="Q142" s="12">
        <f t="shared" si="50"/>
        <v>0.4636689814814815</v>
      </c>
      <c r="R142" s="8">
        <v>4579</v>
      </c>
      <c r="S142" s="8">
        <v>0</v>
      </c>
      <c r="T142" s="13" t="s">
        <v>192</v>
      </c>
      <c r="U142" s="14">
        <f t="shared" si="52"/>
        <v>37.236705007025051</v>
      </c>
      <c r="V142" s="14">
        <f t="shared" si="53"/>
        <v>0.56561053003419037</v>
      </c>
      <c r="W142" s="14">
        <f t="shared" si="54"/>
        <v>261.38305385539866</v>
      </c>
      <c r="X142" s="15">
        <v>23.894342422485352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t="e">
        <f t="shared" si="55"/>
        <v>#DIV/0!</v>
      </c>
      <c r="AG142" t="e">
        <f t="shared" si="56"/>
        <v>#DIV/0!</v>
      </c>
      <c r="AH142" t="e">
        <f t="shared" si="57"/>
        <v>#DIV/0!</v>
      </c>
      <c r="AI142" s="8">
        <v>-1</v>
      </c>
      <c r="AJ142" s="8">
        <v>0.85</v>
      </c>
      <c r="AK142" s="8">
        <v>0.85</v>
      </c>
      <c r="AL142" s="8">
        <v>9.8076972961425781</v>
      </c>
      <c r="AM142">
        <f t="shared" si="58"/>
        <v>0.84999999999999987</v>
      </c>
      <c r="AN142">
        <f t="shared" si="59"/>
        <v>2.5007423440223761E-2</v>
      </c>
      <c r="AO142" t="e">
        <f t="shared" si="60"/>
        <v>#DIV/0!</v>
      </c>
      <c r="AP142" t="e">
        <f t="shared" si="61"/>
        <v>#DIV/0!</v>
      </c>
      <c r="AQ142" t="e">
        <f t="shared" si="62"/>
        <v>#DIV/0!</v>
      </c>
      <c r="AR142" s="8">
        <v>1800.0826416015625</v>
      </c>
      <c r="AS142" s="8">
        <v>0.5</v>
      </c>
      <c r="AT142" t="e">
        <f t="shared" si="63"/>
        <v>#DIV/0!</v>
      </c>
      <c r="AU142">
        <f t="shared" si="64"/>
        <v>6.1013721204746982</v>
      </c>
      <c r="AV142">
        <f t="shared" si="65"/>
        <v>1.1278703822601821</v>
      </c>
      <c r="AW142">
        <f t="shared" si="66"/>
        <v>23.894342422485352</v>
      </c>
      <c r="AX142" s="8">
        <v>2</v>
      </c>
      <c r="AY142">
        <f t="shared" si="67"/>
        <v>4.644859790802002</v>
      </c>
      <c r="AZ142" s="8">
        <v>1</v>
      </c>
      <c r="BA142">
        <f t="shared" si="68"/>
        <v>9.2897195816040039</v>
      </c>
      <c r="BB142" s="8">
        <v>24.745861053466797</v>
      </c>
      <c r="BC142" s="8">
        <v>23.894342422485352</v>
      </c>
      <c r="BD142" s="8">
        <v>25.137275695800781</v>
      </c>
      <c r="BE142" s="8">
        <v>400.58596801757812</v>
      </c>
      <c r="BF142" s="8">
        <v>378.01531982421875</v>
      </c>
      <c r="BG142" s="8">
        <v>14.885552406311035</v>
      </c>
      <c r="BH142" s="8">
        <v>18.30438232421875</v>
      </c>
      <c r="BI142" s="8">
        <v>47.98992919921875</v>
      </c>
      <c r="BJ142" s="8">
        <v>59.011985778808594</v>
      </c>
      <c r="BK142" s="8">
        <v>350.3941650390625</v>
      </c>
      <c r="BL142" s="8">
        <v>1798.8402099609375</v>
      </c>
      <c r="BM142" s="8">
        <v>686.78375244140625</v>
      </c>
      <c r="BN142" s="8">
        <v>100.96752166748047</v>
      </c>
      <c r="BO142" s="8">
        <v>-4.7241668701171875</v>
      </c>
      <c r="BP142" s="8">
        <v>-1.0951876640319824</v>
      </c>
      <c r="BQ142" s="8">
        <v>0.25</v>
      </c>
      <c r="BR142" s="8">
        <v>-1.355140209197998</v>
      </c>
      <c r="BS142" s="8">
        <v>7.355140209197998</v>
      </c>
      <c r="BT142" s="8">
        <v>1</v>
      </c>
      <c r="BU142" s="8">
        <v>0</v>
      </c>
      <c r="BV142" s="8">
        <v>0.15999999642372131</v>
      </c>
      <c r="BW142" s="8">
        <v>111115</v>
      </c>
      <c r="BX142">
        <f t="shared" si="69"/>
        <v>1.7519708251953121</v>
      </c>
      <c r="BY142">
        <f t="shared" si="70"/>
        <v>6.1013721204746987E-3</v>
      </c>
      <c r="BZ142">
        <f t="shared" si="71"/>
        <v>297.04434242248533</v>
      </c>
      <c r="CA142">
        <f t="shared" si="72"/>
        <v>297.89586105346677</v>
      </c>
      <c r="CB142">
        <f t="shared" si="73"/>
        <v>287.8144271605961</v>
      </c>
      <c r="CC142">
        <f t="shared" si="74"/>
        <v>0.10464998149099548</v>
      </c>
      <c r="CD142">
        <f t="shared" si="75"/>
        <v>2.9760185011905853</v>
      </c>
      <c r="CE142">
        <f t="shared" si="76"/>
        <v>29.475007923751967</v>
      </c>
      <c r="CF142">
        <f t="shared" si="77"/>
        <v>11.170625599533217</v>
      </c>
      <c r="CG142">
        <f t="shared" si="78"/>
        <v>24.320101737976074</v>
      </c>
      <c r="CH142">
        <f t="shared" si="79"/>
        <v>3.0530497333693885</v>
      </c>
      <c r="CI142">
        <f t="shared" si="80"/>
        <v>0.53314938788454602</v>
      </c>
      <c r="CJ142">
        <f t="shared" si="81"/>
        <v>1.8481481189304032</v>
      </c>
      <c r="CK142">
        <f t="shared" si="82"/>
        <v>1.2049016144389852</v>
      </c>
      <c r="CL142">
        <f t="shared" si="83"/>
        <v>0.33599028868241343</v>
      </c>
      <c r="CM142">
        <f t="shared" si="84"/>
        <v>26.391199153657176</v>
      </c>
      <c r="CN142">
        <f t="shared" si="85"/>
        <v>0.69146153647144415</v>
      </c>
      <c r="CO142">
        <f t="shared" si="86"/>
        <v>63.402105862779578</v>
      </c>
      <c r="CP142">
        <f t="shared" si="87"/>
        <v>372.60400990060919</v>
      </c>
      <c r="CQ142">
        <f t="shared" si="88"/>
        <v>6.3361784900443086E-2</v>
      </c>
      <c r="CR142">
        <f t="shared" si="89"/>
        <v>0</v>
      </c>
      <c r="CS142">
        <f t="shared" si="90"/>
        <v>1529.0141784667967</v>
      </c>
      <c r="CT142">
        <f t="shared" si="91"/>
        <v>0</v>
      </c>
      <c r="CU142" t="e">
        <f t="shared" si="92"/>
        <v>#DIV/0!</v>
      </c>
      <c r="CV142" t="e">
        <f t="shared" si="93"/>
        <v>#DIV/0!</v>
      </c>
    </row>
    <row r="143" spans="1:100" x14ac:dyDescent="0.3">
      <c r="A143" s="4" t="str">
        <f>VLOOKUP(B143,ListCodeMtrx!A$1:B$91,2,TRUE)</f>
        <v>M10</v>
      </c>
      <c r="B143">
        <v>10</v>
      </c>
      <c r="C143" s="10">
        <v>10</v>
      </c>
      <c r="D143" s="10">
        <v>1</v>
      </c>
      <c r="E143" s="10">
        <v>2</v>
      </c>
      <c r="F143" s="1">
        <v>69</v>
      </c>
      <c r="G143" s="3">
        <v>41313</v>
      </c>
      <c r="H143" s="11">
        <v>1</v>
      </c>
      <c r="I143" s="11">
        <v>183.58352733636838</v>
      </c>
      <c r="J143" s="11">
        <v>2.0239500125991912</v>
      </c>
      <c r="K143" s="11">
        <v>170.89331633195658</v>
      </c>
      <c r="L143" s="11">
        <v>254.75188957583646</v>
      </c>
      <c r="M143" s="1">
        <v>51.3</v>
      </c>
      <c r="N143" s="8">
        <v>17</v>
      </c>
      <c r="O143" s="8" t="s">
        <v>328</v>
      </c>
      <c r="P143" s="12">
        <v>0.16111111111111112</v>
      </c>
      <c r="Q143" s="12">
        <f t="shared" si="50"/>
        <v>0.46605324074074073</v>
      </c>
      <c r="R143" s="8">
        <v>4785</v>
      </c>
      <c r="S143" s="8">
        <v>0</v>
      </c>
      <c r="T143" s="13">
        <v>800</v>
      </c>
      <c r="U143" s="14">
        <f t="shared" si="52"/>
        <v>51.284760545894066</v>
      </c>
      <c r="V143" s="14">
        <f t="shared" si="53"/>
        <v>0.53443274295943133</v>
      </c>
      <c r="W143" s="14">
        <f t="shared" si="54"/>
        <v>594.75359336379188</v>
      </c>
      <c r="X143" s="15">
        <v>23.996772766113281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t="e">
        <f t="shared" si="55"/>
        <v>#DIV/0!</v>
      </c>
      <c r="AG143" t="e">
        <f t="shared" si="56"/>
        <v>#DIV/0!</v>
      </c>
      <c r="AH143" t="e">
        <f t="shared" si="57"/>
        <v>#DIV/0!</v>
      </c>
      <c r="AI143" s="8">
        <v>-1</v>
      </c>
      <c r="AJ143" s="8">
        <v>0.85</v>
      </c>
      <c r="AK143" s="8">
        <v>0.85</v>
      </c>
      <c r="AL143" s="8">
        <v>9.8076972961425781</v>
      </c>
      <c r="AM143">
        <f t="shared" si="58"/>
        <v>0.84999999999999987</v>
      </c>
      <c r="AN143">
        <f t="shared" si="59"/>
        <v>3.4215934367631394E-2</v>
      </c>
      <c r="AO143" t="e">
        <f t="shared" si="60"/>
        <v>#DIV/0!</v>
      </c>
      <c r="AP143" t="e">
        <f t="shared" si="61"/>
        <v>#DIV/0!</v>
      </c>
      <c r="AQ143" t="e">
        <f t="shared" si="62"/>
        <v>#DIV/0!</v>
      </c>
      <c r="AR143" s="8">
        <v>1800.0826416015625</v>
      </c>
      <c r="AS143" s="8">
        <v>0.5</v>
      </c>
      <c r="AT143" t="e">
        <f t="shared" si="63"/>
        <v>#DIV/0!</v>
      </c>
      <c r="AU143">
        <f t="shared" si="64"/>
        <v>5.9653523061713045</v>
      </c>
      <c r="AV143">
        <f t="shared" si="65"/>
        <v>1.1633968272777651</v>
      </c>
      <c r="AW143">
        <f t="shared" si="66"/>
        <v>23.996772766113281</v>
      </c>
      <c r="AX143" s="8">
        <v>2</v>
      </c>
      <c r="AY143">
        <f t="shared" si="67"/>
        <v>4.644859790802002</v>
      </c>
      <c r="AZ143" s="8">
        <v>1</v>
      </c>
      <c r="BA143">
        <f t="shared" si="68"/>
        <v>9.2897195816040039</v>
      </c>
      <c r="BB143" s="8">
        <v>24.782577514648438</v>
      </c>
      <c r="BC143" s="8">
        <v>23.996772766113281</v>
      </c>
      <c r="BD143" s="8">
        <v>25.138593673706055</v>
      </c>
      <c r="BE143" s="8">
        <v>800.5194091796875</v>
      </c>
      <c r="BF143" s="8">
        <v>768.6287841796875</v>
      </c>
      <c r="BG143" s="8">
        <v>14.790640830993652</v>
      </c>
      <c r="BH143" s="8">
        <v>18.133926391601563</v>
      </c>
      <c r="BI143" s="8">
        <v>47.581035614013672</v>
      </c>
      <c r="BJ143" s="8">
        <v>58.336280822753906</v>
      </c>
      <c r="BK143" s="8">
        <v>350.38449096679687</v>
      </c>
      <c r="BL143" s="8">
        <v>1797.7437744140625</v>
      </c>
      <c r="BM143" s="8">
        <v>1412.947509765625</v>
      </c>
      <c r="BN143" s="8">
        <v>100.97080230712891</v>
      </c>
      <c r="BO143" s="8">
        <v>-15.319869995117188</v>
      </c>
      <c r="BP143" s="8">
        <v>-1.0079607963562012</v>
      </c>
      <c r="BQ143" s="8">
        <v>0.5</v>
      </c>
      <c r="BR143" s="8">
        <v>-1.355140209197998</v>
      </c>
      <c r="BS143" s="8">
        <v>7.355140209197998</v>
      </c>
      <c r="BT143" s="8">
        <v>1</v>
      </c>
      <c r="BU143" s="8">
        <v>0</v>
      </c>
      <c r="BV143" s="8">
        <v>0.15999999642372131</v>
      </c>
      <c r="BW143" s="8">
        <v>111115</v>
      </c>
      <c r="BX143">
        <f t="shared" si="69"/>
        <v>1.7519224548339842</v>
      </c>
      <c r="BY143">
        <f t="shared" si="70"/>
        <v>5.9653523061713046E-3</v>
      </c>
      <c r="BZ143">
        <f t="shared" si="71"/>
        <v>297.14677276611326</v>
      </c>
      <c r="CA143">
        <f t="shared" si="72"/>
        <v>297.93257751464841</v>
      </c>
      <c r="CB143">
        <f t="shared" si="73"/>
        <v>287.63899747701726</v>
      </c>
      <c r="CC143">
        <f t="shared" si="74"/>
        <v>0.12337636970567849</v>
      </c>
      <c r="CD143">
        <f t="shared" si="75"/>
        <v>2.9943939240161939</v>
      </c>
      <c r="CE143">
        <f t="shared" si="76"/>
        <v>29.656037741563818</v>
      </c>
      <c r="CF143">
        <f t="shared" si="77"/>
        <v>11.522111349962255</v>
      </c>
      <c r="CG143">
        <f t="shared" si="78"/>
        <v>24.389675140380859</v>
      </c>
      <c r="CH143">
        <f t="shared" si="79"/>
        <v>3.0658017012698191</v>
      </c>
      <c r="CI143">
        <f t="shared" si="80"/>
        <v>0.50535966394853216</v>
      </c>
      <c r="CJ143">
        <f t="shared" si="81"/>
        <v>1.8309970967384288</v>
      </c>
      <c r="CK143">
        <f t="shared" si="82"/>
        <v>1.2348046045313903</v>
      </c>
      <c r="CL143">
        <f t="shared" si="83"/>
        <v>0.31833919716319897</v>
      </c>
      <c r="CM143">
        <f t="shared" si="84"/>
        <v>60.052747496989966</v>
      </c>
      <c r="CN143">
        <f t="shared" si="85"/>
        <v>0.77378522064918187</v>
      </c>
      <c r="CO143">
        <f t="shared" si="86"/>
        <v>62.361707426943347</v>
      </c>
      <c r="CP143">
        <f t="shared" si="87"/>
        <v>761.17598368029905</v>
      </c>
      <c r="CQ143">
        <f t="shared" si="88"/>
        <v>4.2016633488099767E-2</v>
      </c>
      <c r="CR143">
        <f t="shared" si="89"/>
        <v>0</v>
      </c>
      <c r="CS143">
        <f t="shared" si="90"/>
        <v>1528.0822082519528</v>
      </c>
      <c r="CT143">
        <f t="shared" si="91"/>
        <v>0</v>
      </c>
      <c r="CU143" t="e">
        <f t="shared" si="92"/>
        <v>#DIV/0!</v>
      </c>
      <c r="CV143" t="e">
        <f t="shared" si="93"/>
        <v>#DIV/0!</v>
      </c>
    </row>
    <row r="144" spans="1:100" x14ac:dyDescent="0.3">
      <c r="A144" s="4" t="str">
        <f>VLOOKUP(B144,ListCodeMtrx!A$1:B$91,2,TRUE)</f>
        <v>M10</v>
      </c>
      <c r="B144" s="5">
        <v>10</v>
      </c>
      <c r="C144" s="10">
        <v>10</v>
      </c>
      <c r="D144" s="10">
        <v>1</v>
      </c>
      <c r="E144" s="10">
        <v>2</v>
      </c>
      <c r="F144" s="1">
        <v>69</v>
      </c>
      <c r="G144" s="17">
        <v>41313</v>
      </c>
      <c r="H144" s="11">
        <v>1</v>
      </c>
      <c r="I144" s="11">
        <v>183.58352733636838</v>
      </c>
      <c r="J144" s="11">
        <v>2.0239500125991912</v>
      </c>
      <c r="K144" s="11">
        <v>170.89331633195658</v>
      </c>
      <c r="L144" s="11">
        <v>254.75188957583646</v>
      </c>
      <c r="M144" s="1">
        <v>51.3</v>
      </c>
      <c r="N144" s="19">
        <v>18</v>
      </c>
      <c r="O144" s="19" t="s">
        <v>329</v>
      </c>
      <c r="P144" s="12">
        <v>0.16111111111111112</v>
      </c>
      <c r="Q144" s="12">
        <f t="shared" si="50"/>
        <v>0.46778935185185189</v>
      </c>
      <c r="R144" s="19">
        <v>4926</v>
      </c>
      <c r="S144" s="19">
        <v>0</v>
      </c>
      <c r="T144" s="13" t="s">
        <v>194</v>
      </c>
      <c r="U144" s="5">
        <f t="shared" si="52"/>
        <v>35.922245688829577</v>
      </c>
      <c r="V144" s="5">
        <f t="shared" si="53"/>
        <v>0.51611604454732352</v>
      </c>
      <c r="W144" s="5">
        <f t="shared" si="54"/>
        <v>255.72975275467635</v>
      </c>
      <c r="X144" s="5">
        <v>24.354774475097656</v>
      </c>
      <c r="Y144" s="19">
        <v>3</v>
      </c>
      <c r="Z144" s="19">
        <v>3</v>
      </c>
      <c r="AA144" s="19">
        <v>0</v>
      </c>
      <c r="AB144" s="19">
        <v>0</v>
      </c>
      <c r="AC144" s="19">
        <v>289.9404296875</v>
      </c>
      <c r="AD144" s="19">
        <v>649.26263427734375</v>
      </c>
      <c r="AE144" s="19">
        <v>407.15966796875</v>
      </c>
      <c r="AF144" s="5" t="e">
        <f t="shared" si="55"/>
        <v>#DIV/0!</v>
      </c>
      <c r="AG144" s="5">
        <f t="shared" si="56"/>
        <v>0.55343120891252928</v>
      </c>
      <c r="AH144" s="5">
        <f t="shared" si="57"/>
        <v>0.37288911070335101</v>
      </c>
      <c r="AI144" s="19">
        <v>-1</v>
      </c>
      <c r="AJ144" s="19">
        <v>0.85</v>
      </c>
      <c r="AK144" s="19">
        <v>0.85</v>
      </c>
      <c r="AL144" s="19">
        <v>9.9528074264526367</v>
      </c>
      <c r="AM144" s="5">
        <f t="shared" si="58"/>
        <v>0.85</v>
      </c>
      <c r="AN144" s="5">
        <f t="shared" si="59"/>
        <v>2.4552775556882886E-2</v>
      </c>
      <c r="AO144" s="5">
        <f t="shared" si="60"/>
        <v>0.67377680314788091</v>
      </c>
      <c r="AP144" s="5">
        <f t="shared" si="61"/>
        <v>2.2392966547546473</v>
      </c>
      <c r="AQ144" s="5">
        <f t="shared" si="62"/>
        <v>-1</v>
      </c>
      <c r="AR144" s="19">
        <v>1769.166015625</v>
      </c>
      <c r="AS144" s="19">
        <v>0.5</v>
      </c>
      <c r="AT144" s="5">
        <f t="shared" si="63"/>
        <v>280.37366545752377</v>
      </c>
      <c r="AU144" s="5">
        <f t="shared" si="64"/>
        <v>6.0345120033374657</v>
      </c>
      <c r="AV144" s="5">
        <f t="shared" si="65"/>
        <v>1.2158251205519317</v>
      </c>
      <c r="AW144" s="5">
        <f t="shared" si="66"/>
        <v>24.354774475097656</v>
      </c>
      <c r="AX144" s="19">
        <v>2</v>
      </c>
      <c r="AY144" s="5">
        <f t="shared" si="67"/>
        <v>4.644859790802002</v>
      </c>
      <c r="AZ144" s="19">
        <v>1</v>
      </c>
      <c r="BA144" s="5">
        <f t="shared" si="68"/>
        <v>9.2897195816040039</v>
      </c>
      <c r="BB144" s="19">
        <v>24.905412673950195</v>
      </c>
      <c r="BC144" s="19">
        <v>24.354774475097656</v>
      </c>
      <c r="BD144" s="19">
        <v>25.140041351318359</v>
      </c>
      <c r="BE144" s="19">
        <v>400.41561889648437</v>
      </c>
      <c r="BF144" s="19">
        <v>378.60479736328125</v>
      </c>
      <c r="BG144" s="19">
        <v>14.87763500213623</v>
      </c>
      <c r="BH144" s="19">
        <v>18.25959587097168</v>
      </c>
      <c r="BI144" s="19">
        <v>47.508373260498047</v>
      </c>
      <c r="BJ144" s="19">
        <v>58.307899475097656</v>
      </c>
      <c r="BK144" s="19">
        <v>350.34848022460937</v>
      </c>
      <c r="BL144" s="19">
        <v>1769.166015625</v>
      </c>
      <c r="BM144" s="19">
        <v>2154.987548828125</v>
      </c>
      <c r="BN144" s="19">
        <v>100.96466064453125</v>
      </c>
      <c r="BO144" s="19">
        <v>-4.5265960693359375</v>
      </c>
      <c r="BP144" s="19">
        <v>-1.0751605033874512</v>
      </c>
      <c r="BQ144" s="19">
        <v>0.25</v>
      </c>
      <c r="BR144" s="19">
        <v>-1.355140209197998</v>
      </c>
      <c r="BS144" s="19">
        <v>7.355140209197998</v>
      </c>
      <c r="BT144" s="19">
        <v>1</v>
      </c>
      <c r="BU144" s="19">
        <v>0</v>
      </c>
      <c r="BV144" s="19">
        <v>0.15999999642372131</v>
      </c>
      <c r="BW144" s="19">
        <v>111115</v>
      </c>
      <c r="BX144" s="5">
        <f t="shared" si="69"/>
        <v>1.7517424011230467</v>
      </c>
      <c r="BY144" s="5">
        <f t="shared" si="70"/>
        <v>6.0345120033374654E-3</v>
      </c>
      <c r="BZ144" s="5">
        <f t="shared" si="71"/>
        <v>297.50477447509763</v>
      </c>
      <c r="CA144" s="5">
        <f t="shared" si="72"/>
        <v>298.05541267395017</v>
      </c>
      <c r="CB144" s="5">
        <f t="shared" si="73"/>
        <v>283.06655617296929</v>
      </c>
      <c r="CC144" s="5">
        <f t="shared" si="74"/>
        <v>8.5500912340610732E-2</v>
      </c>
      <c r="CD144" s="5">
        <f t="shared" si="75"/>
        <v>3.0593990211708713</v>
      </c>
      <c r="CE144" s="5">
        <f t="shared" si="76"/>
        <v>30.301681812631173</v>
      </c>
      <c r="CF144" s="5">
        <f t="shared" si="77"/>
        <v>12.042085941659494</v>
      </c>
      <c r="CG144" s="5">
        <f t="shared" si="78"/>
        <v>24.630093574523926</v>
      </c>
      <c r="CH144" s="5">
        <f t="shared" si="79"/>
        <v>3.1102266634406788</v>
      </c>
      <c r="CI144" s="5">
        <f t="shared" si="80"/>
        <v>0.48895101939344748</v>
      </c>
      <c r="CJ144" s="5">
        <f t="shared" si="81"/>
        <v>1.8435739006189396</v>
      </c>
      <c r="CK144" s="5">
        <f t="shared" si="82"/>
        <v>1.2666527628217392</v>
      </c>
      <c r="CL144" s="5">
        <f t="shared" si="83"/>
        <v>0.30792416424147667</v>
      </c>
      <c r="CM144" s="5">
        <f t="shared" si="84"/>
        <v>25.819667703585779</v>
      </c>
      <c r="CN144" s="5">
        <f t="shared" si="85"/>
        <v>0.67545301733009189</v>
      </c>
      <c r="CO144" s="5">
        <f t="shared" si="86"/>
        <v>61.414150882186888</v>
      </c>
      <c r="CP144" s="5">
        <f t="shared" si="87"/>
        <v>373.38450720770408</v>
      </c>
      <c r="CQ144" s="5">
        <f t="shared" si="88"/>
        <v>5.9084781885006071E-2</v>
      </c>
      <c r="CR144" s="5">
        <f t="shared" si="89"/>
        <v>0</v>
      </c>
      <c r="CS144" s="5">
        <f t="shared" si="90"/>
        <v>1503.7911132812499</v>
      </c>
      <c r="CT144" s="5">
        <f t="shared" si="91"/>
        <v>359.32220458984375</v>
      </c>
      <c r="CU144" s="5">
        <f t="shared" si="92"/>
        <v>0.37288911070335101</v>
      </c>
      <c r="CV144" s="5" t="e">
        <f t="shared" si="93"/>
        <v>#DIV/0!</v>
      </c>
    </row>
    <row r="145" spans="1:100" x14ac:dyDescent="0.3">
      <c r="A145" s="4" t="str">
        <f>VLOOKUP(B145,ListCodeMtrx!A$1:B$91,2,TRUE)</f>
        <v>M11</v>
      </c>
      <c r="B145">
        <v>11</v>
      </c>
      <c r="C145" s="10">
        <v>11</v>
      </c>
      <c r="D145" s="10">
        <v>1</v>
      </c>
      <c r="E145" s="10">
        <v>3</v>
      </c>
      <c r="F145" s="1">
        <v>69</v>
      </c>
      <c r="G145" s="3">
        <v>41313</v>
      </c>
      <c r="H145" s="11">
        <v>1</v>
      </c>
      <c r="I145" s="11">
        <v>196.78535805614408</v>
      </c>
      <c r="J145" s="11">
        <v>2.5225292668049928</v>
      </c>
      <c r="K145" s="11">
        <v>192.17168555403524</v>
      </c>
      <c r="L145" s="11">
        <v>295.49794931238893</v>
      </c>
      <c r="M145" s="1">
        <v>40.6</v>
      </c>
      <c r="N145" s="8">
        <v>19</v>
      </c>
      <c r="O145" s="8" t="s">
        <v>330</v>
      </c>
      <c r="P145" s="12">
        <v>0.16111111111111112</v>
      </c>
      <c r="Q145" s="12">
        <f t="shared" si="50"/>
        <v>0.47153935185185181</v>
      </c>
      <c r="R145" s="8">
        <v>5259</v>
      </c>
      <c r="S145" s="8">
        <v>0</v>
      </c>
      <c r="T145" s="13">
        <v>400</v>
      </c>
      <c r="U145">
        <f t="shared" si="52"/>
        <v>38.560793333667391</v>
      </c>
      <c r="V145">
        <f t="shared" si="53"/>
        <v>0.64002836149725073</v>
      </c>
      <c r="W145">
        <f t="shared" si="54"/>
        <v>267.53199952502735</v>
      </c>
      <c r="X145">
        <v>24.456171035766602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t="e">
        <f t="shared" si="55"/>
        <v>#DIV/0!</v>
      </c>
      <c r="AG145" t="e">
        <f t="shared" si="56"/>
        <v>#DIV/0!</v>
      </c>
      <c r="AH145" t="e">
        <f t="shared" si="57"/>
        <v>#DIV/0!</v>
      </c>
      <c r="AI145" s="8">
        <v>-1</v>
      </c>
      <c r="AJ145" s="8">
        <v>0.85</v>
      </c>
      <c r="AK145" s="8">
        <v>0.85</v>
      </c>
      <c r="AL145" s="8">
        <v>9.9940061569213867</v>
      </c>
      <c r="AM145">
        <f t="shared" si="58"/>
        <v>0.85</v>
      </c>
      <c r="AN145">
        <f t="shared" si="59"/>
        <v>2.58426895869516E-2</v>
      </c>
      <c r="AO145" t="e">
        <f t="shared" si="60"/>
        <v>#DIV/0!</v>
      </c>
      <c r="AP145" t="e">
        <f t="shared" si="61"/>
        <v>#DIV/0!</v>
      </c>
      <c r="AQ145" t="e">
        <f t="shared" si="62"/>
        <v>#DIV/0!</v>
      </c>
      <c r="AR145" s="8">
        <v>1769.166015625</v>
      </c>
      <c r="AS145" s="8">
        <v>0.5</v>
      </c>
      <c r="AT145" t="e">
        <f t="shared" si="63"/>
        <v>#DIV/0!</v>
      </c>
      <c r="AU145">
        <f t="shared" si="64"/>
        <v>7.0988697112065262</v>
      </c>
      <c r="AV145">
        <f t="shared" si="65"/>
        <v>1.1673930671966031</v>
      </c>
      <c r="AW145">
        <f t="shared" si="66"/>
        <v>24.456171035766602</v>
      </c>
      <c r="AX145" s="8">
        <v>2</v>
      </c>
      <c r="AY145">
        <f t="shared" si="67"/>
        <v>4.644859790802002</v>
      </c>
      <c r="AZ145" s="8">
        <v>1</v>
      </c>
      <c r="BA145">
        <f t="shared" si="68"/>
        <v>9.2897195816040039</v>
      </c>
      <c r="BB145" s="8">
        <v>25.083145141601563</v>
      </c>
      <c r="BC145" s="8">
        <v>24.456171035766602</v>
      </c>
      <c r="BD145" s="8">
        <v>25.136262893676758</v>
      </c>
      <c r="BE145" s="8">
        <v>399.1943359375</v>
      </c>
      <c r="BF145" s="8">
        <v>375.66030883789062</v>
      </c>
      <c r="BG145" s="8">
        <v>14.948860168457031</v>
      </c>
      <c r="BH145" s="8">
        <v>18.9244384765625</v>
      </c>
      <c r="BI145" s="8">
        <v>47.231170654296875</v>
      </c>
      <c r="BJ145" s="8">
        <v>59.792076110839844</v>
      </c>
      <c r="BK145" s="8">
        <v>350.36550903320312</v>
      </c>
      <c r="BL145" s="8">
        <v>1800.977783203125</v>
      </c>
      <c r="BM145" s="8">
        <v>1720.2598876953125</v>
      </c>
      <c r="BN145" s="8">
        <v>100.96151733398437</v>
      </c>
      <c r="BO145" s="8">
        <v>-3.8802337646484375</v>
      </c>
      <c r="BP145" s="8">
        <v>-1.1075625419616699</v>
      </c>
      <c r="BQ145" s="8">
        <v>0.25</v>
      </c>
      <c r="BR145" s="8">
        <v>-1.355140209197998</v>
      </c>
      <c r="BS145" s="8">
        <v>7.355140209197998</v>
      </c>
      <c r="BT145" s="8">
        <v>1</v>
      </c>
      <c r="BU145" s="8">
        <v>0</v>
      </c>
      <c r="BV145" s="8">
        <v>0.15999999642372131</v>
      </c>
      <c r="BW145" s="8">
        <v>111115</v>
      </c>
      <c r="BX145">
        <f t="shared" si="69"/>
        <v>1.7518275451660155</v>
      </c>
      <c r="BY145">
        <f t="shared" si="70"/>
        <v>7.0988697112065258E-3</v>
      </c>
      <c r="BZ145">
        <f t="shared" si="71"/>
        <v>297.60617103576658</v>
      </c>
      <c r="CA145">
        <f t="shared" si="72"/>
        <v>298.23314514160154</v>
      </c>
      <c r="CB145">
        <f t="shared" si="73"/>
        <v>288.15643887170154</v>
      </c>
      <c r="CC145">
        <f t="shared" si="74"/>
        <v>-6.542021162457505E-2</v>
      </c>
      <c r="CD145">
        <f t="shared" si="75"/>
        <v>3.0780330904839888</v>
      </c>
      <c r="CE145">
        <f t="shared" si="76"/>
        <v>30.48719127607545</v>
      </c>
      <c r="CF145">
        <f t="shared" si="77"/>
        <v>11.56275279951295</v>
      </c>
      <c r="CG145">
        <f t="shared" si="78"/>
        <v>24.769658088684082</v>
      </c>
      <c r="CH145">
        <f t="shared" si="79"/>
        <v>3.1362729174849067</v>
      </c>
      <c r="CI145">
        <f t="shared" si="80"/>
        <v>0.59877491721365717</v>
      </c>
      <c r="CJ145">
        <f t="shared" si="81"/>
        <v>1.9106400232873857</v>
      </c>
      <c r="CK145">
        <f t="shared" si="82"/>
        <v>1.225632894197521</v>
      </c>
      <c r="CL145">
        <f t="shared" si="83"/>
        <v>0.37773421957100528</v>
      </c>
      <c r="CM145">
        <f t="shared" si="84"/>
        <v>27.010436607441548</v>
      </c>
      <c r="CN145">
        <f t="shared" si="85"/>
        <v>0.71216466906669107</v>
      </c>
      <c r="CO145">
        <f t="shared" si="86"/>
        <v>63.619172702344471</v>
      </c>
      <c r="CP145">
        <f t="shared" si="87"/>
        <v>370.05657984013516</v>
      </c>
      <c r="CQ145">
        <f t="shared" si="88"/>
        <v>6.6292721283155859E-2</v>
      </c>
      <c r="CR145">
        <f t="shared" si="89"/>
        <v>0</v>
      </c>
      <c r="CS145">
        <f t="shared" si="90"/>
        <v>1530.8311157226562</v>
      </c>
      <c r="CT145">
        <f t="shared" si="91"/>
        <v>0</v>
      </c>
      <c r="CU145" t="e">
        <f t="shared" si="92"/>
        <v>#DIV/0!</v>
      </c>
      <c r="CV145" t="e">
        <f t="shared" si="93"/>
        <v>#DIV/0!</v>
      </c>
    </row>
    <row r="146" spans="1:100" x14ac:dyDescent="0.3">
      <c r="A146" s="4" t="str">
        <f>VLOOKUP(B146,ListCodeMtrx!A$1:B$91,2,TRUE)</f>
        <v>M11</v>
      </c>
      <c r="B146">
        <v>11</v>
      </c>
      <c r="C146" s="10">
        <v>11</v>
      </c>
      <c r="D146" s="10">
        <v>1</v>
      </c>
      <c r="E146" s="10">
        <v>3</v>
      </c>
      <c r="F146" s="1">
        <v>69</v>
      </c>
      <c r="G146" s="3">
        <v>41313</v>
      </c>
      <c r="H146" s="11">
        <v>1</v>
      </c>
      <c r="I146" s="11">
        <v>196.78535805614408</v>
      </c>
      <c r="J146" s="11">
        <v>2.5225292668049928</v>
      </c>
      <c r="K146" s="11">
        <v>192.17168555403524</v>
      </c>
      <c r="L146" s="11">
        <v>295.49794931238893</v>
      </c>
      <c r="M146" s="1">
        <v>40.6</v>
      </c>
      <c r="N146" s="8">
        <v>20</v>
      </c>
      <c r="O146" s="8" t="s">
        <v>331</v>
      </c>
      <c r="P146" s="12">
        <v>0.16111111111111112</v>
      </c>
      <c r="Q146" s="12">
        <f t="shared" si="50"/>
        <v>0.47357638888888887</v>
      </c>
      <c r="R146" s="8">
        <v>5435</v>
      </c>
      <c r="S146" s="8">
        <v>0</v>
      </c>
      <c r="T146" s="13">
        <v>50</v>
      </c>
      <c r="U146" s="14">
        <f t="shared" si="52"/>
        <v>-0.71873490701535403</v>
      </c>
      <c r="V146" s="14">
        <f t="shared" si="53"/>
        <v>0.63730510277665509</v>
      </c>
      <c r="W146" s="14">
        <f t="shared" si="54"/>
        <v>49.338055649458674</v>
      </c>
      <c r="X146" s="15">
        <v>24.735294342041016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t="e">
        <f t="shared" si="55"/>
        <v>#DIV/0!</v>
      </c>
      <c r="AG146" t="e">
        <f t="shared" si="56"/>
        <v>#DIV/0!</v>
      </c>
      <c r="AH146" t="e">
        <f t="shared" si="57"/>
        <v>#DIV/0!</v>
      </c>
      <c r="AI146" s="8">
        <v>-1</v>
      </c>
      <c r="AJ146" s="8">
        <v>0.85</v>
      </c>
      <c r="AK146" s="8">
        <v>0.85</v>
      </c>
      <c r="AL146" s="8">
        <v>9.9940061569213867</v>
      </c>
      <c r="AM146">
        <f t="shared" si="58"/>
        <v>0.85</v>
      </c>
      <c r="AN146">
        <f t="shared" si="59"/>
        <v>1.8384891683313374E-4</v>
      </c>
      <c r="AO146" t="e">
        <f t="shared" si="60"/>
        <v>#DIV/0!</v>
      </c>
      <c r="AP146" t="e">
        <f t="shared" si="61"/>
        <v>#DIV/0!</v>
      </c>
      <c r="AQ146" t="e">
        <f t="shared" si="62"/>
        <v>#DIV/0!</v>
      </c>
      <c r="AR146" s="8">
        <v>1769.166015625</v>
      </c>
      <c r="AS146" s="8">
        <v>0.5</v>
      </c>
      <c r="AT146" t="e">
        <f t="shared" si="63"/>
        <v>#DIV/0!</v>
      </c>
      <c r="AU146">
        <f t="shared" si="64"/>
        <v>7.2217044095911396</v>
      </c>
      <c r="AV146">
        <f t="shared" si="65"/>
        <v>1.1917984101065013</v>
      </c>
      <c r="AW146">
        <f t="shared" si="66"/>
        <v>24.735294342041016</v>
      </c>
      <c r="AX146" s="8">
        <v>2</v>
      </c>
      <c r="AY146">
        <f t="shared" si="67"/>
        <v>4.644859790802002</v>
      </c>
      <c r="AZ146" s="8">
        <v>1</v>
      </c>
      <c r="BA146">
        <f t="shared" si="68"/>
        <v>9.2897195816040039</v>
      </c>
      <c r="BB146" s="8">
        <v>25.142429351806641</v>
      </c>
      <c r="BC146" s="8">
        <v>24.735294342041016</v>
      </c>
      <c r="BD146" s="8">
        <v>25.134475708007812</v>
      </c>
      <c r="BE146" s="8">
        <v>48.154468536376953</v>
      </c>
      <c r="BF146" s="8">
        <v>48.365364074707031</v>
      </c>
      <c r="BG146" s="8">
        <v>15.153622627258301</v>
      </c>
      <c r="BH146" s="8">
        <v>19.196847915649414</v>
      </c>
      <c r="BI146" s="8">
        <v>47.706897735595703</v>
      </c>
      <c r="BJ146" s="8">
        <v>60.435848236083984</v>
      </c>
      <c r="BK146" s="8">
        <v>350.36734008789062</v>
      </c>
      <c r="BL146" s="8">
        <v>1799.8480224609375</v>
      </c>
      <c r="BM146" s="8">
        <v>1439.0848388671875</v>
      </c>
      <c r="BN146" s="8">
        <v>100.95635223388672</v>
      </c>
      <c r="BO146" s="8">
        <v>0.89327621459960938</v>
      </c>
      <c r="BP146" s="8">
        <v>-1.2129645347595215</v>
      </c>
      <c r="BQ146" s="8">
        <v>0.25</v>
      </c>
      <c r="BR146" s="8">
        <v>-1.355140209197998</v>
      </c>
      <c r="BS146" s="8">
        <v>7.355140209197998</v>
      </c>
      <c r="BT146" s="8">
        <v>1</v>
      </c>
      <c r="BU146" s="8">
        <v>0</v>
      </c>
      <c r="BV146" s="8">
        <v>0.15999999642372131</v>
      </c>
      <c r="BW146" s="8">
        <v>111135</v>
      </c>
      <c r="BX146">
        <f t="shared" si="69"/>
        <v>1.7518367004394528</v>
      </c>
      <c r="BY146">
        <f t="shared" si="70"/>
        <v>7.2217044095911394E-3</v>
      </c>
      <c r="BZ146">
        <f t="shared" si="71"/>
        <v>297.88529434204099</v>
      </c>
      <c r="CA146">
        <f t="shared" si="72"/>
        <v>298.29242935180662</v>
      </c>
      <c r="CB146">
        <f t="shared" si="73"/>
        <v>287.97567715699188</v>
      </c>
      <c r="CC146">
        <f t="shared" si="74"/>
        <v>-9.5227380475714163E-2</v>
      </c>
      <c r="CD146">
        <f t="shared" si="75"/>
        <v>3.1298421500591576</v>
      </c>
      <c r="CE146">
        <f t="shared" si="76"/>
        <v>31.001933814013178</v>
      </c>
      <c r="CF146">
        <f t="shared" si="77"/>
        <v>11.805085898363764</v>
      </c>
      <c r="CG146">
        <f t="shared" si="78"/>
        <v>24.938861846923828</v>
      </c>
      <c r="CH146">
        <f t="shared" si="79"/>
        <v>3.1681061035495164</v>
      </c>
      <c r="CI146">
        <f t="shared" si="80"/>
        <v>0.59639074959042626</v>
      </c>
      <c r="CJ146">
        <f t="shared" si="81"/>
        <v>1.9380437399526562</v>
      </c>
      <c r="CK146">
        <f t="shared" si="82"/>
        <v>1.2300623635968602</v>
      </c>
      <c r="CL146">
        <f t="shared" si="83"/>
        <v>0.37621616963395438</v>
      </c>
      <c r="CM146">
        <f t="shared" si="84"/>
        <v>4.9809901246818544</v>
      </c>
      <c r="CN146">
        <f t="shared" si="85"/>
        <v>1.0201113253949496</v>
      </c>
      <c r="CO146">
        <f t="shared" si="86"/>
        <v>63.448641088226452</v>
      </c>
      <c r="CP146">
        <f t="shared" si="87"/>
        <v>48.469812020196379</v>
      </c>
      <c r="CQ146">
        <f t="shared" si="88"/>
        <v>-9.4084856639830312E-3</v>
      </c>
      <c r="CR146">
        <f t="shared" si="89"/>
        <v>0</v>
      </c>
      <c r="CS146">
        <f t="shared" si="90"/>
        <v>1529.8708190917969</v>
      </c>
      <c r="CT146">
        <f t="shared" si="91"/>
        <v>0</v>
      </c>
      <c r="CU146" t="e">
        <f t="shared" si="92"/>
        <v>#DIV/0!</v>
      </c>
      <c r="CV146" t="e">
        <f t="shared" si="93"/>
        <v>#DIV/0!</v>
      </c>
    </row>
    <row r="147" spans="1:100" x14ac:dyDescent="0.3">
      <c r="A147" s="4" t="str">
        <f>VLOOKUP(B147,ListCodeMtrx!A$1:B$91,2,TRUE)</f>
        <v>M11</v>
      </c>
      <c r="B147">
        <v>11</v>
      </c>
      <c r="C147" s="10">
        <v>11</v>
      </c>
      <c r="D147" s="10">
        <v>1</v>
      </c>
      <c r="E147" s="10">
        <v>3</v>
      </c>
      <c r="F147" s="1">
        <v>69</v>
      </c>
      <c r="G147" s="3">
        <v>41313</v>
      </c>
      <c r="H147" s="11">
        <v>1</v>
      </c>
      <c r="I147" s="11">
        <v>196.78535805614408</v>
      </c>
      <c r="J147" s="11">
        <v>2.5225292668049928</v>
      </c>
      <c r="K147" s="11">
        <v>192.17168555403524</v>
      </c>
      <c r="L147" s="11">
        <v>295.49794931238893</v>
      </c>
      <c r="M147" s="1">
        <v>40.6</v>
      </c>
      <c r="N147" s="8">
        <v>21</v>
      </c>
      <c r="O147" s="8" t="s">
        <v>332</v>
      </c>
      <c r="P147" s="12">
        <v>0.16111111111111112</v>
      </c>
      <c r="Q147" s="12">
        <f t="shared" si="50"/>
        <v>0.47599537037037032</v>
      </c>
      <c r="R147" s="8">
        <v>5644</v>
      </c>
      <c r="S147" s="8">
        <v>0</v>
      </c>
      <c r="T147" s="13">
        <v>150</v>
      </c>
      <c r="U147" s="14">
        <f t="shared" si="52"/>
        <v>14.322795507747385</v>
      </c>
      <c r="V147" s="14">
        <f t="shared" si="53"/>
        <v>0.62855257159077393</v>
      </c>
      <c r="W147" s="14">
        <f t="shared" si="54"/>
        <v>101.97543389961733</v>
      </c>
      <c r="X147" s="15">
        <v>24.782495498657227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t="e">
        <f t="shared" si="55"/>
        <v>#DIV/0!</v>
      </c>
      <c r="AG147" t="e">
        <f t="shared" si="56"/>
        <v>#DIV/0!</v>
      </c>
      <c r="AH147" t="e">
        <f t="shared" si="57"/>
        <v>#DIV/0!</v>
      </c>
      <c r="AI147" s="8">
        <v>-1</v>
      </c>
      <c r="AJ147" s="8">
        <v>0.85</v>
      </c>
      <c r="AK147" s="8">
        <v>0.85</v>
      </c>
      <c r="AL147" s="8">
        <v>9.9940061569213867</v>
      </c>
      <c r="AM147">
        <f t="shared" si="58"/>
        <v>0.85</v>
      </c>
      <c r="AN147">
        <f t="shared" si="59"/>
        <v>1.0016771191379083E-2</v>
      </c>
      <c r="AO147" t="e">
        <f t="shared" si="60"/>
        <v>#DIV/0!</v>
      </c>
      <c r="AP147" t="e">
        <f t="shared" si="61"/>
        <v>#DIV/0!</v>
      </c>
      <c r="AQ147" t="e">
        <f t="shared" si="62"/>
        <v>#DIV/0!</v>
      </c>
      <c r="AR147" s="8">
        <v>1769.166015625</v>
      </c>
      <c r="AS147" s="8">
        <v>0.5</v>
      </c>
      <c r="AT147" t="e">
        <f t="shared" si="63"/>
        <v>#DIV/0!</v>
      </c>
      <c r="AU147">
        <f t="shared" si="64"/>
        <v>7.0385354338711892</v>
      </c>
      <c r="AV147">
        <f t="shared" si="65"/>
        <v>1.1765027193156974</v>
      </c>
      <c r="AW147">
        <f t="shared" si="66"/>
        <v>24.782495498657227</v>
      </c>
      <c r="AX147" s="8">
        <v>2</v>
      </c>
      <c r="AY147">
        <f t="shared" si="67"/>
        <v>4.644859790802002</v>
      </c>
      <c r="AZ147" s="8">
        <v>1</v>
      </c>
      <c r="BA147">
        <f t="shared" si="68"/>
        <v>9.2897195816040039</v>
      </c>
      <c r="BB147" s="8">
        <v>25.166797637939453</v>
      </c>
      <c r="BC147" s="8">
        <v>24.782495498657227</v>
      </c>
      <c r="BD147" s="8">
        <v>25.135473251342773</v>
      </c>
      <c r="BE147" s="8">
        <v>151.61790466308594</v>
      </c>
      <c r="BF147" s="8">
        <v>142.86727905273438</v>
      </c>
      <c r="BG147" s="8">
        <v>15.495939254760742</v>
      </c>
      <c r="BH147" s="8">
        <v>19.435985565185547</v>
      </c>
      <c r="BI147" s="8">
        <v>48.713577270507813</v>
      </c>
      <c r="BJ147" s="8">
        <v>61.099647521972656</v>
      </c>
      <c r="BK147" s="8">
        <v>350.33773803710937</v>
      </c>
      <c r="BL147" s="8">
        <v>1799.66357421875</v>
      </c>
      <c r="BM147" s="8">
        <v>2096.288330078125</v>
      </c>
      <c r="BN147" s="8">
        <v>100.95580291748047</v>
      </c>
      <c r="BO147" s="8">
        <v>-7.9975128173828125E-2</v>
      </c>
      <c r="BP147" s="8">
        <v>-1.1997523307800293</v>
      </c>
      <c r="BQ147" s="8">
        <v>0.25</v>
      </c>
      <c r="BR147" s="8">
        <v>-1.355140209197998</v>
      </c>
      <c r="BS147" s="8">
        <v>7.355140209197998</v>
      </c>
      <c r="BT147" s="8">
        <v>1</v>
      </c>
      <c r="BU147" s="8">
        <v>0</v>
      </c>
      <c r="BV147" s="8">
        <v>0.15999999642372131</v>
      </c>
      <c r="BW147" s="8">
        <v>111115</v>
      </c>
      <c r="BX147">
        <f t="shared" si="69"/>
        <v>1.7516886901855466</v>
      </c>
      <c r="BY147">
        <f t="shared" si="70"/>
        <v>7.0385354338711893E-3</v>
      </c>
      <c r="BZ147">
        <f t="shared" si="71"/>
        <v>297.9324954986572</v>
      </c>
      <c r="CA147">
        <f t="shared" si="72"/>
        <v>298.31679763793943</v>
      </c>
      <c r="CB147">
        <f t="shared" si="73"/>
        <v>287.94616543890152</v>
      </c>
      <c r="CC147">
        <f t="shared" si="74"/>
        <v>-6.6536805046203018E-2</v>
      </c>
      <c r="CD147">
        <f t="shared" si="75"/>
        <v>3.1386782475415647</v>
      </c>
      <c r="CE147">
        <f t="shared" si="76"/>
        <v>31.089626914334644</v>
      </c>
      <c r="CF147">
        <f t="shared" si="77"/>
        <v>11.653641349149098</v>
      </c>
      <c r="CG147">
        <f t="shared" si="78"/>
        <v>24.97464656829834</v>
      </c>
      <c r="CH147">
        <f t="shared" si="79"/>
        <v>3.1748745260147735</v>
      </c>
      <c r="CI147">
        <f t="shared" si="80"/>
        <v>0.58871918840153414</v>
      </c>
      <c r="CJ147">
        <f t="shared" si="81"/>
        <v>1.9621755282258673</v>
      </c>
      <c r="CK147">
        <f t="shared" si="82"/>
        <v>1.2126989977889062</v>
      </c>
      <c r="CL147">
        <f t="shared" si="83"/>
        <v>0.37133229147059083</v>
      </c>
      <c r="CM147">
        <f t="shared" si="84"/>
        <v>10.295011807194324</v>
      </c>
      <c r="CN147">
        <f t="shared" si="85"/>
        <v>0.71377739238651505</v>
      </c>
      <c r="CO147">
        <f t="shared" si="86"/>
        <v>63.981536425073493</v>
      </c>
      <c r="CP147">
        <f t="shared" si="87"/>
        <v>140.78586273380171</v>
      </c>
      <c r="CQ147">
        <f t="shared" si="88"/>
        <v>6.5091369594441409E-2</v>
      </c>
      <c r="CR147">
        <f t="shared" si="89"/>
        <v>0</v>
      </c>
      <c r="CS147">
        <f t="shared" si="90"/>
        <v>1529.7140380859375</v>
      </c>
      <c r="CT147">
        <f t="shared" si="91"/>
        <v>0</v>
      </c>
      <c r="CU147" t="e">
        <f t="shared" si="92"/>
        <v>#DIV/0!</v>
      </c>
      <c r="CV147" t="e">
        <f t="shared" si="93"/>
        <v>#DIV/0!</v>
      </c>
    </row>
    <row r="148" spans="1:100" x14ac:dyDescent="0.3">
      <c r="A148" s="4" t="str">
        <f>VLOOKUP(B148,ListCodeMtrx!A$1:B$91,2,TRUE)</f>
        <v>M11</v>
      </c>
      <c r="B148">
        <v>11</v>
      </c>
      <c r="C148" s="10">
        <v>11</v>
      </c>
      <c r="D148" s="10">
        <v>1</v>
      </c>
      <c r="E148" s="10">
        <v>3</v>
      </c>
      <c r="F148" s="1">
        <v>69</v>
      </c>
      <c r="G148" s="3">
        <v>41313</v>
      </c>
      <c r="H148" s="11">
        <v>1</v>
      </c>
      <c r="I148" s="11">
        <v>196.78535805614408</v>
      </c>
      <c r="J148" s="11">
        <v>2.5225292668049928</v>
      </c>
      <c r="K148" s="11">
        <v>192.17168555403524</v>
      </c>
      <c r="L148" s="11">
        <v>295.49794931238893</v>
      </c>
      <c r="M148" s="1">
        <v>40.6</v>
      </c>
      <c r="N148" s="8">
        <v>22</v>
      </c>
      <c r="O148" s="8" t="s">
        <v>333</v>
      </c>
      <c r="P148" s="12">
        <v>0.16111111111111112</v>
      </c>
      <c r="Q148" s="12">
        <f t="shared" ref="Q148:Q211" si="94">O148-P148</f>
        <v>0.47828703703703712</v>
      </c>
      <c r="R148" s="8">
        <v>5842</v>
      </c>
      <c r="S148" s="8">
        <v>0</v>
      </c>
      <c r="T148" s="13" t="s">
        <v>192</v>
      </c>
      <c r="U148" s="14">
        <f t="shared" si="52"/>
        <v>40.355478394165388</v>
      </c>
      <c r="V148" s="14">
        <f t="shared" si="53"/>
        <v>0.62154899079084869</v>
      </c>
      <c r="W148" s="14">
        <f t="shared" si="54"/>
        <v>260.43107936756462</v>
      </c>
      <c r="X148" s="15">
        <v>24.84083366394043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t="e">
        <f t="shared" si="55"/>
        <v>#DIV/0!</v>
      </c>
      <c r="AG148" t="e">
        <f t="shared" si="56"/>
        <v>#DIV/0!</v>
      </c>
      <c r="AH148" t="e">
        <f t="shared" si="57"/>
        <v>#DIV/0!</v>
      </c>
      <c r="AI148" s="8">
        <v>-1</v>
      </c>
      <c r="AJ148" s="8">
        <v>0.85</v>
      </c>
      <c r="AK148" s="8">
        <v>0.85</v>
      </c>
      <c r="AL148" s="8">
        <v>9.9940061569213867</v>
      </c>
      <c r="AM148">
        <f t="shared" si="58"/>
        <v>0.85</v>
      </c>
      <c r="AN148">
        <f t="shared" si="59"/>
        <v>2.7040182486469756E-2</v>
      </c>
      <c r="AO148" t="e">
        <f t="shared" si="60"/>
        <v>#DIV/0!</v>
      </c>
      <c r="AP148" t="e">
        <f t="shared" si="61"/>
        <v>#DIV/0!</v>
      </c>
      <c r="AQ148" t="e">
        <f t="shared" si="62"/>
        <v>#DIV/0!</v>
      </c>
      <c r="AR148" s="8">
        <v>1769.166015625</v>
      </c>
      <c r="AS148" s="8">
        <v>0.5</v>
      </c>
      <c r="AT148" t="e">
        <f t="shared" si="63"/>
        <v>#DIV/0!</v>
      </c>
      <c r="AU148">
        <f t="shared" si="64"/>
        <v>6.9198013410788262</v>
      </c>
      <c r="AV148">
        <f t="shared" si="65"/>
        <v>1.1686368551546555</v>
      </c>
      <c r="AW148">
        <f t="shared" si="66"/>
        <v>24.84083366394043</v>
      </c>
      <c r="AX148" s="8">
        <v>2</v>
      </c>
      <c r="AY148">
        <f t="shared" si="67"/>
        <v>4.644859790802002</v>
      </c>
      <c r="AZ148" s="8">
        <v>1</v>
      </c>
      <c r="BA148">
        <f t="shared" si="68"/>
        <v>9.2897195816040039</v>
      </c>
      <c r="BB148" s="8">
        <v>25.186477661132813</v>
      </c>
      <c r="BC148" s="8">
        <v>24.84083366394043</v>
      </c>
      <c r="BD148" s="8">
        <v>25.129966735839844</v>
      </c>
      <c r="BE148" s="8">
        <v>400.78378295898437</v>
      </c>
      <c r="BF148" s="8">
        <v>376.26171875</v>
      </c>
      <c r="BG148" s="8">
        <v>15.750715255737305</v>
      </c>
      <c r="BH148" s="8">
        <v>19.623186111450195</v>
      </c>
      <c r="BI148" s="8">
        <v>49.454471588134766</v>
      </c>
      <c r="BJ148" s="8">
        <v>61.613346099853516</v>
      </c>
      <c r="BK148" s="8">
        <v>350.37127685546875</v>
      </c>
      <c r="BL148" s="8">
        <v>1799.3038330078125</v>
      </c>
      <c r="BM148" s="8">
        <v>1501.4410400390625</v>
      </c>
      <c r="BN148" s="8">
        <v>100.95162200927734</v>
      </c>
      <c r="BO148" s="8">
        <v>-4.0865364074707031</v>
      </c>
      <c r="BP148" s="8">
        <v>-1.1492743492126465</v>
      </c>
      <c r="BQ148" s="8">
        <v>0.25</v>
      </c>
      <c r="BR148" s="8">
        <v>-1.355140209197998</v>
      </c>
      <c r="BS148" s="8">
        <v>7.355140209197998</v>
      </c>
      <c r="BT148" s="8">
        <v>1</v>
      </c>
      <c r="BU148" s="8">
        <v>0</v>
      </c>
      <c r="BV148" s="8">
        <v>0.15999999642372131</v>
      </c>
      <c r="BW148" s="8">
        <v>111115</v>
      </c>
      <c r="BX148">
        <f t="shared" si="69"/>
        <v>1.7518563842773434</v>
      </c>
      <c r="BY148">
        <f t="shared" si="70"/>
        <v>6.9198013410788264E-3</v>
      </c>
      <c r="BZ148">
        <f t="shared" si="71"/>
        <v>297.99083366394041</v>
      </c>
      <c r="CA148">
        <f t="shared" si="72"/>
        <v>298.33647766113279</v>
      </c>
      <c r="CB148">
        <f t="shared" si="73"/>
        <v>287.88860684643805</v>
      </c>
      <c r="CC148">
        <f t="shared" si="74"/>
        <v>-4.9082100500805484E-2</v>
      </c>
      <c r="CD148">
        <f t="shared" si="75"/>
        <v>3.1496293220954765</v>
      </c>
      <c r="CE148">
        <f t="shared" si="76"/>
        <v>31.199392931061862</v>
      </c>
      <c r="CF148">
        <f t="shared" si="77"/>
        <v>11.576206819611667</v>
      </c>
      <c r="CG148">
        <f t="shared" si="78"/>
        <v>25.013655662536621</v>
      </c>
      <c r="CH148">
        <f t="shared" si="79"/>
        <v>3.1822672079826573</v>
      </c>
      <c r="CI148">
        <f t="shared" si="80"/>
        <v>0.58257081709579617</v>
      </c>
      <c r="CJ148">
        <f t="shared" si="81"/>
        <v>1.980992466940821</v>
      </c>
      <c r="CK148">
        <f t="shared" si="82"/>
        <v>1.2012747410418363</v>
      </c>
      <c r="CL148">
        <f t="shared" si="83"/>
        <v>0.36741895287986781</v>
      </c>
      <c r="CM148">
        <f t="shared" si="84"/>
        <v>26.290939883782492</v>
      </c>
      <c r="CN148">
        <f t="shared" si="85"/>
        <v>0.69215406827130121</v>
      </c>
      <c r="CO148">
        <f t="shared" si="86"/>
        <v>64.316116137946949</v>
      </c>
      <c r="CP148">
        <f t="shared" si="87"/>
        <v>370.39718265140698</v>
      </c>
      <c r="CQ148">
        <f t="shared" si="88"/>
        <v>7.0073633298778831E-2</v>
      </c>
      <c r="CR148">
        <f t="shared" si="89"/>
        <v>0</v>
      </c>
      <c r="CS148">
        <f t="shared" si="90"/>
        <v>1529.4082580566405</v>
      </c>
      <c r="CT148">
        <f t="shared" si="91"/>
        <v>0</v>
      </c>
      <c r="CU148" t="e">
        <f t="shared" si="92"/>
        <v>#DIV/0!</v>
      </c>
      <c r="CV148" t="e">
        <f t="shared" si="93"/>
        <v>#DIV/0!</v>
      </c>
    </row>
    <row r="149" spans="1:100" s="5" customFormat="1" x14ac:dyDescent="0.3">
      <c r="A149" s="4" t="str">
        <f>VLOOKUP(B149,ListCodeMtrx!A$1:B$91,2,TRUE)</f>
        <v>M11</v>
      </c>
      <c r="B149">
        <v>11</v>
      </c>
      <c r="C149" s="10">
        <v>11</v>
      </c>
      <c r="D149" s="10">
        <v>1</v>
      </c>
      <c r="E149" s="10">
        <v>3</v>
      </c>
      <c r="F149" s="1">
        <v>69</v>
      </c>
      <c r="G149" s="3">
        <v>41313</v>
      </c>
      <c r="H149" s="11">
        <v>1</v>
      </c>
      <c r="I149" s="11">
        <v>196.78535805614408</v>
      </c>
      <c r="J149" s="11">
        <v>2.5225292668049928</v>
      </c>
      <c r="K149" s="11">
        <v>192.17168555403524</v>
      </c>
      <c r="L149" s="11">
        <v>295.49794931238893</v>
      </c>
      <c r="M149" s="1">
        <v>40.6</v>
      </c>
      <c r="N149" s="8">
        <v>23</v>
      </c>
      <c r="O149" s="8" t="s">
        <v>334</v>
      </c>
      <c r="P149" s="12">
        <v>0.16111111111111112</v>
      </c>
      <c r="Q149" s="12">
        <f t="shared" si="94"/>
        <v>0.48070601851851857</v>
      </c>
      <c r="R149" s="8">
        <v>6051</v>
      </c>
      <c r="S149" s="8">
        <v>0</v>
      </c>
      <c r="T149" s="13">
        <v>800</v>
      </c>
      <c r="U149" s="14">
        <f t="shared" si="52"/>
        <v>58.981442253663701</v>
      </c>
      <c r="V149" s="14">
        <f t="shared" si="53"/>
        <v>0.60687668994816624</v>
      </c>
      <c r="W149" s="14">
        <f t="shared" si="54"/>
        <v>587.43011085514536</v>
      </c>
      <c r="X149" s="15">
        <v>24.696290969848633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t="e">
        <f t="shared" si="55"/>
        <v>#DIV/0!</v>
      </c>
      <c r="AG149" t="e">
        <f t="shared" si="56"/>
        <v>#DIV/0!</v>
      </c>
      <c r="AH149" t="e">
        <f t="shared" si="57"/>
        <v>#DIV/0!</v>
      </c>
      <c r="AI149" s="8">
        <v>-1</v>
      </c>
      <c r="AJ149" s="8">
        <v>0.85</v>
      </c>
      <c r="AK149" s="8">
        <v>0.85</v>
      </c>
      <c r="AL149" s="8">
        <v>9.9940061569213867</v>
      </c>
      <c r="AM149">
        <f t="shared" si="58"/>
        <v>0.85</v>
      </c>
      <c r="AN149">
        <f t="shared" si="59"/>
        <v>3.9208736785161194E-2</v>
      </c>
      <c r="AO149" t="e">
        <f t="shared" si="60"/>
        <v>#DIV/0!</v>
      </c>
      <c r="AP149" t="e">
        <f t="shared" si="61"/>
        <v>#DIV/0!</v>
      </c>
      <c r="AQ149" t="e">
        <f t="shared" si="62"/>
        <v>#DIV/0!</v>
      </c>
      <c r="AR149" s="8">
        <v>1769.166015625</v>
      </c>
      <c r="AS149" s="8">
        <v>0.5</v>
      </c>
      <c r="AT149" t="e">
        <f t="shared" si="63"/>
        <v>#DIV/0!</v>
      </c>
      <c r="AU149">
        <f t="shared" si="64"/>
        <v>6.713173174869854</v>
      </c>
      <c r="AV149">
        <f t="shared" si="65"/>
        <v>1.1596136321492942</v>
      </c>
      <c r="AW149">
        <f t="shared" si="66"/>
        <v>24.696290969848633</v>
      </c>
      <c r="AX149" s="8">
        <v>2</v>
      </c>
      <c r="AY149">
        <f t="shared" si="67"/>
        <v>4.644859790802002</v>
      </c>
      <c r="AZ149" s="8">
        <v>1</v>
      </c>
      <c r="BA149">
        <f t="shared" si="68"/>
        <v>9.2897195816040039</v>
      </c>
      <c r="BB149" s="8">
        <v>25.130422592163086</v>
      </c>
      <c r="BC149" s="8">
        <v>24.696290969848633</v>
      </c>
      <c r="BD149" s="8">
        <v>25.136772155761719</v>
      </c>
      <c r="BE149" s="8">
        <v>800.87127685546875</v>
      </c>
      <c r="BF149" s="8">
        <v>764.2608642578125</v>
      </c>
      <c r="BG149" s="8">
        <v>15.686844825744629</v>
      </c>
      <c r="BH149" s="8">
        <v>19.445775985717773</v>
      </c>
      <c r="BI149" s="8">
        <v>49.415107727050781</v>
      </c>
      <c r="BJ149" s="8">
        <v>61.256111145019531</v>
      </c>
      <c r="BK149" s="8">
        <v>350.23947143554687</v>
      </c>
      <c r="BL149" s="8">
        <v>1799.76220703125</v>
      </c>
      <c r="BM149" s="8">
        <v>1696.9156494140625</v>
      </c>
      <c r="BN149" s="8">
        <v>100.94446563720703</v>
      </c>
      <c r="BO149" s="8">
        <v>-14.184803009033203</v>
      </c>
      <c r="BP149" s="8">
        <v>-1.0608878135681152</v>
      </c>
      <c r="BQ149" s="8">
        <v>0.25</v>
      </c>
      <c r="BR149" s="8">
        <v>-1.355140209197998</v>
      </c>
      <c r="BS149" s="8">
        <v>7.355140209197998</v>
      </c>
      <c r="BT149" s="8">
        <v>1</v>
      </c>
      <c r="BU149" s="8">
        <v>0</v>
      </c>
      <c r="BV149" s="8">
        <v>0.15999999642372131</v>
      </c>
      <c r="BW149" s="8">
        <v>111115</v>
      </c>
      <c r="BX149">
        <f t="shared" si="69"/>
        <v>1.7511973571777342</v>
      </c>
      <c r="BY149">
        <f t="shared" si="70"/>
        <v>6.7131731748698541E-3</v>
      </c>
      <c r="BZ149">
        <f t="shared" si="71"/>
        <v>297.84629096984861</v>
      </c>
      <c r="CA149">
        <f t="shared" si="72"/>
        <v>298.28042259216306</v>
      </c>
      <c r="CB149">
        <f t="shared" si="73"/>
        <v>287.96194668854878</v>
      </c>
      <c r="CC149">
        <f t="shared" si="74"/>
        <v>-1.1547503587830833E-2</v>
      </c>
      <c r="CD149">
        <f t="shared" si="75"/>
        <v>3.1225570979284076</v>
      </c>
      <c r="CE149">
        <f t="shared" si="76"/>
        <v>30.933415499477039</v>
      </c>
      <c r="CF149">
        <f t="shared" si="77"/>
        <v>11.487639513759266</v>
      </c>
      <c r="CG149">
        <f t="shared" si="78"/>
        <v>24.913356781005859</v>
      </c>
      <c r="CH149">
        <f t="shared" si="79"/>
        <v>3.1632897037674663</v>
      </c>
      <c r="CI149">
        <f t="shared" si="80"/>
        <v>0.56966194391865299</v>
      </c>
      <c r="CJ149">
        <f t="shared" si="81"/>
        <v>1.9629434657791134</v>
      </c>
      <c r="CK149">
        <f t="shared" si="82"/>
        <v>1.2003462379883529</v>
      </c>
      <c r="CL149">
        <f t="shared" si="83"/>
        <v>0.35920510900298347</v>
      </c>
      <c r="CM149">
        <f t="shared" si="84"/>
        <v>59.297818639477939</v>
      </c>
      <c r="CN149">
        <f t="shared" si="85"/>
        <v>0.76862513616421968</v>
      </c>
      <c r="CO149">
        <f t="shared" si="86"/>
        <v>64.239834603801754</v>
      </c>
      <c r="CP149">
        <f t="shared" si="87"/>
        <v>755.68956710045552</v>
      </c>
      <c r="CQ149">
        <f t="shared" si="88"/>
        <v>5.0139081707943775E-2</v>
      </c>
      <c r="CR149">
        <f t="shared" si="89"/>
        <v>0</v>
      </c>
      <c r="CS149">
        <f t="shared" si="90"/>
        <v>1529.7978759765624</v>
      </c>
      <c r="CT149">
        <f t="shared" si="91"/>
        <v>0</v>
      </c>
      <c r="CU149" t="e">
        <f t="shared" si="92"/>
        <v>#DIV/0!</v>
      </c>
      <c r="CV149" t="e">
        <f t="shared" si="93"/>
        <v>#DIV/0!</v>
      </c>
    </row>
    <row r="150" spans="1:100" x14ac:dyDescent="0.3">
      <c r="A150" s="4" t="str">
        <f>VLOOKUP(B150,ListCodeMtrx!A$1:B$91,2,TRUE)</f>
        <v>M11</v>
      </c>
      <c r="B150" s="5">
        <v>11</v>
      </c>
      <c r="C150" s="10">
        <v>11</v>
      </c>
      <c r="D150" s="10">
        <v>1</v>
      </c>
      <c r="E150" s="10">
        <v>3</v>
      </c>
      <c r="F150" s="1">
        <v>69</v>
      </c>
      <c r="G150" s="17">
        <v>41313</v>
      </c>
      <c r="H150" s="11">
        <v>1</v>
      </c>
      <c r="I150" s="11">
        <v>196.78535805614408</v>
      </c>
      <c r="J150" s="11">
        <v>2.5225292668049928</v>
      </c>
      <c r="K150" s="11">
        <v>192.17168555403524</v>
      </c>
      <c r="L150" s="11">
        <v>295.49794931238893</v>
      </c>
      <c r="M150" s="1">
        <v>40.6</v>
      </c>
      <c r="N150" s="19">
        <v>24</v>
      </c>
      <c r="O150" s="19" t="s">
        <v>335</v>
      </c>
      <c r="P150" s="12">
        <v>0.16111111111111112</v>
      </c>
      <c r="Q150" s="12">
        <f t="shared" si="94"/>
        <v>0.48245370370370377</v>
      </c>
      <c r="R150" s="19">
        <v>6193</v>
      </c>
      <c r="S150" s="19">
        <v>0</v>
      </c>
      <c r="T150" s="13" t="s">
        <v>194</v>
      </c>
      <c r="U150" s="5">
        <f t="shared" si="52"/>
        <v>39.191738600342333</v>
      </c>
      <c r="V150" s="5">
        <f t="shared" si="53"/>
        <v>0.59532097580298482</v>
      </c>
      <c r="W150" s="5">
        <f t="shared" si="54"/>
        <v>257.98010664108187</v>
      </c>
      <c r="X150" s="5">
        <v>24.866889953613281</v>
      </c>
      <c r="Y150" s="19">
        <v>4</v>
      </c>
      <c r="Z150" s="19">
        <v>4</v>
      </c>
      <c r="AA150" s="19">
        <v>0</v>
      </c>
      <c r="AB150" s="19">
        <v>0</v>
      </c>
      <c r="AC150" s="19">
        <v>269.2783203125</v>
      </c>
      <c r="AD150" s="19">
        <v>590.42230224609375</v>
      </c>
      <c r="AE150" s="19">
        <v>363.46337890625</v>
      </c>
      <c r="AF150" s="5" t="e">
        <f t="shared" si="55"/>
        <v>#DIV/0!</v>
      </c>
      <c r="AG150" s="5">
        <f t="shared" si="56"/>
        <v>0.54392251226265131</v>
      </c>
      <c r="AH150" s="5">
        <f t="shared" si="57"/>
        <v>0.38440099988845794</v>
      </c>
      <c r="AI150" s="19">
        <v>-1</v>
      </c>
      <c r="AJ150" s="19">
        <v>0.85</v>
      </c>
      <c r="AK150" s="19">
        <v>0.85</v>
      </c>
      <c r="AL150" s="19">
        <v>9.9940061569213867</v>
      </c>
      <c r="AM150" s="5">
        <f t="shared" si="58"/>
        <v>0.85</v>
      </c>
      <c r="AN150" s="5">
        <f t="shared" si="59"/>
        <v>2.6279134890703233E-2</v>
      </c>
      <c r="AO150" s="5">
        <f t="shared" si="60"/>
        <v>0.70672015079757711</v>
      </c>
      <c r="AP150" s="5">
        <f t="shared" si="61"/>
        <v>2.19260986759314</v>
      </c>
      <c r="AQ150" s="5">
        <f t="shared" si="62"/>
        <v>-1</v>
      </c>
      <c r="AR150" s="19">
        <v>1799.3133544921875</v>
      </c>
      <c r="AS150" s="19">
        <v>0.5</v>
      </c>
      <c r="AT150" s="5">
        <f t="shared" si="63"/>
        <v>293.9545873462672</v>
      </c>
      <c r="AU150" s="5">
        <f t="shared" si="64"/>
        <v>6.7984667152111058</v>
      </c>
      <c r="AV150" s="5">
        <f t="shared" si="65"/>
        <v>1.1955390618606203</v>
      </c>
      <c r="AW150" s="5">
        <f t="shared" si="66"/>
        <v>24.866889953613281</v>
      </c>
      <c r="AX150" s="19">
        <v>2</v>
      </c>
      <c r="AY150" s="5">
        <f t="shared" si="67"/>
        <v>4.644859790802002</v>
      </c>
      <c r="AZ150" s="19">
        <v>1</v>
      </c>
      <c r="BA150" s="5">
        <f t="shared" si="68"/>
        <v>9.2897195816040039</v>
      </c>
      <c r="BB150" s="19">
        <v>25.166309356689453</v>
      </c>
      <c r="BC150" s="19">
        <v>24.866889953613281</v>
      </c>
      <c r="BD150" s="19">
        <v>25.129888534545898</v>
      </c>
      <c r="BE150" s="19">
        <v>399.01519775390625</v>
      </c>
      <c r="BF150" s="19">
        <v>375.19464111328125</v>
      </c>
      <c r="BG150" s="19">
        <v>15.602899551391602</v>
      </c>
      <c r="BH150" s="19">
        <v>19.407186508178711</v>
      </c>
      <c r="BI150" s="19">
        <v>49.044345855712891</v>
      </c>
      <c r="BJ150" s="19">
        <v>61.002300262451172</v>
      </c>
      <c r="BK150" s="19">
        <v>350.4744873046875</v>
      </c>
      <c r="BL150" s="19">
        <v>1799.3133544921875</v>
      </c>
      <c r="BM150" s="19">
        <v>1890.2637939453125</v>
      </c>
      <c r="BN150" s="19">
        <v>100.94158935546875</v>
      </c>
      <c r="BO150" s="19">
        <v>-4.0293464660644531</v>
      </c>
      <c r="BP150" s="19">
        <v>-1.1315455436706543</v>
      </c>
      <c r="BQ150" s="19">
        <v>0.25</v>
      </c>
      <c r="BR150" s="19">
        <v>-1.355140209197998</v>
      </c>
      <c r="BS150" s="19">
        <v>7.355140209197998</v>
      </c>
      <c r="BT150" s="19">
        <v>1</v>
      </c>
      <c r="BU150" s="19">
        <v>0</v>
      </c>
      <c r="BV150" s="19">
        <v>0.15999999642372131</v>
      </c>
      <c r="BW150" s="19">
        <v>111115</v>
      </c>
      <c r="BX150" s="5">
        <f t="shared" si="69"/>
        <v>1.7523724365234372</v>
      </c>
      <c r="BY150" s="5">
        <f t="shared" si="70"/>
        <v>6.798466715211106E-3</v>
      </c>
      <c r="BZ150" s="5">
        <f t="shared" si="71"/>
        <v>298.01688995361326</v>
      </c>
      <c r="CA150" s="5">
        <f t="shared" si="72"/>
        <v>298.31630935668943</v>
      </c>
      <c r="CB150" s="5">
        <f t="shared" si="73"/>
        <v>287.890130283904</v>
      </c>
      <c r="CC150" s="5">
        <f t="shared" si="74"/>
        <v>-3.1312994561957325E-2</v>
      </c>
      <c r="CD150" s="5">
        <f t="shared" si="75"/>
        <v>3.1545313129141892</v>
      </c>
      <c r="CE150" s="5">
        <f t="shared" si="76"/>
        <v>31.251056507594853</v>
      </c>
      <c r="CF150" s="5">
        <f t="shared" si="77"/>
        <v>11.843869999416142</v>
      </c>
      <c r="CG150" s="5">
        <f t="shared" si="78"/>
        <v>25.016599655151367</v>
      </c>
      <c r="CH150" s="5">
        <f t="shared" si="79"/>
        <v>3.1828257391571095</v>
      </c>
      <c r="CI150" s="5">
        <f t="shared" si="80"/>
        <v>0.55946810679624559</v>
      </c>
      <c r="CJ150" s="5">
        <f t="shared" si="81"/>
        <v>1.9589922510535689</v>
      </c>
      <c r="CK150" s="5">
        <f t="shared" si="82"/>
        <v>1.2238334881035406</v>
      </c>
      <c r="CL150" s="5">
        <f t="shared" si="83"/>
        <v>0.3527211664514891</v>
      </c>
      <c r="CM150" s="5">
        <f t="shared" si="84"/>
        <v>26.040921986444122</v>
      </c>
      <c r="CN150" s="5">
        <f t="shared" si="85"/>
        <v>0.68759006225568886</v>
      </c>
      <c r="CO150" s="5">
        <f t="shared" si="86"/>
        <v>63.4577666565336</v>
      </c>
      <c r="CP150" s="5">
        <f t="shared" si="87"/>
        <v>369.49922193020547</v>
      </c>
      <c r="CQ150" s="5">
        <f t="shared" si="88"/>
        <v>6.7307860351439569E-2</v>
      </c>
      <c r="CR150" s="5">
        <f t="shared" si="89"/>
        <v>0</v>
      </c>
      <c r="CS150" s="5">
        <f t="shared" si="90"/>
        <v>1529.4163513183594</v>
      </c>
      <c r="CT150" s="5">
        <f t="shared" si="91"/>
        <v>321.14398193359375</v>
      </c>
      <c r="CU150" s="5">
        <f t="shared" si="92"/>
        <v>0.38440099988845794</v>
      </c>
      <c r="CV150" s="5" t="e">
        <f t="shared" si="93"/>
        <v>#DIV/0!</v>
      </c>
    </row>
    <row r="151" spans="1:100" x14ac:dyDescent="0.3">
      <c r="A151" s="4" t="str">
        <f>VLOOKUP(B151,ListCodeMtrx!A$1:B$91,2,TRUE)</f>
        <v>M19</v>
      </c>
      <c r="B151">
        <v>19</v>
      </c>
      <c r="C151" s="10">
        <v>19</v>
      </c>
      <c r="D151" s="10">
        <v>1</v>
      </c>
      <c r="E151" s="10">
        <v>4</v>
      </c>
      <c r="F151" s="1">
        <v>69</v>
      </c>
      <c r="G151" s="3">
        <v>41313</v>
      </c>
      <c r="H151" s="11">
        <v>1</v>
      </c>
      <c r="I151" s="11">
        <v>165.95122197404024</v>
      </c>
      <c r="J151" s="11">
        <v>2.4098187021107043</v>
      </c>
      <c r="K151" s="11">
        <v>171.8112616946851</v>
      </c>
      <c r="L151" s="11">
        <v>261.973761884476</v>
      </c>
      <c r="M151" s="1">
        <v>44.7</v>
      </c>
      <c r="N151" s="8">
        <v>25</v>
      </c>
      <c r="O151" s="8" t="s">
        <v>336</v>
      </c>
      <c r="P151" s="12">
        <v>0.16111111111111112</v>
      </c>
      <c r="Q151" s="12">
        <f t="shared" si="94"/>
        <v>0.48628472222222219</v>
      </c>
      <c r="R151" s="8">
        <v>6533</v>
      </c>
      <c r="S151" s="8">
        <v>0</v>
      </c>
      <c r="T151" s="13">
        <v>400</v>
      </c>
      <c r="U151">
        <f t="shared" si="52"/>
        <v>35.238878783655089</v>
      </c>
      <c r="V151">
        <f t="shared" si="53"/>
        <v>0.63315128471226079</v>
      </c>
      <c r="W151">
        <f t="shared" si="54"/>
        <v>277.48840979801389</v>
      </c>
      <c r="X151">
        <v>25.094474792480469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t="e">
        <f t="shared" si="55"/>
        <v>#DIV/0!</v>
      </c>
      <c r="AG151" t="e">
        <f t="shared" si="56"/>
        <v>#DIV/0!</v>
      </c>
      <c r="AH151" t="e">
        <f t="shared" si="57"/>
        <v>#DIV/0!</v>
      </c>
      <c r="AI151" s="8">
        <v>-1</v>
      </c>
      <c r="AJ151" s="8">
        <v>0.85</v>
      </c>
      <c r="AK151" s="8">
        <v>0.85</v>
      </c>
      <c r="AL151" s="8">
        <v>9.9940061569213867</v>
      </c>
      <c r="AM151">
        <f t="shared" si="58"/>
        <v>0.85</v>
      </c>
      <c r="AN151">
        <f t="shared" si="59"/>
        <v>2.3713055432790491E-2</v>
      </c>
      <c r="AO151" t="e">
        <f t="shared" si="60"/>
        <v>#DIV/0!</v>
      </c>
      <c r="AP151" t="e">
        <f t="shared" si="61"/>
        <v>#DIV/0!</v>
      </c>
      <c r="AQ151" t="e">
        <f t="shared" si="62"/>
        <v>#DIV/0!</v>
      </c>
      <c r="AR151" s="8">
        <v>1799.3133544921875</v>
      </c>
      <c r="AS151" s="8">
        <v>0.5</v>
      </c>
      <c r="AT151" t="e">
        <f t="shared" si="63"/>
        <v>#DIV/0!</v>
      </c>
      <c r="AU151">
        <f t="shared" si="64"/>
        <v>7.154245741080282</v>
      </c>
      <c r="AV151">
        <f t="shared" si="65"/>
        <v>1.1867702155281359</v>
      </c>
      <c r="AW151">
        <f t="shared" si="66"/>
        <v>25.094474792480469</v>
      </c>
      <c r="AX151" s="8">
        <v>2</v>
      </c>
      <c r="AY151">
        <f t="shared" si="67"/>
        <v>4.644859790802002</v>
      </c>
      <c r="AZ151" s="8">
        <v>1</v>
      </c>
      <c r="BA151">
        <f t="shared" si="68"/>
        <v>9.2897195816040039</v>
      </c>
      <c r="BB151" s="8">
        <v>25.330949783325195</v>
      </c>
      <c r="BC151" s="8">
        <v>25.094474792480469</v>
      </c>
      <c r="BD151" s="8">
        <v>25.133806228637695</v>
      </c>
      <c r="BE151" s="8">
        <v>399.6705322265625</v>
      </c>
      <c r="BF151" s="8">
        <v>378.00656127929687</v>
      </c>
      <c r="BG151" s="8">
        <v>15.919565200805664</v>
      </c>
      <c r="BH151" s="8">
        <v>19.922954559326172</v>
      </c>
      <c r="BI151" s="8">
        <v>49.547080993652344</v>
      </c>
      <c r="BJ151" s="8">
        <v>62.006980895996094</v>
      </c>
      <c r="BK151" s="8">
        <v>350.28878784179687</v>
      </c>
      <c r="BL151" s="8">
        <v>1797.9114990234375</v>
      </c>
      <c r="BM151" s="8">
        <v>1450.699462890625</v>
      </c>
      <c r="BN151" s="8">
        <v>100.93186950683594</v>
      </c>
      <c r="BO151" s="8">
        <v>-3.6685981750488281</v>
      </c>
      <c r="BP151" s="8">
        <v>-1.1818118095397949</v>
      </c>
      <c r="BQ151" s="8">
        <v>0.25</v>
      </c>
      <c r="BR151" s="8">
        <v>-1.355140209197998</v>
      </c>
      <c r="BS151" s="8">
        <v>7.355140209197998</v>
      </c>
      <c r="BT151" s="8">
        <v>1</v>
      </c>
      <c r="BU151" s="8">
        <v>0</v>
      </c>
      <c r="BV151" s="8">
        <v>0.15999999642372131</v>
      </c>
      <c r="BW151" s="8">
        <v>111115</v>
      </c>
      <c r="BX151">
        <f t="shared" si="69"/>
        <v>1.7514439392089842</v>
      </c>
      <c r="BY151">
        <f t="shared" si="70"/>
        <v>7.1542457410802823E-3</v>
      </c>
      <c r="BZ151">
        <f t="shared" si="71"/>
        <v>298.24447479248045</v>
      </c>
      <c r="CA151">
        <f t="shared" si="72"/>
        <v>298.48094978332517</v>
      </c>
      <c r="CB151">
        <f t="shared" si="73"/>
        <v>287.66583341391743</v>
      </c>
      <c r="CC151">
        <f t="shared" si="74"/>
        <v>-9.2544351386896664E-2</v>
      </c>
      <c r="CD151">
        <f t="shared" si="75"/>
        <v>3.1976312653006671</v>
      </c>
      <c r="CE151">
        <f t="shared" si="76"/>
        <v>31.681086270616412</v>
      </c>
      <c r="CF151">
        <f t="shared" si="77"/>
        <v>11.75813171129024</v>
      </c>
      <c r="CG151">
        <f t="shared" si="78"/>
        <v>25.212712287902832</v>
      </c>
      <c r="CH151">
        <f t="shared" si="79"/>
        <v>3.2202254862396873</v>
      </c>
      <c r="CI151">
        <f t="shared" si="80"/>
        <v>0.59275163074784232</v>
      </c>
      <c r="CJ151">
        <f t="shared" si="81"/>
        <v>2.0108610497725312</v>
      </c>
      <c r="CK151">
        <f t="shared" si="82"/>
        <v>1.2093644364671561</v>
      </c>
      <c r="CL151">
        <f t="shared" si="83"/>
        <v>0.3738992836852762</v>
      </c>
      <c r="CM151">
        <f t="shared" si="84"/>
        <v>28.007423967392551</v>
      </c>
      <c r="CN151">
        <f t="shared" si="85"/>
        <v>0.73408358008099928</v>
      </c>
      <c r="CO151">
        <f t="shared" si="86"/>
        <v>64.333844632388136</v>
      </c>
      <c r="CP151">
        <f t="shared" si="87"/>
        <v>372.88557932284039</v>
      </c>
      <c r="CQ151">
        <f t="shared" si="88"/>
        <v>6.0797538934173563E-2</v>
      </c>
      <c r="CR151">
        <f t="shared" si="89"/>
        <v>0</v>
      </c>
      <c r="CS151">
        <f t="shared" si="90"/>
        <v>1528.2247741699218</v>
      </c>
      <c r="CT151">
        <f t="shared" si="91"/>
        <v>0</v>
      </c>
      <c r="CU151" t="e">
        <f t="shared" si="92"/>
        <v>#DIV/0!</v>
      </c>
      <c r="CV151" t="e">
        <f t="shared" si="93"/>
        <v>#DIV/0!</v>
      </c>
    </row>
    <row r="152" spans="1:100" x14ac:dyDescent="0.3">
      <c r="A152" s="4" t="str">
        <f>VLOOKUP(B152,ListCodeMtrx!A$1:B$91,2,TRUE)</f>
        <v>M19</v>
      </c>
      <c r="B152">
        <v>19</v>
      </c>
      <c r="C152" s="10">
        <v>19</v>
      </c>
      <c r="D152" s="10">
        <v>1</v>
      </c>
      <c r="E152" s="10">
        <v>4</v>
      </c>
      <c r="F152" s="1">
        <v>69</v>
      </c>
      <c r="G152" s="3">
        <v>41313</v>
      </c>
      <c r="H152" s="11">
        <v>1</v>
      </c>
      <c r="I152" s="11">
        <v>165.95122197404024</v>
      </c>
      <c r="J152" s="11">
        <v>2.4098187021107043</v>
      </c>
      <c r="K152" s="11">
        <v>171.8112616946851</v>
      </c>
      <c r="L152" s="11">
        <v>261.973761884476</v>
      </c>
      <c r="M152" s="1">
        <v>44.7</v>
      </c>
      <c r="N152" s="8">
        <v>26</v>
      </c>
      <c r="O152" s="8" t="s">
        <v>337</v>
      </c>
      <c r="P152" s="12">
        <v>0.16111111111111112</v>
      </c>
      <c r="Q152" s="12">
        <f t="shared" si="94"/>
        <v>0.48827546296296298</v>
      </c>
      <c r="R152" s="8">
        <v>6705</v>
      </c>
      <c r="S152" s="8">
        <v>0</v>
      </c>
      <c r="T152" s="13">
        <v>50</v>
      </c>
      <c r="U152" s="14">
        <f t="shared" si="52"/>
        <v>-0.85052112477960984</v>
      </c>
      <c r="V152" s="14">
        <f t="shared" si="53"/>
        <v>0.62401920830300228</v>
      </c>
      <c r="W152" s="14">
        <f t="shared" si="54"/>
        <v>50.441218186773064</v>
      </c>
      <c r="X152" s="15">
        <v>25.299531936645508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t="e">
        <f t="shared" si="55"/>
        <v>#DIV/0!</v>
      </c>
      <c r="AG152" t="e">
        <f t="shared" si="56"/>
        <v>#DIV/0!</v>
      </c>
      <c r="AH152" t="e">
        <f t="shared" si="57"/>
        <v>#DIV/0!</v>
      </c>
      <c r="AI152" s="8">
        <v>-1</v>
      </c>
      <c r="AJ152" s="8">
        <v>0.85</v>
      </c>
      <c r="AK152" s="8">
        <v>0.85</v>
      </c>
      <c r="AL152" s="8">
        <v>9.9698953628540039</v>
      </c>
      <c r="AM152">
        <f t="shared" si="58"/>
        <v>0.85</v>
      </c>
      <c r="AN152">
        <f t="shared" si="59"/>
        <v>9.7598415616078455E-5</v>
      </c>
      <c r="AO152" t="e">
        <f t="shared" si="60"/>
        <v>#DIV/0!</v>
      </c>
      <c r="AP152" t="e">
        <f t="shared" si="61"/>
        <v>#DIV/0!</v>
      </c>
      <c r="AQ152" t="e">
        <f t="shared" si="62"/>
        <v>#DIV/0!</v>
      </c>
      <c r="AR152" s="8">
        <v>1799.3133544921875</v>
      </c>
      <c r="AS152" s="8">
        <v>0.5</v>
      </c>
      <c r="AT152" t="e">
        <f t="shared" si="63"/>
        <v>#DIV/0!</v>
      </c>
      <c r="AU152">
        <f t="shared" si="64"/>
        <v>7.1935035200935529</v>
      </c>
      <c r="AV152">
        <f t="shared" si="65"/>
        <v>1.2092545371036909</v>
      </c>
      <c r="AW152">
        <f t="shared" si="66"/>
        <v>25.299531936645508</v>
      </c>
      <c r="AX152" s="8">
        <v>2</v>
      </c>
      <c r="AY152">
        <f t="shared" si="67"/>
        <v>4.644859790802002</v>
      </c>
      <c r="AZ152" s="8">
        <v>1</v>
      </c>
      <c r="BA152">
        <f t="shared" si="68"/>
        <v>9.2897195816040039</v>
      </c>
      <c r="BB152" s="8">
        <v>25.346961975097656</v>
      </c>
      <c r="BC152" s="8">
        <v>25.299531936645508</v>
      </c>
      <c r="BD152" s="8">
        <v>25.127944946289062</v>
      </c>
      <c r="BE152" s="8">
        <v>48.822006225585938</v>
      </c>
      <c r="BF152" s="8">
        <v>49.105873107910156</v>
      </c>
      <c r="BG152" s="8">
        <v>16.065952301025391</v>
      </c>
      <c r="BH152" s="8">
        <v>20.089807510375977</v>
      </c>
      <c r="BI152" s="8">
        <v>49.953823089599609</v>
      </c>
      <c r="BJ152" s="8">
        <v>62.465183258056641</v>
      </c>
      <c r="BK152" s="8">
        <v>350.35989379882812</v>
      </c>
      <c r="BL152" s="8">
        <v>1801.847900390625</v>
      </c>
      <c r="BM152" s="8">
        <v>659.37939453125</v>
      </c>
      <c r="BN152" s="8">
        <v>100.92929840087891</v>
      </c>
      <c r="BO152" s="8">
        <v>1.2493324279785156</v>
      </c>
      <c r="BP152" s="8">
        <v>-1.2541117668151855</v>
      </c>
      <c r="BQ152" s="8">
        <v>0.25</v>
      </c>
      <c r="BR152" s="8">
        <v>-1.355140209197998</v>
      </c>
      <c r="BS152" s="8">
        <v>7.355140209197998</v>
      </c>
      <c r="BT152" s="8">
        <v>1</v>
      </c>
      <c r="BU152" s="8">
        <v>0</v>
      </c>
      <c r="BV152" s="8">
        <v>0.15999999642372131</v>
      </c>
      <c r="BW152" s="8">
        <v>111135</v>
      </c>
      <c r="BX152">
        <f t="shared" si="69"/>
        <v>1.7517994689941403</v>
      </c>
      <c r="BY152">
        <f t="shared" si="70"/>
        <v>7.1935035200935528E-3</v>
      </c>
      <c r="BZ152">
        <f t="shared" si="71"/>
        <v>298.44953193664549</v>
      </c>
      <c r="CA152">
        <f t="shared" si="72"/>
        <v>298.49696197509763</v>
      </c>
      <c r="CB152">
        <f t="shared" si="73"/>
        <v>288.29565761858976</v>
      </c>
      <c r="CC152">
        <f t="shared" si="74"/>
        <v>-0.10455738107399376</v>
      </c>
      <c r="CD152">
        <f t="shared" si="75"/>
        <v>3.2369047141346461</v>
      </c>
      <c r="CE152">
        <f t="shared" si="76"/>
        <v>32.071011742081609</v>
      </c>
      <c r="CF152">
        <f t="shared" si="77"/>
        <v>11.981204231705632</v>
      </c>
      <c r="CG152">
        <f t="shared" si="78"/>
        <v>25.323246955871582</v>
      </c>
      <c r="CH152">
        <f t="shared" si="79"/>
        <v>3.24147379412498</v>
      </c>
      <c r="CI152">
        <f t="shared" si="80"/>
        <v>0.58474038720600641</v>
      </c>
      <c r="CJ152">
        <f t="shared" si="81"/>
        <v>2.0276501770309552</v>
      </c>
      <c r="CK152">
        <f t="shared" si="82"/>
        <v>1.2138236170940249</v>
      </c>
      <c r="CL152">
        <f t="shared" si="83"/>
        <v>0.36879976326215408</v>
      </c>
      <c r="CM152">
        <f t="shared" si="84"/>
        <v>5.0909967620766583</v>
      </c>
      <c r="CN152">
        <f t="shared" si="85"/>
        <v>1.0271931847322719</v>
      </c>
      <c r="CO152">
        <f t="shared" si="86"/>
        <v>64.0557156289277</v>
      </c>
      <c r="CP152">
        <f t="shared" si="87"/>
        <v>49.229472481213762</v>
      </c>
      <c r="CQ152">
        <f t="shared" si="88"/>
        <v>-1.1066691670537109E-2</v>
      </c>
      <c r="CR152">
        <f t="shared" si="89"/>
        <v>0</v>
      </c>
      <c r="CS152">
        <f t="shared" si="90"/>
        <v>1531.5707153320311</v>
      </c>
      <c r="CT152">
        <f t="shared" si="91"/>
        <v>0</v>
      </c>
      <c r="CU152" t="e">
        <f t="shared" si="92"/>
        <v>#DIV/0!</v>
      </c>
      <c r="CV152" t="e">
        <f t="shared" si="93"/>
        <v>#DIV/0!</v>
      </c>
    </row>
    <row r="153" spans="1:100" x14ac:dyDescent="0.3">
      <c r="A153" s="4" t="str">
        <f>VLOOKUP(B153,ListCodeMtrx!A$1:B$91,2,TRUE)</f>
        <v>M19</v>
      </c>
      <c r="B153">
        <v>19</v>
      </c>
      <c r="C153" s="10">
        <v>19</v>
      </c>
      <c r="D153" s="10">
        <v>1</v>
      </c>
      <c r="E153" s="10">
        <v>4</v>
      </c>
      <c r="F153" s="1">
        <v>69</v>
      </c>
      <c r="G153" s="3">
        <v>41313</v>
      </c>
      <c r="H153" s="11">
        <v>1</v>
      </c>
      <c r="I153" s="11">
        <v>165.95122197404024</v>
      </c>
      <c r="J153" s="11">
        <v>2.4098187021107043</v>
      </c>
      <c r="K153" s="11">
        <v>171.8112616946851</v>
      </c>
      <c r="L153" s="11">
        <v>261.973761884476</v>
      </c>
      <c r="M153" s="1">
        <v>44.7</v>
      </c>
      <c r="N153" s="8">
        <v>27</v>
      </c>
      <c r="O153" s="8" t="s">
        <v>338</v>
      </c>
      <c r="P153" s="12">
        <v>0.16111111111111112</v>
      </c>
      <c r="Q153" s="12">
        <f t="shared" si="94"/>
        <v>0.49069444444444443</v>
      </c>
      <c r="R153" s="8">
        <v>6914</v>
      </c>
      <c r="S153" s="8">
        <v>0</v>
      </c>
      <c r="T153" s="13">
        <v>150</v>
      </c>
      <c r="U153" s="14">
        <f t="shared" si="52"/>
        <v>12.77348904749166</v>
      </c>
      <c r="V153" s="14">
        <f t="shared" si="53"/>
        <v>0.60579895216014334</v>
      </c>
      <c r="W153" s="14">
        <f t="shared" si="54"/>
        <v>105.8057529729108</v>
      </c>
      <c r="X153" s="15">
        <v>25.521123886108398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t="e">
        <f t="shared" si="55"/>
        <v>#DIV/0!</v>
      </c>
      <c r="AG153" t="e">
        <f t="shared" si="56"/>
        <v>#DIV/0!</v>
      </c>
      <c r="AH153" t="e">
        <f t="shared" si="57"/>
        <v>#DIV/0!</v>
      </c>
      <c r="AI153" s="8">
        <v>-1</v>
      </c>
      <c r="AJ153" s="8">
        <v>0.85</v>
      </c>
      <c r="AK153" s="8">
        <v>0.85</v>
      </c>
      <c r="AL153" s="8">
        <v>9.9698953628540039</v>
      </c>
      <c r="AM153">
        <f t="shared" si="58"/>
        <v>0.85</v>
      </c>
      <c r="AN153">
        <f t="shared" si="59"/>
        <v>8.9973386476365075E-3</v>
      </c>
      <c r="AO153" t="e">
        <f t="shared" si="60"/>
        <v>#DIV/0!</v>
      </c>
      <c r="AP153" t="e">
        <f t="shared" si="61"/>
        <v>#DIV/0!</v>
      </c>
      <c r="AQ153" t="e">
        <f t="shared" si="62"/>
        <v>#DIV/0!</v>
      </c>
      <c r="AR153" s="8">
        <v>1799.3133544921875</v>
      </c>
      <c r="AS153" s="8">
        <v>0.5</v>
      </c>
      <c r="AT153" t="e">
        <f t="shared" si="63"/>
        <v>#DIV/0!</v>
      </c>
      <c r="AU153">
        <f t="shared" si="64"/>
        <v>7.1244142456809847</v>
      </c>
      <c r="AV153">
        <f t="shared" si="65"/>
        <v>1.2309215565291796</v>
      </c>
      <c r="AW153">
        <f t="shared" si="66"/>
        <v>25.521123886108398</v>
      </c>
      <c r="AX153" s="8">
        <v>2</v>
      </c>
      <c r="AY153">
        <f t="shared" si="67"/>
        <v>4.644859790802002</v>
      </c>
      <c r="AZ153" s="8">
        <v>1</v>
      </c>
      <c r="BA153">
        <f t="shared" si="68"/>
        <v>9.2897195816040039</v>
      </c>
      <c r="BB153" s="8">
        <v>25.438774108886719</v>
      </c>
      <c r="BC153" s="8">
        <v>25.521123886108398</v>
      </c>
      <c r="BD153" s="8">
        <v>25.127599716186523</v>
      </c>
      <c r="BE153" s="8">
        <v>151.78350830078125</v>
      </c>
      <c r="BF153" s="8">
        <v>143.90664672851562</v>
      </c>
      <c r="BG153" s="8">
        <v>16.317113876342773</v>
      </c>
      <c r="BH153" s="8">
        <v>20.301445007324219</v>
      </c>
      <c r="BI153" s="8">
        <v>50.455814361572266</v>
      </c>
      <c r="BJ153" s="8">
        <v>62.776172637939453</v>
      </c>
      <c r="BK153" s="8">
        <v>350.36135864257812</v>
      </c>
      <c r="BL153" s="8">
        <v>1800.9886474609375</v>
      </c>
      <c r="BM153" s="8">
        <v>1704.9580078125</v>
      </c>
      <c r="BN153" s="8">
        <v>100.92368316650391</v>
      </c>
      <c r="BO153" s="8">
        <v>0.55206680297851563</v>
      </c>
      <c r="BP153" s="8">
        <v>-1.2185111045837402</v>
      </c>
      <c r="BQ153" s="8">
        <v>0.25</v>
      </c>
      <c r="BR153" s="8">
        <v>-1.355140209197998</v>
      </c>
      <c r="BS153" s="8">
        <v>7.355140209197998</v>
      </c>
      <c r="BT153" s="8">
        <v>1</v>
      </c>
      <c r="BU153" s="8">
        <v>0</v>
      </c>
      <c r="BV153" s="8">
        <v>0.15999999642372131</v>
      </c>
      <c r="BW153" s="8">
        <v>111115</v>
      </c>
      <c r="BX153">
        <f t="shared" si="69"/>
        <v>1.7518067932128907</v>
      </c>
      <c r="BY153">
        <f t="shared" si="70"/>
        <v>7.124414245680985E-3</v>
      </c>
      <c r="BZ153">
        <f t="shared" si="71"/>
        <v>298.67112388610838</v>
      </c>
      <c r="CA153">
        <f t="shared" si="72"/>
        <v>298.5887741088867</v>
      </c>
      <c r="CB153">
        <f t="shared" si="73"/>
        <v>288.15817715291269</v>
      </c>
      <c r="CC153">
        <f t="shared" si="74"/>
        <v>-9.9316052712068559E-2</v>
      </c>
      <c r="CD153">
        <f t="shared" si="75"/>
        <v>3.2798181602705716</v>
      </c>
      <c r="CE153">
        <f t="shared" si="76"/>
        <v>32.498003019365903</v>
      </c>
      <c r="CF153">
        <f t="shared" si="77"/>
        <v>12.196558012041685</v>
      </c>
      <c r="CG153">
        <f t="shared" si="78"/>
        <v>25.479948997497559</v>
      </c>
      <c r="CH153">
        <f t="shared" si="79"/>
        <v>3.271806850582371</v>
      </c>
      <c r="CI153">
        <f t="shared" si="80"/>
        <v>0.56871222758010986</v>
      </c>
      <c r="CJ153">
        <f t="shared" si="81"/>
        <v>2.048896603741392</v>
      </c>
      <c r="CK153">
        <f t="shared" si="82"/>
        <v>1.2229102468409789</v>
      </c>
      <c r="CL153">
        <f t="shared" si="83"/>
        <v>0.35860094054512243</v>
      </c>
      <c r="CM153">
        <f t="shared" si="84"/>
        <v>10.678306290231429</v>
      </c>
      <c r="CN153">
        <f t="shared" si="85"/>
        <v>0.73523881890262266</v>
      </c>
      <c r="CO153">
        <f t="shared" si="86"/>
        <v>63.812050893050134</v>
      </c>
      <c r="CP153">
        <f t="shared" si="87"/>
        <v>142.05037861809154</v>
      </c>
      <c r="CQ153">
        <f t="shared" si="88"/>
        <v>5.7381229188539794E-2</v>
      </c>
      <c r="CR153">
        <f t="shared" si="89"/>
        <v>0</v>
      </c>
      <c r="CS153">
        <f t="shared" si="90"/>
        <v>1530.8403503417969</v>
      </c>
      <c r="CT153">
        <f t="shared" si="91"/>
        <v>0</v>
      </c>
      <c r="CU153" t="e">
        <f t="shared" si="92"/>
        <v>#DIV/0!</v>
      </c>
      <c r="CV153" t="e">
        <f t="shared" si="93"/>
        <v>#DIV/0!</v>
      </c>
    </row>
    <row r="154" spans="1:100" x14ac:dyDescent="0.3">
      <c r="A154" s="4" t="str">
        <f>VLOOKUP(B154,ListCodeMtrx!A$1:B$91,2,TRUE)</f>
        <v>M19</v>
      </c>
      <c r="B154">
        <v>19</v>
      </c>
      <c r="C154" s="10">
        <v>19</v>
      </c>
      <c r="D154" s="10">
        <v>1</v>
      </c>
      <c r="E154" s="10">
        <v>4</v>
      </c>
      <c r="F154" s="1">
        <v>69</v>
      </c>
      <c r="G154" s="3">
        <v>41313</v>
      </c>
      <c r="H154" s="11">
        <v>1</v>
      </c>
      <c r="I154" s="11">
        <v>165.95122197404024</v>
      </c>
      <c r="J154" s="11">
        <v>2.4098187021107043</v>
      </c>
      <c r="K154" s="11">
        <v>171.8112616946851</v>
      </c>
      <c r="L154" s="11">
        <v>261.973761884476</v>
      </c>
      <c r="M154" s="1">
        <v>44.7</v>
      </c>
      <c r="N154" s="8">
        <v>28</v>
      </c>
      <c r="O154" s="8" t="s">
        <v>339</v>
      </c>
      <c r="P154" s="12">
        <v>0.16111111111111112</v>
      </c>
      <c r="Q154" s="12">
        <f t="shared" si="94"/>
        <v>0.493113425925926</v>
      </c>
      <c r="R154" s="8">
        <v>7123</v>
      </c>
      <c r="S154" s="8">
        <v>0</v>
      </c>
      <c r="T154" s="13" t="s">
        <v>192</v>
      </c>
      <c r="U154" s="14">
        <f t="shared" si="52"/>
        <v>35.5656028972966</v>
      </c>
      <c r="V154" s="14">
        <f t="shared" si="53"/>
        <v>0.57016339541442951</v>
      </c>
      <c r="W154" s="14">
        <f t="shared" si="54"/>
        <v>267.24275870365716</v>
      </c>
      <c r="X154" s="15">
        <v>25.663394927978516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t="e">
        <f t="shared" si="55"/>
        <v>#DIV/0!</v>
      </c>
      <c r="AG154" t="e">
        <f t="shared" si="56"/>
        <v>#DIV/0!</v>
      </c>
      <c r="AH154" t="e">
        <f t="shared" si="57"/>
        <v>#DIV/0!</v>
      </c>
      <c r="AI154" s="8">
        <v>-1</v>
      </c>
      <c r="AJ154" s="8">
        <v>0.85</v>
      </c>
      <c r="AK154" s="8">
        <v>0.85</v>
      </c>
      <c r="AL154" s="8">
        <v>9.9698953628540039</v>
      </c>
      <c r="AM154">
        <f t="shared" si="58"/>
        <v>0.85</v>
      </c>
      <c r="AN154">
        <f t="shared" si="59"/>
        <v>2.3895116657269247E-2</v>
      </c>
      <c r="AO154" t="e">
        <f t="shared" si="60"/>
        <v>#DIV/0!</v>
      </c>
      <c r="AP154" t="e">
        <f t="shared" si="61"/>
        <v>#DIV/0!</v>
      </c>
      <c r="AQ154" t="e">
        <f t="shared" si="62"/>
        <v>#DIV/0!</v>
      </c>
      <c r="AR154" s="8">
        <v>1799.3133544921875</v>
      </c>
      <c r="AS154" s="8">
        <v>0.5</v>
      </c>
      <c r="AT154" t="e">
        <f t="shared" si="63"/>
        <v>#DIV/0!</v>
      </c>
      <c r="AU154">
        <f t="shared" si="64"/>
        <v>6.7852953969052585</v>
      </c>
      <c r="AV154">
        <f t="shared" si="65"/>
        <v>1.2407817311155327</v>
      </c>
      <c r="AW154">
        <f t="shared" si="66"/>
        <v>25.663394927978516</v>
      </c>
      <c r="AX154" s="8">
        <v>2</v>
      </c>
      <c r="AY154">
        <f t="shared" si="67"/>
        <v>4.644859790802002</v>
      </c>
      <c r="AZ154" s="8">
        <v>1</v>
      </c>
      <c r="BA154">
        <f t="shared" si="68"/>
        <v>9.2897195816040039</v>
      </c>
      <c r="BB154" s="8">
        <v>25.470220565795898</v>
      </c>
      <c r="BC154" s="8">
        <v>25.663394927978516</v>
      </c>
      <c r="BD154" s="8">
        <v>25.123693466186523</v>
      </c>
      <c r="BE154" s="8">
        <v>400.53598022460937</v>
      </c>
      <c r="BF154" s="8">
        <v>378.7659912109375</v>
      </c>
      <c r="BG154" s="8">
        <v>16.685956954956055</v>
      </c>
      <c r="BH154" s="8">
        <v>20.480060577392578</v>
      </c>
      <c r="BI154" s="8">
        <v>51.498210906982422</v>
      </c>
      <c r="BJ154" s="8">
        <v>63.208034515380859</v>
      </c>
      <c r="BK154" s="8">
        <v>350.3505859375</v>
      </c>
      <c r="BL154" s="8">
        <v>1800.299072265625</v>
      </c>
      <c r="BM154" s="8">
        <v>994.2752685546875</v>
      </c>
      <c r="BN154" s="8">
        <v>100.92010498046875</v>
      </c>
      <c r="BO154" s="8">
        <v>-3.0466270446777344</v>
      </c>
      <c r="BP154" s="8">
        <v>-1.2060275077819824</v>
      </c>
      <c r="BQ154" s="8">
        <v>0.25</v>
      </c>
      <c r="BR154" s="8">
        <v>-1.355140209197998</v>
      </c>
      <c r="BS154" s="8">
        <v>7.355140209197998</v>
      </c>
      <c r="BT154" s="8">
        <v>1</v>
      </c>
      <c r="BU154" s="8">
        <v>0</v>
      </c>
      <c r="BV154" s="8">
        <v>0.15999999642372131</v>
      </c>
      <c r="BW154" s="8">
        <v>111115</v>
      </c>
      <c r="BX154">
        <f t="shared" si="69"/>
        <v>1.7517529296874998</v>
      </c>
      <c r="BY154">
        <f t="shared" si="70"/>
        <v>6.7852953969052589E-3</v>
      </c>
      <c r="BZ154">
        <f t="shared" si="71"/>
        <v>298.81339492797849</v>
      </c>
      <c r="CA154">
        <f t="shared" si="72"/>
        <v>298.62022056579588</v>
      </c>
      <c r="CB154">
        <f t="shared" si="73"/>
        <v>288.0478451241288</v>
      </c>
      <c r="CC154">
        <f t="shared" si="74"/>
        <v>-4.9344809178975331E-2</v>
      </c>
      <c r="CD154">
        <f t="shared" si="75"/>
        <v>3.3076315945923511</v>
      </c>
      <c r="CE154">
        <f t="shared" si="76"/>
        <v>32.774753803838024</v>
      </c>
      <c r="CF154">
        <f t="shared" si="77"/>
        <v>12.294693226445446</v>
      </c>
      <c r="CG154">
        <f t="shared" si="78"/>
        <v>25.566807746887207</v>
      </c>
      <c r="CH154">
        <f t="shared" si="79"/>
        <v>3.2887268212584257</v>
      </c>
      <c r="CI154">
        <f t="shared" si="80"/>
        <v>0.53719279137904419</v>
      </c>
      <c r="CJ154">
        <f t="shared" si="81"/>
        <v>2.0668498634768184</v>
      </c>
      <c r="CK154">
        <f t="shared" si="82"/>
        <v>1.2218769577816073</v>
      </c>
      <c r="CL154">
        <f t="shared" si="83"/>
        <v>0.33855979733558922</v>
      </c>
      <c r="CM154">
        <f t="shared" si="84"/>
        <v>26.970167263643159</v>
      </c>
      <c r="CN154">
        <f t="shared" si="85"/>
        <v>0.70556165258994374</v>
      </c>
      <c r="CO154">
        <f t="shared" si="86"/>
        <v>63.689687284073784</v>
      </c>
      <c r="CP154">
        <f t="shared" si="87"/>
        <v>373.59752907496198</v>
      </c>
      <c r="CQ154">
        <f t="shared" si="88"/>
        <v>6.0631078910156982E-2</v>
      </c>
      <c r="CR154">
        <f t="shared" si="89"/>
        <v>0</v>
      </c>
      <c r="CS154">
        <f t="shared" si="90"/>
        <v>1530.2542114257812</v>
      </c>
      <c r="CT154">
        <f t="shared" si="91"/>
        <v>0</v>
      </c>
      <c r="CU154" t="e">
        <f t="shared" si="92"/>
        <v>#DIV/0!</v>
      </c>
      <c r="CV154" t="e">
        <f t="shared" si="93"/>
        <v>#DIV/0!</v>
      </c>
    </row>
    <row r="155" spans="1:100" x14ac:dyDescent="0.3">
      <c r="A155" s="4" t="str">
        <f>VLOOKUP(B155,ListCodeMtrx!A$1:B$91,2,TRUE)</f>
        <v>M19</v>
      </c>
      <c r="B155">
        <v>19</v>
      </c>
      <c r="C155" s="10">
        <v>19</v>
      </c>
      <c r="D155" s="10">
        <v>1</v>
      </c>
      <c r="E155" s="10">
        <v>4</v>
      </c>
      <c r="F155" s="1">
        <v>69</v>
      </c>
      <c r="G155" s="3">
        <v>41313</v>
      </c>
      <c r="H155" s="11">
        <v>1</v>
      </c>
      <c r="I155" s="11">
        <v>165.95122197404024</v>
      </c>
      <c r="J155" s="11">
        <v>2.4098187021107043</v>
      </c>
      <c r="K155" s="11">
        <v>171.8112616946851</v>
      </c>
      <c r="L155" s="11">
        <v>261.973761884476</v>
      </c>
      <c r="M155" s="1">
        <v>44.7</v>
      </c>
      <c r="N155" s="8">
        <v>29</v>
      </c>
      <c r="O155" s="8" t="s">
        <v>340</v>
      </c>
      <c r="P155" s="12">
        <v>0.16111111111111112</v>
      </c>
      <c r="Q155" s="12">
        <f t="shared" si="94"/>
        <v>0.49553240740740745</v>
      </c>
      <c r="R155" s="8">
        <v>7332</v>
      </c>
      <c r="S155" s="8">
        <v>0</v>
      </c>
      <c r="T155" s="13">
        <v>800</v>
      </c>
      <c r="U155" s="14">
        <f t="shared" si="52"/>
        <v>51.850276630156905</v>
      </c>
      <c r="V155" s="14">
        <f t="shared" si="53"/>
        <v>0.50879551419522528</v>
      </c>
      <c r="W155" s="14">
        <f t="shared" si="54"/>
        <v>584.51866528203891</v>
      </c>
      <c r="X155" s="15">
        <v>25.444429397583008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t="e">
        <f t="shared" si="55"/>
        <v>#DIV/0!</v>
      </c>
      <c r="AG155" t="e">
        <f t="shared" si="56"/>
        <v>#DIV/0!</v>
      </c>
      <c r="AH155" t="e">
        <f t="shared" si="57"/>
        <v>#DIV/0!</v>
      </c>
      <c r="AI155" s="8">
        <v>-1</v>
      </c>
      <c r="AJ155" s="8">
        <v>0.85</v>
      </c>
      <c r="AK155" s="8">
        <v>0.85</v>
      </c>
      <c r="AL155" s="8">
        <v>9.9940061569213867</v>
      </c>
      <c r="AM155">
        <f t="shared" si="58"/>
        <v>0.85</v>
      </c>
      <c r="AN155">
        <f t="shared" si="59"/>
        <v>3.455037559738041E-2</v>
      </c>
      <c r="AO155" t="e">
        <f t="shared" si="60"/>
        <v>#DIV/0!</v>
      </c>
      <c r="AP155" t="e">
        <f t="shared" si="61"/>
        <v>#DIV/0!</v>
      </c>
      <c r="AQ155" t="e">
        <f t="shared" si="62"/>
        <v>#DIV/0!</v>
      </c>
      <c r="AR155" s="8">
        <v>1799.3133544921875</v>
      </c>
      <c r="AS155" s="8">
        <v>0.5</v>
      </c>
      <c r="AT155" t="e">
        <f t="shared" si="63"/>
        <v>#DIV/0!</v>
      </c>
      <c r="AU155">
        <f t="shared" si="64"/>
        <v>6.1718222366638633</v>
      </c>
      <c r="AV155">
        <f t="shared" si="65"/>
        <v>1.2574839602042496</v>
      </c>
      <c r="AW155">
        <f t="shared" si="66"/>
        <v>25.444429397583008</v>
      </c>
      <c r="AX155" s="8">
        <v>2</v>
      </c>
      <c r="AY155">
        <f t="shared" si="67"/>
        <v>4.644859790802002</v>
      </c>
      <c r="AZ155" s="8">
        <v>1</v>
      </c>
      <c r="BA155">
        <f t="shared" si="68"/>
        <v>9.2897195816040039</v>
      </c>
      <c r="BB155" s="8">
        <v>25.323757171630859</v>
      </c>
      <c r="BC155" s="8">
        <v>25.444429397583008</v>
      </c>
      <c r="BD155" s="8">
        <v>25.126066207885742</v>
      </c>
      <c r="BE155" s="8">
        <v>801.2774658203125</v>
      </c>
      <c r="BF155" s="8">
        <v>768.9683837890625</v>
      </c>
      <c r="BG155" s="8">
        <v>16.438364028930664</v>
      </c>
      <c r="BH155" s="8">
        <v>19.89158821105957</v>
      </c>
      <c r="BI155" s="8">
        <v>51.176776885986328</v>
      </c>
      <c r="BJ155" s="8">
        <v>61.927536010742187</v>
      </c>
      <c r="BK155" s="8">
        <v>350.34243774414062</v>
      </c>
      <c r="BL155" s="8">
        <v>1799.5982666015625</v>
      </c>
      <c r="BM155" s="8">
        <v>987.5927734375</v>
      </c>
      <c r="BN155" s="8">
        <v>100.91831970214844</v>
      </c>
      <c r="BO155" s="8">
        <v>-13.095027923583984</v>
      </c>
      <c r="BP155" s="8">
        <v>-1.1082663536071777</v>
      </c>
      <c r="BQ155" s="8">
        <v>0.25</v>
      </c>
      <c r="BR155" s="8">
        <v>-1.355140209197998</v>
      </c>
      <c r="BS155" s="8">
        <v>7.355140209197998</v>
      </c>
      <c r="BT155" s="8">
        <v>1</v>
      </c>
      <c r="BU155" s="8">
        <v>0</v>
      </c>
      <c r="BV155" s="8">
        <v>0.15999999642372131</v>
      </c>
      <c r="BW155" s="8">
        <v>111115</v>
      </c>
      <c r="BX155">
        <f t="shared" si="69"/>
        <v>1.7517121887207028</v>
      </c>
      <c r="BY155">
        <f t="shared" si="70"/>
        <v>6.1718222366638634E-3</v>
      </c>
      <c r="BZ155">
        <f t="shared" si="71"/>
        <v>298.59442939758299</v>
      </c>
      <c r="CA155">
        <f t="shared" si="72"/>
        <v>298.47375717163084</v>
      </c>
      <c r="CB155">
        <f t="shared" si="73"/>
        <v>287.93571622038507</v>
      </c>
      <c r="CC155">
        <f t="shared" si="74"/>
        <v>5.2929564829971874E-2</v>
      </c>
      <c r="CD155">
        <f t="shared" si="75"/>
        <v>3.2649096186714464</v>
      </c>
      <c r="CE155">
        <f t="shared" si="76"/>
        <v>32.352001383966169</v>
      </c>
      <c r="CF155">
        <f t="shared" si="77"/>
        <v>12.460413172906598</v>
      </c>
      <c r="CG155">
        <f t="shared" si="78"/>
        <v>25.384093284606934</v>
      </c>
      <c r="CH155">
        <f t="shared" si="79"/>
        <v>3.2532226044658912</v>
      </c>
      <c r="CI155">
        <f t="shared" si="80"/>
        <v>0.48237591155806997</v>
      </c>
      <c r="CJ155">
        <f t="shared" si="81"/>
        <v>2.0074256584671968</v>
      </c>
      <c r="CK155">
        <f t="shared" si="82"/>
        <v>1.2457969459986944</v>
      </c>
      <c r="CL155">
        <f t="shared" si="83"/>
        <v>0.30375225192479932</v>
      </c>
      <c r="CM155">
        <f t="shared" si="84"/>
        <v>58.988641534805893</v>
      </c>
      <c r="CN155">
        <f t="shared" si="85"/>
        <v>0.76013354723616255</v>
      </c>
      <c r="CO155">
        <f t="shared" si="86"/>
        <v>62.505377739140222</v>
      </c>
      <c r="CP155">
        <f t="shared" si="87"/>
        <v>761.43340139956979</v>
      </c>
      <c r="CQ155">
        <f t="shared" si="88"/>
        <v>4.2563422102180226E-2</v>
      </c>
      <c r="CR155">
        <f t="shared" si="89"/>
        <v>0</v>
      </c>
      <c r="CS155">
        <f t="shared" si="90"/>
        <v>1529.6585266113282</v>
      </c>
      <c r="CT155">
        <f t="shared" si="91"/>
        <v>0</v>
      </c>
      <c r="CU155" t="e">
        <f t="shared" si="92"/>
        <v>#DIV/0!</v>
      </c>
      <c r="CV155" t="e">
        <f t="shared" si="93"/>
        <v>#DIV/0!</v>
      </c>
    </row>
    <row r="156" spans="1:100" x14ac:dyDescent="0.3">
      <c r="A156" s="4" t="str">
        <f>VLOOKUP(B156,ListCodeMtrx!A$1:B$91,2,TRUE)</f>
        <v>M19</v>
      </c>
      <c r="B156" s="5">
        <v>19</v>
      </c>
      <c r="C156" s="10">
        <v>19</v>
      </c>
      <c r="D156" s="10">
        <v>1</v>
      </c>
      <c r="E156" s="10">
        <v>4</v>
      </c>
      <c r="F156" s="1">
        <v>69</v>
      </c>
      <c r="G156" s="17">
        <v>41313</v>
      </c>
      <c r="H156" s="11">
        <v>1</v>
      </c>
      <c r="I156" s="11">
        <v>165.95122197404001</v>
      </c>
      <c r="J156" s="11">
        <v>2.4098187021106998</v>
      </c>
      <c r="K156" s="11">
        <v>171.81126169468499</v>
      </c>
      <c r="L156" s="11">
        <v>261.973761884476</v>
      </c>
      <c r="M156" s="1">
        <v>44.7</v>
      </c>
      <c r="N156" s="19">
        <v>30</v>
      </c>
      <c r="O156" s="19" t="s">
        <v>341</v>
      </c>
      <c r="P156" s="12">
        <v>0.16111111111111112</v>
      </c>
      <c r="Q156" s="12">
        <f t="shared" si="94"/>
        <v>0.49840277777777775</v>
      </c>
      <c r="R156" s="19">
        <v>7570.5</v>
      </c>
      <c r="S156" s="19">
        <v>0</v>
      </c>
      <c r="T156" s="13" t="s">
        <v>194</v>
      </c>
      <c r="U156" s="5">
        <f t="shared" si="52"/>
        <v>32.669739817921439</v>
      </c>
      <c r="V156" s="5">
        <f t="shared" si="53"/>
        <v>0.43914477200495916</v>
      </c>
      <c r="W156" s="5">
        <f t="shared" si="54"/>
        <v>249.38639904304057</v>
      </c>
      <c r="X156" s="5">
        <v>25.354955673217773</v>
      </c>
      <c r="Y156" s="19">
        <v>5</v>
      </c>
      <c r="Z156" s="19">
        <v>5</v>
      </c>
      <c r="AA156" s="19">
        <v>0</v>
      </c>
      <c r="AB156" s="19">
        <v>0</v>
      </c>
      <c r="AC156" s="19">
        <v>283.391357421875</v>
      </c>
      <c r="AD156" s="19">
        <v>581.42156982421875</v>
      </c>
      <c r="AE156" s="19">
        <v>389.6650390625</v>
      </c>
      <c r="AF156" s="5" t="e">
        <f t="shared" si="55"/>
        <v>#DIV/0!</v>
      </c>
      <c r="AG156" s="5">
        <f t="shared" si="56"/>
        <v>0.51258884752495038</v>
      </c>
      <c r="AH156" s="5">
        <f t="shared" si="57"/>
        <v>0.32980635861117524</v>
      </c>
      <c r="AI156" s="19">
        <v>-1</v>
      </c>
      <c r="AJ156" s="19">
        <v>0.85</v>
      </c>
      <c r="AK156" s="19">
        <v>0.85</v>
      </c>
      <c r="AL156" s="19">
        <v>9.9940061569213867</v>
      </c>
      <c r="AM156" s="5">
        <f t="shared" si="58"/>
        <v>0.85</v>
      </c>
      <c r="AN156" s="5">
        <f t="shared" si="59"/>
        <v>2.1991332756439826E-2</v>
      </c>
      <c r="AO156" s="5">
        <f t="shared" si="60"/>
        <v>0.64341305942112181</v>
      </c>
      <c r="AP156" s="5">
        <f t="shared" si="61"/>
        <v>2.0516559683176094</v>
      </c>
      <c r="AQ156" s="5">
        <f t="shared" si="62"/>
        <v>-1</v>
      </c>
      <c r="AR156" s="19">
        <v>1801.23046875</v>
      </c>
      <c r="AS156" s="19">
        <v>0.5</v>
      </c>
      <c r="AT156" s="5">
        <f t="shared" si="63"/>
        <v>252.47433631512354</v>
      </c>
      <c r="AU156" s="5">
        <f t="shared" si="64"/>
        <v>5.7287184568586298</v>
      </c>
      <c r="AV156" s="5">
        <f t="shared" si="65"/>
        <v>1.3435355104873987</v>
      </c>
      <c r="AW156" s="5">
        <f t="shared" si="66"/>
        <v>25.354955673217773</v>
      </c>
      <c r="AX156" s="19">
        <v>2</v>
      </c>
      <c r="AY156" s="5">
        <f t="shared" si="67"/>
        <v>4.644859790802002</v>
      </c>
      <c r="AZ156" s="19">
        <v>1</v>
      </c>
      <c r="BA156" s="5">
        <f t="shared" si="68"/>
        <v>9.2897195816040039</v>
      </c>
      <c r="BB156" s="19">
        <v>25.199817657470703</v>
      </c>
      <c r="BC156" s="19">
        <v>25.354955673217773</v>
      </c>
      <c r="BD156" s="19">
        <v>25.131174087524414</v>
      </c>
      <c r="BE156" s="19">
        <v>399.96224975585938</v>
      </c>
      <c r="BF156" s="19">
        <v>380.06976318359375</v>
      </c>
      <c r="BG156" s="19">
        <v>15.6588134765625</v>
      </c>
      <c r="BH156" s="19">
        <v>18.867359161376953</v>
      </c>
      <c r="BI156" s="19">
        <v>49.110530853271484</v>
      </c>
      <c r="BJ156" s="19">
        <v>59.173446655273438</v>
      </c>
      <c r="BK156" s="19">
        <v>350.35391235351562</v>
      </c>
      <c r="BL156" s="19">
        <v>1801.23046875</v>
      </c>
      <c r="BM156" s="19">
        <v>905.426025390625</v>
      </c>
      <c r="BN156" s="19">
        <v>100.91800689697266</v>
      </c>
      <c r="BO156" s="19">
        <v>-4.4932212829589844</v>
      </c>
      <c r="BP156" s="19">
        <v>-1.1136832237243652</v>
      </c>
      <c r="BQ156" s="19">
        <v>0.25</v>
      </c>
      <c r="BR156" s="19">
        <v>-1.355140209197998</v>
      </c>
      <c r="BS156" s="19">
        <v>7.355140209197998</v>
      </c>
      <c r="BT156" s="19">
        <v>1</v>
      </c>
      <c r="BU156" s="19">
        <v>0</v>
      </c>
      <c r="BV156" s="19">
        <v>0.15999999642372131</v>
      </c>
      <c r="BW156" s="19">
        <v>111115</v>
      </c>
      <c r="BX156" s="5">
        <f t="shared" si="69"/>
        <v>1.7517695617675781</v>
      </c>
      <c r="BY156" s="5">
        <f t="shared" si="70"/>
        <v>5.7287184568586298E-3</v>
      </c>
      <c r="BZ156" s="5">
        <f t="shared" si="71"/>
        <v>298.50495567321775</v>
      </c>
      <c r="CA156" s="5">
        <f t="shared" si="72"/>
        <v>298.34981765747068</v>
      </c>
      <c r="CB156" s="5">
        <f t="shared" si="73"/>
        <v>288.19686855829787</v>
      </c>
      <c r="CC156" s="5">
        <f t="shared" si="74"/>
        <v>0.12439934312156876</v>
      </c>
      <c r="CD156" s="5">
        <f t="shared" si="75"/>
        <v>3.2475917924628983</v>
      </c>
      <c r="CE156" s="5">
        <f t="shared" si="76"/>
        <v>32.180498726836426</v>
      </c>
      <c r="CF156" s="5">
        <f t="shared" si="77"/>
        <v>13.313139565459473</v>
      </c>
      <c r="CG156" s="5">
        <f t="shared" si="78"/>
        <v>25.277386665344238</v>
      </c>
      <c r="CH156" s="5">
        <f t="shared" si="79"/>
        <v>3.2326431531687816</v>
      </c>
      <c r="CI156" s="5">
        <f t="shared" si="80"/>
        <v>0.41932250665414778</v>
      </c>
      <c r="CJ156" s="5">
        <f t="shared" si="81"/>
        <v>1.9040562819754996</v>
      </c>
      <c r="CK156" s="5">
        <f t="shared" si="82"/>
        <v>1.328586871193282</v>
      </c>
      <c r="CL156" s="5">
        <f t="shared" si="83"/>
        <v>0.26378819225996303</v>
      </c>
      <c r="CM156" s="5">
        <f t="shared" si="84"/>
        <v>25.167578338636744</v>
      </c>
      <c r="CN156" s="5">
        <f t="shared" si="85"/>
        <v>0.65615953490773682</v>
      </c>
      <c r="CO156" s="5">
        <f t="shared" si="86"/>
        <v>59.462497199601302</v>
      </c>
      <c r="CP156" s="5">
        <f t="shared" si="87"/>
        <v>375.32213346595069</v>
      </c>
      <c r="CQ156" s="5">
        <f t="shared" si="88"/>
        <v>5.175885297505621E-2</v>
      </c>
      <c r="CR156" s="5">
        <f t="shared" si="89"/>
        <v>0</v>
      </c>
      <c r="CS156" s="5">
        <f t="shared" si="90"/>
        <v>1531.0458984375</v>
      </c>
      <c r="CT156" s="5">
        <f t="shared" si="91"/>
        <v>298.03021240234375</v>
      </c>
      <c r="CU156" s="5">
        <f t="shared" si="92"/>
        <v>0.32980635861117524</v>
      </c>
      <c r="CV156" s="5" t="e">
        <f t="shared" si="93"/>
        <v>#DIV/0!</v>
      </c>
    </row>
    <row r="157" spans="1:100" s="5" customFormat="1" x14ac:dyDescent="0.3">
      <c r="A157" s="4" t="str">
        <f>VLOOKUP(B157,ListCodeMtrx!A$1:B$91,2,TRUE)</f>
        <v>M20</v>
      </c>
      <c r="B157">
        <v>20</v>
      </c>
      <c r="C157" s="10">
        <v>20</v>
      </c>
      <c r="D157" s="10">
        <v>1</v>
      </c>
      <c r="E157" s="10">
        <v>4</v>
      </c>
      <c r="F157" s="1">
        <v>69</v>
      </c>
      <c r="G157" s="3">
        <v>41313</v>
      </c>
      <c r="H157" s="11">
        <v>1</v>
      </c>
      <c r="I157" s="11">
        <v>185.25351771969059</v>
      </c>
      <c r="J157" s="11">
        <v>2.1324253375925695</v>
      </c>
      <c r="K157" s="11">
        <v>178.52521931791458</v>
      </c>
      <c r="L157" s="11">
        <v>263.45962525107092</v>
      </c>
      <c r="M157" s="1">
        <v>52.1</v>
      </c>
      <c r="N157" s="8">
        <v>31</v>
      </c>
      <c r="O157" s="8" t="s">
        <v>342</v>
      </c>
      <c r="P157" s="12">
        <v>0.16111111111111112</v>
      </c>
      <c r="Q157" s="12">
        <f t="shared" si="94"/>
        <v>0.5040162037037037</v>
      </c>
      <c r="R157" s="8">
        <v>8065</v>
      </c>
      <c r="S157" s="8">
        <v>0</v>
      </c>
      <c r="T157" s="13">
        <v>400</v>
      </c>
      <c r="U157">
        <f t="shared" si="52"/>
        <v>37.800722656486819</v>
      </c>
      <c r="V157">
        <f t="shared" si="53"/>
        <v>0.61780808129658016</v>
      </c>
      <c r="W157">
        <f t="shared" si="54"/>
        <v>267.17524965136494</v>
      </c>
      <c r="X157">
        <v>24.491199493408203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t="e">
        <f t="shared" si="55"/>
        <v>#DIV/0!</v>
      </c>
      <c r="AG157" t="e">
        <f t="shared" si="56"/>
        <v>#DIV/0!</v>
      </c>
      <c r="AH157" t="e">
        <f t="shared" si="57"/>
        <v>#DIV/0!</v>
      </c>
      <c r="AI157" s="8">
        <v>-1</v>
      </c>
      <c r="AJ157" s="8">
        <v>0.85</v>
      </c>
      <c r="AK157" s="8">
        <v>0.85</v>
      </c>
      <c r="AL157" s="8">
        <v>10.018235206604004</v>
      </c>
      <c r="AM157">
        <f t="shared" si="58"/>
        <v>0.84999999999999987</v>
      </c>
      <c r="AN157">
        <f t="shared" si="59"/>
        <v>2.5381844594574703E-2</v>
      </c>
      <c r="AO157" t="e">
        <f t="shared" si="60"/>
        <v>#DIV/0!</v>
      </c>
      <c r="AP157" t="e">
        <f t="shared" si="61"/>
        <v>#DIV/0!</v>
      </c>
      <c r="AQ157" t="e">
        <f t="shared" si="62"/>
        <v>#DIV/0!</v>
      </c>
      <c r="AR157" s="8">
        <v>1801.23046875</v>
      </c>
      <c r="AS157" s="8">
        <v>0.5</v>
      </c>
      <c r="AT157" t="e">
        <f t="shared" si="63"/>
        <v>#DIV/0!</v>
      </c>
      <c r="AU157">
        <f t="shared" si="64"/>
        <v>6.9369848120295146</v>
      </c>
      <c r="AV157">
        <f t="shared" si="65"/>
        <v>1.1784451146785091</v>
      </c>
      <c r="AW157">
        <f t="shared" si="66"/>
        <v>24.491199493408203</v>
      </c>
      <c r="AX157" s="8">
        <v>2</v>
      </c>
      <c r="AY157">
        <f t="shared" si="67"/>
        <v>4.644859790802002</v>
      </c>
      <c r="AZ157" s="8">
        <v>1</v>
      </c>
      <c r="BA157">
        <f t="shared" si="68"/>
        <v>9.2897195816040039</v>
      </c>
      <c r="BB157" s="8">
        <v>25.038145065307617</v>
      </c>
      <c r="BC157" s="8">
        <v>24.491199493408203</v>
      </c>
      <c r="BD157" s="8">
        <v>25.133146286010742</v>
      </c>
      <c r="BE157" s="8">
        <v>399.82891845703125</v>
      </c>
      <c r="BF157" s="8">
        <v>376.75991821289062</v>
      </c>
      <c r="BG157" s="8">
        <v>15.004973411560059</v>
      </c>
      <c r="BH157" s="8">
        <v>18.889894485473633</v>
      </c>
      <c r="BI157" s="8">
        <v>47.508247375488281</v>
      </c>
      <c r="BJ157" s="8">
        <v>59.808559417724609</v>
      </c>
      <c r="BK157" s="8">
        <v>350.3775634765625</v>
      </c>
      <c r="BL157" s="8">
        <v>1798.447265625</v>
      </c>
      <c r="BM157" s="8">
        <v>815.234619140625</v>
      </c>
      <c r="BN157" s="8">
        <v>100.90306854248047</v>
      </c>
      <c r="BO157" s="8">
        <v>-4.8120384216308594</v>
      </c>
      <c r="BP157" s="8">
        <v>-1.1339812278747559</v>
      </c>
      <c r="BQ157" s="8">
        <v>0.25</v>
      </c>
      <c r="BR157" s="8">
        <v>-1.355140209197998</v>
      </c>
      <c r="BS157" s="8">
        <v>7.355140209197998</v>
      </c>
      <c r="BT157" s="8">
        <v>1</v>
      </c>
      <c r="BU157" s="8">
        <v>0</v>
      </c>
      <c r="BV157" s="8">
        <v>0.15999999642372131</v>
      </c>
      <c r="BW157" s="8">
        <v>111115</v>
      </c>
      <c r="BX157">
        <f t="shared" si="69"/>
        <v>1.7518878173828123</v>
      </c>
      <c r="BY157">
        <f t="shared" si="70"/>
        <v>6.9369848120295141E-3</v>
      </c>
      <c r="BZ157">
        <f t="shared" si="71"/>
        <v>297.64119949340818</v>
      </c>
      <c r="CA157">
        <f t="shared" si="72"/>
        <v>298.18814506530759</v>
      </c>
      <c r="CB157">
        <f t="shared" si="73"/>
        <v>287.75155606825138</v>
      </c>
      <c r="CC157">
        <f t="shared" si="74"/>
        <v>-4.3973257543524574E-2</v>
      </c>
      <c r="CD157">
        <f t="shared" si="75"/>
        <v>3.0844934327064788</v>
      </c>
      <c r="CE157">
        <f t="shared" si="76"/>
        <v>30.568876420323122</v>
      </c>
      <c r="CF157">
        <f t="shared" si="77"/>
        <v>11.678981934849489</v>
      </c>
      <c r="CG157">
        <f t="shared" si="78"/>
        <v>24.76467227935791</v>
      </c>
      <c r="CH157">
        <f t="shared" si="79"/>
        <v>3.1353391668358457</v>
      </c>
      <c r="CI157">
        <f t="shared" si="80"/>
        <v>0.57928314971908745</v>
      </c>
      <c r="CJ157">
        <f t="shared" si="81"/>
        <v>1.9060483180279697</v>
      </c>
      <c r="CK157">
        <f t="shared" si="82"/>
        <v>1.229290848807876</v>
      </c>
      <c r="CL157">
        <f t="shared" si="83"/>
        <v>0.36532671423569485</v>
      </c>
      <c r="CM157">
        <f t="shared" si="84"/>
        <v>26.958802528426009</v>
      </c>
      <c r="CN157">
        <f t="shared" si="85"/>
        <v>0.70913926013858997</v>
      </c>
      <c r="CO157">
        <f t="shared" si="86"/>
        <v>63.268583000626435</v>
      </c>
      <c r="CP157">
        <f t="shared" si="87"/>
        <v>371.2666441546175</v>
      </c>
      <c r="CQ157">
        <f t="shared" si="88"/>
        <v>6.4417264425176674E-2</v>
      </c>
      <c r="CR157">
        <f t="shared" si="89"/>
        <v>0</v>
      </c>
      <c r="CS157">
        <f t="shared" si="90"/>
        <v>1528.6801757812498</v>
      </c>
      <c r="CT157">
        <f t="shared" si="91"/>
        <v>0</v>
      </c>
      <c r="CU157" t="e">
        <f t="shared" si="92"/>
        <v>#DIV/0!</v>
      </c>
      <c r="CV157" t="e">
        <f t="shared" si="93"/>
        <v>#DIV/0!</v>
      </c>
    </row>
    <row r="158" spans="1:100" x14ac:dyDescent="0.3">
      <c r="A158" s="4" t="str">
        <f>VLOOKUP(B158,ListCodeMtrx!A$1:B$91,2,TRUE)</f>
        <v>M20</v>
      </c>
      <c r="B158">
        <v>20</v>
      </c>
      <c r="C158" s="10">
        <v>20</v>
      </c>
      <c r="D158" s="10">
        <v>1</v>
      </c>
      <c r="E158" s="10">
        <v>4</v>
      </c>
      <c r="F158" s="1">
        <v>69</v>
      </c>
      <c r="G158" s="3">
        <v>41313</v>
      </c>
      <c r="H158" s="11">
        <v>1</v>
      </c>
      <c r="I158" s="11">
        <v>185.25351771969059</v>
      </c>
      <c r="J158" s="11">
        <v>2.1324253375925695</v>
      </c>
      <c r="K158" s="11">
        <v>178.52521931791458</v>
      </c>
      <c r="L158" s="11">
        <v>263.45962525107092</v>
      </c>
      <c r="M158" s="1">
        <v>52.1</v>
      </c>
      <c r="N158" s="8">
        <v>32</v>
      </c>
      <c r="O158" s="8" t="s">
        <v>343</v>
      </c>
      <c r="P158" s="12">
        <v>0.16111111111111112</v>
      </c>
      <c r="Q158" s="12">
        <f t="shared" si="94"/>
        <v>0.50613425925925926</v>
      </c>
      <c r="R158" s="8">
        <v>8248</v>
      </c>
      <c r="S158" s="8">
        <v>0</v>
      </c>
      <c r="T158" s="13">
        <v>50</v>
      </c>
      <c r="U158" s="14">
        <f t="shared" si="52"/>
        <v>-0.67032651566363366</v>
      </c>
      <c r="V158" s="14">
        <f t="shared" si="53"/>
        <v>0.61136665899253118</v>
      </c>
      <c r="W158" s="14">
        <f t="shared" si="54"/>
        <v>48.752206852817636</v>
      </c>
      <c r="X158" s="15">
        <v>24.710884094238281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t="e">
        <f t="shared" si="55"/>
        <v>#DIV/0!</v>
      </c>
      <c r="AG158" t="e">
        <f t="shared" si="56"/>
        <v>#DIV/0!</v>
      </c>
      <c r="AH158" t="e">
        <f t="shared" si="57"/>
        <v>#DIV/0!</v>
      </c>
      <c r="AI158" s="8">
        <v>-1</v>
      </c>
      <c r="AJ158" s="8">
        <v>0.85</v>
      </c>
      <c r="AK158" s="8">
        <v>0.85</v>
      </c>
      <c r="AL158" s="8">
        <v>9.9940061569213867</v>
      </c>
      <c r="AM158">
        <f t="shared" si="58"/>
        <v>0.85</v>
      </c>
      <c r="AN158">
        <f t="shared" si="59"/>
        <v>2.1536015844345283E-4</v>
      </c>
      <c r="AO158" t="e">
        <f t="shared" si="60"/>
        <v>#DIV/0!</v>
      </c>
      <c r="AP158" t="e">
        <f t="shared" si="61"/>
        <v>#DIV/0!</v>
      </c>
      <c r="AQ158" t="e">
        <f t="shared" si="62"/>
        <v>#DIV/0!</v>
      </c>
      <c r="AR158" s="8">
        <v>1801.23046875</v>
      </c>
      <c r="AS158" s="8">
        <v>0.5</v>
      </c>
      <c r="AT158" t="e">
        <f t="shared" si="63"/>
        <v>#DIV/0!</v>
      </c>
      <c r="AU158">
        <f t="shared" si="64"/>
        <v>7.0280822334011388</v>
      </c>
      <c r="AV158">
        <f t="shared" si="65"/>
        <v>1.2053719991208178</v>
      </c>
      <c r="AW158">
        <f t="shared" si="66"/>
        <v>24.710884094238281</v>
      </c>
      <c r="AX158" s="8">
        <v>2</v>
      </c>
      <c r="AY158">
        <f t="shared" si="67"/>
        <v>4.644859790802002</v>
      </c>
      <c r="AZ158" s="8">
        <v>1</v>
      </c>
      <c r="BA158">
        <f t="shared" si="68"/>
        <v>9.2897195816040039</v>
      </c>
      <c r="BB158" s="8">
        <v>25.087669372558594</v>
      </c>
      <c r="BC158" s="8">
        <v>24.710884094238281</v>
      </c>
      <c r="BD158" s="8">
        <v>25.136163711547852</v>
      </c>
      <c r="BE158" s="8">
        <v>47.646640777587891</v>
      </c>
      <c r="BF158" s="8">
        <v>47.837394714355469</v>
      </c>
      <c r="BG158" s="8">
        <v>15.091323852539063</v>
      </c>
      <c r="BH158" s="8">
        <v>19.027395248413086</v>
      </c>
      <c r="BI158" s="8">
        <v>47.6405029296875</v>
      </c>
      <c r="BJ158" s="8">
        <v>60.065948486328125</v>
      </c>
      <c r="BK158" s="8">
        <v>350.31661987304687</v>
      </c>
      <c r="BL158" s="8">
        <v>1800.9420166015625</v>
      </c>
      <c r="BM158" s="8">
        <v>890.9661865234375</v>
      </c>
      <c r="BN158" s="8">
        <v>100.90235900878906</v>
      </c>
      <c r="BO158" s="8">
        <v>0.47007369995117188</v>
      </c>
      <c r="BP158" s="8">
        <v>-1.234555721282959</v>
      </c>
      <c r="BQ158" s="8">
        <v>0.25</v>
      </c>
      <c r="BR158" s="8">
        <v>-1.355140209197998</v>
      </c>
      <c r="BS158" s="8">
        <v>7.355140209197998</v>
      </c>
      <c r="BT158" s="8">
        <v>1</v>
      </c>
      <c r="BU158" s="8">
        <v>0</v>
      </c>
      <c r="BV158" s="8">
        <v>0.15999999642372131</v>
      </c>
      <c r="BW158" s="8">
        <v>111135</v>
      </c>
      <c r="BX158">
        <f t="shared" si="69"/>
        <v>1.7515830993652342</v>
      </c>
      <c r="BY158">
        <f t="shared" si="70"/>
        <v>7.0280822334011384E-3</v>
      </c>
      <c r="BZ158">
        <f t="shared" si="71"/>
        <v>297.86088409423826</v>
      </c>
      <c r="CA158">
        <f t="shared" si="72"/>
        <v>298.23766937255857</v>
      </c>
      <c r="CB158">
        <f t="shared" si="73"/>
        <v>288.15071621557945</v>
      </c>
      <c r="CC158">
        <f t="shared" si="74"/>
        <v>-6.4415623498051314E-2</v>
      </c>
      <c r="CD158">
        <f t="shared" si="75"/>
        <v>3.1252810654783221</v>
      </c>
      <c r="CE158">
        <f t="shared" si="76"/>
        <v>30.973320110445542</v>
      </c>
      <c r="CF158">
        <f t="shared" si="77"/>
        <v>11.945924862032456</v>
      </c>
      <c r="CG158">
        <f t="shared" si="78"/>
        <v>24.899276733398438</v>
      </c>
      <c r="CH158">
        <f t="shared" si="79"/>
        <v>3.1606335571554678</v>
      </c>
      <c r="CI158">
        <f t="shared" si="80"/>
        <v>0.57361633719499372</v>
      </c>
      <c r="CJ158">
        <f t="shared" si="81"/>
        <v>1.9199090663575042</v>
      </c>
      <c r="CK158">
        <f t="shared" si="82"/>
        <v>1.2407244907979635</v>
      </c>
      <c r="CL158">
        <f t="shared" si="83"/>
        <v>0.36172091558287195</v>
      </c>
      <c r="CM158">
        <f t="shared" si="84"/>
        <v>4.9192126783337518</v>
      </c>
      <c r="CN158">
        <f t="shared" si="85"/>
        <v>1.0191233687353722</v>
      </c>
      <c r="CO158">
        <f t="shared" si="86"/>
        <v>62.885183072103267</v>
      </c>
      <c r="CP158">
        <f t="shared" si="87"/>
        <v>47.934807858874699</v>
      </c>
      <c r="CQ158">
        <f t="shared" si="88"/>
        <v>-8.7939448468631626E-3</v>
      </c>
      <c r="CR158">
        <f t="shared" si="89"/>
        <v>0</v>
      </c>
      <c r="CS158">
        <f t="shared" si="90"/>
        <v>1530.800714111328</v>
      </c>
      <c r="CT158">
        <f t="shared" si="91"/>
        <v>0</v>
      </c>
      <c r="CU158" t="e">
        <f t="shared" si="92"/>
        <v>#DIV/0!</v>
      </c>
      <c r="CV158" t="e">
        <f t="shared" si="93"/>
        <v>#DIV/0!</v>
      </c>
    </row>
    <row r="159" spans="1:100" x14ac:dyDescent="0.3">
      <c r="A159" s="4" t="str">
        <f>VLOOKUP(B159,ListCodeMtrx!A$1:B$91,2,TRUE)</f>
        <v>M20</v>
      </c>
      <c r="B159">
        <v>20</v>
      </c>
      <c r="C159" s="10">
        <v>20</v>
      </c>
      <c r="D159" s="10">
        <v>1</v>
      </c>
      <c r="E159" s="10">
        <v>4</v>
      </c>
      <c r="F159" s="1">
        <v>69</v>
      </c>
      <c r="G159" s="3">
        <v>41313</v>
      </c>
      <c r="H159" s="11">
        <v>1</v>
      </c>
      <c r="I159" s="11">
        <v>185.25351771969059</v>
      </c>
      <c r="J159" s="11">
        <v>2.1324253375925695</v>
      </c>
      <c r="K159" s="11">
        <v>178.52521931791458</v>
      </c>
      <c r="L159" s="11">
        <v>263.45962525107092</v>
      </c>
      <c r="M159" s="1">
        <v>52.1</v>
      </c>
      <c r="N159" s="8">
        <v>33</v>
      </c>
      <c r="O159" s="8" t="s">
        <v>344</v>
      </c>
      <c r="P159" s="12">
        <v>0.16111111111111112</v>
      </c>
      <c r="Q159" s="12">
        <f t="shared" si="94"/>
        <v>0.50809027777777782</v>
      </c>
      <c r="R159" s="8">
        <v>8417</v>
      </c>
      <c r="S159" s="8">
        <v>0</v>
      </c>
      <c r="T159" s="13">
        <v>150</v>
      </c>
      <c r="U159" s="14">
        <f t="shared" si="52"/>
        <v>13.968305494430224</v>
      </c>
      <c r="V159" s="14">
        <f t="shared" si="53"/>
        <v>0.6003520867845511</v>
      </c>
      <c r="W159" s="14">
        <f t="shared" si="54"/>
        <v>102.40608597030196</v>
      </c>
      <c r="X159" s="15">
        <v>24.715724945068359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t="e">
        <f t="shared" si="55"/>
        <v>#DIV/0!</v>
      </c>
      <c r="AG159" t="e">
        <f t="shared" si="56"/>
        <v>#DIV/0!</v>
      </c>
      <c r="AH159" t="e">
        <f t="shared" si="57"/>
        <v>#DIV/0!</v>
      </c>
      <c r="AI159" s="8">
        <v>-1</v>
      </c>
      <c r="AJ159" s="8">
        <v>0.85</v>
      </c>
      <c r="AK159" s="8">
        <v>0.85</v>
      </c>
      <c r="AL159" s="8">
        <v>9.9940061569213867</v>
      </c>
      <c r="AM159">
        <f t="shared" si="58"/>
        <v>0.85</v>
      </c>
      <c r="AN159">
        <f t="shared" si="59"/>
        <v>9.7736728710302399E-3</v>
      </c>
      <c r="AO159" t="e">
        <f t="shared" si="60"/>
        <v>#DIV/0!</v>
      </c>
      <c r="AP159" t="e">
        <f t="shared" si="61"/>
        <v>#DIV/0!</v>
      </c>
      <c r="AQ159" t="e">
        <f t="shared" si="62"/>
        <v>#DIV/0!</v>
      </c>
      <c r="AR159" s="8">
        <v>1801.23046875</v>
      </c>
      <c r="AS159" s="8">
        <v>0.5</v>
      </c>
      <c r="AT159" t="e">
        <f t="shared" si="63"/>
        <v>#DIV/0!</v>
      </c>
      <c r="AU159">
        <f t="shared" si="64"/>
        <v>6.902866514239947</v>
      </c>
      <c r="AV159">
        <f t="shared" si="65"/>
        <v>1.2042152550662493</v>
      </c>
      <c r="AW159">
        <f t="shared" si="66"/>
        <v>24.715724945068359</v>
      </c>
      <c r="AX159" s="8">
        <v>2</v>
      </c>
      <c r="AY159">
        <f t="shared" si="67"/>
        <v>4.644859790802002</v>
      </c>
      <c r="AZ159" s="8">
        <v>1</v>
      </c>
      <c r="BA159">
        <f t="shared" si="68"/>
        <v>9.2897195816040039</v>
      </c>
      <c r="BB159" s="8">
        <v>25.079883575439453</v>
      </c>
      <c r="BC159" s="8">
        <v>24.715724945068359</v>
      </c>
      <c r="BD159" s="8">
        <v>25.132814407348633</v>
      </c>
      <c r="BE159" s="8">
        <v>152.62730407714844</v>
      </c>
      <c r="BF159" s="8">
        <v>144.08583068847656</v>
      </c>
      <c r="BG159" s="8">
        <v>15.183083534240723</v>
      </c>
      <c r="BH159" s="8">
        <v>19.048477172851562</v>
      </c>
      <c r="BI159" s="8">
        <v>47.950756072998047</v>
      </c>
      <c r="BJ159" s="8">
        <v>60.1583251953125</v>
      </c>
      <c r="BK159" s="8">
        <v>350.3590087890625</v>
      </c>
      <c r="BL159" s="8">
        <v>1801.7557373046875</v>
      </c>
      <c r="BM159" s="8">
        <v>765.89251708984375</v>
      </c>
      <c r="BN159" s="8">
        <v>100.89887237548828</v>
      </c>
      <c r="BO159" s="8">
        <v>-0.52725601196289063</v>
      </c>
      <c r="BP159" s="8">
        <v>-1.2030596733093262</v>
      </c>
      <c r="BQ159" s="8">
        <v>0.5</v>
      </c>
      <c r="BR159" s="8">
        <v>-1.355140209197998</v>
      </c>
      <c r="BS159" s="8">
        <v>7.355140209197998</v>
      </c>
      <c r="BT159" s="8">
        <v>1</v>
      </c>
      <c r="BU159" s="8">
        <v>0</v>
      </c>
      <c r="BV159" s="8">
        <v>0.15999999642372131</v>
      </c>
      <c r="BW159" s="8">
        <v>111115</v>
      </c>
      <c r="BX159">
        <f t="shared" si="69"/>
        <v>1.7517950439453123</v>
      </c>
      <c r="BY159">
        <f t="shared" si="70"/>
        <v>6.9028665142399472E-3</v>
      </c>
      <c r="BZ159">
        <f t="shared" si="71"/>
        <v>297.86572494506834</v>
      </c>
      <c r="CA159">
        <f t="shared" si="72"/>
        <v>298.22988357543943</v>
      </c>
      <c r="CB159">
        <f t="shared" si="73"/>
        <v>288.28091152516936</v>
      </c>
      <c r="CC159">
        <f t="shared" si="74"/>
        <v>-4.4127918297142382E-2</v>
      </c>
      <c r="CD159">
        <f t="shared" si="75"/>
        <v>3.1261851222772008</v>
      </c>
      <c r="CE159">
        <f t="shared" si="76"/>
        <v>30.983350444624552</v>
      </c>
      <c r="CF159">
        <f t="shared" si="77"/>
        <v>11.93487327177299</v>
      </c>
      <c r="CG159">
        <f t="shared" si="78"/>
        <v>24.897804260253906</v>
      </c>
      <c r="CH159">
        <f t="shared" si="79"/>
        <v>3.1603558933915696</v>
      </c>
      <c r="CI159">
        <f t="shared" si="80"/>
        <v>0.56390921354849799</v>
      </c>
      <c r="CJ159">
        <f t="shared" si="81"/>
        <v>1.9219698672109515</v>
      </c>
      <c r="CK159">
        <f t="shared" si="82"/>
        <v>1.2383860261806181</v>
      </c>
      <c r="CL159">
        <f t="shared" si="83"/>
        <v>0.35554574514310022</v>
      </c>
      <c r="CM159">
        <f t="shared" si="84"/>
        <v>10.332658598790779</v>
      </c>
      <c r="CN159">
        <f t="shared" si="85"/>
        <v>0.71072974685283896</v>
      </c>
      <c r="CO159">
        <f t="shared" si="86"/>
        <v>62.889648199734829</v>
      </c>
      <c r="CP159">
        <f t="shared" si="87"/>
        <v>142.05592954325547</v>
      </c>
      <c r="CQ159">
        <f t="shared" si="88"/>
        <v>6.1839151756326483E-2</v>
      </c>
      <c r="CR159">
        <f t="shared" si="89"/>
        <v>0</v>
      </c>
      <c r="CS159">
        <f t="shared" si="90"/>
        <v>1531.4923767089842</v>
      </c>
      <c r="CT159">
        <f t="shared" si="91"/>
        <v>0</v>
      </c>
      <c r="CU159" t="e">
        <f t="shared" si="92"/>
        <v>#DIV/0!</v>
      </c>
      <c r="CV159" t="e">
        <f t="shared" si="93"/>
        <v>#DIV/0!</v>
      </c>
    </row>
    <row r="160" spans="1:100" x14ac:dyDescent="0.3">
      <c r="A160" s="4" t="str">
        <f>VLOOKUP(B160,ListCodeMtrx!A$1:B$91,2,TRUE)</f>
        <v>M20</v>
      </c>
      <c r="B160">
        <v>20</v>
      </c>
      <c r="C160" s="10">
        <v>20</v>
      </c>
      <c r="D160" s="10">
        <v>1</v>
      </c>
      <c r="E160" s="10">
        <v>4</v>
      </c>
      <c r="F160" s="1">
        <v>69</v>
      </c>
      <c r="G160" s="3">
        <v>41313</v>
      </c>
      <c r="H160" s="11">
        <v>1</v>
      </c>
      <c r="I160" s="11">
        <v>185.25351771969059</v>
      </c>
      <c r="J160" s="11">
        <v>2.1324253375925695</v>
      </c>
      <c r="K160" s="11">
        <v>178.52521931791458</v>
      </c>
      <c r="L160" s="11">
        <v>263.45962525107092</v>
      </c>
      <c r="M160" s="1">
        <v>52.1</v>
      </c>
      <c r="N160" s="8">
        <v>34</v>
      </c>
      <c r="O160" s="8" t="s">
        <v>345</v>
      </c>
      <c r="P160" s="12">
        <v>0.16111111111111112</v>
      </c>
      <c r="Q160" s="12">
        <f t="shared" si="94"/>
        <v>0.51050925925925927</v>
      </c>
      <c r="R160" s="8">
        <v>8626</v>
      </c>
      <c r="S160" s="8">
        <v>0</v>
      </c>
      <c r="T160" s="13" t="s">
        <v>192</v>
      </c>
      <c r="U160" s="14">
        <f t="shared" si="52"/>
        <v>38.080266653703653</v>
      </c>
      <c r="V160" s="14">
        <f t="shared" si="53"/>
        <v>0.58174939512139823</v>
      </c>
      <c r="W160" s="14">
        <f t="shared" si="54"/>
        <v>261.56064890890968</v>
      </c>
      <c r="X160" s="15">
        <v>24.503471374511719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t="e">
        <f t="shared" si="55"/>
        <v>#DIV/0!</v>
      </c>
      <c r="AG160" t="e">
        <f t="shared" si="56"/>
        <v>#DIV/0!</v>
      </c>
      <c r="AH160" t="e">
        <f t="shared" si="57"/>
        <v>#DIV/0!</v>
      </c>
      <c r="AI160" s="8">
        <v>-1</v>
      </c>
      <c r="AJ160" s="8">
        <v>0.85</v>
      </c>
      <c r="AK160" s="8">
        <v>0.85</v>
      </c>
      <c r="AL160" s="8">
        <v>10.018235206604004</v>
      </c>
      <c r="AM160">
        <f t="shared" si="58"/>
        <v>0.84999999999999987</v>
      </c>
      <c r="AN160">
        <f t="shared" si="59"/>
        <v>2.5557109385251232E-2</v>
      </c>
      <c r="AO160" t="e">
        <f t="shared" si="60"/>
        <v>#DIV/0!</v>
      </c>
      <c r="AP160" t="e">
        <f t="shared" si="61"/>
        <v>#DIV/0!</v>
      </c>
      <c r="AQ160" t="e">
        <f t="shared" si="62"/>
        <v>#DIV/0!</v>
      </c>
      <c r="AR160" s="8">
        <v>1801.23046875</v>
      </c>
      <c r="AS160" s="8">
        <v>0.5</v>
      </c>
      <c r="AT160" t="e">
        <f t="shared" si="63"/>
        <v>#DIV/0!</v>
      </c>
      <c r="AU160">
        <f t="shared" si="64"/>
        <v>6.618333164455759</v>
      </c>
      <c r="AV160">
        <f t="shared" si="65"/>
        <v>1.1895863183146251</v>
      </c>
      <c r="AW160">
        <f t="shared" si="66"/>
        <v>24.503471374511719</v>
      </c>
      <c r="AX160" s="8">
        <v>2</v>
      </c>
      <c r="AY160">
        <f t="shared" si="67"/>
        <v>4.644859790802002</v>
      </c>
      <c r="AZ160" s="8">
        <v>1</v>
      </c>
      <c r="BA160">
        <f t="shared" si="68"/>
        <v>9.2897195816040039</v>
      </c>
      <c r="BB160" s="8">
        <v>24.984880447387695</v>
      </c>
      <c r="BC160" s="8">
        <v>24.503471374511719</v>
      </c>
      <c r="BD160" s="8">
        <v>25.132631301879883</v>
      </c>
      <c r="BE160" s="8">
        <v>401.20492553710938</v>
      </c>
      <c r="BF160" s="8">
        <v>378.04299926757812</v>
      </c>
      <c r="BG160" s="8">
        <v>15.097308158874512</v>
      </c>
      <c r="BH160" s="8">
        <v>18.803627014160156</v>
      </c>
      <c r="BI160" s="8">
        <v>47.948310852050781</v>
      </c>
      <c r="BJ160" s="8">
        <v>59.719394683837891</v>
      </c>
      <c r="BK160" s="8">
        <v>350.42233276367187</v>
      </c>
      <c r="BL160" s="8">
        <v>1798.982177734375</v>
      </c>
      <c r="BM160" s="8">
        <v>694.0762939453125</v>
      </c>
      <c r="BN160" s="8">
        <v>100.89400482177734</v>
      </c>
      <c r="BO160" s="8">
        <v>-4.8655738830566406</v>
      </c>
      <c r="BP160" s="8">
        <v>-1.1282191276550293</v>
      </c>
      <c r="BQ160" s="8">
        <v>0.25</v>
      </c>
      <c r="BR160" s="8">
        <v>-1.355140209197998</v>
      </c>
      <c r="BS160" s="8">
        <v>7.355140209197998</v>
      </c>
      <c r="BT160" s="8">
        <v>1</v>
      </c>
      <c r="BU160" s="8">
        <v>0</v>
      </c>
      <c r="BV160" s="8">
        <v>0.15999999642372131</v>
      </c>
      <c r="BW160" s="8">
        <v>111115</v>
      </c>
      <c r="BX160">
        <f t="shared" si="69"/>
        <v>1.7521116638183591</v>
      </c>
      <c r="BY160">
        <f t="shared" si="70"/>
        <v>6.6183331644557595E-3</v>
      </c>
      <c r="BZ160">
        <f t="shared" si="71"/>
        <v>297.6534713745117</v>
      </c>
      <c r="CA160">
        <f t="shared" si="72"/>
        <v>298.13488044738767</v>
      </c>
      <c r="CB160">
        <f t="shared" si="73"/>
        <v>287.83714200383838</v>
      </c>
      <c r="CC160">
        <f t="shared" si="74"/>
        <v>5.3509199135196072E-3</v>
      </c>
      <c r="CD160">
        <f t="shared" si="75"/>
        <v>3.0867595529482026</v>
      </c>
      <c r="CE160">
        <f t="shared" si="76"/>
        <v>30.594082952706273</v>
      </c>
      <c r="CF160">
        <f t="shared" si="77"/>
        <v>11.790455938546117</v>
      </c>
      <c r="CG160">
        <f t="shared" si="78"/>
        <v>24.744175910949707</v>
      </c>
      <c r="CH160">
        <f t="shared" si="79"/>
        <v>3.1315031249273741</v>
      </c>
      <c r="CI160">
        <f t="shared" si="80"/>
        <v>0.54746550489978518</v>
      </c>
      <c r="CJ160">
        <f t="shared" si="81"/>
        <v>1.8971732346335775</v>
      </c>
      <c r="CK160">
        <f t="shared" si="82"/>
        <v>1.2343298902937967</v>
      </c>
      <c r="CL160">
        <f t="shared" si="83"/>
        <v>0.34508937661669509</v>
      </c>
      <c r="CM160">
        <f t="shared" si="84"/>
        <v>26.389901372202747</v>
      </c>
      <c r="CN160">
        <f t="shared" si="85"/>
        <v>0.69188068398478009</v>
      </c>
      <c r="CO160">
        <f t="shared" si="86"/>
        <v>62.814361301730123</v>
      </c>
      <c r="CP160">
        <f t="shared" si="87"/>
        <v>372.50910133547029</v>
      </c>
      <c r="CQ160">
        <f t="shared" si="88"/>
        <v>6.4212864047523396E-2</v>
      </c>
      <c r="CR160">
        <f t="shared" si="89"/>
        <v>0</v>
      </c>
      <c r="CS160">
        <f t="shared" si="90"/>
        <v>1529.1348510742184</v>
      </c>
      <c r="CT160">
        <f t="shared" si="91"/>
        <v>0</v>
      </c>
      <c r="CU160" t="e">
        <f t="shared" si="92"/>
        <v>#DIV/0!</v>
      </c>
      <c r="CV160" t="e">
        <f t="shared" si="93"/>
        <v>#DIV/0!</v>
      </c>
    </row>
    <row r="161" spans="1:100" x14ac:dyDescent="0.3">
      <c r="A161" s="4" t="str">
        <f>VLOOKUP(B161,ListCodeMtrx!A$1:B$91,2,TRUE)</f>
        <v>M20</v>
      </c>
      <c r="B161">
        <v>20</v>
      </c>
      <c r="C161" s="10">
        <v>20</v>
      </c>
      <c r="D161" s="10">
        <v>1</v>
      </c>
      <c r="E161" s="10">
        <v>4</v>
      </c>
      <c r="F161" s="1">
        <v>69</v>
      </c>
      <c r="G161" s="3">
        <v>41313</v>
      </c>
      <c r="H161" s="11">
        <v>1</v>
      </c>
      <c r="I161" s="11">
        <v>185.25351771969059</v>
      </c>
      <c r="J161" s="11">
        <v>2.1324253375925695</v>
      </c>
      <c r="K161" s="11">
        <v>178.52521931791458</v>
      </c>
      <c r="L161" s="11">
        <v>263.45962525107092</v>
      </c>
      <c r="M161" s="1">
        <v>52.1</v>
      </c>
      <c r="N161" s="8">
        <v>35</v>
      </c>
      <c r="O161" s="8" t="s">
        <v>346</v>
      </c>
      <c r="P161" s="12">
        <v>0.16111111111111112</v>
      </c>
      <c r="Q161" s="12">
        <f t="shared" si="94"/>
        <v>0.51292824074074073</v>
      </c>
      <c r="R161" s="8">
        <v>8835</v>
      </c>
      <c r="S161" s="8">
        <v>0</v>
      </c>
      <c r="T161" s="13">
        <v>800</v>
      </c>
      <c r="U161" s="14">
        <f t="shared" si="52"/>
        <v>52.732792230133427</v>
      </c>
      <c r="V161" s="14">
        <f t="shared" si="53"/>
        <v>0.52394729174418575</v>
      </c>
      <c r="W161" s="14">
        <f t="shared" si="54"/>
        <v>586.26125537811356</v>
      </c>
      <c r="X161" s="15">
        <v>24.433675765991211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t="e">
        <f t="shared" si="55"/>
        <v>#DIV/0!</v>
      </c>
      <c r="AG161" t="e">
        <f t="shared" si="56"/>
        <v>#DIV/0!</v>
      </c>
      <c r="AH161" t="e">
        <f t="shared" si="57"/>
        <v>#DIV/0!</v>
      </c>
      <c r="AI161" s="8">
        <v>-1</v>
      </c>
      <c r="AJ161" s="8">
        <v>0.85</v>
      </c>
      <c r="AK161" s="8">
        <v>0.85</v>
      </c>
      <c r="AL161" s="8">
        <v>10.018235206604004</v>
      </c>
      <c r="AM161">
        <f t="shared" si="58"/>
        <v>0.84999999999999987</v>
      </c>
      <c r="AN161">
        <f t="shared" si="59"/>
        <v>3.5125906173481977E-2</v>
      </c>
      <c r="AO161" t="e">
        <f t="shared" si="60"/>
        <v>#DIV/0!</v>
      </c>
      <c r="AP161" t="e">
        <f t="shared" si="61"/>
        <v>#DIV/0!</v>
      </c>
      <c r="AQ161" t="e">
        <f t="shared" si="62"/>
        <v>#DIV/0!</v>
      </c>
      <c r="AR161" s="8">
        <v>1801.23046875</v>
      </c>
      <c r="AS161" s="8">
        <v>0.5</v>
      </c>
      <c r="AT161" t="e">
        <f t="shared" si="63"/>
        <v>#DIV/0!</v>
      </c>
      <c r="AU161">
        <f t="shared" si="64"/>
        <v>6.1804772769986451</v>
      </c>
      <c r="AV161">
        <f t="shared" si="65"/>
        <v>1.2265601562715638</v>
      </c>
      <c r="AW161">
        <f t="shared" si="66"/>
        <v>24.433675765991211</v>
      </c>
      <c r="AX161" s="8">
        <v>2</v>
      </c>
      <c r="AY161">
        <f t="shared" si="67"/>
        <v>4.644859790802002</v>
      </c>
      <c r="AZ161" s="8">
        <v>1</v>
      </c>
      <c r="BA161">
        <f t="shared" si="68"/>
        <v>9.2897195816040039</v>
      </c>
      <c r="BB161" s="8">
        <v>24.928421020507813</v>
      </c>
      <c r="BC161" s="8">
        <v>24.433675765991211</v>
      </c>
      <c r="BD161" s="8">
        <v>25.135173797607422</v>
      </c>
      <c r="BE161" s="8">
        <v>801.28631591796875</v>
      </c>
      <c r="BF161" s="8">
        <v>768.47210693359375</v>
      </c>
      <c r="BG161" s="8">
        <v>14.846733093261719</v>
      </c>
      <c r="BH161" s="8">
        <v>18.310302734375</v>
      </c>
      <c r="BI161" s="8">
        <v>47.30975341796875</v>
      </c>
      <c r="BJ161" s="8">
        <v>58.346569061279297</v>
      </c>
      <c r="BK161" s="8">
        <v>350.35015869140625</v>
      </c>
      <c r="BL161" s="8">
        <v>1799.6702880859375</v>
      </c>
      <c r="BM161" s="8">
        <v>658.85638427734375</v>
      </c>
      <c r="BN161" s="8">
        <v>100.89021301269531</v>
      </c>
      <c r="BO161" s="8">
        <v>-15.397068023681641</v>
      </c>
      <c r="BP161" s="8">
        <v>-1.0248827934265137</v>
      </c>
      <c r="BQ161" s="8">
        <v>0.25</v>
      </c>
      <c r="BR161" s="8">
        <v>-1.355140209197998</v>
      </c>
      <c r="BS161" s="8">
        <v>7.355140209197998</v>
      </c>
      <c r="BT161" s="8">
        <v>1</v>
      </c>
      <c r="BU161" s="8">
        <v>0</v>
      </c>
      <c r="BV161" s="8">
        <v>0.15999999642372131</v>
      </c>
      <c r="BW161" s="8">
        <v>111115</v>
      </c>
      <c r="BX161">
        <f t="shared" si="69"/>
        <v>1.7517507934570311</v>
      </c>
      <c r="BY161">
        <f t="shared" si="70"/>
        <v>6.1804772769986456E-3</v>
      </c>
      <c r="BZ161">
        <f t="shared" si="71"/>
        <v>297.58367576599119</v>
      </c>
      <c r="CA161">
        <f t="shared" si="72"/>
        <v>298.07842102050779</v>
      </c>
      <c r="CB161">
        <f t="shared" si="73"/>
        <v>287.94723965762751</v>
      </c>
      <c r="CC161">
        <f t="shared" si="74"/>
        <v>7.7432767060447313E-2</v>
      </c>
      <c r="CD161">
        <f t="shared" si="75"/>
        <v>3.073890499469595</v>
      </c>
      <c r="CE161">
        <f t="shared" si="76"/>
        <v>30.467677762587321</v>
      </c>
      <c r="CF161">
        <f t="shared" si="77"/>
        <v>12.157375028212321</v>
      </c>
      <c r="CG161">
        <f t="shared" si="78"/>
        <v>24.681048393249512</v>
      </c>
      <c r="CH161">
        <f t="shared" si="79"/>
        <v>3.1197141188410158</v>
      </c>
      <c r="CI161">
        <f t="shared" si="80"/>
        <v>0.49597397982429509</v>
      </c>
      <c r="CJ161">
        <f t="shared" si="81"/>
        <v>1.8473303431980312</v>
      </c>
      <c r="CK161">
        <f t="shared" si="82"/>
        <v>1.2723837756429845</v>
      </c>
      <c r="CL161">
        <f t="shared" si="83"/>
        <v>0.31238118435488554</v>
      </c>
      <c r="CM161">
        <f t="shared" si="84"/>
        <v>59.148022936188042</v>
      </c>
      <c r="CN161">
        <f t="shared" si="85"/>
        <v>0.76289204264999344</v>
      </c>
      <c r="CO161">
        <f t="shared" si="86"/>
        <v>61.283591765720971</v>
      </c>
      <c r="CP161">
        <f t="shared" si="87"/>
        <v>760.80887567183936</v>
      </c>
      <c r="CQ161">
        <f t="shared" si="88"/>
        <v>4.2476566914973708E-2</v>
      </c>
      <c r="CR161">
        <f t="shared" si="89"/>
        <v>0</v>
      </c>
      <c r="CS161">
        <f t="shared" si="90"/>
        <v>1529.7197448730467</v>
      </c>
      <c r="CT161">
        <f t="shared" si="91"/>
        <v>0</v>
      </c>
      <c r="CU161" t="e">
        <f t="shared" si="92"/>
        <v>#DIV/0!</v>
      </c>
      <c r="CV161" t="e">
        <f t="shared" si="93"/>
        <v>#DIV/0!</v>
      </c>
    </row>
    <row r="162" spans="1:100" x14ac:dyDescent="0.3">
      <c r="A162" s="4" t="str">
        <f>VLOOKUP(B162,ListCodeMtrx!A$1:B$91,2,TRUE)</f>
        <v>M20</v>
      </c>
      <c r="B162" s="5">
        <v>20</v>
      </c>
      <c r="C162" s="10">
        <v>20</v>
      </c>
      <c r="D162" s="10">
        <v>1</v>
      </c>
      <c r="E162" s="10">
        <v>4</v>
      </c>
      <c r="F162" s="1">
        <v>69</v>
      </c>
      <c r="G162" s="17">
        <v>41313</v>
      </c>
      <c r="H162" s="11">
        <v>1</v>
      </c>
      <c r="I162" s="11">
        <v>185.25351771969059</v>
      </c>
      <c r="J162" s="11">
        <v>2.1324253375925695</v>
      </c>
      <c r="K162" s="11">
        <v>178.52521931791458</v>
      </c>
      <c r="L162" s="11">
        <v>263.45962525107092</v>
      </c>
      <c r="M162" s="1">
        <v>52.1</v>
      </c>
      <c r="N162" s="19">
        <v>36</v>
      </c>
      <c r="O162" s="19" t="s">
        <v>347</v>
      </c>
      <c r="P162" s="12">
        <v>0.16111111111111112</v>
      </c>
      <c r="Q162" s="12">
        <f t="shared" si="94"/>
        <v>0.51586805555555548</v>
      </c>
      <c r="R162" s="19">
        <v>9081</v>
      </c>
      <c r="S162" s="19">
        <v>0</v>
      </c>
      <c r="T162" s="13" t="s">
        <v>194</v>
      </c>
      <c r="U162" s="5">
        <f t="shared" si="52"/>
        <v>35.07633914127014</v>
      </c>
      <c r="V162" s="5">
        <f t="shared" si="53"/>
        <v>0.45581846596984588</v>
      </c>
      <c r="W162" s="5">
        <f t="shared" si="54"/>
        <v>243.2670971827396</v>
      </c>
      <c r="X162" s="5">
        <v>24.616973876953125</v>
      </c>
      <c r="Y162" s="19">
        <v>6</v>
      </c>
      <c r="Z162" s="19">
        <v>6</v>
      </c>
      <c r="AA162" s="19">
        <v>0</v>
      </c>
      <c r="AB162" s="19">
        <v>0</v>
      </c>
      <c r="AC162" s="19">
        <v>286.75927734375</v>
      </c>
      <c r="AD162" s="19">
        <v>615.6536865234375</v>
      </c>
      <c r="AE162" s="19">
        <v>395.50537109375</v>
      </c>
      <c r="AF162" s="5" t="e">
        <f t="shared" si="55"/>
        <v>#DIV/0!</v>
      </c>
      <c r="AG162" s="5">
        <f t="shared" si="56"/>
        <v>0.53421983231666514</v>
      </c>
      <c r="AH162" s="5">
        <f t="shared" si="57"/>
        <v>0.35758466204085115</v>
      </c>
      <c r="AI162" s="19">
        <v>-1</v>
      </c>
      <c r="AJ162" s="19">
        <v>0.85</v>
      </c>
      <c r="AK162" s="19">
        <v>0.85</v>
      </c>
      <c r="AL162" s="19">
        <v>9.7839221954345703</v>
      </c>
      <c r="AM162" s="5">
        <f t="shared" si="58"/>
        <v>0.84999999999999987</v>
      </c>
      <c r="AN162" s="5">
        <f t="shared" si="59"/>
        <v>2.3585021504707759E-2</v>
      </c>
      <c r="AO162" s="5">
        <f t="shared" si="60"/>
        <v>0.66935864303309611</v>
      </c>
      <c r="AP162" s="5">
        <f t="shared" si="61"/>
        <v>2.1469355489602115</v>
      </c>
      <c r="AQ162" s="5">
        <f t="shared" si="62"/>
        <v>-1</v>
      </c>
      <c r="AR162" s="19">
        <v>1799.5638427734375</v>
      </c>
      <c r="AS162" s="19">
        <v>0.5</v>
      </c>
      <c r="AT162" s="5">
        <f t="shared" si="63"/>
        <v>273.48598212910684</v>
      </c>
      <c r="AU162" s="5">
        <f t="shared" si="64"/>
        <v>5.8094029221770596</v>
      </c>
      <c r="AV162" s="5">
        <f t="shared" si="65"/>
        <v>1.3161746920120216</v>
      </c>
      <c r="AW162" s="5">
        <f t="shared" si="66"/>
        <v>24.616973876953125</v>
      </c>
      <c r="AX162" s="19">
        <v>2</v>
      </c>
      <c r="AY162" s="5">
        <f t="shared" si="67"/>
        <v>4.644859790802002</v>
      </c>
      <c r="AZ162" s="19">
        <v>1</v>
      </c>
      <c r="BA162" s="5">
        <f t="shared" si="68"/>
        <v>9.2897195816040039</v>
      </c>
      <c r="BB162" s="19">
        <v>24.943489074707031</v>
      </c>
      <c r="BC162" s="19">
        <v>24.616973876953125</v>
      </c>
      <c r="BD162" s="19">
        <v>25.138710021972656</v>
      </c>
      <c r="BE162" s="19">
        <v>399.4437255859375</v>
      </c>
      <c r="BF162" s="19">
        <v>378.16619873046875</v>
      </c>
      <c r="BG162" s="19">
        <v>14.500753402709961</v>
      </c>
      <c r="BH162" s="19">
        <v>17.758172988891602</v>
      </c>
      <c r="BI162" s="19">
        <v>46.165439605712891</v>
      </c>
      <c r="BJ162" s="19">
        <v>56.53594970703125</v>
      </c>
      <c r="BK162" s="19">
        <v>350.35330200195313</v>
      </c>
      <c r="BL162" s="19">
        <v>1799.5638427734375</v>
      </c>
      <c r="BM162" s="19">
        <v>776.2509765625</v>
      </c>
      <c r="BN162" s="19">
        <v>100.88950347900391</v>
      </c>
      <c r="BO162" s="19">
        <v>-4.9248085021972656</v>
      </c>
      <c r="BP162" s="19">
        <v>-1.035733699798584</v>
      </c>
      <c r="BQ162" s="19">
        <v>0.25</v>
      </c>
      <c r="BR162" s="19">
        <v>-1.355140209197998</v>
      </c>
      <c r="BS162" s="19">
        <v>7.355140209197998</v>
      </c>
      <c r="BT162" s="19">
        <v>1</v>
      </c>
      <c r="BU162" s="19">
        <v>0</v>
      </c>
      <c r="BV162" s="19">
        <v>0.15999999642372131</v>
      </c>
      <c r="BW162" s="19">
        <v>111115</v>
      </c>
      <c r="BX162" s="5">
        <f t="shared" si="69"/>
        <v>1.7517665100097655</v>
      </c>
      <c r="BY162" s="5">
        <f t="shared" si="70"/>
        <v>5.8094029221770595E-3</v>
      </c>
      <c r="BZ162" s="5">
        <f t="shared" si="71"/>
        <v>297.7669738769531</v>
      </c>
      <c r="CA162" s="5">
        <f t="shared" si="72"/>
        <v>298.09348907470701</v>
      </c>
      <c r="CB162" s="5">
        <f t="shared" si="73"/>
        <v>287.93020840800818</v>
      </c>
      <c r="CC162" s="5">
        <f t="shared" si="74"/>
        <v>0.13059973079113238</v>
      </c>
      <c r="CD162" s="5">
        <f t="shared" si="75"/>
        <v>3.1077879475555541</v>
      </c>
      <c r="CE162" s="5">
        <f t="shared" si="76"/>
        <v>30.803877909879052</v>
      </c>
      <c r="CF162" s="5">
        <f t="shared" si="77"/>
        <v>13.04570492098745</v>
      </c>
      <c r="CG162" s="5">
        <f t="shared" si="78"/>
        <v>24.780231475830078</v>
      </c>
      <c r="CH162" s="5">
        <f t="shared" si="79"/>
        <v>3.1382539232498519</v>
      </c>
      <c r="CI162" s="5">
        <f t="shared" si="80"/>
        <v>0.4344989171768649</v>
      </c>
      <c r="CJ162" s="5">
        <f t="shared" si="81"/>
        <v>1.7916132555435325</v>
      </c>
      <c r="CK162" s="5">
        <f t="shared" si="82"/>
        <v>1.3466406677063194</v>
      </c>
      <c r="CL162" s="5">
        <f t="shared" si="83"/>
        <v>0.27340002209598957</v>
      </c>
      <c r="CM162" s="5">
        <f t="shared" si="84"/>
        <v>24.543096647545191</v>
      </c>
      <c r="CN162" s="5">
        <f t="shared" si="85"/>
        <v>0.64328091193608739</v>
      </c>
      <c r="CO162" s="5">
        <f t="shared" si="86"/>
        <v>58.625363599343252</v>
      </c>
      <c r="CP162" s="5">
        <f t="shared" si="87"/>
        <v>373.06883734891687</v>
      </c>
      <c r="CQ162" s="5">
        <f t="shared" si="88"/>
        <v>5.5120206514799319E-2</v>
      </c>
      <c r="CR162" s="5">
        <f t="shared" si="89"/>
        <v>0</v>
      </c>
      <c r="CS162" s="5">
        <f t="shared" si="90"/>
        <v>1529.6292663574216</v>
      </c>
      <c r="CT162" s="5">
        <f t="shared" si="91"/>
        <v>328.8944091796875</v>
      </c>
      <c r="CU162" s="5">
        <f t="shared" si="92"/>
        <v>0.35758466204085115</v>
      </c>
      <c r="CV162" s="5" t="e">
        <f t="shared" si="93"/>
        <v>#DIV/0!</v>
      </c>
    </row>
    <row r="163" spans="1:100" x14ac:dyDescent="0.3">
      <c r="A163" s="4" t="str">
        <f>VLOOKUP(B163,ListCodeMtrx!A$1:B$91,2,TRUE)</f>
        <v>M21</v>
      </c>
      <c r="B163">
        <v>21</v>
      </c>
      <c r="C163" s="10">
        <v>21</v>
      </c>
      <c r="D163" s="10">
        <v>1</v>
      </c>
      <c r="E163" s="10">
        <v>5</v>
      </c>
      <c r="F163" s="1">
        <v>69</v>
      </c>
      <c r="G163" s="3">
        <v>41313</v>
      </c>
      <c r="H163" s="11">
        <v>1</v>
      </c>
      <c r="I163" s="11">
        <v>181.93551858712405</v>
      </c>
      <c r="J163" s="11">
        <v>2.1486260919657711</v>
      </c>
      <c r="K163" s="11">
        <v>171.77385400883134</v>
      </c>
      <c r="L163" s="11">
        <v>257.52200378080846</v>
      </c>
      <c r="M163" s="1">
        <v>50.8</v>
      </c>
      <c r="N163" s="8">
        <v>37</v>
      </c>
      <c r="O163" s="8" t="s">
        <v>348</v>
      </c>
      <c r="P163" s="12">
        <v>0.16111111111111112</v>
      </c>
      <c r="Q163" s="12">
        <f t="shared" si="94"/>
        <v>0.52225694444444448</v>
      </c>
      <c r="R163" s="8">
        <v>9641</v>
      </c>
      <c r="S163" s="8">
        <v>0</v>
      </c>
      <c r="T163" s="13">
        <v>400</v>
      </c>
      <c r="U163">
        <f t="shared" si="52"/>
        <v>35.996554540599639</v>
      </c>
      <c r="V163">
        <f t="shared" si="53"/>
        <v>0.57415122000378027</v>
      </c>
      <c r="W163">
        <f t="shared" si="54"/>
        <v>265.84593511841967</v>
      </c>
      <c r="X163">
        <v>24.349599838256836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t="e">
        <f t="shared" si="55"/>
        <v>#DIV/0!</v>
      </c>
      <c r="AG163" t="e">
        <f t="shared" si="56"/>
        <v>#DIV/0!</v>
      </c>
      <c r="AH163" t="e">
        <f t="shared" si="57"/>
        <v>#DIV/0!</v>
      </c>
      <c r="AI163" s="8">
        <v>-1</v>
      </c>
      <c r="AJ163" s="8">
        <v>0.85</v>
      </c>
      <c r="AK163" s="8">
        <v>0.85</v>
      </c>
      <c r="AL163" s="8">
        <v>9.7839221954345703</v>
      </c>
      <c r="AM163">
        <f t="shared" si="58"/>
        <v>0.84999999999999987</v>
      </c>
      <c r="AN163">
        <f t="shared" si="59"/>
        <v>2.418174839913902E-2</v>
      </c>
      <c r="AO163" t="e">
        <f t="shared" si="60"/>
        <v>#DIV/0!</v>
      </c>
      <c r="AP163" t="e">
        <f t="shared" si="61"/>
        <v>#DIV/0!</v>
      </c>
      <c r="AQ163" t="e">
        <f t="shared" si="62"/>
        <v>#DIV/0!</v>
      </c>
      <c r="AR163" s="8">
        <v>1799.5638427734375</v>
      </c>
      <c r="AS163" s="8">
        <v>0.5</v>
      </c>
      <c r="AT163" t="e">
        <f t="shared" si="63"/>
        <v>#DIV/0!</v>
      </c>
      <c r="AU163">
        <f t="shared" si="64"/>
        <v>6.470278715119929</v>
      </c>
      <c r="AV163">
        <f t="shared" si="65"/>
        <v>1.1774643136065479</v>
      </c>
      <c r="AW163">
        <f t="shared" si="66"/>
        <v>24.349599838256836</v>
      </c>
      <c r="AX163" s="8">
        <v>2</v>
      </c>
      <c r="AY163">
        <f t="shared" si="67"/>
        <v>4.644859790802002</v>
      </c>
      <c r="AZ163" s="8">
        <v>1</v>
      </c>
      <c r="BA163">
        <f t="shared" si="68"/>
        <v>9.2897195816040039</v>
      </c>
      <c r="BB163" s="8">
        <v>24.990026473999023</v>
      </c>
      <c r="BC163" s="8">
        <v>24.349599838256836</v>
      </c>
      <c r="BD163" s="8">
        <v>25.136451721191406</v>
      </c>
      <c r="BE163" s="8">
        <v>399.51535034179687</v>
      </c>
      <c r="BF163" s="8">
        <v>377.57461547851562</v>
      </c>
      <c r="BG163" s="8">
        <v>15.022940635681152</v>
      </c>
      <c r="BH163" s="8">
        <v>18.647212982177734</v>
      </c>
      <c r="BI163" s="8">
        <v>47.687202453613281</v>
      </c>
      <c r="BJ163" s="8">
        <v>59.191703796386719</v>
      </c>
      <c r="BK163" s="8">
        <v>350.39453125</v>
      </c>
      <c r="BL163" s="8">
        <v>1799.926025390625</v>
      </c>
      <c r="BM163" s="8">
        <v>957.31085205078125</v>
      </c>
      <c r="BN163" s="8">
        <v>100.87225341796875</v>
      </c>
      <c r="BO163" s="8">
        <v>-4.7560157775878906</v>
      </c>
      <c r="BP163" s="8">
        <v>-1.1115336418151855</v>
      </c>
      <c r="BQ163" s="8">
        <v>0.25</v>
      </c>
      <c r="BR163" s="8">
        <v>-1.355140209197998</v>
      </c>
      <c r="BS163" s="8">
        <v>7.355140209197998</v>
      </c>
      <c r="BT163" s="8">
        <v>1</v>
      </c>
      <c r="BU163" s="8">
        <v>0</v>
      </c>
      <c r="BV163" s="8">
        <v>0.15999999642372131</v>
      </c>
      <c r="BW163" s="8">
        <v>111115</v>
      </c>
      <c r="BX163">
        <f t="shared" si="69"/>
        <v>1.7519726562499998</v>
      </c>
      <c r="BY163">
        <f t="shared" si="70"/>
        <v>6.4702787151199289E-3</v>
      </c>
      <c r="BZ163">
        <f t="shared" si="71"/>
        <v>297.49959983825681</v>
      </c>
      <c r="CA163">
        <f t="shared" si="72"/>
        <v>298.140026473999</v>
      </c>
      <c r="CB163">
        <f t="shared" si="73"/>
        <v>287.98815762546292</v>
      </c>
      <c r="CC163">
        <f t="shared" si="74"/>
        <v>3.6612826155193887E-2</v>
      </c>
      <c r="CD163">
        <f t="shared" si="75"/>
        <v>3.0584507070836171</v>
      </c>
      <c r="CE163">
        <f t="shared" si="76"/>
        <v>30.320039490054693</v>
      </c>
      <c r="CF163">
        <f t="shared" si="77"/>
        <v>11.672826507876959</v>
      </c>
      <c r="CG163">
        <f t="shared" si="78"/>
        <v>24.66981315612793</v>
      </c>
      <c r="CH163">
        <f t="shared" si="79"/>
        <v>3.1176200198971644</v>
      </c>
      <c r="CI163">
        <f t="shared" si="80"/>
        <v>0.54073131517513051</v>
      </c>
      <c r="CJ163">
        <f t="shared" si="81"/>
        <v>1.8809863934770692</v>
      </c>
      <c r="CK163">
        <f t="shared" si="82"/>
        <v>1.2366336264200952</v>
      </c>
      <c r="CL163">
        <f t="shared" si="83"/>
        <v>0.34080873026133363</v>
      </c>
      <c r="CM163">
        <f t="shared" si="84"/>
        <v>26.816478537402109</v>
      </c>
      <c r="CN163">
        <f t="shared" si="85"/>
        <v>0.70408847475485692</v>
      </c>
      <c r="CO163">
        <f t="shared" si="86"/>
        <v>62.832193262850524</v>
      </c>
      <c r="CP163">
        <f t="shared" si="87"/>
        <v>372.3435266170132</v>
      </c>
      <c r="CQ163">
        <f t="shared" si="88"/>
        <v>6.0743434758786324E-2</v>
      </c>
      <c r="CR163">
        <f t="shared" si="89"/>
        <v>0</v>
      </c>
      <c r="CS163">
        <f t="shared" si="90"/>
        <v>1529.9371215820311</v>
      </c>
      <c r="CT163">
        <f t="shared" si="91"/>
        <v>0</v>
      </c>
      <c r="CU163" t="e">
        <f t="shared" si="92"/>
        <v>#DIV/0!</v>
      </c>
      <c r="CV163" t="e">
        <f t="shared" si="93"/>
        <v>#DIV/0!</v>
      </c>
    </row>
    <row r="164" spans="1:100" x14ac:dyDescent="0.3">
      <c r="A164" s="4" t="str">
        <f>VLOOKUP(B164,ListCodeMtrx!A$1:B$91,2,TRUE)</f>
        <v>M21</v>
      </c>
      <c r="B164">
        <v>21</v>
      </c>
      <c r="C164" s="10">
        <v>21</v>
      </c>
      <c r="D164" s="10">
        <v>1</v>
      </c>
      <c r="E164" s="10">
        <v>5</v>
      </c>
      <c r="F164" s="1">
        <v>69</v>
      </c>
      <c r="G164" s="3">
        <v>41313</v>
      </c>
      <c r="H164" s="11">
        <v>1</v>
      </c>
      <c r="I164" s="11">
        <v>181.93551858712405</v>
      </c>
      <c r="J164" s="11">
        <v>2.1486260919657711</v>
      </c>
      <c r="K164" s="11">
        <v>171.77385400883134</v>
      </c>
      <c r="L164" s="11">
        <v>257.52200378080846</v>
      </c>
      <c r="M164" s="1">
        <v>50.8</v>
      </c>
      <c r="N164" s="8">
        <v>38</v>
      </c>
      <c r="O164" s="8" t="s">
        <v>349</v>
      </c>
      <c r="P164" s="12">
        <v>0.16111111111111112</v>
      </c>
      <c r="Q164" s="12">
        <f t="shared" si="94"/>
        <v>0.52429398148148143</v>
      </c>
      <c r="R164" s="8">
        <v>9817</v>
      </c>
      <c r="S164" s="8">
        <v>0</v>
      </c>
      <c r="T164" s="13">
        <v>50</v>
      </c>
      <c r="U164" s="14">
        <f t="shared" si="52"/>
        <v>-0.48688576825894769</v>
      </c>
      <c r="V164" s="14">
        <f t="shared" si="53"/>
        <v>0.55121266845083716</v>
      </c>
      <c r="W164" s="14">
        <f t="shared" si="54"/>
        <v>48.692073648322094</v>
      </c>
      <c r="X164" s="15">
        <v>24.469453811645508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t="e">
        <f t="shared" si="55"/>
        <v>#DIV/0!</v>
      </c>
      <c r="AG164" t="e">
        <f t="shared" si="56"/>
        <v>#DIV/0!</v>
      </c>
      <c r="AH164" t="e">
        <f t="shared" si="57"/>
        <v>#DIV/0!</v>
      </c>
      <c r="AI164" s="8">
        <v>-1</v>
      </c>
      <c r="AJ164" s="8">
        <v>0.85</v>
      </c>
      <c r="AK164" s="8">
        <v>0.85</v>
      </c>
      <c r="AL164" s="8">
        <v>9.7839221954345703</v>
      </c>
      <c r="AM164">
        <f t="shared" si="58"/>
        <v>0.84999999999999987</v>
      </c>
      <c r="AN164">
        <f t="shared" si="59"/>
        <v>3.3535947702050423E-4</v>
      </c>
      <c r="AO164" t="e">
        <f t="shared" si="60"/>
        <v>#DIV/0!</v>
      </c>
      <c r="AP164" t="e">
        <f t="shared" si="61"/>
        <v>#DIV/0!</v>
      </c>
      <c r="AQ164" t="e">
        <f t="shared" si="62"/>
        <v>#DIV/0!</v>
      </c>
      <c r="AR164" s="8">
        <v>1799.5638427734375</v>
      </c>
      <c r="AS164" s="8">
        <v>0.5</v>
      </c>
      <c r="AT164" t="e">
        <f t="shared" si="63"/>
        <v>#DIV/0!</v>
      </c>
      <c r="AU164">
        <f t="shared" si="64"/>
        <v>6.3017821047300222</v>
      </c>
      <c r="AV164">
        <f t="shared" si="65"/>
        <v>1.1915670114445465</v>
      </c>
      <c r="AW164">
        <f t="shared" si="66"/>
        <v>24.469453811645508</v>
      </c>
      <c r="AX164" s="8">
        <v>2</v>
      </c>
      <c r="AY164">
        <f t="shared" si="67"/>
        <v>4.644859790802002</v>
      </c>
      <c r="AZ164" s="8">
        <v>1</v>
      </c>
      <c r="BA164">
        <f t="shared" si="68"/>
        <v>9.2897195816040039</v>
      </c>
      <c r="BB164" s="8">
        <v>24.958932876586914</v>
      </c>
      <c r="BC164" s="8">
        <v>24.469453811645508</v>
      </c>
      <c r="BD164" s="8">
        <v>25.137205123901367</v>
      </c>
      <c r="BE164" s="8">
        <v>48.032829284667969</v>
      </c>
      <c r="BF164" s="8">
        <v>48.137596130371094</v>
      </c>
      <c r="BG164" s="8">
        <v>15.195881843566895</v>
      </c>
      <c r="BH164" s="8">
        <v>18.725788116455078</v>
      </c>
      <c r="BI164" s="8">
        <v>48.325736999511719</v>
      </c>
      <c r="BJ164" s="8">
        <v>59.551498413085938</v>
      </c>
      <c r="BK164" s="8">
        <v>350.36489868164062</v>
      </c>
      <c r="BL164" s="8">
        <v>1800.0499267578125</v>
      </c>
      <c r="BM164" s="8">
        <v>825.2823486328125</v>
      </c>
      <c r="BN164" s="8">
        <v>100.87236022949219</v>
      </c>
      <c r="BO164" s="8">
        <v>0.6329193115234375</v>
      </c>
      <c r="BP164" s="8">
        <v>-1.210639476776123</v>
      </c>
      <c r="BQ164" s="8">
        <v>0.25</v>
      </c>
      <c r="BR164" s="8">
        <v>-1.355140209197998</v>
      </c>
      <c r="BS164" s="8">
        <v>7.355140209197998</v>
      </c>
      <c r="BT164" s="8">
        <v>1</v>
      </c>
      <c r="BU164" s="8">
        <v>0</v>
      </c>
      <c r="BV164" s="8">
        <v>0.15999999642372131</v>
      </c>
      <c r="BW164" s="8">
        <v>111135</v>
      </c>
      <c r="BX164">
        <f t="shared" si="69"/>
        <v>1.7518244934082028</v>
      </c>
      <c r="BY164">
        <f t="shared" si="70"/>
        <v>6.3017821047300221E-3</v>
      </c>
      <c r="BZ164">
        <f t="shared" si="71"/>
        <v>297.61945381164549</v>
      </c>
      <c r="CA164">
        <f t="shared" si="72"/>
        <v>298.10893287658689</v>
      </c>
      <c r="CB164">
        <f t="shared" si="73"/>
        <v>288.00798184376981</v>
      </c>
      <c r="CC164">
        <f t="shared" si="74"/>
        <v>5.7735688753206491E-2</v>
      </c>
      <c r="CD164">
        <f t="shared" si="75"/>
        <v>3.080481455908747</v>
      </c>
      <c r="CE164">
        <f t="shared" si="76"/>
        <v>30.53840961885318</v>
      </c>
      <c r="CF164">
        <f t="shared" si="77"/>
        <v>11.812621502398102</v>
      </c>
      <c r="CG164">
        <f t="shared" si="78"/>
        <v>24.714193344116211</v>
      </c>
      <c r="CH164">
        <f t="shared" si="79"/>
        <v>3.1258990622549718</v>
      </c>
      <c r="CI164">
        <f t="shared" si="80"/>
        <v>0.52033801164593951</v>
      </c>
      <c r="CJ164">
        <f t="shared" si="81"/>
        <v>1.8889144444642005</v>
      </c>
      <c r="CK164">
        <f t="shared" si="82"/>
        <v>1.2369846177907713</v>
      </c>
      <c r="CL164">
        <f t="shared" si="83"/>
        <v>0.32785103500963009</v>
      </c>
      <c r="CM164">
        <f t="shared" si="84"/>
        <v>4.9116843933745109</v>
      </c>
      <c r="CN164">
        <f t="shared" si="85"/>
        <v>1.0115185959109654</v>
      </c>
      <c r="CO164">
        <f t="shared" si="86"/>
        <v>62.563281299935568</v>
      </c>
      <c r="CP164">
        <f t="shared" si="87"/>
        <v>48.20835131101736</v>
      </c>
      <c r="CQ164">
        <f t="shared" si="88"/>
        <v>-6.3186502861296359E-3</v>
      </c>
      <c r="CR164">
        <f t="shared" si="89"/>
        <v>0</v>
      </c>
      <c r="CS164">
        <f t="shared" si="90"/>
        <v>1530.0424377441404</v>
      </c>
      <c r="CT164">
        <f t="shared" si="91"/>
        <v>0</v>
      </c>
      <c r="CU164" t="e">
        <f t="shared" si="92"/>
        <v>#DIV/0!</v>
      </c>
      <c r="CV164" t="e">
        <f t="shared" si="93"/>
        <v>#DIV/0!</v>
      </c>
    </row>
    <row r="165" spans="1:100" s="5" customFormat="1" x14ac:dyDescent="0.3">
      <c r="A165" s="4" t="str">
        <f>VLOOKUP(B165,ListCodeMtrx!A$1:B$91,2,TRUE)</f>
        <v>M21</v>
      </c>
      <c r="B165">
        <v>21</v>
      </c>
      <c r="C165" s="10">
        <v>21</v>
      </c>
      <c r="D165" s="10">
        <v>1</v>
      </c>
      <c r="E165" s="10">
        <v>5</v>
      </c>
      <c r="F165" s="1">
        <v>69</v>
      </c>
      <c r="G165" s="3">
        <v>41313</v>
      </c>
      <c r="H165" s="11">
        <v>1</v>
      </c>
      <c r="I165" s="11">
        <v>181.93551858712405</v>
      </c>
      <c r="J165" s="11">
        <v>2.1486260919657711</v>
      </c>
      <c r="K165" s="11">
        <v>171.77385400883134</v>
      </c>
      <c r="L165" s="11">
        <v>257.52200378080846</v>
      </c>
      <c r="M165" s="1">
        <v>50.8</v>
      </c>
      <c r="N165" s="8">
        <v>39</v>
      </c>
      <c r="O165" s="8" t="s">
        <v>350</v>
      </c>
      <c r="P165" s="12">
        <v>0.16111111111111112</v>
      </c>
      <c r="Q165" s="12">
        <f t="shared" si="94"/>
        <v>0.52660879629629631</v>
      </c>
      <c r="R165" s="8">
        <v>10017</v>
      </c>
      <c r="S165" s="8">
        <v>0</v>
      </c>
      <c r="T165" s="13">
        <v>150</v>
      </c>
      <c r="U165" s="14">
        <f t="shared" si="52"/>
        <v>12.992981245637326</v>
      </c>
      <c r="V165" s="14">
        <f t="shared" si="53"/>
        <v>0.53808802272160161</v>
      </c>
      <c r="W165" s="14">
        <f t="shared" si="54"/>
        <v>100.72048295831486</v>
      </c>
      <c r="X165" s="15">
        <v>24.387798309326172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t="e">
        <f t="shared" si="55"/>
        <v>#DIV/0!</v>
      </c>
      <c r="AG165" t="e">
        <f t="shared" si="56"/>
        <v>#DIV/0!</v>
      </c>
      <c r="AH165" t="e">
        <f t="shared" si="57"/>
        <v>#DIV/0!</v>
      </c>
      <c r="AI165" s="8">
        <v>-1</v>
      </c>
      <c r="AJ165" s="8">
        <v>0.85</v>
      </c>
      <c r="AK165" s="8">
        <v>0.85</v>
      </c>
      <c r="AL165" s="8">
        <v>9.7839221954345703</v>
      </c>
      <c r="AM165">
        <f t="shared" si="58"/>
        <v>0.84999999999999987</v>
      </c>
      <c r="AN165">
        <f t="shared" si="59"/>
        <v>9.1419860136490051E-3</v>
      </c>
      <c r="AO165" t="e">
        <f t="shared" si="60"/>
        <v>#DIV/0!</v>
      </c>
      <c r="AP165" t="e">
        <f t="shared" si="61"/>
        <v>#DIV/0!</v>
      </c>
      <c r="AQ165" t="e">
        <f t="shared" si="62"/>
        <v>#DIV/0!</v>
      </c>
      <c r="AR165" s="8">
        <v>1799.5638427734375</v>
      </c>
      <c r="AS165" s="8">
        <v>0.5</v>
      </c>
      <c r="AT165" t="e">
        <f t="shared" si="63"/>
        <v>#DIV/0!</v>
      </c>
      <c r="AU165">
        <f t="shared" si="64"/>
        <v>6.1226931454142521</v>
      </c>
      <c r="AV165">
        <f t="shared" si="65"/>
        <v>1.1843382440121393</v>
      </c>
      <c r="AW165">
        <f t="shared" si="66"/>
        <v>24.387798309326172</v>
      </c>
      <c r="AX165" s="8">
        <v>2</v>
      </c>
      <c r="AY165">
        <f t="shared" si="67"/>
        <v>4.644859790802002</v>
      </c>
      <c r="AZ165" s="8">
        <v>1</v>
      </c>
      <c r="BA165">
        <f t="shared" si="68"/>
        <v>9.2897195816040039</v>
      </c>
      <c r="BB165" s="8">
        <v>24.917953491210938</v>
      </c>
      <c r="BC165" s="8">
        <v>24.387798309326172</v>
      </c>
      <c r="BD165" s="8">
        <v>25.136177062988281</v>
      </c>
      <c r="BE165" s="8">
        <v>151.52407836914063</v>
      </c>
      <c r="BF165" s="8">
        <v>143.60551452636719</v>
      </c>
      <c r="BG165" s="8">
        <v>15.221177101135254</v>
      </c>
      <c r="BH165" s="8">
        <v>18.650955200195313</v>
      </c>
      <c r="BI165" s="8">
        <v>48.518268585205078</v>
      </c>
      <c r="BJ165" s="8">
        <v>59.450859069824219</v>
      </c>
      <c r="BK165" s="8">
        <v>350.37246704101562</v>
      </c>
      <c r="BL165" s="8">
        <v>1800.739013671875</v>
      </c>
      <c r="BM165" s="8">
        <v>732.06927490234375</v>
      </c>
      <c r="BN165" s="8">
        <v>100.85911560058594</v>
      </c>
      <c r="BO165" s="8">
        <v>-0.371429443359375</v>
      </c>
      <c r="BP165" s="8">
        <v>-1.1787333488464355</v>
      </c>
      <c r="BQ165" s="8">
        <v>0.25</v>
      </c>
      <c r="BR165" s="8">
        <v>-1.355140209197998</v>
      </c>
      <c r="BS165" s="8">
        <v>7.355140209197998</v>
      </c>
      <c r="BT165" s="8">
        <v>1</v>
      </c>
      <c r="BU165" s="8">
        <v>0</v>
      </c>
      <c r="BV165" s="8">
        <v>0.15999999642372131</v>
      </c>
      <c r="BW165" s="8">
        <v>111115</v>
      </c>
      <c r="BX165">
        <f t="shared" si="69"/>
        <v>1.7518623352050779</v>
      </c>
      <c r="BY165">
        <f t="shared" si="70"/>
        <v>6.1226931454142521E-3</v>
      </c>
      <c r="BZ165">
        <f t="shared" si="71"/>
        <v>297.53779830932615</v>
      </c>
      <c r="CA165">
        <f t="shared" si="72"/>
        <v>298.06795349121091</v>
      </c>
      <c r="CB165">
        <f t="shared" si="73"/>
        <v>288.11823574755545</v>
      </c>
      <c r="CC165">
        <f t="shared" si="74"/>
        <v>8.8930062517040942E-2</v>
      </c>
      <c r="CD165">
        <f t="shared" si="75"/>
        <v>3.0654570906099878</v>
      </c>
      <c r="CE165">
        <f t="shared" si="76"/>
        <v>30.393455984182548</v>
      </c>
      <c r="CF165">
        <f t="shared" si="77"/>
        <v>11.742500783987236</v>
      </c>
      <c r="CG165">
        <f t="shared" si="78"/>
        <v>24.652875900268555</v>
      </c>
      <c r="CH165">
        <f t="shared" si="79"/>
        <v>3.1144654625008643</v>
      </c>
      <c r="CI165">
        <f t="shared" si="80"/>
        <v>0.50862685174090339</v>
      </c>
      <c r="CJ165">
        <f t="shared" si="81"/>
        <v>1.8811188465978486</v>
      </c>
      <c r="CK165">
        <f t="shared" si="82"/>
        <v>1.2333466159030158</v>
      </c>
      <c r="CL165">
        <f t="shared" si="83"/>
        <v>0.32041361048913797</v>
      </c>
      <c r="CM165">
        <f t="shared" si="84"/>
        <v>10.158578834039526</v>
      </c>
      <c r="CN165">
        <f t="shared" si="85"/>
        <v>0.70136918690418204</v>
      </c>
      <c r="CO165">
        <f t="shared" si="86"/>
        <v>62.562306600538321</v>
      </c>
      <c r="CP165">
        <f t="shared" si="87"/>
        <v>141.71734938558672</v>
      </c>
      <c r="CQ165">
        <f t="shared" si="88"/>
        <v>5.7358600049238519E-2</v>
      </c>
      <c r="CR165">
        <f t="shared" si="89"/>
        <v>0</v>
      </c>
      <c r="CS165">
        <f t="shared" si="90"/>
        <v>1530.6281616210936</v>
      </c>
      <c r="CT165">
        <f t="shared" si="91"/>
        <v>0</v>
      </c>
      <c r="CU165" t="e">
        <f t="shared" si="92"/>
        <v>#DIV/0!</v>
      </c>
      <c r="CV165" t="e">
        <f t="shared" si="93"/>
        <v>#DIV/0!</v>
      </c>
    </row>
    <row r="166" spans="1:100" x14ac:dyDescent="0.3">
      <c r="A166" s="4" t="str">
        <f>VLOOKUP(B166,ListCodeMtrx!A$1:B$91,2,TRUE)</f>
        <v>M21</v>
      </c>
      <c r="B166">
        <v>21</v>
      </c>
      <c r="C166" s="10">
        <v>21</v>
      </c>
      <c r="D166" s="10">
        <v>1</v>
      </c>
      <c r="E166" s="10">
        <v>5</v>
      </c>
      <c r="F166" s="1">
        <v>69</v>
      </c>
      <c r="G166" s="3">
        <v>41313</v>
      </c>
      <c r="H166" s="11">
        <v>1</v>
      </c>
      <c r="I166" s="11">
        <v>181.93551858712405</v>
      </c>
      <c r="J166" s="11">
        <v>2.1486260919657711</v>
      </c>
      <c r="K166" s="11">
        <v>171.77385400883134</v>
      </c>
      <c r="L166" s="11">
        <v>257.52200378080846</v>
      </c>
      <c r="M166" s="1">
        <v>50.8</v>
      </c>
      <c r="N166" s="8">
        <v>40</v>
      </c>
      <c r="O166" s="8" t="s">
        <v>351</v>
      </c>
      <c r="P166" s="12">
        <v>0.16111111111111112</v>
      </c>
      <c r="Q166" s="12">
        <f t="shared" si="94"/>
        <v>0.52884259259259259</v>
      </c>
      <c r="R166" s="8">
        <v>10210</v>
      </c>
      <c r="S166" s="8">
        <v>0</v>
      </c>
      <c r="T166" s="13" t="s">
        <v>192</v>
      </c>
      <c r="U166" s="14">
        <f t="shared" si="52"/>
        <v>36.110910064326191</v>
      </c>
      <c r="V166" s="14">
        <f t="shared" si="53"/>
        <v>0.51435059863687671</v>
      </c>
      <c r="W166" s="14">
        <f t="shared" si="54"/>
        <v>254.63864756994323</v>
      </c>
      <c r="X166" s="15">
        <v>24.271963119506836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t="e">
        <f t="shared" si="55"/>
        <v>#DIV/0!</v>
      </c>
      <c r="AG166" t="e">
        <f t="shared" si="56"/>
        <v>#DIV/0!</v>
      </c>
      <c r="AH166" t="e">
        <f t="shared" si="57"/>
        <v>#DIV/0!</v>
      </c>
      <c r="AI166" s="8">
        <v>-1</v>
      </c>
      <c r="AJ166" s="8">
        <v>0.85</v>
      </c>
      <c r="AK166" s="8">
        <v>0.85</v>
      </c>
      <c r="AL166" s="8">
        <v>9.7839221954345703</v>
      </c>
      <c r="AM166">
        <f t="shared" si="58"/>
        <v>0.84999999999999987</v>
      </c>
      <c r="AN166">
        <f t="shared" si="59"/>
        <v>2.4231312459733617E-2</v>
      </c>
      <c r="AO166" t="e">
        <f t="shared" si="60"/>
        <v>#DIV/0!</v>
      </c>
      <c r="AP166" t="e">
        <f t="shared" si="61"/>
        <v>#DIV/0!</v>
      </c>
      <c r="AQ166" t="e">
        <f t="shared" si="62"/>
        <v>#DIV/0!</v>
      </c>
      <c r="AR166" s="8">
        <v>1799.5638427734375</v>
      </c>
      <c r="AS166" s="8">
        <v>0.5</v>
      </c>
      <c r="AT166" t="e">
        <f t="shared" si="63"/>
        <v>#DIV/0!</v>
      </c>
      <c r="AU166">
        <f t="shared" si="64"/>
        <v>5.8752558936408255</v>
      </c>
      <c r="AV166">
        <f t="shared" si="65"/>
        <v>1.1861807245967424</v>
      </c>
      <c r="AW166">
        <f t="shared" si="66"/>
        <v>24.271963119506836</v>
      </c>
      <c r="AX166" s="8">
        <v>2</v>
      </c>
      <c r="AY166">
        <f t="shared" si="67"/>
        <v>4.644859790802002</v>
      </c>
      <c r="AZ166" s="8">
        <v>1</v>
      </c>
      <c r="BA166">
        <f t="shared" si="68"/>
        <v>9.2897195816040039</v>
      </c>
      <c r="BB166" s="8">
        <v>24.865390777587891</v>
      </c>
      <c r="BC166" s="8">
        <v>24.271963119506836</v>
      </c>
      <c r="BD166" s="8">
        <v>25.138103485107422</v>
      </c>
      <c r="BE166" s="8">
        <v>400.23553466796875</v>
      </c>
      <c r="BF166" s="8">
        <v>378.35357666015625</v>
      </c>
      <c r="BG166" s="8">
        <v>15.132597923278809</v>
      </c>
      <c r="BH166" s="8">
        <v>18.424556732177734</v>
      </c>
      <c r="BI166" s="8">
        <v>48.381931304931641</v>
      </c>
      <c r="BJ166" s="8">
        <v>58.906978607177734</v>
      </c>
      <c r="BK166" s="8">
        <v>350.36932373046875</v>
      </c>
      <c r="BL166" s="8">
        <v>1801.7965087890625</v>
      </c>
      <c r="BM166" s="8">
        <v>658.52069091796875</v>
      </c>
      <c r="BN166" s="8">
        <v>100.84763336181641</v>
      </c>
      <c r="BO166" s="8">
        <v>-4.699615478515625</v>
      </c>
      <c r="BP166" s="8">
        <v>-1.1084647178649902</v>
      </c>
      <c r="BQ166" s="8">
        <v>0.5</v>
      </c>
      <c r="BR166" s="8">
        <v>-1.355140209197998</v>
      </c>
      <c r="BS166" s="8">
        <v>7.355140209197998</v>
      </c>
      <c r="BT166" s="8">
        <v>1</v>
      </c>
      <c r="BU166" s="8">
        <v>0</v>
      </c>
      <c r="BV166" s="8">
        <v>0.15999999642372131</v>
      </c>
      <c r="BW166" s="8">
        <v>111115</v>
      </c>
      <c r="BX166">
        <f t="shared" si="69"/>
        <v>1.7518466186523434</v>
      </c>
      <c r="BY166">
        <f t="shared" si="70"/>
        <v>5.8752558936408256E-3</v>
      </c>
      <c r="BZ166">
        <f t="shared" si="71"/>
        <v>297.42196311950681</v>
      </c>
      <c r="CA166">
        <f t="shared" si="72"/>
        <v>298.01539077758787</v>
      </c>
      <c r="CB166">
        <f t="shared" si="73"/>
        <v>288.28743496252355</v>
      </c>
      <c r="CC166">
        <f t="shared" si="74"/>
        <v>0.13238838373827971</v>
      </c>
      <c r="CD166">
        <f t="shared" si="75"/>
        <v>3.0442536667773887</v>
      </c>
      <c r="CE166">
        <f t="shared" si="76"/>
        <v>30.186664429251984</v>
      </c>
      <c r="CF166">
        <f t="shared" si="77"/>
        <v>11.762107697074249</v>
      </c>
      <c r="CG166">
        <f t="shared" si="78"/>
        <v>24.568676948547363</v>
      </c>
      <c r="CH166">
        <f t="shared" si="79"/>
        <v>3.0988248120290742</v>
      </c>
      <c r="CI166">
        <f t="shared" si="80"/>
        <v>0.48736624076770307</v>
      </c>
      <c r="CJ166">
        <f t="shared" si="81"/>
        <v>1.8580729421806463</v>
      </c>
      <c r="CK166">
        <f t="shared" si="82"/>
        <v>1.2407518698484279</v>
      </c>
      <c r="CL166">
        <f t="shared" si="83"/>
        <v>0.30691854242309335</v>
      </c>
      <c r="CM166">
        <f t="shared" si="84"/>
        <v>25.679704969882415</v>
      </c>
      <c r="CN166">
        <f t="shared" si="85"/>
        <v>0.67301768313575128</v>
      </c>
      <c r="CO166">
        <f t="shared" si="86"/>
        <v>62.159888253844819</v>
      </c>
      <c r="CP166">
        <f t="shared" si="87"/>
        <v>373.10586943297824</v>
      </c>
      <c r="CQ166">
        <f t="shared" si="88"/>
        <v>6.016121209120693E-2</v>
      </c>
      <c r="CR166">
        <f t="shared" si="89"/>
        <v>0</v>
      </c>
      <c r="CS166">
        <f t="shared" si="90"/>
        <v>1531.5270324707028</v>
      </c>
      <c r="CT166">
        <f t="shared" si="91"/>
        <v>0</v>
      </c>
      <c r="CU166" t="e">
        <f t="shared" si="92"/>
        <v>#DIV/0!</v>
      </c>
      <c r="CV166" t="e">
        <f t="shared" si="93"/>
        <v>#DIV/0!</v>
      </c>
    </row>
    <row r="167" spans="1:100" x14ac:dyDescent="0.3">
      <c r="A167" s="4" t="str">
        <f>VLOOKUP(B167,ListCodeMtrx!A$1:B$91,2,TRUE)</f>
        <v>M21</v>
      </c>
      <c r="B167">
        <v>21</v>
      </c>
      <c r="C167" s="10">
        <v>21</v>
      </c>
      <c r="D167" s="10">
        <v>1</v>
      </c>
      <c r="E167" s="10">
        <v>5</v>
      </c>
      <c r="F167" s="1">
        <v>69</v>
      </c>
      <c r="G167" s="3">
        <v>41313</v>
      </c>
      <c r="H167" s="11">
        <v>1</v>
      </c>
      <c r="I167" s="11">
        <v>181.93551858712405</v>
      </c>
      <c r="J167" s="11">
        <v>2.1486260919657711</v>
      </c>
      <c r="K167" s="11">
        <v>171.77385400883134</v>
      </c>
      <c r="L167" s="11">
        <v>257.52200378080846</v>
      </c>
      <c r="M167" s="1">
        <v>50.8</v>
      </c>
      <c r="N167" s="8">
        <v>41</v>
      </c>
      <c r="O167" s="8" t="s">
        <v>352</v>
      </c>
      <c r="P167" s="12">
        <v>0.16111111111111112</v>
      </c>
      <c r="Q167" s="12">
        <f t="shared" si="94"/>
        <v>0.53126157407407415</v>
      </c>
      <c r="R167" s="8">
        <v>10419</v>
      </c>
      <c r="S167" s="8">
        <v>0</v>
      </c>
      <c r="T167" s="13">
        <v>800</v>
      </c>
      <c r="U167" s="14">
        <f t="shared" si="52"/>
        <v>51.196515836885496</v>
      </c>
      <c r="V167" s="14">
        <f t="shared" si="53"/>
        <v>0.445785434287992</v>
      </c>
      <c r="W167" s="14">
        <f t="shared" si="54"/>
        <v>564.9209685727227</v>
      </c>
      <c r="X167" s="15">
        <v>24.242898941040039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t="e">
        <f t="shared" si="55"/>
        <v>#DIV/0!</v>
      </c>
      <c r="AG167" t="e">
        <f t="shared" si="56"/>
        <v>#DIV/0!</v>
      </c>
      <c r="AH167" t="e">
        <f t="shared" si="57"/>
        <v>#DIV/0!</v>
      </c>
      <c r="AI167" s="8">
        <v>-1</v>
      </c>
      <c r="AJ167" s="8">
        <v>0.85</v>
      </c>
      <c r="AK167" s="8">
        <v>0.85</v>
      </c>
      <c r="AL167" s="8">
        <v>9.8076972961425781</v>
      </c>
      <c r="AM167">
        <f t="shared" si="58"/>
        <v>0.84999999999999987</v>
      </c>
      <c r="AN167">
        <f t="shared" si="59"/>
        <v>3.4148463194121591E-2</v>
      </c>
      <c r="AO167" t="e">
        <f t="shared" si="60"/>
        <v>#DIV/0!</v>
      </c>
      <c r="AP167" t="e">
        <f t="shared" si="61"/>
        <v>#DIV/0!</v>
      </c>
      <c r="AQ167" t="e">
        <f t="shared" si="62"/>
        <v>#DIV/0!</v>
      </c>
      <c r="AR167" s="8">
        <v>1799.5638427734375</v>
      </c>
      <c r="AS167" s="8">
        <v>0.5</v>
      </c>
      <c r="AT167" t="e">
        <f t="shared" si="63"/>
        <v>#DIV/0!</v>
      </c>
      <c r="AU167">
        <f t="shared" si="64"/>
        <v>5.3246158814375715</v>
      </c>
      <c r="AV167">
        <f t="shared" si="65"/>
        <v>1.2319912855481616</v>
      </c>
      <c r="AW167">
        <f t="shared" si="66"/>
        <v>24.242898941040039</v>
      </c>
      <c r="AX167" s="8">
        <v>2</v>
      </c>
      <c r="AY167">
        <f t="shared" si="67"/>
        <v>4.644859790802002</v>
      </c>
      <c r="AZ167" s="8">
        <v>1</v>
      </c>
      <c r="BA167">
        <f t="shared" si="68"/>
        <v>9.2897195816040039</v>
      </c>
      <c r="BB167" s="8">
        <v>24.817670822143555</v>
      </c>
      <c r="BC167" s="8">
        <v>24.242898941040039</v>
      </c>
      <c r="BD167" s="8">
        <v>25.139488220214844</v>
      </c>
      <c r="BE167" s="8">
        <v>801.05706787109375</v>
      </c>
      <c r="BF167" s="8">
        <v>769.4991455078125</v>
      </c>
      <c r="BG167" s="8">
        <v>14.933862686157227</v>
      </c>
      <c r="BH167" s="8">
        <v>17.918336868286133</v>
      </c>
      <c r="BI167" s="8">
        <v>47.881156921386719</v>
      </c>
      <c r="BJ167" s="8">
        <v>57.450019836425781</v>
      </c>
      <c r="BK167" s="8">
        <v>350.42739868164062</v>
      </c>
      <c r="BL167" s="8">
        <v>1798.255615234375</v>
      </c>
      <c r="BM167" s="8">
        <v>569.82281494140625</v>
      </c>
      <c r="BN167" s="8">
        <v>100.84431457519531</v>
      </c>
      <c r="BO167" s="8">
        <v>-15.302337646484375</v>
      </c>
      <c r="BP167" s="8">
        <v>-1.0070033073425293</v>
      </c>
      <c r="BQ167" s="8">
        <v>0.5</v>
      </c>
      <c r="BR167" s="8">
        <v>-1.355140209197998</v>
      </c>
      <c r="BS167" s="8">
        <v>7.355140209197998</v>
      </c>
      <c r="BT167" s="8">
        <v>1</v>
      </c>
      <c r="BU167" s="8">
        <v>0</v>
      </c>
      <c r="BV167" s="8">
        <v>0.15999999642372131</v>
      </c>
      <c r="BW167" s="8">
        <v>111115</v>
      </c>
      <c r="BX167">
        <f t="shared" si="69"/>
        <v>1.7521369934082029</v>
      </c>
      <c r="BY167">
        <f t="shared" si="70"/>
        <v>5.3246158814375718E-3</v>
      </c>
      <c r="BZ167">
        <f t="shared" si="71"/>
        <v>297.39289894104002</v>
      </c>
      <c r="CA167">
        <f t="shared" si="72"/>
        <v>297.96767082214353</v>
      </c>
      <c r="CB167">
        <f t="shared" si="73"/>
        <v>287.72089200643677</v>
      </c>
      <c r="CC167">
        <f t="shared" si="74"/>
        <v>0.21897070703979124</v>
      </c>
      <c r="CD167">
        <f t="shared" si="75"/>
        <v>3.0389536853579284</v>
      </c>
      <c r="CE167">
        <f t="shared" si="76"/>
        <v>30.135101796858464</v>
      </c>
      <c r="CF167">
        <f t="shared" si="77"/>
        <v>12.216764928572331</v>
      </c>
      <c r="CG167">
        <f t="shared" si="78"/>
        <v>24.530284881591797</v>
      </c>
      <c r="CH167">
        <f t="shared" si="79"/>
        <v>3.0917159877902267</v>
      </c>
      <c r="CI167">
        <f t="shared" si="80"/>
        <v>0.42537307220724319</v>
      </c>
      <c r="CJ167">
        <f t="shared" si="81"/>
        <v>1.8069623998097668</v>
      </c>
      <c r="CK167">
        <f t="shared" si="82"/>
        <v>1.2847535879804599</v>
      </c>
      <c r="CL167">
        <f t="shared" si="83"/>
        <v>0.26761971351532882</v>
      </c>
      <c r="CM167">
        <f t="shared" si="84"/>
        <v>56.969067864871676</v>
      </c>
      <c r="CN167">
        <f t="shared" si="85"/>
        <v>0.73414112526391007</v>
      </c>
      <c r="CO167">
        <f t="shared" si="86"/>
        <v>60.364006712360265</v>
      </c>
      <c r="CP167">
        <f t="shared" si="87"/>
        <v>762.0591689000513</v>
      </c>
      <c r="CQ167">
        <f t="shared" si="88"/>
        <v>4.0553633520188551E-2</v>
      </c>
      <c r="CR167">
        <f t="shared" si="89"/>
        <v>0</v>
      </c>
      <c r="CS167">
        <f t="shared" si="90"/>
        <v>1528.5172729492185</v>
      </c>
      <c r="CT167">
        <f t="shared" si="91"/>
        <v>0</v>
      </c>
      <c r="CU167" t="e">
        <f t="shared" si="92"/>
        <v>#DIV/0!</v>
      </c>
      <c r="CV167" t="e">
        <f t="shared" si="93"/>
        <v>#DIV/0!</v>
      </c>
    </row>
    <row r="168" spans="1:100" x14ac:dyDescent="0.3">
      <c r="A168" s="4" t="str">
        <f>VLOOKUP(B168,ListCodeMtrx!A$1:B$91,2,TRUE)</f>
        <v>M21</v>
      </c>
      <c r="B168" s="5">
        <v>21</v>
      </c>
      <c r="C168" s="10">
        <v>21</v>
      </c>
      <c r="D168" s="10">
        <v>1</v>
      </c>
      <c r="E168" s="10">
        <v>5</v>
      </c>
      <c r="F168" s="1">
        <v>69</v>
      </c>
      <c r="G168" s="17">
        <v>41313</v>
      </c>
      <c r="H168" s="11">
        <v>1</v>
      </c>
      <c r="I168" s="11">
        <v>181.93551858712405</v>
      </c>
      <c r="J168" s="11">
        <v>2.1486260919657711</v>
      </c>
      <c r="K168" s="11">
        <v>171.77385400883134</v>
      </c>
      <c r="L168" s="11">
        <v>257.52200378080846</v>
      </c>
      <c r="M168" s="1">
        <v>50.8</v>
      </c>
      <c r="N168" s="19">
        <v>42</v>
      </c>
      <c r="O168" s="19" t="s">
        <v>353</v>
      </c>
      <c r="P168" s="12">
        <v>0.16111111111111112</v>
      </c>
      <c r="Q168" s="12">
        <f t="shared" si="94"/>
        <v>0.53334490740740736</v>
      </c>
      <c r="R168" s="19">
        <v>10589.5</v>
      </c>
      <c r="S168" s="19">
        <v>0</v>
      </c>
      <c r="T168" s="13" t="s">
        <v>194</v>
      </c>
      <c r="U168" s="5">
        <f t="shared" si="52"/>
        <v>32.819690465014176</v>
      </c>
      <c r="V168" s="5">
        <f t="shared" si="53"/>
        <v>0.39230990884641598</v>
      </c>
      <c r="W168" s="5">
        <f t="shared" si="54"/>
        <v>235.17033955407021</v>
      </c>
      <c r="X168" s="5">
        <v>24.353916168212891</v>
      </c>
      <c r="Y168" s="19">
        <v>7</v>
      </c>
      <c r="Z168" s="19">
        <v>7</v>
      </c>
      <c r="AA168" s="19">
        <v>0</v>
      </c>
      <c r="AB168" s="19">
        <v>0</v>
      </c>
      <c r="AC168" s="19">
        <v>280.850341796875</v>
      </c>
      <c r="AD168" s="19">
        <v>578.46759033203125</v>
      </c>
      <c r="AE168" s="19">
        <v>385.94140625</v>
      </c>
      <c r="AF168" s="5" t="e">
        <f t="shared" si="55"/>
        <v>#DIV/0!</v>
      </c>
      <c r="AG168" s="5">
        <f t="shared" si="56"/>
        <v>0.51449252042682059</v>
      </c>
      <c r="AH168" s="5">
        <f t="shared" si="57"/>
        <v>0.33282103837749022</v>
      </c>
      <c r="AI168" s="19">
        <v>-1</v>
      </c>
      <c r="AJ168" s="19">
        <v>0.85</v>
      </c>
      <c r="AK168" s="19">
        <v>0.85</v>
      </c>
      <c r="AL168" s="19">
        <v>9.8076972961425781</v>
      </c>
      <c r="AM168" s="5">
        <f t="shared" si="58"/>
        <v>0.84999999999999987</v>
      </c>
      <c r="AN168" s="5">
        <f t="shared" si="59"/>
        <v>2.212466309675588E-2</v>
      </c>
      <c r="AO168" s="5">
        <f t="shared" si="60"/>
        <v>0.64689188892655514</v>
      </c>
      <c r="AP168" s="5">
        <f t="shared" si="61"/>
        <v>2.0597005032324578</v>
      </c>
      <c r="AQ168" s="5">
        <f t="shared" si="62"/>
        <v>-1</v>
      </c>
      <c r="AR168" s="19">
        <v>1798.3492431640625</v>
      </c>
      <c r="AS168" s="19">
        <v>0.5</v>
      </c>
      <c r="AT168" s="5">
        <f t="shared" si="63"/>
        <v>254.37459655197566</v>
      </c>
      <c r="AU168" s="5">
        <f t="shared" si="64"/>
        <v>4.9467855345778409</v>
      </c>
      <c r="AV168" s="5">
        <f t="shared" si="65"/>
        <v>1.2935409803977627</v>
      </c>
      <c r="AW168" s="5">
        <f t="shared" si="66"/>
        <v>24.353916168212891</v>
      </c>
      <c r="AX168" s="19">
        <v>2</v>
      </c>
      <c r="AY168" s="5">
        <f t="shared" si="67"/>
        <v>4.644859790802002</v>
      </c>
      <c r="AZ168" s="19">
        <v>1</v>
      </c>
      <c r="BA168" s="5">
        <f t="shared" si="68"/>
        <v>9.2897195816040039</v>
      </c>
      <c r="BB168" s="19">
        <v>24.799753189086914</v>
      </c>
      <c r="BC168" s="19">
        <v>24.353916168212891</v>
      </c>
      <c r="BD168" s="19">
        <v>25.139692306518555</v>
      </c>
      <c r="BE168" s="19">
        <v>400.10150146484375</v>
      </c>
      <c r="BF168" s="19">
        <v>380.2955322265625</v>
      </c>
      <c r="BG168" s="19">
        <v>14.735688209533691</v>
      </c>
      <c r="BH168" s="19">
        <v>17.509687423706055</v>
      </c>
      <c r="BI168" s="19">
        <v>47.294948577880859</v>
      </c>
      <c r="BJ168" s="19">
        <v>56.1982421875</v>
      </c>
      <c r="BK168" s="19">
        <v>350.4088134765625</v>
      </c>
      <c r="BL168" s="19">
        <v>1798.3492431640625</v>
      </c>
      <c r="BM168" s="19">
        <v>529.3974609375</v>
      </c>
      <c r="BN168" s="19">
        <v>100.84136199951172</v>
      </c>
      <c r="BO168" s="19">
        <v>-4.890777587890625</v>
      </c>
      <c r="BP168" s="19">
        <v>-1.0418868064880371</v>
      </c>
      <c r="BQ168" s="19">
        <v>0.25</v>
      </c>
      <c r="BR168" s="19">
        <v>-1.355140209197998</v>
      </c>
      <c r="BS168" s="19">
        <v>7.355140209197998</v>
      </c>
      <c r="BT168" s="19">
        <v>1</v>
      </c>
      <c r="BU168" s="19">
        <v>0</v>
      </c>
      <c r="BV168" s="19">
        <v>0.15999999642372131</v>
      </c>
      <c r="BW168" s="19">
        <v>111115</v>
      </c>
      <c r="BX168" s="5">
        <f t="shared" si="69"/>
        <v>1.7520440673828124</v>
      </c>
      <c r="BY168" s="5">
        <f t="shared" si="70"/>
        <v>4.9467855345778407E-3</v>
      </c>
      <c r="BZ168" s="5">
        <f t="shared" si="71"/>
        <v>297.50391616821287</v>
      </c>
      <c r="CA168" s="5">
        <f t="shared" si="72"/>
        <v>297.94975318908689</v>
      </c>
      <c r="CB168" s="5">
        <f t="shared" si="73"/>
        <v>287.73587247485193</v>
      </c>
      <c r="CC168" s="5">
        <f t="shared" si="74"/>
        <v>0.2750060121594276</v>
      </c>
      <c r="CD168" s="5">
        <f t="shared" si="75"/>
        <v>3.0592417083900028</v>
      </c>
      <c r="CE168" s="5">
        <f t="shared" si="76"/>
        <v>30.337171649911035</v>
      </c>
      <c r="CF168" s="5">
        <f t="shared" si="77"/>
        <v>12.82748422620498</v>
      </c>
      <c r="CG168" s="5">
        <f t="shared" si="78"/>
        <v>24.576834678649902</v>
      </c>
      <c r="CH168" s="5">
        <f t="shared" si="79"/>
        <v>3.1003371680993248</v>
      </c>
      <c r="CI168" s="5">
        <f t="shared" si="80"/>
        <v>0.37641375146217282</v>
      </c>
      <c r="CJ168" s="5">
        <f t="shared" si="81"/>
        <v>1.7657007279922401</v>
      </c>
      <c r="CK168" s="5">
        <f t="shared" si="82"/>
        <v>1.3346364401070847</v>
      </c>
      <c r="CL168" s="5">
        <f t="shared" si="83"/>
        <v>0.23663692477080786</v>
      </c>
      <c r="CM168" s="5">
        <f t="shared" si="84"/>
        <v>23.714897342520082</v>
      </c>
      <c r="CN168" s="5">
        <f t="shared" si="85"/>
        <v>0.61838838383714323</v>
      </c>
      <c r="CO168" s="5">
        <f t="shared" si="86"/>
        <v>58.435867964462965</v>
      </c>
      <c r="CP168" s="5">
        <f t="shared" si="87"/>
        <v>375.52611139113628</v>
      </c>
      <c r="CQ168" s="5">
        <f t="shared" si="88"/>
        <v>5.1070938623773689E-2</v>
      </c>
      <c r="CR168" s="5">
        <f t="shared" si="89"/>
        <v>0</v>
      </c>
      <c r="CS168" s="5">
        <f t="shared" si="90"/>
        <v>1528.5968566894528</v>
      </c>
      <c r="CT168" s="5">
        <f t="shared" si="91"/>
        <v>297.61724853515625</v>
      </c>
      <c r="CU168" s="5">
        <f t="shared" si="92"/>
        <v>0.33282103837749022</v>
      </c>
      <c r="CV168" s="5" t="e">
        <f t="shared" si="93"/>
        <v>#DIV/0!</v>
      </c>
    </row>
    <row r="169" spans="1:100" x14ac:dyDescent="0.3">
      <c r="A169" s="4" t="str">
        <f>VLOOKUP(B169,ListCodeMtrx!A$1:B$91,2,TRUE)</f>
        <v>M22</v>
      </c>
      <c r="B169">
        <v>22</v>
      </c>
      <c r="C169" s="10">
        <v>22</v>
      </c>
      <c r="D169" s="10">
        <v>1</v>
      </c>
      <c r="E169" s="10">
        <v>5</v>
      </c>
      <c r="F169" s="1">
        <v>69</v>
      </c>
      <c r="G169" s="3">
        <v>41313</v>
      </c>
      <c r="H169" s="11">
        <v>1</v>
      </c>
      <c r="I169" s="11">
        <v>172.1136105925556</v>
      </c>
      <c r="J169" s="11">
        <v>1.900740915207294</v>
      </c>
      <c r="K169" s="11">
        <v>159.12928965931101</v>
      </c>
      <c r="L169" s="11">
        <v>247.59040915441528</v>
      </c>
      <c r="M169" s="1">
        <v>42.8</v>
      </c>
      <c r="N169" s="8">
        <v>43</v>
      </c>
      <c r="O169" s="8" t="s">
        <v>354</v>
      </c>
      <c r="P169" s="12">
        <v>0.16111111111111112</v>
      </c>
      <c r="Q169" s="12">
        <f t="shared" si="94"/>
        <v>0.53711805555555558</v>
      </c>
      <c r="R169" s="8">
        <v>10925</v>
      </c>
      <c r="S169" s="8">
        <v>0</v>
      </c>
      <c r="T169" s="13">
        <v>400</v>
      </c>
      <c r="U169">
        <f t="shared" si="52"/>
        <v>33.933491254319613</v>
      </c>
      <c r="V169">
        <f t="shared" si="53"/>
        <v>0.60944324003791506</v>
      </c>
      <c r="W169">
        <f t="shared" si="54"/>
        <v>279.23375445793033</v>
      </c>
      <c r="X169">
        <v>23.804403305053711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t="e">
        <f t="shared" si="55"/>
        <v>#DIV/0!</v>
      </c>
      <c r="AG169" t="e">
        <f t="shared" si="56"/>
        <v>#DIV/0!</v>
      </c>
      <c r="AH169" t="e">
        <f t="shared" si="57"/>
        <v>#DIV/0!</v>
      </c>
      <c r="AI169" s="8">
        <v>-1</v>
      </c>
      <c r="AJ169" s="8">
        <v>0.85</v>
      </c>
      <c r="AK169" s="8">
        <v>0.85</v>
      </c>
      <c r="AL169" s="8">
        <v>9.8076972961425781</v>
      </c>
      <c r="AM169">
        <f t="shared" si="58"/>
        <v>0.84999999999999987</v>
      </c>
      <c r="AN169">
        <f t="shared" si="59"/>
        <v>2.2840937980392131E-2</v>
      </c>
      <c r="AO169" t="e">
        <f t="shared" si="60"/>
        <v>#DIV/0!</v>
      </c>
      <c r="AP169" t="e">
        <f t="shared" si="61"/>
        <v>#DIV/0!</v>
      </c>
      <c r="AQ169" t="e">
        <f t="shared" si="62"/>
        <v>#DIV/0!</v>
      </c>
      <c r="AR169" s="8">
        <v>1798.3492431640625</v>
      </c>
      <c r="AS169" s="8">
        <v>0.5</v>
      </c>
      <c r="AT169" t="e">
        <f t="shared" si="63"/>
        <v>#DIV/0!</v>
      </c>
      <c r="AU169">
        <f t="shared" si="64"/>
        <v>6.4934345739559269</v>
      </c>
      <c r="AV169">
        <f t="shared" si="65"/>
        <v>1.1176305505577104</v>
      </c>
      <c r="AW169">
        <f t="shared" si="66"/>
        <v>23.804403305053711</v>
      </c>
      <c r="AX169" s="8">
        <v>2</v>
      </c>
      <c r="AY169">
        <f t="shared" si="67"/>
        <v>4.644859790802002</v>
      </c>
      <c r="AZ169" s="8">
        <v>1</v>
      </c>
      <c r="BA169">
        <f t="shared" si="68"/>
        <v>9.2897195816040039</v>
      </c>
      <c r="BB169" s="8">
        <v>24.808988571166992</v>
      </c>
      <c r="BC169" s="8">
        <v>23.804403305053711</v>
      </c>
      <c r="BD169" s="8">
        <v>25.138591766357422</v>
      </c>
      <c r="BE169" s="8">
        <v>400.02755737304687</v>
      </c>
      <c r="BF169" s="8">
        <v>379.25335693359375</v>
      </c>
      <c r="BG169" s="8">
        <v>14.631490707397461</v>
      </c>
      <c r="BH169" s="8">
        <v>18.270099639892578</v>
      </c>
      <c r="BI169" s="8">
        <v>46.933437347412109</v>
      </c>
      <c r="BJ169" s="8">
        <v>58.605007171630859</v>
      </c>
      <c r="BK169" s="8">
        <v>350.3975830078125</v>
      </c>
      <c r="BL169" s="8">
        <v>1799.322998046875</v>
      </c>
      <c r="BM169" s="8">
        <v>573.977294921875</v>
      </c>
      <c r="BN169" s="8">
        <v>100.83879089355469</v>
      </c>
      <c r="BO169" s="8">
        <v>-4.70367431640625</v>
      </c>
      <c r="BP169" s="8">
        <v>-1.1090521812438965</v>
      </c>
      <c r="BQ169" s="8">
        <v>0.5</v>
      </c>
      <c r="BR169" s="8">
        <v>-1.355140209197998</v>
      </c>
      <c r="BS169" s="8">
        <v>7.355140209197998</v>
      </c>
      <c r="BT169" s="8">
        <v>1</v>
      </c>
      <c r="BU169" s="8">
        <v>0</v>
      </c>
      <c r="BV169" s="8">
        <v>0.15999999642372131</v>
      </c>
      <c r="BW169" s="8">
        <v>111115</v>
      </c>
      <c r="BX169">
        <f t="shared" si="69"/>
        <v>1.7519879150390625</v>
      </c>
      <c r="BY169">
        <f t="shared" si="70"/>
        <v>6.4934345739559272E-3</v>
      </c>
      <c r="BZ169">
        <f t="shared" si="71"/>
        <v>296.95440330505369</v>
      </c>
      <c r="CA169">
        <f t="shared" si="72"/>
        <v>297.95898857116697</v>
      </c>
      <c r="CB169">
        <f t="shared" si="73"/>
        <v>287.89167325261951</v>
      </c>
      <c r="CC169">
        <f t="shared" si="74"/>
        <v>4.7622905507666721E-2</v>
      </c>
      <c r="CD169">
        <f t="shared" si="75"/>
        <v>2.9599653077492469</v>
      </c>
      <c r="CE169">
        <f t="shared" si="76"/>
        <v>29.353439103348464</v>
      </c>
      <c r="CF169">
        <f t="shared" si="77"/>
        <v>11.083339463455886</v>
      </c>
      <c r="CG169">
        <f t="shared" si="78"/>
        <v>24.306695938110352</v>
      </c>
      <c r="CH169">
        <f t="shared" si="79"/>
        <v>3.0505979466929403</v>
      </c>
      <c r="CI169">
        <f t="shared" si="80"/>
        <v>0.57192278810475794</v>
      </c>
      <c r="CJ169">
        <f t="shared" si="81"/>
        <v>1.8423347571915365</v>
      </c>
      <c r="CK169">
        <f t="shared" si="82"/>
        <v>1.2082631895014038</v>
      </c>
      <c r="CL169">
        <f t="shared" si="83"/>
        <v>0.36064343238020252</v>
      </c>
      <c r="CM169">
        <f t="shared" si="84"/>
        <v>28.157594176205432</v>
      </c>
      <c r="CN169">
        <f t="shared" si="85"/>
        <v>0.73627233445114482</v>
      </c>
      <c r="CO169">
        <f t="shared" si="86"/>
        <v>63.70204034862104</v>
      </c>
      <c r="CP169">
        <f t="shared" si="87"/>
        <v>374.32207641528322</v>
      </c>
      <c r="CQ169">
        <f t="shared" si="88"/>
        <v>5.7747933270547266E-2</v>
      </c>
      <c r="CR169">
        <f t="shared" si="89"/>
        <v>0</v>
      </c>
      <c r="CS169">
        <f t="shared" si="90"/>
        <v>1529.4245483398436</v>
      </c>
      <c r="CT169">
        <f t="shared" si="91"/>
        <v>0</v>
      </c>
      <c r="CU169" t="e">
        <f t="shared" si="92"/>
        <v>#DIV/0!</v>
      </c>
      <c r="CV169" t="e">
        <f t="shared" si="93"/>
        <v>#DIV/0!</v>
      </c>
    </row>
    <row r="170" spans="1:100" x14ac:dyDescent="0.3">
      <c r="A170" s="4" t="str">
        <f>VLOOKUP(B170,ListCodeMtrx!A$1:B$91,2,TRUE)</f>
        <v>M22</v>
      </c>
      <c r="B170">
        <v>22</v>
      </c>
      <c r="C170" s="10">
        <v>22</v>
      </c>
      <c r="D170" s="10">
        <v>1</v>
      </c>
      <c r="E170" s="10">
        <v>5</v>
      </c>
      <c r="F170" s="1">
        <v>69</v>
      </c>
      <c r="G170" s="3">
        <v>41313</v>
      </c>
      <c r="H170" s="11">
        <v>1</v>
      </c>
      <c r="I170" s="11">
        <v>172.1136105925556</v>
      </c>
      <c r="J170" s="11">
        <v>1.900740915207294</v>
      </c>
      <c r="K170" s="11">
        <v>159.12928965931101</v>
      </c>
      <c r="L170" s="11">
        <v>247.59040915441528</v>
      </c>
      <c r="M170" s="1">
        <v>42.8</v>
      </c>
      <c r="N170" s="8">
        <v>44</v>
      </c>
      <c r="O170" s="8" t="s">
        <v>355</v>
      </c>
      <c r="P170" s="12">
        <v>0.16111111111111112</v>
      </c>
      <c r="Q170" s="12">
        <f t="shared" si="94"/>
        <v>0.53892361111111109</v>
      </c>
      <c r="R170" s="8">
        <v>11081</v>
      </c>
      <c r="S170" s="8">
        <v>0</v>
      </c>
      <c r="T170" s="13">
        <v>50</v>
      </c>
      <c r="U170" s="14">
        <f t="shared" si="52"/>
        <v>-0.29515011807304664</v>
      </c>
      <c r="V170" s="14">
        <f t="shared" si="53"/>
        <v>0.6038054739547366</v>
      </c>
      <c r="W170" s="14">
        <f t="shared" si="54"/>
        <v>48.570579062548532</v>
      </c>
      <c r="X170" s="15">
        <v>23.906364440917969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t="e">
        <f t="shared" si="55"/>
        <v>#DIV/0!</v>
      </c>
      <c r="AG170" t="e">
        <f t="shared" si="56"/>
        <v>#DIV/0!</v>
      </c>
      <c r="AH170" t="e">
        <f t="shared" si="57"/>
        <v>#DIV/0!</v>
      </c>
      <c r="AI170" s="8">
        <v>-1</v>
      </c>
      <c r="AJ170" s="8">
        <v>0.85</v>
      </c>
      <c r="AK170" s="8">
        <v>0.85</v>
      </c>
      <c r="AL170" s="8">
        <v>9.8076972961425781</v>
      </c>
      <c r="AM170">
        <f t="shared" si="58"/>
        <v>0.84999999999999987</v>
      </c>
      <c r="AN170">
        <f t="shared" si="59"/>
        <v>4.6089846143371654E-4</v>
      </c>
      <c r="AO170" t="e">
        <f t="shared" si="60"/>
        <v>#DIV/0!</v>
      </c>
      <c r="AP170" t="e">
        <f t="shared" si="61"/>
        <v>#DIV/0!</v>
      </c>
      <c r="AQ170" t="e">
        <f t="shared" si="62"/>
        <v>#DIV/0!</v>
      </c>
      <c r="AR170" s="8">
        <v>1798.3492431640625</v>
      </c>
      <c r="AS170" s="8">
        <v>0.5</v>
      </c>
      <c r="AT170" t="e">
        <f t="shared" si="63"/>
        <v>#DIV/0!</v>
      </c>
      <c r="AU170">
        <f t="shared" si="64"/>
        <v>6.5066190250992744</v>
      </c>
      <c r="AV170">
        <f t="shared" si="65"/>
        <v>1.1295743390861401</v>
      </c>
      <c r="AW170">
        <f t="shared" si="66"/>
        <v>23.906364440917969</v>
      </c>
      <c r="AX170" s="8">
        <v>2</v>
      </c>
      <c r="AY170">
        <f t="shared" si="67"/>
        <v>4.644859790802002</v>
      </c>
      <c r="AZ170" s="8">
        <v>1</v>
      </c>
      <c r="BA170">
        <f t="shared" si="68"/>
        <v>9.2897195816040039</v>
      </c>
      <c r="BB170" s="8">
        <v>24.802114486694336</v>
      </c>
      <c r="BC170" s="8">
        <v>23.906364440917969</v>
      </c>
      <c r="BD170" s="8">
        <v>25.13916015625</v>
      </c>
      <c r="BE170" s="8">
        <v>48.64166259765625</v>
      </c>
      <c r="BF170" s="8">
        <v>48.629524230957031</v>
      </c>
      <c r="BG170" s="8">
        <v>14.685942649841309</v>
      </c>
      <c r="BH170" s="8">
        <v>18.332155227661133</v>
      </c>
      <c r="BI170" s="8">
        <v>47.127529144287109</v>
      </c>
      <c r="BJ170" s="8">
        <v>58.828311920166016</v>
      </c>
      <c r="BK170" s="8">
        <v>350.35470581054687</v>
      </c>
      <c r="BL170" s="8">
        <v>1799.1710205078125</v>
      </c>
      <c r="BM170" s="8">
        <v>698.4815673828125</v>
      </c>
      <c r="BN170" s="8">
        <v>100.83897399902344</v>
      </c>
      <c r="BO170" s="8">
        <v>0.62344741821289063</v>
      </c>
      <c r="BP170" s="8">
        <v>-1.2003130912780762</v>
      </c>
      <c r="BQ170" s="8">
        <v>0.5</v>
      </c>
      <c r="BR170" s="8">
        <v>-1.355140209197998</v>
      </c>
      <c r="BS170" s="8">
        <v>7.355140209197998</v>
      </c>
      <c r="BT170" s="8">
        <v>1</v>
      </c>
      <c r="BU170" s="8">
        <v>0</v>
      </c>
      <c r="BV170" s="8">
        <v>0.15999999642372131</v>
      </c>
      <c r="BW170" s="8">
        <v>111135</v>
      </c>
      <c r="BX170">
        <f t="shared" si="69"/>
        <v>1.7517735290527343</v>
      </c>
      <c r="BY170">
        <f t="shared" si="70"/>
        <v>6.5066190250992742E-3</v>
      </c>
      <c r="BZ170">
        <f t="shared" si="71"/>
        <v>297.05636444091795</v>
      </c>
      <c r="CA170">
        <f t="shared" si="72"/>
        <v>297.95211448669431</v>
      </c>
      <c r="CB170">
        <f t="shared" si="73"/>
        <v>287.86735684691303</v>
      </c>
      <c r="CC170">
        <f t="shared" si="74"/>
        <v>4.0858955664719789E-2</v>
      </c>
      <c r="CD170">
        <f t="shared" si="75"/>
        <v>2.9781700634343227</v>
      </c>
      <c r="CE170">
        <f t="shared" si="76"/>
        <v>29.533918735261672</v>
      </c>
      <c r="CF170">
        <f t="shared" si="77"/>
        <v>11.201763507600539</v>
      </c>
      <c r="CG170">
        <f t="shared" si="78"/>
        <v>24.354239463806152</v>
      </c>
      <c r="CH170">
        <f t="shared" si="79"/>
        <v>3.0593009620406599</v>
      </c>
      <c r="CI170">
        <f t="shared" si="80"/>
        <v>0.56695500374009233</v>
      </c>
      <c r="CJ170">
        <f t="shared" si="81"/>
        <v>1.8485957243481825</v>
      </c>
      <c r="CK170">
        <f t="shared" si="82"/>
        <v>1.2107052376924774</v>
      </c>
      <c r="CL170">
        <f t="shared" si="83"/>
        <v>0.35748311797993659</v>
      </c>
      <c r="CM170">
        <f t="shared" si="84"/>
        <v>4.897807359205844</v>
      </c>
      <c r="CN170">
        <f t="shared" si="85"/>
        <v>0.99878787281305592</v>
      </c>
      <c r="CO170">
        <f t="shared" si="86"/>
        <v>63.513075565227538</v>
      </c>
      <c r="CP170">
        <f t="shared" si="87"/>
        <v>48.672416016430041</v>
      </c>
      <c r="CQ170">
        <f t="shared" si="88"/>
        <v>-3.8514405666509972E-3</v>
      </c>
      <c r="CR170">
        <f t="shared" si="89"/>
        <v>0</v>
      </c>
      <c r="CS170">
        <f t="shared" si="90"/>
        <v>1529.2953674316404</v>
      </c>
      <c r="CT170">
        <f t="shared" si="91"/>
        <v>0</v>
      </c>
      <c r="CU170" t="e">
        <f t="shared" si="92"/>
        <v>#DIV/0!</v>
      </c>
      <c r="CV170" t="e">
        <f t="shared" si="93"/>
        <v>#DIV/0!</v>
      </c>
    </row>
    <row r="171" spans="1:100" x14ac:dyDescent="0.3">
      <c r="A171" s="4" t="str">
        <f>VLOOKUP(B171,ListCodeMtrx!A$1:B$91,2,TRUE)</f>
        <v>M22</v>
      </c>
      <c r="B171">
        <v>22</v>
      </c>
      <c r="C171" s="10">
        <v>22</v>
      </c>
      <c r="D171" s="10">
        <v>1</v>
      </c>
      <c r="E171" s="10">
        <v>5</v>
      </c>
      <c r="F171" s="1">
        <v>69</v>
      </c>
      <c r="G171" s="3">
        <v>41313</v>
      </c>
      <c r="H171" s="11">
        <v>1</v>
      </c>
      <c r="I171" s="11">
        <v>172.1136105925556</v>
      </c>
      <c r="J171" s="11">
        <v>1.900740915207294</v>
      </c>
      <c r="K171" s="11">
        <v>159.12928965931101</v>
      </c>
      <c r="L171" s="11">
        <v>247.59040915441528</v>
      </c>
      <c r="M171" s="1">
        <v>42.8</v>
      </c>
      <c r="N171" s="8">
        <v>45</v>
      </c>
      <c r="O171" s="8" t="s">
        <v>356</v>
      </c>
      <c r="P171" s="12">
        <v>0.16111111111111112</v>
      </c>
      <c r="Q171" s="12">
        <f t="shared" si="94"/>
        <v>0.54134259259259254</v>
      </c>
      <c r="R171" s="8">
        <v>11290</v>
      </c>
      <c r="S171" s="8">
        <v>0</v>
      </c>
      <c r="T171" s="13">
        <v>150</v>
      </c>
      <c r="U171" s="14">
        <f t="shared" si="52"/>
        <v>13.114350675047064</v>
      </c>
      <c r="V171" s="14">
        <f t="shared" si="53"/>
        <v>0.60970854158613608</v>
      </c>
      <c r="W171" s="14">
        <f t="shared" si="54"/>
        <v>104.94874425959996</v>
      </c>
      <c r="X171" s="15">
        <v>24.019281387329102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t="e">
        <f t="shared" si="55"/>
        <v>#DIV/0!</v>
      </c>
      <c r="AG171" t="e">
        <f t="shared" si="56"/>
        <v>#DIV/0!</v>
      </c>
      <c r="AH171" t="e">
        <f t="shared" si="57"/>
        <v>#DIV/0!</v>
      </c>
      <c r="AI171" s="8">
        <v>-1</v>
      </c>
      <c r="AJ171" s="8">
        <v>0.85</v>
      </c>
      <c r="AK171" s="8">
        <v>0.85</v>
      </c>
      <c r="AL171" s="8">
        <v>9.8076972961425781</v>
      </c>
      <c r="AM171">
        <f t="shared" si="58"/>
        <v>0.84999999999999987</v>
      </c>
      <c r="AN171">
        <f t="shared" si="59"/>
        <v>9.2350733444242217E-3</v>
      </c>
      <c r="AO171" t="e">
        <f t="shared" si="60"/>
        <v>#DIV/0!</v>
      </c>
      <c r="AP171" t="e">
        <f t="shared" si="61"/>
        <v>#DIV/0!</v>
      </c>
      <c r="AQ171" t="e">
        <f t="shared" si="62"/>
        <v>#DIV/0!</v>
      </c>
      <c r="AR171" s="8">
        <v>1798.3492431640625</v>
      </c>
      <c r="AS171" s="8">
        <v>0.5</v>
      </c>
      <c r="AT171" t="e">
        <f t="shared" si="63"/>
        <v>#DIV/0!</v>
      </c>
      <c r="AU171">
        <f t="shared" si="64"/>
        <v>6.5264712078244909</v>
      </c>
      <c r="AV171">
        <f t="shared" si="65"/>
        <v>1.1223401269613997</v>
      </c>
      <c r="AW171">
        <f t="shared" si="66"/>
        <v>24.019281387329102</v>
      </c>
      <c r="AX171" s="8">
        <v>2</v>
      </c>
      <c r="AY171">
        <f t="shared" si="67"/>
        <v>4.644859790802002</v>
      </c>
      <c r="AZ171" s="8">
        <v>1</v>
      </c>
      <c r="BA171">
        <f t="shared" si="68"/>
        <v>9.2897195816040039</v>
      </c>
      <c r="BB171" s="8">
        <v>24.860332489013672</v>
      </c>
      <c r="BC171" s="8">
        <v>24.019281387329102</v>
      </c>
      <c r="BD171" s="8">
        <v>25.140371322631836</v>
      </c>
      <c r="BE171" s="8">
        <v>151.56442260742187</v>
      </c>
      <c r="BF171" s="8">
        <v>143.54505920410156</v>
      </c>
      <c r="BG171" s="8">
        <v>14.951192855834961</v>
      </c>
      <c r="BH171" s="8">
        <v>18.606704711914063</v>
      </c>
      <c r="BI171" s="8">
        <v>47.807788848876953</v>
      </c>
      <c r="BJ171" s="8">
        <v>59.496616363525391</v>
      </c>
      <c r="BK171" s="8">
        <v>350.431640625</v>
      </c>
      <c r="BL171" s="8">
        <v>1798.0494384765625</v>
      </c>
      <c r="BM171" s="8">
        <v>731.392578125</v>
      </c>
      <c r="BN171" s="8">
        <v>100.82951354980469</v>
      </c>
      <c r="BO171" s="8">
        <v>-0.28568649291992188</v>
      </c>
      <c r="BP171" s="8">
        <v>-1.1904768943786621</v>
      </c>
      <c r="BQ171" s="8">
        <v>0.25</v>
      </c>
      <c r="BR171" s="8">
        <v>-1.355140209197998</v>
      </c>
      <c r="BS171" s="8">
        <v>7.355140209197998</v>
      </c>
      <c r="BT171" s="8">
        <v>1</v>
      </c>
      <c r="BU171" s="8">
        <v>0</v>
      </c>
      <c r="BV171" s="8">
        <v>0.15999999642372131</v>
      </c>
      <c r="BW171" s="8">
        <v>111115</v>
      </c>
      <c r="BX171">
        <f t="shared" si="69"/>
        <v>1.7521582031249998</v>
      </c>
      <c r="BY171">
        <f t="shared" si="70"/>
        <v>6.526471207824491E-3</v>
      </c>
      <c r="BZ171">
        <f t="shared" si="71"/>
        <v>297.16928138732908</v>
      </c>
      <c r="CA171">
        <f t="shared" si="72"/>
        <v>298.01033248901365</v>
      </c>
      <c r="CB171">
        <f t="shared" si="73"/>
        <v>287.68790372592412</v>
      </c>
      <c r="CC171">
        <f t="shared" si="74"/>
        <v>3.4713920773738256E-2</v>
      </c>
      <c r="CD171">
        <f t="shared" si="75"/>
        <v>2.9984451118285533</v>
      </c>
      <c r="CE171">
        <f t="shared" si="76"/>
        <v>29.737772267913133</v>
      </c>
      <c r="CF171">
        <f t="shared" si="77"/>
        <v>11.131067555999071</v>
      </c>
      <c r="CG171">
        <f t="shared" si="78"/>
        <v>24.439806938171387</v>
      </c>
      <c r="CH171">
        <f t="shared" si="79"/>
        <v>3.0750190951335821</v>
      </c>
      <c r="CI171">
        <f t="shared" si="80"/>
        <v>0.57215642230641184</v>
      </c>
      <c r="CJ171">
        <f t="shared" si="81"/>
        <v>1.8761049848671536</v>
      </c>
      <c r="CK171">
        <f t="shared" si="82"/>
        <v>1.1989141102664285</v>
      </c>
      <c r="CL171">
        <f t="shared" si="83"/>
        <v>0.36079207359264137</v>
      </c>
      <c r="CM171">
        <f t="shared" si="84"/>
        <v>10.581930831358321</v>
      </c>
      <c r="CN171">
        <f t="shared" si="85"/>
        <v>0.73112056131710612</v>
      </c>
      <c r="CO171">
        <f t="shared" si="86"/>
        <v>64.004540999500733</v>
      </c>
      <c r="CP171">
        <f t="shared" si="87"/>
        <v>141.63925642331873</v>
      </c>
      <c r="CQ171">
        <f t="shared" si="88"/>
        <v>5.9261677635063417E-2</v>
      </c>
      <c r="CR171">
        <f t="shared" si="89"/>
        <v>0</v>
      </c>
      <c r="CS171">
        <f t="shared" si="90"/>
        <v>1528.3420227050779</v>
      </c>
      <c r="CT171">
        <f t="shared" si="91"/>
        <v>0</v>
      </c>
      <c r="CU171" t="e">
        <f t="shared" si="92"/>
        <v>#DIV/0!</v>
      </c>
      <c r="CV171" t="e">
        <f t="shared" si="93"/>
        <v>#DIV/0!</v>
      </c>
    </row>
    <row r="172" spans="1:100" x14ac:dyDescent="0.3">
      <c r="A172" s="4" t="str">
        <f>VLOOKUP(B172,ListCodeMtrx!A$1:B$91,2,TRUE)</f>
        <v>M22</v>
      </c>
      <c r="B172">
        <v>22</v>
      </c>
      <c r="C172" s="10">
        <v>22</v>
      </c>
      <c r="D172" s="10">
        <v>1</v>
      </c>
      <c r="E172" s="10">
        <v>5</v>
      </c>
      <c r="F172" s="1">
        <v>69</v>
      </c>
      <c r="G172" s="3">
        <v>41313</v>
      </c>
      <c r="H172" s="11">
        <v>1</v>
      </c>
      <c r="I172" s="11">
        <v>172.1136105925556</v>
      </c>
      <c r="J172" s="11">
        <v>1.900740915207294</v>
      </c>
      <c r="K172" s="11">
        <v>159.12928965931101</v>
      </c>
      <c r="L172" s="11">
        <v>247.59040915441528</v>
      </c>
      <c r="M172" s="1">
        <v>42.8</v>
      </c>
      <c r="N172" s="8">
        <v>46</v>
      </c>
      <c r="O172" s="8" t="s">
        <v>357</v>
      </c>
      <c r="P172" s="12">
        <v>0.16111111111111112</v>
      </c>
      <c r="Q172" s="12">
        <f t="shared" si="94"/>
        <v>0.54376157407407399</v>
      </c>
      <c r="R172" s="8">
        <v>11499</v>
      </c>
      <c r="S172" s="8">
        <v>0</v>
      </c>
      <c r="T172" s="13" t="s">
        <v>192</v>
      </c>
      <c r="U172" s="14">
        <f t="shared" si="52"/>
        <v>36.043156077951089</v>
      </c>
      <c r="V172" s="14">
        <f t="shared" si="53"/>
        <v>0.60289785479293512</v>
      </c>
      <c r="W172" s="14">
        <f t="shared" si="54"/>
        <v>271.30080414490868</v>
      </c>
      <c r="X172" s="15">
        <v>24.079835891723633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t="e">
        <f t="shared" si="55"/>
        <v>#DIV/0!</v>
      </c>
      <c r="AG172" t="e">
        <f t="shared" si="56"/>
        <v>#DIV/0!</v>
      </c>
      <c r="AH172" t="e">
        <f t="shared" si="57"/>
        <v>#DIV/0!</v>
      </c>
      <c r="AI172" s="8">
        <v>-1</v>
      </c>
      <c r="AJ172" s="8">
        <v>0.85</v>
      </c>
      <c r="AK172" s="8">
        <v>0.85</v>
      </c>
      <c r="AL172" s="8">
        <v>9.7839221954345703</v>
      </c>
      <c r="AM172">
        <f t="shared" si="58"/>
        <v>0.84999999999999987</v>
      </c>
      <c r="AN172">
        <f t="shared" si="59"/>
        <v>2.4184956004742186E-2</v>
      </c>
      <c r="AO172" t="e">
        <f t="shared" si="60"/>
        <v>#DIV/0!</v>
      </c>
      <c r="AP172" t="e">
        <f t="shared" si="61"/>
        <v>#DIV/0!</v>
      </c>
      <c r="AQ172" t="e">
        <f t="shared" si="62"/>
        <v>#DIV/0!</v>
      </c>
      <c r="AR172" s="8">
        <v>1798.3492431640625</v>
      </c>
      <c r="AS172" s="8">
        <v>0.5</v>
      </c>
      <c r="AT172" t="e">
        <f t="shared" si="63"/>
        <v>#DIV/0!</v>
      </c>
      <c r="AU172">
        <f t="shared" si="64"/>
        <v>6.4047258832998013</v>
      </c>
      <c r="AV172">
        <f t="shared" si="65"/>
        <v>1.1127669929233921</v>
      </c>
      <c r="AW172">
        <f t="shared" si="66"/>
        <v>24.079835891723633</v>
      </c>
      <c r="AX172" s="8">
        <v>2</v>
      </c>
      <c r="AY172">
        <f t="shared" si="67"/>
        <v>4.644859790802002</v>
      </c>
      <c r="AZ172" s="8">
        <v>1</v>
      </c>
      <c r="BA172">
        <f t="shared" si="68"/>
        <v>9.2897195816040039</v>
      </c>
      <c r="BB172" s="8">
        <v>24.897712707519531</v>
      </c>
      <c r="BC172" s="8">
        <v>24.079835891723633</v>
      </c>
      <c r="BD172" s="8">
        <v>25.140287399291992</v>
      </c>
      <c r="BE172" s="8">
        <v>400.05279541015625</v>
      </c>
      <c r="BF172" s="8">
        <v>378.09500122070312</v>
      </c>
      <c r="BG172" s="8">
        <v>15.224813461303711</v>
      </c>
      <c r="BH172" s="8">
        <v>18.812202453613281</v>
      </c>
      <c r="BI172" s="8">
        <v>48.568496704101563</v>
      </c>
      <c r="BJ172" s="8">
        <v>60.012580871582031</v>
      </c>
      <c r="BK172" s="8">
        <v>350.3516845703125</v>
      </c>
      <c r="BL172" s="8">
        <v>1801.9542236328125</v>
      </c>
      <c r="BM172" s="8">
        <v>846.6448974609375</v>
      </c>
      <c r="BN172" s="8">
        <v>100.81758117675781</v>
      </c>
      <c r="BO172" s="8">
        <v>-4.5750541687011719</v>
      </c>
      <c r="BP172" s="8">
        <v>-1.1337199211120605</v>
      </c>
      <c r="BQ172" s="8">
        <v>0.25</v>
      </c>
      <c r="BR172" s="8">
        <v>-1.355140209197998</v>
      </c>
      <c r="BS172" s="8">
        <v>7.355140209197998</v>
      </c>
      <c r="BT172" s="8">
        <v>1</v>
      </c>
      <c r="BU172" s="8">
        <v>0</v>
      </c>
      <c r="BV172" s="8">
        <v>0.15999999642372131</v>
      </c>
      <c r="BW172" s="8">
        <v>111115</v>
      </c>
      <c r="BX172">
        <f t="shared" si="69"/>
        <v>1.7517584228515624</v>
      </c>
      <c r="BY172">
        <f t="shared" si="70"/>
        <v>6.4047258832998014E-3</v>
      </c>
      <c r="BZ172">
        <f t="shared" si="71"/>
        <v>297.22983589172361</v>
      </c>
      <c r="CA172">
        <f t="shared" si="72"/>
        <v>298.04771270751951</v>
      </c>
      <c r="CB172">
        <f t="shared" si="73"/>
        <v>288.31266933695952</v>
      </c>
      <c r="CC172">
        <f t="shared" si="74"/>
        <v>5.5842557064324255E-2</v>
      </c>
      <c r="CD172">
        <f t="shared" si="75"/>
        <v>3.0093677409041515</v>
      </c>
      <c r="CE172">
        <f t="shared" si="76"/>
        <v>29.849632432938417</v>
      </c>
      <c r="CF172">
        <f t="shared" si="77"/>
        <v>11.037429979325136</v>
      </c>
      <c r="CG172">
        <f t="shared" si="78"/>
        <v>24.488774299621582</v>
      </c>
      <c r="CH172">
        <f t="shared" si="79"/>
        <v>3.0840457696047276</v>
      </c>
      <c r="CI172">
        <f t="shared" si="80"/>
        <v>0.56615471520921024</v>
      </c>
      <c r="CJ172">
        <f t="shared" si="81"/>
        <v>1.8966007479807594</v>
      </c>
      <c r="CK172">
        <f t="shared" si="82"/>
        <v>1.1874450216239683</v>
      </c>
      <c r="CL172">
        <f t="shared" si="83"/>
        <v>0.35697405086963813</v>
      </c>
      <c r="CM172">
        <f t="shared" si="84"/>
        <v>27.351890845199005</v>
      </c>
      <c r="CN172">
        <f t="shared" si="85"/>
        <v>0.71754665697509157</v>
      </c>
      <c r="CO172">
        <f t="shared" si="86"/>
        <v>64.410833177702486</v>
      </c>
      <c r="CP172">
        <f t="shared" si="87"/>
        <v>372.85714013374525</v>
      </c>
      <c r="CQ172">
        <f t="shared" si="88"/>
        <v>6.2264322268363835E-2</v>
      </c>
      <c r="CR172">
        <f t="shared" si="89"/>
        <v>0</v>
      </c>
      <c r="CS172">
        <f t="shared" si="90"/>
        <v>1531.6610900878904</v>
      </c>
      <c r="CT172">
        <f t="shared" si="91"/>
        <v>0</v>
      </c>
      <c r="CU172" t="e">
        <f t="shared" si="92"/>
        <v>#DIV/0!</v>
      </c>
      <c r="CV172" t="e">
        <f t="shared" si="93"/>
        <v>#DIV/0!</v>
      </c>
    </row>
    <row r="173" spans="1:100" s="5" customFormat="1" x14ac:dyDescent="0.3">
      <c r="A173" s="4" t="str">
        <f>VLOOKUP(B173,ListCodeMtrx!A$1:B$91,2,TRUE)</f>
        <v>M22</v>
      </c>
      <c r="B173">
        <v>22</v>
      </c>
      <c r="C173" s="10">
        <v>22</v>
      </c>
      <c r="D173" s="10">
        <v>1</v>
      </c>
      <c r="E173" s="10">
        <v>5</v>
      </c>
      <c r="F173" s="1">
        <v>69</v>
      </c>
      <c r="G173" s="3">
        <v>41313</v>
      </c>
      <c r="H173" s="11">
        <v>1</v>
      </c>
      <c r="I173" s="11">
        <v>172.1136105925556</v>
      </c>
      <c r="J173" s="11">
        <v>1.900740915207294</v>
      </c>
      <c r="K173" s="11">
        <v>159.12928965931101</v>
      </c>
      <c r="L173" s="11">
        <v>247.59040915441528</v>
      </c>
      <c r="M173" s="1">
        <v>42.8</v>
      </c>
      <c r="N173" s="8">
        <v>47</v>
      </c>
      <c r="O173" s="8" t="s">
        <v>358</v>
      </c>
      <c r="P173" s="12">
        <v>0.16111111111111112</v>
      </c>
      <c r="Q173" s="12">
        <f t="shared" si="94"/>
        <v>0.54569444444444448</v>
      </c>
      <c r="R173" s="8">
        <v>11666</v>
      </c>
      <c r="S173" s="8">
        <v>0</v>
      </c>
      <c r="T173" s="13">
        <v>800</v>
      </c>
      <c r="U173" s="14">
        <f t="shared" si="52"/>
        <v>50.197389361721925</v>
      </c>
      <c r="V173" s="14">
        <f t="shared" si="53"/>
        <v>0.5903891586360881</v>
      </c>
      <c r="W173" s="14">
        <f t="shared" si="54"/>
        <v>612.78653501180565</v>
      </c>
      <c r="X173" s="15">
        <v>24.300407409667969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t="e">
        <f t="shared" si="55"/>
        <v>#DIV/0!</v>
      </c>
      <c r="AG173" t="e">
        <f t="shared" si="56"/>
        <v>#DIV/0!</v>
      </c>
      <c r="AH173" t="e">
        <f t="shared" si="57"/>
        <v>#DIV/0!</v>
      </c>
      <c r="AI173" s="8">
        <v>-1</v>
      </c>
      <c r="AJ173" s="8">
        <v>0.85</v>
      </c>
      <c r="AK173" s="8">
        <v>0.85</v>
      </c>
      <c r="AL173" s="8">
        <v>9.7839221954345703</v>
      </c>
      <c r="AM173">
        <f t="shared" si="58"/>
        <v>0.84999999999999987</v>
      </c>
      <c r="AN173">
        <f t="shared" si="59"/>
        <v>3.3459634381670218E-2</v>
      </c>
      <c r="AO173" t="e">
        <f t="shared" si="60"/>
        <v>#DIV/0!</v>
      </c>
      <c r="AP173" t="e">
        <f t="shared" si="61"/>
        <v>#DIV/0!</v>
      </c>
      <c r="AQ173" t="e">
        <f t="shared" si="62"/>
        <v>#DIV/0!</v>
      </c>
      <c r="AR173" s="8">
        <v>1798.3492431640625</v>
      </c>
      <c r="AS173" s="8">
        <v>0.5</v>
      </c>
      <c r="AT173" t="e">
        <f t="shared" si="63"/>
        <v>#DIV/0!</v>
      </c>
      <c r="AU173">
        <f t="shared" si="64"/>
        <v>6.3056530746512065</v>
      </c>
      <c r="AV173">
        <f t="shared" si="65"/>
        <v>1.1168995457393325</v>
      </c>
      <c r="AW173">
        <f t="shared" si="66"/>
        <v>24.300407409667969</v>
      </c>
      <c r="AX173" s="8">
        <v>2</v>
      </c>
      <c r="AY173">
        <f t="shared" si="67"/>
        <v>4.644859790802002</v>
      </c>
      <c r="AZ173" s="8">
        <v>1</v>
      </c>
      <c r="BA173">
        <f t="shared" si="68"/>
        <v>9.2897195816040039</v>
      </c>
      <c r="BB173" s="8">
        <v>24.991445541381836</v>
      </c>
      <c r="BC173" s="8">
        <v>24.300407409667969</v>
      </c>
      <c r="BD173" s="8">
        <v>25.138744354248047</v>
      </c>
      <c r="BE173" s="8">
        <v>800.0906982421875</v>
      </c>
      <c r="BF173" s="8">
        <v>768.67425537109375</v>
      </c>
      <c r="BG173" s="8">
        <v>15.639150619506836</v>
      </c>
      <c r="BH173" s="8">
        <v>19.169097900390625</v>
      </c>
      <c r="BI173" s="8">
        <v>49.611274719238281</v>
      </c>
      <c r="BJ173" s="8">
        <v>60.809146881103516</v>
      </c>
      <c r="BK173" s="8">
        <v>350.41766357421875</v>
      </c>
      <c r="BL173" s="8">
        <v>1800.1458740234375</v>
      </c>
      <c r="BM173" s="8">
        <v>998.7626953125</v>
      </c>
      <c r="BN173" s="8">
        <v>100.81584930419922</v>
      </c>
      <c r="BO173" s="8">
        <v>-14.812786102294922</v>
      </c>
      <c r="BP173" s="8">
        <v>-1.0797648429870605</v>
      </c>
      <c r="BQ173" s="8">
        <v>0.25</v>
      </c>
      <c r="BR173" s="8">
        <v>-1.355140209197998</v>
      </c>
      <c r="BS173" s="8">
        <v>7.355140209197998</v>
      </c>
      <c r="BT173" s="8">
        <v>1</v>
      </c>
      <c r="BU173" s="8">
        <v>0</v>
      </c>
      <c r="BV173" s="8">
        <v>0.15999999642372131</v>
      </c>
      <c r="BW173" s="8">
        <v>111115</v>
      </c>
      <c r="BX173">
        <f t="shared" si="69"/>
        <v>1.7520883178710935</v>
      </c>
      <c r="BY173">
        <f t="shared" si="70"/>
        <v>6.3056530746512067E-3</v>
      </c>
      <c r="BZ173">
        <f t="shared" si="71"/>
        <v>297.45040740966795</v>
      </c>
      <c r="CA173">
        <f t="shared" si="72"/>
        <v>298.14144554138181</v>
      </c>
      <c r="CB173">
        <f t="shared" si="73"/>
        <v>288.02333340592668</v>
      </c>
      <c r="CC173">
        <f t="shared" si="74"/>
        <v>6.5603471867934651E-2</v>
      </c>
      <c r="CD173">
        <f t="shared" si="75"/>
        <v>3.0494484309625554</v>
      </c>
      <c r="CE173">
        <f t="shared" si="76"/>
        <v>30.247708589561409</v>
      </c>
      <c r="CF173">
        <f t="shared" si="77"/>
        <v>11.078610689170784</v>
      </c>
      <c r="CG173">
        <f t="shared" si="78"/>
        <v>24.645926475524902</v>
      </c>
      <c r="CH173">
        <f t="shared" si="79"/>
        <v>3.1131719422166673</v>
      </c>
      <c r="CI173">
        <f t="shared" si="80"/>
        <v>0.55511025960784144</v>
      </c>
      <c r="CJ173">
        <f t="shared" si="81"/>
        <v>1.9325488852232229</v>
      </c>
      <c r="CK173">
        <f t="shared" si="82"/>
        <v>1.1806230569934444</v>
      </c>
      <c r="CL173">
        <f t="shared" si="83"/>
        <v>0.34994992213744036</v>
      </c>
      <c r="CM173">
        <f t="shared" si="84"/>
        <v>61.778594969392593</v>
      </c>
      <c r="CN173">
        <f t="shared" si="85"/>
        <v>0.7971992436717813</v>
      </c>
      <c r="CO173">
        <f t="shared" si="86"/>
        <v>64.689877945730373</v>
      </c>
      <c r="CP173">
        <f t="shared" si="87"/>
        <v>761.37947375330202</v>
      </c>
      <c r="CQ173">
        <f t="shared" si="88"/>
        <v>4.2649731217422548E-2</v>
      </c>
      <c r="CR173">
        <f t="shared" si="89"/>
        <v>0</v>
      </c>
      <c r="CS173">
        <f t="shared" si="90"/>
        <v>1530.1239929199216</v>
      </c>
      <c r="CT173">
        <f t="shared" si="91"/>
        <v>0</v>
      </c>
      <c r="CU173" t="e">
        <f t="shared" si="92"/>
        <v>#DIV/0!</v>
      </c>
      <c r="CV173" t="e">
        <f t="shared" si="93"/>
        <v>#DIV/0!</v>
      </c>
    </row>
    <row r="174" spans="1:100" x14ac:dyDescent="0.3">
      <c r="A174" s="4" t="str">
        <f>VLOOKUP(B174,ListCodeMtrx!A$1:B$91,2,TRUE)</f>
        <v>M22</v>
      </c>
      <c r="B174" s="5">
        <v>22</v>
      </c>
      <c r="C174" s="10">
        <v>22</v>
      </c>
      <c r="D174" s="10">
        <v>1</v>
      </c>
      <c r="E174" s="10">
        <v>5</v>
      </c>
      <c r="F174" s="1">
        <v>69</v>
      </c>
      <c r="G174" s="17">
        <v>41313</v>
      </c>
      <c r="H174" s="11">
        <v>1</v>
      </c>
      <c r="I174" s="11">
        <v>172.1136105925556</v>
      </c>
      <c r="J174" s="11">
        <v>1.900740915207294</v>
      </c>
      <c r="K174" s="11">
        <v>159.12928965931101</v>
      </c>
      <c r="L174" s="11">
        <v>247.59040915441528</v>
      </c>
      <c r="M174" s="1">
        <v>42.8</v>
      </c>
      <c r="N174" s="19">
        <v>48</v>
      </c>
      <c r="O174" s="19" t="s">
        <v>359</v>
      </c>
      <c r="P174" s="12">
        <v>0.16111111111111112</v>
      </c>
      <c r="Q174" s="12">
        <f t="shared" si="94"/>
        <v>0.54785879629629641</v>
      </c>
      <c r="R174" s="19">
        <v>11844</v>
      </c>
      <c r="S174" s="19">
        <v>0</v>
      </c>
      <c r="T174" s="13" t="s">
        <v>194</v>
      </c>
      <c r="U174" s="5">
        <f t="shared" si="52"/>
        <v>35.438915850022092</v>
      </c>
      <c r="V174" s="5">
        <f t="shared" si="53"/>
        <v>0.56874081054024705</v>
      </c>
      <c r="W174" s="5">
        <f t="shared" si="54"/>
        <v>267.33444613680638</v>
      </c>
      <c r="X174" s="5">
        <v>24.538152694702148</v>
      </c>
      <c r="Y174" s="19">
        <v>8</v>
      </c>
      <c r="Z174" s="19">
        <v>8</v>
      </c>
      <c r="AA174" s="19">
        <v>0</v>
      </c>
      <c r="AB174" s="19">
        <v>0</v>
      </c>
      <c r="AC174" s="19">
        <v>280.30224609375</v>
      </c>
      <c r="AD174" s="19">
        <v>604.80767822265625</v>
      </c>
      <c r="AE174" s="19">
        <v>373.72802734375</v>
      </c>
      <c r="AF174" s="5" t="e">
        <f t="shared" si="55"/>
        <v>#DIV/0!</v>
      </c>
      <c r="AG174" s="5">
        <f t="shared" si="56"/>
        <v>0.53654317531571016</v>
      </c>
      <c r="AH174" s="5">
        <f t="shared" si="57"/>
        <v>0.3820712917500953</v>
      </c>
      <c r="AI174" s="19">
        <v>-1</v>
      </c>
      <c r="AJ174" s="19">
        <v>0.85</v>
      </c>
      <c r="AK174" s="19">
        <v>0.85</v>
      </c>
      <c r="AL174" s="19">
        <v>9.7839221954345703</v>
      </c>
      <c r="AM174" s="5">
        <f t="shared" si="58"/>
        <v>0.84999999999999987</v>
      </c>
      <c r="AN174" s="5">
        <f t="shared" si="59"/>
        <v>2.3819880725313183E-2</v>
      </c>
      <c r="AO174" s="5">
        <f t="shared" si="60"/>
        <v>0.71209794351643507</v>
      </c>
      <c r="AP174" s="5">
        <f t="shared" si="61"/>
        <v>2.1576982940777865</v>
      </c>
      <c r="AQ174" s="5">
        <f t="shared" si="62"/>
        <v>-1</v>
      </c>
      <c r="AR174" s="19">
        <v>1799.728271484375</v>
      </c>
      <c r="AS174" s="19">
        <v>0.5</v>
      </c>
      <c r="AT174" s="5">
        <f t="shared" si="63"/>
        <v>292.2404148312105</v>
      </c>
      <c r="AU174" s="5">
        <f t="shared" si="64"/>
        <v>6.2092047437055964</v>
      </c>
      <c r="AV174" s="5">
        <f t="shared" si="65"/>
        <v>1.138770515077743</v>
      </c>
      <c r="AW174" s="5">
        <f t="shared" si="66"/>
        <v>24.538152694702148</v>
      </c>
      <c r="AX174" s="19">
        <v>2</v>
      </c>
      <c r="AY174" s="5">
        <f t="shared" si="67"/>
        <v>4.644859790802002</v>
      </c>
      <c r="AZ174" s="19">
        <v>1</v>
      </c>
      <c r="BA174" s="5">
        <f t="shared" si="68"/>
        <v>9.2897195816040039</v>
      </c>
      <c r="BB174" s="19">
        <v>25.036367416381836</v>
      </c>
      <c r="BC174" s="19">
        <v>24.538152694702148</v>
      </c>
      <c r="BD174" s="19">
        <v>25.138473510742188</v>
      </c>
      <c r="BE174" s="19">
        <v>399.7606201171875</v>
      </c>
      <c r="BF174" s="19">
        <v>378.1922607421875</v>
      </c>
      <c r="BG174" s="19">
        <v>15.910887718200684</v>
      </c>
      <c r="BH174" s="19">
        <v>19.386301040649414</v>
      </c>
      <c r="BI174" s="19">
        <v>50.337142944335937</v>
      </c>
      <c r="BJ174" s="19">
        <v>61.332279205322266</v>
      </c>
      <c r="BK174" s="19">
        <v>350.3946533203125</v>
      </c>
      <c r="BL174" s="19">
        <v>1799.728271484375</v>
      </c>
      <c r="BM174" s="19">
        <v>764.731201171875</v>
      </c>
      <c r="BN174" s="19">
        <v>100.81351470947266</v>
      </c>
      <c r="BO174" s="19">
        <v>-4.3805351257324219</v>
      </c>
      <c r="BP174" s="19">
        <v>-1.1624903678894043</v>
      </c>
      <c r="BQ174" s="19">
        <v>0.25</v>
      </c>
      <c r="BR174" s="19">
        <v>-1.355140209197998</v>
      </c>
      <c r="BS174" s="19">
        <v>7.355140209197998</v>
      </c>
      <c r="BT174" s="19">
        <v>1</v>
      </c>
      <c r="BU174" s="19">
        <v>0</v>
      </c>
      <c r="BV174" s="19">
        <v>0.15999999642372131</v>
      </c>
      <c r="BW174" s="19">
        <v>111115</v>
      </c>
      <c r="BX174" s="5">
        <f t="shared" si="69"/>
        <v>1.7519732666015624</v>
      </c>
      <c r="BY174" s="5">
        <f t="shared" si="70"/>
        <v>6.2092047437055965E-3</v>
      </c>
      <c r="BZ174" s="5">
        <f t="shared" si="71"/>
        <v>297.68815269470213</v>
      </c>
      <c r="CA174" s="5">
        <f t="shared" si="72"/>
        <v>298.18636741638181</v>
      </c>
      <c r="CB174" s="5">
        <f t="shared" si="73"/>
        <v>287.95651700117014</v>
      </c>
      <c r="CC174" s="5">
        <f t="shared" si="74"/>
        <v>7.2964805018035359E-2</v>
      </c>
      <c r="CD174" s="5">
        <f t="shared" si="75"/>
        <v>3.0931716602015178</v>
      </c>
      <c r="CE174" s="5">
        <f t="shared" si="76"/>
        <v>30.682113098779567</v>
      </c>
      <c r="CF174" s="5">
        <f t="shared" si="77"/>
        <v>11.295812058130153</v>
      </c>
      <c r="CG174" s="5">
        <f t="shared" si="78"/>
        <v>24.787260055541992</v>
      </c>
      <c r="CH174" s="5">
        <f t="shared" si="79"/>
        <v>3.1395713869781692</v>
      </c>
      <c r="CI174" s="5">
        <f t="shared" si="80"/>
        <v>0.53592979373769112</v>
      </c>
      <c r="CJ174" s="5">
        <f t="shared" si="81"/>
        <v>1.9544011451237748</v>
      </c>
      <c r="CK174" s="5">
        <f t="shared" si="82"/>
        <v>1.1851702418543943</v>
      </c>
      <c r="CL174" s="5">
        <f t="shared" si="83"/>
        <v>0.33775715071218293</v>
      </c>
      <c r="CM174" s="5">
        <f t="shared" si="84"/>
        <v>26.950925117961656</v>
      </c>
      <c r="CN174" s="5">
        <f t="shared" si="85"/>
        <v>0.70687444955159318</v>
      </c>
      <c r="CO174" s="5">
        <f t="shared" si="86"/>
        <v>64.417511182209594</v>
      </c>
      <c r="CP174" s="5">
        <f t="shared" si="87"/>
        <v>373.04220901271765</v>
      </c>
      <c r="CQ174" s="5">
        <f t="shared" si="88"/>
        <v>6.1196473291749015E-2</v>
      </c>
      <c r="CR174" s="5">
        <f t="shared" si="89"/>
        <v>0</v>
      </c>
      <c r="CS174" s="5">
        <f t="shared" si="90"/>
        <v>1529.7690307617186</v>
      </c>
      <c r="CT174" s="5">
        <f t="shared" si="91"/>
        <v>324.50543212890625</v>
      </c>
      <c r="CU174" s="5">
        <f t="shared" si="92"/>
        <v>0.3820712917500953</v>
      </c>
      <c r="CV174" s="5" t="e">
        <f t="shared" si="93"/>
        <v>#DIV/0!</v>
      </c>
    </row>
    <row r="175" spans="1:100" x14ac:dyDescent="0.3">
      <c r="A175" s="4" t="str">
        <f>VLOOKUP(B175,ListCodeMtrx!A$1:B$91,2,TRUE)</f>
        <v>M25</v>
      </c>
      <c r="B175">
        <v>25</v>
      </c>
      <c r="C175" s="10">
        <v>25</v>
      </c>
      <c r="D175" s="10">
        <v>1</v>
      </c>
      <c r="E175" s="10">
        <v>5</v>
      </c>
      <c r="F175" s="1">
        <v>69</v>
      </c>
      <c r="G175" s="3">
        <v>41313</v>
      </c>
      <c r="H175" s="11">
        <v>1</v>
      </c>
      <c r="I175" s="11">
        <v>177.22952789898994</v>
      </c>
      <c r="J175" s="11">
        <v>2.1073971816739108</v>
      </c>
      <c r="K175" s="11">
        <v>166.52730539473905</v>
      </c>
      <c r="L175" s="11">
        <v>258.16699341084575</v>
      </c>
      <c r="M175" s="1">
        <v>46.8</v>
      </c>
      <c r="N175" s="8">
        <v>49</v>
      </c>
      <c r="O175" s="8" t="s">
        <v>360</v>
      </c>
      <c r="P175" s="12">
        <v>0.16111111111111112</v>
      </c>
      <c r="Q175" s="12">
        <f t="shared" si="94"/>
        <v>0.55164351851851856</v>
      </c>
      <c r="R175" s="8">
        <v>12180</v>
      </c>
      <c r="S175" s="8">
        <v>0</v>
      </c>
      <c r="T175" s="13">
        <v>400</v>
      </c>
      <c r="U175">
        <f t="shared" si="52"/>
        <v>35.414032097414236</v>
      </c>
      <c r="V175">
        <f t="shared" si="53"/>
        <v>0.62554957997883154</v>
      </c>
      <c r="W175">
        <f t="shared" si="54"/>
        <v>276.36096056897298</v>
      </c>
      <c r="X175">
        <v>24.354423522949219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t="e">
        <f t="shared" si="55"/>
        <v>#DIV/0!</v>
      </c>
      <c r="AG175" t="e">
        <f t="shared" si="56"/>
        <v>#DIV/0!</v>
      </c>
      <c r="AH175" t="e">
        <f t="shared" si="57"/>
        <v>#DIV/0!</v>
      </c>
      <c r="AI175" s="8">
        <v>-1</v>
      </c>
      <c r="AJ175" s="8">
        <v>0.85</v>
      </c>
      <c r="AK175" s="8">
        <v>0.85</v>
      </c>
      <c r="AL175" s="8">
        <v>10.018235206604004</v>
      </c>
      <c r="AM175">
        <f t="shared" si="58"/>
        <v>0.84999999999999987</v>
      </c>
      <c r="AN175">
        <f t="shared" si="59"/>
        <v>2.3812604245051227E-2</v>
      </c>
      <c r="AO175" t="e">
        <f t="shared" si="60"/>
        <v>#DIV/0!</v>
      </c>
      <c r="AP175" t="e">
        <f t="shared" si="61"/>
        <v>#DIV/0!</v>
      </c>
      <c r="AQ175" t="e">
        <f t="shared" si="62"/>
        <v>#DIV/0!</v>
      </c>
      <c r="AR175" s="8">
        <v>1799.728271484375</v>
      </c>
      <c r="AS175" s="8">
        <v>0.5</v>
      </c>
      <c r="AT175" t="e">
        <f t="shared" si="63"/>
        <v>#DIV/0!</v>
      </c>
      <c r="AU175">
        <f t="shared" si="64"/>
        <v>6.4678158228639182</v>
      </c>
      <c r="AV175">
        <f t="shared" si="65"/>
        <v>1.0846264215855721</v>
      </c>
      <c r="AW175">
        <f t="shared" si="66"/>
        <v>24.354423522949219</v>
      </c>
      <c r="AX175" s="8">
        <v>2</v>
      </c>
      <c r="AY175">
        <f t="shared" si="67"/>
        <v>4.644859790802002</v>
      </c>
      <c r="AZ175" s="8">
        <v>1</v>
      </c>
      <c r="BA175">
        <f t="shared" si="68"/>
        <v>9.2897195816040039</v>
      </c>
      <c r="BB175" s="8">
        <v>24.968616485595703</v>
      </c>
      <c r="BC175" s="8">
        <v>24.354423522949219</v>
      </c>
      <c r="BD175" s="8">
        <v>25.136276245117188</v>
      </c>
      <c r="BE175" s="8">
        <v>399.49407958984375</v>
      </c>
      <c r="BF175" s="8">
        <v>377.8875732421875</v>
      </c>
      <c r="BG175" s="8">
        <v>15.971164703369141</v>
      </c>
      <c r="BH175" s="8">
        <v>19.590181350708008</v>
      </c>
      <c r="BI175" s="8">
        <v>50.726005554199219</v>
      </c>
      <c r="BJ175" s="8">
        <v>62.220363616943359</v>
      </c>
      <c r="BK175" s="8">
        <v>350.43276977539062</v>
      </c>
      <c r="BL175" s="8">
        <v>1799.048828125</v>
      </c>
      <c r="BM175" s="8">
        <v>570.157470703125</v>
      </c>
      <c r="BN175" s="8">
        <v>100.80091857910156</v>
      </c>
      <c r="BO175" s="8">
        <v>-4.3896598815917969</v>
      </c>
      <c r="BP175" s="8">
        <v>-1.1827960014343262</v>
      </c>
      <c r="BQ175" s="8">
        <v>0.25</v>
      </c>
      <c r="BR175" s="8">
        <v>-1.355140209197998</v>
      </c>
      <c r="BS175" s="8">
        <v>7.355140209197998</v>
      </c>
      <c r="BT175" s="8">
        <v>1</v>
      </c>
      <c r="BU175" s="8">
        <v>0</v>
      </c>
      <c r="BV175" s="8">
        <v>0.15999999642372131</v>
      </c>
      <c r="BW175" s="8">
        <v>111115</v>
      </c>
      <c r="BX175">
        <f t="shared" si="69"/>
        <v>1.7521638488769529</v>
      </c>
      <c r="BY175">
        <f t="shared" si="70"/>
        <v>6.4678158228639185E-3</v>
      </c>
      <c r="BZ175">
        <f t="shared" si="71"/>
        <v>297.5044235229492</v>
      </c>
      <c r="CA175">
        <f t="shared" si="72"/>
        <v>298.11861648559568</v>
      </c>
      <c r="CB175">
        <f t="shared" si="73"/>
        <v>287.84780606610002</v>
      </c>
      <c r="CC175">
        <f t="shared" si="74"/>
        <v>3.5393630765323439E-2</v>
      </c>
      <c r="CD175">
        <f t="shared" si="75"/>
        <v>3.0593346968681239</v>
      </c>
      <c r="CE175">
        <f t="shared" si="76"/>
        <v>30.350266049087345</v>
      </c>
      <c r="CF175">
        <f t="shared" si="77"/>
        <v>10.760084698379337</v>
      </c>
      <c r="CG175">
        <f t="shared" si="78"/>
        <v>24.661520004272461</v>
      </c>
      <c r="CH175">
        <f t="shared" si="79"/>
        <v>3.1160750747912105</v>
      </c>
      <c r="CI175">
        <f t="shared" si="80"/>
        <v>0.58608395674312053</v>
      </c>
      <c r="CJ175">
        <f t="shared" si="81"/>
        <v>1.9747082752825518</v>
      </c>
      <c r="CK175">
        <f t="shared" si="82"/>
        <v>1.1413667995086587</v>
      </c>
      <c r="CL175">
        <f t="shared" si="83"/>
        <v>0.36965491725550609</v>
      </c>
      <c r="CM175">
        <f t="shared" si="84"/>
        <v>27.857438684755344</v>
      </c>
      <c r="CN175">
        <f t="shared" si="85"/>
        <v>0.73133116868030412</v>
      </c>
      <c r="CO175">
        <f t="shared" si="86"/>
        <v>65.933038068448951</v>
      </c>
      <c r="CP175">
        <f t="shared" si="87"/>
        <v>372.74113766772916</v>
      </c>
      <c r="CQ175">
        <f t="shared" si="88"/>
        <v>6.2642796581189902E-2</v>
      </c>
      <c r="CR175">
        <f t="shared" si="89"/>
        <v>0</v>
      </c>
      <c r="CS175">
        <f t="shared" si="90"/>
        <v>1529.1915039062499</v>
      </c>
      <c r="CT175">
        <f t="shared" si="91"/>
        <v>0</v>
      </c>
      <c r="CU175" t="e">
        <f t="shared" si="92"/>
        <v>#DIV/0!</v>
      </c>
      <c r="CV175" t="e">
        <f t="shared" si="93"/>
        <v>#DIV/0!</v>
      </c>
    </row>
    <row r="176" spans="1:100" x14ac:dyDescent="0.3">
      <c r="A176" s="4" t="str">
        <f>VLOOKUP(B176,ListCodeMtrx!A$1:B$91,2,TRUE)</f>
        <v>M25</v>
      </c>
      <c r="B176">
        <v>25</v>
      </c>
      <c r="C176" s="10">
        <v>25</v>
      </c>
      <c r="D176" s="10">
        <v>1</v>
      </c>
      <c r="E176" s="10">
        <v>5</v>
      </c>
      <c r="F176" s="1">
        <v>69</v>
      </c>
      <c r="G176" s="3">
        <v>41313</v>
      </c>
      <c r="H176" s="11">
        <v>1</v>
      </c>
      <c r="I176" s="11">
        <v>177.22952789898994</v>
      </c>
      <c r="J176" s="11">
        <v>2.1073971816739108</v>
      </c>
      <c r="K176" s="11">
        <v>166.52730539473905</v>
      </c>
      <c r="L176" s="11">
        <v>258.16699341084575</v>
      </c>
      <c r="M176" s="1">
        <v>46.8</v>
      </c>
      <c r="N176" s="8">
        <v>50</v>
      </c>
      <c r="O176" s="8" t="s">
        <v>361</v>
      </c>
      <c r="P176" s="12">
        <v>0.16111111111111112</v>
      </c>
      <c r="Q176" s="12">
        <f t="shared" si="94"/>
        <v>0.55358796296296298</v>
      </c>
      <c r="R176" s="8">
        <v>12348</v>
      </c>
      <c r="S176" s="8">
        <v>0</v>
      </c>
      <c r="T176" s="13">
        <v>50</v>
      </c>
      <c r="U176" s="14">
        <f t="shared" si="52"/>
        <v>-0.60661475036323398</v>
      </c>
      <c r="V176" s="14">
        <f t="shared" si="53"/>
        <v>0.62832829073319107</v>
      </c>
      <c r="W176" s="14">
        <f t="shared" si="54"/>
        <v>49.078097356602079</v>
      </c>
      <c r="X176" s="15">
        <v>24.300199508666992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t="e">
        <f t="shared" si="55"/>
        <v>#DIV/0!</v>
      </c>
      <c r="AG176" t="e">
        <f t="shared" si="56"/>
        <v>#DIV/0!</v>
      </c>
      <c r="AH176" t="e">
        <f t="shared" si="57"/>
        <v>#DIV/0!</v>
      </c>
      <c r="AI176" s="8">
        <v>-1</v>
      </c>
      <c r="AJ176" s="8">
        <v>0.85</v>
      </c>
      <c r="AK176" s="8">
        <v>0.85</v>
      </c>
      <c r="AL176" s="8">
        <v>10.018235206604004</v>
      </c>
      <c r="AM176">
        <f t="shared" si="58"/>
        <v>0.84999999999999987</v>
      </c>
      <c r="AN176">
        <f t="shared" si="59"/>
        <v>2.5712737629498232E-4</v>
      </c>
      <c r="AO176" t="e">
        <f t="shared" si="60"/>
        <v>#DIV/0!</v>
      </c>
      <c r="AP176" t="e">
        <f t="shared" si="61"/>
        <v>#DIV/0!</v>
      </c>
      <c r="AQ176" t="e">
        <f t="shared" si="62"/>
        <v>#DIV/0!</v>
      </c>
      <c r="AR176" s="8">
        <v>1799.728271484375</v>
      </c>
      <c r="AS176" s="8">
        <v>0.5</v>
      </c>
      <c r="AT176" t="e">
        <f t="shared" si="63"/>
        <v>#DIV/0!</v>
      </c>
      <c r="AU176">
        <f t="shared" si="64"/>
        <v>6.4637726514101042</v>
      </c>
      <c r="AV176">
        <f t="shared" si="65"/>
        <v>1.0795360536129339</v>
      </c>
      <c r="AW176">
        <f t="shared" si="66"/>
        <v>24.300199508666992</v>
      </c>
      <c r="AX176" s="8">
        <v>2</v>
      </c>
      <c r="AY176">
        <f t="shared" si="67"/>
        <v>4.644859790802002</v>
      </c>
      <c r="AZ176" s="8">
        <v>1</v>
      </c>
      <c r="BA176">
        <f t="shared" si="68"/>
        <v>9.2897195816040039</v>
      </c>
      <c r="BB176" s="8">
        <v>24.909206390380859</v>
      </c>
      <c r="BC176" s="8">
        <v>24.300199508666992</v>
      </c>
      <c r="BD176" s="8">
        <v>25.136737823486328</v>
      </c>
      <c r="BE176" s="8">
        <v>48.123600006103516</v>
      </c>
      <c r="BF176" s="8">
        <v>48.291671752929688</v>
      </c>
      <c r="BG176" s="8">
        <v>15.925077438354492</v>
      </c>
      <c r="BH176" s="8">
        <v>19.542264938354492</v>
      </c>
      <c r="BI176" s="8">
        <v>50.759082794189453</v>
      </c>
      <c r="BJ176" s="8">
        <v>62.288387298583984</v>
      </c>
      <c r="BK176" s="8">
        <v>350.40792846679687</v>
      </c>
      <c r="BL176" s="8">
        <v>1799.91015625</v>
      </c>
      <c r="BM176" s="8">
        <v>552.62188720703125</v>
      </c>
      <c r="BN176" s="8">
        <v>100.80072021484375</v>
      </c>
      <c r="BO176" s="8">
        <v>0.78093719482421875</v>
      </c>
      <c r="BP176" s="8">
        <v>-1.2751059532165527</v>
      </c>
      <c r="BQ176" s="8">
        <v>0.25</v>
      </c>
      <c r="BR176" s="8">
        <v>-1.355140209197998</v>
      </c>
      <c r="BS176" s="8">
        <v>7.355140209197998</v>
      </c>
      <c r="BT176" s="8">
        <v>1</v>
      </c>
      <c r="BU176" s="8">
        <v>0</v>
      </c>
      <c r="BV176" s="8">
        <v>0.15999999642372131</v>
      </c>
      <c r="BW176" s="8">
        <v>111135</v>
      </c>
      <c r="BX176">
        <f t="shared" si="69"/>
        <v>1.7520396423339841</v>
      </c>
      <c r="BY176">
        <f t="shared" si="70"/>
        <v>6.4637726514101043E-3</v>
      </c>
      <c r="BZ176">
        <f t="shared" si="71"/>
        <v>297.45019950866697</v>
      </c>
      <c r="CA176">
        <f t="shared" si="72"/>
        <v>298.05920639038084</v>
      </c>
      <c r="CB176">
        <f t="shared" si="73"/>
        <v>287.98561856301967</v>
      </c>
      <c r="CC176">
        <f t="shared" si="74"/>
        <v>3.6326908170802814E-2</v>
      </c>
      <c r="CD176">
        <f t="shared" si="75"/>
        <v>3.0494104340283559</v>
      </c>
      <c r="CE176">
        <f t="shared" si="76"/>
        <v>30.251871489895411</v>
      </c>
      <c r="CF176">
        <f t="shared" si="77"/>
        <v>10.709606551540919</v>
      </c>
      <c r="CG176">
        <f t="shared" si="78"/>
        <v>24.604702949523926</v>
      </c>
      <c r="CH176">
        <f t="shared" si="79"/>
        <v>3.105508515607815</v>
      </c>
      <c r="CI176">
        <f t="shared" si="80"/>
        <v>0.58852242913447517</v>
      </c>
      <c r="CJ176">
        <f t="shared" si="81"/>
        <v>1.969874380415422</v>
      </c>
      <c r="CK176">
        <f t="shared" si="82"/>
        <v>1.1356341351923931</v>
      </c>
      <c r="CL176">
        <f t="shared" si="83"/>
        <v>0.37120704574961128</v>
      </c>
      <c r="CM176">
        <f t="shared" si="84"/>
        <v>4.9471075603197088</v>
      </c>
      <c r="CN176">
        <f t="shared" si="85"/>
        <v>1.0162849115618924</v>
      </c>
      <c r="CO176">
        <f t="shared" si="86"/>
        <v>65.994652956136008</v>
      </c>
      <c r="CP176">
        <f t="shared" si="87"/>
        <v>48.379826180606067</v>
      </c>
      <c r="CQ176">
        <f t="shared" si="88"/>
        <v>-8.2747982142074728E-3</v>
      </c>
      <c r="CR176">
        <f t="shared" si="89"/>
        <v>0</v>
      </c>
      <c r="CS176">
        <f t="shared" si="90"/>
        <v>1529.9236328124998</v>
      </c>
      <c r="CT176">
        <f t="shared" si="91"/>
        <v>0</v>
      </c>
      <c r="CU176" t="e">
        <f t="shared" si="92"/>
        <v>#DIV/0!</v>
      </c>
      <c r="CV176" t="e">
        <f t="shared" si="93"/>
        <v>#DIV/0!</v>
      </c>
    </row>
    <row r="177" spans="1:100" x14ac:dyDescent="0.3">
      <c r="A177" s="4" t="str">
        <f>VLOOKUP(B177,ListCodeMtrx!A$1:B$91,2,TRUE)</f>
        <v>M25</v>
      </c>
      <c r="B177">
        <v>25</v>
      </c>
      <c r="C177" s="10">
        <v>25</v>
      </c>
      <c r="D177" s="10">
        <v>1</v>
      </c>
      <c r="E177" s="10">
        <v>5</v>
      </c>
      <c r="F177" s="1">
        <v>69</v>
      </c>
      <c r="G177" s="3">
        <v>41313</v>
      </c>
      <c r="H177" s="11">
        <v>1</v>
      </c>
      <c r="I177" s="11">
        <v>177.22952789898994</v>
      </c>
      <c r="J177" s="11">
        <v>2.1073971816739108</v>
      </c>
      <c r="K177" s="11">
        <v>166.52730539473905</v>
      </c>
      <c r="L177" s="11">
        <v>258.16699341084575</v>
      </c>
      <c r="M177" s="1">
        <v>46.8</v>
      </c>
      <c r="N177" s="8">
        <v>51</v>
      </c>
      <c r="O177" s="8" t="s">
        <v>362</v>
      </c>
      <c r="P177" s="12">
        <v>0.16111111111111112</v>
      </c>
      <c r="Q177" s="12">
        <f t="shared" si="94"/>
        <v>0.55600694444444443</v>
      </c>
      <c r="R177" s="8">
        <v>12557</v>
      </c>
      <c r="S177" s="8">
        <v>0</v>
      </c>
      <c r="T177" s="13">
        <v>150</v>
      </c>
      <c r="U177" s="14">
        <f t="shared" si="52"/>
        <v>13.548127477389913</v>
      </c>
      <c r="V177" s="14">
        <f t="shared" si="53"/>
        <v>0.62431751483220144</v>
      </c>
      <c r="W177" s="14">
        <f t="shared" si="54"/>
        <v>104.00839509589865</v>
      </c>
      <c r="X177" s="15">
        <v>24.17845344543457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t="e">
        <f t="shared" si="55"/>
        <v>#DIV/0!</v>
      </c>
      <c r="AG177" t="e">
        <f t="shared" si="56"/>
        <v>#DIV/0!</v>
      </c>
      <c r="AH177" t="e">
        <f t="shared" si="57"/>
        <v>#DIV/0!</v>
      </c>
      <c r="AI177" s="8">
        <v>-1</v>
      </c>
      <c r="AJ177" s="8">
        <v>0.85</v>
      </c>
      <c r="AK177" s="8">
        <v>0.85</v>
      </c>
      <c r="AL177" s="8">
        <v>10.018235206604004</v>
      </c>
      <c r="AM177">
        <f t="shared" si="58"/>
        <v>0.84999999999999987</v>
      </c>
      <c r="AN177">
        <f t="shared" si="59"/>
        <v>9.5055882811580297E-3</v>
      </c>
      <c r="AO177" t="e">
        <f t="shared" si="60"/>
        <v>#DIV/0!</v>
      </c>
      <c r="AP177" t="e">
        <f t="shared" si="61"/>
        <v>#DIV/0!</v>
      </c>
      <c r="AQ177" t="e">
        <f t="shared" si="62"/>
        <v>#DIV/0!</v>
      </c>
      <c r="AR177" s="8">
        <v>1799.728271484375</v>
      </c>
      <c r="AS177" s="8">
        <v>0.5</v>
      </c>
      <c r="AT177" t="e">
        <f t="shared" si="63"/>
        <v>#DIV/0!</v>
      </c>
      <c r="AU177">
        <f t="shared" si="64"/>
        <v>6.3272269005358206</v>
      </c>
      <c r="AV177">
        <f t="shared" si="65"/>
        <v>1.0632187695936222</v>
      </c>
      <c r="AW177">
        <f t="shared" si="66"/>
        <v>24.17845344543457</v>
      </c>
      <c r="AX177" s="8">
        <v>2</v>
      </c>
      <c r="AY177">
        <f t="shared" si="67"/>
        <v>4.644859790802002</v>
      </c>
      <c r="AZ177" s="8">
        <v>1</v>
      </c>
      <c r="BA177">
        <f t="shared" si="68"/>
        <v>9.2897195816040039</v>
      </c>
      <c r="BB177" s="8">
        <v>24.867910385131836</v>
      </c>
      <c r="BC177" s="8">
        <v>24.17845344543457</v>
      </c>
      <c r="BD177" s="8">
        <v>25.138263702392578</v>
      </c>
      <c r="BE177" s="8">
        <v>151.09309387207031</v>
      </c>
      <c r="BF177" s="8">
        <v>142.84410095214844</v>
      </c>
      <c r="BG177" s="8">
        <v>15.943370819091797</v>
      </c>
      <c r="BH177" s="8">
        <v>19.484508514404297</v>
      </c>
      <c r="BI177" s="8">
        <v>50.941707611083984</v>
      </c>
      <c r="BJ177" s="8">
        <v>62.256229400634766</v>
      </c>
      <c r="BK177" s="8">
        <v>350.3927001953125</v>
      </c>
      <c r="BL177" s="8">
        <v>1800.5665283203125</v>
      </c>
      <c r="BM177" s="8">
        <v>578.33648681640625</v>
      </c>
      <c r="BN177" s="8">
        <v>100.79862976074219</v>
      </c>
      <c r="BO177" s="8">
        <v>-0.25109100341796875</v>
      </c>
      <c r="BP177" s="8">
        <v>-1.2457461357116699</v>
      </c>
      <c r="BQ177" s="8">
        <v>0.25</v>
      </c>
      <c r="BR177" s="8">
        <v>-1.355140209197998</v>
      </c>
      <c r="BS177" s="8">
        <v>7.355140209197998</v>
      </c>
      <c r="BT177" s="8">
        <v>1</v>
      </c>
      <c r="BU177" s="8">
        <v>0</v>
      </c>
      <c r="BV177" s="8">
        <v>0.15999999642372131</v>
      </c>
      <c r="BW177" s="8">
        <v>111115</v>
      </c>
      <c r="BX177">
        <f t="shared" si="69"/>
        <v>1.7519635009765622</v>
      </c>
      <c r="BY177">
        <f t="shared" si="70"/>
        <v>6.3272269005358204E-3</v>
      </c>
      <c r="BZ177">
        <f t="shared" si="71"/>
        <v>297.32845344543455</v>
      </c>
      <c r="CA177">
        <f t="shared" si="72"/>
        <v>298.01791038513181</v>
      </c>
      <c r="CB177">
        <f t="shared" si="73"/>
        <v>288.0906380919223</v>
      </c>
      <c r="CC177">
        <f t="shared" si="74"/>
        <v>6.2247730255791098E-2</v>
      </c>
      <c r="CD177">
        <f t="shared" si="75"/>
        <v>3.0272305294070896</v>
      </c>
      <c r="CE177">
        <f t="shared" si="76"/>
        <v>30.032457153362003</v>
      </c>
      <c r="CF177">
        <f t="shared" si="77"/>
        <v>10.547948638957706</v>
      </c>
      <c r="CG177">
        <f t="shared" si="78"/>
        <v>24.523181915283203</v>
      </c>
      <c r="CH177">
        <f t="shared" si="79"/>
        <v>3.0904023387314812</v>
      </c>
      <c r="CI177">
        <f t="shared" si="80"/>
        <v>0.58500231401795721</v>
      </c>
      <c r="CJ177">
        <f t="shared" si="81"/>
        <v>1.9640117598134674</v>
      </c>
      <c r="CK177">
        <f t="shared" si="82"/>
        <v>1.1263905789180138</v>
      </c>
      <c r="CL177">
        <f t="shared" si="83"/>
        <v>0.36896647140028099</v>
      </c>
      <c r="CM177">
        <f t="shared" si="84"/>
        <v>10.483903709280481</v>
      </c>
      <c r="CN177">
        <f t="shared" si="85"/>
        <v>0.72812523865259637</v>
      </c>
      <c r="CO177">
        <f t="shared" si="86"/>
        <v>66.25441013915912</v>
      </c>
      <c r="CP177">
        <f t="shared" si="87"/>
        <v>140.87526088826803</v>
      </c>
      <c r="CQ177">
        <f t="shared" si="88"/>
        <v>6.3717588797690447E-2</v>
      </c>
      <c r="CR177">
        <f t="shared" si="89"/>
        <v>0</v>
      </c>
      <c r="CS177">
        <f t="shared" si="90"/>
        <v>1530.4815490722654</v>
      </c>
      <c r="CT177">
        <f t="shared" si="91"/>
        <v>0</v>
      </c>
      <c r="CU177" t="e">
        <f t="shared" si="92"/>
        <v>#DIV/0!</v>
      </c>
      <c r="CV177" t="e">
        <f t="shared" si="93"/>
        <v>#DIV/0!</v>
      </c>
    </row>
    <row r="178" spans="1:100" x14ac:dyDescent="0.3">
      <c r="A178" s="4" t="str">
        <f>VLOOKUP(B178,ListCodeMtrx!A$1:B$91,2,TRUE)</f>
        <v>M25</v>
      </c>
      <c r="B178">
        <v>25</v>
      </c>
      <c r="C178" s="10">
        <v>25</v>
      </c>
      <c r="D178" s="10">
        <v>1</v>
      </c>
      <c r="E178" s="10">
        <v>5</v>
      </c>
      <c r="F178" s="1">
        <v>69</v>
      </c>
      <c r="G178" s="3">
        <v>41313</v>
      </c>
      <c r="H178" s="11">
        <v>1</v>
      </c>
      <c r="I178" s="11">
        <v>177.22952789898994</v>
      </c>
      <c r="J178" s="11">
        <v>2.1073971816739108</v>
      </c>
      <c r="K178" s="11">
        <v>166.52730539473905</v>
      </c>
      <c r="L178" s="11">
        <v>258.16699341084575</v>
      </c>
      <c r="M178" s="1">
        <v>46.8</v>
      </c>
      <c r="N178" s="8">
        <v>52</v>
      </c>
      <c r="O178" s="8" t="s">
        <v>363</v>
      </c>
      <c r="P178" s="12">
        <v>0.16111111111111112</v>
      </c>
      <c r="Q178" s="12">
        <f t="shared" si="94"/>
        <v>0.55842592592592588</v>
      </c>
      <c r="R178" s="8">
        <v>12766</v>
      </c>
      <c r="S178" s="8">
        <v>0</v>
      </c>
      <c r="T178" s="13" t="s">
        <v>192</v>
      </c>
      <c r="U178" s="14">
        <f t="shared" si="52"/>
        <v>36.911204263957089</v>
      </c>
      <c r="V178" s="14">
        <f t="shared" si="53"/>
        <v>0.60362102104822202</v>
      </c>
      <c r="W178" s="14">
        <f t="shared" si="54"/>
        <v>269.24455214633412</v>
      </c>
      <c r="X178" s="15">
        <v>24.229608535766602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t="e">
        <f t="shared" si="55"/>
        <v>#DIV/0!</v>
      </c>
      <c r="AG178" t="e">
        <f t="shared" si="56"/>
        <v>#DIV/0!</v>
      </c>
      <c r="AH178" t="e">
        <f t="shared" si="57"/>
        <v>#DIV/0!</v>
      </c>
      <c r="AI178" s="8">
        <v>-1</v>
      </c>
      <c r="AJ178" s="8">
        <v>0.85</v>
      </c>
      <c r="AK178" s="8">
        <v>0.85</v>
      </c>
      <c r="AL178" s="8">
        <v>10.018235206604004</v>
      </c>
      <c r="AM178">
        <f t="shared" si="58"/>
        <v>0.84999999999999987</v>
      </c>
      <c r="AN178">
        <f t="shared" si="59"/>
        <v>2.4777526432267862E-2</v>
      </c>
      <c r="AO178" t="e">
        <f t="shared" si="60"/>
        <v>#DIV/0!</v>
      </c>
      <c r="AP178" t="e">
        <f t="shared" si="61"/>
        <v>#DIV/0!</v>
      </c>
      <c r="AQ178" t="e">
        <f t="shared" si="62"/>
        <v>#DIV/0!</v>
      </c>
      <c r="AR178" s="8">
        <v>1799.728271484375</v>
      </c>
      <c r="AS178" s="8">
        <v>0.5</v>
      </c>
      <c r="AT178" t="e">
        <f t="shared" si="63"/>
        <v>#DIV/0!</v>
      </c>
      <c r="AU178">
        <f t="shared" si="64"/>
        <v>6.2123192735823212</v>
      </c>
      <c r="AV178">
        <f t="shared" si="65"/>
        <v>1.0774157911036484</v>
      </c>
      <c r="AW178">
        <f t="shared" si="66"/>
        <v>24.229608535766602</v>
      </c>
      <c r="AX178" s="8">
        <v>2</v>
      </c>
      <c r="AY178">
        <f t="shared" si="67"/>
        <v>4.644859790802002</v>
      </c>
      <c r="AZ178" s="8">
        <v>1</v>
      </c>
      <c r="BA178">
        <f t="shared" si="68"/>
        <v>9.2897195816040039</v>
      </c>
      <c r="BB178" s="8">
        <v>24.888778686523437</v>
      </c>
      <c r="BC178" s="8">
        <v>24.229608535766602</v>
      </c>
      <c r="BD178" s="8">
        <v>25.138460159301758</v>
      </c>
      <c r="BE178" s="8">
        <v>400.5679931640625</v>
      </c>
      <c r="BF178" s="8">
        <v>378.154296875</v>
      </c>
      <c r="BG178" s="8">
        <v>15.958433151245117</v>
      </c>
      <c r="BH178" s="8">
        <v>19.436101913452148</v>
      </c>
      <c r="BI178" s="8">
        <v>50.925975799560547</v>
      </c>
      <c r="BJ178" s="8">
        <v>62.023784637451172</v>
      </c>
      <c r="BK178" s="8">
        <v>350.32525634765625</v>
      </c>
      <c r="BL178" s="8">
        <v>1800.075439453125</v>
      </c>
      <c r="BM178" s="8">
        <v>613.92755126953125</v>
      </c>
      <c r="BN178" s="8">
        <v>100.79783630371094</v>
      </c>
      <c r="BO178" s="8">
        <v>-4.5408554077148437</v>
      </c>
      <c r="BP178" s="8">
        <v>-1.1759886741638184</v>
      </c>
      <c r="BQ178" s="8">
        <v>0.25</v>
      </c>
      <c r="BR178" s="8">
        <v>-1.355140209197998</v>
      </c>
      <c r="BS178" s="8">
        <v>7.355140209197998</v>
      </c>
      <c r="BT178" s="8">
        <v>1</v>
      </c>
      <c r="BU178" s="8">
        <v>0</v>
      </c>
      <c r="BV178" s="8">
        <v>0.15999999642372131</v>
      </c>
      <c r="BW178" s="8">
        <v>111115</v>
      </c>
      <c r="BX178">
        <f t="shared" si="69"/>
        <v>1.7516262817382811</v>
      </c>
      <c r="BY178">
        <f t="shared" si="70"/>
        <v>6.2123192735823209E-3</v>
      </c>
      <c r="BZ178">
        <f t="shared" si="71"/>
        <v>297.37960853576658</v>
      </c>
      <c r="CA178">
        <f t="shared" si="72"/>
        <v>298.03877868652341</v>
      </c>
      <c r="CB178">
        <f t="shared" si="73"/>
        <v>288.01206387492857</v>
      </c>
      <c r="CC178">
        <f t="shared" si="74"/>
        <v>7.9367088773509717E-2</v>
      </c>
      <c r="CD178">
        <f t="shared" si="75"/>
        <v>3.0365328101580409</v>
      </c>
      <c r="CE178">
        <f t="shared" si="76"/>
        <v>30.124980074063842</v>
      </c>
      <c r="CF178">
        <f t="shared" si="77"/>
        <v>10.688878160611694</v>
      </c>
      <c r="CG178">
        <f t="shared" si="78"/>
        <v>24.55919361114502</v>
      </c>
      <c r="CH178">
        <f t="shared" si="79"/>
        <v>3.0970675130755816</v>
      </c>
      <c r="CI178">
        <f t="shared" si="80"/>
        <v>0.56679237522624148</v>
      </c>
      <c r="CJ178">
        <f t="shared" si="81"/>
        <v>1.9591170190543925</v>
      </c>
      <c r="CK178">
        <f t="shared" si="82"/>
        <v>1.1379504940211891</v>
      </c>
      <c r="CL178">
        <f t="shared" si="83"/>
        <v>0.35737966822584621</v>
      </c>
      <c r="CM178">
        <f t="shared" si="84"/>
        <v>27.139268292912153</v>
      </c>
      <c r="CN178">
        <f t="shared" si="85"/>
        <v>0.71199654313417382</v>
      </c>
      <c r="CO178">
        <f t="shared" si="86"/>
        <v>65.836477461288439</v>
      </c>
      <c r="CP178">
        <f t="shared" si="87"/>
        <v>372.79028934833383</v>
      </c>
      <c r="CQ178">
        <f t="shared" si="88"/>
        <v>6.5186882196986221E-2</v>
      </c>
      <c r="CR178">
        <f t="shared" si="89"/>
        <v>0</v>
      </c>
      <c r="CS178">
        <f t="shared" si="90"/>
        <v>1530.0641235351561</v>
      </c>
      <c r="CT178">
        <f t="shared" si="91"/>
        <v>0</v>
      </c>
      <c r="CU178" t="e">
        <f t="shared" si="92"/>
        <v>#DIV/0!</v>
      </c>
      <c r="CV178" t="e">
        <f t="shared" si="93"/>
        <v>#DIV/0!</v>
      </c>
    </row>
    <row r="179" spans="1:100" x14ac:dyDescent="0.3">
      <c r="A179" s="4" t="str">
        <f>VLOOKUP(B179,ListCodeMtrx!A$1:B$91,2,TRUE)</f>
        <v>M25</v>
      </c>
      <c r="B179">
        <v>25</v>
      </c>
      <c r="C179" s="10">
        <v>25</v>
      </c>
      <c r="D179" s="10">
        <v>1</v>
      </c>
      <c r="E179" s="10">
        <v>5</v>
      </c>
      <c r="F179" s="1">
        <v>69</v>
      </c>
      <c r="G179" s="3">
        <v>41313</v>
      </c>
      <c r="H179" s="11">
        <v>1</v>
      </c>
      <c r="I179" s="11">
        <v>177.22952789898994</v>
      </c>
      <c r="J179" s="11">
        <v>2.1073971816739108</v>
      </c>
      <c r="K179" s="11">
        <v>166.52730539473905</v>
      </c>
      <c r="L179" s="11">
        <v>258.16699341084575</v>
      </c>
      <c r="M179" s="1">
        <v>46.8</v>
      </c>
      <c r="N179" s="8">
        <v>53</v>
      </c>
      <c r="O179" s="8" t="s">
        <v>364</v>
      </c>
      <c r="P179" s="12">
        <v>0.16111111111111112</v>
      </c>
      <c r="Q179" s="12">
        <f t="shared" si="94"/>
        <v>0.56084490740740733</v>
      </c>
      <c r="R179" s="8">
        <v>12975</v>
      </c>
      <c r="S179" s="8">
        <v>0</v>
      </c>
      <c r="T179" s="13">
        <v>800</v>
      </c>
      <c r="U179" s="14">
        <f t="shared" si="52"/>
        <v>51.922386649719094</v>
      </c>
      <c r="V179" s="14">
        <f t="shared" si="53"/>
        <v>0.54925469199282362</v>
      </c>
      <c r="W179" s="14">
        <f t="shared" si="54"/>
        <v>597.2667891773458</v>
      </c>
      <c r="X179" s="15">
        <v>24.298177719116211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t="e">
        <f t="shared" si="55"/>
        <v>#DIV/0!</v>
      </c>
      <c r="AG179" t="e">
        <f t="shared" si="56"/>
        <v>#DIV/0!</v>
      </c>
      <c r="AH179" t="e">
        <f t="shared" si="57"/>
        <v>#DIV/0!</v>
      </c>
      <c r="AI179" s="8">
        <v>-1</v>
      </c>
      <c r="AJ179" s="8">
        <v>0.85</v>
      </c>
      <c r="AK179" s="8">
        <v>0.85</v>
      </c>
      <c r="AL179" s="8">
        <v>10.018235206604004</v>
      </c>
      <c r="AM179">
        <f t="shared" si="58"/>
        <v>0.84999999999999987</v>
      </c>
      <c r="AN179">
        <f t="shared" si="59"/>
        <v>3.4581010170931438E-2</v>
      </c>
      <c r="AO179" t="e">
        <f t="shared" si="60"/>
        <v>#DIV/0!</v>
      </c>
      <c r="AP179" t="e">
        <f t="shared" si="61"/>
        <v>#DIV/0!</v>
      </c>
      <c r="AQ179" t="e">
        <f t="shared" si="62"/>
        <v>#DIV/0!</v>
      </c>
      <c r="AR179" s="8">
        <v>1799.728271484375</v>
      </c>
      <c r="AS179" s="8">
        <v>0.5</v>
      </c>
      <c r="AT179" t="e">
        <f t="shared" si="63"/>
        <v>#DIV/0!</v>
      </c>
      <c r="AU179">
        <f t="shared" si="64"/>
        <v>5.8441936350028367</v>
      </c>
      <c r="AV179">
        <f t="shared" si="65"/>
        <v>1.1077709049336444</v>
      </c>
      <c r="AW179">
        <f t="shared" si="66"/>
        <v>24.298177719116211</v>
      </c>
      <c r="AX179" s="8">
        <v>2</v>
      </c>
      <c r="AY179">
        <f t="shared" si="67"/>
        <v>4.644859790802002</v>
      </c>
      <c r="AZ179" s="8">
        <v>1</v>
      </c>
      <c r="BA179">
        <f t="shared" si="68"/>
        <v>9.2897195816040039</v>
      </c>
      <c r="BB179" s="8">
        <v>24.873048782348633</v>
      </c>
      <c r="BC179" s="8">
        <v>24.298177719116211</v>
      </c>
      <c r="BD179" s="8">
        <v>25.138019561767578</v>
      </c>
      <c r="BE179" s="8">
        <v>800.59039306640625</v>
      </c>
      <c r="BF179" s="8">
        <v>768.38916015625</v>
      </c>
      <c r="BG179" s="8">
        <v>15.987937927246094</v>
      </c>
      <c r="BH179" s="8">
        <v>19.259626388549805</v>
      </c>
      <c r="BI179" s="8">
        <v>51.066497802734375</v>
      </c>
      <c r="BJ179" s="8">
        <v>61.5164794921875</v>
      </c>
      <c r="BK179" s="8">
        <v>350.37789916992187</v>
      </c>
      <c r="BL179" s="8">
        <v>1800.457275390625</v>
      </c>
      <c r="BM179" s="8">
        <v>545.78839111328125</v>
      </c>
      <c r="BN179" s="8">
        <v>100.79479217529297</v>
      </c>
      <c r="BO179" s="8">
        <v>-14.998863220214844</v>
      </c>
      <c r="BP179" s="8">
        <v>-1.0887751579284668</v>
      </c>
      <c r="BQ179" s="8">
        <v>0.25</v>
      </c>
      <c r="BR179" s="8">
        <v>-1.355140209197998</v>
      </c>
      <c r="BS179" s="8">
        <v>7.355140209197998</v>
      </c>
      <c r="BT179" s="8">
        <v>1</v>
      </c>
      <c r="BU179" s="8">
        <v>0</v>
      </c>
      <c r="BV179" s="8">
        <v>0.15999999642372131</v>
      </c>
      <c r="BW179" s="8">
        <v>111115</v>
      </c>
      <c r="BX179">
        <f t="shared" si="69"/>
        <v>1.7518894958496092</v>
      </c>
      <c r="BY179">
        <f t="shared" si="70"/>
        <v>5.8441936350028369E-3</v>
      </c>
      <c r="BZ179">
        <f t="shared" si="71"/>
        <v>297.44817771911619</v>
      </c>
      <c r="CA179">
        <f t="shared" si="72"/>
        <v>298.02304878234861</v>
      </c>
      <c r="CB179">
        <f t="shared" si="73"/>
        <v>288.07315762356302</v>
      </c>
      <c r="CC179">
        <f t="shared" si="74"/>
        <v>0.13587065462935563</v>
      </c>
      <c r="CD179">
        <f t="shared" si="75"/>
        <v>3.0490409441413102</v>
      </c>
      <c r="CE179">
        <f t="shared" si="76"/>
        <v>30.249984928176652</v>
      </c>
      <c r="CF179">
        <f t="shared" si="77"/>
        <v>10.990358539626847</v>
      </c>
      <c r="CG179">
        <f t="shared" si="78"/>
        <v>24.585613250732422</v>
      </c>
      <c r="CH179">
        <f t="shared" si="79"/>
        <v>3.1019653422701885</v>
      </c>
      <c r="CI179">
        <f t="shared" si="80"/>
        <v>0.51859288637293288</v>
      </c>
      <c r="CJ179">
        <f t="shared" si="81"/>
        <v>1.9412700392076658</v>
      </c>
      <c r="CK179">
        <f t="shared" si="82"/>
        <v>1.1606953030625227</v>
      </c>
      <c r="CL179">
        <f t="shared" si="83"/>
        <v>0.32674258329415967</v>
      </c>
      <c r="CM179">
        <f t="shared" si="84"/>
        <v>60.201381888335092</v>
      </c>
      <c r="CN179">
        <f t="shared" si="85"/>
        <v>0.77729726048698178</v>
      </c>
      <c r="CO179">
        <f t="shared" si="86"/>
        <v>64.825684172227412</v>
      </c>
      <c r="CP179">
        <f t="shared" si="87"/>
        <v>760.84369859937726</v>
      </c>
      <c r="CQ179">
        <f t="shared" si="88"/>
        <v>4.4239102520257402E-2</v>
      </c>
      <c r="CR179">
        <f t="shared" si="89"/>
        <v>0</v>
      </c>
      <c r="CS179">
        <f t="shared" si="90"/>
        <v>1530.388684082031</v>
      </c>
      <c r="CT179">
        <f t="shared" si="91"/>
        <v>0</v>
      </c>
      <c r="CU179" t="e">
        <f t="shared" si="92"/>
        <v>#DIV/0!</v>
      </c>
      <c r="CV179" t="e">
        <f t="shared" si="93"/>
        <v>#DIV/0!</v>
      </c>
    </row>
    <row r="180" spans="1:100" x14ac:dyDescent="0.3">
      <c r="A180" s="4" t="str">
        <f>VLOOKUP(B180,ListCodeMtrx!A$1:B$91,2,TRUE)</f>
        <v>M25</v>
      </c>
      <c r="B180" s="5">
        <v>25</v>
      </c>
      <c r="C180" s="10">
        <v>25</v>
      </c>
      <c r="D180" s="10">
        <v>1</v>
      </c>
      <c r="E180" s="10">
        <v>5</v>
      </c>
      <c r="F180" s="1">
        <v>69</v>
      </c>
      <c r="G180" s="17">
        <v>41313</v>
      </c>
      <c r="H180" s="11">
        <v>1</v>
      </c>
      <c r="I180" s="11">
        <v>177.22952789898994</v>
      </c>
      <c r="J180" s="11">
        <v>2.1073971816739108</v>
      </c>
      <c r="K180" s="11">
        <v>166.52730539473905</v>
      </c>
      <c r="L180" s="11">
        <v>258.16699341084575</v>
      </c>
      <c r="M180" s="1">
        <v>46.8</v>
      </c>
      <c r="N180" s="19">
        <v>54</v>
      </c>
      <c r="O180" s="19" t="s">
        <v>365</v>
      </c>
      <c r="P180" s="12">
        <v>0.16111111111111112</v>
      </c>
      <c r="Q180" s="12">
        <f t="shared" si="94"/>
        <v>0.56289351851851854</v>
      </c>
      <c r="R180" s="19">
        <v>13143.5</v>
      </c>
      <c r="S180" s="19">
        <v>0</v>
      </c>
      <c r="T180" s="13" t="s">
        <v>194</v>
      </c>
      <c r="U180" s="5">
        <f t="shared" si="52"/>
        <v>34.942875885577266</v>
      </c>
      <c r="V180" s="5">
        <f t="shared" si="53"/>
        <v>0.5102628803324728</v>
      </c>
      <c r="W180" s="5">
        <f t="shared" si="54"/>
        <v>257.41706324546948</v>
      </c>
      <c r="X180" s="5">
        <v>24.386920928955078</v>
      </c>
      <c r="Y180" s="19">
        <v>9</v>
      </c>
      <c r="Z180" s="19">
        <v>9</v>
      </c>
      <c r="AA180" s="19">
        <v>0</v>
      </c>
      <c r="AB180" s="19">
        <v>0</v>
      </c>
      <c r="AC180" s="19">
        <v>285.093017578125</v>
      </c>
      <c r="AD180" s="19">
        <v>587.57354736328125</v>
      </c>
      <c r="AE180" s="19">
        <v>381.998291015625</v>
      </c>
      <c r="AF180" s="5" t="e">
        <f t="shared" si="55"/>
        <v>#DIV/0!</v>
      </c>
      <c r="AG180" s="5">
        <f t="shared" si="56"/>
        <v>0.51479603045870359</v>
      </c>
      <c r="AH180" s="5">
        <f t="shared" si="57"/>
        <v>0.34987153058569276</v>
      </c>
      <c r="AI180" s="19">
        <v>-1</v>
      </c>
      <c r="AJ180" s="19">
        <v>0.85</v>
      </c>
      <c r="AK180" s="19">
        <v>0.85</v>
      </c>
      <c r="AL180" s="19">
        <v>9.7839221954345703</v>
      </c>
      <c r="AM180" s="5">
        <f t="shared" si="58"/>
        <v>0.84999999999999987</v>
      </c>
      <c r="AN180" s="5">
        <f t="shared" si="59"/>
        <v>2.3480846160018751E-2</v>
      </c>
      <c r="AO180" s="5">
        <f t="shared" si="60"/>
        <v>0.67963136831871729</v>
      </c>
      <c r="AP180" s="5">
        <f t="shared" si="61"/>
        <v>2.0609889093557561</v>
      </c>
      <c r="AQ180" s="5">
        <f t="shared" si="62"/>
        <v>-1</v>
      </c>
      <c r="AR180" s="19">
        <v>1800.86083984375</v>
      </c>
      <c r="AS180" s="19">
        <v>0.5</v>
      </c>
      <c r="AT180" s="5">
        <f t="shared" si="63"/>
        <v>267.77972382338675</v>
      </c>
      <c r="AU180" s="5">
        <f t="shared" si="64"/>
        <v>5.6154325595625769</v>
      </c>
      <c r="AV180" s="5">
        <f t="shared" si="65"/>
        <v>1.1412383111823678</v>
      </c>
      <c r="AW180" s="5">
        <f t="shared" si="66"/>
        <v>24.386920928955078</v>
      </c>
      <c r="AX180" s="19">
        <v>2</v>
      </c>
      <c r="AY180" s="5">
        <f t="shared" si="67"/>
        <v>4.644859790802002</v>
      </c>
      <c r="AZ180" s="19">
        <v>1</v>
      </c>
      <c r="BA180" s="5">
        <f t="shared" si="68"/>
        <v>9.2897195816040039</v>
      </c>
      <c r="BB180" s="19">
        <v>24.858230590820313</v>
      </c>
      <c r="BC180" s="19">
        <v>24.386920928955078</v>
      </c>
      <c r="BD180" s="19">
        <v>25.137500762939453</v>
      </c>
      <c r="BE180" s="19">
        <v>399.15093994140625</v>
      </c>
      <c r="BF180" s="19">
        <v>377.99575805664062</v>
      </c>
      <c r="BG180" s="19">
        <v>15.944577217102051</v>
      </c>
      <c r="BH180" s="19">
        <v>19.088415145874023</v>
      </c>
      <c r="BI180" s="19">
        <v>50.974246978759766</v>
      </c>
      <c r="BJ180" s="19">
        <v>61.024986267089844</v>
      </c>
      <c r="BK180" s="19">
        <v>350.41519165039063</v>
      </c>
      <c r="BL180" s="19">
        <v>1800.86083984375</v>
      </c>
      <c r="BM180" s="19">
        <v>496.5848388671875</v>
      </c>
      <c r="BN180" s="19">
        <v>100.79714202880859</v>
      </c>
      <c r="BO180" s="19">
        <v>-4.5918502807617187</v>
      </c>
      <c r="BP180" s="19">
        <v>-1.1473727226257324</v>
      </c>
      <c r="BQ180" s="19">
        <v>0.25</v>
      </c>
      <c r="BR180" s="19">
        <v>-1.355140209197998</v>
      </c>
      <c r="BS180" s="19">
        <v>7.355140209197998</v>
      </c>
      <c r="BT180" s="19">
        <v>1</v>
      </c>
      <c r="BU180" s="19">
        <v>0</v>
      </c>
      <c r="BV180" s="19">
        <v>0.15999999642372131</v>
      </c>
      <c r="BW180" s="19">
        <v>111115</v>
      </c>
      <c r="BX180" s="5">
        <f t="shared" si="69"/>
        <v>1.7520759582519529</v>
      </c>
      <c r="BY180" s="5">
        <f t="shared" si="70"/>
        <v>5.6154325595625769E-3</v>
      </c>
      <c r="BZ180" s="5">
        <f t="shared" si="71"/>
        <v>297.53692092895506</v>
      </c>
      <c r="CA180" s="5">
        <f t="shared" si="72"/>
        <v>298.00823059082029</v>
      </c>
      <c r="CB180" s="5">
        <f t="shared" si="73"/>
        <v>288.13772793461976</v>
      </c>
      <c r="CC180" s="5">
        <f t="shared" si="74"/>
        <v>0.16893488207865448</v>
      </c>
      <c r="CD180" s="5">
        <f t="shared" si="75"/>
        <v>3.0652960037458929</v>
      </c>
      <c r="CE180" s="5">
        <f t="shared" si="76"/>
        <v>30.41054480363945</v>
      </c>
      <c r="CF180" s="5">
        <f t="shared" si="77"/>
        <v>11.322129657765426</v>
      </c>
      <c r="CG180" s="5">
        <f t="shared" si="78"/>
        <v>24.622575759887695</v>
      </c>
      <c r="CH180" s="5">
        <f t="shared" si="79"/>
        <v>3.1088290323303891</v>
      </c>
      <c r="CI180" s="5">
        <f t="shared" si="80"/>
        <v>0.48369464839364307</v>
      </c>
      <c r="CJ180" s="5">
        <f t="shared" si="81"/>
        <v>1.9240576925635251</v>
      </c>
      <c r="CK180" s="5">
        <f t="shared" si="82"/>
        <v>1.184771339766864</v>
      </c>
      <c r="CL180" s="5">
        <f t="shared" si="83"/>
        <v>0.30458892315797675</v>
      </c>
      <c r="CM180" s="5">
        <f t="shared" si="84"/>
        <v>25.946904284592392</v>
      </c>
      <c r="CN180" s="5">
        <f t="shared" si="85"/>
        <v>0.68100516410265355</v>
      </c>
      <c r="CO180" s="5">
        <f t="shared" si="86"/>
        <v>63.81196189031175</v>
      </c>
      <c r="CP180" s="5">
        <f t="shared" si="87"/>
        <v>372.91779181329531</v>
      </c>
      <c r="CQ180" s="5">
        <f t="shared" si="88"/>
        <v>5.9792627579021665E-2</v>
      </c>
      <c r="CR180" s="5">
        <f t="shared" si="89"/>
        <v>0</v>
      </c>
      <c r="CS180" s="5">
        <f t="shared" si="90"/>
        <v>1530.7317138671872</v>
      </c>
      <c r="CT180" s="5">
        <f t="shared" si="91"/>
        <v>302.48052978515625</v>
      </c>
      <c r="CU180" s="5">
        <f t="shared" si="92"/>
        <v>0.34987153058569276</v>
      </c>
      <c r="CV180" s="5" t="e">
        <f t="shared" si="93"/>
        <v>#DIV/0!</v>
      </c>
    </row>
    <row r="181" spans="1:100" s="5" customFormat="1" x14ac:dyDescent="0.3">
      <c r="A181" s="4" t="str">
        <f>VLOOKUP(B181,ListCodeMtrx!A$1:B$91,2,TRUE)</f>
        <v>M76</v>
      </c>
      <c r="B181">
        <v>76</v>
      </c>
      <c r="C181" s="10">
        <v>22</v>
      </c>
      <c r="D181" s="10">
        <v>3</v>
      </c>
      <c r="E181" s="10">
        <v>4</v>
      </c>
      <c r="F181" s="1">
        <v>69</v>
      </c>
      <c r="G181" s="3">
        <v>41313</v>
      </c>
      <c r="H181" s="11">
        <v>1</v>
      </c>
      <c r="I181" s="11">
        <v>151.97976214455051</v>
      </c>
      <c r="J181" s="11">
        <v>1.9676923055355926</v>
      </c>
      <c r="K181" s="11">
        <v>143.65405572798156</v>
      </c>
      <c r="L181" s="11">
        <v>209.28928587931739</v>
      </c>
      <c r="M181" s="1">
        <v>42.6</v>
      </c>
      <c r="N181" s="8">
        <v>55</v>
      </c>
      <c r="O181" s="8" t="s">
        <v>366</v>
      </c>
      <c r="P181" s="12">
        <v>0.16111111111111112</v>
      </c>
      <c r="Q181" s="12">
        <f t="shared" si="94"/>
        <v>0.56759259259259254</v>
      </c>
      <c r="R181" s="8">
        <v>13558</v>
      </c>
      <c r="S181" s="8">
        <v>0</v>
      </c>
      <c r="T181" s="13">
        <v>400</v>
      </c>
      <c r="U181">
        <f t="shared" si="52"/>
        <v>31.775192616812646</v>
      </c>
      <c r="V181">
        <f t="shared" si="53"/>
        <v>0.56699919063941728</v>
      </c>
      <c r="W181">
        <f t="shared" si="54"/>
        <v>280.28071015831256</v>
      </c>
      <c r="X181">
        <v>24.407295227050781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t="e">
        <f t="shared" si="55"/>
        <v>#DIV/0!</v>
      </c>
      <c r="AG181" t="e">
        <f t="shared" si="56"/>
        <v>#DIV/0!</v>
      </c>
      <c r="AH181" t="e">
        <f t="shared" si="57"/>
        <v>#DIV/0!</v>
      </c>
      <c r="AI181" s="8">
        <v>-1</v>
      </c>
      <c r="AJ181" s="8">
        <v>0.85</v>
      </c>
      <c r="AK181" s="8">
        <v>0.85</v>
      </c>
      <c r="AL181" s="8">
        <v>9.7839221954345703</v>
      </c>
      <c r="AM181">
        <f t="shared" si="58"/>
        <v>0.84999999999999987</v>
      </c>
      <c r="AN181">
        <f t="shared" si="59"/>
        <v>2.1401800147242626E-2</v>
      </c>
      <c r="AO181" t="e">
        <f t="shared" si="60"/>
        <v>#DIV/0!</v>
      </c>
      <c r="AP181" t="e">
        <f t="shared" si="61"/>
        <v>#DIV/0!</v>
      </c>
      <c r="AQ181" t="e">
        <f t="shared" si="62"/>
        <v>#DIV/0!</v>
      </c>
      <c r="AR181" s="8">
        <v>1800.86083984375</v>
      </c>
      <c r="AS181" s="8">
        <v>0.5</v>
      </c>
      <c r="AT181" t="e">
        <f t="shared" si="63"/>
        <v>#DIV/0!</v>
      </c>
      <c r="AU181">
        <f t="shared" si="64"/>
        <v>6.028772970711012</v>
      </c>
      <c r="AV181">
        <f t="shared" si="65"/>
        <v>1.1087229250992738</v>
      </c>
      <c r="AW181">
        <f t="shared" si="66"/>
        <v>24.407295227050781</v>
      </c>
      <c r="AX181" s="8">
        <v>2</v>
      </c>
      <c r="AY181">
        <f t="shared" si="67"/>
        <v>4.644859790802002</v>
      </c>
      <c r="AZ181" s="8">
        <v>1</v>
      </c>
      <c r="BA181">
        <f t="shared" si="68"/>
        <v>9.2897195816040039</v>
      </c>
      <c r="BB181" s="8">
        <v>24.922634124755859</v>
      </c>
      <c r="BC181" s="8">
        <v>24.407295227050781</v>
      </c>
      <c r="BD181" s="8">
        <v>25.137956619262695</v>
      </c>
      <c r="BE181" s="8">
        <v>399.9949951171875</v>
      </c>
      <c r="BF181" s="8">
        <v>380.5472412109375</v>
      </c>
      <c r="BG181" s="8">
        <v>16.074951171875</v>
      </c>
      <c r="BH181" s="8">
        <v>19.449405670166016</v>
      </c>
      <c r="BI181" s="8">
        <v>51.190578460693359</v>
      </c>
      <c r="BJ181" s="8">
        <v>61.936508178710937</v>
      </c>
      <c r="BK181" s="8">
        <v>350.36874389648437</v>
      </c>
      <c r="BL181" s="8">
        <v>1801.6732177734375</v>
      </c>
      <c r="BM181" s="8">
        <v>724.4700927734375</v>
      </c>
      <c r="BN181" s="8">
        <v>100.79051971435547</v>
      </c>
      <c r="BO181" s="8">
        <v>-4.4749374389648437</v>
      </c>
      <c r="BP181" s="8">
        <v>-1.1745028495788574</v>
      </c>
      <c r="BQ181" s="8">
        <v>0.25</v>
      </c>
      <c r="BR181" s="8">
        <v>-1.355140209197998</v>
      </c>
      <c r="BS181" s="8">
        <v>7.355140209197998</v>
      </c>
      <c r="BT181" s="8">
        <v>1</v>
      </c>
      <c r="BU181" s="8">
        <v>0</v>
      </c>
      <c r="BV181" s="8">
        <v>0.15999999642372131</v>
      </c>
      <c r="BW181" s="8">
        <v>111115</v>
      </c>
      <c r="BX181">
        <f t="shared" si="69"/>
        <v>1.7518437194824217</v>
      </c>
      <c r="BY181">
        <f t="shared" si="70"/>
        <v>6.0287729707110124E-3</v>
      </c>
      <c r="BZ181">
        <f t="shared" si="71"/>
        <v>297.55729522705076</v>
      </c>
      <c r="CA181">
        <f t="shared" si="72"/>
        <v>298.07263412475584</v>
      </c>
      <c r="CB181">
        <f t="shared" si="73"/>
        <v>288.26770840046447</v>
      </c>
      <c r="CC181">
        <f t="shared" si="74"/>
        <v>0.10411891250256392</v>
      </c>
      <c r="CD181">
        <f t="shared" si="75"/>
        <v>3.0690386307306388</v>
      </c>
      <c r="CE181">
        <f t="shared" si="76"/>
        <v>30.449675618584191</v>
      </c>
      <c r="CF181">
        <f t="shared" si="77"/>
        <v>11.000269948418175</v>
      </c>
      <c r="CG181">
        <f t="shared" si="78"/>
        <v>24.66496467590332</v>
      </c>
      <c r="CH181">
        <f t="shared" si="79"/>
        <v>3.1167167071532886</v>
      </c>
      <c r="CI181">
        <f t="shared" si="80"/>
        <v>0.53438305441657341</v>
      </c>
      <c r="CJ181">
        <f t="shared" si="81"/>
        <v>1.9603157056313649</v>
      </c>
      <c r="CK181">
        <f t="shared" si="82"/>
        <v>1.1564010015219237</v>
      </c>
      <c r="CL181">
        <f t="shared" si="83"/>
        <v>0.33677422673416868</v>
      </c>
      <c r="CM181">
        <f t="shared" si="84"/>
        <v>28.249638442764955</v>
      </c>
      <c r="CN181">
        <f t="shared" si="85"/>
        <v>0.73652014731845827</v>
      </c>
      <c r="CO181">
        <f t="shared" si="86"/>
        <v>65.080837402109367</v>
      </c>
      <c r="CP181">
        <f t="shared" si="87"/>
        <v>375.92960882108116</v>
      </c>
      <c r="CQ181">
        <f t="shared" si="88"/>
        <v>5.5009131911706019E-2</v>
      </c>
      <c r="CR181">
        <f t="shared" si="89"/>
        <v>0</v>
      </c>
      <c r="CS181">
        <f t="shared" si="90"/>
        <v>1531.4222351074216</v>
      </c>
      <c r="CT181">
        <f t="shared" si="91"/>
        <v>0</v>
      </c>
      <c r="CU181" t="e">
        <f t="shared" si="92"/>
        <v>#DIV/0!</v>
      </c>
      <c r="CV181" t="e">
        <f t="shared" si="93"/>
        <v>#DIV/0!</v>
      </c>
    </row>
    <row r="182" spans="1:100" x14ac:dyDescent="0.3">
      <c r="A182" s="4" t="str">
        <f>VLOOKUP(B182,ListCodeMtrx!A$1:B$91,2,TRUE)</f>
        <v>M76</v>
      </c>
      <c r="B182">
        <v>76</v>
      </c>
      <c r="C182" s="10">
        <v>22</v>
      </c>
      <c r="D182" s="10">
        <v>3</v>
      </c>
      <c r="E182" s="10">
        <v>4</v>
      </c>
      <c r="F182" s="1">
        <v>69</v>
      </c>
      <c r="G182" s="3">
        <v>41313</v>
      </c>
      <c r="H182" s="11">
        <v>1</v>
      </c>
      <c r="I182" s="11">
        <v>151.97976214455051</v>
      </c>
      <c r="J182" s="11">
        <v>1.9676923055355926</v>
      </c>
      <c r="K182" s="11">
        <v>143.65405572798156</v>
      </c>
      <c r="L182" s="11">
        <v>209.28928587931739</v>
      </c>
      <c r="M182" s="1">
        <v>42.6</v>
      </c>
      <c r="N182" s="8">
        <v>56</v>
      </c>
      <c r="O182" s="8" t="s">
        <v>367</v>
      </c>
      <c r="P182" s="12">
        <v>0.16111111111111112</v>
      </c>
      <c r="Q182" s="12">
        <f t="shared" si="94"/>
        <v>0.56959490740740737</v>
      </c>
      <c r="R182" s="8">
        <v>13731</v>
      </c>
      <c r="S182" s="8">
        <v>0</v>
      </c>
      <c r="T182" s="13">
        <v>50</v>
      </c>
      <c r="U182" s="14">
        <f t="shared" si="52"/>
        <v>-0.69366782129454763</v>
      </c>
      <c r="V182" s="14">
        <f t="shared" si="53"/>
        <v>0.56102279721787607</v>
      </c>
      <c r="W182" s="14">
        <f t="shared" si="54"/>
        <v>49.404674199414679</v>
      </c>
      <c r="X182" s="15">
        <v>24.521152496337891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t="e">
        <f t="shared" si="55"/>
        <v>#DIV/0!</v>
      </c>
      <c r="AG182" t="e">
        <f t="shared" si="56"/>
        <v>#DIV/0!</v>
      </c>
      <c r="AH182" t="e">
        <f t="shared" si="57"/>
        <v>#DIV/0!</v>
      </c>
      <c r="AI182" s="8">
        <v>-1</v>
      </c>
      <c r="AJ182" s="8">
        <v>0.85</v>
      </c>
      <c r="AK182" s="8">
        <v>0.85</v>
      </c>
      <c r="AL182" s="8">
        <v>9.7839221954345703</v>
      </c>
      <c r="AM182">
        <f t="shared" si="58"/>
        <v>0.84999999999999987</v>
      </c>
      <c r="AN182">
        <f t="shared" si="59"/>
        <v>2.0005906393011374E-4</v>
      </c>
      <c r="AO182" t="e">
        <f t="shared" si="60"/>
        <v>#DIV/0!</v>
      </c>
      <c r="AP182" t="e">
        <f t="shared" si="61"/>
        <v>#DIV/0!</v>
      </c>
      <c r="AQ182" t="e">
        <f t="shared" si="62"/>
        <v>#DIV/0!</v>
      </c>
      <c r="AR182" s="8">
        <v>1800.86083984375</v>
      </c>
      <c r="AS182" s="8">
        <v>0.5</v>
      </c>
      <c r="AT182" t="e">
        <f t="shared" si="63"/>
        <v>#DIV/0!</v>
      </c>
      <c r="AU182">
        <f t="shared" si="64"/>
        <v>6.0678785746337667</v>
      </c>
      <c r="AV182">
        <f t="shared" si="65"/>
        <v>1.1269670771915234</v>
      </c>
      <c r="AW182">
        <f t="shared" si="66"/>
        <v>24.521152496337891</v>
      </c>
      <c r="AX182" s="8">
        <v>2</v>
      </c>
      <c r="AY182">
        <f t="shared" si="67"/>
        <v>4.644859790802002</v>
      </c>
      <c r="AZ182" s="8">
        <v>1</v>
      </c>
      <c r="BA182">
        <f t="shared" si="68"/>
        <v>9.2897195816040039</v>
      </c>
      <c r="BB182" s="8">
        <v>24.923738479614258</v>
      </c>
      <c r="BC182" s="8">
        <v>24.521152496337891</v>
      </c>
      <c r="BD182" s="8">
        <v>25.139310836791992</v>
      </c>
      <c r="BE182" s="8">
        <v>47.983425140380859</v>
      </c>
      <c r="BF182" s="8">
        <v>48.212398529052734</v>
      </c>
      <c r="BG182" s="8">
        <v>16.080600738525391</v>
      </c>
      <c r="BH182" s="8">
        <v>19.476888656616211</v>
      </c>
      <c r="BI182" s="8">
        <v>51.204521179199219</v>
      </c>
      <c r="BJ182" s="8">
        <v>62.019126892089844</v>
      </c>
      <c r="BK182" s="8">
        <v>350.36459350585937</v>
      </c>
      <c r="BL182" s="8">
        <v>1801.4219970703125</v>
      </c>
      <c r="BM182" s="8">
        <v>653.915283203125</v>
      </c>
      <c r="BN182" s="8">
        <v>100.78919982910156</v>
      </c>
      <c r="BO182" s="8">
        <v>0.84036636352539063</v>
      </c>
      <c r="BP182" s="8">
        <v>-1.267941951751709</v>
      </c>
      <c r="BQ182" s="8">
        <v>0.25</v>
      </c>
      <c r="BR182" s="8">
        <v>-1.355140209197998</v>
      </c>
      <c r="BS182" s="8">
        <v>7.355140209197998</v>
      </c>
      <c r="BT182" s="8">
        <v>1</v>
      </c>
      <c r="BU182" s="8">
        <v>0</v>
      </c>
      <c r="BV182" s="8">
        <v>0.15999999642372131</v>
      </c>
      <c r="BW182" s="8">
        <v>111135</v>
      </c>
      <c r="BX182">
        <f t="shared" si="69"/>
        <v>1.7518229675292967</v>
      </c>
      <c r="BY182">
        <f t="shared" si="70"/>
        <v>6.0678785746337664E-3</v>
      </c>
      <c r="BZ182">
        <f t="shared" si="71"/>
        <v>297.67115249633787</v>
      </c>
      <c r="CA182">
        <f t="shared" si="72"/>
        <v>298.07373847961424</v>
      </c>
      <c r="CB182">
        <f t="shared" si="73"/>
        <v>288.22751308886291</v>
      </c>
      <c r="CC182">
        <f t="shared" si="74"/>
        <v>9.2895673003671575E-2</v>
      </c>
      <c r="CD182">
        <f t="shared" si="75"/>
        <v>3.0900271000523762</v>
      </c>
      <c r="CE182">
        <f t="shared" si="76"/>
        <v>30.658315625997968</v>
      </c>
      <c r="CF182">
        <f t="shared" si="77"/>
        <v>11.181426969381757</v>
      </c>
      <c r="CG182">
        <f t="shared" si="78"/>
        <v>24.722445487976074</v>
      </c>
      <c r="CH182">
        <f t="shared" si="79"/>
        <v>3.1274406013335878</v>
      </c>
      <c r="CI182">
        <f t="shared" si="80"/>
        <v>0.52907123794505984</v>
      </c>
      <c r="CJ182">
        <f t="shared" si="81"/>
        <v>1.9630600228608528</v>
      </c>
      <c r="CK182">
        <f t="shared" si="82"/>
        <v>1.164380578472735</v>
      </c>
      <c r="CL182">
        <f t="shared" si="83"/>
        <v>0.33339902768468604</v>
      </c>
      <c r="CM182">
        <f t="shared" si="84"/>
        <v>4.9794575803764651</v>
      </c>
      <c r="CN182">
        <f t="shared" si="85"/>
        <v>1.0247296485289668</v>
      </c>
      <c r="CO182">
        <f t="shared" si="86"/>
        <v>64.721664889399605</v>
      </c>
      <c r="CP182">
        <f t="shared" si="87"/>
        <v>48.313203677208342</v>
      </c>
      <c r="CQ182">
        <f t="shared" si="88"/>
        <v>-9.2925603887379811E-3</v>
      </c>
      <c r="CR182">
        <f t="shared" si="89"/>
        <v>0</v>
      </c>
      <c r="CS182">
        <f t="shared" si="90"/>
        <v>1531.2086975097654</v>
      </c>
      <c r="CT182">
        <f t="shared" si="91"/>
        <v>0</v>
      </c>
      <c r="CU182" t="e">
        <f t="shared" si="92"/>
        <v>#DIV/0!</v>
      </c>
      <c r="CV182" t="e">
        <f t="shared" si="93"/>
        <v>#DIV/0!</v>
      </c>
    </row>
    <row r="183" spans="1:100" x14ac:dyDescent="0.3">
      <c r="A183" s="4" t="str">
        <f>VLOOKUP(B183,ListCodeMtrx!A$1:B$91,2,TRUE)</f>
        <v>M76</v>
      </c>
      <c r="B183">
        <v>76</v>
      </c>
      <c r="C183" s="10">
        <v>22</v>
      </c>
      <c r="D183" s="10">
        <v>3</v>
      </c>
      <c r="E183" s="10">
        <v>4</v>
      </c>
      <c r="F183" s="1">
        <v>69</v>
      </c>
      <c r="G183" s="3">
        <v>41313</v>
      </c>
      <c r="H183" s="11">
        <v>1</v>
      </c>
      <c r="I183" s="11">
        <v>151.97976214455051</v>
      </c>
      <c r="J183" s="11">
        <v>1.9676923055355926</v>
      </c>
      <c r="K183" s="11">
        <v>143.65405572798156</v>
      </c>
      <c r="L183" s="11">
        <v>209.28928587931739</v>
      </c>
      <c r="M183" s="1">
        <v>42.6</v>
      </c>
      <c r="N183" s="8">
        <v>57</v>
      </c>
      <c r="O183" s="8" t="s">
        <v>368</v>
      </c>
      <c r="P183" s="12">
        <v>0.16111111111111112</v>
      </c>
      <c r="Q183" s="12">
        <f t="shared" si="94"/>
        <v>0.57201388888888882</v>
      </c>
      <c r="R183" s="8">
        <v>13940</v>
      </c>
      <c r="S183" s="8">
        <v>0</v>
      </c>
      <c r="T183" s="13">
        <v>150</v>
      </c>
      <c r="U183" s="14">
        <f t="shared" si="52"/>
        <v>11.817435028606722</v>
      </c>
      <c r="V183" s="14">
        <f t="shared" si="53"/>
        <v>0.55286261419373661</v>
      </c>
      <c r="W183" s="14">
        <f t="shared" si="54"/>
        <v>105.56485595537227</v>
      </c>
      <c r="X183" s="15">
        <v>24.437808990478516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t="e">
        <f t="shared" si="55"/>
        <v>#DIV/0!</v>
      </c>
      <c r="AG183" t="e">
        <f t="shared" si="56"/>
        <v>#DIV/0!</v>
      </c>
      <c r="AH183" t="e">
        <f t="shared" si="57"/>
        <v>#DIV/0!</v>
      </c>
      <c r="AI183" s="8">
        <v>-1</v>
      </c>
      <c r="AJ183" s="8">
        <v>0.85</v>
      </c>
      <c r="AK183" s="8">
        <v>0.85</v>
      </c>
      <c r="AL183" s="8">
        <v>9.7839221954345703</v>
      </c>
      <c r="AM183">
        <f t="shared" si="58"/>
        <v>0.84999999999999987</v>
      </c>
      <c r="AN183">
        <f t="shared" si="59"/>
        <v>8.3679088142606974E-3</v>
      </c>
      <c r="AO183" t="e">
        <f t="shared" si="60"/>
        <v>#DIV/0!</v>
      </c>
      <c r="AP183" t="e">
        <f t="shared" si="61"/>
        <v>#DIV/0!</v>
      </c>
      <c r="AQ183" t="e">
        <f t="shared" si="62"/>
        <v>#DIV/0!</v>
      </c>
      <c r="AR183" s="8">
        <v>1800.86083984375</v>
      </c>
      <c r="AS183" s="8">
        <v>0.5</v>
      </c>
      <c r="AT183" t="e">
        <f t="shared" si="63"/>
        <v>#DIV/0!</v>
      </c>
      <c r="AU183">
        <f t="shared" si="64"/>
        <v>5.9462752553803195</v>
      </c>
      <c r="AV183">
        <f t="shared" si="65"/>
        <v>1.1198221027529214</v>
      </c>
      <c r="AW183">
        <f t="shared" si="66"/>
        <v>24.437808990478516</v>
      </c>
      <c r="AX183" s="8">
        <v>2</v>
      </c>
      <c r="AY183">
        <f t="shared" si="67"/>
        <v>4.644859790802002</v>
      </c>
      <c r="AZ183" s="8">
        <v>1</v>
      </c>
      <c r="BA183">
        <f t="shared" si="68"/>
        <v>9.2897195816040039</v>
      </c>
      <c r="BB183" s="8">
        <v>24.890476226806641</v>
      </c>
      <c r="BC183" s="8">
        <v>24.437808990478516</v>
      </c>
      <c r="BD183" s="8">
        <v>25.1383056640625</v>
      </c>
      <c r="BE183" s="8">
        <v>150.99543762207031</v>
      </c>
      <c r="BF183" s="8">
        <v>143.76223754882812</v>
      </c>
      <c r="BG183" s="8">
        <v>16.068115234375</v>
      </c>
      <c r="BH183" s="8">
        <v>19.396350860595703</v>
      </c>
      <c r="BI183" s="8">
        <v>51.263423919677734</v>
      </c>
      <c r="BJ183" s="8">
        <v>61.881767272949219</v>
      </c>
      <c r="BK183" s="8">
        <v>350.3922119140625</v>
      </c>
      <c r="BL183" s="8">
        <v>1802.04345703125</v>
      </c>
      <c r="BM183" s="8">
        <v>555.12664794921875</v>
      </c>
      <c r="BN183" s="8">
        <v>100.78334808349609</v>
      </c>
      <c r="BO183" s="8">
        <v>-0.12974166870117188</v>
      </c>
      <c r="BP183" s="8">
        <v>-1.2384581565856934</v>
      </c>
      <c r="BQ183" s="8">
        <v>0.25</v>
      </c>
      <c r="BR183" s="8">
        <v>-1.355140209197998</v>
      </c>
      <c r="BS183" s="8">
        <v>7.355140209197998</v>
      </c>
      <c r="BT183" s="8">
        <v>1</v>
      </c>
      <c r="BU183" s="8">
        <v>0</v>
      </c>
      <c r="BV183" s="8">
        <v>0.15999999642372131</v>
      </c>
      <c r="BW183" s="8">
        <v>111115</v>
      </c>
      <c r="BX183">
        <f t="shared" si="69"/>
        <v>1.7519610595703121</v>
      </c>
      <c r="BY183">
        <f t="shared" si="70"/>
        <v>5.9462752553803193E-3</v>
      </c>
      <c r="BZ183">
        <f t="shared" si="71"/>
        <v>297.58780899047849</v>
      </c>
      <c r="CA183">
        <f t="shared" si="72"/>
        <v>298.04047622680662</v>
      </c>
      <c r="CB183">
        <f t="shared" si="73"/>
        <v>288.32694668039039</v>
      </c>
      <c r="CC183">
        <f t="shared" si="74"/>
        <v>0.11510958375385423</v>
      </c>
      <c r="CD183">
        <f t="shared" si="75"/>
        <v>3.0746512830859571</v>
      </c>
      <c r="CE183">
        <f t="shared" si="76"/>
        <v>30.507532658457595</v>
      </c>
      <c r="CF183">
        <f t="shared" si="77"/>
        <v>11.111181797861892</v>
      </c>
      <c r="CG183">
        <f t="shared" si="78"/>
        <v>24.664142608642578</v>
      </c>
      <c r="CH183">
        <f t="shared" si="79"/>
        <v>3.1165635717753069</v>
      </c>
      <c r="CI183">
        <f t="shared" si="80"/>
        <v>0.52180805309455358</v>
      </c>
      <c r="CJ183">
        <f t="shared" si="81"/>
        <v>1.9548291803330358</v>
      </c>
      <c r="CK183">
        <f t="shared" si="82"/>
        <v>1.1617343914422711</v>
      </c>
      <c r="CL183">
        <f t="shared" si="83"/>
        <v>0.32878480848693281</v>
      </c>
      <c r="CM183">
        <f t="shared" si="84"/>
        <v>10.639179623134408</v>
      </c>
      <c r="CN183">
        <f t="shared" si="85"/>
        <v>0.73430170366900205</v>
      </c>
      <c r="CO183">
        <f t="shared" si="86"/>
        <v>64.745001448627946</v>
      </c>
      <c r="CP183">
        <f t="shared" si="87"/>
        <v>142.04490505579884</v>
      </c>
      <c r="CQ183">
        <f t="shared" si="88"/>
        <v>5.3864645672834971E-2</v>
      </c>
      <c r="CR183">
        <f t="shared" si="89"/>
        <v>0</v>
      </c>
      <c r="CS183">
        <f t="shared" si="90"/>
        <v>1531.7369384765623</v>
      </c>
      <c r="CT183">
        <f t="shared" si="91"/>
        <v>0</v>
      </c>
      <c r="CU183" t="e">
        <f t="shared" si="92"/>
        <v>#DIV/0!</v>
      </c>
      <c r="CV183" t="e">
        <f t="shared" si="93"/>
        <v>#DIV/0!</v>
      </c>
    </row>
    <row r="184" spans="1:100" x14ac:dyDescent="0.3">
      <c r="A184" s="4" t="str">
        <f>VLOOKUP(B184,ListCodeMtrx!A$1:B$91,2,TRUE)</f>
        <v>M76</v>
      </c>
      <c r="B184">
        <v>76</v>
      </c>
      <c r="C184" s="10">
        <v>22</v>
      </c>
      <c r="D184" s="10">
        <v>3</v>
      </c>
      <c r="E184" s="10">
        <v>4</v>
      </c>
      <c r="F184" s="1">
        <v>69</v>
      </c>
      <c r="G184" s="3">
        <v>41313</v>
      </c>
      <c r="H184" s="11">
        <v>1</v>
      </c>
      <c r="I184" s="11">
        <v>151.97976214455051</v>
      </c>
      <c r="J184" s="11">
        <v>1.9676923055355926</v>
      </c>
      <c r="K184" s="11">
        <v>143.65405572798156</v>
      </c>
      <c r="L184" s="11">
        <v>209.28928587931739</v>
      </c>
      <c r="M184" s="1">
        <v>42.6</v>
      </c>
      <c r="N184" s="8">
        <v>58</v>
      </c>
      <c r="O184" s="8" t="s">
        <v>369</v>
      </c>
      <c r="P184" s="12">
        <v>0.16111111111111112</v>
      </c>
      <c r="Q184" s="12">
        <f t="shared" si="94"/>
        <v>0.57427083333333329</v>
      </c>
      <c r="R184" s="8">
        <v>14135</v>
      </c>
      <c r="S184" s="8">
        <v>0</v>
      </c>
      <c r="T184" s="13" t="s">
        <v>192</v>
      </c>
      <c r="U184" s="14">
        <f t="shared" si="52"/>
        <v>32.092622800917958</v>
      </c>
      <c r="V184" s="14">
        <f t="shared" si="53"/>
        <v>0.53199043052112793</v>
      </c>
      <c r="W184" s="14">
        <f t="shared" si="54"/>
        <v>274.08188176893435</v>
      </c>
      <c r="X184" s="15">
        <v>24.23051643371582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t="e">
        <f t="shared" si="55"/>
        <v>#DIV/0!</v>
      </c>
      <c r="AG184" t="e">
        <f t="shared" si="56"/>
        <v>#DIV/0!</v>
      </c>
      <c r="AH184" t="e">
        <f t="shared" si="57"/>
        <v>#DIV/0!</v>
      </c>
      <c r="AI184" s="8">
        <v>-1</v>
      </c>
      <c r="AJ184" s="8">
        <v>0.85</v>
      </c>
      <c r="AK184" s="8">
        <v>0.85</v>
      </c>
      <c r="AL184" s="8">
        <v>9.8076972961425781</v>
      </c>
      <c r="AM184">
        <f t="shared" si="58"/>
        <v>0.84999999999999987</v>
      </c>
      <c r="AN184">
        <f t="shared" si="59"/>
        <v>2.1640403986256933E-2</v>
      </c>
      <c r="AO184" t="e">
        <f t="shared" si="60"/>
        <v>#DIV/0!</v>
      </c>
      <c r="AP184" t="e">
        <f t="shared" si="61"/>
        <v>#DIV/0!</v>
      </c>
      <c r="AQ184" t="e">
        <f t="shared" si="62"/>
        <v>#DIV/0!</v>
      </c>
      <c r="AR184" s="8">
        <v>1800.86083984375</v>
      </c>
      <c r="AS184" s="8">
        <v>0.5</v>
      </c>
      <c r="AT184" t="e">
        <f t="shared" si="63"/>
        <v>#DIV/0!</v>
      </c>
      <c r="AU184">
        <f t="shared" si="64"/>
        <v>5.6634355362875164</v>
      </c>
      <c r="AV184">
        <f t="shared" si="65"/>
        <v>1.1063920992837653</v>
      </c>
      <c r="AW184">
        <f t="shared" si="66"/>
        <v>24.23051643371582</v>
      </c>
      <c r="AX184" s="8">
        <v>2</v>
      </c>
      <c r="AY184">
        <f t="shared" si="67"/>
        <v>4.644859790802002</v>
      </c>
      <c r="AZ184" s="8">
        <v>1</v>
      </c>
      <c r="BA184">
        <f t="shared" si="68"/>
        <v>9.2897195816040039</v>
      </c>
      <c r="BB184" s="8">
        <v>24.811235427856445</v>
      </c>
      <c r="BC184" s="8">
        <v>24.23051643371582</v>
      </c>
      <c r="BD184" s="8">
        <v>25.138360977172852</v>
      </c>
      <c r="BE184" s="8">
        <v>400.7403564453125</v>
      </c>
      <c r="BF184" s="8">
        <v>381.18997192382812</v>
      </c>
      <c r="BG184" s="8">
        <v>15.982500076293945</v>
      </c>
      <c r="BH184" s="8">
        <v>19.153215408325195</v>
      </c>
      <c r="BI184" s="8">
        <v>51.23150634765625</v>
      </c>
      <c r="BJ184" s="8">
        <v>61.395156860351563</v>
      </c>
      <c r="BK184" s="8">
        <v>350.39175415039062</v>
      </c>
      <c r="BL184" s="8">
        <v>1799.065185546875</v>
      </c>
      <c r="BM184" s="8">
        <v>503.71185302734375</v>
      </c>
      <c r="BN184" s="8">
        <v>100.7823486328125</v>
      </c>
      <c r="BO184" s="8">
        <v>-4.5400505065917969</v>
      </c>
      <c r="BP184" s="8">
        <v>-1.1603312492370605</v>
      </c>
      <c r="BQ184" s="8">
        <v>0.5</v>
      </c>
      <c r="BR184" s="8">
        <v>-1.355140209197998</v>
      </c>
      <c r="BS184" s="8">
        <v>7.355140209197998</v>
      </c>
      <c r="BT184" s="8">
        <v>1</v>
      </c>
      <c r="BU184" s="8">
        <v>0</v>
      </c>
      <c r="BV184" s="8">
        <v>0.15999999642372131</v>
      </c>
      <c r="BW184" s="8">
        <v>111115</v>
      </c>
      <c r="BX184">
        <f t="shared" si="69"/>
        <v>1.7519587707519528</v>
      </c>
      <c r="BY184">
        <f t="shared" si="70"/>
        <v>5.6634355362875166E-3</v>
      </c>
      <c r="BZ184">
        <f t="shared" si="71"/>
        <v>297.3805164337158</v>
      </c>
      <c r="CA184">
        <f t="shared" si="72"/>
        <v>297.96123542785642</v>
      </c>
      <c r="CB184">
        <f t="shared" si="73"/>
        <v>287.85042325354152</v>
      </c>
      <c r="CC184">
        <f t="shared" si="74"/>
        <v>0.16464980453180805</v>
      </c>
      <c r="CD184">
        <f t="shared" si="75"/>
        <v>3.0366981320049513</v>
      </c>
      <c r="CE184">
        <f t="shared" si="76"/>
        <v>30.131249898419906</v>
      </c>
      <c r="CF184">
        <f t="shared" si="77"/>
        <v>10.978034490094711</v>
      </c>
      <c r="CG184">
        <f t="shared" si="78"/>
        <v>24.520875930786133</v>
      </c>
      <c r="CH184">
        <f t="shared" si="79"/>
        <v>3.0899759662859219</v>
      </c>
      <c r="CI184">
        <f t="shared" si="80"/>
        <v>0.50317530384596976</v>
      </c>
      <c r="CJ184">
        <f t="shared" si="81"/>
        <v>1.9303060327211861</v>
      </c>
      <c r="CK184">
        <f t="shared" si="82"/>
        <v>1.1596699335647358</v>
      </c>
      <c r="CL184">
        <f t="shared" si="83"/>
        <v>0.3169524141723592</v>
      </c>
      <c r="CM184">
        <f t="shared" si="84"/>
        <v>27.622615762374039</v>
      </c>
      <c r="CN184">
        <f t="shared" si="85"/>
        <v>0.71901650608926093</v>
      </c>
      <c r="CO184">
        <f t="shared" si="86"/>
        <v>64.668750721658839</v>
      </c>
      <c r="CP184">
        <f t="shared" si="87"/>
        <v>376.52620996625154</v>
      </c>
      <c r="CQ184">
        <f t="shared" si="88"/>
        <v>5.5119398569964284E-2</v>
      </c>
      <c r="CR184">
        <f t="shared" si="89"/>
        <v>0</v>
      </c>
      <c r="CS184">
        <f t="shared" si="90"/>
        <v>1529.2054077148434</v>
      </c>
      <c r="CT184">
        <f t="shared" si="91"/>
        <v>0</v>
      </c>
      <c r="CU184" t="e">
        <f t="shared" si="92"/>
        <v>#DIV/0!</v>
      </c>
      <c r="CV184" t="e">
        <f t="shared" si="93"/>
        <v>#DIV/0!</v>
      </c>
    </row>
    <row r="185" spans="1:100" x14ac:dyDescent="0.3">
      <c r="A185" s="4" t="str">
        <f>VLOOKUP(B185,ListCodeMtrx!A$1:B$91,2,TRUE)</f>
        <v>M76</v>
      </c>
      <c r="B185">
        <v>76</v>
      </c>
      <c r="C185" s="10">
        <v>22</v>
      </c>
      <c r="D185" s="10">
        <v>3</v>
      </c>
      <c r="E185" s="10">
        <v>4</v>
      </c>
      <c r="F185" s="1">
        <v>69</v>
      </c>
      <c r="G185" s="3">
        <v>41313</v>
      </c>
      <c r="H185" s="11">
        <v>1</v>
      </c>
      <c r="I185" s="11">
        <v>151.97976214455051</v>
      </c>
      <c r="J185" s="11">
        <v>1.9676923055355926</v>
      </c>
      <c r="K185" s="11">
        <v>143.65405572798156</v>
      </c>
      <c r="L185" s="11">
        <v>209.28928587931739</v>
      </c>
      <c r="M185" s="1">
        <v>42.6</v>
      </c>
      <c r="N185" s="8">
        <v>59</v>
      </c>
      <c r="O185" s="8" t="s">
        <v>370</v>
      </c>
      <c r="P185" s="12">
        <v>0.16111111111111112</v>
      </c>
      <c r="Q185" s="12">
        <f t="shared" si="94"/>
        <v>0.57668981481481474</v>
      </c>
      <c r="R185" s="8">
        <v>14344</v>
      </c>
      <c r="S185" s="8">
        <v>0</v>
      </c>
      <c r="T185" s="13">
        <v>800</v>
      </c>
      <c r="U185" s="14">
        <f t="shared" si="52"/>
        <v>41.994452285615431</v>
      </c>
      <c r="V185" s="14">
        <f t="shared" si="53"/>
        <v>0.46723420553140832</v>
      </c>
      <c r="W185" s="14">
        <f t="shared" si="54"/>
        <v>611.59109890136835</v>
      </c>
      <c r="X185" s="15">
        <v>24.213964462280273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t="e">
        <f t="shared" si="55"/>
        <v>#DIV/0!</v>
      </c>
      <c r="AG185" t="e">
        <f t="shared" si="56"/>
        <v>#DIV/0!</v>
      </c>
      <c r="AH185" t="e">
        <f t="shared" si="57"/>
        <v>#DIV/0!</v>
      </c>
      <c r="AI185" s="8">
        <v>-1</v>
      </c>
      <c r="AJ185" s="8">
        <v>0.85</v>
      </c>
      <c r="AK185" s="8">
        <v>0.85</v>
      </c>
      <c r="AL185" s="8">
        <v>9.8076972961425781</v>
      </c>
      <c r="AM185">
        <f t="shared" si="58"/>
        <v>0.84999999999999987</v>
      </c>
      <c r="AN185">
        <f t="shared" si="59"/>
        <v>2.8101608600041083E-2</v>
      </c>
      <c r="AO185" t="e">
        <f t="shared" si="60"/>
        <v>#DIV/0!</v>
      </c>
      <c r="AP185" t="e">
        <f t="shared" si="61"/>
        <v>#DIV/0!</v>
      </c>
      <c r="AQ185" t="e">
        <f t="shared" si="62"/>
        <v>#DIV/0!</v>
      </c>
      <c r="AR185" s="8">
        <v>1800.86083984375</v>
      </c>
      <c r="AS185" s="8">
        <v>0.5</v>
      </c>
      <c r="AT185" t="e">
        <f t="shared" si="63"/>
        <v>#DIV/0!</v>
      </c>
      <c r="AU185">
        <f t="shared" si="64"/>
        <v>5.2516187690547005</v>
      </c>
      <c r="AV185">
        <f t="shared" si="65"/>
        <v>1.1608015366724733</v>
      </c>
      <c r="AW185">
        <f t="shared" si="66"/>
        <v>24.213964462280273</v>
      </c>
      <c r="AX185" s="8">
        <v>2</v>
      </c>
      <c r="AY185">
        <f t="shared" si="67"/>
        <v>4.644859790802002</v>
      </c>
      <c r="AZ185" s="8">
        <v>1</v>
      </c>
      <c r="BA185">
        <f t="shared" si="68"/>
        <v>9.2897195816040039</v>
      </c>
      <c r="BB185" s="8">
        <v>24.762016296386719</v>
      </c>
      <c r="BC185" s="8">
        <v>24.213964462280273</v>
      </c>
      <c r="BD185" s="8">
        <v>25.138816833496094</v>
      </c>
      <c r="BE185" s="8">
        <v>800.88336181640625</v>
      </c>
      <c r="BF185" s="8">
        <v>774.5914306640625</v>
      </c>
      <c r="BG185" s="8">
        <v>15.641336441040039</v>
      </c>
      <c r="BH185" s="8">
        <v>18.583206176757812</v>
      </c>
      <c r="BI185" s="8">
        <v>50.286151885986328</v>
      </c>
      <c r="BJ185" s="8">
        <v>59.744121551513672</v>
      </c>
      <c r="BK185" s="8">
        <v>350.3912353515625</v>
      </c>
      <c r="BL185" s="8">
        <v>1799.957763671875</v>
      </c>
      <c r="BM185" s="8">
        <v>496.11831665039062</v>
      </c>
      <c r="BN185" s="8">
        <v>100.78367614746094</v>
      </c>
      <c r="BO185" s="8">
        <v>-15.362987518310547</v>
      </c>
      <c r="BP185" s="8">
        <v>-1.049161434173584</v>
      </c>
      <c r="BQ185" s="8">
        <v>0.5</v>
      </c>
      <c r="BR185" s="8">
        <v>-1.355140209197998</v>
      </c>
      <c r="BS185" s="8">
        <v>7.355140209197998</v>
      </c>
      <c r="BT185" s="8">
        <v>1</v>
      </c>
      <c r="BU185" s="8">
        <v>0</v>
      </c>
      <c r="BV185" s="8">
        <v>0.15999999642372131</v>
      </c>
      <c r="BW185" s="8">
        <v>111115</v>
      </c>
      <c r="BX185">
        <f t="shared" si="69"/>
        <v>1.7519561767578122</v>
      </c>
      <c r="BY185">
        <f t="shared" si="70"/>
        <v>5.2516187690547006E-3</v>
      </c>
      <c r="BZ185">
        <f t="shared" si="71"/>
        <v>297.36396446228025</v>
      </c>
      <c r="CA185">
        <f t="shared" si="72"/>
        <v>297.9120162963867</v>
      </c>
      <c r="CB185">
        <f t="shared" si="73"/>
        <v>287.99323575034941</v>
      </c>
      <c r="CC185">
        <f t="shared" si="74"/>
        <v>0.23070745372721732</v>
      </c>
      <c r="CD185">
        <f t="shared" si="75"/>
        <v>3.0336853697723285</v>
      </c>
      <c r="CE185">
        <f t="shared" si="76"/>
        <v>30.100959656736602</v>
      </c>
      <c r="CF185">
        <f t="shared" si="77"/>
        <v>11.51775347997879</v>
      </c>
      <c r="CG185">
        <f t="shared" si="78"/>
        <v>24.487990379333496</v>
      </c>
      <c r="CH185">
        <f t="shared" si="79"/>
        <v>3.0839010790101886</v>
      </c>
      <c r="CI185">
        <f t="shared" si="80"/>
        <v>0.44485961940736557</v>
      </c>
      <c r="CJ185">
        <f t="shared" si="81"/>
        <v>1.8728838330998552</v>
      </c>
      <c r="CK185">
        <f t="shared" si="82"/>
        <v>1.2110172459103334</v>
      </c>
      <c r="CL185">
        <f t="shared" si="83"/>
        <v>0.27996448158678228</v>
      </c>
      <c r="CM185">
        <f t="shared" si="84"/>
        <v>61.638399246345259</v>
      </c>
      <c r="CN185">
        <f t="shared" si="85"/>
        <v>0.78956605339287989</v>
      </c>
      <c r="CO185">
        <f t="shared" si="86"/>
        <v>62.659664064010599</v>
      </c>
      <c r="CP185">
        <f t="shared" si="87"/>
        <v>768.48871571259656</v>
      </c>
      <c r="CQ185">
        <f t="shared" si="88"/>
        <v>3.4240688496366599E-2</v>
      </c>
      <c r="CR185">
        <f t="shared" si="89"/>
        <v>0</v>
      </c>
      <c r="CS185">
        <f t="shared" si="90"/>
        <v>1529.9640991210936</v>
      </c>
      <c r="CT185">
        <f t="shared" si="91"/>
        <v>0</v>
      </c>
      <c r="CU185" t="e">
        <f t="shared" si="92"/>
        <v>#DIV/0!</v>
      </c>
      <c r="CV185" t="e">
        <f t="shared" si="93"/>
        <v>#DIV/0!</v>
      </c>
    </row>
    <row r="186" spans="1:100" x14ac:dyDescent="0.3">
      <c r="A186" s="4" t="str">
        <f>VLOOKUP(B186,ListCodeMtrx!A$1:B$91,2,TRUE)</f>
        <v>M76</v>
      </c>
      <c r="B186" s="5">
        <v>76</v>
      </c>
      <c r="C186" s="10">
        <v>22</v>
      </c>
      <c r="D186" s="10">
        <v>3</v>
      </c>
      <c r="E186" s="10">
        <v>4</v>
      </c>
      <c r="F186" s="1">
        <v>69</v>
      </c>
      <c r="G186" s="17">
        <v>41313</v>
      </c>
      <c r="H186" s="11">
        <v>1</v>
      </c>
      <c r="I186" s="11">
        <v>151.97976214455051</v>
      </c>
      <c r="J186" s="11">
        <v>1.9676923055355926</v>
      </c>
      <c r="K186" s="11">
        <v>143.65405572798156</v>
      </c>
      <c r="L186" s="11">
        <v>209.28928587931739</v>
      </c>
      <c r="M186" s="1">
        <v>42.6</v>
      </c>
      <c r="N186" s="19">
        <v>60</v>
      </c>
      <c r="O186" s="19" t="s">
        <v>371</v>
      </c>
      <c r="P186" s="12">
        <v>0.16111111111111112</v>
      </c>
      <c r="Q186" s="12">
        <f t="shared" si="94"/>
        <v>0.57862268518518523</v>
      </c>
      <c r="R186" s="19">
        <v>14502.5</v>
      </c>
      <c r="S186" s="19">
        <v>0</v>
      </c>
      <c r="T186" s="13" t="s">
        <v>194</v>
      </c>
      <c r="U186" s="5">
        <f t="shared" si="52"/>
        <v>30.421791357264457</v>
      </c>
      <c r="V186" s="5">
        <f t="shared" si="53"/>
        <v>0.42680158454177675</v>
      </c>
      <c r="W186" s="5">
        <f t="shared" si="54"/>
        <v>256.33820972144929</v>
      </c>
      <c r="X186" s="5">
        <v>24.342168807983398</v>
      </c>
      <c r="Y186" s="19">
        <v>10</v>
      </c>
      <c r="Z186" s="19">
        <v>10</v>
      </c>
      <c r="AA186" s="19">
        <v>0</v>
      </c>
      <c r="AB186" s="19">
        <v>0</v>
      </c>
      <c r="AC186" s="19">
        <v>293.079345703125</v>
      </c>
      <c r="AD186" s="19">
        <v>593.08636474609375</v>
      </c>
      <c r="AE186" s="19">
        <v>398.39794921875</v>
      </c>
      <c r="AF186" s="5" t="e">
        <f t="shared" si="55"/>
        <v>#DIV/0!</v>
      </c>
      <c r="AG186" s="5">
        <f t="shared" si="56"/>
        <v>0.50584035795765558</v>
      </c>
      <c r="AH186" s="5">
        <f t="shared" si="57"/>
        <v>0.32826317902400576</v>
      </c>
      <c r="AI186" s="19">
        <v>-1</v>
      </c>
      <c r="AJ186" s="19">
        <v>0.85</v>
      </c>
      <c r="AK186" s="19">
        <v>0.85</v>
      </c>
      <c r="AL186" s="19">
        <v>9.8076972961425781</v>
      </c>
      <c r="AM186" s="5">
        <f t="shared" si="58"/>
        <v>0.84999999999999987</v>
      </c>
      <c r="AN186" s="5">
        <f t="shared" si="59"/>
        <v>2.0538603326311054E-2</v>
      </c>
      <c r="AO186" s="5">
        <f t="shared" si="60"/>
        <v>0.64894620182022922</v>
      </c>
      <c r="AP186" s="5">
        <f t="shared" si="61"/>
        <v>2.0236375351638092</v>
      </c>
      <c r="AQ186" s="5">
        <f t="shared" si="62"/>
        <v>-1</v>
      </c>
      <c r="AR186" s="19">
        <v>1799.869873046875</v>
      </c>
      <c r="AS186" s="19">
        <v>0.5</v>
      </c>
      <c r="AT186" s="5">
        <f t="shared" si="63"/>
        <v>251.10317770125781</v>
      </c>
      <c r="AU186" s="5">
        <f t="shared" si="64"/>
        <v>5.0636337748198104</v>
      </c>
      <c r="AV186" s="5">
        <f t="shared" si="65"/>
        <v>1.2202571611429935</v>
      </c>
      <c r="AW186" s="5">
        <f t="shared" si="66"/>
        <v>24.342168807983398</v>
      </c>
      <c r="AX186" s="19">
        <v>2</v>
      </c>
      <c r="AY186" s="5">
        <f t="shared" si="67"/>
        <v>4.644859790802002</v>
      </c>
      <c r="AZ186" s="19">
        <v>1</v>
      </c>
      <c r="BA186" s="5">
        <f t="shared" si="68"/>
        <v>9.2897195816040039</v>
      </c>
      <c r="BB186" s="19">
        <v>24.765392303466797</v>
      </c>
      <c r="BC186" s="19">
        <v>24.342168807983398</v>
      </c>
      <c r="BD186" s="19">
        <v>25.138830184936523</v>
      </c>
      <c r="BE186" s="19">
        <v>399.62579345703125</v>
      </c>
      <c r="BF186" s="19">
        <v>381.15902709960937</v>
      </c>
      <c r="BG186" s="19">
        <v>15.388157844543457</v>
      </c>
      <c r="BH186" s="19">
        <v>18.225852966308594</v>
      </c>
      <c r="BI186" s="19">
        <v>49.461246490478516</v>
      </c>
      <c r="BJ186" s="19">
        <v>58.582279205322266</v>
      </c>
      <c r="BK186" s="19">
        <v>350.37905883789062</v>
      </c>
      <c r="BL186" s="19">
        <v>1799.869873046875</v>
      </c>
      <c r="BM186" s="19">
        <v>638.9508056640625</v>
      </c>
      <c r="BN186" s="19">
        <v>100.78168487548828</v>
      </c>
      <c r="BO186" s="19">
        <v>-4.6421318054199219</v>
      </c>
      <c r="BP186" s="19">
        <v>-1.0797896385192871</v>
      </c>
      <c r="BQ186" s="19">
        <v>0.25</v>
      </c>
      <c r="BR186" s="19">
        <v>-1.355140209197998</v>
      </c>
      <c r="BS186" s="19">
        <v>7.355140209197998</v>
      </c>
      <c r="BT186" s="19">
        <v>1</v>
      </c>
      <c r="BU186" s="19">
        <v>0</v>
      </c>
      <c r="BV186" s="19">
        <v>0.15999999642372131</v>
      </c>
      <c r="BW186" s="19">
        <v>111115</v>
      </c>
      <c r="BX186" s="5">
        <f t="shared" si="69"/>
        <v>1.751895294189453</v>
      </c>
      <c r="BY186" s="5">
        <f t="shared" si="70"/>
        <v>5.0636337748198104E-3</v>
      </c>
      <c r="BZ186" s="5">
        <f t="shared" si="71"/>
        <v>297.49216880798338</v>
      </c>
      <c r="CA186" s="5">
        <f t="shared" si="72"/>
        <v>297.91539230346677</v>
      </c>
      <c r="CB186" s="5">
        <f t="shared" si="73"/>
        <v>287.97917325066373</v>
      </c>
      <c r="CC186" s="5">
        <f t="shared" si="74"/>
        <v>0.25596943405159794</v>
      </c>
      <c r="CD186" s="5">
        <f t="shared" si="75"/>
        <v>3.0570893313804897</v>
      </c>
      <c r="CE186" s="5">
        <f t="shared" si="76"/>
        <v>30.333778753127618</v>
      </c>
      <c r="CF186" s="5">
        <f t="shared" si="77"/>
        <v>12.107925786819024</v>
      </c>
      <c r="CG186" s="5">
        <f t="shared" si="78"/>
        <v>24.553780555725098</v>
      </c>
      <c r="CH186" s="5">
        <f t="shared" si="79"/>
        <v>3.0960648436012215</v>
      </c>
      <c r="CI186" s="5">
        <f t="shared" si="80"/>
        <v>0.40805417593199056</v>
      </c>
      <c r="CJ186" s="5">
        <f t="shared" si="81"/>
        <v>1.8368321702374961</v>
      </c>
      <c r="CK186" s="5">
        <f t="shared" si="82"/>
        <v>1.2592326733637254</v>
      </c>
      <c r="CL186" s="5">
        <f t="shared" si="83"/>
        <v>0.25665444514810926</v>
      </c>
      <c r="CM186" s="5">
        <f t="shared" si="84"/>
        <v>25.834196673693928</v>
      </c>
      <c r="CN186" s="5">
        <f t="shared" si="85"/>
        <v>0.67252299301955054</v>
      </c>
      <c r="CO186" s="5">
        <f t="shared" si="86"/>
        <v>60.888024694060029</v>
      </c>
      <c r="CP186" s="5">
        <f t="shared" si="87"/>
        <v>376.7380735959498</v>
      </c>
      <c r="CQ186" s="5">
        <f t="shared" si="88"/>
        <v>4.9167390110543212E-2</v>
      </c>
      <c r="CR186" s="5">
        <f t="shared" si="89"/>
        <v>0</v>
      </c>
      <c r="CS186" s="5">
        <f t="shared" si="90"/>
        <v>1529.8893920898436</v>
      </c>
      <c r="CT186" s="5">
        <f t="shared" si="91"/>
        <v>300.00701904296875</v>
      </c>
      <c r="CU186" s="5">
        <f t="shared" si="92"/>
        <v>0.32826317902400576</v>
      </c>
      <c r="CV186" s="5" t="e">
        <f t="shared" si="93"/>
        <v>#DIV/0!</v>
      </c>
    </row>
    <row r="187" spans="1:100" x14ac:dyDescent="0.3">
      <c r="A187" s="4" t="str">
        <f>VLOOKUP(B187,ListCodeMtrx!A$1:B$91,2,TRUE)</f>
        <v>M40</v>
      </c>
      <c r="B187">
        <v>40</v>
      </c>
      <c r="C187" s="10">
        <v>22</v>
      </c>
      <c r="D187" s="10">
        <v>2</v>
      </c>
      <c r="E187" s="10">
        <v>2</v>
      </c>
      <c r="F187" s="1">
        <v>69</v>
      </c>
      <c r="G187" s="3">
        <v>41313</v>
      </c>
      <c r="H187" s="11">
        <v>2</v>
      </c>
      <c r="I187" s="11">
        <v>170.87317023913249</v>
      </c>
      <c r="J187" s="11">
        <v>1.7142705818288175</v>
      </c>
      <c r="K187" s="11">
        <v>148.72189012785793</v>
      </c>
      <c r="L187" s="11">
        <v>244.70881866575749</v>
      </c>
      <c r="M187" s="1">
        <v>47</v>
      </c>
      <c r="N187" s="8">
        <v>1</v>
      </c>
      <c r="O187" s="8" t="s">
        <v>372</v>
      </c>
      <c r="P187" s="12">
        <v>0.15763888888888888</v>
      </c>
      <c r="Q187" s="12">
        <f t="shared" si="94"/>
        <v>0.41267361111111112</v>
      </c>
      <c r="R187" s="8">
        <v>462.5</v>
      </c>
      <c r="S187" s="8">
        <v>0</v>
      </c>
      <c r="T187" s="13">
        <v>400</v>
      </c>
      <c r="U187">
        <v>35.053679376276214</v>
      </c>
      <c r="V187">
        <v>0.63568141441649784</v>
      </c>
      <c r="W187">
        <v>281.28527471648403</v>
      </c>
      <c r="X187">
        <v>23.118560791015625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t="e">
        <v>#DIV/0!</v>
      </c>
      <c r="AG187" t="e">
        <v>#DIV/0!</v>
      </c>
      <c r="AH187" t="e">
        <v>#DIV/0!</v>
      </c>
      <c r="AI187" s="8">
        <v>-1</v>
      </c>
      <c r="AJ187" s="8">
        <v>0.87</v>
      </c>
      <c r="AK187" s="8">
        <v>0.92</v>
      </c>
      <c r="AL187" s="8">
        <v>10.040945053100586</v>
      </c>
      <c r="AM187">
        <v>0.87502047252655035</v>
      </c>
      <c r="AN187">
        <v>2.2875887798121924E-2</v>
      </c>
      <c r="AO187" t="e">
        <v>#DIV/0!</v>
      </c>
      <c r="AP187" t="e">
        <v>#DIV/0!</v>
      </c>
      <c r="AQ187" t="e">
        <v>#DIV/0!</v>
      </c>
      <c r="AR187" s="8">
        <v>0</v>
      </c>
      <c r="AS187" s="8">
        <v>0.5</v>
      </c>
      <c r="AT187" t="e">
        <v>#DIV/0!</v>
      </c>
      <c r="AU187">
        <v>4.8028004347061435</v>
      </c>
      <c r="AV187">
        <v>0.79526079879655276</v>
      </c>
      <c r="AW187">
        <v>23.118560791015625</v>
      </c>
      <c r="AX187" s="8">
        <v>2</v>
      </c>
      <c r="AY187">
        <v>4.644859790802002</v>
      </c>
      <c r="AZ187" s="8">
        <v>1</v>
      </c>
      <c r="BA187">
        <v>9.2897195816040039</v>
      </c>
      <c r="BB187" s="8">
        <v>24.084226608276367</v>
      </c>
      <c r="BC187" s="8">
        <v>23.118560791015625</v>
      </c>
      <c r="BD187" s="8">
        <v>25.021265029907227</v>
      </c>
      <c r="BE187" s="8">
        <v>399.928955078125</v>
      </c>
      <c r="BF187" s="8">
        <v>378.9085693359375</v>
      </c>
      <c r="BG187" s="8">
        <v>17.570907592773438</v>
      </c>
      <c r="BH187" s="8">
        <v>20.253376007080078</v>
      </c>
      <c r="BI187" s="8">
        <v>58.931720733642578</v>
      </c>
      <c r="BJ187" s="8">
        <v>67.928550720214844</v>
      </c>
      <c r="BK187" s="8">
        <v>350.83563232421875</v>
      </c>
      <c r="BL187" s="8">
        <v>1801.1646728515625</v>
      </c>
      <c r="BM187" s="8">
        <v>0.17094692587852478</v>
      </c>
      <c r="BN187" s="8">
        <v>100.95891571044922</v>
      </c>
      <c r="BO187" s="8">
        <v>-0.59116172790527344</v>
      </c>
      <c r="BP187" s="8">
        <v>0.1477319747209549</v>
      </c>
      <c r="BQ187" s="8">
        <v>0.5</v>
      </c>
      <c r="BR187" s="8">
        <v>-1.355140209197998</v>
      </c>
      <c r="BS187" s="8">
        <v>7.355140209197998</v>
      </c>
      <c r="BT187" s="8">
        <v>1</v>
      </c>
      <c r="BU187" s="8">
        <v>0</v>
      </c>
      <c r="BV187" s="8">
        <v>0.15999999642372131</v>
      </c>
      <c r="BW187" s="8">
        <v>111115</v>
      </c>
      <c r="BX187">
        <v>1.7541781616210936</v>
      </c>
      <c r="BY187">
        <v>4.8028004347061438E-3</v>
      </c>
      <c r="BZ187">
        <v>296.2685607910156</v>
      </c>
      <c r="CA187">
        <v>297.23422660827634</v>
      </c>
      <c r="CB187">
        <v>288.18634121478317</v>
      </c>
      <c r="CC187">
        <v>0.349095950084024</v>
      </c>
      <c r="CD187">
        <v>2.8400196799473849</v>
      </c>
      <c r="CE187">
        <v>28.130449499800278</v>
      </c>
      <c r="CF187">
        <v>7.8770734927202</v>
      </c>
      <c r="CG187">
        <v>23.601393699645996</v>
      </c>
      <c r="CH187">
        <v>2.9240082891699219</v>
      </c>
      <c r="CI187">
        <v>0.59496861492390551</v>
      </c>
      <c r="CJ187">
        <v>2.0447588811508322</v>
      </c>
      <c r="CK187">
        <v>0.8792494080190898</v>
      </c>
      <c r="CL187">
        <v>0.37531072025075624</v>
      </c>
      <c r="CM187">
        <v>28.398256340692065</v>
      </c>
      <c r="CN187">
        <v>0.74235659333188264</v>
      </c>
      <c r="CO187">
        <v>73.141710210297219</v>
      </c>
      <c r="CP187">
        <v>373.8145009152197</v>
      </c>
      <c r="CQ187">
        <v>6.8587121485844935E-2</v>
      </c>
      <c r="CR187">
        <v>0</v>
      </c>
      <c r="CS187">
        <v>1576.0559631367037</v>
      </c>
      <c r="CT187">
        <v>0</v>
      </c>
      <c r="CU187" t="e">
        <v>#DIV/0!</v>
      </c>
      <c r="CV187" t="e">
        <v>#DIV/0!</v>
      </c>
    </row>
    <row r="188" spans="1:100" x14ac:dyDescent="0.3">
      <c r="A188" s="4" t="str">
        <f>VLOOKUP(B188,ListCodeMtrx!A$1:B$91,2,TRUE)</f>
        <v>M40</v>
      </c>
      <c r="B188">
        <v>40</v>
      </c>
      <c r="C188" s="10">
        <v>22</v>
      </c>
      <c r="D188" s="10">
        <v>2</v>
      </c>
      <c r="E188" s="10">
        <v>2</v>
      </c>
      <c r="F188" s="1">
        <v>69</v>
      </c>
      <c r="G188" s="3">
        <v>41313</v>
      </c>
      <c r="H188" s="11">
        <v>2</v>
      </c>
      <c r="I188" s="11">
        <v>170.87317023913249</v>
      </c>
      <c r="J188" s="11">
        <v>1.7142705818288175</v>
      </c>
      <c r="K188" s="11">
        <v>148.72189012785793</v>
      </c>
      <c r="L188" s="11">
        <v>244.70881866575749</v>
      </c>
      <c r="M188" s="1">
        <v>47</v>
      </c>
      <c r="N188" s="8">
        <v>2</v>
      </c>
      <c r="O188" s="8" t="s">
        <v>373</v>
      </c>
      <c r="P188" s="12">
        <v>0.15763888888888888</v>
      </c>
      <c r="Q188" s="12">
        <f t="shared" si="94"/>
        <v>0.41488425925925931</v>
      </c>
      <c r="R188" s="8">
        <v>653.5</v>
      </c>
      <c r="S188" s="8">
        <v>0</v>
      </c>
      <c r="T188" s="13">
        <v>50</v>
      </c>
      <c r="U188" s="14">
        <v>0.3957993739091753</v>
      </c>
      <c r="V188" s="14">
        <v>0.63730818158953051</v>
      </c>
      <c r="W188" s="14">
        <v>47.077990003636458</v>
      </c>
      <c r="X188" s="15">
        <v>23.390531539916992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t="e">
        <v>#DIV/0!</v>
      </c>
      <c r="AG188" t="e">
        <v>#DIV/0!</v>
      </c>
      <c r="AH188" t="e">
        <v>#DIV/0!</v>
      </c>
      <c r="AI188" s="8">
        <v>-1</v>
      </c>
      <c r="AJ188" s="8">
        <v>0.87</v>
      </c>
      <c r="AK188" s="8">
        <v>0.92</v>
      </c>
      <c r="AL188" s="8">
        <v>10.040945053100586</v>
      </c>
      <c r="AM188">
        <v>0.87502047252655035</v>
      </c>
      <c r="AN188">
        <v>8.861057226869927E-4</v>
      </c>
      <c r="AO188" t="e">
        <v>#DIV/0!</v>
      </c>
      <c r="AP188" t="e">
        <v>#DIV/0!</v>
      </c>
      <c r="AQ188" t="e">
        <v>#DIV/0!</v>
      </c>
      <c r="AR188" s="8">
        <v>0</v>
      </c>
      <c r="AS188" s="8">
        <v>0.5</v>
      </c>
      <c r="AT188" t="e">
        <v>#DIV/0!</v>
      </c>
      <c r="AU188">
        <v>5.0362715159812632</v>
      </c>
      <c r="AV188">
        <v>0.83165337663536132</v>
      </c>
      <c r="AW188">
        <v>23.390531539916992</v>
      </c>
      <c r="AX188" s="8">
        <v>2</v>
      </c>
      <c r="AY188">
        <v>4.644859790802002</v>
      </c>
      <c r="AZ188" s="8">
        <v>1</v>
      </c>
      <c r="BA188">
        <v>9.2897195816040039</v>
      </c>
      <c r="BB188" s="8">
        <v>24.160242080688477</v>
      </c>
      <c r="BC188" s="8">
        <v>23.390531539916992</v>
      </c>
      <c r="BD188" s="8">
        <v>25.023405075073242</v>
      </c>
      <c r="BE188" s="8">
        <v>49.137229919433594</v>
      </c>
      <c r="BF188" s="8">
        <v>48.771587371826172</v>
      </c>
      <c r="BG188" s="8">
        <v>17.547163009643555</v>
      </c>
      <c r="BH188" s="8">
        <v>20.359619140625</v>
      </c>
      <c r="BI188" s="8">
        <v>58.582130432128906</v>
      </c>
      <c r="BJ188" s="8">
        <v>67.971664428710938</v>
      </c>
      <c r="BK188" s="8">
        <v>350.84884643554687</v>
      </c>
      <c r="BL188" s="8">
        <v>1800.1937255859375</v>
      </c>
      <c r="BM188" s="8">
        <v>0.24175380170345306</v>
      </c>
      <c r="BN188" s="8">
        <v>100.95532989501953</v>
      </c>
      <c r="BO188" s="8">
        <v>-0.81564140319824219</v>
      </c>
      <c r="BP188" s="8">
        <v>0.16256161034107208</v>
      </c>
      <c r="BQ188" s="8">
        <v>0.25</v>
      </c>
      <c r="BR188" s="8">
        <v>-1.355140209197998</v>
      </c>
      <c r="BS188" s="8">
        <v>7.355140209197998</v>
      </c>
      <c r="BT188" s="8">
        <v>1</v>
      </c>
      <c r="BU188" s="8">
        <v>0</v>
      </c>
      <c r="BV188" s="8">
        <v>0.15999999642372131</v>
      </c>
      <c r="BW188" s="8">
        <v>111115</v>
      </c>
      <c r="BX188">
        <v>1.7542442321777343</v>
      </c>
      <c r="BY188">
        <v>5.0362715159812631E-3</v>
      </c>
      <c r="BZ188">
        <v>296.54053153991697</v>
      </c>
      <c r="CA188">
        <v>297.31024208068845</v>
      </c>
      <c r="CB188">
        <v>288.03098965575555</v>
      </c>
      <c r="CC188">
        <v>0.29847801487036457</v>
      </c>
      <c r="CD188">
        <v>2.8870654435141123</v>
      </c>
      <c r="CE188">
        <v>28.597454404005084</v>
      </c>
      <c r="CF188">
        <v>8.2378352633800844</v>
      </c>
      <c r="CG188">
        <v>23.775386810302734</v>
      </c>
      <c r="CH188">
        <v>2.9548023474103502</v>
      </c>
      <c r="CI188">
        <v>0.59639344577838671</v>
      </c>
      <c r="CJ188">
        <v>2.055412066878751</v>
      </c>
      <c r="CK188">
        <v>0.8993902805315992</v>
      </c>
      <c r="CL188">
        <v>0.37621788628998526</v>
      </c>
      <c r="CM188">
        <v>4.7527740116115504</v>
      </c>
      <c r="CN188">
        <v>0.96527491805263543</v>
      </c>
      <c r="CO188">
        <v>72.366730939205624</v>
      </c>
      <c r="CP188">
        <v>48.714069042011836</v>
      </c>
      <c r="CQ188">
        <v>5.8797606853349445E-3</v>
      </c>
      <c r="CR188">
        <v>0</v>
      </c>
      <c r="CS188">
        <v>1575.2063644015382</v>
      </c>
      <c r="CT188">
        <v>0</v>
      </c>
      <c r="CU188" t="e">
        <v>#DIV/0!</v>
      </c>
      <c r="CV188" t="e">
        <v>#DIV/0!</v>
      </c>
    </row>
    <row r="189" spans="1:100" x14ac:dyDescent="0.3">
      <c r="A189" s="4" t="str">
        <f>VLOOKUP(B189,ListCodeMtrx!A$1:B$91,2,TRUE)</f>
        <v>M40</v>
      </c>
      <c r="B189">
        <v>40</v>
      </c>
      <c r="C189" s="10">
        <v>22</v>
      </c>
      <c r="D189" s="10">
        <v>2</v>
      </c>
      <c r="E189" s="10">
        <v>2</v>
      </c>
      <c r="F189" s="1">
        <v>69</v>
      </c>
      <c r="G189" s="3">
        <v>41313</v>
      </c>
      <c r="H189" s="11">
        <v>2</v>
      </c>
      <c r="I189" s="11">
        <v>170.87317023913249</v>
      </c>
      <c r="J189" s="11">
        <v>1.7142705818288175</v>
      </c>
      <c r="K189" s="11">
        <v>148.72189012785793</v>
      </c>
      <c r="L189" s="11">
        <v>244.70881866575749</v>
      </c>
      <c r="M189" s="1">
        <v>47</v>
      </c>
      <c r="N189" s="8">
        <v>3</v>
      </c>
      <c r="O189" s="8" t="s">
        <v>374</v>
      </c>
      <c r="P189" s="12">
        <v>0.15763888888888888</v>
      </c>
      <c r="Q189" s="12">
        <f t="shared" si="94"/>
        <v>0.41675925925925927</v>
      </c>
      <c r="R189" s="8">
        <v>815.5</v>
      </c>
      <c r="S189" s="8">
        <v>0</v>
      </c>
      <c r="T189" s="13">
        <v>150</v>
      </c>
      <c r="U189" s="14">
        <v>12.533331655259415</v>
      </c>
      <c r="V189" s="14">
        <v>0.63640065746445285</v>
      </c>
      <c r="W189" s="14">
        <v>108.10759405283665</v>
      </c>
      <c r="X189" s="15">
        <v>23.463138580322266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t="e">
        <v>#DIV/0!</v>
      </c>
      <c r="AG189" t="e">
        <v>#DIV/0!</v>
      </c>
      <c r="AH189" t="e">
        <v>#DIV/0!</v>
      </c>
      <c r="AI189" s="8">
        <v>-1</v>
      </c>
      <c r="AJ189" s="8">
        <v>0.87</v>
      </c>
      <c r="AK189" s="8">
        <v>0.92</v>
      </c>
      <c r="AL189" s="8">
        <v>10.040945053100586</v>
      </c>
      <c r="AM189">
        <v>0.87502047252655035</v>
      </c>
      <c r="AN189">
        <v>8.5935088531809874E-3</v>
      </c>
      <c r="AO189" t="e">
        <v>#DIV/0!</v>
      </c>
      <c r="AP189" t="e">
        <v>#DIV/0!</v>
      </c>
      <c r="AQ189" t="e">
        <v>#DIV/0!</v>
      </c>
      <c r="AR189" s="8">
        <v>0</v>
      </c>
      <c r="AS189" s="8">
        <v>0.5</v>
      </c>
      <c r="AT189" t="e">
        <v>#DIV/0!</v>
      </c>
      <c r="AU189">
        <v>5.0759310661465271</v>
      </c>
      <c r="AV189">
        <v>0.83918176278245493</v>
      </c>
      <c r="AW189">
        <v>23.463138580322266</v>
      </c>
      <c r="AX189" s="8">
        <v>2</v>
      </c>
      <c r="AY189">
        <v>4.644859790802002</v>
      </c>
      <c r="AZ189" s="8">
        <v>1</v>
      </c>
      <c r="BA189">
        <v>9.2897195816040039</v>
      </c>
      <c r="BB189" s="8">
        <v>24.208198547363281</v>
      </c>
      <c r="BC189" s="8">
        <v>23.463138580322266</v>
      </c>
      <c r="BD189" s="8">
        <v>25.021003723144531</v>
      </c>
      <c r="BE189" s="8">
        <v>150.72270202636719</v>
      </c>
      <c r="BF189" s="8">
        <v>143.16384887695312</v>
      </c>
      <c r="BG189" s="8">
        <v>17.577630996704102</v>
      </c>
      <c r="BH189" s="8">
        <v>20.412094116210937</v>
      </c>
      <c r="BI189" s="8">
        <v>58.510967254638672</v>
      </c>
      <c r="BJ189" s="8">
        <v>67.946098327636719</v>
      </c>
      <c r="BK189" s="8">
        <v>350.84744262695312</v>
      </c>
      <c r="BL189" s="8">
        <v>1799.7657470703125</v>
      </c>
      <c r="BM189" s="8">
        <v>0.2397313266992569</v>
      </c>
      <c r="BN189" s="8">
        <v>100.94789886474609</v>
      </c>
      <c r="BO189" s="8">
        <v>-0.69929313659667969</v>
      </c>
      <c r="BP189" s="8">
        <v>0.1616785079240799</v>
      </c>
      <c r="BQ189" s="8">
        <v>0.25</v>
      </c>
      <c r="BR189" s="8">
        <v>-1.355140209197998</v>
      </c>
      <c r="BS189" s="8">
        <v>7.355140209197998</v>
      </c>
      <c r="BT189" s="8">
        <v>1</v>
      </c>
      <c r="BU189" s="8">
        <v>0</v>
      </c>
      <c r="BV189" s="8">
        <v>0.15999999642372131</v>
      </c>
      <c r="BW189" s="8">
        <v>111115</v>
      </c>
      <c r="BX189">
        <v>1.7542372131347654</v>
      </c>
      <c r="BY189">
        <v>5.0759310661465272E-3</v>
      </c>
      <c r="BZ189">
        <v>296.61313858032224</v>
      </c>
      <c r="CA189">
        <v>297.35819854736326</v>
      </c>
      <c r="CB189">
        <v>287.96251309478612</v>
      </c>
      <c r="CC189">
        <v>0.29010617133421718</v>
      </c>
      <c r="CD189">
        <v>2.8997397752433955</v>
      </c>
      <c r="CE189">
        <v>28.725112734922586</v>
      </c>
      <c r="CF189">
        <v>8.3130186187116486</v>
      </c>
      <c r="CG189">
        <v>23.835668563842773</v>
      </c>
      <c r="CH189">
        <v>2.9655372226338139</v>
      </c>
      <c r="CI189">
        <v>0.5955986334040233</v>
      </c>
      <c r="CJ189">
        <v>2.0605580124609406</v>
      </c>
      <c r="CK189">
        <v>0.90497921017287331</v>
      </c>
      <c r="CL189">
        <v>0.37571183752920373</v>
      </c>
      <c r="CM189">
        <v>10.91323447095678</v>
      </c>
      <c r="CN189">
        <v>0.75513193380092258</v>
      </c>
      <c r="CO189">
        <v>72.23335843552546</v>
      </c>
      <c r="CP189">
        <v>141.34248090282114</v>
      </c>
      <c r="CQ189">
        <v>6.4051842875753648E-2</v>
      </c>
      <c r="CR189">
        <v>0</v>
      </c>
      <c r="CS189">
        <v>1574.8318744385647</v>
      </c>
      <c r="CT189">
        <v>0</v>
      </c>
      <c r="CU189" t="e">
        <v>#DIV/0!</v>
      </c>
      <c r="CV189" t="e">
        <v>#DIV/0!</v>
      </c>
    </row>
    <row r="190" spans="1:100" s="5" customFormat="1" x14ac:dyDescent="0.3">
      <c r="A190" s="4" t="str">
        <f>VLOOKUP(B190,ListCodeMtrx!A$1:B$91,2,TRUE)</f>
        <v>M40</v>
      </c>
      <c r="B190">
        <v>40</v>
      </c>
      <c r="C190" s="10">
        <v>22</v>
      </c>
      <c r="D190" s="10">
        <v>2</v>
      </c>
      <c r="E190" s="10">
        <v>2</v>
      </c>
      <c r="F190" s="1">
        <v>69</v>
      </c>
      <c r="G190" s="3">
        <v>41313</v>
      </c>
      <c r="H190" s="11">
        <v>2</v>
      </c>
      <c r="I190" s="11">
        <v>170.87317023913249</v>
      </c>
      <c r="J190" s="11">
        <v>1.7142705818288175</v>
      </c>
      <c r="K190" s="11">
        <v>148.72189012785793</v>
      </c>
      <c r="L190" s="11">
        <v>244.70881866575749</v>
      </c>
      <c r="M190" s="1">
        <v>47</v>
      </c>
      <c r="N190" s="8">
        <v>4</v>
      </c>
      <c r="O190" s="8" t="s">
        <v>375</v>
      </c>
      <c r="P190" s="12">
        <v>0.15763888888888888</v>
      </c>
      <c r="Q190" s="12">
        <f t="shared" si="94"/>
        <v>0.41917824074074073</v>
      </c>
      <c r="R190" s="8">
        <v>1024.5</v>
      </c>
      <c r="S190" s="8">
        <v>0</v>
      </c>
      <c r="T190" s="13" t="s">
        <v>192</v>
      </c>
      <c r="U190" s="14">
        <v>35.854005630298104</v>
      </c>
      <c r="V190" s="14">
        <v>0.62713654138702557</v>
      </c>
      <c r="W190" s="14">
        <v>277.06035241116467</v>
      </c>
      <c r="X190" s="15">
        <v>23.552291870117188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t="e">
        <v>#DIV/0!</v>
      </c>
      <c r="AG190" t="e">
        <v>#DIV/0!</v>
      </c>
      <c r="AH190" t="e">
        <v>#DIV/0!</v>
      </c>
      <c r="AI190" s="8">
        <v>-1</v>
      </c>
      <c r="AJ190" s="8">
        <v>0.87</v>
      </c>
      <c r="AK190" s="8">
        <v>0.92</v>
      </c>
      <c r="AL190" s="8">
        <v>10.040945053100586</v>
      </c>
      <c r="AM190">
        <v>0.87502047252655035</v>
      </c>
      <c r="AN190">
        <v>2.3414609725788578E-2</v>
      </c>
      <c r="AO190" t="e">
        <v>#DIV/0!</v>
      </c>
      <c r="AP190" t="e">
        <v>#DIV/0!</v>
      </c>
      <c r="AQ190" t="e">
        <v>#DIV/0!</v>
      </c>
      <c r="AR190" s="8">
        <v>0</v>
      </c>
      <c r="AS190" s="8">
        <v>0.5</v>
      </c>
      <c r="AT190" t="e">
        <v>#DIV/0!</v>
      </c>
      <c r="AU190">
        <v>5.0563300067544183</v>
      </c>
      <c r="AV190">
        <v>0.84747186970962574</v>
      </c>
      <c r="AW190">
        <v>23.552291870117188</v>
      </c>
      <c r="AX190" s="8">
        <v>2</v>
      </c>
      <c r="AY190">
        <v>4.644859790802002</v>
      </c>
      <c r="AZ190" s="8">
        <v>1</v>
      </c>
      <c r="BA190">
        <v>9.2897195816040039</v>
      </c>
      <c r="BB190" s="8">
        <v>24.27490234375</v>
      </c>
      <c r="BC190" s="8">
        <v>23.552291870117188</v>
      </c>
      <c r="BD190" s="8">
        <v>25.020729064941406</v>
      </c>
      <c r="BE190" s="8">
        <v>399.82119750976562</v>
      </c>
      <c r="BF190" s="8">
        <v>378.29287719726562</v>
      </c>
      <c r="BG190" s="8">
        <v>17.659845352172852</v>
      </c>
      <c r="BH190" s="8">
        <v>20.483083724975586</v>
      </c>
      <c r="BI190" s="8">
        <v>58.554885864257813</v>
      </c>
      <c r="BJ190" s="8">
        <v>67.915916442871094</v>
      </c>
      <c r="BK190" s="8">
        <v>350.85671997070312</v>
      </c>
      <c r="BL190" s="8">
        <v>1798.7862548828125</v>
      </c>
      <c r="BM190" s="8">
        <v>0.24377435445785522</v>
      </c>
      <c r="BN190" s="8">
        <v>100.95633697509766</v>
      </c>
      <c r="BO190" s="8">
        <v>-0.56251335144042969</v>
      </c>
      <c r="BP190" s="8">
        <v>0.15486545860767365</v>
      </c>
      <c r="BQ190" s="8">
        <v>0.75</v>
      </c>
      <c r="BR190" s="8">
        <v>-1.355140209197998</v>
      </c>
      <c r="BS190" s="8">
        <v>7.355140209197998</v>
      </c>
      <c r="BT190" s="8">
        <v>1</v>
      </c>
      <c r="BU190" s="8">
        <v>0</v>
      </c>
      <c r="BV190" s="8">
        <v>0.15999999642372131</v>
      </c>
      <c r="BW190" s="8">
        <v>111115</v>
      </c>
      <c r="BX190">
        <v>1.7542835998535153</v>
      </c>
      <c r="BY190">
        <v>5.0563300067544186E-3</v>
      </c>
      <c r="BZ190">
        <v>296.70229187011716</v>
      </c>
      <c r="CA190">
        <v>297.42490234374998</v>
      </c>
      <c r="CB190">
        <v>287.80579434828906</v>
      </c>
      <c r="CC190">
        <v>0.29193722278845657</v>
      </c>
      <c r="CD190">
        <v>2.9153689725373995</v>
      </c>
      <c r="CE190">
        <v>28.877523292634095</v>
      </c>
      <c r="CF190">
        <v>8.3944395676585088</v>
      </c>
      <c r="CG190">
        <v>23.913597106933594</v>
      </c>
      <c r="CH190">
        <v>2.9794651377794015</v>
      </c>
      <c r="CI190">
        <v>0.58747677052163394</v>
      </c>
      <c r="CJ190">
        <v>2.0678971028277737</v>
      </c>
      <c r="CK190">
        <v>0.91156803495162775</v>
      </c>
      <c r="CL190">
        <v>0.37054145206298894</v>
      </c>
      <c r="CM190">
        <v>27.970998300460852</v>
      </c>
      <c r="CN190">
        <v>0.73239642909450831</v>
      </c>
      <c r="CO190">
        <v>72.080131948209427</v>
      </c>
      <c r="CP190">
        <v>373.08250381885358</v>
      </c>
      <c r="CQ190">
        <v>6.9270508004270856E-2</v>
      </c>
      <c r="CR190">
        <v>0</v>
      </c>
      <c r="CS190">
        <v>1573.9747987218225</v>
      </c>
      <c r="CT190">
        <v>0</v>
      </c>
      <c r="CU190" t="e">
        <v>#DIV/0!</v>
      </c>
      <c r="CV190" t="e">
        <v>#DIV/0!</v>
      </c>
    </row>
    <row r="191" spans="1:100" x14ac:dyDescent="0.3">
      <c r="A191" s="4" t="str">
        <f>VLOOKUP(B191,ListCodeMtrx!A$1:B$91,2,TRUE)</f>
        <v>M40</v>
      </c>
      <c r="B191">
        <v>40</v>
      </c>
      <c r="C191" s="10">
        <v>22</v>
      </c>
      <c r="D191" s="10">
        <v>2</v>
      </c>
      <c r="E191" s="10">
        <v>2</v>
      </c>
      <c r="F191" s="1">
        <v>69</v>
      </c>
      <c r="G191" s="3">
        <v>41313</v>
      </c>
      <c r="H191" s="11">
        <v>2</v>
      </c>
      <c r="I191" s="11">
        <v>170.87317023913249</v>
      </c>
      <c r="J191" s="11">
        <v>1.7142705818288175</v>
      </c>
      <c r="K191" s="11">
        <v>148.72189012785793</v>
      </c>
      <c r="L191" s="11">
        <v>244.70881866575749</v>
      </c>
      <c r="M191" s="1">
        <v>47</v>
      </c>
      <c r="N191" s="8">
        <v>5</v>
      </c>
      <c r="O191" s="8" t="s">
        <v>376</v>
      </c>
      <c r="P191" s="12">
        <v>0.15763888888888888</v>
      </c>
      <c r="Q191" s="12">
        <f t="shared" si="94"/>
        <v>0.42114583333333333</v>
      </c>
      <c r="R191" s="8">
        <v>1194.5</v>
      </c>
      <c r="S191" s="8">
        <v>0</v>
      </c>
      <c r="T191" s="13">
        <v>800</v>
      </c>
      <c r="U191" s="14">
        <v>50.122360488055818</v>
      </c>
      <c r="V191" s="14">
        <v>0.62206007408961361</v>
      </c>
      <c r="W191" s="14">
        <v>623.68031516750477</v>
      </c>
      <c r="X191" s="15">
        <v>23.478042602539063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t="e">
        <v>#DIV/0!</v>
      </c>
      <c r="AG191" t="e">
        <v>#DIV/0!</v>
      </c>
      <c r="AH191" t="e">
        <v>#DIV/0!</v>
      </c>
      <c r="AI191" s="8">
        <v>-1</v>
      </c>
      <c r="AJ191" s="8">
        <v>0.87</v>
      </c>
      <c r="AK191" s="8">
        <v>0.92</v>
      </c>
      <c r="AL191" s="8">
        <v>10.040945053100586</v>
      </c>
      <c r="AM191">
        <v>0.87502047252655035</v>
      </c>
      <c r="AN191">
        <v>3.2469385254125384E-2</v>
      </c>
      <c r="AO191" t="e">
        <v>#DIV/0!</v>
      </c>
      <c r="AP191" t="e">
        <v>#DIV/0!</v>
      </c>
      <c r="AQ191" t="e">
        <v>#DIV/0!</v>
      </c>
      <c r="AR191" s="8">
        <v>0</v>
      </c>
      <c r="AS191" s="8">
        <v>0.5</v>
      </c>
      <c r="AT191" t="e">
        <v>#DIV/0!</v>
      </c>
      <c r="AU191">
        <v>5.0248103782398763</v>
      </c>
      <c r="AV191">
        <v>0.84878311472987145</v>
      </c>
      <c r="AW191">
        <v>23.478042602539063</v>
      </c>
      <c r="AX191" s="8">
        <v>2</v>
      </c>
      <c r="AY191">
        <v>4.644859790802002</v>
      </c>
      <c r="AZ191" s="8">
        <v>1</v>
      </c>
      <c r="BA191">
        <v>9.2897195816040039</v>
      </c>
      <c r="BB191" s="8">
        <v>24.248044967651367</v>
      </c>
      <c r="BC191" s="8">
        <v>23.478042602539063</v>
      </c>
      <c r="BD191" s="8">
        <v>25.020095825195313</v>
      </c>
      <c r="BE191" s="8">
        <v>800.2869873046875</v>
      </c>
      <c r="BF191" s="8">
        <v>769.510986328125</v>
      </c>
      <c r="BG191" s="8">
        <v>17.534133911132813</v>
      </c>
      <c r="BH191" s="8">
        <v>20.340225219726563</v>
      </c>
      <c r="BI191" s="8">
        <v>58.234291076660156</v>
      </c>
      <c r="BJ191" s="8">
        <v>67.553871154785156</v>
      </c>
      <c r="BK191" s="8">
        <v>350.85134887695312</v>
      </c>
      <c r="BL191" s="8">
        <v>1799.3623046875</v>
      </c>
      <c r="BM191" s="8">
        <v>0.21646355092525482</v>
      </c>
      <c r="BN191" s="8">
        <v>100.96074676513672</v>
      </c>
      <c r="BO191" s="8">
        <v>-0.53492546081542969</v>
      </c>
      <c r="BP191" s="8">
        <v>0.15097065269947052</v>
      </c>
      <c r="BQ191" s="8">
        <v>0.25</v>
      </c>
      <c r="BR191" s="8">
        <v>-1.355140209197998</v>
      </c>
      <c r="BS191" s="8">
        <v>7.355140209197998</v>
      </c>
      <c r="BT191" s="8">
        <v>1</v>
      </c>
      <c r="BU191" s="8">
        <v>0</v>
      </c>
      <c r="BV191" s="8">
        <v>0.15999999642372131</v>
      </c>
      <c r="BW191" s="8">
        <v>111115</v>
      </c>
      <c r="BX191">
        <v>1.7542567443847654</v>
      </c>
      <c r="BY191">
        <v>5.0248103782398763E-3</v>
      </c>
      <c r="BZ191">
        <v>296.62804260253904</v>
      </c>
      <c r="CA191">
        <v>297.39804496765134</v>
      </c>
      <c r="CB191">
        <v>287.89796231497894</v>
      </c>
      <c r="CC191">
        <v>0.29999976255943378</v>
      </c>
      <c r="CD191">
        <v>2.9023474422845323</v>
      </c>
      <c r="CE191">
        <v>28.747285804414801</v>
      </c>
      <c r="CF191">
        <v>8.4070605846882387</v>
      </c>
      <c r="CG191">
        <v>23.863043785095215</v>
      </c>
      <c r="CH191">
        <v>2.9704234060287797</v>
      </c>
      <c r="CI191">
        <v>0.58301978574400914</v>
      </c>
      <c r="CJ191">
        <v>2.0535643275546609</v>
      </c>
      <c r="CK191">
        <v>0.91685907847411885</v>
      </c>
      <c r="CL191">
        <v>0.36770468870920453</v>
      </c>
      <c r="CM191">
        <v>62.967230362027109</v>
      </c>
      <c r="CN191">
        <v>0.81048916292088258</v>
      </c>
      <c r="CO191">
        <v>71.901023383556776</v>
      </c>
      <c r="CP191">
        <v>762.22710805123177</v>
      </c>
      <c r="CQ191">
        <v>4.7280514894106042E-2</v>
      </c>
      <c r="CR191">
        <v>0</v>
      </c>
      <c r="CS191">
        <v>1574.478854094119</v>
      </c>
      <c r="CT191">
        <v>0</v>
      </c>
      <c r="CU191" t="e">
        <v>#DIV/0!</v>
      </c>
      <c r="CV191" t="e">
        <v>#DIV/0!</v>
      </c>
    </row>
    <row r="192" spans="1:100" x14ac:dyDescent="0.3">
      <c r="A192" s="4" t="str">
        <f>VLOOKUP(B192,ListCodeMtrx!A$1:B$91,2,TRUE)</f>
        <v>M40</v>
      </c>
      <c r="B192" s="5">
        <v>40</v>
      </c>
      <c r="C192" s="10">
        <v>22</v>
      </c>
      <c r="D192" s="10">
        <v>2</v>
      </c>
      <c r="E192" s="10">
        <v>2</v>
      </c>
      <c r="F192" s="1">
        <v>69</v>
      </c>
      <c r="G192" s="17">
        <v>41313</v>
      </c>
      <c r="H192" s="11">
        <v>2</v>
      </c>
      <c r="I192" s="11">
        <v>170.87317023913249</v>
      </c>
      <c r="J192" s="11">
        <v>1.7142705818288175</v>
      </c>
      <c r="K192" s="11">
        <v>148.72189012785793</v>
      </c>
      <c r="L192" s="11">
        <v>244.70881866575749</v>
      </c>
      <c r="M192" s="1">
        <v>47</v>
      </c>
      <c r="N192" s="19">
        <v>6</v>
      </c>
      <c r="O192" s="19" t="s">
        <v>377</v>
      </c>
      <c r="P192" s="12">
        <v>0.15763888888888888</v>
      </c>
      <c r="Q192" s="12">
        <f t="shared" si="94"/>
        <v>0.42297453703703702</v>
      </c>
      <c r="R192" s="19">
        <v>1344</v>
      </c>
      <c r="S192" s="19">
        <v>0</v>
      </c>
      <c r="T192" s="13" t="s">
        <v>194</v>
      </c>
      <c r="U192" s="5">
        <v>35.014965021833632</v>
      </c>
      <c r="V192" s="5">
        <v>0.60967575549665465</v>
      </c>
      <c r="W192" s="5">
        <v>276.51870416247607</v>
      </c>
      <c r="X192" s="5">
        <v>23.546363830566406</v>
      </c>
      <c r="Y192" s="19">
        <v>1</v>
      </c>
      <c r="Z192" s="19">
        <v>1</v>
      </c>
      <c r="AA192" s="19">
        <v>0</v>
      </c>
      <c r="AB192" s="19">
        <v>0</v>
      </c>
      <c r="AC192" s="19">
        <v>518.817626953125</v>
      </c>
      <c r="AD192" s="19">
        <v>1007.6998291015625</v>
      </c>
      <c r="AE192" s="19">
        <v>741.109619140625</v>
      </c>
      <c r="AF192" s="5" t="e">
        <v>#DIV/0!</v>
      </c>
      <c r="AG192" s="5">
        <v>0.48514665580950972</v>
      </c>
      <c r="AH192" s="5">
        <v>0.2645531955668009</v>
      </c>
      <c r="AI192" s="19">
        <v>-1</v>
      </c>
      <c r="AJ192" s="19">
        <v>0.87</v>
      </c>
      <c r="AK192" s="19">
        <v>0.92</v>
      </c>
      <c r="AL192" s="19">
        <v>10.040945053100586</v>
      </c>
      <c r="AM192" s="5">
        <v>0.87502047252655035</v>
      </c>
      <c r="AN192" s="5">
        <v>2.2874445995207493E-2</v>
      </c>
      <c r="AO192" s="5">
        <v>0.54530561511419817</v>
      </c>
      <c r="AP192" s="5">
        <v>1.9423006789871613</v>
      </c>
      <c r="AQ192" s="5">
        <v>-1</v>
      </c>
      <c r="AR192" s="19">
        <v>1799.343994140625</v>
      </c>
      <c r="AS192" s="19">
        <v>0.5</v>
      </c>
      <c r="AT192" s="5">
        <v>208.26458675215275</v>
      </c>
      <c r="AU192" s="5">
        <v>5.0434642944008647</v>
      </c>
      <c r="AV192" s="5">
        <v>0.86812085302490294</v>
      </c>
      <c r="AW192" s="5">
        <v>23.546363830566406</v>
      </c>
      <c r="AX192" s="19">
        <v>2</v>
      </c>
      <c r="AY192" s="5">
        <v>4.644859790802002</v>
      </c>
      <c r="AZ192" s="19">
        <v>1</v>
      </c>
      <c r="BA192" s="5">
        <v>9.2897195816040039</v>
      </c>
      <c r="BB192" s="19">
        <v>24.258115768432617</v>
      </c>
      <c r="BC192" s="19">
        <v>23.546363830566406</v>
      </c>
      <c r="BD192" s="19">
        <v>25.021335601806641</v>
      </c>
      <c r="BE192" s="19">
        <v>399.19830322265625</v>
      </c>
      <c r="BF192" s="19">
        <v>378.14990234375</v>
      </c>
      <c r="BG192" s="19">
        <v>17.450742721557617</v>
      </c>
      <c r="BH192" s="19">
        <v>20.267623901367188</v>
      </c>
      <c r="BI192" s="19">
        <v>57.921562194824219</v>
      </c>
      <c r="BJ192" s="19">
        <v>67.271202087402344</v>
      </c>
      <c r="BK192" s="19">
        <v>350.8309326171875</v>
      </c>
      <c r="BL192" s="19">
        <v>1799.343994140625</v>
      </c>
      <c r="BM192" s="19">
        <v>0.18409614264965057</v>
      </c>
      <c r="BN192" s="19">
        <v>100.95937347412109</v>
      </c>
      <c r="BO192" s="19">
        <v>-0.46043205261230469</v>
      </c>
      <c r="BP192" s="19">
        <v>0.16424770653247833</v>
      </c>
      <c r="BQ192" s="19">
        <v>0.75</v>
      </c>
      <c r="BR192" s="19">
        <v>-1.355140209197998</v>
      </c>
      <c r="BS192" s="19">
        <v>7.355140209197998</v>
      </c>
      <c r="BT192" s="19">
        <v>1</v>
      </c>
      <c r="BU192" s="19">
        <v>0</v>
      </c>
      <c r="BV192" s="19">
        <v>0.15999999642372131</v>
      </c>
      <c r="BW192" s="19">
        <v>111115</v>
      </c>
      <c r="BX192" s="5">
        <v>1.7541546630859373</v>
      </c>
      <c r="BY192" s="5">
        <v>5.0434642944008649E-3</v>
      </c>
      <c r="BZ192" s="5">
        <v>296.69636383056638</v>
      </c>
      <c r="CA192" s="5">
        <v>297.40811576843259</v>
      </c>
      <c r="CB192" s="5">
        <v>287.89503262754442</v>
      </c>
      <c r="CC192" s="5">
        <v>0.29407012552736056</v>
      </c>
      <c r="CD192" s="5">
        <v>2.9143274639160559</v>
      </c>
      <c r="CE192" s="5">
        <v>28.866338643267088</v>
      </c>
      <c r="CF192" s="5">
        <v>8.5987147418999008</v>
      </c>
      <c r="CG192" s="5">
        <v>23.902239799499512</v>
      </c>
      <c r="CH192" s="5">
        <v>2.9774317294497799</v>
      </c>
      <c r="CI192" s="5">
        <v>0.57212755036059415</v>
      </c>
      <c r="CJ192" s="5">
        <v>2.046206610891153</v>
      </c>
      <c r="CK192" s="5">
        <v>0.93122511855862689</v>
      </c>
      <c r="CL192" s="5">
        <v>0.36077370481477949</v>
      </c>
      <c r="CM192" s="5">
        <v>27.917155126119425</v>
      </c>
      <c r="CN192" s="5">
        <v>0.73124097731780446</v>
      </c>
      <c r="CO192" s="5">
        <v>71.342498538319717</v>
      </c>
      <c r="CP192" s="5">
        <v>373.06145996782703</v>
      </c>
      <c r="CQ192" s="5">
        <v>6.6960953058643885E-2</v>
      </c>
      <c r="CR192" s="5">
        <v>0</v>
      </c>
      <c r="CS192" s="5">
        <v>1574.4628319907401</v>
      </c>
      <c r="CT192" s="5">
        <v>488.8822021484375</v>
      </c>
      <c r="CU192" s="5">
        <v>0.2645531955668009</v>
      </c>
      <c r="CV192" s="5" t="e">
        <v>#DIV/0!</v>
      </c>
    </row>
    <row r="193" spans="1:100" x14ac:dyDescent="0.3">
      <c r="A193" s="4" t="str">
        <f>VLOOKUP(B193,ListCodeMtrx!A$1:B$91,2,TRUE)</f>
        <v>M43</v>
      </c>
      <c r="B193">
        <v>43</v>
      </c>
      <c r="C193" s="10">
        <v>19</v>
      </c>
      <c r="D193" s="10">
        <v>2</v>
      </c>
      <c r="E193" s="10">
        <v>3</v>
      </c>
      <c r="F193" s="1">
        <v>69</v>
      </c>
      <c r="G193" s="3">
        <v>41313</v>
      </c>
      <c r="H193" s="11">
        <v>2</v>
      </c>
      <c r="I193" s="11">
        <v>167.40260013384074</v>
      </c>
      <c r="J193" s="11">
        <v>2.2366485778651795</v>
      </c>
      <c r="K193" s="11">
        <v>163.36201864329811</v>
      </c>
      <c r="L193" s="11">
        <v>242.05177251678842</v>
      </c>
      <c r="M193" s="1">
        <v>40.4</v>
      </c>
      <c r="N193" s="8">
        <v>7</v>
      </c>
      <c r="O193" s="8" t="s">
        <v>378</v>
      </c>
      <c r="P193" s="12">
        <v>0.15763888888888888</v>
      </c>
      <c r="Q193" s="12">
        <f t="shared" si="94"/>
        <v>0.42726851851851855</v>
      </c>
      <c r="R193" s="8">
        <v>1724</v>
      </c>
      <c r="S193" s="8">
        <v>0</v>
      </c>
      <c r="T193" s="13">
        <v>400</v>
      </c>
      <c r="U193">
        <v>32.956406622734235</v>
      </c>
      <c r="V193">
        <v>0.61118694388007833</v>
      </c>
      <c r="W193">
        <v>284.84099805874143</v>
      </c>
      <c r="X193">
        <v>24.340425491333008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t="e">
        <v>#DIV/0!</v>
      </c>
      <c r="AG193">
        <v>0.48514665580950972</v>
      </c>
      <c r="AH193">
        <v>0.2645531955668009</v>
      </c>
      <c r="AI193" s="8">
        <v>-1</v>
      </c>
      <c r="AJ193" s="8">
        <v>0.87</v>
      </c>
      <c r="AK193" s="8">
        <v>0.92</v>
      </c>
      <c r="AL193" s="8">
        <v>10.012383460998535</v>
      </c>
      <c r="AM193">
        <v>0.87500619173049932</v>
      </c>
      <c r="AN193">
        <v>2.154576641799907E-2</v>
      </c>
      <c r="AO193">
        <v>0.54530561511419817</v>
      </c>
      <c r="AP193">
        <v>1.9423006789871613</v>
      </c>
      <c r="AQ193">
        <v>-1</v>
      </c>
      <c r="AR193" s="8">
        <v>1799.343994140625</v>
      </c>
      <c r="AS193" s="8">
        <v>0.5</v>
      </c>
      <c r="AT193">
        <v>208.26118776415024</v>
      </c>
      <c r="AU193">
        <v>4.937518714246675</v>
      </c>
      <c r="AV193">
        <v>0.84666622233638611</v>
      </c>
      <c r="AW193">
        <v>24.340425491333008</v>
      </c>
      <c r="AX193" s="8">
        <v>2</v>
      </c>
      <c r="AY193">
        <v>4.644859790802002</v>
      </c>
      <c r="AZ193" s="8">
        <v>1</v>
      </c>
      <c r="BA193">
        <v>9.2897195816040039</v>
      </c>
      <c r="BB193" s="8">
        <v>24.600862503051758</v>
      </c>
      <c r="BC193" s="8">
        <v>24.340425491333008</v>
      </c>
      <c r="BD193" s="8">
        <v>25.023212432861328</v>
      </c>
      <c r="BE193" s="8">
        <v>400.3790283203125</v>
      </c>
      <c r="BF193" s="8">
        <v>380.51876831054687</v>
      </c>
      <c r="BG193" s="8">
        <v>19.135839462280273</v>
      </c>
      <c r="BH193" s="8">
        <v>21.889200210571289</v>
      </c>
      <c r="BI193" s="8">
        <v>62.229640960693359</v>
      </c>
      <c r="BJ193" s="8">
        <v>71.183555603027344</v>
      </c>
      <c r="BK193" s="8">
        <v>350.80331420898437</v>
      </c>
      <c r="BL193" s="8">
        <v>1801.1448974609375</v>
      </c>
      <c r="BM193" s="8">
        <v>0.36717790365219116</v>
      </c>
      <c r="BN193" s="8">
        <v>100.9677734375</v>
      </c>
      <c r="BO193" s="8">
        <v>-0.18510246276855469</v>
      </c>
      <c r="BP193" s="8">
        <v>0.15967388451099396</v>
      </c>
      <c r="BQ193" s="8">
        <v>0.25</v>
      </c>
      <c r="BR193" s="8">
        <v>-1.355140209197998</v>
      </c>
      <c r="BS193" s="8">
        <v>7.355140209197998</v>
      </c>
      <c r="BT193" s="8">
        <v>1</v>
      </c>
      <c r="BU193" s="8">
        <v>0</v>
      </c>
      <c r="BV193" s="8">
        <v>0.15999999642372131</v>
      </c>
      <c r="BW193" s="8">
        <v>111115</v>
      </c>
      <c r="BX193">
        <v>1.7540165710449218</v>
      </c>
      <c r="BY193">
        <v>4.9375187142466749E-3</v>
      </c>
      <c r="BZ193">
        <v>297.49042549133299</v>
      </c>
      <c r="CA193">
        <v>297.75086250305174</v>
      </c>
      <c r="CB193">
        <v>288.18317715235389</v>
      </c>
      <c r="CC193">
        <v>0.29348194519418164</v>
      </c>
      <c r="CD193">
        <v>3.0567700299254255</v>
      </c>
      <c r="CE193">
        <v>30.274709700492654</v>
      </c>
      <c r="CF193">
        <v>8.3855094899213647</v>
      </c>
      <c r="CG193">
        <v>24.470643997192383</v>
      </c>
      <c r="CH193">
        <v>3.0807009215309087</v>
      </c>
      <c r="CI193">
        <v>0.5734581278966141</v>
      </c>
      <c r="CJ193">
        <v>2.2101038075890393</v>
      </c>
      <c r="CK193">
        <v>0.87059711394186934</v>
      </c>
      <c r="CL193">
        <v>0.3616202559983771</v>
      </c>
      <c r="CM193">
        <v>28.759761357706381</v>
      </c>
      <c r="CN193">
        <v>0.74855965534472291</v>
      </c>
      <c r="CO193">
        <v>73.315768548412478</v>
      </c>
      <c r="CP193">
        <v>375.72947961890594</v>
      </c>
      <c r="CQ193">
        <v>6.4307551342270883E-2</v>
      </c>
      <c r="CR193">
        <v>0</v>
      </c>
      <c r="CS193">
        <v>1576.0129374821156</v>
      </c>
      <c r="CT193">
        <v>488.8822021484375</v>
      </c>
      <c r="CU193">
        <v>0.2645531955668009</v>
      </c>
      <c r="CV193" t="e">
        <v>#DIV/0!</v>
      </c>
    </row>
    <row r="194" spans="1:100" x14ac:dyDescent="0.3">
      <c r="A194" s="4" t="str">
        <f>VLOOKUP(B194,ListCodeMtrx!A$1:B$91,2,TRUE)</f>
        <v>M43</v>
      </c>
      <c r="B194">
        <v>43</v>
      </c>
      <c r="C194" s="10">
        <v>19</v>
      </c>
      <c r="D194" s="10">
        <v>2</v>
      </c>
      <c r="E194" s="10">
        <v>3</v>
      </c>
      <c r="F194" s="1">
        <v>69</v>
      </c>
      <c r="G194" s="3">
        <v>41313</v>
      </c>
      <c r="H194" s="11">
        <v>2</v>
      </c>
      <c r="I194" s="11">
        <v>167.40260013384074</v>
      </c>
      <c r="J194" s="11">
        <v>2.2366485778651795</v>
      </c>
      <c r="K194" s="11">
        <v>163.36201864329811</v>
      </c>
      <c r="L194" s="11">
        <v>242.05177251678842</v>
      </c>
      <c r="M194" s="1">
        <v>40.4</v>
      </c>
      <c r="N194" s="8">
        <v>8</v>
      </c>
      <c r="O194" s="8" t="s">
        <v>379</v>
      </c>
      <c r="P194" s="12">
        <v>0.15763888888888888</v>
      </c>
      <c r="Q194" s="12">
        <f t="shared" si="94"/>
        <v>0.42969907407407415</v>
      </c>
      <c r="R194" s="8">
        <v>1934</v>
      </c>
      <c r="S194" s="8">
        <v>0</v>
      </c>
      <c r="T194" s="13">
        <v>50</v>
      </c>
      <c r="U194" s="14">
        <v>-0.20879586080428927</v>
      </c>
      <c r="V194" s="14">
        <v>0.52720050122004836</v>
      </c>
      <c r="W194" s="14">
        <v>49.633618920016339</v>
      </c>
      <c r="X194" s="15">
        <v>25.128400802612305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t="e">
        <v>#DIV/0!</v>
      </c>
      <c r="AG194">
        <v>0.48514665580950972</v>
      </c>
      <c r="AH194">
        <v>0.2645531955668009</v>
      </c>
      <c r="AI194" s="8">
        <v>-1</v>
      </c>
      <c r="AJ194" s="8">
        <v>0.87</v>
      </c>
      <c r="AK194" s="8">
        <v>0.92</v>
      </c>
      <c r="AL194" s="8">
        <v>9.9839849472045898</v>
      </c>
      <c r="AM194">
        <v>0.87499199247360226</v>
      </c>
      <c r="AN194">
        <v>5.018730263091221E-4</v>
      </c>
      <c r="AO194">
        <v>0.54530561511419817</v>
      </c>
      <c r="AP194">
        <v>1.9423006789871613</v>
      </c>
      <c r="AQ194">
        <v>-1</v>
      </c>
      <c r="AR194" s="8">
        <v>1799.343994140625</v>
      </c>
      <c r="AS194" s="8">
        <v>0.5</v>
      </c>
      <c r="AT194">
        <v>208.25780818337162</v>
      </c>
      <c r="AU194">
        <v>4.3729101704128395</v>
      </c>
      <c r="AV194">
        <v>0.8606324356363908</v>
      </c>
      <c r="AW194">
        <v>25.128400802612305</v>
      </c>
      <c r="AX194" s="8">
        <v>2</v>
      </c>
      <c r="AY194">
        <v>4.644859790802002</v>
      </c>
      <c r="AZ194" s="8">
        <v>1</v>
      </c>
      <c r="BA194">
        <v>9.2897195816040039</v>
      </c>
      <c r="BB194" s="8">
        <v>24.870449066162109</v>
      </c>
      <c r="BC194" s="8">
        <v>25.128400802612305</v>
      </c>
      <c r="BD194" s="8">
        <v>25.024185180664062</v>
      </c>
      <c r="BE194" s="8">
        <v>49.664817810058594</v>
      </c>
      <c r="BF194" s="8">
        <v>49.660049438476563</v>
      </c>
      <c r="BG194" s="8">
        <v>20.776426315307617</v>
      </c>
      <c r="BH194" s="8">
        <v>23.21185302734375</v>
      </c>
      <c r="BI194" s="8">
        <v>66.480293273925781</v>
      </c>
      <c r="BJ194" s="8">
        <v>74.273155212402344</v>
      </c>
      <c r="BK194" s="8">
        <v>350.77276611328125</v>
      </c>
      <c r="BL194" s="8">
        <v>1801.7337646484375</v>
      </c>
      <c r="BM194" s="8">
        <v>0.30446261167526245</v>
      </c>
      <c r="BN194" s="8">
        <v>100.95995330810547</v>
      </c>
      <c r="BO194" s="8">
        <v>-0.28595161437988281</v>
      </c>
      <c r="BP194" s="8">
        <v>0.17172832787036896</v>
      </c>
      <c r="BQ194" s="8">
        <v>0.25</v>
      </c>
      <c r="BR194" s="8">
        <v>-1.355140209197998</v>
      </c>
      <c r="BS194" s="8">
        <v>7.355140209197998</v>
      </c>
      <c r="BT194" s="8">
        <v>1</v>
      </c>
      <c r="BU194" s="8">
        <v>0</v>
      </c>
      <c r="BV194" s="8">
        <v>0.15999999642372131</v>
      </c>
      <c r="BW194" s="8">
        <v>111115</v>
      </c>
      <c r="BX194">
        <v>1.753863830566406</v>
      </c>
      <c r="BY194">
        <v>4.372910170412839E-3</v>
      </c>
      <c r="BZ194">
        <v>298.27840080261228</v>
      </c>
      <c r="CA194">
        <v>298.02044906616209</v>
      </c>
      <c r="CB194">
        <v>288.27739590024794</v>
      </c>
      <c r="CC194">
        <v>0.36967576290007192</v>
      </c>
      <c r="CD194">
        <v>3.2041000334716223</v>
      </c>
      <c r="CE194">
        <v>31.736346229217048</v>
      </c>
      <c r="CF194">
        <v>8.5244932018732982</v>
      </c>
      <c r="CG194">
        <v>24.999424934387207</v>
      </c>
      <c r="CH194">
        <v>3.1795685767177151</v>
      </c>
      <c r="CI194">
        <v>0.49888812155904233</v>
      </c>
      <c r="CJ194">
        <v>2.3434675978352315</v>
      </c>
      <c r="CK194">
        <v>0.83610097888248358</v>
      </c>
      <c r="CL194">
        <v>0.31423088879008049</v>
      </c>
      <c r="CM194">
        <v>5.0110078486771501</v>
      </c>
      <c r="CN194">
        <v>0.99946777099984629</v>
      </c>
      <c r="CO194">
        <v>73.864078556998663</v>
      </c>
      <c r="CP194">
        <v>49.690392056422098</v>
      </c>
      <c r="CQ194">
        <v>-3.1037215096456337E-3</v>
      </c>
      <c r="CR194">
        <v>0</v>
      </c>
      <c r="CS194">
        <v>1576.5026166367006</v>
      </c>
      <c r="CT194">
        <v>488.8822021484375</v>
      </c>
      <c r="CU194">
        <v>0.2645531955668009</v>
      </c>
      <c r="CV194" t="e">
        <v>#DIV/0!</v>
      </c>
    </row>
    <row r="195" spans="1:100" x14ac:dyDescent="0.3">
      <c r="A195" s="4" t="str">
        <f>VLOOKUP(B195,ListCodeMtrx!A$1:B$91,2,TRUE)</f>
        <v>M43</v>
      </c>
      <c r="B195">
        <v>43</v>
      </c>
      <c r="C195" s="10">
        <v>19</v>
      </c>
      <c r="D195" s="10">
        <v>2</v>
      </c>
      <c r="E195" s="10">
        <v>3</v>
      </c>
      <c r="F195" s="1">
        <v>69</v>
      </c>
      <c r="G195" s="3">
        <v>41313</v>
      </c>
      <c r="H195" s="11">
        <v>2</v>
      </c>
      <c r="I195" s="11">
        <v>167.40260013384074</v>
      </c>
      <c r="J195" s="11">
        <v>2.2366485778651795</v>
      </c>
      <c r="K195" s="11">
        <v>163.36201864329811</v>
      </c>
      <c r="L195" s="11">
        <v>242.05177251678842</v>
      </c>
      <c r="M195" s="1">
        <v>40.4</v>
      </c>
      <c r="N195" s="8">
        <v>9</v>
      </c>
      <c r="O195" s="8" t="s">
        <v>380</v>
      </c>
      <c r="P195" s="12">
        <v>0.15763888888888888</v>
      </c>
      <c r="Q195" s="12">
        <f t="shared" si="94"/>
        <v>0.43160879629629634</v>
      </c>
      <c r="R195" s="8">
        <v>2099</v>
      </c>
      <c r="S195" s="8">
        <v>0</v>
      </c>
      <c r="T195" s="13">
        <v>150</v>
      </c>
      <c r="U195" s="14">
        <v>11.428018907398162</v>
      </c>
      <c r="V195" s="14">
        <v>0.46505933211577299</v>
      </c>
      <c r="W195" s="14">
        <v>101.65704670824354</v>
      </c>
      <c r="X195" s="15">
        <v>25.299955368041992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t="e">
        <v>#DIV/0!</v>
      </c>
      <c r="AG195">
        <v>0.48514665580950972</v>
      </c>
      <c r="AH195">
        <v>0.2645531955668009</v>
      </c>
      <c r="AI195" s="8">
        <v>-1</v>
      </c>
      <c r="AJ195" s="8">
        <v>0.87</v>
      </c>
      <c r="AK195" s="8">
        <v>0.92</v>
      </c>
      <c r="AL195" s="8">
        <v>9.9839849472045898</v>
      </c>
      <c r="AM195">
        <v>0.87499199247360226</v>
      </c>
      <c r="AN195">
        <v>7.8889096001409243E-3</v>
      </c>
      <c r="AO195">
        <v>0.54530561511419817</v>
      </c>
      <c r="AP195">
        <v>1.9423006789871613</v>
      </c>
      <c r="AQ195">
        <v>-1</v>
      </c>
      <c r="AR195" s="8">
        <v>1799.343994140625</v>
      </c>
      <c r="AS195" s="8">
        <v>0.5</v>
      </c>
      <c r="AT195">
        <v>208.25780818337162</v>
      </c>
      <c r="AU195">
        <v>3.8839921657520042</v>
      </c>
      <c r="AV195">
        <v>0.86073038962894755</v>
      </c>
      <c r="AW195">
        <v>25.299955368041992</v>
      </c>
      <c r="AX195" s="8">
        <v>2</v>
      </c>
      <c r="AY195">
        <v>4.644859790802002</v>
      </c>
      <c r="AZ195" s="8">
        <v>1</v>
      </c>
      <c r="BA195">
        <v>9.2897195816040039</v>
      </c>
      <c r="BB195" s="8">
        <v>24.943672180175781</v>
      </c>
      <c r="BC195" s="8">
        <v>25.299955368041992</v>
      </c>
      <c r="BD195" s="8">
        <v>25.012546539306641</v>
      </c>
      <c r="BE195" s="8">
        <v>151.20999145507812</v>
      </c>
      <c r="BF195" s="8">
        <v>144.37385559082031</v>
      </c>
      <c r="BG195" s="8">
        <v>21.375246047973633</v>
      </c>
      <c r="BH195" s="8">
        <v>23.537815093994141</v>
      </c>
      <c r="BI195" s="8">
        <v>68.094779968261719</v>
      </c>
      <c r="BJ195" s="8">
        <v>74.984046936035156</v>
      </c>
      <c r="BK195" s="8">
        <v>350.74685668945312</v>
      </c>
      <c r="BL195" s="8">
        <v>1800.4490966796875</v>
      </c>
      <c r="BM195" s="8">
        <v>0.17701216042041779</v>
      </c>
      <c r="BN195" s="8">
        <v>100.95481872558594</v>
      </c>
      <c r="BO195" s="8">
        <v>8.1846237182617188E-2</v>
      </c>
      <c r="BP195" s="8">
        <v>0.17216320335865021</v>
      </c>
      <c r="BQ195" s="8">
        <v>0.25</v>
      </c>
      <c r="BR195" s="8">
        <v>-1.355140209197998</v>
      </c>
      <c r="BS195" s="8">
        <v>7.355140209197998</v>
      </c>
      <c r="BT195" s="8">
        <v>1</v>
      </c>
      <c r="BU195" s="8">
        <v>0</v>
      </c>
      <c r="BV195" s="8">
        <v>0.15999999642372131</v>
      </c>
      <c r="BW195" s="8">
        <v>111115</v>
      </c>
      <c r="BX195">
        <v>1.7537342834472656</v>
      </c>
      <c r="BY195">
        <v>3.8839921657520043E-3</v>
      </c>
      <c r="BZ195">
        <v>298.44995536804197</v>
      </c>
      <c r="CA195">
        <v>298.09367218017576</v>
      </c>
      <c r="CB195">
        <v>288.07184902984227</v>
      </c>
      <c r="CC195">
        <v>0.45049229796637424</v>
      </c>
      <c r="CD195">
        <v>3.2369862456394864</v>
      </c>
      <c r="CE195">
        <v>32.063712128870435</v>
      </c>
      <c r="CF195">
        <v>8.5258970348762944</v>
      </c>
      <c r="CG195">
        <v>25.121813774108887</v>
      </c>
      <c r="CH195">
        <v>3.2028431723440596</v>
      </c>
      <c r="CI195">
        <v>0.44288761666215282</v>
      </c>
      <c r="CJ195">
        <v>2.3762558560105389</v>
      </c>
      <c r="CK195">
        <v>0.82658731633352067</v>
      </c>
      <c r="CL195">
        <v>0.27871487284214019</v>
      </c>
      <c r="CM195">
        <v>10.262768722609149</v>
      </c>
      <c r="CN195">
        <v>0.7041236537753528</v>
      </c>
      <c r="CO195">
        <v>73.953091708202095</v>
      </c>
      <c r="CP195">
        <v>142.71311380098862</v>
      </c>
      <c r="CQ195">
        <v>5.9219318238715998E-2</v>
      </c>
      <c r="CR195">
        <v>0</v>
      </c>
      <c r="CS195">
        <v>1575.3785424510572</v>
      </c>
      <c r="CT195">
        <v>488.8822021484375</v>
      </c>
      <c r="CU195">
        <v>0.2645531955668009</v>
      </c>
      <c r="CV195" t="e">
        <v>#DIV/0!</v>
      </c>
    </row>
    <row r="196" spans="1:100" x14ac:dyDescent="0.3">
      <c r="A196" s="4" t="str">
        <f>VLOOKUP(B196,ListCodeMtrx!A$1:B$91,2,TRUE)</f>
        <v>M43</v>
      </c>
      <c r="B196">
        <v>43</v>
      </c>
      <c r="C196" s="10">
        <v>19</v>
      </c>
      <c r="D196" s="10">
        <v>2</v>
      </c>
      <c r="E196" s="10">
        <v>3</v>
      </c>
      <c r="F196" s="1">
        <v>69</v>
      </c>
      <c r="G196" s="3">
        <v>41313</v>
      </c>
      <c r="H196" s="11">
        <v>2</v>
      </c>
      <c r="I196" s="11">
        <v>167.40260013384074</v>
      </c>
      <c r="J196" s="11">
        <v>2.2366485778651795</v>
      </c>
      <c r="K196" s="11">
        <v>163.36201864329811</v>
      </c>
      <c r="L196" s="11">
        <v>242.05177251678842</v>
      </c>
      <c r="M196" s="1">
        <v>40.4</v>
      </c>
      <c r="N196" s="8">
        <v>10</v>
      </c>
      <c r="O196" s="8" t="s">
        <v>381</v>
      </c>
      <c r="P196" s="12">
        <v>0.15763888888888888</v>
      </c>
      <c r="Q196" s="12">
        <f t="shared" si="94"/>
        <v>0.43365740740740744</v>
      </c>
      <c r="R196" s="8">
        <v>2275.5</v>
      </c>
      <c r="S196" s="8">
        <v>0</v>
      </c>
      <c r="T196" s="13" t="s">
        <v>192</v>
      </c>
      <c r="U196" s="14">
        <v>33.45286182293102</v>
      </c>
      <c r="V196" s="14">
        <v>0.44836839987135657</v>
      </c>
      <c r="W196" s="14">
        <v>253.06120254299881</v>
      </c>
      <c r="X196" s="15">
        <v>24.851131439208984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t="e">
        <v>#DIV/0!</v>
      </c>
      <c r="AG196">
        <v>0.48514665580950972</v>
      </c>
      <c r="AH196">
        <v>0.2645531955668009</v>
      </c>
      <c r="AI196" s="8">
        <v>-1</v>
      </c>
      <c r="AJ196" s="8">
        <v>0.87</v>
      </c>
      <c r="AK196" s="8">
        <v>0.92</v>
      </c>
      <c r="AL196" s="8">
        <v>10.012383460998535</v>
      </c>
      <c r="AM196">
        <v>0.87500619173049932</v>
      </c>
      <c r="AN196">
        <v>2.188295604817567E-2</v>
      </c>
      <c r="AO196">
        <v>0.54530561511419817</v>
      </c>
      <c r="AP196">
        <v>1.9423006789871613</v>
      </c>
      <c r="AQ196">
        <v>-1</v>
      </c>
      <c r="AR196" s="8">
        <v>1799.343994140625</v>
      </c>
      <c r="AS196" s="8">
        <v>0.5</v>
      </c>
      <c r="AT196">
        <v>208.26118776415024</v>
      </c>
      <c r="AU196">
        <v>3.589423161779191</v>
      </c>
      <c r="AV196">
        <v>0.82419858817327807</v>
      </c>
      <c r="AW196">
        <v>24.851131439208984</v>
      </c>
      <c r="AX196" s="8">
        <v>2</v>
      </c>
      <c r="AY196">
        <v>4.644859790802002</v>
      </c>
      <c r="AZ196" s="8">
        <v>1</v>
      </c>
      <c r="BA196">
        <v>9.2897195816040039</v>
      </c>
      <c r="BB196" s="8">
        <v>24.755426406860352</v>
      </c>
      <c r="BC196" s="8">
        <v>24.851131439208984</v>
      </c>
      <c r="BD196" s="8">
        <v>25.008451461791992</v>
      </c>
      <c r="BE196" s="8">
        <v>401.45953369140625</v>
      </c>
      <c r="BF196" s="8">
        <v>381.6036376953125</v>
      </c>
      <c r="BG196" s="8">
        <v>21.054470062255859</v>
      </c>
      <c r="BH196" s="8">
        <v>23.053979873657227</v>
      </c>
      <c r="BI196" s="8">
        <v>67.829498291015625</v>
      </c>
      <c r="BJ196" s="8">
        <v>74.271163940429688</v>
      </c>
      <c r="BK196" s="8">
        <v>350.75323486328125</v>
      </c>
      <c r="BL196" s="8">
        <v>1799.319091796875</v>
      </c>
      <c r="BM196" s="8">
        <v>0.31862199306488037</v>
      </c>
      <c r="BN196" s="8">
        <v>100.95294952392578</v>
      </c>
      <c r="BO196" s="8">
        <v>0.54549980163574219</v>
      </c>
      <c r="BP196" s="8">
        <v>0.18243999779224396</v>
      </c>
      <c r="BQ196" s="8">
        <v>0.25</v>
      </c>
      <c r="BR196" s="8">
        <v>-1.355140209197998</v>
      </c>
      <c r="BS196" s="8">
        <v>7.355140209197998</v>
      </c>
      <c r="BT196" s="8">
        <v>1</v>
      </c>
      <c r="BU196" s="8">
        <v>0</v>
      </c>
      <c r="BV196" s="8">
        <v>0.15999999642372131</v>
      </c>
      <c r="BW196" s="8">
        <v>111115</v>
      </c>
      <c r="BX196">
        <v>1.7537661743164061</v>
      </c>
      <c r="BY196">
        <v>3.5894231617791907E-3</v>
      </c>
      <c r="BZ196">
        <v>298.00113143920896</v>
      </c>
      <c r="CA196">
        <v>297.90542640686033</v>
      </c>
      <c r="CB196">
        <v>287.89104825263348</v>
      </c>
      <c r="CC196">
        <v>0.51371899903918206</v>
      </c>
      <c r="CD196">
        <v>3.1515658546841969</v>
      </c>
      <c r="CE196">
        <v>31.218165190282804</v>
      </c>
      <c r="CF196">
        <v>8.1641853166255771</v>
      </c>
      <c r="CG196">
        <v>24.803278923034668</v>
      </c>
      <c r="CH196">
        <v>3.1425758308486671</v>
      </c>
      <c r="CI196">
        <v>0.42772428345079994</v>
      </c>
      <c r="CJ196">
        <v>2.3273672665109189</v>
      </c>
      <c r="CK196">
        <v>0.81520856433774824</v>
      </c>
      <c r="CL196">
        <v>0.26910881313786544</v>
      </c>
      <c r="CM196">
        <v>25.547274806787318</v>
      </c>
      <c r="CN196">
        <v>0.66315196592819936</v>
      </c>
      <c r="CO196">
        <v>74.356205392241563</v>
      </c>
      <c r="CP196">
        <v>376.74220317468524</v>
      </c>
      <c r="CQ196">
        <v>6.6024667364138701E-2</v>
      </c>
      <c r="CR196">
        <v>0</v>
      </c>
      <c r="CS196">
        <v>1574.4153462211643</v>
      </c>
      <c r="CT196">
        <v>488.8822021484375</v>
      </c>
      <c r="CU196">
        <v>0.2645531955668009</v>
      </c>
      <c r="CV196" t="e">
        <v>#DIV/0!</v>
      </c>
    </row>
    <row r="197" spans="1:100" x14ac:dyDescent="0.3">
      <c r="A197" s="4" t="str">
        <f>VLOOKUP(B197,ListCodeMtrx!A$1:B$91,2,TRUE)</f>
        <v>M43</v>
      </c>
      <c r="B197">
        <v>43</v>
      </c>
      <c r="C197" s="10">
        <v>19</v>
      </c>
      <c r="D197" s="10">
        <v>2</v>
      </c>
      <c r="E197" s="10">
        <v>3</v>
      </c>
      <c r="F197" s="1">
        <v>69</v>
      </c>
      <c r="G197" s="3">
        <v>41313</v>
      </c>
      <c r="H197" s="11">
        <v>2</v>
      </c>
      <c r="I197" s="11">
        <v>167.40260013384074</v>
      </c>
      <c r="J197" s="11">
        <v>2.2366485778651795</v>
      </c>
      <c r="K197" s="11">
        <v>163.36201864329811</v>
      </c>
      <c r="L197" s="11">
        <v>242.05177251678842</v>
      </c>
      <c r="M197" s="1">
        <v>40.4</v>
      </c>
      <c r="N197" s="8">
        <v>11</v>
      </c>
      <c r="O197" s="8" t="s">
        <v>382</v>
      </c>
      <c r="P197" s="12">
        <v>0.15763888888888888</v>
      </c>
      <c r="Q197" s="12">
        <f t="shared" si="94"/>
        <v>0.43607638888888889</v>
      </c>
      <c r="R197" s="8">
        <v>2484.5</v>
      </c>
      <c r="S197" s="8">
        <v>0</v>
      </c>
      <c r="T197" s="13">
        <v>800</v>
      </c>
      <c r="U197" s="14">
        <v>48.198625510714166</v>
      </c>
      <c r="V197" s="14">
        <v>0.4713103894047953</v>
      </c>
      <c r="W197" s="14">
        <v>590.90699776795839</v>
      </c>
      <c r="X197" s="15">
        <v>24.390056610107422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t="e">
        <v>#DIV/0!</v>
      </c>
      <c r="AG197">
        <v>0.48514665580950972</v>
      </c>
      <c r="AH197">
        <v>0.2645531955668009</v>
      </c>
      <c r="AI197" s="8">
        <v>-1</v>
      </c>
      <c r="AJ197" s="8">
        <v>0.87</v>
      </c>
      <c r="AK197" s="8">
        <v>0.92</v>
      </c>
      <c r="AL197" s="8">
        <v>10.040945053100586</v>
      </c>
      <c r="AM197">
        <v>0.87502047252655035</v>
      </c>
      <c r="AN197">
        <v>3.1278975921918466E-2</v>
      </c>
      <c r="AO197">
        <v>0.54530561511419817</v>
      </c>
      <c r="AP197">
        <v>1.9423006789871613</v>
      </c>
      <c r="AQ197">
        <v>-1</v>
      </c>
      <c r="AR197" s="8">
        <v>1799.343994140625</v>
      </c>
      <c r="AS197" s="8">
        <v>0.5</v>
      </c>
      <c r="AT197">
        <v>208.26458675215275</v>
      </c>
      <c r="AU197">
        <v>3.6083546215975915</v>
      </c>
      <c r="AV197">
        <v>0.79055518894194687</v>
      </c>
      <c r="AW197">
        <v>24.390056610107422</v>
      </c>
      <c r="AX197" s="8">
        <v>2</v>
      </c>
      <c r="AY197">
        <v>4.644859790802002</v>
      </c>
      <c r="AZ197" s="8">
        <v>1</v>
      </c>
      <c r="BA197">
        <v>9.2897195816040039</v>
      </c>
      <c r="BB197" s="8">
        <v>24.565706253051758</v>
      </c>
      <c r="BC197" s="8">
        <v>24.390056610107422</v>
      </c>
      <c r="BD197" s="8">
        <v>25.014934539794922</v>
      </c>
      <c r="BE197" s="8">
        <v>799.40460205078125</v>
      </c>
      <c r="BF197" s="8">
        <v>770.3388671875</v>
      </c>
      <c r="BG197" s="8">
        <v>20.529373168945313</v>
      </c>
      <c r="BH197" s="8">
        <v>22.540336608886719</v>
      </c>
      <c r="BI197" s="8">
        <v>66.886314392089844</v>
      </c>
      <c r="BJ197" s="8">
        <v>73.438186645507812</v>
      </c>
      <c r="BK197" s="8">
        <v>350.77923583984375</v>
      </c>
      <c r="BL197" s="8">
        <v>1797.55517578125</v>
      </c>
      <c r="BM197" s="8">
        <v>0.24377012252807617</v>
      </c>
      <c r="BN197" s="8">
        <v>100.9442138671875</v>
      </c>
      <c r="BO197" s="8">
        <v>0.44967460632324219</v>
      </c>
      <c r="BP197" s="8">
        <v>0.17062397301197052</v>
      </c>
      <c r="BQ197" s="8">
        <v>0.25</v>
      </c>
      <c r="BR197" s="8">
        <v>-1.355140209197998</v>
      </c>
      <c r="BS197" s="8">
        <v>7.355140209197998</v>
      </c>
      <c r="BT197" s="8">
        <v>1</v>
      </c>
      <c r="BU197" s="8">
        <v>0</v>
      </c>
      <c r="BV197" s="8">
        <v>0.15999999642372131</v>
      </c>
      <c r="BW197" s="8">
        <v>111115</v>
      </c>
      <c r="BX197">
        <v>1.7538961791992187</v>
      </c>
      <c r="BY197">
        <v>3.6083546215975914E-3</v>
      </c>
      <c r="BZ197">
        <v>297.5400566101074</v>
      </c>
      <c r="CA197">
        <v>297.71570625305174</v>
      </c>
      <c r="CB197">
        <v>287.60882169644174</v>
      </c>
      <c r="CC197">
        <v>0.52170184548668574</v>
      </c>
      <c r="CD197">
        <v>3.0658717482278037</v>
      </c>
      <c r="CE197">
        <v>30.371941399846627</v>
      </c>
      <c r="CF197">
        <v>7.8316047909599078</v>
      </c>
      <c r="CG197">
        <v>24.47788143157959</v>
      </c>
      <c r="CH197">
        <v>3.0820357707781949</v>
      </c>
      <c r="CI197">
        <v>0.44855321277275367</v>
      </c>
      <c r="CJ197">
        <v>2.2753165592858569</v>
      </c>
      <c r="CK197">
        <v>0.80671921149233805</v>
      </c>
      <c r="CL197">
        <v>0.28230522581385303</v>
      </c>
      <c r="CM197">
        <v>59.648642358306475</v>
      </c>
      <c r="CN197">
        <v>0.76707410587415159</v>
      </c>
      <c r="CO197">
        <v>74.792507540257972</v>
      </c>
      <c r="CP197">
        <v>763.33454979472151</v>
      </c>
      <c r="CQ197">
        <v>4.7225637342232188E-2</v>
      </c>
      <c r="CR197">
        <v>0</v>
      </c>
      <c r="CS197">
        <v>1572.8975793046557</v>
      </c>
      <c r="CT197">
        <v>488.8822021484375</v>
      </c>
      <c r="CU197">
        <v>0.2645531955668009</v>
      </c>
      <c r="CV197" t="e">
        <v>#DIV/0!</v>
      </c>
    </row>
    <row r="198" spans="1:100" s="5" customFormat="1" x14ac:dyDescent="0.3">
      <c r="A198" s="4" t="str">
        <f>VLOOKUP(B198,ListCodeMtrx!A$1:B$91,2,TRUE)</f>
        <v>M43</v>
      </c>
      <c r="B198">
        <v>43</v>
      </c>
      <c r="C198" s="10">
        <v>19</v>
      </c>
      <c r="D198" s="10">
        <v>2</v>
      </c>
      <c r="E198" s="10">
        <v>3</v>
      </c>
      <c r="F198" s="1">
        <v>69</v>
      </c>
      <c r="G198" s="3">
        <v>41313</v>
      </c>
      <c r="H198" s="11">
        <v>2</v>
      </c>
      <c r="I198" s="11">
        <v>167.40260013384074</v>
      </c>
      <c r="J198" s="11">
        <v>2.2366485778651795</v>
      </c>
      <c r="K198" s="11">
        <v>163.36201864329811</v>
      </c>
      <c r="L198" s="11">
        <v>242.05177251678842</v>
      </c>
      <c r="M198" s="1">
        <v>40.4</v>
      </c>
      <c r="N198" s="8">
        <v>12</v>
      </c>
      <c r="O198" s="8" t="s">
        <v>383</v>
      </c>
      <c r="P198" s="12">
        <v>0.15763888888888888</v>
      </c>
      <c r="Q198" s="12">
        <f t="shared" si="94"/>
        <v>0.43785879629629632</v>
      </c>
      <c r="R198" s="8">
        <v>2638.5</v>
      </c>
      <c r="S198" s="8">
        <v>0</v>
      </c>
      <c r="T198" s="13" t="s">
        <v>745</v>
      </c>
      <c r="U198">
        <v>32.796835291942379</v>
      </c>
      <c r="V198">
        <v>0.475571083231767</v>
      </c>
      <c r="W198">
        <v>260.96671360893038</v>
      </c>
      <c r="X198">
        <v>24.374488830566406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t="e">
        <v>#DIV/0!</v>
      </c>
      <c r="AG198">
        <v>0.48514665580950972</v>
      </c>
      <c r="AH198">
        <v>0.2645531955668009</v>
      </c>
      <c r="AI198" s="8">
        <v>-1</v>
      </c>
      <c r="AJ198" s="8">
        <v>0.87</v>
      </c>
      <c r="AK198" s="8">
        <v>0.92</v>
      </c>
      <c r="AL198" s="8">
        <v>10.040945053100586</v>
      </c>
      <c r="AM198">
        <v>0.87502047252655035</v>
      </c>
      <c r="AN198">
        <v>2.1481127696198268E-2</v>
      </c>
      <c r="AO198">
        <v>0.54530561511419817</v>
      </c>
      <c r="AP198">
        <v>1.9423006789871613</v>
      </c>
      <c r="AQ198">
        <v>-1</v>
      </c>
      <c r="AR198" s="8">
        <v>1799.343994140625</v>
      </c>
      <c r="AS198" s="8">
        <v>0.5</v>
      </c>
      <c r="AT198">
        <v>208.26458675215275</v>
      </c>
      <c r="AU198">
        <v>3.6847832596840768</v>
      </c>
      <c r="AV198">
        <v>0.80029281938925045</v>
      </c>
      <c r="AW198">
        <v>24.374488830566406</v>
      </c>
      <c r="AX198" s="8">
        <v>2</v>
      </c>
      <c r="AY198">
        <v>4.644859790802002</v>
      </c>
      <c r="AZ198" s="8">
        <v>1</v>
      </c>
      <c r="BA198">
        <v>9.2897195816040039</v>
      </c>
      <c r="BB198" s="8">
        <v>24.525873184204102</v>
      </c>
      <c r="BC198" s="8">
        <v>24.374488830566406</v>
      </c>
      <c r="BD198" s="8">
        <v>25.014764785766602</v>
      </c>
      <c r="BE198" s="8">
        <v>399.79019165039063</v>
      </c>
      <c r="BF198" s="8">
        <v>380.29339599609375</v>
      </c>
      <c r="BG198" s="8">
        <v>20.367010116577148</v>
      </c>
      <c r="BH198" s="8">
        <v>22.420652389526367</v>
      </c>
      <c r="BI198" s="8">
        <v>66.500541687011719</v>
      </c>
      <c r="BJ198" s="8">
        <v>73.205909729003906</v>
      </c>
      <c r="BK198" s="8">
        <v>350.8077392578125</v>
      </c>
      <c r="BL198" s="8">
        <v>1798.0457763671875</v>
      </c>
      <c r="BM198" s="8">
        <v>0.18308015167713165</v>
      </c>
      <c r="BN198" s="8">
        <v>100.92130279541016</v>
      </c>
      <c r="BO198" s="8">
        <v>0.18914604187011719</v>
      </c>
      <c r="BP198" s="8">
        <v>0.18263645470142365</v>
      </c>
      <c r="BQ198" s="8">
        <v>0.5</v>
      </c>
      <c r="BR198" s="8">
        <v>-1.355140209197998</v>
      </c>
      <c r="BS198" s="8">
        <v>7.355140209197998</v>
      </c>
      <c r="BT198" s="8">
        <v>1</v>
      </c>
      <c r="BU198" s="8">
        <v>0</v>
      </c>
      <c r="BV198" s="8">
        <v>0.15999999642372131</v>
      </c>
      <c r="BW198" s="8">
        <v>111115</v>
      </c>
      <c r="BX198">
        <v>1.7540386962890624</v>
      </c>
      <c r="BY198">
        <v>3.6847832596840768E-3</v>
      </c>
      <c r="BZ198">
        <v>297.52448883056638</v>
      </c>
      <c r="CA198">
        <v>297.67587318420408</v>
      </c>
      <c r="CB198">
        <v>287.68731778843721</v>
      </c>
      <c r="CC198">
        <v>0.50743831997819222</v>
      </c>
      <c r="CD198">
        <v>3.0630142680632773</v>
      </c>
      <c r="CE198">
        <v>30.350522468706984</v>
      </c>
      <c r="CF198">
        <v>7.9298700791806169</v>
      </c>
      <c r="CG198">
        <v>24.450181007385254</v>
      </c>
      <c r="CH198">
        <v>3.0769295271223993</v>
      </c>
      <c r="CI198">
        <v>0.45241070194166849</v>
      </c>
      <c r="CJ198">
        <v>2.2627214486740268</v>
      </c>
      <c r="CK198">
        <v>0.81420807844837251</v>
      </c>
      <c r="CL198">
        <v>0.28475012353218249</v>
      </c>
      <c r="CM198">
        <v>26.337100723649947</v>
      </c>
      <c r="CN198">
        <v>0.68622467904126039</v>
      </c>
      <c r="CO198">
        <v>74.471203807780654</v>
      </c>
      <c r="CP198">
        <v>375.52729651858107</v>
      </c>
      <c r="CQ198">
        <v>6.5039740863567383E-2</v>
      </c>
      <c r="CR198">
        <v>0</v>
      </c>
      <c r="CS198">
        <v>1573.3268648611845</v>
      </c>
      <c r="CT198">
        <v>488.8822021484375</v>
      </c>
      <c r="CU198">
        <v>0.2645531955668009</v>
      </c>
      <c r="CV198" t="e">
        <v>#DIV/0!</v>
      </c>
    </row>
    <row r="199" spans="1:100" x14ac:dyDescent="0.3">
      <c r="A199" s="4" t="str">
        <f>VLOOKUP(B199,ListCodeMtrx!A$1:B$91,2,TRUE)</f>
        <v>M43</v>
      </c>
      <c r="B199" s="5">
        <v>43</v>
      </c>
      <c r="C199" s="10">
        <v>19</v>
      </c>
      <c r="D199" s="10">
        <v>2</v>
      </c>
      <c r="E199" s="10">
        <v>3</v>
      </c>
      <c r="F199" s="1">
        <v>69</v>
      </c>
      <c r="G199" s="17">
        <v>41313</v>
      </c>
      <c r="H199" s="11">
        <v>2</v>
      </c>
      <c r="I199" s="11">
        <v>167.40260013384074</v>
      </c>
      <c r="J199" s="11">
        <v>2.2366485778651795</v>
      </c>
      <c r="K199" s="11">
        <v>163.36201864329811</v>
      </c>
      <c r="L199" s="11">
        <v>242.05177251678842</v>
      </c>
      <c r="M199" s="1">
        <v>40.4</v>
      </c>
      <c r="N199" s="19">
        <v>13</v>
      </c>
      <c r="O199" s="19" t="s">
        <v>384</v>
      </c>
      <c r="P199" s="12">
        <v>0.15763888888888888</v>
      </c>
      <c r="Q199" s="12">
        <f t="shared" si="94"/>
        <v>0.43960648148148151</v>
      </c>
      <c r="R199" s="19">
        <v>2780.5</v>
      </c>
      <c r="S199" s="19">
        <v>0</v>
      </c>
      <c r="T199" s="13" t="s">
        <v>194</v>
      </c>
      <c r="U199" s="5">
        <v>32.64337976381519</v>
      </c>
      <c r="V199" s="5">
        <v>0.4940156275711709</v>
      </c>
      <c r="W199" s="5">
        <v>265.46230929257462</v>
      </c>
      <c r="X199" s="5">
        <v>24.285543441772461</v>
      </c>
      <c r="Y199" s="19">
        <v>2</v>
      </c>
      <c r="Z199" s="19">
        <v>2</v>
      </c>
      <c r="AA199" s="19">
        <v>0</v>
      </c>
      <c r="AB199" s="19">
        <v>0</v>
      </c>
      <c r="AC199" s="19">
        <v>506.22412109375</v>
      </c>
      <c r="AD199" s="19">
        <v>943.6173095703125</v>
      </c>
      <c r="AE199" s="19">
        <v>689.581787109375</v>
      </c>
      <c r="AF199" s="5" t="e">
        <v>#DIV/0!</v>
      </c>
      <c r="AG199" s="5">
        <v>0.46352815282260429</v>
      </c>
      <c r="AH199" s="5">
        <v>0.26921456387506881</v>
      </c>
      <c r="AI199" s="19">
        <v>-1</v>
      </c>
      <c r="AJ199" s="19">
        <v>0.87</v>
      </c>
      <c r="AK199" s="19">
        <v>0.92</v>
      </c>
      <c r="AL199" s="19">
        <v>10.040945053100586</v>
      </c>
      <c r="AM199" s="5">
        <v>0.87502047252655035</v>
      </c>
      <c r="AN199" s="5">
        <v>2.137589037255724E-2</v>
      </c>
      <c r="AO199" s="5">
        <v>0.58079441828013256</v>
      </c>
      <c r="AP199" s="5">
        <v>1.8640307133755873</v>
      </c>
      <c r="AQ199" s="5">
        <v>-1</v>
      </c>
      <c r="AR199" s="19">
        <v>1798.693603515625</v>
      </c>
      <c r="AS199" s="19">
        <v>0.5</v>
      </c>
      <c r="AT199" s="5">
        <v>211.85755663368141</v>
      </c>
      <c r="AU199" s="5">
        <v>3.8125070917297381</v>
      </c>
      <c r="AV199" s="5">
        <v>0.79868944644106943</v>
      </c>
      <c r="AW199" s="5">
        <v>24.285543441772461</v>
      </c>
      <c r="AX199" s="19">
        <v>2</v>
      </c>
      <c r="AY199" s="5">
        <v>4.644859790802002</v>
      </c>
      <c r="AZ199" s="19">
        <v>1</v>
      </c>
      <c r="BA199" s="5">
        <v>9.2897195816040039</v>
      </c>
      <c r="BB199" s="19">
        <v>24.486902236938477</v>
      </c>
      <c r="BC199" s="19">
        <v>24.285543441772461</v>
      </c>
      <c r="BD199" s="19">
        <v>25.0150146484375</v>
      </c>
      <c r="BE199" s="19">
        <v>399.60604858398437</v>
      </c>
      <c r="BF199" s="19">
        <v>380.16815185546875</v>
      </c>
      <c r="BG199" s="19">
        <v>20.151561737060547</v>
      </c>
      <c r="BH199" s="19">
        <v>22.276828765869141</v>
      </c>
      <c r="BI199" s="19">
        <v>65.945915222167969</v>
      </c>
      <c r="BJ199" s="19">
        <v>72.900848388671875</v>
      </c>
      <c r="BK199" s="19">
        <v>350.78665161132812</v>
      </c>
      <c r="BL199" s="19">
        <v>1798.693603515625</v>
      </c>
      <c r="BM199" s="19">
        <v>0.20634737610816956</v>
      </c>
      <c r="BN199" s="19">
        <v>100.91397857666016</v>
      </c>
      <c r="BO199" s="19">
        <v>0.18914604187011719</v>
      </c>
      <c r="BP199" s="19">
        <v>0.18263645470142365</v>
      </c>
      <c r="BQ199" s="19">
        <v>0.5</v>
      </c>
      <c r="BR199" s="19">
        <v>-1.355140209197998</v>
      </c>
      <c r="BS199" s="19">
        <v>7.355140209197998</v>
      </c>
      <c r="BT199" s="19">
        <v>1</v>
      </c>
      <c r="BU199" s="19">
        <v>0</v>
      </c>
      <c r="BV199" s="19">
        <v>0.15999999642372131</v>
      </c>
      <c r="BW199" s="19">
        <v>111115</v>
      </c>
      <c r="BX199" s="5">
        <v>1.7539332580566405</v>
      </c>
      <c r="BY199" s="5">
        <v>3.8125070917297381E-3</v>
      </c>
      <c r="BZ199" s="5">
        <v>297.43554344177244</v>
      </c>
      <c r="CA199" s="5">
        <v>297.63690223693845</v>
      </c>
      <c r="CB199" s="5">
        <v>287.7909701298704</v>
      </c>
      <c r="CC199" s="5">
        <v>0.48761433708754709</v>
      </c>
      <c r="CD199" s="5">
        <v>3.0467328672759146</v>
      </c>
      <c r="CE199" s="5">
        <v>30.191385873875127</v>
      </c>
      <c r="CF199" s="5">
        <v>7.9145571080059867</v>
      </c>
      <c r="CG199" s="5">
        <v>24.386222839355469</v>
      </c>
      <c r="CH199" s="5">
        <v>3.065167839918403</v>
      </c>
      <c r="CI199" s="5">
        <v>0.46907101949800201</v>
      </c>
      <c r="CJ199" s="5">
        <v>2.2480434208348452</v>
      </c>
      <c r="CK199" s="5">
        <v>0.81712441908355782</v>
      </c>
      <c r="CL199" s="5">
        <v>0.29531290091979034</v>
      </c>
      <c r="CM199" s="5">
        <v>26.788857792861606</v>
      </c>
      <c r="CN199" s="5">
        <v>0.69827603389959225</v>
      </c>
      <c r="CO199" s="5">
        <v>74.438465373895184</v>
      </c>
      <c r="CP199" s="5">
        <v>375.42435283182357</v>
      </c>
      <c r="CQ199" s="5">
        <v>6.4724706213296304E-2</v>
      </c>
      <c r="CR199" s="5">
        <v>0</v>
      </c>
      <c r="CS199" s="5">
        <v>1573.8937268787258</v>
      </c>
      <c r="CT199" s="5">
        <v>437.3931884765625</v>
      </c>
      <c r="CU199" s="5">
        <v>0.26921456387506881</v>
      </c>
      <c r="CV199" s="5" t="e">
        <v>#DIV/0!</v>
      </c>
    </row>
    <row r="200" spans="1:100" x14ac:dyDescent="0.3">
      <c r="A200" s="4" t="str">
        <f>VLOOKUP(B200,ListCodeMtrx!A$1:B$91,2,TRUE)</f>
        <v>M46</v>
      </c>
      <c r="B200">
        <v>46</v>
      </c>
      <c r="C200" s="10">
        <v>20</v>
      </c>
      <c r="D200" s="10">
        <v>2</v>
      </c>
      <c r="E200" s="10">
        <v>4</v>
      </c>
      <c r="F200" s="1">
        <v>69</v>
      </c>
      <c r="G200" s="3">
        <v>41313</v>
      </c>
      <c r="H200" s="11">
        <v>2</v>
      </c>
      <c r="I200" s="11">
        <v>169.91695568132297</v>
      </c>
      <c r="J200" s="11">
        <v>3.6397004423650854</v>
      </c>
      <c r="K200" s="11">
        <v>177.98848329640475</v>
      </c>
      <c r="L200" s="11">
        <v>287.66514474464248</v>
      </c>
      <c r="M200" s="1">
        <v>48</v>
      </c>
      <c r="N200" s="8">
        <v>14</v>
      </c>
      <c r="O200" s="8" t="s">
        <v>385</v>
      </c>
      <c r="P200" s="12">
        <v>0.15763888888888888</v>
      </c>
      <c r="Q200" s="12">
        <f t="shared" si="94"/>
        <v>0.44410879629629629</v>
      </c>
      <c r="R200" s="8">
        <v>3178.5</v>
      </c>
      <c r="S200" s="8">
        <v>0</v>
      </c>
      <c r="T200" s="13">
        <v>400</v>
      </c>
      <c r="U200">
        <v>33.989829030533798</v>
      </c>
      <c r="V200">
        <v>0.65845010063121767</v>
      </c>
      <c r="W200">
        <v>287.5901578032254</v>
      </c>
      <c r="X200">
        <v>24.286813735961914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t="e">
        <v>#DIV/0!</v>
      </c>
      <c r="AG200">
        <v>0.46352815282260429</v>
      </c>
      <c r="AH200">
        <v>0.26921456387506881</v>
      </c>
      <c r="AI200" s="8">
        <v>-1</v>
      </c>
      <c r="AJ200" s="8">
        <v>0.87</v>
      </c>
      <c r="AK200" s="8">
        <v>0.92</v>
      </c>
      <c r="AL200" s="8">
        <v>10.040945053100586</v>
      </c>
      <c r="AM200">
        <v>0.87502047252655035</v>
      </c>
      <c r="AN200">
        <v>2.2239007561752715E-2</v>
      </c>
      <c r="AO200">
        <v>0.58079441828013256</v>
      </c>
      <c r="AP200">
        <v>1.8640307133755873</v>
      </c>
      <c r="AQ200">
        <v>-1</v>
      </c>
      <c r="AR200" s="8">
        <v>1798.693603515625</v>
      </c>
      <c r="AS200" s="8">
        <v>0.5</v>
      </c>
      <c r="AT200">
        <v>211.85755663368141</v>
      </c>
      <c r="AU200">
        <v>4.8465502958228868</v>
      </c>
      <c r="AV200">
        <v>0.77460181197996736</v>
      </c>
      <c r="AW200">
        <v>24.286813735961914</v>
      </c>
      <c r="AX200" s="8">
        <v>2</v>
      </c>
      <c r="AY200">
        <v>4.644859790802002</v>
      </c>
      <c r="AZ200" s="8">
        <v>1</v>
      </c>
      <c r="BA200">
        <v>9.2897195816040039</v>
      </c>
      <c r="BB200" s="8">
        <v>24.466386795043945</v>
      </c>
      <c r="BC200" s="8">
        <v>24.286813735961914</v>
      </c>
      <c r="BD200" s="8">
        <v>25.019008636474609</v>
      </c>
      <c r="BE200" s="8">
        <v>399.78753662109375</v>
      </c>
      <c r="BF200" s="8">
        <v>379.36199951171875</v>
      </c>
      <c r="BG200" s="8">
        <v>19.81318473815918</v>
      </c>
      <c r="BH200" s="8">
        <v>22.51396369934082</v>
      </c>
      <c r="BI200" s="8">
        <v>64.929367065429688</v>
      </c>
      <c r="BJ200" s="8">
        <v>73.780029296875</v>
      </c>
      <c r="BK200" s="8">
        <v>350.81991577148437</v>
      </c>
      <c r="BL200" s="8">
        <v>1798.07666015625</v>
      </c>
      <c r="BM200" s="8">
        <v>0.21646109223365784</v>
      </c>
      <c r="BN200" s="8">
        <v>100.9312744140625</v>
      </c>
      <c r="BO200" s="8">
        <v>-0.21328926086425781</v>
      </c>
      <c r="BP200" s="8">
        <v>0.1630823165178299</v>
      </c>
      <c r="BQ200" s="8">
        <v>0.25</v>
      </c>
      <c r="BR200" s="8">
        <v>-1.355140209197998</v>
      </c>
      <c r="BS200" s="8">
        <v>7.355140209197998</v>
      </c>
      <c r="BT200" s="8">
        <v>1</v>
      </c>
      <c r="BU200" s="8">
        <v>0</v>
      </c>
      <c r="BV200" s="8">
        <v>0.15999999642372131</v>
      </c>
      <c r="BW200" s="8">
        <v>111115</v>
      </c>
      <c r="BX200">
        <v>1.7540995788574216</v>
      </c>
      <c r="BY200">
        <v>4.8465502958228868E-3</v>
      </c>
      <c r="BZ200">
        <v>297.43681373596189</v>
      </c>
      <c r="CA200">
        <v>297.61638679504392</v>
      </c>
      <c r="CB200">
        <v>287.69225919457676</v>
      </c>
      <c r="CC200">
        <v>0.30388651048830673</v>
      </c>
      <c r="CD200">
        <v>3.0469648602663773</v>
      </c>
      <c r="CE200">
        <v>30.188510726283383</v>
      </c>
      <c r="CF200">
        <v>7.6745470269425624</v>
      </c>
      <c r="CG200">
        <v>24.37660026550293</v>
      </c>
      <c r="CH200">
        <v>3.0634016873567642</v>
      </c>
      <c r="CI200">
        <v>0.614868562632778</v>
      </c>
      <c r="CJ200">
        <v>2.2723630482864099</v>
      </c>
      <c r="CK200">
        <v>0.79103863907035432</v>
      </c>
      <c r="CL200">
        <v>0.38798434198695791</v>
      </c>
      <c r="CM200">
        <v>29.026841136020881</v>
      </c>
      <c r="CN200">
        <v>0.75808899724639278</v>
      </c>
      <c r="CO200">
        <v>75.618065123483319</v>
      </c>
      <c r="CP200">
        <v>374.42253187890805</v>
      </c>
      <c r="CQ200">
        <v>6.8645577825380749E-2</v>
      </c>
      <c r="CR200">
        <v>0</v>
      </c>
      <c r="CS200">
        <v>1573.3538888088833</v>
      </c>
      <c r="CT200">
        <v>437.3931884765625</v>
      </c>
      <c r="CU200">
        <v>0.26921456387506881</v>
      </c>
      <c r="CV200" t="e">
        <v>#DIV/0!</v>
      </c>
    </row>
    <row r="201" spans="1:100" x14ac:dyDescent="0.3">
      <c r="A201" s="4" t="str">
        <f>VLOOKUP(B201,ListCodeMtrx!A$1:B$91,2,TRUE)</f>
        <v>M46</v>
      </c>
      <c r="B201">
        <v>46</v>
      </c>
      <c r="C201" s="10">
        <v>20</v>
      </c>
      <c r="D201" s="10">
        <v>2</v>
      </c>
      <c r="E201" s="10">
        <v>4</v>
      </c>
      <c r="F201" s="1">
        <v>69</v>
      </c>
      <c r="G201" s="3">
        <v>41313</v>
      </c>
      <c r="H201" s="11">
        <v>2</v>
      </c>
      <c r="I201" s="11">
        <v>169.91695568132297</v>
      </c>
      <c r="J201" s="11">
        <v>3.6397004423650854</v>
      </c>
      <c r="K201" s="11">
        <v>177.98848329640475</v>
      </c>
      <c r="L201" s="11">
        <v>287.66514474464248</v>
      </c>
      <c r="M201" s="1">
        <v>48</v>
      </c>
      <c r="N201" s="8">
        <v>15</v>
      </c>
      <c r="O201" s="8" t="s">
        <v>386</v>
      </c>
      <c r="P201" s="12">
        <v>0.15763888888888888</v>
      </c>
      <c r="Q201" s="12">
        <f t="shared" si="94"/>
        <v>0.44655092592592593</v>
      </c>
      <c r="R201" s="8">
        <v>3390</v>
      </c>
      <c r="S201" s="8">
        <v>0</v>
      </c>
      <c r="T201" s="13">
        <v>50</v>
      </c>
      <c r="U201" s="14">
        <v>-0.22138467247684016</v>
      </c>
      <c r="V201" s="14">
        <v>0.83861559983761214</v>
      </c>
      <c r="W201" s="14">
        <v>49.250578172807309</v>
      </c>
      <c r="X201" s="15">
        <v>25.091930389404297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t="e">
        <v>#DIV/0!</v>
      </c>
      <c r="AG201">
        <v>0.46352815282260429</v>
      </c>
      <c r="AH201">
        <v>0.26921456387506881</v>
      </c>
      <c r="AI201" s="8">
        <v>-1</v>
      </c>
      <c r="AJ201" s="8">
        <v>0.87</v>
      </c>
      <c r="AK201" s="8">
        <v>0.92</v>
      </c>
      <c r="AL201" s="8">
        <v>10.012383460998535</v>
      </c>
      <c r="AM201">
        <v>0.87500619173049932</v>
      </c>
      <c r="AN201">
        <v>4.9436680536841886E-4</v>
      </c>
      <c r="AO201">
        <v>0.58079441828013256</v>
      </c>
      <c r="AP201">
        <v>1.8640307133755873</v>
      </c>
      <c r="AQ201">
        <v>-1</v>
      </c>
      <c r="AR201" s="8">
        <v>1798.693603515625</v>
      </c>
      <c r="AS201" s="8">
        <v>0.5</v>
      </c>
      <c r="AT201">
        <v>211.85409900651368</v>
      </c>
      <c r="AU201">
        <v>6.2673268945880061</v>
      </c>
      <c r="AV201">
        <v>0.79960146969198131</v>
      </c>
      <c r="AW201">
        <v>25.091930389404297</v>
      </c>
      <c r="AX201" s="8">
        <v>2</v>
      </c>
      <c r="AY201">
        <v>4.644859790802002</v>
      </c>
      <c r="AZ201" s="8">
        <v>1</v>
      </c>
      <c r="BA201">
        <v>9.2897195816040039</v>
      </c>
      <c r="BB201" s="8">
        <v>24.688434600830078</v>
      </c>
      <c r="BC201" s="8">
        <v>25.091930389404297</v>
      </c>
      <c r="BD201" s="8">
        <v>25.027093887329102</v>
      </c>
      <c r="BE201" s="8">
        <v>49.481552124023438</v>
      </c>
      <c r="BF201" s="8">
        <v>49.431144714355469</v>
      </c>
      <c r="BG201" s="8">
        <v>20.266048431396484</v>
      </c>
      <c r="BH201" s="8">
        <v>23.75425910949707</v>
      </c>
      <c r="BI201" s="8">
        <v>65.537200927734375</v>
      </c>
      <c r="BJ201" s="8">
        <v>76.817520141601562</v>
      </c>
      <c r="BK201" s="8">
        <v>350.80743408203125</v>
      </c>
      <c r="BL201" s="8">
        <v>1799.9586181640625</v>
      </c>
      <c r="BM201" s="8">
        <v>0.2609671950340271</v>
      </c>
      <c r="BN201" s="8">
        <v>100.93116760253906</v>
      </c>
      <c r="BO201" s="8">
        <v>-0.57729911804199219</v>
      </c>
      <c r="BP201" s="8">
        <v>0.14395923912525177</v>
      </c>
      <c r="BQ201" s="8">
        <v>0</v>
      </c>
      <c r="BR201" s="8">
        <v>-1.355140209197998</v>
      </c>
      <c r="BS201" s="8">
        <v>7.355140209197998</v>
      </c>
      <c r="BT201" s="8">
        <v>1</v>
      </c>
      <c r="BU201" s="8">
        <v>0</v>
      </c>
      <c r="BV201" s="8">
        <v>0.15999999642372131</v>
      </c>
      <c r="BW201" s="8">
        <v>111115</v>
      </c>
      <c r="BX201">
        <v>1.7540371704101561</v>
      </c>
      <c r="BY201">
        <v>6.2673268945880063E-3</v>
      </c>
      <c r="BZ201">
        <v>298.24193038940427</v>
      </c>
      <c r="CA201">
        <v>297.83843460083006</v>
      </c>
      <c r="CB201">
        <v>287.99337246909636</v>
      </c>
      <c r="CC201">
        <v>2.7984361199561016E-2</v>
      </c>
      <c r="CD201">
        <v>3.1971465771467704</v>
      </c>
      <c r="CE201">
        <v>31.676504424648527</v>
      </c>
      <c r="CF201">
        <v>7.9222453151514571</v>
      </c>
      <c r="CG201">
        <v>24.890182495117188</v>
      </c>
      <c r="CH201">
        <v>3.1589190004330461</v>
      </c>
      <c r="CI201">
        <v>0.76917910196384254</v>
      </c>
      <c r="CJ201">
        <v>2.3975451074547891</v>
      </c>
      <c r="CK201">
        <v>0.76137389297825697</v>
      </c>
      <c r="CL201">
        <v>0.48652776254909025</v>
      </c>
      <c r="CM201">
        <v>4.9709183600815665</v>
      </c>
      <c r="CN201">
        <v>0.99634710985166153</v>
      </c>
      <c r="CO201">
        <v>76.40705471886487</v>
      </c>
      <c r="CP201">
        <v>49.463316762738458</v>
      </c>
      <c r="CQ201">
        <v>-3.4197768954706488E-3</v>
      </c>
      <c r="CR201">
        <v>0</v>
      </c>
      <c r="CS201">
        <v>1574.9749357522282</v>
      </c>
      <c r="CT201">
        <v>437.3931884765625</v>
      </c>
      <c r="CU201">
        <v>0.26921456387506881</v>
      </c>
      <c r="CV201" t="e">
        <v>#DIV/0!</v>
      </c>
    </row>
    <row r="202" spans="1:100" x14ac:dyDescent="0.3">
      <c r="A202" s="4" t="str">
        <f>VLOOKUP(B202,ListCodeMtrx!A$1:B$91,2,TRUE)</f>
        <v>M46</v>
      </c>
      <c r="B202">
        <v>46</v>
      </c>
      <c r="C202" s="10">
        <v>20</v>
      </c>
      <c r="D202" s="10">
        <v>2</v>
      </c>
      <c r="E202" s="10">
        <v>4</v>
      </c>
      <c r="F202" s="1">
        <v>69</v>
      </c>
      <c r="G202" s="3">
        <v>41313</v>
      </c>
      <c r="H202" s="11">
        <v>2</v>
      </c>
      <c r="I202" s="11">
        <v>169.91695568132297</v>
      </c>
      <c r="J202" s="11">
        <v>3.6397004423650854</v>
      </c>
      <c r="K202" s="11">
        <v>177.98848329640475</v>
      </c>
      <c r="L202" s="11">
        <v>287.66514474464248</v>
      </c>
      <c r="M202" s="1">
        <v>48</v>
      </c>
      <c r="N202" s="8">
        <v>16</v>
      </c>
      <c r="O202" s="8" t="s">
        <v>387</v>
      </c>
      <c r="P202" s="12">
        <v>0.15763888888888888</v>
      </c>
      <c r="Q202" s="12">
        <f t="shared" si="94"/>
        <v>0.44899305555555558</v>
      </c>
      <c r="R202" s="8">
        <v>3600.5</v>
      </c>
      <c r="S202" s="8">
        <v>0</v>
      </c>
      <c r="T202" s="13">
        <v>150</v>
      </c>
      <c r="U202" s="14">
        <v>11.146033718922109</v>
      </c>
      <c r="V202" s="14">
        <v>0.83905939331525248</v>
      </c>
      <c r="W202" s="14">
        <v>118.67565697850279</v>
      </c>
      <c r="X202" s="15">
        <v>26.253593444824219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t="e">
        <v>#DIV/0!</v>
      </c>
      <c r="AG202">
        <v>0.46352815282260429</v>
      </c>
      <c r="AH202">
        <v>0.26921456387506881</v>
      </c>
      <c r="AI202" s="8">
        <v>-1</v>
      </c>
      <c r="AJ202" s="8">
        <v>0.87</v>
      </c>
      <c r="AK202" s="8">
        <v>0.92</v>
      </c>
      <c r="AL202" s="8">
        <v>9.9839849472045898</v>
      </c>
      <c r="AM202">
        <v>0.87499199247360226</v>
      </c>
      <c r="AN202">
        <v>7.7216823012844545E-3</v>
      </c>
      <c r="AO202">
        <v>0.58079441828013256</v>
      </c>
      <c r="AP202">
        <v>1.8640307133755873</v>
      </c>
      <c r="AQ202">
        <v>-1</v>
      </c>
      <c r="AR202" s="8">
        <v>1798.693603515625</v>
      </c>
      <c r="AS202" s="8">
        <v>0.5</v>
      </c>
      <c r="AT202">
        <v>211.85066112138219</v>
      </c>
      <c r="AU202">
        <v>6.6706108366482093</v>
      </c>
      <c r="AV202">
        <v>0.84882558797460561</v>
      </c>
      <c r="AW202">
        <v>26.253593444824219</v>
      </c>
      <c r="AX202" s="8">
        <v>2</v>
      </c>
      <c r="AY202">
        <v>4.644859790802002</v>
      </c>
      <c r="AZ202" s="8">
        <v>1</v>
      </c>
      <c r="BA202">
        <v>9.2897195816040039</v>
      </c>
      <c r="BB202" s="8">
        <v>25.132471084594727</v>
      </c>
      <c r="BC202" s="8">
        <v>26.253593444824219</v>
      </c>
      <c r="BD202" s="8">
        <v>25.014328002929688</v>
      </c>
      <c r="BE202" s="8">
        <v>150.27005004882812</v>
      </c>
      <c r="BF202" s="8">
        <v>143.36927795410156</v>
      </c>
      <c r="BG202" s="8">
        <v>21.821325302124023</v>
      </c>
      <c r="BH202" s="8">
        <v>25.527803421020508</v>
      </c>
      <c r="BI202" s="8">
        <v>68.717849731445313</v>
      </c>
      <c r="BJ202" s="8">
        <v>80.389976501464844</v>
      </c>
      <c r="BK202" s="8">
        <v>350.75479125976562</v>
      </c>
      <c r="BL202" s="8">
        <v>1797.7052001953125</v>
      </c>
      <c r="BM202" s="8">
        <v>0.31760749220848083</v>
      </c>
      <c r="BN202" s="8">
        <v>100.92524719238281</v>
      </c>
      <c r="BO202" s="8">
        <v>0.13537788391113281</v>
      </c>
      <c r="BP202" s="8">
        <v>0.11881847679615021</v>
      </c>
      <c r="BQ202" s="8">
        <v>0.25</v>
      </c>
      <c r="BR202" s="8">
        <v>-1.355140209197998</v>
      </c>
      <c r="BS202" s="8">
        <v>7.355140209197998</v>
      </c>
      <c r="BT202" s="8">
        <v>1</v>
      </c>
      <c r="BU202" s="8">
        <v>0</v>
      </c>
      <c r="BV202" s="8">
        <v>0.15999999642372131</v>
      </c>
      <c r="BW202" s="8">
        <v>111115</v>
      </c>
      <c r="BX202">
        <v>1.7537739562988279</v>
      </c>
      <c r="BY202">
        <v>6.6706108366482095E-3</v>
      </c>
      <c r="BZ202">
        <v>299.4035934448242</v>
      </c>
      <c r="CA202">
        <v>298.2824710845947</v>
      </c>
      <c r="CB202">
        <v>287.63282560215521</v>
      </c>
      <c r="CC202">
        <v>-7.7642903846938741E-2</v>
      </c>
      <c r="CD202">
        <v>3.4252254585196558</v>
      </c>
      <c r="CE202">
        <v>33.938241954369666</v>
      </c>
      <c r="CF202">
        <v>8.4104385333491578</v>
      </c>
      <c r="CG202">
        <v>25.693032264709473</v>
      </c>
      <c r="CH202">
        <v>3.3134514393864656</v>
      </c>
      <c r="CI202">
        <v>0.76955243030876908</v>
      </c>
      <c r="CJ202">
        <v>2.5763998705450502</v>
      </c>
      <c r="CK202">
        <v>0.73705156884141543</v>
      </c>
      <c r="CL202">
        <v>0.4867667492801046</v>
      </c>
      <c r="CM202">
        <v>11.977370016273824</v>
      </c>
      <c r="CN202">
        <v>0.82776211662651866</v>
      </c>
      <c r="CO202">
        <v>76.574786412385095</v>
      </c>
      <c r="CP202">
        <v>141.74951479673544</v>
      </c>
      <c r="CQ202">
        <v>6.0212209727532662E-2</v>
      </c>
      <c r="CR202">
        <v>0</v>
      </c>
      <c r="CS202">
        <v>1572.9776549990524</v>
      </c>
      <c r="CT202">
        <v>437.3931884765625</v>
      </c>
      <c r="CU202">
        <v>0.26921456387506881</v>
      </c>
      <c r="CV202" t="e">
        <v>#DIV/0!</v>
      </c>
    </row>
    <row r="203" spans="1:100" x14ac:dyDescent="0.3">
      <c r="A203" s="4" t="str">
        <f>VLOOKUP(B203,ListCodeMtrx!A$1:B$91,2,TRUE)</f>
        <v>M46</v>
      </c>
      <c r="B203">
        <v>46</v>
      </c>
      <c r="C203" s="10">
        <v>20</v>
      </c>
      <c r="D203" s="10">
        <v>2</v>
      </c>
      <c r="E203" s="10">
        <v>4</v>
      </c>
      <c r="F203" s="1">
        <v>69</v>
      </c>
      <c r="G203" s="3">
        <v>41313</v>
      </c>
      <c r="H203" s="11">
        <v>2</v>
      </c>
      <c r="I203" s="11">
        <v>169.91695568132297</v>
      </c>
      <c r="J203" s="11">
        <v>3.6397004423650854</v>
      </c>
      <c r="K203" s="11">
        <v>177.98848329640475</v>
      </c>
      <c r="L203" s="11">
        <v>287.66514474464248</v>
      </c>
      <c r="M203" s="1">
        <v>48</v>
      </c>
      <c r="N203" s="8">
        <v>17</v>
      </c>
      <c r="O203" s="8" t="s">
        <v>388</v>
      </c>
      <c r="P203" s="12">
        <v>0.15763888888888888</v>
      </c>
      <c r="Q203" s="12">
        <f t="shared" si="94"/>
        <v>0.45142361111111107</v>
      </c>
      <c r="R203" s="8">
        <v>3810.5</v>
      </c>
      <c r="S203" s="8">
        <v>0</v>
      </c>
      <c r="T203" s="13" t="s">
        <v>192</v>
      </c>
      <c r="U203" s="14">
        <v>35.595432355522014</v>
      </c>
      <c r="V203" s="14">
        <v>0.51772552097255531</v>
      </c>
      <c r="W203" s="14">
        <v>260.29239474107635</v>
      </c>
      <c r="X203" s="15">
        <v>26.100065231323242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t="e">
        <v>#DIV/0!</v>
      </c>
      <c r="AG203">
        <v>0.46352815282260429</v>
      </c>
      <c r="AH203">
        <v>0.26921456387506881</v>
      </c>
      <c r="AI203" s="8">
        <v>-1</v>
      </c>
      <c r="AJ203" s="8">
        <v>0.87</v>
      </c>
      <c r="AK203" s="8">
        <v>0.92</v>
      </c>
      <c r="AL203" s="8">
        <v>9.9839849472045898</v>
      </c>
      <c r="AM203">
        <v>0.87499199247360226</v>
      </c>
      <c r="AN203">
        <v>2.325787449731526E-2</v>
      </c>
      <c r="AO203">
        <v>0.58079441828013256</v>
      </c>
      <c r="AP203">
        <v>1.8640307133755873</v>
      </c>
      <c r="AQ203">
        <v>-1</v>
      </c>
      <c r="AR203" s="8">
        <v>1798.693603515625</v>
      </c>
      <c r="AS203" s="8">
        <v>0.5</v>
      </c>
      <c r="AT203">
        <v>211.85066112138219</v>
      </c>
      <c r="AU203">
        <v>4.338104053450679</v>
      </c>
      <c r="AV203">
        <v>0.86656630812769242</v>
      </c>
      <c r="AW203">
        <v>26.100065231323242</v>
      </c>
      <c r="AX203" s="8">
        <v>2</v>
      </c>
      <c r="AY203">
        <v>4.644859790802002</v>
      </c>
      <c r="AZ203" s="8">
        <v>1</v>
      </c>
      <c r="BA203">
        <v>9.2897195816040039</v>
      </c>
      <c r="BB203" s="8">
        <v>25.057876586914063</v>
      </c>
      <c r="BC203" s="8">
        <v>26.100065231323242</v>
      </c>
      <c r="BD203" s="8">
        <v>25.003694534301758</v>
      </c>
      <c r="BE203" s="8">
        <v>401.28131103515625</v>
      </c>
      <c r="BF203" s="8">
        <v>380.04461669921875</v>
      </c>
      <c r="BG203" s="8">
        <v>22.634946823120117</v>
      </c>
      <c r="BH203" s="8">
        <v>25.046590805053711</v>
      </c>
      <c r="BI203" s="8">
        <v>71.594413757324219</v>
      </c>
      <c r="BJ203" s="8">
        <v>79.222450256347656</v>
      </c>
      <c r="BK203" s="8">
        <v>350.75238037109375</v>
      </c>
      <c r="BL203" s="8">
        <v>1798.26123046875</v>
      </c>
      <c r="BM203" s="8">
        <v>0.16385927796363831</v>
      </c>
      <c r="BN203" s="8">
        <v>100.92086029052734</v>
      </c>
      <c r="BO203" s="8">
        <v>0.59182929992675781</v>
      </c>
      <c r="BP203" s="8">
        <v>0.15293712913990021</v>
      </c>
      <c r="BQ203" s="8">
        <v>0.25</v>
      </c>
      <c r="BR203" s="8">
        <v>-1.355140209197998</v>
      </c>
      <c r="BS203" s="8">
        <v>7.355140209197998</v>
      </c>
      <c r="BT203" s="8">
        <v>1</v>
      </c>
      <c r="BU203" s="8">
        <v>0</v>
      </c>
      <c r="BV203" s="8">
        <v>0.15999999642372131</v>
      </c>
      <c r="BW203" s="8">
        <v>111115</v>
      </c>
      <c r="BX203">
        <v>1.7537619018554687</v>
      </c>
      <c r="BY203">
        <v>4.3381040534506785E-3</v>
      </c>
      <c r="BZ203">
        <v>299.25006523132322</v>
      </c>
      <c r="CA203">
        <v>298.20787658691404</v>
      </c>
      <c r="CB203">
        <v>287.72179044391669</v>
      </c>
      <c r="CC203">
        <v>0.33736035232663025</v>
      </c>
      <c r="CD203">
        <v>3.3942897995185248</v>
      </c>
      <c r="CE203">
        <v>33.633183365135466</v>
      </c>
      <c r="CF203">
        <v>8.5865925600817548</v>
      </c>
      <c r="CG203">
        <v>25.578970909118652</v>
      </c>
      <c r="CH203">
        <v>3.2911022803389169</v>
      </c>
      <c r="CI203">
        <v>0.49039529253254244</v>
      </c>
      <c r="CJ203">
        <v>2.5277234913908324</v>
      </c>
      <c r="CK203">
        <v>0.76337878894808453</v>
      </c>
      <c r="CL203">
        <v>0.30884067154011713</v>
      </c>
      <c r="CM203">
        <v>26.268932404350963</v>
      </c>
      <c r="CN203">
        <v>0.68489957048143457</v>
      </c>
      <c r="CO203">
        <v>75.08663355917993</v>
      </c>
      <c r="CP203">
        <v>374.87181968873489</v>
      </c>
      <c r="CQ203">
        <v>7.129746876889545E-2</v>
      </c>
      <c r="CR203">
        <v>0</v>
      </c>
      <c r="CS203">
        <v>1573.4641770358833</v>
      </c>
      <c r="CT203">
        <v>437.3931884765625</v>
      </c>
      <c r="CU203">
        <v>0.26921456387506881</v>
      </c>
      <c r="CV203" t="e">
        <v>#DIV/0!</v>
      </c>
    </row>
    <row r="204" spans="1:100" x14ac:dyDescent="0.3">
      <c r="A204" s="4" t="str">
        <f>VLOOKUP(B204,ListCodeMtrx!A$1:B$91,2,TRUE)</f>
        <v>M46</v>
      </c>
      <c r="B204">
        <v>46</v>
      </c>
      <c r="C204" s="10">
        <v>20</v>
      </c>
      <c r="D204" s="10">
        <v>2</v>
      </c>
      <c r="E204" s="10">
        <v>4</v>
      </c>
      <c r="F204" s="1">
        <v>69</v>
      </c>
      <c r="G204" s="3">
        <v>41313</v>
      </c>
      <c r="H204" s="11">
        <v>2</v>
      </c>
      <c r="I204" s="11">
        <v>169.91695568132297</v>
      </c>
      <c r="J204" s="11">
        <v>3.6397004423650854</v>
      </c>
      <c r="K204" s="11">
        <v>177.98848329640475</v>
      </c>
      <c r="L204" s="11">
        <v>287.66514474464248</v>
      </c>
      <c r="M204" s="1">
        <v>48</v>
      </c>
      <c r="N204" s="8">
        <v>18</v>
      </c>
      <c r="O204" s="8" t="s">
        <v>389</v>
      </c>
      <c r="P204" s="12">
        <v>0.15763888888888888</v>
      </c>
      <c r="Q204" s="12">
        <f t="shared" si="94"/>
        <v>0.45384259259259263</v>
      </c>
      <c r="R204" s="8">
        <v>4019.5</v>
      </c>
      <c r="S204" s="8">
        <v>0</v>
      </c>
      <c r="T204" s="13">
        <v>800</v>
      </c>
      <c r="U204" s="14">
        <v>51.901097616620461</v>
      </c>
      <c r="V204" s="14">
        <v>0.25215766473863577</v>
      </c>
      <c r="W204" s="14">
        <v>423.54317539822068</v>
      </c>
      <c r="X204" s="15">
        <v>25.400659561157227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t="e">
        <v>#DIV/0!</v>
      </c>
      <c r="AG204">
        <v>0.46352815282260429</v>
      </c>
      <c r="AH204">
        <v>0.26921456387506881</v>
      </c>
      <c r="AI204" s="8">
        <v>-1</v>
      </c>
      <c r="AJ204" s="8">
        <v>0.87</v>
      </c>
      <c r="AK204" s="8">
        <v>0.92</v>
      </c>
      <c r="AL204" s="8">
        <v>9.9839849472045898</v>
      </c>
      <c r="AM204">
        <v>0.87499199247360226</v>
      </c>
      <c r="AN204">
        <v>3.3544244015552616E-2</v>
      </c>
      <c r="AO204">
        <v>0.58079441828013256</v>
      </c>
      <c r="AP204">
        <v>1.8640307133755873</v>
      </c>
      <c r="AQ204">
        <v>-1</v>
      </c>
      <c r="AR204" s="8">
        <v>1798.693603515625</v>
      </c>
      <c r="AS204" s="8">
        <v>0.5</v>
      </c>
      <c r="AT204">
        <v>211.85066112138219</v>
      </c>
      <c r="AU204">
        <v>2.2482195649299856</v>
      </c>
      <c r="AV204">
        <v>0.89834132139060285</v>
      </c>
      <c r="AW204">
        <v>25.400659561157227</v>
      </c>
      <c r="AX204" s="8">
        <v>2</v>
      </c>
      <c r="AY204">
        <v>4.644859790802002</v>
      </c>
      <c r="AZ204" s="8">
        <v>1</v>
      </c>
      <c r="BA204">
        <v>9.2897195816040039</v>
      </c>
      <c r="BB204" s="8">
        <v>24.823169708251953</v>
      </c>
      <c r="BC204" s="8">
        <v>25.400659561157227</v>
      </c>
      <c r="BD204" s="8">
        <v>25.005237579345703</v>
      </c>
      <c r="BE204" s="8">
        <v>799.80828857421875</v>
      </c>
      <c r="BF204" s="8">
        <v>769.22747802734375</v>
      </c>
      <c r="BG204" s="8">
        <v>22.118173599243164</v>
      </c>
      <c r="BH204" s="8">
        <v>23.37017822265625</v>
      </c>
      <c r="BI204" s="8">
        <v>70.932533264160156</v>
      </c>
      <c r="BJ204" s="8">
        <v>74.947685241699219</v>
      </c>
      <c r="BK204" s="8">
        <v>350.74603271484375</v>
      </c>
      <c r="BL204" s="8">
        <v>1802.3643798828125</v>
      </c>
      <c r="BM204" s="8">
        <v>0.14362947642803192</v>
      </c>
      <c r="BN204" s="8">
        <v>100.90151977539062</v>
      </c>
      <c r="BO204" s="8">
        <v>0.72531318664550781</v>
      </c>
      <c r="BP204" s="8">
        <v>0.19819088280200958</v>
      </c>
      <c r="BQ204" s="8">
        <v>0.5</v>
      </c>
      <c r="BR204" s="8">
        <v>-1.355140209197998</v>
      </c>
      <c r="BS204" s="8">
        <v>7.355140209197998</v>
      </c>
      <c r="BT204" s="8">
        <v>1</v>
      </c>
      <c r="BU204" s="8">
        <v>0</v>
      </c>
      <c r="BV204" s="8">
        <v>0.15999999642372131</v>
      </c>
      <c r="BW204" s="8">
        <v>111115</v>
      </c>
      <c r="BX204">
        <v>1.7537301635742186</v>
      </c>
      <c r="BY204">
        <v>2.2482195649299857E-3</v>
      </c>
      <c r="BZ204">
        <v>298.5506595611572</v>
      </c>
      <c r="CA204">
        <v>297.97316970825193</v>
      </c>
      <c r="CB204">
        <v>288.37829433549268</v>
      </c>
      <c r="CC204">
        <v>0.72989430095369234</v>
      </c>
      <c r="CD204">
        <v>3.256427821478356</v>
      </c>
      <c r="CE204">
        <v>32.273327782646362</v>
      </c>
      <c r="CF204">
        <v>8.903149559990112</v>
      </c>
      <c r="CG204">
        <v>25.11191463470459</v>
      </c>
      <c r="CH204">
        <v>3.2009551424608169</v>
      </c>
      <c r="CI204">
        <v>0.24549404014518239</v>
      </c>
      <c r="CJ204">
        <v>2.3580865000877531</v>
      </c>
      <c r="CK204">
        <v>0.8428686423730638</v>
      </c>
      <c r="CL204">
        <v>0.15401886163600359</v>
      </c>
      <c r="CM204">
        <v>42.7361500881753</v>
      </c>
      <c r="CN204">
        <v>0.55060848383157335</v>
      </c>
      <c r="CO204">
        <v>72.373695125059257</v>
      </c>
      <c r="CP204">
        <v>761.68511023389749</v>
      </c>
      <c r="CQ204">
        <v>4.9315316330757156E-2</v>
      </c>
      <c r="CR204">
        <v>0</v>
      </c>
      <c r="CS204">
        <v>1577.0543999171107</v>
      </c>
      <c r="CT204">
        <v>437.3931884765625</v>
      </c>
      <c r="CU204">
        <v>0.26921456387506881</v>
      </c>
      <c r="CV204" t="e">
        <v>#DIV/0!</v>
      </c>
    </row>
    <row r="205" spans="1:100" x14ac:dyDescent="0.3">
      <c r="A205" s="4" t="str">
        <f>VLOOKUP(B205,ListCodeMtrx!A$1:B$91,2,TRUE)</f>
        <v>M46</v>
      </c>
      <c r="B205">
        <v>46</v>
      </c>
      <c r="C205" s="10">
        <v>20</v>
      </c>
      <c r="D205" s="10">
        <v>2</v>
      </c>
      <c r="E205" s="10">
        <v>4</v>
      </c>
      <c r="F205" s="1">
        <v>69</v>
      </c>
      <c r="G205" s="3">
        <v>41313</v>
      </c>
      <c r="H205" s="11">
        <v>2</v>
      </c>
      <c r="I205" s="11">
        <v>169.91695568132297</v>
      </c>
      <c r="J205" s="11">
        <v>3.6397004423650854</v>
      </c>
      <c r="K205" s="11">
        <v>177.98848329640475</v>
      </c>
      <c r="L205" s="11">
        <v>287.66514474464248</v>
      </c>
      <c r="M205" s="1">
        <v>48</v>
      </c>
      <c r="N205" s="8">
        <v>19</v>
      </c>
      <c r="O205" s="8" t="s">
        <v>390</v>
      </c>
      <c r="P205" s="12">
        <v>0.15763888888888888</v>
      </c>
      <c r="Q205" s="12">
        <f t="shared" si="94"/>
        <v>0.45626157407407408</v>
      </c>
      <c r="R205" s="8">
        <v>4228.5</v>
      </c>
      <c r="S205" s="8">
        <v>0</v>
      </c>
      <c r="T205" s="13" t="s">
        <v>745</v>
      </c>
      <c r="U205">
        <v>34.539237814644622</v>
      </c>
      <c r="V205">
        <v>0.21949326872004826</v>
      </c>
      <c r="W205">
        <v>119.10146734166739</v>
      </c>
      <c r="X205">
        <v>25.076419830322266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t="e">
        <v>#DIV/0!</v>
      </c>
      <c r="AG205">
        <v>0.46352815282260429</v>
      </c>
      <c r="AH205">
        <v>0.26921456387506881</v>
      </c>
      <c r="AI205" s="8">
        <v>-1</v>
      </c>
      <c r="AJ205" s="8">
        <v>0.87</v>
      </c>
      <c r="AK205" s="8">
        <v>0.92</v>
      </c>
      <c r="AL205" s="8">
        <v>10.012383460998535</v>
      </c>
      <c r="AM205">
        <v>0.87500619173049932</v>
      </c>
      <c r="AN205">
        <v>2.2568190090677759E-2</v>
      </c>
      <c r="AO205">
        <v>0.58079441828013256</v>
      </c>
      <c r="AP205">
        <v>1.8640307133755873</v>
      </c>
      <c r="AQ205">
        <v>-1</v>
      </c>
      <c r="AR205" s="8">
        <v>1798.693603515625</v>
      </c>
      <c r="AS205" s="8">
        <v>0.5</v>
      </c>
      <c r="AT205">
        <v>211.85409900651368</v>
      </c>
      <c r="AU205">
        <v>1.9793974543550943</v>
      </c>
      <c r="AV205">
        <v>0.90607518681283139</v>
      </c>
      <c r="AW205">
        <v>25.076419830322266</v>
      </c>
      <c r="AX205" s="8">
        <v>2</v>
      </c>
      <c r="AY205">
        <v>4.644859790802002</v>
      </c>
      <c r="AZ205" s="8">
        <v>1</v>
      </c>
      <c r="BA205">
        <v>9.2897195816040039</v>
      </c>
      <c r="BB205" s="8">
        <v>24.666183471679688</v>
      </c>
      <c r="BC205" s="8">
        <v>25.076419830322266</v>
      </c>
      <c r="BD205" s="8">
        <v>25.008563995361328</v>
      </c>
      <c r="BE205" s="8">
        <v>399.76071166992187</v>
      </c>
      <c r="BF205" s="8">
        <v>379.64044189453125</v>
      </c>
      <c r="BG205" s="8">
        <v>21.575130462646484</v>
      </c>
      <c r="BH205" s="8">
        <v>22.678050994873047</v>
      </c>
      <c r="BI205" s="8">
        <v>69.8388671875</v>
      </c>
      <c r="BJ205" s="8">
        <v>73.409027099609375</v>
      </c>
      <c r="BK205" s="8">
        <v>350.79745483398438</v>
      </c>
      <c r="BL205" s="8">
        <v>1799.7005615234375</v>
      </c>
      <c r="BM205" s="8">
        <v>0.25084707140922546</v>
      </c>
      <c r="BN205" s="8">
        <v>100.89571380615234</v>
      </c>
      <c r="BO205" s="8">
        <v>0.43203926086425781</v>
      </c>
      <c r="BP205" s="8">
        <v>0.19376392662525177</v>
      </c>
      <c r="BQ205" s="8">
        <v>0.25</v>
      </c>
      <c r="BR205" s="8">
        <v>-1.355140209197998</v>
      </c>
      <c r="BS205" s="8">
        <v>7.355140209197998</v>
      </c>
      <c r="BT205" s="8">
        <v>1</v>
      </c>
      <c r="BU205" s="8">
        <v>0</v>
      </c>
      <c r="BV205" s="8">
        <v>0.15999999642372131</v>
      </c>
      <c r="BW205" s="8">
        <v>111115</v>
      </c>
      <c r="BX205">
        <v>1.7539872741699216</v>
      </c>
      <c r="BY205">
        <v>1.9793974543550943E-3</v>
      </c>
      <c r="BZ205">
        <v>298.22641983032224</v>
      </c>
      <c r="CA205">
        <v>297.81618347167966</v>
      </c>
      <c r="CB205">
        <v>287.95208340751924</v>
      </c>
      <c r="CC205">
        <v>0.78337584360092616</v>
      </c>
      <c r="CD205">
        <v>3.1941933296728706</v>
      </c>
      <c r="CE205">
        <v>31.658364951059969</v>
      </c>
      <c r="CF205">
        <v>8.9803139561869223</v>
      </c>
      <c r="CG205">
        <v>24.871301651000977</v>
      </c>
      <c r="CH205">
        <v>3.1553619487900595</v>
      </c>
      <c r="CI205">
        <v>0.21442688775122079</v>
      </c>
      <c r="CJ205">
        <v>2.2881181428600392</v>
      </c>
      <c r="CK205">
        <v>0.86724380593002026</v>
      </c>
      <c r="CL205">
        <v>0.13446296128066459</v>
      </c>
      <c r="CM205">
        <v>12.016827562797673</v>
      </c>
      <c r="CN205">
        <v>0.31372175932393215</v>
      </c>
      <c r="CO205">
        <v>71.514534559712615</v>
      </c>
      <c r="CP205">
        <v>374.6211331155983</v>
      </c>
      <c r="CQ205">
        <v>6.5934815150947193E-2</v>
      </c>
      <c r="CR205">
        <v>0</v>
      </c>
      <c r="CS205">
        <v>1574.7491345938643</v>
      </c>
      <c r="CT205">
        <v>437.3931884765625</v>
      </c>
      <c r="CU205">
        <v>0.26921456387506881</v>
      </c>
      <c r="CV205" t="e">
        <v>#DIV/0!</v>
      </c>
    </row>
    <row r="206" spans="1:100" s="5" customFormat="1" x14ac:dyDescent="0.3">
      <c r="A206" s="4" t="str">
        <f>VLOOKUP(B206,ListCodeMtrx!A$1:B$91,2,TRUE)</f>
        <v>M46</v>
      </c>
      <c r="B206" s="5">
        <v>46</v>
      </c>
      <c r="C206" s="10">
        <v>20</v>
      </c>
      <c r="D206" s="10">
        <v>2</v>
      </c>
      <c r="E206" s="10">
        <v>4</v>
      </c>
      <c r="F206" s="1">
        <v>69</v>
      </c>
      <c r="G206" s="17">
        <v>41313</v>
      </c>
      <c r="H206" s="11">
        <v>2</v>
      </c>
      <c r="I206" s="11">
        <v>169.91695568132297</v>
      </c>
      <c r="J206" s="11">
        <v>3.6397004423650854</v>
      </c>
      <c r="K206" s="11">
        <v>177.98848329640475</v>
      </c>
      <c r="L206" s="11">
        <v>287.66514474464248</v>
      </c>
      <c r="M206" s="1">
        <v>48</v>
      </c>
      <c r="N206" s="19">
        <v>20</v>
      </c>
      <c r="O206" s="19" t="s">
        <v>391</v>
      </c>
      <c r="P206" s="12">
        <v>0.15763888888888888</v>
      </c>
      <c r="Q206" s="12">
        <f t="shared" si="94"/>
        <v>0.45799768518518513</v>
      </c>
      <c r="R206" s="19">
        <v>4370</v>
      </c>
      <c r="S206" s="19">
        <v>0</v>
      </c>
      <c r="T206" s="13" t="s">
        <v>194</v>
      </c>
      <c r="U206" s="5">
        <v>34.504979964455764</v>
      </c>
      <c r="V206" s="5">
        <v>0.2586278905557598</v>
      </c>
      <c r="W206" s="5">
        <v>157.29661930472815</v>
      </c>
      <c r="X206" s="5">
        <v>25.258817672729492</v>
      </c>
      <c r="Y206" s="19">
        <v>3</v>
      </c>
      <c r="Z206" s="19">
        <v>3</v>
      </c>
      <c r="AA206" s="19">
        <v>0</v>
      </c>
      <c r="AB206" s="19">
        <v>0</v>
      </c>
      <c r="AC206" s="19">
        <v>521.84423828125</v>
      </c>
      <c r="AD206" s="19">
        <v>1000.465087890625</v>
      </c>
      <c r="AE206" s="19">
        <v>725.79736328125</v>
      </c>
      <c r="AF206" s="5" t="e">
        <v>#DIV/0!</v>
      </c>
      <c r="AG206" s="5">
        <v>0.47839835232881189</v>
      </c>
      <c r="AH206" s="5">
        <v>0.27454003936157623</v>
      </c>
      <c r="AI206" s="19">
        <v>-1</v>
      </c>
      <c r="AJ206" s="19">
        <v>0.87</v>
      </c>
      <c r="AK206" s="19">
        <v>0.92</v>
      </c>
      <c r="AL206" s="19">
        <v>10.012383460998535</v>
      </c>
      <c r="AM206" s="5">
        <v>0.87500619173049932</v>
      </c>
      <c r="AN206" s="5">
        <v>2.2565091456981056E-2</v>
      </c>
      <c r="AO206" s="5">
        <v>0.57387329622924754</v>
      </c>
      <c r="AP206" s="5">
        <v>1.9171718579968693</v>
      </c>
      <c r="AQ206" s="5">
        <v>-1</v>
      </c>
      <c r="AR206" s="19">
        <v>1798.212646484375</v>
      </c>
      <c r="AS206" s="19">
        <v>0.5</v>
      </c>
      <c r="AT206" s="5">
        <v>215.98712807250831</v>
      </c>
      <c r="AU206" s="5">
        <v>2.2637029243906768</v>
      </c>
      <c r="AV206" s="5">
        <v>0.88257922630086183</v>
      </c>
      <c r="AW206" s="5">
        <v>25.258817672729492</v>
      </c>
      <c r="AX206" s="19">
        <v>2</v>
      </c>
      <c r="AY206" s="5">
        <v>4.644859790802002</v>
      </c>
      <c r="AZ206" s="19">
        <v>1</v>
      </c>
      <c r="BA206" s="5">
        <v>9.2897195816040039</v>
      </c>
      <c r="BB206" s="19">
        <v>24.727222442626953</v>
      </c>
      <c r="BC206" s="19">
        <v>25.258817672729492</v>
      </c>
      <c r="BD206" s="19">
        <v>25.020288467407227</v>
      </c>
      <c r="BE206" s="19">
        <v>399.8643798828125</v>
      </c>
      <c r="BF206" s="19">
        <v>379.69989013671875</v>
      </c>
      <c r="BG206" s="19">
        <v>21.996955871582031</v>
      </c>
      <c r="BH206" s="19">
        <v>23.25767707824707</v>
      </c>
      <c r="BI206" s="19">
        <v>70.941886901855469</v>
      </c>
      <c r="BJ206" s="19">
        <v>75.0078125</v>
      </c>
      <c r="BK206" s="19">
        <v>350.76025390625</v>
      </c>
      <c r="BL206" s="19">
        <v>1798.212646484375</v>
      </c>
      <c r="BM206" s="19">
        <v>0.26095971465110779</v>
      </c>
      <c r="BN206" s="19">
        <v>100.89117431640625</v>
      </c>
      <c r="BO206" s="19">
        <v>0.43203926086425781</v>
      </c>
      <c r="BP206" s="19">
        <v>0.19376392662525177</v>
      </c>
      <c r="BQ206" s="19">
        <v>0.5</v>
      </c>
      <c r="BR206" s="19">
        <v>-1.355140209197998</v>
      </c>
      <c r="BS206" s="19">
        <v>7.355140209197998</v>
      </c>
      <c r="BT206" s="19">
        <v>1</v>
      </c>
      <c r="BU206" s="19">
        <v>0</v>
      </c>
      <c r="BV206" s="19">
        <v>0.15999999642372131</v>
      </c>
      <c r="BW206" s="19">
        <v>111115</v>
      </c>
      <c r="BX206" s="5">
        <v>1.7538012695312497</v>
      </c>
      <c r="BY206" s="5">
        <v>2.2637029243906767E-3</v>
      </c>
      <c r="BZ206" s="5">
        <v>298.40881767272947</v>
      </c>
      <c r="CA206" s="5">
        <v>297.87722244262693</v>
      </c>
      <c r="CB206" s="5">
        <v>287.71401700659044</v>
      </c>
      <c r="CC206" s="5">
        <v>0.72668421066408428</v>
      </c>
      <c r="CD206" s="5">
        <v>3.2290735785969731</v>
      </c>
      <c r="CE206" s="5">
        <v>32.005510893056211</v>
      </c>
      <c r="CF206" s="5">
        <v>8.747833814809141</v>
      </c>
      <c r="CG206" s="5">
        <v>24.993020057678223</v>
      </c>
      <c r="CH206" s="5">
        <v>3.1783546464516941</v>
      </c>
      <c r="CI206" s="5">
        <v>0.25162265892082514</v>
      </c>
      <c r="CJ206" s="5">
        <v>2.3464943522961113</v>
      </c>
      <c r="CK206" s="5">
        <v>0.83186029415558282</v>
      </c>
      <c r="CL206" s="5">
        <v>0.1578788842336136</v>
      </c>
      <c r="CM206" s="5">
        <v>15.869840637654722</v>
      </c>
      <c r="CN206" s="5">
        <v>0.41426564344827771</v>
      </c>
      <c r="CO206" s="5">
        <v>72.652394259736013</v>
      </c>
      <c r="CP206" s="5">
        <v>374.68555977477126</v>
      </c>
      <c r="CQ206" s="5">
        <v>6.6905952015040196E-2</v>
      </c>
      <c r="CR206" s="5">
        <v>0</v>
      </c>
      <c r="CS206" s="5">
        <v>1573.4471997219157</v>
      </c>
      <c r="CT206" s="5">
        <v>478.620849609375</v>
      </c>
      <c r="CU206" s="5">
        <v>0.27454003936157623</v>
      </c>
      <c r="CV206" s="5" t="e">
        <v>#DIV/0!</v>
      </c>
    </row>
    <row r="207" spans="1:100" x14ac:dyDescent="0.3">
      <c r="A207" s="4" t="str">
        <f>VLOOKUP(B207,ListCodeMtrx!A$1:B$91,2,TRUE)</f>
        <v>M49</v>
      </c>
      <c r="B207">
        <v>49</v>
      </c>
      <c r="C207" s="10">
        <v>7</v>
      </c>
      <c r="D207" s="10">
        <v>2</v>
      </c>
      <c r="E207" s="10">
        <v>4</v>
      </c>
      <c r="F207" s="1">
        <v>69</v>
      </c>
      <c r="G207" s="3">
        <v>41313</v>
      </c>
      <c r="H207" s="11">
        <v>2</v>
      </c>
      <c r="I207" s="11">
        <v>165.72350994577349</v>
      </c>
      <c r="J207" s="11">
        <v>2.8740497045046371</v>
      </c>
      <c r="K207" s="11">
        <v>165.04361652205935</v>
      </c>
      <c r="L207" s="11">
        <v>263.79934240605945</v>
      </c>
      <c r="M207" s="1">
        <v>48.3</v>
      </c>
      <c r="N207" s="8">
        <v>21</v>
      </c>
      <c r="O207" s="8" t="s">
        <v>392</v>
      </c>
      <c r="P207" s="12">
        <v>0.15763888888888888</v>
      </c>
      <c r="Q207" s="12">
        <f t="shared" si="94"/>
        <v>0.46406249999999993</v>
      </c>
      <c r="R207" s="8">
        <v>4903</v>
      </c>
      <c r="S207" s="8">
        <v>0</v>
      </c>
      <c r="T207" s="13">
        <v>400</v>
      </c>
      <c r="U207">
        <v>36.921491733550113</v>
      </c>
      <c r="V207">
        <v>1.0401736675716839</v>
      </c>
      <c r="W207">
        <v>311.32629473803013</v>
      </c>
      <c r="X207" s="15">
        <v>24.589942932128906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t="e">
        <v>#DIV/0!</v>
      </c>
      <c r="AG207">
        <v>0.47839835232881189</v>
      </c>
      <c r="AH207">
        <v>0.27454003936157623</v>
      </c>
      <c r="AI207" s="8">
        <v>-1</v>
      </c>
      <c r="AJ207" s="8">
        <v>0.87</v>
      </c>
      <c r="AK207" s="8">
        <v>0.92</v>
      </c>
      <c r="AL207" s="8">
        <v>10.012383460998535</v>
      </c>
      <c r="AM207">
        <v>0.87500619173049932</v>
      </c>
      <c r="AN207">
        <v>2.408926704453861E-2</v>
      </c>
      <c r="AO207">
        <v>0.57387329622924754</v>
      </c>
      <c r="AP207">
        <v>1.9171718579968693</v>
      </c>
      <c r="AQ207">
        <v>-1</v>
      </c>
      <c r="AR207" s="8">
        <v>1798.212646484375</v>
      </c>
      <c r="AS207" s="8">
        <v>0.5</v>
      </c>
      <c r="AT207">
        <v>215.98712807250831</v>
      </c>
      <c r="AU207">
        <v>6.2517373503450795</v>
      </c>
      <c r="AV207">
        <v>0.65575807285985022</v>
      </c>
      <c r="AW207">
        <v>24.589942932128906</v>
      </c>
      <c r="AX207" s="8">
        <v>2</v>
      </c>
      <c r="AY207">
        <v>4.644859790802002</v>
      </c>
      <c r="AZ207" s="8">
        <v>1</v>
      </c>
      <c r="BA207">
        <v>9.2897195816040039</v>
      </c>
      <c r="BB207" s="8">
        <v>24.534580230712891</v>
      </c>
      <c r="BC207" s="8">
        <v>24.589942932128906</v>
      </c>
      <c r="BD207" s="8">
        <v>25.011497497558594</v>
      </c>
      <c r="BE207" s="8">
        <v>399.58718872070312</v>
      </c>
      <c r="BF207" s="8">
        <v>377.19204711914062</v>
      </c>
      <c r="BG207" s="8">
        <v>20.775215148925781</v>
      </c>
      <c r="BH207" s="8">
        <v>24.253175735473633</v>
      </c>
      <c r="BI207" s="8">
        <v>67.779998779296875</v>
      </c>
      <c r="BJ207" s="8">
        <v>79.126983642578125</v>
      </c>
      <c r="BK207" s="8">
        <v>350.78677368164062</v>
      </c>
      <c r="BL207" s="8">
        <v>1799.0809326171875</v>
      </c>
      <c r="BM207" s="8">
        <v>0.22757962346076965</v>
      </c>
      <c r="BN207" s="8">
        <v>100.89443969726562</v>
      </c>
      <c r="BO207" s="8">
        <v>5.6550979614257813E-2</v>
      </c>
      <c r="BP207" s="8">
        <v>2.5974467396736145E-2</v>
      </c>
      <c r="BQ207" s="8">
        <v>0.25</v>
      </c>
      <c r="BR207" s="8">
        <v>-1.355140209197998</v>
      </c>
      <c r="BS207" s="8">
        <v>7.355140209197998</v>
      </c>
      <c r="BT207" s="8">
        <v>1</v>
      </c>
      <c r="BU207" s="8">
        <v>0</v>
      </c>
      <c r="BV207" s="8">
        <v>0.15999999642372131</v>
      </c>
      <c r="BW207" s="8">
        <v>111115</v>
      </c>
      <c r="BX207">
        <v>1.7539338684082031</v>
      </c>
      <c r="BY207">
        <v>6.2517373503450796E-3</v>
      </c>
      <c r="BZ207">
        <v>297.73994293212888</v>
      </c>
      <c r="CA207">
        <v>297.68458023071287</v>
      </c>
      <c r="CB207">
        <v>287.85294278473521</v>
      </c>
      <c r="CC207">
        <v>4.6065206301031995E-2</v>
      </c>
      <c r="CD207">
        <v>3.1027686495697804</v>
      </c>
      <c r="CE207">
        <v>30.752622829163396</v>
      </c>
      <c r="CF207">
        <v>6.4994470936897635</v>
      </c>
      <c r="CG207">
        <v>24.562261581420898</v>
      </c>
      <c r="CH207">
        <v>3.0976359244459828</v>
      </c>
      <c r="CI207">
        <v>0.93543286990701613</v>
      </c>
      <c r="CJ207">
        <v>2.4470105767099302</v>
      </c>
      <c r="CK207">
        <v>0.65062534773605263</v>
      </c>
      <c r="CL207">
        <v>0.59323257137572794</v>
      </c>
      <c r="CM207">
        <v>31.411092070619326</v>
      </c>
      <c r="CN207">
        <v>0.82537873509219029</v>
      </c>
      <c r="CO207">
        <v>80.456033614214121</v>
      </c>
      <c r="CP207">
        <v>371.82654459751484</v>
      </c>
      <c r="CQ207">
        <v>7.9890928261104333E-2</v>
      </c>
      <c r="CR207">
        <v>0</v>
      </c>
      <c r="CS207">
        <v>1574.2069554643203</v>
      </c>
      <c r="CT207">
        <v>478.620849609375</v>
      </c>
      <c r="CU207">
        <v>0.27454003936157623</v>
      </c>
      <c r="CV207" t="e">
        <v>#DIV/0!</v>
      </c>
    </row>
    <row r="208" spans="1:100" x14ac:dyDescent="0.3">
      <c r="A208" s="4" t="str">
        <f>VLOOKUP(B208,ListCodeMtrx!A$1:B$91,2,TRUE)</f>
        <v>M49</v>
      </c>
      <c r="B208">
        <v>49</v>
      </c>
      <c r="C208" s="10">
        <v>7</v>
      </c>
      <c r="D208" s="10">
        <v>2</v>
      </c>
      <c r="E208" s="10">
        <v>4</v>
      </c>
      <c r="F208" s="1">
        <v>69</v>
      </c>
      <c r="G208" s="3">
        <v>41313</v>
      </c>
      <c r="H208" s="11">
        <v>2</v>
      </c>
      <c r="I208" s="11">
        <v>165.72350994577349</v>
      </c>
      <c r="J208" s="11">
        <v>2.8740497045046371</v>
      </c>
      <c r="K208" s="11">
        <v>165.04361652205935</v>
      </c>
      <c r="L208" s="11">
        <v>263.79934240605945</v>
      </c>
      <c r="M208" s="1">
        <v>48.3</v>
      </c>
      <c r="N208" s="8">
        <v>22</v>
      </c>
      <c r="O208" s="8" t="s">
        <v>393</v>
      </c>
      <c r="P208" s="12">
        <v>0.15763888888888888</v>
      </c>
      <c r="Q208" s="12">
        <f t="shared" si="94"/>
        <v>0.46650462962962969</v>
      </c>
      <c r="R208" s="8">
        <v>5114</v>
      </c>
      <c r="S208" s="8">
        <v>0</v>
      </c>
      <c r="T208" s="13">
        <v>50</v>
      </c>
      <c r="U208" s="14">
        <v>5.5496846759549752E-3</v>
      </c>
      <c r="V208" s="14">
        <v>1.1411637464250735</v>
      </c>
      <c r="W208" s="14">
        <v>48.570639230732816</v>
      </c>
      <c r="X208" s="15">
        <v>24.527763366699219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t="e">
        <v>#DIV/0!</v>
      </c>
      <c r="AG208">
        <v>0.47839835232881189</v>
      </c>
      <c r="AH208">
        <v>0.27454003936157623</v>
      </c>
      <c r="AI208" s="8">
        <v>-1</v>
      </c>
      <c r="AJ208" s="8">
        <v>0.87</v>
      </c>
      <c r="AK208" s="8">
        <v>0.92</v>
      </c>
      <c r="AL208" s="8">
        <v>10.012383460998535</v>
      </c>
      <c r="AM208">
        <v>0.87500619173049932</v>
      </c>
      <c r="AN208">
        <v>6.3851217051271272E-4</v>
      </c>
      <c r="AO208">
        <v>0.57387329622924754</v>
      </c>
      <c r="AP208">
        <v>1.9171718579968693</v>
      </c>
      <c r="AQ208">
        <v>-1</v>
      </c>
      <c r="AR208" s="8">
        <v>1798.212646484375</v>
      </c>
      <c r="AS208" s="8">
        <v>0.5</v>
      </c>
      <c r="AT208">
        <v>215.98712807250831</v>
      </c>
      <c r="AU208">
        <v>6.8834264937363443</v>
      </c>
      <c r="AV208">
        <v>0.66472324102987734</v>
      </c>
      <c r="AW208">
        <v>24.527763366699219</v>
      </c>
      <c r="AX208" s="8">
        <v>2</v>
      </c>
      <c r="AY208">
        <v>4.644859790802002</v>
      </c>
      <c r="AZ208" s="8">
        <v>1</v>
      </c>
      <c r="BA208">
        <v>9.2897195816040039</v>
      </c>
      <c r="BB208" s="8">
        <v>24.486003875732422</v>
      </c>
      <c r="BC208" s="8">
        <v>24.527763366699219</v>
      </c>
      <c r="BD208" s="8">
        <v>25.014986038208008</v>
      </c>
      <c r="BE208" s="8">
        <v>49.296001434326172</v>
      </c>
      <c r="BF208" s="8">
        <v>49.100128173828125</v>
      </c>
      <c r="BG208" s="8">
        <v>20.217601776123047</v>
      </c>
      <c r="BH208" s="8">
        <v>24.048032760620117</v>
      </c>
      <c r="BI208" s="8">
        <v>66.158592224121094</v>
      </c>
      <c r="BJ208" s="8">
        <v>78.693016052246094</v>
      </c>
      <c r="BK208" s="8">
        <v>350.76437377929687</v>
      </c>
      <c r="BL208" s="8">
        <v>1799.7957763671875</v>
      </c>
      <c r="BM208" s="8">
        <v>0.30951398611068726</v>
      </c>
      <c r="BN208" s="8">
        <v>100.9033203125</v>
      </c>
      <c r="BO208" s="8">
        <v>-0.51174736022949219</v>
      </c>
      <c r="BP208" s="8">
        <v>0.2130090743303299</v>
      </c>
      <c r="BQ208" s="8">
        <v>0.25</v>
      </c>
      <c r="BR208" s="8">
        <v>-1.355140209197998</v>
      </c>
      <c r="BS208" s="8">
        <v>7.355140209197998</v>
      </c>
      <c r="BT208" s="8">
        <v>1</v>
      </c>
      <c r="BU208" s="8">
        <v>0</v>
      </c>
      <c r="BV208" s="8">
        <v>0.15999999642372131</v>
      </c>
      <c r="BW208" s="8">
        <v>111115</v>
      </c>
      <c r="BX208">
        <v>1.7538218688964842</v>
      </c>
      <c r="BY208">
        <v>6.8834264937363441E-3</v>
      </c>
      <c r="BZ208">
        <v>297.6777633666992</v>
      </c>
      <c r="CA208">
        <v>297.6360038757324</v>
      </c>
      <c r="CB208">
        <v>287.96731778217872</v>
      </c>
      <c r="CC208">
        <v>-6.4236525217970922E-2</v>
      </c>
      <c r="CD208">
        <v>3.0912495935602227</v>
      </c>
      <c r="CE208">
        <v>30.635756920451662</v>
      </c>
      <c r="CF208">
        <v>6.587724159831545</v>
      </c>
      <c r="CG208">
        <v>24.50688362121582</v>
      </c>
      <c r="CH208">
        <v>3.0873899154670914</v>
      </c>
      <c r="CI208">
        <v>1.0163176854346692</v>
      </c>
      <c r="CJ208">
        <v>2.4265263525303453</v>
      </c>
      <c r="CK208">
        <v>0.66086356293674609</v>
      </c>
      <c r="CL208">
        <v>0.64534767560293005</v>
      </c>
      <c r="CM208">
        <v>4.9009387680815113</v>
      </c>
      <c r="CN208">
        <v>0.9892161392894786</v>
      </c>
      <c r="CO208">
        <v>80.310798753975604</v>
      </c>
      <c r="CP208">
        <v>49.099321682927432</v>
      </c>
      <c r="CQ208">
        <v>9.0775105211610024E-5</v>
      </c>
      <c r="CR208">
        <v>0</v>
      </c>
      <c r="CS208">
        <v>1574.8324481716902</v>
      </c>
      <c r="CT208">
        <v>478.620849609375</v>
      </c>
      <c r="CU208">
        <v>0.27454003936157623</v>
      </c>
      <c r="CV208" t="e">
        <v>#DIV/0!</v>
      </c>
    </row>
    <row r="209" spans="1:100" x14ac:dyDescent="0.3">
      <c r="A209" s="4" t="str">
        <f>VLOOKUP(B209,ListCodeMtrx!A$1:B$91,2,TRUE)</f>
        <v>M49</v>
      </c>
      <c r="B209">
        <v>49</v>
      </c>
      <c r="C209" s="10">
        <v>7</v>
      </c>
      <c r="D209" s="10">
        <v>2</v>
      </c>
      <c r="E209" s="10">
        <v>4</v>
      </c>
      <c r="F209" s="1">
        <v>69</v>
      </c>
      <c r="G209" s="3">
        <v>41313</v>
      </c>
      <c r="H209" s="11">
        <v>2</v>
      </c>
      <c r="I209" s="11">
        <v>165.72350994577349</v>
      </c>
      <c r="J209" s="11">
        <v>2.8740497045046371</v>
      </c>
      <c r="K209" s="11">
        <v>165.04361652205935</v>
      </c>
      <c r="L209" s="11">
        <v>263.79934240605945</v>
      </c>
      <c r="M209" s="1">
        <v>48.3</v>
      </c>
      <c r="N209" s="8">
        <v>23</v>
      </c>
      <c r="O209" s="8" t="s">
        <v>394</v>
      </c>
      <c r="P209" s="12">
        <v>0.15763888888888888</v>
      </c>
      <c r="Q209" s="12">
        <f t="shared" si="94"/>
        <v>0.46894675925925922</v>
      </c>
      <c r="R209" s="8">
        <v>5324.5</v>
      </c>
      <c r="S209" s="8">
        <v>0</v>
      </c>
      <c r="T209" s="13">
        <v>150</v>
      </c>
      <c r="U209" s="14">
        <v>12.678198208500493</v>
      </c>
      <c r="V209" s="14">
        <v>1.1466880962460833</v>
      </c>
      <c r="W209" s="14">
        <v>122.38888125154484</v>
      </c>
      <c r="X209" s="15">
        <v>24.916145324707031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t="e">
        <v>#DIV/0!</v>
      </c>
      <c r="AG209">
        <v>0.47839835232881189</v>
      </c>
      <c r="AH209">
        <v>0.27454003936157623</v>
      </c>
      <c r="AI209" s="8">
        <v>-1</v>
      </c>
      <c r="AJ209" s="8">
        <v>0.87</v>
      </c>
      <c r="AK209" s="8">
        <v>0.92</v>
      </c>
      <c r="AL209" s="8">
        <v>9.9839849472045898</v>
      </c>
      <c r="AM209">
        <v>0.87499199247360226</v>
      </c>
      <c r="AN209">
        <v>8.6746165661813392E-3</v>
      </c>
      <c r="AO209">
        <v>0.57387329622924754</v>
      </c>
      <c r="AP209">
        <v>1.9171718579968693</v>
      </c>
      <c r="AQ209">
        <v>-1</v>
      </c>
      <c r="AR209" s="8">
        <v>1798.212646484375</v>
      </c>
      <c r="AS209" s="8">
        <v>0.5</v>
      </c>
      <c r="AT209">
        <v>215.98362311820404</v>
      </c>
      <c r="AU209">
        <v>7.1783910079298892</v>
      </c>
      <c r="AV209">
        <v>0.68976486073213161</v>
      </c>
      <c r="AW209">
        <v>24.916145324707031</v>
      </c>
      <c r="AX209" s="8">
        <v>2</v>
      </c>
      <c r="AY209">
        <v>4.644859790802002</v>
      </c>
      <c r="AZ209" s="8">
        <v>1</v>
      </c>
      <c r="BA209">
        <v>9.2897195816040039</v>
      </c>
      <c r="BB209" s="8">
        <v>24.671464920043945</v>
      </c>
      <c r="BC209" s="8">
        <v>24.916145324707031</v>
      </c>
      <c r="BD209" s="8">
        <v>25.017528533935547</v>
      </c>
      <c r="BE209" s="8">
        <v>151.2362060546875</v>
      </c>
      <c r="BF209" s="8">
        <v>143.42066955566406</v>
      </c>
      <c r="BG209" s="8">
        <v>20.528179168701172</v>
      </c>
      <c r="BH209" s="8">
        <v>24.520620346069336</v>
      </c>
      <c r="BI209" s="8">
        <v>66.429595947265625</v>
      </c>
      <c r="BJ209" s="8">
        <v>79.349212646484375</v>
      </c>
      <c r="BK209" s="8">
        <v>350.781494140625</v>
      </c>
      <c r="BL209" s="8">
        <v>1802.0819091796875</v>
      </c>
      <c r="BM209" s="8">
        <v>0.29939767718315125</v>
      </c>
      <c r="BN209" s="8">
        <v>100.89675903320312</v>
      </c>
      <c r="BO209" s="8">
        <v>-0.20133781433105469</v>
      </c>
      <c r="BP209" s="8">
        <v>0.31619280576705933</v>
      </c>
      <c r="BQ209" s="8">
        <v>0.75</v>
      </c>
      <c r="BR209" s="8">
        <v>-1.355140209197998</v>
      </c>
      <c r="BS209" s="8">
        <v>7.355140209197998</v>
      </c>
      <c r="BT209" s="8">
        <v>1</v>
      </c>
      <c r="BU209" s="8">
        <v>0</v>
      </c>
      <c r="BV209" s="8">
        <v>0.15999999642372131</v>
      </c>
      <c r="BW209" s="8">
        <v>111115</v>
      </c>
      <c r="BX209">
        <v>1.7539074707031248</v>
      </c>
      <c r="BY209">
        <v>7.1783910079298895E-3</v>
      </c>
      <c r="BZ209">
        <v>298.06614532470701</v>
      </c>
      <c r="CA209">
        <v>297.82146492004392</v>
      </c>
      <c r="CB209">
        <v>288.33309902400288</v>
      </c>
      <c r="CC209">
        <v>-0.12401258632103994</v>
      </c>
      <c r="CD209">
        <v>3.163815983134147</v>
      </c>
      <c r="CE209">
        <v>31.356963429251458</v>
      </c>
      <c r="CF209">
        <v>6.8363430831821219</v>
      </c>
      <c r="CG209">
        <v>24.793805122375488</v>
      </c>
      <c r="CH209">
        <v>3.1407986538294042</v>
      </c>
      <c r="CI209">
        <v>1.0206970818414662</v>
      </c>
      <c r="CJ209">
        <v>2.4740511224020154</v>
      </c>
      <c r="CK209">
        <v>0.66674753142738874</v>
      </c>
      <c r="CL209">
        <v>0.64817315846121881</v>
      </c>
      <c r="CM209">
        <v>12.348641459980433</v>
      </c>
      <c r="CN209">
        <v>0.85335594674548343</v>
      </c>
      <c r="CO209">
        <v>80.035988695856261</v>
      </c>
      <c r="CP209">
        <v>141.57824929409139</v>
      </c>
      <c r="CQ209">
        <v>7.1671470268824575E-2</v>
      </c>
      <c r="CR209">
        <v>0</v>
      </c>
      <c r="CS209">
        <v>1576.807240313768</v>
      </c>
      <c r="CT209">
        <v>478.620849609375</v>
      </c>
      <c r="CU209">
        <v>0.27454003936157623</v>
      </c>
      <c r="CV209" t="e">
        <v>#DIV/0!</v>
      </c>
    </row>
    <row r="210" spans="1:100" x14ac:dyDescent="0.3">
      <c r="A210" s="4" t="str">
        <f>VLOOKUP(B210,ListCodeMtrx!A$1:B$91,2,TRUE)</f>
        <v>M49</v>
      </c>
      <c r="B210">
        <v>49</v>
      </c>
      <c r="C210" s="10">
        <v>7</v>
      </c>
      <c r="D210" s="10">
        <v>2</v>
      </c>
      <c r="E210" s="10">
        <v>4</v>
      </c>
      <c r="F210" s="1">
        <v>69</v>
      </c>
      <c r="G210" s="3">
        <v>41313</v>
      </c>
      <c r="H210" s="11">
        <v>2</v>
      </c>
      <c r="I210" s="11">
        <v>165.72350994577349</v>
      </c>
      <c r="J210" s="11">
        <v>2.8740497045046371</v>
      </c>
      <c r="K210" s="11">
        <v>165.04361652205935</v>
      </c>
      <c r="L210" s="11">
        <v>263.79934240605945</v>
      </c>
      <c r="M210" s="1">
        <v>48.3</v>
      </c>
      <c r="N210" s="8">
        <v>24</v>
      </c>
      <c r="O210" s="8" t="s">
        <v>395</v>
      </c>
      <c r="P210" s="12">
        <v>0.15763888888888888</v>
      </c>
      <c r="Q210" s="12">
        <f t="shared" si="94"/>
        <v>0.47137731481481482</v>
      </c>
      <c r="R210" s="8">
        <v>5534.5</v>
      </c>
      <c r="S210" s="8">
        <v>0</v>
      </c>
      <c r="T210" s="13" t="s">
        <v>192</v>
      </c>
      <c r="U210" s="14">
        <v>37.38033106858871</v>
      </c>
      <c r="V210" s="14">
        <v>0.70988827167816804</v>
      </c>
      <c r="W210" s="14">
        <v>285.02574285993819</v>
      </c>
      <c r="X210" s="15">
        <v>24.96763801574707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t="e">
        <v>#DIV/0!</v>
      </c>
      <c r="AG210">
        <v>0.47839835232881189</v>
      </c>
      <c r="AH210">
        <v>0.27454003936157623</v>
      </c>
      <c r="AI210" s="8">
        <v>-1</v>
      </c>
      <c r="AJ210" s="8">
        <v>0.87</v>
      </c>
      <c r="AK210" s="8">
        <v>0.92</v>
      </c>
      <c r="AL210" s="8">
        <v>9.9839849472045898</v>
      </c>
      <c r="AM210">
        <v>0.87499199247360226</v>
      </c>
      <c r="AN210">
        <v>2.4360476488368574E-2</v>
      </c>
      <c r="AO210">
        <v>0.57387329622924754</v>
      </c>
      <c r="AP210">
        <v>1.9171718579968693</v>
      </c>
      <c r="AQ210">
        <v>-1</v>
      </c>
      <c r="AR210" s="8">
        <v>1798.212646484375</v>
      </c>
      <c r="AS210" s="8">
        <v>0.5</v>
      </c>
      <c r="AT210">
        <v>215.98362311820404</v>
      </c>
      <c r="AU210">
        <v>5.1605231332954116</v>
      </c>
      <c r="AV210">
        <v>0.76768845349386705</v>
      </c>
      <c r="AW210">
        <v>24.96763801574707</v>
      </c>
      <c r="AX210" s="8">
        <v>2</v>
      </c>
      <c r="AY210">
        <v>4.644859790802002</v>
      </c>
      <c r="AZ210" s="8">
        <v>1</v>
      </c>
      <c r="BA210">
        <v>9.2897195816040039</v>
      </c>
      <c r="BB210" s="8">
        <v>24.757024765014648</v>
      </c>
      <c r="BC210" s="8">
        <v>24.96763801574707</v>
      </c>
      <c r="BD210" s="8">
        <v>25.005712509155273</v>
      </c>
      <c r="BE210" s="8">
        <v>401.3323974609375</v>
      </c>
      <c r="BF210" s="8">
        <v>378.90280151367187</v>
      </c>
      <c r="BG210" s="8">
        <v>20.972311019897461</v>
      </c>
      <c r="BH210" s="8">
        <v>23.844728469848633</v>
      </c>
      <c r="BI210" s="8">
        <v>67.520866394042969</v>
      </c>
      <c r="BJ210" s="8">
        <v>76.768684387207031</v>
      </c>
      <c r="BK210" s="8">
        <v>350.74789428710937</v>
      </c>
      <c r="BL210" s="8">
        <v>1800.606689453125</v>
      </c>
      <c r="BM210" s="8">
        <v>0.17397437989711761</v>
      </c>
      <c r="BN210" s="8">
        <v>100.89691162109375</v>
      </c>
      <c r="BO210" s="8">
        <v>0.38502693176269531</v>
      </c>
      <c r="BP210" s="8">
        <v>0.17160433530807495</v>
      </c>
      <c r="BQ210" s="8">
        <v>0.25</v>
      </c>
      <c r="BR210" s="8">
        <v>-1.355140209197998</v>
      </c>
      <c r="BS210" s="8">
        <v>7.355140209197998</v>
      </c>
      <c r="BT210" s="8">
        <v>1</v>
      </c>
      <c r="BU210" s="8">
        <v>0</v>
      </c>
      <c r="BV210" s="8">
        <v>0.15999999642372131</v>
      </c>
      <c r="BW210" s="8">
        <v>111115</v>
      </c>
      <c r="BX210">
        <v>1.7537394714355468</v>
      </c>
      <c r="BY210">
        <v>5.1605231332954114E-3</v>
      </c>
      <c r="BZ210">
        <v>298.11763801574705</v>
      </c>
      <c r="CA210">
        <v>297.90702476501463</v>
      </c>
      <c r="CB210">
        <v>288.09706387302867</v>
      </c>
      <c r="CC210">
        <v>0.23231224440283404</v>
      </c>
      <c r="CD210">
        <v>3.1735479145451624</v>
      </c>
      <c r="CE210">
        <v>31.45337021278749</v>
      </c>
      <c r="CF210">
        <v>7.6086417429388575</v>
      </c>
      <c r="CG210">
        <v>24.862331390380859</v>
      </c>
      <c r="CH210">
        <v>3.1536732258378075</v>
      </c>
      <c r="CI210">
        <v>0.65949215958455154</v>
      </c>
      <c r="CJ210">
        <v>2.4058594610512953</v>
      </c>
      <c r="CK210">
        <v>0.74781376478651218</v>
      </c>
      <c r="CL210">
        <v>0.41643230982377466</v>
      </c>
      <c r="CM210">
        <v>28.758217187075779</v>
      </c>
      <c r="CN210">
        <v>0.7522397346266485</v>
      </c>
      <c r="CO210">
        <v>76.888052547853974</v>
      </c>
      <c r="CP210">
        <v>373.47061957326918</v>
      </c>
      <c r="CQ210">
        <v>7.6956545142474672E-2</v>
      </c>
      <c r="CR210">
        <v>0</v>
      </c>
      <c r="CS210">
        <v>1575.5164348658866</v>
      </c>
      <c r="CT210">
        <v>478.620849609375</v>
      </c>
      <c r="CU210">
        <v>0.27454003936157623</v>
      </c>
      <c r="CV210" t="e">
        <v>#DIV/0!</v>
      </c>
    </row>
    <row r="211" spans="1:100" x14ac:dyDescent="0.3">
      <c r="A211" s="4" t="str">
        <f>VLOOKUP(B211,ListCodeMtrx!A$1:B$91,2,TRUE)</f>
        <v>M49</v>
      </c>
      <c r="B211">
        <v>49</v>
      </c>
      <c r="C211" s="10">
        <v>7</v>
      </c>
      <c r="D211" s="10">
        <v>2</v>
      </c>
      <c r="E211" s="10">
        <v>4</v>
      </c>
      <c r="F211" s="1">
        <v>69</v>
      </c>
      <c r="G211" s="3">
        <v>41313</v>
      </c>
      <c r="H211" s="11">
        <v>2</v>
      </c>
      <c r="I211" s="11">
        <v>165.72350994577349</v>
      </c>
      <c r="J211" s="11">
        <v>2.8740497045046371</v>
      </c>
      <c r="K211" s="11">
        <v>165.04361652205935</v>
      </c>
      <c r="L211" s="11">
        <v>263.79934240605945</v>
      </c>
      <c r="M211" s="1">
        <v>48.3</v>
      </c>
      <c r="N211" s="8">
        <v>25</v>
      </c>
      <c r="O211" s="8" t="s">
        <v>396</v>
      </c>
      <c r="P211" s="12">
        <v>0.15763888888888888</v>
      </c>
      <c r="Q211" s="12">
        <f t="shared" si="94"/>
        <v>0.47321759259259266</v>
      </c>
      <c r="R211" s="8">
        <v>5693.5</v>
      </c>
      <c r="S211" s="8">
        <v>0</v>
      </c>
      <c r="T211" s="13">
        <v>800</v>
      </c>
      <c r="U211" s="14">
        <v>52.55938079730106</v>
      </c>
      <c r="V211" s="14">
        <v>0.66621628356354823</v>
      </c>
      <c r="W211" s="14">
        <v>625.18804680857966</v>
      </c>
      <c r="X211" s="15">
        <v>25.209793090820313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t="e">
        <v>#DIV/0!</v>
      </c>
      <c r="AG211">
        <v>0.47839835232881189</v>
      </c>
      <c r="AH211">
        <v>0.27454003936157623</v>
      </c>
      <c r="AI211" s="8">
        <v>-1</v>
      </c>
      <c r="AJ211" s="8">
        <v>0.87</v>
      </c>
      <c r="AK211" s="8">
        <v>0.92</v>
      </c>
      <c r="AL211" s="8">
        <v>9.9839849472045898</v>
      </c>
      <c r="AM211">
        <v>0.87499199247360226</v>
      </c>
      <c r="AN211">
        <v>3.4036241948495298E-2</v>
      </c>
      <c r="AO211">
        <v>0.57387329622924754</v>
      </c>
      <c r="AP211">
        <v>1.9171718579968693</v>
      </c>
      <c r="AQ211">
        <v>-1</v>
      </c>
      <c r="AR211" s="8">
        <v>1798.212646484375</v>
      </c>
      <c r="AS211" s="8">
        <v>0.5</v>
      </c>
      <c r="AT211">
        <v>215.98362311820404</v>
      </c>
      <c r="AU211">
        <v>4.9547627212570298</v>
      </c>
      <c r="AV211">
        <v>0.7816096502874692</v>
      </c>
      <c r="AW211">
        <v>25.209793090820313</v>
      </c>
      <c r="AX211" s="8">
        <v>2</v>
      </c>
      <c r="AY211">
        <v>4.644859790802002</v>
      </c>
      <c r="AZ211" s="8">
        <v>1</v>
      </c>
      <c r="BA211">
        <v>9.2897195816040039</v>
      </c>
      <c r="BB211" s="8">
        <v>24.900285720825195</v>
      </c>
      <c r="BC211" s="8">
        <v>25.209793090820313</v>
      </c>
      <c r="BD211" s="8">
        <v>25.015357971191406</v>
      </c>
      <c r="BE211" s="8">
        <v>800.10260009765625</v>
      </c>
      <c r="BF211" s="8">
        <v>767.96490478515625</v>
      </c>
      <c r="BG211" s="8">
        <v>21.408351898193359</v>
      </c>
      <c r="BH211" s="8">
        <v>24.165172576904297</v>
      </c>
      <c r="BI211" s="8">
        <v>68.333992004394531</v>
      </c>
      <c r="BJ211" s="8">
        <v>77.133575439453125</v>
      </c>
      <c r="BK211" s="8">
        <v>350.7685546875</v>
      </c>
      <c r="BL211" s="8">
        <v>1798.414794921875</v>
      </c>
      <c r="BM211" s="8">
        <v>0.27208501100540161</v>
      </c>
      <c r="BN211" s="8">
        <v>100.89132690429687</v>
      </c>
      <c r="BO211" s="8">
        <v>0.61561775207519531</v>
      </c>
      <c r="BP211" s="8">
        <v>0.15910738706588745</v>
      </c>
      <c r="BQ211" s="8">
        <v>0.25</v>
      </c>
      <c r="BR211" s="8">
        <v>-1.355140209197998</v>
      </c>
      <c r="BS211" s="8">
        <v>7.355140209197998</v>
      </c>
      <c r="BT211" s="8">
        <v>1</v>
      </c>
      <c r="BU211" s="8">
        <v>0</v>
      </c>
      <c r="BV211" s="8">
        <v>0.15999999642372131</v>
      </c>
      <c r="BW211" s="8">
        <v>111115</v>
      </c>
      <c r="BX211">
        <v>1.7538427734374997</v>
      </c>
      <c r="BY211">
        <v>4.9547627212570295E-3</v>
      </c>
      <c r="BZ211">
        <v>298.35979309082029</v>
      </c>
      <c r="CA211">
        <v>298.05028572082517</v>
      </c>
      <c r="CB211">
        <v>287.7463607558675</v>
      </c>
      <c r="CC211">
        <v>0.26261755648728519</v>
      </c>
      <c r="CD211">
        <v>3.2196659764426707</v>
      </c>
      <c r="CE211">
        <v>31.912217583348564</v>
      </c>
      <c r="CF211">
        <v>7.7470450064442673</v>
      </c>
      <c r="CG211">
        <v>25.055039405822754</v>
      </c>
      <c r="CH211">
        <v>3.1901263536066891</v>
      </c>
      <c r="CI211">
        <v>0.62163542823300255</v>
      </c>
      <c r="CJ211">
        <v>2.4380563261552015</v>
      </c>
      <c r="CK211">
        <v>0.75207002745148754</v>
      </c>
      <c r="CL211">
        <v>0.39229573157628189</v>
      </c>
      <c r="CM211">
        <v>63.076051607223263</v>
      </c>
      <c r="CN211">
        <v>0.81408413706545679</v>
      </c>
      <c r="CO211">
        <v>76.69491809848472</v>
      </c>
      <c r="CP211">
        <v>760.32687400790167</v>
      </c>
      <c r="CQ211">
        <v>5.3017163319603808E-2</v>
      </c>
      <c r="CR211">
        <v>0</v>
      </c>
      <c r="CS211">
        <v>1573.5985447026962</v>
      </c>
      <c r="CT211">
        <v>478.620849609375</v>
      </c>
      <c r="CU211">
        <v>0.27454003936157623</v>
      </c>
      <c r="CV211" t="e">
        <v>#DIV/0!</v>
      </c>
    </row>
    <row r="212" spans="1:100" x14ac:dyDescent="0.3">
      <c r="A212" s="4" t="str">
        <f>VLOOKUP(B212,ListCodeMtrx!A$1:B$91,2,TRUE)</f>
        <v>M49</v>
      </c>
      <c r="B212" s="5">
        <v>49</v>
      </c>
      <c r="C212" s="10">
        <v>7</v>
      </c>
      <c r="D212" s="10">
        <v>2</v>
      </c>
      <c r="E212" s="10">
        <v>4</v>
      </c>
      <c r="F212" s="1">
        <v>69</v>
      </c>
      <c r="G212" s="17">
        <v>41313</v>
      </c>
      <c r="H212" s="11">
        <v>2</v>
      </c>
      <c r="I212" s="11">
        <v>165.72350994577349</v>
      </c>
      <c r="J212" s="11">
        <v>2.8740497045046371</v>
      </c>
      <c r="K212" s="11">
        <v>165.04361652205935</v>
      </c>
      <c r="L212" s="11">
        <v>263.79934240605945</v>
      </c>
      <c r="M212" s="1">
        <v>48.3</v>
      </c>
      <c r="N212" s="19">
        <v>26</v>
      </c>
      <c r="O212" s="19" t="s">
        <v>397</v>
      </c>
      <c r="P212" s="12">
        <v>0.15763888888888888</v>
      </c>
      <c r="Q212" s="12">
        <f t="shared" ref="Q212:Q275" si="95">O212-P212</f>
        <v>0.47577546296296302</v>
      </c>
      <c r="R212" s="19">
        <v>5906.5</v>
      </c>
      <c r="S212" s="19">
        <v>0</v>
      </c>
      <c r="T212" s="13" t="s">
        <v>194</v>
      </c>
      <c r="U212" s="5">
        <v>36.382461926438545</v>
      </c>
      <c r="V212" s="5">
        <v>0.64976321725770569</v>
      </c>
      <c r="W212" s="5">
        <v>277.79907303838746</v>
      </c>
      <c r="X212" s="5">
        <v>25.507438659667969</v>
      </c>
      <c r="Y212" s="19">
        <v>4</v>
      </c>
      <c r="Z212" s="19">
        <v>4</v>
      </c>
      <c r="AA212" s="19">
        <v>0</v>
      </c>
      <c r="AB212" s="19">
        <v>0</v>
      </c>
      <c r="AC212" s="19">
        <v>526.409912109375</v>
      </c>
      <c r="AD212" s="19">
        <v>1023.4693603515625</v>
      </c>
      <c r="AE212" s="19">
        <v>737.213134765625</v>
      </c>
      <c r="AF212" s="5" t="e">
        <v>#DIV/0!</v>
      </c>
      <c r="AG212" s="5">
        <v>0.4856612884546414</v>
      </c>
      <c r="AH212" s="5">
        <v>0.27969203248801533</v>
      </c>
      <c r="AI212" s="19">
        <v>-1</v>
      </c>
      <c r="AJ212" s="19">
        <v>0.87</v>
      </c>
      <c r="AK212" s="19">
        <v>0.92</v>
      </c>
      <c r="AL212" s="19">
        <v>9.9839849472045898</v>
      </c>
      <c r="AM212" s="5">
        <v>0.87499199247360226</v>
      </c>
      <c r="AN212" s="5">
        <v>2.376778438216233E-2</v>
      </c>
      <c r="AO212" s="5">
        <v>0.57589937501089783</v>
      </c>
      <c r="AP212" s="5">
        <v>1.944244089649495</v>
      </c>
      <c r="AQ212" s="5">
        <v>-1</v>
      </c>
      <c r="AR212" s="19">
        <v>1797.5257568359375</v>
      </c>
      <c r="AS212" s="19">
        <v>0.5</v>
      </c>
      <c r="AT212" s="5">
        <v>219.95270125932169</v>
      </c>
      <c r="AU212" s="5">
        <v>4.8911483299550671</v>
      </c>
      <c r="AV212" s="5">
        <v>0.7893035228031855</v>
      </c>
      <c r="AW212" s="5">
        <v>25.507438659667969</v>
      </c>
      <c r="AX212" s="19">
        <v>2</v>
      </c>
      <c r="AY212" s="5">
        <v>4.644859790802002</v>
      </c>
      <c r="AZ212" s="19">
        <v>1</v>
      </c>
      <c r="BA212" s="5">
        <v>9.2897195816040039</v>
      </c>
      <c r="BB212" s="19">
        <v>24.960355758666992</v>
      </c>
      <c r="BC212" s="19">
        <v>25.507438659667969</v>
      </c>
      <c r="BD212" s="19">
        <v>25.006120681762695</v>
      </c>
      <c r="BE212" s="19">
        <v>398.73028564453125</v>
      </c>
      <c r="BF212" s="19">
        <v>376.93301391601562</v>
      </c>
      <c r="BG212" s="19">
        <v>21.940559387207031</v>
      </c>
      <c r="BH212" s="19">
        <v>24.660808563232422</v>
      </c>
      <c r="BI212" s="19">
        <v>69.776336669921875</v>
      </c>
      <c r="BJ212" s="19">
        <v>78.427391052246094</v>
      </c>
      <c r="BK212" s="19">
        <v>350.74203491210937</v>
      </c>
      <c r="BL212" s="19">
        <v>1797.5257568359375</v>
      </c>
      <c r="BM212" s="19">
        <v>0.2670263946056366</v>
      </c>
      <c r="BN212" s="19">
        <v>100.88274383544922</v>
      </c>
      <c r="BO212" s="19">
        <v>0.48530769348144531</v>
      </c>
      <c r="BP212" s="19">
        <v>0.20207232236862183</v>
      </c>
      <c r="BQ212" s="19">
        <v>0.25</v>
      </c>
      <c r="BR212" s="19">
        <v>-1.355140209197998</v>
      </c>
      <c r="BS212" s="19">
        <v>7.355140209197998</v>
      </c>
      <c r="BT212" s="19">
        <v>1</v>
      </c>
      <c r="BU212" s="19">
        <v>0</v>
      </c>
      <c r="BV212" s="19">
        <v>0.15999999642372131</v>
      </c>
      <c r="BW212" s="19">
        <v>111115</v>
      </c>
      <c r="BX212" s="5">
        <v>1.7537101745605468</v>
      </c>
      <c r="BY212" s="5">
        <v>4.8911483299550673E-3</v>
      </c>
      <c r="BZ212" s="5">
        <v>298.65743865966795</v>
      </c>
      <c r="CA212" s="5">
        <v>298.11035575866697</v>
      </c>
      <c r="CB212" s="5">
        <v>287.60411466529695</v>
      </c>
      <c r="CC212" s="5">
        <v>0.26233001597475586</v>
      </c>
      <c r="CD212" s="5">
        <v>3.2771535558628142</v>
      </c>
      <c r="CE212" s="5">
        <v>32.484778181769222</v>
      </c>
      <c r="CF212" s="5">
        <v>7.8239696185368004</v>
      </c>
      <c r="CG212" s="5">
        <v>25.23389720916748</v>
      </c>
      <c r="CH212" s="5">
        <v>3.2242884539457313</v>
      </c>
      <c r="CI212" s="5">
        <v>0.60728693885925278</v>
      </c>
      <c r="CJ212" s="5">
        <v>2.4878500330596287</v>
      </c>
      <c r="CK212" s="5">
        <v>0.73643842088610256</v>
      </c>
      <c r="CL212" s="5">
        <v>0.38315492622414199</v>
      </c>
      <c r="CM212" s="5">
        <v>28.025132723056892</v>
      </c>
      <c r="CN212" s="5">
        <v>0.73699851905326563</v>
      </c>
      <c r="CO212" s="5">
        <v>76.827344487451739</v>
      </c>
      <c r="CP212" s="5">
        <v>371.64584424751939</v>
      </c>
      <c r="CQ212" s="5">
        <v>7.5210525800000191E-2</v>
      </c>
      <c r="CR212" s="5">
        <v>0</v>
      </c>
      <c r="CS212" s="5">
        <v>1572.8206434964968</v>
      </c>
      <c r="CT212" s="5">
        <v>497.0594482421875</v>
      </c>
      <c r="CU212" s="5">
        <v>0.27969203248801533</v>
      </c>
      <c r="CV212" s="5" t="e">
        <v>#DIV/0!</v>
      </c>
    </row>
    <row r="213" spans="1:100" x14ac:dyDescent="0.3">
      <c r="A213" s="4" t="str">
        <f>VLOOKUP(B213,ListCodeMtrx!A$1:B$91,2,TRUE)</f>
        <v>M51</v>
      </c>
      <c r="B213">
        <v>51</v>
      </c>
      <c r="C213" s="10">
        <v>25</v>
      </c>
      <c r="D213" s="10">
        <v>2</v>
      </c>
      <c r="E213" s="10">
        <v>5</v>
      </c>
      <c r="F213" s="1">
        <v>69</v>
      </c>
      <c r="G213" s="3">
        <v>41313</v>
      </c>
      <c r="H213" s="11">
        <v>2</v>
      </c>
      <c r="I213" s="11">
        <v>311.68718397735387</v>
      </c>
      <c r="J213" s="11">
        <v>5.9484888965037577</v>
      </c>
      <c r="K213" s="11">
        <v>326.95474737923945</v>
      </c>
      <c r="L213" s="11">
        <v>358.54298671732181</v>
      </c>
      <c r="M213" s="1">
        <v>50.8</v>
      </c>
      <c r="N213" s="8">
        <v>27</v>
      </c>
      <c r="O213" s="8" t="s">
        <v>398</v>
      </c>
      <c r="P213" s="12">
        <v>0.15763888888888888</v>
      </c>
      <c r="Q213" s="12">
        <f t="shared" si="95"/>
        <v>0.48131944444444452</v>
      </c>
      <c r="R213" s="8">
        <v>6394</v>
      </c>
      <c r="S213" s="8">
        <v>0</v>
      </c>
      <c r="T213" s="13">
        <v>400</v>
      </c>
      <c r="U213">
        <v>39.322527460462716</v>
      </c>
      <c r="V213">
        <v>0.48300360245864238</v>
      </c>
      <c r="W213">
        <v>238.12321129208192</v>
      </c>
      <c r="X213">
        <v>24.968276977539063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t="e">
        <v>#DIV/0!</v>
      </c>
      <c r="AG213">
        <v>0.4856612884546414</v>
      </c>
      <c r="AH213">
        <v>0.27969203248801533</v>
      </c>
      <c r="AI213" s="8">
        <v>-1</v>
      </c>
      <c r="AJ213" s="8">
        <v>0.87</v>
      </c>
      <c r="AK213" s="8">
        <v>0.92</v>
      </c>
      <c r="AL213" s="8">
        <v>9.9839849472045898</v>
      </c>
      <c r="AM213">
        <v>0.87499199247360226</v>
      </c>
      <c r="AN213">
        <v>2.5612903633035731E-2</v>
      </c>
      <c r="AO213">
        <v>0.57589937501089783</v>
      </c>
      <c r="AP213">
        <v>1.944244089649495</v>
      </c>
      <c r="AQ213">
        <v>-1</v>
      </c>
      <c r="AR213" s="8">
        <v>1797.5257568359375</v>
      </c>
      <c r="AS213" s="8">
        <v>0.5</v>
      </c>
      <c r="AT213">
        <v>219.95270125932169</v>
      </c>
      <c r="AU213">
        <v>3.3243793678117921</v>
      </c>
      <c r="AV213">
        <v>0.7099904986218637</v>
      </c>
      <c r="AW213">
        <v>24.968276977539063</v>
      </c>
      <c r="AX213" s="8">
        <v>2</v>
      </c>
      <c r="AY213">
        <v>4.644859790802002</v>
      </c>
      <c r="AZ213" s="8">
        <v>1</v>
      </c>
      <c r="BA213">
        <v>9.2897195816040039</v>
      </c>
      <c r="BB213" s="8">
        <v>24.878826141357422</v>
      </c>
      <c r="BC213" s="8">
        <v>24.968276977539063</v>
      </c>
      <c r="BD213" s="8">
        <v>25.008956909179688</v>
      </c>
      <c r="BE213" s="8">
        <v>400.86337280273437</v>
      </c>
      <c r="BF213" s="8">
        <v>377.72421264648437</v>
      </c>
      <c r="BG213" s="8">
        <v>22.573495864868164</v>
      </c>
      <c r="BH213" s="8">
        <v>24.422878265380859</v>
      </c>
      <c r="BI213" s="8">
        <v>72.134292602539063</v>
      </c>
      <c r="BJ213" s="8">
        <v>78.044052124023437</v>
      </c>
      <c r="BK213" s="8">
        <v>350.7320556640625</v>
      </c>
      <c r="BL213" s="8">
        <v>1799.222412109375</v>
      </c>
      <c r="BM213" s="8">
        <v>0.23870716989040375</v>
      </c>
      <c r="BN213" s="8">
        <v>100.87583923339844</v>
      </c>
      <c r="BO213" s="8">
        <v>0.51103401184082031</v>
      </c>
      <c r="BP213" s="8">
        <v>0.19288653135299683</v>
      </c>
      <c r="BQ213" s="8">
        <v>0.5</v>
      </c>
      <c r="BR213" s="8">
        <v>-1.355140209197998</v>
      </c>
      <c r="BS213" s="8">
        <v>7.355140209197998</v>
      </c>
      <c r="BT213" s="8">
        <v>1</v>
      </c>
      <c r="BU213" s="8">
        <v>0</v>
      </c>
      <c r="BV213" s="8">
        <v>0.15999999642372131</v>
      </c>
      <c r="BW213" s="8">
        <v>111115</v>
      </c>
      <c r="BX213">
        <v>1.7536602783203123</v>
      </c>
      <c r="BY213">
        <v>3.324379367811792E-3</v>
      </c>
      <c r="BZ213">
        <v>298.11827697753904</v>
      </c>
      <c r="CA213">
        <v>298.0288261413574</v>
      </c>
      <c r="CB213">
        <v>287.87557950297924</v>
      </c>
      <c r="CC213">
        <v>0.56063281117917074</v>
      </c>
      <c r="CD213">
        <v>3.1736688401372843</v>
      </c>
      <c r="CE213">
        <v>31.461139399240125</v>
      </c>
      <c r="CF213">
        <v>7.0382611338592653</v>
      </c>
      <c r="CG213">
        <v>24.923551559448242</v>
      </c>
      <c r="CH213">
        <v>3.1652141267252798</v>
      </c>
      <c r="CI213">
        <v>0.45913180382134139</v>
      </c>
      <c r="CJ213">
        <v>2.4636783415154206</v>
      </c>
      <c r="CK213">
        <v>0.70153578520985915</v>
      </c>
      <c r="CL213">
        <v>0.28901069694312093</v>
      </c>
      <c r="CM213">
        <v>24.020878780040626</v>
      </c>
      <c r="CN213">
        <v>0.63041553419013585</v>
      </c>
      <c r="CO213">
        <v>78.123101022890296</v>
      </c>
      <c r="CP213">
        <v>372.00978697353435</v>
      </c>
      <c r="CQ213">
        <v>8.2578413064376063E-2</v>
      </c>
      <c r="CR213">
        <v>0</v>
      </c>
      <c r="CS213">
        <v>1574.3052032747428</v>
      </c>
      <c r="CT213">
        <v>497.0594482421875</v>
      </c>
      <c r="CU213">
        <v>0.27969203248801533</v>
      </c>
      <c r="CV213" t="e">
        <v>#DIV/0!</v>
      </c>
    </row>
    <row r="214" spans="1:100" s="5" customFormat="1" x14ac:dyDescent="0.3">
      <c r="A214" s="4" t="str">
        <f>VLOOKUP(B214,ListCodeMtrx!A$1:B$91,2,TRUE)</f>
        <v>M51</v>
      </c>
      <c r="B214">
        <v>51</v>
      </c>
      <c r="C214" s="10">
        <v>25</v>
      </c>
      <c r="D214" s="10">
        <v>2</v>
      </c>
      <c r="E214" s="10">
        <v>5</v>
      </c>
      <c r="F214" s="1">
        <v>69</v>
      </c>
      <c r="G214" s="3">
        <v>41313</v>
      </c>
      <c r="H214" s="11">
        <v>2</v>
      </c>
      <c r="I214" s="11">
        <v>311.68718397735387</v>
      </c>
      <c r="J214" s="11">
        <v>5.9484888965037577</v>
      </c>
      <c r="K214" s="11">
        <v>326.95474737923945</v>
      </c>
      <c r="L214" s="11">
        <v>358.54298671732181</v>
      </c>
      <c r="M214" s="1">
        <v>50.8</v>
      </c>
      <c r="N214" s="8">
        <v>28</v>
      </c>
      <c r="O214" s="8" t="s">
        <v>399</v>
      </c>
      <c r="P214" s="12">
        <v>0.15763888888888888</v>
      </c>
      <c r="Q214" s="12">
        <f t="shared" si="95"/>
        <v>0.48375000000000001</v>
      </c>
      <c r="R214" s="8">
        <v>6604</v>
      </c>
      <c r="S214" s="8">
        <v>0</v>
      </c>
      <c r="T214" s="13">
        <v>50</v>
      </c>
      <c r="U214" s="14">
        <v>0.20206678251176902</v>
      </c>
      <c r="V214" s="14">
        <v>0.50160790121155385</v>
      </c>
      <c r="W214" s="14">
        <v>48.553692511801145</v>
      </c>
      <c r="X214" s="15">
        <v>25.267486572265625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t="e">
        <v>#DIV/0!</v>
      </c>
      <c r="AG214">
        <v>0.4856612884546414</v>
      </c>
      <c r="AH214">
        <v>0.27969203248801533</v>
      </c>
      <c r="AI214" s="8">
        <v>-1</v>
      </c>
      <c r="AJ214" s="8">
        <v>0.87</v>
      </c>
      <c r="AK214" s="8">
        <v>0.92</v>
      </c>
      <c r="AL214" s="8">
        <v>9.9839849472045898</v>
      </c>
      <c r="AM214">
        <v>0.87499199247360226</v>
      </c>
      <c r="AN214">
        <v>7.6381066741629375E-4</v>
      </c>
      <c r="AO214">
        <v>0.57589937501089783</v>
      </c>
      <c r="AP214">
        <v>1.944244089649495</v>
      </c>
      <c r="AQ214">
        <v>-1</v>
      </c>
      <c r="AR214" s="8">
        <v>1797.5257568359375</v>
      </c>
      <c r="AS214" s="8">
        <v>0.5</v>
      </c>
      <c r="AT214">
        <v>219.95270125932169</v>
      </c>
      <c r="AU214">
        <v>3.2829289445556151</v>
      </c>
      <c r="AV214">
        <v>0.67587564275844558</v>
      </c>
      <c r="AW214">
        <v>25.267486572265625</v>
      </c>
      <c r="AX214" s="8">
        <v>2</v>
      </c>
      <c r="AY214">
        <v>4.644859790802002</v>
      </c>
      <c r="AZ214" s="8">
        <v>1</v>
      </c>
      <c r="BA214">
        <v>9.2897195816040039</v>
      </c>
      <c r="BB214" s="8">
        <v>24.893136978149414</v>
      </c>
      <c r="BC214" s="8">
        <v>25.267486572265625</v>
      </c>
      <c r="BD214" s="8">
        <v>25.008790969848633</v>
      </c>
      <c r="BE214" s="8">
        <v>49.975028991699219</v>
      </c>
      <c r="BF214" s="8">
        <v>49.766624450683594</v>
      </c>
      <c r="BG214" s="8">
        <v>23.503213882446289</v>
      </c>
      <c r="BH214" s="8">
        <v>25.327960968017578</v>
      </c>
      <c r="BI214" s="8">
        <v>75.037742614746094</v>
      </c>
      <c r="BJ214" s="8">
        <v>80.863533020019531</v>
      </c>
      <c r="BK214" s="8">
        <v>350.70932006835937</v>
      </c>
      <c r="BL214" s="8">
        <v>1798.617431640625</v>
      </c>
      <c r="BM214" s="8">
        <v>0.11834012717008591</v>
      </c>
      <c r="BN214" s="8">
        <v>100.87128448486328</v>
      </c>
      <c r="BO214" s="8">
        <v>-0.20460700988769531</v>
      </c>
      <c r="BP214" s="8">
        <v>0.15805071592330933</v>
      </c>
      <c r="BQ214" s="8">
        <v>0.25</v>
      </c>
      <c r="BR214" s="8">
        <v>-1.355140209197998</v>
      </c>
      <c r="BS214" s="8">
        <v>7.355140209197998</v>
      </c>
      <c r="BT214" s="8">
        <v>1</v>
      </c>
      <c r="BU214" s="8">
        <v>0</v>
      </c>
      <c r="BV214" s="8">
        <v>0.15999999642372131</v>
      </c>
      <c r="BW214" s="8">
        <v>111115</v>
      </c>
      <c r="BX214">
        <v>1.7535466003417965</v>
      </c>
      <c r="BY214">
        <v>3.2829289445556152E-3</v>
      </c>
      <c r="BZ214">
        <v>298.4174865722656</v>
      </c>
      <c r="CA214">
        <v>298.04313697814939</v>
      </c>
      <c r="CB214">
        <v>287.77878263014281</v>
      </c>
      <c r="CC214">
        <v>0.55445299391964875</v>
      </c>
      <c r="CD214">
        <v>3.2307395989848597</v>
      </c>
      <c r="CE214">
        <v>32.028338049662324</v>
      </c>
      <c r="CF214">
        <v>6.7003770816447457</v>
      </c>
      <c r="CG214">
        <v>25.08031177520752</v>
      </c>
      <c r="CH214">
        <v>3.1949341411510996</v>
      </c>
      <c r="CI214">
        <v>0.47591062093985903</v>
      </c>
      <c r="CJ214">
        <v>2.5548639562264142</v>
      </c>
      <c r="CK214">
        <v>0.64007018492468548</v>
      </c>
      <c r="CL214">
        <v>0.29965085266338759</v>
      </c>
      <c r="CM214">
        <v>4.8976733301484696</v>
      </c>
      <c r="CN214">
        <v>0.97562760279061311</v>
      </c>
      <c r="CO214">
        <v>79.565561411066909</v>
      </c>
      <c r="CP214">
        <v>49.737259715398032</v>
      </c>
      <c r="CQ214">
        <v>3.2324975451149449E-3</v>
      </c>
      <c r="CR214">
        <v>0</v>
      </c>
      <c r="CS214">
        <v>1573.7758502089837</v>
      </c>
      <c r="CT214">
        <v>497.0594482421875</v>
      </c>
      <c r="CU214">
        <v>0.27969203248801533</v>
      </c>
      <c r="CV214" t="e">
        <v>#DIV/0!</v>
      </c>
    </row>
    <row r="215" spans="1:100" x14ac:dyDescent="0.3">
      <c r="A215" s="4" t="str">
        <f>VLOOKUP(B215,ListCodeMtrx!A$1:B$91,2,TRUE)</f>
        <v>M51</v>
      </c>
      <c r="B215">
        <v>51</v>
      </c>
      <c r="C215" s="10">
        <v>25</v>
      </c>
      <c r="D215" s="10">
        <v>2</v>
      </c>
      <c r="E215" s="10">
        <v>5</v>
      </c>
      <c r="F215" s="1">
        <v>69</v>
      </c>
      <c r="G215" s="3">
        <v>41313</v>
      </c>
      <c r="H215" s="11">
        <v>2</v>
      </c>
      <c r="I215" s="11">
        <v>311.68718397735387</v>
      </c>
      <c r="J215" s="11">
        <v>5.9484888965037577</v>
      </c>
      <c r="K215" s="11">
        <v>326.95474737923945</v>
      </c>
      <c r="L215" s="11">
        <v>358.54298671732181</v>
      </c>
      <c r="M215" s="1">
        <v>50.8</v>
      </c>
      <c r="N215" s="8">
        <v>29</v>
      </c>
      <c r="O215" s="8" t="s">
        <v>400</v>
      </c>
      <c r="P215" s="12">
        <v>0.15763888888888888</v>
      </c>
      <c r="Q215" s="12">
        <f t="shared" si="95"/>
        <v>0.4861805555555555</v>
      </c>
      <c r="R215" s="8">
        <v>6813.5</v>
      </c>
      <c r="S215" s="8">
        <v>0</v>
      </c>
      <c r="T215" s="13">
        <v>150</v>
      </c>
      <c r="U215" s="14">
        <v>13.47304308965661</v>
      </c>
      <c r="V215" s="14">
        <v>0.52100863342794435</v>
      </c>
      <c r="W215" s="14">
        <v>98.407710574938761</v>
      </c>
      <c r="X215" s="15">
        <v>25.494138717651367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t="e">
        <v>#DIV/0!</v>
      </c>
      <c r="AG215">
        <v>0.4856612884546414</v>
      </c>
      <c r="AH215">
        <v>0.27969203248801533</v>
      </c>
      <c r="AI215" s="8">
        <v>-1</v>
      </c>
      <c r="AJ215" s="8">
        <v>0.87</v>
      </c>
      <c r="AK215" s="8">
        <v>0.92</v>
      </c>
      <c r="AL215" s="8">
        <v>9.9557476043701172</v>
      </c>
      <c r="AM215">
        <v>0.87497787380218517</v>
      </c>
      <c r="AN215">
        <v>9.1773092098993876E-3</v>
      </c>
      <c r="AO215">
        <v>0.57589937501089783</v>
      </c>
      <c r="AP215">
        <v>1.944244089649495</v>
      </c>
      <c r="AQ215">
        <v>-1</v>
      </c>
      <c r="AR215" s="8">
        <v>1797.5257568359375</v>
      </c>
      <c r="AS215" s="8">
        <v>0.5</v>
      </c>
      <c r="AT215">
        <v>219.94915215265203</v>
      </c>
      <c r="AU215">
        <v>3.2672814856956629</v>
      </c>
      <c r="AV215">
        <v>0.64845219916142049</v>
      </c>
      <c r="AW215">
        <v>25.494138717651367</v>
      </c>
      <c r="AX215" s="8">
        <v>2</v>
      </c>
      <c r="AY215">
        <v>4.644859790802002</v>
      </c>
      <c r="AZ215" s="8">
        <v>1</v>
      </c>
      <c r="BA215">
        <v>9.2897195816040039</v>
      </c>
      <c r="BB215" s="8">
        <v>24.954744338989258</v>
      </c>
      <c r="BC215" s="8">
        <v>25.494138717651367</v>
      </c>
      <c r="BD215" s="8">
        <v>25.0074462890625</v>
      </c>
      <c r="BE215" s="8">
        <v>150.9891357421875</v>
      </c>
      <c r="BF215" s="8">
        <v>143.03938293457031</v>
      </c>
      <c r="BG215" s="8">
        <v>24.221796035766602</v>
      </c>
      <c r="BH215" s="8">
        <v>26.036508560180664</v>
      </c>
      <c r="BI215" s="8">
        <v>77.041725158691406</v>
      </c>
      <c r="BJ215" s="8">
        <v>82.813735961914063</v>
      </c>
      <c r="BK215" s="8">
        <v>350.71261596679687</v>
      </c>
      <c r="BL215" s="8">
        <v>1802.3843994140625</v>
      </c>
      <c r="BM215" s="8">
        <v>0.30951017141342163</v>
      </c>
      <c r="BN215" s="8">
        <v>100.86273956298828</v>
      </c>
      <c r="BO215" s="8">
        <v>0.18360710144042969</v>
      </c>
      <c r="BP215" s="8">
        <v>0.14480799436569214</v>
      </c>
      <c r="BQ215" s="8">
        <v>0.5</v>
      </c>
      <c r="BR215" s="8">
        <v>-1.355140209197998</v>
      </c>
      <c r="BS215" s="8">
        <v>7.355140209197998</v>
      </c>
      <c r="BT215" s="8">
        <v>1</v>
      </c>
      <c r="BU215" s="8">
        <v>0</v>
      </c>
      <c r="BV215" s="8">
        <v>0.15999999642372131</v>
      </c>
      <c r="BW215" s="8">
        <v>111115</v>
      </c>
      <c r="BX215">
        <v>1.7535630798339843</v>
      </c>
      <c r="BY215">
        <v>3.2672814856956629E-3</v>
      </c>
      <c r="BZ215">
        <v>298.64413871765134</v>
      </c>
      <c r="CA215">
        <v>298.10474433898924</v>
      </c>
      <c r="CB215">
        <v>288.38149746042109</v>
      </c>
      <c r="CC215">
        <v>0.55198662331713244</v>
      </c>
      <c r="CD215">
        <v>3.2745657811964377</v>
      </c>
      <c r="CE215">
        <v>32.465564542310375</v>
      </c>
      <c r="CF215">
        <v>6.4290559821297109</v>
      </c>
      <c r="CG215">
        <v>25.224441528320313</v>
      </c>
      <c r="CH215">
        <v>3.2224744352417378</v>
      </c>
      <c r="CI215">
        <v>0.49333994358588551</v>
      </c>
      <c r="CJ215">
        <v>2.6261135820350172</v>
      </c>
      <c r="CK215">
        <v>0.59636085320672061</v>
      </c>
      <c r="CL215">
        <v>0.31070941700582111</v>
      </c>
      <c r="CM215">
        <v>9.9256712827099758</v>
      </c>
      <c r="CN215">
        <v>0.68797633599938579</v>
      </c>
      <c r="CO215">
        <v>80.683934352509624</v>
      </c>
      <c r="CP215">
        <v>141.08145427899987</v>
      </c>
      <c r="CQ215">
        <v>7.7051808810011474E-2</v>
      </c>
      <c r="CR215">
        <v>0</v>
      </c>
      <c r="CS215">
        <v>1577.046469573545</v>
      </c>
      <c r="CT215">
        <v>497.0594482421875</v>
      </c>
      <c r="CU215">
        <v>0.27969203248801533</v>
      </c>
      <c r="CV215" t="e">
        <v>#DIV/0!</v>
      </c>
    </row>
    <row r="216" spans="1:100" x14ac:dyDescent="0.3">
      <c r="A216" s="4" t="str">
        <f>VLOOKUP(B216,ListCodeMtrx!A$1:B$91,2,TRUE)</f>
        <v>M51</v>
      </c>
      <c r="B216">
        <v>51</v>
      </c>
      <c r="C216" s="10">
        <v>25</v>
      </c>
      <c r="D216" s="10">
        <v>2</v>
      </c>
      <c r="E216" s="10">
        <v>5</v>
      </c>
      <c r="F216" s="1">
        <v>69</v>
      </c>
      <c r="G216" s="3">
        <v>41313</v>
      </c>
      <c r="H216" s="11">
        <v>2</v>
      </c>
      <c r="I216" s="11">
        <v>311.68718397735387</v>
      </c>
      <c r="J216" s="11">
        <v>5.9484888965037577</v>
      </c>
      <c r="K216" s="11">
        <v>326.95474737923945</v>
      </c>
      <c r="L216" s="11">
        <v>358.54298671732181</v>
      </c>
      <c r="M216" s="1">
        <v>50.8</v>
      </c>
      <c r="N216" s="8">
        <v>30</v>
      </c>
      <c r="O216" s="8" t="s">
        <v>401</v>
      </c>
      <c r="P216" s="12">
        <v>0.15763888888888888</v>
      </c>
      <c r="Q216" s="12">
        <f t="shared" si="95"/>
        <v>0.48859953703703707</v>
      </c>
      <c r="R216" s="8">
        <v>7022.5</v>
      </c>
      <c r="S216" s="8">
        <v>0</v>
      </c>
      <c r="T216" s="13" t="s">
        <v>192</v>
      </c>
      <c r="U216" s="14">
        <v>40.073320544259779</v>
      </c>
      <c r="V216" s="14">
        <v>0.31438164989731959</v>
      </c>
      <c r="W216" s="14">
        <v>163.96702550658094</v>
      </c>
      <c r="X216" s="15">
        <v>25.702613830566406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t="e">
        <v>#DIV/0!</v>
      </c>
      <c r="AG216">
        <v>0.4856612884546414</v>
      </c>
      <c r="AH216">
        <v>0.27969203248801533</v>
      </c>
      <c r="AI216" s="8">
        <v>-1</v>
      </c>
      <c r="AJ216" s="8">
        <v>0.87</v>
      </c>
      <c r="AK216" s="8">
        <v>0.92</v>
      </c>
      <c r="AL216" s="8">
        <v>9.9557476043701172</v>
      </c>
      <c r="AM216">
        <v>0.87497787380218517</v>
      </c>
      <c r="AN216">
        <v>2.6073010030723348E-2</v>
      </c>
      <c r="AO216">
        <v>0.57589937501089783</v>
      </c>
      <c r="AP216">
        <v>1.944244089649495</v>
      </c>
      <c r="AQ216">
        <v>-1</v>
      </c>
      <c r="AR216" s="8">
        <v>1797.5257568359375</v>
      </c>
      <c r="AS216" s="8">
        <v>0.5</v>
      </c>
      <c r="AT216">
        <v>219.94915215265203</v>
      </c>
      <c r="AU216">
        <v>2.0962501907503581</v>
      </c>
      <c r="AV216">
        <v>0.67474108664570531</v>
      </c>
      <c r="AW216">
        <v>25.702613830566406</v>
      </c>
      <c r="AX216" s="8">
        <v>2</v>
      </c>
      <c r="AY216">
        <v>4.644859790802002</v>
      </c>
      <c r="AZ216" s="8">
        <v>1</v>
      </c>
      <c r="BA216">
        <v>9.2897195816040039</v>
      </c>
      <c r="BB216" s="8">
        <v>25.083250045776367</v>
      </c>
      <c r="BC216" s="8">
        <v>25.702613830566406</v>
      </c>
      <c r="BD216" s="8">
        <v>25.011508941650391</v>
      </c>
      <c r="BE216" s="8">
        <v>400.09719848632812</v>
      </c>
      <c r="BF216" s="8">
        <v>376.7923583984375</v>
      </c>
      <c r="BG216" s="8">
        <v>25.01690673828125</v>
      </c>
      <c r="BH216" s="8">
        <v>26.181127548217773</v>
      </c>
      <c r="BI216" s="8">
        <v>78.9603271484375</v>
      </c>
      <c r="BJ216" s="8">
        <v>82.634925842285156</v>
      </c>
      <c r="BK216" s="8">
        <v>350.68399047851562</v>
      </c>
      <c r="BL216" s="8">
        <v>1800.41064453125</v>
      </c>
      <c r="BM216" s="8">
        <v>0.21240821480751038</v>
      </c>
      <c r="BN216" s="8">
        <v>100.85867309570312</v>
      </c>
      <c r="BO216" s="8">
        <v>0.54328727722167969</v>
      </c>
      <c r="BP216" s="8">
        <v>0.18012827634811401</v>
      </c>
      <c r="BQ216" s="8">
        <v>0.25</v>
      </c>
      <c r="BR216" s="8">
        <v>-1.355140209197998</v>
      </c>
      <c r="BS216" s="8">
        <v>7.355140209197998</v>
      </c>
      <c r="BT216" s="8">
        <v>1</v>
      </c>
      <c r="BU216" s="8">
        <v>0</v>
      </c>
      <c r="BV216" s="8">
        <v>0.15999999642372131</v>
      </c>
      <c r="BW216" s="8">
        <v>111115</v>
      </c>
      <c r="BX216">
        <v>1.753419952392578</v>
      </c>
      <c r="BY216">
        <v>2.0962501907503582E-3</v>
      </c>
      <c r="BZ216">
        <v>298.85261383056638</v>
      </c>
      <c r="CA216">
        <v>298.23325004577634</v>
      </c>
      <c r="CB216">
        <v>288.06569668622978</v>
      </c>
      <c r="CC216">
        <v>0.75333114900491072</v>
      </c>
      <c r="CD216">
        <v>3.3153348713083091</v>
      </c>
      <c r="CE216">
        <v>32.871093477131538</v>
      </c>
      <c r="CF216">
        <v>6.6899659289137645</v>
      </c>
      <c r="CG216">
        <v>25.392931938171387</v>
      </c>
      <c r="CH216">
        <v>3.2549323500313263</v>
      </c>
      <c r="CI216">
        <v>0.30409064822940912</v>
      </c>
      <c r="CJ216">
        <v>2.6405937846626037</v>
      </c>
      <c r="CK216">
        <v>0.61433856536872256</v>
      </c>
      <c r="CL216">
        <v>0.19095520008297512</v>
      </c>
      <c r="CM216">
        <v>16.537496624043062</v>
      </c>
      <c r="CN216">
        <v>0.43516547470210287</v>
      </c>
      <c r="CO216">
        <v>79.71515119908517</v>
      </c>
      <c r="CP216">
        <v>370.96882602380259</v>
      </c>
      <c r="CQ216">
        <v>8.6111030958437126E-2</v>
      </c>
      <c r="CR216">
        <v>0</v>
      </c>
      <c r="CS216">
        <v>1575.319477722775</v>
      </c>
      <c r="CT216">
        <v>497.0594482421875</v>
      </c>
      <c r="CU216">
        <v>0.27969203248801533</v>
      </c>
      <c r="CV216" t="e">
        <v>#DIV/0!</v>
      </c>
    </row>
    <row r="217" spans="1:100" x14ac:dyDescent="0.3">
      <c r="A217" s="4" t="str">
        <f>VLOOKUP(B217,ListCodeMtrx!A$1:B$91,2,TRUE)</f>
        <v>M51</v>
      </c>
      <c r="B217">
        <v>51</v>
      </c>
      <c r="C217" s="10">
        <v>25</v>
      </c>
      <c r="D217" s="10">
        <v>2</v>
      </c>
      <c r="E217" s="10">
        <v>5</v>
      </c>
      <c r="F217" s="1">
        <v>69</v>
      </c>
      <c r="G217" s="3">
        <v>41313</v>
      </c>
      <c r="H217" s="11">
        <v>2</v>
      </c>
      <c r="I217" s="11">
        <v>311.68718397735387</v>
      </c>
      <c r="J217" s="11">
        <v>5.9484888965037577</v>
      </c>
      <c r="K217" s="11">
        <v>326.95474737923945</v>
      </c>
      <c r="L217" s="11">
        <v>358.54298671732181</v>
      </c>
      <c r="M217" s="1">
        <v>50.8</v>
      </c>
      <c r="N217" s="8">
        <v>31</v>
      </c>
      <c r="O217" s="8" t="s">
        <v>402</v>
      </c>
      <c r="P217" s="12">
        <v>0.15763888888888888</v>
      </c>
      <c r="Q217" s="12">
        <f t="shared" si="95"/>
        <v>0.49101851851851852</v>
      </c>
      <c r="R217" s="8">
        <v>7231.5</v>
      </c>
      <c r="S217" s="8">
        <v>0</v>
      </c>
      <c r="T217" s="13">
        <v>800</v>
      </c>
      <c r="U217" s="14">
        <v>59.3393431942918</v>
      </c>
      <c r="V217" s="14">
        <v>0.23332886208432099</v>
      </c>
      <c r="W217" s="14">
        <v>342.96990275961076</v>
      </c>
      <c r="X217" s="15">
        <v>25.731744766235352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t="e">
        <v>#DIV/0!</v>
      </c>
      <c r="AG217">
        <v>0.4856612884546414</v>
      </c>
      <c r="AH217">
        <v>0.27969203248801533</v>
      </c>
      <c r="AI217" s="8">
        <v>-1</v>
      </c>
      <c r="AJ217" s="8">
        <v>0.87</v>
      </c>
      <c r="AK217" s="8">
        <v>0.92</v>
      </c>
      <c r="AL217" s="8">
        <v>9.9557476043701172</v>
      </c>
      <c r="AM217">
        <v>0.87497787380218517</v>
      </c>
      <c r="AN217">
        <v>3.8300143436282311E-2</v>
      </c>
      <c r="AO217">
        <v>0.57589937501089783</v>
      </c>
      <c r="AP217">
        <v>1.944244089649495</v>
      </c>
      <c r="AQ217">
        <v>-1</v>
      </c>
      <c r="AR217" s="8">
        <v>1797.5257568359375</v>
      </c>
      <c r="AS217" s="8">
        <v>0.5</v>
      </c>
      <c r="AT217">
        <v>219.94915215265203</v>
      </c>
      <c r="AU217">
        <v>1.5596180462772158</v>
      </c>
      <c r="AV217">
        <v>0.67059502556839723</v>
      </c>
      <c r="AW217">
        <v>25.731744766235352</v>
      </c>
      <c r="AX217" s="8">
        <v>2</v>
      </c>
      <c r="AY217">
        <v>4.644859790802002</v>
      </c>
      <c r="AZ217" s="8">
        <v>1</v>
      </c>
      <c r="BA217">
        <v>9.2897195816040039</v>
      </c>
      <c r="BB217" s="8">
        <v>25.094985961914063</v>
      </c>
      <c r="BC217" s="8">
        <v>25.731744766235352</v>
      </c>
      <c r="BD217" s="8">
        <v>25.012870788574219</v>
      </c>
      <c r="BE217" s="8">
        <v>799.1947021484375</v>
      </c>
      <c r="BF217" s="8">
        <v>764.677490234375</v>
      </c>
      <c r="BG217" s="8">
        <v>25.414583206176758</v>
      </c>
      <c r="BH217" s="8">
        <v>26.280553817749023</v>
      </c>
      <c r="BI217" s="8">
        <v>80.154899597167969</v>
      </c>
      <c r="BJ217" s="8">
        <v>82.886077880859375</v>
      </c>
      <c r="BK217" s="8">
        <v>350.73486328125</v>
      </c>
      <c r="BL217" s="8">
        <v>1800.5413818359375</v>
      </c>
      <c r="BM217" s="8">
        <v>0.23061199486255646</v>
      </c>
      <c r="BN217" s="8">
        <v>100.85296630859375</v>
      </c>
      <c r="BO217" s="8">
        <v>0.99543571472167969</v>
      </c>
      <c r="BP217" s="8">
        <v>0.18317049741744995</v>
      </c>
      <c r="BQ217" s="8">
        <v>0.25</v>
      </c>
      <c r="BR217" s="8">
        <v>-1.355140209197998</v>
      </c>
      <c r="BS217" s="8">
        <v>7.355140209197998</v>
      </c>
      <c r="BT217" s="8">
        <v>1</v>
      </c>
      <c r="BU217" s="8">
        <v>0</v>
      </c>
      <c r="BV217" s="8">
        <v>0.15999999642372131</v>
      </c>
      <c r="BW217" s="8">
        <v>111115</v>
      </c>
      <c r="BX217">
        <v>1.7536743164062498</v>
      </c>
      <c r="BY217">
        <v>1.5596180462772158E-3</v>
      </c>
      <c r="BZ217">
        <v>298.88174476623533</v>
      </c>
      <c r="CA217">
        <v>298.24498596191404</v>
      </c>
      <c r="CB217">
        <v>288.08661465451223</v>
      </c>
      <c r="CC217">
        <v>0.84716856406916485</v>
      </c>
      <c r="CD217">
        <v>3.3210668343210243</v>
      </c>
      <c r="CE217">
        <v>32.929788343151927</v>
      </c>
      <c r="CF217">
        <v>6.6492345254029033</v>
      </c>
      <c r="CG217">
        <v>25.413365364074707</v>
      </c>
      <c r="CH217">
        <v>3.2588879893344322</v>
      </c>
      <c r="CI217">
        <v>0.22761195764941311</v>
      </c>
      <c r="CJ217">
        <v>2.6504718087526271</v>
      </c>
      <c r="CK217">
        <v>0.60841618058180513</v>
      </c>
      <c r="CL217">
        <v>0.14276028796709073</v>
      </c>
      <c r="CM217">
        <v>34.589532047876695</v>
      </c>
      <c r="CN217">
        <v>0.44851575617125838</v>
      </c>
      <c r="CO217">
        <v>79.701644730928493</v>
      </c>
      <c r="CP217">
        <v>756.05418222075866</v>
      </c>
      <c r="CQ217">
        <v>6.2554289904809296E-2</v>
      </c>
      <c r="CR217">
        <v>0</v>
      </c>
      <c r="CS217">
        <v>1575.433869971657</v>
      </c>
      <c r="CT217">
        <v>497.0594482421875</v>
      </c>
      <c r="CU217">
        <v>0.27969203248801533</v>
      </c>
      <c r="CV217" t="e">
        <v>#DIV/0!</v>
      </c>
    </row>
    <row r="218" spans="1:100" x14ac:dyDescent="0.3">
      <c r="A218" s="4" t="str">
        <f>VLOOKUP(B218,ListCodeMtrx!A$1:B$91,2,TRUE)</f>
        <v>M51</v>
      </c>
      <c r="B218" s="5">
        <v>51</v>
      </c>
      <c r="C218" s="10">
        <v>25</v>
      </c>
      <c r="D218" s="10">
        <v>2</v>
      </c>
      <c r="E218" s="10">
        <v>5</v>
      </c>
      <c r="F218" s="1">
        <v>69</v>
      </c>
      <c r="G218" s="17">
        <v>41313</v>
      </c>
      <c r="H218" s="11">
        <v>2</v>
      </c>
      <c r="I218" s="11">
        <v>311.68718397735387</v>
      </c>
      <c r="J218" s="11">
        <v>5.9484888965037577</v>
      </c>
      <c r="K218" s="11">
        <v>326.95474737923945</v>
      </c>
      <c r="L218" s="11">
        <v>358.54298671732181</v>
      </c>
      <c r="M218" s="1">
        <v>50.8</v>
      </c>
      <c r="N218" s="19">
        <v>32</v>
      </c>
      <c r="O218" s="19" t="s">
        <v>403</v>
      </c>
      <c r="P218" s="12">
        <v>0.15763888888888888</v>
      </c>
      <c r="Q218" s="12">
        <f t="shared" si="95"/>
        <v>0.49274305555555553</v>
      </c>
      <c r="R218" s="19">
        <v>7372</v>
      </c>
      <c r="S218" s="19">
        <v>0</v>
      </c>
      <c r="T218" s="13" t="s">
        <v>194</v>
      </c>
      <c r="U218" s="5">
        <v>39.353340111868711</v>
      </c>
      <c r="V218" s="5">
        <v>0.24502714056755148</v>
      </c>
      <c r="W218" s="5">
        <v>111.01275967323616</v>
      </c>
      <c r="X218" s="5">
        <v>26.114246368408203</v>
      </c>
      <c r="Y218" s="19">
        <v>5</v>
      </c>
      <c r="Z218" s="19">
        <v>5</v>
      </c>
      <c r="AA218" s="19">
        <v>0</v>
      </c>
      <c r="AB218" s="19">
        <v>0</v>
      </c>
      <c r="AC218" s="19">
        <v>500.087646484375</v>
      </c>
      <c r="AD218" s="19">
        <v>961.70751953125</v>
      </c>
      <c r="AE218" s="19">
        <v>684.92138671875</v>
      </c>
      <c r="AF218" s="5" t="e">
        <v>#DIV/0!</v>
      </c>
      <c r="AG218" s="5">
        <v>0.48000027417054525</v>
      </c>
      <c r="AH218" s="5">
        <v>0.28780697581257297</v>
      </c>
      <c r="AI218" s="19">
        <v>-1</v>
      </c>
      <c r="AJ218" s="19">
        <v>0.87</v>
      </c>
      <c r="AK218" s="19">
        <v>0.92</v>
      </c>
      <c r="AL218" s="19">
        <v>9.9557476043701172</v>
      </c>
      <c r="AM218" s="5">
        <v>0.87497787380218517</v>
      </c>
      <c r="AN218" s="5">
        <v>2.5641707956227239E-2</v>
      </c>
      <c r="AO218" s="5">
        <v>0.59959752379290188</v>
      </c>
      <c r="AP218" s="5">
        <v>1.9230779370217819</v>
      </c>
      <c r="AQ218" s="5">
        <v>-1</v>
      </c>
      <c r="AR218" s="19">
        <v>1798.6036376953125</v>
      </c>
      <c r="AS218" s="19">
        <v>0.5</v>
      </c>
      <c r="AT218" s="5">
        <v>226.46644290152693</v>
      </c>
      <c r="AU218" s="5">
        <v>1.611739540607064</v>
      </c>
      <c r="AV218" s="5">
        <v>0.66015488031464731</v>
      </c>
      <c r="AW218" s="5">
        <v>26.114246368408203</v>
      </c>
      <c r="AX218" s="19">
        <v>2</v>
      </c>
      <c r="AY218" s="5">
        <v>4.644859790802002</v>
      </c>
      <c r="AZ218" s="19">
        <v>1</v>
      </c>
      <c r="BA218" s="5">
        <v>9.2897195816040039</v>
      </c>
      <c r="BB218" s="19">
        <v>25.201461791992188</v>
      </c>
      <c r="BC218" s="19">
        <v>26.114246368408203</v>
      </c>
      <c r="BD218" s="19">
        <v>25.005620956420898</v>
      </c>
      <c r="BE218" s="19">
        <v>399.20034790039062</v>
      </c>
      <c r="BF218" s="19">
        <v>376.41220092773437</v>
      </c>
      <c r="BG218" s="19">
        <v>26.245222091674805</v>
      </c>
      <c r="BH218" s="19">
        <v>27.139410018920898</v>
      </c>
      <c r="BI218" s="19">
        <v>82.248191833496094</v>
      </c>
      <c r="BJ218" s="19">
        <v>85.050430297851562</v>
      </c>
      <c r="BK218" s="19">
        <v>350.70880126953125</v>
      </c>
      <c r="BL218" s="19">
        <v>1798.6036376953125</v>
      </c>
      <c r="BM218" s="19">
        <v>0.19015264511108398</v>
      </c>
      <c r="BN218" s="19">
        <v>100.84899139404297</v>
      </c>
      <c r="BO218" s="19">
        <v>0.60362052917480469</v>
      </c>
      <c r="BP218" s="19">
        <v>0.1675378680229187</v>
      </c>
      <c r="BQ218" s="19">
        <v>0.5</v>
      </c>
      <c r="BR218" s="19">
        <v>-1.355140209197998</v>
      </c>
      <c r="BS218" s="19">
        <v>7.355140209197998</v>
      </c>
      <c r="BT218" s="19">
        <v>1</v>
      </c>
      <c r="BU218" s="19">
        <v>0</v>
      </c>
      <c r="BV218" s="19">
        <v>0.15999999642372131</v>
      </c>
      <c r="BW218" s="19">
        <v>111115</v>
      </c>
      <c r="BX218" s="5">
        <v>1.7535440063476559</v>
      </c>
      <c r="BY218" s="5">
        <v>1.6117395406070639E-3</v>
      </c>
      <c r="BZ218" s="5">
        <v>299.26424636840818</v>
      </c>
      <c r="CA218" s="5">
        <v>298.35146179199216</v>
      </c>
      <c r="CB218" s="5">
        <v>287.77657559894215</v>
      </c>
      <c r="CC218" s="5">
        <v>0.82384643093910814</v>
      </c>
      <c r="CD218" s="5">
        <v>3.3971370077522045</v>
      </c>
      <c r="CE218" s="5">
        <v>33.685384065753482</v>
      </c>
      <c r="CF218" s="5">
        <v>6.5459740468325833</v>
      </c>
      <c r="CG218" s="5">
        <v>25.657854080200195</v>
      </c>
      <c r="CH218" s="5">
        <v>3.3065445369522499</v>
      </c>
      <c r="CI218" s="5">
        <v>0.23873035037855769</v>
      </c>
      <c r="CJ218" s="5">
        <v>2.7369821274375572</v>
      </c>
      <c r="CK218" s="5">
        <v>0.56956240951469272</v>
      </c>
      <c r="CL218" s="5">
        <v>0.14975970169731762</v>
      </c>
      <c r="CM218" s="5">
        <v>11.195524844915154</v>
      </c>
      <c r="CN218" s="5">
        <v>0.29492338292867659</v>
      </c>
      <c r="CO218" s="5">
        <v>80.472836379314501</v>
      </c>
      <c r="CP218" s="5">
        <v>370.69329750074314</v>
      </c>
      <c r="CQ218" s="5">
        <v>8.5431134610562426E-2</v>
      </c>
      <c r="CR218" s="5">
        <v>0</v>
      </c>
      <c r="CS218" s="5">
        <v>1573.7383867235203</v>
      </c>
      <c r="CT218" s="5">
        <v>461.619873046875</v>
      </c>
      <c r="CU218" s="5">
        <v>0.28780697581257297</v>
      </c>
      <c r="CV218" s="5" t="e">
        <v>#DIV/0!</v>
      </c>
    </row>
    <row r="219" spans="1:100" x14ac:dyDescent="0.3">
      <c r="A219" s="4" t="str">
        <f>VLOOKUP(B219,ListCodeMtrx!A$1:B$91,2,TRUE)</f>
        <v>M54</v>
      </c>
      <c r="B219">
        <v>54</v>
      </c>
      <c r="C219" s="10">
        <v>9</v>
      </c>
      <c r="D219" s="10">
        <v>2</v>
      </c>
      <c r="E219" s="10">
        <v>5</v>
      </c>
      <c r="F219" s="1">
        <v>69</v>
      </c>
      <c r="G219" s="3">
        <v>41313</v>
      </c>
      <c r="H219" s="11">
        <v>2</v>
      </c>
      <c r="I219" s="11">
        <v>146.83852267906508</v>
      </c>
      <c r="J219" s="11">
        <v>1.9531382143043103</v>
      </c>
      <c r="K219" s="11">
        <v>157.07427986954136</v>
      </c>
      <c r="L219" s="11">
        <v>275.3541898982561</v>
      </c>
      <c r="M219" s="1">
        <v>56.3</v>
      </c>
      <c r="N219" s="8">
        <v>33</v>
      </c>
      <c r="O219" s="8" t="s">
        <v>404</v>
      </c>
      <c r="P219" s="12">
        <v>0.15763888888888888</v>
      </c>
      <c r="Q219" s="12">
        <f t="shared" si="95"/>
        <v>0.49673611111111116</v>
      </c>
      <c r="R219" s="8">
        <v>7725.5</v>
      </c>
      <c r="S219" s="8">
        <v>0</v>
      </c>
      <c r="T219" s="13">
        <v>400</v>
      </c>
      <c r="U219">
        <v>37.075348517765555</v>
      </c>
      <c r="V219">
        <v>0.45451329295831933</v>
      </c>
      <c r="W219">
        <v>239.50426677304273</v>
      </c>
      <c r="X219">
        <v>26.098255157470703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t="e">
        <v>#DIV/0!</v>
      </c>
      <c r="AG219">
        <v>0.48000027417054525</v>
      </c>
      <c r="AH219">
        <v>0.28780697581257297</v>
      </c>
      <c r="AI219" s="8">
        <v>-1</v>
      </c>
      <c r="AJ219" s="8">
        <v>0.87</v>
      </c>
      <c r="AK219" s="8">
        <v>0.92</v>
      </c>
      <c r="AL219" s="8">
        <v>9.9557476043701172</v>
      </c>
      <c r="AM219">
        <v>0.87497787380218517</v>
      </c>
      <c r="AN219">
        <v>2.4191465974990136E-2</v>
      </c>
      <c r="AO219">
        <v>0.59959752379290188</v>
      </c>
      <c r="AP219">
        <v>1.9230779370217819</v>
      </c>
      <c r="AQ219">
        <v>-1</v>
      </c>
      <c r="AR219" s="8">
        <v>1798.6036376953125</v>
      </c>
      <c r="AS219" s="8">
        <v>0.5</v>
      </c>
      <c r="AT219">
        <v>226.46644290152693</v>
      </c>
      <c r="AU219">
        <v>2.9064755795071404</v>
      </c>
      <c r="AV219">
        <v>0.65587013495180191</v>
      </c>
      <c r="AW219">
        <v>26.098255157470703</v>
      </c>
      <c r="AX219" s="8">
        <v>2</v>
      </c>
      <c r="AY219">
        <v>4.644859790802002</v>
      </c>
      <c r="AZ219" s="8">
        <v>1</v>
      </c>
      <c r="BA219">
        <v>9.2897195816040039</v>
      </c>
      <c r="BB219" s="8">
        <v>25.061927795410156</v>
      </c>
      <c r="BC219" s="8">
        <v>26.098255157470703</v>
      </c>
      <c r="BD219" s="8">
        <v>25.00518798828125</v>
      </c>
      <c r="BE219" s="8">
        <v>400.55337524414062</v>
      </c>
      <c r="BF219" s="8">
        <v>378.78192138671875</v>
      </c>
      <c r="BG219" s="8">
        <v>25.538183212280273</v>
      </c>
      <c r="BH219" s="8">
        <v>27.150707244873047</v>
      </c>
      <c r="BI219" s="8">
        <v>80.69842529296875</v>
      </c>
      <c r="BJ219" s="8">
        <v>85.793869018554688</v>
      </c>
      <c r="BK219" s="8">
        <v>350.70022583007812</v>
      </c>
      <c r="BL219" s="8">
        <v>1798.8072509765625</v>
      </c>
      <c r="BM219" s="8">
        <v>0.18610592186450958</v>
      </c>
      <c r="BN219" s="8">
        <v>100.84659576416016</v>
      </c>
      <c r="BO219" s="8">
        <v>0.91523551940917969</v>
      </c>
      <c r="BP219" s="8">
        <v>-0.60055142641067505</v>
      </c>
      <c r="BQ219" s="8">
        <v>0</v>
      </c>
      <c r="BR219" s="8">
        <v>-1.355140209197998</v>
      </c>
      <c r="BS219" s="8">
        <v>7.355140209197998</v>
      </c>
      <c r="BT219" s="8">
        <v>1</v>
      </c>
      <c r="BU219" s="8">
        <v>0</v>
      </c>
      <c r="BV219" s="8">
        <v>0.15999999642372131</v>
      </c>
      <c r="BW219" s="8">
        <v>111115</v>
      </c>
      <c r="BX219">
        <v>1.7535011291503906</v>
      </c>
      <c r="BY219">
        <v>2.9064755795071406E-3</v>
      </c>
      <c r="BZ219">
        <v>299.24825515747068</v>
      </c>
      <c r="CA219">
        <v>298.21192779541013</v>
      </c>
      <c r="CB219">
        <v>287.80915372321397</v>
      </c>
      <c r="CC219">
        <v>0.59022139994950618</v>
      </c>
      <c r="CD219">
        <v>3.3939265331865687</v>
      </c>
      <c r="CE219">
        <v>33.654349038450491</v>
      </c>
      <c r="CF219">
        <v>6.5036417935774438</v>
      </c>
      <c r="CG219">
        <v>25.58009147644043</v>
      </c>
      <c r="CH219">
        <v>3.2913212019260123</v>
      </c>
      <c r="CI219">
        <v>0.43331282123980103</v>
      </c>
      <c r="CJ219">
        <v>2.7380563982347668</v>
      </c>
      <c r="CK219">
        <v>0.55326480369124553</v>
      </c>
      <c r="CL219">
        <v>0.27264865621562001</v>
      </c>
      <c r="CM219">
        <v>24.153189975052616</v>
      </c>
      <c r="CN219">
        <v>0.63230120882279384</v>
      </c>
      <c r="CO219">
        <v>80.998893404050278</v>
      </c>
      <c r="CP219">
        <v>373.39406009991535</v>
      </c>
      <c r="CQ219">
        <v>8.0426083952833252E-2</v>
      </c>
      <c r="CR219">
        <v>0</v>
      </c>
      <c r="CS219">
        <v>1573.9165438394264</v>
      </c>
      <c r="CT219">
        <v>461.619873046875</v>
      </c>
      <c r="CU219">
        <v>0.28780697581257297</v>
      </c>
      <c r="CV219" t="e">
        <v>#DIV/0!</v>
      </c>
    </row>
    <row r="220" spans="1:100" x14ac:dyDescent="0.3">
      <c r="A220" s="4" t="str">
        <f>VLOOKUP(B220,ListCodeMtrx!A$1:B$91,2,TRUE)</f>
        <v>M54</v>
      </c>
      <c r="B220">
        <v>54</v>
      </c>
      <c r="C220" s="10">
        <v>9</v>
      </c>
      <c r="D220" s="10">
        <v>2</v>
      </c>
      <c r="E220" s="10">
        <v>5</v>
      </c>
      <c r="F220" s="1">
        <v>69</v>
      </c>
      <c r="G220" s="3">
        <v>41313</v>
      </c>
      <c r="H220" s="11">
        <v>2</v>
      </c>
      <c r="I220" s="11">
        <v>146.83852267906508</v>
      </c>
      <c r="J220" s="11">
        <v>1.9531382143043103</v>
      </c>
      <c r="K220" s="11">
        <v>157.07427986954136</v>
      </c>
      <c r="L220" s="11">
        <v>275.3541898982561</v>
      </c>
      <c r="M220" s="1">
        <v>56.3</v>
      </c>
      <c r="N220" s="8">
        <v>34</v>
      </c>
      <c r="O220" s="8" t="s">
        <v>405</v>
      </c>
      <c r="P220" s="12">
        <v>0.15763888888888888</v>
      </c>
      <c r="Q220" s="12">
        <f t="shared" si="95"/>
        <v>0.49918981481481484</v>
      </c>
      <c r="R220" s="8">
        <v>7938</v>
      </c>
      <c r="S220" s="8">
        <v>0</v>
      </c>
      <c r="T220" s="13">
        <v>50</v>
      </c>
      <c r="U220" s="14">
        <v>-0.32905822969114845</v>
      </c>
      <c r="V220" s="14">
        <v>0.89387142252230833</v>
      </c>
      <c r="W220" s="14">
        <v>48.477622749354417</v>
      </c>
      <c r="X220" s="15">
        <v>26.209684371948242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t="e">
        <v>#DIV/0!</v>
      </c>
      <c r="AG220">
        <v>0.48000027417054525</v>
      </c>
      <c r="AH220">
        <v>0.28780697581257297</v>
      </c>
      <c r="AI220" s="8">
        <v>-1</v>
      </c>
      <c r="AJ220" s="8">
        <v>0.87</v>
      </c>
      <c r="AK220" s="8">
        <v>0.92</v>
      </c>
      <c r="AL220" s="8">
        <v>9.9557476043701172</v>
      </c>
      <c r="AM220">
        <v>0.87497787380218517</v>
      </c>
      <c r="AN220">
        <v>4.2641734349970601E-4</v>
      </c>
      <c r="AO220">
        <v>0.59959752379290188</v>
      </c>
      <c r="AP220">
        <v>1.9230779370217819</v>
      </c>
      <c r="AQ220">
        <v>-1</v>
      </c>
      <c r="AR220" s="8">
        <v>1798.6036376953125</v>
      </c>
      <c r="AS220" s="8">
        <v>0.5</v>
      </c>
      <c r="AT220">
        <v>226.46644290152693</v>
      </c>
      <c r="AU220">
        <v>5.373460144273067</v>
      </c>
      <c r="AV220">
        <v>0.64418791452110424</v>
      </c>
      <c r="AW220">
        <v>26.209684371948242</v>
      </c>
      <c r="AX220" s="8">
        <v>2</v>
      </c>
      <c r="AY220">
        <v>4.644859790802002</v>
      </c>
      <c r="AZ220" s="8">
        <v>1</v>
      </c>
      <c r="BA220">
        <v>9.2897195816040039</v>
      </c>
      <c r="BB220" s="8">
        <v>24.983375549316406</v>
      </c>
      <c r="BC220" s="8">
        <v>26.209684371948242</v>
      </c>
      <c r="BD220" s="8">
        <v>25.000486373901367</v>
      </c>
      <c r="BE220" s="8">
        <v>48.304573059082031</v>
      </c>
      <c r="BF220" s="8">
        <v>48.344085693359375</v>
      </c>
      <c r="BG220" s="8">
        <v>24.508153915405273</v>
      </c>
      <c r="BH220" s="8">
        <v>27.488431930541992</v>
      </c>
      <c r="BI220" s="8">
        <v>77.808509826660156</v>
      </c>
      <c r="BJ220" s="8">
        <v>87.270301818847656</v>
      </c>
      <c r="BK220" s="8">
        <v>350.68890380859375</v>
      </c>
      <c r="BL220" s="8">
        <v>1798.26171875</v>
      </c>
      <c r="BM220" s="8">
        <v>0.38637661933898926</v>
      </c>
      <c r="BN220" s="8">
        <v>100.84841918945312</v>
      </c>
      <c r="BO220" s="8">
        <v>1.4307022094726563E-2</v>
      </c>
      <c r="BP220" s="8">
        <v>-1.0348584651947021</v>
      </c>
      <c r="BQ220" s="8">
        <v>0.25</v>
      </c>
      <c r="BR220" s="8">
        <v>-1.355140209197998</v>
      </c>
      <c r="BS220" s="8">
        <v>7.355140209197998</v>
      </c>
      <c r="BT220" s="8">
        <v>1</v>
      </c>
      <c r="BU220" s="8">
        <v>0</v>
      </c>
      <c r="BV220" s="8">
        <v>0.15999999642372131</v>
      </c>
      <c r="BW220" s="8">
        <v>111115</v>
      </c>
      <c r="BX220">
        <v>1.7534445190429684</v>
      </c>
      <c r="BY220">
        <v>5.3734601442730666E-3</v>
      </c>
      <c r="BZ220">
        <v>299.35968437194822</v>
      </c>
      <c r="CA220">
        <v>298.13337554931638</v>
      </c>
      <c r="CB220">
        <v>287.72186856891494</v>
      </c>
      <c r="CC220">
        <v>0.14647017972060961</v>
      </c>
      <c r="CD220">
        <v>3.4163528207131515</v>
      </c>
      <c r="CE220">
        <v>33.876116732134548</v>
      </c>
      <c r="CF220">
        <v>6.387684801592556</v>
      </c>
      <c r="CG220">
        <v>25.596529960632324</v>
      </c>
      <c r="CH220">
        <v>3.2945341975342224</v>
      </c>
      <c r="CI220">
        <v>0.81541126837056521</v>
      </c>
      <c r="CJ220">
        <v>2.7721649061920473</v>
      </c>
      <c r="CK220">
        <v>0.52236929134217513</v>
      </c>
      <c r="CL220">
        <v>0.51614462718901133</v>
      </c>
      <c r="CM220">
        <v>4.8888916203350634</v>
      </c>
      <c r="CN220">
        <v>1.0027622211503193</v>
      </c>
      <c r="CO220">
        <v>82.254617768802348</v>
      </c>
      <c r="CP220">
        <v>48.391905071132925</v>
      </c>
      <c r="CQ220">
        <v>-5.5931997029540614E-3</v>
      </c>
      <c r="CR220">
        <v>0</v>
      </c>
      <c r="CS220">
        <v>1573.4392152117382</v>
      </c>
      <c r="CT220">
        <v>461.619873046875</v>
      </c>
      <c r="CU220">
        <v>0.28780697581257297</v>
      </c>
      <c r="CV220" t="e">
        <v>#DIV/0!</v>
      </c>
    </row>
    <row r="221" spans="1:100" x14ac:dyDescent="0.3">
      <c r="A221" s="4" t="str">
        <f>VLOOKUP(B221,ListCodeMtrx!A$1:B$91,2,TRUE)</f>
        <v>M54</v>
      </c>
      <c r="B221">
        <v>54</v>
      </c>
      <c r="C221" s="10">
        <v>9</v>
      </c>
      <c r="D221" s="10">
        <v>2</v>
      </c>
      <c r="E221" s="10">
        <v>5</v>
      </c>
      <c r="F221" s="1">
        <v>69</v>
      </c>
      <c r="G221" s="3">
        <v>41313</v>
      </c>
      <c r="H221" s="11">
        <v>2</v>
      </c>
      <c r="I221" s="11">
        <v>146.83852267906508</v>
      </c>
      <c r="J221" s="11">
        <v>1.9531382143043103</v>
      </c>
      <c r="K221" s="11">
        <v>157.07427986954136</v>
      </c>
      <c r="L221" s="11">
        <v>275.3541898982561</v>
      </c>
      <c r="M221" s="1">
        <v>56.3</v>
      </c>
      <c r="N221" s="8">
        <v>35</v>
      </c>
      <c r="O221" s="8" t="s">
        <v>406</v>
      </c>
      <c r="P221" s="12">
        <v>0.15763888888888888</v>
      </c>
      <c r="Q221" s="12">
        <f t="shared" si="95"/>
        <v>0.50127314814814816</v>
      </c>
      <c r="R221" s="8">
        <v>8118</v>
      </c>
      <c r="S221" s="8">
        <v>0</v>
      </c>
      <c r="T221" s="13">
        <v>150</v>
      </c>
      <c r="U221" s="14">
        <v>12.865195384583293</v>
      </c>
      <c r="V221" s="14">
        <v>0.98997217828712658</v>
      </c>
      <c r="W221" s="14">
        <v>119.70132564449362</v>
      </c>
      <c r="X221" s="15">
        <v>26.022043228149414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t="e">
        <v>#DIV/0!</v>
      </c>
      <c r="AG221">
        <v>0.48000027417054525</v>
      </c>
      <c r="AH221">
        <v>0.28780697581257297</v>
      </c>
      <c r="AI221" s="8">
        <v>-1</v>
      </c>
      <c r="AJ221" s="8">
        <v>0.87</v>
      </c>
      <c r="AK221" s="8">
        <v>0.92</v>
      </c>
      <c r="AL221" s="8">
        <v>9.9557476043701172</v>
      </c>
      <c r="AM221">
        <v>0.87497787380218517</v>
      </c>
      <c r="AN221">
        <v>8.8087585217351775E-3</v>
      </c>
      <c r="AO221">
        <v>0.59959752379290188</v>
      </c>
      <c r="AP221">
        <v>1.9230779370217819</v>
      </c>
      <c r="AQ221">
        <v>-1</v>
      </c>
      <c r="AR221" s="8">
        <v>1798.6036376953125</v>
      </c>
      <c r="AS221" s="8">
        <v>0.5</v>
      </c>
      <c r="AT221">
        <v>226.46644290152693</v>
      </c>
      <c r="AU221">
        <v>5.9366732709828121</v>
      </c>
      <c r="AV221">
        <v>0.64894073765697247</v>
      </c>
      <c r="AW221">
        <v>26.022043228149414</v>
      </c>
      <c r="AX221" s="8">
        <v>2</v>
      </c>
      <c r="AY221">
        <v>4.644859790802002</v>
      </c>
      <c r="AZ221" s="8">
        <v>1</v>
      </c>
      <c r="BA221">
        <v>9.2897195816040039</v>
      </c>
      <c r="BB221" s="8">
        <v>24.896404266357422</v>
      </c>
      <c r="BC221" s="8">
        <v>26.022043228149414</v>
      </c>
      <c r="BD221" s="8">
        <v>25.002191543579102</v>
      </c>
      <c r="BE221" s="8">
        <v>151.59567260742187</v>
      </c>
      <c r="BF221" s="8">
        <v>143.77076721191406</v>
      </c>
      <c r="BG221" s="8">
        <v>23.773406982421875</v>
      </c>
      <c r="BH221" s="8">
        <v>27.067920684814453</v>
      </c>
      <c r="BI221" s="8">
        <v>75.867393493652344</v>
      </c>
      <c r="BJ221" s="8">
        <v>86.381080627441406</v>
      </c>
      <c r="BK221" s="8">
        <v>350.642333984375</v>
      </c>
      <c r="BL221" s="8">
        <v>1798.9298095703125</v>
      </c>
      <c r="BM221" s="8">
        <v>0.23769201338291168</v>
      </c>
      <c r="BN221" s="8">
        <v>100.84710693359375</v>
      </c>
      <c r="BO221" s="8">
        <v>0.37845802307128906</v>
      </c>
      <c r="BP221" s="8">
        <v>-1.1532227993011475</v>
      </c>
      <c r="BQ221" s="8">
        <v>0.5</v>
      </c>
      <c r="BR221" s="8">
        <v>-1.355140209197998</v>
      </c>
      <c r="BS221" s="8">
        <v>7.355140209197998</v>
      </c>
      <c r="BT221" s="8">
        <v>1</v>
      </c>
      <c r="BU221" s="8">
        <v>0</v>
      </c>
      <c r="BV221" s="8">
        <v>0.15999999642372131</v>
      </c>
      <c r="BW221" s="8">
        <v>111115</v>
      </c>
      <c r="BX221">
        <v>1.7532116699218749</v>
      </c>
      <c r="BY221">
        <v>5.9366732709828117E-3</v>
      </c>
      <c r="BZ221">
        <v>299.17204322814939</v>
      </c>
      <c r="CA221">
        <v>298.0464042663574</v>
      </c>
      <c r="CB221">
        <v>287.82876309777566</v>
      </c>
      <c r="CC221">
        <v>5.2364788560483454E-2</v>
      </c>
      <c r="CD221">
        <v>3.3786622294284898</v>
      </c>
      <c r="CE221">
        <v>33.502817603417085</v>
      </c>
      <c r="CF221">
        <v>6.4348969186026324</v>
      </c>
      <c r="CG221">
        <v>25.459223747253418</v>
      </c>
      <c r="CH221">
        <v>3.2677808553382222</v>
      </c>
      <c r="CI221">
        <v>0.89463421128635956</v>
      </c>
      <c r="CJ221">
        <v>2.7297214917715173</v>
      </c>
      <c r="CK221">
        <v>0.53805936356670481</v>
      </c>
      <c r="CL221">
        <v>0.56699567424576403</v>
      </c>
      <c r="CM221">
        <v>12.071532387363177</v>
      </c>
      <c r="CN221">
        <v>0.83258459258311701</v>
      </c>
      <c r="CO221">
        <v>82.10058549287227</v>
      </c>
      <c r="CP221">
        <v>141.90117215938088</v>
      </c>
      <c r="CQ221">
        <v>7.4434908287306895E-2</v>
      </c>
      <c r="CR221">
        <v>0</v>
      </c>
      <c r="CS221">
        <v>1574.0237798972018</v>
      </c>
      <c r="CT221">
        <v>461.619873046875</v>
      </c>
      <c r="CU221">
        <v>0.28780697581257297</v>
      </c>
      <c r="CV221" t="e">
        <v>#DIV/0!</v>
      </c>
    </row>
    <row r="222" spans="1:100" s="5" customFormat="1" x14ac:dyDescent="0.3">
      <c r="A222" s="4" t="str">
        <f>VLOOKUP(B222,ListCodeMtrx!A$1:B$91,2,TRUE)</f>
        <v>M54</v>
      </c>
      <c r="B222">
        <v>54</v>
      </c>
      <c r="C222" s="10">
        <v>9</v>
      </c>
      <c r="D222" s="10">
        <v>2</v>
      </c>
      <c r="E222" s="10">
        <v>5</v>
      </c>
      <c r="F222" s="1">
        <v>69</v>
      </c>
      <c r="G222" s="3">
        <v>41313</v>
      </c>
      <c r="H222" s="11">
        <v>2</v>
      </c>
      <c r="I222" s="11">
        <v>146.83852267906508</v>
      </c>
      <c r="J222" s="11">
        <v>1.9531382143043103</v>
      </c>
      <c r="K222" s="11">
        <v>157.07427986954136</v>
      </c>
      <c r="L222" s="11">
        <v>275.3541898982561</v>
      </c>
      <c r="M222" s="1">
        <v>56.3</v>
      </c>
      <c r="N222" s="8">
        <v>36</v>
      </c>
      <c r="O222" s="8" t="s">
        <v>407</v>
      </c>
      <c r="P222" s="12">
        <v>0.15763888888888888</v>
      </c>
      <c r="Q222" s="12">
        <f t="shared" si="95"/>
        <v>0.50327546296296299</v>
      </c>
      <c r="R222" s="8">
        <v>8291</v>
      </c>
      <c r="S222" s="8">
        <v>0</v>
      </c>
      <c r="T222" s="13" t="s">
        <v>192</v>
      </c>
      <c r="U222" s="14">
        <v>37.914128386779133</v>
      </c>
      <c r="V222" s="25">
        <v>1.1373078285952014</v>
      </c>
      <c r="W222" s="14">
        <v>316.08977559463239</v>
      </c>
      <c r="X222" s="15">
        <v>25.695396423339844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t="e">
        <v>#DIV/0!</v>
      </c>
      <c r="AG222">
        <v>0.48000027417054525</v>
      </c>
      <c r="AH222">
        <v>0.28780697581257297</v>
      </c>
      <c r="AI222" s="8">
        <v>-1</v>
      </c>
      <c r="AJ222" s="8">
        <v>0.87</v>
      </c>
      <c r="AK222" s="8">
        <v>0.92</v>
      </c>
      <c r="AL222" s="8">
        <v>9.9557476043701172</v>
      </c>
      <c r="AM222">
        <v>0.87497787380218517</v>
      </c>
      <c r="AN222">
        <v>2.4693328146647934E-2</v>
      </c>
      <c r="AO222">
        <v>0.59959752379290188</v>
      </c>
      <c r="AP222">
        <v>1.9230779370217819</v>
      </c>
      <c r="AQ222">
        <v>-1</v>
      </c>
      <c r="AR222" s="8">
        <v>1798.6036376953125</v>
      </c>
      <c r="AS222" s="8">
        <v>0.5</v>
      </c>
      <c r="AT222">
        <v>226.46644290152693</v>
      </c>
      <c r="AU222">
        <v>6.5304596400996395</v>
      </c>
      <c r="AV222">
        <v>0.63060768257034905</v>
      </c>
      <c r="AW222">
        <v>25.695396423339844</v>
      </c>
      <c r="AX222" s="8">
        <v>2</v>
      </c>
      <c r="AY222">
        <v>4.644859790802002</v>
      </c>
      <c r="AZ222" s="8">
        <v>1</v>
      </c>
      <c r="BA222">
        <v>9.2897195816040039</v>
      </c>
      <c r="BB222" s="8">
        <v>24.804939270019531</v>
      </c>
      <c r="BC222" s="8">
        <v>25.695396423339844</v>
      </c>
      <c r="BD222" s="8">
        <v>25.004489898681641</v>
      </c>
      <c r="BE222" s="8">
        <v>401.57583618164062</v>
      </c>
      <c r="BF222" s="8">
        <v>378.54531860351562</v>
      </c>
      <c r="BG222" s="8">
        <v>22.983840942382812</v>
      </c>
      <c r="BH222" s="8">
        <v>26.608789443969727</v>
      </c>
      <c r="BI222" s="8">
        <v>73.746131896972656</v>
      </c>
      <c r="BJ222" s="8">
        <v>85.377174377441406</v>
      </c>
      <c r="BK222" s="8">
        <v>350.71902465820312</v>
      </c>
      <c r="BL222" s="8">
        <v>1801.070068359375</v>
      </c>
      <c r="BM222" s="8">
        <v>0.136543869972229</v>
      </c>
      <c r="BN222" s="8">
        <v>100.84293365478516</v>
      </c>
      <c r="BO222" s="8">
        <v>0.61570167541503906</v>
      </c>
      <c r="BP222" s="8">
        <v>-0.75421309471130371</v>
      </c>
      <c r="BQ222" s="8">
        <v>0.25</v>
      </c>
      <c r="BR222" s="8">
        <v>-1.355140209197998</v>
      </c>
      <c r="BS222" s="8">
        <v>7.355140209197998</v>
      </c>
      <c r="BT222" s="8">
        <v>1</v>
      </c>
      <c r="BU222" s="8">
        <v>0</v>
      </c>
      <c r="BV222" s="8">
        <v>0.15999999642372131</v>
      </c>
      <c r="BW222" s="8">
        <v>111115</v>
      </c>
      <c r="BX222">
        <v>1.7535951232910154</v>
      </c>
      <c r="BY222">
        <v>6.5304596400996397E-3</v>
      </c>
      <c r="BZ222">
        <v>298.84539642333982</v>
      </c>
      <c r="CA222">
        <v>297.95493927001951</v>
      </c>
      <c r="CB222">
        <v>288.1712044963715</v>
      </c>
      <c r="CC222">
        <v>-4.003067688247848E-2</v>
      </c>
      <c r="CD222">
        <v>3.313916071102736</v>
      </c>
      <c r="CE222">
        <v>32.862154550632567</v>
      </c>
      <c r="CF222">
        <v>6.2533651066628408</v>
      </c>
      <c r="CG222">
        <v>25.250167846679688</v>
      </c>
      <c r="CH222">
        <v>3.2274119720575172</v>
      </c>
      <c r="CI222">
        <v>1.0132581789588415</v>
      </c>
      <c r="CJ222">
        <v>2.683308388532387</v>
      </c>
      <c r="CK222">
        <v>0.54410358352513022</v>
      </c>
      <c r="CL222">
        <v>0.64337398531132484</v>
      </c>
      <c r="CM222">
        <v>31.875420269245442</v>
      </c>
      <c r="CN222">
        <v>0.83501171474187874</v>
      </c>
      <c r="CO222">
        <v>82.526911067149229</v>
      </c>
      <c r="CP222">
        <v>373.03556420538405</v>
      </c>
      <c r="CQ222">
        <v>8.387768357232249E-2</v>
      </c>
      <c r="CR222">
        <v>0</v>
      </c>
      <c r="CS222">
        <v>1575.8964589818422</v>
      </c>
      <c r="CT222">
        <v>461.619873046875</v>
      </c>
      <c r="CU222">
        <v>0.28780697581257297</v>
      </c>
      <c r="CV222" t="e">
        <v>#DIV/0!</v>
      </c>
    </row>
    <row r="223" spans="1:100" x14ac:dyDescent="0.3">
      <c r="A223" s="4" t="str">
        <f>VLOOKUP(B223,ListCodeMtrx!A$1:B$91,2,TRUE)</f>
        <v>M54</v>
      </c>
      <c r="B223">
        <v>54</v>
      </c>
      <c r="C223" s="10">
        <v>9</v>
      </c>
      <c r="D223" s="10">
        <v>2</v>
      </c>
      <c r="E223" s="10">
        <v>5</v>
      </c>
      <c r="F223" s="1">
        <v>69</v>
      </c>
      <c r="G223" s="3">
        <v>41313</v>
      </c>
      <c r="H223" s="11">
        <v>2</v>
      </c>
      <c r="I223" s="11">
        <v>146.83852267906508</v>
      </c>
      <c r="J223" s="11">
        <v>1.9531382143043103</v>
      </c>
      <c r="K223" s="11">
        <v>157.07427986954136</v>
      </c>
      <c r="L223" s="11">
        <v>275.3541898982561</v>
      </c>
      <c r="M223" s="1">
        <v>56.3</v>
      </c>
      <c r="N223" s="8">
        <v>37</v>
      </c>
      <c r="O223" s="8" t="s">
        <v>408</v>
      </c>
      <c r="P223" s="12">
        <v>0.15763888888888888</v>
      </c>
      <c r="Q223" s="12">
        <f t="shared" si="95"/>
        <v>0.50571759259259264</v>
      </c>
      <c r="R223" s="8">
        <v>8501.5</v>
      </c>
      <c r="S223" s="8">
        <v>0</v>
      </c>
      <c r="T223" s="13">
        <v>800</v>
      </c>
      <c r="U223" s="14">
        <v>56.133754161222647</v>
      </c>
      <c r="V223" s="14">
        <v>0.97554608049203095</v>
      </c>
      <c r="W223" s="14">
        <v>657.37393455389156</v>
      </c>
      <c r="X223" s="15">
        <v>25.197921752929688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t="e">
        <v>#DIV/0!</v>
      </c>
      <c r="AG223">
        <v>0.48000027417054525</v>
      </c>
      <c r="AH223">
        <v>0.28780697581257297</v>
      </c>
      <c r="AI223" s="8">
        <v>-1</v>
      </c>
      <c r="AJ223" s="8">
        <v>0.87</v>
      </c>
      <c r="AK223" s="8">
        <v>0.92</v>
      </c>
      <c r="AL223" s="8">
        <v>9.9839849472045898</v>
      </c>
      <c r="AM223">
        <v>0.87499199247360226</v>
      </c>
      <c r="AN223">
        <v>3.6302485126154763E-2</v>
      </c>
      <c r="AO223">
        <v>0.59959752379290188</v>
      </c>
      <c r="AP223">
        <v>1.9230779370217819</v>
      </c>
      <c r="AQ223">
        <v>-1</v>
      </c>
      <c r="AR223" s="8">
        <v>1798.6036376953125</v>
      </c>
      <c r="AS223" s="8">
        <v>0.5</v>
      </c>
      <c r="AT223">
        <v>226.47009717141199</v>
      </c>
      <c r="AU223">
        <v>5.9126601899224802</v>
      </c>
      <c r="AV223">
        <v>0.65595470225763242</v>
      </c>
      <c r="AW223">
        <v>25.197921752929688</v>
      </c>
      <c r="AX223" s="8">
        <v>2</v>
      </c>
      <c r="AY223">
        <v>4.644859790802002</v>
      </c>
      <c r="AZ223" s="8">
        <v>1</v>
      </c>
      <c r="BA223">
        <v>9.2897195816040039</v>
      </c>
      <c r="BB223" s="8">
        <v>24.7734375</v>
      </c>
      <c r="BC223" s="8">
        <v>25.197921752929688</v>
      </c>
      <c r="BD223" s="8">
        <v>25.005800247192383</v>
      </c>
      <c r="BE223" s="8">
        <v>799.8245849609375</v>
      </c>
      <c r="BF223" s="8">
        <v>765.23565673828125</v>
      </c>
      <c r="BG223" s="8">
        <v>22.117137908935547</v>
      </c>
      <c r="BH223" s="8">
        <v>25.403039932250977</v>
      </c>
      <c r="BI223" s="8">
        <v>71.091056823730469</v>
      </c>
      <c r="BJ223" s="8">
        <v>81.652931213378906</v>
      </c>
      <c r="BK223" s="8">
        <v>350.73843383789062</v>
      </c>
      <c r="BL223" s="8">
        <v>1798.6734619140625</v>
      </c>
      <c r="BM223" s="8">
        <v>0.30242869257926941</v>
      </c>
      <c r="BN223" s="8">
        <v>100.83190155029297</v>
      </c>
      <c r="BO223" s="8">
        <v>0.10233497619628906</v>
      </c>
      <c r="BP223" s="8">
        <v>0.62795090675354004</v>
      </c>
      <c r="BQ223" s="8">
        <v>0</v>
      </c>
      <c r="BR223" s="8">
        <v>-1.355140209197998</v>
      </c>
      <c r="BS223" s="8">
        <v>7.355140209197998</v>
      </c>
      <c r="BT223" s="8">
        <v>1</v>
      </c>
      <c r="BU223" s="8">
        <v>0</v>
      </c>
      <c r="BV223" s="8">
        <v>0.15999999642372131</v>
      </c>
      <c r="BW223" s="8">
        <v>111115</v>
      </c>
      <c r="BX223">
        <v>1.7536921691894529</v>
      </c>
      <c r="BY223">
        <v>5.9126601899224798E-3</v>
      </c>
      <c r="BZ223">
        <v>298.34792175292966</v>
      </c>
      <c r="CA223">
        <v>297.92343749999998</v>
      </c>
      <c r="CB223">
        <v>287.78774747369243</v>
      </c>
      <c r="CC223">
        <v>8.8701287715060528E-2</v>
      </c>
      <c r="CD223">
        <v>3.2173915237845239</v>
      </c>
      <c r="CE223">
        <v>31.908468196245931</v>
      </c>
      <c r="CF223">
        <v>6.5054282639949541</v>
      </c>
      <c r="CG223">
        <v>24.985679626464844</v>
      </c>
      <c r="CH223">
        <v>3.1769638965882736</v>
      </c>
      <c r="CI223">
        <v>0.8828363361473297</v>
      </c>
      <c r="CJ223">
        <v>2.5614368215268914</v>
      </c>
      <c r="CK223">
        <v>0.61552707506138216</v>
      </c>
      <c r="CL223">
        <v>0.5594149294797075</v>
      </c>
      <c r="CM223">
        <v>66.284263850666733</v>
      </c>
      <c r="CN223">
        <v>0.85904770480228743</v>
      </c>
      <c r="CO223">
        <v>81.005442707718544</v>
      </c>
      <c r="CP223">
        <v>757.07819111706749</v>
      </c>
      <c r="CQ223">
        <v>6.0061690589274311E-2</v>
      </c>
      <c r="CR223">
        <v>0</v>
      </c>
      <c r="CS223">
        <v>1573.8248762495775</v>
      </c>
      <c r="CT223">
        <v>461.619873046875</v>
      </c>
      <c r="CU223">
        <v>0.28780697581257297</v>
      </c>
      <c r="CV223" t="e">
        <v>#DIV/0!</v>
      </c>
    </row>
    <row r="224" spans="1:100" x14ac:dyDescent="0.3">
      <c r="A224" s="4" t="str">
        <f>VLOOKUP(B224,ListCodeMtrx!A$1:B$91,2,TRUE)</f>
        <v>M54</v>
      </c>
      <c r="B224" s="5">
        <v>54</v>
      </c>
      <c r="C224" s="10">
        <v>9</v>
      </c>
      <c r="D224" s="10">
        <v>2</v>
      </c>
      <c r="E224" s="10">
        <v>5</v>
      </c>
      <c r="F224" s="1">
        <v>69</v>
      </c>
      <c r="G224" s="17">
        <v>41313</v>
      </c>
      <c r="H224" s="11">
        <v>2</v>
      </c>
      <c r="I224" s="11">
        <v>146.83852267906508</v>
      </c>
      <c r="J224" s="11">
        <v>1.9531382143043103</v>
      </c>
      <c r="K224" s="11">
        <v>157.07427986954136</v>
      </c>
      <c r="L224" s="11">
        <v>275.3541898982561</v>
      </c>
      <c r="M224" s="1">
        <v>56.3</v>
      </c>
      <c r="N224" s="19">
        <v>38</v>
      </c>
      <c r="O224" s="19" t="s">
        <v>409</v>
      </c>
      <c r="P224" s="12">
        <v>0.15763888888888888</v>
      </c>
      <c r="Q224" s="12">
        <f t="shared" si="95"/>
        <v>0.50810185185185186</v>
      </c>
      <c r="R224" s="19">
        <v>8699</v>
      </c>
      <c r="S224" s="19">
        <v>0</v>
      </c>
      <c r="T224" s="13" t="s">
        <v>194</v>
      </c>
      <c r="U224" s="5">
        <v>35.755452592160367</v>
      </c>
      <c r="V224" s="5">
        <v>1.1055910484845004</v>
      </c>
      <c r="W224" s="5">
        <v>316.76258549595877</v>
      </c>
      <c r="X224" s="5">
        <v>25.399892807006836</v>
      </c>
      <c r="Y224" s="19">
        <v>6</v>
      </c>
      <c r="Z224" s="19">
        <v>6</v>
      </c>
      <c r="AA224" s="19">
        <v>0</v>
      </c>
      <c r="AB224" s="19">
        <v>0</v>
      </c>
      <c r="AC224" s="19">
        <v>495.60986328125</v>
      </c>
      <c r="AD224" s="19">
        <v>956.31591796875</v>
      </c>
      <c r="AE224" s="19">
        <v>695.041015625</v>
      </c>
      <c r="AF224" s="5" t="e">
        <v>#DIV/0!</v>
      </c>
      <c r="AG224" s="5">
        <v>0.48175090054556086</v>
      </c>
      <c r="AH224" s="5">
        <v>0.27320982264805072</v>
      </c>
      <c r="AI224" s="19">
        <v>-1</v>
      </c>
      <c r="AJ224" s="19">
        <v>0.87</v>
      </c>
      <c r="AK224" s="19">
        <v>0.92</v>
      </c>
      <c r="AL224" s="19">
        <v>9.9557476043701172</v>
      </c>
      <c r="AM224" s="5">
        <v>0.87497787380218517</v>
      </c>
      <c r="AN224" s="5">
        <v>2.3311483782370142E-2</v>
      </c>
      <c r="AO224" s="5">
        <v>0.56711844718640503</v>
      </c>
      <c r="AP224" s="5">
        <v>1.9295740234815653</v>
      </c>
      <c r="AQ224" s="5">
        <v>-1</v>
      </c>
      <c r="AR224" s="19">
        <v>1802</v>
      </c>
      <c r="AS224" s="19">
        <v>0.5</v>
      </c>
      <c r="AT224" s="5">
        <v>215.38634729993962</v>
      </c>
      <c r="AU224" s="5">
        <v>6.8936487933534591</v>
      </c>
      <c r="AV224" s="5">
        <v>0.683174287999611</v>
      </c>
      <c r="AW224" s="5">
        <v>25.399892807006836</v>
      </c>
      <c r="AX224" s="19">
        <v>2</v>
      </c>
      <c r="AY224" s="5">
        <v>4.644859790802002</v>
      </c>
      <c r="AZ224" s="19">
        <v>1</v>
      </c>
      <c r="BA224" s="5">
        <v>9.2897195816040039</v>
      </c>
      <c r="BB224" s="19">
        <v>24.870460510253906</v>
      </c>
      <c r="BC224" s="19">
        <v>25.399892807006836</v>
      </c>
      <c r="BD224" s="19">
        <v>25.008295059204102</v>
      </c>
      <c r="BE224" s="19">
        <v>399.47109985351562</v>
      </c>
      <c r="BF224" s="19">
        <v>377.59710693359375</v>
      </c>
      <c r="BG224" s="19">
        <v>21.688936233520508</v>
      </c>
      <c r="BH224" s="19">
        <v>25.519731521606445</v>
      </c>
      <c r="BI224" s="19">
        <v>69.309425354003906</v>
      </c>
      <c r="BJ224" s="19">
        <v>81.551162719726563</v>
      </c>
      <c r="BK224" s="19">
        <v>350.72219848632812</v>
      </c>
      <c r="BL224" s="19">
        <v>1802</v>
      </c>
      <c r="BM224" s="19">
        <v>0.30444598197937012</v>
      </c>
      <c r="BN224" s="19">
        <v>100.82806396484375</v>
      </c>
      <c r="BO224" s="19">
        <v>8.4207534790039063E-2</v>
      </c>
      <c r="BP224" s="19">
        <v>1.3170187473297119</v>
      </c>
      <c r="BQ224" s="19">
        <v>0.5</v>
      </c>
      <c r="BR224" s="19">
        <v>-1.355140209197998</v>
      </c>
      <c r="BS224" s="19">
        <v>7.355140209197998</v>
      </c>
      <c r="BT224" s="19">
        <v>1</v>
      </c>
      <c r="BU224" s="19">
        <v>0</v>
      </c>
      <c r="BV224" s="19">
        <v>0.15999999642372131</v>
      </c>
      <c r="BW224" s="19">
        <v>111115</v>
      </c>
      <c r="BX224" s="5">
        <v>1.7536109924316405</v>
      </c>
      <c r="BY224" s="5">
        <v>6.8936487933534589E-3</v>
      </c>
      <c r="BZ224" s="5">
        <v>298.54989280700681</v>
      </c>
      <c r="CA224" s="5">
        <v>298.02046051025388</v>
      </c>
      <c r="CB224" s="5">
        <v>288.31999355554581</v>
      </c>
      <c r="CC224" s="5">
        <v>-8.6905070756635255E-2</v>
      </c>
      <c r="CD224" s="5">
        <v>3.256279410225785</v>
      </c>
      <c r="CE224" s="5">
        <v>32.295367799198928</v>
      </c>
      <c r="CF224" s="5">
        <v>6.7756362775924828</v>
      </c>
      <c r="CG224" s="5">
        <v>25.135176658630371</v>
      </c>
      <c r="CH224" s="5">
        <v>3.2053933741642684</v>
      </c>
      <c r="CI224" s="5">
        <v>0.9880061479476081</v>
      </c>
      <c r="CJ224" s="5">
        <v>2.573105122226174</v>
      </c>
      <c r="CK224" s="5">
        <v>0.63228825193809435</v>
      </c>
      <c r="CL224" s="5">
        <v>0.62709112554134405</v>
      </c>
      <c r="CM224" s="5">
        <v>31.938558232055819</v>
      </c>
      <c r="CN224" s="5">
        <v>0.83889039317154079</v>
      </c>
      <c r="CO224" s="5">
        <v>80.693017397761423</v>
      </c>
      <c r="CP224" s="5">
        <v>372.40105547311663</v>
      </c>
      <c r="CQ224" s="5">
        <v>7.7476025260414763E-2</v>
      </c>
      <c r="CR224" s="5">
        <v>0</v>
      </c>
      <c r="CS224" s="5">
        <v>1576.7101285915376</v>
      </c>
      <c r="CT224" s="5">
        <v>460.7060546875</v>
      </c>
      <c r="CU224" s="5">
        <v>0.27320982264805072</v>
      </c>
      <c r="CV224" s="5" t="e">
        <v>#DIV/0!</v>
      </c>
    </row>
    <row r="225" spans="1:100" x14ac:dyDescent="0.3">
      <c r="A225" s="4" t="str">
        <f>VLOOKUP(B225,ListCodeMtrx!A$1:B$91,2,TRUE)</f>
        <v>M56</v>
      </c>
      <c r="B225">
        <v>56</v>
      </c>
      <c r="C225" s="10">
        <v>21</v>
      </c>
      <c r="D225" s="10">
        <v>2</v>
      </c>
      <c r="E225" s="10">
        <v>6</v>
      </c>
      <c r="F225" s="1">
        <v>69</v>
      </c>
      <c r="G225" s="3">
        <v>41313</v>
      </c>
      <c r="H225" s="11">
        <v>2</v>
      </c>
      <c r="I225" s="11">
        <v>147.4695592434019</v>
      </c>
      <c r="J225" s="11">
        <v>2.1650932337673297</v>
      </c>
      <c r="K225" s="11">
        <v>144.60435520134055</v>
      </c>
      <c r="L225" s="11">
        <v>239.57355645150966</v>
      </c>
      <c r="M225" s="1">
        <v>50.2</v>
      </c>
      <c r="N225" s="8">
        <v>39</v>
      </c>
      <c r="O225" s="8" t="s">
        <v>410</v>
      </c>
      <c r="P225" s="12">
        <v>0.15763888888888888</v>
      </c>
      <c r="Q225" s="12">
        <f t="shared" si="95"/>
        <v>0.51167824074074075</v>
      </c>
      <c r="R225" s="8">
        <v>9016.5</v>
      </c>
      <c r="S225" s="8">
        <v>0</v>
      </c>
      <c r="T225" s="13">
        <v>400</v>
      </c>
      <c r="U225">
        <v>34.495587426812619</v>
      </c>
      <c r="V225">
        <v>0.86011136369053298</v>
      </c>
      <c r="W225">
        <v>305.63682907877956</v>
      </c>
      <c r="X225">
        <v>24.849946975708008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t="e">
        <v>#DIV/0!</v>
      </c>
      <c r="AG225">
        <v>0.48175090054556086</v>
      </c>
      <c r="AH225">
        <v>0.27320982264805072</v>
      </c>
      <c r="AI225" s="8">
        <v>-1</v>
      </c>
      <c r="AJ225" s="8">
        <v>0.87</v>
      </c>
      <c r="AK225" s="8">
        <v>0.92</v>
      </c>
      <c r="AL225" s="8">
        <v>9.9839849472045898</v>
      </c>
      <c r="AM225">
        <v>0.87499199247360226</v>
      </c>
      <c r="AN225">
        <v>2.2522155472370336E-2</v>
      </c>
      <c r="AO225">
        <v>0.56711844718640503</v>
      </c>
      <c r="AP225">
        <v>1.9295740234815653</v>
      </c>
      <c r="AQ225">
        <v>-1</v>
      </c>
      <c r="AR225" s="8">
        <v>1802</v>
      </c>
      <c r="AS225" s="8">
        <v>0.5</v>
      </c>
      <c r="AT225">
        <v>215.38982278104183</v>
      </c>
      <c r="AU225">
        <v>5.6381891109432418</v>
      </c>
      <c r="AV225">
        <v>0.70205628983842994</v>
      </c>
      <c r="AW225">
        <v>24.849946975708008</v>
      </c>
      <c r="AX225" s="8">
        <v>2</v>
      </c>
      <c r="AY225">
        <v>4.644859790802002</v>
      </c>
      <c r="AZ225" s="8">
        <v>1</v>
      </c>
      <c r="BA225">
        <v>9.2897195816040039</v>
      </c>
      <c r="BB225" s="8">
        <v>24.733793258666992</v>
      </c>
      <c r="BC225" s="8">
        <v>24.849946975708008</v>
      </c>
      <c r="BD225" s="8">
        <v>25.007024765014648</v>
      </c>
      <c r="BE225" s="8">
        <v>399.655517578125</v>
      </c>
      <c r="BF225" s="8">
        <v>378.76724243164062</v>
      </c>
      <c r="BG225" s="8">
        <v>21.155733108520508</v>
      </c>
      <c r="BH225" s="8">
        <v>24.292709350585937</v>
      </c>
      <c r="BI225" s="8">
        <v>68.156654357910156</v>
      </c>
      <c r="BJ225" s="8">
        <v>78.262947082519531</v>
      </c>
      <c r="BK225" s="8">
        <v>350.73406982421875</v>
      </c>
      <c r="BL225" s="8">
        <v>1801.193359375</v>
      </c>
      <c r="BM225" s="8">
        <v>0.25893682241439819</v>
      </c>
      <c r="BN225" s="8">
        <v>100.82394409179687</v>
      </c>
      <c r="BO225" s="8">
        <v>0.63675880432128906</v>
      </c>
      <c r="BP225" s="8">
        <v>0.48522782325744629</v>
      </c>
      <c r="BQ225" s="8">
        <v>0</v>
      </c>
      <c r="BR225" s="8">
        <v>-1.355140209197998</v>
      </c>
      <c r="BS225" s="8">
        <v>7.355140209197998</v>
      </c>
      <c r="BT225" s="8">
        <v>1</v>
      </c>
      <c r="BU225" s="8">
        <v>0</v>
      </c>
      <c r="BV225" s="8">
        <v>0.15999999642372131</v>
      </c>
      <c r="BW225" s="8">
        <v>111115</v>
      </c>
      <c r="BX225">
        <v>1.7536703491210937</v>
      </c>
      <c r="BY225">
        <v>5.6381891109432416E-3</v>
      </c>
      <c r="BZ225">
        <v>297.99994697570799</v>
      </c>
      <c r="CA225">
        <v>297.88379325866697</v>
      </c>
      <c r="CB225">
        <v>288.19093105843058</v>
      </c>
      <c r="CC225">
        <v>0.15280057898005653</v>
      </c>
      <c r="CD225">
        <v>3.1513430592401779</v>
      </c>
      <c r="CE225">
        <v>31.255899455500213</v>
      </c>
      <c r="CF225">
        <v>6.9631901049142755</v>
      </c>
      <c r="CG225">
        <v>24.7918701171875</v>
      </c>
      <c r="CH225">
        <v>3.1404357769543081</v>
      </c>
      <c r="CI225">
        <v>0.78722428193154514</v>
      </c>
      <c r="CJ225">
        <v>2.4492867694017479</v>
      </c>
      <c r="CK225">
        <v>0.69114900755256015</v>
      </c>
      <c r="CL225">
        <v>0.49808261089399686</v>
      </c>
      <c r="CM225">
        <v>30.815510567432948</v>
      </c>
      <c r="CN225">
        <v>0.80692519003657093</v>
      </c>
      <c r="CO225">
        <v>79.027367262613012</v>
      </c>
      <c r="CP225">
        <v>373.75427701141251</v>
      </c>
      <c r="CQ225">
        <v>7.2938174201416711E-2</v>
      </c>
      <c r="CR225">
        <v>0</v>
      </c>
      <c r="CS225">
        <v>1576.0297663497524</v>
      </c>
      <c r="CT225">
        <v>460.7060546875</v>
      </c>
      <c r="CU225">
        <v>0.27320982264805072</v>
      </c>
      <c r="CV225" t="e">
        <v>#DIV/0!</v>
      </c>
    </row>
    <row r="226" spans="1:100" s="5" customFormat="1" x14ac:dyDescent="0.3">
      <c r="A226" s="4" t="str">
        <f>VLOOKUP(B226,ListCodeMtrx!A$1:B$91,2,TRUE)</f>
        <v>M56</v>
      </c>
      <c r="B226">
        <v>56</v>
      </c>
      <c r="C226" s="10">
        <v>21</v>
      </c>
      <c r="D226" s="10">
        <v>2</v>
      </c>
      <c r="E226" s="10">
        <v>6</v>
      </c>
      <c r="F226" s="1">
        <v>69</v>
      </c>
      <c r="G226" s="3">
        <v>41313</v>
      </c>
      <c r="H226" s="11">
        <v>2</v>
      </c>
      <c r="I226" s="11">
        <v>147.4695592434019</v>
      </c>
      <c r="J226" s="11">
        <v>2.1650932337673297</v>
      </c>
      <c r="K226" s="11">
        <v>144.60435520134055</v>
      </c>
      <c r="L226" s="11">
        <v>239.57355645150966</v>
      </c>
      <c r="M226" s="1">
        <v>50.2</v>
      </c>
      <c r="N226" s="8">
        <v>40</v>
      </c>
      <c r="O226" s="8" t="s">
        <v>411</v>
      </c>
      <c r="P226" s="12">
        <v>0.15763888888888888</v>
      </c>
      <c r="Q226" s="12">
        <f t="shared" si="95"/>
        <v>0.51410879629629636</v>
      </c>
      <c r="R226" s="8">
        <v>9226.5</v>
      </c>
      <c r="S226" s="8">
        <v>0</v>
      </c>
      <c r="T226" s="13">
        <v>50</v>
      </c>
      <c r="U226" s="14">
        <v>-0.18802906497524646</v>
      </c>
      <c r="V226" s="14">
        <v>0.8412653586017661</v>
      </c>
      <c r="W226" s="14">
        <v>49.649950537932988</v>
      </c>
      <c r="X226" s="15">
        <v>24.734115600585938</v>
      </c>
      <c r="Y226" s="27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t="e">
        <v>#DIV/0!</v>
      </c>
      <c r="AG226">
        <v>0.48175090054556086</v>
      </c>
      <c r="AH226">
        <v>0.27320982264805072</v>
      </c>
      <c r="AI226" s="8">
        <v>-1</v>
      </c>
      <c r="AJ226" s="8">
        <v>0.87</v>
      </c>
      <c r="AK226" s="8">
        <v>0.92</v>
      </c>
      <c r="AL226" s="8">
        <v>10.012383460998535</v>
      </c>
      <c r="AM226">
        <v>0.87500619173049932</v>
      </c>
      <c r="AN226">
        <v>5.1616798704731421E-4</v>
      </c>
      <c r="AO226">
        <v>0.56711844718640503</v>
      </c>
      <c r="AP226">
        <v>1.9295740234815653</v>
      </c>
      <c r="AQ226">
        <v>-1</v>
      </c>
      <c r="AR226" s="8">
        <v>1802</v>
      </c>
      <c r="AS226" s="8">
        <v>0.5</v>
      </c>
      <c r="AT226">
        <v>215.39331809923101</v>
      </c>
      <c r="AU226">
        <v>5.7017029647784732</v>
      </c>
      <c r="AV226">
        <v>0.72474601658740267</v>
      </c>
      <c r="AW226">
        <v>24.734115600585938</v>
      </c>
      <c r="AX226" s="8">
        <v>2</v>
      </c>
      <c r="AY226">
        <v>4.644859790802002</v>
      </c>
      <c r="AZ226" s="8">
        <v>1</v>
      </c>
      <c r="BA226">
        <v>9.2897195816040039</v>
      </c>
      <c r="BB226" s="8">
        <v>24.626754760742188</v>
      </c>
      <c r="BC226" s="8">
        <v>24.734115600585938</v>
      </c>
      <c r="BD226" s="8">
        <v>25.006952285766602</v>
      </c>
      <c r="BE226" s="8">
        <v>49.900749206542969</v>
      </c>
      <c r="BF226" s="8">
        <v>49.845909118652344</v>
      </c>
      <c r="BG226" s="8">
        <v>20.679328918457031</v>
      </c>
      <c r="BH226" s="8">
        <v>23.852872848510742</v>
      </c>
      <c r="BI226" s="8">
        <v>67.047569274902344</v>
      </c>
      <c r="BJ226" s="8">
        <v>77.336997985839844</v>
      </c>
      <c r="BK226" s="8">
        <v>350.75619506835937</v>
      </c>
      <c r="BL226" s="8">
        <v>1797.7872314453125</v>
      </c>
      <c r="BM226" s="8">
        <v>0.14767123758792877</v>
      </c>
      <c r="BN226" s="8">
        <v>100.82122039794922</v>
      </c>
      <c r="BO226" s="8">
        <v>-7.3610305786132813E-2</v>
      </c>
      <c r="BP226" s="8">
        <v>0.5513155460357666</v>
      </c>
      <c r="BQ226" s="8">
        <v>0.25</v>
      </c>
      <c r="BR226" s="8">
        <v>-1.355140209197998</v>
      </c>
      <c r="BS226" s="8">
        <v>7.355140209197998</v>
      </c>
      <c r="BT226" s="8">
        <v>1</v>
      </c>
      <c r="BU226" s="8">
        <v>0</v>
      </c>
      <c r="BV226" s="8">
        <v>0.15999999642372131</v>
      </c>
      <c r="BW226" s="8">
        <v>111115</v>
      </c>
      <c r="BX226">
        <v>1.7537809753417966</v>
      </c>
      <c r="BY226">
        <v>5.7017029647784727E-3</v>
      </c>
      <c r="BZ226">
        <v>297.88411560058591</v>
      </c>
      <c r="CA226">
        <v>297.77675476074216</v>
      </c>
      <c r="CB226">
        <v>287.64595060186184</v>
      </c>
      <c r="CC226">
        <v>0.13983833890757982</v>
      </c>
      <c r="CD226">
        <v>3.1296217671713631</v>
      </c>
      <c r="CE226">
        <v>31.041300182823633</v>
      </c>
      <c r="CF226">
        <v>7.188427334312891</v>
      </c>
      <c r="CG226">
        <v>24.680435180664063</v>
      </c>
      <c r="CH226">
        <v>3.119599792450694</v>
      </c>
      <c r="CI226">
        <v>0.77140764903448844</v>
      </c>
      <c r="CJ226">
        <v>2.4048757505839604</v>
      </c>
      <c r="CK226">
        <v>0.71472404186673355</v>
      </c>
      <c r="CL226">
        <v>0.48795441193393368</v>
      </c>
      <c r="CM226">
        <v>5.0057686059322197</v>
      </c>
      <c r="CN226">
        <v>0.99606871287565646</v>
      </c>
      <c r="CO226">
        <v>78.166081797944472</v>
      </c>
      <c r="CP226">
        <v>49.873233865700605</v>
      </c>
      <c r="CQ226">
        <v>-2.9469705760055117E-3</v>
      </c>
      <c r="CR226">
        <v>0</v>
      </c>
      <c r="CS226">
        <v>1573.0749589286806</v>
      </c>
      <c r="CT226">
        <v>460.7060546875</v>
      </c>
      <c r="CU226">
        <v>0.27320982264805072</v>
      </c>
      <c r="CV226" t="e">
        <v>#DIV/0!</v>
      </c>
    </row>
    <row r="227" spans="1:100" x14ac:dyDescent="0.3">
      <c r="A227" s="4" t="str">
        <f>VLOOKUP(B227,ListCodeMtrx!A$1:B$91,2,TRUE)</f>
        <v>M56</v>
      </c>
      <c r="B227">
        <v>56</v>
      </c>
      <c r="C227" s="10">
        <v>21</v>
      </c>
      <c r="D227" s="10">
        <v>2</v>
      </c>
      <c r="E227" s="10">
        <v>6</v>
      </c>
      <c r="F227" s="1">
        <v>69</v>
      </c>
      <c r="G227" s="3">
        <v>41313</v>
      </c>
      <c r="H227" s="11">
        <v>2</v>
      </c>
      <c r="I227" s="11">
        <v>147.4695592434019</v>
      </c>
      <c r="J227" s="11">
        <v>2.1650932337673297</v>
      </c>
      <c r="K227" s="11">
        <v>144.60435520134055</v>
      </c>
      <c r="L227" s="11">
        <v>239.57355645150966</v>
      </c>
      <c r="M227" s="1">
        <v>50.2</v>
      </c>
      <c r="N227" s="8">
        <v>41</v>
      </c>
      <c r="O227" s="8" t="s">
        <v>412</v>
      </c>
      <c r="P227" s="12">
        <v>0.15763888888888888</v>
      </c>
      <c r="Q227" s="12">
        <f t="shared" si="95"/>
        <v>0.51599537037037035</v>
      </c>
      <c r="R227" s="8">
        <v>9390</v>
      </c>
      <c r="S227" s="8">
        <v>0</v>
      </c>
      <c r="T227" s="13">
        <v>150</v>
      </c>
      <c r="U227" s="14">
        <v>12.202188563513186</v>
      </c>
      <c r="V227" s="14">
        <v>0.85761887657748703</v>
      </c>
      <c r="W227" s="14">
        <v>118.08122253374268</v>
      </c>
      <c r="X227" s="15">
        <v>24.681257247924805</v>
      </c>
      <c r="Y227" s="27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t="e">
        <v>#DIV/0!</v>
      </c>
      <c r="AG227">
        <v>0.48175090054556086</v>
      </c>
      <c r="AH227">
        <v>0.27320982264805072</v>
      </c>
      <c r="AI227" s="8">
        <v>-1</v>
      </c>
      <c r="AJ227" s="8">
        <v>0.87</v>
      </c>
      <c r="AK227" s="8">
        <v>0.92</v>
      </c>
      <c r="AL227" s="8">
        <v>10.012383460998535</v>
      </c>
      <c r="AM227">
        <v>0.87500619173049932</v>
      </c>
      <c r="AN227">
        <v>8.3908142241988105E-3</v>
      </c>
      <c r="AO227">
        <v>0.56711844718640503</v>
      </c>
      <c r="AP227">
        <v>1.9295740234815653</v>
      </c>
      <c r="AQ227">
        <v>-1</v>
      </c>
      <c r="AR227" s="8">
        <v>1802</v>
      </c>
      <c r="AS227" s="8">
        <v>0.5</v>
      </c>
      <c r="AT227">
        <v>215.39331809923101</v>
      </c>
      <c r="AU227">
        <v>5.9015807531827873</v>
      </c>
      <c r="AV227">
        <v>0.73715403423692516</v>
      </c>
      <c r="AW227">
        <v>24.681257247924805</v>
      </c>
      <c r="AX227" s="8">
        <v>2</v>
      </c>
      <c r="AY227">
        <v>4.644859790802002</v>
      </c>
      <c r="AZ227" s="8">
        <v>1</v>
      </c>
      <c r="BA227">
        <v>9.2897195816040039</v>
      </c>
      <c r="BB227" s="8">
        <v>24.603420257568359</v>
      </c>
      <c r="BC227" s="8">
        <v>24.681257247924805</v>
      </c>
      <c r="BD227" s="8">
        <v>25.009408950805664</v>
      </c>
      <c r="BE227" s="8">
        <v>151.64643859863281</v>
      </c>
      <c r="BF227" s="8">
        <v>144.20355224609375</v>
      </c>
      <c r="BG227" s="8">
        <v>20.346477508544922</v>
      </c>
      <c r="BH227" s="8">
        <v>23.632009506225586</v>
      </c>
      <c r="BI227" s="8">
        <v>66.060234069824219</v>
      </c>
      <c r="BJ227" s="8">
        <v>76.727592468261719</v>
      </c>
      <c r="BK227" s="8">
        <v>350.75686645507812</v>
      </c>
      <c r="BL227" s="8">
        <v>1798.1697998046875</v>
      </c>
      <c r="BM227" s="8">
        <v>0.19723331928253174</v>
      </c>
      <c r="BN227" s="8">
        <v>100.82083892822266</v>
      </c>
      <c r="BO227" s="8">
        <v>3.0057907104492188E-2</v>
      </c>
      <c r="BP227" s="8">
        <v>0.6587221622467041</v>
      </c>
      <c r="BQ227" s="8">
        <v>0.5</v>
      </c>
      <c r="BR227" s="8">
        <v>-1.355140209197998</v>
      </c>
      <c r="BS227" s="8">
        <v>7.355140209197998</v>
      </c>
      <c r="BT227" s="8">
        <v>1</v>
      </c>
      <c r="BU227" s="8">
        <v>0</v>
      </c>
      <c r="BV227" s="8">
        <v>0.15999999642372131</v>
      </c>
      <c r="BW227" s="8">
        <v>111115</v>
      </c>
      <c r="BX227">
        <v>1.7537843322753905</v>
      </c>
      <c r="BY227">
        <v>5.901580753182787E-3</v>
      </c>
      <c r="BZ227">
        <v>297.83125724792478</v>
      </c>
      <c r="CA227">
        <v>297.75342025756834</v>
      </c>
      <c r="CB227">
        <v>287.70716153799367</v>
      </c>
      <c r="CC227">
        <v>0.10619143073448795</v>
      </c>
      <c r="CD227">
        <v>3.1197530582143216</v>
      </c>
      <c r="CE227">
        <v>30.943534009227662</v>
      </c>
      <c r="CF227">
        <v>7.3115245030020759</v>
      </c>
      <c r="CG227">
        <v>24.642338752746582</v>
      </c>
      <c r="CH227">
        <v>3.1125043308626621</v>
      </c>
      <c r="CI227">
        <v>0.78513581705472024</v>
      </c>
      <c r="CJ227">
        <v>2.3825990239773964</v>
      </c>
      <c r="CK227">
        <v>0.72990530688526567</v>
      </c>
      <c r="CL227">
        <v>0.49674497243347493</v>
      </c>
      <c r="CM227">
        <v>11.905047917522086</v>
      </c>
      <c r="CN227">
        <v>0.81885099704221265</v>
      </c>
      <c r="CO227">
        <v>77.761570669439052</v>
      </c>
      <c r="CP227">
        <v>142.43030662591772</v>
      </c>
      <c r="CQ227">
        <v>6.6619343226969469E-2</v>
      </c>
      <c r="CR227">
        <v>0</v>
      </c>
      <c r="CS227">
        <v>1573.4097086118941</v>
      </c>
      <c r="CT227">
        <v>460.7060546875</v>
      </c>
      <c r="CU227">
        <v>0.27320982264805072</v>
      </c>
      <c r="CV227" t="e">
        <v>#DIV/0!</v>
      </c>
    </row>
    <row r="228" spans="1:100" x14ac:dyDescent="0.3">
      <c r="A228" s="4" t="str">
        <f>VLOOKUP(B228,ListCodeMtrx!A$1:B$91,2,TRUE)</f>
        <v>M56</v>
      </c>
      <c r="B228">
        <v>56</v>
      </c>
      <c r="C228" s="10">
        <v>21</v>
      </c>
      <c r="D228" s="10">
        <v>2</v>
      </c>
      <c r="E228" s="10">
        <v>6</v>
      </c>
      <c r="F228" s="1">
        <v>69</v>
      </c>
      <c r="G228" s="3">
        <v>41313</v>
      </c>
      <c r="H228" s="11">
        <v>2</v>
      </c>
      <c r="I228" s="11">
        <v>147.4695592434019</v>
      </c>
      <c r="J228" s="11">
        <v>2.1650932337673297</v>
      </c>
      <c r="K228" s="11">
        <v>144.60435520134055</v>
      </c>
      <c r="L228" s="11">
        <v>239.57355645150966</v>
      </c>
      <c r="M228" s="1">
        <v>50.2</v>
      </c>
      <c r="N228" s="8">
        <v>42</v>
      </c>
      <c r="O228" s="8" t="s">
        <v>413</v>
      </c>
      <c r="P228" s="12">
        <v>0.15763888888888888</v>
      </c>
      <c r="Q228" s="12">
        <f t="shared" si="95"/>
        <v>0.51795138888888892</v>
      </c>
      <c r="R228" s="8">
        <v>9559</v>
      </c>
      <c r="S228" s="8">
        <v>0</v>
      </c>
      <c r="T228" s="13" t="s">
        <v>192</v>
      </c>
      <c r="U228" s="14">
        <v>35.087122931485354</v>
      </c>
      <c r="V228" s="14">
        <v>0.85723252343880207</v>
      </c>
      <c r="W228" s="14">
        <v>305.20347652119176</v>
      </c>
      <c r="X228" s="15">
        <v>24.729343414306641</v>
      </c>
      <c r="Y228" s="27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t="e">
        <v>#DIV/0!</v>
      </c>
      <c r="AG228">
        <v>0.48175090054556086</v>
      </c>
      <c r="AH228">
        <v>0.27320982264805072</v>
      </c>
      <c r="AI228" s="8">
        <v>-1</v>
      </c>
      <c r="AJ228" s="8">
        <v>0.87</v>
      </c>
      <c r="AK228" s="8">
        <v>0.92</v>
      </c>
      <c r="AL228" s="8">
        <v>9.9839849472045898</v>
      </c>
      <c r="AM228">
        <v>0.87499199247360226</v>
      </c>
      <c r="AN228">
        <v>2.2881800851102901E-2</v>
      </c>
      <c r="AO228">
        <v>0.56711844718640503</v>
      </c>
      <c r="AP228">
        <v>1.9295740234815653</v>
      </c>
      <c r="AQ228">
        <v>-1</v>
      </c>
      <c r="AR228" s="8">
        <v>1802</v>
      </c>
      <c r="AS228" s="8">
        <v>0.5</v>
      </c>
      <c r="AT228">
        <v>215.38982278104183</v>
      </c>
      <c r="AU228">
        <v>6.0480929831742936</v>
      </c>
      <c r="AV228">
        <v>0.75573760027515435</v>
      </c>
      <c r="AW228">
        <v>24.729343414306641</v>
      </c>
      <c r="AX228" s="8">
        <v>2</v>
      </c>
      <c r="AY228">
        <v>4.644859790802002</v>
      </c>
      <c r="AZ228" s="8">
        <v>1</v>
      </c>
      <c r="BA228">
        <v>9.2897195816040039</v>
      </c>
      <c r="BB228" s="8">
        <v>24.666677474975586</v>
      </c>
      <c r="BC228" s="8">
        <v>24.729343414306641</v>
      </c>
      <c r="BD228" s="8">
        <v>25.010238647460938</v>
      </c>
      <c r="BE228" s="8">
        <v>401.35821533203125</v>
      </c>
      <c r="BF228" s="8">
        <v>380.04037475585937</v>
      </c>
      <c r="BG228" s="8">
        <v>20.170127868652344</v>
      </c>
      <c r="BH228" s="8">
        <v>23.537664413452148</v>
      </c>
      <c r="BI228" s="8">
        <v>65.237869262695313</v>
      </c>
      <c r="BJ228" s="8">
        <v>76.1297607421875</v>
      </c>
      <c r="BK228" s="8">
        <v>350.7451171875</v>
      </c>
      <c r="BL228" s="8">
        <v>1802.42822265625</v>
      </c>
      <c r="BM228" s="8">
        <v>0.19116660952568054</v>
      </c>
      <c r="BN228" s="8">
        <v>100.81680297851562</v>
      </c>
      <c r="BO228" s="8">
        <v>0.12206840515136719</v>
      </c>
      <c r="BP228" s="8">
        <v>0.70518708229064941</v>
      </c>
      <c r="BQ228" s="8">
        <v>0.75</v>
      </c>
      <c r="BR228" s="8">
        <v>-1.355140209197998</v>
      </c>
      <c r="BS228" s="8">
        <v>7.355140209197998</v>
      </c>
      <c r="BT228" s="8">
        <v>1</v>
      </c>
      <c r="BU228" s="8">
        <v>0</v>
      </c>
      <c r="BV228" s="8">
        <v>0.15999999642372131</v>
      </c>
      <c r="BW228" s="8">
        <v>111115</v>
      </c>
      <c r="BX228">
        <v>1.7537255859375001</v>
      </c>
      <c r="BY228">
        <v>6.0480929831742934E-3</v>
      </c>
      <c r="BZ228">
        <v>297.87934341430662</v>
      </c>
      <c r="CA228">
        <v>297.81667747497556</v>
      </c>
      <c r="CB228">
        <v>288.38850917901436</v>
      </c>
      <c r="CC228">
        <v>8.3770863799866341E-2</v>
      </c>
      <c r="CD228">
        <v>3.1287296760205781</v>
      </c>
      <c r="CE228">
        <v>31.033811662201988</v>
      </c>
      <c r="CF228">
        <v>7.4961472487498391</v>
      </c>
      <c r="CG228">
        <v>24.698010444641113</v>
      </c>
      <c r="CH228">
        <v>3.1228779489708653</v>
      </c>
      <c r="CI228">
        <v>0.7848119983753149</v>
      </c>
      <c r="CJ228">
        <v>2.3729920757454237</v>
      </c>
      <c r="CK228">
        <v>0.74988587322544165</v>
      </c>
      <c r="CL228">
        <v>0.49653757801799997</v>
      </c>
      <c r="CM228">
        <v>30.769638760795011</v>
      </c>
      <c r="CN228">
        <v>0.80308171656039606</v>
      </c>
      <c r="CO228">
        <v>77.265537053328003</v>
      </c>
      <c r="CP228">
        <v>374.94144625307604</v>
      </c>
      <c r="CQ228">
        <v>7.2305300575585943E-2</v>
      </c>
      <c r="CR228">
        <v>0</v>
      </c>
      <c r="CS228">
        <v>1577.1102618326458</v>
      </c>
      <c r="CT228">
        <v>460.7060546875</v>
      </c>
      <c r="CU228">
        <v>0.27320982264805072</v>
      </c>
      <c r="CV228" t="e">
        <v>#DIV/0!</v>
      </c>
    </row>
    <row r="229" spans="1:100" x14ac:dyDescent="0.3">
      <c r="A229" s="4" t="str">
        <f>VLOOKUP(B229,ListCodeMtrx!A$1:B$91,2,TRUE)</f>
        <v>M56</v>
      </c>
      <c r="B229">
        <v>56</v>
      </c>
      <c r="C229" s="10">
        <v>21</v>
      </c>
      <c r="D229" s="10">
        <v>2</v>
      </c>
      <c r="E229" s="10">
        <v>6</v>
      </c>
      <c r="F229" s="1">
        <v>69</v>
      </c>
      <c r="G229" s="3">
        <v>41313</v>
      </c>
      <c r="H229" s="11">
        <v>2</v>
      </c>
      <c r="I229" s="11">
        <v>147.4695592434019</v>
      </c>
      <c r="J229" s="11">
        <v>2.1650932337673297</v>
      </c>
      <c r="K229" s="11">
        <v>144.60435520134055</v>
      </c>
      <c r="L229" s="11">
        <v>239.57355645150966</v>
      </c>
      <c r="M229" s="1">
        <v>50.2</v>
      </c>
      <c r="N229" s="8">
        <v>43</v>
      </c>
      <c r="O229" s="8" t="s">
        <v>414</v>
      </c>
      <c r="P229" s="12">
        <v>0.15763888888888888</v>
      </c>
      <c r="Q229" s="12">
        <f t="shared" si="95"/>
        <v>0.52038194444444452</v>
      </c>
      <c r="R229" s="8">
        <v>9768.5</v>
      </c>
      <c r="S229" s="8">
        <v>0</v>
      </c>
      <c r="T229" s="13">
        <v>800</v>
      </c>
      <c r="U229" s="14">
        <v>48.505639427502871</v>
      </c>
      <c r="V229" s="14">
        <v>0.72344502991103155</v>
      </c>
      <c r="W229" s="14">
        <v>646.2679434342931</v>
      </c>
      <c r="X229" s="15">
        <v>24.775077819824219</v>
      </c>
      <c r="Y229" s="27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t="e">
        <v>#DIV/0!</v>
      </c>
      <c r="AG229">
        <v>0.48175090054556086</v>
      </c>
      <c r="AH229">
        <v>0.27320982264805072</v>
      </c>
      <c r="AI229" s="8">
        <v>-1</v>
      </c>
      <c r="AJ229" s="8">
        <v>0.87</v>
      </c>
      <c r="AK229" s="8">
        <v>0.92</v>
      </c>
      <c r="AL229" s="8">
        <v>10.012383460998535</v>
      </c>
      <c r="AM229">
        <v>0.87500619173049932</v>
      </c>
      <c r="AN229">
        <v>3.1475699210313131E-2</v>
      </c>
      <c r="AO229">
        <v>0.56711844718640503</v>
      </c>
      <c r="AP229">
        <v>1.9295740234815653</v>
      </c>
      <c r="AQ229">
        <v>-1</v>
      </c>
      <c r="AR229" s="8">
        <v>1802</v>
      </c>
      <c r="AS229" s="8">
        <v>0.5</v>
      </c>
      <c r="AT229">
        <v>215.39331809923101</v>
      </c>
      <c r="AU229">
        <v>5.5887303824924883</v>
      </c>
      <c r="AV229">
        <v>0.81666308568746615</v>
      </c>
      <c r="AW229">
        <v>24.775077819824219</v>
      </c>
      <c r="AX229" s="8">
        <v>2</v>
      </c>
      <c r="AY229">
        <v>4.644859790802002</v>
      </c>
      <c r="AZ229" s="8">
        <v>1</v>
      </c>
      <c r="BA229">
        <v>9.2897195816040039</v>
      </c>
      <c r="BB229" s="8">
        <v>24.658763885498047</v>
      </c>
      <c r="BC229" s="8">
        <v>24.775077819824219</v>
      </c>
      <c r="BD229" s="8">
        <v>25.008544921875</v>
      </c>
      <c r="BE229" s="8">
        <v>800.1456298828125</v>
      </c>
      <c r="BF229" s="8">
        <v>770.034912109375</v>
      </c>
      <c r="BG229" s="8">
        <v>19.907522201538086</v>
      </c>
      <c r="BH229" s="8">
        <v>23.020746231079102</v>
      </c>
      <c r="BI229" s="8">
        <v>64.411949157714844</v>
      </c>
      <c r="BJ229" s="8">
        <v>74.484962463378906</v>
      </c>
      <c r="BK229" s="8">
        <v>350.76651000976562</v>
      </c>
      <c r="BL229" s="8">
        <v>1797.4969482421875</v>
      </c>
      <c r="BM229" s="8">
        <v>0.23162870109081268</v>
      </c>
      <c r="BN229" s="8">
        <v>100.80581665039062</v>
      </c>
      <c r="BO229" s="8">
        <v>0.30529594421386719</v>
      </c>
      <c r="BP229" s="8">
        <v>0.53775429725646973</v>
      </c>
      <c r="BQ229" s="8">
        <v>0.25</v>
      </c>
      <c r="BR229" s="8">
        <v>-1.355140209197998</v>
      </c>
      <c r="BS229" s="8">
        <v>7.355140209197998</v>
      </c>
      <c r="BT229" s="8">
        <v>1</v>
      </c>
      <c r="BU229" s="8">
        <v>0</v>
      </c>
      <c r="BV229" s="8">
        <v>0.15999999642372131</v>
      </c>
      <c r="BW229" s="8">
        <v>111115</v>
      </c>
      <c r="BX229">
        <v>1.7538325500488281</v>
      </c>
      <c r="BY229">
        <v>5.5887303824924883E-3</v>
      </c>
      <c r="BZ229">
        <v>297.9250778198242</v>
      </c>
      <c r="CA229">
        <v>297.80876388549802</v>
      </c>
      <c r="CB229">
        <v>287.59950529039997</v>
      </c>
      <c r="CC229">
        <v>0.159157761780792</v>
      </c>
      <c r="CD229">
        <v>3.1372882094127972</v>
      </c>
      <c r="CE229">
        <v>31.122095070102684</v>
      </c>
      <c r="CF229">
        <v>8.1013488390235828</v>
      </c>
      <c r="CG229">
        <v>24.716920852661133</v>
      </c>
      <c r="CH229">
        <v>3.1264085001194095</v>
      </c>
      <c r="CI229">
        <v>0.67117656818005189</v>
      </c>
      <c r="CJ229">
        <v>2.320625123725331</v>
      </c>
      <c r="CK229">
        <v>0.80578337639407849</v>
      </c>
      <c r="CL229">
        <v>0.42388779000498628</v>
      </c>
      <c r="CM229">
        <v>65.147567812862377</v>
      </c>
      <c r="CN229">
        <v>0.83927096456439343</v>
      </c>
      <c r="CO229">
        <v>75.177884276594497</v>
      </c>
      <c r="CP229">
        <v>762.98597886096979</v>
      </c>
      <c r="CQ229">
        <v>4.7793163290979684E-2</v>
      </c>
      <c r="CR229">
        <v>0</v>
      </c>
      <c r="CS229">
        <v>1572.820959328591</v>
      </c>
      <c r="CT229">
        <v>460.7060546875</v>
      </c>
      <c r="CU229">
        <v>0.27320982264805072</v>
      </c>
      <c r="CV229" t="e">
        <v>#DIV/0!</v>
      </c>
    </row>
    <row r="230" spans="1:100" x14ac:dyDescent="0.3">
      <c r="A230" s="4" t="str">
        <f>VLOOKUP(B230,ListCodeMtrx!A$1:B$91,2,TRUE)</f>
        <v>M56</v>
      </c>
      <c r="B230">
        <v>56</v>
      </c>
      <c r="C230" s="10">
        <v>21</v>
      </c>
      <c r="D230" s="10">
        <v>2</v>
      </c>
      <c r="E230" s="10">
        <v>6</v>
      </c>
      <c r="F230" s="1">
        <v>69</v>
      </c>
      <c r="G230" s="3">
        <v>41313</v>
      </c>
      <c r="H230" s="11">
        <v>2</v>
      </c>
      <c r="I230" s="11">
        <v>147.4695592434019</v>
      </c>
      <c r="J230" s="11">
        <v>2.1650932337673297</v>
      </c>
      <c r="K230" s="11">
        <v>144.60435520134055</v>
      </c>
      <c r="L230" s="11">
        <v>239.57355645150966</v>
      </c>
      <c r="M230" s="1">
        <v>50.2</v>
      </c>
      <c r="N230" s="8">
        <v>44</v>
      </c>
      <c r="O230" s="8" t="s">
        <v>415</v>
      </c>
      <c r="P230" s="12">
        <v>0.15763888888888888</v>
      </c>
      <c r="Q230" s="12">
        <f t="shared" si="95"/>
        <v>0.52261574074074069</v>
      </c>
      <c r="R230" s="8">
        <v>9961.5</v>
      </c>
      <c r="S230" s="8">
        <v>0</v>
      </c>
      <c r="T230" s="13" t="s">
        <v>745</v>
      </c>
      <c r="U230">
        <v>33.566182297198644</v>
      </c>
      <c r="V230">
        <v>0.6114897284718035</v>
      </c>
      <c r="W230">
        <v>282.11133792416234</v>
      </c>
      <c r="X230">
        <v>24.865299224853516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t="e">
        <v>#DIV/0!</v>
      </c>
      <c r="AG230">
        <v>0.48175090054556086</v>
      </c>
      <c r="AH230">
        <v>0.27320982264805072</v>
      </c>
      <c r="AI230" s="8">
        <v>-1</v>
      </c>
      <c r="AJ230" s="8">
        <v>0.87</v>
      </c>
      <c r="AK230" s="8">
        <v>0.92</v>
      </c>
      <c r="AL230" s="8">
        <v>10.012383460998535</v>
      </c>
      <c r="AM230">
        <v>0.87500619173049932</v>
      </c>
      <c r="AN230">
        <v>2.197647485263127E-2</v>
      </c>
      <c r="AO230">
        <v>0.56711844718640503</v>
      </c>
      <c r="AP230">
        <v>1.9295740234815653</v>
      </c>
      <c r="AQ230">
        <v>-1</v>
      </c>
      <c r="AR230" s="8">
        <v>1802</v>
      </c>
      <c r="AS230" s="8">
        <v>0.5</v>
      </c>
      <c r="AT230">
        <v>215.39331809923101</v>
      </c>
      <c r="AU230">
        <v>5.1478894519276022</v>
      </c>
      <c r="AV230">
        <v>0.88011642558520542</v>
      </c>
      <c r="AW230">
        <v>24.865299224853516</v>
      </c>
      <c r="AX230" s="8">
        <v>2</v>
      </c>
      <c r="AY230">
        <v>4.644859790802002</v>
      </c>
      <c r="AZ230" s="8">
        <v>1</v>
      </c>
      <c r="BA230">
        <v>9.2897195816040039</v>
      </c>
      <c r="BB230" s="8">
        <v>24.659799575805664</v>
      </c>
      <c r="BC230" s="8">
        <v>24.865299224853516</v>
      </c>
      <c r="BD230" s="8">
        <v>25.010032653808594</v>
      </c>
      <c r="BE230" s="8">
        <v>399.85174560546875</v>
      </c>
      <c r="BF230" s="8">
        <v>379.59716796875</v>
      </c>
      <c r="BG230" s="8">
        <v>19.691022872924805</v>
      </c>
      <c r="BH230" s="8">
        <v>22.56025505065918</v>
      </c>
      <c r="BI230" s="8">
        <v>63.705001831054687</v>
      </c>
      <c r="BJ230" s="8">
        <v>72.987625122070313</v>
      </c>
      <c r="BK230" s="8">
        <v>350.73855590820312</v>
      </c>
      <c r="BL230" s="8">
        <v>1797.5552978515625</v>
      </c>
      <c r="BM230" s="8">
        <v>0.19116394221782684</v>
      </c>
      <c r="BN230" s="8">
        <v>100.80184936523437</v>
      </c>
      <c r="BO230" s="8">
        <v>0.19381523132324219</v>
      </c>
      <c r="BP230" s="8">
        <v>0.3884279727935791</v>
      </c>
      <c r="BQ230" s="8">
        <v>0.25</v>
      </c>
      <c r="BR230" s="8">
        <v>-1.355140209197998</v>
      </c>
      <c r="BS230" s="8">
        <v>7.355140209197998</v>
      </c>
      <c r="BT230" s="8">
        <v>1</v>
      </c>
      <c r="BU230" s="8">
        <v>0</v>
      </c>
      <c r="BV230" s="8">
        <v>0.15999999642372131</v>
      </c>
      <c r="BW230" s="8">
        <v>111115</v>
      </c>
      <c r="BX230">
        <v>1.7536927795410155</v>
      </c>
      <c r="BY230">
        <v>5.1478894519276022E-3</v>
      </c>
      <c r="BZ230">
        <v>298.01529922485349</v>
      </c>
      <c r="CA230">
        <v>297.80979957580564</v>
      </c>
      <c r="CB230">
        <v>287.6088412276913</v>
      </c>
      <c r="CC230">
        <v>0.23284123611744231</v>
      </c>
      <c r="CD230">
        <v>3.1542318568430199</v>
      </c>
      <c r="CE230">
        <v>31.291408607140948</v>
      </c>
      <c r="CF230">
        <v>8.7311535564817682</v>
      </c>
      <c r="CG230">
        <v>24.76254940032959</v>
      </c>
      <c r="CH230">
        <v>3.1349416642828962</v>
      </c>
      <c r="CI230">
        <v>0.57372467611138056</v>
      </c>
      <c r="CJ230">
        <v>2.2741154312578145</v>
      </c>
      <c r="CK230">
        <v>0.86082623302508177</v>
      </c>
      <c r="CL230">
        <v>0.36178984576461753</v>
      </c>
      <c r="CM230">
        <v>28.437344589656142</v>
      </c>
      <c r="CN230">
        <v>0.74318609760383381</v>
      </c>
      <c r="CO230">
        <v>73.096119080668771</v>
      </c>
      <c r="CP230">
        <v>374.7192654978345</v>
      </c>
      <c r="CQ230">
        <v>6.5477222128405552E-2</v>
      </c>
      <c r="CR230">
        <v>0</v>
      </c>
      <c r="CS230">
        <v>1572.8720155980791</v>
      </c>
      <c r="CT230">
        <v>460.7060546875</v>
      </c>
      <c r="CU230">
        <v>0.27320982264805072</v>
      </c>
      <c r="CV230" t="e">
        <v>#DIV/0!</v>
      </c>
    </row>
    <row r="231" spans="1:100" x14ac:dyDescent="0.3">
      <c r="A231" s="4" t="str">
        <f>VLOOKUP(B231,ListCodeMtrx!A$1:B$91,2,TRUE)</f>
        <v>M56</v>
      </c>
      <c r="B231" s="5">
        <v>56</v>
      </c>
      <c r="C231" s="10">
        <v>21</v>
      </c>
      <c r="D231" s="10">
        <v>2</v>
      </c>
      <c r="E231" s="10">
        <v>6</v>
      </c>
      <c r="F231" s="1">
        <v>69</v>
      </c>
      <c r="G231" s="17">
        <v>41313</v>
      </c>
      <c r="H231" s="11">
        <v>2</v>
      </c>
      <c r="I231" s="11">
        <v>147.4695592434019</v>
      </c>
      <c r="J231" s="11">
        <v>2.1650932337673297</v>
      </c>
      <c r="K231" s="11">
        <v>144.60435520134055</v>
      </c>
      <c r="L231" s="11">
        <v>239.57355645150966</v>
      </c>
      <c r="M231" s="1">
        <v>50.2</v>
      </c>
      <c r="N231" s="19">
        <v>45</v>
      </c>
      <c r="O231" s="19" t="s">
        <v>416</v>
      </c>
      <c r="P231" s="12">
        <v>0.15763888888888888</v>
      </c>
      <c r="Q231" s="12">
        <f t="shared" si="95"/>
        <v>0.52289351851851851</v>
      </c>
      <c r="R231" s="19">
        <v>9976.5</v>
      </c>
      <c r="S231" s="19">
        <v>0</v>
      </c>
      <c r="T231" s="13" t="s">
        <v>194</v>
      </c>
      <c r="U231" s="5">
        <v>33.552381026545447</v>
      </c>
      <c r="V231" s="5">
        <v>0.60754148451700285</v>
      </c>
      <c r="W231" s="5">
        <v>281.59419600631816</v>
      </c>
      <c r="X231" s="5">
        <v>24.873264312744141</v>
      </c>
      <c r="Y231" s="19">
        <v>7</v>
      </c>
      <c r="Z231" s="19">
        <v>7</v>
      </c>
      <c r="AA231" s="19">
        <v>0</v>
      </c>
      <c r="AB231" s="19">
        <v>0</v>
      </c>
      <c r="AC231" s="19">
        <v>514.415283203125</v>
      </c>
      <c r="AD231" s="19">
        <v>996.362060546875</v>
      </c>
      <c r="AE231" s="19">
        <v>749.696044921875</v>
      </c>
      <c r="AF231" s="5" t="e">
        <v>#DIV/0!</v>
      </c>
      <c r="AG231" s="5">
        <v>0.48370647220270813</v>
      </c>
      <c r="AH231" s="5">
        <v>0.24756664810140602</v>
      </c>
      <c r="AI231" s="19">
        <v>-1</v>
      </c>
      <c r="AJ231" s="19">
        <v>0.87</v>
      </c>
      <c r="AK231" s="19">
        <v>0.92</v>
      </c>
      <c r="AL231" s="19">
        <v>9.9839849472045898</v>
      </c>
      <c r="AM231" s="5">
        <v>0.87499199247360226</v>
      </c>
      <c r="AN231" s="5">
        <v>2.1906193710741179E-2</v>
      </c>
      <c r="AO231" s="5">
        <v>0.51181173362025556</v>
      </c>
      <c r="AP231" s="5">
        <v>1.9368826959082506</v>
      </c>
      <c r="AQ231" s="5">
        <v>-1</v>
      </c>
      <c r="AR231" s="19">
        <v>1802.631591796875</v>
      </c>
      <c r="AS231" s="19">
        <v>0.5</v>
      </c>
      <c r="AT231" s="5">
        <v>195.24197739724676</v>
      </c>
      <c r="AU231" s="5">
        <v>5.1379090821236533</v>
      </c>
      <c r="AV231" s="5">
        <v>0.8837677377374944</v>
      </c>
      <c r="AW231" s="5">
        <v>24.873264312744141</v>
      </c>
      <c r="AX231" s="19">
        <v>2</v>
      </c>
      <c r="AY231" s="5">
        <v>4.644859790802002</v>
      </c>
      <c r="AZ231" s="19">
        <v>1</v>
      </c>
      <c r="BA231" s="5">
        <v>9.2897195816040039</v>
      </c>
      <c r="BB231" s="19">
        <v>24.661352157592773</v>
      </c>
      <c r="BC231" s="19">
        <v>24.873264312744141</v>
      </c>
      <c r="BD231" s="19">
        <v>25.011665344238281</v>
      </c>
      <c r="BE231" s="19">
        <v>399.87225341796875</v>
      </c>
      <c r="BF231" s="19">
        <v>379.62872314453125</v>
      </c>
      <c r="BG231" s="19">
        <v>19.67536735534668</v>
      </c>
      <c r="BH231" s="19">
        <v>22.538942337036133</v>
      </c>
      <c r="BI231" s="19">
        <v>63.648353576660156</v>
      </c>
      <c r="BJ231" s="19">
        <v>72.91180419921875</v>
      </c>
      <c r="BK231" s="19">
        <v>350.75778198242187</v>
      </c>
      <c r="BL231" s="19">
        <v>1802.631591796875</v>
      </c>
      <c r="BM231" s="19">
        <v>0.20532612502574921</v>
      </c>
      <c r="BN231" s="19">
        <v>100.80170440673828</v>
      </c>
      <c r="BO231" s="19">
        <v>0.19381523132324219</v>
      </c>
      <c r="BP231" s="19">
        <v>0.3884279727935791</v>
      </c>
      <c r="BQ231" s="19">
        <v>0.5</v>
      </c>
      <c r="BR231" s="19">
        <v>-1.355140209197998</v>
      </c>
      <c r="BS231" s="19">
        <v>7.355140209197998</v>
      </c>
      <c r="BT231" s="19">
        <v>1</v>
      </c>
      <c r="BU231" s="19">
        <v>0</v>
      </c>
      <c r="BV231" s="19">
        <v>0.15999999642372131</v>
      </c>
      <c r="BW231" s="19">
        <v>111115</v>
      </c>
      <c r="BX231" s="5">
        <v>1.7537889099121091</v>
      </c>
      <c r="BY231" s="5">
        <v>5.1379090821236529E-3</v>
      </c>
      <c r="BZ231" s="5">
        <v>298.02326431274412</v>
      </c>
      <c r="CA231" s="5">
        <v>297.81135215759275</v>
      </c>
      <c r="CB231" s="5">
        <v>288.42104824078706</v>
      </c>
      <c r="CC231" s="5">
        <v>0.23755417080072291</v>
      </c>
      <c r="CD231" s="5">
        <v>3.1557315408359297</v>
      </c>
      <c r="CE231" s="5">
        <v>31.306331171767159</v>
      </c>
      <c r="CF231" s="5">
        <v>8.767388834731026</v>
      </c>
      <c r="CG231" s="5">
        <v>24.767308235168457</v>
      </c>
      <c r="CH231" s="5">
        <v>3.1358328027411244</v>
      </c>
      <c r="CI231" s="5">
        <v>0.57024766626332457</v>
      </c>
      <c r="CJ231" s="5">
        <v>2.2719638030984353</v>
      </c>
      <c r="CK231" s="5">
        <v>0.86386899964268915</v>
      </c>
      <c r="CL231" s="5">
        <v>0.35957772915713487</v>
      </c>
      <c r="CM231" s="5">
        <v>28.385174908482004</v>
      </c>
      <c r="CN231" s="5">
        <v>0.74176209237758428</v>
      </c>
      <c r="CO231" s="5">
        <v>72.986658942552538</v>
      </c>
      <c r="CP231" s="5">
        <v>374.75282630093511</v>
      </c>
      <c r="CQ231" s="5">
        <v>6.5346436873261624E-2</v>
      </c>
      <c r="CR231" s="5">
        <v>0</v>
      </c>
      <c r="CS231" s="5">
        <v>1577.2882082022088</v>
      </c>
      <c r="CT231" s="5">
        <v>481.94677734375</v>
      </c>
      <c r="CU231" s="5">
        <v>0.24756664810140602</v>
      </c>
      <c r="CV231" s="5" t="e">
        <v>#DIV/0!</v>
      </c>
    </row>
    <row r="232" spans="1:100" x14ac:dyDescent="0.3">
      <c r="A232" s="4" t="str">
        <f>VLOOKUP(B232,ListCodeMtrx!A$1:B$91,2,TRUE)</f>
        <v>M63</v>
      </c>
      <c r="B232">
        <v>63</v>
      </c>
      <c r="C232" s="10">
        <v>25</v>
      </c>
      <c r="D232" s="10">
        <v>3</v>
      </c>
      <c r="E232" s="10">
        <v>1</v>
      </c>
      <c r="F232" s="1">
        <v>69</v>
      </c>
      <c r="G232" s="3">
        <v>41313</v>
      </c>
      <c r="H232" s="11">
        <v>2</v>
      </c>
      <c r="I232" s="11">
        <v>162.59091373606734</v>
      </c>
      <c r="J232" s="11">
        <v>1.9405520707928634</v>
      </c>
      <c r="K232" s="11">
        <v>150.8303824689707</v>
      </c>
      <c r="L232" s="11">
        <v>245.07054742024141</v>
      </c>
      <c r="M232" s="1">
        <v>48.6</v>
      </c>
      <c r="N232" s="8">
        <v>46</v>
      </c>
      <c r="O232" s="8" t="s">
        <v>417</v>
      </c>
      <c r="P232" s="12">
        <v>0.15763888888888888</v>
      </c>
      <c r="Q232" s="12">
        <f t="shared" si="95"/>
        <v>0.52818287037037037</v>
      </c>
      <c r="R232" s="8">
        <v>10442.5</v>
      </c>
      <c r="S232" s="8">
        <v>0</v>
      </c>
      <c r="T232" s="13">
        <v>400</v>
      </c>
      <c r="U232">
        <v>36.014073760797409</v>
      </c>
      <c r="V232">
        <v>0.78767560781492052</v>
      </c>
      <c r="W232">
        <v>295.24630841725832</v>
      </c>
      <c r="X232" s="15">
        <v>24.363845825195313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t="e">
        <v>#DIV/0!</v>
      </c>
      <c r="AG232">
        <v>0.48370647220270813</v>
      </c>
      <c r="AH232">
        <v>0.24756664810140602</v>
      </c>
      <c r="AI232" s="8">
        <v>-1</v>
      </c>
      <c r="AJ232" s="8">
        <v>0.87</v>
      </c>
      <c r="AK232" s="8">
        <v>0.92</v>
      </c>
      <c r="AL232" s="8">
        <v>9.9839849472045898</v>
      </c>
      <c r="AM232">
        <v>0.87499199247360226</v>
      </c>
      <c r="AN232">
        <v>2.3480909577243168E-2</v>
      </c>
      <c r="AO232">
        <v>0.51181173362025556</v>
      </c>
      <c r="AP232">
        <v>1.9368826959082506</v>
      </c>
      <c r="AQ232">
        <v>-1</v>
      </c>
      <c r="AR232" s="8">
        <v>1802.631591796875</v>
      </c>
      <c r="AS232" s="8">
        <v>0.5</v>
      </c>
      <c r="AT232">
        <v>195.24197739724676</v>
      </c>
      <c r="AU232">
        <v>5.8854002796427825</v>
      </c>
      <c r="AV232">
        <v>0.79532085130804564</v>
      </c>
      <c r="AW232">
        <v>24.363845825195313</v>
      </c>
      <c r="AX232" s="8">
        <v>2</v>
      </c>
      <c r="AY232">
        <v>4.644859790802002</v>
      </c>
      <c r="AZ232" s="8">
        <v>1</v>
      </c>
      <c r="BA232">
        <v>9.2897195816040039</v>
      </c>
      <c r="BB232" s="8">
        <v>24.660112380981445</v>
      </c>
      <c r="BC232" s="8">
        <v>24.363845825195313</v>
      </c>
      <c r="BD232" s="8">
        <v>25.008783340454102</v>
      </c>
      <c r="BE232" s="8">
        <v>399.83343505859375</v>
      </c>
      <c r="BF232" s="8">
        <v>378.029296875</v>
      </c>
      <c r="BG232" s="8">
        <v>19.20030403137207</v>
      </c>
      <c r="BH232" s="8">
        <v>22.480762481689453</v>
      </c>
      <c r="BI232" s="8">
        <v>62.106349945068359</v>
      </c>
      <c r="BJ232" s="8">
        <v>72.717498779296875</v>
      </c>
      <c r="BK232" s="8">
        <v>350.749267578125</v>
      </c>
      <c r="BL232" s="8">
        <v>1801.5565185546875</v>
      </c>
      <c r="BM232" s="8">
        <v>0.28422552347183228</v>
      </c>
      <c r="BN232" s="8">
        <v>100.78578186035156</v>
      </c>
      <c r="BO232" s="8">
        <v>0.13445854187011719</v>
      </c>
      <c r="BP232" s="8">
        <v>0.19475197792053223</v>
      </c>
      <c r="BQ232" s="8">
        <v>0.25</v>
      </c>
      <c r="BR232" s="8">
        <v>-1.355140209197998</v>
      </c>
      <c r="BS232" s="8">
        <v>7.355140209197998</v>
      </c>
      <c r="BT232" s="8">
        <v>1</v>
      </c>
      <c r="BU232" s="8">
        <v>0</v>
      </c>
      <c r="BV232" s="8">
        <v>0.15999999642372131</v>
      </c>
      <c r="BW232" s="8">
        <v>111115</v>
      </c>
      <c r="BX232">
        <v>1.7537463378906248</v>
      </c>
      <c r="BY232">
        <v>5.8854002796427827E-3</v>
      </c>
      <c r="BZ232">
        <v>297.51384582519529</v>
      </c>
      <c r="CA232">
        <v>297.81011238098142</v>
      </c>
      <c r="CB232">
        <v>288.24903652588182</v>
      </c>
      <c r="CC232">
        <v>0.12823164029188266</v>
      </c>
      <c r="CD232">
        <v>3.0610620748419746</v>
      </c>
      <c r="CE232">
        <v>30.371963369628585</v>
      </c>
      <c r="CF232">
        <v>7.8912008879391315</v>
      </c>
      <c r="CG232">
        <v>24.511979103088379</v>
      </c>
      <c r="CH232">
        <v>3.088331440463024</v>
      </c>
      <c r="CI232">
        <v>0.72610881882980194</v>
      </c>
      <c r="CJ232">
        <v>2.2657412235339289</v>
      </c>
      <c r="CK232">
        <v>0.82259021692909506</v>
      </c>
      <c r="CL232">
        <v>0.45897499820297932</v>
      </c>
      <c r="CM232">
        <v>29.756630035215878</v>
      </c>
      <c r="CN232">
        <v>0.78101435750596104</v>
      </c>
      <c r="CO232">
        <v>75.398831172635823</v>
      </c>
      <c r="CP232">
        <v>372.79566208656632</v>
      </c>
      <c r="CQ232">
        <v>7.2839341856361886E-2</v>
      </c>
      <c r="CR232">
        <v>0</v>
      </c>
      <c r="CS232">
        <v>1576.3475277239722</v>
      </c>
      <c r="CT232">
        <v>481.94677734375</v>
      </c>
      <c r="CU232">
        <v>0.24756664810140602</v>
      </c>
      <c r="CV232" t="e">
        <v>#DIV/0!</v>
      </c>
    </row>
    <row r="233" spans="1:100" x14ac:dyDescent="0.3">
      <c r="A233" s="4" t="str">
        <f>VLOOKUP(B233,ListCodeMtrx!A$1:B$91,2,TRUE)</f>
        <v>M63</v>
      </c>
      <c r="B233">
        <v>63</v>
      </c>
      <c r="C233" s="10">
        <v>25</v>
      </c>
      <c r="D233" s="10">
        <v>3</v>
      </c>
      <c r="E233" s="10">
        <v>1</v>
      </c>
      <c r="F233" s="1">
        <v>69</v>
      </c>
      <c r="G233" s="3">
        <v>41313</v>
      </c>
      <c r="H233" s="11">
        <v>2</v>
      </c>
      <c r="I233" s="11">
        <v>162.59091373606734</v>
      </c>
      <c r="J233" s="11">
        <v>1.9405520707928634</v>
      </c>
      <c r="K233" s="11">
        <v>150.8303824689707</v>
      </c>
      <c r="L233" s="11">
        <v>245.07054742024141</v>
      </c>
      <c r="M233" s="1">
        <v>48.6</v>
      </c>
      <c r="N233" s="8">
        <v>47</v>
      </c>
      <c r="O233" s="8" t="s">
        <v>418</v>
      </c>
      <c r="P233" s="12">
        <v>0.15763888888888888</v>
      </c>
      <c r="Q233" s="12">
        <f t="shared" si="95"/>
        <v>0.53061342592592597</v>
      </c>
      <c r="R233" s="8">
        <v>10652.5</v>
      </c>
      <c r="S233" s="8">
        <v>0</v>
      </c>
      <c r="T233" s="13">
        <v>50</v>
      </c>
      <c r="U233" s="14">
        <v>0.19614294327903645</v>
      </c>
      <c r="V233" s="14">
        <v>0.7837336456345001</v>
      </c>
      <c r="W233" s="14">
        <v>48.479915443069849</v>
      </c>
      <c r="X233" s="15">
        <v>24.314569473266602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t="e">
        <v>#DIV/0!</v>
      </c>
      <c r="AG233">
        <v>0.48370647220270813</v>
      </c>
      <c r="AH233">
        <v>0.24756664810140602</v>
      </c>
      <c r="AI233" s="8">
        <v>-1</v>
      </c>
      <c r="AJ233" s="8">
        <v>0.87</v>
      </c>
      <c r="AK233" s="8">
        <v>0.92</v>
      </c>
      <c r="AL233" s="8">
        <v>9.9839849472045898</v>
      </c>
      <c r="AM233">
        <v>0.87499199247360226</v>
      </c>
      <c r="AN233">
        <v>7.5838689367896926E-4</v>
      </c>
      <c r="AO233">
        <v>0.51181173362025556</v>
      </c>
      <c r="AP233">
        <v>1.9368826959082506</v>
      </c>
      <c r="AQ233">
        <v>-1</v>
      </c>
      <c r="AR233" s="8">
        <v>1802.631591796875</v>
      </c>
      <c r="AS233" s="8">
        <v>0.5</v>
      </c>
      <c r="AT233">
        <v>195.24197739724676</v>
      </c>
      <c r="AU233">
        <v>5.947086929422996</v>
      </c>
      <c r="AV233">
        <v>0.80744751727449637</v>
      </c>
      <c r="AW233">
        <v>24.314569473266602</v>
      </c>
      <c r="AX233" s="8">
        <v>2</v>
      </c>
      <c r="AY233">
        <v>4.644859790802002</v>
      </c>
      <c r="AZ233" s="8">
        <v>1</v>
      </c>
      <c r="BA233">
        <v>9.2897195816040039</v>
      </c>
      <c r="BB233" s="8">
        <v>24.596202850341797</v>
      </c>
      <c r="BC233" s="8">
        <v>24.314569473266602</v>
      </c>
      <c r="BD233" s="8">
        <v>25.011163711547852</v>
      </c>
      <c r="BE233" s="8">
        <v>49.827178955078125</v>
      </c>
      <c r="BF233" s="8">
        <v>49.547332763671875</v>
      </c>
      <c r="BG233" s="8">
        <v>18.957132339477539</v>
      </c>
      <c r="BH233" s="8">
        <v>22.272504806518555</v>
      </c>
      <c r="BI233" s="8">
        <v>61.550086975097656</v>
      </c>
      <c r="BJ233" s="8">
        <v>72.314453125</v>
      </c>
      <c r="BK233" s="8">
        <v>350.76785278320313</v>
      </c>
      <c r="BL233" s="8">
        <v>1802.5535888671875</v>
      </c>
      <c r="BM233" s="8">
        <v>0.21948608756065369</v>
      </c>
      <c r="BN233" s="8">
        <v>100.77852630615234</v>
      </c>
      <c r="BO233" s="8">
        <v>-0.40616416931152344</v>
      </c>
      <c r="BP233" s="8">
        <v>0.20488953590393066</v>
      </c>
      <c r="BQ233" s="8">
        <v>0.25</v>
      </c>
      <c r="BR233" s="8">
        <v>-1.355140209197998</v>
      </c>
      <c r="BS233" s="8">
        <v>7.355140209197998</v>
      </c>
      <c r="BT233" s="8">
        <v>1</v>
      </c>
      <c r="BU233" s="8">
        <v>0</v>
      </c>
      <c r="BV233" s="8">
        <v>0.15999999642372131</v>
      </c>
      <c r="BW233" s="8">
        <v>111115</v>
      </c>
      <c r="BX233">
        <v>1.7538392639160154</v>
      </c>
      <c r="BY233">
        <v>5.9470869294229959E-3</v>
      </c>
      <c r="BZ233">
        <v>297.46456947326658</v>
      </c>
      <c r="CA233">
        <v>297.74620285034177</v>
      </c>
      <c r="CB233">
        <v>288.40856777231602</v>
      </c>
      <c r="CC233">
        <v>0.11732245574454374</v>
      </c>
      <c r="CD233">
        <v>3.052037728822131</v>
      </c>
      <c r="CE233">
        <v>30.284603681844175</v>
      </c>
      <c r="CF233">
        <v>8.0120988753256199</v>
      </c>
      <c r="CG233">
        <v>24.455386161804199</v>
      </c>
      <c r="CH233">
        <v>3.0778884707824927</v>
      </c>
      <c r="CI233">
        <v>0.72275769096995168</v>
      </c>
      <c r="CJ233">
        <v>2.2445902115476346</v>
      </c>
      <c r="CK233">
        <v>0.83329825923485812</v>
      </c>
      <c r="CL233">
        <v>0.45683278426924911</v>
      </c>
      <c r="CM233">
        <v>4.8857344337994562</v>
      </c>
      <c r="CN233">
        <v>0.97845661388690019</v>
      </c>
      <c r="CO233">
        <v>74.943875367151307</v>
      </c>
      <c r="CP233">
        <v>49.518828892150168</v>
      </c>
      <c r="CQ233">
        <v>2.9685096808863679E-3</v>
      </c>
      <c r="CR233">
        <v>0</v>
      </c>
      <c r="CS233">
        <v>1577.219956263343</v>
      </c>
      <c r="CT233">
        <v>481.94677734375</v>
      </c>
      <c r="CU233">
        <v>0.24756664810140602</v>
      </c>
      <c r="CV233" t="e">
        <v>#DIV/0!</v>
      </c>
    </row>
    <row r="234" spans="1:100" x14ac:dyDescent="0.3">
      <c r="A234" s="4" t="str">
        <f>VLOOKUP(B234,ListCodeMtrx!A$1:B$91,2,TRUE)</f>
        <v>M63</v>
      </c>
      <c r="B234">
        <v>63</v>
      </c>
      <c r="C234" s="10">
        <v>25</v>
      </c>
      <c r="D234" s="10">
        <v>3</v>
      </c>
      <c r="E234" s="10">
        <v>1</v>
      </c>
      <c r="F234" s="1">
        <v>69</v>
      </c>
      <c r="G234" s="3">
        <v>41313</v>
      </c>
      <c r="H234" s="11">
        <v>2</v>
      </c>
      <c r="I234" s="11">
        <v>162.59091373606734</v>
      </c>
      <c r="J234" s="11">
        <v>1.9405520707928634</v>
      </c>
      <c r="K234" s="11">
        <v>150.8303824689707</v>
      </c>
      <c r="L234" s="11">
        <v>245.07054742024141</v>
      </c>
      <c r="M234" s="1">
        <v>48.6</v>
      </c>
      <c r="N234" s="8">
        <v>48</v>
      </c>
      <c r="O234" s="8" t="s">
        <v>419</v>
      </c>
      <c r="P234" s="12">
        <v>0.15763888888888888</v>
      </c>
      <c r="Q234" s="12">
        <f t="shared" si="95"/>
        <v>0.53255787037037039</v>
      </c>
      <c r="R234" s="8">
        <v>10820.5</v>
      </c>
      <c r="S234" s="8">
        <v>0</v>
      </c>
      <c r="T234" s="13">
        <v>150</v>
      </c>
      <c r="U234" s="14">
        <v>12.806989467855042</v>
      </c>
      <c r="V234" s="14">
        <v>0.77385409136011829</v>
      </c>
      <c r="W234" s="14">
        <v>113.63254787297538</v>
      </c>
      <c r="X234" s="15">
        <v>24.161647796630859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t="e">
        <v>#DIV/0!</v>
      </c>
      <c r="AG234">
        <v>0.48370647220270813</v>
      </c>
      <c r="AH234">
        <v>0.24756664810140602</v>
      </c>
      <c r="AI234" s="8">
        <v>-1</v>
      </c>
      <c r="AJ234" s="8">
        <v>0.87</v>
      </c>
      <c r="AK234" s="8">
        <v>0.92</v>
      </c>
      <c r="AL234" s="8">
        <v>10.012383460998535</v>
      </c>
      <c r="AM234">
        <v>0.87500619173049932</v>
      </c>
      <c r="AN234">
        <v>8.7754245295891768E-3</v>
      </c>
      <c r="AO234">
        <v>0.51181173362025556</v>
      </c>
      <c r="AP234">
        <v>1.9368826959082506</v>
      </c>
      <c r="AQ234">
        <v>-1</v>
      </c>
      <c r="AR234" s="8">
        <v>1802.631591796875</v>
      </c>
      <c r="AS234" s="8">
        <v>0.5</v>
      </c>
      <c r="AT234">
        <v>195.24514575880661</v>
      </c>
      <c r="AU234">
        <v>5.8900981951207578</v>
      </c>
      <c r="AV234">
        <v>0.8093398421769904</v>
      </c>
      <c r="AW234">
        <v>24.161647796630859</v>
      </c>
      <c r="AX234" s="8">
        <v>2</v>
      </c>
      <c r="AY234">
        <v>4.644859790802002</v>
      </c>
      <c r="AZ234" s="8">
        <v>1</v>
      </c>
      <c r="BA234">
        <v>9.2897195816040039</v>
      </c>
      <c r="BB234" s="8">
        <v>24.551528930664063</v>
      </c>
      <c r="BC234" s="8">
        <v>24.161647796630859</v>
      </c>
      <c r="BD234" s="8">
        <v>25.012489318847656</v>
      </c>
      <c r="BE234" s="8">
        <v>151.46376037597656</v>
      </c>
      <c r="BF234" s="8">
        <v>143.67919921875</v>
      </c>
      <c r="BG234" s="8">
        <v>18.693416595458984</v>
      </c>
      <c r="BH234" s="8">
        <v>21.977910995483398</v>
      </c>
      <c r="BI234" s="8">
        <v>60.854560852050781</v>
      </c>
      <c r="BJ234" s="8">
        <v>71.546905517578125</v>
      </c>
      <c r="BK234" s="8">
        <v>350.77825927734375</v>
      </c>
      <c r="BL234" s="8">
        <v>1798.1243896484375</v>
      </c>
      <c r="BM234" s="8">
        <v>0.16891524195671082</v>
      </c>
      <c r="BN234" s="8">
        <v>100.77573394775391</v>
      </c>
      <c r="BO234" s="8">
        <v>-0.19635581970214844</v>
      </c>
      <c r="BP234" s="8">
        <v>0.20324158668518066</v>
      </c>
      <c r="BQ234" s="8">
        <v>0.5</v>
      </c>
      <c r="BR234" s="8">
        <v>-1.355140209197998</v>
      </c>
      <c r="BS234" s="8">
        <v>7.355140209197998</v>
      </c>
      <c r="BT234" s="8">
        <v>1</v>
      </c>
      <c r="BU234" s="8">
        <v>0</v>
      </c>
      <c r="BV234" s="8">
        <v>0.15999999642372131</v>
      </c>
      <c r="BW234" s="8">
        <v>111115</v>
      </c>
      <c r="BX234">
        <v>1.7538912963867186</v>
      </c>
      <c r="BY234">
        <v>5.890098195120758E-3</v>
      </c>
      <c r="BZ234">
        <v>297.31164779663084</v>
      </c>
      <c r="CA234">
        <v>297.70152893066404</v>
      </c>
      <c r="CB234">
        <v>287.69989591315607</v>
      </c>
      <c r="CC234">
        <v>0.12944583550765254</v>
      </c>
      <c r="CD234">
        <v>3.0241799533852407</v>
      </c>
      <c r="CE234">
        <v>30.009009460085842</v>
      </c>
      <c r="CF234">
        <v>8.0310984646024437</v>
      </c>
      <c r="CG234">
        <v>24.356588363647461</v>
      </c>
      <c r="CH234">
        <v>3.0597314987782562</v>
      </c>
      <c r="CI234">
        <v>0.71434738189729496</v>
      </c>
      <c r="CJ234">
        <v>2.2148401112082503</v>
      </c>
      <c r="CK234">
        <v>0.84489138757000593</v>
      </c>
      <c r="CL234">
        <v>0.45145746992956653</v>
      </c>
      <c r="CM234">
        <v>11.451403412252375</v>
      </c>
      <c r="CN234">
        <v>0.79087681787515451</v>
      </c>
      <c r="CO234">
        <v>74.636347665074027</v>
      </c>
      <c r="CP234">
        <v>141.81806276250629</v>
      </c>
      <c r="CQ234">
        <v>6.7400929038672591E-2</v>
      </c>
      <c r="CR234">
        <v>0</v>
      </c>
      <c r="CS234">
        <v>1573.3699744440078</v>
      </c>
      <c r="CT234">
        <v>481.94677734375</v>
      </c>
      <c r="CU234">
        <v>0.24756664810140602</v>
      </c>
      <c r="CV234" t="e">
        <v>#DIV/0!</v>
      </c>
    </row>
    <row r="235" spans="1:100" x14ac:dyDescent="0.3">
      <c r="A235" s="4" t="str">
        <f>VLOOKUP(B235,ListCodeMtrx!A$1:B$91,2,TRUE)</f>
        <v>M63</v>
      </c>
      <c r="B235">
        <v>63</v>
      </c>
      <c r="C235" s="10">
        <v>25</v>
      </c>
      <c r="D235" s="10">
        <v>3</v>
      </c>
      <c r="E235" s="10">
        <v>1</v>
      </c>
      <c r="F235" s="1">
        <v>69</v>
      </c>
      <c r="G235" s="3">
        <v>41313</v>
      </c>
      <c r="H235" s="11">
        <v>2</v>
      </c>
      <c r="I235" s="11">
        <v>162.59091373606734</v>
      </c>
      <c r="J235" s="11">
        <v>1.9405520707928634</v>
      </c>
      <c r="K235" s="11">
        <v>150.8303824689707</v>
      </c>
      <c r="L235" s="11">
        <v>245.07054742024141</v>
      </c>
      <c r="M235" s="1">
        <v>48.6</v>
      </c>
      <c r="N235" s="8">
        <v>49</v>
      </c>
      <c r="O235" s="8" t="s">
        <v>420</v>
      </c>
      <c r="P235" s="12">
        <v>0.15763888888888888</v>
      </c>
      <c r="Q235" s="12">
        <f t="shared" si="95"/>
        <v>0.53456018518518522</v>
      </c>
      <c r="R235" s="8">
        <v>10993.5</v>
      </c>
      <c r="S235" s="8">
        <v>0</v>
      </c>
      <c r="T235" s="13" t="s">
        <v>192</v>
      </c>
      <c r="U235" s="14">
        <v>36.41444829831606</v>
      </c>
      <c r="V235" s="14">
        <v>0.73484654306915476</v>
      </c>
      <c r="W235" s="14">
        <v>290.29804916010067</v>
      </c>
      <c r="X235" s="15">
        <v>24.052152633666992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t="e">
        <v>#DIV/0!</v>
      </c>
      <c r="AG235">
        <v>0.48370647220270813</v>
      </c>
      <c r="AH235">
        <v>0.24756664810140602</v>
      </c>
      <c r="AI235" s="8">
        <v>-1</v>
      </c>
      <c r="AJ235" s="8">
        <v>0.87</v>
      </c>
      <c r="AK235" s="8">
        <v>0.92</v>
      </c>
      <c r="AL235" s="8">
        <v>10.012383460998535</v>
      </c>
      <c r="AM235">
        <v>0.87500619173049932</v>
      </c>
      <c r="AN235">
        <v>2.3772187272796903E-2</v>
      </c>
      <c r="AO235">
        <v>0.51181173362025556</v>
      </c>
      <c r="AP235">
        <v>1.9368826959082506</v>
      </c>
      <c r="AQ235">
        <v>-1</v>
      </c>
      <c r="AR235" s="8">
        <v>1802.631591796875</v>
      </c>
      <c r="AS235" s="8">
        <v>0.5</v>
      </c>
      <c r="AT235">
        <v>195.24514575880661</v>
      </c>
      <c r="AU235">
        <v>5.7310308685390083</v>
      </c>
      <c r="AV235">
        <v>0.82627651919477785</v>
      </c>
      <c r="AW235">
        <v>24.052152633666992</v>
      </c>
      <c r="AX235" s="8">
        <v>2</v>
      </c>
      <c r="AY235">
        <v>4.644859790802002</v>
      </c>
      <c r="AZ235" s="8">
        <v>1</v>
      </c>
      <c r="BA235">
        <v>9.2897195816040039</v>
      </c>
      <c r="BB235" s="8">
        <v>24.522235870361328</v>
      </c>
      <c r="BC235" s="8">
        <v>24.052152633666992</v>
      </c>
      <c r="BD235" s="8">
        <v>25.013986587524414</v>
      </c>
      <c r="BE235" s="8">
        <v>401.41574096679687</v>
      </c>
      <c r="BF235" s="8">
        <v>379.41583251953125</v>
      </c>
      <c r="BG235" s="8">
        <v>18.417381286621094</v>
      </c>
      <c r="BH235" s="8">
        <v>21.614078521728516</v>
      </c>
      <c r="BI235" s="8">
        <v>60.058879852294922</v>
      </c>
      <c r="BJ235" s="8">
        <v>70.4832763671875</v>
      </c>
      <c r="BK235" s="8">
        <v>350.8095703125</v>
      </c>
      <c r="BL235" s="8">
        <v>1798.701416015625</v>
      </c>
      <c r="BM235" s="8">
        <v>0.15273268520832062</v>
      </c>
      <c r="BN235" s="8">
        <v>100.77198028564453</v>
      </c>
      <c r="BO235" s="8">
        <v>-8.3257675170898438E-2</v>
      </c>
      <c r="BP235" s="8">
        <v>0.18987488746643066</v>
      </c>
      <c r="BQ235" s="8">
        <v>0.25</v>
      </c>
      <c r="BR235" s="8">
        <v>-1.355140209197998</v>
      </c>
      <c r="BS235" s="8">
        <v>7.355140209197998</v>
      </c>
      <c r="BT235" s="8">
        <v>1</v>
      </c>
      <c r="BU235" s="8">
        <v>0</v>
      </c>
      <c r="BV235" s="8">
        <v>0.15999999642372131</v>
      </c>
      <c r="BW235" s="8">
        <v>111115</v>
      </c>
      <c r="BX235">
        <v>1.7540478515624998</v>
      </c>
      <c r="BY235">
        <v>5.7310308685390087E-3</v>
      </c>
      <c r="BZ235">
        <v>297.20215263366697</v>
      </c>
      <c r="CA235">
        <v>297.67223587036131</v>
      </c>
      <c r="CB235">
        <v>287.79222012984246</v>
      </c>
      <c r="CC235">
        <v>0.16149896832181582</v>
      </c>
      <c r="CD235">
        <v>3.0043700138787766</v>
      </c>
      <c r="CE235">
        <v>29.813545445496857</v>
      </c>
      <c r="CF235">
        <v>8.1994669237683411</v>
      </c>
      <c r="CG235">
        <v>24.28719425201416</v>
      </c>
      <c r="CH235">
        <v>3.0470343566679183</v>
      </c>
      <c r="CI235">
        <v>0.68097893073114013</v>
      </c>
      <c r="CJ235">
        <v>2.1780934946839987</v>
      </c>
      <c r="CK235">
        <v>0.86894086198391962</v>
      </c>
      <c r="CL235">
        <v>0.43014449325121251</v>
      </c>
      <c r="CM235">
        <v>29.253909286922731</v>
      </c>
      <c r="CN235">
        <v>0.76511843807982616</v>
      </c>
      <c r="CO235">
        <v>73.840919970497083</v>
      </c>
      <c r="CP235">
        <v>374.12401452966697</v>
      </c>
      <c r="CQ235">
        <v>7.1871258142733832E-2</v>
      </c>
      <c r="CR235">
        <v>0</v>
      </c>
      <c r="CS235">
        <v>1573.8748760880885</v>
      </c>
      <c r="CT235">
        <v>481.94677734375</v>
      </c>
      <c r="CU235">
        <v>0.24756664810140602</v>
      </c>
      <c r="CV235" t="e">
        <v>#DIV/0!</v>
      </c>
    </row>
    <row r="236" spans="1:100" x14ac:dyDescent="0.3">
      <c r="A236" s="4" t="str">
        <f>VLOOKUP(B236,ListCodeMtrx!A$1:B$91,2,TRUE)</f>
        <v>M63</v>
      </c>
      <c r="B236">
        <v>63</v>
      </c>
      <c r="C236" s="10">
        <v>25</v>
      </c>
      <c r="D236" s="10">
        <v>3</v>
      </c>
      <c r="E236" s="10">
        <v>1</v>
      </c>
      <c r="F236" s="1">
        <v>69</v>
      </c>
      <c r="G236" s="3">
        <v>41313</v>
      </c>
      <c r="H236" s="11">
        <v>2</v>
      </c>
      <c r="I236" s="11">
        <v>162.59091373606734</v>
      </c>
      <c r="J236" s="11">
        <v>1.9405520707928634</v>
      </c>
      <c r="K236" s="11">
        <v>150.8303824689707</v>
      </c>
      <c r="L236" s="11">
        <v>245.07054742024141</v>
      </c>
      <c r="M236" s="1">
        <v>48.6</v>
      </c>
      <c r="N236" s="8">
        <v>50</v>
      </c>
      <c r="O236" s="8" t="s">
        <v>421</v>
      </c>
      <c r="P236" s="12">
        <v>0.15763888888888888</v>
      </c>
      <c r="Q236" s="12">
        <f t="shared" si="95"/>
        <v>0.53699074074074071</v>
      </c>
      <c r="R236" s="8">
        <v>11203.5</v>
      </c>
      <c r="S236" s="8">
        <v>0</v>
      </c>
      <c r="T236" s="13">
        <v>800</v>
      </c>
      <c r="U236" s="14">
        <v>49.880383597407615</v>
      </c>
      <c r="V236" s="14">
        <v>0.66738803513481093</v>
      </c>
      <c r="W236" s="14">
        <v>631.93763907958487</v>
      </c>
      <c r="X236" s="15">
        <v>24.061298370361328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t="e">
        <v>#DIV/0!</v>
      </c>
      <c r="AG236">
        <v>0.48370647220270813</v>
      </c>
      <c r="AH236">
        <v>0.24756664810140602</v>
      </c>
      <c r="AI236" s="8">
        <v>-1</v>
      </c>
      <c r="AJ236" s="8">
        <v>0.87</v>
      </c>
      <c r="AK236" s="8">
        <v>0.92</v>
      </c>
      <c r="AL236" s="8">
        <v>10.012383460998535</v>
      </c>
      <c r="AM236">
        <v>0.87500619173049932</v>
      </c>
      <c r="AN236">
        <v>3.2323940265274034E-2</v>
      </c>
      <c r="AO236">
        <v>0.51181173362025556</v>
      </c>
      <c r="AP236">
        <v>1.9368826959082506</v>
      </c>
      <c r="AQ236">
        <v>-1</v>
      </c>
      <c r="AR236" s="8">
        <v>1802.631591796875</v>
      </c>
      <c r="AS236" s="8">
        <v>0.5</v>
      </c>
      <c r="AT236">
        <v>195.24514575880661</v>
      </c>
      <c r="AU236">
        <v>5.5323777329519892</v>
      </c>
      <c r="AV236">
        <v>0.87251210095892118</v>
      </c>
      <c r="AW236">
        <v>24.061298370361328</v>
      </c>
      <c r="AX236" s="8">
        <v>2</v>
      </c>
      <c r="AY236">
        <v>4.644859790802002</v>
      </c>
      <c r="AZ236" s="8">
        <v>1</v>
      </c>
      <c r="BA236">
        <v>9.2897195816040039</v>
      </c>
      <c r="BB236" s="8">
        <v>24.504087448120117</v>
      </c>
      <c r="BC236" s="8">
        <v>24.061298370361328</v>
      </c>
      <c r="BD236" s="8">
        <v>25.013296127319336</v>
      </c>
      <c r="BE236" s="8">
        <v>799.60040283203125</v>
      </c>
      <c r="BF236" s="8">
        <v>768.73748779296875</v>
      </c>
      <c r="BG236" s="8">
        <v>18.084917068481445</v>
      </c>
      <c r="BH236" s="8">
        <v>21.172298431396484</v>
      </c>
      <c r="BI236" s="8">
        <v>59.036964416503906</v>
      </c>
      <c r="BJ236" s="8">
        <v>69.115509033203125</v>
      </c>
      <c r="BK236" s="8">
        <v>350.79855346679687</v>
      </c>
      <c r="BL236" s="8">
        <v>1798.932861328125</v>
      </c>
      <c r="BM236" s="8">
        <v>0.21443063020706177</v>
      </c>
      <c r="BN236" s="8">
        <v>100.76885223388672</v>
      </c>
      <c r="BO236" s="8">
        <v>-0.17108726501464844</v>
      </c>
      <c r="BP236" s="8">
        <v>0.17975831031799316</v>
      </c>
      <c r="BQ236" s="8">
        <v>0.25</v>
      </c>
      <c r="BR236" s="8">
        <v>-1.355140209197998</v>
      </c>
      <c r="BS236" s="8">
        <v>7.355140209197998</v>
      </c>
      <c r="BT236" s="8">
        <v>1</v>
      </c>
      <c r="BU236" s="8">
        <v>0</v>
      </c>
      <c r="BV236" s="8">
        <v>0.15999999642372131</v>
      </c>
      <c r="BW236" s="8">
        <v>111115</v>
      </c>
      <c r="BX236">
        <v>1.7539927673339841</v>
      </c>
      <c r="BY236">
        <v>5.5323777329519888E-3</v>
      </c>
      <c r="BZ236">
        <v>297.21129837036131</v>
      </c>
      <c r="CA236">
        <v>297.65408744812009</v>
      </c>
      <c r="CB236">
        <v>287.82925137901475</v>
      </c>
      <c r="CC236">
        <v>0.19544190706260173</v>
      </c>
      <c r="CD236">
        <v>3.0060203130440653</v>
      </c>
      <c r="CE236">
        <v>29.830847989287665</v>
      </c>
      <c r="CF236">
        <v>8.6585495578911811</v>
      </c>
      <c r="CG236">
        <v>24.282692909240723</v>
      </c>
      <c r="CH236">
        <v>3.0462123326022703</v>
      </c>
      <c r="CI236">
        <v>0.62265548763353329</v>
      </c>
      <c r="CJ236">
        <v>2.1335082120851441</v>
      </c>
      <c r="CK236">
        <v>0.91270412051712624</v>
      </c>
      <c r="CL236">
        <v>0.39294572358436503</v>
      </c>
      <c r="CM236">
        <v>63.679630573441926</v>
      </c>
      <c r="CN236">
        <v>0.82204608089800102</v>
      </c>
      <c r="CO236">
        <v>72.211326939928952</v>
      </c>
      <c r="CP236">
        <v>761.48877406539316</v>
      </c>
      <c r="CQ236">
        <v>4.730113969522752E-2</v>
      </c>
      <c r="CR236">
        <v>0</v>
      </c>
      <c r="CS236">
        <v>1574.0773921695732</v>
      </c>
      <c r="CT236">
        <v>481.94677734375</v>
      </c>
      <c r="CU236">
        <v>0.24756664810140602</v>
      </c>
      <c r="CV236" t="e">
        <v>#DIV/0!</v>
      </c>
    </row>
    <row r="237" spans="1:100" x14ac:dyDescent="0.3">
      <c r="A237" s="4" t="str">
        <f>VLOOKUP(B237,ListCodeMtrx!A$1:B$91,2,TRUE)</f>
        <v>M63</v>
      </c>
      <c r="B237">
        <v>63</v>
      </c>
      <c r="C237" s="10">
        <v>25</v>
      </c>
      <c r="D237" s="10">
        <v>3</v>
      </c>
      <c r="E237" s="10">
        <v>1</v>
      </c>
      <c r="F237" s="1">
        <v>69</v>
      </c>
      <c r="G237" s="3">
        <v>41313</v>
      </c>
      <c r="H237" s="11">
        <v>2</v>
      </c>
      <c r="I237" s="11">
        <v>162.59091373606734</v>
      </c>
      <c r="J237" s="11">
        <v>1.9405520707928634</v>
      </c>
      <c r="K237" s="11">
        <v>150.8303824689707</v>
      </c>
      <c r="L237" s="11">
        <v>245.07054742024141</v>
      </c>
      <c r="M237" s="1">
        <v>48.6</v>
      </c>
      <c r="N237" s="8">
        <v>51</v>
      </c>
      <c r="O237" s="8" t="s">
        <v>422</v>
      </c>
      <c r="P237" s="12">
        <v>0.15763888888888888</v>
      </c>
      <c r="Q237" s="12">
        <f t="shared" si="95"/>
        <v>0.53895833333333332</v>
      </c>
      <c r="R237" s="8">
        <v>11373.5</v>
      </c>
      <c r="S237" s="8">
        <v>0</v>
      </c>
      <c r="T237" s="13">
        <f t="shared" ref="T237" si="96">BE237</f>
        <v>399.15447998046875</v>
      </c>
      <c r="U237">
        <v>35.071327432976958</v>
      </c>
      <c r="V237">
        <v>0.63300082143257108</v>
      </c>
      <c r="W237">
        <v>279.33435506652438</v>
      </c>
      <c r="X237">
        <v>24.136241912841797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t="e">
        <v>#DIV/0!</v>
      </c>
      <c r="AG237">
        <v>0.48370647220270813</v>
      </c>
      <c r="AH237">
        <v>0.24756664810140602</v>
      </c>
      <c r="AI237" s="8">
        <v>-1</v>
      </c>
      <c r="AJ237" s="8">
        <v>0.87</v>
      </c>
      <c r="AK237" s="8">
        <v>0.92</v>
      </c>
      <c r="AL237" s="8">
        <v>10.012383460998535</v>
      </c>
      <c r="AM237">
        <v>0.87500619173049932</v>
      </c>
      <c r="AN237">
        <v>2.2915315809739101E-2</v>
      </c>
      <c r="AO237">
        <v>0.51181173362025556</v>
      </c>
      <c r="AP237">
        <v>1.9368826959082506</v>
      </c>
      <c r="AQ237">
        <v>-1</v>
      </c>
      <c r="AR237" s="8">
        <v>1802.631591796875</v>
      </c>
      <c r="AS237" s="8">
        <v>0.5</v>
      </c>
      <c r="AT237">
        <v>195.24514575880661</v>
      </c>
      <c r="AU237">
        <v>5.4850358793330907</v>
      </c>
      <c r="AV237">
        <v>0.90891980755552204</v>
      </c>
      <c r="AW237">
        <v>24.136241912841797</v>
      </c>
      <c r="AX237" s="8">
        <v>2</v>
      </c>
      <c r="AY237">
        <v>4.644859790802002</v>
      </c>
      <c r="AZ237" s="8">
        <v>1</v>
      </c>
      <c r="BA237">
        <v>9.2897195816040039</v>
      </c>
      <c r="BB237" s="8">
        <v>24.507192611694336</v>
      </c>
      <c r="BC237" s="8">
        <v>24.136241912841797</v>
      </c>
      <c r="BD237" s="8">
        <v>25.014726638793945</v>
      </c>
      <c r="BE237" s="8">
        <v>399.15447998046875</v>
      </c>
      <c r="BF237" s="8">
        <v>377.9766845703125</v>
      </c>
      <c r="BG237" s="8">
        <v>17.884002685546875</v>
      </c>
      <c r="BH237" s="8">
        <v>20.945768356323242</v>
      </c>
      <c r="BI237" s="8">
        <v>58.369483947753906</v>
      </c>
      <c r="BJ237" s="8">
        <v>68.362419128417969</v>
      </c>
      <c r="BK237" s="8">
        <v>350.78762817382812</v>
      </c>
      <c r="BL237" s="8">
        <v>1798.97509765625</v>
      </c>
      <c r="BM237" s="8">
        <v>0.1426178365945816</v>
      </c>
      <c r="BN237" s="8">
        <v>100.76753997802734</v>
      </c>
      <c r="BO237" s="8">
        <v>-0.17410850524902344</v>
      </c>
      <c r="BP237" s="8">
        <v>0.18736100196838379</v>
      </c>
      <c r="BQ237" s="8">
        <v>0.75</v>
      </c>
      <c r="BR237" s="8">
        <v>-1.355140209197998</v>
      </c>
      <c r="BS237" s="8">
        <v>7.355140209197998</v>
      </c>
      <c r="BT237" s="8">
        <v>1</v>
      </c>
      <c r="BU237" s="8">
        <v>0</v>
      </c>
      <c r="BV237" s="8">
        <v>0.15999999642372131</v>
      </c>
      <c r="BW237" s="8">
        <v>111115</v>
      </c>
      <c r="BX237">
        <v>1.7539381408691403</v>
      </c>
      <c r="BY237">
        <v>5.4850358793330908E-3</v>
      </c>
      <c r="BZ237">
        <v>297.28624191284177</v>
      </c>
      <c r="CA237">
        <v>297.65719261169431</v>
      </c>
      <c r="CB237">
        <v>287.8360091913637</v>
      </c>
      <c r="CC237">
        <v>0.20056036922405179</v>
      </c>
      <c r="CD237">
        <v>3.0195733577718245</v>
      </c>
      <c r="CE237">
        <v>29.965734585068276</v>
      </c>
      <c r="CF237">
        <v>9.0199662287450337</v>
      </c>
      <c r="CG237">
        <v>24.321717262268066</v>
      </c>
      <c r="CH237">
        <v>3.0533453128717807</v>
      </c>
      <c r="CI237">
        <v>0.59261975417890855</v>
      </c>
      <c r="CJ237">
        <v>2.1106535502163024</v>
      </c>
      <c r="CK237">
        <v>0.94269176265547827</v>
      </c>
      <c r="CL237">
        <v>0.3738153279288261</v>
      </c>
      <c r="CM237">
        <v>28.147835791402482</v>
      </c>
      <c r="CN237">
        <v>0.73902535915429368</v>
      </c>
      <c r="CO237">
        <v>71.083197376446222</v>
      </c>
      <c r="CP237">
        <v>372.88005149989385</v>
      </c>
      <c r="CQ237">
        <v>6.6857480847912404E-2</v>
      </c>
      <c r="CR237">
        <v>0</v>
      </c>
      <c r="CS237">
        <v>1574.1143492181984</v>
      </c>
      <c r="CT237">
        <v>481.94677734375</v>
      </c>
      <c r="CU237">
        <v>0.24756664810140602</v>
      </c>
      <c r="CV237" t="e">
        <v>#DIV/0!</v>
      </c>
    </row>
    <row r="238" spans="1:100" s="5" customFormat="1" x14ac:dyDescent="0.3">
      <c r="A238" s="4" t="str">
        <f>VLOOKUP(B238,ListCodeMtrx!A$1:B$91,2,TRUE)</f>
        <v>M63</v>
      </c>
      <c r="B238" s="5">
        <v>63</v>
      </c>
      <c r="C238" s="10">
        <v>25</v>
      </c>
      <c r="D238" s="10">
        <v>3</v>
      </c>
      <c r="E238" s="10">
        <v>1</v>
      </c>
      <c r="F238" s="1">
        <v>69</v>
      </c>
      <c r="G238" s="17">
        <v>41313</v>
      </c>
      <c r="H238" s="11">
        <v>2</v>
      </c>
      <c r="I238" s="11">
        <v>162.59091373606734</v>
      </c>
      <c r="J238" s="11">
        <v>1.9405520707928634</v>
      </c>
      <c r="K238" s="11">
        <v>150.8303824689707</v>
      </c>
      <c r="L238" s="11">
        <v>245.07054742024141</v>
      </c>
      <c r="M238" s="1">
        <v>48.6</v>
      </c>
      <c r="N238" s="19">
        <v>52</v>
      </c>
      <c r="O238" s="19" t="s">
        <v>423</v>
      </c>
      <c r="P238" s="12">
        <v>0.15763888888888888</v>
      </c>
      <c r="Q238" s="12">
        <f t="shared" si="95"/>
        <v>0.53912037037037031</v>
      </c>
      <c r="R238" s="19">
        <v>11379.5</v>
      </c>
      <c r="S238" s="19">
        <v>0</v>
      </c>
      <c r="T238" s="13" t="s">
        <v>194</v>
      </c>
      <c r="U238" s="5">
        <v>35.258131990727847</v>
      </c>
      <c r="V238" s="5">
        <v>0.63089948242023497</v>
      </c>
      <c r="W238" s="5">
        <v>278.49830457893586</v>
      </c>
      <c r="X238" s="5">
        <v>24.150873184204102</v>
      </c>
      <c r="Y238" s="19">
        <v>8</v>
      </c>
      <c r="Z238" s="19">
        <v>8</v>
      </c>
      <c r="AA238" s="19">
        <v>0</v>
      </c>
      <c r="AB238" s="19">
        <v>0</v>
      </c>
      <c r="AC238" s="19">
        <v>520.313232421875</v>
      </c>
      <c r="AD238" s="19">
        <v>998.875244140625</v>
      </c>
      <c r="AE238" s="19">
        <v>744.93603515625</v>
      </c>
      <c r="AF238" s="5" t="e">
        <v>#DIV/0!</v>
      </c>
      <c r="AG238" s="5">
        <v>0.47910088324441091</v>
      </c>
      <c r="AH238" s="5">
        <v>0.25422515021167608</v>
      </c>
      <c r="AI238" s="19">
        <v>-1</v>
      </c>
      <c r="AJ238" s="19">
        <v>0.87</v>
      </c>
      <c r="AK238" s="19">
        <v>0.92</v>
      </c>
      <c r="AL238" s="19">
        <v>9.9839849472045898</v>
      </c>
      <c r="AM238" s="5">
        <v>0.87499199247360226</v>
      </c>
      <c r="AN238" s="5">
        <v>2.2968904191711725E-2</v>
      </c>
      <c r="AO238" s="5">
        <v>0.53062968385717713</v>
      </c>
      <c r="AP238" s="5">
        <v>1.9197575266175957</v>
      </c>
      <c r="AQ238" s="5">
        <v>-1</v>
      </c>
      <c r="AR238" s="19">
        <v>1804.1019287109375</v>
      </c>
      <c r="AS238" s="19">
        <v>0.5</v>
      </c>
      <c r="AT238" s="5">
        <v>200.65670035455503</v>
      </c>
      <c r="AU238" s="5">
        <v>5.4870260278390139</v>
      </c>
      <c r="AV238" s="5">
        <v>0.91207720819762761</v>
      </c>
      <c r="AW238" s="5">
        <v>24.150873184204102</v>
      </c>
      <c r="AX238" s="19">
        <v>2</v>
      </c>
      <c r="AY238" s="5">
        <v>4.644859790802002</v>
      </c>
      <c r="AZ238" s="19">
        <v>1</v>
      </c>
      <c r="BA238" s="5">
        <v>9.2897195816040039</v>
      </c>
      <c r="BB238" s="19">
        <v>24.507600784301758</v>
      </c>
      <c r="BC238" s="19">
        <v>24.150873184204102</v>
      </c>
      <c r="BD238" s="19">
        <v>25.014284133911133</v>
      </c>
      <c r="BE238" s="19">
        <v>399.2313232421875</v>
      </c>
      <c r="BF238" s="19">
        <v>377.94775390625</v>
      </c>
      <c r="BG238" s="19">
        <v>17.877964019775391</v>
      </c>
      <c r="BH238" s="19">
        <v>20.940702438354492</v>
      </c>
      <c r="BI238" s="19">
        <v>58.348495483398437</v>
      </c>
      <c r="BJ238" s="19">
        <v>68.344390869140625</v>
      </c>
      <c r="BK238" s="19">
        <v>350.80526733398438</v>
      </c>
      <c r="BL238" s="19">
        <v>1804.1019287109375</v>
      </c>
      <c r="BM238" s="19">
        <v>0.21847674250602722</v>
      </c>
      <c r="BN238" s="19">
        <v>100.76779174804687</v>
      </c>
      <c r="BO238" s="19">
        <v>-0.17410850524902344</v>
      </c>
      <c r="BP238" s="19">
        <v>0.18736100196838379</v>
      </c>
      <c r="BQ238" s="19">
        <v>0.25</v>
      </c>
      <c r="BR238" s="19">
        <v>-1.355140209197998</v>
      </c>
      <c r="BS238" s="19">
        <v>7.355140209197998</v>
      </c>
      <c r="BT238" s="19">
        <v>1</v>
      </c>
      <c r="BU238" s="19">
        <v>0</v>
      </c>
      <c r="BV238" s="19">
        <v>0.15999999642372131</v>
      </c>
      <c r="BW238" s="19">
        <v>111115</v>
      </c>
      <c r="BX238" s="5">
        <v>1.7540263366699218</v>
      </c>
      <c r="BY238" s="5">
        <v>5.487026027839014E-3</v>
      </c>
      <c r="BZ238" s="5">
        <v>297.30087318420408</v>
      </c>
      <c r="CA238" s="5">
        <v>297.65760078430174</v>
      </c>
      <c r="CB238" s="5">
        <v>288.65630214177872</v>
      </c>
      <c r="CC238" s="5">
        <v>0.20284439130824666</v>
      </c>
      <c r="CD238" s="5">
        <v>3.0222255505635505</v>
      </c>
      <c r="CE238" s="5">
        <v>29.991979561486506</v>
      </c>
      <c r="CF238" s="5">
        <v>9.0512771231320137</v>
      </c>
      <c r="CG238" s="5">
        <v>24.32923698425293</v>
      </c>
      <c r="CH238" s="5">
        <v>3.0547214652439134</v>
      </c>
      <c r="CI238" s="5">
        <v>0.5907775752741844</v>
      </c>
      <c r="CJ238" s="5">
        <v>2.1101483423659229</v>
      </c>
      <c r="CK238" s="5">
        <v>0.94457312287799056</v>
      </c>
      <c r="CL238" s="5">
        <v>0.37264258923291704</v>
      </c>
      <c r="CM238" s="5">
        <v>28.063659157994337</v>
      </c>
      <c r="CN238" s="5">
        <v>0.73686984960365032</v>
      </c>
      <c r="CO238" s="5">
        <v>71.001754805501335</v>
      </c>
      <c r="CP238" s="5">
        <v>372.82397403653903</v>
      </c>
      <c r="CQ238" s="5">
        <v>6.7146680922947122E-2</v>
      </c>
      <c r="CR238" s="5">
        <v>0</v>
      </c>
      <c r="CS238" s="5">
        <v>1578.5747412282519</v>
      </c>
      <c r="CT238" s="5">
        <v>478.56201171875</v>
      </c>
      <c r="CU238" s="5">
        <v>0.25422515021167608</v>
      </c>
      <c r="CV238" s="5" t="e">
        <v>#DIV/0!</v>
      </c>
    </row>
    <row r="239" spans="1:100" x14ac:dyDescent="0.3">
      <c r="A239" s="4" t="str">
        <f>VLOOKUP(B239,ListCodeMtrx!A$1:B$91,2,TRUE)</f>
        <v>M61</v>
      </c>
      <c r="B239">
        <v>61</v>
      </c>
      <c r="C239" s="10">
        <v>19</v>
      </c>
      <c r="D239" s="10">
        <v>3</v>
      </c>
      <c r="E239" s="10">
        <v>1</v>
      </c>
      <c r="F239" s="1">
        <v>69</v>
      </c>
      <c r="G239" s="3">
        <v>41313</v>
      </c>
      <c r="H239" s="11">
        <v>2</v>
      </c>
      <c r="I239" s="11">
        <v>145.02541707515743</v>
      </c>
      <c r="J239" s="11">
        <v>1.4896003586112965</v>
      </c>
      <c r="K239" s="11">
        <v>141.8222771408183</v>
      </c>
      <c r="L239" s="11">
        <v>229.69609834053992</v>
      </c>
      <c r="M239" s="1">
        <v>41.3</v>
      </c>
      <c r="N239" s="8">
        <v>53</v>
      </c>
      <c r="O239" s="8" t="s">
        <v>424</v>
      </c>
      <c r="P239" s="12">
        <v>0.15763888888888888</v>
      </c>
      <c r="Q239" s="12">
        <f t="shared" si="95"/>
        <v>0.54335648148148141</v>
      </c>
      <c r="R239" s="8">
        <v>11753.5</v>
      </c>
      <c r="S239" s="8">
        <v>0</v>
      </c>
      <c r="T239" s="13">
        <v>400</v>
      </c>
      <c r="U239">
        <v>32.135899609114617</v>
      </c>
      <c r="V239">
        <v>0.67295623002176519</v>
      </c>
      <c r="W239">
        <v>294.41104428797615</v>
      </c>
      <c r="X239">
        <v>24.277847290039063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t="e">
        <v>#DIV/0!</v>
      </c>
      <c r="AG239">
        <v>0.47910088324441091</v>
      </c>
      <c r="AH239">
        <v>0.25422515021167608</v>
      </c>
      <c r="AI239" s="8">
        <v>-1</v>
      </c>
      <c r="AJ239" s="8">
        <v>0.87</v>
      </c>
      <c r="AK239" s="8">
        <v>0.92</v>
      </c>
      <c r="AL239" s="8">
        <v>10.012383460998535</v>
      </c>
      <c r="AM239">
        <v>0.87500619173049932</v>
      </c>
      <c r="AN239">
        <v>2.1059304638781858E-2</v>
      </c>
      <c r="AO239">
        <v>0.53062968385717713</v>
      </c>
      <c r="AP239">
        <v>1.9197575266175957</v>
      </c>
      <c r="AQ239">
        <v>-1</v>
      </c>
      <c r="AR239" s="8">
        <v>1804.1019287109375</v>
      </c>
      <c r="AS239" s="8">
        <v>0.5</v>
      </c>
      <c r="AT239">
        <v>200.65995658553879</v>
      </c>
      <c r="AU239">
        <v>5.8917505555799865</v>
      </c>
      <c r="AV239">
        <v>0.92174753961804257</v>
      </c>
      <c r="AW239">
        <v>24.277847290039063</v>
      </c>
      <c r="AX239" s="8">
        <v>2</v>
      </c>
      <c r="AY239">
        <v>4.644859790802002</v>
      </c>
      <c r="AZ239" s="8">
        <v>1</v>
      </c>
      <c r="BA239">
        <v>9.2897195816040039</v>
      </c>
      <c r="BB239" s="8">
        <v>24.626192092895508</v>
      </c>
      <c r="BC239" s="8">
        <v>24.277847290039063</v>
      </c>
      <c r="BD239" s="8">
        <v>25.013181686401367</v>
      </c>
      <c r="BE239" s="8">
        <v>400.17648315429687</v>
      </c>
      <c r="BF239" s="8">
        <v>380.57647705078125</v>
      </c>
      <c r="BG239" s="8">
        <v>17.788415908813477</v>
      </c>
      <c r="BH239" s="8">
        <v>21.076679229736328</v>
      </c>
      <c r="BI239" s="8">
        <v>57.638542175292969</v>
      </c>
      <c r="BJ239" s="8">
        <v>68.29327392578125</v>
      </c>
      <c r="BK239" s="8">
        <v>350.79745483398438</v>
      </c>
      <c r="BL239" s="8">
        <v>1798.2232666015625</v>
      </c>
      <c r="BM239" s="8">
        <v>0.18408820033073425</v>
      </c>
      <c r="BN239" s="8">
        <v>100.75496673583984</v>
      </c>
      <c r="BO239" s="8">
        <v>-0.14148521423339844</v>
      </c>
      <c r="BP239" s="8">
        <v>0.19431900978088379</v>
      </c>
      <c r="BQ239" s="8">
        <v>0.25</v>
      </c>
      <c r="BR239" s="8">
        <v>-1.355140209197998</v>
      </c>
      <c r="BS239" s="8">
        <v>7.355140209197998</v>
      </c>
      <c r="BT239" s="8">
        <v>1</v>
      </c>
      <c r="BU239" s="8">
        <v>0</v>
      </c>
      <c r="BV239" s="8">
        <v>0.15999999642372131</v>
      </c>
      <c r="BW239" s="8">
        <v>111115</v>
      </c>
      <c r="BX239">
        <v>1.7539872741699216</v>
      </c>
      <c r="BY239">
        <v>5.8917505555799868E-3</v>
      </c>
      <c r="BZ239">
        <v>297.42784729003904</v>
      </c>
      <c r="CA239">
        <v>297.77619209289549</v>
      </c>
      <c r="CB239">
        <v>287.71571622530246</v>
      </c>
      <c r="CC239">
        <v>0.1273414122267878</v>
      </c>
      <c r="CD239">
        <v>3.0453276543120928</v>
      </c>
      <c r="CE239">
        <v>30.225087188965649</v>
      </c>
      <c r="CF239">
        <v>9.1484079592293206</v>
      </c>
      <c r="CG239">
        <v>24.452019691467285</v>
      </c>
      <c r="CH239">
        <v>3.0772682373689095</v>
      </c>
      <c r="CI239">
        <v>0.62749955793005285</v>
      </c>
      <c r="CJ239">
        <v>2.1235801146940503</v>
      </c>
      <c r="CK239">
        <v>0.95368812267485925</v>
      </c>
      <c r="CL239">
        <v>0.39603269625512288</v>
      </c>
      <c r="CM239">
        <v>29.663374973898911</v>
      </c>
      <c r="CN239">
        <v>0.77359233174227993</v>
      </c>
      <c r="CO239">
        <v>71.033903641542651</v>
      </c>
      <c r="CP239">
        <v>375.90642602381428</v>
      </c>
      <c r="CQ239">
        <v>6.0726240315017131E-2</v>
      </c>
      <c r="CR239">
        <v>0</v>
      </c>
      <c r="CS239">
        <v>1573.4564923902117</v>
      </c>
      <c r="CT239">
        <v>478.56201171875</v>
      </c>
      <c r="CU239">
        <v>0.25422515021167608</v>
      </c>
      <c r="CV239" t="e">
        <v>#DIV/0!</v>
      </c>
    </row>
    <row r="240" spans="1:100" x14ac:dyDescent="0.3">
      <c r="A240" s="4" t="str">
        <f>VLOOKUP(B240,ListCodeMtrx!A$1:B$91,2,TRUE)</f>
        <v>M61</v>
      </c>
      <c r="B240">
        <v>61</v>
      </c>
      <c r="C240" s="10">
        <v>19</v>
      </c>
      <c r="D240" s="10">
        <v>3</v>
      </c>
      <c r="E240" s="10">
        <v>1</v>
      </c>
      <c r="F240" s="1">
        <v>69</v>
      </c>
      <c r="G240" s="3">
        <v>41313</v>
      </c>
      <c r="H240" s="11">
        <v>2</v>
      </c>
      <c r="I240" s="11">
        <v>145.02541707515743</v>
      </c>
      <c r="J240" s="11">
        <v>1.4896003586112965</v>
      </c>
      <c r="K240" s="11">
        <v>141.8222771408183</v>
      </c>
      <c r="L240" s="11">
        <v>229.69609834053992</v>
      </c>
      <c r="M240" s="1">
        <v>41.3</v>
      </c>
      <c r="N240" s="8">
        <v>54</v>
      </c>
      <c r="O240" s="8" t="s">
        <v>425</v>
      </c>
      <c r="P240" s="12">
        <v>0.15763888888888888</v>
      </c>
      <c r="Q240" s="12">
        <f t="shared" si="95"/>
        <v>0.54578703703703701</v>
      </c>
      <c r="R240" s="8">
        <v>11963.5</v>
      </c>
      <c r="S240" s="8">
        <v>0</v>
      </c>
      <c r="T240" s="13">
        <v>50</v>
      </c>
      <c r="U240" s="14">
        <v>0.22605163036285297</v>
      </c>
      <c r="V240" s="14">
        <v>0.62713325124726915</v>
      </c>
      <c r="W240" s="14">
        <v>47.710500541836339</v>
      </c>
      <c r="X240" s="15">
        <v>24.634706497192383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t="e">
        <v>#DIV/0!</v>
      </c>
      <c r="AG240">
        <v>0.47910088324441091</v>
      </c>
      <c r="AH240">
        <v>0.25422515021167608</v>
      </c>
      <c r="AI240" s="8">
        <v>-1</v>
      </c>
      <c r="AJ240" s="8">
        <v>0.87</v>
      </c>
      <c r="AK240" s="8">
        <v>0.92</v>
      </c>
      <c r="AL240" s="8">
        <v>9.9839849472045898</v>
      </c>
      <c r="AM240">
        <v>0.87499199247360226</v>
      </c>
      <c r="AN240">
        <v>7.7750955897177198E-4</v>
      </c>
      <c r="AO240">
        <v>0.53062968385717713</v>
      </c>
      <c r="AP240">
        <v>1.9197575266175957</v>
      </c>
      <c r="AQ240">
        <v>-1</v>
      </c>
      <c r="AR240" s="8">
        <v>1804.1019287109375</v>
      </c>
      <c r="AS240" s="8">
        <v>0.5</v>
      </c>
      <c r="AT240">
        <v>200.65670035455503</v>
      </c>
      <c r="AU240">
        <v>5.8252268693570466</v>
      </c>
      <c r="AV240">
        <v>0.97295736014892187</v>
      </c>
      <c r="AW240">
        <v>24.634706497192383</v>
      </c>
      <c r="AX240" s="8">
        <v>2</v>
      </c>
      <c r="AY240">
        <v>4.644859790802002</v>
      </c>
      <c r="AZ240" s="8">
        <v>1</v>
      </c>
      <c r="BA240">
        <v>9.2897195816040039</v>
      </c>
      <c r="BB240" s="8">
        <v>24.699855804443359</v>
      </c>
      <c r="BC240" s="8">
        <v>24.634706497192383</v>
      </c>
      <c r="BD240" s="8">
        <v>25.017108917236328</v>
      </c>
      <c r="BE240" s="8">
        <v>49.373279571533203</v>
      </c>
      <c r="BF240" s="8">
        <v>49.081390380859375</v>
      </c>
      <c r="BG240" s="8">
        <v>17.971969604492187</v>
      </c>
      <c r="BH240" s="8">
        <v>21.222671508789063</v>
      </c>
      <c r="BI240" s="8">
        <v>57.973064422607422</v>
      </c>
      <c r="BJ240" s="8">
        <v>68.459014892578125</v>
      </c>
      <c r="BK240" s="8">
        <v>350.79193115234375</v>
      </c>
      <c r="BL240" s="8">
        <v>1802.1832275390625</v>
      </c>
      <c r="BM240" s="8">
        <v>0.21342016756534576</v>
      </c>
      <c r="BN240" s="8">
        <v>100.747314453125</v>
      </c>
      <c r="BO240" s="8">
        <v>-0.52481269836425781</v>
      </c>
      <c r="BP240" s="8">
        <v>0.2111208438873291</v>
      </c>
      <c r="BQ240" s="8">
        <v>0.25</v>
      </c>
      <c r="BR240" s="8">
        <v>-1.355140209197998</v>
      </c>
      <c r="BS240" s="8">
        <v>7.355140209197998</v>
      </c>
      <c r="BT240" s="8">
        <v>1</v>
      </c>
      <c r="BU240" s="8">
        <v>0</v>
      </c>
      <c r="BV240" s="8">
        <v>0.15999999642372131</v>
      </c>
      <c r="BW240" s="8">
        <v>111115</v>
      </c>
      <c r="BX240">
        <v>1.7539596557617185</v>
      </c>
      <c r="BY240">
        <v>5.8252268693570466E-3</v>
      </c>
      <c r="BZ240">
        <v>297.78470649719236</v>
      </c>
      <c r="CA240">
        <v>297.84985580444334</v>
      </c>
      <c r="CB240">
        <v>288.34930996114053</v>
      </c>
      <c r="CC240">
        <v>0.12872927290532438</v>
      </c>
      <c r="CD240">
        <v>3.1110845201802704</v>
      </c>
      <c r="CE240">
        <v>30.880073946068048</v>
      </c>
      <c r="CF240">
        <v>9.6574024372789857</v>
      </c>
      <c r="CG240">
        <v>24.667281150817871</v>
      </c>
      <c r="CH240">
        <v>3.1171482574177785</v>
      </c>
      <c r="CI240">
        <v>0.58747388335616668</v>
      </c>
      <c r="CJ240">
        <v>2.1381271600313485</v>
      </c>
      <c r="CK240">
        <v>0.97902109738642995</v>
      </c>
      <c r="CL240">
        <v>0.37053961432396232</v>
      </c>
      <c r="CM240">
        <v>4.8067048008043765</v>
      </c>
      <c r="CN240">
        <v>0.97206905044080305</v>
      </c>
      <c r="CO240">
        <v>69.920218008463138</v>
      </c>
      <c r="CP240">
        <v>49.048540121138494</v>
      </c>
      <c r="CQ240">
        <v>3.2224362309465479E-3</v>
      </c>
      <c r="CR240">
        <v>0</v>
      </c>
      <c r="CS240">
        <v>1576.8958930669116</v>
      </c>
      <c r="CT240">
        <v>478.56201171875</v>
      </c>
      <c r="CU240">
        <v>0.25422515021167608</v>
      </c>
      <c r="CV240" t="e">
        <v>#DIV/0!</v>
      </c>
    </row>
    <row r="241" spans="1:100" x14ac:dyDescent="0.3">
      <c r="A241" s="4" t="str">
        <f>VLOOKUP(B241,ListCodeMtrx!A$1:B$91,2,TRUE)</f>
        <v>M61</v>
      </c>
      <c r="B241">
        <v>61</v>
      </c>
      <c r="C241" s="10">
        <v>19</v>
      </c>
      <c r="D241" s="10">
        <v>3</v>
      </c>
      <c r="E241" s="10">
        <v>1</v>
      </c>
      <c r="F241" s="1">
        <v>69</v>
      </c>
      <c r="G241" s="3">
        <v>41313</v>
      </c>
      <c r="H241" s="11">
        <v>2</v>
      </c>
      <c r="I241" s="11">
        <v>145.02541707515743</v>
      </c>
      <c r="J241" s="11">
        <v>1.4896003586112965</v>
      </c>
      <c r="K241" s="11">
        <v>141.8222771408183</v>
      </c>
      <c r="L241" s="11">
        <v>229.69609834053992</v>
      </c>
      <c r="M241" s="1">
        <v>41.3</v>
      </c>
      <c r="N241" s="8">
        <v>55</v>
      </c>
      <c r="O241" s="8" t="s">
        <v>426</v>
      </c>
      <c r="P241" s="12">
        <v>0.15763888888888888</v>
      </c>
      <c r="Q241" s="12">
        <f t="shared" si="95"/>
        <v>0.54752314814814818</v>
      </c>
      <c r="R241" s="8">
        <v>12113.5</v>
      </c>
      <c r="S241" s="8">
        <v>0</v>
      </c>
      <c r="T241" s="13">
        <v>150</v>
      </c>
      <c r="U241" s="14">
        <v>11.313049775584933</v>
      </c>
      <c r="V241" s="14">
        <v>0.62133680872872854</v>
      </c>
      <c r="W241" s="14">
        <v>110.58802714302266</v>
      </c>
      <c r="X241" s="15">
        <v>24.869760513305664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t="e">
        <v>#DIV/0!</v>
      </c>
      <c r="AG241">
        <v>0.47910088324441091</v>
      </c>
      <c r="AH241">
        <v>0.25422515021167608</v>
      </c>
      <c r="AI241" s="8">
        <v>-1</v>
      </c>
      <c r="AJ241" s="8">
        <v>0.87</v>
      </c>
      <c r="AK241" s="8">
        <v>0.92</v>
      </c>
      <c r="AL241" s="8">
        <v>9.9839849472045898</v>
      </c>
      <c r="AM241">
        <v>0.87499199247360226</v>
      </c>
      <c r="AN241">
        <v>7.8168307729530005E-3</v>
      </c>
      <c r="AO241">
        <v>0.53062968385717713</v>
      </c>
      <c r="AP241">
        <v>1.9197575266175957</v>
      </c>
      <c r="AQ241">
        <v>-1</v>
      </c>
      <c r="AR241" s="8">
        <v>1804.1019287109375</v>
      </c>
      <c r="AS241" s="8">
        <v>0.5</v>
      </c>
      <c r="AT241">
        <v>200.65670035455503</v>
      </c>
      <c r="AU241">
        <v>5.848300650201125</v>
      </c>
      <c r="AV241">
        <v>0.98496567361782672</v>
      </c>
      <c r="AW241">
        <v>24.869760513305664</v>
      </c>
      <c r="AX241" s="8">
        <v>2</v>
      </c>
      <c r="AY241">
        <v>4.644859790802002</v>
      </c>
      <c r="AZ241" s="8">
        <v>1</v>
      </c>
      <c r="BA241">
        <v>9.2897195816040039</v>
      </c>
      <c r="BB241" s="8">
        <v>24.798944473266602</v>
      </c>
      <c r="BC241" s="8">
        <v>24.869760513305664</v>
      </c>
      <c r="BD241" s="8">
        <v>25.017372131347656</v>
      </c>
      <c r="BE241" s="8">
        <v>150.33879089355469</v>
      </c>
      <c r="BF241" s="8">
        <v>143.41070556640625</v>
      </c>
      <c r="BG241" s="8">
        <v>18.277627944946289</v>
      </c>
      <c r="BH241" s="8">
        <v>21.54010009765625</v>
      </c>
      <c r="BI241" s="8">
        <v>58.611072540283203</v>
      </c>
      <c r="BJ241" s="8">
        <v>69.0728759765625</v>
      </c>
      <c r="BK241" s="8">
        <v>350.79702758789062</v>
      </c>
      <c r="BL241" s="8">
        <v>1800.2418212890625</v>
      </c>
      <c r="BM241" s="8">
        <v>0.21240918338298798</v>
      </c>
      <c r="BN241" s="8">
        <v>100.74726104736328</v>
      </c>
      <c r="BO241" s="8">
        <v>-0.22429084777832031</v>
      </c>
      <c r="BP241" s="8">
        <v>0.21010422706604004</v>
      </c>
      <c r="BQ241" s="8">
        <v>0.5</v>
      </c>
      <c r="BR241" s="8">
        <v>-1.355140209197998</v>
      </c>
      <c r="BS241" s="8">
        <v>7.355140209197998</v>
      </c>
      <c r="BT241" s="8">
        <v>1</v>
      </c>
      <c r="BU241" s="8">
        <v>0</v>
      </c>
      <c r="BV241" s="8">
        <v>0.15999999642372131</v>
      </c>
      <c r="BW241" s="8">
        <v>111115</v>
      </c>
      <c r="BX241">
        <v>1.7539851379394529</v>
      </c>
      <c r="BY241">
        <v>5.8483006502011246E-3</v>
      </c>
      <c r="BZ241">
        <v>298.01976051330564</v>
      </c>
      <c r="CA241">
        <v>297.94894447326658</v>
      </c>
      <c r="CB241">
        <v>288.03868496808354</v>
      </c>
      <c r="CC241">
        <v>0.11721360690696447</v>
      </c>
      <c r="CD241">
        <v>3.1550717611427364</v>
      </c>
      <c r="CE241">
        <v>31.316700110184382</v>
      </c>
      <c r="CF241">
        <v>9.7766000125281316</v>
      </c>
      <c r="CG241">
        <v>24.834352493286133</v>
      </c>
      <c r="CH241">
        <v>3.1484110486235872</v>
      </c>
      <c r="CI241">
        <v>0.5823844090372321</v>
      </c>
      <c r="CJ241">
        <v>2.1701060875249096</v>
      </c>
      <c r="CK241">
        <v>0.97830496109867759</v>
      </c>
      <c r="CL241">
        <v>0.36730031891070608</v>
      </c>
      <c r="CM241">
        <v>11.141440839290999</v>
      </c>
      <c r="CN241">
        <v>0.77112811561905981</v>
      </c>
      <c r="CO241">
        <v>69.94431608276679</v>
      </c>
      <c r="CP241">
        <v>141.76667131296298</v>
      </c>
      <c r="CQ241">
        <v>5.5815906660935499E-2</v>
      </c>
      <c r="CR241">
        <v>0</v>
      </c>
      <c r="CS241">
        <v>1575.1971781440234</v>
      </c>
      <c r="CT241">
        <v>478.56201171875</v>
      </c>
      <c r="CU241">
        <v>0.25422515021167608</v>
      </c>
      <c r="CV241" t="e">
        <v>#DIV/0!</v>
      </c>
    </row>
    <row r="242" spans="1:100" x14ac:dyDescent="0.3">
      <c r="A242" s="4" t="str">
        <f>VLOOKUP(B242,ListCodeMtrx!A$1:B$91,2,TRUE)</f>
        <v>M61</v>
      </c>
      <c r="B242">
        <v>61</v>
      </c>
      <c r="C242" s="10">
        <v>19</v>
      </c>
      <c r="D242" s="10">
        <v>3</v>
      </c>
      <c r="E242" s="10">
        <v>1</v>
      </c>
      <c r="F242" s="1">
        <v>69</v>
      </c>
      <c r="G242" s="3">
        <v>41313</v>
      </c>
      <c r="H242" s="11">
        <v>2</v>
      </c>
      <c r="I242" s="11">
        <v>145.02541707515743</v>
      </c>
      <c r="J242" s="11">
        <v>1.4896003586112965</v>
      </c>
      <c r="K242" s="11">
        <v>141.8222771408183</v>
      </c>
      <c r="L242" s="11">
        <v>229.69609834053992</v>
      </c>
      <c r="M242" s="1">
        <v>41.3</v>
      </c>
      <c r="N242" s="8">
        <v>56</v>
      </c>
      <c r="O242" s="8" t="s">
        <v>427</v>
      </c>
      <c r="P242" s="12">
        <v>0.15763888888888888</v>
      </c>
      <c r="Q242" s="12">
        <f t="shared" si="95"/>
        <v>0.54995370370370378</v>
      </c>
      <c r="R242" s="8">
        <v>12323.5</v>
      </c>
      <c r="S242" s="8">
        <v>0</v>
      </c>
      <c r="T242" s="13" t="s">
        <v>192</v>
      </c>
      <c r="U242" s="14">
        <v>32.845962983194312</v>
      </c>
      <c r="V242" s="14">
        <v>0.60557282790673883</v>
      </c>
      <c r="W242" s="14">
        <v>282.94449799545879</v>
      </c>
      <c r="X242" s="15">
        <v>24.984718322753906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t="e">
        <v>#DIV/0!</v>
      </c>
      <c r="AG242">
        <v>0.47910088324441091</v>
      </c>
      <c r="AH242">
        <v>0.25422515021167608</v>
      </c>
      <c r="AI242" s="8">
        <v>-1</v>
      </c>
      <c r="AJ242" s="8">
        <v>0.87</v>
      </c>
      <c r="AK242" s="8">
        <v>0.92</v>
      </c>
      <c r="AL242" s="8">
        <v>9.9839849472045898</v>
      </c>
      <c r="AM242">
        <v>0.87499199247360226</v>
      </c>
      <c r="AN242">
        <v>2.1494883519128392E-2</v>
      </c>
      <c r="AO242">
        <v>0.53062968385717713</v>
      </c>
      <c r="AP242">
        <v>1.9197575266175957</v>
      </c>
      <c r="AQ242">
        <v>-1</v>
      </c>
      <c r="AR242" s="8">
        <v>1804.1019287109375</v>
      </c>
      <c r="AS242" s="8">
        <v>0.5</v>
      </c>
      <c r="AT242">
        <v>200.65670035455503</v>
      </c>
      <c r="AU242">
        <v>5.7450030350553112</v>
      </c>
      <c r="AV242">
        <v>0.99092955582369413</v>
      </c>
      <c r="AW242">
        <v>24.984718322753906</v>
      </c>
      <c r="AX242" s="8">
        <v>2</v>
      </c>
      <c r="AY242">
        <v>4.644859790802002</v>
      </c>
      <c r="AZ242" s="8">
        <v>1</v>
      </c>
      <c r="BA242">
        <v>9.2897195816040039</v>
      </c>
      <c r="BB242" s="8">
        <v>24.839000701904297</v>
      </c>
      <c r="BC242" s="8">
        <v>24.984718322753906</v>
      </c>
      <c r="BD242" s="8">
        <v>25.011001586914063</v>
      </c>
      <c r="BE242" s="8">
        <v>399.85592651367187</v>
      </c>
      <c r="BF242" s="8">
        <v>379.88296508789062</v>
      </c>
      <c r="BG242" s="8">
        <v>18.492938995361328</v>
      </c>
      <c r="BH242" s="8">
        <v>21.697626113891602</v>
      </c>
      <c r="BI242" s="8">
        <v>59.156513214111328</v>
      </c>
      <c r="BJ242" s="8">
        <v>69.407890319824219</v>
      </c>
      <c r="BK242" s="8">
        <v>350.75811767578125</v>
      </c>
      <c r="BL242" s="8">
        <v>1799.565673828125</v>
      </c>
      <c r="BM242" s="8">
        <v>0.29737424850463867</v>
      </c>
      <c r="BN242" s="8">
        <v>100.74153900146484</v>
      </c>
      <c r="BO242" s="8">
        <v>0.33637809753417969</v>
      </c>
      <c r="BP242" s="8">
        <v>0.2064363956451416</v>
      </c>
      <c r="BQ242" s="8">
        <v>0.25</v>
      </c>
      <c r="BR242" s="8">
        <v>-1.355140209197998</v>
      </c>
      <c r="BS242" s="8">
        <v>7.355140209197998</v>
      </c>
      <c r="BT242" s="8">
        <v>1</v>
      </c>
      <c r="BU242" s="8">
        <v>0</v>
      </c>
      <c r="BV242" s="8">
        <v>0.15999999642372131</v>
      </c>
      <c r="BW242" s="8">
        <v>111115</v>
      </c>
      <c r="BX242">
        <v>1.753790588378906</v>
      </c>
      <c r="BY242">
        <v>5.7450030350553113E-3</v>
      </c>
      <c r="BZ242">
        <v>298.13471832275388</v>
      </c>
      <c r="CA242">
        <v>297.98900070190427</v>
      </c>
      <c r="CB242">
        <v>287.93050137675164</v>
      </c>
      <c r="CC242">
        <v>0.13156564378427621</v>
      </c>
      <c r="CD242">
        <v>3.1767818032155071</v>
      </c>
      <c r="CE242">
        <v>31.533981262379907</v>
      </c>
      <c r="CF242">
        <v>9.8363551484883054</v>
      </c>
      <c r="CG242">
        <v>24.911859512329102</v>
      </c>
      <c r="CH242">
        <v>3.1630071571535217</v>
      </c>
      <c r="CI242">
        <v>0.56851293773649003</v>
      </c>
      <c r="CJ242">
        <v>2.1858522473918129</v>
      </c>
      <c r="CK242">
        <v>0.97715490976170871</v>
      </c>
      <c r="CL242">
        <v>0.35847416324033493</v>
      </c>
      <c r="CM242">
        <v>28.504264180059405</v>
      </c>
      <c r="CN242">
        <v>0.74482017884112306</v>
      </c>
      <c r="CO242">
        <v>69.915342118081441</v>
      </c>
      <c r="CP242">
        <v>375.10972627935644</v>
      </c>
      <c r="CQ242">
        <v>6.1220399746650077E-2</v>
      </c>
      <c r="CR242">
        <v>0</v>
      </c>
      <c r="CS242">
        <v>1574.6055545299716</v>
      </c>
      <c r="CT242">
        <v>478.56201171875</v>
      </c>
      <c r="CU242">
        <v>0.25422515021167608</v>
      </c>
      <c r="CV242" t="e">
        <v>#DIV/0!</v>
      </c>
    </row>
    <row r="243" spans="1:100" x14ac:dyDescent="0.3">
      <c r="A243" s="4" t="str">
        <f>VLOOKUP(B243,ListCodeMtrx!A$1:B$91,2,TRUE)</f>
        <v>M61</v>
      </c>
      <c r="B243">
        <v>61</v>
      </c>
      <c r="C243" s="10">
        <v>19</v>
      </c>
      <c r="D243" s="10">
        <v>3</v>
      </c>
      <c r="E243" s="10">
        <v>1</v>
      </c>
      <c r="F243" s="1">
        <v>69</v>
      </c>
      <c r="G243" s="3">
        <v>41313</v>
      </c>
      <c r="H243" s="11">
        <v>2</v>
      </c>
      <c r="I243" s="11">
        <v>145.02541707515743</v>
      </c>
      <c r="J243" s="11">
        <v>1.4896003586112965</v>
      </c>
      <c r="K243" s="11">
        <v>141.8222771408183</v>
      </c>
      <c r="L243" s="11">
        <v>229.69609834053992</v>
      </c>
      <c r="M243" s="1">
        <v>41.3</v>
      </c>
      <c r="N243" s="8">
        <v>57</v>
      </c>
      <c r="O243" s="8" t="s">
        <v>428</v>
      </c>
      <c r="P243" s="12">
        <v>0.15763888888888888</v>
      </c>
      <c r="Q243" s="12">
        <f t="shared" si="95"/>
        <v>0.55238425925925927</v>
      </c>
      <c r="R243" s="8">
        <v>12534</v>
      </c>
      <c r="S243" s="8">
        <v>0</v>
      </c>
      <c r="T243" s="13">
        <v>800</v>
      </c>
      <c r="U243" s="14">
        <v>46.770099089812611</v>
      </c>
      <c r="V243" s="14">
        <v>0.56678060016020637</v>
      </c>
      <c r="W243" s="14">
        <v>620.33442419495782</v>
      </c>
      <c r="X243" s="15">
        <v>24.821062088012695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t="e">
        <v>#DIV/0!</v>
      </c>
      <c r="AG243">
        <v>0.47910088324441091</v>
      </c>
      <c r="AH243">
        <v>0.25422515021167608</v>
      </c>
      <c r="AI243" s="8">
        <v>-1</v>
      </c>
      <c r="AJ243" s="8">
        <v>0.87</v>
      </c>
      <c r="AK243" s="8">
        <v>0.92</v>
      </c>
      <c r="AL243" s="8">
        <v>9.9839849472045898</v>
      </c>
      <c r="AM243">
        <v>0.87499199247360226</v>
      </c>
      <c r="AN243">
        <v>3.0308970339256145E-2</v>
      </c>
      <c r="AO243">
        <v>0.53062968385717713</v>
      </c>
      <c r="AP243">
        <v>1.9197575266175957</v>
      </c>
      <c r="AQ243">
        <v>-1</v>
      </c>
      <c r="AR243" s="8">
        <v>1804.1019287109375</v>
      </c>
      <c r="AS243" s="8">
        <v>0.5</v>
      </c>
      <c r="AT243">
        <v>200.65670035455503</v>
      </c>
      <c r="AU243">
        <v>5.3605570612661104</v>
      </c>
      <c r="AV243">
        <v>0.98422868820823517</v>
      </c>
      <c r="AW243">
        <v>24.821062088012695</v>
      </c>
      <c r="AX243" s="8">
        <v>2</v>
      </c>
      <c r="AY243">
        <v>4.644859790802002</v>
      </c>
      <c r="AZ243" s="8">
        <v>1</v>
      </c>
      <c r="BA243">
        <v>9.2897195816040039</v>
      </c>
      <c r="BB243" s="8">
        <v>24.747201919555664</v>
      </c>
      <c r="BC243" s="8">
        <v>24.821062088012695</v>
      </c>
      <c r="BD243" s="8">
        <v>25.010995864868164</v>
      </c>
      <c r="BE243" s="8">
        <v>799.35400390625</v>
      </c>
      <c r="BF243" s="8">
        <v>770.333984375</v>
      </c>
      <c r="BG243" s="8">
        <v>18.468662261962891</v>
      </c>
      <c r="BH243" s="8">
        <v>21.459362030029297</v>
      </c>
      <c r="BI243" s="8">
        <v>59.399085998535156</v>
      </c>
      <c r="BJ243" s="8">
        <v>69.017807006835937</v>
      </c>
      <c r="BK243" s="8">
        <v>350.78900146484375</v>
      </c>
      <c r="BL243" s="8">
        <v>1801.278564453125</v>
      </c>
      <c r="BM243" s="8">
        <v>0.23971949517726898</v>
      </c>
      <c r="BN243" s="8">
        <v>100.73390960693359</v>
      </c>
      <c r="BO243" s="8">
        <v>0.33906364440917969</v>
      </c>
      <c r="BP243" s="8">
        <v>0.19126152992248535</v>
      </c>
      <c r="BQ243" s="8">
        <v>0.25</v>
      </c>
      <c r="BR243" s="8">
        <v>-1.355140209197998</v>
      </c>
      <c r="BS243" s="8">
        <v>7.355140209197998</v>
      </c>
      <c r="BT243" s="8">
        <v>1</v>
      </c>
      <c r="BU243" s="8">
        <v>0</v>
      </c>
      <c r="BV243" s="8">
        <v>0.15999999642372131</v>
      </c>
      <c r="BW243" s="8">
        <v>111115</v>
      </c>
      <c r="BX243">
        <v>1.7539450073242184</v>
      </c>
      <c r="BY243">
        <v>5.3605570612661104E-3</v>
      </c>
      <c r="BZ243">
        <v>297.97106208801267</v>
      </c>
      <c r="CA243">
        <v>297.89720191955564</v>
      </c>
      <c r="CB243">
        <v>288.20456387062586</v>
      </c>
      <c r="CC243">
        <v>0.20372999847814835</v>
      </c>
      <c r="CD243">
        <v>3.1459141231636694</v>
      </c>
      <c r="CE243">
        <v>31.229941689338876</v>
      </c>
      <c r="CF243">
        <v>9.7705796593095791</v>
      </c>
      <c r="CG243">
        <v>24.78413200378418</v>
      </c>
      <c r="CH243">
        <v>3.1389849933725817</v>
      </c>
      <c r="CI243">
        <v>0.53418888476488802</v>
      </c>
      <c r="CJ243">
        <v>2.1616854349554342</v>
      </c>
      <c r="CK243">
        <v>0.97729955841714755</v>
      </c>
      <c r="CL243">
        <v>0.33665083889526737</v>
      </c>
      <c r="CM243">
        <v>62.48871181292408</v>
      </c>
      <c r="CN243">
        <v>0.80527983547065984</v>
      </c>
      <c r="CO243">
        <v>69.71526532176911</v>
      </c>
      <c r="CP243">
        <v>763.53726320202941</v>
      </c>
      <c r="CQ243">
        <v>4.2703742493167322E-2</v>
      </c>
      <c r="CR243">
        <v>0</v>
      </c>
      <c r="CS243">
        <v>1576.1043201108298</v>
      </c>
      <c r="CT243">
        <v>478.56201171875</v>
      </c>
      <c r="CU243">
        <v>0.25422515021167608</v>
      </c>
      <c r="CV243" t="e">
        <v>#DIV/0!</v>
      </c>
    </row>
    <row r="244" spans="1:100" s="25" customFormat="1" x14ac:dyDescent="0.3">
      <c r="A244" s="4" t="str">
        <f>VLOOKUP(B244,ListCodeMtrx!A$1:B$91,2,TRUE)</f>
        <v>M61</v>
      </c>
      <c r="B244" s="5">
        <v>61</v>
      </c>
      <c r="C244" s="10">
        <v>19</v>
      </c>
      <c r="D244" s="10">
        <v>3</v>
      </c>
      <c r="E244" s="10">
        <v>1</v>
      </c>
      <c r="F244" s="1">
        <v>69</v>
      </c>
      <c r="G244" s="17">
        <v>41313</v>
      </c>
      <c r="H244" s="11">
        <v>2</v>
      </c>
      <c r="I244" s="11">
        <v>145.02541707515743</v>
      </c>
      <c r="J244" s="11">
        <v>1.4896003586112965</v>
      </c>
      <c r="K244" s="11">
        <v>141.8222771408183</v>
      </c>
      <c r="L244" s="11">
        <v>229.69609834053992</v>
      </c>
      <c r="M244" s="1">
        <v>41.3</v>
      </c>
      <c r="N244" s="19">
        <v>58</v>
      </c>
      <c r="O244" s="19" t="s">
        <v>429</v>
      </c>
      <c r="P244" s="12">
        <v>0.15763888888888888</v>
      </c>
      <c r="Q244" s="12">
        <f t="shared" si="95"/>
        <v>0.5532407407407407</v>
      </c>
      <c r="R244" s="19">
        <v>12598</v>
      </c>
      <c r="S244" s="19">
        <v>0</v>
      </c>
      <c r="T244" s="13" t="s">
        <v>194</v>
      </c>
      <c r="U244" s="5">
        <v>28.994693490527862</v>
      </c>
      <c r="V244" s="5">
        <v>0.54362572434553824</v>
      </c>
      <c r="W244" s="5">
        <v>287.12956413817938</v>
      </c>
      <c r="X244" s="5">
        <v>24.88484001159668</v>
      </c>
      <c r="Y244" s="19">
        <v>9</v>
      </c>
      <c r="Z244" s="19">
        <v>9</v>
      </c>
      <c r="AA244" s="19">
        <v>0</v>
      </c>
      <c r="AB244" s="19">
        <v>0</v>
      </c>
      <c r="AC244" s="19">
        <v>525.31689453125</v>
      </c>
      <c r="AD244" s="19">
        <v>987.750732421875</v>
      </c>
      <c r="AE244" s="19">
        <v>753.682861328125</v>
      </c>
      <c r="AF244" s="5" t="e">
        <v>#DIV/0!</v>
      </c>
      <c r="AG244" s="5">
        <v>0.46816855985191658</v>
      </c>
      <c r="AH244" s="5">
        <v>0.23697058722481212</v>
      </c>
      <c r="AI244" s="19">
        <v>-1</v>
      </c>
      <c r="AJ244" s="19">
        <v>0.87</v>
      </c>
      <c r="AK244" s="19">
        <v>0.92</v>
      </c>
      <c r="AL244" s="19">
        <v>9.9839849472045898</v>
      </c>
      <c r="AM244" s="5">
        <v>0.87499199247360226</v>
      </c>
      <c r="AN244" s="5">
        <v>1.902719130837888E-2</v>
      </c>
      <c r="AO244" s="5">
        <v>0.50616510279922855</v>
      </c>
      <c r="AP244" s="5">
        <v>1.8802950042245705</v>
      </c>
      <c r="AQ244" s="5">
        <v>-1</v>
      </c>
      <c r="AR244" s="19">
        <v>1801.6302490234375</v>
      </c>
      <c r="AS244" s="19">
        <v>0.5</v>
      </c>
      <c r="AT244" s="5">
        <v>186.78164356681995</v>
      </c>
      <c r="AU244" s="5">
        <v>5.2533744417127988</v>
      </c>
      <c r="AV244" s="5">
        <v>1.0032225445432688</v>
      </c>
      <c r="AW244" s="5">
        <v>24.88484001159668</v>
      </c>
      <c r="AX244" s="19">
        <v>2</v>
      </c>
      <c r="AY244" s="5">
        <v>4.644859790802002</v>
      </c>
      <c r="AZ244" s="19">
        <v>1</v>
      </c>
      <c r="BA244" s="5">
        <v>9.2897195816040039</v>
      </c>
      <c r="BB244" s="19">
        <v>24.725246429443359</v>
      </c>
      <c r="BC244" s="19">
        <v>24.88484001159668</v>
      </c>
      <c r="BD244" s="19">
        <v>25.010150909423828</v>
      </c>
      <c r="BE244" s="19">
        <v>399.85494995117187</v>
      </c>
      <c r="BF244" s="19">
        <v>382.17636108398437</v>
      </c>
      <c r="BG244" s="19">
        <v>18.458806991577148</v>
      </c>
      <c r="BH244" s="19">
        <v>21.390375137329102</v>
      </c>
      <c r="BI244" s="19">
        <v>59.444026947021484</v>
      </c>
      <c r="BJ244" s="19">
        <v>68.884727478027344</v>
      </c>
      <c r="BK244" s="19">
        <v>350.73397827148437</v>
      </c>
      <c r="BL244" s="19">
        <v>1801.6302490234375</v>
      </c>
      <c r="BM244" s="19">
        <v>0.22926506400108337</v>
      </c>
      <c r="BN244" s="19">
        <v>100.73173522949219</v>
      </c>
      <c r="BO244" s="19">
        <v>0.33906364440917969</v>
      </c>
      <c r="BP244" s="19">
        <v>0.19126152992248535</v>
      </c>
      <c r="BQ244" s="19">
        <v>0.25</v>
      </c>
      <c r="BR244" s="19">
        <v>-1.355140209197998</v>
      </c>
      <c r="BS244" s="19">
        <v>7.355140209197998</v>
      </c>
      <c r="BT244" s="19">
        <v>1</v>
      </c>
      <c r="BU244" s="19">
        <v>0</v>
      </c>
      <c r="BV244" s="19">
        <v>0.15999999642372131</v>
      </c>
      <c r="BW244" s="19">
        <v>111115</v>
      </c>
      <c r="BX244" s="5">
        <v>1.7536698913574218</v>
      </c>
      <c r="BY244" s="5">
        <v>5.253374441712799E-3</v>
      </c>
      <c r="BZ244" s="5">
        <v>298.03484001159666</v>
      </c>
      <c r="CA244" s="5">
        <v>297.87524642944334</v>
      </c>
      <c r="CB244" s="5">
        <v>288.26083340061814</v>
      </c>
      <c r="CC244" s="5">
        <v>0.21893713835604725</v>
      </c>
      <c r="CD244" s="5">
        <v>3.1579121493362163</v>
      </c>
      <c r="CE244" s="5">
        <v>31.349724514739069</v>
      </c>
      <c r="CF244" s="5">
        <v>9.9593493774099677</v>
      </c>
      <c r="CG244" s="5">
        <v>24.80504322052002</v>
      </c>
      <c r="CH244" s="5">
        <v>3.142906890002847</v>
      </c>
      <c r="CI244" s="5">
        <v>0.51357197163216561</v>
      </c>
      <c r="CJ244" s="5">
        <v>2.1546896047929476</v>
      </c>
      <c r="CK244" s="5">
        <v>0.98821728520989938</v>
      </c>
      <c r="CL244" s="5">
        <v>0.32355378402375196</v>
      </c>
      <c r="CM244" s="5">
        <v>28.92305923132658</v>
      </c>
      <c r="CN244" s="5">
        <v>0.75130121424512131</v>
      </c>
      <c r="CO244" s="5">
        <v>69.174890451906279</v>
      </c>
      <c r="CP244" s="5">
        <v>377.96279619988115</v>
      </c>
      <c r="CQ244" s="5">
        <v>5.3066195034528515E-2</v>
      </c>
      <c r="CR244" s="5">
        <v>0</v>
      </c>
      <c r="CS244" s="5">
        <v>1576.4120412937298</v>
      </c>
      <c r="CT244" s="5">
        <v>462.433837890625</v>
      </c>
      <c r="CU244" s="5">
        <v>0.23697058722481212</v>
      </c>
      <c r="CV244" s="5" t="e">
        <v>#DIV/0!</v>
      </c>
    </row>
    <row r="245" spans="1:100" x14ac:dyDescent="0.3">
      <c r="A245" s="4" t="str">
        <f>VLOOKUP(B245,ListCodeMtrx!A$1:B$91,2,TRUE)</f>
        <v>M71</v>
      </c>
      <c r="B245">
        <v>71</v>
      </c>
      <c r="C245" s="10">
        <v>21</v>
      </c>
      <c r="D245" s="10">
        <v>3</v>
      </c>
      <c r="E245" s="10">
        <v>3</v>
      </c>
      <c r="F245" s="1">
        <v>69</v>
      </c>
      <c r="G245" s="3">
        <v>41313</v>
      </c>
      <c r="H245" s="11">
        <v>2</v>
      </c>
      <c r="I245" s="11">
        <v>147.16834270193027</v>
      </c>
      <c r="J245" s="11">
        <v>2.1938622809539443</v>
      </c>
      <c r="K245" s="11">
        <v>144.04538572055336</v>
      </c>
      <c r="L245" s="11">
        <v>230.13844751962108</v>
      </c>
      <c r="M245" s="1">
        <v>45.2</v>
      </c>
      <c r="N245" s="8">
        <v>59</v>
      </c>
      <c r="O245" s="8" t="s">
        <v>430</v>
      </c>
      <c r="P245" s="12">
        <v>0.15763888888888888</v>
      </c>
      <c r="Q245" s="12">
        <f t="shared" si="95"/>
        <v>0.55747685185185181</v>
      </c>
      <c r="R245" s="8">
        <v>12973.5</v>
      </c>
      <c r="S245" s="8">
        <v>0</v>
      </c>
      <c r="T245" s="13">
        <v>400</v>
      </c>
      <c r="U245">
        <v>30.433528585225893</v>
      </c>
      <c r="V245">
        <v>0.52165427316260615</v>
      </c>
      <c r="W245">
        <v>278.33484244115243</v>
      </c>
      <c r="X245">
        <v>24.623804092407227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t="e">
        <v>#DIV/0!</v>
      </c>
      <c r="AG245">
        <v>0.46816855985191658</v>
      </c>
      <c r="AH245">
        <v>0.23697058722481212</v>
      </c>
      <c r="AI245" s="8">
        <v>-1</v>
      </c>
      <c r="AJ245" s="8">
        <v>0.87</v>
      </c>
      <c r="AK245" s="8">
        <v>0.92</v>
      </c>
      <c r="AL245" s="8">
        <v>10.012383460998535</v>
      </c>
      <c r="AM245">
        <v>0.87500619173049932</v>
      </c>
      <c r="AN245">
        <v>1.9966145892158269E-2</v>
      </c>
      <c r="AO245">
        <v>0.50616510279922855</v>
      </c>
      <c r="AP245">
        <v>1.8802950042245705</v>
      </c>
      <c r="AQ245">
        <v>-1</v>
      </c>
      <c r="AR245" s="8">
        <v>1801.6302490234375</v>
      </c>
      <c r="AS245" s="8">
        <v>0.5</v>
      </c>
      <c r="AT245">
        <v>186.78467463517654</v>
      </c>
      <c r="AU245">
        <v>4.9956835023839981</v>
      </c>
      <c r="AV245">
        <v>0.99236141528575583</v>
      </c>
      <c r="AW245">
        <v>24.623804092407227</v>
      </c>
      <c r="AX245" s="8">
        <v>2</v>
      </c>
      <c r="AY245">
        <v>4.644859790802002</v>
      </c>
      <c r="AZ245" s="8">
        <v>1</v>
      </c>
      <c r="BA245">
        <v>9.2897195816040039</v>
      </c>
      <c r="BB245" s="8">
        <v>24.665372848510742</v>
      </c>
      <c r="BC245" s="8">
        <v>24.623804092407227</v>
      </c>
      <c r="BD245" s="8">
        <v>25.013422012329102</v>
      </c>
      <c r="BE245" s="8">
        <v>399.90301513671875</v>
      </c>
      <c r="BF245" s="8">
        <v>381.46566772460937</v>
      </c>
      <c r="BG245" s="8">
        <v>18.225929260253906</v>
      </c>
      <c r="BH245" s="8">
        <v>21.01423454284668</v>
      </c>
      <c r="BI245" s="8">
        <v>58.901542663574219</v>
      </c>
      <c r="BJ245" s="8">
        <v>67.912628173828125</v>
      </c>
      <c r="BK245" s="8">
        <v>350.80111694335937</v>
      </c>
      <c r="BL245" s="8">
        <v>1799.2344970703125</v>
      </c>
      <c r="BM245" s="8">
        <v>0.24781137704849243</v>
      </c>
      <c r="BN245" s="8">
        <v>100.72676849365234</v>
      </c>
      <c r="BO245" s="8">
        <v>-0.15382575988769531</v>
      </c>
      <c r="BP245" s="8">
        <v>0.20411896705627441</v>
      </c>
      <c r="BQ245" s="8">
        <v>0.25</v>
      </c>
      <c r="BR245" s="8">
        <v>-1.355140209197998</v>
      </c>
      <c r="BS245" s="8">
        <v>7.355140209197998</v>
      </c>
      <c r="BT245" s="8">
        <v>1</v>
      </c>
      <c r="BU245" s="8">
        <v>0</v>
      </c>
      <c r="BV245" s="8">
        <v>0.15999999642372131</v>
      </c>
      <c r="BW245" s="8">
        <v>111115</v>
      </c>
      <c r="BX245">
        <v>1.7540055847167968</v>
      </c>
      <c r="BY245">
        <v>4.995683502383998E-3</v>
      </c>
      <c r="BZ245">
        <v>297.7738040924072</v>
      </c>
      <c r="CA245">
        <v>297.81537284851072</v>
      </c>
      <c r="CB245">
        <v>287.87751309668602</v>
      </c>
      <c r="CC245">
        <v>0.27202929136106024</v>
      </c>
      <c r="CD245">
        <v>3.1090573531543857</v>
      </c>
      <c r="CE245">
        <v>30.866247370482395</v>
      </c>
      <c r="CF245">
        <v>9.8520128276357148</v>
      </c>
      <c r="CG245">
        <v>24.644588470458984</v>
      </c>
      <c r="CH245">
        <v>3.1129229486546541</v>
      </c>
      <c r="CI245">
        <v>0.49391879139043798</v>
      </c>
      <c r="CJ245">
        <v>2.1166959378686299</v>
      </c>
      <c r="CK245">
        <v>0.99622701078602427</v>
      </c>
      <c r="CL245">
        <v>0.3110767877479777</v>
      </c>
      <c r="CM245">
        <v>28.035769238287163</v>
      </c>
      <c r="CN245">
        <v>0.7296458528008084</v>
      </c>
      <c r="CO245">
        <v>68.973819518407467</v>
      </c>
      <c r="CP245">
        <v>377.04300854430278</v>
      </c>
      <c r="CQ245">
        <v>5.567313702619732E-2</v>
      </c>
      <c r="CR245">
        <v>0</v>
      </c>
      <c r="CS245">
        <v>1574.3413253116344</v>
      </c>
      <c r="CT245">
        <v>462.433837890625</v>
      </c>
      <c r="CU245">
        <v>0.23697058722481212</v>
      </c>
      <c r="CV245" t="e">
        <v>#DIV/0!</v>
      </c>
    </row>
    <row r="246" spans="1:100" s="5" customFormat="1" x14ac:dyDescent="0.3">
      <c r="A246" s="4" t="str">
        <f>VLOOKUP(B246,ListCodeMtrx!A$1:B$91,2,TRUE)</f>
        <v>M71</v>
      </c>
      <c r="B246">
        <v>71</v>
      </c>
      <c r="C246" s="10">
        <v>21</v>
      </c>
      <c r="D246" s="10">
        <v>3</v>
      </c>
      <c r="E246" s="10">
        <v>3</v>
      </c>
      <c r="F246" s="1">
        <v>69</v>
      </c>
      <c r="G246" s="3">
        <v>41313</v>
      </c>
      <c r="H246" s="11">
        <v>2</v>
      </c>
      <c r="I246" s="11">
        <v>147.16834270193027</v>
      </c>
      <c r="J246" s="11">
        <v>2.1938622809539443</v>
      </c>
      <c r="K246" s="11">
        <v>144.04538572055336</v>
      </c>
      <c r="L246" s="11">
        <v>230.13844751962108</v>
      </c>
      <c r="M246" s="1">
        <v>45.2</v>
      </c>
      <c r="N246" s="8">
        <v>60</v>
      </c>
      <c r="O246" s="8" t="s">
        <v>431</v>
      </c>
      <c r="P246" s="12">
        <v>0.15763888888888888</v>
      </c>
      <c r="Q246" s="12">
        <f t="shared" si="95"/>
        <v>0.55989583333333337</v>
      </c>
      <c r="R246" s="8">
        <v>13182.5</v>
      </c>
      <c r="S246" s="8">
        <v>0</v>
      </c>
      <c r="T246" s="13">
        <v>50</v>
      </c>
      <c r="U246" s="14">
        <v>-0.11680509039445158</v>
      </c>
      <c r="V246" s="14">
        <v>0.46253886484224033</v>
      </c>
      <c r="W246" s="14">
        <v>49.239859892391962</v>
      </c>
      <c r="X246" s="15">
        <v>24.889738082885742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t="e">
        <v>#DIV/0!</v>
      </c>
      <c r="AG246">
        <v>0.46816855985191658</v>
      </c>
      <c r="AH246">
        <v>0.23697058722481212</v>
      </c>
      <c r="AI246" s="8">
        <v>-1</v>
      </c>
      <c r="AJ246" s="8">
        <v>0.87</v>
      </c>
      <c r="AK246" s="8">
        <v>0.92</v>
      </c>
      <c r="AL246" s="8">
        <v>10.012383460998535</v>
      </c>
      <c r="AM246">
        <v>0.87500619173049932</v>
      </c>
      <c r="AN246">
        <v>5.6100828003388095E-4</v>
      </c>
      <c r="AO246">
        <v>0.50616510279922855</v>
      </c>
      <c r="AP246">
        <v>1.8802950042245705</v>
      </c>
      <c r="AQ246">
        <v>-1</v>
      </c>
      <c r="AR246" s="8">
        <v>1801.6302490234375</v>
      </c>
      <c r="AS246" s="8">
        <v>0.5</v>
      </c>
      <c r="AT246">
        <v>186.78467463517654</v>
      </c>
      <c r="AU246">
        <v>4.7906523092902296</v>
      </c>
      <c r="AV246">
        <v>1.0666792873171058</v>
      </c>
      <c r="AW246">
        <v>24.889738082885742</v>
      </c>
      <c r="AX246" s="8">
        <v>2</v>
      </c>
      <c r="AY246">
        <v>4.644859790802002</v>
      </c>
      <c r="AZ246" s="8">
        <v>1</v>
      </c>
      <c r="BA246">
        <v>9.2897195816040039</v>
      </c>
      <c r="BB246" s="8">
        <v>24.657203674316406</v>
      </c>
      <c r="BC246" s="8">
        <v>24.889738082885742</v>
      </c>
      <c r="BD246" s="8">
        <v>25.012287139892578</v>
      </c>
      <c r="BE246" s="8">
        <v>49.742179870605469</v>
      </c>
      <c r="BF246" s="8">
        <v>49.673103332519531</v>
      </c>
      <c r="BG246" s="8">
        <v>18.095613479614258</v>
      </c>
      <c r="BH246" s="8">
        <v>20.770130157470703</v>
      </c>
      <c r="BI246" s="8">
        <v>58.510292053222656</v>
      </c>
      <c r="BJ246" s="8">
        <v>67.158065795898437</v>
      </c>
      <c r="BK246" s="8">
        <v>350.80355834960937</v>
      </c>
      <c r="BL246" s="8">
        <v>1799.1864013671875</v>
      </c>
      <c r="BM246" s="8">
        <v>0.22050219774246216</v>
      </c>
      <c r="BN246" s="8">
        <v>100.72907257080078</v>
      </c>
      <c r="BO246" s="8">
        <v>-0.47069358825683594</v>
      </c>
      <c r="BP246" s="8">
        <v>0.21567368507385254</v>
      </c>
      <c r="BQ246" s="8">
        <v>0.5</v>
      </c>
      <c r="BR246" s="8">
        <v>-1.355140209197998</v>
      </c>
      <c r="BS246" s="8">
        <v>7.355140209197998</v>
      </c>
      <c r="BT246" s="8">
        <v>1</v>
      </c>
      <c r="BU246" s="8">
        <v>0</v>
      </c>
      <c r="BV246" s="8">
        <v>0.15999999642372131</v>
      </c>
      <c r="BW246" s="8">
        <v>111115</v>
      </c>
      <c r="BX246">
        <v>1.7540177917480466</v>
      </c>
      <c r="BY246">
        <v>4.79065230929023E-3</v>
      </c>
      <c r="BZ246">
        <v>298.03973808288572</v>
      </c>
      <c r="CA246">
        <v>297.80720367431638</v>
      </c>
      <c r="CB246">
        <v>287.86981778435802</v>
      </c>
      <c r="CC246">
        <v>0.29562720789289465</v>
      </c>
      <c r="CD246">
        <v>3.1588352352539499</v>
      </c>
      <c r="CE246">
        <v>31.359717255747167</v>
      </c>
      <c r="CF246">
        <v>10.589587098276464</v>
      </c>
      <c r="CG246">
        <v>24.773470878601074</v>
      </c>
      <c r="CH246">
        <v>3.1369871470987896</v>
      </c>
      <c r="CI246">
        <v>0.44060115649864023</v>
      </c>
      <c r="CJ246">
        <v>2.0921559479368441</v>
      </c>
      <c r="CK246">
        <v>1.0448311991619454</v>
      </c>
      <c r="CL246">
        <v>0.27726609643819933</v>
      </c>
      <c r="CM246">
        <v>4.9598854204768132</v>
      </c>
      <c r="CN246">
        <v>0.9912781080491917</v>
      </c>
      <c r="CO246">
        <v>66.972607803048632</v>
      </c>
      <c r="CP246">
        <v>49.690077673956573</v>
      </c>
      <c r="CQ246">
        <v>-1.5743065566764616E-3</v>
      </c>
      <c r="CR246">
        <v>0</v>
      </c>
      <c r="CS246">
        <v>1574.2992412736044</v>
      </c>
      <c r="CT246">
        <v>462.433837890625</v>
      </c>
      <c r="CU246">
        <v>0.23697058722481212</v>
      </c>
      <c r="CV246" t="e">
        <v>#DIV/0!</v>
      </c>
    </row>
    <row r="247" spans="1:100" s="25" customFormat="1" x14ac:dyDescent="0.3">
      <c r="A247" s="4" t="str">
        <f>VLOOKUP(B247,ListCodeMtrx!A$1:B$91,2,TRUE)</f>
        <v>M71</v>
      </c>
      <c r="B247">
        <v>71</v>
      </c>
      <c r="C247" s="10">
        <v>21</v>
      </c>
      <c r="D247" s="10">
        <v>3</v>
      </c>
      <c r="E247" s="10">
        <v>3</v>
      </c>
      <c r="F247" s="1">
        <v>69</v>
      </c>
      <c r="G247" s="3">
        <v>41313</v>
      </c>
      <c r="H247" s="11">
        <v>2</v>
      </c>
      <c r="I247" s="11">
        <v>147.16834270193027</v>
      </c>
      <c r="J247" s="11">
        <v>2.1938622809539443</v>
      </c>
      <c r="K247" s="11">
        <v>144.04538572055336</v>
      </c>
      <c r="L247" s="11">
        <v>230.13844751962108</v>
      </c>
      <c r="M247" s="1">
        <v>45.2</v>
      </c>
      <c r="N247" s="8">
        <v>61</v>
      </c>
      <c r="O247" s="8" t="s">
        <v>432</v>
      </c>
      <c r="P247" s="12">
        <v>0.15763888888888888</v>
      </c>
      <c r="Q247" s="12">
        <f t="shared" si="95"/>
        <v>0.56168981481481484</v>
      </c>
      <c r="R247" s="8">
        <v>13337.5</v>
      </c>
      <c r="S247" s="8">
        <v>0</v>
      </c>
      <c r="T247" s="13">
        <v>150</v>
      </c>
      <c r="U247" s="14">
        <v>10.04636629350588</v>
      </c>
      <c r="V247" s="14">
        <v>0.45531978054817163</v>
      </c>
      <c r="W247" s="14">
        <v>106.3563603314239</v>
      </c>
      <c r="X247" s="15">
        <v>24.814723968505859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t="e">
        <v>#DIV/0!</v>
      </c>
      <c r="AG247">
        <v>0.46816855985191658</v>
      </c>
      <c r="AH247">
        <v>0.23697058722481212</v>
      </c>
      <c r="AI247" s="8">
        <v>-1</v>
      </c>
      <c r="AJ247" s="8">
        <v>0.87</v>
      </c>
      <c r="AK247" s="8">
        <v>0.92</v>
      </c>
      <c r="AL247" s="8">
        <v>10.012383460998535</v>
      </c>
      <c r="AM247">
        <v>0.87500619173049932</v>
      </c>
      <c r="AN247">
        <v>7.0151728216982737E-3</v>
      </c>
      <c r="AO247">
        <v>0.50616510279922855</v>
      </c>
      <c r="AP247">
        <v>1.8802950042245705</v>
      </c>
      <c r="AQ247">
        <v>-1</v>
      </c>
      <c r="AR247" s="8">
        <v>1801.6302490234375</v>
      </c>
      <c r="AS247" s="8">
        <v>0.5</v>
      </c>
      <c r="AT247">
        <v>186.78467463517654</v>
      </c>
      <c r="AU247">
        <v>4.7219506164168497</v>
      </c>
      <c r="AV247">
        <v>1.0673817769258265</v>
      </c>
      <c r="AW247">
        <v>24.814723968505859</v>
      </c>
      <c r="AX247" s="8">
        <v>2</v>
      </c>
      <c r="AY247">
        <v>4.644859790802002</v>
      </c>
      <c r="AZ247" s="8">
        <v>1</v>
      </c>
      <c r="BA247">
        <v>9.2897195816040039</v>
      </c>
      <c r="BB247" s="8">
        <v>24.632875442504883</v>
      </c>
      <c r="BC247" s="8">
        <v>24.814723968505859</v>
      </c>
      <c r="BD247" s="8">
        <v>25.012294769287109</v>
      </c>
      <c r="BE247" s="8">
        <v>151.43576049804687</v>
      </c>
      <c r="BF247" s="8">
        <v>145.316650390625</v>
      </c>
      <c r="BG247" s="8">
        <v>17.987083435058594</v>
      </c>
      <c r="BH247" s="8">
        <v>20.623758316040039</v>
      </c>
      <c r="BI247" s="8">
        <v>58.242061614990234</v>
      </c>
      <c r="BJ247" s="8">
        <v>66.779594421386719</v>
      </c>
      <c r="BK247" s="8">
        <v>350.78775024414062</v>
      </c>
      <c r="BL247" s="8">
        <v>1799.574951171875</v>
      </c>
      <c r="BM247" s="8">
        <v>0.30748596787452698</v>
      </c>
      <c r="BN247" s="8">
        <v>100.72568511962891</v>
      </c>
      <c r="BO247" s="8">
        <v>-0.35379600524902344</v>
      </c>
      <c r="BP247" s="8">
        <v>0.20741677284240723</v>
      </c>
      <c r="BQ247" s="8">
        <v>0.25</v>
      </c>
      <c r="BR247" s="8">
        <v>-1.355140209197998</v>
      </c>
      <c r="BS247" s="8">
        <v>7.355140209197998</v>
      </c>
      <c r="BT247" s="8">
        <v>1</v>
      </c>
      <c r="BU247" s="8">
        <v>0</v>
      </c>
      <c r="BV247" s="8">
        <v>0.15999999642372131</v>
      </c>
      <c r="BW247" s="8">
        <v>111115</v>
      </c>
      <c r="BX247">
        <v>1.753938751220703</v>
      </c>
      <c r="BY247">
        <v>4.7219506164168498E-3</v>
      </c>
      <c r="BZ247">
        <v>297.96472396850584</v>
      </c>
      <c r="CA247">
        <v>297.78287544250486</v>
      </c>
      <c r="CB247">
        <v>287.93198575171846</v>
      </c>
      <c r="CC247">
        <v>0.31031088964990855</v>
      </c>
      <c r="CD247">
        <v>3.1447239630506036</v>
      </c>
      <c r="CE247">
        <v>31.220675831747467</v>
      </c>
      <c r="CF247">
        <v>10.596917515707428</v>
      </c>
      <c r="CG247">
        <v>24.723799705505371</v>
      </c>
      <c r="CH247">
        <v>3.1276936389575742</v>
      </c>
      <c r="CI247">
        <v>0.43404576667772898</v>
      </c>
      <c r="CJ247">
        <v>2.0773421861247772</v>
      </c>
      <c r="CK247">
        <v>1.0503514528327971</v>
      </c>
      <c r="CL247">
        <v>0.27311295787055312</v>
      </c>
      <c r="CM247">
        <v>10.712817261212795</v>
      </c>
      <c r="CN247">
        <v>0.73189383353888127</v>
      </c>
      <c r="CO247">
        <v>66.782830473654428</v>
      </c>
      <c r="CP247">
        <v>143.85669302839307</v>
      </c>
      <c r="CQ247">
        <v>4.6638412362434781E-2</v>
      </c>
      <c r="CR247">
        <v>0</v>
      </c>
      <c r="CS247">
        <v>1574.6392247585015</v>
      </c>
      <c r="CT247">
        <v>462.433837890625</v>
      </c>
      <c r="CU247">
        <v>0.23697058722481212</v>
      </c>
      <c r="CV247" t="e">
        <v>#DIV/0!</v>
      </c>
    </row>
    <row r="248" spans="1:100" x14ac:dyDescent="0.3">
      <c r="A248" s="4" t="str">
        <f>VLOOKUP(B248,ListCodeMtrx!A$1:B$91,2,TRUE)</f>
        <v>M71</v>
      </c>
      <c r="B248">
        <v>71</v>
      </c>
      <c r="C248" s="10">
        <v>21</v>
      </c>
      <c r="D248" s="10">
        <v>3</v>
      </c>
      <c r="E248" s="10">
        <v>3</v>
      </c>
      <c r="F248" s="1">
        <v>69</v>
      </c>
      <c r="G248" s="3">
        <v>41313</v>
      </c>
      <c r="H248" s="11">
        <v>2</v>
      </c>
      <c r="I248" s="11">
        <v>147.16834270193027</v>
      </c>
      <c r="J248" s="11">
        <v>2.1938622809539443</v>
      </c>
      <c r="K248" s="11">
        <v>144.04538572055336</v>
      </c>
      <c r="L248" s="11">
        <v>230.13844751962108</v>
      </c>
      <c r="M248" s="1">
        <v>45.2</v>
      </c>
      <c r="N248" s="8">
        <v>62</v>
      </c>
      <c r="O248" s="8" t="s">
        <v>433</v>
      </c>
      <c r="P248" s="12">
        <v>0.15763888888888888</v>
      </c>
      <c r="Q248" s="12">
        <f t="shared" si="95"/>
        <v>0.56380787037037039</v>
      </c>
      <c r="R248" s="8">
        <v>13520.5</v>
      </c>
      <c r="S248" s="8">
        <v>0</v>
      </c>
      <c r="T248" s="13" t="s">
        <v>192</v>
      </c>
      <c r="U248" s="14">
        <v>30.599135752708566</v>
      </c>
      <c r="V248" s="14">
        <v>0.44889839995824404</v>
      </c>
      <c r="W248" s="14">
        <v>263.85252592797696</v>
      </c>
      <c r="X248" s="15">
        <v>24.713247299194336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t="e">
        <v>#DIV/0!</v>
      </c>
      <c r="AG248">
        <v>0.46816855985191658</v>
      </c>
      <c r="AH248">
        <v>0.23697058722481212</v>
      </c>
      <c r="AI248" s="8">
        <v>-1</v>
      </c>
      <c r="AJ248" s="8">
        <v>0.87</v>
      </c>
      <c r="AK248" s="8">
        <v>0.92</v>
      </c>
      <c r="AL248" s="8">
        <v>10.012383460998535</v>
      </c>
      <c r="AM248">
        <v>0.87500619173049932</v>
      </c>
      <c r="AN248">
        <v>2.0061478953442766E-2</v>
      </c>
      <c r="AO248">
        <v>0.50616510279922855</v>
      </c>
      <c r="AP248">
        <v>1.8802950042245705</v>
      </c>
      <c r="AQ248">
        <v>-1</v>
      </c>
      <c r="AR248" s="8">
        <v>1801.6302490234375</v>
      </c>
      <c r="AS248" s="8">
        <v>0.5</v>
      </c>
      <c r="AT248">
        <v>186.78467463517654</v>
      </c>
      <c r="AU248">
        <v>4.6435580606145557</v>
      </c>
      <c r="AV248">
        <v>1.0641590973463115</v>
      </c>
      <c r="AW248">
        <v>24.713247299194336</v>
      </c>
      <c r="AX248" s="8">
        <v>2</v>
      </c>
      <c r="AY248">
        <v>4.644859790802002</v>
      </c>
      <c r="AZ248" s="8">
        <v>1</v>
      </c>
      <c r="BA248">
        <v>9.2897195816040039</v>
      </c>
      <c r="BB248" s="8">
        <v>24.607551574707031</v>
      </c>
      <c r="BC248" s="8">
        <v>24.713247299194336</v>
      </c>
      <c r="BD248" s="8">
        <v>25.012384414672852</v>
      </c>
      <c r="BE248" s="8">
        <v>401.46307373046875</v>
      </c>
      <c r="BF248" s="8">
        <v>383.00357055664062</v>
      </c>
      <c r="BG248" s="8">
        <v>17.873937606811523</v>
      </c>
      <c r="BH248" s="8">
        <v>20.467189788818359</v>
      </c>
      <c r="BI248" s="8">
        <v>57.963150024414063</v>
      </c>
      <c r="BJ248" s="8">
        <v>66.372772216796875</v>
      </c>
      <c r="BK248" s="8">
        <v>350.79638671875</v>
      </c>
      <c r="BL248" s="8">
        <v>1800.11865234375</v>
      </c>
      <c r="BM248" s="8">
        <v>0.2022927850484848</v>
      </c>
      <c r="BN248" s="8">
        <v>100.72527313232422</v>
      </c>
      <c r="BO248" s="8">
        <v>-0.17404747009277344</v>
      </c>
      <c r="BP248" s="8">
        <v>0.19630265235900879</v>
      </c>
      <c r="BQ248" s="8">
        <v>0.25</v>
      </c>
      <c r="BR248" s="8">
        <v>-1.355140209197998</v>
      </c>
      <c r="BS248" s="8">
        <v>7.355140209197998</v>
      </c>
      <c r="BT248" s="8">
        <v>1</v>
      </c>
      <c r="BU248" s="8">
        <v>0</v>
      </c>
      <c r="BV248" s="8">
        <v>0.15999999642372131</v>
      </c>
      <c r="BW248" s="8">
        <v>111115</v>
      </c>
      <c r="BX248">
        <v>1.7539819335937497</v>
      </c>
      <c r="BY248">
        <v>4.6435580606145558E-3</v>
      </c>
      <c r="BZ248">
        <v>297.86324729919431</v>
      </c>
      <c r="CA248">
        <v>297.75755157470701</v>
      </c>
      <c r="CB248">
        <v>288.01897793727403</v>
      </c>
      <c r="CC248">
        <v>0.32796466464169699</v>
      </c>
      <c r="CD248">
        <v>3.1257223790761581</v>
      </c>
      <c r="CE248">
        <v>31.032155901626123</v>
      </c>
      <c r="CF248">
        <v>10.564966112807763</v>
      </c>
      <c r="CG248">
        <v>24.660399436950684</v>
      </c>
      <c r="CH248">
        <v>3.1158663737593848</v>
      </c>
      <c r="CI248">
        <v>0.4282065755262166</v>
      </c>
      <c r="CJ248">
        <v>2.0615632817298466</v>
      </c>
      <c r="CK248">
        <v>1.0543030920295382</v>
      </c>
      <c r="CL248">
        <v>0.26941427809715213</v>
      </c>
      <c r="CM248">
        <v>26.576617740749139</v>
      </c>
      <c r="CN248">
        <v>0.68890356699418032</v>
      </c>
      <c r="CO248">
        <v>66.665735720541619</v>
      </c>
      <c r="CP248">
        <v>378.55684502275494</v>
      </c>
      <c r="CQ248">
        <v>5.3886593894357585E-2</v>
      </c>
      <c r="CR248">
        <v>0</v>
      </c>
      <c r="CS248">
        <v>1575.1149666503434</v>
      </c>
      <c r="CT248">
        <v>462.433837890625</v>
      </c>
      <c r="CU248">
        <v>0.23697058722481212</v>
      </c>
      <c r="CV248" t="e">
        <v>#DIV/0!</v>
      </c>
    </row>
    <row r="249" spans="1:100" s="25" customFormat="1" x14ac:dyDescent="0.3">
      <c r="A249" s="4" t="str">
        <f>VLOOKUP(B249,ListCodeMtrx!A$1:B$91,2,TRUE)</f>
        <v>M71</v>
      </c>
      <c r="B249">
        <v>71</v>
      </c>
      <c r="C249" s="10">
        <v>21</v>
      </c>
      <c r="D249" s="10">
        <v>3</v>
      </c>
      <c r="E249" s="10">
        <v>3</v>
      </c>
      <c r="F249" s="1">
        <v>69</v>
      </c>
      <c r="G249" s="3">
        <v>41313</v>
      </c>
      <c r="H249" s="11">
        <v>2</v>
      </c>
      <c r="I249" s="11">
        <v>147.16834270193027</v>
      </c>
      <c r="J249" s="11">
        <v>2.1938622809539443</v>
      </c>
      <c r="K249" s="11">
        <v>144.04538572055336</v>
      </c>
      <c r="L249" s="11">
        <v>230.13844751962108</v>
      </c>
      <c r="M249" s="1">
        <v>45.2</v>
      </c>
      <c r="N249" s="8">
        <v>63</v>
      </c>
      <c r="O249" s="8" t="s">
        <v>434</v>
      </c>
      <c r="P249" s="12">
        <v>0.15763888888888888</v>
      </c>
      <c r="Q249" s="12">
        <f t="shared" si="95"/>
        <v>0.56622685185185184</v>
      </c>
      <c r="R249" s="8">
        <v>13729.5</v>
      </c>
      <c r="S249" s="8">
        <v>0</v>
      </c>
      <c r="T249" s="13">
        <v>800</v>
      </c>
      <c r="U249" s="14">
        <v>45.550775511466099</v>
      </c>
      <c r="V249" s="14">
        <v>0.41442781703863751</v>
      </c>
      <c r="W249" s="14">
        <v>577.41431882442396</v>
      </c>
      <c r="X249" s="15">
        <v>24.689117431640625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t="e">
        <v>#DIV/0!</v>
      </c>
      <c r="AG249">
        <v>0.46816855985191658</v>
      </c>
      <c r="AH249">
        <v>0.23697058722481212</v>
      </c>
      <c r="AI249" s="8">
        <v>-1</v>
      </c>
      <c r="AJ249" s="8">
        <v>0.87</v>
      </c>
      <c r="AK249" s="8">
        <v>0.92</v>
      </c>
      <c r="AL249" s="8">
        <v>10.012383460998535</v>
      </c>
      <c r="AM249">
        <v>0.87500619173049932</v>
      </c>
      <c r="AN249">
        <v>2.95416325464192E-2</v>
      </c>
      <c r="AO249">
        <v>0.50616510279922855</v>
      </c>
      <c r="AP249">
        <v>1.8802950042245705</v>
      </c>
      <c r="AQ249">
        <v>-1</v>
      </c>
      <c r="AR249" s="8">
        <v>1801.6302490234375</v>
      </c>
      <c r="AS249" s="8">
        <v>0.5</v>
      </c>
      <c r="AT249">
        <v>186.78467463517654</v>
      </c>
      <c r="AU249">
        <v>4.3948879130694598</v>
      </c>
      <c r="AV249">
        <v>1.0872462166560388</v>
      </c>
      <c r="AW249">
        <v>24.689117431640625</v>
      </c>
      <c r="AX249" s="8">
        <v>2</v>
      </c>
      <c r="AY249">
        <v>4.644859790802002</v>
      </c>
      <c r="AZ249" s="8">
        <v>1</v>
      </c>
      <c r="BA249">
        <v>9.2897195816040039</v>
      </c>
      <c r="BB249" s="8">
        <v>24.567653656005859</v>
      </c>
      <c r="BC249" s="8">
        <v>24.689117431640625</v>
      </c>
      <c r="BD249" s="8">
        <v>25.013778686523438</v>
      </c>
      <c r="BE249" s="8">
        <v>799.77764892578125</v>
      </c>
      <c r="BF249" s="8">
        <v>771.87615966796875</v>
      </c>
      <c r="BG249" s="8">
        <v>17.738687515258789</v>
      </c>
      <c r="BH249" s="8">
        <v>20.193532943725586</v>
      </c>
      <c r="BI249" s="8">
        <v>57.661220550537109</v>
      </c>
      <c r="BJ249" s="8">
        <v>65.640914916992188</v>
      </c>
      <c r="BK249" s="8">
        <v>350.8277587890625</v>
      </c>
      <c r="BL249" s="8">
        <v>1800.8656005859375</v>
      </c>
      <c r="BM249" s="8">
        <v>0.13048084080219269</v>
      </c>
      <c r="BN249" s="8">
        <v>100.72396087646484</v>
      </c>
      <c r="BO249" s="8">
        <v>-0.22556114196777344</v>
      </c>
      <c r="BP249" s="8">
        <v>0.1841738224029541</v>
      </c>
      <c r="BQ249" s="8">
        <v>0.25</v>
      </c>
      <c r="BR249" s="8">
        <v>-1.355140209197998</v>
      </c>
      <c r="BS249" s="8">
        <v>7.355140209197998</v>
      </c>
      <c r="BT249" s="8">
        <v>1</v>
      </c>
      <c r="BU249" s="8">
        <v>0</v>
      </c>
      <c r="BV249" s="8">
        <v>0.15999999642372131</v>
      </c>
      <c r="BW249" s="8">
        <v>111115</v>
      </c>
      <c r="BX249">
        <v>1.7541387939453121</v>
      </c>
      <c r="BY249">
        <v>4.3948879130694595E-3</v>
      </c>
      <c r="BZ249">
        <v>297.8391174316406</v>
      </c>
      <c r="CA249">
        <v>297.71765365600584</v>
      </c>
      <c r="CB249">
        <v>288.13848965335274</v>
      </c>
      <c r="CC249">
        <v>0.37157280017536093</v>
      </c>
      <c r="CD249">
        <v>3.1212188388374589</v>
      </c>
      <c r="CE249">
        <v>30.987848488857061</v>
      </c>
      <c r="CF249">
        <v>10.794315545131475</v>
      </c>
      <c r="CG249">
        <v>24.628385543823242</v>
      </c>
      <c r="CH249">
        <v>3.1099090765689623</v>
      </c>
      <c r="CI249">
        <v>0.3967291559940378</v>
      </c>
      <c r="CJ249">
        <v>2.0339726221814201</v>
      </c>
      <c r="CK249">
        <v>1.0759364543875423</v>
      </c>
      <c r="CL249">
        <v>0.24948733133752776</v>
      </c>
      <c r="CM249">
        <v>58.159457258781877</v>
      </c>
      <c r="CN249">
        <v>0.74806600980240823</v>
      </c>
      <c r="CO249">
        <v>65.777834973273059</v>
      </c>
      <c r="CP249">
        <v>765.25663295348625</v>
      </c>
      <c r="CQ249">
        <v>3.915328878540987E-2</v>
      </c>
      <c r="CR249">
        <v>0</v>
      </c>
      <c r="CS249">
        <v>1575.7685509871596</v>
      </c>
      <c r="CT249">
        <v>462.433837890625</v>
      </c>
      <c r="CU249">
        <v>0.23697058722481212</v>
      </c>
      <c r="CV249" t="e">
        <v>#DIV/0!</v>
      </c>
    </row>
    <row r="250" spans="1:100" s="25" customFormat="1" x14ac:dyDescent="0.3">
      <c r="A250" s="4" t="str">
        <f>VLOOKUP(B250,ListCodeMtrx!A$1:B$91,2,TRUE)</f>
        <v>M71</v>
      </c>
      <c r="B250" s="5">
        <v>71</v>
      </c>
      <c r="C250" s="10">
        <v>21</v>
      </c>
      <c r="D250" s="10">
        <v>3</v>
      </c>
      <c r="E250" s="10">
        <v>3</v>
      </c>
      <c r="F250" s="1">
        <v>69</v>
      </c>
      <c r="G250" s="17">
        <v>41313</v>
      </c>
      <c r="H250" s="11">
        <v>2</v>
      </c>
      <c r="I250" s="11">
        <v>147.16834270193027</v>
      </c>
      <c r="J250" s="11">
        <v>2.1938622809539443</v>
      </c>
      <c r="K250" s="11">
        <v>144.04538572055336</v>
      </c>
      <c r="L250" s="11">
        <v>230.13844751962108</v>
      </c>
      <c r="M250" s="1">
        <v>45.2</v>
      </c>
      <c r="N250" s="19">
        <v>64</v>
      </c>
      <c r="O250" s="19" t="s">
        <v>435</v>
      </c>
      <c r="P250" s="12">
        <v>0.15763888888888888</v>
      </c>
      <c r="Q250" s="12">
        <f t="shared" si="95"/>
        <v>0.56763888888888892</v>
      </c>
      <c r="R250" s="19">
        <v>13843</v>
      </c>
      <c r="S250" s="19">
        <v>0</v>
      </c>
      <c r="T250" s="13" t="s">
        <v>194</v>
      </c>
      <c r="U250" s="5">
        <v>29.305769464223346</v>
      </c>
      <c r="V250" s="5">
        <v>0.40002959681188632</v>
      </c>
      <c r="W250" s="5">
        <v>255.09449072857467</v>
      </c>
      <c r="X250" s="5">
        <v>24.802806854248047</v>
      </c>
      <c r="Y250" s="19">
        <v>10</v>
      </c>
      <c r="Z250" s="19">
        <v>10</v>
      </c>
      <c r="AA250" s="19">
        <v>0</v>
      </c>
      <c r="AB250" s="19">
        <v>0</v>
      </c>
      <c r="AC250" s="19">
        <v>503.109619140625</v>
      </c>
      <c r="AD250" s="19">
        <v>926.5555419921875</v>
      </c>
      <c r="AE250" s="19">
        <v>701.51416015625</v>
      </c>
      <c r="AF250" s="5" t="e">
        <v>#DIV/0!</v>
      </c>
      <c r="AG250" s="5">
        <v>0.45701083600569831</v>
      </c>
      <c r="AH250" s="5">
        <v>0.24287953785487693</v>
      </c>
      <c r="AI250" s="19">
        <v>-1</v>
      </c>
      <c r="AJ250" s="19">
        <v>0.87</v>
      </c>
      <c r="AK250" s="19">
        <v>0.92</v>
      </c>
      <c r="AL250" s="19">
        <v>10.012383460998535</v>
      </c>
      <c r="AM250" s="5">
        <v>0.87500619173049932</v>
      </c>
      <c r="AN250" s="5">
        <v>1.9234086741347248E-2</v>
      </c>
      <c r="AO250" s="5">
        <v>0.53145247053146139</v>
      </c>
      <c r="AP250" s="5">
        <v>1.8416573779186767</v>
      </c>
      <c r="AQ250" s="5">
        <v>-1</v>
      </c>
      <c r="AR250" s="19">
        <v>1800.7052001953125</v>
      </c>
      <c r="AS250" s="19">
        <v>0.5</v>
      </c>
      <c r="AT250" s="5">
        <v>191.34392448131987</v>
      </c>
      <c r="AU250" s="5">
        <v>4.3460872553484871</v>
      </c>
      <c r="AV250" s="5">
        <v>1.1121165369071973</v>
      </c>
      <c r="AW250" s="5">
        <v>24.802806854248047</v>
      </c>
      <c r="AX250" s="19">
        <v>2</v>
      </c>
      <c r="AY250" s="5">
        <v>4.644859790802002</v>
      </c>
      <c r="AZ250" s="19">
        <v>1</v>
      </c>
      <c r="BA250" s="5">
        <v>9.2897195816040039</v>
      </c>
      <c r="BB250" s="19">
        <v>24.580654144287109</v>
      </c>
      <c r="BC250" s="19">
        <v>24.802806854248047</v>
      </c>
      <c r="BD250" s="19">
        <v>25.016923904418945</v>
      </c>
      <c r="BE250" s="19">
        <v>400.03042602539062</v>
      </c>
      <c r="BF250" s="19">
        <v>382.37564086914063</v>
      </c>
      <c r="BG250" s="19">
        <v>17.73004150390625</v>
      </c>
      <c r="BH250" s="19">
        <v>20.157821655273438</v>
      </c>
      <c r="BI250" s="19">
        <v>57.588180541992188</v>
      </c>
      <c r="BJ250" s="19">
        <v>65.473747253417969</v>
      </c>
      <c r="BK250" s="19">
        <v>350.8126220703125</v>
      </c>
      <c r="BL250" s="19">
        <v>1800.7052001953125</v>
      </c>
      <c r="BM250" s="19">
        <v>0.19723545014858246</v>
      </c>
      <c r="BN250" s="19">
        <v>100.72371673583984</v>
      </c>
      <c r="BO250" s="19">
        <v>-0.22556114196777344</v>
      </c>
      <c r="BP250" s="19">
        <v>0.1841738224029541</v>
      </c>
      <c r="BQ250" s="19">
        <v>0.5</v>
      </c>
      <c r="BR250" s="19">
        <v>-1.355140209197998</v>
      </c>
      <c r="BS250" s="19">
        <v>7.355140209197998</v>
      </c>
      <c r="BT250" s="19">
        <v>1</v>
      </c>
      <c r="BU250" s="19">
        <v>0</v>
      </c>
      <c r="BV250" s="19">
        <v>0.15999999642372131</v>
      </c>
      <c r="BW250" s="19">
        <v>111115</v>
      </c>
      <c r="BX250" s="5">
        <v>1.7540631103515623</v>
      </c>
      <c r="BY250" s="5">
        <v>4.3460872553484874E-3</v>
      </c>
      <c r="BZ250" s="5">
        <v>297.95280685424802</v>
      </c>
      <c r="CA250" s="5">
        <v>297.73065414428709</v>
      </c>
      <c r="CB250" s="5">
        <v>288.11282559142637</v>
      </c>
      <c r="CC250" s="5">
        <v>0.37546783230378694</v>
      </c>
      <c r="CD250" s="5">
        <v>3.1424872553245371</v>
      </c>
      <c r="CE250" s="5">
        <v>31.199079592804257</v>
      </c>
      <c r="CF250" s="5">
        <v>11.041257937530819</v>
      </c>
      <c r="CG250" s="5">
        <v>24.691730499267578</v>
      </c>
      <c r="CH250" s="5">
        <v>3.1217062614934794</v>
      </c>
      <c r="CI250" s="5">
        <v>0.38351485784610012</v>
      </c>
      <c r="CJ250" s="5">
        <v>2.0303707184173398</v>
      </c>
      <c r="CK250" s="5">
        <v>1.0913355430761396</v>
      </c>
      <c r="CL250" s="5">
        <v>0.24112776980432735</v>
      </c>
      <c r="CM250" s="5">
        <v>25.694065225018281</v>
      </c>
      <c r="CN250" s="5">
        <v>0.66713060002657165</v>
      </c>
      <c r="CO250" s="5">
        <v>65.177132145865173</v>
      </c>
      <c r="CP250" s="5">
        <v>378.11686982345202</v>
      </c>
      <c r="CQ250" s="5">
        <v>5.0515228529681357E-2</v>
      </c>
      <c r="CR250" s="5">
        <v>0</v>
      </c>
      <c r="CS250" s="5">
        <v>1575.6281996522068</v>
      </c>
      <c r="CT250" s="5">
        <v>423.4459228515625</v>
      </c>
      <c r="CU250" s="5">
        <v>0.24287953785487693</v>
      </c>
      <c r="CV250" s="5" t="e">
        <v>#DIV/0!</v>
      </c>
    </row>
    <row r="251" spans="1:100" s="25" customFormat="1" x14ac:dyDescent="0.3">
      <c r="A251" s="4" t="str">
        <f>VLOOKUP(B251,ListCodeMtrx!A$1:B$91,2,TRUE)</f>
        <v>M74</v>
      </c>
      <c r="B251">
        <v>74</v>
      </c>
      <c r="C251" s="10">
        <v>20</v>
      </c>
      <c r="D251" s="10">
        <v>3</v>
      </c>
      <c r="E251" s="10">
        <v>3</v>
      </c>
      <c r="F251" s="1">
        <v>69</v>
      </c>
      <c r="G251" s="3">
        <v>41313</v>
      </c>
      <c r="H251" s="11">
        <v>2</v>
      </c>
      <c r="I251" s="11">
        <v>182.93932283233735</v>
      </c>
      <c r="J251" s="11">
        <v>1.6819821675306033</v>
      </c>
      <c r="K251" s="11">
        <v>170.55979838721893</v>
      </c>
      <c r="L251" s="11">
        <v>273.31196000528183</v>
      </c>
      <c r="M251" s="1">
        <v>50.4</v>
      </c>
      <c r="N251" s="8">
        <v>65</v>
      </c>
      <c r="O251" s="8" t="s">
        <v>436</v>
      </c>
      <c r="P251" s="12">
        <v>0.15763888888888888</v>
      </c>
      <c r="Q251" s="12">
        <f t="shared" si="95"/>
        <v>0.57172453703703707</v>
      </c>
      <c r="R251" s="8">
        <v>14205</v>
      </c>
      <c r="S251" s="8">
        <v>0</v>
      </c>
      <c r="T251" s="13">
        <v>400</v>
      </c>
      <c r="U251">
        <v>37.430438020008232</v>
      </c>
      <c r="V251">
        <v>0.65836368383568999</v>
      </c>
      <c r="W251">
        <v>276.03256097424497</v>
      </c>
      <c r="X251">
        <v>24.363349914550781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t="e">
        <v>#DIV/0!</v>
      </c>
      <c r="AG251">
        <v>0.45701083600569831</v>
      </c>
      <c r="AH251">
        <v>0.24287953785487693</v>
      </c>
      <c r="AI251" s="8">
        <v>-1</v>
      </c>
      <c r="AJ251" s="8">
        <v>0.87</v>
      </c>
      <c r="AK251" s="8">
        <v>0.92</v>
      </c>
      <c r="AL251" s="8">
        <v>9.9839849472045898</v>
      </c>
      <c r="AM251">
        <v>0.87499199247360226</v>
      </c>
      <c r="AN251">
        <v>2.4369624557022348E-2</v>
      </c>
      <c r="AO251">
        <v>0.53145247053146139</v>
      </c>
      <c r="AP251">
        <v>1.8416573779186767</v>
      </c>
      <c r="AQ251">
        <v>-1</v>
      </c>
      <c r="AR251" s="8">
        <v>1800.7052001953125</v>
      </c>
      <c r="AS251" s="8">
        <v>0.5</v>
      </c>
      <c r="AT251">
        <v>191.340819427247</v>
      </c>
      <c r="AU251">
        <v>5.90909830586412</v>
      </c>
      <c r="AV251">
        <v>0.943127732580745</v>
      </c>
      <c r="AW251">
        <v>24.363349914550781</v>
      </c>
      <c r="AX251" s="8">
        <v>2</v>
      </c>
      <c r="AY251">
        <v>4.644859790802002</v>
      </c>
      <c r="AZ251" s="8">
        <v>1</v>
      </c>
      <c r="BA251">
        <v>9.2897195816040039</v>
      </c>
      <c r="BB251" s="8">
        <v>24.656282424926758</v>
      </c>
      <c r="BC251" s="8">
        <v>24.363349914550781</v>
      </c>
      <c r="BD251" s="8">
        <v>25.013023376464844</v>
      </c>
      <c r="BE251" s="8">
        <v>400.10870361328125</v>
      </c>
      <c r="BF251" s="8">
        <v>377.49591064453125</v>
      </c>
      <c r="BG251" s="8">
        <v>17.730039596557617</v>
      </c>
      <c r="BH251" s="8">
        <v>21.028268814086914</v>
      </c>
      <c r="BI251" s="8">
        <v>57.322891235351562</v>
      </c>
      <c r="BJ251" s="8">
        <v>67.986373901367188</v>
      </c>
      <c r="BK251" s="8">
        <v>350.78460693359375</v>
      </c>
      <c r="BL251" s="8">
        <v>1802.2806396484375</v>
      </c>
      <c r="BM251" s="8">
        <v>0.17498235404491425</v>
      </c>
      <c r="BN251" s="8">
        <v>100.714111328125</v>
      </c>
      <c r="BO251" s="8">
        <v>1.3483047485351563E-2</v>
      </c>
      <c r="BP251" s="8">
        <v>0.19595932960510254</v>
      </c>
      <c r="BQ251" s="8">
        <v>0.75</v>
      </c>
      <c r="BR251" s="8">
        <v>-1.355140209197998</v>
      </c>
      <c r="BS251" s="8">
        <v>7.355140209197998</v>
      </c>
      <c r="BT251" s="8">
        <v>1</v>
      </c>
      <c r="BU251" s="8">
        <v>0</v>
      </c>
      <c r="BV251" s="8">
        <v>0.15999999642372131</v>
      </c>
      <c r="BW251" s="8">
        <v>111115</v>
      </c>
      <c r="BX251">
        <v>1.7539230346679686</v>
      </c>
      <c r="BY251">
        <v>5.9090983058641203E-3</v>
      </c>
      <c r="BZ251">
        <v>297.51334991455076</v>
      </c>
      <c r="CA251">
        <v>297.80628242492674</v>
      </c>
      <c r="CB251">
        <v>288.36489589829216</v>
      </c>
      <c r="CC251">
        <v>0.12436436945788946</v>
      </c>
      <c r="CD251">
        <v>3.0609711389604337</v>
      </c>
      <c r="CE251">
        <v>30.392673862631199</v>
      </c>
      <c r="CF251">
        <v>9.3644050485442847</v>
      </c>
      <c r="CG251">
        <v>24.50981616973877</v>
      </c>
      <c r="CH251">
        <v>3.0879317506886035</v>
      </c>
      <c r="CI251">
        <v>0.61479320612371613</v>
      </c>
      <c r="CJ251">
        <v>2.1178434063796887</v>
      </c>
      <c r="CK251">
        <v>0.97008834430891477</v>
      </c>
      <c r="CL251">
        <v>0.38793633504269692</v>
      </c>
      <c r="CM251">
        <v>27.800374076147559</v>
      </c>
      <c r="CN251">
        <v>0.73122000315963909</v>
      </c>
      <c r="CO251">
        <v>70.468436627693634</v>
      </c>
      <c r="CP251">
        <v>372.05644706512726</v>
      </c>
      <c r="CQ251">
        <v>7.0894200876407604E-2</v>
      </c>
      <c r="CR251">
        <v>0</v>
      </c>
      <c r="CS251">
        <v>1576.9811278825846</v>
      </c>
      <c r="CT251">
        <v>423.4459228515625</v>
      </c>
      <c r="CU251">
        <v>0.24287953785487693</v>
      </c>
      <c r="CV251" t="e">
        <v>#DIV/0!</v>
      </c>
    </row>
    <row r="252" spans="1:100" s="25" customFormat="1" x14ac:dyDescent="0.3">
      <c r="A252" s="4" t="str">
        <f>VLOOKUP(B252,ListCodeMtrx!A$1:B$91,2,TRUE)</f>
        <v>M74</v>
      </c>
      <c r="B252">
        <v>74</v>
      </c>
      <c r="C252" s="10">
        <v>20</v>
      </c>
      <c r="D252" s="10">
        <v>3</v>
      </c>
      <c r="E252" s="10">
        <v>3</v>
      </c>
      <c r="F252" s="1">
        <v>69</v>
      </c>
      <c r="G252" s="3">
        <v>41313</v>
      </c>
      <c r="H252" s="11">
        <v>2</v>
      </c>
      <c r="I252" s="11">
        <v>182.93932283233735</v>
      </c>
      <c r="J252" s="11">
        <v>1.6819821675306033</v>
      </c>
      <c r="K252" s="11">
        <v>170.55979838721893</v>
      </c>
      <c r="L252" s="11">
        <v>273.31196000528183</v>
      </c>
      <c r="M252" s="1">
        <v>50.4</v>
      </c>
      <c r="N252" s="8">
        <v>66</v>
      </c>
      <c r="O252" s="8" t="s">
        <v>437</v>
      </c>
      <c r="P252" s="12">
        <v>0.15763888888888888</v>
      </c>
      <c r="Q252" s="12">
        <f t="shared" si="95"/>
        <v>0.57415509259259256</v>
      </c>
      <c r="R252" s="8">
        <v>14415</v>
      </c>
      <c r="S252" s="8">
        <v>0</v>
      </c>
      <c r="T252" s="13">
        <v>50</v>
      </c>
      <c r="U252" s="14">
        <v>0.43908048562043217</v>
      </c>
      <c r="V252" s="14">
        <v>0.65469830248500194</v>
      </c>
      <c r="W252" s="14">
        <v>47.340905197081035</v>
      </c>
      <c r="X252" s="15">
        <v>24.339344024658203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t="e">
        <v>#DIV/0!</v>
      </c>
      <c r="AG252">
        <v>0.45701083600569831</v>
      </c>
      <c r="AH252">
        <v>0.24287953785487693</v>
      </c>
      <c r="AI252" s="8">
        <v>-1</v>
      </c>
      <c r="AJ252" s="8">
        <v>0.87</v>
      </c>
      <c r="AK252" s="8">
        <v>0.92</v>
      </c>
      <c r="AL252" s="8">
        <v>10.012383460998535</v>
      </c>
      <c r="AM252">
        <v>0.87500619173049932</v>
      </c>
      <c r="AN252">
        <v>9.1448174695459147E-4</v>
      </c>
      <c r="AO252">
        <v>0.53145247053146139</v>
      </c>
      <c r="AP252">
        <v>1.8416573779186767</v>
      </c>
      <c r="AQ252">
        <v>-1</v>
      </c>
      <c r="AR252" s="8">
        <v>1800.7052001953125</v>
      </c>
      <c r="AS252" s="8">
        <v>0.5</v>
      </c>
      <c r="AT252">
        <v>191.34392448131987</v>
      </c>
      <c r="AU252">
        <v>5.901095723843981</v>
      </c>
      <c r="AV252">
        <v>0.94680793502374661</v>
      </c>
      <c r="AW252">
        <v>24.339344024658203</v>
      </c>
      <c r="AX252" s="8">
        <v>2</v>
      </c>
      <c r="AY252">
        <v>4.644859790802002</v>
      </c>
      <c r="AZ252" s="8">
        <v>1</v>
      </c>
      <c r="BA252">
        <v>9.2897195816040039</v>
      </c>
      <c r="BB252" s="8">
        <v>24.594823837280273</v>
      </c>
      <c r="BC252" s="8">
        <v>24.339344024658203</v>
      </c>
      <c r="BD252" s="8">
        <v>25.012321472167969</v>
      </c>
      <c r="BE252" s="8">
        <v>49.632915496826172</v>
      </c>
      <c r="BF252" s="8">
        <v>49.216987609863281</v>
      </c>
      <c r="BG252" s="8">
        <v>17.654636383056641</v>
      </c>
      <c r="BH252" s="8">
        <v>20.948625564575195</v>
      </c>
      <c r="BI252" s="8">
        <v>57.287643432617188</v>
      </c>
      <c r="BJ252" s="8">
        <v>67.976325988769531</v>
      </c>
      <c r="BK252" s="8">
        <v>350.78900146484375</v>
      </c>
      <c r="BL252" s="8">
        <v>1798.4522705078125</v>
      </c>
      <c r="BM252" s="8">
        <v>0.32670795917510986</v>
      </c>
      <c r="BN252" s="8">
        <v>100.71133422851562</v>
      </c>
      <c r="BO252" s="8">
        <v>-0.47340965270996094</v>
      </c>
      <c r="BP252" s="8">
        <v>0.21109604835510254</v>
      </c>
      <c r="BQ252" s="8">
        <v>0.25</v>
      </c>
      <c r="BR252" s="8">
        <v>-1.355140209197998</v>
      </c>
      <c r="BS252" s="8">
        <v>7.355140209197998</v>
      </c>
      <c r="BT252" s="8">
        <v>1</v>
      </c>
      <c r="BU252" s="8">
        <v>0</v>
      </c>
      <c r="BV252" s="8">
        <v>0.15999999642372131</v>
      </c>
      <c r="BW252" s="8">
        <v>111115</v>
      </c>
      <c r="BX252">
        <v>1.7539450073242184</v>
      </c>
      <c r="BY252">
        <v>5.9010957238439807E-3</v>
      </c>
      <c r="BZ252">
        <v>297.48934402465818</v>
      </c>
      <c r="CA252">
        <v>297.74482383728025</v>
      </c>
      <c r="CB252">
        <v>287.75235684948348</v>
      </c>
      <c r="CC252">
        <v>0.12162067919191324</v>
      </c>
      <c r="CD252">
        <v>3.056571965885706</v>
      </c>
      <c r="CE252">
        <v>30.349830923203694</v>
      </c>
      <c r="CF252">
        <v>9.4012053586284985</v>
      </c>
      <c r="CG252">
        <v>24.467083930969238</v>
      </c>
      <c r="CH252">
        <v>3.0800444997553673</v>
      </c>
      <c r="CI252">
        <v>0.61159574260942118</v>
      </c>
      <c r="CJ252">
        <v>2.1097640308619594</v>
      </c>
      <c r="CK252">
        <v>0.97028046889340791</v>
      </c>
      <c r="CL252">
        <v>0.38589944922514913</v>
      </c>
      <c r="CM252">
        <v>4.7677657259837005</v>
      </c>
      <c r="CN252">
        <v>0.96188140510236608</v>
      </c>
      <c r="CO252">
        <v>70.301455278744982</v>
      </c>
      <c r="CP252">
        <v>49.153179585263551</v>
      </c>
      <c r="CQ252">
        <v>6.2799593808716431E-3</v>
      </c>
      <c r="CR252">
        <v>0</v>
      </c>
      <c r="CS252">
        <v>1573.6568722261109</v>
      </c>
      <c r="CT252">
        <v>423.4459228515625</v>
      </c>
      <c r="CU252">
        <v>0.24287953785487693</v>
      </c>
      <c r="CV252" t="e">
        <v>#DIV/0!</v>
      </c>
    </row>
    <row r="253" spans="1:100" x14ac:dyDescent="0.3">
      <c r="A253" s="4" t="str">
        <f>VLOOKUP(B253,ListCodeMtrx!A$1:B$91,2,TRUE)</f>
        <v>M74</v>
      </c>
      <c r="B253">
        <v>74</v>
      </c>
      <c r="C253" s="10">
        <v>20</v>
      </c>
      <c r="D253" s="10">
        <v>3</v>
      </c>
      <c r="E253" s="10">
        <v>3</v>
      </c>
      <c r="F253" s="1">
        <v>69</v>
      </c>
      <c r="G253" s="3">
        <v>41313</v>
      </c>
      <c r="H253" s="11">
        <v>2</v>
      </c>
      <c r="I253" s="11">
        <v>182.93932283233735</v>
      </c>
      <c r="J253" s="11">
        <v>1.6819821675306033</v>
      </c>
      <c r="K253" s="11">
        <v>170.55979838721893</v>
      </c>
      <c r="L253" s="11">
        <v>273.31196000528183</v>
      </c>
      <c r="M253" s="1">
        <v>50.4</v>
      </c>
      <c r="N253" s="8">
        <v>67</v>
      </c>
      <c r="O253" s="8" t="s">
        <v>438</v>
      </c>
      <c r="P253" s="12">
        <v>0.15763888888888888</v>
      </c>
      <c r="Q253" s="12">
        <f t="shared" si="95"/>
        <v>0.57587962962962957</v>
      </c>
      <c r="R253" s="8">
        <v>14563.5</v>
      </c>
      <c r="S253" s="8">
        <v>0</v>
      </c>
      <c r="T253" s="13">
        <v>150</v>
      </c>
      <c r="U253" s="14">
        <v>13.526459957572703</v>
      </c>
      <c r="V253" s="14">
        <v>0.65207754075064694</v>
      </c>
      <c r="W253" s="14">
        <v>106.11749119211709</v>
      </c>
      <c r="X253" s="15">
        <v>24.172740936279297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t="e">
        <v>#DIV/0!</v>
      </c>
      <c r="AG253">
        <v>0.45701083600569831</v>
      </c>
      <c r="AH253">
        <v>0.24287953785487693</v>
      </c>
      <c r="AI253" s="8">
        <v>-1</v>
      </c>
      <c r="AJ253" s="8">
        <v>0.87</v>
      </c>
      <c r="AK253" s="8">
        <v>0.92</v>
      </c>
      <c r="AL253" s="8">
        <v>10.012383460998535</v>
      </c>
      <c r="AM253">
        <v>0.87500619173049932</v>
      </c>
      <c r="AN253">
        <v>9.2250846346995669E-3</v>
      </c>
      <c r="AO253">
        <v>0.53145247053146139</v>
      </c>
      <c r="AP253">
        <v>1.8416573779186767</v>
      </c>
      <c r="AQ253">
        <v>-1</v>
      </c>
      <c r="AR253" s="8">
        <v>1800.7052001953125</v>
      </c>
      <c r="AS253" s="8">
        <v>0.5</v>
      </c>
      <c r="AT253">
        <v>191.34392448131987</v>
      </c>
      <c r="AU253">
        <v>5.8135918393544657</v>
      </c>
      <c r="AV253">
        <v>0.93652109984426168</v>
      </c>
      <c r="AW253">
        <v>24.172740936279297</v>
      </c>
      <c r="AX253" s="8">
        <v>2</v>
      </c>
      <c r="AY253">
        <v>4.644859790802002</v>
      </c>
      <c r="AZ253" s="8">
        <v>1</v>
      </c>
      <c r="BA253">
        <v>9.2897195816040039</v>
      </c>
      <c r="BB253" s="8">
        <v>24.536537170410156</v>
      </c>
      <c r="BC253" s="8">
        <v>24.172740936279297</v>
      </c>
      <c r="BD253" s="8">
        <v>25.012666702270508</v>
      </c>
      <c r="BE253" s="8">
        <v>151.373291015625</v>
      </c>
      <c r="BF253" s="8">
        <v>143.1871337890625</v>
      </c>
      <c r="BG253" s="8">
        <v>17.503290176391602</v>
      </c>
      <c r="BH253" s="8">
        <v>20.748910903930664</v>
      </c>
      <c r="BI253" s="8">
        <v>56.995494842529297</v>
      </c>
      <c r="BJ253" s="8">
        <v>67.564125061035156</v>
      </c>
      <c r="BK253" s="8">
        <v>350.80908203125</v>
      </c>
      <c r="BL253" s="8">
        <v>1799.609619140625</v>
      </c>
      <c r="BM253" s="8">
        <v>0.15880000591278076</v>
      </c>
      <c r="BN253" s="8">
        <v>100.71237945556641</v>
      </c>
      <c r="BO253" s="8">
        <v>-0.25905418395996094</v>
      </c>
      <c r="BP253" s="8">
        <v>0.20378327369689941</v>
      </c>
      <c r="BQ253" s="8">
        <v>0.5</v>
      </c>
      <c r="BR253" s="8">
        <v>-1.355140209197998</v>
      </c>
      <c r="BS253" s="8">
        <v>7.355140209197998</v>
      </c>
      <c r="BT253" s="8">
        <v>1</v>
      </c>
      <c r="BU253" s="8">
        <v>0</v>
      </c>
      <c r="BV253" s="8">
        <v>0.15999999642372131</v>
      </c>
      <c r="BW253" s="8">
        <v>111115</v>
      </c>
      <c r="BX253">
        <v>1.7540454101562499</v>
      </c>
      <c r="BY253">
        <v>5.813591839354466E-3</v>
      </c>
      <c r="BZ253">
        <v>297.32274093627927</v>
      </c>
      <c r="CA253">
        <v>297.68653717041013</v>
      </c>
      <c r="CB253">
        <v>287.93753262659448</v>
      </c>
      <c r="CC253">
        <v>0.14270335169608453</v>
      </c>
      <c r="CD253">
        <v>3.0261932880906661</v>
      </c>
      <c r="CE253">
        <v>30.047877971404709</v>
      </c>
      <c r="CF253">
        <v>9.2989670674740452</v>
      </c>
      <c r="CG253">
        <v>24.354639053344727</v>
      </c>
      <c r="CH253">
        <v>3.0593742002400526</v>
      </c>
      <c r="CI253">
        <v>0.60930809837334121</v>
      </c>
      <c r="CJ253">
        <v>2.0896721882464044</v>
      </c>
      <c r="CK253">
        <v>0.96970201199364814</v>
      </c>
      <c r="CL253">
        <v>0.38444227205468046</v>
      </c>
      <c r="CM253">
        <v>10.687345039813223</v>
      </c>
      <c r="CN253">
        <v>0.74111052008656786</v>
      </c>
      <c r="CO253">
        <v>70.329047489060926</v>
      </c>
      <c r="CP253">
        <v>141.22144249102979</v>
      </c>
      <c r="CQ253">
        <v>6.7362507274731823E-2</v>
      </c>
      <c r="CR253">
        <v>0</v>
      </c>
      <c r="CS253">
        <v>1574.6695594458126</v>
      </c>
      <c r="CT253">
        <v>423.4459228515625</v>
      </c>
      <c r="CU253">
        <v>0.24287953785487693</v>
      </c>
      <c r="CV253" t="e">
        <v>#DIV/0!</v>
      </c>
    </row>
    <row r="254" spans="1:100" s="25" customFormat="1" x14ac:dyDescent="0.3">
      <c r="A254" s="4" t="str">
        <f>VLOOKUP(B254,ListCodeMtrx!A$1:B$91,2,TRUE)</f>
        <v>M74</v>
      </c>
      <c r="B254">
        <v>74</v>
      </c>
      <c r="C254" s="10">
        <v>20</v>
      </c>
      <c r="D254" s="10">
        <v>3</v>
      </c>
      <c r="E254" s="10">
        <v>3</v>
      </c>
      <c r="F254" s="1">
        <v>69</v>
      </c>
      <c r="G254" s="3">
        <v>41313</v>
      </c>
      <c r="H254" s="11">
        <v>2</v>
      </c>
      <c r="I254" s="11">
        <v>182.93932283233735</v>
      </c>
      <c r="J254" s="11">
        <v>1.6819821675306033</v>
      </c>
      <c r="K254" s="11">
        <v>170.55979838721893</v>
      </c>
      <c r="L254" s="11">
        <v>273.31196000528183</v>
      </c>
      <c r="M254" s="1">
        <v>50.4</v>
      </c>
      <c r="N254" s="8">
        <v>68</v>
      </c>
      <c r="O254" s="8" t="s">
        <v>439</v>
      </c>
      <c r="P254" s="12">
        <v>0.15763888888888888</v>
      </c>
      <c r="Q254" s="12">
        <f t="shared" si="95"/>
        <v>0.57829861111111114</v>
      </c>
      <c r="R254" s="8">
        <v>14772.5</v>
      </c>
      <c r="S254" s="8">
        <v>0</v>
      </c>
      <c r="T254" s="13" t="s">
        <v>192</v>
      </c>
      <c r="U254" s="14">
        <v>38.74702323839977</v>
      </c>
      <c r="V254" s="14">
        <v>0.63668229635954809</v>
      </c>
      <c r="W254" s="14">
        <v>268.5843190870533</v>
      </c>
      <c r="X254" s="15">
        <v>23.988792419433594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t="e">
        <v>#DIV/0!</v>
      </c>
      <c r="AG254">
        <v>0.45701083600569831</v>
      </c>
      <c r="AH254">
        <v>0.24287953785487693</v>
      </c>
      <c r="AI254" s="8">
        <v>-1</v>
      </c>
      <c r="AJ254" s="8">
        <v>0.87</v>
      </c>
      <c r="AK254" s="8">
        <v>0.92</v>
      </c>
      <c r="AL254" s="8">
        <v>10.012383460998535</v>
      </c>
      <c r="AM254">
        <v>0.87500619173049932</v>
      </c>
      <c r="AN254">
        <v>2.522658139870158E-2</v>
      </c>
      <c r="AO254">
        <v>0.53145247053146139</v>
      </c>
      <c r="AP254">
        <v>1.8416573779186767</v>
      </c>
      <c r="AQ254">
        <v>-1</v>
      </c>
      <c r="AR254" s="8">
        <v>1800.7052001953125</v>
      </c>
      <c r="AS254" s="8">
        <v>0.5</v>
      </c>
      <c r="AT254">
        <v>191.34392448131987</v>
      </c>
      <c r="AU254">
        <v>5.6594633982651654</v>
      </c>
      <c r="AV254">
        <v>0.93260338751893901</v>
      </c>
      <c r="AW254">
        <v>23.988792419433594</v>
      </c>
      <c r="AX254" s="8">
        <v>2</v>
      </c>
      <c r="AY254">
        <v>4.644859790802002</v>
      </c>
      <c r="AZ254" s="8">
        <v>1</v>
      </c>
      <c r="BA254">
        <v>9.2897195816040039</v>
      </c>
      <c r="BB254" s="8">
        <v>24.480249404907227</v>
      </c>
      <c r="BC254" s="8">
        <v>23.988792419433594</v>
      </c>
      <c r="BD254" s="8">
        <v>25.015085220336914</v>
      </c>
      <c r="BE254" s="8">
        <v>399.83285522460937</v>
      </c>
      <c r="BF254" s="8">
        <v>376.527587890625</v>
      </c>
      <c r="BG254" s="8">
        <v>17.296943664550781</v>
      </c>
      <c r="BH254" s="8">
        <v>20.457498550415039</v>
      </c>
      <c r="BI254" s="8">
        <v>56.514484405517578</v>
      </c>
      <c r="BJ254" s="8">
        <v>66.840995788574219</v>
      </c>
      <c r="BK254" s="8">
        <v>350.80453491210937</v>
      </c>
      <c r="BL254" s="8">
        <v>1800.6739501953125</v>
      </c>
      <c r="BM254" s="8">
        <v>0.27107551693916321</v>
      </c>
      <c r="BN254" s="8">
        <v>100.71394348144531</v>
      </c>
      <c r="BO254" s="8">
        <v>-0.13881492614746094</v>
      </c>
      <c r="BP254" s="8">
        <v>0.1923525333404541</v>
      </c>
      <c r="BQ254" s="8">
        <v>0.5</v>
      </c>
      <c r="BR254" s="8">
        <v>-1.355140209197998</v>
      </c>
      <c r="BS254" s="8">
        <v>7.355140209197998</v>
      </c>
      <c r="BT254" s="8">
        <v>1</v>
      </c>
      <c r="BU254" s="8">
        <v>0</v>
      </c>
      <c r="BV254" s="8">
        <v>0.15999999642372131</v>
      </c>
      <c r="BW254" s="8">
        <v>111115</v>
      </c>
      <c r="BX254">
        <v>1.7540226745605467</v>
      </c>
      <c r="BY254">
        <v>5.6594633982651656E-3</v>
      </c>
      <c r="BZ254">
        <v>297.13879241943357</v>
      </c>
      <c r="CA254">
        <v>297.6302494049072</v>
      </c>
      <c r="CB254">
        <v>288.10782559153813</v>
      </c>
      <c r="CC254">
        <v>0.17634514839951873</v>
      </c>
      <c r="CD254">
        <v>2.9929587402971887</v>
      </c>
      <c r="CE254">
        <v>29.717421807126303</v>
      </c>
      <c r="CF254">
        <v>9.2599232567112644</v>
      </c>
      <c r="CG254">
        <v>24.23452091217041</v>
      </c>
      <c r="CH254">
        <v>3.0374274133360881</v>
      </c>
      <c r="CI254">
        <v>0.5958453091529784</v>
      </c>
      <c r="CJ254">
        <v>2.0603553527782497</v>
      </c>
      <c r="CK254">
        <v>0.97707206055783846</v>
      </c>
      <c r="CL254">
        <v>0.37586889206490209</v>
      </c>
      <c r="CM254">
        <v>27.05018593253596</v>
      </c>
      <c r="CN254">
        <v>0.7133190972584792</v>
      </c>
      <c r="CO254">
        <v>70.088282336061837</v>
      </c>
      <c r="CP254">
        <v>370.89679560326425</v>
      </c>
      <c r="CQ254">
        <v>7.3220160880543644E-2</v>
      </c>
      <c r="CR254">
        <v>0</v>
      </c>
      <c r="CS254">
        <v>1575.6008557087152</v>
      </c>
      <c r="CT254">
        <v>423.4459228515625</v>
      </c>
      <c r="CU254">
        <v>0.24287953785487693</v>
      </c>
      <c r="CV254" t="e">
        <v>#DIV/0!</v>
      </c>
    </row>
    <row r="255" spans="1:100" s="25" customFormat="1" x14ac:dyDescent="0.3">
      <c r="A255" s="4" t="str">
        <f>VLOOKUP(B255,ListCodeMtrx!A$1:B$91,2,TRUE)</f>
        <v>M74</v>
      </c>
      <c r="B255">
        <v>74</v>
      </c>
      <c r="C255" s="10">
        <v>20</v>
      </c>
      <c r="D255" s="10">
        <v>3</v>
      </c>
      <c r="E255" s="10">
        <v>3</v>
      </c>
      <c r="F255" s="1">
        <v>69</v>
      </c>
      <c r="G255" s="3">
        <v>41313</v>
      </c>
      <c r="H255" s="11">
        <v>2</v>
      </c>
      <c r="I255" s="11">
        <v>182.93932283233735</v>
      </c>
      <c r="J255" s="11">
        <v>1.6819821675306033</v>
      </c>
      <c r="K255" s="11">
        <v>170.55979838721893</v>
      </c>
      <c r="L255" s="11">
        <v>273.31196000528183</v>
      </c>
      <c r="M255" s="1">
        <v>50.4</v>
      </c>
      <c r="N255" s="8">
        <v>69</v>
      </c>
      <c r="O255" s="8" t="s">
        <v>440</v>
      </c>
      <c r="P255" s="12">
        <v>0.15763888888888888</v>
      </c>
      <c r="Q255" s="12">
        <f t="shared" si="95"/>
        <v>0.58071759259259259</v>
      </c>
      <c r="R255" s="8">
        <v>14981.5</v>
      </c>
      <c r="S255" s="8">
        <v>0</v>
      </c>
      <c r="T255" s="13">
        <v>800</v>
      </c>
      <c r="U255" s="14">
        <v>55.508891435149714</v>
      </c>
      <c r="V255" s="14">
        <v>0.58315132555496141</v>
      </c>
      <c r="W255" s="14">
        <v>595.00581628539908</v>
      </c>
      <c r="X255" s="15">
        <v>24.060251235961914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t="e">
        <v>#DIV/0!</v>
      </c>
      <c r="AG255">
        <v>0.45701083600569831</v>
      </c>
      <c r="AH255">
        <v>0.24287953785487693</v>
      </c>
      <c r="AI255" s="8">
        <v>-1</v>
      </c>
      <c r="AJ255" s="8">
        <v>0.87</v>
      </c>
      <c r="AK255" s="8">
        <v>0.92</v>
      </c>
      <c r="AL255" s="8">
        <v>10.012383460998535</v>
      </c>
      <c r="AM255">
        <v>0.87500619173049932</v>
      </c>
      <c r="AN255">
        <v>3.5873763042006498E-2</v>
      </c>
      <c r="AO255">
        <v>0.53145247053146139</v>
      </c>
      <c r="AP255">
        <v>1.8416573779186767</v>
      </c>
      <c r="AQ255">
        <v>-1</v>
      </c>
      <c r="AR255" s="8">
        <v>1800.7052001953125</v>
      </c>
      <c r="AS255" s="8">
        <v>0.5</v>
      </c>
      <c r="AT255">
        <v>191.34392448131987</v>
      </c>
      <c r="AU255">
        <v>5.4257300674337632</v>
      </c>
      <c r="AV255">
        <v>0.97090651407345119</v>
      </c>
      <c r="AW255">
        <v>24.060251235961914</v>
      </c>
      <c r="AX255" s="8">
        <v>2</v>
      </c>
      <c r="AY255">
        <v>4.644859790802002</v>
      </c>
      <c r="AZ255" s="8">
        <v>1</v>
      </c>
      <c r="BA255">
        <v>9.2897195816040039</v>
      </c>
      <c r="BB255" s="8">
        <v>24.503107070922852</v>
      </c>
      <c r="BC255" s="8">
        <v>24.060251235961914</v>
      </c>
      <c r="BD255" s="8">
        <v>25.016103744506836</v>
      </c>
      <c r="BE255" s="8">
        <v>800.182861328125</v>
      </c>
      <c r="BF255" s="8">
        <v>766.168701171875</v>
      </c>
      <c r="BG255" s="8">
        <v>17.175472259521484</v>
      </c>
      <c r="BH255" s="8">
        <v>20.206056594848633</v>
      </c>
      <c r="BI255" s="8">
        <v>56.037937164306641</v>
      </c>
      <c r="BJ255" s="8">
        <v>65.925743103027344</v>
      </c>
      <c r="BK255" s="8">
        <v>350.82986450195312</v>
      </c>
      <c r="BL255" s="8">
        <v>1800.2330322265625</v>
      </c>
      <c r="BM255" s="8">
        <v>0.21241110563278198</v>
      </c>
      <c r="BN255" s="8">
        <v>100.70865631103516</v>
      </c>
      <c r="BO255" s="8">
        <v>-0.20491600036621094</v>
      </c>
      <c r="BP255" s="8">
        <v>0.1803438663482666</v>
      </c>
      <c r="BQ255" s="8">
        <v>0.25</v>
      </c>
      <c r="BR255" s="8">
        <v>-1.355140209197998</v>
      </c>
      <c r="BS255" s="8">
        <v>7.355140209197998</v>
      </c>
      <c r="BT255" s="8">
        <v>1</v>
      </c>
      <c r="BU255" s="8">
        <v>0</v>
      </c>
      <c r="BV255" s="8">
        <v>0.15999999642372131</v>
      </c>
      <c r="BW255" s="8">
        <v>111115</v>
      </c>
      <c r="BX255">
        <v>1.7541493225097655</v>
      </c>
      <c r="BY255">
        <v>5.4257300674337636E-3</v>
      </c>
      <c r="BZ255">
        <v>297.21025123596189</v>
      </c>
      <c r="CA255">
        <v>297.65310707092283</v>
      </c>
      <c r="CB255">
        <v>288.03727871811498</v>
      </c>
      <c r="CC255">
        <v>0.21508494005765752</v>
      </c>
      <c r="CD255">
        <v>3.0058313230853875</v>
      </c>
      <c r="CE255">
        <v>29.84680198494539</v>
      </c>
      <c r="CF255">
        <v>9.6407453900967575</v>
      </c>
      <c r="CG255">
        <v>24.281679153442383</v>
      </c>
      <c r="CH255">
        <v>3.0460272297795066</v>
      </c>
      <c r="CI255">
        <v>0.54870688971716253</v>
      </c>
      <c r="CJ255">
        <v>2.0349248090119363</v>
      </c>
      <c r="CK255">
        <v>1.0111024207675703</v>
      </c>
      <c r="CL255">
        <v>0.34587857190892457</v>
      </c>
      <c r="CM255">
        <v>59.922236255353177</v>
      </c>
      <c r="CN255">
        <v>0.77659895970081028</v>
      </c>
      <c r="CO255">
        <v>68.826963206463034</v>
      </c>
      <c r="CP255">
        <v>758.1020418094281</v>
      </c>
      <c r="CQ255">
        <v>5.0395701603966933E-2</v>
      </c>
      <c r="CR255">
        <v>0</v>
      </c>
      <c r="CS255">
        <v>1575.2150497560137</v>
      </c>
      <c r="CT255">
        <v>423.4459228515625</v>
      </c>
      <c r="CU255">
        <v>0.24287953785487693</v>
      </c>
      <c r="CV255" t="e">
        <v>#DIV/0!</v>
      </c>
    </row>
    <row r="256" spans="1:100" s="5" customFormat="1" x14ac:dyDescent="0.3">
      <c r="A256" s="4" t="str">
        <f>VLOOKUP(B256,ListCodeMtrx!A$1:B$91,2,TRUE)</f>
        <v>M74</v>
      </c>
      <c r="B256" s="5">
        <v>74</v>
      </c>
      <c r="C256" s="10">
        <v>20</v>
      </c>
      <c r="D256" s="10">
        <v>3</v>
      </c>
      <c r="E256" s="10">
        <v>3</v>
      </c>
      <c r="F256" s="1">
        <v>69</v>
      </c>
      <c r="G256" s="17">
        <v>41313</v>
      </c>
      <c r="H256" s="11">
        <v>2</v>
      </c>
      <c r="I256" s="11">
        <v>182.93932283233735</v>
      </c>
      <c r="J256" s="11">
        <v>1.6819821675306033</v>
      </c>
      <c r="K256" s="11">
        <v>170.55979838721893</v>
      </c>
      <c r="L256" s="11">
        <v>273.31196000528183</v>
      </c>
      <c r="M256" s="1">
        <v>50.4</v>
      </c>
      <c r="N256" s="19">
        <v>70</v>
      </c>
      <c r="O256" s="19" t="s">
        <v>441</v>
      </c>
      <c r="P256" s="12">
        <v>0.15763888888888888</v>
      </c>
      <c r="Q256" s="12">
        <f t="shared" si="95"/>
        <v>0.58304398148148151</v>
      </c>
      <c r="R256" s="19">
        <v>15173.5</v>
      </c>
      <c r="S256" s="19">
        <v>0</v>
      </c>
      <c r="T256" s="13" t="s">
        <v>194</v>
      </c>
      <c r="U256" s="5">
        <v>36.532417401343587</v>
      </c>
      <c r="V256" s="5">
        <v>0.53521218896013045</v>
      </c>
      <c r="W256" s="5">
        <v>258.17818132202433</v>
      </c>
      <c r="X256" s="5">
        <v>24.29344367980957</v>
      </c>
      <c r="Y256" s="19">
        <v>11</v>
      </c>
      <c r="Z256" s="19">
        <v>11</v>
      </c>
      <c r="AA256" s="19">
        <v>0</v>
      </c>
      <c r="AB256" s="19">
        <v>0</v>
      </c>
      <c r="AC256" s="19">
        <v>500.351318359375</v>
      </c>
      <c r="AD256" s="19">
        <v>959.755126953125</v>
      </c>
      <c r="AE256" s="19">
        <v>690.310302734375</v>
      </c>
      <c r="AF256" s="5" t="e">
        <v>#DIV/0!</v>
      </c>
      <c r="AG256" s="5">
        <v>0.47866773064520191</v>
      </c>
      <c r="AH256" s="5">
        <v>0.28074330279864174</v>
      </c>
      <c r="AI256" s="19">
        <v>-1</v>
      </c>
      <c r="AJ256" s="19">
        <v>0.87</v>
      </c>
      <c r="AK256" s="19">
        <v>0.92</v>
      </c>
      <c r="AL256" s="19">
        <v>10.012383460998535</v>
      </c>
      <c r="AM256" s="5">
        <v>0.87500619173049932</v>
      </c>
      <c r="AN256" s="5">
        <v>2.3833331892301687E-2</v>
      </c>
      <c r="AO256" s="5">
        <v>0.58650977457833742</v>
      </c>
      <c r="AP256" s="5">
        <v>1.9181624825135073</v>
      </c>
      <c r="AQ256" s="5">
        <v>-1</v>
      </c>
      <c r="AR256" s="19">
        <v>1799.74365234375</v>
      </c>
      <c r="AS256" s="19">
        <v>0.5</v>
      </c>
      <c r="AT256" s="5">
        <v>221.05542923845073</v>
      </c>
      <c r="AU256" s="5">
        <v>5.3055196749219933</v>
      </c>
      <c r="AV256" s="5">
        <v>1.0292453129353083</v>
      </c>
      <c r="AW256" s="5">
        <v>24.29344367980957</v>
      </c>
      <c r="AX256" s="19">
        <v>2</v>
      </c>
      <c r="AY256" s="5">
        <v>4.644859790802002</v>
      </c>
      <c r="AZ256" s="19">
        <v>1</v>
      </c>
      <c r="BA256" s="5">
        <v>9.2897195816040039</v>
      </c>
      <c r="BB256" s="19">
        <v>24.532966613769531</v>
      </c>
      <c r="BC256" s="19">
        <v>24.29344367980957</v>
      </c>
      <c r="BD256" s="19">
        <v>25.014089584350586</v>
      </c>
      <c r="BE256" s="19">
        <v>400.04290771484375</v>
      </c>
      <c r="BF256" s="19">
        <v>378.07290649414062</v>
      </c>
      <c r="BG256" s="19">
        <v>17.083803176879883</v>
      </c>
      <c r="BH256" s="19">
        <v>20.047750473022461</v>
      </c>
      <c r="BI256" s="19">
        <v>55.637939453125</v>
      </c>
      <c r="BJ256" s="19">
        <v>65.290817260742188</v>
      </c>
      <c r="BK256" s="19">
        <v>350.82647705078125</v>
      </c>
      <c r="BL256" s="19">
        <v>1799.74365234375</v>
      </c>
      <c r="BM256" s="19">
        <v>0.3540242612361908</v>
      </c>
      <c r="BN256" s="19">
        <v>100.70609283447266</v>
      </c>
      <c r="BO256" s="19">
        <v>-0.13402366638183594</v>
      </c>
      <c r="BP256" s="19">
        <v>0.19870400428771973</v>
      </c>
      <c r="BQ256" s="19">
        <v>0.5</v>
      </c>
      <c r="BR256" s="19">
        <v>-1.355140209197998</v>
      </c>
      <c r="BS256" s="19">
        <v>7.355140209197998</v>
      </c>
      <c r="BT256" s="19">
        <v>1</v>
      </c>
      <c r="BU256" s="19">
        <v>0</v>
      </c>
      <c r="BV256" s="19">
        <v>0.15999999642372131</v>
      </c>
      <c r="BW256" s="19">
        <v>111115</v>
      </c>
      <c r="BX256" s="5">
        <v>1.7541323852539061</v>
      </c>
      <c r="BY256" s="5">
        <v>5.3055196749219932E-3</v>
      </c>
      <c r="BZ256" s="5">
        <v>297.44344367980955</v>
      </c>
      <c r="CA256" s="5">
        <v>297.68296661376951</v>
      </c>
      <c r="CB256" s="5">
        <v>287.95897793861513</v>
      </c>
      <c r="CC256" s="5">
        <v>0.22674231585448962</v>
      </c>
      <c r="CD256" s="5">
        <v>3.0481759331938512</v>
      </c>
      <c r="CE256" s="5">
        <v>30.268038878283551</v>
      </c>
      <c r="CF256" s="5">
        <v>10.220288405261091</v>
      </c>
      <c r="CG256" s="5">
        <v>24.413205146789551</v>
      </c>
      <c r="CH256" s="5">
        <v>3.070124991940264</v>
      </c>
      <c r="CI256" s="5">
        <v>0.50605655776585434</v>
      </c>
      <c r="CJ256" s="5">
        <v>2.0189306202585429</v>
      </c>
      <c r="CK256" s="5">
        <v>1.0511943716817211</v>
      </c>
      <c r="CL256" s="5">
        <v>0.31878165347787962</v>
      </c>
      <c r="CM256" s="5">
        <v>26.000115896051096</v>
      </c>
      <c r="CN256" s="5">
        <v>0.68287935180572268</v>
      </c>
      <c r="CO256" s="5">
        <v>67.249521415147214</v>
      </c>
      <c r="CP256" s="5">
        <v>372.76394500627424</v>
      </c>
      <c r="CQ256" s="5">
        <v>6.5907328734204698E-2</v>
      </c>
      <c r="CR256" s="5">
        <v>0</v>
      </c>
      <c r="CS256" s="5">
        <v>1574.7868393284443</v>
      </c>
      <c r="CT256" s="5">
        <v>459.40380859375</v>
      </c>
      <c r="CU256" s="5">
        <v>0.28074330279864174</v>
      </c>
      <c r="CV256" s="5" t="e">
        <v>#DIV/0!</v>
      </c>
    </row>
    <row r="257" spans="1:100" x14ac:dyDescent="0.3">
      <c r="A257" s="4" t="str">
        <f>VLOOKUP(B257,ListCodeMtrx!A$1:B$91,2,TRUE)</f>
        <v>M1</v>
      </c>
      <c r="B257">
        <v>1</v>
      </c>
      <c r="C257" s="10">
        <v>1</v>
      </c>
      <c r="D257" s="10">
        <v>1</v>
      </c>
      <c r="E257" s="10">
        <v>1</v>
      </c>
      <c r="F257" s="1">
        <v>72</v>
      </c>
      <c r="G257" s="3">
        <v>41316</v>
      </c>
      <c r="H257" s="11">
        <v>1</v>
      </c>
      <c r="I257" s="11">
        <v>189.84812940632617</v>
      </c>
      <c r="J257" s="11">
        <v>1.7606996875328957</v>
      </c>
      <c r="K257" s="11">
        <v>193.85338837017235</v>
      </c>
      <c r="L257" s="11">
        <v>267.70380190617448</v>
      </c>
      <c r="M257" s="1">
        <v>46.2</v>
      </c>
      <c r="N257" s="8">
        <v>1</v>
      </c>
      <c r="O257" s="8" t="s">
        <v>442</v>
      </c>
      <c r="P257" s="12">
        <v>0.16111111111111112</v>
      </c>
      <c r="Q257" s="12">
        <f t="shared" si="95"/>
        <v>0.3986574074074074</v>
      </c>
      <c r="R257" s="8">
        <v>453</v>
      </c>
      <c r="S257" s="8">
        <v>0</v>
      </c>
      <c r="T257" s="13">
        <v>400</v>
      </c>
      <c r="U257">
        <f t="shared" ref="U257:U320" si="97">(BE257-BF257*(1000-BG257)/(1000-BH257))*BX257</f>
        <v>30.979087158577066</v>
      </c>
      <c r="V257">
        <f t="shared" ref="V257:V320" si="98">IF(CI257&lt;&gt;0,1/(1/CI257-1/BA257),0)</f>
        <v>0.3355900541516933</v>
      </c>
      <c r="W257">
        <f t="shared" ref="W257:W320" si="99">((CL257-BY257/2)*BF257-U257)/(CL257+BY257/2)</f>
        <v>222.04232180407763</v>
      </c>
      <c r="X257">
        <v>24.757404327392578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t="e">
        <f t="shared" ref="AF257:AF320" si="100">CR257/AB257</f>
        <v>#DIV/0!</v>
      </c>
      <c r="AG257" t="e">
        <f t="shared" ref="AG257:AG320" si="101">CT257/AD257</f>
        <v>#DIV/0!</v>
      </c>
      <c r="AH257" t="e">
        <f t="shared" ref="AH257:AH320" si="102">(AD257-AE257)/AD257</f>
        <v>#DIV/0!</v>
      </c>
      <c r="AI257" s="8">
        <v>-1</v>
      </c>
      <c r="AJ257" s="8">
        <v>0.85</v>
      </c>
      <c r="AK257" s="8">
        <v>0.85</v>
      </c>
      <c r="AL257" s="8">
        <v>9.8076972961425781</v>
      </c>
      <c r="AM257">
        <f t="shared" ref="AM257:AM320" si="103">(AL257*AK257+(100-AL257)*AJ257)/100</f>
        <v>0.84999999999999987</v>
      </c>
      <c r="AN257">
        <f t="shared" ref="AN257:AN320" si="104">(U257-AI257)/CS257</f>
        <v>2.0912335416972336E-2</v>
      </c>
      <c r="AO257" t="e">
        <f t="shared" ref="AO257:AO320" si="105">(AD257-AE257)/(AD257-AC257)</f>
        <v>#DIV/0!</v>
      </c>
      <c r="AP257" t="e">
        <f t="shared" ref="AP257:AP320" si="106">(AB257-AD257)/(AB257-AC257)</f>
        <v>#DIV/0!</v>
      </c>
      <c r="AQ257" t="e">
        <f t="shared" ref="AQ257:AQ320" si="107">(AB257-AD257)/AD257</f>
        <v>#DIV/0!</v>
      </c>
      <c r="AR257" s="8">
        <v>0</v>
      </c>
      <c r="AS257" s="8">
        <v>0.5</v>
      </c>
      <c r="AT257" t="e">
        <f t="shared" ref="AT257:AT320" si="108">AH257*AS257*AM257*AR257</f>
        <v>#DIV/0!</v>
      </c>
      <c r="AU257">
        <f t="shared" ref="AU257:AU320" si="109">BY257*1000</f>
        <v>4.659692129628584</v>
      </c>
      <c r="AV257">
        <f t="shared" ref="AV257:AV320" si="110">(CD257-CJ257)</f>
        <v>1.4237617920158274</v>
      </c>
      <c r="AW257">
        <f t="shared" ref="AW257:AW320" si="111">(BC257+CC257*S257)</f>
        <v>24.757404327392578</v>
      </c>
      <c r="AX257" s="8">
        <v>2</v>
      </c>
      <c r="AY257">
        <f t="shared" ref="AY257:AY320" si="112">(AX257*BR257+BS257)</f>
        <v>4.644859790802002</v>
      </c>
      <c r="AZ257" s="8">
        <v>1</v>
      </c>
      <c r="BA257">
        <f t="shared" ref="BA257:BA320" si="113">AY257*(AZ257+1)*(AZ257+1)/(AZ257*AZ257+1)</f>
        <v>9.2897195816040039</v>
      </c>
      <c r="BB257" s="8">
        <v>24.798618316650391</v>
      </c>
      <c r="BC257" s="8">
        <v>24.757404327392578</v>
      </c>
      <c r="BD257" s="8">
        <v>25.138723373413086</v>
      </c>
      <c r="BE257" s="8">
        <v>399.91500854492187</v>
      </c>
      <c r="BF257" s="8">
        <v>381.21896362304687</v>
      </c>
      <c r="BG257" s="8">
        <v>14.253581047058105</v>
      </c>
      <c r="BH257" s="8">
        <v>16.86836051940918</v>
      </c>
      <c r="BI257" s="8">
        <v>45.997829437255859</v>
      </c>
      <c r="BJ257" s="8">
        <v>54.436000823974609</v>
      </c>
      <c r="BK257" s="8">
        <v>350.3997802734375</v>
      </c>
      <c r="BL257" s="8">
        <v>1799.0556640625</v>
      </c>
      <c r="BM257" s="8">
        <v>1664.3590087890625</v>
      </c>
      <c r="BN257" s="8">
        <v>101.38606262207031</v>
      </c>
      <c r="BO257" s="8">
        <v>-5.365868091583252</v>
      </c>
      <c r="BP257" s="8">
        <v>-0.79637104272842407</v>
      </c>
      <c r="BQ257" s="8">
        <v>0.25</v>
      </c>
      <c r="BR257" s="8">
        <v>-1.355140209197998</v>
      </c>
      <c r="BS257" s="8">
        <v>7.355140209197998</v>
      </c>
      <c r="BT257" s="8">
        <v>1</v>
      </c>
      <c r="BU257" s="8">
        <v>0</v>
      </c>
      <c r="BV257" s="8">
        <v>0.15999999642372131</v>
      </c>
      <c r="BW257" s="8">
        <v>111115</v>
      </c>
      <c r="BX257">
        <f t="shared" ref="BX257:BX320" si="114">BK257*0.000001/(AX257*0.0001)</f>
        <v>1.7519989013671873</v>
      </c>
      <c r="BY257">
        <f t="shared" ref="BY257:BY320" si="115">(BH257-BG257)/(1000-BH257)*BX257</f>
        <v>4.6596921296285839E-3</v>
      </c>
      <c r="BZ257">
        <f t="shared" ref="BZ257:BZ320" si="116">(BC257+273.15)</f>
        <v>297.90740432739256</v>
      </c>
      <c r="CA257">
        <f t="shared" ref="CA257:CA320" si="117">(BB257+273.15)</f>
        <v>297.94861831665037</v>
      </c>
      <c r="CB257">
        <f t="shared" ref="CB257:CB320" si="118">(BL257*BT257+BM257*BU257)*BV257</f>
        <v>287.84889981607557</v>
      </c>
      <c r="CC257">
        <f t="shared" ref="CC257:CC312" si="119">((CB257+0.00000010773*(CA257^4-BZ257^4))-BY257*44100)/(AY257*56+0.00000043092*BZ257^3)</f>
        <v>0.30506275449784964</v>
      </c>
      <c r="CD257">
        <f t="shared" ref="CD257:CD320" si="120">0.61365*EXP(17.502*AW257/(240.97+AW257))</f>
        <v>3.133978447968305</v>
      </c>
      <c r="CE257">
        <f t="shared" ref="CE257:CE320" si="121">CD257*1000/BN257</f>
        <v>30.911334032672869</v>
      </c>
      <c r="CF257">
        <f t="shared" ref="CF257:CF320" si="122">(CE257-BH257)</f>
        <v>14.042973513263689</v>
      </c>
      <c r="CG257">
        <f t="shared" ref="CG257:CG320" si="123">IF(S257,BC257,(BB257+BC257)/2)</f>
        <v>24.778011322021484</v>
      </c>
      <c r="CH257">
        <f t="shared" ref="CH257:CH320" si="124">0.61365*EXP(17.502*CG257/(240.97+CG257))</f>
        <v>3.1378378696005065</v>
      </c>
      <c r="CI257">
        <f t="shared" ref="CI257:CI320" si="125">IF(CF257&lt;&gt;0,(1000-(CE257+BH257)/2)/CF257*BY257,0)</f>
        <v>0.32388958022333492</v>
      </c>
      <c r="CJ257">
        <f t="shared" ref="CJ257:CJ320" si="126">BH257*BN257/1000</f>
        <v>1.7102166559524776</v>
      </c>
      <c r="CK257">
        <f t="shared" ref="CK257:CK320" si="127">(CH257-CJ257)</f>
        <v>1.4276212136480289</v>
      </c>
      <c r="CL257">
        <f t="shared" ref="CL257:CL320" si="128">1/(1.6/V257+1.37/BA257)</f>
        <v>0.20345066160721678</v>
      </c>
      <c r="CM257">
        <f t="shared" ref="CM257:CM320" si="129">W257*BN257*0.001</f>
        <v>22.511996743178106</v>
      </c>
      <c r="CN257">
        <f t="shared" ref="CN257:CN320" si="130">W257/BF257</f>
        <v>0.5824535057065926</v>
      </c>
      <c r="CO257">
        <f t="shared" ref="CO257:CO320" si="131">(1-BY257*BN257/CD257/V257)*100</f>
        <v>55.080967454356333</v>
      </c>
      <c r="CP257">
        <f t="shared" ref="CP257:CP320" si="132">(BF257-U257/(BA257/1.35))</f>
        <v>376.7170228166853</v>
      </c>
      <c r="CQ257">
        <f t="shared" ref="CQ257:CQ320" si="133">U257*CO257/100/CP257</f>
        <v>4.5295486749946649E-2</v>
      </c>
      <c r="CR257">
        <f t="shared" ref="CR257:CR320" si="134">(AB257-AA257)</f>
        <v>0</v>
      </c>
      <c r="CS257">
        <f t="shared" ref="CS257:CS320" si="135">BL257*AM257</f>
        <v>1529.1973144531248</v>
      </c>
      <c r="CT257">
        <f t="shared" ref="CT257:CT320" si="136">(AD257-AC257)</f>
        <v>0</v>
      </c>
      <c r="CU257" t="e">
        <f t="shared" ref="CU257:CU320" si="137">(AD257-AE257)/(AD257-AA257)</f>
        <v>#DIV/0!</v>
      </c>
      <c r="CV257" t="e">
        <f t="shared" ref="CV257:CV320" si="138">(AB257-AD257)/(AB257-AA257)</f>
        <v>#DIV/0!</v>
      </c>
    </row>
    <row r="258" spans="1:100" x14ac:dyDescent="0.3">
      <c r="A258" s="4" t="str">
        <f>VLOOKUP(B258,ListCodeMtrx!A$1:B$91,2,TRUE)</f>
        <v>M1</v>
      </c>
      <c r="B258">
        <v>1</v>
      </c>
      <c r="C258" s="10">
        <v>1</v>
      </c>
      <c r="D258" s="10">
        <v>1</v>
      </c>
      <c r="E258" s="10">
        <v>1</v>
      </c>
      <c r="F258" s="1">
        <v>72</v>
      </c>
      <c r="G258" s="3">
        <v>41316</v>
      </c>
      <c r="H258" s="11">
        <v>1</v>
      </c>
      <c r="I258" s="11">
        <v>189.84812940632617</v>
      </c>
      <c r="J258" s="11">
        <v>1.7606996875328957</v>
      </c>
      <c r="K258" s="11">
        <v>193.85338837017235</v>
      </c>
      <c r="L258" s="11">
        <v>267.70380190617448</v>
      </c>
      <c r="M258" s="1">
        <v>46.2</v>
      </c>
      <c r="N258" s="8">
        <v>2</v>
      </c>
      <c r="O258" s="8" t="s">
        <v>443</v>
      </c>
      <c r="P258" s="12">
        <v>0.16111111111111112</v>
      </c>
      <c r="Q258" s="12">
        <f t="shared" si="95"/>
        <v>0.40050925925925929</v>
      </c>
      <c r="R258" s="8">
        <v>613</v>
      </c>
      <c r="S258" s="8">
        <v>0</v>
      </c>
      <c r="T258" s="13">
        <v>50</v>
      </c>
      <c r="U258" s="14">
        <f t="shared" si="97"/>
        <v>-0.33558545931614164</v>
      </c>
      <c r="V258" s="14">
        <f t="shared" si="98"/>
        <v>0.30854220465015147</v>
      </c>
      <c r="W258" s="14">
        <f t="shared" si="99"/>
        <v>50.536953017693143</v>
      </c>
      <c r="X258" s="15">
        <v>25.285566329956055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t="e">
        <f t="shared" si="100"/>
        <v>#DIV/0!</v>
      </c>
      <c r="AG258" t="e">
        <f t="shared" si="101"/>
        <v>#DIV/0!</v>
      </c>
      <c r="AH258" t="e">
        <f t="shared" si="102"/>
        <v>#DIV/0!</v>
      </c>
      <c r="AI258" s="8">
        <v>-1</v>
      </c>
      <c r="AJ258" s="8">
        <v>0.85</v>
      </c>
      <c r="AK258" s="8">
        <v>0.85</v>
      </c>
      <c r="AL258" s="8">
        <v>9.7839221954345703</v>
      </c>
      <c r="AM258">
        <f t="shared" si="103"/>
        <v>0.84999999999999987</v>
      </c>
      <c r="AN258">
        <f t="shared" si="104"/>
        <v>4.3391616545600725E-4</v>
      </c>
      <c r="AO258" t="e">
        <f t="shared" si="105"/>
        <v>#DIV/0!</v>
      </c>
      <c r="AP258" t="e">
        <f t="shared" si="106"/>
        <v>#DIV/0!</v>
      </c>
      <c r="AQ258" t="e">
        <f t="shared" si="107"/>
        <v>#DIV/0!</v>
      </c>
      <c r="AR258" s="8">
        <v>0</v>
      </c>
      <c r="AS258" s="8">
        <v>0.5</v>
      </c>
      <c r="AT258" t="e">
        <f t="shared" si="108"/>
        <v>#DIV/0!</v>
      </c>
      <c r="AU258">
        <f t="shared" si="109"/>
        <v>4.4338400749494786</v>
      </c>
      <c r="AV258">
        <f t="shared" si="110"/>
        <v>1.4682532740492586</v>
      </c>
      <c r="AW258">
        <f t="shared" si="111"/>
        <v>25.285566329956055</v>
      </c>
      <c r="AX258" s="8">
        <v>2</v>
      </c>
      <c r="AY258">
        <f t="shared" si="112"/>
        <v>4.644859790802002</v>
      </c>
      <c r="AZ258" s="8">
        <v>1</v>
      </c>
      <c r="BA258">
        <f t="shared" si="113"/>
        <v>9.2897195816040039</v>
      </c>
      <c r="BB258" s="8">
        <v>24.878860473632812</v>
      </c>
      <c r="BC258" s="8">
        <v>25.285566329956055</v>
      </c>
      <c r="BD258" s="8">
        <v>25.140527725219727</v>
      </c>
      <c r="BE258" s="8">
        <v>49.869949340820313</v>
      </c>
      <c r="BF258" s="8">
        <v>49.935123443603516</v>
      </c>
      <c r="BG258" s="8">
        <v>14.931045532226563</v>
      </c>
      <c r="BH258" s="8">
        <v>17.417781829833984</v>
      </c>
      <c r="BI258" s="8">
        <v>47.955013275146484</v>
      </c>
      <c r="BJ258" s="8">
        <v>55.941825866699219</v>
      </c>
      <c r="BK258" s="8">
        <v>350.38796997070312</v>
      </c>
      <c r="BL258" s="8">
        <v>1801.41748046875</v>
      </c>
      <c r="BM258" s="8">
        <v>626.58563232421875</v>
      </c>
      <c r="BN258" s="8">
        <v>101.38853454589844</v>
      </c>
      <c r="BO258" s="8">
        <v>0.39152097702026367</v>
      </c>
      <c r="BP258" s="8">
        <v>-0.90499454736709595</v>
      </c>
      <c r="BQ258" s="8">
        <v>0.25</v>
      </c>
      <c r="BR258" s="8">
        <v>-1.355140209197998</v>
      </c>
      <c r="BS258" s="8">
        <v>7.355140209197998</v>
      </c>
      <c r="BT258" s="8">
        <v>1</v>
      </c>
      <c r="BU258" s="8">
        <v>0</v>
      </c>
      <c r="BV258" s="8">
        <v>0.15999999642372131</v>
      </c>
      <c r="BW258" s="8">
        <v>111135</v>
      </c>
      <c r="BX258">
        <f t="shared" si="114"/>
        <v>1.7519398498535155</v>
      </c>
      <c r="BY258">
        <f t="shared" si="115"/>
        <v>4.4338400749494786E-3</v>
      </c>
      <c r="BZ258">
        <f t="shared" si="116"/>
        <v>298.43556632995603</v>
      </c>
      <c r="CA258">
        <f t="shared" si="117"/>
        <v>298.02886047363279</v>
      </c>
      <c r="CB258">
        <f t="shared" si="118"/>
        <v>288.22679043262906</v>
      </c>
      <c r="CC258">
        <f t="shared" si="119"/>
        <v>0.32421462715695437</v>
      </c>
      <c r="CD258">
        <f t="shared" si="120"/>
        <v>3.2342166488163038</v>
      </c>
      <c r="CE258">
        <f t="shared" si="121"/>
        <v>31.899234595921484</v>
      </c>
      <c r="CF258">
        <f t="shared" si="122"/>
        <v>14.4814527660875</v>
      </c>
      <c r="CG258">
        <f t="shared" si="123"/>
        <v>25.082213401794434</v>
      </c>
      <c r="CH258">
        <f t="shared" si="124"/>
        <v>3.1952961604837307</v>
      </c>
      <c r="CI258">
        <f t="shared" si="125"/>
        <v>0.29862392005129723</v>
      </c>
      <c r="CJ258">
        <f t="shared" si="126"/>
        <v>1.7659633747670451</v>
      </c>
      <c r="CK258">
        <f t="shared" si="127"/>
        <v>1.4293327857166855</v>
      </c>
      <c r="CL258">
        <f t="shared" si="128"/>
        <v>0.18750640490391604</v>
      </c>
      <c r="CM258">
        <f t="shared" si="129"/>
        <v>5.1238676068788269</v>
      </c>
      <c r="CN258">
        <f t="shared" si="130"/>
        <v>1.0120522296248917</v>
      </c>
      <c r="CO258">
        <f t="shared" si="131"/>
        <v>54.950997038570158</v>
      </c>
      <c r="CP258">
        <f t="shared" si="132"/>
        <v>49.983891370998649</v>
      </c>
      <c r="CQ258">
        <f t="shared" si="133"/>
        <v>-3.6893397203099894E-3</v>
      </c>
      <c r="CR258">
        <f t="shared" si="134"/>
        <v>0</v>
      </c>
      <c r="CS258">
        <f t="shared" si="135"/>
        <v>1531.2048583984372</v>
      </c>
      <c r="CT258">
        <f t="shared" si="136"/>
        <v>0</v>
      </c>
      <c r="CU258" t="e">
        <f t="shared" si="137"/>
        <v>#DIV/0!</v>
      </c>
      <c r="CV258" t="e">
        <f t="shared" si="138"/>
        <v>#DIV/0!</v>
      </c>
    </row>
    <row r="259" spans="1:100" x14ac:dyDescent="0.3">
      <c r="A259" s="4" t="str">
        <f>VLOOKUP(B259,ListCodeMtrx!A$1:B$91,2,TRUE)</f>
        <v>M1</v>
      </c>
      <c r="B259">
        <v>1</v>
      </c>
      <c r="C259" s="10">
        <v>1</v>
      </c>
      <c r="D259" s="10">
        <v>1</v>
      </c>
      <c r="E259" s="10">
        <v>1</v>
      </c>
      <c r="F259" s="1">
        <v>72</v>
      </c>
      <c r="G259" s="3">
        <v>41316</v>
      </c>
      <c r="H259" s="11">
        <v>1</v>
      </c>
      <c r="I259" s="11">
        <v>189.84812940632617</v>
      </c>
      <c r="J259" s="11">
        <v>1.7606996875328957</v>
      </c>
      <c r="K259" s="11">
        <v>193.85338837017235</v>
      </c>
      <c r="L259" s="11">
        <v>267.70380190617448</v>
      </c>
      <c r="M259" s="1">
        <v>46.2</v>
      </c>
      <c r="N259" s="8">
        <v>3</v>
      </c>
      <c r="O259" s="8" t="s">
        <v>444</v>
      </c>
      <c r="P259" s="12">
        <v>0.16111111111111112</v>
      </c>
      <c r="Q259" s="12">
        <f t="shared" si="95"/>
        <v>0.40292824074074074</v>
      </c>
      <c r="R259" s="8">
        <v>822</v>
      </c>
      <c r="S259" s="8">
        <v>0</v>
      </c>
      <c r="T259" s="13">
        <v>150</v>
      </c>
      <c r="U259" s="14">
        <f t="shared" si="97"/>
        <v>10.955162801380398</v>
      </c>
      <c r="V259" s="14">
        <f t="shared" si="98"/>
        <v>0.29968914747139797</v>
      </c>
      <c r="W259" s="14">
        <f t="shared" si="99"/>
        <v>82.545998767523201</v>
      </c>
      <c r="X259" s="15">
        <v>25.094696044921875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t="e">
        <f t="shared" si="100"/>
        <v>#DIV/0!</v>
      </c>
      <c r="AG259" t="e">
        <f t="shared" si="101"/>
        <v>#DIV/0!</v>
      </c>
      <c r="AH259" t="e">
        <f t="shared" si="102"/>
        <v>#DIV/0!</v>
      </c>
      <c r="AI259" s="8">
        <v>-1</v>
      </c>
      <c r="AJ259" s="8">
        <v>0.85</v>
      </c>
      <c r="AK259" s="8">
        <v>0.85</v>
      </c>
      <c r="AL259" s="8">
        <v>9.8076972961425781</v>
      </c>
      <c r="AM259">
        <f t="shared" si="103"/>
        <v>0.84999999999999987</v>
      </c>
      <c r="AN259">
        <f t="shared" si="104"/>
        <v>7.8164902960418652E-3</v>
      </c>
      <c r="AO259" t="e">
        <f t="shared" si="105"/>
        <v>#DIV/0!</v>
      </c>
      <c r="AP259" t="e">
        <f t="shared" si="106"/>
        <v>#DIV/0!</v>
      </c>
      <c r="AQ259" t="e">
        <f t="shared" si="107"/>
        <v>#DIV/0!</v>
      </c>
      <c r="AR259" s="8">
        <v>0</v>
      </c>
      <c r="AS259" s="8">
        <v>0.5</v>
      </c>
      <c r="AT259" t="e">
        <f t="shared" si="108"/>
        <v>#DIV/0!</v>
      </c>
      <c r="AU259">
        <f t="shared" si="109"/>
        <v>4.186814739000301</v>
      </c>
      <c r="AV259">
        <f t="shared" si="110"/>
        <v>1.4263467168396595</v>
      </c>
      <c r="AW259">
        <f t="shared" si="111"/>
        <v>25.094696044921875</v>
      </c>
      <c r="AX259" s="8">
        <v>2</v>
      </c>
      <c r="AY259">
        <f t="shared" si="112"/>
        <v>4.644859790802002</v>
      </c>
      <c r="AZ259" s="8">
        <v>1</v>
      </c>
      <c r="BA259">
        <f t="shared" si="113"/>
        <v>9.2897195816040039</v>
      </c>
      <c r="BB259" s="8">
        <v>24.793542861938477</v>
      </c>
      <c r="BC259" s="8">
        <v>25.094696044921875</v>
      </c>
      <c r="BD259" s="8">
        <v>25.144716262817383</v>
      </c>
      <c r="BE259" s="8">
        <v>151.86634826660156</v>
      </c>
      <c r="BF259" s="8">
        <v>145.26620483398437</v>
      </c>
      <c r="BG259" s="8">
        <v>15.122319221496582</v>
      </c>
      <c r="BH259" s="8">
        <v>17.470321655273438</v>
      </c>
      <c r="BI259" s="8">
        <v>48.818325042724609</v>
      </c>
      <c r="BJ259" s="8">
        <v>56.398216247558594</v>
      </c>
      <c r="BK259" s="8">
        <v>350.39739990234375</v>
      </c>
      <c r="BL259" s="8">
        <v>1799.3878173828125</v>
      </c>
      <c r="BM259" s="8">
        <v>1794.767578125</v>
      </c>
      <c r="BN259" s="8">
        <v>101.39061737060547</v>
      </c>
      <c r="BO259" s="8">
        <v>-0.73839235305786133</v>
      </c>
      <c r="BP259" s="8">
        <v>-0.87882953882217407</v>
      </c>
      <c r="BQ259" s="8">
        <v>0.25</v>
      </c>
      <c r="BR259" s="8">
        <v>-1.355140209197998</v>
      </c>
      <c r="BS259" s="8">
        <v>7.355140209197998</v>
      </c>
      <c r="BT259" s="8">
        <v>1</v>
      </c>
      <c r="BU259" s="8">
        <v>0</v>
      </c>
      <c r="BV259" s="8">
        <v>0.15999999642372131</v>
      </c>
      <c r="BW259" s="8">
        <v>111115</v>
      </c>
      <c r="BX259">
        <f t="shared" si="114"/>
        <v>1.7519869995117185</v>
      </c>
      <c r="BY259">
        <f t="shared" si="115"/>
        <v>4.1868147390003007E-3</v>
      </c>
      <c r="BZ259">
        <f t="shared" si="116"/>
        <v>298.24469604492185</v>
      </c>
      <c r="CA259">
        <f t="shared" si="117"/>
        <v>297.94354286193845</v>
      </c>
      <c r="CB259">
        <f t="shared" si="118"/>
        <v>287.9020443461377</v>
      </c>
      <c r="CC259">
        <f t="shared" si="119"/>
        <v>0.36762372754361561</v>
      </c>
      <c r="CD259">
        <f t="shared" si="120"/>
        <v>3.1976734151308914</v>
      </c>
      <c r="CE259">
        <f t="shared" si="121"/>
        <v>31.538159033420985</v>
      </c>
      <c r="CF259">
        <f t="shared" si="122"/>
        <v>14.067837378147548</v>
      </c>
      <c r="CG259">
        <f t="shared" si="123"/>
        <v>24.944119453430176</v>
      </c>
      <c r="CH259">
        <f t="shared" si="124"/>
        <v>3.1690997510461441</v>
      </c>
      <c r="CI259">
        <f t="shared" si="125"/>
        <v>0.29032323267418891</v>
      </c>
      <c r="CJ259">
        <f t="shared" si="126"/>
        <v>1.7713266982912319</v>
      </c>
      <c r="CK259">
        <f t="shared" si="127"/>
        <v>1.3977730527549121</v>
      </c>
      <c r="CL259">
        <f t="shared" si="128"/>
        <v>0.18227087033400252</v>
      </c>
      <c r="CM259">
        <f t="shared" si="129"/>
        <v>8.3693897765124152</v>
      </c>
      <c r="CN259">
        <f t="shared" si="130"/>
        <v>0.56823952179283432</v>
      </c>
      <c r="CO259">
        <f t="shared" si="131"/>
        <v>55.70278840527174</v>
      </c>
      <c r="CP259">
        <f t="shared" si="132"/>
        <v>143.67417940717274</v>
      </c>
      <c r="CQ259">
        <f t="shared" si="133"/>
        <v>4.2473401831041271E-2</v>
      </c>
      <c r="CR259">
        <f t="shared" si="134"/>
        <v>0</v>
      </c>
      <c r="CS259">
        <f t="shared" si="135"/>
        <v>1529.4796447753904</v>
      </c>
      <c r="CT259">
        <f t="shared" si="136"/>
        <v>0</v>
      </c>
      <c r="CU259" t="e">
        <f t="shared" si="137"/>
        <v>#DIV/0!</v>
      </c>
      <c r="CV259" t="e">
        <f t="shared" si="138"/>
        <v>#DIV/0!</v>
      </c>
    </row>
    <row r="260" spans="1:100" x14ac:dyDescent="0.3">
      <c r="A260" s="4" t="str">
        <f>VLOOKUP(B260,ListCodeMtrx!A$1:B$91,2,TRUE)</f>
        <v>M1</v>
      </c>
      <c r="B260">
        <v>1</v>
      </c>
      <c r="C260" s="10">
        <v>1</v>
      </c>
      <c r="D260" s="10">
        <v>1</v>
      </c>
      <c r="E260" s="10">
        <v>1</v>
      </c>
      <c r="F260" s="1">
        <v>72</v>
      </c>
      <c r="G260" s="3">
        <v>41316</v>
      </c>
      <c r="H260" s="11">
        <v>1</v>
      </c>
      <c r="I260" s="11">
        <v>189.84812940632617</v>
      </c>
      <c r="J260" s="11">
        <v>1.7606996875328957</v>
      </c>
      <c r="K260" s="11">
        <v>193.85338837017235</v>
      </c>
      <c r="L260" s="11">
        <v>267.70380190617448</v>
      </c>
      <c r="M260" s="1">
        <v>46.2</v>
      </c>
      <c r="N260" s="8">
        <v>4</v>
      </c>
      <c r="O260" s="8" t="s">
        <v>445</v>
      </c>
      <c r="P260" s="12">
        <v>0.16111111111111112</v>
      </c>
      <c r="Q260" s="12">
        <f t="shared" si="95"/>
        <v>0.40513888888888894</v>
      </c>
      <c r="R260" s="8">
        <v>1013</v>
      </c>
      <c r="S260" s="8">
        <v>0</v>
      </c>
      <c r="T260" s="13" t="s">
        <v>192</v>
      </c>
      <c r="U260" s="14">
        <f t="shared" si="97"/>
        <v>32.124900144536937</v>
      </c>
      <c r="V260" s="14">
        <f t="shared" si="98"/>
        <v>0.3154516684923242</v>
      </c>
      <c r="W260" s="14">
        <f t="shared" si="99"/>
        <v>207.68230690382876</v>
      </c>
      <c r="X260" s="15">
        <v>25.114513397216797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t="e">
        <f t="shared" si="100"/>
        <v>#DIV/0!</v>
      </c>
      <c r="AG260" t="e">
        <f t="shared" si="101"/>
        <v>#DIV/0!</v>
      </c>
      <c r="AH260" t="e">
        <f t="shared" si="102"/>
        <v>#DIV/0!</v>
      </c>
      <c r="AI260" s="8">
        <v>-1</v>
      </c>
      <c r="AJ260" s="8">
        <v>0.85</v>
      </c>
      <c r="AK260" s="8">
        <v>0.85</v>
      </c>
      <c r="AL260" s="8">
        <v>9.8076972961425781</v>
      </c>
      <c r="AM260">
        <f t="shared" si="103"/>
        <v>0.84999999999999987</v>
      </c>
      <c r="AN260">
        <f t="shared" si="104"/>
        <v>2.1663779356939205E-2</v>
      </c>
      <c r="AO260" t="e">
        <f t="shared" si="105"/>
        <v>#DIV/0!</v>
      </c>
      <c r="AP260" t="e">
        <f t="shared" si="106"/>
        <v>#DIV/0!</v>
      </c>
      <c r="AQ260" t="e">
        <f t="shared" si="107"/>
        <v>#DIV/0!</v>
      </c>
      <c r="AR260" s="8">
        <v>0</v>
      </c>
      <c r="AS260" s="8">
        <v>0.5</v>
      </c>
      <c r="AT260" t="e">
        <f t="shared" si="108"/>
        <v>#DIV/0!</v>
      </c>
      <c r="AU260">
        <f t="shared" si="109"/>
        <v>4.364803262895613</v>
      </c>
      <c r="AV260">
        <f t="shared" si="110"/>
        <v>1.4148664375808582</v>
      </c>
      <c r="AW260">
        <f t="shared" si="111"/>
        <v>25.114513397216797</v>
      </c>
      <c r="AX260" s="8">
        <v>2</v>
      </c>
      <c r="AY260">
        <f t="shared" si="112"/>
        <v>4.644859790802002</v>
      </c>
      <c r="AZ260" s="8">
        <v>1</v>
      </c>
      <c r="BA260">
        <f t="shared" si="113"/>
        <v>9.2897195816040039</v>
      </c>
      <c r="BB260" s="8">
        <v>24.832019805908203</v>
      </c>
      <c r="BC260" s="8">
        <v>25.114513397216797</v>
      </c>
      <c r="BD260" s="8">
        <v>25.141473770141602</v>
      </c>
      <c r="BE260" s="8">
        <v>401.36660766601562</v>
      </c>
      <c r="BF260" s="8">
        <v>382.07846069335937</v>
      </c>
      <c r="BG260" s="8">
        <v>15.173371315002441</v>
      </c>
      <c r="BH260" s="8">
        <v>17.620815277099609</v>
      </c>
      <c r="BI260" s="8">
        <v>48.870708465576172</v>
      </c>
      <c r="BJ260" s="8">
        <v>56.753486633300781</v>
      </c>
      <c r="BK260" s="8">
        <v>350.39755249023437</v>
      </c>
      <c r="BL260" s="8">
        <v>1798.8768310546875</v>
      </c>
      <c r="BM260" s="8">
        <v>1264.177978515625</v>
      </c>
      <c r="BN260" s="8">
        <v>101.39055633544922</v>
      </c>
      <c r="BO260" s="8">
        <v>-5.2849926948547363</v>
      </c>
      <c r="BP260" s="8">
        <v>-0.82078319787979126</v>
      </c>
      <c r="BQ260" s="8">
        <v>0.25</v>
      </c>
      <c r="BR260" s="8">
        <v>-1.355140209197998</v>
      </c>
      <c r="BS260" s="8">
        <v>7.355140209197998</v>
      </c>
      <c r="BT260" s="8">
        <v>1</v>
      </c>
      <c r="BU260" s="8">
        <v>0</v>
      </c>
      <c r="BV260" s="8">
        <v>0.15999999642372131</v>
      </c>
      <c r="BW260" s="8">
        <v>111115</v>
      </c>
      <c r="BX260">
        <f t="shared" si="114"/>
        <v>1.7519877624511717</v>
      </c>
      <c r="BY260">
        <f t="shared" si="115"/>
        <v>4.3648032628956128E-3</v>
      </c>
      <c r="BZ260">
        <f t="shared" si="116"/>
        <v>298.26451339721677</v>
      </c>
      <c r="CA260">
        <f t="shared" si="117"/>
        <v>297.98201980590818</v>
      </c>
      <c r="CB260">
        <f t="shared" si="118"/>
        <v>287.82028653546513</v>
      </c>
      <c r="CC260">
        <f t="shared" si="119"/>
        <v>0.33919451557128322</v>
      </c>
      <c r="CD260">
        <f t="shared" si="120"/>
        <v>3.2014507016101703</v>
      </c>
      <c r="CE260">
        <f t="shared" si="121"/>
        <v>31.57543283437775</v>
      </c>
      <c r="CF260">
        <f t="shared" si="122"/>
        <v>13.954617557278141</v>
      </c>
      <c r="CG260">
        <f t="shared" si="123"/>
        <v>24.9732666015625</v>
      </c>
      <c r="CH260">
        <f t="shared" si="124"/>
        <v>3.1746132811747265</v>
      </c>
      <c r="CI260">
        <f t="shared" si="125"/>
        <v>0.30509164964793417</v>
      </c>
      <c r="CJ260">
        <f t="shared" si="126"/>
        <v>1.7865842640293121</v>
      </c>
      <c r="CK260">
        <f t="shared" si="127"/>
        <v>1.3880290171454144</v>
      </c>
      <c r="CL260">
        <f t="shared" si="128"/>
        <v>0.19158676541816461</v>
      </c>
      <c r="CM260">
        <f t="shared" si="129"/>
        <v>21.057024638008706</v>
      </c>
      <c r="CN260">
        <f t="shared" si="130"/>
        <v>0.54355931639524202</v>
      </c>
      <c r="CO260">
        <f t="shared" si="131"/>
        <v>56.178974983381124</v>
      </c>
      <c r="CP260">
        <f t="shared" si="132"/>
        <v>377.41000812983896</v>
      </c>
      <c r="CQ260">
        <f t="shared" si="133"/>
        <v>4.7819186632238914E-2</v>
      </c>
      <c r="CR260">
        <f t="shared" si="134"/>
        <v>0</v>
      </c>
      <c r="CS260">
        <f t="shared" si="135"/>
        <v>1529.0453063964842</v>
      </c>
      <c r="CT260">
        <f t="shared" si="136"/>
        <v>0</v>
      </c>
      <c r="CU260" t="e">
        <f t="shared" si="137"/>
        <v>#DIV/0!</v>
      </c>
      <c r="CV260" t="e">
        <f t="shared" si="138"/>
        <v>#DIV/0!</v>
      </c>
    </row>
    <row r="261" spans="1:100" x14ac:dyDescent="0.3">
      <c r="A261" s="4" t="str">
        <f>VLOOKUP(B261,ListCodeMtrx!A$1:B$91,2,TRUE)</f>
        <v>M1</v>
      </c>
      <c r="B261">
        <v>1</v>
      </c>
      <c r="C261" s="10">
        <v>1</v>
      </c>
      <c r="D261" s="10">
        <v>1</v>
      </c>
      <c r="E261" s="10">
        <v>1</v>
      </c>
      <c r="F261" s="1">
        <v>72</v>
      </c>
      <c r="G261" s="3">
        <v>41316</v>
      </c>
      <c r="H261" s="11">
        <v>1</v>
      </c>
      <c r="I261" s="11">
        <v>189.84812940632617</v>
      </c>
      <c r="J261" s="11">
        <v>1.7606996875328957</v>
      </c>
      <c r="K261" s="11">
        <v>193.85338837017235</v>
      </c>
      <c r="L261" s="11">
        <v>267.70380190617448</v>
      </c>
      <c r="M261" s="1">
        <v>46.2</v>
      </c>
      <c r="N261" s="8">
        <v>5</v>
      </c>
      <c r="O261" s="8" t="s">
        <v>446</v>
      </c>
      <c r="P261" s="12">
        <v>0.16111111111111112</v>
      </c>
      <c r="Q261" s="12">
        <f t="shared" si="95"/>
        <v>0.40755787037037039</v>
      </c>
      <c r="R261" s="8">
        <v>1222</v>
      </c>
      <c r="S261" s="8">
        <v>0</v>
      </c>
      <c r="T261" s="13">
        <v>800</v>
      </c>
      <c r="U261" s="14">
        <f t="shared" si="97"/>
        <v>51.565862558502836</v>
      </c>
      <c r="V261" s="14">
        <f t="shared" si="98"/>
        <v>0.30824166578494477</v>
      </c>
      <c r="W261" s="14">
        <f t="shared" si="99"/>
        <v>479.10844552509275</v>
      </c>
      <c r="X261" s="15">
        <v>25.534601211547852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t="e">
        <f t="shared" si="100"/>
        <v>#DIV/0!</v>
      </c>
      <c r="AG261" t="e">
        <f t="shared" si="101"/>
        <v>#DIV/0!</v>
      </c>
      <c r="AH261" t="e">
        <f t="shared" si="102"/>
        <v>#DIV/0!</v>
      </c>
      <c r="AI261" s="8">
        <v>-1</v>
      </c>
      <c r="AJ261" s="8">
        <v>0.85</v>
      </c>
      <c r="AK261" s="8">
        <v>0.85</v>
      </c>
      <c r="AL261" s="8">
        <v>9.7839221954345703</v>
      </c>
      <c r="AM261">
        <f t="shared" si="103"/>
        <v>0.84999999999999987</v>
      </c>
      <c r="AN261">
        <f t="shared" si="104"/>
        <v>3.4349437412046054E-2</v>
      </c>
      <c r="AO261" t="e">
        <f t="shared" si="105"/>
        <v>#DIV/0!</v>
      </c>
      <c r="AP261" t="e">
        <f t="shared" si="106"/>
        <v>#DIV/0!</v>
      </c>
      <c r="AQ261" t="e">
        <f t="shared" si="107"/>
        <v>#DIV/0!</v>
      </c>
      <c r="AR261" s="8">
        <v>0</v>
      </c>
      <c r="AS261" s="8">
        <v>0.5</v>
      </c>
      <c r="AT261" t="e">
        <f t="shared" si="108"/>
        <v>#DIV/0!</v>
      </c>
      <c r="AU261">
        <f t="shared" si="109"/>
        <v>4.3496666120491696</v>
      </c>
      <c r="AV261">
        <f t="shared" si="110"/>
        <v>1.4409244629027114</v>
      </c>
      <c r="AW261">
        <f t="shared" si="111"/>
        <v>25.534601211547852</v>
      </c>
      <c r="AX261" s="8">
        <v>2</v>
      </c>
      <c r="AY261">
        <f t="shared" si="112"/>
        <v>4.644859790802002</v>
      </c>
      <c r="AZ261" s="8">
        <v>1</v>
      </c>
      <c r="BA261">
        <f t="shared" si="113"/>
        <v>9.2897195816040039</v>
      </c>
      <c r="BB261" s="8">
        <v>25.019668579101563</v>
      </c>
      <c r="BC261" s="8">
        <v>25.534601211547852</v>
      </c>
      <c r="BD261" s="8">
        <v>25.139719009399414</v>
      </c>
      <c r="BE261" s="8">
        <v>800.2113037109375</v>
      </c>
      <c r="BF261" s="8">
        <v>768.8663330078125</v>
      </c>
      <c r="BG261" s="8">
        <v>15.724042892456055</v>
      </c>
      <c r="BH261" s="8">
        <v>18.161914825439453</v>
      </c>
      <c r="BI261" s="8">
        <v>50.082572937011719</v>
      </c>
      <c r="BJ261" s="8">
        <v>57.847431182861328</v>
      </c>
      <c r="BK261" s="8">
        <v>350.3603515625</v>
      </c>
      <c r="BL261" s="8">
        <v>1800.3843994140625</v>
      </c>
      <c r="BM261" s="8">
        <v>1395.694580078125</v>
      </c>
      <c r="BN261" s="8">
        <v>101.39457702636719</v>
      </c>
      <c r="BO261" s="8">
        <v>-15.732440948486328</v>
      </c>
      <c r="BP261" s="8">
        <v>-0.7797885537147522</v>
      </c>
      <c r="BQ261" s="8">
        <v>0.5</v>
      </c>
      <c r="BR261" s="8">
        <v>-1.355140209197998</v>
      </c>
      <c r="BS261" s="8">
        <v>7.355140209197998</v>
      </c>
      <c r="BT261" s="8">
        <v>1</v>
      </c>
      <c r="BU261" s="8">
        <v>0</v>
      </c>
      <c r="BV261" s="8">
        <v>0.15999999642372131</v>
      </c>
      <c r="BW261" s="8">
        <v>111115</v>
      </c>
      <c r="BX261">
        <f t="shared" si="114"/>
        <v>1.7518017578125</v>
      </c>
      <c r="BY261">
        <f t="shared" si="115"/>
        <v>4.3496666120491695E-3</v>
      </c>
      <c r="BZ261">
        <f t="shared" si="116"/>
        <v>298.68460121154783</v>
      </c>
      <c r="CA261">
        <f t="shared" si="117"/>
        <v>298.16966857910154</v>
      </c>
      <c r="CB261">
        <f t="shared" si="118"/>
        <v>288.06149746757364</v>
      </c>
      <c r="CC261">
        <f t="shared" si="119"/>
        <v>0.33264200305001201</v>
      </c>
      <c r="CD261">
        <f t="shared" si="120"/>
        <v>3.2824441346170521</v>
      </c>
      <c r="CE261">
        <f t="shared" si="121"/>
        <v>32.372975270299392</v>
      </c>
      <c r="CF261">
        <f t="shared" si="122"/>
        <v>14.211060444859939</v>
      </c>
      <c r="CG261">
        <f t="shared" si="123"/>
        <v>25.277134895324707</v>
      </c>
      <c r="CH261">
        <f t="shared" si="124"/>
        <v>3.2325947315964596</v>
      </c>
      <c r="CI261">
        <f t="shared" si="125"/>
        <v>0.29834238383569489</v>
      </c>
      <c r="CJ261">
        <f t="shared" si="126"/>
        <v>1.8415196717143407</v>
      </c>
      <c r="CK261">
        <f t="shared" si="127"/>
        <v>1.3910750598821189</v>
      </c>
      <c r="CL261">
        <f t="shared" si="128"/>
        <v>0.18732880800413734</v>
      </c>
      <c r="CM261">
        <f t="shared" si="129"/>
        <v>48.57899818377706</v>
      </c>
      <c r="CN261">
        <f t="shared" si="130"/>
        <v>0.6231362006069584</v>
      </c>
      <c r="CO261">
        <f t="shared" si="131"/>
        <v>56.410487449431571</v>
      </c>
      <c r="CP261">
        <f t="shared" si="132"/>
        <v>761.37268222078205</v>
      </c>
      <c r="CQ261">
        <f t="shared" si="133"/>
        <v>3.8205408607397746E-2</v>
      </c>
      <c r="CR261">
        <f t="shared" si="134"/>
        <v>0</v>
      </c>
      <c r="CS261">
        <f t="shared" si="135"/>
        <v>1530.3267395019529</v>
      </c>
      <c r="CT261">
        <f t="shared" si="136"/>
        <v>0</v>
      </c>
      <c r="CU261" t="e">
        <f t="shared" si="137"/>
        <v>#DIV/0!</v>
      </c>
      <c r="CV261" t="e">
        <f t="shared" si="138"/>
        <v>#DIV/0!</v>
      </c>
    </row>
    <row r="262" spans="1:100" x14ac:dyDescent="0.3">
      <c r="A262" s="4" t="str">
        <f>VLOOKUP(B262,ListCodeMtrx!A$1:B$91,2,TRUE)</f>
        <v>M1</v>
      </c>
      <c r="B262">
        <v>1</v>
      </c>
      <c r="C262" s="10">
        <v>1</v>
      </c>
      <c r="D262" s="10">
        <v>1</v>
      </c>
      <c r="E262" s="10">
        <v>1</v>
      </c>
      <c r="F262" s="1">
        <v>72</v>
      </c>
      <c r="G262" s="3">
        <v>41316</v>
      </c>
      <c r="H262" s="11">
        <v>1</v>
      </c>
      <c r="I262" s="11">
        <v>189.84812940632617</v>
      </c>
      <c r="J262" s="11">
        <v>1.7606996875328957</v>
      </c>
      <c r="K262" s="11">
        <v>193.85338837017235</v>
      </c>
      <c r="L262" s="11">
        <v>267.70380190617448</v>
      </c>
      <c r="M262" s="1">
        <v>46.2</v>
      </c>
      <c r="N262" s="8">
        <v>6</v>
      </c>
      <c r="O262" s="8" t="s">
        <v>447</v>
      </c>
      <c r="P262" s="12">
        <v>0.16111111111111112</v>
      </c>
      <c r="Q262" s="12">
        <f t="shared" si="95"/>
        <v>0.40929398148148155</v>
      </c>
      <c r="R262" s="8">
        <v>1372</v>
      </c>
      <c r="S262" s="8">
        <v>0</v>
      </c>
      <c r="T262" s="13" t="s">
        <v>745</v>
      </c>
      <c r="U262" s="14">
        <f t="shared" si="97"/>
        <v>29.926986622648247</v>
      </c>
      <c r="V262" s="14">
        <f t="shared" si="98"/>
        <v>0.29643597381458153</v>
      </c>
      <c r="W262" s="14">
        <f t="shared" si="99"/>
        <v>207.56841395236009</v>
      </c>
      <c r="X262" s="15">
        <v>25.64305305480957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t="e">
        <f t="shared" si="100"/>
        <v>#DIV/0!</v>
      </c>
      <c r="AG262" t="e">
        <f t="shared" si="101"/>
        <v>#DIV/0!</v>
      </c>
      <c r="AH262" t="e">
        <f t="shared" si="102"/>
        <v>#DIV/0!</v>
      </c>
      <c r="AI262" s="8">
        <v>-1</v>
      </c>
      <c r="AJ262" s="8">
        <v>0.85</v>
      </c>
      <c r="AK262" s="8">
        <v>0.85</v>
      </c>
      <c r="AL262" s="8">
        <v>9.7839221954345703</v>
      </c>
      <c r="AM262">
        <f t="shared" si="103"/>
        <v>0.84999999999999987</v>
      </c>
      <c r="AN262">
        <f t="shared" si="104"/>
        <v>2.0211644263774534E-2</v>
      </c>
      <c r="AO262" t="e">
        <f t="shared" si="105"/>
        <v>#DIV/0!</v>
      </c>
      <c r="AP262" t="e">
        <f t="shared" si="106"/>
        <v>#DIV/0!</v>
      </c>
      <c r="AQ262" t="e">
        <f t="shared" si="107"/>
        <v>#DIV/0!</v>
      </c>
      <c r="AR262" s="8">
        <v>0</v>
      </c>
      <c r="AS262" s="8">
        <v>0.5</v>
      </c>
      <c r="AT262" t="e">
        <f t="shared" si="108"/>
        <v>#DIV/0!</v>
      </c>
      <c r="AU262">
        <f t="shared" si="109"/>
        <v>4.3025730204327264</v>
      </c>
      <c r="AV262">
        <f t="shared" si="110"/>
        <v>1.4802991866476682</v>
      </c>
      <c r="AW262">
        <f t="shared" si="111"/>
        <v>25.64305305480957</v>
      </c>
      <c r="AX262" s="8">
        <v>2</v>
      </c>
      <c r="AY262">
        <f t="shared" si="112"/>
        <v>4.644859790802002</v>
      </c>
      <c r="AZ262" s="8">
        <v>1</v>
      </c>
      <c r="BA262">
        <f t="shared" si="113"/>
        <v>9.2897195816040039</v>
      </c>
      <c r="BB262" s="8">
        <v>25.006752014160156</v>
      </c>
      <c r="BC262" s="8">
        <v>25.64305305480957</v>
      </c>
      <c r="BD262" s="8">
        <v>25.135866165161133</v>
      </c>
      <c r="BE262" s="8">
        <v>398.54632568359375</v>
      </c>
      <c r="BF262" s="8">
        <v>380.52670288085937</v>
      </c>
      <c r="BG262" s="8">
        <v>15.569857597351074</v>
      </c>
      <c r="BH262" s="8">
        <v>17.981973648071289</v>
      </c>
      <c r="BI262" s="8">
        <v>49.631546020507813</v>
      </c>
      <c r="BJ262" s="8">
        <v>57.320571899414063</v>
      </c>
      <c r="BK262" s="8">
        <v>350.33175659179687</v>
      </c>
      <c r="BL262" s="8">
        <v>1800.1845703125</v>
      </c>
      <c r="BM262" s="8">
        <v>903.59832763671875</v>
      </c>
      <c r="BN262" s="8">
        <v>101.39838409423828</v>
      </c>
      <c r="BO262" s="8">
        <v>-4.9736518859863281</v>
      </c>
      <c r="BP262" s="8">
        <v>-0.83333736658096313</v>
      </c>
      <c r="BQ262" s="8">
        <v>0.5</v>
      </c>
      <c r="BR262" s="8">
        <v>-1.355140209197998</v>
      </c>
      <c r="BS262" s="8">
        <v>7.355140209197998</v>
      </c>
      <c r="BT262" s="8">
        <v>1</v>
      </c>
      <c r="BU262" s="8">
        <v>0</v>
      </c>
      <c r="BV262" s="8">
        <v>0.15999999642372131</v>
      </c>
      <c r="BW262" s="8">
        <v>111115</v>
      </c>
      <c r="BX262">
        <f t="shared" si="114"/>
        <v>1.7516587829589843</v>
      </c>
      <c r="BY262">
        <f t="shared" si="115"/>
        <v>4.3025730204327263E-3</v>
      </c>
      <c r="BZ262">
        <f t="shared" si="116"/>
        <v>298.79305305480955</v>
      </c>
      <c r="CA262">
        <f t="shared" si="117"/>
        <v>298.15675201416013</v>
      </c>
      <c r="CB262">
        <f t="shared" si="118"/>
        <v>288.02952481203829</v>
      </c>
      <c r="CC262">
        <f t="shared" si="119"/>
        <v>0.33502478655907286</v>
      </c>
      <c r="CD262">
        <f t="shared" si="120"/>
        <v>3.3036422573872719</v>
      </c>
      <c r="CE262">
        <f t="shared" si="121"/>
        <v>32.580817602743174</v>
      </c>
      <c r="CF262">
        <f t="shared" si="122"/>
        <v>14.598843954671885</v>
      </c>
      <c r="CG262">
        <f t="shared" si="123"/>
        <v>25.324902534484863</v>
      </c>
      <c r="CH262">
        <f t="shared" si="124"/>
        <v>3.2417929783026014</v>
      </c>
      <c r="CI262">
        <f t="shared" si="125"/>
        <v>0.28726918259537082</v>
      </c>
      <c r="CJ262">
        <f t="shared" si="126"/>
        <v>1.8233430707396037</v>
      </c>
      <c r="CK262">
        <f t="shared" si="127"/>
        <v>1.4184499075629977</v>
      </c>
      <c r="CL262">
        <f t="shared" si="128"/>
        <v>0.18034491383706083</v>
      </c>
      <c r="CM262">
        <f t="shared" si="129"/>
        <v>21.047101763773256</v>
      </c>
      <c r="CN262">
        <f t="shared" si="130"/>
        <v>0.54547660487665828</v>
      </c>
      <c r="CO262">
        <f t="shared" si="131"/>
        <v>55.451266166701828</v>
      </c>
      <c r="CP262">
        <f t="shared" si="132"/>
        <v>376.17765535733884</v>
      </c>
      <c r="CQ262">
        <f t="shared" si="133"/>
        <v>4.4114510182786108E-2</v>
      </c>
      <c r="CR262">
        <f t="shared" si="134"/>
        <v>0</v>
      </c>
      <c r="CS262">
        <f t="shared" si="135"/>
        <v>1530.1568847656247</v>
      </c>
      <c r="CT262">
        <f t="shared" si="136"/>
        <v>0</v>
      </c>
      <c r="CU262" t="e">
        <f t="shared" si="137"/>
        <v>#DIV/0!</v>
      </c>
      <c r="CV262" t="e">
        <f t="shared" si="138"/>
        <v>#DIV/0!</v>
      </c>
    </row>
    <row r="263" spans="1:100" x14ac:dyDescent="0.3">
      <c r="A263" s="4" t="str">
        <f>VLOOKUP(B263,ListCodeMtrx!A$1:B$91,2,TRUE)</f>
        <v>M1</v>
      </c>
      <c r="B263" s="5">
        <v>1</v>
      </c>
      <c r="C263" s="10">
        <v>1</v>
      </c>
      <c r="D263" s="10">
        <v>1</v>
      </c>
      <c r="E263" s="10">
        <v>1</v>
      </c>
      <c r="F263" s="1">
        <v>72</v>
      </c>
      <c r="G263" s="17">
        <v>41316</v>
      </c>
      <c r="H263" s="11">
        <v>1</v>
      </c>
      <c r="I263" s="11">
        <v>189.84812940632617</v>
      </c>
      <c r="J263" s="11">
        <v>1.7606996875328957</v>
      </c>
      <c r="K263" s="11">
        <v>193.85338837017235</v>
      </c>
      <c r="L263" s="11">
        <v>267.70380190617448</v>
      </c>
      <c r="M263" s="1">
        <v>46.2</v>
      </c>
      <c r="N263" s="19">
        <v>7</v>
      </c>
      <c r="O263" s="19" t="s">
        <v>448</v>
      </c>
      <c r="P263" s="12">
        <v>0.16111111111111112</v>
      </c>
      <c r="Q263" s="12">
        <f t="shared" si="95"/>
        <v>0.40983796296296293</v>
      </c>
      <c r="R263" s="19">
        <v>1409.5</v>
      </c>
      <c r="S263" s="19">
        <v>0</v>
      </c>
      <c r="T263" s="13" t="s">
        <v>194</v>
      </c>
      <c r="U263" s="5">
        <f t="shared" si="97"/>
        <v>30.641414714323847</v>
      </c>
      <c r="V263" s="5">
        <f t="shared" si="98"/>
        <v>0.29617636261539426</v>
      </c>
      <c r="W263" s="5">
        <f t="shared" si="99"/>
        <v>204.77539556212881</v>
      </c>
      <c r="X263" s="5">
        <v>25.555757522583008</v>
      </c>
      <c r="Y263" s="19">
        <v>1</v>
      </c>
      <c r="Z263" s="19">
        <v>1</v>
      </c>
      <c r="AA263" s="19">
        <v>0</v>
      </c>
      <c r="AB263" s="19">
        <v>0</v>
      </c>
      <c r="AC263" s="19">
        <v>279.366943359375</v>
      </c>
      <c r="AD263" s="19">
        <v>535.54840087890625</v>
      </c>
      <c r="AE263" s="19">
        <v>355.029052734375</v>
      </c>
      <c r="AF263" s="5" t="e">
        <f t="shared" si="100"/>
        <v>#DIV/0!</v>
      </c>
      <c r="AG263" s="5">
        <f t="shared" si="101"/>
        <v>0.47835351034398266</v>
      </c>
      <c r="AH263" s="5">
        <f t="shared" si="102"/>
        <v>0.33707382535037911</v>
      </c>
      <c r="AI263" s="19">
        <v>-1</v>
      </c>
      <c r="AJ263" s="19">
        <v>0.85</v>
      </c>
      <c r="AK263" s="19">
        <v>0.85</v>
      </c>
      <c r="AL263" s="19">
        <v>9.7839221954345703</v>
      </c>
      <c r="AM263" s="5">
        <f t="shared" si="103"/>
        <v>0.84999999999999987</v>
      </c>
      <c r="AN263" s="5">
        <f t="shared" si="104"/>
        <v>2.0669756136476026E-2</v>
      </c>
      <c r="AO263" s="5">
        <f t="shared" si="105"/>
        <v>0.70465423177931785</v>
      </c>
      <c r="AP263" s="5">
        <f t="shared" si="106"/>
        <v>1.9170070533004395</v>
      </c>
      <c r="AQ263" s="5">
        <f t="shared" si="107"/>
        <v>-1</v>
      </c>
      <c r="AR263" s="19">
        <v>1800.9498291015625</v>
      </c>
      <c r="AS263" s="19">
        <v>0.5</v>
      </c>
      <c r="AT263" s="5">
        <f t="shared" si="108"/>
        <v>257.99754546773443</v>
      </c>
      <c r="AU263" s="5">
        <f t="shared" si="109"/>
        <v>4.2870622409055708</v>
      </c>
      <c r="AV263" s="5">
        <f t="shared" si="110"/>
        <v>1.4764578548165481</v>
      </c>
      <c r="AW263" s="5">
        <f t="shared" si="111"/>
        <v>25.555757522583008</v>
      </c>
      <c r="AX263" s="19">
        <v>2</v>
      </c>
      <c r="AY263" s="5">
        <f t="shared" si="112"/>
        <v>4.644859790802002</v>
      </c>
      <c r="AZ263" s="19">
        <v>1</v>
      </c>
      <c r="BA263" s="5">
        <f t="shared" si="113"/>
        <v>9.2897195816040039</v>
      </c>
      <c r="BB263" s="19">
        <v>24.975296020507813</v>
      </c>
      <c r="BC263" s="19">
        <v>25.555757522583008</v>
      </c>
      <c r="BD263" s="19">
        <v>25.135147094726562</v>
      </c>
      <c r="BE263" s="19">
        <v>400.2291259765625</v>
      </c>
      <c r="BF263" s="19">
        <v>381.802734375</v>
      </c>
      <c r="BG263" s="19">
        <v>15.447670936584473</v>
      </c>
      <c r="BH263" s="19">
        <v>17.851301193237305</v>
      </c>
      <c r="BI263" s="19">
        <v>49.335010528564453</v>
      </c>
      <c r="BJ263" s="19">
        <v>57.011447906494141</v>
      </c>
      <c r="BK263" s="19">
        <v>350.3477783203125</v>
      </c>
      <c r="BL263" s="19">
        <v>1800.9498291015625</v>
      </c>
      <c r="BM263" s="19">
        <v>887.440185546875</v>
      </c>
      <c r="BN263" s="19">
        <v>101.39945220947266</v>
      </c>
      <c r="BO263" s="19">
        <v>-4.9736518859863281</v>
      </c>
      <c r="BP263" s="19">
        <v>-0.83333736658096313</v>
      </c>
      <c r="BQ263" s="19">
        <v>0.5</v>
      </c>
      <c r="BR263" s="19">
        <v>-1.355140209197998</v>
      </c>
      <c r="BS263" s="19">
        <v>7.355140209197998</v>
      </c>
      <c r="BT263" s="19">
        <v>1</v>
      </c>
      <c r="BU263" s="19">
        <v>0</v>
      </c>
      <c r="BV263" s="19">
        <v>0.15999999642372131</v>
      </c>
      <c r="BW263" s="19">
        <v>111115</v>
      </c>
      <c r="BX263" s="5">
        <f t="shared" si="114"/>
        <v>1.7517388916015624</v>
      </c>
      <c r="BY263" s="5">
        <f t="shared" si="115"/>
        <v>4.287062240905571E-3</v>
      </c>
      <c r="BZ263" s="5">
        <f t="shared" si="116"/>
        <v>298.70575752258299</v>
      </c>
      <c r="CA263" s="5">
        <f t="shared" si="117"/>
        <v>298.12529602050779</v>
      </c>
      <c r="CB263" s="5">
        <f t="shared" si="118"/>
        <v>288.15196621555151</v>
      </c>
      <c r="CC263" s="5">
        <f t="shared" si="119"/>
        <v>0.3403769720392143</v>
      </c>
      <c r="CD263" s="5">
        <f t="shared" si="120"/>
        <v>3.2865700170371164</v>
      </c>
      <c r="CE263" s="5">
        <f t="shared" si="121"/>
        <v>32.412108205946382</v>
      </c>
      <c r="CF263" s="5">
        <f t="shared" si="122"/>
        <v>14.560807012709077</v>
      </c>
      <c r="CG263" s="5">
        <f t="shared" si="123"/>
        <v>25.26552677154541</v>
      </c>
      <c r="CH263" s="5">
        <f t="shared" si="124"/>
        <v>3.2303628917234724</v>
      </c>
      <c r="CI263" s="5">
        <f t="shared" si="125"/>
        <v>0.2870253726315124</v>
      </c>
      <c r="CJ263" s="5">
        <f t="shared" si="126"/>
        <v>1.8101121622205683</v>
      </c>
      <c r="CK263" s="5">
        <f t="shared" si="127"/>
        <v>1.4202507295029041</v>
      </c>
      <c r="CL263" s="5">
        <f t="shared" si="128"/>
        <v>0.18019116936587989</v>
      </c>
      <c r="CM263" s="5">
        <f t="shared" si="129"/>
        <v>20.764112935977941</v>
      </c>
      <c r="CN263" s="5">
        <f t="shared" si="130"/>
        <v>0.53633821113759228</v>
      </c>
      <c r="CO263" s="5">
        <f t="shared" si="131"/>
        <v>55.34170754226303</v>
      </c>
      <c r="CP263" s="5">
        <f t="shared" si="132"/>
        <v>377.34986478071727</v>
      </c>
      <c r="CQ263" s="5">
        <f t="shared" si="133"/>
        <v>4.4938354828528322E-2</v>
      </c>
      <c r="CR263" s="5">
        <f t="shared" si="134"/>
        <v>0</v>
      </c>
      <c r="CS263" s="5">
        <f t="shared" si="135"/>
        <v>1530.8073547363279</v>
      </c>
      <c r="CT263" s="5">
        <f t="shared" si="136"/>
        <v>256.18145751953125</v>
      </c>
      <c r="CU263" s="5">
        <f t="shared" si="137"/>
        <v>0.33707382535037911</v>
      </c>
      <c r="CV263" s="5" t="e">
        <f t="shared" si="138"/>
        <v>#DIV/0!</v>
      </c>
    </row>
    <row r="264" spans="1:100" s="5" customFormat="1" x14ac:dyDescent="0.3">
      <c r="A264" s="4" t="str">
        <f>VLOOKUP(B264,ListCodeMtrx!A$1:B$91,2,TRUE)</f>
        <v>M7</v>
      </c>
      <c r="B264">
        <v>7</v>
      </c>
      <c r="C264" s="10">
        <v>7</v>
      </c>
      <c r="D264" s="10">
        <v>1</v>
      </c>
      <c r="E264" s="10">
        <v>2</v>
      </c>
      <c r="F264" s="1">
        <v>72</v>
      </c>
      <c r="G264" s="3">
        <v>41316</v>
      </c>
      <c r="H264" s="11">
        <v>1</v>
      </c>
      <c r="I264" s="11">
        <v>175.51482463218284</v>
      </c>
      <c r="J264" s="11">
        <v>2.4081247514788786</v>
      </c>
      <c r="K264" s="11">
        <v>168.85328048521592</v>
      </c>
      <c r="L264" s="11">
        <v>236.91978819509902</v>
      </c>
      <c r="M264" s="1">
        <v>45.9</v>
      </c>
      <c r="N264" s="8">
        <v>8</v>
      </c>
      <c r="O264" s="8" t="s">
        <v>449</v>
      </c>
      <c r="P264" s="12">
        <v>0.16111111111111112</v>
      </c>
      <c r="Q264" s="12">
        <f t="shared" si="95"/>
        <v>0.41392361111111109</v>
      </c>
      <c r="R264" s="8">
        <v>1772</v>
      </c>
      <c r="S264" s="8">
        <v>0</v>
      </c>
      <c r="T264" s="13">
        <v>400</v>
      </c>
      <c r="U264">
        <f t="shared" si="97"/>
        <v>32.525122363978021</v>
      </c>
      <c r="V264">
        <f t="shared" si="98"/>
        <v>0.47276683863145558</v>
      </c>
      <c r="W264">
        <f t="shared" si="99"/>
        <v>259.15234287983475</v>
      </c>
      <c r="X264" s="15">
        <v>24.117620468139648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t="e">
        <f t="shared" si="100"/>
        <v>#DIV/0!</v>
      </c>
      <c r="AG264" t="e">
        <f t="shared" si="101"/>
        <v>#DIV/0!</v>
      </c>
      <c r="AH264" t="e">
        <f t="shared" si="102"/>
        <v>#DIV/0!</v>
      </c>
      <c r="AI264" s="8">
        <v>-1</v>
      </c>
      <c r="AJ264" s="8">
        <v>0.85</v>
      </c>
      <c r="AK264" s="8">
        <v>0.85</v>
      </c>
      <c r="AL264" s="8">
        <v>9.8076972961425781</v>
      </c>
      <c r="AM264">
        <f t="shared" si="103"/>
        <v>0.84999999999999987</v>
      </c>
      <c r="AN264">
        <f t="shared" si="104"/>
        <v>2.1905155302840377E-2</v>
      </c>
      <c r="AO264" t="e">
        <f t="shared" si="105"/>
        <v>#DIV/0!</v>
      </c>
      <c r="AP264" t="e">
        <f t="shared" si="106"/>
        <v>#DIV/0!</v>
      </c>
      <c r="AQ264" t="e">
        <f t="shared" si="107"/>
        <v>#DIV/0!</v>
      </c>
      <c r="AR264" s="8">
        <v>1800.9498291015625</v>
      </c>
      <c r="AS264" s="8">
        <v>0.5</v>
      </c>
      <c r="AT264" t="e">
        <f t="shared" si="108"/>
        <v>#DIV/0!</v>
      </c>
      <c r="AU264">
        <f t="shared" si="109"/>
        <v>5.6645414403845571</v>
      </c>
      <c r="AV264">
        <f t="shared" si="110"/>
        <v>1.2465578066868164</v>
      </c>
      <c r="AW264">
        <f t="shared" si="111"/>
        <v>24.117620468139648</v>
      </c>
      <c r="AX264" s="8">
        <v>2</v>
      </c>
      <c r="AY264">
        <f t="shared" si="112"/>
        <v>4.644859790802002</v>
      </c>
      <c r="AZ264" s="8">
        <v>1</v>
      </c>
      <c r="BA264">
        <f t="shared" si="113"/>
        <v>9.2897195816040039</v>
      </c>
      <c r="BB264" s="8">
        <v>24.731500625610352</v>
      </c>
      <c r="BC264" s="8">
        <v>24.117620468139648</v>
      </c>
      <c r="BD264" s="8">
        <v>25.138298034667969</v>
      </c>
      <c r="BE264" s="8">
        <v>400.21902465820313</v>
      </c>
      <c r="BF264" s="8">
        <v>380.4224853515625</v>
      </c>
      <c r="BG264" s="8">
        <v>14.276178359985352</v>
      </c>
      <c r="BH264" s="8">
        <v>17.453254699707031</v>
      </c>
      <c r="BI264" s="8">
        <v>46.259101867675781</v>
      </c>
      <c r="BJ264" s="8">
        <v>56.553783416748047</v>
      </c>
      <c r="BK264" s="8">
        <v>350.36468505859375</v>
      </c>
      <c r="BL264" s="8">
        <v>1800.5496826171875</v>
      </c>
      <c r="BM264" s="8">
        <v>877.21588134765625</v>
      </c>
      <c r="BN264" s="8">
        <v>101.39329528808594</v>
      </c>
      <c r="BO264" s="8">
        <v>-5.1351814270019531</v>
      </c>
      <c r="BP264" s="8">
        <v>-0.82564693689346313</v>
      </c>
      <c r="BQ264" s="8">
        <v>0.25</v>
      </c>
      <c r="BR264" s="8">
        <v>-1.355140209197998</v>
      </c>
      <c r="BS264" s="8">
        <v>7.355140209197998</v>
      </c>
      <c r="BT264" s="8">
        <v>1</v>
      </c>
      <c r="BU264" s="8">
        <v>0</v>
      </c>
      <c r="BV264" s="8">
        <v>0.15999999642372131</v>
      </c>
      <c r="BW264" s="8">
        <v>111115</v>
      </c>
      <c r="BX264">
        <f t="shared" si="114"/>
        <v>1.7518234252929685</v>
      </c>
      <c r="BY264">
        <f t="shared" si="115"/>
        <v>5.6645414403845573E-3</v>
      </c>
      <c r="BZ264">
        <f t="shared" si="116"/>
        <v>297.26762046813963</v>
      </c>
      <c r="CA264">
        <f t="shared" si="117"/>
        <v>297.88150062561033</v>
      </c>
      <c r="CB264">
        <f t="shared" si="118"/>
        <v>288.08794277948255</v>
      </c>
      <c r="CC264">
        <f t="shared" si="119"/>
        <v>0.16671666515421751</v>
      </c>
      <c r="CD264">
        <f t="shared" si="120"/>
        <v>3.0162008141923851</v>
      </c>
      <c r="CE264">
        <f t="shared" si="121"/>
        <v>29.747537109061682</v>
      </c>
      <c r="CF264">
        <f t="shared" si="122"/>
        <v>12.294282409354651</v>
      </c>
      <c r="CG264">
        <f t="shared" si="123"/>
        <v>24.424560546875</v>
      </c>
      <c r="CH264">
        <f t="shared" si="124"/>
        <v>3.0722132846067489</v>
      </c>
      <c r="CI264">
        <f t="shared" si="125"/>
        <v>0.44987221178246989</v>
      </c>
      <c r="CJ264">
        <f t="shared" si="126"/>
        <v>1.7696430075055687</v>
      </c>
      <c r="CK264">
        <f t="shared" si="127"/>
        <v>1.3025702771011802</v>
      </c>
      <c r="CL264">
        <f t="shared" si="128"/>
        <v>0.28314118152664686</v>
      </c>
      <c r="CM264">
        <f t="shared" si="129"/>
        <v>26.276310026214379</v>
      </c>
      <c r="CN264">
        <f t="shared" si="130"/>
        <v>0.68122246412522769</v>
      </c>
      <c r="CO264">
        <f t="shared" si="131"/>
        <v>59.722107614291154</v>
      </c>
      <c r="CP264">
        <f t="shared" si="132"/>
        <v>375.69587172176887</v>
      </c>
      <c r="CQ264">
        <f t="shared" si="133"/>
        <v>5.170322604524194E-2</v>
      </c>
      <c r="CR264">
        <f t="shared" si="134"/>
        <v>0</v>
      </c>
      <c r="CS264">
        <f t="shared" si="135"/>
        <v>1530.4672302246092</v>
      </c>
      <c r="CT264">
        <f t="shared" si="136"/>
        <v>0</v>
      </c>
      <c r="CU264" t="e">
        <f t="shared" si="137"/>
        <v>#DIV/0!</v>
      </c>
      <c r="CV264" t="e">
        <f t="shared" si="138"/>
        <v>#DIV/0!</v>
      </c>
    </row>
    <row r="265" spans="1:100" x14ac:dyDescent="0.3">
      <c r="A265" s="4" t="str">
        <f>VLOOKUP(B265,ListCodeMtrx!A$1:B$91,2,TRUE)</f>
        <v>M7</v>
      </c>
      <c r="B265">
        <v>7</v>
      </c>
      <c r="C265" s="10">
        <v>7</v>
      </c>
      <c r="D265" s="10">
        <v>1</v>
      </c>
      <c r="E265" s="10">
        <v>2</v>
      </c>
      <c r="F265" s="1">
        <v>72</v>
      </c>
      <c r="G265" s="3">
        <v>41316</v>
      </c>
      <c r="H265" s="11">
        <v>1</v>
      </c>
      <c r="I265" s="11">
        <v>175.51482463218284</v>
      </c>
      <c r="J265" s="11">
        <v>2.4081247514788786</v>
      </c>
      <c r="K265" s="11">
        <v>168.85328048521592</v>
      </c>
      <c r="L265" s="11">
        <v>236.91978819509902</v>
      </c>
      <c r="M265" s="1">
        <v>45.9</v>
      </c>
      <c r="N265" s="8">
        <v>9</v>
      </c>
      <c r="O265" s="8" t="s">
        <v>450</v>
      </c>
      <c r="P265" s="12">
        <v>0.16111111111111112</v>
      </c>
      <c r="Q265" s="12">
        <f t="shared" si="95"/>
        <v>0.41587962962962965</v>
      </c>
      <c r="R265" s="8">
        <v>1941</v>
      </c>
      <c r="S265" s="8">
        <v>0</v>
      </c>
      <c r="T265" s="13">
        <v>50</v>
      </c>
      <c r="U265" s="14">
        <f t="shared" si="97"/>
        <v>-0.50806105928811618</v>
      </c>
      <c r="V265" s="14">
        <f t="shared" si="98"/>
        <v>0.43269133234858126</v>
      </c>
      <c r="W265" s="14">
        <f t="shared" si="99"/>
        <v>50.336038387468022</v>
      </c>
      <c r="X265" s="15">
        <v>24.320083618164063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t="e">
        <f t="shared" si="100"/>
        <v>#DIV/0!</v>
      </c>
      <c r="AG265" t="e">
        <f t="shared" si="101"/>
        <v>#DIV/0!</v>
      </c>
      <c r="AH265" t="e">
        <f t="shared" si="102"/>
        <v>#DIV/0!</v>
      </c>
      <c r="AI265" s="8">
        <v>-1</v>
      </c>
      <c r="AJ265" s="8">
        <v>0.85</v>
      </c>
      <c r="AK265" s="8">
        <v>0.85</v>
      </c>
      <c r="AL265" s="8">
        <v>9.8076972961425781</v>
      </c>
      <c r="AM265">
        <f t="shared" si="103"/>
        <v>0.84999999999999987</v>
      </c>
      <c r="AN265">
        <f t="shared" si="104"/>
        <v>3.2152893747029791E-4</v>
      </c>
      <c r="AO265" t="e">
        <f t="shared" si="105"/>
        <v>#DIV/0!</v>
      </c>
      <c r="AP265" t="e">
        <f t="shared" si="106"/>
        <v>#DIV/0!</v>
      </c>
      <c r="AQ265" t="e">
        <f t="shared" si="107"/>
        <v>#DIV/0!</v>
      </c>
      <c r="AR265" s="8">
        <v>1800.9498291015625</v>
      </c>
      <c r="AS265" s="8">
        <v>0.5</v>
      </c>
      <c r="AT265" t="e">
        <f t="shared" si="108"/>
        <v>#DIV/0!</v>
      </c>
      <c r="AU265">
        <f t="shared" si="109"/>
        <v>5.4740223370793606</v>
      </c>
      <c r="AV265">
        <f t="shared" si="110"/>
        <v>1.310689143872223</v>
      </c>
      <c r="AW265">
        <f t="shared" si="111"/>
        <v>24.320083618164063</v>
      </c>
      <c r="AX265" s="8">
        <v>2</v>
      </c>
      <c r="AY265">
        <f t="shared" si="112"/>
        <v>4.644859790802002</v>
      </c>
      <c r="AZ265" s="8">
        <v>1</v>
      </c>
      <c r="BA265">
        <f t="shared" si="113"/>
        <v>9.2897195816040039</v>
      </c>
      <c r="BB265" s="8">
        <v>24.738849639892578</v>
      </c>
      <c r="BC265" s="8">
        <v>24.320083618164063</v>
      </c>
      <c r="BD265" s="8">
        <v>25.138210296630859</v>
      </c>
      <c r="BE265" s="8">
        <v>49.296890258789063</v>
      </c>
      <c r="BF265" s="8">
        <v>49.432426452636719</v>
      </c>
      <c r="BG265" s="8">
        <v>14.114108085632324</v>
      </c>
      <c r="BH265" s="8">
        <v>17.184761047363281</v>
      </c>
      <c r="BI265" s="8">
        <v>45.712238311767578</v>
      </c>
      <c r="BJ265" s="8">
        <v>55.657352447509766</v>
      </c>
      <c r="BK265" s="8">
        <v>350.41098022460937</v>
      </c>
      <c r="BL265" s="8">
        <v>1799.998779296875</v>
      </c>
      <c r="BM265" s="8">
        <v>854.0830078125</v>
      </c>
      <c r="BN265" s="8">
        <v>101.38967132568359</v>
      </c>
      <c r="BO265" s="8">
        <v>0.58150863647460938</v>
      </c>
      <c r="BP265" s="8">
        <v>-0.89916759729385376</v>
      </c>
      <c r="BQ265" s="8">
        <v>0.25</v>
      </c>
      <c r="BR265" s="8">
        <v>-1.355140209197998</v>
      </c>
      <c r="BS265" s="8">
        <v>7.355140209197998</v>
      </c>
      <c r="BT265" s="8">
        <v>1</v>
      </c>
      <c r="BU265" s="8">
        <v>0</v>
      </c>
      <c r="BV265" s="8">
        <v>0.15999999642372131</v>
      </c>
      <c r="BW265" s="8">
        <v>111135</v>
      </c>
      <c r="BX265">
        <f t="shared" si="114"/>
        <v>1.7520549011230468</v>
      </c>
      <c r="BY265">
        <f t="shared" si="115"/>
        <v>5.4740223370793603E-3</v>
      </c>
      <c r="BZ265">
        <f t="shared" si="116"/>
        <v>297.47008361816404</v>
      </c>
      <c r="CA265">
        <f t="shared" si="117"/>
        <v>297.88884963989256</v>
      </c>
      <c r="CB265">
        <f t="shared" si="118"/>
        <v>287.99979825020273</v>
      </c>
      <c r="CC265">
        <f t="shared" si="119"/>
        <v>0.18918597760979985</v>
      </c>
      <c r="CD265">
        <f t="shared" si="120"/>
        <v>3.0530464182747963</v>
      </c>
      <c r="CE265">
        <f t="shared" si="121"/>
        <v>30.112006266080201</v>
      </c>
      <c r="CF265">
        <f t="shared" si="122"/>
        <v>12.927245218716919</v>
      </c>
      <c r="CG265">
        <f t="shared" si="123"/>
        <v>24.52946662902832</v>
      </c>
      <c r="CH265">
        <f t="shared" si="124"/>
        <v>3.0915646322409671</v>
      </c>
      <c r="CI265">
        <f t="shared" si="125"/>
        <v>0.41343460778236191</v>
      </c>
      <c r="CJ265">
        <f t="shared" si="126"/>
        <v>1.7423572744025733</v>
      </c>
      <c r="CK265">
        <f t="shared" si="127"/>
        <v>1.3492073578383939</v>
      </c>
      <c r="CL265">
        <f t="shared" si="128"/>
        <v>0.26006037292608297</v>
      </c>
      <c r="CM265">
        <f t="shared" si="129"/>
        <v>5.103554387942375</v>
      </c>
      <c r="CN265">
        <f t="shared" si="130"/>
        <v>1.018279740641441</v>
      </c>
      <c r="CO265">
        <f t="shared" si="131"/>
        <v>57.986517898855581</v>
      </c>
      <c r="CP265">
        <f t="shared" si="132"/>
        <v>49.506258867492079</v>
      </c>
      <c r="CQ265">
        <f t="shared" si="133"/>
        <v>-5.9509024479058384E-3</v>
      </c>
      <c r="CR265">
        <f t="shared" si="134"/>
        <v>0</v>
      </c>
      <c r="CS265">
        <f t="shared" si="135"/>
        <v>1529.9989624023435</v>
      </c>
      <c r="CT265">
        <f t="shared" si="136"/>
        <v>0</v>
      </c>
      <c r="CU265" t="e">
        <f t="shared" si="137"/>
        <v>#DIV/0!</v>
      </c>
      <c r="CV265" t="e">
        <f t="shared" si="138"/>
        <v>#DIV/0!</v>
      </c>
    </row>
    <row r="266" spans="1:100" x14ac:dyDescent="0.3">
      <c r="A266" s="4" t="str">
        <f>VLOOKUP(B266,ListCodeMtrx!A$1:B$91,2,TRUE)</f>
        <v>M7</v>
      </c>
      <c r="B266">
        <v>7</v>
      </c>
      <c r="C266" s="10">
        <v>7</v>
      </c>
      <c r="D266" s="10">
        <v>1</v>
      </c>
      <c r="E266" s="10">
        <v>2</v>
      </c>
      <c r="F266" s="1">
        <v>72</v>
      </c>
      <c r="G266" s="3">
        <v>41316</v>
      </c>
      <c r="H266" s="11">
        <v>1</v>
      </c>
      <c r="I266" s="11">
        <v>175.51482463218284</v>
      </c>
      <c r="J266" s="11">
        <v>2.4081247514788786</v>
      </c>
      <c r="K266" s="11">
        <v>168.85328048521592</v>
      </c>
      <c r="L266" s="11">
        <v>236.91978819509902</v>
      </c>
      <c r="M266" s="1">
        <v>45.9</v>
      </c>
      <c r="N266" s="8">
        <v>10</v>
      </c>
      <c r="O266" s="8" t="s">
        <v>451</v>
      </c>
      <c r="P266" s="12">
        <v>0.16111111111111112</v>
      </c>
      <c r="Q266" s="12">
        <f t="shared" si="95"/>
        <v>0.41825231481481484</v>
      </c>
      <c r="R266" s="8">
        <v>2146</v>
      </c>
      <c r="S266" s="8">
        <v>0</v>
      </c>
      <c r="T266" s="13">
        <v>150</v>
      </c>
      <c r="U266" s="14">
        <f t="shared" si="97"/>
        <v>11.438603068497187</v>
      </c>
      <c r="V266" s="14">
        <f t="shared" si="98"/>
        <v>0.42044467905407068</v>
      </c>
      <c r="W266" s="14">
        <f t="shared" si="99"/>
        <v>96.468125070229817</v>
      </c>
      <c r="X266" s="15">
        <v>24.562459945678711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t="e">
        <f t="shared" si="100"/>
        <v>#DIV/0!</v>
      </c>
      <c r="AG266" t="e">
        <f t="shared" si="101"/>
        <v>#DIV/0!</v>
      </c>
      <c r="AH266" t="e">
        <f t="shared" si="102"/>
        <v>#DIV/0!</v>
      </c>
      <c r="AI266" s="8">
        <v>-1</v>
      </c>
      <c r="AJ266" s="8">
        <v>0.85</v>
      </c>
      <c r="AK266" s="8">
        <v>0.85</v>
      </c>
      <c r="AL266" s="8">
        <v>9.8076972961425781</v>
      </c>
      <c r="AM266">
        <f t="shared" si="103"/>
        <v>0.84999999999999987</v>
      </c>
      <c r="AN266">
        <f t="shared" si="104"/>
        <v>8.1366924506808651E-3</v>
      </c>
      <c r="AO266" t="e">
        <f t="shared" si="105"/>
        <v>#DIV/0!</v>
      </c>
      <c r="AP266" t="e">
        <f t="shared" si="106"/>
        <v>#DIV/0!</v>
      </c>
      <c r="AQ266" t="e">
        <f t="shared" si="107"/>
        <v>#DIV/0!</v>
      </c>
      <c r="AR266" s="8">
        <v>1800.9498291015625</v>
      </c>
      <c r="AS266" s="8">
        <v>0.5</v>
      </c>
      <c r="AT266" t="e">
        <f t="shared" si="108"/>
        <v>#DIV/0!</v>
      </c>
      <c r="AU266">
        <f t="shared" si="109"/>
        <v>5.3738126658191643</v>
      </c>
      <c r="AV266">
        <f t="shared" si="110"/>
        <v>1.3219511370047865</v>
      </c>
      <c r="AW266">
        <f t="shared" si="111"/>
        <v>24.562459945678711</v>
      </c>
      <c r="AX266" s="8">
        <v>2</v>
      </c>
      <c r="AY266">
        <f t="shared" si="112"/>
        <v>4.644859790802002</v>
      </c>
      <c r="AZ266" s="8">
        <v>1</v>
      </c>
      <c r="BA266">
        <f t="shared" si="113"/>
        <v>9.2897195816040039</v>
      </c>
      <c r="BB266" s="8">
        <v>24.805339813232422</v>
      </c>
      <c r="BC266" s="8">
        <v>24.562459945678711</v>
      </c>
      <c r="BD266" s="8">
        <v>25.136953353881836</v>
      </c>
      <c r="BE266" s="8">
        <v>151.21241760253906</v>
      </c>
      <c r="BF266" s="8">
        <v>144.2412109375</v>
      </c>
      <c r="BG266" s="8">
        <v>14.500785827636719</v>
      </c>
      <c r="BH266" s="8">
        <v>17.514266967773438</v>
      </c>
      <c r="BI266" s="8">
        <v>46.777309417724609</v>
      </c>
      <c r="BJ266" s="8">
        <v>56.498336791992188</v>
      </c>
      <c r="BK266" s="8">
        <v>350.40499877929687</v>
      </c>
      <c r="BL266" s="8">
        <v>1798.4765625</v>
      </c>
      <c r="BM266" s="8">
        <v>761.12896728515625</v>
      </c>
      <c r="BN266" s="8">
        <v>101.38714599609375</v>
      </c>
      <c r="BO266" s="8">
        <v>-0.48016738891601563</v>
      </c>
      <c r="BP266" s="8">
        <v>-0.88695484399795532</v>
      </c>
      <c r="BQ266" s="8">
        <v>0.25</v>
      </c>
      <c r="BR266" s="8">
        <v>-1.355140209197998</v>
      </c>
      <c r="BS266" s="8">
        <v>7.355140209197998</v>
      </c>
      <c r="BT266" s="8">
        <v>1</v>
      </c>
      <c r="BU266" s="8">
        <v>0</v>
      </c>
      <c r="BV266" s="8">
        <v>0.15999999642372131</v>
      </c>
      <c r="BW266" s="8">
        <v>111115</v>
      </c>
      <c r="BX266">
        <f t="shared" si="114"/>
        <v>1.7520249938964843</v>
      </c>
      <c r="BY266">
        <f t="shared" si="115"/>
        <v>5.3738126658191641E-3</v>
      </c>
      <c r="BZ266">
        <f t="shared" si="116"/>
        <v>297.71245994567869</v>
      </c>
      <c r="CA266">
        <f t="shared" si="117"/>
        <v>297.9553398132324</v>
      </c>
      <c r="CB266">
        <f t="shared" si="118"/>
        <v>287.7562435681466</v>
      </c>
      <c r="CC266">
        <f t="shared" si="119"/>
        <v>0.19719920233574281</v>
      </c>
      <c r="CD266">
        <f t="shared" si="120"/>
        <v>3.0976726790809943</v>
      </c>
      <c r="CE266">
        <f t="shared" si="121"/>
        <v>30.552913277589859</v>
      </c>
      <c r="CF266">
        <f t="shared" si="122"/>
        <v>13.038646309816421</v>
      </c>
      <c r="CG266">
        <f t="shared" si="123"/>
        <v>24.683899879455566</v>
      </c>
      <c r="CH266">
        <f t="shared" si="124"/>
        <v>3.1202457935537184</v>
      </c>
      <c r="CI266">
        <f t="shared" si="125"/>
        <v>0.40223965971561304</v>
      </c>
      <c r="CJ266">
        <f t="shared" si="126"/>
        <v>1.7757215420762078</v>
      </c>
      <c r="CK266">
        <f t="shared" si="127"/>
        <v>1.3445242514775106</v>
      </c>
      <c r="CL266">
        <f t="shared" si="128"/>
        <v>0.25297437434508752</v>
      </c>
      <c r="CM266">
        <f t="shared" si="129"/>
        <v>9.7806278804648237</v>
      </c>
      <c r="CN266">
        <f t="shared" si="130"/>
        <v>0.66879724901941962</v>
      </c>
      <c r="CO266">
        <f t="shared" si="131"/>
        <v>58.16680503365945</v>
      </c>
      <c r="CP266">
        <f t="shared" si="132"/>
        <v>142.57893103692578</v>
      </c>
      <c r="CQ266">
        <f t="shared" si="133"/>
        <v>4.6665169229693541E-2</v>
      </c>
      <c r="CR266">
        <f t="shared" si="134"/>
        <v>0</v>
      </c>
      <c r="CS266">
        <f t="shared" si="135"/>
        <v>1528.7050781249998</v>
      </c>
      <c r="CT266">
        <f t="shared" si="136"/>
        <v>0</v>
      </c>
      <c r="CU266" t="e">
        <f t="shared" si="137"/>
        <v>#DIV/0!</v>
      </c>
      <c r="CV266" t="e">
        <f t="shared" si="138"/>
        <v>#DIV/0!</v>
      </c>
    </row>
    <row r="267" spans="1:100" x14ac:dyDescent="0.3">
      <c r="A267" s="4" t="str">
        <f>VLOOKUP(B267,ListCodeMtrx!A$1:B$91,2,TRUE)</f>
        <v>M7</v>
      </c>
      <c r="B267">
        <v>7</v>
      </c>
      <c r="C267" s="10">
        <v>7</v>
      </c>
      <c r="D267" s="10">
        <v>1</v>
      </c>
      <c r="E267" s="10">
        <v>2</v>
      </c>
      <c r="F267" s="1">
        <v>72</v>
      </c>
      <c r="G267" s="3">
        <v>41316</v>
      </c>
      <c r="H267" s="11">
        <v>1</v>
      </c>
      <c r="I267" s="11">
        <v>175.51482463218284</v>
      </c>
      <c r="J267" s="11">
        <v>2.4081247514788786</v>
      </c>
      <c r="K267" s="11">
        <v>168.85328048521592</v>
      </c>
      <c r="L267" s="11">
        <v>236.91978819509902</v>
      </c>
      <c r="M267" s="1">
        <v>45.9</v>
      </c>
      <c r="N267" s="8">
        <v>11</v>
      </c>
      <c r="O267" s="8" t="s">
        <v>452</v>
      </c>
      <c r="P267" s="12">
        <v>0.16111111111111112</v>
      </c>
      <c r="Q267" s="12">
        <f t="shared" si="95"/>
        <v>0.42067129629629629</v>
      </c>
      <c r="R267" s="8">
        <v>2355</v>
      </c>
      <c r="S267" s="8">
        <v>0</v>
      </c>
      <c r="T267" s="13" t="s">
        <v>192</v>
      </c>
      <c r="U267" s="14">
        <f t="shared" si="97"/>
        <v>32.802549748794299</v>
      </c>
      <c r="V267" s="14">
        <f t="shared" si="98"/>
        <v>0.40584627961596442</v>
      </c>
      <c r="W267" s="14">
        <f t="shared" si="99"/>
        <v>239.68650194551313</v>
      </c>
      <c r="X267" s="15">
        <v>24.559938430786133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t="e">
        <f t="shared" si="100"/>
        <v>#DIV/0!</v>
      </c>
      <c r="AG267" t="e">
        <f t="shared" si="101"/>
        <v>#DIV/0!</v>
      </c>
      <c r="AH267" t="e">
        <f t="shared" si="102"/>
        <v>#DIV/0!</v>
      </c>
      <c r="AI267" s="8">
        <v>-1</v>
      </c>
      <c r="AJ267" s="8">
        <v>0.85</v>
      </c>
      <c r="AK267" s="8">
        <v>0.85</v>
      </c>
      <c r="AL267" s="8">
        <v>9.8076972961425781</v>
      </c>
      <c r="AM267">
        <f t="shared" si="103"/>
        <v>0.84999999999999987</v>
      </c>
      <c r="AN267">
        <f t="shared" si="104"/>
        <v>2.2107787753485781E-2</v>
      </c>
      <c r="AO267" t="e">
        <f t="shared" si="105"/>
        <v>#DIV/0!</v>
      </c>
      <c r="AP267" t="e">
        <f t="shared" si="106"/>
        <v>#DIV/0!</v>
      </c>
      <c r="AQ267" t="e">
        <f t="shared" si="107"/>
        <v>#DIV/0!</v>
      </c>
      <c r="AR267" s="8">
        <v>1800.9498291015625</v>
      </c>
      <c r="AS267" s="8">
        <v>0.5</v>
      </c>
      <c r="AT267" t="e">
        <f t="shared" si="108"/>
        <v>#DIV/0!</v>
      </c>
      <c r="AU267">
        <f t="shared" si="109"/>
        <v>5.1204418878590579</v>
      </c>
      <c r="AV267">
        <f t="shared" si="110"/>
        <v>1.3028695531603747</v>
      </c>
      <c r="AW267">
        <f t="shared" si="111"/>
        <v>24.559938430786133</v>
      </c>
      <c r="AX267" s="8">
        <v>2</v>
      </c>
      <c r="AY267">
        <f t="shared" si="112"/>
        <v>4.644859790802002</v>
      </c>
      <c r="AZ267" s="8">
        <v>1</v>
      </c>
      <c r="BA267">
        <f t="shared" si="113"/>
        <v>9.2897195816040039</v>
      </c>
      <c r="BB267" s="8">
        <v>24.812702178955078</v>
      </c>
      <c r="BC267" s="8">
        <v>24.559938430786133</v>
      </c>
      <c r="BD267" s="8">
        <v>25.138111114501953</v>
      </c>
      <c r="BE267" s="8">
        <v>400.17376708984375</v>
      </c>
      <c r="BF267" s="8">
        <v>380.33636474609375</v>
      </c>
      <c r="BG267" s="8">
        <v>14.826279640197754</v>
      </c>
      <c r="BH267" s="8">
        <v>17.697603225708008</v>
      </c>
      <c r="BI267" s="8">
        <v>47.806991577148438</v>
      </c>
      <c r="BJ267" s="8">
        <v>57.065505981445313</v>
      </c>
      <c r="BK267" s="8">
        <v>350.34869384765625</v>
      </c>
      <c r="BL267" s="8">
        <v>1798.809814453125</v>
      </c>
      <c r="BM267" s="8">
        <v>1438.7440185546875</v>
      </c>
      <c r="BN267" s="8">
        <v>101.38864135742187</v>
      </c>
      <c r="BO267" s="8">
        <v>-5.1285743713378906</v>
      </c>
      <c r="BP267" s="8">
        <v>-0.8399234414100647</v>
      </c>
      <c r="BQ267" s="8">
        <v>0.25</v>
      </c>
      <c r="BR267" s="8">
        <v>-1.355140209197998</v>
      </c>
      <c r="BS267" s="8">
        <v>7.355140209197998</v>
      </c>
      <c r="BT267" s="8">
        <v>1</v>
      </c>
      <c r="BU267" s="8">
        <v>0</v>
      </c>
      <c r="BV267" s="8">
        <v>0.15999999642372131</v>
      </c>
      <c r="BW267" s="8">
        <v>111115</v>
      </c>
      <c r="BX267">
        <f t="shared" si="114"/>
        <v>1.7517434692382812</v>
      </c>
      <c r="BY267">
        <f t="shared" si="115"/>
        <v>5.1204418878590579E-3</v>
      </c>
      <c r="BZ267">
        <f t="shared" si="116"/>
        <v>297.70993843078611</v>
      </c>
      <c r="CA267">
        <f t="shared" si="117"/>
        <v>297.96270217895506</v>
      </c>
      <c r="CB267">
        <f t="shared" si="118"/>
        <v>287.8095638794548</v>
      </c>
      <c r="CC267">
        <f t="shared" si="119"/>
        <v>0.23896845138298015</v>
      </c>
      <c r="CD267">
        <f t="shared" si="120"/>
        <v>3.0972054994976363</v>
      </c>
      <c r="CE267">
        <f t="shared" si="121"/>
        <v>30.547854848741537</v>
      </c>
      <c r="CF267">
        <f t="shared" si="122"/>
        <v>12.850251623033529</v>
      </c>
      <c r="CG267">
        <f t="shared" si="123"/>
        <v>24.686320304870605</v>
      </c>
      <c r="CH267">
        <f t="shared" si="124"/>
        <v>3.1206971568383</v>
      </c>
      <c r="CI267">
        <f t="shared" si="125"/>
        <v>0.38885797743373424</v>
      </c>
      <c r="CJ267">
        <f t="shared" si="126"/>
        <v>1.7943359463372617</v>
      </c>
      <c r="CK267">
        <f t="shared" si="127"/>
        <v>1.3263612105010383</v>
      </c>
      <c r="CL267">
        <f t="shared" si="128"/>
        <v>0.24450749252825721</v>
      </c>
      <c r="CM267">
        <f t="shared" si="129"/>
        <v>24.30148878396863</v>
      </c>
      <c r="CN267">
        <f t="shared" si="130"/>
        <v>0.63019612154500104</v>
      </c>
      <c r="CO267">
        <f t="shared" si="131"/>
        <v>58.698563773848264</v>
      </c>
      <c r="CP267">
        <f t="shared" si="132"/>
        <v>375.5694348326694</v>
      </c>
      <c r="CQ267">
        <f t="shared" si="133"/>
        <v>5.1267818405731018E-2</v>
      </c>
      <c r="CR267">
        <f t="shared" si="134"/>
        <v>0</v>
      </c>
      <c r="CS267">
        <f t="shared" si="135"/>
        <v>1528.988342285156</v>
      </c>
      <c r="CT267">
        <f t="shared" si="136"/>
        <v>0</v>
      </c>
      <c r="CU267" t="e">
        <f t="shared" si="137"/>
        <v>#DIV/0!</v>
      </c>
      <c r="CV267" t="e">
        <f t="shared" si="138"/>
        <v>#DIV/0!</v>
      </c>
    </row>
    <row r="268" spans="1:100" x14ac:dyDescent="0.3">
      <c r="A268" s="4" t="str">
        <f>VLOOKUP(B268,ListCodeMtrx!A$1:B$91,2,TRUE)</f>
        <v>M7</v>
      </c>
      <c r="B268">
        <v>7</v>
      </c>
      <c r="C268" s="10">
        <v>7</v>
      </c>
      <c r="D268" s="10">
        <v>1</v>
      </c>
      <c r="E268" s="10">
        <v>2</v>
      </c>
      <c r="F268" s="1">
        <v>72</v>
      </c>
      <c r="G268" s="3">
        <v>41316</v>
      </c>
      <c r="H268" s="11">
        <v>1</v>
      </c>
      <c r="I268" s="11">
        <v>175.51482463218284</v>
      </c>
      <c r="J268" s="11">
        <v>2.4081247514788786</v>
      </c>
      <c r="K268" s="11">
        <v>168.85328048521592</v>
      </c>
      <c r="L268" s="11">
        <v>236.91978819509902</v>
      </c>
      <c r="M268" s="1">
        <v>45.9</v>
      </c>
      <c r="N268" s="8">
        <v>12</v>
      </c>
      <c r="O268" s="8" t="s">
        <v>453</v>
      </c>
      <c r="P268" s="12">
        <v>0.16111111111111112</v>
      </c>
      <c r="Q268" s="12">
        <f t="shared" si="95"/>
        <v>0.42252314814814818</v>
      </c>
      <c r="R268" s="8">
        <v>2515</v>
      </c>
      <c r="S268" s="8">
        <v>0</v>
      </c>
      <c r="T268" s="13">
        <v>800</v>
      </c>
      <c r="U268" s="14">
        <f t="shared" si="97"/>
        <v>46.466042484650195</v>
      </c>
      <c r="V268" s="14">
        <f t="shared" si="98"/>
        <v>0.38301475939693669</v>
      </c>
      <c r="W268" s="14">
        <f t="shared" si="99"/>
        <v>556.33559251903102</v>
      </c>
      <c r="X268" s="15">
        <v>24.732471466064453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t="e">
        <f t="shared" si="100"/>
        <v>#DIV/0!</v>
      </c>
      <c r="AG268" t="e">
        <f t="shared" si="101"/>
        <v>#DIV/0!</v>
      </c>
      <c r="AH268" t="e">
        <f t="shared" si="102"/>
        <v>#DIV/0!</v>
      </c>
      <c r="AI268" s="8">
        <v>-1</v>
      </c>
      <c r="AJ268" s="8">
        <v>0.85</v>
      </c>
      <c r="AK268" s="8">
        <v>0.85</v>
      </c>
      <c r="AL268" s="8">
        <v>9.8076972961425781</v>
      </c>
      <c r="AM268">
        <f t="shared" si="103"/>
        <v>0.84999999999999987</v>
      </c>
      <c r="AN268">
        <f t="shared" si="104"/>
        <v>3.1057395620674878E-2</v>
      </c>
      <c r="AO268" t="e">
        <f t="shared" si="105"/>
        <v>#DIV/0!</v>
      </c>
      <c r="AP268" t="e">
        <f t="shared" si="106"/>
        <v>#DIV/0!</v>
      </c>
      <c r="AQ268" t="e">
        <f t="shared" si="107"/>
        <v>#DIV/0!</v>
      </c>
      <c r="AR268" s="8">
        <v>1800.9498291015625</v>
      </c>
      <c r="AS268" s="8">
        <v>0.5</v>
      </c>
      <c r="AT268" t="e">
        <f t="shared" si="108"/>
        <v>#DIV/0!</v>
      </c>
      <c r="AU268">
        <f t="shared" si="109"/>
        <v>4.9202283370526239</v>
      </c>
      <c r="AV268">
        <f t="shared" si="110"/>
        <v>1.3231059648289711</v>
      </c>
      <c r="AW268">
        <f t="shared" si="111"/>
        <v>24.732471466064453</v>
      </c>
      <c r="AX268" s="8">
        <v>2</v>
      </c>
      <c r="AY268">
        <f t="shared" si="112"/>
        <v>4.644859790802002</v>
      </c>
      <c r="AZ268" s="8">
        <v>1</v>
      </c>
      <c r="BA268">
        <f t="shared" si="113"/>
        <v>9.2897195816040039</v>
      </c>
      <c r="BB268" s="8">
        <v>24.871686935424805</v>
      </c>
      <c r="BC268" s="8">
        <v>24.732471466064453</v>
      </c>
      <c r="BD268" s="8">
        <v>25.142234802246094</v>
      </c>
      <c r="BE268" s="8">
        <v>800.11083984375</v>
      </c>
      <c r="BF268" s="8">
        <v>771.42156982421875</v>
      </c>
      <c r="BG268" s="8">
        <v>15.05666446685791</v>
      </c>
      <c r="BH268" s="8">
        <v>17.815092086791992</v>
      </c>
      <c r="BI268" s="8">
        <v>48.378166198730469</v>
      </c>
      <c r="BJ268" s="8">
        <v>57.241191864013672</v>
      </c>
      <c r="BK268" s="8">
        <v>350.38613891601562</v>
      </c>
      <c r="BL268" s="8">
        <v>1798.038818359375</v>
      </c>
      <c r="BM268" s="8">
        <v>1567.806396484375</v>
      </c>
      <c r="BN268" s="8">
        <v>101.38642120361328</v>
      </c>
      <c r="BO268" s="8">
        <v>-16.098545074462891</v>
      </c>
      <c r="BP268" s="8">
        <v>-0.7718997597694397</v>
      </c>
      <c r="BQ268" s="8">
        <v>0.25</v>
      </c>
      <c r="BR268" s="8">
        <v>-1.355140209197998</v>
      </c>
      <c r="BS268" s="8">
        <v>7.355140209197998</v>
      </c>
      <c r="BT268" s="8">
        <v>1</v>
      </c>
      <c r="BU268" s="8">
        <v>0</v>
      </c>
      <c r="BV268" s="8">
        <v>0.15999999642372131</v>
      </c>
      <c r="BW268" s="8">
        <v>111115</v>
      </c>
      <c r="BX268">
        <f t="shared" si="114"/>
        <v>1.7519306945800781</v>
      </c>
      <c r="BY268">
        <f t="shared" si="115"/>
        <v>4.9202283370526241E-3</v>
      </c>
      <c r="BZ268">
        <f t="shared" si="116"/>
        <v>297.88247146606443</v>
      </c>
      <c r="CA268">
        <f t="shared" si="117"/>
        <v>298.02168693542478</v>
      </c>
      <c r="CB268">
        <f t="shared" si="118"/>
        <v>287.6862045072121</v>
      </c>
      <c r="CC268">
        <f t="shared" si="119"/>
        <v>0.26626266331717302</v>
      </c>
      <c r="CD268">
        <f t="shared" si="120"/>
        <v>3.129314394921622</v>
      </c>
      <c r="CE268">
        <f t="shared" si="121"/>
        <v>30.865221967319005</v>
      </c>
      <c r="CF268">
        <f t="shared" si="122"/>
        <v>13.050129880527013</v>
      </c>
      <c r="CG268">
        <f t="shared" si="123"/>
        <v>24.802079200744629</v>
      </c>
      <c r="CH268">
        <f t="shared" si="124"/>
        <v>3.1423507280327261</v>
      </c>
      <c r="CI268">
        <f t="shared" si="125"/>
        <v>0.36784838546955018</v>
      </c>
      <c r="CJ268">
        <f t="shared" si="126"/>
        <v>1.8062084300926509</v>
      </c>
      <c r="CK268">
        <f t="shared" si="127"/>
        <v>1.3361422979400752</v>
      </c>
      <c r="CL268">
        <f t="shared" si="128"/>
        <v>0.23122138093422606</v>
      </c>
      <c r="CM268">
        <f t="shared" si="129"/>
        <v>56.404874713696252</v>
      </c>
      <c r="CN268">
        <f t="shared" si="130"/>
        <v>0.72118231364181506</v>
      </c>
      <c r="CO268">
        <f t="shared" si="131"/>
        <v>58.380166009139622</v>
      </c>
      <c r="CP268">
        <f t="shared" si="132"/>
        <v>764.66903474463493</v>
      </c>
      <c r="CQ268">
        <f t="shared" si="133"/>
        <v>3.5475416824581246E-2</v>
      </c>
      <c r="CR268">
        <f t="shared" si="134"/>
        <v>0</v>
      </c>
      <c r="CS268">
        <f t="shared" si="135"/>
        <v>1528.3329956054686</v>
      </c>
      <c r="CT268">
        <f t="shared" si="136"/>
        <v>0</v>
      </c>
      <c r="CU268" t="e">
        <f t="shared" si="137"/>
        <v>#DIV/0!</v>
      </c>
      <c r="CV268" t="e">
        <f t="shared" si="138"/>
        <v>#DIV/0!</v>
      </c>
    </row>
    <row r="269" spans="1:100" x14ac:dyDescent="0.3">
      <c r="A269" s="4" t="str">
        <f>VLOOKUP(B269,ListCodeMtrx!A$1:B$91,2,TRUE)</f>
        <v>M7</v>
      </c>
      <c r="B269" s="5">
        <v>7</v>
      </c>
      <c r="C269" s="10">
        <v>7</v>
      </c>
      <c r="D269" s="10">
        <v>1</v>
      </c>
      <c r="E269" s="10">
        <v>2</v>
      </c>
      <c r="F269" s="1">
        <v>72</v>
      </c>
      <c r="G269" s="17">
        <v>41316</v>
      </c>
      <c r="H269" s="11">
        <v>1</v>
      </c>
      <c r="I269" s="11">
        <v>175.51482463218284</v>
      </c>
      <c r="J269" s="11">
        <v>2.4081247514788786</v>
      </c>
      <c r="K269" s="11">
        <v>168.85328048521592</v>
      </c>
      <c r="L269" s="11">
        <v>236.91978819509902</v>
      </c>
      <c r="M269" s="1">
        <v>45.9</v>
      </c>
      <c r="N269" s="19">
        <v>13</v>
      </c>
      <c r="O269" s="19" t="s">
        <v>454</v>
      </c>
      <c r="P269" s="12">
        <v>0.16111111111111112</v>
      </c>
      <c r="Q269" s="12">
        <f t="shared" si="95"/>
        <v>0.42450231481481482</v>
      </c>
      <c r="R269" s="19">
        <v>2677</v>
      </c>
      <c r="S269" s="19">
        <v>0</v>
      </c>
      <c r="T269" s="13" t="s">
        <v>194</v>
      </c>
      <c r="U269" s="5">
        <f t="shared" si="97"/>
        <v>31.293795600163012</v>
      </c>
      <c r="V269" s="5">
        <f t="shared" si="98"/>
        <v>0.35760710672761142</v>
      </c>
      <c r="W269" s="5">
        <f t="shared" si="99"/>
        <v>229.81540303103236</v>
      </c>
      <c r="X269" s="5">
        <v>25.063497543334961</v>
      </c>
      <c r="Y269" s="19">
        <v>2</v>
      </c>
      <c r="Z269" s="19">
        <v>2</v>
      </c>
      <c r="AA269" s="19">
        <v>0</v>
      </c>
      <c r="AB269" s="19">
        <v>0</v>
      </c>
      <c r="AC269" s="19">
        <v>304.97119140625</v>
      </c>
      <c r="AD269" s="19">
        <v>631.2879638671875</v>
      </c>
      <c r="AE269" s="19">
        <v>439.069580078125</v>
      </c>
      <c r="AF269" s="5" t="e">
        <f t="shared" si="100"/>
        <v>#DIV/0!</v>
      </c>
      <c r="AG269" s="5">
        <f t="shared" si="101"/>
        <v>0.51690637417188134</v>
      </c>
      <c r="AH269" s="5">
        <f t="shared" si="102"/>
        <v>0.30448605832995423</v>
      </c>
      <c r="AI269" s="19">
        <v>-1</v>
      </c>
      <c r="AJ269" s="19">
        <v>0.85</v>
      </c>
      <c r="AK269" s="19">
        <v>0.85</v>
      </c>
      <c r="AL269" s="19">
        <v>9.9528074264526367</v>
      </c>
      <c r="AM269" s="5">
        <f t="shared" si="103"/>
        <v>0.85</v>
      </c>
      <c r="AN269" s="5">
        <f t="shared" si="104"/>
        <v>2.145670377358691E-2</v>
      </c>
      <c r="AO269" s="5">
        <f t="shared" si="105"/>
        <v>0.58905456296173819</v>
      </c>
      <c r="AP269" s="5">
        <f t="shared" si="106"/>
        <v>2.069992122719071</v>
      </c>
      <c r="AQ269" s="5">
        <f t="shared" si="107"/>
        <v>-1</v>
      </c>
      <c r="AR269" s="19">
        <v>1770.6680908203125</v>
      </c>
      <c r="AS269" s="19">
        <v>0.5</v>
      </c>
      <c r="AT269" s="5">
        <f t="shared" si="108"/>
        <v>229.1360927234135</v>
      </c>
      <c r="AU269" s="5">
        <f t="shared" si="109"/>
        <v>4.7340252423423275</v>
      </c>
      <c r="AV269" s="5">
        <f t="shared" si="110"/>
        <v>1.3592556105086882</v>
      </c>
      <c r="AW269" s="5">
        <f t="shared" si="111"/>
        <v>25.063497543334961</v>
      </c>
      <c r="AX269" s="19">
        <v>2</v>
      </c>
      <c r="AY269" s="5">
        <f t="shared" si="112"/>
        <v>4.644859790802002</v>
      </c>
      <c r="AZ269" s="19">
        <v>1</v>
      </c>
      <c r="BA269" s="5">
        <f t="shared" si="113"/>
        <v>9.2897195816040039</v>
      </c>
      <c r="BB269" s="19">
        <v>24.960268020629883</v>
      </c>
      <c r="BC269" s="19">
        <v>25.063497543334961</v>
      </c>
      <c r="BD269" s="19">
        <v>25.139308929443359</v>
      </c>
      <c r="BE269" s="19">
        <v>400.03158569335937</v>
      </c>
      <c r="BF269" s="19">
        <v>381.12808227539062</v>
      </c>
      <c r="BG269" s="19">
        <v>15.419755935668945</v>
      </c>
      <c r="BH269" s="19">
        <v>18.07465934753418</v>
      </c>
      <c r="BI269" s="19">
        <v>49.282440185546875</v>
      </c>
      <c r="BJ269" s="19">
        <v>57.767669677734375</v>
      </c>
      <c r="BK269" s="19">
        <v>350.17916870117187</v>
      </c>
      <c r="BL269" s="19">
        <v>1770.6680908203125</v>
      </c>
      <c r="BM269" s="19">
        <v>1523.4534912109375</v>
      </c>
      <c r="BN269" s="19">
        <v>101.38388061523437</v>
      </c>
      <c r="BO269" s="19">
        <v>-5.0053138732910156</v>
      </c>
      <c r="BP269" s="19">
        <v>-0.8491702675819397</v>
      </c>
      <c r="BQ269" s="19">
        <v>0.5</v>
      </c>
      <c r="BR269" s="19">
        <v>-1.355140209197998</v>
      </c>
      <c r="BS269" s="19">
        <v>7.355140209197998</v>
      </c>
      <c r="BT269" s="19">
        <v>1</v>
      </c>
      <c r="BU269" s="19">
        <v>0</v>
      </c>
      <c r="BV269" s="19">
        <v>0.15999999642372131</v>
      </c>
      <c r="BW269" s="19">
        <v>111115</v>
      </c>
      <c r="BX269" s="5">
        <f t="shared" si="114"/>
        <v>1.750895843505859</v>
      </c>
      <c r="BY269" s="5">
        <f t="shared" si="115"/>
        <v>4.7340252423423278E-3</v>
      </c>
      <c r="BZ269" s="5">
        <f t="shared" si="116"/>
        <v>298.21349754333494</v>
      </c>
      <c r="CA269" s="5">
        <f t="shared" si="117"/>
        <v>298.11026802062986</v>
      </c>
      <c r="CB269" s="5">
        <f t="shared" si="118"/>
        <v>283.30688819884745</v>
      </c>
      <c r="CC269" s="5">
        <f t="shared" si="119"/>
        <v>0.27015231183455352</v>
      </c>
      <c r="CD269" s="5">
        <f t="shared" si="120"/>
        <v>3.1917347159601235</v>
      </c>
      <c r="CE269" s="5">
        <f t="shared" si="121"/>
        <v>31.481678316035183</v>
      </c>
      <c r="CF269" s="5">
        <f t="shared" si="122"/>
        <v>13.407018968501003</v>
      </c>
      <c r="CG269" s="5">
        <f t="shared" si="123"/>
        <v>25.011882781982422</v>
      </c>
      <c r="CH269" s="5">
        <f t="shared" si="124"/>
        <v>3.1819309002746903</v>
      </c>
      <c r="CI269" s="5">
        <f t="shared" si="125"/>
        <v>0.34435132645671351</v>
      </c>
      <c r="CJ269" s="5">
        <f t="shared" si="126"/>
        <v>1.8324791054514353</v>
      </c>
      <c r="CK269" s="5">
        <f t="shared" si="127"/>
        <v>1.3494517948232549</v>
      </c>
      <c r="CL269" s="5">
        <f t="shared" si="128"/>
        <v>0.21637252544998697</v>
      </c>
      <c r="CM269" s="5">
        <f t="shared" si="129"/>
        <v>23.299577384440155</v>
      </c>
      <c r="CN269" s="5">
        <f t="shared" si="130"/>
        <v>0.60298732557045032</v>
      </c>
      <c r="CO269" s="5">
        <f t="shared" si="131"/>
        <v>57.949946621123097</v>
      </c>
      <c r="CP269" s="5">
        <f t="shared" si="132"/>
        <v>376.58040743019086</v>
      </c>
      <c r="CQ269" s="5">
        <f t="shared" si="133"/>
        <v>4.8156349847753535E-2</v>
      </c>
      <c r="CR269" s="5">
        <f t="shared" si="134"/>
        <v>0</v>
      </c>
      <c r="CS269" s="5">
        <f t="shared" si="135"/>
        <v>1505.0678771972655</v>
      </c>
      <c r="CT269" s="5">
        <f t="shared" si="136"/>
        <v>326.3167724609375</v>
      </c>
      <c r="CU269" s="5">
        <f t="shared" si="137"/>
        <v>0.30448605832995423</v>
      </c>
      <c r="CV269" s="5" t="e">
        <f t="shared" si="138"/>
        <v>#DIV/0!</v>
      </c>
    </row>
    <row r="270" spans="1:100" x14ac:dyDescent="0.3">
      <c r="A270" s="4" t="str">
        <f>VLOOKUP(B270,ListCodeMtrx!A$1:B$91,2,TRUE)</f>
        <v>M14</v>
      </c>
      <c r="B270">
        <v>14</v>
      </c>
      <c r="C270" s="10">
        <v>14</v>
      </c>
      <c r="D270" s="10">
        <v>1</v>
      </c>
      <c r="E270" s="10">
        <v>3</v>
      </c>
      <c r="F270" s="1">
        <v>72</v>
      </c>
      <c r="G270" s="3">
        <v>41316</v>
      </c>
      <c r="H270" s="11">
        <v>1</v>
      </c>
      <c r="I270" s="11">
        <v>181.22954583576694</v>
      </c>
      <c r="J270" s="11">
        <v>3.2136777269126635</v>
      </c>
      <c r="K270" s="11">
        <v>181.59703819244032</v>
      </c>
      <c r="L270" s="11">
        <v>265.86836709658763</v>
      </c>
      <c r="M270" s="1">
        <v>45.9</v>
      </c>
      <c r="N270" s="8">
        <v>14</v>
      </c>
      <c r="O270" s="8" t="s">
        <v>455</v>
      </c>
      <c r="P270" s="12">
        <v>0.16111111111111112</v>
      </c>
      <c r="Q270" s="12">
        <f t="shared" si="95"/>
        <v>0.42975694444444446</v>
      </c>
      <c r="R270" s="8">
        <v>3140</v>
      </c>
      <c r="S270" s="8">
        <v>0</v>
      </c>
      <c r="T270" s="13">
        <v>400</v>
      </c>
      <c r="U270">
        <f t="shared" si="97"/>
        <v>32.075602356617622</v>
      </c>
      <c r="V270">
        <f t="shared" si="98"/>
        <v>0.41157394585324708</v>
      </c>
      <c r="W270">
        <f t="shared" si="99"/>
        <v>244.13217403585026</v>
      </c>
      <c r="X270">
        <v>24.963535308837891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t="e">
        <f t="shared" si="100"/>
        <v>#DIV/0!</v>
      </c>
      <c r="AG270" t="e">
        <f t="shared" si="101"/>
        <v>#DIV/0!</v>
      </c>
      <c r="AH270" t="e">
        <f t="shared" si="102"/>
        <v>#DIV/0!</v>
      </c>
      <c r="AI270" s="8">
        <v>-1</v>
      </c>
      <c r="AJ270" s="8">
        <v>0.85</v>
      </c>
      <c r="AK270" s="8">
        <v>0.85</v>
      </c>
      <c r="AL270" s="8">
        <v>10.018235206604004</v>
      </c>
      <c r="AM270">
        <f t="shared" si="103"/>
        <v>0.84999999999999987</v>
      </c>
      <c r="AN270">
        <f t="shared" si="104"/>
        <v>2.1616044156828537E-2</v>
      </c>
      <c r="AO270" t="e">
        <f t="shared" si="105"/>
        <v>#DIV/0!</v>
      </c>
      <c r="AP270" t="e">
        <f t="shared" si="106"/>
        <v>#DIV/0!</v>
      </c>
      <c r="AQ270" t="e">
        <f t="shared" si="107"/>
        <v>#DIV/0!</v>
      </c>
      <c r="AR270" s="8">
        <v>1770.6680908203125</v>
      </c>
      <c r="AS270" s="8">
        <v>0.5</v>
      </c>
      <c r="AT270" t="e">
        <f t="shared" si="108"/>
        <v>#DIV/0!</v>
      </c>
      <c r="AU270">
        <f t="shared" si="109"/>
        <v>5.0659257055779676</v>
      </c>
      <c r="AV270">
        <f t="shared" si="110"/>
        <v>1.270445284338845</v>
      </c>
      <c r="AW270">
        <f t="shared" si="111"/>
        <v>24.963535308837891</v>
      </c>
      <c r="AX270" s="8">
        <v>2</v>
      </c>
      <c r="AY270">
        <f t="shared" si="112"/>
        <v>4.644859790802002</v>
      </c>
      <c r="AZ270" s="8">
        <v>1</v>
      </c>
      <c r="BA270">
        <f t="shared" si="113"/>
        <v>9.2897195816040039</v>
      </c>
      <c r="BB270" s="8">
        <v>24.941659927368164</v>
      </c>
      <c r="BC270" s="8">
        <v>24.963535308837891</v>
      </c>
      <c r="BD270" s="8">
        <v>25.132902145385742</v>
      </c>
      <c r="BE270" s="8">
        <v>399.34405517578125</v>
      </c>
      <c r="BF270" s="8">
        <v>379.9351806640625</v>
      </c>
      <c r="BG270" s="8">
        <v>15.927804946899414</v>
      </c>
      <c r="BH270" s="8">
        <v>18.765390396118164</v>
      </c>
      <c r="BI270" s="8">
        <v>50.957855224609375</v>
      </c>
      <c r="BJ270" s="8">
        <v>60.036148071289063</v>
      </c>
      <c r="BK270" s="8">
        <v>350.35855102539062</v>
      </c>
      <c r="BL270" s="8">
        <v>1800.166259765625</v>
      </c>
      <c r="BM270" s="8">
        <v>2227.81982421875</v>
      </c>
      <c r="BN270" s="8">
        <v>101.37419128417969</v>
      </c>
      <c r="BO270" s="8">
        <v>-4.8039283752441406</v>
      </c>
      <c r="BP270" s="8">
        <v>-0.89337879419326782</v>
      </c>
      <c r="BQ270" s="8">
        <v>0.25</v>
      </c>
      <c r="BR270" s="8">
        <v>-1.355140209197998</v>
      </c>
      <c r="BS270" s="8">
        <v>7.355140209197998</v>
      </c>
      <c r="BT270" s="8">
        <v>1</v>
      </c>
      <c r="BU270" s="8">
        <v>0</v>
      </c>
      <c r="BV270" s="8">
        <v>0.15999999642372131</v>
      </c>
      <c r="BW270" s="8">
        <v>111115</v>
      </c>
      <c r="BX270">
        <f t="shared" si="114"/>
        <v>1.751792755126953</v>
      </c>
      <c r="BY270">
        <f t="shared" si="115"/>
        <v>5.0659257055779673E-3</v>
      </c>
      <c r="BZ270">
        <f t="shared" si="116"/>
        <v>298.11353530883787</v>
      </c>
      <c r="CA270">
        <f t="shared" si="117"/>
        <v>298.09165992736814</v>
      </c>
      <c r="CB270">
        <f t="shared" si="118"/>
        <v>288.02659512460377</v>
      </c>
      <c r="CC270">
        <f t="shared" si="119"/>
        <v>0.23706337993463519</v>
      </c>
      <c r="CD270">
        <f t="shared" si="120"/>
        <v>3.1727715598772361</v>
      </c>
      <c r="CE270">
        <f t="shared" si="121"/>
        <v>31.297626345379037</v>
      </c>
      <c r="CF270">
        <f t="shared" si="122"/>
        <v>12.532235949260873</v>
      </c>
      <c r="CG270">
        <f t="shared" si="123"/>
        <v>24.952597618103027</v>
      </c>
      <c r="CH270">
        <f t="shared" si="124"/>
        <v>3.1707026331435935</v>
      </c>
      <c r="CI270">
        <f t="shared" si="125"/>
        <v>0.39411306680389313</v>
      </c>
      <c r="CJ270">
        <f t="shared" si="126"/>
        <v>1.9023262755383912</v>
      </c>
      <c r="CK270">
        <f t="shared" si="127"/>
        <v>1.2683763576052023</v>
      </c>
      <c r="CL270">
        <f t="shared" si="128"/>
        <v>0.24783208133124565</v>
      </c>
      <c r="CM270">
        <f t="shared" si="129"/>
        <v>24.748701709332931</v>
      </c>
      <c r="CN270">
        <f t="shared" si="130"/>
        <v>0.64256269611344874</v>
      </c>
      <c r="CO270">
        <f t="shared" si="131"/>
        <v>60.672210151891484</v>
      </c>
      <c r="CP270">
        <f t="shared" si="132"/>
        <v>375.27389215033998</v>
      </c>
      <c r="CQ270">
        <f t="shared" si="133"/>
        <v>5.1858062274941739E-2</v>
      </c>
      <c r="CR270">
        <f t="shared" si="134"/>
        <v>0</v>
      </c>
      <c r="CS270">
        <f t="shared" si="135"/>
        <v>1530.1413208007809</v>
      </c>
      <c r="CT270">
        <f t="shared" si="136"/>
        <v>0</v>
      </c>
      <c r="CU270" t="e">
        <f t="shared" si="137"/>
        <v>#DIV/0!</v>
      </c>
      <c r="CV270" t="e">
        <f t="shared" si="138"/>
        <v>#DIV/0!</v>
      </c>
    </row>
    <row r="271" spans="1:100" x14ac:dyDescent="0.3">
      <c r="A271" s="4" t="str">
        <f>VLOOKUP(B271,ListCodeMtrx!A$1:B$91,2,TRUE)</f>
        <v>M14</v>
      </c>
      <c r="B271">
        <v>14</v>
      </c>
      <c r="C271" s="10">
        <v>14</v>
      </c>
      <c r="D271" s="10">
        <v>1</v>
      </c>
      <c r="E271" s="10">
        <v>3</v>
      </c>
      <c r="F271" s="1">
        <v>72</v>
      </c>
      <c r="G271" s="3">
        <v>41316</v>
      </c>
      <c r="H271" s="11">
        <v>1</v>
      </c>
      <c r="I271" s="11">
        <v>181.22954583576694</v>
      </c>
      <c r="J271" s="11">
        <v>3.2136777269126635</v>
      </c>
      <c r="K271" s="11">
        <v>181.59703819244032</v>
      </c>
      <c r="L271" s="11">
        <v>265.86836709658763</v>
      </c>
      <c r="M271" s="1">
        <v>45.9</v>
      </c>
      <c r="N271" s="8">
        <v>15</v>
      </c>
      <c r="O271" s="8" t="s">
        <v>456</v>
      </c>
      <c r="P271" s="12">
        <v>0.16111111111111112</v>
      </c>
      <c r="Q271" s="12">
        <f t="shared" si="95"/>
        <v>0.43177083333333333</v>
      </c>
      <c r="R271" s="8">
        <v>3314</v>
      </c>
      <c r="S271" s="8">
        <v>0</v>
      </c>
      <c r="T271" s="13">
        <v>50</v>
      </c>
      <c r="U271" s="14">
        <f t="shared" si="97"/>
        <v>-0.85606855206036525</v>
      </c>
      <c r="V271" s="14">
        <f t="shared" si="98"/>
        <v>0.33808469197592483</v>
      </c>
      <c r="W271" s="14">
        <f t="shared" si="99"/>
        <v>52.449594275587856</v>
      </c>
      <c r="X271" s="15">
        <v>25.091833114624023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t="e">
        <f t="shared" si="100"/>
        <v>#DIV/0!</v>
      </c>
      <c r="AG271" t="e">
        <f t="shared" si="101"/>
        <v>#DIV/0!</v>
      </c>
      <c r="AH271" t="e">
        <f t="shared" si="102"/>
        <v>#DIV/0!</v>
      </c>
      <c r="AI271" s="8">
        <v>-1</v>
      </c>
      <c r="AJ271" s="8">
        <v>0.85</v>
      </c>
      <c r="AK271" s="8">
        <v>0.85</v>
      </c>
      <c r="AL271" s="8">
        <v>10.018235206604004</v>
      </c>
      <c r="AM271">
        <f t="shared" si="103"/>
        <v>0.84999999999999987</v>
      </c>
      <c r="AN271">
        <f t="shared" si="104"/>
        <v>9.4040864733334689E-5</v>
      </c>
      <c r="AO271" t="e">
        <f t="shared" si="105"/>
        <v>#DIV/0!</v>
      </c>
      <c r="AP271" t="e">
        <f t="shared" si="106"/>
        <v>#DIV/0!</v>
      </c>
      <c r="AQ271" t="e">
        <f t="shared" si="107"/>
        <v>#DIV/0!</v>
      </c>
      <c r="AR271" s="8">
        <v>1770.6680908203125</v>
      </c>
      <c r="AS271" s="8">
        <v>0.5</v>
      </c>
      <c r="AT271" t="e">
        <f t="shared" si="108"/>
        <v>#DIV/0!</v>
      </c>
      <c r="AU271">
        <f t="shared" si="109"/>
        <v>4.4122740595806826</v>
      </c>
      <c r="AV271">
        <f t="shared" si="110"/>
        <v>1.3369278901455708</v>
      </c>
      <c r="AW271">
        <f t="shared" si="111"/>
        <v>25.091833114624023</v>
      </c>
      <c r="AX271" s="8">
        <v>2</v>
      </c>
      <c r="AY271">
        <f t="shared" si="112"/>
        <v>4.644859790802002</v>
      </c>
      <c r="AZ271" s="8">
        <v>1</v>
      </c>
      <c r="BA271">
        <f t="shared" si="113"/>
        <v>9.2897195816040039</v>
      </c>
      <c r="BB271" s="8">
        <v>24.867666244506836</v>
      </c>
      <c r="BC271" s="8">
        <v>25.091833114624023</v>
      </c>
      <c r="BD271" s="8">
        <v>25.139934539794922</v>
      </c>
      <c r="BE271" s="8">
        <v>49.003772735595703</v>
      </c>
      <c r="BF271" s="8">
        <v>49.368133544921875</v>
      </c>
      <c r="BG271" s="8">
        <v>15.877616882324219</v>
      </c>
      <c r="BH271" s="8">
        <v>18.350278854370117</v>
      </c>
      <c r="BI271" s="8">
        <v>51.02081298828125</v>
      </c>
      <c r="BJ271" s="8">
        <v>58.966415405273438</v>
      </c>
      <c r="BK271" s="8">
        <v>350.33560180664062</v>
      </c>
      <c r="BL271" s="8">
        <v>1800.612060546875</v>
      </c>
      <c r="BM271" s="8">
        <v>2055.896240234375</v>
      </c>
      <c r="BN271" s="8">
        <v>101.37176513671875</v>
      </c>
      <c r="BO271" s="8">
        <v>0.62314224243164063</v>
      </c>
      <c r="BP271" s="8">
        <v>-0.9475741982460022</v>
      </c>
      <c r="BQ271" s="8">
        <v>0.25</v>
      </c>
      <c r="BR271" s="8">
        <v>-1.355140209197998</v>
      </c>
      <c r="BS271" s="8">
        <v>7.355140209197998</v>
      </c>
      <c r="BT271" s="8">
        <v>1</v>
      </c>
      <c r="BU271" s="8">
        <v>0</v>
      </c>
      <c r="BV271" s="8">
        <v>0.15999999642372131</v>
      </c>
      <c r="BW271" s="8">
        <v>111135</v>
      </c>
      <c r="BX271">
        <f t="shared" si="114"/>
        <v>1.7516780090332029</v>
      </c>
      <c r="BY271">
        <f t="shared" si="115"/>
        <v>4.4122740595806823E-3</v>
      </c>
      <c r="BZ271">
        <f t="shared" si="116"/>
        <v>298.241833114624</v>
      </c>
      <c r="CA271">
        <f t="shared" si="117"/>
        <v>298.01766624450681</v>
      </c>
      <c r="CB271">
        <f t="shared" si="118"/>
        <v>288.09792324800947</v>
      </c>
      <c r="CC271">
        <f t="shared" si="119"/>
        <v>0.33496262938583443</v>
      </c>
      <c r="CD271">
        <f t="shared" si="120"/>
        <v>3.1971280483640747</v>
      </c>
      <c r="CE271">
        <f t="shared" si="121"/>
        <v>31.538644355774519</v>
      </c>
      <c r="CF271">
        <f t="shared" si="122"/>
        <v>13.188365501404402</v>
      </c>
      <c r="CG271">
        <f t="shared" si="123"/>
        <v>24.97974967956543</v>
      </c>
      <c r="CH271">
        <f t="shared" si="124"/>
        <v>3.1758407715524459</v>
      </c>
      <c r="CI271">
        <f t="shared" si="125"/>
        <v>0.32621269544374409</v>
      </c>
      <c r="CJ271">
        <f t="shared" si="126"/>
        <v>1.8602001582185039</v>
      </c>
      <c r="CK271">
        <f t="shared" si="127"/>
        <v>1.315640613333942</v>
      </c>
      <c r="CL271">
        <f t="shared" si="128"/>
        <v>0.20491732578073582</v>
      </c>
      <c r="CM271">
        <f t="shared" si="129"/>
        <v>5.3169079524210803</v>
      </c>
      <c r="CN271">
        <f t="shared" si="130"/>
        <v>1.0624180115673616</v>
      </c>
      <c r="CO271">
        <f t="shared" si="131"/>
        <v>58.619669867599065</v>
      </c>
      <c r="CP271">
        <f t="shared" si="132"/>
        <v>49.49253908107714</v>
      </c>
      <c r="CQ271">
        <f t="shared" si="133"/>
        <v>-1.0139398147184328E-2</v>
      </c>
      <c r="CR271">
        <f t="shared" si="134"/>
        <v>0</v>
      </c>
      <c r="CS271">
        <f t="shared" si="135"/>
        <v>1530.5202514648436</v>
      </c>
      <c r="CT271">
        <f t="shared" si="136"/>
        <v>0</v>
      </c>
      <c r="CU271" t="e">
        <f t="shared" si="137"/>
        <v>#DIV/0!</v>
      </c>
      <c r="CV271" t="e">
        <f t="shared" si="138"/>
        <v>#DIV/0!</v>
      </c>
    </row>
    <row r="272" spans="1:100" s="5" customFormat="1" x14ac:dyDescent="0.3">
      <c r="A272" s="4" t="str">
        <f>VLOOKUP(B272,ListCodeMtrx!A$1:B$91,2,TRUE)</f>
        <v>M14</v>
      </c>
      <c r="B272">
        <v>14</v>
      </c>
      <c r="C272" s="10">
        <v>14</v>
      </c>
      <c r="D272" s="10">
        <v>1</v>
      </c>
      <c r="E272" s="10">
        <v>3</v>
      </c>
      <c r="F272" s="1">
        <v>72</v>
      </c>
      <c r="G272" s="3">
        <v>41316</v>
      </c>
      <c r="H272" s="11">
        <v>1</v>
      </c>
      <c r="I272" s="11">
        <v>181.22954583576694</v>
      </c>
      <c r="J272" s="11">
        <v>3.2136777269126635</v>
      </c>
      <c r="K272" s="11">
        <v>181.59703819244032</v>
      </c>
      <c r="L272" s="11">
        <v>265.86836709658763</v>
      </c>
      <c r="M272" s="1">
        <v>45.9</v>
      </c>
      <c r="N272" s="8">
        <v>16</v>
      </c>
      <c r="O272" s="8" t="s">
        <v>457</v>
      </c>
      <c r="P272" s="12">
        <v>0.16111111111111112</v>
      </c>
      <c r="Q272" s="12">
        <f t="shared" si="95"/>
        <v>0.43418981481481489</v>
      </c>
      <c r="R272" s="8">
        <v>3523</v>
      </c>
      <c r="S272" s="8">
        <v>0</v>
      </c>
      <c r="T272" s="13">
        <v>150</v>
      </c>
      <c r="U272" s="14">
        <f t="shared" si="97"/>
        <v>10.395296489182796</v>
      </c>
      <c r="V272" s="14">
        <f t="shared" si="98"/>
        <v>0.34424530676938464</v>
      </c>
      <c r="W272" s="14">
        <f t="shared" si="99"/>
        <v>92.769876776119105</v>
      </c>
      <c r="X272" s="15">
        <v>25.150598526000977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t="e">
        <f t="shared" si="100"/>
        <v>#DIV/0!</v>
      </c>
      <c r="AG272" t="e">
        <f t="shared" si="101"/>
        <v>#DIV/0!</v>
      </c>
      <c r="AH272" t="e">
        <f t="shared" si="102"/>
        <v>#DIV/0!</v>
      </c>
      <c r="AI272" s="8">
        <v>-1</v>
      </c>
      <c r="AJ272" s="8">
        <v>0.85</v>
      </c>
      <c r="AK272" s="8">
        <v>0.85</v>
      </c>
      <c r="AL272" s="8">
        <v>10.018235206604004</v>
      </c>
      <c r="AM272">
        <f t="shared" si="103"/>
        <v>0.84999999999999987</v>
      </c>
      <c r="AN272">
        <f t="shared" si="104"/>
        <v>7.4476890182235272E-3</v>
      </c>
      <c r="AO272" t="e">
        <f t="shared" si="105"/>
        <v>#DIV/0!</v>
      </c>
      <c r="AP272" t="e">
        <f t="shared" si="106"/>
        <v>#DIV/0!</v>
      </c>
      <c r="AQ272" t="e">
        <f t="shared" si="107"/>
        <v>#DIV/0!</v>
      </c>
      <c r="AR272" s="8">
        <v>1770.6680908203125</v>
      </c>
      <c r="AS272" s="8">
        <v>0.5</v>
      </c>
      <c r="AT272" t="e">
        <f t="shared" si="108"/>
        <v>#DIV/0!</v>
      </c>
      <c r="AU272">
        <f t="shared" si="109"/>
        <v>4.5092451027039182</v>
      </c>
      <c r="AV272">
        <f t="shared" si="110"/>
        <v>1.3425346260207911</v>
      </c>
      <c r="AW272">
        <f t="shared" si="111"/>
        <v>25.150598526000977</v>
      </c>
      <c r="AX272" s="8">
        <v>2</v>
      </c>
      <c r="AY272">
        <f t="shared" si="112"/>
        <v>4.644859790802002</v>
      </c>
      <c r="AZ272" s="8">
        <v>1</v>
      </c>
      <c r="BA272">
        <f t="shared" si="113"/>
        <v>9.2897195816040039</v>
      </c>
      <c r="BB272" s="8">
        <v>24.908576965332031</v>
      </c>
      <c r="BC272" s="8">
        <v>25.150598526000977</v>
      </c>
      <c r="BD272" s="8">
        <v>25.135190963745117</v>
      </c>
      <c r="BE272" s="8">
        <v>151.49943542480469</v>
      </c>
      <c r="BF272" s="8">
        <v>145.19143676757812</v>
      </c>
      <c r="BG272" s="8">
        <v>15.879712104797363</v>
      </c>
      <c r="BH272" s="8">
        <v>18.406476974487305</v>
      </c>
      <c r="BI272" s="8">
        <v>50.900592803955078</v>
      </c>
      <c r="BJ272" s="8">
        <v>58.999851226806641</v>
      </c>
      <c r="BK272" s="8">
        <v>350.34884643554687</v>
      </c>
      <c r="BL272" s="8">
        <v>1800.052490234375</v>
      </c>
      <c r="BM272" s="8">
        <v>1126.930419921875</v>
      </c>
      <c r="BN272" s="8">
        <v>101.36671447753906</v>
      </c>
      <c r="BO272" s="8">
        <v>-0.45644760131835938</v>
      </c>
      <c r="BP272" s="8">
        <v>-0.92796093225479126</v>
      </c>
      <c r="BQ272" s="8">
        <v>0.25</v>
      </c>
      <c r="BR272" s="8">
        <v>-1.355140209197998</v>
      </c>
      <c r="BS272" s="8">
        <v>7.355140209197998</v>
      </c>
      <c r="BT272" s="8">
        <v>1</v>
      </c>
      <c r="BU272" s="8">
        <v>0</v>
      </c>
      <c r="BV272" s="8">
        <v>0.15999999642372131</v>
      </c>
      <c r="BW272" s="8">
        <v>111115</v>
      </c>
      <c r="BX272">
        <f t="shared" si="114"/>
        <v>1.7517442321777343</v>
      </c>
      <c r="BY272">
        <f t="shared" si="115"/>
        <v>4.5092451027039186E-3</v>
      </c>
      <c r="BZ272">
        <f t="shared" si="116"/>
        <v>298.30059852600095</v>
      </c>
      <c r="CA272">
        <f t="shared" si="117"/>
        <v>298.05857696533201</v>
      </c>
      <c r="CB272">
        <f t="shared" si="118"/>
        <v>288.00839200001064</v>
      </c>
      <c r="CC272">
        <f t="shared" si="119"/>
        <v>0.31812052514271355</v>
      </c>
      <c r="CD272">
        <f t="shared" si="120"/>
        <v>3.2083387220310429</v>
      </c>
      <c r="CE272">
        <f t="shared" si="121"/>
        <v>31.65081100405942</v>
      </c>
      <c r="CF272">
        <f t="shared" si="122"/>
        <v>13.244334029572116</v>
      </c>
      <c r="CG272">
        <f t="shared" si="123"/>
        <v>25.029587745666504</v>
      </c>
      <c r="CH272">
        <f t="shared" si="124"/>
        <v>3.1852908487470959</v>
      </c>
      <c r="CI272">
        <f t="shared" si="125"/>
        <v>0.33194457362308022</v>
      </c>
      <c r="CJ272">
        <f t="shared" si="126"/>
        <v>1.8658040960102518</v>
      </c>
      <c r="CK272">
        <f t="shared" si="127"/>
        <v>1.3194867527368441</v>
      </c>
      <c r="CL272">
        <f t="shared" si="128"/>
        <v>0.20853651502986284</v>
      </c>
      <c r="CM272">
        <f t="shared" si="129"/>
        <v>9.4037776112813489</v>
      </c>
      <c r="CN272">
        <f t="shared" si="130"/>
        <v>0.63894867935376076</v>
      </c>
      <c r="CO272">
        <f t="shared" si="131"/>
        <v>58.614236504654485</v>
      </c>
      <c r="CP272">
        <f t="shared" si="132"/>
        <v>143.68077219507725</v>
      </c>
      <c r="CQ272">
        <f t="shared" si="133"/>
        <v>4.2407370008124223E-2</v>
      </c>
      <c r="CR272">
        <f t="shared" si="134"/>
        <v>0</v>
      </c>
      <c r="CS272">
        <f t="shared" si="135"/>
        <v>1530.0446166992185</v>
      </c>
      <c r="CT272">
        <f t="shared" si="136"/>
        <v>0</v>
      </c>
      <c r="CU272" t="e">
        <f t="shared" si="137"/>
        <v>#DIV/0!</v>
      </c>
      <c r="CV272" t="e">
        <f t="shared" si="138"/>
        <v>#DIV/0!</v>
      </c>
    </row>
    <row r="273" spans="1:100" x14ac:dyDescent="0.3">
      <c r="A273" s="4" t="str">
        <f>VLOOKUP(B273,ListCodeMtrx!A$1:B$91,2,TRUE)</f>
        <v>M14</v>
      </c>
      <c r="B273">
        <v>14</v>
      </c>
      <c r="C273" s="10">
        <v>14</v>
      </c>
      <c r="D273" s="10">
        <v>1</v>
      </c>
      <c r="E273" s="10">
        <v>3</v>
      </c>
      <c r="F273" s="1">
        <v>72</v>
      </c>
      <c r="G273" s="3">
        <v>41316</v>
      </c>
      <c r="H273" s="11">
        <v>1</v>
      </c>
      <c r="I273" s="11">
        <v>181.22954583576694</v>
      </c>
      <c r="J273" s="11">
        <v>3.2136777269126635</v>
      </c>
      <c r="K273" s="11">
        <v>181.59703819244032</v>
      </c>
      <c r="L273" s="11">
        <v>265.86836709658763</v>
      </c>
      <c r="M273" s="1">
        <v>45.9</v>
      </c>
      <c r="N273" s="8">
        <v>17</v>
      </c>
      <c r="O273" s="8" t="s">
        <v>458</v>
      </c>
      <c r="P273" s="12">
        <v>0.16111111111111112</v>
      </c>
      <c r="Q273" s="12">
        <f t="shared" si="95"/>
        <v>0.43660879629629634</v>
      </c>
      <c r="R273" s="8">
        <v>3732</v>
      </c>
      <c r="S273" s="8">
        <v>0</v>
      </c>
      <c r="T273" s="13" t="s">
        <v>192</v>
      </c>
      <c r="U273" s="14">
        <f t="shared" si="97"/>
        <v>31.607708248615165</v>
      </c>
      <c r="V273" s="14">
        <f t="shared" si="98"/>
        <v>0.34806036993469475</v>
      </c>
      <c r="W273" s="14">
        <f t="shared" si="99"/>
        <v>224.75696658960177</v>
      </c>
      <c r="X273" s="15">
        <v>24.829673767089844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t="e">
        <f t="shared" si="100"/>
        <v>#DIV/0!</v>
      </c>
      <c r="AG273" t="e">
        <f t="shared" si="101"/>
        <v>#DIV/0!</v>
      </c>
      <c r="AH273" t="e">
        <f t="shared" si="102"/>
        <v>#DIV/0!</v>
      </c>
      <c r="AI273" s="8">
        <v>-1</v>
      </c>
      <c r="AJ273" s="8">
        <v>0.85</v>
      </c>
      <c r="AK273" s="8">
        <v>0.85</v>
      </c>
      <c r="AL273" s="8">
        <v>10.018235206604004</v>
      </c>
      <c r="AM273">
        <f t="shared" si="103"/>
        <v>0.84999999999999987</v>
      </c>
      <c r="AN273">
        <f t="shared" si="104"/>
        <v>2.129327455435627E-2</v>
      </c>
      <c r="AO273" t="e">
        <f t="shared" si="105"/>
        <v>#DIV/0!</v>
      </c>
      <c r="AP273" t="e">
        <f t="shared" si="106"/>
        <v>#DIV/0!</v>
      </c>
      <c r="AQ273" t="e">
        <f t="shared" si="107"/>
        <v>#DIV/0!</v>
      </c>
      <c r="AR273" s="8">
        <v>1770.6680908203125</v>
      </c>
      <c r="AS273" s="8">
        <v>0.5</v>
      </c>
      <c r="AT273" t="e">
        <f t="shared" si="108"/>
        <v>#DIV/0!</v>
      </c>
      <c r="AU273">
        <f t="shared" si="109"/>
        <v>4.4823785150958937</v>
      </c>
      <c r="AV273">
        <f t="shared" si="110"/>
        <v>1.3210833036013658</v>
      </c>
      <c r="AW273">
        <f t="shared" si="111"/>
        <v>24.829673767089844</v>
      </c>
      <c r="AX273" s="8">
        <v>2</v>
      </c>
      <c r="AY273">
        <f t="shared" si="112"/>
        <v>4.644859790802002</v>
      </c>
      <c r="AZ273" s="8">
        <v>1</v>
      </c>
      <c r="BA273">
        <f t="shared" si="113"/>
        <v>9.2897195816040039</v>
      </c>
      <c r="BB273" s="8">
        <v>24.829597473144531</v>
      </c>
      <c r="BC273" s="8">
        <v>24.829673767089844</v>
      </c>
      <c r="BD273" s="8">
        <v>25.140092849731445</v>
      </c>
      <c r="BE273" s="8">
        <v>400.17428588867187</v>
      </c>
      <c r="BF273" s="8">
        <v>381.15863037109375</v>
      </c>
      <c r="BG273" s="8">
        <v>15.506168365478516</v>
      </c>
      <c r="BH273" s="8">
        <v>18.01844596862793</v>
      </c>
      <c r="BI273" s="8">
        <v>49.937458038330078</v>
      </c>
      <c r="BJ273" s="8">
        <v>58.028224945068359</v>
      </c>
      <c r="BK273" s="8">
        <v>350.40817260742187</v>
      </c>
      <c r="BL273" s="8">
        <v>1801.6021728515625</v>
      </c>
      <c r="BM273" s="8">
        <v>2400.478271484375</v>
      </c>
      <c r="BN273" s="8">
        <v>101.36548614501953</v>
      </c>
      <c r="BO273" s="8">
        <v>-4.9724998474121094</v>
      </c>
      <c r="BP273" s="8">
        <v>-0.84615284204483032</v>
      </c>
      <c r="BQ273" s="8">
        <v>0.25</v>
      </c>
      <c r="BR273" s="8">
        <v>-1.355140209197998</v>
      </c>
      <c r="BS273" s="8">
        <v>7.355140209197998</v>
      </c>
      <c r="BT273" s="8">
        <v>1</v>
      </c>
      <c r="BU273" s="8">
        <v>0</v>
      </c>
      <c r="BV273" s="8">
        <v>0.15999999642372131</v>
      </c>
      <c r="BW273" s="8">
        <v>111115</v>
      </c>
      <c r="BX273">
        <f t="shared" si="114"/>
        <v>1.7520408630371092</v>
      </c>
      <c r="BY273">
        <f t="shared" si="115"/>
        <v>4.4823785150958934E-3</v>
      </c>
      <c r="BZ273">
        <f t="shared" si="116"/>
        <v>297.97967376708982</v>
      </c>
      <c r="CA273">
        <f t="shared" si="117"/>
        <v>297.97959747314451</v>
      </c>
      <c r="CB273">
        <f t="shared" si="118"/>
        <v>288.25634121321855</v>
      </c>
      <c r="CC273">
        <f t="shared" si="119"/>
        <v>0.33362089486445284</v>
      </c>
      <c r="CD273">
        <f t="shared" si="120"/>
        <v>3.1475318387891034</v>
      </c>
      <c r="CE273">
        <f t="shared" si="121"/>
        <v>31.051316956997137</v>
      </c>
      <c r="CF273">
        <f t="shared" si="122"/>
        <v>13.032870988369208</v>
      </c>
      <c r="CG273">
        <f t="shared" si="123"/>
        <v>24.829635620117188</v>
      </c>
      <c r="CH273">
        <f t="shared" si="124"/>
        <v>3.1475246712256264</v>
      </c>
      <c r="CI273">
        <f t="shared" si="125"/>
        <v>0.33549046050241565</v>
      </c>
      <c r="CJ273">
        <f t="shared" si="126"/>
        <v>1.8264485351877375</v>
      </c>
      <c r="CK273">
        <f t="shared" si="127"/>
        <v>1.3210761360378889</v>
      </c>
      <c r="CL273">
        <f t="shared" si="128"/>
        <v>0.21077576144944613</v>
      </c>
      <c r="CM273">
        <f t="shared" si="129"/>
        <v>22.782599182834897</v>
      </c>
      <c r="CN273">
        <f t="shared" si="130"/>
        <v>0.58966778837141831</v>
      </c>
      <c r="CO273">
        <f t="shared" si="131"/>
        <v>58.526190735363912</v>
      </c>
      <c r="CP273">
        <f t="shared" si="132"/>
        <v>376.56533713325172</v>
      </c>
      <c r="CQ273">
        <f t="shared" si="133"/>
        <v>4.9125040975600651E-2</v>
      </c>
      <c r="CR273">
        <f t="shared" si="134"/>
        <v>0</v>
      </c>
      <c r="CS273">
        <f t="shared" si="135"/>
        <v>1531.3618469238279</v>
      </c>
      <c r="CT273">
        <f t="shared" si="136"/>
        <v>0</v>
      </c>
      <c r="CU273" t="e">
        <f t="shared" si="137"/>
        <v>#DIV/0!</v>
      </c>
      <c r="CV273" t="e">
        <f t="shared" si="138"/>
        <v>#DIV/0!</v>
      </c>
    </row>
    <row r="274" spans="1:100" x14ac:dyDescent="0.3">
      <c r="A274" s="4" t="str">
        <f>VLOOKUP(B274,ListCodeMtrx!A$1:B$91,2,TRUE)</f>
        <v>M14</v>
      </c>
      <c r="B274">
        <v>14</v>
      </c>
      <c r="C274" s="10">
        <v>14</v>
      </c>
      <c r="D274" s="10">
        <v>1</v>
      </c>
      <c r="E274" s="10">
        <v>3</v>
      </c>
      <c r="F274" s="1">
        <v>72</v>
      </c>
      <c r="G274" s="3">
        <v>41316</v>
      </c>
      <c r="H274" s="11">
        <v>1</v>
      </c>
      <c r="I274" s="11">
        <v>181.22954583576694</v>
      </c>
      <c r="J274" s="11">
        <v>3.2136777269126635</v>
      </c>
      <c r="K274" s="11">
        <v>181.59703819244032</v>
      </c>
      <c r="L274" s="11">
        <v>265.86836709658763</v>
      </c>
      <c r="M274" s="1">
        <v>45.9</v>
      </c>
      <c r="N274" s="8">
        <v>18</v>
      </c>
      <c r="O274" s="8" t="s">
        <v>459</v>
      </c>
      <c r="P274" s="12">
        <v>0.16111111111111112</v>
      </c>
      <c r="Q274" s="12">
        <f t="shared" si="95"/>
        <v>0.43902777777777779</v>
      </c>
      <c r="R274" s="8">
        <v>3941</v>
      </c>
      <c r="S274" s="8">
        <v>0</v>
      </c>
      <c r="T274" s="13">
        <v>800</v>
      </c>
      <c r="U274" s="14">
        <f t="shared" si="97"/>
        <v>50.692054593681874</v>
      </c>
      <c r="V274" s="14">
        <f t="shared" si="98"/>
        <v>0.35123868644149869</v>
      </c>
      <c r="W274" s="14">
        <f t="shared" si="99"/>
        <v>517.09447716979582</v>
      </c>
      <c r="X274" s="15">
        <v>24.819684982299805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t="e">
        <f t="shared" si="100"/>
        <v>#DIV/0!</v>
      </c>
      <c r="AG274" t="e">
        <f t="shared" si="101"/>
        <v>#DIV/0!</v>
      </c>
      <c r="AH274" t="e">
        <f t="shared" si="102"/>
        <v>#DIV/0!</v>
      </c>
      <c r="AI274" s="8">
        <v>-1</v>
      </c>
      <c r="AJ274" s="8">
        <v>0.85</v>
      </c>
      <c r="AK274" s="8">
        <v>0.85</v>
      </c>
      <c r="AL274" s="8">
        <v>10.018235206604004</v>
      </c>
      <c r="AM274">
        <f t="shared" si="103"/>
        <v>0.84999999999999987</v>
      </c>
      <c r="AN274">
        <f t="shared" si="104"/>
        <v>3.3764794032180197E-2</v>
      </c>
      <c r="AO274" t="e">
        <f t="shared" si="105"/>
        <v>#DIV/0!</v>
      </c>
      <c r="AP274" t="e">
        <f t="shared" si="106"/>
        <v>#DIV/0!</v>
      </c>
      <c r="AQ274" t="e">
        <f t="shared" si="107"/>
        <v>#DIV/0!</v>
      </c>
      <c r="AR274" s="8">
        <v>1770.6680908203125</v>
      </c>
      <c r="AS274" s="8">
        <v>0.5</v>
      </c>
      <c r="AT274" t="e">
        <f t="shared" si="108"/>
        <v>#DIV/0!</v>
      </c>
      <c r="AU274">
        <f t="shared" si="109"/>
        <v>4.584639588560238</v>
      </c>
      <c r="AV274">
        <f t="shared" si="110"/>
        <v>1.3394891517986509</v>
      </c>
      <c r="AW274">
        <f t="shared" si="111"/>
        <v>24.819684982299805</v>
      </c>
      <c r="AX274" s="8">
        <v>2</v>
      </c>
      <c r="AY274">
        <f t="shared" si="112"/>
        <v>4.644859790802002</v>
      </c>
      <c r="AZ274" s="8">
        <v>1</v>
      </c>
      <c r="BA274">
        <f t="shared" si="113"/>
        <v>9.2897195816040039</v>
      </c>
      <c r="BB274" s="8">
        <v>24.849357604980469</v>
      </c>
      <c r="BC274" s="8">
        <v>24.819684982299805</v>
      </c>
      <c r="BD274" s="8">
        <v>25.137058258056641</v>
      </c>
      <c r="BE274" s="8">
        <v>800.304443359375</v>
      </c>
      <c r="BF274" s="8">
        <v>769.3564453125</v>
      </c>
      <c r="BG274" s="8">
        <v>15.249378204345703</v>
      </c>
      <c r="BH274" s="8">
        <v>17.81962776184082</v>
      </c>
      <c r="BI274" s="8">
        <v>49.049076080322266</v>
      </c>
      <c r="BJ274" s="8">
        <v>57.316192626953125</v>
      </c>
      <c r="BK274" s="8">
        <v>350.38955688476562</v>
      </c>
      <c r="BL274" s="8">
        <v>1801.1121826171875</v>
      </c>
      <c r="BM274" s="8">
        <v>1282.530517578125</v>
      </c>
      <c r="BN274" s="8">
        <v>101.35825347900391</v>
      </c>
      <c r="BO274" s="8">
        <v>-15.660671234130859</v>
      </c>
      <c r="BP274" s="8">
        <v>-0.76380115747451782</v>
      </c>
      <c r="BQ274" s="8">
        <v>0.25</v>
      </c>
      <c r="BR274" s="8">
        <v>-1.355140209197998</v>
      </c>
      <c r="BS274" s="8">
        <v>7.355140209197998</v>
      </c>
      <c r="BT274" s="8">
        <v>1</v>
      </c>
      <c r="BU274" s="8">
        <v>0</v>
      </c>
      <c r="BV274" s="8">
        <v>0.15999999642372131</v>
      </c>
      <c r="BW274" s="8">
        <v>111115</v>
      </c>
      <c r="BX274">
        <f t="shared" si="114"/>
        <v>1.751947784423828</v>
      </c>
      <c r="BY274">
        <f t="shared" si="115"/>
        <v>4.5846395885602376E-3</v>
      </c>
      <c r="BZ274">
        <f t="shared" si="116"/>
        <v>297.96968498229978</v>
      </c>
      <c r="CA274">
        <f t="shared" si="117"/>
        <v>297.99935760498045</v>
      </c>
      <c r="CB274">
        <f t="shared" si="118"/>
        <v>288.17794277747089</v>
      </c>
      <c r="CC274">
        <f t="shared" si="119"/>
        <v>0.31797322887212248</v>
      </c>
      <c r="CD274">
        <f t="shared" si="120"/>
        <v>3.1456554993848078</v>
      </c>
      <c r="CE274">
        <f t="shared" si="121"/>
        <v>31.035020744871279</v>
      </c>
      <c r="CF274">
        <f t="shared" si="122"/>
        <v>13.215392983030458</v>
      </c>
      <c r="CG274">
        <f t="shared" si="123"/>
        <v>24.834521293640137</v>
      </c>
      <c r="CH274">
        <f t="shared" si="124"/>
        <v>3.1484427730058275</v>
      </c>
      <c r="CI274">
        <f t="shared" si="125"/>
        <v>0.33844238430812584</v>
      </c>
      <c r="CJ274">
        <f t="shared" si="126"/>
        <v>1.8061663475861569</v>
      </c>
      <c r="CK274">
        <f t="shared" si="127"/>
        <v>1.3422764254196706</v>
      </c>
      <c r="CL274">
        <f t="shared" si="128"/>
        <v>0.21264010545304771</v>
      </c>
      <c r="CM274">
        <f t="shared" si="129"/>
        <v>52.411793089569159</v>
      </c>
      <c r="CN274">
        <f t="shared" si="130"/>
        <v>0.67211301123208311</v>
      </c>
      <c r="CO274">
        <f t="shared" si="131"/>
        <v>57.941787021391498</v>
      </c>
      <c r="CP274">
        <f t="shared" si="132"/>
        <v>761.98977798736485</v>
      </c>
      <c r="CQ274">
        <f t="shared" si="133"/>
        <v>3.8546294396518396E-2</v>
      </c>
      <c r="CR274">
        <f t="shared" si="134"/>
        <v>0</v>
      </c>
      <c r="CS274">
        <f t="shared" si="135"/>
        <v>1530.9453552246091</v>
      </c>
      <c r="CT274">
        <f t="shared" si="136"/>
        <v>0</v>
      </c>
      <c r="CU274" t="e">
        <f t="shared" si="137"/>
        <v>#DIV/0!</v>
      </c>
      <c r="CV274" t="e">
        <f t="shared" si="138"/>
        <v>#DIV/0!</v>
      </c>
    </row>
    <row r="275" spans="1:100" x14ac:dyDescent="0.3">
      <c r="A275" s="4" t="str">
        <f>VLOOKUP(B275,ListCodeMtrx!A$1:B$91,2,TRUE)</f>
        <v>M14</v>
      </c>
      <c r="B275" s="5">
        <v>14</v>
      </c>
      <c r="C275" s="10">
        <v>14</v>
      </c>
      <c r="D275" s="10">
        <v>1</v>
      </c>
      <c r="E275" s="10">
        <v>3</v>
      </c>
      <c r="F275" s="1">
        <v>72</v>
      </c>
      <c r="G275" s="17">
        <v>41316</v>
      </c>
      <c r="H275" s="11">
        <v>1</v>
      </c>
      <c r="I275" s="11">
        <v>181.22954583576694</v>
      </c>
      <c r="J275" s="11">
        <v>3.2136777269126635</v>
      </c>
      <c r="K275" s="11">
        <v>181.59703819244032</v>
      </c>
      <c r="L275" s="11">
        <v>265.86836709658763</v>
      </c>
      <c r="M275" s="1">
        <v>45.9</v>
      </c>
      <c r="N275" s="19">
        <v>19</v>
      </c>
      <c r="O275" s="19" t="s">
        <v>460</v>
      </c>
      <c r="P275" s="12">
        <v>0.16111111111111112</v>
      </c>
      <c r="Q275" s="12">
        <f t="shared" si="95"/>
        <v>0.44104166666666667</v>
      </c>
      <c r="R275" s="19">
        <v>4107</v>
      </c>
      <c r="S275" s="19">
        <v>0</v>
      </c>
      <c r="T275" s="13" t="s">
        <v>194</v>
      </c>
      <c r="U275" s="5">
        <f t="shared" si="97"/>
        <v>30.672623479806294</v>
      </c>
      <c r="V275" s="5">
        <f t="shared" si="98"/>
        <v>0.33842957787224226</v>
      </c>
      <c r="W275" s="5">
        <f t="shared" si="99"/>
        <v>224.83856541533581</v>
      </c>
      <c r="X275" s="5">
        <v>25.283308029174805</v>
      </c>
      <c r="Y275" s="19">
        <v>3</v>
      </c>
      <c r="Z275" s="19">
        <v>3</v>
      </c>
      <c r="AA275" s="19">
        <v>0</v>
      </c>
      <c r="AB275" s="19">
        <v>0</v>
      </c>
      <c r="AC275" s="19">
        <v>302.223388671875</v>
      </c>
      <c r="AD275" s="19">
        <v>623.2637939453125</v>
      </c>
      <c r="AE275" s="19">
        <v>416.281494140625</v>
      </c>
      <c r="AF275" s="5" t="e">
        <f t="shared" si="100"/>
        <v>#DIV/0!</v>
      </c>
      <c r="AG275" s="5">
        <f t="shared" si="101"/>
        <v>0.51509554765121934</v>
      </c>
      <c r="AH275" s="5">
        <f t="shared" si="102"/>
        <v>0.3320942140637948</v>
      </c>
      <c r="AI275" s="19">
        <v>-1</v>
      </c>
      <c r="AJ275" s="19">
        <v>0.85</v>
      </c>
      <c r="AK275" s="19">
        <v>0.85</v>
      </c>
      <c r="AL275" s="19">
        <v>10.018235206604004</v>
      </c>
      <c r="AM275" s="5">
        <f t="shared" si="103"/>
        <v>0.84999999999999987</v>
      </c>
      <c r="AN275" s="5">
        <f t="shared" si="104"/>
        <v>2.071567316636716E-2</v>
      </c>
      <c r="AO275" s="5">
        <f t="shared" si="105"/>
        <v>0.64472351892403046</v>
      </c>
      <c r="AP275" s="5">
        <f t="shared" si="106"/>
        <v>2.062261946979862</v>
      </c>
      <c r="AQ275" s="5">
        <f t="shared" si="107"/>
        <v>-1</v>
      </c>
      <c r="AR275" s="19">
        <v>1798.7303466796875</v>
      </c>
      <c r="AS275" s="19">
        <v>0.5</v>
      </c>
      <c r="AT275" s="5">
        <f t="shared" si="108"/>
        <v>253.87287483714735</v>
      </c>
      <c r="AU275" s="5">
        <f t="shared" si="109"/>
        <v>4.5770304485528612</v>
      </c>
      <c r="AV275" s="5">
        <f t="shared" si="110"/>
        <v>1.3850550472380274</v>
      </c>
      <c r="AW275" s="5">
        <f t="shared" si="111"/>
        <v>25.283308029174805</v>
      </c>
      <c r="AX275" s="19">
        <v>2</v>
      </c>
      <c r="AY275" s="5">
        <f t="shared" si="112"/>
        <v>4.644859790802002</v>
      </c>
      <c r="AZ275" s="19">
        <v>1</v>
      </c>
      <c r="BA275" s="5">
        <f t="shared" si="113"/>
        <v>9.2897195816040039</v>
      </c>
      <c r="BB275" s="19">
        <v>25.035333633422852</v>
      </c>
      <c r="BC275" s="19">
        <v>25.283308029174805</v>
      </c>
      <c r="BD275" s="19">
        <v>25.138259887695313</v>
      </c>
      <c r="BE275" s="19">
        <v>399.63919067382812</v>
      </c>
      <c r="BF275" s="19">
        <v>381.13436889648437</v>
      </c>
      <c r="BG275" s="19">
        <v>15.675290107727051</v>
      </c>
      <c r="BH275" s="19">
        <v>18.240364074707031</v>
      </c>
      <c r="BI275" s="19">
        <v>49.860546112060547</v>
      </c>
      <c r="BJ275" s="19">
        <v>58.019630432128906</v>
      </c>
      <c r="BK275" s="19">
        <v>350.36367797851562</v>
      </c>
      <c r="BL275" s="19">
        <v>1798.7303466796875</v>
      </c>
      <c r="BM275" s="19">
        <v>1954.276123046875</v>
      </c>
      <c r="BN275" s="19">
        <v>101.35363006591797</v>
      </c>
      <c r="BO275" s="19">
        <v>-4.7600059509277344</v>
      </c>
      <c r="BP275" s="19">
        <v>-0.84630924463272095</v>
      </c>
      <c r="BQ275" s="19">
        <v>0.25</v>
      </c>
      <c r="BR275" s="19">
        <v>-1.355140209197998</v>
      </c>
      <c r="BS275" s="19">
        <v>7.355140209197998</v>
      </c>
      <c r="BT275" s="19">
        <v>1</v>
      </c>
      <c r="BU275" s="19">
        <v>0</v>
      </c>
      <c r="BV275" s="19">
        <v>0.15999999642372131</v>
      </c>
      <c r="BW275" s="19">
        <v>111115</v>
      </c>
      <c r="BX275" s="5">
        <f t="shared" si="114"/>
        <v>1.7518183898925781</v>
      </c>
      <c r="BY275" s="5">
        <f t="shared" si="115"/>
        <v>4.5770304485528608E-3</v>
      </c>
      <c r="BZ275" s="5">
        <f t="shared" si="116"/>
        <v>298.43330802917478</v>
      </c>
      <c r="CA275" s="5">
        <f t="shared" si="117"/>
        <v>298.18533363342283</v>
      </c>
      <c r="CB275" s="5">
        <f t="shared" si="118"/>
        <v>287.796849035989</v>
      </c>
      <c r="CC275" s="5">
        <f t="shared" si="119"/>
        <v>0.30605183495142718</v>
      </c>
      <c r="CD275" s="5">
        <f t="shared" si="120"/>
        <v>3.2337821599335439</v>
      </c>
      <c r="CE275" s="5">
        <f t="shared" si="121"/>
        <v>31.905933293463388</v>
      </c>
      <c r="CF275" s="5">
        <f t="shared" si="122"/>
        <v>13.665569218756357</v>
      </c>
      <c r="CG275" s="5">
        <f t="shared" si="123"/>
        <v>25.159320831298828</v>
      </c>
      <c r="CH275" s="5">
        <f t="shared" si="124"/>
        <v>3.2100055997064305</v>
      </c>
      <c r="CI275" s="5">
        <f t="shared" si="125"/>
        <v>0.32653377346771073</v>
      </c>
      <c r="CJ275" s="5">
        <f t="shared" si="126"/>
        <v>1.8487271126955165</v>
      </c>
      <c r="CK275" s="5">
        <f t="shared" si="127"/>
        <v>1.361278487010914</v>
      </c>
      <c r="CL275" s="5">
        <f t="shared" si="128"/>
        <v>0.20512004194242586</v>
      </c>
      <c r="CM275" s="5">
        <f t="shared" si="129"/>
        <v>22.788204783657644</v>
      </c>
      <c r="CN275" s="5">
        <f t="shared" si="130"/>
        <v>0.58991941888190536</v>
      </c>
      <c r="CO275" s="5">
        <f t="shared" si="131"/>
        <v>57.611891584410358</v>
      </c>
      <c r="CP275" s="5">
        <f t="shared" si="132"/>
        <v>376.67696398409748</v>
      </c>
      <c r="CQ275" s="5">
        <f t="shared" si="133"/>
        <v>4.6913085415083766E-2</v>
      </c>
      <c r="CR275" s="5">
        <f t="shared" si="134"/>
        <v>0</v>
      </c>
      <c r="CS275" s="5">
        <f t="shared" si="135"/>
        <v>1528.9207946777342</v>
      </c>
      <c r="CT275" s="5">
        <f t="shared" si="136"/>
        <v>321.0404052734375</v>
      </c>
      <c r="CU275" s="5">
        <f t="shared" si="137"/>
        <v>0.3320942140637948</v>
      </c>
      <c r="CV275" s="5" t="e">
        <f t="shared" si="138"/>
        <v>#DIV/0!</v>
      </c>
    </row>
    <row r="276" spans="1:100" x14ac:dyDescent="0.3">
      <c r="A276" s="4" t="str">
        <f>VLOOKUP(B276,ListCodeMtrx!A$1:B$91,2,TRUE)</f>
        <v>M15</v>
      </c>
      <c r="B276">
        <v>15</v>
      </c>
      <c r="C276" s="10">
        <v>15</v>
      </c>
      <c r="D276" s="10">
        <v>1</v>
      </c>
      <c r="E276" s="10">
        <v>3</v>
      </c>
      <c r="F276" s="1">
        <v>72</v>
      </c>
      <c r="G276" s="3">
        <v>41316</v>
      </c>
      <c r="H276" s="11">
        <v>1</v>
      </c>
      <c r="I276" s="11">
        <v>180.3303177325335</v>
      </c>
      <c r="J276" s="11">
        <v>3.2946580396097342</v>
      </c>
      <c r="K276" s="11">
        <v>176.14187787202729</v>
      </c>
      <c r="L276" s="11">
        <v>266.39980812951097</v>
      </c>
      <c r="M276" s="1">
        <v>44.2</v>
      </c>
      <c r="N276" s="8">
        <v>20</v>
      </c>
      <c r="O276" s="8" t="s">
        <v>461</v>
      </c>
      <c r="P276" s="12">
        <v>0.16111111111111112</v>
      </c>
      <c r="Q276" s="12">
        <f t="shared" ref="Q276:Q339" si="139">O276-P276</f>
        <v>0.44490740740740742</v>
      </c>
      <c r="R276" s="8">
        <v>4449</v>
      </c>
      <c r="S276" s="8">
        <v>0</v>
      </c>
      <c r="T276" s="13">
        <v>400</v>
      </c>
      <c r="U276">
        <f t="shared" si="97"/>
        <v>32.327804578695883</v>
      </c>
      <c r="V276">
        <f t="shared" si="98"/>
        <v>0.41062710696722216</v>
      </c>
      <c r="W276">
        <f t="shared" si="99"/>
        <v>243.11767742496846</v>
      </c>
      <c r="X276">
        <v>25.394908905029297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t="e">
        <f t="shared" si="100"/>
        <v>#DIV/0!</v>
      </c>
      <c r="AG276" t="e">
        <f t="shared" si="101"/>
        <v>#DIV/0!</v>
      </c>
      <c r="AH276" t="e">
        <f t="shared" si="102"/>
        <v>#DIV/0!</v>
      </c>
      <c r="AI276" s="8">
        <v>-1</v>
      </c>
      <c r="AJ276" s="8">
        <v>0.85</v>
      </c>
      <c r="AK276" s="8">
        <v>0.85</v>
      </c>
      <c r="AL276" s="8">
        <v>9.9940061569213867</v>
      </c>
      <c r="AM276">
        <f t="shared" si="103"/>
        <v>0.85</v>
      </c>
      <c r="AN276">
        <f t="shared" si="104"/>
        <v>2.1769141704057988E-2</v>
      </c>
      <c r="AO276" t="e">
        <f t="shared" si="105"/>
        <v>#DIV/0!</v>
      </c>
      <c r="AP276" t="e">
        <f t="shared" si="106"/>
        <v>#DIV/0!</v>
      </c>
      <c r="AQ276" t="e">
        <f t="shared" si="107"/>
        <v>#DIV/0!</v>
      </c>
      <c r="AR276" s="8">
        <v>1798.7303466796875</v>
      </c>
      <c r="AS276" s="8">
        <v>0.5</v>
      </c>
      <c r="AT276" t="e">
        <f t="shared" si="108"/>
        <v>#DIV/0!</v>
      </c>
      <c r="AU276">
        <f t="shared" si="109"/>
        <v>5.1699838581725288</v>
      </c>
      <c r="AV276">
        <f t="shared" si="110"/>
        <v>1.2983666562236771</v>
      </c>
      <c r="AW276">
        <f t="shared" si="111"/>
        <v>25.394908905029297</v>
      </c>
      <c r="AX276" s="8">
        <v>2</v>
      </c>
      <c r="AY276">
        <f t="shared" si="112"/>
        <v>4.644859790802002</v>
      </c>
      <c r="AZ276" s="8">
        <v>1</v>
      </c>
      <c r="BA276">
        <f t="shared" si="113"/>
        <v>9.2897195816040039</v>
      </c>
      <c r="BB276" s="8">
        <v>25.217042922973633</v>
      </c>
      <c r="BC276" s="8">
        <v>25.394908905029297</v>
      </c>
      <c r="BD276" s="8">
        <v>25.130966186523438</v>
      </c>
      <c r="BE276" s="8">
        <v>399.94482421875</v>
      </c>
      <c r="BF276" s="8">
        <v>380.36749267578125</v>
      </c>
      <c r="BG276" s="8">
        <v>16.411800384521484</v>
      </c>
      <c r="BH276" s="8">
        <v>19.306171417236328</v>
      </c>
      <c r="BI276" s="8">
        <v>51.646533966064453</v>
      </c>
      <c r="BJ276" s="8">
        <v>60.754867553710938</v>
      </c>
      <c r="BK276" s="8">
        <v>350.34701538085937</v>
      </c>
      <c r="BL276" s="8">
        <v>1801.1358642578125</v>
      </c>
      <c r="BM276" s="8">
        <v>1062.31005859375</v>
      </c>
      <c r="BN276" s="8">
        <v>101.36386871337891</v>
      </c>
      <c r="BO276" s="8">
        <v>-4.3664207458496094</v>
      </c>
      <c r="BP276" s="8">
        <v>-0.90795093774795532</v>
      </c>
      <c r="BQ276" s="8">
        <v>0.25</v>
      </c>
      <c r="BR276" s="8">
        <v>-1.355140209197998</v>
      </c>
      <c r="BS276" s="8">
        <v>7.355140209197998</v>
      </c>
      <c r="BT276" s="8">
        <v>1</v>
      </c>
      <c r="BU276" s="8">
        <v>0</v>
      </c>
      <c r="BV276" s="8">
        <v>0.15999999642372131</v>
      </c>
      <c r="BW276" s="8">
        <v>111115</v>
      </c>
      <c r="BX276">
        <f t="shared" si="114"/>
        <v>1.7517350769042968</v>
      </c>
      <c r="BY276">
        <f t="shared" si="115"/>
        <v>5.1699838581725291E-3</v>
      </c>
      <c r="BZ276">
        <f t="shared" si="116"/>
        <v>298.54490890502927</v>
      </c>
      <c r="CA276">
        <f t="shared" si="117"/>
        <v>298.36704292297361</v>
      </c>
      <c r="CB276">
        <f t="shared" si="118"/>
        <v>288.1817318398862</v>
      </c>
      <c r="CC276">
        <f t="shared" si="119"/>
        <v>0.214110423033542</v>
      </c>
      <c r="CD276">
        <f t="shared" si="120"/>
        <v>3.2553148811184087</v>
      </c>
      <c r="CE276">
        <f t="shared" si="121"/>
        <v>32.115140458216779</v>
      </c>
      <c r="CF276">
        <f t="shared" si="122"/>
        <v>12.80896904098045</v>
      </c>
      <c r="CG276">
        <f t="shared" si="123"/>
        <v>25.305975914001465</v>
      </c>
      <c r="CH276">
        <f t="shared" si="124"/>
        <v>3.23814569291517</v>
      </c>
      <c r="CI276">
        <f t="shared" si="125"/>
        <v>0.39324477761450644</v>
      </c>
      <c r="CJ276">
        <f t="shared" si="126"/>
        <v>1.9569482248947316</v>
      </c>
      <c r="CK276">
        <f t="shared" si="127"/>
        <v>1.2811974680204383</v>
      </c>
      <c r="CL276">
        <f t="shared" si="128"/>
        <v>0.2472827278440384</v>
      </c>
      <c r="CM276">
        <f t="shared" si="129"/>
        <v>24.643348336406106</v>
      </c>
      <c r="CN276">
        <f t="shared" si="130"/>
        <v>0.63916523390235613</v>
      </c>
      <c r="CO276">
        <f t="shared" si="131"/>
        <v>60.795876733873577</v>
      </c>
      <c r="CP276">
        <f t="shared" si="132"/>
        <v>375.66955364781933</v>
      </c>
      <c r="CQ276">
        <f t="shared" si="133"/>
        <v>5.2317181500571082E-2</v>
      </c>
      <c r="CR276">
        <f t="shared" si="134"/>
        <v>0</v>
      </c>
      <c r="CS276">
        <f t="shared" si="135"/>
        <v>1530.9654846191406</v>
      </c>
      <c r="CT276">
        <f t="shared" si="136"/>
        <v>0</v>
      </c>
      <c r="CU276" t="e">
        <f t="shared" si="137"/>
        <v>#DIV/0!</v>
      </c>
      <c r="CV276" t="e">
        <f t="shared" si="138"/>
        <v>#DIV/0!</v>
      </c>
    </row>
    <row r="277" spans="1:100" x14ac:dyDescent="0.3">
      <c r="A277" s="4" t="str">
        <f>VLOOKUP(B277,ListCodeMtrx!A$1:B$91,2,TRUE)</f>
        <v>M15</v>
      </c>
      <c r="B277">
        <v>15</v>
      </c>
      <c r="C277" s="10">
        <v>15</v>
      </c>
      <c r="D277" s="10">
        <v>1</v>
      </c>
      <c r="E277" s="10">
        <v>3</v>
      </c>
      <c r="F277" s="1">
        <v>72</v>
      </c>
      <c r="G277" s="3">
        <v>41316</v>
      </c>
      <c r="H277" s="11">
        <v>1</v>
      </c>
      <c r="I277" s="11">
        <v>180.3303177325335</v>
      </c>
      <c r="J277" s="11">
        <v>3.2946580396097342</v>
      </c>
      <c r="K277" s="11">
        <v>176.14187787202729</v>
      </c>
      <c r="L277" s="11">
        <v>266.39980812951097</v>
      </c>
      <c r="M277" s="1">
        <v>44.2</v>
      </c>
      <c r="N277" s="8">
        <v>21</v>
      </c>
      <c r="O277" s="8" t="s">
        <v>462</v>
      </c>
      <c r="P277" s="12">
        <v>0.16111111111111112</v>
      </c>
      <c r="Q277" s="12">
        <f t="shared" si="139"/>
        <v>0.44668981481481485</v>
      </c>
      <c r="R277" s="8">
        <v>4603</v>
      </c>
      <c r="S277" s="8">
        <v>0</v>
      </c>
      <c r="T277" s="13">
        <v>50</v>
      </c>
      <c r="U277" s="14">
        <f t="shared" si="97"/>
        <v>-1.0015890990234515</v>
      </c>
      <c r="V277" s="14">
        <f t="shared" si="98"/>
        <v>0.37520647615692104</v>
      </c>
      <c r="W277" s="14">
        <f t="shared" si="99"/>
        <v>53.309430413921568</v>
      </c>
      <c r="X277" s="15">
        <v>25.19047737121582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t="e">
        <f t="shared" si="100"/>
        <v>#DIV/0!</v>
      </c>
      <c r="AG277" t="e">
        <f t="shared" si="101"/>
        <v>#DIV/0!</v>
      </c>
      <c r="AH277" t="e">
        <f t="shared" si="102"/>
        <v>#DIV/0!</v>
      </c>
      <c r="AI277" s="8">
        <v>-1</v>
      </c>
      <c r="AJ277" s="8">
        <v>0.85</v>
      </c>
      <c r="AK277" s="8">
        <v>0.85</v>
      </c>
      <c r="AL277" s="8">
        <v>10.018235206604004</v>
      </c>
      <c r="AM277">
        <f t="shared" si="103"/>
        <v>0.84999999999999987</v>
      </c>
      <c r="AN277">
        <f t="shared" si="104"/>
        <v>-1.0385525780659602E-6</v>
      </c>
      <c r="AO277" t="e">
        <f t="shared" si="105"/>
        <v>#DIV/0!</v>
      </c>
      <c r="AP277" t="e">
        <f t="shared" si="106"/>
        <v>#DIV/0!</v>
      </c>
      <c r="AQ277" t="e">
        <f t="shared" si="107"/>
        <v>#DIV/0!</v>
      </c>
      <c r="AR277" s="8">
        <v>1798.7303466796875</v>
      </c>
      <c r="AS277" s="8">
        <v>0.5</v>
      </c>
      <c r="AT277" t="e">
        <f t="shared" si="108"/>
        <v>#DIV/0!</v>
      </c>
      <c r="AU277">
        <f t="shared" si="109"/>
        <v>4.8095956474206289</v>
      </c>
      <c r="AV277">
        <f t="shared" si="110"/>
        <v>1.3177588763700998</v>
      </c>
      <c r="AW277">
        <f t="shared" si="111"/>
        <v>25.19047737121582</v>
      </c>
      <c r="AX277" s="8">
        <v>2</v>
      </c>
      <c r="AY277">
        <f t="shared" si="112"/>
        <v>4.644859790802002</v>
      </c>
      <c r="AZ277" s="8">
        <v>1</v>
      </c>
      <c r="BA277">
        <f t="shared" si="113"/>
        <v>9.2897195816040039</v>
      </c>
      <c r="BB277" s="8">
        <v>25.026962280273438</v>
      </c>
      <c r="BC277" s="8">
        <v>25.19047737121582</v>
      </c>
      <c r="BD277" s="8">
        <v>25.131984710693359</v>
      </c>
      <c r="BE277" s="8">
        <v>49.552013397216797</v>
      </c>
      <c r="BF277" s="8">
        <v>49.986541748046875</v>
      </c>
      <c r="BG277" s="8">
        <v>16.03181266784668</v>
      </c>
      <c r="BH277" s="8">
        <v>18.726032257080078</v>
      </c>
      <c r="BI277" s="8">
        <v>51.026912689208984</v>
      </c>
      <c r="BJ277" s="8">
        <v>59.602222442626953</v>
      </c>
      <c r="BK277" s="8">
        <v>350.34494018554688</v>
      </c>
      <c r="BL277" s="8">
        <v>1800.128662109375</v>
      </c>
      <c r="BM277" s="8">
        <v>786.02557373046875</v>
      </c>
      <c r="BN277" s="8">
        <v>101.36728668212891</v>
      </c>
      <c r="BO277" s="8">
        <v>0.77259063720703125</v>
      </c>
      <c r="BP277" s="8">
        <v>-0.97044521570205688</v>
      </c>
      <c r="BQ277" s="8">
        <v>0.25</v>
      </c>
      <c r="BR277" s="8">
        <v>-1.355140209197998</v>
      </c>
      <c r="BS277" s="8">
        <v>7.355140209197998</v>
      </c>
      <c r="BT277" s="8">
        <v>1</v>
      </c>
      <c r="BU277" s="8">
        <v>0</v>
      </c>
      <c r="BV277" s="8">
        <v>0.15999999642372131</v>
      </c>
      <c r="BW277" s="8">
        <v>111135</v>
      </c>
      <c r="BX277">
        <f t="shared" si="114"/>
        <v>1.7517247009277344</v>
      </c>
      <c r="BY277">
        <f t="shared" si="115"/>
        <v>4.8095956474206291E-3</v>
      </c>
      <c r="BZ277">
        <f t="shared" si="116"/>
        <v>298.3404773712158</v>
      </c>
      <c r="CA277">
        <f t="shared" si="117"/>
        <v>298.17696228027341</v>
      </c>
      <c r="CB277">
        <f t="shared" si="118"/>
        <v>288.02057949973823</v>
      </c>
      <c r="CC277">
        <f t="shared" si="119"/>
        <v>0.27268097656292734</v>
      </c>
      <c r="CD277">
        <f t="shared" si="120"/>
        <v>3.2159659565923295</v>
      </c>
      <c r="CE277">
        <f t="shared" si="121"/>
        <v>31.725875890089355</v>
      </c>
      <c r="CF277">
        <f t="shared" si="122"/>
        <v>12.999843633009277</v>
      </c>
      <c r="CG277">
        <f t="shared" si="123"/>
        <v>25.108719825744629</v>
      </c>
      <c r="CH277">
        <f t="shared" si="124"/>
        <v>3.2003460148101603</v>
      </c>
      <c r="CI277">
        <f t="shared" si="125"/>
        <v>0.36064041544329067</v>
      </c>
      <c r="CJ277">
        <f t="shared" si="126"/>
        <v>1.8982070802222297</v>
      </c>
      <c r="CK277">
        <f t="shared" si="127"/>
        <v>1.3021389345879306</v>
      </c>
      <c r="CL277">
        <f t="shared" si="128"/>
        <v>0.22666518373165154</v>
      </c>
      <c r="CM277">
        <f t="shared" si="129"/>
        <v>5.40383231562899</v>
      </c>
      <c r="CN277">
        <f t="shared" si="130"/>
        <v>1.0664756662427948</v>
      </c>
      <c r="CO277">
        <f t="shared" si="131"/>
        <v>59.595976120230397</v>
      </c>
      <c r="CP277">
        <f t="shared" si="132"/>
        <v>50.132094611274226</v>
      </c>
      <c r="CQ277">
        <f t="shared" si="133"/>
        <v>-1.1906679840634633E-2</v>
      </c>
      <c r="CR277">
        <f t="shared" si="134"/>
        <v>0</v>
      </c>
      <c r="CS277">
        <f t="shared" si="135"/>
        <v>1530.1093627929686</v>
      </c>
      <c r="CT277">
        <f t="shared" si="136"/>
        <v>0</v>
      </c>
      <c r="CU277" t="e">
        <f t="shared" si="137"/>
        <v>#DIV/0!</v>
      </c>
      <c r="CV277" t="e">
        <f t="shared" si="138"/>
        <v>#DIV/0!</v>
      </c>
    </row>
    <row r="278" spans="1:100" x14ac:dyDescent="0.3">
      <c r="A278" s="4" t="str">
        <f>VLOOKUP(B278,ListCodeMtrx!A$1:B$91,2,TRUE)</f>
        <v>M15</v>
      </c>
      <c r="B278">
        <v>15</v>
      </c>
      <c r="C278" s="10">
        <v>15</v>
      </c>
      <c r="D278" s="10">
        <v>1</v>
      </c>
      <c r="E278" s="10">
        <v>3</v>
      </c>
      <c r="F278" s="1">
        <v>72</v>
      </c>
      <c r="G278" s="3">
        <v>41316</v>
      </c>
      <c r="H278" s="11">
        <v>1</v>
      </c>
      <c r="I278" s="11">
        <v>180.3303177325335</v>
      </c>
      <c r="J278" s="11">
        <v>3.2946580396097342</v>
      </c>
      <c r="K278" s="11">
        <v>176.14187787202729</v>
      </c>
      <c r="L278" s="11">
        <v>266.39980812951097</v>
      </c>
      <c r="M278" s="1">
        <v>44.2</v>
      </c>
      <c r="N278" s="8">
        <v>22</v>
      </c>
      <c r="O278" s="8" t="s">
        <v>463</v>
      </c>
      <c r="P278" s="12">
        <v>0.16111111111111112</v>
      </c>
      <c r="Q278" s="12">
        <f t="shared" si="139"/>
        <v>0.44855324074074077</v>
      </c>
      <c r="R278" s="8">
        <v>4764</v>
      </c>
      <c r="S278" s="8">
        <v>0</v>
      </c>
      <c r="T278" s="13">
        <v>150</v>
      </c>
      <c r="U278" s="14">
        <f t="shared" si="97"/>
        <v>10.736362580141421</v>
      </c>
      <c r="V278" s="14">
        <f t="shared" si="98"/>
        <v>0.36193488823443293</v>
      </c>
      <c r="W278" s="14">
        <f t="shared" si="99"/>
        <v>93.532045663677621</v>
      </c>
      <c r="X278" s="15">
        <v>24.851554870605469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t="e">
        <f t="shared" si="100"/>
        <v>#DIV/0!</v>
      </c>
      <c r="AG278" t="e">
        <f t="shared" si="101"/>
        <v>#DIV/0!</v>
      </c>
      <c r="AH278" t="e">
        <f t="shared" si="102"/>
        <v>#DIV/0!</v>
      </c>
      <c r="AI278" s="8">
        <v>-1</v>
      </c>
      <c r="AJ278" s="8">
        <v>0.85</v>
      </c>
      <c r="AK278" s="8">
        <v>0.85</v>
      </c>
      <c r="AL278" s="8">
        <v>10.042580604553223</v>
      </c>
      <c r="AM278">
        <f t="shared" si="103"/>
        <v>0.85</v>
      </c>
      <c r="AN278">
        <f t="shared" si="104"/>
        <v>7.6798917546557315E-3</v>
      </c>
      <c r="AO278" t="e">
        <f t="shared" si="105"/>
        <v>#DIV/0!</v>
      </c>
      <c r="AP278" t="e">
        <f t="shared" si="106"/>
        <v>#DIV/0!</v>
      </c>
      <c r="AQ278" t="e">
        <f t="shared" si="107"/>
        <v>#DIV/0!</v>
      </c>
      <c r="AR278" s="8">
        <v>1798.7303466796875</v>
      </c>
      <c r="AS278" s="8">
        <v>0.5</v>
      </c>
      <c r="AT278" t="e">
        <f t="shared" si="108"/>
        <v>#DIV/0!</v>
      </c>
      <c r="AU278">
        <f t="shared" si="109"/>
        <v>4.6236804054512044</v>
      </c>
      <c r="AV278">
        <f t="shared" si="110"/>
        <v>1.3122895485895814</v>
      </c>
      <c r="AW278">
        <f t="shared" si="111"/>
        <v>24.851554870605469</v>
      </c>
      <c r="AX278" s="8">
        <v>2</v>
      </c>
      <c r="AY278">
        <f t="shared" si="112"/>
        <v>4.644859790802002</v>
      </c>
      <c r="AZ278" s="8">
        <v>1</v>
      </c>
      <c r="BA278">
        <f t="shared" si="113"/>
        <v>9.2897195816040039</v>
      </c>
      <c r="BB278" s="8">
        <v>24.896003723144531</v>
      </c>
      <c r="BC278" s="8">
        <v>24.851554870605469</v>
      </c>
      <c r="BD278" s="8">
        <v>25.135412216186523</v>
      </c>
      <c r="BE278" s="8">
        <v>151.61294555664062</v>
      </c>
      <c r="BF278" s="8">
        <v>145.09759521484375</v>
      </c>
      <c r="BG278" s="8">
        <v>15.552491188049316</v>
      </c>
      <c r="BH278" s="8">
        <v>18.145427703857422</v>
      </c>
      <c r="BI278" s="8">
        <v>49.889507293701172</v>
      </c>
      <c r="BJ278" s="8">
        <v>58.207164764404297</v>
      </c>
      <c r="BK278" s="8">
        <v>350.165283203125</v>
      </c>
      <c r="BL278" s="8">
        <v>1797.875</v>
      </c>
      <c r="BM278" s="8">
        <v>802.3074951171875</v>
      </c>
      <c r="BN278" s="8">
        <v>101.36746215820312</v>
      </c>
      <c r="BO278" s="8">
        <v>-0.34004974365234375</v>
      </c>
      <c r="BP278" s="8">
        <v>-0.90959125757217407</v>
      </c>
      <c r="BQ278" s="8">
        <v>0.25</v>
      </c>
      <c r="BR278" s="8">
        <v>-1.355140209197998</v>
      </c>
      <c r="BS278" s="8">
        <v>7.355140209197998</v>
      </c>
      <c r="BT278" s="8">
        <v>1</v>
      </c>
      <c r="BU278" s="8">
        <v>0</v>
      </c>
      <c r="BV278" s="8">
        <v>0.15999999642372131</v>
      </c>
      <c r="BW278" s="8">
        <v>111115</v>
      </c>
      <c r="BX278">
        <f t="shared" si="114"/>
        <v>1.7508264160156251</v>
      </c>
      <c r="BY278">
        <f t="shared" si="115"/>
        <v>4.6236804054512045E-3</v>
      </c>
      <c r="BZ278">
        <f t="shared" si="116"/>
        <v>298.00155487060545</v>
      </c>
      <c r="CA278">
        <f t="shared" si="117"/>
        <v>298.04600372314451</v>
      </c>
      <c r="CB278">
        <f t="shared" si="118"/>
        <v>287.65999357029796</v>
      </c>
      <c r="CC278">
        <f t="shared" si="119"/>
        <v>0.31034150652647707</v>
      </c>
      <c r="CD278">
        <f t="shared" si="120"/>
        <v>3.1516455047047591</v>
      </c>
      <c r="CE278">
        <f t="shared" si="121"/>
        <v>31.091293375639804</v>
      </c>
      <c r="CF278">
        <f t="shared" si="122"/>
        <v>12.945865671782382</v>
      </c>
      <c r="CG278">
        <f t="shared" si="123"/>
        <v>24.873779296875</v>
      </c>
      <c r="CH278">
        <f t="shared" si="124"/>
        <v>3.1558285246063851</v>
      </c>
      <c r="CI278">
        <f t="shared" si="125"/>
        <v>0.34836241071457991</v>
      </c>
      <c r="CJ278">
        <f t="shared" si="126"/>
        <v>1.8393559561151778</v>
      </c>
      <c r="CK278">
        <f t="shared" si="127"/>
        <v>1.3164725684912073</v>
      </c>
      <c r="CL278">
        <f t="shared" si="128"/>
        <v>0.21890654275459157</v>
      </c>
      <c r="CM278">
        <f t="shared" si="129"/>
        <v>9.4811060993921679</v>
      </c>
      <c r="CN278">
        <f t="shared" si="130"/>
        <v>0.6446147196663472</v>
      </c>
      <c r="CO278">
        <f t="shared" si="131"/>
        <v>58.911662407243959</v>
      </c>
      <c r="CP278">
        <f t="shared" si="132"/>
        <v>143.53736625896732</v>
      </c>
      <c r="CQ278">
        <f t="shared" si="133"/>
        <v>4.4064969581643243E-2</v>
      </c>
      <c r="CR278">
        <f t="shared" si="134"/>
        <v>0</v>
      </c>
      <c r="CS278">
        <f t="shared" si="135"/>
        <v>1528.1937499999999</v>
      </c>
      <c r="CT278">
        <f t="shared" si="136"/>
        <v>0</v>
      </c>
      <c r="CU278" t="e">
        <f t="shared" si="137"/>
        <v>#DIV/0!</v>
      </c>
      <c r="CV278" t="e">
        <f t="shared" si="138"/>
        <v>#DIV/0!</v>
      </c>
    </row>
    <row r="279" spans="1:100" s="5" customFormat="1" x14ac:dyDescent="0.3">
      <c r="A279" s="4" t="str">
        <f>VLOOKUP(B279,ListCodeMtrx!A$1:B$91,2,TRUE)</f>
        <v>M15</v>
      </c>
      <c r="B279">
        <v>15</v>
      </c>
      <c r="C279" s="10">
        <v>15</v>
      </c>
      <c r="D279" s="10">
        <v>1</v>
      </c>
      <c r="E279" s="10">
        <v>3</v>
      </c>
      <c r="F279" s="1">
        <v>72</v>
      </c>
      <c r="G279" s="3">
        <v>41316</v>
      </c>
      <c r="H279" s="11">
        <v>1</v>
      </c>
      <c r="I279" s="11">
        <v>180.3303177325335</v>
      </c>
      <c r="J279" s="11">
        <v>3.2946580396097342</v>
      </c>
      <c r="K279" s="11">
        <v>176.14187787202729</v>
      </c>
      <c r="L279" s="11">
        <v>266.39980812951097</v>
      </c>
      <c r="M279" s="1">
        <v>44.2</v>
      </c>
      <c r="N279" s="8">
        <v>23</v>
      </c>
      <c r="O279" s="8" t="s">
        <v>464</v>
      </c>
      <c r="P279" s="12">
        <v>0.16111111111111112</v>
      </c>
      <c r="Q279" s="12">
        <f t="shared" si="139"/>
        <v>0.45097222222222222</v>
      </c>
      <c r="R279" s="8">
        <v>4973</v>
      </c>
      <c r="S279" s="8">
        <v>0</v>
      </c>
      <c r="T279" s="13" t="s">
        <v>192</v>
      </c>
      <c r="U279" s="14">
        <f t="shared" si="97"/>
        <v>31.425754799241311</v>
      </c>
      <c r="V279" s="14">
        <f t="shared" si="98"/>
        <v>0.35504868719077887</v>
      </c>
      <c r="W279" s="14">
        <f t="shared" si="99"/>
        <v>228.43981666114746</v>
      </c>
      <c r="X279" s="15">
        <v>24.783182144165039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t="e">
        <f t="shared" si="100"/>
        <v>#DIV/0!</v>
      </c>
      <c r="AG279" t="e">
        <f t="shared" si="101"/>
        <v>#DIV/0!</v>
      </c>
      <c r="AH279" t="e">
        <f t="shared" si="102"/>
        <v>#DIV/0!</v>
      </c>
      <c r="AI279" s="8">
        <v>-1</v>
      </c>
      <c r="AJ279" s="8">
        <v>0.85</v>
      </c>
      <c r="AK279" s="8">
        <v>0.85</v>
      </c>
      <c r="AL279" s="8">
        <v>10.018235206604004</v>
      </c>
      <c r="AM279">
        <f t="shared" si="103"/>
        <v>0.84999999999999987</v>
      </c>
      <c r="AN279">
        <f t="shared" si="104"/>
        <v>2.1169844910021381E-2</v>
      </c>
      <c r="AO279" t="e">
        <f t="shared" si="105"/>
        <v>#DIV/0!</v>
      </c>
      <c r="AP279" t="e">
        <f t="shared" si="106"/>
        <v>#DIV/0!</v>
      </c>
      <c r="AQ279" t="e">
        <f t="shared" si="107"/>
        <v>#DIV/0!</v>
      </c>
      <c r="AR279" s="8">
        <v>1798.7303466796875</v>
      </c>
      <c r="AS279" s="8">
        <v>0.5</v>
      </c>
      <c r="AT279" t="e">
        <f t="shared" si="108"/>
        <v>#DIV/0!</v>
      </c>
      <c r="AU279">
        <f t="shared" si="109"/>
        <v>4.6576236002124674</v>
      </c>
      <c r="AV279">
        <f t="shared" si="110"/>
        <v>1.3469341223247036</v>
      </c>
      <c r="AW279">
        <f t="shared" si="111"/>
        <v>24.783182144165039</v>
      </c>
      <c r="AX279" s="8">
        <v>2</v>
      </c>
      <c r="AY279">
        <f t="shared" si="112"/>
        <v>4.644859790802002</v>
      </c>
      <c r="AZ279" s="8">
        <v>1</v>
      </c>
      <c r="BA279">
        <f t="shared" si="113"/>
        <v>9.2897195816040039</v>
      </c>
      <c r="BB279" s="8">
        <v>24.909378051757812</v>
      </c>
      <c r="BC279" s="8">
        <v>24.783182144165039</v>
      </c>
      <c r="BD279" s="8">
        <v>25.13250732421875</v>
      </c>
      <c r="BE279" s="8">
        <v>400.25424194335937</v>
      </c>
      <c r="BF279" s="8">
        <v>381.30050659179687</v>
      </c>
      <c r="BG279" s="8">
        <v>15.066115379333496</v>
      </c>
      <c r="BH279" s="8">
        <v>17.67799186706543</v>
      </c>
      <c r="BI279" s="8">
        <v>48.288051605224609</v>
      </c>
      <c r="BJ279" s="8">
        <v>56.659313201904297</v>
      </c>
      <c r="BK279" s="8">
        <v>350.34475708007812</v>
      </c>
      <c r="BL279" s="8">
        <v>1801.99462890625</v>
      </c>
      <c r="BM279" s="8">
        <v>704.77880859375</v>
      </c>
      <c r="BN279" s="8">
        <v>101.36178588867187</v>
      </c>
      <c r="BO279" s="8">
        <v>-4.8205184936523437</v>
      </c>
      <c r="BP279" s="8">
        <v>-0.8246799111366272</v>
      </c>
      <c r="BQ279" s="8">
        <v>0.25</v>
      </c>
      <c r="BR279" s="8">
        <v>-1.355140209197998</v>
      </c>
      <c r="BS279" s="8">
        <v>7.355140209197998</v>
      </c>
      <c r="BT279" s="8">
        <v>1</v>
      </c>
      <c r="BU279" s="8">
        <v>0</v>
      </c>
      <c r="BV279" s="8">
        <v>0.15999999642372131</v>
      </c>
      <c r="BW279" s="8">
        <v>111115</v>
      </c>
      <c r="BX279">
        <f t="shared" si="114"/>
        <v>1.7517237854003904</v>
      </c>
      <c r="BY279">
        <f t="shared" si="115"/>
        <v>4.657623600212467E-3</v>
      </c>
      <c r="BZ279">
        <f t="shared" si="116"/>
        <v>297.93318214416502</v>
      </c>
      <c r="CA279">
        <f t="shared" si="117"/>
        <v>298.05937805175779</v>
      </c>
      <c r="CB279">
        <f t="shared" si="118"/>
        <v>288.31913418056502</v>
      </c>
      <c r="CC279">
        <f t="shared" si="119"/>
        <v>0.31069775416633755</v>
      </c>
      <c r="CD279">
        <f t="shared" si="120"/>
        <v>3.1388069488958723</v>
      </c>
      <c r="CE279">
        <f t="shared" si="121"/>
        <v>30.966373780581378</v>
      </c>
      <c r="CF279">
        <f t="shared" si="122"/>
        <v>13.288381913515948</v>
      </c>
      <c r="CG279">
        <f t="shared" si="123"/>
        <v>24.846280097961426</v>
      </c>
      <c r="CH279">
        <f t="shared" si="124"/>
        <v>3.1506534134281141</v>
      </c>
      <c r="CI279">
        <f t="shared" si="125"/>
        <v>0.34197843327044825</v>
      </c>
      <c r="CJ279">
        <f t="shared" si="126"/>
        <v>1.7918728265711688</v>
      </c>
      <c r="CK279">
        <f t="shared" si="127"/>
        <v>1.3587805868569454</v>
      </c>
      <c r="CL279">
        <f t="shared" si="128"/>
        <v>0.21487359028625982</v>
      </c>
      <c r="CM279">
        <f t="shared" si="129"/>
        <v>23.155067784854687</v>
      </c>
      <c r="CN279">
        <f t="shared" si="130"/>
        <v>0.59910703686975386</v>
      </c>
      <c r="CO279">
        <f t="shared" si="131"/>
        <v>57.637056759702098</v>
      </c>
      <c r="CP279">
        <f t="shared" si="132"/>
        <v>376.73365518080408</v>
      </c>
      <c r="CQ279">
        <f t="shared" si="133"/>
        <v>4.8078741789370237E-2</v>
      </c>
      <c r="CR279">
        <f t="shared" si="134"/>
        <v>0</v>
      </c>
      <c r="CS279">
        <f t="shared" si="135"/>
        <v>1531.6954345703123</v>
      </c>
      <c r="CT279">
        <f t="shared" si="136"/>
        <v>0</v>
      </c>
      <c r="CU279" t="e">
        <f t="shared" si="137"/>
        <v>#DIV/0!</v>
      </c>
      <c r="CV279" t="e">
        <f t="shared" si="138"/>
        <v>#DIV/0!</v>
      </c>
    </row>
    <row r="280" spans="1:100" x14ac:dyDescent="0.3">
      <c r="A280" s="4" t="str">
        <f>VLOOKUP(B280,ListCodeMtrx!A$1:B$91,2,TRUE)</f>
        <v>M15</v>
      </c>
      <c r="B280">
        <v>15</v>
      </c>
      <c r="C280" s="10">
        <v>15</v>
      </c>
      <c r="D280" s="10">
        <v>1</v>
      </c>
      <c r="E280" s="10">
        <v>3</v>
      </c>
      <c r="F280" s="1">
        <v>72</v>
      </c>
      <c r="G280" s="3">
        <v>41316</v>
      </c>
      <c r="H280" s="11">
        <v>1</v>
      </c>
      <c r="I280" s="11">
        <v>180.3303177325335</v>
      </c>
      <c r="J280" s="11">
        <v>3.2946580396097342</v>
      </c>
      <c r="K280" s="11">
        <v>176.14187787202729</v>
      </c>
      <c r="L280" s="11">
        <v>266.39980812951097</v>
      </c>
      <c r="M280" s="1">
        <v>44.2</v>
      </c>
      <c r="N280" s="8">
        <v>24</v>
      </c>
      <c r="O280" s="8" t="s">
        <v>465</v>
      </c>
      <c r="P280" s="12">
        <v>0.16111111111111112</v>
      </c>
      <c r="Q280" s="12">
        <f t="shared" si="139"/>
        <v>0.45339120370370378</v>
      </c>
      <c r="R280" s="8">
        <v>5182</v>
      </c>
      <c r="S280" s="8">
        <v>0</v>
      </c>
      <c r="T280" s="13">
        <v>800</v>
      </c>
      <c r="U280" s="14">
        <f t="shared" si="97"/>
        <v>50.188234863790733</v>
      </c>
      <c r="V280" s="14">
        <f t="shared" si="98"/>
        <v>0.30819162319585086</v>
      </c>
      <c r="W280" s="14">
        <f t="shared" si="99"/>
        <v>488.42836401996493</v>
      </c>
      <c r="X280" s="15">
        <v>24.552175521850586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t="e">
        <f t="shared" si="100"/>
        <v>#DIV/0!</v>
      </c>
      <c r="AG280" t="e">
        <f t="shared" si="101"/>
        <v>#DIV/0!</v>
      </c>
      <c r="AH280" t="e">
        <f t="shared" si="102"/>
        <v>#DIV/0!</v>
      </c>
      <c r="AI280" s="8">
        <v>-1</v>
      </c>
      <c r="AJ280" s="8">
        <v>0.85</v>
      </c>
      <c r="AK280" s="8">
        <v>0.85</v>
      </c>
      <c r="AL280" s="8">
        <v>10.042580604553223</v>
      </c>
      <c r="AM280">
        <f t="shared" si="103"/>
        <v>0.85</v>
      </c>
      <c r="AN280">
        <f t="shared" si="104"/>
        <v>3.3456310471343315E-2</v>
      </c>
      <c r="AO280" t="e">
        <f t="shared" si="105"/>
        <v>#DIV/0!</v>
      </c>
      <c r="AP280" t="e">
        <f t="shared" si="106"/>
        <v>#DIV/0!</v>
      </c>
      <c r="AQ280" t="e">
        <f t="shared" si="107"/>
        <v>#DIV/0!</v>
      </c>
      <c r="AR280" s="8">
        <v>1798.7303466796875</v>
      </c>
      <c r="AS280" s="8">
        <v>0.5</v>
      </c>
      <c r="AT280" t="e">
        <f t="shared" si="108"/>
        <v>#DIV/0!</v>
      </c>
      <c r="AU280">
        <f t="shared" si="109"/>
        <v>4.226195408992127</v>
      </c>
      <c r="AV280">
        <f t="shared" si="110"/>
        <v>1.402084711580794</v>
      </c>
      <c r="AW280">
        <f t="shared" si="111"/>
        <v>24.552175521850586</v>
      </c>
      <c r="AX280" s="8">
        <v>2</v>
      </c>
      <c r="AY280">
        <f t="shared" si="112"/>
        <v>4.644859790802002</v>
      </c>
      <c r="AZ280" s="8">
        <v>1</v>
      </c>
      <c r="BA280">
        <f t="shared" si="113"/>
        <v>9.2897195816040039</v>
      </c>
      <c r="BB280" s="8">
        <v>24.798931121826172</v>
      </c>
      <c r="BC280" s="8">
        <v>24.552175521850586</v>
      </c>
      <c r="BD280" s="8">
        <v>25.133939743041992</v>
      </c>
      <c r="BE280" s="8">
        <v>801.0987548828125</v>
      </c>
      <c r="BF280" s="8">
        <v>770.59002685546875</v>
      </c>
      <c r="BG280" s="8">
        <v>14.337821006774902</v>
      </c>
      <c r="BH280" s="8">
        <v>16.71000862121582</v>
      </c>
      <c r="BI280" s="8">
        <v>46.255733489990234</v>
      </c>
      <c r="BJ280" s="8">
        <v>53.908729553222656</v>
      </c>
      <c r="BK280" s="8">
        <v>350.35809326171875</v>
      </c>
      <c r="BL280" s="8">
        <v>1800.0028076171875</v>
      </c>
      <c r="BM280" s="8">
        <v>610.16278076171875</v>
      </c>
      <c r="BN280" s="8">
        <v>101.35739135742187</v>
      </c>
      <c r="BO280" s="8">
        <v>-15.544334411621094</v>
      </c>
      <c r="BP280" s="8">
        <v>-0.70318561792373657</v>
      </c>
      <c r="BQ280" s="8">
        <v>0.25</v>
      </c>
      <c r="BR280" s="8">
        <v>-1.355140209197998</v>
      </c>
      <c r="BS280" s="8">
        <v>7.355140209197998</v>
      </c>
      <c r="BT280" s="8">
        <v>1</v>
      </c>
      <c r="BU280" s="8">
        <v>0</v>
      </c>
      <c r="BV280" s="8">
        <v>0.15999999642372131</v>
      </c>
      <c r="BW280" s="8">
        <v>111115</v>
      </c>
      <c r="BX280">
        <f t="shared" si="114"/>
        <v>1.7517904663085935</v>
      </c>
      <c r="BY280">
        <f t="shared" si="115"/>
        <v>4.2261954089921269E-3</v>
      </c>
      <c r="BZ280">
        <f t="shared" si="116"/>
        <v>297.70217552185056</v>
      </c>
      <c r="CA280">
        <f t="shared" si="117"/>
        <v>297.94893112182615</v>
      </c>
      <c r="CB280">
        <f t="shared" si="118"/>
        <v>288.00044278143832</v>
      </c>
      <c r="CC280">
        <f t="shared" si="119"/>
        <v>0.38468234951255226</v>
      </c>
      <c r="CD280">
        <f t="shared" si="120"/>
        <v>3.0957675949872594</v>
      </c>
      <c r="CE280">
        <f t="shared" si="121"/>
        <v>30.543086730305561</v>
      </c>
      <c r="CF280">
        <f t="shared" si="122"/>
        <v>13.83307810908974</v>
      </c>
      <c r="CG280">
        <f t="shared" si="123"/>
        <v>24.675553321838379</v>
      </c>
      <c r="CH280">
        <f t="shared" si="124"/>
        <v>3.1186897569784229</v>
      </c>
      <c r="CI280">
        <f t="shared" si="125"/>
        <v>0.29829550365677937</v>
      </c>
      <c r="CJ280">
        <f t="shared" si="126"/>
        <v>1.6936828834064654</v>
      </c>
      <c r="CK280">
        <f t="shared" si="127"/>
        <v>1.4250068735719574</v>
      </c>
      <c r="CL280">
        <f t="shared" si="128"/>
        <v>0.18729923549634717</v>
      </c>
      <c r="CM280">
        <f t="shared" si="129"/>
        <v>49.505824842036901</v>
      </c>
      <c r="CN280">
        <f t="shared" si="130"/>
        <v>0.63383686136334361</v>
      </c>
      <c r="CO280">
        <f t="shared" si="131"/>
        <v>55.103155510525447</v>
      </c>
      <c r="CP280">
        <f t="shared" si="132"/>
        <v>763.29657558700546</v>
      </c>
      <c r="CQ280">
        <f t="shared" si="133"/>
        <v>3.6231396798438828E-2</v>
      </c>
      <c r="CR280">
        <f t="shared" si="134"/>
        <v>0</v>
      </c>
      <c r="CS280">
        <f t="shared" si="135"/>
        <v>1530.0023864746092</v>
      </c>
      <c r="CT280">
        <f t="shared" si="136"/>
        <v>0</v>
      </c>
      <c r="CU280" t="e">
        <f t="shared" si="137"/>
        <v>#DIV/0!</v>
      </c>
      <c r="CV280" t="e">
        <f t="shared" si="138"/>
        <v>#DIV/0!</v>
      </c>
    </row>
    <row r="281" spans="1:100" x14ac:dyDescent="0.3">
      <c r="A281" s="4" t="str">
        <f>VLOOKUP(B281,ListCodeMtrx!A$1:B$91,2,TRUE)</f>
        <v>M15</v>
      </c>
      <c r="B281">
        <v>15</v>
      </c>
      <c r="C281" s="10">
        <v>15</v>
      </c>
      <c r="D281" s="10">
        <v>1</v>
      </c>
      <c r="E281" s="10">
        <v>3</v>
      </c>
      <c r="F281" s="1">
        <v>72</v>
      </c>
      <c r="G281" s="3">
        <v>41316</v>
      </c>
      <c r="H281" s="11">
        <v>1</v>
      </c>
      <c r="I281" s="11">
        <v>180.3303177325335</v>
      </c>
      <c r="J281" s="11">
        <v>3.2946580396097342</v>
      </c>
      <c r="K281" s="11">
        <v>176.14187787202729</v>
      </c>
      <c r="L281" s="11">
        <v>266.39980812951097</v>
      </c>
      <c r="M281" s="1">
        <v>44.2</v>
      </c>
      <c r="N281" s="8">
        <v>25</v>
      </c>
      <c r="O281" s="8" t="s">
        <v>466</v>
      </c>
      <c r="P281" s="12">
        <v>0.16111111111111112</v>
      </c>
      <c r="Q281" s="12">
        <f t="shared" si="139"/>
        <v>0.4556365740740741</v>
      </c>
      <c r="R281" s="8">
        <v>5376</v>
      </c>
      <c r="S281" s="8">
        <v>0</v>
      </c>
      <c r="T281" s="13" t="s">
        <v>745</v>
      </c>
      <c r="U281">
        <f t="shared" si="97"/>
        <v>28.745469687318074</v>
      </c>
      <c r="V281">
        <f t="shared" si="98"/>
        <v>0.29252956072309472</v>
      </c>
      <c r="W281">
        <f t="shared" si="99"/>
        <v>214.0073247033674</v>
      </c>
      <c r="X281" s="15">
        <v>24.601442337036133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t="e">
        <f t="shared" si="100"/>
        <v>#DIV/0!</v>
      </c>
      <c r="AG281" t="e">
        <f t="shared" si="101"/>
        <v>#DIV/0!</v>
      </c>
      <c r="AH281" t="e">
        <f t="shared" si="102"/>
        <v>#DIV/0!</v>
      </c>
      <c r="AI281" s="8">
        <v>-1</v>
      </c>
      <c r="AJ281" s="8">
        <v>0.85</v>
      </c>
      <c r="AK281" s="8">
        <v>0.85</v>
      </c>
      <c r="AL281" s="8">
        <v>10.042580604553223</v>
      </c>
      <c r="AM281">
        <f t="shared" si="103"/>
        <v>0.85</v>
      </c>
      <c r="AN281">
        <f t="shared" si="104"/>
        <v>1.9444611345989189E-2</v>
      </c>
      <c r="AO281" t="e">
        <f t="shared" si="105"/>
        <v>#DIV/0!</v>
      </c>
      <c r="AP281" t="e">
        <f t="shared" si="106"/>
        <v>#DIV/0!</v>
      </c>
      <c r="AQ281" t="e">
        <f t="shared" si="107"/>
        <v>#DIV/0!</v>
      </c>
      <c r="AR281" s="8">
        <v>1798.7303466796875</v>
      </c>
      <c r="AS281" s="8">
        <v>0.5</v>
      </c>
      <c r="AT281" t="e">
        <f t="shared" si="108"/>
        <v>#DIV/0!</v>
      </c>
      <c r="AU281">
        <f t="shared" si="109"/>
        <v>4.1459047118381323</v>
      </c>
      <c r="AV281">
        <f t="shared" si="110"/>
        <v>1.4468538162969127</v>
      </c>
      <c r="AW281">
        <f t="shared" si="111"/>
        <v>24.601442337036133</v>
      </c>
      <c r="AX281" s="8">
        <v>2</v>
      </c>
      <c r="AY281">
        <f t="shared" si="112"/>
        <v>4.644859790802002</v>
      </c>
      <c r="AZ281" s="8">
        <v>1</v>
      </c>
      <c r="BA281">
        <f t="shared" si="113"/>
        <v>9.2897195816040039</v>
      </c>
      <c r="BB281" s="8">
        <v>24.773386001586914</v>
      </c>
      <c r="BC281" s="8">
        <v>24.601442337036133</v>
      </c>
      <c r="BD281" s="8">
        <v>25.137598037719727</v>
      </c>
      <c r="BE281" s="8">
        <v>399.72958374023437</v>
      </c>
      <c r="BF281" s="8">
        <v>382.41546630859375</v>
      </c>
      <c r="BG281" s="8">
        <v>14.031220436096191</v>
      </c>
      <c r="BH281" s="8">
        <v>16.359153747558594</v>
      </c>
      <c r="BI281" s="8">
        <v>45.333736419677734</v>
      </c>
      <c r="BJ281" s="8">
        <v>52.855098724365234</v>
      </c>
      <c r="BK281" s="8">
        <v>350.36065673828125</v>
      </c>
      <c r="BL281" s="8">
        <v>1799.71044921875</v>
      </c>
      <c r="BM281" s="8">
        <v>666.80181884765625</v>
      </c>
      <c r="BN281" s="8">
        <v>101.35299682617187</v>
      </c>
      <c r="BO281" s="8">
        <v>-4.8557968139648437</v>
      </c>
      <c r="BP281" s="8">
        <v>-0.75000721216201782</v>
      </c>
      <c r="BQ281" s="8">
        <v>0.25</v>
      </c>
      <c r="BR281" s="8">
        <v>-1.355140209197998</v>
      </c>
      <c r="BS281" s="8">
        <v>7.355140209197998</v>
      </c>
      <c r="BT281" s="8">
        <v>1</v>
      </c>
      <c r="BU281" s="8">
        <v>0</v>
      </c>
      <c r="BV281" s="8">
        <v>0.15999999642372131</v>
      </c>
      <c r="BW281" s="8">
        <v>111115</v>
      </c>
      <c r="BX281">
        <f t="shared" si="114"/>
        <v>1.7518032836914061</v>
      </c>
      <c r="BY281">
        <f t="shared" si="115"/>
        <v>4.1459047118381324E-3</v>
      </c>
      <c r="BZ281">
        <f t="shared" si="116"/>
        <v>297.75144233703611</v>
      </c>
      <c r="CA281">
        <f t="shared" si="117"/>
        <v>297.92338600158689</v>
      </c>
      <c r="CB281">
        <f t="shared" si="118"/>
        <v>287.95366543873388</v>
      </c>
      <c r="CC281">
        <f t="shared" si="119"/>
        <v>0.39440828914506787</v>
      </c>
      <c r="CD281">
        <f t="shared" si="120"/>
        <v>3.1049030741520767</v>
      </c>
      <c r="CE281">
        <f t="shared" si="121"/>
        <v>30.634546302337977</v>
      </c>
      <c r="CF281">
        <f t="shared" si="122"/>
        <v>14.275392554779383</v>
      </c>
      <c r="CG281">
        <f t="shared" si="123"/>
        <v>24.687414169311523</v>
      </c>
      <c r="CH281">
        <f t="shared" si="124"/>
        <v>3.1209011604649075</v>
      </c>
      <c r="CI281">
        <f t="shared" si="125"/>
        <v>0.28359913712151585</v>
      </c>
      <c r="CJ281">
        <f t="shared" si="126"/>
        <v>1.658049257855164</v>
      </c>
      <c r="CK281">
        <f t="shared" si="127"/>
        <v>1.4628519026097435</v>
      </c>
      <c r="CL281">
        <f t="shared" si="128"/>
        <v>0.17803073789242321</v>
      </c>
      <c r="CM281">
        <f t="shared" si="129"/>
        <v>21.690283701437931</v>
      </c>
      <c r="CN281">
        <f t="shared" si="130"/>
        <v>0.55961995148666965</v>
      </c>
      <c r="CO281">
        <f t="shared" si="131"/>
        <v>53.736540612241953</v>
      </c>
      <c r="CP281">
        <f t="shared" si="132"/>
        <v>378.2381191091448</v>
      </c>
      <c r="CQ281">
        <f t="shared" si="133"/>
        <v>4.0838879563717442E-2</v>
      </c>
      <c r="CR281">
        <f t="shared" si="134"/>
        <v>0</v>
      </c>
      <c r="CS281">
        <f t="shared" si="135"/>
        <v>1529.7538818359374</v>
      </c>
      <c r="CT281">
        <f t="shared" si="136"/>
        <v>0</v>
      </c>
      <c r="CU281" t="e">
        <f t="shared" si="137"/>
        <v>#DIV/0!</v>
      </c>
      <c r="CV281" t="e">
        <f t="shared" si="138"/>
        <v>#DIV/0!</v>
      </c>
    </row>
    <row r="282" spans="1:100" x14ac:dyDescent="0.3">
      <c r="A282" s="4" t="str">
        <f>VLOOKUP(B282,ListCodeMtrx!A$1:B$91,2,TRUE)</f>
        <v>M15</v>
      </c>
      <c r="B282" s="5">
        <v>15</v>
      </c>
      <c r="C282" s="10">
        <v>15</v>
      </c>
      <c r="D282" s="10">
        <v>1</v>
      </c>
      <c r="E282" s="10">
        <v>3</v>
      </c>
      <c r="F282" s="1">
        <v>72</v>
      </c>
      <c r="G282" s="17">
        <v>41316</v>
      </c>
      <c r="H282" s="11">
        <v>1</v>
      </c>
      <c r="I282" s="11">
        <v>180.3303177325335</v>
      </c>
      <c r="J282" s="11">
        <v>3.2946580396097342</v>
      </c>
      <c r="K282" s="11">
        <v>176.14187787202729</v>
      </c>
      <c r="L282" s="11">
        <v>266.39980812951097</v>
      </c>
      <c r="M282" s="1">
        <v>44.2</v>
      </c>
      <c r="N282" s="19">
        <v>26</v>
      </c>
      <c r="O282" s="19" t="s">
        <v>467</v>
      </c>
      <c r="P282" s="12">
        <v>0.16111111111111112</v>
      </c>
      <c r="Q282" s="12">
        <f t="shared" si="139"/>
        <v>0.45770833333333338</v>
      </c>
      <c r="R282" s="19">
        <v>5546</v>
      </c>
      <c r="S282" s="19">
        <v>0</v>
      </c>
      <c r="T282" s="13" t="s">
        <v>194</v>
      </c>
      <c r="U282" s="5">
        <f t="shared" si="97"/>
        <v>29.358343246773455</v>
      </c>
      <c r="V282" s="5">
        <f t="shared" si="98"/>
        <v>0.29492507619497688</v>
      </c>
      <c r="W282" s="5">
        <f t="shared" si="99"/>
        <v>211.5938163341371</v>
      </c>
      <c r="X282" s="5">
        <v>24.414440155029297</v>
      </c>
      <c r="Y282" s="19">
        <v>4</v>
      </c>
      <c r="Z282" s="19">
        <v>4</v>
      </c>
      <c r="AA282" s="19">
        <v>0</v>
      </c>
      <c r="AB282" s="19">
        <v>0</v>
      </c>
      <c r="AC282" s="19">
        <v>280.83154296875</v>
      </c>
      <c r="AD282" s="19">
        <v>570.03546142578125</v>
      </c>
      <c r="AE282" s="19">
        <v>376.24755859375</v>
      </c>
      <c r="AF282" s="5" t="e">
        <f t="shared" si="100"/>
        <v>#DIV/0!</v>
      </c>
      <c r="AG282" s="5">
        <f t="shared" si="101"/>
        <v>0.50734373214899664</v>
      </c>
      <c r="AH282" s="5">
        <f t="shared" si="102"/>
        <v>0.33995762710503313</v>
      </c>
      <c r="AI282" s="19">
        <v>-1</v>
      </c>
      <c r="AJ282" s="19">
        <v>0.85</v>
      </c>
      <c r="AK282" s="19">
        <v>0.85</v>
      </c>
      <c r="AL282" s="19">
        <v>9.8076972961425781</v>
      </c>
      <c r="AM282" s="5">
        <f t="shared" si="103"/>
        <v>0.84999999999999987</v>
      </c>
      <c r="AN282" s="5">
        <f t="shared" si="104"/>
        <v>1.9830550603106175E-2</v>
      </c>
      <c r="AO282" s="5">
        <f t="shared" si="105"/>
        <v>0.67007357253640898</v>
      </c>
      <c r="AP282" s="5">
        <f t="shared" si="106"/>
        <v>2.0298128030767999</v>
      </c>
      <c r="AQ282" s="5">
        <f t="shared" si="107"/>
        <v>-1</v>
      </c>
      <c r="AR282" s="19">
        <v>1801.044189453125</v>
      </c>
      <c r="AS282" s="19">
        <v>0.5</v>
      </c>
      <c r="AT282" s="5">
        <f t="shared" si="108"/>
        <v>260.21845130706163</v>
      </c>
      <c r="AU282" s="5">
        <f t="shared" si="109"/>
        <v>4.1561625612916373</v>
      </c>
      <c r="AV282" s="5">
        <f t="shared" si="110"/>
        <v>1.4394033946005373</v>
      </c>
      <c r="AW282" s="5">
        <f t="shared" si="111"/>
        <v>24.414440155029297</v>
      </c>
      <c r="AX282" s="19">
        <v>2</v>
      </c>
      <c r="AY282" s="5">
        <f t="shared" si="112"/>
        <v>4.644859790802002</v>
      </c>
      <c r="AZ282" s="19">
        <v>1</v>
      </c>
      <c r="BA282" s="5">
        <f t="shared" si="113"/>
        <v>9.2897195816040039</v>
      </c>
      <c r="BB282" s="19">
        <v>24.706066131591797</v>
      </c>
      <c r="BC282" s="19">
        <v>24.414440155029297</v>
      </c>
      <c r="BD282" s="19">
        <v>25.139150619506836</v>
      </c>
      <c r="BE282" s="19">
        <v>399.73361206054687</v>
      </c>
      <c r="BF282" s="19">
        <v>382.07037353515625</v>
      </c>
      <c r="BG282" s="19">
        <v>13.758346557617188</v>
      </c>
      <c r="BH282" s="19">
        <v>16.092388153076172</v>
      </c>
      <c r="BI282" s="19">
        <v>44.629493713378906</v>
      </c>
      <c r="BJ282" s="19">
        <v>52.200687408447266</v>
      </c>
      <c r="BK282" s="19">
        <v>350.40335083007812</v>
      </c>
      <c r="BL282" s="19">
        <v>1801.044189453125</v>
      </c>
      <c r="BM282" s="19">
        <v>596.92425537109375</v>
      </c>
      <c r="BN282" s="19">
        <v>101.34907531738281</v>
      </c>
      <c r="BO282" s="19">
        <v>-4.8557968139648437</v>
      </c>
      <c r="BP282" s="19">
        <v>-0.75000721216201782</v>
      </c>
      <c r="BQ282" s="19">
        <v>0.75</v>
      </c>
      <c r="BR282" s="19">
        <v>-1.355140209197998</v>
      </c>
      <c r="BS282" s="19">
        <v>7.355140209197998</v>
      </c>
      <c r="BT282" s="19">
        <v>1</v>
      </c>
      <c r="BU282" s="19">
        <v>0</v>
      </c>
      <c r="BV282" s="19">
        <v>0.15999999642372131</v>
      </c>
      <c r="BW282" s="19">
        <v>111115</v>
      </c>
      <c r="BX282" s="5">
        <f t="shared" si="114"/>
        <v>1.7520167541503904</v>
      </c>
      <c r="BY282" s="5">
        <f t="shared" si="115"/>
        <v>4.156162561291637E-3</v>
      </c>
      <c r="BZ282" s="5">
        <f t="shared" si="116"/>
        <v>297.56444015502927</v>
      </c>
      <c r="CA282" s="5">
        <f t="shared" si="117"/>
        <v>297.85606613159177</v>
      </c>
      <c r="CB282" s="5">
        <f t="shared" si="118"/>
        <v>288.16706387146405</v>
      </c>
      <c r="CC282" s="5">
        <f t="shared" si="119"/>
        <v>0.39856281585652004</v>
      </c>
      <c r="CD282" s="5">
        <f t="shared" si="120"/>
        <v>3.0703520535632132</v>
      </c>
      <c r="CE282" s="5">
        <f t="shared" si="121"/>
        <v>30.29482058862558</v>
      </c>
      <c r="CF282" s="5">
        <f t="shared" si="122"/>
        <v>14.202432435549408</v>
      </c>
      <c r="CG282" s="5">
        <f t="shared" si="123"/>
        <v>24.560253143310547</v>
      </c>
      <c r="CH282" s="5">
        <f t="shared" si="124"/>
        <v>3.0972638052346011</v>
      </c>
      <c r="CI282" s="5">
        <f t="shared" si="125"/>
        <v>0.28585006051373962</v>
      </c>
      <c r="CJ282" s="5">
        <f t="shared" si="126"/>
        <v>1.6309486589626758</v>
      </c>
      <c r="CK282" s="5">
        <f t="shared" si="127"/>
        <v>1.4663151462719253</v>
      </c>
      <c r="CL282" s="5">
        <f t="shared" si="128"/>
        <v>0.17945004397676631</v>
      </c>
      <c r="CM282" s="5">
        <f t="shared" si="129"/>
        <v>21.444837628340927</v>
      </c>
      <c r="CN282" s="5">
        <f t="shared" si="130"/>
        <v>0.55380848919621162</v>
      </c>
      <c r="CO282" s="5">
        <f t="shared" si="131"/>
        <v>53.482920465582964</v>
      </c>
      <c r="CP282" s="5">
        <f t="shared" si="132"/>
        <v>377.80396236579986</v>
      </c>
      <c r="CQ282" s="5">
        <f t="shared" si="133"/>
        <v>4.1560441214965056E-2</v>
      </c>
      <c r="CR282" s="5">
        <f t="shared" si="134"/>
        <v>0</v>
      </c>
      <c r="CS282" s="5">
        <f t="shared" si="135"/>
        <v>1530.8875610351561</v>
      </c>
      <c r="CT282" s="5">
        <f t="shared" si="136"/>
        <v>289.20391845703125</v>
      </c>
      <c r="CU282" s="5">
        <f t="shared" si="137"/>
        <v>0.33995762710503313</v>
      </c>
      <c r="CV282" s="5" t="e">
        <f t="shared" si="138"/>
        <v>#DIV/0!</v>
      </c>
    </row>
    <row r="283" spans="1:100" x14ac:dyDescent="0.3">
      <c r="A283" s="4" t="str">
        <f>VLOOKUP(B283,ListCodeMtrx!A$1:B$91,2,TRUE)</f>
        <v>M28</v>
      </c>
      <c r="B283">
        <v>28</v>
      </c>
      <c r="C283" s="10">
        <v>28</v>
      </c>
      <c r="D283" s="10">
        <v>1</v>
      </c>
      <c r="E283" s="10">
        <v>6</v>
      </c>
      <c r="F283" s="1">
        <v>72</v>
      </c>
      <c r="G283" s="3">
        <v>41316</v>
      </c>
      <c r="H283" s="11">
        <v>1</v>
      </c>
      <c r="I283" s="11">
        <v>187.06128098862257</v>
      </c>
      <c r="J283" s="11">
        <v>2.5785149223308257</v>
      </c>
      <c r="K283" s="11">
        <v>174.98501695759276</v>
      </c>
      <c r="L283" s="11">
        <v>261.1886306359969</v>
      </c>
      <c r="M283" s="1">
        <v>41.3</v>
      </c>
      <c r="N283" s="8">
        <v>27</v>
      </c>
      <c r="O283" s="8" t="s">
        <v>468</v>
      </c>
      <c r="P283" s="12">
        <v>0.16111111111111112</v>
      </c>
      <c r="Q283" s="12">
        <f t="shared" si="139"/>
        <v>0.46206018518518521</v>
      </c>
      <c r="R283" s="8">
        <v>5931</v>
      </c>
      <c r="S283" s="8">
        <v>0</v>
      </c>
      <c r="T283" s="13">
        <v>400</v>
      </c>
      <c r="U283">
        <f t="shared" si="97"/>
        <v>32.660767629627173</v>
      </c>
      <c r="V283">
        <f t="shared" si="98"/>
        <v>0.40970889952585449</v>
      </c>
      <c r="W283">
        <f t="shared" si="99"/>
        <v>241.02764450946526</v>
      </c>
      <c r="X283">
        <v>23.98199462890625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t="e">
        <f t="shared" si="100"/>
        <v>#DIV/0!</v>
      </c>
      <c r="AG283" t="e">
        <f t="shared" si="101"/>
        <v>#DIV/0!</v>
      </c>
      <c r="AH283" t="e">
        <f t="shared" si="102"/>
        <v>#DIV/0!</v>
      </c>
      <c r="AI283" s="8">
        <v>-1</v>
      </c>
      <c r="AJ283" s="8">
        <v>0.85</v>
      </c>
      <c r="AK283" s="8">
        <v>0.85</v>
      </c>
      <c r="AL283" s="8">
        <v>9.8076972961425781</v>
      </c>
      <c r="AM283">
        <f t="shared" si="103"/>
        <v>0.84999999999999987</v>
      </c>
      <c r="AN283">
        <f t="shared" si="104"/>
        <v>2.1983297450821681E-2</v>
      </c>
      <c r="AO283" t="e">
        <f t="shared" si="105"/>
        <v>#DIV/0!</v>
      </c>
      <c r="AP283" t="e">
        <f t="shared" si="106"/>
        <v>#DIV/0!</v>
      </c>
      <c r="AQ283" t="e">
        <f t="shared" si="107"/>
        <v>#DIV/0!</v>
      </c>
      <c r="AR283" s="8">
        <v>1801.044189453125</v>
      </c>
      <c r="AS283" s="8">
        <v>0.5</v>
      </c>
      <c r="AT283" t="e">
        <f t="shared" si="108"/>
        <v>#DIV/0!</v>
      </c>
      <c r="AU283">
        <f t="shared" si="109"/>
        <v>5.3378296875773952</v>
      </c>
      <c r="AV283">
        <f t="shared" si="110"/>
        <v>1.3469810297872857</v>
      </c>
      <c r="AW283">
        <f t="shared" si="111"/>
        <v>23.98199462890625</v>
      </c>
      <c r="AX283" s="8">
        <v>2</v>
      </c>
      <c r="AY283">
        <f t="shared" si="112"/>
        <v>4.644859790802002</v>
      </c>
      <c r="AZ283" s="8">
        <v>1</v>
      </c>
      <c r="BA283">
        <f t="shared" si="113"/>
        <v>9.2897195816040039</v>
      </c>
      <c r="BB283" s="8">
        <v>24.6312255859375</v>
      </c>
      <c r="BC283" s="8">
        <v>23.98199462890625</v>
      </c>
      <c r="BD283" s="8">
        <v>25.138767242431641</v>
      </c>
      <c r="BE283" s="8">
        <v>399.91107177734375</v>
      </c>
      <c r="BF283" s="8">
        <v>380.10989379882812</v>
      </c>
      <c r="BG283" s="8">
        <v>13.232721328735352</v>
      </c>
      <c r="BH283" s="8">
        <v>16.230146408081055</v>
      </c>
      <c r="BI283" s="8">
        <v>43.112850189208984</v>
      </c>
      <c r="BJ283" s="8">
        <v>52.878604888916016</v>
      </c>
      <c r="BK283" s="8">
        <v>350.38046264648437</v>
      </c>
      <c r="BL283" s="8">
        <v>1801.40869140625</v>
      </c>
      <c r="BM283" s="8">
        <v>952.7633056640625</v>
      </c>
      <c r="BN283" s="8">
        <v>101.33954620361328</v>
      </c>
      <c r="BO283" s="8">
        <v>-4.9509506225585938</v>
      </c>
      <c r="BP283" s="8">
        <v>-0.76183277368545532</v>
      </c>
      <c r="BQ283" s="8">
        <v>0.5</v>
      </c>
      <c r="BR283" s="8">
        <v>-1.355140209197998</v>
      </c>
      <c r="BS283" s="8">
        <v>7.355140209197998</v>
      </c>
      <c r="BT283" s="8">
        <v>1</v>
      </c>
      <c r="BU283" s="8">
        <v>0</v>
      </c>
      <c r="BV283" s="8">
        <v>0.15999999642372131</v>
      </c>
      <c r="BW283" s="8">
        <v>111115</v>
      </c>
      <c r="BX283">
        <f t="shared" si="114"/>
        <v>1.7519023132324216</v>
      </c>
      <c r="BY283">
        <f t="shared" si="115"/>
        <v>5.3378296875773949E-3</v>
      </c>
      <c r="BZ283">
        <f t="shared" si="116"/>
        <v>297.13199462890623</v>
      </c>
      <c r="CA283">
        <f t="shared" si="117"/>
        <v>297.78122558593748</v>
      </c>
      <c r="CB283">
        <f t="shared" si="118"/>
        <v>288.22538418266049</v>
      </c>
      <c r="CC283">
        <f t="shared" si="119"/>
        <v>0.22176363847162689</v>
      </c>
      <c r="CD283">
        <f t="shared" si="120"/>
        <v>2.9917367016004239</v>
      </c>
      <c r="CE283">
        <f t="shared" si="121"/>
        <v>29.521907425847079</v>
      </c>
      <c r="CF283">
        <f t="shared" si="122"/>
        <v>13.291761017766024</v>
      </c>
      <c r="CG283">
        <f t="shared" si="123"/>
        <v>24.306610107421875</v>
      </c>
      <c r="CH283">
        <f t="shared" si="124"/>
        <v>3.0505822546657835</v>
      </c>
      <c r="CI283">
        <f t="shared" si="125"/>
        <v>0.39240258269726414</v>
      </c>
      <c r="CJ283">
        <f t="shared" si="126"/>
        <v>1.6447556718131382</v>
      </c>
      <c r="CK283">
        <f t="shared" si="127"/>
        <v>1.4058265828526453</v>
      </c>
      <c r="CL283">
        <f t="shared" si="128"/>
        <v>0.24674989799922123</v>
      </c>
      <c r="CM283">
        <f t="shared" si="129"/>
        <v>24.425632117115029</v>
      </c>
      <c r="CN283">
        <f t="shared" si="130"/>
        <v>0.63409989700775404</v>
      </c>
      <c r="CO283">
        <f t="shared" si="131"/>
        <v>55.868884918469149</v>
      </c>
      <c r="CP283">
        <f t="shared" si="132"/>
        <v>375.36356793692482</v>
      </c>
      <c r="CQ283">
        <f t="shared" si="133"/>
        <v>4.8612087690809803E-2</v>
      </c>
      <c r="CR283">
        <f t="shared" si="134"/>
        <v>0</v>
      </c>
      <c r="CS283">
        <f t="shared" si="135"/>
        <v>1531.1973876953123</v>
      </c>
      <c r="CT283">
        <f t="shared" si="136"/>
        <v>0</v>
      </c>
      <c r="CU283" t="e">
        <f t="shared" si="137"/>
        <v>#DIV/0!</v>
      </c>
      <c r="CV283" t="e">
        <f t="shared" si="138"/>
        <v>#DIV/0!</v>
      </c>
    </row>
    <row r="284" spans="1:100" x14ac:dyDescent="0.3">
      <c r="A284" s="4" t="str">
        <f>VLOOKUP(B284,ListCodeMtrx!A$1:B$91,2,TRUE)</f>
        <v>M28</v>
      </c>
      <c r="B284">
        <v>28</v>
      </c>
      <c r="C284" s="10">
        <v>28</v>
      </c>
      <c r="D284" s="10">
        <v>1</v>
      </c>
      <c r="E284" s="10">
        <v>6</v>
      </c>
      <c r="F284" s="1">
        <v>72</v>
      </c>
      <c r="G284" s="3">
        <v>41316</v>
      </c>
      <c r="H284" s="11">
        <v>1</v>
      </c>
      <c r="I284" s="11">
        <v>187.06128098862257</v>
      </c>
      <c r="J284" s="11">
        <v>2.5785149223308257</v>
      </c>
      <c r="K284" s="11">
        <v>174.98501695759276</v>
      </c>
      <c r="L284" s="11">
        <v>261.1886306359969</v>
      </c>
      <c r="M284" s="1">
        <v>41.3</v>
      </c>
      <c r="N284" s="8">
        <v>28</v>
      </c>
      <c r="O284" s="8" t="s">
        <v>469</v>
      </c>
      <c r="P284" s="12">
        <v>0.16111111111111112</v>
      </c>
      <c r="Q284" s="12">
        <f t="shared" si="139"/>
        <v>0.46387731481481487</v>
      </c>
      <c r="R284" s="8">
        <v>6088</v>
      </c>
      <c r="S284" s="8">
        <v>0</v>
      </c>
      <c r="T284" s="13">
        <v>50</v>
      </c>
      <c r="U284" s="14">
        <f t="shared" si="97"/>
        <v>-0.50040484924824469</v>
      </c>
      <c r="V284" s="14">
        <f t="shared" si="98"/>
        <v>0.39255610455066581</v>
      </c>
      <c r="W284" s="14">
        <f t="shared" si="99"/>
        <v>50.557249467655218</v>
      </c>
      <c r="X284" s="15">
        <v>24.164371490478516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t="e">
        <f t="shared" si="100"/>
        <v>#DIV/0!</v>
      </c>
      <c r="AG284" t="e">
        <f t="shared" si="101"/>
        <v>#DIV/0!</v>
      </c>
      <c r="AH284" t="e">
        <f t="shared" si="102"/>
        <v>#DIV/0!</v>
      </c>
      <c r="AI284" s="8">
        <v>-1</v>
      </c>
      <c r="AJ284" s="8">
        <v>0.85</v>
      </c>
      <c r="AK284" s="8">
        <v>0.85</v>
      </c>
      <c r="AL284" s="8">
        <v>9.8076972961425781</v>
      </c>
      <c r="AM284">
        <f t="shared" si="103"/>
        <v>0.84999999999999987</v>
      </c>
      <c r="AN284">
        <f t="shared" si="104"/>
        <v>3.2637142520856275E-4</v>
      </c>
      <c r="AO284" t="e">
        <f t="shared" si="105"/>
        <v>#DIV/0!</v>
      </c>
      <c r="AP284" t="e">
        <f t="shared" si="106"/>
        <v>#DIV/0!</v>
      </c>
      <c r="AQ284" t="e">
        <f t="shared" si="107"/>
        <v>#DIV/0!</v>
      </c>
      <c r="AR284" s="8">
        <v>1801.044189453125</v>
      </c>
      <c r="AS284" s="8">
        <v>0.5</v>
      </c>
      <c r="AT284" t="e">
        <f t="shared" si="108"/>
        <v>#DIV/0!</v>
      </c>
      <c r="AU284">
        <f t="shared" si="109"/>
        <v>5.277228590784893</v>
      </c>
      <c r="AV284">
        <f t="shared" si="110"/>
        <v>1.3872777469031279</v>
      </c>
      <c r="AW284">
        <f t="shared" si="111"/>
        <v>24.164371490478516</v>
      </c>
      <c r="AX284" s="8">
        <v>2</v>
      </c>
      <c r="AY284">
        <f t="shared" si="112"/>
        <v>4.644859790802002</v>
      </c>
      <c r="AZ284" s="8">
        <v>1</v>
      </c>
      <c r="BA284">
        <f t="shared" si="113"/>
        <v>9.2897195816040039</v>
      </c>
      <c r="BB284" s="8">
        <v>24.641525268554688</v>
      </c>
      <c r="BC284" s="8">
        <v>24.164371490478516</v>
      </c>
      <c r="BD284" s="8">
        <v>25.138776779174805</v>
      </c>
      <c r="BE284" s="8">
        <v>49.423206329345703</v>
      </c>
      <c r="BF284" s="8">
        <v>49.559551239013672</v>
      </c>
      <c r="BG284" s="8">
        <v>13.193539619445801</v>
      </c>
      <c r="BH284" s="8">
        <v>16.157094955444336</v>
      </c>
      <c r="BI284" s="8">
        <v>42.959877014160156</v>
      </c>
      <c r="BJ284" s="8">
        <v>52.609600067138672</v>
      </c>
      <c r="BK284" s="8">
        <v>350.38751220703125</v>
      </c>
      <c r="BL284" s="8">
        <v>1800.889892578125</v>
      </c>
      <c r="BM284" s="8">
        <v>926.3746337890625</v>
      </c>
      <c r="BN284" s="8">
        <v>101.34225463867187</v>
      </c>
      <c r="BO284" s="8">
        <v>0.58364105224609375</v>
      </c>
      <c r="BP284" s="8">
        <v>-0.83987385034561157</v>
      </c>
      <c r="BQ284" s="8">
        <v>0.25</v>
      </c>
      <c r="BR284" s="8">
        <v>-1.355140209197998</v>
      </c>
      <c r="BS284" s="8">
        <v>7.355140209197998</v>
      </c>
      <c r="BT284" s="8">
        <v>1</v>
      </c>
      <c r="BU284" s="8">
        <v>0</v>
      </c>
      <c r="BV284" s="8">
        <v>0.15999999642372131</v>
      </c>
      <c r="BW284" s="8">
        <v>111135</v>
      </c>
      <c r="BX284">
        <f t="shared" si="114"/>
        <v>1.7519375610351562</v>
      </c>
      <c r="BY284">
        <f t="shared" si="115"/>
        <v>5.2772285907848934E-3</v>
      </c>
      <c r="BZ284">
        <f t="shared" si="116"/>
        <v>297.31437149047849</v>
      </c>
      <c r="CA284">
        <f t="shared" si="117"/>
        <v>297.79152526855466</v>
      </c>
      <c r="CB284">
        <f t="shared" si="118"/>
        <v>288.14237637201586</v>
      </c>
      <c r="CC284">
        <f t="shared" si="119"/>
        <v>0.22411606409496618</v>
      </c>
      <c r="CD284">
        <f t="shared" si="120"/>
        <v>3.0246741780989685</v>
      </c>
      <c r="CE284">
        <f t="shared" si="121"/>
        <v>29.846130707109438</v>
      </c>
      <c r="CF284">
        <f t="shared" si="122"/>
        <v>13.689035751665102</v>
      </c>
      <c r="CG284">
        <f t="shared" si="123"/>
        <v>24.402948379516602</v>
      </c>
      <c r="CH284">
        <f t="shared" si="124"/>
        <v>3.0682398078780397</v>
      </c>
      <c r="CI284">
        <f t="shared" si="125"/>
        <v>0.37664039421406059</v>
      </c>
      <c r="CJ284">
        <f t="shared" si="126"/>
        <v>1.6373964311958407</v>
      </c>
      <c r="CK284">
        <f t="shared" si="127"/>
        <v>1.4308433766821991</v>
      </c>
      <c r="CL284">
        <f t="shared" si="128"/>
        <v>0.23678024167320261</v>
      </c>
      <c r="CM284">
        <f t="shared" si="129"/>
        <v>5.1235856493819734</v>
      </c>
      <c r="CN284">
        <f t="shared" si="130"/>
        <v>1.0201313007018544</v>
      </c>
      <c r="CO284">
        <f t="shared" si="131"/>
        <v>54.958158838678052</v>
      </c>
      <c r="CP284">
        <f t="shared" si="132"/>
        <v>49.632271038632048</v>
      </c>
      <c r="CQ284">
        <f t="shared" si="133"/>
        <v>-5.5410176913370931E-3</v>
      </c>
      <c r="CR284">
        <f t="shared" si="134"/>
        <v>0</v>
      </c>
      <c r="CS284">
        <f t="shared" si="135"/>
        <v>1530.756408691406</v>
      </c>
      <c r="CT284">
        <f t="shared" si="136"/>
        <v>0</v>
      </c>
      <c r="CU284" t="e">
        <f t="shared" si="137"/>
        <v>#DIV/0!</v>
      </c>
      <c r="CV284" t="e">
        <f t="shared" si="138"/>
        <v>#DIV/0!</v>
      </c>
    </row>
    <row r="285" spans="1:100" x14ac:dyDescent="0.3">
      <c r="A285" s="4" t="str">
        <f>VLOOKUP(B285,ListCodeMtrx!A$1:B$91,2,TRUE)</f>
        <v>M28</v>
      </c>
      <c r="B285">
        <v>28</v>
      </c>
      <c r="C285" s="10">
        <v>28</v>
      </c>
      <c r="D285" s="10">
        <v>1</v>
      </c>
      <c r="E285" s="10">
        <v>6</v>
      </c>
      <c r="F285" s="1">
        <v>72</v>
      </c>
      <c r="G285" s="3">
        <v>41316</v>
      </c>
      <c r="H285" s="11">
        <v>1</v>
      </c>
      <c r="I285" s="11">
        <v>187.06128098862257</v>
      </c>
      <c r="J285" s="11">
        <v>2.5785149223308257</v>
      </c>
      <c r="K285" s="11">
        <v>174.98501695759276</v>
      </c>
      <c r="L285" s="11">
        <v>261.1886306359969</v>
      </c>
      <c r="M285" s="1">
        <v>41.3</v>
      </c>
      <c r="N285" s="8">
        <v>29</v>
      </c>
      <c r="O285" s="8" t="s">
        <v>470</v>
      </c>
      <c r="P285" s="12">
        <v>0.16111111111111112</v>
      </c>
      <c r="Q285" s="12">
        <f t="shared" si="139"/>
        <v>0.46629629629629632</v>
      </c>
      <c r="R285" s="8">
        <v>6297</v>
      </c>
      <c r="S285" s="8">
        <v>0</v>
      </c>
      <c r="T285" s="13">
        <v>150</v>
      </c>
      <c r="U285" s="14">
        <f t="shared" si="97"/>
        <v>11.515874883628701</v>
      </c>
      <c r="V285" s="14">
        <f t="shared" si="98"/>
        <v>0.3938078842983796</v>
      </c>
      <c r="W285" s="14">
        <f t="shared" si="99"/>
        <v>93.285474690168698</v>
      </c>
      <c r="X285" s="15">
        <v>24.078914642333984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t="e">
        <f t="shared" si="100"/>
        <v>#DIV/0!</v>
      </c>
      <c r="AG285" t="e">
        <f t="shared" si="101"/>
        <v>#DIV/0!</v>
      </c>
      <c r="AH285" t="e">
        <f t="shared" si="102"/>
        <v>#DIV/0!</v>
      </c>
      <c r="AI285" s="8">
        <v>-1</v>
      </c>
      <c r="AJ285" s="8">
        <v>0.85</v>
      </c>
      <c r="AK285" s="8">
        <v>0.85</v>
      </c>
      <c r="AL285" s="8">
        <v>9.8076972961425781</v>
      </c>
      <c r="AM285">
        <f t="shared" si="103"/>
        <v>0.84999999999999987</v>
      </c>
      <c r="AN285">
        <f t="shared" si="104"/>
        <v>8.1737234432733182E-3</v>
      </c>
      <c r="AO285" t="e">
        <f t="shared" si="105"/>
        <v>#DIV/0!</v>
      </c>
      <c r="AP285" t="e">
        <f t="shared" si="106"/>
        <v>#DIV/0!</v>
      </c>
      <c r="AQ285" t="e">
        <f t="shared" si="107"/>
        <v>#DIV/0!</v>
      </c>
      <c r="AR285" s="8">
        <v>1801.044189453125</v>
      </c>
      <c r="AS285" s="8">
        <v>0.5</v>
      </c>
      <c r="AT285" t="e">
        <f t="shared" si="108"/>
        <v>#DIV/0!</v>
      </c>
      <c r="AU285">
        <f t="shared" si="109"/>
        <v>5.2785243218615516</v>
      </c>
      <c r="AV285">
        <f t="shared" si="110"/>
        <v>1.3835464963335431</v>
      </c>
      <c r="AW285">
        <f t="shared" si="111"/>
        <v>24.078914642333984</v>
      </c>
      <c r="AX285" s="8">
        <v>2</v>
      </c>
      <c r="AY285">
        <f t="shared" si="112"/>
        <v>4.644859790802002</v>
      </c>
      <c r="AZ285" s="8">
        <v>1</v>
      </c>
      <c r="BA285">
        <f t="shared" si="113"/>
        <v>9.2897195816040039</v>
      </c>
      <c r="BB285" s="8">
        <v>24.625059127807617</v>
      </c>
      <c r="BC285" s="8">
        <v>24.078914642333984</v>
      </c>
      <c r="BD285" s="8">
        <v>25.140598297119141</v>
      </c>
      <c r="BE285" s="8">
        <v>151.421142578125</v>
      </c>
      <c r="BF285" s="8">
        <v>144.41293334960937</v>
      </c>
      <c r="BG285" s="8">
        <v>13.076995849609375</v>
      </c>
      <c r="BH285" s="8">
        <v>16.041574478149414</v>
      </c>
      <c r="BI285" s="8">
        <v>42.621429443359375</v>
      </c>
      <c r="BJ285" s="8">
        <v>52.283786773681641</v>
      </c>
      <c r="BK285" s="8">
        <v>350.39370727539062</v>
      </c>
      <c r="BL285" s="8">
        <v>1801.4505615234375</v>
      </c>
      <c r="BM285" s="8">
        <v>1021.0009155273437</v>
      </c>
      <c r="BN285" s="8">
        <v>101.34010314941406</v>
      </c>
      <c r="BO285" s="8">
        <v>-0.51644134521484375</v>
      </c>
      <c r="BP285" s="8">
        <v>-0.80356937646865845</v>
      </c>
      <c r="BQ285" s="8">
        <v>0.25</v>
      </c>
      <c r="BR285" s="8">
        <v>-1.355140209197998</v>
      </c>
      <c r="BS285" s="8">
        <v>7.355140209197998</v>
      </c>
      <c r="BT285" s="8">
        <v>1</v>
      </c>
      <c r="BU285" s="8">
        <v>0</v>
      </c>
      <c r="BV285" s="8">
        <v>0.15999999642372131</v>
      </c>
      <c r="BW285" s="8">
        <v>111115</v>
      </c>
      <c r="BX285">
        <f t="shared" si="114"/>
        <v>1.7519685363769528</v>
      </c>
      <c r="BY285">
        <f t="shared" si="115"/>
        <v>5.2785243218615519E-3</v>
      </c>
      <c r="BZ285">
        <f t="shared" si="116"/>
        <v>297.22891464233396</v>
      </c>
      <c r="CA285">
        <f t="shared" si="117"/>
        <v>297.77505912780759</v>
      </c>
      <c r="CB285">
        <f t="shared" si="118"/>
        <v>288.23208340126075</v>
      </c>
      <c r="CC285">
        <f t="shared" si="119"/>
        <v>0.2271179081634859</v>
      </c>
      <c r="CD285">
        <f t="shared" si="120"/>
        <v>3.0092013086282128</v>
      </c>
      <c r="CE285">
        <f t="shared" si="121"/>
        <v>29.694081761407912</v>
      </c>
      <c r="CF285">
        <f t="shared" si="122"/>
        <v>13.652507283258497</v>
      </c>
      <c r="CG285">
        <f t="shared" si="123"/>
        <v>24.351986885070801</v>
      </c>
      <c r="CH285">
        <f t="shared" si="124"/>
        <v>3.0588881300275719</v>
      </c>
      <c r="CI285">
        <f t="shared" si="125"/>
        <v>0.37779257889632961</v>
      </c>
      <c r="CJ285">
        <f t="shared" si="126"/>
        <v>1.6256548122946697</v>
      </c>
      <c r="CK285">
        <f t="shared" si="127"/>
        <v>1.4332333177329022</v>
      </c>
      <c r="CL285">
        <f t="shared" si="128"/>
        <v>0.23750883803099662</v>
      </c>
      <c r="CM285">
        <f t="shared" si="129"/>
        <v>9.4535596274437506</v>
      </c>
      <c r="CN285">
        <f t="shared" si="130"/>
        <v>0.64596343642112597</v>
      </c>
      <c r="CO285">
        <f t="shared" si="131"/>
        <v>54.860346583444382</v>
      </c>
      <c r="CP285">
        <f t="shared" si="132"/>
        <v>142.73942415954895</v>
      </c>
      <c r="CQ285">
        <f t="shared" si="133"/>
        <v>4.4260013731125113E-2</v>
      </c>
      <c r="CR285">
        <f t="shared" si="134"/>
        <v>0</v>
      </c>
      <c r="CS285">
        <f t="shared" si="135"/>
        <v>1531.2329772949217</v>
      </c>
      <c r="CT285">
        <f t="shared" si="136"/>
        <v>0</v>
      </c>
      <c r="CU285" t="e">
        <f t="shared" si="137"/>
        <v>#DIV/0!</v>
      </c>
      <c r="CV285" t="e">
        <f t="shared" si="138"/>
        <v>#DIV/0!</v>
      </c>
    </row>
    <row r="286" spans="1:100" x14ac:dyDescent="0.3">
      <c r="A286" s="4" t="str">
        <f>VLOOKUP(B286,ListCodeMtrx!A$1:B$91,2,TRUE)</f>
        <v>M28</v>
      </c>
      <c r="B286">
        <v>28</v>
      </c>
      <c r="C286" s="10">
        <v>28</v>
      </c>
      <c r="D286" s="10">
        <v>1</v>
      </c>
      <c r="E286" s="10">
        <v>6</v>
      </c>
      <c r="F286" s="1">
        <v>72</v>
      </c>
      <c r="G286" s="3">
        <v>41316</v>
      </c>
      <c r="H286" s="11">
        <v>1</v>
      </c>
      <c r="I286" s="11">
        <v>187.06128098862257</v>
      </c>
      <c r="J286" s="11">
        <v>2.5785149223308257</v>
      </c>
      <c r="K286" s="11">
        <v>174.98501695759276</v>
      </c>
      <c r="L286" s="11">
        <v>261.1886306359969</v>
      </c>
      <c r="M286" s="1">
        <v>41.3</v>
      </c>
      <c r="N286" s="8">
        <v>30</v>
      </c>
      <c r="O286" s="8" t="s">
        <v>471</v>
      </c>
      <c r="P286" s="12">
        <v>0.16111111111111112</v>
      </c>
      <c r="Q286" s="12">
        <f t="shared" si="139"/>
        <v>0.46871527777777777</v>
      </c>
      <c r="R286" s="8">
        <v>6506</v>
      </c>
      <c r="S286" s="8">
        <v>0</v>
      </c>
      <c r="T286" s="13" t="s">
        <v>192</v>
      </c>
      <c r="U286" s="14">
        <f t="shared" si="97"/>
        <v>33.330487577041637</v>
      </c>
      <c r="V286" s="14">
        <f t="shared" si="98"/>
        <v>0.39097596086952396</v>
      </c>
      <c r="W286" s="14">
        <f t="shared" si="99"/>
        <v>231.79477271034031</v>
      </c>
      <c r="X286" s="15">
        <v>24.331747055053711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t="e">
        <f t="shared" si="100"/>
        <v>#DIV/0!</v>
      </c>
      <c r="AG286" t="e">
        <f t="shared" si="101"/>
        <v>#DIV/0!</v>
      </c>
      <c r="AH286" t="e">
        <f t="shared" si="102"/>
        <v>#DIV/0!</v>
      </c>
      <c r="AI286" s="8">
        <v>-1</v>
      </c>
      <c r="AJ286" s="8">
        <v>0.85</v>
      </c>
      <c r="AK286" s="8">
        <v>0.85</v>
      </c>
      <c r="AL286" s="8">
        <v>9.8076972961425781</v>
      </c>
      <c r="AM286">
        <f t="shared" si="103"/>
        <v>0.84999999999999987</v>
      </c>
      <c r="AN286">
        <f t="shared" si="104"/>
        <v>2.2450302189908941E-2</v>
      </c>
      <c r="AO286" t="e">
        <f t="shared" si="105"/>
        <v>#DIV/0!</v>
      </c>
      <c r="AP286" t="e">
        <f t="shared" si="106"/>
        <v>#DIV/0!</v>
      </c>
      <c r="AQ286" t="e">
        <f t="shared" si="107"/>
        <v>#DIV/0!</v>
      </c>
      <c r="AR286" s="8">
        <v>1801.044189453125</v>
      </c>
      <c r="AS286" s="8">
        <v>0.5</v>
      </c>
      <c r="AT286" t="e">
        <f t="shared" si="108"/>
        <v>#DIV/0!</v>
      </c>
      <c r="AU286">
        <f t="shared" si="109"/>
        <v>5.2896881345937947</v>
      </c>
      <c r="AV286">
        <f t="shared" si="110"/>
        <v>1.3955138006030052</v>
      </c>
      <c r="AW286">
        <f t="shared" si="111"/>
        <v>24.331747055053711</v>
      </c>
      <c r="AX286" s="8">
        <v>2</v>
      </c>
      <c r="AY286">
        <f t="shared" si="112"/>
        <v>4.644859790802002</v>
      </c>
      <c r="AZ286" s="8">
        <v>1</v>
      </c>
      <c r="BA286">
        <f t="shared" si="113"/>
        <v>9.2897195816040039</v>
      </c>
      <c r="BB286" s="8">
        <v>24.77154541015625</v>
      </c>
      <c r="BC286" s="8">
        <v>24.331747055053711</v>
      </c>
      <c r="BD286" s="8">
        <v>25.139476776123047</v>
      </c>
      <c r="BE286" s="8">
        <v>400.14044189453125</v>
      </c>
      <c r="BF286" s="8">
        <v>379.96939086914062</v>
      </c>
      <c r="BG286" s="8">
        <v>13.40781307220459</v>
      </c>
      <c r="BH286" s="8">
        <v>16.377532958984375</v>
      </c>
      <c r="BI286" s="8">
        <v>43.317924499511719</v>
      </c>
      <c r="BJ286" s="8">
        <v>52.912487030029297</v>
      </c>
      <c r="BK286" s="8">
        <v>350.40719604492187</v>
      </c>
      <c r="BL286" s="8">
        <v>1799.0318603515625</v>
      </c>
      <c r="BM286" s="8">
        <v>981.9840087890625</v>
      </c>
      <c r="BN286" s="8">
        <v>101.33804321289062</v>
      </c>
      <c r="BO286" s="8">
        <v>-4.6803207397460937</v>
      </c>
      <c r="BP286" s="8">
        <v>-0.76219135522842407</v>
      </c>
      <c r="BQ286" s="8">
        <v>0.25</v>
      </c>
      <c r="BR286" s="8">
        <v>-1.355140209197998</v>
      </c>
      <c r="BS286" s="8">
        <v>7.355140209197998</v>
      </c>
      <c r="BT286" s="8">
        <v>1</v>
      </c>
      <c r="BU286" s="8">
        <v>0</v>
      </c>
      <c r="BV286" s="8">
        <v>0.15999999642372131</v>
      </c>
      <c r="BW286" s="8">
        <v>111115</v>
      </c>
      <c r="BX286">
        <f t="shared" si="114"/>
        <v>1.752035980224609</v>
      </c>
      <c r="BY286">
        <f t="shared" si="115"/>
        <v>5.2896881345937943E-3</v>
      </c>
      <c r="BZ286">
        <f t="shared" si="116"/>
        <v>297.48174705505369</v>
      </c>
      <c r="CA286">
        <f t="shared" si="117"/>
        <v>297.92154541015623</v>
      </c>
      <c r="CB286">
        <f t="shared" si="118"/>
        <v>287.8450912224107</v>
      </c>
      <c r="CC286">
        <f t="shared" si="119"/>
        <v>0.21944633797873977</v>
      </c>
      <c r="CD286">
        <f t="shared" si="120"/>
        <v>3.0551809433211043</v>
      </c>
      <c r="CE286">
        <f t="shared" si="121"/>
        <v>30.148410670440818</v>
      </c>
      <c r="CF286">
        <f t="shared" si="122"/>
        <v>13.770877711456443</v>
      </c>
      <c r="CG286">
        <f t="shared" si="123"/>
        <v>24.55164623260498</v>
      </c>
      <c r="CH286">
        <f t="shared" si="124"/>
        <v>3.0956695772953209</v>
      </c>
      <c r="CI286">
        <f t="shared" si="125"/>
        <v>0.37518554567599033</v>
      </c>
      <c r="CJ286">
        <f t="shared" si="126"/>
        <v>1.6596671427180991</v>
      </c>
      <c r="CK286">
        <f t="shared" si="127"/>
        <v>1.4360024345772218</v>
      </c>
      <c r="CL286">
        <f t="shared" si="128"/>
        <v>0.23586028990616326</v>
      </c>
      <c r="CM286">
        <f t="shared" si="129"/>
        <v>23.489628693442629</v>
      </c>
      <c r="CN286">
        <f t="shared" si="130"/>
        <v>0.6100353825347189</v>
      </c>
      <c r="CO286">
        <f t="shared" si="131"/>
        <v>55.123850113394248</v>
      </c>
      <c r="CP286">
        <f t="shared" si="132"/>
        <v>375.12574001038814</v>
      </c>
      <c r="CQ286">
        <f t="shared" si="133"/>
        <v>4.8978371928098376E-2</v>
      </c>
      <c r="CR286">
        <f t="shared" si="134"/>
        <v>0</v>
      </c>
      <c r="CS286">
        <f t="shared" si="135"/>
        <v>1529.1770812988279</v>
      </c>
      <c r="CT286">
        <f t="shared" si="136"/>
        <v>0</v>
      </c>
      <c r="CU286" t="e">
        <f t="shared" si="137"/>
        <v>#DIV/0!</v>
      </c>
      <c r="CV286" t="e">
        <f t="shared" si="138"/>
        <v>#DIV/0!</v>
      </c>
    </row>
    <row r="287" spans="1:100" s="5" customFormat="1" x14ac:dyDescent="0.3">
      <c r="A287" s="4" t="str">
        <f>VLOOKUP(B287,ListCodeMtrx!A$1:B$91,2,TRUE)</f>
        <v>M28</v>
      </c>
      <c r="B287">
        <v>28</v>
      </c>
      <c r="C287" s="10">
        <v>28</v>
      </c>
      <c r="D287" s="10">
        <v>1</v>
      </c>
      <c r="E287" s="10">
        <v>6</v>
      </c>
      <c r="F287" s="1">
        <v>72</v>
      </c>
      <c r="G287" s="3">
        <v>41316</v>
      </c>
      <c r="H287" s="11">
        <v>1</v>
      </c>
      <c r="I287" s="11">
        <v>187.06128098862257</v>
      </c>
      <c r="J287" s="11">
        <v>2.5785149223308257</v>
      </c>
      <c r="K287" s="11">
        <v>174.98501695759276</v>
      </c>
      <c r="L287" s="11">
        <v>261.1886306359969</v>
      </c>
      <c r="M287" s="1">
        <v>41.3</v>
      </c>
      <c r="N287" s="8">
        <v>31</v>
      </c>
      <c r="O287" s="8" t="s">
        <v>472</v>
      </c>
      <c r="P287" s="12">
        <v>0.16111111111111112</v>
      </c>
      <c r="Q287" s="12">
        <f t="shared" si="139"/>
        <v>0.47113425925925934</v>
      </c>
      <c r="R287" s="8">
        <v>6715</v>
      </c>
      <c r="S287" s="8">
        <v>0</v>
      </c>
      <c r="T287" s="13">
        <v>800</v>
      </c>
      <c r="U287" s="14">
        <f t="shared" si="97"/>
        <v>50.709788004221053</v>
      </c>
      <c r="V287" s="14">
        <f t="shared" si="98"/>
        <v>0.35640910810841792</v>
      </c>
      <c r="W287" s="14">
        <f t="shared" si="99"/>
        <v>519.74037509054142</v>
      </c>
      <c r="X287" s="15">
        <v>24.362253189086914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t="e">
        <f t="shared" si="100"/>
        <v>#DIV/0!</v>
      </c>
      <c r="AG287" t="e">
        <f t="shared" si="101"/>
        <v>#DIV/0!</v>
      </c>
      <c r="AH287" t="e">
        <f t="shared" si="102"/>
        <v>#DIV/0!</v>
      </c>
      <c r="AI287" s="8">
        <v>-1</v>
      </c>
      <c r="AJ287" s="8">
        <v>0.85</v>
      </c>
      <c r="AK287" s="8">
        <v>0.85</v>
      </c>
      <c r="AL287" s="8">
        <v>9.8076972961425781</v>
      </c>
      <c r="AM287">
        <f t="shared" si="103"/>
        <v>0.84999999999999987</v>
      </c>
      <c r="AN287">
        <f t="shared" si="104"/>
        <v>3.3801623099078061E-2</v>
      </c>
      <c r="AO287" t="e">
        <f t="shared" si="105"/>
        <v>#DIV/0!</v>
      </c>
      <c r="AP287" t="e">
        <f t="shared" si="106"/>
        <v>#DIV/0!</v>
      </c>
      <c r="AQ287" t="e">
        <f t="shared" si="107"/>
        <v>#DIV/0!</v>
      </c>
      <c r="AR287" s="8">
        <v>1801.044189453125</v>
      </c>
      <c r="AS287" s="8">
        <v>0.5</v>
      </c>
      <c r="AT287" t="e">
        <f t="shared" si="108"/>
        <v>#DIV/0!</v>
      </c>
      <c r="AU287">
        <f t="shared" si="109"/>
        <v>4.9025465415571734</v>
      </c>
      <c r="AV287">
        <f t="shared" si="110"/>
        <v>1.4137487082192612</v>
      </c>
      <c r="AW287">
        <f t="shared" si="111"/>
        <v>24.362253189086914</v>
      </c>
      <c r="AX287" s="8">
        <v>2</v>
      </c>
      <c r="AY287">
        <f t="shared" si="112"/>
        <v>4.644859790802002</v>
      </c>
      <c r="AZ287" s="8">
        <v>1</v>
      </c>
      <c r="BA287">
        <f t="shared" si="113"/>
        <v>9.2897195816040039</v>
      </c>
      <c r="BB287" s="8">
        <v>24.740947723388672</v>
      </c>
      <c r="BC287" s="8">
        <v>24.362253189086914</v>
      </c>
      <c r="BD287" s="8">
        <v>25.143325805664063</v>
      </c>
      <c r="BE287" s="8">
        <v>800.61566162109375</v>
      </c>
      <c r="BF287" s="8">
        <v>769.51983642578125</v>
      </c>
      <c r="BG287" s="8">
        <v>13.500709533691406</v>
      </c>
      <c r="BH287" s="8">
        <v>16.253358840942383</v>
      </c>
      <c r="BI287" s="8">
        <v>43.696193695068359</v>
      </c>
      <c r="BJ287" s="8">
        <v>52.605373382568359</v>
      </c>
      <c r="BK287" s="8">
        <v>350.4161376953125</v>
      </c>
      <c r="BL287" s="8">
        <v>1799.7669677734375</v>
      </c>
      <c r="BM287" s="8">
        <v>896.74993896484375</v>
      </c>
      <c r="BN287" s="8">
        <v>101.33421325683594</v>
      </c>
      <c r="BO287" s="8">
        <v>-15.206077575683594</v>
      </c>
      <c r="BP287" s="8">
        <v>-0.68437343835830688</v>
      </c>
      <c r="BQ287" s="8">
        <v>0.25</v>
      </c>
      <c r="BR287" s="8">
        <v>-1.355140209197998</v>
      </c>
      <c r="BS287" s="8">
        <v>7.355140209197998</v>
      </c>
      <c r="BT287" s="8">
        <v>1</v>
      </c>
      <c r="BU287" s="8">
        <v>0</v>
      </c>
      <c r="BV287" s="8">
        <v>0.15999999642372131</v>
      </c>
      <c r="BW287" s="8">
        <v>111115</v>
      </c>
      <c r="BX287">
        <f t="shared" si="114"/>
        <v>1.7520806884765623</v>
      </c>
      <c r="BY287">
        <f t="shared" si="115"/>
        <v>4.9025465415571731E-3</v>
      </c>
      <c r="BZ287">
        <f t="shared" si="116"/>
        <v>297.51225318908689</v>
      </c>
      <c r="CA287">
        <f t="shared" si="117"/>
        <v>297.89094772338865</v>
      </c>
      <c r="CB287">
        <f t="shared" si="118"/>
        <v>287.96270840728175</v>
      </c>
      <c r="CC287">
        <f t="shared" si="119"/>
        <v>0.28021064246240873</v>
      </c>
      <c r="CD287">
        <f t="shared" si="120"/>
        <v>3.0607700391471964</v>
      </c>
      <c r="CE287">
        <f t="shared" si="121"/>
        <v>30.204705210367031</v>
      </c>
      <c r="CF287">
        <f t="shared" si="122"/>
        <v>13.951346369424648</v>
      </c>
      <c r="CG287">
        <f t="shared" si="123"/>
        <v>24.551600456237793</v>
      </c>
      <c r="CH287">
        <f t="shared" si="124"/>
        <v>3.095661100216982</v>
      </c>
      <c r="CI287">
        <f t="shared" si="125"/>
        <v>0.34324035861017493</v>
      </c>
      <c r="CJ287">
        <f t="shared" si="126"/>
        <v>1.6470213309279351</v>
      </c>
      <c r="CK287">
        <f t="shared" si="127"/>
        <v>1.4486397692890469</v>
      </c>
      <c r="CL287">
        <f t="shared" si="128"/>
        <v>0.21567072333256398</v>
      </c>
      <c r="CM287">
        <f t="shared" si="129"/>
        <v>52.667482007612826</v>
      </c>
      <c r="CN287">
        <f t="shared" si="130"/>
        <v>0.67540867757821521</v>
      </c>
      <c r="CO287">
        <f t="shared" si="131"/>
        <v>54.459443872659222</v>
      </c>
      <c r="CP287">
        <f t="shared" si="132"/>
        <v>762.15059204716044</v>
      </c>
      <c r="CQ287">
        <f t="shared" si="133"/>
        <v>3.6234661265466026E-2</v>
      </c>
      <c r="CR287">
        <f t="shared" si="134"/>
        <v>0</v>
      </c>
      <c r="CS287">
        <f t="shared" si="135"/>
        <v>1529.8019226074216</v>
      </c>
      <c r="CT287">
        <f t="shared" si="136"/>
        <v>0</v>
      </c>
      <c r="CU287" t="e">
        <f t="shared" si="137"/>
        <v>#DIV/0!</v>
      </c>
      <c r="CV287" t="e">
        <f t="shared" si="138"/>
        <v>#DIV/0!</v>
      </c>
    </row>
    <row r="288" spans="1:100" s="25" customFormat="1" x14ac:dyDescent="0.3">
      <c r="A288" s="4" t="str">
        <f>VLOOKUP(B288,ListCodeMtrx!A$1:B$91,2,TRUE)</f>
        <v>M28</v>
      </c>
      <c r="B288" s="5">
        <v>28</v>
      </c>
      <c r="C288" s="10">
        <v>28</v>
      </c>
      <c r="D288" s="10">
        <v>1</v>
      </c>
      <c r="E288" s="10">
        <v>6</v>
      </c>
      <c r="F288" s="1">
        <v>72</v>
      </c>
      <c r="G288" s="17">
        <v>41316</v>
      </c>
      <c r="H288" s="11">
        <v>1</v>
      </c>
      <c r="I288" s="11">
        <v>187.06128098862257</v>
      </c>
      <c r="J288" s="11">
        <v>2.5785149223308257</v>
      </c>
      <c r="K288" s="11">
        <v>174.98501695759276</v>
      </c>
      <c r="L288" s="11">
        <v>261.1886306359969</v>
      </c>
      <c r="M288" s="1">
        <v>41.3</v>
      </c>
      <c r="N288" s="19">
        <v>32</v>
      </c>
      <c r="O288" s="19" t="s">
        <v>473</v>
      </c>
      <c r="P288" s="12">
        <v>0.16111111111111112</v>
      </c>
      <c r="Q288" s="12">
        <f t="shared" si="139"/>
        <v>0.47368055555555555</v>
      </c>
      <c r="R288" s="19">
        <v>6927</v>
      </c>
      <c r="S288" s="19">
        <v>0</v>
      </c>
      <c r="T288" s="13" t="s">
        <v>194</v>
      </c>
      <c r="U288" s="5">
        <f t="shared" si="97"/>
        <v>30.893395404810601</v>
      </c>
      <c r="V288" s="5">
        <f t="shared" si="98"/>
        <v>0.32233604433977137</v>
      </c>
      <c r="W288" s="5">
        <f t="shared" si="99"/>
        <v>215.95152569153035</v>
      </c>
      <c r="X288" s="5">
        <v>24.525510787963867</v>
      </c>
      <c r="Y288" s="19">
        <v>5</v>
      </c>
      <c r="Z288" s="19">
        <v>5</v>
      </c>
      <c r="AA288" s="19">
        <v>0</v>
      </c>
      <c r="AB288" s="19">
        <v>0</v>
      </c>
      <c r="AC288" s="19">
        <v>279.620361328125</v>
      </c>
      <c r="AD288" s="19">
        <v>541.87847900390625</v>
      </c>
      <c r="AE288" s="19">
        <v>358.966796875</v>
      </c>
      <c r="AF288" s="5" t="e">
        <f t="shared" si="100"/>
        <v>#DIV/0!</v>
      </c>
      <c r="AG288" s="5">
        <f t="shared" si="101"/>
        <v>0.48397957814798309</v>
      </c>
      <c r="AH288" s="5">
        <f t="shared" si="102"/>
        <v>0.33755111010339217</v>
      </c>
      <c r="AI288" s="19">
        <v>-1</v>
      </c>
      <c r="AJ288" s="19">
        <v>0.85</v>
      </c>
      <c r="AK288" s="19">
        <v>0.85</v>
      </c>
      <c r="AL288" s="19">
        <v>9.8076972961425781</v>
      </c>
      <c r="AM288" s="5">
        <f t="shared" si="103"/>
        <v>0.84999999999999987</v>
      </c>
      <c r="AN288" s="5">
        <f t="shared" si="104"/>
        <v>2.0840792744906651E-2</v>
      </c>
      <c r="AO288" s="5">
        <f t="shared" si="105"/>
        <v>0.69744907707692894</v>
      </c>
      <c r="AP288" s="5">
        <f t="shared" si="106"/>
        <v>1.9379077990963263</v>
      </c>
      <c r="AQ288" s="5">
        <f t="shared" si="107"/>
        <v>-1</v>
      </c>
      <c r="AR288" s="19">
        <v>1800.3941650390625</v>
      </c>
      <c r="AS288" s="19">
        <v>0.5</v>
      </c>
      <c r="AT288" s="5">
        <f t="shared" si="108"/>
        <v>258.28314583885725</v>
      </c>
      <c r="AU288" s="5">
        <f t="shared" si="109"/>
        <v>4.5642367431395243</v>
      </c>
      <c r="AV288" s="5">
        <f t="shared" si="110"/>
        <v>1.4499208921517117</v>
      </c>
      <c r="AW288" s="5">
        <f t="shared" si="111"/>
        <v>24.525510787963867</v>
      </c>
      <c r="AX288" s="19">
        <v>2</v>
      </c>
      <c r="AY288" s="5">
        <f t="shared" si="112"/>
        <v>4.644859790802002</v>
      </c>
      <c r="AZ288" s="19">
        <v>1</v>
      </c>
      <c r="BA288" s="5">
        <f t="shared" si="113"/>
        <v>9.2897195816040039</v>
      </c>
      <c r="BB288" s="19">
        <v>24.744663238525391</v>
      </c>
      <c r="BC288" s="19">
        <v>24.525510787963867</v>
      </c>
      <c r="BD288" s="19">
        <v>25.141304016113281</v>
      </c>
      <c r="BE288" s="19">
        <v>399.44204711914062</v>
      </c>
      <c r="BF288" s="19">
        <v>380.81600952148437</v>
      </c>
      <c r="BG288" s="19">
        <v>13.630908012390137</v>
      </c>
      <c r="BH288" s="19">
        <v>16.193979263305664</v>
      </c>
      <c r="BI288" s="19">
        <v>44.105327606201172</v>
      </c>
      <c r="BJ288" s="19">
        <v>52.398616790771484</v>
      </c>
      <c r="BK288" s="19">
        <v>350.38616943359375</v>
      </c>
      <c r="BL288" s="19">
        <v>1800.3941650390625</v>
      </c>
      <c r="BM288" s="19">
        <v>972.49188232421875</v>
      </c>
      <c r="BN288" s="19">
        <v>101.32852935791016</v>
      </c>
      <c r="BO288" s="19">
        <v>-5.4489669799804687</v>
      </c>
      <c r="BP288" s="19">
        <v>-0.74586445093154907</v>
      </c>
      <c r="BQ288" s="19">
        <v>0.5</v>
      </c>
      <c r="BR288" s="19">
        <v>-1.355140209197998</v>
      </c>
      <c r="BS288" s="19">
        <v>7.355140209197998</v>
      </c>
      <c r="BT288" s="19">
        <v>1</v>
      </c>
      <c r="BU288" s="19">
        <v>0</v>
      </c>
      <c r="BV288" s="19">
        <v>0.15999999642372131</v>
      </c>
      <c r="BW288" s="19">
        <v>111115</v>
      </c>
      <c r="BX288" s="5">
        <f t="shared" si="114"/>
        <v>1.7519308471679687</v>
      </c>
      <c r="BY288" s="5">
        <f t="shared" si="115"/>
        <v>4.564236743139524E-3</v>
      </c>
      <c r="BZ288" s="5">
        <f t="shared" si="116"/>
        <v>297.67551078796384</v>
      </c>
      <c r="CA288" s="5">
        <f t="shared" si="117"/>
        <v>297.89466323852537</v>
      </c>
      <c r="CB288" s="5">
        <f t="shared" si="118"/>
        <v>288.06305996753872</v>
      </c>
      <c r="CC288" s="5">
        <f t="shared" si="119"/>
        <v>0.32884343183013393</v>
      </c>
      <c r="CD288" s="5">
        <f t="shared" si="120"/>
        <v>3.090832995354968</v>
      </c>
      <c r="CE288" s="5">
        <f t="shared" si="121"/>
        <v>30.503087481291701</v>
      </c>
      <c r="CF288" s="5">
        <f t="shared" si="122"/>
        <v>14.309108217986036</v>
      </c>
      <c r="CG288" s="5">
        <f t="shared" si="123"/>
        <v>24.635087013244629</v>
      </c>
      <c r="CH288" s="5">
        <f t="shared" si="124"/>
        <v>3.1111552932827551</v>
      </c>
      <c r="CI288" s="5">
        <f t="shared" si="125"/>
        <v>0.31152664731545804</v>
      </c>
      <c r="CJ288" s="5">
        <f t="shared" si="126"/>
        <v>1.6409121032032563</v>
      </c>
      <c r="CK288" s="5">
        <f t="shared" si="127"/>
        <v>1.4702431900794988</v>
      </c>
      <c r="CL288" s="5">
        <f t="shared" si="128"/>
        <v>0.19564729049675536</v>
      </c>
      <c r="CM288" s="5">
        <f t="shared" si="129"/>
        <v>21.882050510919722</v>
      </c>
      <c r="CN288" s="5">
        <f t="shared" si="130"/>
        <v>0.56707575388672593</v>
      </c>
      <c r="CO288" s="5">
        <f t="shared" si="131"/>
        <v>53.578893244450754</v>
      </c>
      <c r="CP288" s="5">
        <f t="shared" si="132"/>
        <v>376.32652160636121</v>
      </c>
      <c r="CQ288" s="5">
        <f t="shared" si="133"/>
        <v>4.3983983039184597E-2</v>
      </c>
      <c r="CR288" s="5">
        <f t="shared" si="134"/>
        <v>0</v>
      </c>
      <c r="CS288" s="5">
        <f t="shared" si="135"/>
        <v>1530.3350402832029</v>
      </c>
      <c r="CT288" s="5">
        <f t="shared" si="136"/>
        <v>262.25811767578125</v>
      </c>
      <c r="CU288" s="5">
        <f t="shared" si="137"/>
        <v>0.33755111010339217</v>
      </c>
      <c r="CV288" s="5" t="e">
        <f t="shared" si="138"/>
        <v>#DIV/0!</v>
      </c>
    </row>
    <row r="289" spans="1:100" s="25" customFormat="1" x14ac:dyDescent="0.3">
      <c r="A289" s="4" t="str">
        <f>VLOOKUP(B289,ListCodeMtrx!A$1:B$91,2,TRUE)</f>
        <v>M29</v>
      </c>
      <c r="B289">
        <v>29</v>
      </c>
      <c r="C289" s="10">
        <v>29</v>
      </c>
      <c r="D289" s="10">
        <v>1</v>
      </c>
      <c r="E289" s="10">
        <v>6</v>
      </c>
      <c r="F289" s="1">
        <v>72</v>
      </c>
      <c r="G289" s="3">
        <v>41316</v>
      </c>
      <c r="H289" s="11">
        <v>1</v>
      </c>
      <c r="I289" s="11">
        <v>171.3487344838129</v>
      </c>
      <c r="J289" s="11">
        <v>2.433515653647337</v>
      </c>
      <c r="K289" s="11">
        <v>164.93322149108837</v>
      </c>
      <c r="L289" s="11">
        <v>243.34328764105655</v>
      </c>
      <c r="M289" s="1">
        <v>41.8</v>
      </c>
      <c r="N289" s="8">
        <v>33</v>
      </c>
      <c r="O289" s="8" t="s">
        <v>474</v>
      </c>
      <c r="P289" s="12">
        <v>0.16111111111111112</v>
      </c>
      <c r="Q289" s="12">
        <f t="shared" si="139"/>
        <v>0.47813657407407406</v>
      </c>
      <c r="R289" s="8">
        <v>7320</v>
      </c>
      <c r="S289" s="8">
        <v>0</v>
      </c>
      <c r="T289" s="13">
        <v>400</v>
      </c>
      <c r="U289">
        <f t="shared" si="97"/>
        <v>32.688372580996337</v>
      </c>
      <c r="V289">
        <f t="shared" si="98"/>
        <v>0.48845374254191648</v>
      </c>
      <c r="W289">
        <f t="shared" si="99"/>
        <v>261.89516820295484</v>
      </c>
      <c r="X289">
        <v>24.316013336181641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t="e">
        <f t="shared" si="100"/>
        <v>#DIV/0!</v>
      </c>
      <c r="AG289" t="e">
        <f t="shared" si="101"/>
        <v>#DIV/0!</v>
      </c>
      <c r="AH289" t="e">
        <f t="shared" si="102"/>
        <v>#DIV/0!</v>
      </c>
      <c r="AI289" s="8">
        <v>-1</v>
      </c>
      <c r="AJ289" s="8">
        <v>0.85</v>
      </c>
      <c r="AK289" s="8">
        <v>0.85</v>
      </c>
      <c r="AL289" s="8">
        <v>9.8076972961425781</v>
      </c>
      <c r="AM289">
        <f t="shared" si="103"/>
        <v>0.84999999999999987</v>
      </c>
      <c r="AN289">
        <f t="shared" si="104"/>
        <v>2.2032365200459449E-2</v>
      </c>
      <c r="AO289" t="e">
        <f t="shared" si="105"/>
        <v>#DIV/0!</v>
      </c>
      <c r="AP289" t="e">
        <f t="shared" si="106"/>
        <v>#DIV/0!</v>
      </c>
      <c r="AQ289" t="e">
        <f t="shared" si="107"/>
        <v>#DIV/0!</v>
      </c>
      <c r="AR289" s="8">
        <v>1800.3941650390625</v>
      </c>
      <c r="AS289" s="8">
        <v>0.5</v>
      </c>
      <c r="AT289" t="e">
        <f t="shared" si="108"/>
        <v>#DIV/0!</v>
      </c>
      <c r="AU289">
        <f t="shared" si="109"/>
        <v>5.854843861933654</v>
      </c>
      <c r="AV289">
        <f t="shared" si="110"/>
        <v>1.2477507286534057</v>
      </c>
      <c r="AW289">
        <f t="shared" si="111"/>
        <v>24.316013336181641</v>
      </c>
      <c r="AX289" s="8">
        <v>2</v>
      </c>
      <c r="AY289">
        <f t="shared" si="112"/>
        <v>4.644859790802002</v>
      </c>
      <c r="AZ289" s="8">
        <v>1</v>
      </c>
      <c r="BA289">
        <f t="shared" si="113"/>
        <v>9.2897195816040039</v>
      </c>
      <c r="BB289" s="8">
        <v>24.927169799804687</v>
      </c>
      <c r="BC289" s="8">
        <v>24.316013336181641</v>
      </c>
      <c r="BD289" s="8">
        <v>25.141864776611328</v>
      </c>
      <c r="BE289" s="8">
        <v>400.15646362304688</v>
      </c>
      <c r="BF289" s="8">
        <v>380.2259521484375</v>
      </c>
      <c r="BG289" s="8">
        <v>14.526911735534668</v>
      </c>
      <c r="BH289" s="8">
        <v>17.809551239013672</v>
      </c>
      <c r="BI289" s="8">
        <v>46.493549346923828</v>
      </c>
      <c r="BJ289" s="8">
        <v>56.999671936035156</v>
      </c>
      <c r="BK289" s="8">
        <v>350.3626708984375</v>
      </c>
      <c r="BL289" s="8">
        <v>1798.870849609375</v>
      </c>
      <c r="BM289" s="8">
        <v>96.572860717773438</v>
      </c>
      <c r="BN289" s="8">
        <v>101.32490539550781</v>
      </c>
      <c r="BO289" s="8">
        <v>-5.1302719116210938</v>
      </c>
      <c r="BP289" s="8">
        <v>-0.84310299158096313</v>
      </c>
      <c r="BQ289" s="8">
        <v>0.25</v>
      </c>
      <c r="BR289" s="8">
        <v>-1.355140209197998</v>
      </c>
      <c r="BS289" s="8">
        <v>7.355140209197998</v>
      </c>
      <c r="BT289" s="8">
        <v>1</v>
      </c>
      <c r="BU289" s="8">
        <v>0</v>
      </c>
      <c r="BV289" s="8">
        <v>0.15999999642372131</v>
      </c>
      <c r="BW289" s="8">
        <v>111115</v>
      </c>
      <c r="BX289">
        <f t="shared" si="114"/>
        <v>1.7518133544921874</v>
      </c>
      <c r="BY289">
        <f t="shared" si="115"/>
        <v>5.854843861933654E-3</v>
      </c>
      <c r="BZ289">
        <f t="shared" si="116"/>
        <v>297.46601333618162</v>
      </c>
      <c r="CA289">
        <f t="shared" si="117"/>
        <v>298.07716979980466</v>
      </c>
      <c r="CB289">
        <f t="shared" si="118"/>
        <v>287.81932950423652</v>
      </c>
      <c r="CC289">
        <f t="shared" si="119"/>
        <v>0.13473392030083939</v>
      </c>
      <c r="CD289">
        <f t="shared" si="120"/>
        <v>3.0523018230829151</v>
      </c>
      <c r="CE289">
        <f t="shared" si="121"/>
        <v>30.123904988301497</v>
      </c>
      <c r="CF289">
        <f t="shared" si="122"/>
        <v>12.314353749287825</v>
      </c>
      <c r="CG289">
        <f t="shared" si="123"/>
        <v>24.621591567993164</v>
      </c>
      <c r="CH289">
        <f t="shared" si="124"/>
        <v>3.1086461026185734</v>
      </c>
      <c r="CI289">
        <f t="shared" si="125"/>
        <v>0.46405378043303824</v>
      </c>
      <c r="CJ289">
        <f t="shared" si="126"/>
        <v>1.8045510944295093</v>
      </c>
      <c r="CK289">
        <f t="shared" si="127"/>
        <v>1.3040950081890641</v>
      </c>
      <c r="CL289">
        <f t="shared" si="128"/>
        <v>0.29213135313103494</v>
      </c>
      <c r="CM289">
        <f t="shared" si="129"/>
        <v>26.536503141705005</v>
      </c>
      <c r="CN289">
        <f t="shared" si="130"/>
        <v>0.68878825004746869</v>
      </c>
      <c r="CO289">
        <f t="shared" si="131"/>
        <v>60.209389083966215</v>
      </c>
      <c r="CP289">
        <f t="shared" si="132"/>
        <v>375.47561468166055</v>
      </c>
      <c r="CQ289">
        <f t="shared" si="133"/>
        <v>5.2417437146204962E-2</v>
      </c>
      <c r="CR289">
        <f t="shared" si="134"/>
        <v>0</v>
      </c>
      <c r="CS289">
        <f t="shared" si="135"/>
        <v>1529.0402221679685</v>
      </c>
      <c r="CT289">
        <f t="shared" si="136"/>
        <v>0</v>
      </c>
      <c r="CU289" t="e">
        <f t="shared" si="137"/>
        <v>#DIV/0!</v>
      </c>
      <c r="CV289" t="e">
        <f t="shared" si="138"/>
        <v>#DIV/0!</v>
      </c>
    </row>
    <row r="290" spans="1:100" s="25" customFormat="1" x14ac:dyDescent="0.3">
      <c r="A290" s="4" t="str">
        <f>VLOOKUP(B290,ListCodeMtrx!A$1:B$91,2,TRUE)</f>
        <v>M29</v>
      </c>
      <c r="B290">
        <v>29</v>
      </c>
      <c r="C290" s="10">
        <v>29</v>
      </c>
      <c r="D290" s="10">
        <v>1</v>
      </c>
      <c r="E290" s="10">
        <v>6</v>
      </c>
      <c r="F290" s="1">
        <v>72</v>
      </c>
      <c r="G290" s="3">
        <v>41316</v>
      </c>
      <c r="H290" s="11">
        <v>1</v>
      </c>
      <c r="I290" s="11">
        <v>171.3487344838129</v>
      </c>
      <c r="J290" s="11">
        <v>2.433515653647337</v>
      </c>
      <c r="K290" s="11">
        <v>164.93322149108837</v>
      </c>
      <c r="L290" s="11">
        <v>243.34328764105655</v>
      </c>
      <c r="M290" s="1">
        <v>41.8</v>
      </c>
      <c r="N290" s="8">
        <v>34</v>
      </c>
      <c r="O290" s="8" t="s">
        <v>475</v>
      </c>
      <c r="P290" s="12">
        <v>0.16111111111111112</v>
      </c>
      <c r="Q290" s="12">
        <f t="shared" si="139"/>
        <v>0.48008101851851848</v>
      </c>
      <c r="R290" s="8">
        <v>7488</v>
      </c>
      <c r="S290" s="8">
        <v>0</v>
      </c>
      <c r="T290" s="13">
        <v>50</v>
      </c>
      <c r="U290" s="14">
        <f t="shared" si="97"/>
        <v>-0.77259598950498887</v>
      </c>
      <c r="V290" s="14">
        <f t="shared" si="98"/>
        <v>0.4411534448056823</v>
      </c>
      <c r="W290" s="14">
        <f t="shared" si="99"/>
        <v>50.724430721075514</v>
      </c>
      <c r="X290" s="15">
        <v>24.892337799072266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t="e">
        <f t="shared" si="100"/>
        <v>#DIV/0!</v>
      </c>
      <c r="AG290" t="e">
        <f t="shared" si="101"/>
        <v>#DIV/0!</v>
      </c>
      <c r="AH290" t="e">
        <f t="shared" si="102"/>
        <v>#DIV/0!</v>
      </c>
      <c r="AI290" s="8">
        <v>-1</v>
      </c>
      <c r="AJ290" s="8">
        <v>0.85</v>
      </c>
      <c r="AK290" s="8">
        <v>0.85</v>
      </c>
      <c r="AL290" s="8">
        <v>9.7839221954345703</v>
      </c>
      <c r="AM290">
        <f t="shared" si="103"/>
        <v>0.84999999999999987</v>
      </c>
      <c r="AN290">
        <f t="shared" si="104"/>
        <v>1.48510654167037E-4</v>
      </c>
      <c r="AO290" t="e">
        <f t="shared" si="105"/>
        <v>#DIV/0!</v>
      </c>
      <c r="AP290" t="e">
        <f t="shared" si="106"/>
        <v>#DIV/0!</v>
      </c>
      <c r="AQ290" t="e">
        <f t="shared" si="107"/>
        <v>#DIV/0!</v>
      </c>
      <c r="AR290" s="8">
        <v>1800.3941650390625</v>
      </c>
      <c r="AS290" s="8">
        <v>0.5</v>
      </c>
      <c r="AT290" t="e">
        <f t="shared" si="108"/>
        <v>#DIV/0!</v>
      </c>
      <c r="AU290">
        <f t="shared" si="109"/>
        <v>5.4894014864593084</v>
      </c>
      <c r="AV290">
        <f t="shared" si="110"/>
        <v>1.2879036198220406</v>
      </c>
      <c r="AW290">
        <f t="shared" si="111"/>
        <v>24.892337799072266</v>
      </c>
      <c r="AX290" s="8">
        <v>2</v>
      </c>
      <c r="AY290">
        <f t="shared" si="112"/>
        <v>4.644859790802002</v>
      </c>
      <c r="AZ290" s="8">
        <v>1</v>
      </c>
      <c r="BA290">
        <f t="shared" si="113"/>
        <v>9.2897195816040039</v>
      </c>
      <c r="BB290" s="8">
        <v>25.016786575317383</v>
      </c>
      <c r="BC290" s="8">
        <v>24.892337799072266</v>
      </c>
      <c r="BD290" s="8">
        <v>25.133399963378906</v>
      </c>
      <c r="BE290" s="8">
        <v>48.551860809326172</v>
      </c>
      <c r="BF290" s="8">
        <v>48.839824676513672</v>
      </c>
      <c r="BG290" s="8">
        <v>15.394051551818848</v>
      </c>
      <c r="BH290" s="8">
        <v>18.469512939453125</v>
      </c>
      <c r="BI290" s="8">
        <v>49.006248474121094</v>
      </c>
      <c r="BJ290" s="8">
        <v>58.796836853027344</v>
      </c>
      <c r="BK290" s="8">
        <v>350.38742065429687</v>
      </c>
      <c r="BL290" s="8">
        <v>1801.4473876953125</v>
      </c>
      <c r="BM290" s="8">
        <v>51.159912109375</v>
      </c>
      <c r="BN290" s="8">
        <v>101.32490539550781</v>
      </c>
      <c r="BO290" s="8">
        <v>0.4615020751953125</v>
      </c>
      <c r="BP290" s="8">
        <v>-0.96940380334854126</v>
      </c>
      <c r="BQ290" s="8">
        <v>0.25</v>
      </c>
      <c r="BR290" s="8">
        <v>-1.355140209197998</v>
      </c>
      <c r="BS290" s="8">
        <v>7.355140209197998</v>
      </c>
      <c r="BT290" s="8">
        <v>1</v>
      </c>
      <c r="BU290" s="8">
        <v>0</v>
      </c>
      <c r="BV290" s="8">
        <v>0.15999999642372131</v>
      </c>
      <c r="BW290" s="8">
        <v>111135</v>
      </c>
      <c r="BX290">
        <f t="shared" si="114"/>
        <v>1.7519371032714841</v>
      </c>
      <c r="BY290">
        <f t="shared" si="115"/>
        <v>5.4894014864593083E-3</v>
      </c>
      <c r="BZ290">
        <f t="shared" si="116"/>
        <v>298.04233779907224</v>
      </c>
      <c r="CA290">
        <f t="shared" si="117"/>
        <v>298.16678657531736</v>
      </c>
      <c r="CB290">
        <f t="shared" si="118"/>
        <v>288.2315755887721</v>
      </c>
      <c r="CC290">
        <f t="shared" si="119"/>
        <v>0.17519710213442952</v>
      </c>
      <c r="CD290">
        <f t="shared" si="120"/>
        <v>3.1593252711132358</v>
      </c>
      <c r="CE290">
        <f t="shared" si="121"/>
        <v>31.180145283938284</v>
      </c>
      <c r="CF290">
        <f t="shared" si="122"/>
        <v>12.710632344485159</v>
      </c>
      <c r="CG290">
        <f t="shared" si="123"/>
        <v>24.954562187194824</v>
      </c>
      <c r="CH290">
        <f t="shared" si="124"/>
        <v>3.1710741557311879</v>
      </c>
      <c r="CI290">
        <f t="shared" si="125"/>
        <v>0.42115355771068791</v>
      </c>
      <c r="CJ290">
        <f t="shared" si="126"/>
        <v>1.8714216512911952</v>
      </c>
      <c r="CK290">
        <f t="shared" si="127"/>
        <v>1.2996525044399927</v>
      </c>
      <c r="CL290">
        <f t="shared" si="128"/>
        <v>0.2649476293238836</v>
      </c>
      <c r="CM290">
        <f t="shared" si="129"/>
        <v>5.1396481440539663</v>
      </c>
      <c r="CN290">
        <f t="shared" si="130"/>
        <v>1.0385874858692545</v>
      </c>
      <c r="CO290">
        <f t="shared" si="131"/>
        <v>60.092255204336809</v>
      </c>
      <c r="CP290">
        <f t="shared" si="132"/>
        <v>48.952099818585467</v>
      </c>
      <c r="CQ290">
        <f t="shared" si="133"/>
        <v>-9.4841764793007158E-3</v>
      </c>
      <c r="CR290">
        <f t="shared" si="134"/>
        <v>0</v>
      </c>
      <c r="CS290">
        <f t="shared" si="135"/>
        <v>1531.2302795410153</v>
      </c>
      <c r="CT290">
        <f t="shared" si="136"/>
        <v>0</v>
      </c>
      <c r="CU290" t="e">
        <f t="shared" si="137"/>
        <v>#DIV/0!</v>
      </c>
      <c r="CV290" t="e">
        <f t="shared" si="138"/>
        <v>#DIV/0!</v>
      </c>
    </row>
    <row r="291" spans="1:100" x14ac:dyDescent="0.3">
      <c r="A291" s="4" t="str">
        <f>VLOOKUP(B291,ListCodeMtrx!A$1:B$91,2,TRUE)</f>
        <v>M29</v>
      </c>
      <c r="B291">
        <v>29</v>
      </c>
      <c r="C291" s="10">
        <v>29</v>
      </c>
      <c r="D291" s="10">
        <v>1</v>
      </c>
      <c r="E291" s="10">
        <v>6</v>
      </c>
      <c r="F291" s="1">
        <v>72</v>
      </c>
      <c r="G291" s="3">
        <v>41316</v>
      </c>
      <c r="H291" s="11">
        <v>1</v>
      </c>
      <c r="I291" s="11">
        <v>171.3487344838129</v>
      </c>
      <c r="J291" s="11">
        <v>2.433515653647337</v>
      </c>
      <c r="K291" s="11">
        <v>164.93322149108837</v>
      </c>
      <c r="L291" s="11">
        <v>243.34328764105655</v>
      </c>
      <c r="M291" s="1">
        <v>41.8</v>
      </c>
      <c r="N291" s="8">
        <v>35</v>
      </c>
      <c r="O291" s="8" t="s">
        <v>476</v>
      </c>
      <c r="P291" s="12">
        <v>0.16111111111111112</v>
      </c>
      <c r="Q291" s="12">
        <f t="shared" si="139"/>
        <v>0.48250000000000004</v>
      </c>
      <c r="R291" s="8">
        <v>7697</v>
      </c>
      <c r="S291" s="8">
        <v>0</v>
      </c>
      <c r="T291" s="13">
        <v>150</v>
      </c>
      <c r="U291" s="14">
        <f t="shared" si="97"/>
        <v>11.433742888480612</v>
      </c>
      <c r="V291" s="14">
        <f t="shared" si="98"/>
        <v>0.41695368247385534</v>
      </c>
      <c r="W291" s="14">
        <f t="shared" si="99"/>
        <v>96.369774069570994</v>
      </c>
      <c r="X291" s="15">
        <v>24.671670913696289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t="e">
        <f t="shared" si="100"/>
        <v>#DIV/0!</v>
      </c>
      <c r="AG291" t="e">
        <f t="shared" si="101"/>
        <v>#DIV/0!</v>
      </c>
      <c r="AH291" t="e">
        <f t="shared" si="102"/>
        <v>#DIV/0!</v>
      </c>
      <c r="AI291" s="8">
        <v>-1</v>
      </c>
      <c r="AJ291" s="8">
        <v>0.85</v>
      </c>
      <c r="AK291" s="8">
        <v>0.85</v>
      </c>
      <c r="AL291" s="8">
        <v>9.8076972961425781</v>
      </c>
      <c r="AM291">
        <f t="shared" si="103"/>
        <v>0.84999999999999987</v>
      </c>
      <c r="AN291">
        <f t="shared" si="104"/>
        <v>8.1283938644811579E-3</v>
      </c>
      <c r="AO291" t="e">
        <f t="shared" si="105"/>
        <v>#DIV/0!</v>
      </c>
      <c r="AP291" t="e">
        <f t="shared" si="106"/>
        <v>#DIV/0!</v>
      </c>
      <c r="AQ291" t="e">
        <f t="shared" si="107"/>
        <v>#DIV/0!</v>
      </c>
      <c r="AR291" s="8">
        <v>1800.3941650390625</v>
      </c>
      <c r="AS291" s="8">
        <v>0.5</v>
      </c>
      <c r="AT291" t="e">
        <f t="shared" si="108"/>
        <v>#DIV/0!</v>
      </c>
      <c r="AU291">
        <f t="shared" si="109"/>
        <v>5.0884432464732914</v>
      </c>
      <c r="AV291">
        <f t="shared" si="110"/>
        <v>1.2602994394581768</v>
      </c>
      <c r="AW291">
        <f t="shared" si="111"/>
        <v>24.671670913696289</v>
      </c>
      <c r="AX291" s="8">
        <v>2</v>
      </c>
      <c r="AY291">
        <f t="shared" si="112"/>
        <v>4.644859790802002</v>
      </c>
      <c r="AZ291" s="8">
        <v>1</v>
      </c>
      <c r="BA291">
        <f t="shared" si="113"/>
        <v>9.2897195816040039</v>
      </c>
      <c r="BB291" s="8">
        <v>24.879072189331055</v>
      </c>
      <c r="BC291" s="8">
        <v>24.671670913696289</v>
      </c>
      <c r="BD291" s="8">
        <v>25.139198303222656</v>
      </c>
      <c r="BE291" s="8">
        <v>151.31761169433594</v>
      </c>
      <c r="BF291" s="8">
        <v>144.37202453613281</v>
      </c>
      <c r="BG291" s="8">
        <v>15.483037948608398</v>
      </c>
      <c r="BH291" s="8">
        <v>18.334220886230469</v>
      </c>
      <c r="BI291" s="8">
        <v>49.694801330566406</v>
      </c>
      <c r="BJ291" s="8">
        <v>58.846042633056641</v>
      </c>
      <c r="BK291" s="8">
        <v>350.39144897460938</v>
      </c>
      <c r="BL291" s="8">
        <v>1799.6092529296875</v>
      </c>
      <c r="BM291" s="8">
        <v>52.814361572265625</v>
      </c>
      <c r="BN291" s="8">
        <v>101.32237243652344</v>
      </c>
      <c r="BO291" s="8">
        <v>-0.60296630859375</v>
      </c>
      <c r="BP291" s="8">
        <v>-0.92882877588272095</v>
      </c>
      <c r="BQ291" s="8">
        <v>0.25</v>
      </c>
      <c r="BR291" s="8">
        <v>-1.355140209197998</v>
      </c>
      <c r="BS291" s="8">
        <v>7.355140209197998</v>
      </c>
      <c r="BT291" s="8">
        <v>1</v>
      </c>
      <c r="BU291" s="8">
        <v>0</v>
      </c>
      <c r="BV291" s="8">
        <v>0.15999999642372131</v>
      </c>
      <c r="BW291" s="8">
        <v>111115</v>
      </c>
      <c r="BX291">
        <f t="shared" si="114"/>
        <v>1.7519572448730467</v>
      </c>
      <c r="BY291">
        <f t="shared" si="115"/>
        <v>5.0884432464732912E-3</v>
      </c>
      <c r="BZ291">
        <f t="shared" si="116"/>
        <v>297.82167091369627</v>
      </c>
      <c r="CA291">
        <f t="shared" si="117"/>
        <v>298.02907218933103</v>
      </c>
      <c r="CB291">
        <f t="shared" si="118"/>
        <v>287.93747403284578</v>
      </c>
      <c r="CC291">
        <f t="shared" si="119"/>
        <v>0.24273153743445783</v>
      </c>
      <c r="CD291">
        <f t="shared" si="120"/>
        <v>3.1179661964263072</v>
      </c>
      <c r="CE291">
        <f t="shared" si="121"/>
        <v>30.772731840439825</v>
      </c>
      <c r="CF291">
        <f t="shared" si="122"/>
        <v>12.438510954209356</v>
      </c>
      <c r="CG291">
        <f t="shared" si="123"/>
        <v>24.775371551513672</v>
      </c>
      <c r="CH291">
        <f t="shared" si="124"/>
        <v>3.1373432431174044</v>
      </c>
      <c r="CI291">
        <f t="shared" si="125"/>
        <v>0.39904328530700228</v>
      </c>
      <c r="CJ291">
        <f t="shared" si="126"/>
        <v>1.8576667569681304</v>
      </c>
      <c r="CK291">
        <f t="shared" si="127"/>
        <v>1.279676486149274</v>
      </c>
      <c r="CL291">
        <f t="shared" si="128"/>
        <v>0.25095163791334096</v>
      </c>
      <c r="CM291">
        <f t="shared" si="129"/>
        <v>9.7644141399006923</v>
      </c>
      <c r="CN291">
        <f t="shared" si="130"/>
        <v>0.66751002750849409</v>
      </c>
      <c r="CO291">
        <f t="shared" si="131"/>
        <v>60.341976218045133</v>
      </c>
      <c r="CP291">
        <f t="shared" si="132"/>
        <v>142.71045092630985</v>
      </c>
      <c r="CQ291">
        <f t="shared" si="133"/>
        <v>4.8345067721508032E-2</v>
      </c>
      <c r="CR291">
        <f t="shared" si="134"/>
        <v>0</v>
      </c>
      <c r="CS291">
        <f t="shared" si="135"/>
        <v>1529.6678649902342</v>
      </c>
      <c r="CT291">
        <f t="shared" si="136"/>
        <v>0</v>
      </c>
      <c r="CU291" t="e">
        <f t="shared" si="137"/>
        <v>#DIV/0!</v>
      </c>
      <c r="CV291" t="e">
        <f t="shared" si="138"/>
        <v>#DIV/0!</v>
      </c>
    </row>
    <row r="292" spans="1:100" s="25" customFormat="1" x14ac:dyDescent="0.3">
      <c r="A292" s="4" t="str">
        <f>VLOOKUP(B292,ListCodeMtrx!A$1:B$91,2,TRUE)</f>
        <v>M29</v>
      </c>
      <c r="B292">
        <v>29</v>
      </c>
      <c r="C292" s="10">
        <v>29</v>
      </c>
      <c r="D292" s="10">
        <v>1</v>
      </c>
      <c r="E292" s="10">
        <v>6</v>
      </c>
      <c r="F292" s="1">
        <v>72</v>
      </c>
      <c r="G292" s="3">
        <v>41316</v>
      </c>
      <c r="H292" s="11">
        <v>1</v>
      </c>
      <c r="I292" s="11">
        <v>171.3487344838129</v>
      </c>
      <c r="J292" s="11">
        <v>2.433515653647337</v>
      </c>
      <c r="K292" s="11">
        <v>164.93322149108837</v>
      </c>
      <c r="L292" s="11">
        <v>243.34328764105655</v>
      </c>
      <c r="M292" s="1">
        <v>41.8</v>
      </c>
      <c r="N292" s="8">
        <v>36</v>
      </c>
      <c r="O292" s="8" t="s">
        <v>477</v>
      </c>
      <c r="P292" s="12">
        <v>0.16111111111111112</v>
      </c>
      <c r="Q292" s="12">
        <f t="shared" si="139"/>
        <v>0.48491898148148149</v>
      </c>
      <c r="R292" s="8">
        <v>7906</v>
      </c>
      <c r="S292" s="8">
        <v>0</v>
      </c>
      <c r="T292" s="13" t="s">
        <v>192</v>
      </c>
      <c r="U292" s="14">
        <f t="shared" si="97"/>
        <v>32.38442671327995</v>
      </c>
      <c r="V292" s="14">
        <f t="shared" si="98"/>
        <v>0.41198905287512722</v>
      </c>
      <c r="W292" s="14">
        <f t="shared" si="99"/>
        <v>243.59614866096797</v>
      </c>
      <c r="X292" s="15">
        <v>24.582565307617188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t="e">
        <f t="shared" si="100"/>
        <v>#DIV/0!</v>
      </c>
      <c r="AG292" t="e">
        <f t="shared" si="101"/>
        <v>#DIV/0!</v>
      </c>
      <c r="AH292" t="e">
        <f t="shared" si="102"/>
        <v>#DIV/0!</v>
      </c>
      <c r="AI292" s="8">
        <v>-1</v>
      </c>
      <c r="AJ292" s="8">
        <v>0.85</v>
      </c>
      <c r="AK292" s="8">
        <v>0.85</v>
      </c>
      <c r="AL292" s="8">
        <v>9.8076972961425781</v>
      </c>
      <c r="AM292">
        <f t="shared" si="103"/>
        <v>0.84999999999999987</v>
      </c>
      <c r="AN292">
        <f t="shared" si="104"/>
        <v>2.1830374369017358E-2</v>
      </c>
      <c r="AO292" t="e">
        <f t="shared" si="105"/>
        <v>#DIV/0!</v>
      </c>
      <c r="AP292" t="e">
        <f t="shared" si="106"/>
        <v>#DIV/0!</v>
      </c>
      <c r="AQ292" t="e">
        <f t="shared" si="107"/>
        <v>#DIV/0!</v>
      </c>
      <c r="AR292" s="8">
        <v>1800.3941650390625</v>
      </c>
      <c r="AS292" s="8">
        <v>0.5</v>
      </c>
      <c r="AT292" t="e">
        <f t="shared" si="108"/>
        <v>#DIV/0!</v>
      </c>
      <c r="AU292">
        <f t="shared" si="109"/>
        <v>5.0503346934032729</v>
      </c>
      <c r="AV292">
        <f t="shared" si="110"/>
        <v>1.2654282147462295</v>
      </c>
      <c r="AW292">
        <f t="shared" si="111"/>
        <v>24.582565307617188</v>
      </c>
      <c r="AX292" s="8">
        <v>2</v>
      </c>
      <c r="AY292">
        <f t="shared" si="112"/>
        <v>4.644859790802002</v>
      </c>
      <c r="AZ292" s="8">
        <v>1</v>
      </c>
      <c r="BA292">
        <f t="shared" si="113"/>
        <v>9.2897195816040039</v>
      </c>
      <c r="BB292" s="8">
        <v>24.864246368408203</v>
      </c>
      <c r="BC292" s="8">
        <v>24.582565307617188</v>
      </c>
      <c r="BD292" s="8">
        <v>25.137788772583008</v>
      </c>
      <c r="BE292" s="8">
        <v>400.06842041015625</v>
      </c>
      <c r="BF292" s="8">
        <v>380.49282836914063</v>
      </c>
      <c r="BG292" s="8">
        <v>15.291964530944824</v>
      </c>
      <c r="BH292" s="8">
        <v>18.121545791625977</v>
      </c>
      <c r="BI292" s="8">
        <v>49.121059417724609</v>
      </c>
      <c r="BJ292" s="8">
        <v>58.210277557373047</v>
      </c>
      <c r="BK292" s="8">
        <v>350.49813842773437</v>
      </c>
      <c r="BL292" s="8">
        <v>1799.13525390625</v>
      </c>
      <c r="BM292" s="8">
        <v>68.835159301757813</v>
      </c>
      <c r="BN292" s="8">
        <v>101.31430053710937</v>
      </c>
      <c r="BO292" s="8">
        <v>-5.12689208984375</v>
      </c>
      <c r="BP292" s="8">
        <v>-0.85705143213272095</v>
      </c>
      <c r="BQ292" s="8">
        <v>0.25</v>
      </c>
      <c r="BR292" s="8">
        <v>-1.355140209197998</v>
      </c>
      <c r="BS292" s="8">
        <v>7.355140209197998</v>
      </c>
      <c r="BT292" s="8">
        <v>1</v>
      </c>
      <c r="BU292" s="8">
        <v>0</v>
      </c>
      <c r="BV292" s="8">
        <v>0.15999999642372131</v>
      </c>
      <c r="BW292" s="8">
        <v>111115</v>
      </c>
      <c r="BX292">
        <f t="shared" si="114"/>
        <v>1.7524906921386718</v>
      </c>
      <c r="BY292">
        <f t="shared" si="115"/>
        <v>5.0503346934032732E-3</v>
      </c>
      <c r="BZ292">
        <f t="shared" si="116"/>
        <v>297.73256530761716</v>
      </c>
      <c r="CA292">
        <f t="shared" si="117"/>
        <v>298.01424636840818</v>
      </c>
      <c r="CB292">
        <f t="shared" si="118"/>
        <v>287.86163419079094</v>
      </c>
      <c r="CC292">
        <f t="shared" si="119"/>
        <v>0.25176324740647615</v>
      </c>
      <c r="CD292">
        <f t="shared" si="120"/>
        <v>3.1013999512760133</v>
      </c>
      <c r="CE292">
        <f t="shared" si="121"/>
        <v>30.611670167332729</v>
      </c>
      <c r="CF292">
        <f t="shared" si="122"/>
        <v>12.490124375706753</v>
      </c>
      <c r="CG292">
        <f t="shared" si="123"/>
        <v>24.723405838012695</v>
      </c>
      <c r="CH292">
        <f t="shared" si="124"/>
        <v>3.127620042366773</v>
      </c>
      <c r="CI292">
        <f t="shared" si="125"/>
        <v>0.39449368313317074</v>
      </c>
      <c r="CJ292">
        <f t="shared" si="126"/>
        <v>1.8359717365297838</v>
      </c>
      <c r="CK292">
        <f t="shared" si="127"/>
        <v>1.2916483058369892</v>
      </c>
      <c r="CL292">
        <f t="shared" si="128"/>
        <v>0.24807289623026119</v>
      </c>
      <c r="CM292">
        <f t="shared" si="129"/>
        <v>24.679773415119683</v>
      </c>
      <c r="CN292">
        <f t="shared" si="130"/>
        <v>0.64021219455058853</v>
      </c>
      <c r="CO292">
        <f t="shared" si="131"/>
        <v>59.955077381584744</v>
      </c>
      <c r="CP292">
        <f t="shared" si="132"/>
        <v>375.78666090317074</v>
      </c>
      <c r="CQ292">
        <f t="shared" si="133"/>
        <v>5.1667901273729777E-2</v>
      </c>
      <c r="CR292">
        <f t="shared" si="134"/>
        <v>0</v>
      </c>
      <c r="CS292">
        <f t="shared" si="135"/>
        <v>1529.2649658203122</v>
      </c>
      <c r="CT292">
        <f t="shared" si="136"/>
        <v>0</v>
      </c>
      <c r="CU292" t="e">
        <f t="shared" si="137"/>
        <v>#DIV/0!</v>
      </c>
      <c r="CV292" t="e">
        <f t="shared" si="138"/>
        <v>#DIV/0!</v>
      </c>
    </row>
    <row r="293" spans="1:100" s="25" customFormat="1" x14ac:dyDescent="0.3">
      <c r="A293" s="4" t="str">
        <f>VLOOKUP(B293,ListCodeMtrx!A$1:B$91,2,TRUE)</f>
        <v>M29</v>
      </c>
      <c r="B293">
        <v>29</v>
      </c>
      <c r="C293" s="10">
        <v>29</v>
      </c>
      <c r="D293" s="10">
        <v>1</v>
      </c>
      <c r="E293" s="10">
        <v>6</v>
      </c>
      <c r="F293" s="1">
        <v>72</v>
      </c>
      <c r="G293" s="3">
        <v>41316</v>
      </c>
      <c r="H293" s="11">
        <v>1</v>
      </c>
      <c r="I293" s="11">
        <v>171.3487344838129</v>
      </c>
      <c r="J293" s="11">
        <v>2.433515653647337</v>
      </c>
      <c r="K293" s="11">
        <v>164.93322149108837</v>
      </c>
      <c r="L293" s="11">
        <v>243.34328764105655</v>
      </c>
      <c r="M293" s="1">
        <v>41.8</v>
      </c>
      <c r="N293" s="8">
        <v>37</v>
      </c>
      <c r="O293" s="8" t="s">
        <v>478</v>
      </c>
      <c r="P293" s="12">
        <v>0.16111111111111112</v>
      </c>
      <c r="Q293" s="12">
        <f t="shared" si="139"/>
        <v>0.48666666666666669</v>
      </c>
      <c r="R293" s="8">
        <v>8057</v>
      </c>
      <c r="S293" s="8">
        <v>0</v>
      </c>
      <c r="T293" s="13">
        <v>800</v>
      </c>
      <c r="U293" s="14">
        <f t="shared" si="97"/>
        <v>47.805064677674935</v>
      </c>
      <c r="V293" s="14">
        <f t="shared" si="98"/>
        <v>0.3982037633414664</v>
      </c>
      <c r="W293" s="14">
        <f t="shared" si="99"/>
        <v>558.78463688819386</v>
      </c>
      <c r="X293" s="15">
        <v>24.449251174926758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t="e">
        <f t="shared" si="100"/>
        <v>#DIV/0!</v>
      </c>
      <c r="AG293" t="e">
        <f t="shared" si="101"/>
        <v>#DIV/0!</v>
      </c>
      <c r="AH293" t="e">
        <f t="shared" si="102"/>
        <v>#DIV/0!</v>
      </c>
      <c r="AI293" s="8">
        <v>-1</v>
      </c>
      <c r="AJ293" s="8">
        <v>0.85</v>
      </c>
      <c r="AK293" s="8">
        <v>0.85</v>
      </c>
      <c r="AL293" s="8">
        <v>9.8076972961425781</v>
      </c>
      <c r="AM293">
        <f t="shared" si="103"/>
        <v>0.84999999999999987</v>
      </c>
      <c r="AN293">
        <f t="shared" si="104"/>
        <v>3.1891305976729054E-2</v>
      </c>
      <c r="AO293" t="e">
        <f t="shared" si="105"/>
        <v>#DIV/0!</v>
      </c>
      <c r="AP293" t="e">
        <f t="shared" si="106"/>
        <v>#DIV/0!</v>
      </c>
      <c r="AQ293" t="e">
        <f t="shared" si="107"/>
        <v>#DIV/0!</v>
      </c>
      <c r="AR293" s="8">
        <v>1800.3941650390625</v>
      </c>
      <c r="AS293" s="8">
        <v>0.5</v>
      </c>
      <c r="AT293" t="e">
        <f t="shared" si="108"/>
        <v>#DIV/0!</v>
      </c>
      <c r="AU293">
        <f t="shared" si="109"/>
        <v>4.9258896230000353</v>
      </c>
      <c r="AV293">
        <f t="shared" si="110"/>
        <v>1.2755144956832734</v>
      </c>
      <c r="AW293">
        <f t="shared" si="111"/>
        <v>24.449251174926758</v>
      </c>
      <c r="AX293" s="8">
        <v>2</v>
      </c>
      <c r="AY293">
        <f t="shared" si="112"/>
        <v>4.644859790802002</v>
      </c>
      <c r="AZ293" s="8">
        <v>1</v>
      </c>
      <c r="BA293">
        <f t="shared" si="113"/>
        <v>9.2897195816040039</v>
      </c>
      <c r="BB293" s="8">
        <v>24.821296691894531</v>
      </c>
      <c r="BC293" s="8">
        <v>24.449251174926758</v>
      </c>
      <c r="BD293" s="8">
        <v>25.144248962402344</v>
      </c>
      <c r="BE293" s="8">
        <v>801.02032470703125</v>
      </c>
      <c r="BF293" s="8">
        <v>771.566162109375</v>
      </c>
      <c r="BG293" s="8">
        <v>15.017678260803223</v>
      </c>
      <c r="BH293" s="8">
        <v>17.779163360595703</v>
      </c>
      <c r="BI293" s="8">
        <v>48.362751007080078</v>
      </c>
      <c r="BJ293" s="8">
        <v>57.255809783935547</v>
      </c>
      <c r="BK293" s="8">
        <v>350.41372680664062</v>
      </c>
      <c r="BL293" s="8">
        <v>1800.4193115234375</v>
      </c>
      <c r="BM293" s="8">
        <v>76.007102966308594</v>
      </c>
      <c r="BN293" s="8">
        <v>101.31206512451172</v>
      </c>
      <c r="BO293" s="8">
        <v>-15.97845458984375</v>
      </c>
      <c r="BP293" s="8">
        <v>-0.76094585657119751</v>
      </c>
      <c r="BQ293" s="8">
        <v>0.25</v>
      </c>
      <c r="BR293" s="8">
        <v>-1.355140209197998</v>
      </c>
      <c r="BS293" s="8">
        <v>7.355140209197998</v>
      </c>
      <c r="BT293" s="8">
        <v>1</v>
      </c>
      <c r="BU293" s="8">
        <v>0</v>
      </c>
      <c r="BV293" s="8">
        <v>0.15999999642372131</v>
      </c>
      <c r="BW293" s="8">
        <v>111115</v>
      </c>
      <c r="BX293">
        <f t="shared" si="114"/>
        <v>1.752068634033203</v>
      </c>
      <c r="BY293">
        <f t="shared" si="115"/>
        <v>4.9258896230000354E-3</v>
      </c>
      <c r="BZ293">
        <f t="shared" si="116"/>
        <v>297.59925117492674</v>
      </c>
      <c r="CA293">
        <f t="shared" si="117"/>
        <v>297.97129669189451</v>
      </c>
      <c r="CB293">
        <f t="shared" si="118"/>
        <v>288.06708340494879</v>
      </c>
      <c r="CC293">
        <f t="shared" si="119"/>
        <v>0.27652745917472188</v>
      </c>
      <c r="CD293">
        <f t="shared" si="120"/>
        <v>3.0767582519312779</v>
      </c>
      <c r="CE293">
        <f t="shared" si="121"/>
        <v>30.369119888632873</v>
      </c>
      <c r="CF293">
        <f t="shared" si="122"/>
        <v>12.58995652803717</v>
      </c>
      <c r="CG293">
        <f t="shared" si="123"/>
        <v>24.635273933410645</v>
      </c>
      <c r="CH293">
        <f t="shared" si="124"/>
        <v>3.1111900595327198</v>
      </c>
      <c r="CI293">
        <f t="shared" si="125"/>
        <v>0.38183635089470752</v>
      </c>
      <c r="CJ293">
        <f t="shared" si="126"/>
        <v>1.8012437562480046</v>
      </c>
      <c r="CK293">
        <f t="shared" si="127"/>
        <v>1.3099463032847152</v>
      </c>
      <c r="CL293">
        <f t="shared" si="128"/>
        <v>0.24006616750417026</v>
      </c>
      <c r="CM293">
        <f t="shared" si="129"/>
        <v>56.611625522993329</v>
      </c>
      <c r="CN293">
        <f t="shared" si="130"/>
        <v>0.72422128435562749</v>
      </c>
      <c r="CO293">
        <f t="shared" si="131"/>
        <v>59.266933149431964</v>
      </c>
      <c r="CP293">
        <f t="shared" si="132"/>
        <v>764.61903773732604</v>
      </c>
      <c r="CQ293">
        <f t="shared" si="133"/>
        <v>3.7054525621546937E-2</v>
      </c>
      <c r="CR293">
        <f t="shared" si="134"/>
        <v>0</v>
      </c>
      <c r="CS293">
        <f t="shared" si="135"/>
        <v>1530.3564147949216</v>
      </c>
      <c r="CT293">
        <f t="shared" si="136"/>
        <v>0</v>
      </c>
      <c r="CU293" t="e">
        <f t="shared" si="137"/>
        <v>#DIV/0!</v>
      </c>
      <c r="CV293" t="e">
        <f t="shared" si="138"/>
        <v>#DIV/0!</v>
      </c>
    </row>
    <row r="294" spans="1:100" s="25" customFormat="1" x14ac:dyDescent="0.3">
      <c r="A294" s="4" t="str">
        <f>VLOOKUP(B294,ListCodeMtrx!A$1:B$91,2,TRUE)</f>
        <v>M29</v>
      </c>
      <c r="B294" s="5">
        <v>29</v>
      </c>
      <c r="C294" s="10">
        <v>29</v>
      </c>
      <c r="D294" s="10">
        <v>1</v>
      </c>
      <c r="E294" s="10">
        <v>6</v>
      </c>
      <c r="F294" s="1">
        <v>72</v>
      </c>
      <c r="G294" s="17">
        <v>41316</v>
      </c>
      <c r="H294" s="11">
        <v>1</v>
      </c>
      <c r="I294" s="11">
        <v>171.3487344838129</v>
      </c>
      <c r="J294" s="11">
        <v>2.433515653647337</v>
      </c>
      <c r="K294" s="11">
        <v>164.93322149108837</v>
      </c>
      <c r="L294" s="11">
        <v>243.34328764105655</v>
      </c>
      <c r="M294" s="1">
        <v>41.8</v>
      </c>
      <c r="N294" s="19">
        <v>38</v>
      </c>
      <c r="O294" s="19" t="s">
        <v>479</v>
      </c>
      <c r="P294" s="12">
        <v>0.16111111111111112</v>
      </c>
      <c r="Q294" s="12">
        <f t="shared" si="139"/>
        <v>0.48868055555555556</v>
      </c>
      <c r="R294" s="19">
        <v>8222</v>
      </c>
      <c r="S294" s="19">
        <v>0</v>
      </c>
      <c r="T294" s="13" t="s">
        <v>194</v>
      </c>
      <c r="U294" s="5">
        <f t="shared" si="97"/>
        <v>31.364274770045487</v>
      </c>
      <c r="V294" s="5">
        <f t="shared" si="98"/>
        <v>0.3907899071009121</v>
      </c>
      <c r="W294" s="5">
        <f t="shared" si="99"/>
        <v>241.17915248518227</v>
      </c>
      <c r="X294" s="5">
        <v>24.480609893798828</v>
      </c>
      <c r="Y294" s="19">
        <v>6</v>
      </c>
      <c r="Z294" s="19">
        <v>6</v>
      </c>
      <c r="AA294" s="19">
        <v>0</v>
      </c>
      <c r="AB294" s="19">
        <v>0</v>
      </c>
      <c r="AC294" s="19">
        <v>297.627685546875</v>
      </c>
      <c r="AD294" s="19">
        <v>604.56689453125</v>
      </c>
      <c r="AE294" s="19">
        <v>410.115966796875</v>
      </c>
      <c r="AF294" s="5" t="e">
        <f t="shared" si="100"/>
        <v>#DIV/0!</v>
      </c>
      <c r="AG294" s="5">
        <f t="shared" si="101"/>
        <v>0.50770098687318932</v>
      </c>
      <c r="AH294" s="5">
        <f t="shared" si="102"/>
        <v>0.32163674440880891</v>
      </c>
      <c r="AI294" s="19">
        <v>-1</v>
      </c>
      <c r="AJ294" s="19">
        <v>0.85</v>
      </c>
      <c r="AK294" s="19">
        <v>0.85</v>
      </c>
      <c r="AL294" s="19">
        <v>9.8076972961425781</v>
      </c>
      <c r="AM294" s="5">
        <f t="shared" si="103"/>
        <v>0.84999999999999987</v>
      </c>
      <c r="AN294" s="5">
        <f t="shared" si="104"/>
        <v>2.1141153451919373E-2</v>
      </c>
      <c r="AO294" s="5">
        <f t="shared" si="105"/>
        <v>0.63351609062195013</v>
      </c>
      <c r="AP294" s="5">
        <f t="shared" si="106"/>
        <v>2.0312858107282277</v>
      </c>
      <c r="AQ294" s="5">
        <f t="shared" si="107"/>
        <v>-1</v>
      </c>
      <c r="AR294" s="19">
        <v>1801.0189208984375</v>
      </c>
      <c r="AS294" s="19">
        <v>0.5</v>
      </c>
      <c r="AT294" s="5">
        <f t="shared" si="108"/>
        <v>246.19139149298675</v>
      </c>
      <c r="AU294" s="5">
        <f t="shared" si="109"/>
        <v>4.9711372812862136</v>
      </c>
      <c r="AV294" s="5">
        <f t="shared" si="110"/>
        <v>1.3107744855530994</v>
      </c>
      <c r="AW294" s="5">
        <f t="shared" si="111"/>
        <v>24.480609893798828</v>
      </c>
      <c r="AX294" s="19">
        <v>2</v>
      </c>
      <c r="AY294" s="5">
        <f t="shared" si="112"/>
        <v>4.644859790802002</v>
      </c>
      <c r="AZ294" s="19">
        <v>1</v>
      </c>
      <c r="BA294" s="5">
        <f t="shared" si="113"/>
        <v>9.2897195816040039</v>
      </c>
      <c r="BB294" s="19">
        <v>24.803285598754883</v>
      </c>
      <c r="BC294" s="19">
        <v>24.480609893798828</v>
      </c>
      <c r="BD294" s="19">
        <v>25.139520645141602</v>
      </c>
      <c r="BE294" s="19">
        <v>399.7578125</v>
      </c>
      <c r="BF294" s="19">
        <v>380.77581787109375</v>
      </c>
      <c r="BG294" s="19">
        <v>14.700860977172852</v>
      </c>
      <c r="BH294" s="19">
        <v>17.48858642578125</v>
      </c>
      <c r="BI294" s="19">
        <v>47.392337799072266</v>
      </c>
      <c r="BJ294" s="19">
        <v>56.379352569580078</v>
      </c>
      <c r="BK294" s="19">
        <v>350.407470703125</v>
      </c>
      <c r="BL294" s="19">
        <v>1801.0189208984375</v>
      </c>
      <c r="BM294" s="19">
        <v>54.116767883300781</v>
      </c>
      <c r="BN294" s="19">
        <v>101.30976867675781</v>
      </c>
      <c r="BO294" s="19">
        <v>-5.1373291015625</v>
      </c>
      <c r="BP294" s="19">
        <v>-0.8167148232460022</v>
      </c>
      <c r="BQ294" s="19">
        <v>0.5</v>
      </c>
      <c r="BR294" s="19">
        <v>-1.355140209197998</v>
      </c>
      <c r="BS294" s="19">
        <v>7.355140209197998</v>
      </c>
      <c r="BT294" s="19">
        <v>1</v>
      </c>
      <c r="BU294" s="19">
        <v>0</v>
      </c>
      <c r="BV294" s="19">
        <v>0.15999999642372131</v>
      </c>
      <c r="BW294" s="19">
        <v>111115</v>
      </c>
      <c r="BX294" s="5">
        <f t="shared" si="114"/>
        <v>1.7520373535156248</v>
      </c>
      <c r="BY294" s="5">
        <f t="shared" si="115"/>
        <v>4.9711372812862135E-3</v>
      </c>
      <c r="BZ294" s="5">
        <f t="shared" si="116"/>
        <v>297.63060989379881</v>
      </c>
      <c r="CA294" s="5">
        <f t="shared" si="117"/>
        <v>297.95328559875486</v>
      </c>
      <c r="CB294" s="5">
        <f t="shared" si="118"/>
        <v>288.16302090280442</v>
      </c>
      <c r="CC294" s="5">
        <f t="shared" si="119"/>
        <v>0.26745838630195545</v>
      </c>
      <c r="CD294" s="5">
        <f t="shared" si="120"/>
        <v>3.0825391308324845</v>
      </c>
      <c r="CE294" s="5">
        <f t="shared" si="121"/>
        <v>30.426869699680516</v>
      </c>
      <c r="CF294" s="5">
        <f t="shared" si="122"/>
        <v>12.938283273899266</v>
      </c>
      <c r="CG294" s="5">
        <f t="shared" si="123"/>
        <v>24.641947746276855</v>
      </c>
      <c r="CH294" s="5">
        <f t="shared" si="124"/>
        <v>3.1124315790804258</v>
      </c>
      <c r="CI294" s="5">
        <f t="shared" si="125"/>
        <v>0.37501421351059777</v>
      </c>
      <c r="CJ294" s="5">
        <f t="shared" si="126"/>
        <v>1.7717646452793852</v>
      </c>
      <c r="CK294" s="5">
        <f t="shared" si="127"/>
        <v>1.3406669338010406</v>
      </c>
      <c r="CL294" s="5">
        <f t="shared" si="128"/>
        <v>0.23575195330974258</v>
      </c>
      <c r="CM294" s="5">
        <f t="shared" si="129"/>
        <v>24.433804147930314</v>
      </c>
      <c r="CN294" s="5">
        <f t="shared" si="130"/>
        <v>0.63338883712103289</v>
      </c>
      <c r="CO294" s="5">
        <f t="shared" si="131"/>
        <v>58.192409045610759</v>
      </c>
      <c r="CP294" s="5">
        <f t="shared" si="132"/>
        <v>376.2179008567407</v>
      </c>
      <c r="CQ294" s="5">
        <f t="shared" si="133"/>
        <v>4.851344666697336E-2</v>
      </c>
      <c r="CR294" s="5">
        <f t="shared" si="134"/>
        <v>0</v>
      </c>
      <c r="CS294" s="5">
        <f t="shared" si="135"/>
        <v>1530.8660827636716</v>
      </c>
      <c r="CT294" s="5">
        <f t="shared" si="136"/>
        <v>306.939208984375</v>
      </c>
      <c r="CU294" s="5">
        <f t="shared" si="137"/>
        <v>0.32163674440880891</v>
      </c>
      <c r="CV294" s="5" t="e">
        <f t="shared" si="138"/>
        <v>#DIV/0!</v>
      </c>
    </row>
    <row r="295" spans="1:100" s="25" customFormat="1" x14ac:dyDescent="0.3">
      <c r="A295" s="4" t="str">
        <f>VLOOKUP(B295,ListCodeMtrx!A$1:B$91,2,TRUE)</f>
        <v>M23</v>
      </c>
      <c r="B295">
        <v>23</v>
      </c>
      <c r="C295" s="10">
        <v>23</v>
      </c>
      <c r="D295" s="10">
        <v>1</v>
      </c>
      <c r="E295" s="10">
        <v>5</v>
      </c>
      <c r="F295" s="1">
        <v>72</v>
      </c>
      <c r="G295" s="3">
        <v>41316</v>
      </c>
      <c r="H295" s="11">
        <v>1</v>
      </c>
      <c r="I295" s="11">
        <v>189.55791632517514</v>
      </c>
      <c r="J295" s="11">
        <v>2.443545328664595</v>
      </c>
      <c r="K295" s="11">
        <v>193.11553602497042</v>
      </c>
      <c r="L295" s="11">
        <v>275.4853625776052</v>
      </c>
      <c r="M295" s="1">
        <v>46.2</v>
      </c>
      <c r="N295" s="8">
        <v>39</v>
      </c>
      <c r="O295" s="8" t="s">
        <v>480</v>
      </c>
      <c r="P295" s="12">
        <v>0.16111111111111112</v>
      </c>
      <c r="Q295" s="12">
        <f t="shared" si="139"/>
        <v>0.49321759259259257</v>
      </c>
      <c r="R295" s="8">
        <v>8623</v>
      </c>
      <c r="S295" s="8">
        <v>0</v>
      </c>
      <c r="T295" s="13">
        <v>400</v>
      </c>
      <c r="U295">
        <f t="shared" si="97"/>
        <v>35.273036872762823</v>
      </c>
      <c r="V295">
        <f t="shared" si="98"/>
        <v>0.45889815450278226</v>
      </c>
      <c r="W295">
        <f t="shared" si="99"/>
        <v>243.84137180061637</v>
      </c>
      <c r="X295">
        <v>24.903186798095703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t="e">
        <f t="shared" si="100"/>
        <v>#DIV/0!</v>
      </c>
      <c r="AG295" t="e">
        <f t="shared" si="101"/>
        <v>#DIV/0!</v>
      </c>
      <c r="AH295" t="e">
        <f t="shared" si="102"/>
        <v>#DIV/0!</v>
      </c>
      <c r="AI295" s="8">
        <v>-1</v>
      </c>
      <c r="AJ295" s="8">
        <v>0.85</v>
      </c>
      <c r="AK295" s="8">
        <v>0.85</v>
      </c>
      <c r="AL295" s="8">
        <v>9.7839221954345703</v>
      </c>
      <c r="AM295">
        <f t="shared" si="103"/>
        <v>0.84999999999999987</v>
      </c>
      <c r="AN295">
        <f t="shared" si="104"/>
        <v>2.3684458403497147E-2</v>
      </c>
      <c r="AO295" t="e">
        <f t="shared" si="105"/>
        <v>#DIV/0!</v>
      </c>
      <c r="AP295" t="e">
        <f t="shared" si="106"/>
        <v>#DIV/0!</v>
      </c>
      <c r="AQ295" t="e">
        <f t="shared" si="107"/>
        <v>#DIV/0!</v>
      </c>
      <c r="AR295" s="8">
        <v>1801.0189208984375</v>
      </c>
      <c r="AS295" s="8">
        <v>0.5</v>
      </c>
      <c r="AT295" t="e">
        <f t="shared" si="108"/>
        <v>#DIV/0!</v>
      </c>
      <c r="AU295">
        <f t="shared" si="109"/>
        <v>5.6940062179058417</v>
      </c>
      <c r="AV295">
        <f t="shared" si="110"/>
        <v>1.2863552799859681</v>
      </c>
      <c r="AW295">
        <f t="shared" si="111"/>
        <v>24.903186798095703</v>
      </c>
      <c r="AX295" s="8">
        <v>2</v>
      </c>
      <c r="AY295">
        <f t="shared" si="112"/>
        <v>4.644859790802002</v>
      </c>
      <c r="AZ295" s="8">
        <v>1</v>
      </c>
      <c r="BA295">
        <f t="shared" si="113"/>
        <v>9.2897195816040039</v>
      </c>
      <c r="BB295" s="8">
        <v>24.902196884155273</v>
      </c>
      <c r="BC295" s="8">
        <v>24.903186798095703</v>
      </c>
      <c r="BD295" s="8">
        <v>25.137426376342773</v>
      </c>
      <c r="BE295" s="8">
        <v>399.82815551757812</v>
      </c>
      <c r="BF295" s="8">
        <v>378.4652099609375</v>
      </c>
      <c r="BG295" s="8">
        <v>15.317950248718262</v>
      </c>
      <c r="BH295" s="8">
        <v>18.507791519165039</v>
      </c>
      <c r="BI295" s="8">
        <v>49.090915679931641</v>
      </c>
      <c r="BJ295" s="8">
        <v>59.313709259033203</v>
      </c>
      <c r="BK295" s="8">
        <v>350.40130615234375</v>
      </c>
      <c r="BL295" s="8">
        <v>1801.779052734375</v>
      </c>
      <c r="BM295" s="8">
        <v>861.438720703125</v>
      </c>
      <c r="BN295" s="8">
        <v>101.30953216552734</v>
      </c>
      <c r="BO295" s="8">
        <v>-4.78173828125</v>
      </c>
      <c r="BP295" s="8">
        <v>-0.8804507851600647</v>
      </c>
      <c r="BQ295" s="8">
        <v>0.25</v>
      </c>
      <c r="BR295" s="8">
        <v>-1.355140209197998</v>
      </c>
      <c r="BS295" s="8">
        <v>7.355140209197998</v>
      </c>
      <c r="BT295" s="8">
        <v>1</v>
      </c>
      <c r="BU295" s="8">
        <v>0</v>
      </c>
      <c r="BV295" s="8">
        <v>0.15999999642372131</v>
      </c>
      <c r="BW295" s="8">
        <v>111115</v>
      </c>
      <c r="BX295">
        <f t="shared" si="114"/>
        <v>1.7520065307617185</v>
      </c>
      <c r="BY295">
        <f t="shared" si="115"/>
        <v>5.6940062179058415E-3</v>
      </c>
      <c r="BZ295">
        <f t="shared" si="116"/>
        <v>298.05318679809568</v>
      </c>
      <c r="CA295">
        <f t="shared" si="117"/>
        <v>298.05219688415525</v>
      </c>
      <c r="CB295">
        <f t="shared" si="118"/>
        <v>288.28464199383598</v>
      </c>
      <c r="CC295">
        <f t="shared" si="119"/>
        <v>0.13688644183090443</v>
      </c>
      <c r="CD295">
        <f t="shared" si="120"/>
        <v>3.1613709802096928</v>
      </c>
      <c r="CE295">
        <f t="shared" si="121"/>
        <v>31.205069381274019</v>
      </c>
      <c r="CF295">
        <f t="shared" si="122"/>
        <v>12.697277862108979</v>
      </c>
      <c r="CG295">
        <f t="shared" si="123"/>
        <v>24.902691841125488</v>
      </c>
      <c r="CH295">
        <f t="shared" si="124"/>
        <v>3.1612776249314001</v>
      </c>
      <c r="CI295">
        <f t="shared" si="125"/>
        <v>0.4372963723930901</v>
      </c>
      <c r="CJ295">
        <f t="shared" si="126"/>
        <v>1.8750157002237247</v>
      </c>
      <c r="CK295">
        <f t="shared" si="127"/>
        <v>1.2862619247076754</v>
      </c>
      <c r="CL295">
        <f t="shared" si="128"/>
        <v>0.27517225888065899</v>
      </c>
      <c r="CM295">
        <f t="shared" si="129"/>
        <v>24.703455299720858</v>
      </c>
      <c r="CN295">
        <f t="shared" si="130"/>
        <v>0.64429005727047928</v>
      </c>
      <c r="CO295">
        <f t="shared" si="131"/>
        <v>60.237244439669226</v>
      </c>
      <c r="CP295">
        <f t="shared" si="132"/>
        <v>373.3392640849687</v>
      </c>
      <c r="CQ295">
        <f t="shared" si="133"/>
        <v>5.6912056904641711E-2</v>
      </c>
      <c r="CR295">
        <f t="shared" si="134"/>
        <v>0</v>
      </c>
      <c r="CS295">
        <f t="shared" si="135"/>
        <v>1531.5121948242186</v>
      </c>
      <c r="CT295">
        <f t="shared" si="136"/>
        <v>0</v>
      </c>
      <c r="CU295" t="e">
        <f t="shared" si="137"/>
        <v>#DIV/0!</v>
      </c>
      <c r="CV295" t="e">
        <f t="shared" si="138"/>
        <v>#DIV/0!</v>
      </c>
    </row>
    <row r="296" spans="1:100" x14ac:dyDescent="0.3">
      <c r="A296" s="4" t="str">
        <f>VLOOKUP(B296,ListCodeMtrx!A$1:B$91,2,TRUE)</f>
        <v>M23</v>
      </c>
      <c r="B296">
        <v>23</v>
      </c>
      <c r="C296" s="10">
        <v>23</v>
      </c>
      <c r="D296" s="10">
        <v>1</v>
      </c>
      <c r="E296" s="10">
        <v>5</v>
      </c>
      <c r="F296" s="1">
        <v>72</v>
      </c>
      <c r="G296" s="3">
        <v>41316</v>
      </c>
      <c r="H296" s="11">
        <v>1</v>
      </c>
      <c r="I296" s="11">
        <v>189.55791632517514</v>
      </c>
      <c r="J296" s="11">
        <v>2.443545328664595</v>
      </c>
      <c r="K296" s="11">
        <v>193.11553602497042</v>
      </c>
      <c r="L296" s="11">
        <v>275.4853625776052</v>
      </c>
      <c r="M296" s="1">
        <v>46.2</v>
      </c>
      <c r="N296" s="8">
        <v>40</v>
      </c>
      <c r="O296" s="8" t="s">
        <v>481</v>
      </c>
      <c r="P296" s="12">
        <v>0.16111111111111112</v>
      </c>
      <c r="Q296" s="12">
        <f t="shared" si="139"/>
        <v>0.49513888888888891</v>
      </c>
      <c r="R296" s="8">
        <v>8789</v>
      </c>
      <c r="S296" s="8">
        <v>0</v>
      </c>
      <c r="T296" s="13">
        <v>50</v>
      </c>
      <c r="U296" s="14">
        <f t="shared" si="97"/>
        <v>-0.60106283660238635</v>
      </c>
      <c r="V296" s="14">
        <f t="shared" si="98"/>
        <v>0.42491506039647753</v>
      </c>
      <c r="W296" s="14">
        <f t="shared" si="99"/>
        <v>49.896346312110389</v>
      </c>
      <c r="X296" s="15">
        <v>24.805797576904297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t="e">
        <f t="shared" si="100"/>
        <v>#DIV/0!</v>
      </c>
      <c r="AG296" t="e">
        <f t="shared" si="101"/>
        <v>#DIV/0!</v>
      </c>
      <c r="AH296" t="e">
        <f t="shared" si="102"/>
        <v>#DIV/0!</v>
      </c>
      <c r="AI296" s="8">
        <v>-1</v>
      </c>
      <c r="AJ296" s="8">
        <v>0.85</v>
      </c>
      <c r="AK296" s="8">
        <v>0.85</v>
      </c>
      <c r="AL296" s="8">
        <v>9.8076972961425781</v>
      </c>
      <c r="AM296">
        <f t="shared" si="103"/>
        <v>0.84999999999999987</v>
      </c>
      <c r="AN296">
        <f t="shared" si="104"/>
        <v>2.607087671833229E-4</v>
      </c>
      <c r="AO296" t="e">
        <f t="shared" si="105"/>
        <v>#DIV/0!</v>
      </c>
      <c r="AP296" t="e">
        <f t="shared" si="106"/>
        <v>#DIV/0!</v>
      </c>
      <c r="AQ296" t="e">
        <f t="shared" si="107"/>
        <v>#DIV/0!</v>
      </c>
      <c r="AR296" s="8">
        <v>1801.0189208984375</v>
      </c>
      <c r="AS296" s="8">
        <v>0.5</v>
      </c>
      <c r="AT296" t="e">
        <f t="shared" si="108"/>
        <v>#DIV/0!</v>
      </c>
      <c r="AU296">
        <f t="shared" si="109"/>
        <v>5.3649493816355962</v>
      </c>
      <c r="AV296">
        <f t="shared" si="110"/>
        <v>1.3047092376218643</v>
      </c>
      <c r="AW296">
        <f t="shared" si="111"/>
        <v>24.805797576904297</v>
      </c>
      <c r="AX296" s="8">
        <v>2</v>
      </c>
      <c r="AY296">
        <f t="shared" si="112"/>
        <v>4.644859790802002</v>
      </c>
      <c r="AZ296" s="8">
        <v>1</v>
      </c>
      <c r="BA296">
        <f t="shared" si="113"/>
        <v>9.2897195816040039</v>
      </c>
      <c r="BB296" s="8">
        <v>24.772771835327148</v>
      </c>
      <c r="BC296" s="8">
        <v>24.805797576904297</v>
      </c>
      <c r="BD296" s="8">
        <v>25.142004013061523</v>
      </c>
      <c r="BE296" s="8">
        <v>48.383720397949219</v>
      </c>
      <c r="BF296" s="8">
        <v>48.578048706054688</v>
      </c>
      <c r="BG296" s="8">
        <v>15.139525413513184</v>
      </c>
      <c r="BH296" s="8">
        <v>18.146312713623047</v>
      </c>
      <c r="BI296" s="8">
        <v>48.893928527832031</v>
      </c>
      <c r="BJ296" s="8">
        <v>58.604511260986328</v>
      </c>
      <c r="BK296" s="8">
        <v>350.38031005859375</v>
      </c>
      <c r="BL296" s="8">
        <v>1800.238037109375</v>
      </c>
      <c r="BM296" s="8">
        <v>2712.0986328125</v>
      </c>
      <c r="BN296" s="8">
        <v>101.30648803710937</v>
      </c>
      <c r="BO296" s="8">
        <v>0.60167312622070313</v>
      </c>
      <c r="BP296" s="8">
        <v>-0.94890934228897095</v>
      </c>
      <c r="BQ296" s="8">
        <v>0.25</v>
      </c>
      <c r="BR296" s="8">
        <v>-1.355140209197998</v>
      </c>
      <c r="BS296" s="8">
        <v>7.355140209197998</v>
      </c>
      <c r="BT296" s="8">
        <v>1</v>
      </c>
      <c r="BU296" s="8">
        <v>0</v>
      </c>
      <c r="BV296" s="8">
        <v>0.15999999642372131</v>
      </c>
      <c r="BW296" s="8">
        <v>111135</v>
      </c>
      <c r="BX296">
        <f t="shared" si="114"/>
        <v>1.7519015502929685</v>
      </c>
      <c r="BY296">
        <f t="shared" si="115"/>
        <v>5.3649493816355963E-3</v>
      </c>
      <c r="BZ296">
        <f t="shared" si="116"/>
        <v>297.95579757690427</v>
      </c>
      <c r="CA296">
        <f t="shared" si="117"/>
        <v>297.92277183532713</v>
      </c>
      <c r="CB296">
        <f t="shared" si="118"/>
        <v>288.03807949934708</v>
      </c>
      <c r="CC296">
        <f t="shared" si="119"/>
        <v>0.18808619414663022</v>
      </c>
      <c r="CD296">
        <f t="shared" si="120"/>
        <v>3.1430484494621633</v>
      </c>
      <c r="CE296">
        <f t="shared" si="121"/>
        <v>31.025144690741225</v>
      </c>
      <c r="CF296">
        <f t="shared" si="122"/>
        <v>12.878831977118178</v>
      </c>
      <c r="CG296">
        <f t="shared" si="123"/>
        <v>24.789284706115723</v>
      </c>
      <c r="CH296">
        <f t="shared" si="124"/>
        <v>3.1399509848510117</v>
      </c>
      <c r="CI296">
        <f t="shared" si="125"/>
        <v>0.40632940944763629</v>
      </c>
      <c r="CJ296">
        <f t="shared" si="126"/>
        <v>1.838339211840299</v>
      </c>
      <c r="CK296">
        <f t="shared" si="127"/>
        <v>1.3016117730107126</v>
      </c>
      <c r="CL296">
        <f t="shared" si="128"/>
        <v>0.25556275208644419</v>
      </c>
      <c r="CM296">
        <f t="shared" si="129"/>
        <v>5.0548236107632771</v>
      </c>
      <c r="CN296">
        <f t="shared" si="130"/>
        <v>1.0271377225139837</v>
      </c>
      <c r="CO296">
        <f t="shared" si="131"/>
        <v>59.30419075216804</v>
      </c>
      <c r="CP296">
        <f t="shared" si="132"/>
        <v>48.665396318895453</v>
      </c>
      <c r="CQ296">
        <f t="shared" si="133"/>
        <v>-7.3246182733884236E-3</v>
      </c>
      <c r="CR296">
        <f t="shared" si="134"/>
        <v>0</v>
      </c>
      <c r="CS296">
        <f t="shared" si="135"/>
        <v>1530.2023315429685</v>
      </c>
      <c r="CT296">
        <f t="shared" si="136"/>
        <v>0</v>
      </c>
      <c r="CU296" t="e">
        <f t="shared" si="137"/>
        <v>#DIV/0!</v>
      </c>
      <c r="CV296" t="e">
        <f t="shared" si="138"/>
        <v>#DIV/0!</v>
      </c>
    </row>
    <row r="297" spans="1:100" s="25" customFormat="1" x14ac:dyDescent="0.3">
      <c r="A297" s="4" t="str">
        <f>VLOOKUP(B297,ListCodeMtrx!A$1:B$91,2,TRUE)</f>
        <v>M23</v>
      </c>
      <c r="B297">
        <v>23</v>
      </c>
      <c r="C297" s="10">
        <v>23</v>
      </c>
      <c r="D297" s="10">
        <v>1</v>
      </c>
      <c r="E297" s="10">
        <v>5</v>
      </c>
      <c r="F297" s="1">
        <v>72</v>
      </c>
      <c r="G297" s="3">
        <v>41316</v>
      </c>
      <c r="H297" s="11">
        <v>1</v>
      </c>
      <c r="I297" s="11">
        <v>189.55791632517514</v>
      </c>
      <c r="J297" s="11">
        <v>2.443545328664595</v>
      </c>
      <c r="K297" s="11">
        <v>193.11553602497042</v>
      </c>
      <c r="L297" s="11">
        <v>275.4853625776052</v>
      </c>
      <c r="M297" s="1">
        <v>46.2</v>
      </c>
      <c r="N297" s="8">
        <v>41</v>
      </c>
      <c r="O297" s="8" t="s">
        <v>482</v>
      </c>
      <c r="P297" s="12">
        <v>0.16111111111111112</v>
      </c>
      <c r="Q297" s="12">
        <f t="shared" si="139"/>
        <v>0.49755787037037036</v>
      </c>
      <c r="R297" s="8">
        <v>8998</v>
      </c>
      <c r="S297" s="8">
        <v>0</v>
      </c>
      <c r="T297" s="13">
        <v>150</v>
      </c>
      <c r="U297" s="14">
        <f t="shared" si="97"/>
        <v>11.961257717437347</v>
      </c>
      <c r="V297" s="14">
        <f t="shared" si="98"/>
        <v>0.42099206325672472</v>
      </c>
      <c r="W297" s="14">
        <f t="shared" si="99"/>
        <v>93.424572491812171</v>
      </c>
      <c r="X297" s="15">
        <v>25.524951934814453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t="e">
        <f t="shared" si="100"/>
        <v>#DIV/0!</v>
      </c>
      <c r="AG297" t="e">
        <f t="shared" si="101"/>
        <v>#DIV/0!</v>
      </c>
      <c r="AH297" t="e">
        <f t="shared" si="102"/>
        <v>#DIV/0!</v>
      </c>
      <c r="AI297" s="8">
        <v>-1</v>
      </c>
      <c r="AJ297" s="8">
        <v>0.85</v>
      </c>
      <c r="AK297" s="8">
        <v>0.85</v>
      </c>
      <c r="AL297" s="8">
        <v>10.018235206604004</v>
      </c>
      <c r="AM297">
        <f t="shared" si="103"/>
        <v>0.84999999999999987</v>
      </c>
      <c r="AN297">
        <f t="shared" si="104"/>
        <v>8.4791254167229553E-3</v>
      </c>
      <c r="AO297" t="e">
        <f t="shared" si="105"/>
        <v>#DIV/0!</v>
      </c>
      <c r="AP297" t="e">
        <f t="shared" si="106"/>
        <v>#DIV/0!</v>
      </c>
      <c r="AQ297" t="e">
        <f t="shared" si="107"/>
        <v>#DIV/0!</v>
      </c>
      <c r="AR297" s="8">
        <v>1801.0189208984375</v>
      </c>
      <c r="AS297" s="8">
        <v>0.5</v>
      </c>
      <c r="AT297" t="e">
        <f t="shared" si="108"/>
        <v>#DIV/0!</v>
      </c>
      <c r="AU297">
        <f t="shared" si="109"/>
        <v>5.4429846719177366</v>
      </c>
      <c r="AV297">
        <f t="shared" si="110"/>
        <v>1.3337040997860503</v>
      </c>
      <c r="AW297">
        <f t="shared" si="111"/>
        <v>25.524951934814453</v>
      </c>
      <c r="AX297" s="8">
        <v>2</v>
      </c>
      <c r="AY297">
        <f t="shared" si="112"/>
        <v>4.644859790802002</v>
      </c>
      <c r="AZ297" s="8">
        <v>1</v>
      </c>
      <c r="BA297">
        <f t="shared" si="113"/>
        <v>9.2897195816040039</v>
      </c>
      <c r="BB297" s="8">
        <v>25.071117401123047</v>
      </c>
      <c r="BC297" s="8">
        <v>25.524951934814453</v>
      </c>
      <c r="BD297" s="8">
        <v>25.142488479614258</v>
      </c>
      <c r="BE297" s="8">
        <v>150.45982360839844</v>
      </c>
      <c r="BF297" s="8">
        <v>143.190185546875</v>
      </c>
      <c r="BG297" s="8">
        <v>16.173135757446289</v>
      </c>
      <c r="BH297" s="8">
        <v>19.219141006469727</v>
      </c>
      <c r="BI297" s="8">
        <v>51.306327819824219</v>
      </c>
      <c r="BJ297" s="8">
        <v>60.969223022460938</v>
      </c>
      <c r="BK297" s="8">
        <v>350.5164794921875</v>
      </c>
      <c r="BL297" s="8">
        <v>1798.3621826171875</v>
      </c>
      <c r="BM297" s="8">
        <v>2501.614013671875</v>
      </c>
      <c r="BN297" s="8">
        <v>101.29795837402344</v>
      </c>
      <c r="BO297" s="8">
        <v>-0.31267929077148438</v>
      </c>
      <c r="BP297" s="8">
        <v>-0.96364933252334595</v>
      </c>
      <c r="BQ297" s="8">
        <v>0.25</v>
      </c>
      <c r="BR297" s="8">
        <v>-1.355140209197998</v>
      </c>
      <c r="BS297" s="8">
        <v>7.355140209197998</v>
      </c>
      <c r="BT297" s="8">
        <v>1</v>
      </c>
      <c r="BU297" s="8">
        <v>0</v>
      </c>
      <c r="BV297" s="8">
        <v>0.15999999642372131</v>
      </c>
      <c r="BW297" s="8">
        <v>111115</v>
      </c>
      <c r="BX297">
        <f t="shared" si="114"/>
        <v>1.7525823974609374</v>
      </c>
      <c r="BY297">
        <f t="shared" si="115"/>
        <v>5.4429846719177364E-3</v>
      </c>
      <c r="BZ297">
        <f t="shared" si="116"/>
        <v>298.67495193481443</v>
      </c>
      <c r="CA297">
        <f t="shared" si="117"/>
        <v>298.22111740112302</v>
      </c>
      <c r="CB297">
        <f t="shared" si="118"/>
        <v>287.73794278730566</v>
      </c>
      <c r="CC297">
        <f t="shared" si="119"/>
        <v>0.1564969283441062</v>
      </c>
      <c r="CD297">
        <f t="shared" si="120"/>
        <v>3.2805638454439077</v>
      </c>
      <c r="CE297">
        <f t="shared" si="121"/>
        <v>32.385290859772809</v>
      </c>
      <c r="CF297">
        <f t="shared" si="122"/>
        <v>13.166149853303082</v>
      </c>
      <c r="CG297">
        <f t="shared" si="123"/>
        <v>25.29803466796875</v>
      </c>
      <c r="CH297">
        <f t="shared" si="124"/>
        <v>3.2366164301849318</v>
      </c>
      <c r="CI297">
        <f t="shared" si="125"/>
        <v>0.40274063907619589</v>
      </c>
      <c r="CJ297">
        <f t="shared" si="126"/>
        <v>1.9468597456578574</v>
      </c>
      <c r="CK297">
        <f t="shared" si="127"/>
        <v>1.2897566845270745</v>
      </c>
      <c r="CL297">
        <f t="shared" si="128"/>
        <v>0.2532914234185652</v>
      </c>
      <c r="CM297">
        <f t="shared" si="129"/>
        <v>9.463718455386525</v>
      </c>
      <c r="CN297">
        <f t="shared" si="130"/>
        <v>0.65245094930915171</v>
      </c>
      <c r="CO297">
        <f t="shared" si="131"/>
        <v>60.077714052400111</v>
      </c>
      <c r="CP297">
        <f t="shared" si="132"/>
        <v>141.45195246279818</v>
      </c>
      <c r="CQ297">
        <f t="shared" si="133"/>
        <v>5.0802057401382127E-2</v>
      </c>
      <c r="CR297">
        <f t="shared" si="134"/>
        <v>0</v>
      </c>
      <c r="CS297">
        <f t="shared" si="135"/>
        <v>1528.6078552246092</v>
      </c>
      <c r="CT297">
        <f t="shared" si="136"/>
        <v>0</v>
      </c>
      <c r="CU297" t="e">
        <f t="shared" si="137"/>
        <v>#DIV/0!</v>
      </c>
      <c r="CV297" t="e">
        <f t="shared" si="138"/>
        <v>#DIV/0!</v>
      </c>
    </row>
    <row r="298" spans="1:100" s="25" customFormat="1" x14ac:dyDescent="0.3">
      <c r="A298" s="4" t="str">
        <f>VLOOKUP(B298,ListCodeMtrx!A$1:B$91,2,TRUE)</f>
        <v>M23</v>
      </c>
      <c r="B298">
        <v>23</v>
      </c>
      <c r="C298" s="10">
        <v>23</v>
      </c>
      <c r="D298" s="10">
        <v>1</v>
      </c>
      <c r="E298" s="10">
        <v>5</v>
      </c>
      <c r="F298" s="1">
        <v>72</v>
      </c>
      <c r="G298" s="3">
        <v>41316</v>
      </c>
      <c r="H298" s="11">
        <v>1</v>
      </c>
      <c r="I298" s="11">
        <v>189.55791632517514</v>
      </c>
      <c r="J298" s="11">
        <v>2.443545328664595</v>
      </c>
      <c r="K298" s="11">
        <v>193.11553602497042</v>
      </c>
      <c r="L298" s="11">
        <v>275.4853625776052</v>
      </c>
      <c r="M298" s="1">
        <v>46.2</v>
      </c>
      <c r="N298" s="8">
        <v>42</v>
      </c>
      <c r="O298" s="8" t="s">
        <v>483</v>
      </c>
      <c r="P298" s="12">
        <v>0.16111111111111112</v>
      </c>
      <c r="Q298" s="12">
        <f t="shared" si="139"/>
        <v>0.49986111111111109</v>
      </c>
      <c r="R298" s="8">
        <v>9197</v>
      </c>
      <c r="S298" s="8">
        <v>0</v>
      </c>
      <c r="T298" s="13" t="s">
        <v>192</v>
      </c>
      <c r="U298" s="14">
        <f t="shared" si="97"/>
        <v>35.261729034607207</v>
      </c>
      <c r="V298" s="14">
        <f t="shared" si="98"/>
        <v>0.41622221223480083</v>
      </c>
      <c r="W298" s="14">
        <f t="shared" si="99"/>
        <v>231.30026995223395</v>
      </c>
      <c r="X298" s="15">
        <v>25.642551422119141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t="e">
        <f t="shared" si="100"/>
        <v>#DIV/0!</v>
      </c>
      <c r="AG298" t="e">
        <f t="shared" si="101"/>
        <v>#DIV/0!</v>
      </c>
      <c r="AH298" t="e">
        <f t="shared" si="102"/>
        <v>#DIV/0!</v>
      </c>
      <c r="AI298" s="8">
        <v>-1</v>
      </c>
      <c r="AJ298" s="8">
        <v>0.85</v>
      </c>
      <c r="AK298" s="8">
        <v>0.85</v>
      </c>
      <c r="AL298" s="8">
        <v>10.018235206604004</v>
      </c>
      <c r="AM298">
        <f t="shared" si="103"/>
        <v>0.84999999999999987</v>
      </c>
      <c r="AN298">
        <f t="shared" si="104"/>
        <v>2.3715699277879716E-2</v>
      </c>
      <c r="AO298" t="e">
        <f t="shared" si="105"/>
        <v>#DIV/0!</v>
      </c>
      <c r="AP298" t="e">
        <f t="shared" si="106"/>
        <v>#DIV/0!</v>
      </c>
      <c r="AQ298" t="e">
        <f t="shared" si="107"/>
        <v>#DIV/0!</v>
      </c>
      <c r="AR298" s="8">
        <v>1801.0189208984375</v>
      </c>
      <c r="AS298" s="8">
        <v>0.5</v>
      </c>
      <c r="AT298" t="e">
        <f t="shared" si="108"/>
        <v>#DIV/0!</v>
      </c>
      <c r="AU298">
        <f t="shared" si="109"/>
        <v>5.2645987615470515</v>
      </c>
      <c r="AV298">
        <f t="shared" si="110"/>
        <v>1.3036081873092664</v>
      </c>
      <c r="AW298">
        <f t="shared" si="111"/>
        <v>25.642551422119141</v>
      </c>
      <c r="AX298" s="8">
        <v>2</v>
      </c>
      <c r="AY298">
        <f t="shared" si="112"/>
        <v>4.644859790802002</v>
      </c>
      <c r="AZ298" s="8">
        <v>1</v>
      </c>
      <c r="BA298">
        <f t="shared" si="113"/>
        <v>9.2897195816040039</v>
      </c>
      <c r="BB298" s="8">
        <v>25.104881286621094</v>
      </c>
      <c r="BC298" s="8">
        <v>25.642551422119141</v>
      </c>
      <c r="BD298" s="8">
        <v>25.131841659545898</v>
      </c>
      <c r="BE298" s="8">
        <v>399.71694946289062</v>
      </c>
      <c r="BF298" s="8">
        <v>378.45684814453125</v>
      </c>
      <c r="BG298" s="8">
        <v>16.798404693603516</v>
      </c>
      <c r="BH298" s="8">
        <v>19.743474960327148</v>
      </c>
      <c r="BI298" s="8">
        <v>53.181781768798828</v>
      </c>
      <c r="BJ298" s="8">
        <v>62.505527496337891</v>
      </c>
      <c r="BK298" s="8">
        <v>350.46072387695312</v>
      </c>
      <c r="BL298" s="8">
        <v>1798.8446044921875</v>
      </c>
      <c r="BM298" s="8">
        <v>759.68896484375</v>
      </c>
      <c r="BN298" s="8">
        <v>101.29603576660156</v>
      </c>
      <c r="BO298" s="8">
        <v>-4.3850059509277344</v>
      </c>
      <c r="BP298" s="8">
        <v>-0.94319111108779907</v>
      </c>
      <c r="BQ298" s="8">
        <v>0.5</v>
      </c>
      <c r="BR298" s="8">
        <v>-1.355140209197998</v>
      </c>
      <c r="BS298" s="8">
        <v>7.355140209197998</v>
      </c>
      <c r="BT298" s="8">
        <v>1</v>
      </c>
      <c r="BU298" s="8">
        <v>0</v>
      </c>
      <c r="BV298" s="8">
        <v>0.15999999642372131</v>
      </c>
      <c r="BW298" s="8">
        <v>111115</v>
      </c>
      <c r="BX298">
        <f t="shared" si="114"/>
        <v>1.7523036193847654</v>
      </c>
      <c r="BY298">
        <f t="shared" si="115"/>
        <v>5.2645987615470517E-3</v>
      </c>
      <c r="BZ298">
        <f t="shared" si="116"/>
        <v>298.79255142211912</v>
      </c>
      <c r="CA298">
        <f t="shared" si="117"/>
        <v>298.25488128662107</v>
      </c>
      <c r="CB298">
        <f t="shared" si="118"/>
        <v>287.81513028558038</v>
      </c>
      <c r="CC298">
        <f t="shared" si="119"/>
        <v>0.18218418421297652</v>
      </c>
      <c r="CD298">
        <f t="shared" si="120"/>
        <v>3.3035439330475675</v>
      </c>
      <c r="CE298">
        <f t="shared" si="121"/>
        <v>32.612766215840232</v>
      </c>
      <c r="CF298">
        <f t="shared" si="122"/>
        <v>12.869291255513083</v>
      </c>
      <c r="CG298">
        <f t="shared" si="123"/>
        <v>25.373716354370117</v>
      </c>
      <c r="CH298">
        <f t="shared" si="124"/>
        <v>3.2512162967069664</v>
      </c>
      <c r="CI298">
        <f t="shared" si="125"/>
        <v>0.39837325603483653</v>
      </c>
      <c r="CJ298">
        <f t="shared" si="126"/>
        <v>1.9999357457383011</v>
      </c>
      <c r="CK298">
        <f t="shared" si="127"/>
        <v>1.2512805509686653</v>
      </c>
      <c r="CL298">
        <f t="shared" si="128"/>
        <v>0.25052765409385763</v>
      </c>
      <c r="CM298">
        <f t="shared" si="129"/>
        <v>23.42980041790609</v>
      </c>
      <c r="CN298">
        <f t="shared" si="130"/>
        <v>0.61116682413393997</v>
      </c>
      <c r="CO298">
        <f t="shared" si="131"/>
        <v>61.216018869565893</v>
      </c>
      <c r="CP298">
        <f t="shared" si="132"/>
        <v>373.33254554545317</v>
      </c>
      <c r="CQ298">
        <f t="shared" si="133"/>
        <v>5.781930066670888E-2</v>
      </c>
      <c r="CR298">
        <f t="shared" si="134"/>
        <v>0</v>
      </c>
      <c r="CS298">
        <f t="shared" si="135"/>
        <v>1529.0179138183591</v>
      </c>
      <c r="CT298">
        <f t="shared" si="136"/>
        <v>0</v>
      </c>
      <c r="CU298" t="e">
        <f t="shared" si="137"/>
        <v>#DIV/0!</v>
      </c>
      <c r="CV298" t="e">
        <f t="shared" si="138"/>
        <v>#DIV/0!</v>
      </c>
    </row>
    <row r="299" spans="1:100" x14ac:dyDescent="0.3">
      <c r="A299" s="4" t="str">
        <f>VLOOKUP(B299,ListCodeMtrx!A$1:B$91,2,TRUE)</f>
        <v>M23</v>
      </c>
      <c r="B299">
        <v>23</v>
      </c>
      <c r="C299" s="10">
        <v>23</v>
      </c>
      <c r="D299" s="10">
        <v>1</v>
      </c>
      <c r="E299" s="10">
        <v>5</v>
      </c>
      <c r="F299" s="1">
        <v>72</v>
      </c>
      <c r="G299" s="3">
        <v>41316</v>
      </c>
      <c r="H299" s="11">
        <v>1</v>
      </c>
      <c r="I299" s="11">
        <v>189.55791632517514</v>
      </c>
      <c r="J299" s="11">
        <v>2.443545328664595</v>
      </c>
      <c r="K299" s="11">
        <v>193.11553602497042</v>
      </c>
      <c r="L299" s="11">
        <v>275.4853625776052</v>
      </c>
      <c r="M299" s="1">
        <v>46.2</v>
      </c>
      <c r="N299" s="8">
        <v>43</v>
      </c>
      <c r="O299" s="8" t="s">
        <v>484</v>
      </c>
      <c r="P299" s="12">
        <v>0.16111111111111112</v>
      </c>
      <c r="Q299" s="12">
        <f t="shared" si="139"/>
        <v>0.50228009259259254</v>
      </c>
      <c r="R299" s="8">
        <v>9406</v>
      </c>
      <c r="S299" s="8">
        <v>0</v>
      </c>
      <c r="T299" s="13">
        <v>800</v>
      </c>
      <c r="U299" s="14">
        <f t="shared" si="97"/>
        <v>53.385302117846351</v>
      </c>
      <c r="V299" s="14">
        <f t="shared" si="98"/>
        <v>0.37343728378822216</v>
      </c>
      <c r="W299" s="14">
        <f t="shared" si="99"/>
        <v>519.11960580757216</v>
      </c>
      <c r="X299" s="15">
        <v>25.154924392700195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t="e">
        <f t="shared" si="100"/>
        <v>#DIV/0!</v>
      </c>
      <c r="AG299" t="e">
        <f t="shared" si="101"/>
        <v>#DIV/0!</v>
      </c>
      <c r="AH299" t="e">
        <f t="shared" si="102"/>
        <v>#DIV/0!</v>
      </c>
      <c r="AI299" s="8">
        <v>-1</v>
      </c>
      <c r="AJ299" s="8">
        <v>0.85</v>
      </c>
      <c r="AK299" s="8">
        <v>0.85</v>
      </c>
      <c r="AL299" s="8">
        <v>10.018235206604004</v>
      </c>
      <c r="AM299">
        <f t="shared" si="103"/>
        <v>0.84999999999999987</v>
      </c>
      <c r="AN299">
        <f t="shared" si="104"/>
        <v>3.5503731592444465E-2</v>
      </c>
      <c r="AO299" t="e">
        <f t="shared" si="105"/>
        <v>#DIV/0!</v>
      </c>
      <c r="AP299" t="e">
        <f t="shared" si="106"/>
        <v>#DIV/0!</v>
      </c>
      <c r="AQ299" t="e">
        <f t="shared" si="107"/>
        <v>#DIV/0!</v>
      </c>
      <c r="AR299" s="8">
        <v>1801.0189208984375</v>
      </c>
      <c r="AS299" s="8">
        <v>0.5</v>
      </c>
      <c r="AT299" t="e">
        <f t="shared" si="108"/>
        <v>#DIV/0!</v>
      </c>
      <c r="AU299">
        <f t="shared" si="109"/>
        <v>4.6449730938443938</v>
      </c>
      <c r="AV299">
        <f t="shared" si="110"/>
        <v>1.2773695856040042</v>
      </c>
      <c r="AW299">
        <f t="shared" si="111"/>
        <v>25.154924392700195</v>
      </c>
      <c r="AX299" s="8">
        <v>2</v>
      </c>
      <c r="AY299">
        <f t="shared" si="112"/>
        <v>4.644859790802002</v>
      </c>
      <c r="AZ299" s="8">
        <v>1</v>
      </c>
      <c r="BA299">
        <f t="shared" si="113"/>
        <v>9.2897195816040039</v>
      </c>
      <c r="BB299" s="8">
        <v>24.873497009277344</v>
      </c>
      <c r="BC299" s="8">
        <v>25.154924392700195</v>
      </c>
      <c r="BD299" s="8">
        <v>25.140819549560547</v>
      </c>
      <c r="BE299" s="8">
        <v>801.49420166015625</v>
      </c>
      <c r="BF299" s="8">
        <v>768.9818115234375</v>
      </c>
      <c r="BG299" s="8">
        <v>16.469692230224609</v>
      </c>
      <c r="BH299" s="8">
        <v>19.070577621459961</v>
      </c>
      <c r="BI299" s="8">
        <v>52.866035461425781</v>
      </c>
      <c r="BJ299" s="8">
        <v>61.214614868164063</v>
      </c>
      <c r="BK299" s="8">
        <v>350.37228393554687</v>
      </c>
      <c r="BL299" s="8">
        <v>1802.140380859375</v>
      </c>
      <c r="BM299" s="8">
        <v>1676.030029296875</v>
      </c>
      <c r="BN299" s="8">
        <v>101.29718017578125</v>
      </c>
      <c r="BO299" s="8">
        <v>-15.189876556396484</v>
      </c>
      <c r="BP299" s="8">
        <v>-0.82666164636611938</v>
      </c>
      <c r="BQ299" s="8">
        <v>0.25</v>
      </c>
      <c r="BR299" s="8">
        <v>-1.355140209197998</v>
      </c>
      <c r="BS299" s="8">
        <v>7.355140209197998</v>
      </c>
      <c r="BT299" s="8">
        <v>1</v>
      </c>
      <c r="BU299" s="8">
        <v>0</v>
      </c>
      <c r="BV299" s="8">
        <v>0.15999999642372131</v>
      </c>
      <c r="BW299" s="8">
        <v>111115</v>
      </c>
      <c r="BX299">
        <f t="shared" si="114"/>
        <v>1.751861419677734</v>
      </c>
      <c r="BY299">
        <f t="shared" si="115"/>
        <v>4.6449730938443942E-3</v>
      </c>
      <c r="BZ299">
        <f t="shared" si="116"/>
        <v>298.30492439270017</v>
      </c>
      <c r="CA299">
        <f t="shared" si="117"/>
        <v>298.02349700927732</v>
      </c>
      <c r="CB299">
        <f t="shared" si="118"/>
        <v>288.34245449254377</v>
      </c>
      <c r="CC299">
        <f t="shared" si="119"/>
        <v>0.29565185251129822</v>
      </c>
      <c r="CD299">
        <f t="shared" si="120"/>
        <v>3.2091653229812556</v>
      </c>
      <c r="CE299">
        <f t="shared" si="121"/>
        <v>31.680697502263961</v>
      </c>
      <c r="CF299">
        <f t="shared" si="122"/>
        <v>12.610119880804</v>
      </c>
      <c r="CG299">
        <f t="shared" si="123"/>
        <v>25.01421070098877</v>
      </c>
      <c r="CH299">
        <f t="shared" si="124"/>
        <v>3.1823725027403347</v>
      </c>
      <c r="CI299">
        <f t="shared" si="125"/>
        <v>0.3590056227000562</v>
      </c>
      <c r="CJ299">
        <f t="shared" si="126"/>
        <v>1.9317957373772514</v>
      </c>
      <c r="CK299">
        <f t="shared" si="127"/>
        <v>1.2505767653630833</v>
      </c>
      <c r="CL299">
        <f t="shared" si="128"/>
        <v>0.22563196450278239</v>
      </c>
      <c r="CM299">
        <f t="shared" si="129"/>
        <v>52.585352242270176</v>
      </c>
      <c r="CN299">
        <f t="shared" si="130"/>
        <v>0.67507397187865748</v>
      </c>
      <c r="CO299">
        <f t="shared" si="131"/>
        <v>60.738147022898993</v>
      </c>
      <c r="CP299">
        <f t="shared" si="132"/>
        <v>761.22375626396445</v>
      </c>
      <c r="CQ299">
        <f t="shared" si="133"/>
        <v>4.2596205152736245E-2</v>
      </c>
      <c r="CR299">
        <f t="shared" si="134"/>
        <v>0</v>
      </c>
      <c r="CS299">
        <f t="shared" si="135"/>
        <v>1531.8193237304686</v>
      </c>
      <c r="CT299">
        <f t="shared" si="136"/>
        <v>0</v>
      </c>
      <c r="CU299" t="e">
        <f t="shared" si="137"/>
        <v>#DIV/0!</v>
      </c>
      <c r="CV299" t="e">
        <f t="shared" si="138"/>
        <v>#DIV/0!</v>
      </c>
    </row>
    <row r="300" spans="1:100" x14ac:dyDescent="0.3">
      <c r="A300" s="4" t="str">
        <f>VLOOKUP(B300,ListCodeMtrx!A$1:B$91,2,TRUE)</f>
        <v>M23</v>
      </c>
      <c r="B300" s="5">
        <v>23</v>
      </c>
      <c r="C300" s="10">
        <v>23</v>
      </c>
      <c r="D300" s="10">
        <v>1</v>
      </c>
      <c r="E300" s="10">
        <v>5</v>
      </c>
      <c r="F300" s="1">
        <v>72</v>
      </c>
      <c r="G300" s="17">
        <v>41316</v>
      </c>
      <c r="H300" s="11">
        <v>1</v>
      </c>
      <c r="I300" s="11">
        <v>189.55791632517514</v>
      </c>
      <c r="J300" s="11">
        <v>2.443545328664595</v>
      </c>
      <c r="K300" s="11">
        <v>193.11553602497042</v>
      </c>
      <c r="L300" s="11">
        <v>275.4853625776052</v>
      </c>
      <c r="M300" s="1">
        <v>46.2</v>
      </c>
      <c r="N300" s="19">
        <v>44</v>
      </c>
      <c r="O300" s="19" t="s">
        <v>485</v>
      </c>
      <c r="P300" s="12">
        <v>0.16111111111111112</v>
      </c>
      <c r="Q300" s="12">
        <f t="shared" si="139"/>
        <v>0.50416666666666665</v>
      </c>
      <c r="R300" s="19">
        <v>9560</v>
      </c>
      <c r="S300" s="19">
        <v>0</v>
      </c>
      <c r="T300" s="13" t="s">
        <v>194</v>
      </c>
      <c r="U300" s="5">
        <f t="shared" si="97"/>
        <v>32.905302802015889</v>
      </c>
      <c r="V300" s="5">
        <f t="shared" si="98"/>
        <v>0.35851938412033724</v>
      </c>
      <c r="W300" s="5">
        <f t="shared" si="99"/>
        <v>220.62951041296654</v>
      </c>
      <c r="X300" s="5">
        <v>25.241910934448242</v>
      </c>
      <c r="Y300" s="19">
        <v>7</v>
      </c>
      <c r="Z300" s="19">
        <v>7</v>
      </c>
      <c r="AA300" s="19">
        <v>0</v>
      </c>
      <c r="AB300" s="19">
        <v>0</v>
      </c>
      <c r="AC300" s="19">
        <v>276.9677734375</v>
      </c>
      <c r="AD300" s="19">
        <v>577.89544677734375</v>
      </c>
      <c r="AE300" s="19">
        <v>374.19287109375</v>
      </c>
      <c r="AF300" s="5" t="e">
        <f t="shared" si="100"/>
        <v>#DIV/0!</v>
      </c>
      <c r="AG300" s="5">
        <f t="shared" si="101"/>
        <v>0.52073030687121435</v>
      </c>
      <c r="AH300" s="5">
        <f t="shared" si="102"/>
        <v>0.35249036278023821</v>
      </c>
      <c r="AI300" s="19">
        <v>-1</v>
      </c>
      <c r="AJ300" s="19">
        <v>0.85</v>
      </c>
      <c r="AK300" s="19">
        <v>0.85</v>
      </c>
      <c r="AL300" s="19">
        <v>9.8076972961425781</v>
      </c>
      <c r="AM300" s="5">
        <f t="shared" si="103"/>
        <v>0.84999999999999987</v>
      </c>
      <c r="AN300" s="5">
        <f t="shared" si="104"/>
        <v>2.2184230054473543E-2</v>
      </c>
      <c r="AO300" s="5">
        <f t="shared" si="105"/>
        <v>0.67691539771933262</v>
      </c>
      <c r="AP300" s="5">
        <f t="shared" si="106"/>
        <v>2.086507898030781</v>
      </c>
      <c r="AQ300" s="5">
        <f t="shared" si="107"/>
        <v>-1</v>
      </c>
      <c r="AR300" s="19">
        <v>1798.0606689453125</v>
      </c>
      <c r="AS300" s="19">
        <v>0.5</v>
      </c>
      <c r="AT300" s="5">
        <f t="shared" si="108"/>
        <v>269.3645994363996</v>
      </c>
      <c r="AU300" s="5">
        <f t="shared" si="109"/>
        <v>4.6736765886940859</v>
      </c>
      <c r="AV300" s="5">
        <f t="shared" si="110"/>
        <v>1.3368570439375695</v>
      </c>
      <c r="AW300" s="5">
        <f t="shared" si="111"/>
        <v>25.241910934448242</v>
      </c>
      <c r="AX300" s="19">
        <v>2</v>
      </c>
      <c r="AY300" s="5">
        <f t="shared" si="112"/>
        <v>4.644859790802002</v>
      </c>
      <c r="AZ300" s="19">
        <v>1</v>
      </c>
      <c r="BA300" s="5">
        <f t="shared" si="113"/>
        <v>9.2897195816040039</v>
      </c>
      <c r="BB300" s="19">
        <v>24.868452072143555</v>
      </c>
      <c r="BC300" s="19">
        <v>25.241910934448242</v>
      </c>
      <c r="BD300" s="19">
        <v>25.140382766723633</v>
      </c>
      <c r="BE300" s="19">
        <v>398.59927368164062</v>
      </c>
      <c r="BF300" s="19">
        <v>378.789794921875</v>
      </c>
      <c r="BG300" s="19">
        <v>16.027557373046875</v>
      </c>
      <c r="BH300" s="19">
        <v>18.647743225097656</v>
      </c>
      <c r="BI300" s="19">
        <v>51.462474822998047</v>
      </c>
      <c r="BJ300" s="19">
        <v>59.875560760498047</v>
      </c>
      <c r="BK300" s="19">
        <v>350.0914306640625</v>
      </c>
      <c r="BL300" s="19">
        <v>1798.0606689453125</v>
      </c>
      <c r="BM300" s="19">
        <v>1949.0390625</v>
      </c>
      <c r="BN300" s="19">
        <v>101.2974853515625</v>
      </c>
      <c r="BO300" s="19">
        <v>-4.5398826599121094</v>
      </c>
      <c r="BP300" s="19">
        <v>-0.87320476770401001</v>
      </c>
      <c r="BQ300" s="19">
        <v>0.5</v>
      </c>
      <c r="BR300" s="19">
        <v>-1.355140209197998</v>
      </c>
      <c r="BS300" s="19">
        <v>7.355140209197998</v>
      </c>
      <c r="BT300" s="19">
        <v>1</v>
      </c>
      <c r="BU300" s="19">
        <v>0</v>
      </c>
      <c r="BV300" s="19">
        <v>0.15999999642372131</v>
      </c>
      <c r="BW300" s="19">
        <v>111115</v>
      </c>
      <c r="BX300" s="5">
        <f t="shared" si="114"/>
        <v>1.7504571533203124</v>
      </c>
      <c r="BY300" s="5">
        <f t="shared" si="115"/>
        <v>4.6736765886940855E-3</v>
      </c>
      <c r="BZ300" s="5">
        <f t="shared" si="116"/>
        <v>298.39191093444822</v>
      </c>
      <c r="CA300" s="5">
        <f t="shared" si="117"/>
        <v>298.01845207214353</v>
      </c>
      <c r="CB300" s="5">
        <f t="shared" si="118"/>
        <v>287.68970060088395</v>
      </c>
      <c r="CC300" s="5">
        <f t="shared" si="119"/>
        <v>0.28469839177279033</v>
      </c>
      <c r="CD300" s="5">
        <f t="shared" si="120"/>
        <v>3.2258265401215982</v>
      </c>
      <c r="CE300" s="5">
        <f t="shared" si="121"/>
        <v>31.845080151062607</v>
      </c>
      <c r="CF300" s="5">
        <f t="shared" si="122"/>
        <v>13.197336925964951</v>
      </c>
      <c r="CG300" s="5">
        <f t="shared" si="123"/>
        <v>25.055181503295898</v>
      </c>
      <c r="CH300" s="5">
        <f t="shared" si="124"/>
        <v>3.1901533683889567</v>
      </c>
      <c r="CI300" s="5">
        <f t="shared" si="125"/>
        <v>0.34519714477213548</v>
      </c>
      <c r="CJ300" s="5">
        <f t="shared" si="126"/>
        <v>1.8889694961840287</v>
      </c>
      <c r="CK300" s="5">
        <f t="shared" si="127"/>
        <v>1.301183872204928</v>
      </c>
      <c r="CL300" s="5">
        <f t="shared" si="128"/>
        <v>0.21690684798408383</v>
      </c>
      <c r="CM300" s="5">
        <f t="shared" si="129"/>
        <v>22.349214599179884</v>
      </c>
      <c r="CN300" s="5">
        <f t="shared" si="130"/>
        <v>0.58245896106697159</v>
      </c>
      <c r="CO300" s="5">
        <f t="shared" si="131"/>
        <v>59.064163575034165</v>
      </c>
      <c r="CP300" s="5">
        <f t="shared" si="132"/>
        <v>374.00793273620809</v>
      </c>
      <c r="CQ300" s="5">
        <f t="shared" si="133"/>
        <v>5.1964785157513904E-2</v>
      </c>
      <c r="CR300" s="5">
        <f t="shared" si="134"/>
        <v>0</v>
      </c>
      <c r="CS300" s="5">
        <f t="shared" si="135"/>
        <v>1528.3515686035155</v>
      </c>
      <c r="CT300" s="5">
        <f t="shared" si="136"/>
        <v>300.92767333984375</v>
      </c>
      <c r="CU300" s="5">
        <f t="shared" si="137"/>
        <v>0.35249036278023821</v>
      </c>
      <c r="CV300" s="5" t="e">
        <f t="shared" si="138"/>
        <v>#DIV/0!</v>
      </c>
    </row>
    <row r="301" spans="1:100" x14ac:dyDescent="0.3">
      <c r="A301" s="4" t="str">
        <f>VLOOKUP(B301,ListCodeMtrx!A$1:B$91,2,TRUE)</f>
        <v>M80</v>
      </c>
      <c r="B301">
        <v>80</v>
      </c>
      <c r="C301" s="10">
        <v>2</v>
      </c>
      <c r="D301" s="10">
        <v>3</v>
      </c>
      <c r="E301" s="10">
        <v>4</v>
      </c>
      <c r="F301" s="1">
        <v>72</v>
      </c>
      <c r="G301" s="3">
        <v>41316</v>
      </c>
      <c r="H301" s="11">
        <v>1</v>
      </c>
      <c r="I301" s="11">
        <v>195.85937793680625</v>
      </c>
      <c r="J301" s="11">
        <v>2.2916032822055703</v>
      </c>
      <c r="K301" s="11">
        <v>195.72202313447579</v>
      </c>
      <c r="L301" s="11">
        <v>286.57055850663926</v>
      </c>
      <c r="M301" s="1">
        <v>44.7</v>
      </c>
      <c r="N301" s="8">
        <v>45</v>
      </c>
      <c r="O301" s="8" t="s">
        <v>486</v>
      </c>
      <c r="P301" s="12">
        <v>0.16111111111111112</v>
      </c>
      <c r="Q301" s="12">
        <f t="shared" si="139"/>
        <v>0.50884259259259268</v>
      </c>
      <c r="R301" s="8">
        <v>9973</v>
      </c>
      <c r="S301" s="8">
        <v>0</v>
      </c>
      <c r="T301" s="13">
        <v>400</v>
      </c>
      <c r="U301">
        <f t="shared" si="97"/>
        <v>34.066546685544928</v>
      </c>
      <c r="V301">
        <f t="shared" si="98"/>
        <v>0.42752592214025592</v>
      </c>
      <c r="W301">
        <f t="shared" si="99"/>
        <v>239.97547891511337</v>
      </c>
      <c r="X301">
        <v>24.73393440246582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t="e">
        <f t="shared" si="100"/>
        <v>#DIV/0!</v>
      </c>
      <c r="AG301" t="e">
        <f t="shared" si="101"/>
        <v>#DIV/0!</v>
      </c>
      <c r="AH301" t="e">
        <f t="shared" si="102"/>
        <v>#DIV/0!</v>
      </c>
      <c r="AI301" s="8">
        <v>-1</v>
      </c>
      <c r="AJ301" s="8">
        <v>0.85</v>
      </c>
      <c r="AK301" s="8">
        <v>0.85</v>
      </c>
      <c r="AL301" s="8">
        <v>9.8076972961425781</v>
      </c>
      <c r="AM301">
        <f t="shared" si="103"/>
        <v>0.84999999999999987</v>
      </c>
      <c r="AN301">
        <f t="shared" si="104"/>
        <v>2.2932879432997884E-2</v>
      </c>
      <c r="AO301" t="e">
        <f t="shared" si="105"/>
        <v>#DIV/0!</v>
      </c>
      <c r="AP301" t="e">
        <f t="shared" si="106"/>
        <v>#DIV/0!</v>
      </c>
      <c r="AQ301" t="e">
        <f t="shared" si="107"/>
        <v>#DIV/0!</v>
      </c>
      <c r="AR301" s="8">
        <v>1798.0606689453125</v>
      </c>
      <c r="AS301" s="8">
        <v>0.5</v>
      </c>
      <c r="AT301" t="e">
        <f t="shared" si="108"/>
        <v>#DIV/0!</v>
      </c>
      <c r="AU301">
        <f t="shared" si="109"/>
        <v>5.2602291420469722</v>
      </c>
      <c r="AV301">
        <f t="shared" si="110"/>
        <v>1.2714407681678954</v>
      </c>
      <c r="AW301">
        <f t="shared" si="111"/>
        <v>24.73393440246582</v>
      </c>
      <c r="AX301" s="8">
        <v>2</v>
      </c>
      <c r="AY301">
        <f t="shared" si="112"/>
        <v>4.644859790802002</v>
      </c>
      <c r="AZ301" s="8">
        <v>1</v>
      </c>
      <c r="BA301">
        <f t="shared" si="113"/>
        <v>9.2897195816040039</v>
      </c>
      <c r="BB301" s="8">
        <v>24.830007553100586</v>
      </c>
      <c r="BC301" s="8">
        <v>24.73393440246582</v>
      </c>
      <c r="BD301" s="8">
        <v>25.140569686889648</v>
      </c>
      <c r="BE301" s="8">
        <v>399.40621948242187</v>
      </c>
      <c r="BF301" s="8">
        <v>378.82315063476562</v>
      </c>
      <c r="BG301" s="8">
        <v>15.398399353027344</v>
      </c>
      <c r="BH301" s="8">
        <v>18.345918655395508</v>
      </c>
      <c r="BI301" s="8">
        <v>49.549289703369141</v>
      </c>
      <c r="BJ301" s="8">
        <v>59.033882141113281</v>
      </c>
      <c r="BK301" s="8">
        <v>350.37771606445312</v>
      </c>
      <c r="BL301" s="8">
        <v>1798.93505859375</v>
      </c>
      <c r="BM301" s="8">
        <v>1271.89990234375</v>
      </c>
      <c r="BN301" s="8">
        <v>101.28395080566406</v>
      </c>
      <c r="BO301" s="8">
        <v>-4.7913780212402344</v>
      </c>
      <c r="BP301" s="8">
        <v>-0.87429386377334595</v>
      </c>
      <c r="BQ301" s="8">
        <v>0.25</v>
      </c>
      <c r="BR301" s="8">
        <v>-1.355140209197998</v>
      </c>
      <c r="BS301" s="8">
        <v>7.355140209197998</v>
      </c>
      <c r="BT301" s="8">
        <v>1</v>
      </c>
      <c r="BU301" s="8">
        <v>0</v>
      </c>
      <c r="BV301" s="8">
        <v>0.15999999642372131</v>
      </c>
      <c r="BW301" s="8">
        <v>111115</v>
      </c>
      <c r="BX301">
        <f t="shared" si="114"/>
        <v>1.7518885803222655</v>
      </c>
      <c r="BY301">
        <f t="shared" si="115"/>
        <v>5.2602291420469722E-3</v>
      </c>
      <c r="BZ301">
        <f t="shared" si="116"/>
        <v>297.8839344024658</v>
      </c>
      <c r="CA301">
        <f t="shared" si="117"/>
        <v>297.98000755310056</v>
      </c>
      <c r="CB301">
        <f t="shared" si="118"/>
        <v>287.82960294150689</v>
      </c>
      <c r="CC301">
        <f t="shared" si="119"/>
        <v>0.20975251425840036</v>
      </c>
      <c r="CD301">
        <f t="shared" si="120"/>
        <v>3.1295878907456887</v>
      </c>
      <c r="CE301">
        <f t="shared" si="121"/>
        <v>30.899149034485273</v>
      </c>
      <c r="CF301">
        <f t="shared" si="122"/>
        <v>12.553230379089765</v>
      </c>
      <c r="CG301">
        <f t="shared" si="123"/>
        <v>24.781970977783203</v>
      </c>
      <c r="CH301">
        <f t="shared" si="124"/>
        <v>3.1385799371142675</v>
      </c>
      <c r="CI301">
        <f t="shared" si="125"/>
        <v>0.40871622817590691</v>
      </c>
      <c r="CJ301">
        <f t="shared" si="126"/>
        <v>1.8581471225777932</v>
      </c>
      <c r="CK301">
        <f t="shared" si="127"/>
        <v>1.2804328145364743</v>
      </c>
      <c r="CL301">
        <f t="shared" si="128"/>
        <v>0.25707350750341279</v>
      </c>
      <c r="CM301">
        <f t="shared" si="129"/>
        <v>24.305664601004018</v>
      </c>
      <c r="CN301">
        <f t="shared" si="130"/>
        <v>0.63347627649736926</v>
      </c>
      <c r="CO301">
        <f t="shared" si="131"/>
        <v>60.180510172545787</v>
      </c>
      <c r="CP301">
        <f t="shared" si="132"/>
        <v>373.87253424408823</v>
      </c>
      <c r="CQ301">
        <f t="shared" si="133"/>
        <v>5.4835324116493583E-2</v>
      </c>
      <c r="CR301">
        <f t="shared" si="134"/>
        <v>0</v>
      </c>
      <c r="CS301">
        <f t="shared" si="135"/>
        <v>1529.0947998046872</v>
      </c>
      <c r="CT301">
        <f t="shared" si="136"/>
        <v>0</v>
      </c>
      <c r="CU301" t="e">
        <f t="shared" si="137"/>
        <v>#DIV/0!</v>
      </c>
      <c r="CV301" t="e">
        <f t="shared" si="138"/>
        <v>#DIV/0!</v>
      </c>
    </row>
    <row r="302" spans="1:100" x14ac:dyDescent="0.3">
      <c r="A302" s="4" t="str">
        <f>VLOOKUP(B302,ListCodeMtrx!A$1:B$91,2,TRUE)</f>
        <v>M80</v>
      </c>
      <c r="B302">
        <v>80</v>
      </c>
      <c r="C302" s="10">
        <v>2</v>
      </c>
      <c r="D302" s="10">
        <v>3</v>
      </c>
      <c r="E302" s="10">
        <v>4</v>
      </c>
      <c r="F302" s="1">
        <v>72</v>
      </c>
      <c r="G302" s="3">
        <v>41316</v>
      </c>
      <c r="H302" s="11">
        <v>1</v>
      </c>
      <c r="I302" s="11">
        <v>195.85937793680625</v>
      </c>
      <c r="J302" s="11">
        <v>2.2916032822055703</v>
      </c>
      <c r="K302" s="11">
        <v>195.72202313447579</v>
      </c>
      <c r="L302" s="11">
        <v>286.57055850663926</v>
      </c>
      <c r="M302" s="1">
        <v>44.7</v>
      </c>
      <c r="N302" s="8">
        <v>46</v>
      </c>
      <c r="O302" s="8" t="s">
        <v>487</v>
      </c>
      <c r="P302" s="12">
        <v>0.16111111111111112</v>
      </c>
      <c r="Q302" s="12">
        <f t="shared" si="139"/>
        <v>0.5108449074074074</v>
      </c>
      <c r="R302" s="8">
        <v>10146</v>
      </c>
      <c r="S302" s="8">
        <v>0</v>
      </c>
      <c r="T302" s="13">
        <v>50</v>
      </c>
      <c r="U302" s="14">
        <f t="shared" si="97"/>
        <v>-0.57218212305440319</v>
      </c>
      <c r="V302" s="14">
        <f t="shared" si="98"/>
        <v>0.36465553769212061</v>
      </c>
      <c r="W302" s="14">
        <f t="shared" si="99"/>
        <v>50.131039721623807</v>
      </c>
      <c r="X302" s="15">
        <v>25.10548210144043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t="e">
        <f t="shared" si="100"/>
        <v>#DIV/0!</v>
      </c>
      <c r="AG302" t="e">
        <f t="shared" si="101"/>
        <v>#DIV/0!</v>
      </c>
      <c r="AH302" t="e">
        <f t="shared" si="102"/>
        <v>#DIV/0!</v>
      </c>
      <c r="AI302" s="8">
        <v>-1</v>
      </c>
      <c r="AJ302" s="8">
        <v>0.85</v>
      </c>
      <c r="AK302" s="8">
        <v>0.85</v>
      </c>
      <c r="AL302" s="8">
        <v>9.8076972961425781</v>
      </c>
      <c r="AM302">
        <f t="shared" si="103"/>
        <v>0.84999999999999987</v>
      </c>
      <c r="AN302">
        <f t="shared" si="104"/>
        <v>2.798273446117962E-4</v>
      </c>
      <c r="AO302" t="e">
        <f t="shared" si="105"/>
        <v>#DIV/0!</v>
      </c>
      <c r="AP302" t="e">
        <f t="shared" si="106"/>
        <v>#DIV/0!</v>
      </c>
      <c r="AQ302" t="e">
        <f t="shared" si="107"/>
        <v>#DIV/0!</v>
      </c>
      <c r="AR302" s="8">
        <v>1798.0606689453125</v>
      </c>
      <c r="AS302" s="8">
        <v>0.5</v>
      </c>
      <c r="AT302" t="e">
        <f t="shared" si="108"/>
        <v>#DIV/0!</v>
      </c>
      <c r="AU302">
        <f t="shared" si="109"/>
        <v>4.8503080532393206</v>
      </c>
      <c r="AV302">
        <f t="shared" si="110"/>
        <v>1.365177042191527</v>
      </c>
      <c r="AW302">
        <f t="shared" si="111"/>
        <v>25.10548210144043</v>
      </c>
      <c r="AX302" s="8">
        <v>2</v>
      </c>
      <c r="AY302">
        <f t="shared" si="112"/>
        <v>4.644859790802002</v>
      </c>
      <c r="AZ302" s="8">
        <v>1</v>
      </c>
      <c r="BA302">
        <f t="shared" si="113"/>
        <v>9.2897195816040039</v>
      </c>
      <c r="BB302" s="8">
        <v>24.846096038818359</v>
      </c>
      <c r="BC302" s="8">
        <v>25.10548210144043</v>
      </c>
      <c r="BD302" s="8">
        <v>25.137990951538086</v>
      </c>
      <c r="BE302" s="8">
        <v>48.430248260498047</v>
      </c>
      <c r="BF302" s="8">
        <v>48.622230529785156</v>
      </c>
      <c r="BG302" s="8">
        <v>15.395859718322754</v>
      </c>
      <c r="BH302" s="8">
        <v>18.114181518554688</v>
      </c>
      <c r="BI302" s="8">
        <v>49.490215301513672</v>
      </c>
      <c r="BJ302" s="8">
        <v>58.228298187255859</v>
      </c>
      <c r="BK302" s="8">
        <v>350.396240234375</v>
      </c>
      <c r="BL302" s="8">
        <v>1798.6632080078125</v>
      </c>
      <c r="BM302" s="8">
        <v>963.16644287109375</v>
      </c>
      <c r="BN302" s="8">
        <v>101.277099609375</v>
      </c>
      <c r="BO302" s="8">
        <v>0.69764328002929688</v>
      </c>
      <c r="BP302" s="8">
        <v>-0.94438701868057251</v>
      </c>
      <c r="BQ302" s="8">
        <v>0.25</v>
      </c>
      <c r="BR302" s="8">
        <v>-1.355140209197998</v>
      </c>
      <c r="BS302" s="8">
        <v>7.355140209197998</v>
      </c>
      <c r="BT302" s="8">
        <v>1</v>
      </c>
      <c r="BU302" s="8">
        <v>0</v>
      </c>
      <c r="BV302" s="8">
        <v>0.15999999642372131</v>
      </c>
      <c r="BW302" s="8">
        <v>111135</v>
      </c>
      <c r="BX302">
        <f t="shared" si="114"/>
        <v>1.7519812011718747</v>
      </c>
      <c r="BY302">
        <f t="shared" si="115"/>
        <v>4.8503080532393203E-3</v>
      </c>
      <c r="BZ302">
        <f t="shared" si="116"/>
        <v>298.25548210144041</v>
      </c>
      <c r="CA302">
        <f t="shared" si="117"/>
        <v>297.99609603881834</v>
      </c>
      <c r="CB302">
        <f t="shared" si="118"/>
        <v>287.7861068487291</v>
      </c>
      <c r="CC302">
        <f t="shared" si="119"/>
        <v>0.26119340990185214</v>
      </c>
      <c r="CD302">
        <f t="shared" si="120"/>
        <v>3.1997288081884898</v>
      </c>
      <c r="CE302">
        <f t="shared" si="121"/>
        <v>31.593803737763221</v>
      </c>
      <c r="CF302">
        <f t="shared" si="122"/>
        <v>13.479622219208533</v>
      </c>
      <c r="CG302">
        <f t="shared" si="123"/>
        <v>24.975789070129395</v>
      </c>
      <c r="CH302">
        <f t="shared" si="124"/>
        <v>3.1750908300150988</v>
      </c>
      <c r="CI302">
        <f t="shared" si="125"/>
        <v>0.35088212827655357</v>
      </c>
      <c r="CJ302">
        <f t="shared" si="126"/>
        <v>1.8345517659969628</v>
      </c>
      <c r="CK302">
        <f t="shared" si="127"/>
        <v>1.3405390640181361</v>
      </c>
      <c r="CL302">
        <f t="shared" si="128"/>
        <v>0.22049854538393968</v>
      </c>
      <c r="CM302">
        <f t="shared" si="129"/>
        <v>5.0771263034084297</v>
      </c>
      <c r="CN302">
        <f t="shared" si="130"/>
        <v>1.0310312623546627</v>
      </c>
      <c r="CO302">
        <f t="shared" si="131"/>
        <v>57.899757899388682</v>
      </c>
      <c r="CP302">
        <f t="shared" si="132"/>
        <v>48.705381141527312</v>
      </c>
      <c r="CQ302">
        <f t="shared" si="133"/>
        <v>-6.8019601988005907E-3</v>
      </c>
      <c r="CR302">
        <f t="shared" si="134"/>
        <v>0</v>
      </c>
      <c r="CS302">
        <f t="shared" si="135"/>
        <v>1528.8637268066404</v>
      </c>
      <c r="CT302">
        <f t="shared" si="136"/>
        <v>0</v>
      </c>
      <c r="CU302" t="e">
        <f t="shared" si="137"/>
        <v>#DIV/0!</v>
      </c>
      <c r="CV302" t="e">
        <f t="shared" si="138"/>
        <v>#DIV/0!</v>
      </c>
    </row>
    <row r="303" spans="1:100" x14ac:dyDescent="0.3">
      <c r="A303" s="4" t="str">
        <f>VLOOKUP(B303,ListCodeMtrx!A$1:B$91,2,TRUE)</f>
        <v>M80</v>
      </c>
      <c r="B303">
        <v>80</v>
      </c>
      <c r="C303" s="10">
        <v>2</v>
      </c>
      <c r="D303" s="10">
        <v>3</v>
      </c>
      <c r="E303" s="10">
        <v>4</v>
      </c>
      <c r="F303" s="1">
        <v>72</v>
      </c>
      <c r="G303" s="3">
        <v>41316</v>
      </c>
      <c r="H303" s="11">
        <v>1</v>
      </c>
      <c r="I303" s="11">
        <v>195.85937793680625</v>
      </c>
      <c r="J303" s="11">
        <v>2.2916032822055703</v>
      </c>
      <c r="K303" s="11">
        <v>195.72202313447579</v>
      </c>
      <c r="L303" s="11">
        <v>286.57055850663926</v>
      </c>
      <c r="M303" s="1">
        <v>44.7</v>
      </c>
      <c r="N303" s="8">
        <v>47</v>
      </c>
      <c r="O303" s="8" t="s">
        <v>346</v>
      </c>
      <c r="P303" s="12">
        <v>0.16111111111111112</v>
      </c>
      <c r="Q303" s="12">
        <f t="shared" si="139"/>
        <v>0.51292824074074073</v>
      </c>
      <c r="R303" s="8">
        <v>10326</v>
      </c>
      <c r="S303" s="8">
        <v>0</v>
      </c>
      <c r="T303" s="13">
        <v>150</v>
      </c>
      <c r="U303" s="14">
        <f t="shared" si="97"/>
        <v>11.654316851653782</v>
      </c>
      <c r="V303" s="14">
        <f t="shared" si="98"/>
        <v>0.34906304144350603</v>
      </c>
      <c r="W303" s="14">
        <f t="shared" si="99"/>
        <v>87.769739509152998</v>
      </c>
      <c r="X303" s="15">
        <v>25.162004470825195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t="e">
        <f t="shared" si="100"/>
        <v>#DIV/0!</v>
      </c>
      <c r="AG303" t="e">
        <f t="shared" si="101"/>
        <v>#DIV/0!</v>
      </c>
      <c r="AH303" t="e">
        <f t="shared" si="102"/>
        <v>#DIV/0!</v>
      </c>
      <c r="AI303" s="8">
        <v>-1</v>
      </c>
      <c r="AJ303" s="8">
        <v>0.85</v>
      </c>
      <c r="AK303" s="8">
        <v>0.85</v>
      </c>
      <c r="AL303" s="8">
        <v>9.8076972961425781</v>
      </c>
      <c r="AM303">
        <f t="shared" si="103"/>
        <v>0.84999999999999987</v>
      </c>
      <c r="AN303">
        <f t="shared" si="104"/>
        <v>8.2789689681668222E-3</v>
      </c>
      <c r="AO303" t="e">
        <f t="shared" si="105"/>
        <v>#DIV/0!</v>
      </c>
      <c r="AP303" t="e">
        <f t="shared" si="106"/>
        <v>#DIV/0!</v>
      </c>
      <c r="AQ303" t="e">
        <f t="shared" si="107"/>
        <v>#DIV/0!</v>
      </c>
      <c r="AR303" s="8">
        <v>1798.0606689453125</v>
      </c>
      <c r="AS303" s="8">
        <v>0.5</v>
      </c>
      <c r="AT303" t="e">
        <f t="shared" si="108"/>
        <v>#DIV/0!</v>
      </c>
      <c r="AU303">
        <f t="shared" si="109"/>
        <v>4.6643790556455498</v>
      </c>
      <c r="AV303">
        <f t="shared" si="110"/>
        <v>1.3690548876425352</v>
      </c>
      <c r="AW303">
        <f t="shared" si="111"/>
        <v>25.162004470825195</v>
      </c>
      <c r="AX303" s="8">
        <v>2</v>
      </c>
      <c r="AY303">
        <f t="shared" si="112"/>
        <v>4.644859790802002</v>
      </c>
      <c r="AZ303" s="8">
        <v>1</v>
      </c>
      <c r="BA303">
        <f t="shared" si="113"/>
        <v>9.2897195816040039</v>
      </c>
      <c r="BB303" s="8">
        <v>24.864456176757813</v>
      </c>
      <c r="BC303" s="8">
        <v>25.162004470825195</v>
      </c>
      <c r="BD303" s="8">
        <v>25.138898849487305</v>
      </c>
      <c r="BE303" s="8">
        <v>152.52067565917969</v>
      </c>
      <c r="BF303" s="8">
        <v>145.48204040527344</v>
      </c>
      <c r="BG303" s="8">
        <v>15.570032119750977</v>
      </c>
      <c r="BH303" s="8">
        <v>18.183681488037109</v>
      </c>
      <c r="BI303" s="8">
        <v>49.991836547851563</v>
      </c>
      <c r="BJ303" s="8">
        <v>58.383670806884766</v>
      </c>
      <c r="BK303" s="8">
        <v>350.43441772460937</v>
      </c>
      <c r="BL303" s="8">
        <v>1798.222900390625</v>
      </c>
      <c r="BM303" s="8">
        <v>1242.138671875</v>
      </c>
      <c r="BN303" s="8">
        <v>101.27012634277344</v>
      </c>
      <c r="BO303" s="8">
        <v>-0.38202285766601563</v>
      </c>
      <c r="BP303" s="8">
        <v>-0.91541820764541626</v>
      </c>
      <c r="BQ303" s="8">
        <v>0.5</v>
      </c>
      <c r="BR303" s="8">
        <v>-1.355140209197998</v>
      </c>
      <c r="BS303" s="8">
        <v>7.355140209197998</v>
      </c>
      <c r="BT303" s="8">
        <v>1</v>
      </c>
      <c r="BU303" s="8">
        <v>0</v>
      </c>
      <c r="BV303" s="8">
        <v>0.15999999642372131</v>
      </c>
      <c r="BW303" s="8">
        <v>111115</v>
      </c>
      <c r="BX303">
        <f t="shared" si="114"/>
        <v>1.7521720886230467</v>
      </c>
      <c r="BY303">
        <f t="shared" si="115"/>
        <v>4.6643790556455495E-3</v>
      </c>
      <c r="BZ303">
        <f t="shared" si="116"/>
        <v>298.31200447082517</v>
      </c>
      <c r="CA303">
        <f t="shared" si="117"/>
        <v>298.01445617675779</v>
      </c>
      <c r="CB303">
        <f t="shared" si="118"/>
        <v>287.71565763155377</v>
      </c>
      <c r="CC303">
        <f t="shared" si="119"/>
        <v>0.28951324548604707</v>
      </c>
      <c r="CD303">
        <f t="shared" si="120"/>
        <v>3.2105186093128038</v>
      </c>
      <c r="CE303">
        <f t="shared" si="121"/>
        <v>31.702523984674617</v>
      </c>
      <c r="CF303">
        <f t="shared" si="122"/>
        <v>13.518842496637507</v>
      </c>
      <c r="CG303">
        <f t="shared" si="123"/>
        <v>25.013230323791504</v>
      </c>
      <c r="CH303">
        <f t="shared" si="124"/>
        <v>3.1821865202459851</v>
      </c>
      <c r="CI303">
        <f t="shared" si="125"/>
        <v>0.33642192153584838</v>
      </c>
      <c r="CJ303">
        <f t="shared" si="126"/>
        <v>1.8414637216702685</v>
      </c>
      <c r="CK303">
        <f t="shared" si="127"/>
        <v>1.3407227985757166</v>
      </c>
      <c r="CL303">
        <f t="shared" si="128"/>
        <v>0.21136402501214829</v>
      </c>
      <c r="CM303">
        <f t="shared" si="129"/>
        <v>8.8884526091642382</v>
      </c>
      <c r="CN303">
        <f t="shared" si="130"/>
        <v>0.6033029181103754</v>
      </c>
      <c r="CO303">
        <f t="shared" si="131"/>
        <v>57.850140787530435</v>
      </c>
      <c r="CP303">
        <f t="shared" si="132"/>
        <v>143.78841256091002</v>
      </c>
      <c r="CQ303">
        <f t="shared" si="133"/>
        <v>4.688860935613022E-2</v>
      </c>
      <c r="CR303">
        <f t="shared" si="134"/>
        <v>0</v>
      </c>
      <c r="CS303">
        <f t="shared" si="135"/>
        <v>1528.4894653320309</v>
      </c>
      <c r="CT303">
        <f t="shared" si="136"/>
        <v>0</v>
      </c>
      <c r="CU303" t="e">
        <f t="shared" si="137"/>
        <v>#DIV/0!</v>
      </c>
      <c r="CV303" t="e">
        <f t="shared" si="138"/>
        <v>#DIV/0!</v>
      </c>
    </row>
    <row r="304" spans="1:100" x14ac:dyDescent="0.3">
      <c r="A304" s="4" t="str">
        <f>VLOOKUP(B304,ListCodeMtrx!A$1:B$91,2,TRUE)</f>
        <v>M80</v>
      </c>
      <c r="B304">
        <v>80</v>
      </c>
      <c r="C304" s="10">
        <v>2</v>
      </c>
      <c r="D304" s="10">
        <v>3</v>
      </c>
      <c r="E304" s="10">
        <v>4</v>
      </c>
      <c r="F304" s="1">
        <v>72</v>
      </c>
      <c r="G304" s="3">
        <v>41316</v>
      </c>
      <c r="H304" s="11">
        <v>1</v>
      </c>
      <c r="I304" s="11">
        <v>195.85937793680625</v>
      </c>
      <c r="J304" s="11">
        <v>2.2916032822055703</v>
      </c>
      <c r="K304" s="11">
        <v>195.72202313447579</v>
      </c>
      <c r="L304" s="11">
        <v>286.57055850663926</v>
      </c>
      <c r="M304" s="1">
        <v>44.7</v>
      </c>
      <c r="N304" s="8">
        <v>48</v>
      </c>
      <c r="O304" s="8" t="s">
        <v>488</v>
      </c>
      <c r="P304" s="12">
        <v>0.16111111111111112</v>
      </c>
      <c r="Q304" s="12">
        <f t="shared" si="139"/>
        <v>0.51534722222222218</v>
      </c>
      <c r="R304" s="8">
        <v>10535</v>
      </c>
      <c r="S304" s="8">
        <v>0</v>
      </c>
      <c r="T304" s="13" t="s">
        <v>192</v>
      </c>
      <c r="U304" s="14">
        <f t="shared" si="97"/>
        <v>33.766364145721298</v>
      </c>
      <c r="V304" s="14">
        <f t="shared" si="98"/>
        <v>0.35499196327918192</v>
      </c>
      <c r="W304" s="14">
        <f t="shared" si="99"/>
        <v>215.93729748716595</v>
      </c>
      <c r="X304" s="15">
        <v>25.068881988525391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t="e">
        <f t="shared" si="100"/>
        <v>#DIV/0!</v>
      </c>
      <c r="AG304" t="e">
        <f t="shared" si="101"/>
        <v>#DIV/0!</v>
      </c>
      <c r="AH304" t="e">
        <f t="shared" si="102"/>
        <v>#DIV/0!</v>
      </c>
      <c r="AI304" s="8">
        <v>-1</v>
      </c>
      <c r="AJ304" s="8">
        <v>0.85</v>
      </c>
      <c r="AK304" s="8">
        <v>0.85</v>
      </c>
      <c r="AL304" s="8">
        <v>9.8076972961425781</v>
      </c>
      <c r="AM304">
        <f t="shared" si="103"/>
        <v>0.84999999999999987</v>
      </c>
      <c r="AN304">
        <f t="shared" si="104"/>
        <v>2.2746036326416644E-2</v>
      </c>
      <c r="AO304" t="e">
        <f t="shared" si="105"/>
        <v>#DIV/0!</v>
      </c>
      <c r="AP304" t="e">
        <f t="shared" si="106"/>
        <v>#DIV/0!</v>
      </c>
      <c r="AQ304" t="e">
        <f t="shared" si="107"/>
        <v>#DIV/0!</v>
      </c>
      <c r="AR304" s="8">
        <v>1798.0606689453125</v>
      </c>
      <c r="AS304" s="8">
        <v>0.5</v>
      </c>
      <c r="AT304" t="e">
        <f t="shared" si="108"/>
        <v>#DIV/0!</v>
      </c>
      <c r="AU304">
        <f t="shared" si="109"/>
        <v>4.6893824869296443</v>
      </c>
      <c r="AV304">
        <f t="shared" si="110"/>
        <v>1.3542598522373881</v>
      </c>
      <c r="AW304">
        <f t="shared" si="111"/>
        <v>25.068881988525391</v>
      </c>
      <c r="AX304" s="8">
        <v>2</v>
      </c>
      <c r="AY304">
        <f t="shared" si="112"/>
        <v>4.644859790802002</v>
      </c>
      <c r="AZ304" s="8">
        <v>1</v>
      </c>
      <c r="BA304">
        <f t="shared" si="113"/>
        <v>9.2897195816040039</v>
      </c>
      <c r="BB304" s="8">
        <v>24.869407653808594</v>
      </c>
      <c r="BC304" s="8">
        <v>25.068881988525391</v>
      </c>
      <c r="BD304" s="8">
        <v>25.138256072998047</v>
      </c>
      <c r="BE304" s="8">
        <v>399.89572143554687</v>
      </c>
      <c r="BF304" s="8">
        <v>379.60641479492187</v>
      </c>
      <c r="BG304" s="8">
        <v>15.527962684631348</v>
      </c>
      <c r="BH304" s="8">
        <v>18.155982971191406</v>
      </c>
      <c r="BI304" s="8">
        <v>49.83770751953125</v>
      </c>
      <c r="BJ304" s="8">
        <v>58.2724609375</v>
      </c>
      <c r="BK304" s="8">
        <v>350.396240234375</v>
      </c>
      <c r="BL304" s="8">
        <v>1798.18603515625</v>
      </c>
      <c r="BM304" s="8">
        <v>1020.5137939453125</v>
      </c>
      <c r="BN304" s="8">
        <v>101.26133728027344</v>
      </c>
      <c r="BO304" s="8">
        <v>-4.7912940979003906</v>
      </c>
      <c r="BP304" s="8">
        <v>-0.85631710290908813</v>
      </c>
      <c r="BQ304" s="8">
        <v>0.25</v>
      </c>
      <c r="BR304" s="8">
        <v>-1.355140209197998</v>
      </c>
      <c r="BS304" s="8">
        <v>7.355140209197998</v>
      </c>
      <c r="BT304" s="8">
        <v>1</v>
      </c>
      <c r="BU304" s="8">
        <v>0</v>
      </c>
      <c r="BV304" s="8">
        <v>0.15999999642372131</v>
      </c>
      <c r="BW304" s="8">
        <v>111115</v>
      </c>
      <c r="BX304">
        <f t="shared" si="114"/>
        <v>1.7519812011718747</v>
      </c>
      <c r="BY304">
        <f t="shared" si="115"/>
        <v>4.6893824869296439E-3</v>
      </c>
      <c r="BZ304">
        <f t="shared" si="116"/>
        <v>298.21888198852537</v>
      </c>
      <c r="CA304">
        <f t="shared" si="117"/>
        <v>298.01940765380857</v>
      </c>
      <c r="CB304">
        <f t="shared" si="118"/>
        <v>287.70975919418561</v>
      </c>
      <c r="CC304">
        <f t="shared" si="119"/>
        <v>0.28957145375360016</v>
      </c>
      <c r="CD304">
        <f t="shared" si="120"/>
        <v>3.1927589675381021</v>
      </c>
      <c r="CE304">
        <f t="shared" si="121"/>
        <v>31.529891400714082</v>
      </c>
      <c r="CF304">
        <f t="shared" si="122"/>
        <v>13.373908429522675</v>
      </c>
      <c r="CG304">
        <f t="shared" si="123"/>
        <v>24.969144821166992</v>
      </c>
      <c r="CH304">
        <f t="shared" si="124"/>
        <v>3.1738330888080122</v>
      </c>
      <c r="CI304">
        <f t="shared" si="125"/>
        <v>0.3419258084847791</v>
      </c>
      <c r="CJ304">
        <f t="shared" si="126"/>
        <v>1.838499115300714</v>
      </c>
      <c r="CK304">
        <f t="shared" si="127"/>
        <v>1.3353339735072982</v>
      </c>
      <c r="CL304">
        <f t="shared" si="128"/>
        <v>0.21484034893944745</v>
      </c>
      <c r="CM304">
        <f t="shared" si="129"/>
        <v>21.866099512238652</v>
      </c>
      <c r="CN304">
        <f t="shared" si="130"/>
        <v>0.56884522777051505</v>
      </c>
      <c r="CO304">
        <f t="shared" si="131"/>
        <v>58.103797387155808</v>
      </c>
      <c r="CP304">
        <f t="shared" si="132"/>
        <v>374.69942151097035</v>
      </c>
      <c r="CQ304">
        <f t="shared" si="133"/>
        <v>5.2360742189362333E-2</v>
      </c>
      <c r="CR304">
        <f t="shared" si="134"/>
        <v>0</v>
      </c>
      <c r="CS304">
        <f t="shared" si="135"/>
        <v>1528.4581298828123</v>
      </c>
      <c r="CT304">
        <f t="shared" si="136"/>
        <v>0</v>
      </c>
      <c r="CU304" t="e">
        <f t="shared" si="137"/>
        <v>#DIV/0!</v>
      </c>
      <c r="CV304" t="e">
        <f t="shared" si="138"/>
        <v>#DIV/0!</v>
      </c>
    </row>
    <row r="305" spans="1:100" x14ac:dyDescent="0.3">
      <c r="A305" s="4" t="str">
        <f>VLOOKUP(B305,ListCodeMtrx!A$1:B$91,2,TRUE)</f>
        <v>M80</v>
      </c>
      <c r="B305">
        <v>80</v>
      </c>
      <c r="C305" s="10">
        <v>2</v>
      </c>
      <c r="D305" s="10">
        <v>3</v>
      </c>
      <c r="E305" s="10">
        <v>4</v>
      </c>
      <c r="F305" s="1">
        <v>72</v>
      </c>
      <c r="G305" s="3">
        <v>41316</v>
      </c>
      <c r="H305" s="11">
        <v>1</v>
      </c>
      <c r="I305" s="11">
        <v>195.85937793680625</v>
      </c>
      <c r="J305" s="11">
        <v>2.2916032822055703</v>
      </c>
      <c r="K305" s="11">
        <v>195.72202313447579</v>
      </c>
      <c r="L305" s="11">
        <v>286.57055850663926</v>
      </c>
      <c r="M305" s="1">
        <v>44.7</v>
      </c>
      <c r="N305" s="8">
        <v>49</v>
      </c>
      <c r="O305" s="8" t="s">
        <v>489</v>
      </c>
      <c r="P305" s="12">
        <v>0.16111111111111112</v>
      </c>
      <c r="Q305" s="12">
        <f t="shared" si="139"/>
        <v>0.51768518518518514</v>
      </c>
      <c r="R305" s="8">
        <v>10737</v>
      </c>
      <c r="S305" s="8">
        <v>0</v>
      </c>
      <c r="T305" s="13">
        <v>800</v>
      </c>
      <c r="U305" s="14">
        <f t="shared" si="97"/>
        <v>55.33539118909421</v>
      </c>
      <c r="V305" s="14">
        <f t="shared" si="98"/>
        <v>0.35542733819969446</v>
      </c>
      <c r="W305" s="14">
        <f t="shared" si="99"/>
        <v>496.4819946381262</v>
      </c>
      <c r="X305" s="15">
        <v>24.872711181640625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t="e">
        <f t="shared" si="100"/>
        <v>#DIV/0!</v>
      </c>
      <c r="AG305" t="e">
        <f t="shared" si="101"/>
        <v>#DIV/0!</v>
      </c>
      <c r="AH305" t="e">
        <f t="shared" si="102"/>
        <v>#DIV/0!</v>
      </c>
      <c r="AI305" s="8">
        <v>-1</v>
      </c>
      <c r="AJ305" s="8">
        <v>0.85</v>
      </c>
      <c r="AK305" s="8">
        <v>0.85</v>
      </c>
      <c r="AL305" s="8">
        <v>9.8076972961425781</v>
      </c>
      <c r="AM305">
        <f t="shared" si="103"/>
        <v>0.84999999999999987</v>
      </c>
      <c r="AN305">
        <f t="shared" si="104"/>
        <v>3.6839746957300967E-2</v>
      </c>
      <c r="AO305" t="e">
        <f t="shared" si="105"/>
        <v>#DIV/0!</v>
      </c>
      <c r="AP305" t="e">
        <f t="shared" si="106"/>
        <v>#DIV/0!</v>
      </c>
      <c r="AQ305" t="e">
        <f t="shared" si="107"/>
        <v>#DIV/0!</v>
      </c>
      <c r="AR305" s="8">
        <v>1798.0606689453125</v>
      </c>
      <c r="AS305" s="8">
        <v>0.5</v>
      </c>
      <c r="AT305" t="e">
        <f t="shared" si="108"/>
        <v>#DIV/0!</v>
      </c>
      <c r="AU305">
        <f t="shared" si="109"/>
        <v>4.6008617818278159</v>
      </c>
      <c r="AV305">
        <f t="shared" si="110"/>
        <v>1.3274616766366196</v>
      </c>
      <c r="AW305">
        <f t="shared" si="111"/>
        <v>24.872711181640625</v>
      </c>
      <c r="AX305" s="8">
        <v>2</v>
      </c>
      <c r="AY305">
        <f t="shared" si="112"/>
        <v>4.644859790802002</v>
      </c>
      <c r="AZ305" s="8">
        <v>1</v>
      </c>
      <c r="BA305">
        <f t="shared" si="113"/>
        <v>9.2897195816040039</v>
      </c>
      <c r="BB305" s="8">
        <v>24.846227645874023</v>
      </c>
      <c r="BC305" s="8">
        <v>24.872711181640625</v>
      </c>
      <c r="BD305" s="8">
        <v>25.135408401489258</v>
      </c>
      <c r="BE305" s="8">
        <v>800.8531494140625</v>
      </c>
      <c r="BF305" s="8">
        <v>767.25726318359375</v>
      </c>
      <c r="BG305" s="8">
        <v>15.475327491760254</v>
      </c>
      <c r="BH305" s="8">
        <v>18.053741455078125</v>
      </c>
      <c r="BI305" s="8">
        <v>49.738067626953125</v>
      </c>
      <c r="BJ305" s="8">
        <v>58.025150299072266</v>
      </c>
      <c r="BK305" s="8">
        <v>350.43240356445312</v>
      </c>
      <c r="BL305" s="8">
        <v>1799.0604248046875</v>
      </c>
      <c r="BM305" s="8">
        <v>1118.0743408203125</v>
      </c>
      <c r="BN305" s="8">
        <v>101.26242828369141</v>
      </c>
      <c r="BO305" s="8">
        <v>-15.345188140869141</v>
      </c>
      <c r="BP305" s="8">
        <v>-0.78583866357803345</v>
      </c>
      <c r="BQ305" s="8">
        <v>0.5</v>
      </c>
      <c r="BR305" s="8">
        <v>-1.355140209197998</v>
      </c>
      <c r="BS305" s="8">
        <v>7.355140209197998</v>
      </c>
      <c r="BT305" s="8">
        <v>1</v>
      </c>
      <c r="BU305" s="8">
        <v>0</v>
      </c>
      <c r="BV305" s="8">
        <v>0.15999999642372131</v>
      </c>
      <c r="BW305" s="8">
        <v>111115</v>
      </c>
      <c r="BX305">
        <f t="shared" si="114"/>
        <v>1.7521620178222654</v>
      </c>
      <c r="BY305">
        <f t="shared" si="115"/>
        <v>4.6008617818278155E-3</v>
      </c>
      <c r="BZ305">
        <f t="shared" si="116"/>
        <v>298.0227111816406</v>
      </c>
      <c r="CA305">
        <f t="shared" si="117"/>
        <v>297.996227645874</v>
      </c>
      <c r="CB305">
        <f t="shared" si="118"/>
        <v>287.84966153480855</v>
      </c>
      <c r="CC305">
        <f t="shared" si="119"/>
        <v>0.31176378285954132</v>
      </c>
      <c r="CD305">
        <f t="shared" si="120"/>
        <v>3.1556273759837747</v>
      </c>
      <c r="CE305">
        <f t="shared" si="121"/>
        <v>31.16286493884126</v>
      </c>
      <c r="CF305">
        <f t="shared" si="122"/>
        <v>13.109123483763135</v>
      </c>
      <c r="CG305">
        <f t="shared" si="123"/>
        <v>24.859469413757324</v>
      </c>
      <c r="CH305">
        <f t="shared" si="124"/>
        <v>3.1531346021909892</v>
      </c>
      <c r="CI305">
        <f t="shared" si="125"/>
        <v>0.34232970539118451</v>
      </c>
      <c r="CJ305">
        <f t="shared" si="126"/>
        <v>1.8281656993471551</v>
      </c>
      <c r="CK305">
        <f t="shared" si="127"/>
        <v>1.3249689028438341</v>
      </c>
      <c r="CL305">
        <f t="shared" si="128"/>
        <v>0.2150954787293215</v>
      </c>
      <c r="CM305">
        <f t="shared" si="129"/>
        <v>50.274972376187321</v>
      </c>
      <c r="CN305">
        <f t="shared" si="130"/>
        <v>0.64708673148047491</v>
      </c>
      <c r="CO305">
        <f t="shared" si="131"/>
        <v>58.461483714610452</v>
      </c>
      <c r="CP305">
        <f t="shared" si="132"/>
        <v>759.21581721215591</v>
      </c>
      <c r="CQ305">
        <f t="shared" si="133"/>
        <v>4.2609611094796801E-2</v>
      </c>
      <c r="CR305">
        <f t="shared" si="134"/>
        <v>0</v>
      </c>
      <c r="CS305">
        <f t="shared" si="135"/>
        <v>1529.2013610839842</v>
      </c>
      <c r="CT305">
        <f t="shared" si="136"/>
        <v>0</v>
      </c>
      <c r="CU305" t="e">
        <f t="shared" si="137"/>
        <v>#DIV/0!</v>
      </c>
      <c r="CV305" t="e">
        <f t="shared" si="138"/>
        <v>#DIV/0!</v>
      </c>
    </row>
    <row r="306" spans="1:100" s="5" customFormat="1" x14ac:dyDescent="0.3">
      <c r="A306" s="4" t="str">
        <f>VLOOKUP(B306,ListCodeMtrx!A$1:B$91,2,TRUE)</f>
        <v>M80</v>
      </c>
      <c r="B306" s="5">
        <v>80</v>
      </c>
      <c r="C306" s="10">
        <v>2</v>
      </c>
      <c r="D306" s="10">
        <v>3</v>
      </c>
      <c r="E306" s="10">
        <v>4</v>
      </c>
      <c r="F306" s="1">
        <v>72</v>
      </c>
      <c r="G306" s="17">
        <v>41316</v>
      </c>
      <c r="H306" s="11">
        <v>1</v>
      </c>
      <c r="I306" s="11">
        <v>195.85937793680625</v>
      </c>
      <c r="J306" s="11">
        <v>2.2916032822055703</v>
      </c>
      <c r="K306" s="11">
        <v>195.72202313447579</v>
      </c>
      <c r="L306" s="11">
        <v>286.57055850663926</v>
      </c>
      <c r="M306" s="1">
        <v>44.7</v>
      </c>
      <c r="N306" s="19">
        <v>50</v>
      </c>
      <c r="O306" s="19" t="s">
        <v>490</v>
      </c>
      <c r="P306" s="12">
        <v>0.16111111111111112</v>
      </c>
      <c r="Q306" s="12">
        <f t="shared" si="139"/>
        <v>0.51924768518518527</v>
      </c>
      <c r="R306" s="19">
        <v>10862.5</v>
      </c>
      <c r="S306" s="19">
        <v>0</v>
      </c>
      <c r="T306" s="13" t="s">
        <v>194</v>
      </c>
      <c r="U306" s="5">
        <f t="shared" si="97"/>
        <v>33.7889759652777</v>
      </c>
      <c r="V306" s="5">
        <f t="shared" si="98"/>
        <v>0.3470306284187285</v>
      </c>
      <c r="W306" s="5">
        <f t="shared" si="99"/>
        <v>212.21827676453938</v>
      </c>
      <c r="X306" s="5">
        <v>25.008979797363281</v>
      </c>
      <c r="Y306" s="19">
        <v>8</v>
      </c>
      <c r="Z306" s="19">
        <v>8</v>
      </c>
      <c r="AA306" s="19">
        <v>0</v>
      </c>
      <c r="AB306" s="19">
        <v>0</v>
      </c>
      <c r="AC306" s="19">
        <v>282.22607421875</v>
      </c>
      <c r="AD306" s="19">
        <v>593.0965576171875</v>
      </c>
      <c r="AE306" s="19">
        <v>384.11669921875</v>
      </c>
      <c r="AF306" s="5" t="e">
        <f t="shared" si="100"/>
        <v>#DIV/0!</v>
      </c>
      <c r="AG306" s="5">
        <f t="shared" si="101"/>
        <v>0.52414818364042504</v>
      </c>
      <c r="AH306" s="5">
        <f t="shared" si="102"/>
        <v>0.35235385489005477</v>
      </c>
      <c r="AI306" s="19">
        <v>-1</v>
      </c>
      <c r="AJ306" s="19">
        <v>0.85</v>
      </c>
      <c r="AK306" s="19">
        <v>0.85</v>
      </c>
      <c r="AL306" s="19">
        <v>9.8076972961425781</v>
      </c>
      <c r="AM306" s="5">
        <f t="shared" si="103"/>
        <v>0.84999999999999987</v>
      </c>
      <c r="AN306" s="5">
        <f t="shared" si="104"/>
        <v>2.2763094034923045E-2</v>
      </c>
      <c r="AO306" s="5">
        <f t="shared" si="105"/>
        <v>0.67224091561819821</v>
      </c>
      <c r="AP306" s="5">
        <f t="shared" si="106"/>
        <v>2.1014945527587416</v>
      </c>
      <c r="AQ306" s="5">
        <f t="shared" si="107"/>
        <v>-1</v>
      </c>
      <c r="AR306" s="19">
        <v>1798.0072021484375</v>
      </c>
      <c r="AS306" s="19">
        <v>0.5</v>
      </c>
      <c r="AT306" s="5">
        <f t="shared" si="108"/>
        <v>269.2522767387606</v>
      </c>
      <c r="AU306" s="5">
        <f t="shared" si="109"/>
        <v>4.6029820270667612</v>
      </c>
      <c r="AV306" s="5">
        <f t="shared" si="110"/>
        <v>1.3588245482013399</v>
      </c>
      <c r="AW306" s="5">
        <f t="shared" si="111"/>
        <v>25.008979797363281</v>
      </c>
      <c r="AX306" s="19">
        <v>2</v>
      </c>
      <c r="AY306" s="5">
        <f t="shared" si="112"/>
        <v>4.644859790802002</v>
      </c>
      <c r="AZ306" s="19">
        <v>1</v>
      </c>
      <c r="BA306" s="5">
        <f t="shared" si="113"/>
        <v>9.2897195816040039</v>
      </c>
      <c r="BB306" s="19">
        <v>24.872570037841797</v>
      </c>
      <c r="BC306" s="19">
        <v>25.008979797363281</v>
      </c>
      <c r="BD306" s="19">
        <v>25.141860961914062</v>
      </c>
      <c r="BE306" s="19">
        <v>399.7501220703125</v>
      </c>
      <c r="BF306" s="19">
        <v>379.46612548828125</v>
      </c>
      <c r="BG306" s="19">
        <v>15.418993949890137</v>
      </c>
      <c r="BH306" s="19">
        <v>17.999116897583008</v>
      </c>
      <c r="BI306" s="19">
        <v>49.477024078369141</v>
      </c>
      <c r="BJ306" s="19">
        <v>57.756217956542969</v>
      </c>
      <c r="BK306" s="19">
        <v>350.38116455078125</v>
      </c>
      <c r="BL306" s="19">
        <v>1798.0072021484375</v>
      </c>
      <c r="BM306" s="19">
        <v>1219.3135986328125</v>
      </c>
      <c r="BN306" s="19">
        <v>101.25806427001953</v>
      </c>
      <c r="BO306" s="19">
        <v>-4.7202186584472656</v>
      </c>
      <c r="BP306" s="19">
        <v>-0.84841305017471313</v>
      </c>
      <c r="BQ306" s="19">
        <v>0.5</v>
      </c>
      <c r="BR306" s="19">
        <v>-1.355140209197998</v>
      </c>
      <c r="BS306" s="19">
        <v>7.355140209197998</v>
      </c>
      <c r="BT306" s="19">
        <v>1</v>
      </c>
      <c r="BU306" s="19">
        <v>0</v>
      </c>
      <c r="BV306" s="19">
        <v>0.15999999642372131</v>
      </c>
      <c r="BW306" s="19">
        <v>111115</v>
      </c>
      <c r="BX306" s="5">
        <f t="shared" si="114"/>
        <v>1.7519058227539062</v>
      </c>
      <c r="BY306" s="5">
        <f t="shared" si="115"/>
        <v>4.6029820270667614E-3</v>
      </c>
      <c r="BZ306" s="5">
        <f t="shared" si="116"/>
        <v>298.15897979736326</v>
      </c>
      <c r="CA306" s="5">
        <f t="shared" si="117"/>
        <v>298.02257003784177</v>
      </c>
      <c r="CB306" s="5">
        <f t="shared" si="118"/>
        <v>287.68114591357516</v>
      </c>
      <c r="CC306" s="5">
        <f t="shared" si="119"/>
        <v>0.3061591218209847</v>
      </c>
      <c r="CD306" s="5">
        <f t="shared" si="120"/>
        <v>3.1813802838203946</v>
      </c>
      <c r="CE306" s="5">
        <f t="shared" si="121"/>
        <v>31.418537444452582</v>
      </c>
      <c r="CF306" s="5">
        <f t="shared" si="122"/>
        <v>13.419420546869574</v>
      </c>
      <c r="CG306" s="5">
        <f t="shared" si="123"/>
        <v>24.940774917602539</v>
      </c>
      <c r="CH306" s="5">
        <f t="shared" si="124"/>
        <v>3.168467627789882</v>
      </c>
      <c r="CI306" s="5">
        <f t="shared" si="125"/>
        <v>0.33453365024288623</v>
      </c>
      <c r="CJ306" s="5">
        <f t="shared" si="126"/>
        <v>1.8225557356190547</v>
      </c>
      <c r="CK306" s="5">
        <f t="shared" si="127"/>
        <v>1.3459118921708273</v>
      </c>
      <c r="CL306" s="5">
        <f t="shared" si="128"/>
        <v>0.21017150634907134</v>
      </c>
      <c r="CM306" s="5">
        <f t="shared" si="129"/>
        <v>21.488811907896523</v>
      </c>
      <c r="CN306" s="5">
        <f t="shared" si="130"/>
        <v>0.55925486495392895</v>
      </c>
      <c r="CO306" s="5">
        <f t="shared" si="131"/>
        <v>57.783180853780749</v>
      </c>
      <c r="CP306" s="5">
        <f t="shared" si="132"/>
        <v>374.55584621101929</v>
      </c>
      <c r="CQ306" s="5">
        <f t="shared" si="133"/>
        <v>5.2126659584048225E-2</v>
      </c>
      <c r="CR306" s="5">
        <f t="shared" si="134"/>
        <v>0</v>
      </c>
      <c r="CS306" s="5">
        <f t="shared" si="135"/>
        <v>1528.3061218261716</v>
      </c>
      <c r="CT306" s="5">
        <f t="shared" si="136"/>
        <v>310.8704833984375</v>
      </c>
      <c r="CU306" s="5">
        <f t="shared" si="137"/>
        <v>0.35235385489005477</v>
      </c>
      <c r="CV306" s="5" t="e">
        <f t="shared" si="138"/>
        <v>#DIV/0!</v>
      </c>
    </row>
    <row r="307" spans="1:100" x14ac:dyDescent="0.3">
      <c r="A307" s="4" t="str">
        <f>VLOOKUP(B307,ListCodeMtrx!A$1:B$91,2,TRUE)</f>
        <v>M82</v>
      </c>
      <c r="B307">
        <v>82</v>
      </c>
      <c r="C307" s="10">
        <v>17</v>
      </c>
      <c r="D307" s="10">
        <v>3</v>
      </c>
      <c r="E307" s="10">
        <v>5</v>
      </c>
      <c r="F307" s="1">
        <v>72</v>
      </c>
      <c r="G307" s="3">
        <v>41316</v>
      </c>
      <c r="H307" s="11">
        <v>1</v>
      </c>
      <c r="I307" s="11">
        <v>169.63029905113058</v>
      </c>
      <c r="J307" s="11">
        <v>2.4734948642766224</v>
      </c>
      <c r="K307" s="11">
        <v>165.53558723685487</v>
      </c>
      <c r="L307" s="11">
        <v>246.62273279862862</v>
      </c>
      <c r="M307" s="1">
        <v>46.8</v>
      </c>
      <c r="N307" s="8">
        <v>51</v>
      </c>
      <c r="O307" s="8" t="s">
        <v>491</v>
      </c>
      <c r="P307" s="12">
        <v>0.16111111111111112</v>
      </c>
      <c r="Q307" s="12">
        <f t="shared" si="139"/>
        <v>0.52344907407407415</v>
      </c>
      <c r="R307" s="8">
        <v>11235</v>
      </c>
      <c r="S307" s="8">
        <v>0</v>
      </c>
      <c r="T307" s="13">
        <v>400</v>
      </c>
      <c r="U307">
        <f t="shared" si="97"/>
        <v>31.966916804460908</v>
      </c>
      <c r="V307">
        <f t="shared" si="98"/>
        <v>0.47460088501163777</v>
      </c>
      <c r="W307">
        <f t="shared" si="99"/>
        <v>261.73870849080942</v>
      </c>
      <c r="X307">
        <v>24.481222152709961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t="e">
        <f t="shared" si="100"/>
        <v>#DIV/0!</v>
      </c>
      <c r="AG307" t="e">
        <f t="shared" si="101"/>
        <v>#DIV/0!</v>
      </c>
      <c r="AH307" t="e">
        <f t="shared" si="102"/>
        <v>#DIV/0!</v>
      </c>
      <c r="AI307" s="8">
        <v>-1</v>
      </c>
      <c r="AJ307" s="8">
        <v>0.85</v>
      </c>
      <c r="AK307" s="8">
        <v>0.85</v>
      </c>
      <c r="AL307" s="8">
        <v>9.8076972961425781</v>
      </c>
      <c r="AM307">
        <f t="shared" si="103"/>
        <v>0.84999999999999987</v>
      </c>
      <c r="AN307">
        <f t="shared" si="104"/>
        <v>2.1571162581235027E-2</v>
      </c>
      <c r="AO307" t="e">
        <f t="shared" si="105"/>
        <v>#DIV/0!</v>
      </c>
      <c r="AP307" t="e">
        <f t="shared" si="106"/>
        <v>#DIV/0!</v>
      </c>
      <c r="AQ307" t="e">
        <f t="shared" si="107"/>
        <v>#DIV/0!</v>
      </c>
      <c r="AR307" s="8">
        <v>1798.0072021484375</v>
      </c>
      <c r="AS307" s="8">
        <v>0.5</v>
      </c>
      <c r="AT307" t="e">
        <f t="shared" si="108"/>
        <v>#DIV/0!</v>
      </c>
      <c r="AU307">
        <f t="shared" si="109"/>
        <v>5.6126950970996967</v>
      </c>
      <c r="AV307">
        <f t="shared" si="110"/>
        <v>1.2279079943749933</v>
      </c>
      <c r="AW307">
        <f t="shared" si="111"/>
        <v>24.481222152709961</v>
      </c>
      <c r="AX307" s="8">
        <v>2</v>
      </c>
      <c r="AY307">
        <f t="shared" si="112"/>
        <v>4.644859790802002</v>
      </c>
      <c r="AZ307" s="8">
        <v>1</v>
      </c>
      <c r="BA307">
        <f t="shared" si="113"/>
        <v>9.2897195816040039</v>
      </c>
      <c r="BB307" s="8">
        <v>24.861150741577148</v>
      </c>
      <c r="BC307" s="8">
        <v>24.481222152709961</v>
      </c>
      <c r="BD307" s="8">
        <v>25.13690185546875</v>
      </c>
      <c r="BE307" s="8">
        <v>400.03067016601562</v>
      </c>
      <c r="BF307" s="8">
        <v>380.564208984375</v>
      </c>
      <c r="BG307" s="8">
        <v>15.172975540161133</v>
      </c>
      <c r="BH307" s="8">
        <v>18.318099975585938</v>
      </c>
      <c r="BI307" s="8">
        <v>48.717864990234375</v>
      </c>
      <c r="BJ307" s="8">
        <v>58.816329956054688</v>
      </c>
      <c r="BK307" s="8">
        <v>350.37603759765625</v>
      </c>
      <c r="BL307" s="8">
        <v>1797.984130859375</v>
      </c>
      <c r="BM307" s="8">
        <v>900.75555419921875</v>
      </c>
      <c r="BN307" s="8">
        <v>101.25199127197266</v>
      </c>
      <c r="BO307" s="8">
        <v>-4.7858924865722656</v>
      </c>
      <c r="BP307" s="8">
        <v>-0.87613445520401001</v>
      </c>
      <c r="BQ307" s="8">
        <v>0.25</v>
      </c>
      <c r="BR307" s="8">
        <v>-1.355140209197998</v>
      </c>
      <c r="BS307" s="8">
        <v>7.355140209197998</v>
      </c>
      <c r="BT307" s="8">
        <v>1</v>
      </c>
      <c r="BU307" s="8">
        <v>0</v>
      </c>
      <c r="BV307" s="8">
        <v>0.15999999642372131</v>
      </c>
      <c r="BW307" s="8">
        <v>111115</v>
      </c>
      <c r="BX307">
        <f t="shared" si="114"/>
        <v>1.751880187988281</v>
      </c>
      <c r="BY307">
        <f t="shared" si="115"/>
        <v>5.6126950970996963E-3</v>
      </c>
      <c r="BZ307">
        <f t="shared" si="116"/>
        <v>297.63122215270994</v>
      </c>
      <c r="CA307">
        <f t="shared" si="117"/>
        <v>298.01115074157713</v>
      </c>
      <c r="CB307">
        <f t="shared" si="118"/>
        <v>287.67745450740767</v>
      </c>
      <c r="CC307">
        <f t="shared" si="119"/>
        <v>0.163855356507143</v>
      </c>
      <c r="CD307">
        <f t="shared" si="120"/>
        <v>3.0826520932221433</v>
      </c>
      <c r="CE307">
        <f t="shared" si="121"/>
        <v>30.445347834610395</v>
      </c>
      <c r="CF307">
        <f t="shared" si="122"/>
        <v>12.127247859024457</v>
      </c>
      <c r="CG307">
        <f t="shared" si="123"/>
        <v>24.671186447143555</v>
      </c>
      <c r="CH307">
        <f t="shared" si="124"/>
        <v>3.1178759171733899</v>
      </c>
      <c r="CI307">
        <f t="shared" si="125"/>
        <v>0.45153261304904202</v>
      </c>
      <c r="CJ307">
        <f t="shared" si="126"/>
        <v>1.85474409884715</v>
      </c>
      <c r="CK307">
        <f t="shared" si="127"/>
        <v>1.2631318183262399</v>
      </c>
      <c r="CL307">
        <f t="shared" si="128"/>
        <v>0.28419356015397079</v>
      </c>
      <c r="CM307">
        <f t="shared" si="129"/>
        <v>26.501565427648831</v>
      </c>
      <c r="CN307">
        <f t="shared" si="130"/>
        <v>0.68776490881609875</v>
      </c>
      <c r="CO307">
        <f t="shared" si="131"/>
        <v>61.15617700726186</v>
      </c>
      <c r="CP307">
        <f t="shared" si="132"/>
        <v>375.91871486510354</v>
      </c>
      <c r="CQ307">
        <f t="shared" si="133"/>
        <v>5.200524329233136E-2</v>
      </c>
      <c r="CR307">
        <f t="shared" si="134"/>
        <v>0</v>
      </c>
      <c r="CS307">
        <f t="shared" si="135"/>
        <v>1528.2865112304685</v>
      </c>
      <c r="CT307">
        <f t="shared" si="136"/>
        <v>0</v>
      </c>
      <c r="CU307" t="e">
        <f t="shared" si="137"/>
        <v>#DIV/0!</v>
      </c>
      <c r="CV307" t="e">
        <f t="shared" si="138"/>
        <v>#DIV/0!</v>
      </c>
    </row>
    <row r="308" spans="1:100" x14ac:dyDescent="0.3">
      <c r="A308" s="4" t="str">
        <f>VLOOKUP(B308,ListCodeMtrx!A$1:B$91,2,TRUE)</f>
        <v>M82</v>
      </c>
      <c r="B308">
        <v>82</v>
      </c>
      <c r="C308" s="10">
        <v>17</v>
      </c>
      <c r="D308" s="10">
        <v>3</v>
      </c>
      <c r="E308" s="10">
        <v>5</v>
      </c>
      <c r="F308" s="1">
        <v>72</v>
      </c>
      <c r="G308" s="3">
        <v>41316</v>
      </c>
      <c r="H308" s="11">
        <v>1</v>
      </c>
      <c r="I308" s="11">
        <v>169.63029905113058</v>
      </c>
      <c r="J308" s="11">
        <v>2.4734948642766224</v>
      </c>
      <c r="K308" s="11">
        <v>165.53558723685487</v>
      </c>
      <c r="L308" s="11">
        <v>246.62273279862862</v>
      </c>
      <c r="M308" s="1">
        <v>46.8</v>
      </c>
      <c r="N308" s="8">
        <v>52</v>
      </c>
      <c r="O308" s="8" t="s">
        <v>492</v>
      </c>
      <c r="P308" s="12">
        <v>0.16111111111111112</v>
      </c>
      <c r="Q308" s="12">
        <f t="shared" si="139"/>
        <v>0.5258680555555556</v>
      </c>
      <c r="R308" s="8">
        <v>11444</v>
      </c>
      <c r="S308" s="8">
        <v>0</v>
      </c>
      <c r="T308" s="13">
        <v>50</v>
      </c>
      <c r="U308" s="14">
        <f t="shared" si="97"/>
        <v>-0.88145856891738983</v>
      </c>
      <c r="V308" s="14">
        <f t="shared" si="98"/>
        <v>0.39576839522973023</v>
      </c>
      <c r="W308" s="14">
        <f t="shared" si="99"/>
        <v>49.997615547223958</v>
      </c>
      <c r="X308" s="15">
        <v>24.728231430053711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t="e">
        <f t="shared" si="100"/>
        <v>#DIV/0!</v>
      </c>
      <c r="AG308" t="e">
        <f t="shared" si="101"/>
        <v>#DIV/0!</v>
      </c>
      <c r="AH308" t="e">
        <f t="shared" si="102"/>
        <v>#DIV/0!</v>
      </c>
      <c r="AI308" s="8">
        <v>-1</v>
      </c>
      <c r="AJ308" s="8">
        <v>0.85</v>
      </c>
      <c r="AK308" s="8">
        <v>0.85</v>
      </c>
      <c r="AL308" s="8">
        <v>9.8076972961425781</v>
      </c>
      <c r="AM308">
        <f t="shared" si="103"/>
        <v>0.84999999999999987</v>
      </c>
      <c r="AN308">
        <f t="shared" si="104"/>
        <v>7.7538568178037837E-5</v>
      </c>
      <c r="AO308" t="e">
        <f t="shared" si="105"/>
        <v>#DIV/0!</v>
      </c>
      <c r="AP308" t="e">
        <f t="shared" si="106"/>
        <v>#DIV/0!</v>
      </c>
      <c r="AQ308" t="e">
        <f t="shared" si="107"/>
        <v>#DIV/0!</v>
      </c>
      <c r="AR308" s="8">
        <v>1798.0072021484375</v>
      </c>
      <c r="AS308" s="8">
        <v>0.5</v>
      </c>
      <c r="AT308" t="e">
        <f t="shared" si="108"/>
        <v>#DIV/0!</v>
      </c>
      <c r="AU308">
        <f t="shared" si="109"/>
        <v>5.0985267493526285</v>
      </c>
      <c r="AV308">
        <f t="shared" si="110"/>
        <v>1.3268748567028905</v>
      </c>
      <c r="AW308">
        <f t="shared" si="111"/>
        <v>24.728231430053711</v>
      </c>
      <c r="AX308" s="8">
        <v>2</v>
      </c>
      <c r="AY308">
        <f t="shared" si="112"/>
        <v>4.644859790802002</v>
      </c>
      <c r="AZ308" s="8">
        <v>1</v>
      </c>
      <c r="BA308">
        <f t="shared" si="113"/>
        <v>9.2897195816040039</v>
      </c>
      <c r="BB308" s="8">
        <v>24.811819076538086</v>
      </c>
      <c r="BC308" s="8">
        <v>24.728231430053711</v>
      </c>
      <c r="BD308" s="8">
        <v>25.138700485229492</v>
      </c>
      <c r="BE308" s="8">
        <v>46.978427886962891</v>
      </c>
      <c r="BF308" s="8">
        <v>47.343894958496094</v>
      </c>
      <c r="BG308" s="8">
        <v>14.93403434753418</v>
      </c>
      <c r="BH308" s="8">
        <v>17.793371200561523</v>
      </c>
      <c r="BI308" s="8">
        <v>48.092945098876953</v>
      </c>
      <c r="BJ308" s="8">
        <v>57.301036834716797</v>
      </c>
      <c r="BK308" s="8">
        <v>350.27749633789062</v>
      </c>
      <c r="BL308" s="8">
        <v>1798.5953369140625</v>
      </c>
      <c r="BM308" s="8">
        <v>836.45977783203125</v>
      </c>
      <c r="BN308" s="8">
        <v>101.25382995605469</v>
      </c>
      <c r="BO308" s="8">
        <v>0.7048187255859375</v>
      </c>
      <c r="BP308" s="8">
        <v>-0.92720752954483032</v>
      </c>
      <c r="BQ308" s="8">
        <v>0.25</v>
      </c>
      <c r="BR308" s="8">
        <v>-1.355140209197998</v>
      </c>
      <c r="BS308" s="8">
        <v>7.355140209197998</v>
      </c>
      <c r="BT308" s="8">
        <v>1</v>
      </c>
      <c r="BU308" s="8">
        <v>0</v>
      </c>
      <c r="BV308" s="8">
        <v>0.15999999642372131</v>
      </c>
      <c r="BW308" s="8">
        <v>111135</v>
      </c>
      <c r="BX308">
        <f t="shared" si="114"/>
        <v>1.751387481689453</v>
      </c>
      <c r="BY308">
        <f t="shared" si="115"/>
        <v>5.0985267493526285E-3</v>
      </c>
      <c r="BZ308">
        <f t="shared" si="116"/>
        <v>297.87823143005369</v>
      </c>
      <c r="CA308">
        <f t="shared" si="117"/>
        <v>297.96181907653806</v>
      </c>
      <c r="CB308">
        <f t="shared" si="118"/>
        <v>287.77524747397183</v>
      </c>
      <c r="CC308">
        <f t="shared" si="119"/>
        <v>0.23529362544299509</v>
      </c>
      <c r="CD308">
        <f t="shared" si="120"/>
        <v>3.1285218385895077</v>
      </c>
      <c r="CE308">
        <f t="shared" si="121"/>
        <v>30.897812358775187</v>
      </c>
      <c r="CF308">
        <f t="shared" si="122"/>
        <v>13.104441158213664</v>
      </c>
      <c r="CG308">
        <f t="shared" si="123"/>
        <v>24.770025253295898</v>
      </c>
      <c r="CH308">
        <f t="shared" si="124"/>
        <v>3.1363416902900565</v>
      </c>
      <c r="CI308">
        <f t="shared" si="125"/>
        <v>0.37959650765552044</v>
      </c>
      <c r="CJ308">
        <f t="shared" si="126"/>
        <v>1.8016469818866172</v>
      </c>
      <c r="CK308">
        <f t="shared" si="127"/>
        <v>1.3346947084034393</v>
      </c>
      <c r="CL308">
        <f t="shared" si="128"/>
        <v>0.23864962424438288</v>
      </c>
      <c r="CM308">
        <f t="shared" si="129"/>
        <v>5.0624500628268105</v>
      </c>
      <c r="CN308">
        <f t="shared" si="130"/>
        <v>1.0560520124306259</v>
      </c>
      <c r="CO308">
        <f t="shared" si="131"/>
        <v>58.305779306407125</v>
      </c>
      <c r="CP308">
        <f t="shared" si="132"/>
        <v>47.471990220961814</v>
      </c>
      <c r="CQ308">
        <f t="shared" si="133"/>
        <v>-1.0826200575923001E-2</v>
      </c>
      <c r="CR308">
        <f t="shared" si="134"/>
        <v>0</v>
      </c>
      <c r="CS308">
        <f t="shared" si="135"/>
        <v>1528.806036376953</v>
      </c>
      <c r="CT308">
        <f t="shared" si="136"/>
        <v>0</v>
      </c>
      <c r="CU308" t="e">
        <f t="shared" si="137"/>
        <v>#DIV/0!</v>
      </c>
      <c r="CV308" t="e">
        <f t="shared" si="138"/>
        <v>#DIV/0!</v>
      </c>
    </row>
    <row r="309" spans="1:100" x14ac:dyDescent="0.3">
      <c r="A309" s="4" t="str">
        <f>VLOOKUP(B309,ListCodeMtrx!A$1:B$91,2,TRUE)</f>
        <v>M82</v>
      </c>
      <c r="B309">
        <v>82</v>
      </c>
      <c r="C309" s="10">
        <v>17</v>
      </c>
      <c r="D309" s="10">
        <v>3</v>
      </c>
      <c r="E309" s="10">
        <v>5</v>
      </c>
      <c r="F309" s="1">
        <v>72</v>
      </c>
      <c r="G309" s="3">
        <v>41316</v>
      </c>
      <c r="H309" s="11">
        <v>1</v>
      </c>
      <c r="I309" s="11">
        <v>169.63029905113058</v>
      </c>
      <c r="J309" s="11">
        <v>2.4734948642766224</v>
      </c>
      <c r="K309" s="11">
        <v>165.53558723685487</v>
      </c>
      <c r="L309" s="11">
        <v>246.62273279862862</v>
      </c>
      <c r="M309" s="1">
        <v>46.8</v>
      </c>
      <c r="N309" s="8">
        <v>53</v>
      </c>
      <c r="O309" s="8" t="s">
        <v>493</v>
      </c>
      <c r="P309" s="12">
        <v>0.16111111111111112</v>
      </c>
      <c r="Q309" s="12">
        <f t="shared" si="139"/>
        <v>0.52828703703703705</v>
      </c>
      <c r="R309" s="8">
        <v>11653</v>
      </c>
      <c r="S309" s="8">
        <v>0</v>
      </c>
      <c r="T309" s="13">
        <v>150</v>
      </c>
      <c r="U309" s="14">
        <f t="shared" si="97"/>
        <v>10.59324400065953</v>
      </c>
      <c r="V309" s="14">
        <f t="shared" si="98"/>
        <v>0.35826087422521208</v>
      </c>
      <c r="W309" s="14">
        <f t="shared" si="99"/>
        <v>93.59946207597217</v>
      </c>
      <c r="X309" s="15">
        <v>24.789363861083984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t="e">
        <f t="shared" si="100"/>
        <v>#DIV/0!</v>
      </c>
      <c r="AG309" t="e">
        <f t="shared" si="101"/>
        <v>#DIV/0!</v>
      </c>
      <c r="AH309" t="e">
        <f t="shared" si="102"/>
        <v>#DIV/0!</v>
      </c>
      <c r="AI309" s="8">
        <v>-1</v>
      </c>
      <c r="AJ309" s="8">
        <v>0.85</v>
      </c>
      <c r="AK309" s="8">
        <v>0.85</v>
      </c>
      <c r="AL309" s="8">
        <v>9.8076972961425781</v>
      </c>
      <c r="AM309">
        <f t="shared" si="103"/>
        <v>0.84999999999999987</v>
      </c>
      <c r="AN309">
        <f t="shared" si="104"/>
        <v>7.5808891276470305E-3</v>
      </c>
      <c r="AO309" t="e">
        <f t="shared" si="105"/>
        <v>#DIV/0!</v>
      </c>
      <c r="AP309" t="e">
        <f t="shared" si="106"/>
        <v>#DIV/0!</v>
      </c>
      <c r="AQ309" t="e">
        <f t="shared" si="107"/>
        <v>#DIV/0!</v>
      </c>
      <c r="AR309" s="8">
        <v>1798.0072021484375</v>
      </c>
      <c r="AS309" s="8">
        <v>0.5</v>
      </c>
      <c r="AT309" t="e">
        <f t="shared" si="108"/>
        <v>#DIV/0!</v>
      </c>
      <c r="AU309">
        <f t="shared" si="109"/>
        <v>4.8042048080425053</v>
      </c>
      <c r="AV309">
        <f t="shared" si="110"/>
        <v>1.3759514160285573</v>
      </c>
      <c r="AW309">
        <f t="shared" si="111"/>
        <v>24.789363861083984</v>
      </c>
      <c r="AX309" s="8">
        <v>2</v>
      </c>
      <c r="AY309">
        <f t="shared" si="112"/>
        <v>4.644859790802002</v>
      </c>
      <c r="AZ309" s="8">
        <v>1</v>
      </c>
      <c r="BA309">
        <f t="shared" si="113"/>
        <v>9.2897195816040039</v>
      </c>
      <c r="BB309" s="8">
        <v>24.787265777587891</v>
      </c>
      <c r="BC309" s="8">
        <v>24.789363861083984</v>
      </c>
      <c r="BD309" s="8">
        <v>25.141853332519531</v>
      </c>
      <c r="BE309" s="8">
        <v>151.56167602539062</v>
      </c>
      <c r="BF309" s="8">
        <v>145.11680603027344</v>
      </c>
      <c r="BG309" s="8">
        <v>14.727815628051758</v>
      </c>
      <c r="BH309" s="8">
        <v>17.422405242919922</v>
      </c>
      <c r="BI309" s="8">
        <v>47.496524810791016</v>
      </c>
      <c r="BJ309" s="8">
        <v>56.186454772949219</v>
      </c>
      <c r="BK309" s="8">
        <v>350.36904907226562</v>
      </c>
      <c r="BL309" s="8">
        <v>1799.1439208984375</v>
      </c>
      <c r="BM309" s="8">
        <v>865.01556396484375</v>
      </c>
      <c r="BN309" s="8">
        <v>101.24976348876953</v>
      </c>
      <c r="BO309" s="8">
        <v>-0.446502685546875</v>
      </c>
      <c r="BP309" s="8">
        <v>-0.88267666101455688</v>
      </c>
      <c r="BQ309" s="8">
        <v>0.25</v>
      </c>
      <c r="BR309" s="8">
        <v>-1.355140209197998</v>
      </c>
      <c r="BS309" s="8">
        <v>7.355140209197998</v>
      </c>
      <c r="BT309" s="8">
        <v>1</v>
      </c>
      <c r="BU309" s="8">
        <v>0</v>
      </c>
      <c r="BV309" s="8">
        <v>0.15999999642372131</v>
      </c>
      <c r="BW309" s="8">
        <v>111115</v>
      </c>
      <c r="BX309">
        <f t="shared" si="114"/>
        <v>1.751845245361328</v>
      </c>
      <c r="BY309">
        <f t="shared" si="115"/>
        <v>4.8042048080425056E-3</v>
      </c>
      <c r="BZ309">
        <f t="shared" si="116"/>
        <v>297.93936386108396</v>
      </c>
      <c r="CA309">
        <f t="shared" si="117"/>
        <v>297.93726577758787</v>
      </c>
      <c r="CB309">
        <f t="shared" si="118"/>
        <v>287.86302090950994</v>
      </c>
      <c r="CC309">
        <f t="shared" si="119"/>
        <v>0.27982023256627303</v>
      </c>
      <c r="CD309">
        <f t="shared" si="120"/>
        <v>3.1399658262796977</v>
      </c>
      <c r="CE309">
        <f t="shared" si="121"/>
        <v>31.012080602321383</v>
      </c>
      <c r="CF309">
        <f t="shared" si="122"/>
        <v>13.589675359401461</v>
      </c>
      <c r="CG309">
        <f t="shared" si="123"/>
        <v>24.788314819335938</v>
      </c>
      <c r="CH309">
        <f t="shared" si="124"/>
        <v>3.1397691376244112</v>
      </c>
      <c r="CI309">
        <f t="shared" si="125"/>
        <v>0.34495748347020028</v>
      </c>
      <c r="CJ309">
        <f t="shared" si="126"/>
        <v>1.7640144102511404</v>
      </c>
      <c r="CK309">
        <f t="shared" si="127"/>
        <v>1.3757547273732709</v>
      </c>
      <c r="CL309">
        <f t="shared" si="128"/>
        <v>0.21675544709878616</v>
      </c>
      <c r="CM309">
        <f t="shared" si="129"/>
        <v>9.4769233978682355</v>
      </c>
      <c r="CN309">
        <f t="shared" si="130"/>
        <v>0.64499395098625578</v>
      </c>
      <c r="CO309">
        <f t="shared" si="131"/>
        <v>56.759448127848302</v>
      </c>
      <c r="CP309">
        <f t="shared" si="132"/>
        <v>143.57737534291343</v>
      </c>
      <c r="CQ309">
        <f t="shared" si="133"/>
        <v>4.1877536897790328E-2</v>
      </c>
      <c r="CR309">
        <f t="shared" si="134"/>
        <v>0</v>
      </c>
      <c r="CS309">
        <f t="shared" si="135"/>
        <v>1529.2723327636716</v>
      </c>
      <c r="CT309">
        <f t="shared" si="136"/>
        <v>0</v>
      </c>
      <c r="CU309" t="e">
        <f t="shared" si="137"/>
        <v>#DIV/0!</v>
      </c>
      <c r="CV309" t="e">
        <f t="shared" si="138"/>
        <v>#DIV/0!</v>
      </c>
    </row>
    <row r="310" spans="1:100" x14ac:dyDescent="0.3">
      <c r="A310" s="4" t="str">
        <f>VLOOKUP(B310,ListCodeMtrx!A$1:B$91,2,TRUE)</f>
        <v>M82</v>
      </c>
      <c r="B310">
        <v>82</v>
      </c>
      <c r="C310" s="10">
        <v>17</v>
      </c>
      <c r="D310" s="10">
        <v>3</v>
      </c>
      <c r="E310" s="10">
        <v>5</v>
      </c>
      <c r="F310" s="1">
        <v>72</v>
      </c>
      <c r="G310" s="3">
        <v>41316</v>
      </c>
      <c r="H310" s="11">
        <v>1</v>
      </c>
      <c r="I310" s="11">
        <v>169.63029905113058</v>
      </c>
      <c r="J310" s="11">
        <v>2.4734948642766224</v>
      </c>
      <c r="K310" s="11">
        <v>165.53558723685487</v>
      </c>
      <c r="L310" s="11">
        <v>246.62273279862862</v>
      </c>
      <c r="M310" s="1">
        <v>46.8</v>
      </c>
      <c r="N310" s="8">
        <v>54</v>
      </c>
      <c r="O310" s="8" t="s">
        <v>494</v>
      </c>
      <c r="P310" s="12">
        <v>0.16111111111111112</v>
      </c>
      <c r="Q310" s="12">
        <f t="shared" si="139"/>
        <v>0.53070601851851851</v>
      </c>
      <c r="R310" s="8">
        <v>11862</v>
      </c>
      <c r="S310" s="8">
        <v>0</v>
      </c>
      <c r="T310" s="13" t="s">
        <v>192</v>
      </c>
      <c r="U310" s="14">
        <f t="shared" si="97"/>
        <v>30.845515332842293</v>
      </c>
      <c r="V310" s="14">
        <f t="shared" si="98"/>
        <v>0.3612479441530333</v>
      </c>
      <c r="W310" s="14">
        <f t="shared" si="99"/>
        <v>233.17744538554368</v>
      </c>
      <c r="X310" s="15">
        <v>24.799964904785156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t="e">
        <f t="shared" si="100"/>
        <v>#DIV/0!</v>
      </c>
      <c r="AG310" t="e">
        <f t="shared" si="101"/>
        <v>#DIV/0!</v>
      </c>
      <c r="AH310" t="e">
        <f t="shared" si="102"/>
        <v>#DIV/0!</v>
      </c>
      <c r="AI310" s="8">
        <v>-1</v>
      </c>
      <c r="AJ310" s="8">
        <v>0.85</v>
      </c>
      <c r="AK310" s="8">
        <v>0.85</v>
      </c>
      <c r="AL310" s="8">
        <v>9.8076972961425781</v>
      </c>
      <c r="AM310">
        <f t="shared" si="103"/>
        <v>0.84999999999999987</v>
      </c>
      <c r="AN310">
        <f t="shared" si="104"/>
        <v>2.0831380824233092E-2</v>
      </c>
      <c r="AO310" t="e">
        <f t="shared" si="105"/>
        <v>#DIV/0!</v>
      </c>
      <c r="AP310" t="e">
        <f t="shared" si="106"/>
        <v>#DIV/0!</v>
      </c>
      <c r="AQ310" t="e">
        <f t="shared" si="107"/>
        <v>#DIV/0!</v>
      </c>
      <c r="AR310" s="8">
        <v>1798.0072021484375</v>
      </c>
      <c r="AS310" s="8">
        <v>0.5</v>
      </c>
      <c r="AT310" t="e">
        <f t="shared" si="108"/>
        <v>#DIV/0!</v>
      </c>
      <c r="AU310">
        <f t="shared" si="109"/>
        <v>4.8779039288343675</v>
      </c>
      <c r="AV310">
        <f t="shared" si="110"/>
        <v>1.385945204953474</v>
      </c>
      <c r="AW310">
        <f t="shared" si="111"/>
        <v>24.799964904785156</v>
      </c>
      <c r="AX310" s="8">
        <v>2</v>
      </c>
      <c r="AY310">
        <f t="shared" si="112"/>
        <v>4.644859790802002</v>
      </c>
      <c r="AZ310" s="8">
        <v>1</v>
      </c>
      <c r="BA310">
        <f t="shared" si="113"/>
        <v>9.2897195816040039</v>
      </c>
      <c r="BB310" s="8">
        <v>24.806983947753906</v>
      </c>
      <c r="BC310" s="8">
        <v>24.799964904785156</v>
      </c>
      <c r="BD310" s="8">
        <v>25.142549514770508</v>
      </c>
      <c r="BE310" s="8">
        <v>399.86865234375</v>
      </c>
      <c r="BF310" s="8">
        <v>381.20169067382812</v>
      </c>
      <c r="BG310" s="8">
        <v>14.607879638671875</v>
      </c>
      <c r="BH310" s="8">
        <v>17.343744277954102</v>
      </c>
      <c r="BI310" s="8">
        <v>47.053203582763672</v>
      </c>
      <c r="BJ310" s="8">
        <v>55.865650177001953</v>
      </c>
      <c r="BK310" s="8">
        <v>350.40496826171875</v>
      </c>
      <c r="BL310" s="8">
        <v>1798.5035400390625</v>
      </c>
      <c r="BM310" s="8">
        <v>1001.3863525390625</v>
      </c>
      <c r="BN310" s="8">
        <v>101.24739074707031</v>
      </c>
      <c r="BO310" s="8">
        <v>-4.893890380859375</v>
      </c>
      <c r="BP310" s="8">
        <v>-0.82057148218154907</v>
      </c>
      <c r="BQ310" s="8">
        <v>0.25</v>
      </c>
      <c r="BR310" s="8">
        <v>-1.355140209197998</v>
      </c>
      <c r="BS310" s="8">
        <v>7.355140209197998</v>
      </c>
      <c r="BT310" s="8">
        <v>1</v>
      </c>
      <c r="BU310" s="8">
        <v>0</v>
      </c>
      <c r="BV310" s="8">
        <v>0.15999999642372131</v>
      </c>
      <c r="BW310" s="8">
        <v>111115</v>
      </c>
      <c r="BX310">
        <f t="shared" si="114"/>
        <v>1.7520248413085937</v>
      </c>
      <c r="BY310">
        <f t="shared" si="115"/>
        <v>4.8779039288343673E-3</v>
      </c>
      <c r="BZ310">
        <f t="shared" si="116"/>
        <v>297.94996490478513</v>
      </c>
      <c r="CA310">
        <f t="shared" si="117"/>
        <v>297.95698394775388</v>
      </c>
      <c r="CB310">
        <f t="shared" si="118"/>
        <v>287.76055997430012</v>
      </c>
      <c r="CC310">
        <f t="shared" si="119"/>
        <v>0.2678537676907759</v>
      </c>
      <c r="CD310">
        <f t="shared" si="120"/>
        <v>3.1419540588807577</v>
      </c>
      <c r="CE310">
        <f t="shared" si="121"/>
        <v>31.032444744475285</v>
      </c>
      <c r="CF310">
        <f t="shared" si="122"/>
        <v>13.688700466521183</v>
      </c>
      <c r="CG310">
        <f t="shared" si="123"/>
        <v>24.803474426269531</v>
      </c>
      <c r="CH310">
        <f t="shared" si="124"/>
        <v>3.1426125142804224</v>
      </c>
      <c r="CI310">
        <f t="shared" si="125"/>
        <v>0.34772597583156639</v>
      </c>
      <c r="CJ310">
        <f t="shared" si="126"/>
        <v>1.7560088539272838</v>
      </c>
      <c r="CK310">
        <f t="shared" si="127"/>
        <v>1.3866036603531386</v>
      </c>
      <c r="CL310">
        <f t="shared" si="128"/>
        <v>0.21850445155548534</v>
      </c>
      <c r="CM310">
        <f t="shared" si="129"/>
        <v>23.608607926353788</v>
      </c>
      <c r="CN310">
        <f t="shared" si="130"/>
        <v>0.61169048063079001</v>
      </c>
      <c r="CO310">
        <f t="shared" si="131"/>
        <v>56.487717286734927</v>
      </c>
      <c r="CP310">
        <f t="shared" si="132"/>
        <v>376.71916078328138</v>
      </c>
      <c r="CQ310">
        <f t="shared" si="133"/>
        <v>4.625176871976535E-2</v>
      </c>
      <c r="CR310">
        <f t="shared" si="134"/>
        <v>0</v>
      </c>
      <c r="CS310">
        <f t="shared" si="135"/>
        <v>1528.7280090332029</v>
      </c>
      <c r="CT310">
        <f t="shared" si="136"/>
        <v>0</v>
      </c>
      <c r="CU310" t="e">
        <f t="shared" si="137"/>
        <v>#DIV/0!</v>
      </c>
      <c r="CV310" t="e">
        <f t="shared" si="138"/>
        <v>#DIV/0!</v>
      </c>
    </row>
    <row r="311" spans="1:100" x14ac:dyDescent="0.3">
      <c r="A311" s="4" t="str">
        <f>VLOOKUP(B311,ListCodeMtrx!A$1:B$91,2,TRUE)</f>
        <v>M82</v>
      </c>
      <c r="B311">
        <v>82</v>
      </c>
      <c r="C311" s="10">
        <v>17</v>
      </c>
      <c r="D311" s="10">
        <v>3</v>
      </c>
      <c r="E311" s="10">
        <v>5</v>
      </c>
      <c r="F311" s="1">
        <v>72</v>
      </c>
      <c r="G311" s="3">
        <v>41316</v>
      </c>
      <c r="H311" s="11">
        <v>1</v>
      </c>
      <c r="I311" s="11">
        <v>169.63029905113058</v>
      </c>
      <c r="J311" s="11">
        <v>2.4734948642766224</v>
      </c>
      <c r="K311" s="11">
        <v>165.53558723685487</v>
      </c>
      <c r="L311" s="11">
        <v>246.62273279862862</v>
      </c>
      <c r="M311" s="1">
        <v>46.8</v>
      </c>
      <c r="N311" s="8">
        <v>55</v>
      </c>
      <c r="O311" s="8" t="s">
        <v>495</v>
      </c>
      <c r="P311" s="12">
        <v>0.16111111111111112</v>
      </c>
      <c r="Q311" s="12">
        <f t="shared" si="139"/>
        <v>0.53312499999999996</v>
      </c>
      <c r="R311" s="8">
        <v>12071</v>
      </c>
      <c r="S311" s="8">
        <v>0</v>
      </c>
      <c r="T311" s="13">
        <v>800</v>
      </c>
      <c r="U311" s="14">
        <f t="shared" si="97"/>
        <v>47.796926420031639</v>
      </c>
      <c r="V311" s="14">
        <f t="shared" si="98"/>
        <v>0.34138488182507998</v>
      </c>
      <c r="W311" s="14">
        <f t="shared" si="99"/>
        <v>525.67633389682862</v>
      </c>
      <c r="X311" s="15">
        <v>24.846536636352539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t="e">
        <f t="shared" si="100"/>
        <v>#DIV/0!</v>
      </c>
      <c r="AG311" t="e">
        <f t="shared" si="101"/>
        <v>#DIV/0!</v>
      </c>
      <c r="AH311" t="e">
        <f t="shared" si="102"/>
        <v>#DIV/0!</v>
      </c>
      <c r="AI311" s="8">
        <v>-1</v>
      </c>
      <c r="AJ311" s="8">
        <v>0.85</v>
      </c>
      <c r="AK311" s="8">
        <v>0.85</v>
      </c>
      <c r="AL311" s="8">
        <v>9.8076972961425781</v>
      </c>
      <c r="AM311">
        <f t="shared" si="103"/>
        <v>0.84999999999999987</v>
      </c>
      <c r="AN311">
        <f t="shared" si="104"/>
        <v>3.191145618288755E-2</v>
      </c>
      <c r="AO311" t="e">
        <f t="shared" si="105"/>
        <v>#DIV/0!</v>
      </c>
      <c r="AP311" t="e">
        <f t="shared" si="106"/>
        <v>#DIV/0!</v>
      </c>
      <c r="AQ311" t="e">
        <f t="shared" si="107"/>
        <v>#DIV/0!</v>
      </c>
      <c r="AR311" s="8">
        <v>1798.0072021484375</v>
      </c>
      <c r="AS311" s="8">
        <v>0.5</v>
      </c>
      <c r="AT311" t="e">
        <f t="shared" si="108"/>
        <v>#DIV/0!</v>
      </c>
      <c r="AU311">
        <f t="shared" si="109"/>
        <v>4.760170376523396</v>
      </c>
      <c r="AV311">
        <f t="shared" si="110"/>
        <v>1.4282878859683523</v>
      </c>
      <c r="AW311">
        <f t="shared" si="111"/>
        <v>24.846536636352539</v>
      </c>
      <c r="AX311" s="8">
        <v>2</v>
      </c>
      <c r="AY311">
        <f t="shared" si="112"/>
        <v>4.644859790802002</v>
      </c>
      <c r="AZ311" s="8">
        <v>1</v>
      </c>
      <c r="BA311">
        <f t="shared" si="113"/>
        <v>9.2897195816040039</v>
      </c>
      <c r="BB311" s="8">
        <v>24.823667526245117</v>
      </c>
      <c r="BC311" s="8">
        <v>24.846536636352539</v>
      </c>
      <c r="BD311" s="8">
        <v>25.139062881469727</v>
      </c>
      <c r="BE311" s="8">
        <v>801.046142578125</v>
      </c>
      <c r="BF311" s="8">
        <v>771.6666259765625</v>
      </c>
      <c r="BG311" s="8">
        <v>14.342573165893555</v>
      </c>
      <c r="BH311" s="8">
        <v>17.013481140136719</v>
      </c>
      <c r="BI311" s="8">
        <v>46.148433685302734</v>
      </c>
      <c r="BJ311" s="8">
        <v>54.742301940917969</v>
      </c>
      <c r="BK311" s="8">
        <v>350.3814697265625</v>
      </c>
      <c r="BL311" s="8">
        <v>1798.982421875</v>
      </c>
      <c r="BM311" s="8">
        <v>838.87249755859375</v>
      </c>
      <c r="BN311" s="8">
        <v>101.23817443847656</v>
      </c>
      <c r="BO311" s="8">
        <v>-15.679351806640625</v>
      </c>
      <c r="BP311" s="8">
        <v>-0.72676616907119751</v>
      </c>
      <c r="BQ311" s="8">
        <v>0.5</v>
      </c>
      <c r="BR311" s="8">
        <v>-1.355140209197998</v>
      </c>
      <c r="BS311" s="8">
        <v>7.355140209197998</v>
      </c>
      <c r="BT311" s="8">
        <v>1</v>
      </c>
      <c r="BU311" s="8">
        <v>0</v>
      </c>
      <c r="BV311" s="8">
        <v>0.15999999642372131</v>
      </c>
      <c r="BW311" s="8">
        <v>111115</v>
      </c>
      <c r="BX311">
        <f t="shared" si="114"/>
        <v>1.7519073486328123</v>
      </c>
      <c r="BY311">
        <f t="shared" si="115"/>
        <v>4.760170376523396E-3</v>
      </c>
      <c r="BZ311">
        <f t="shared" si="116"/>
        <v>297.99653663635252</v>
      </c>
      <c r="CA311">
        <f t="shared" si="117"/>
        <v>297.97366752624509</v>
      </c>
      <c r="CB311">
        <f t="shared" si="118"/>
        <v>287.83718106633751</v>
      </c>
      <c r="CC311">
        <f t="shared" si="119"/>
        <v>0.28599815098904602</v>
      </c>
      <c r="CD311">
        <f t="shared" si="120"/>
        <v>3.1507016574392446</v>
      </c>
      <c r="CE311">
        <f t="shared" si="121"/>
        <v>31.121675938101365</v>
      </c>
      <c r="CF311">
        <f t="shared" si="122"/>
        <v>14.108194797964646</v>
      </c>
      <c r="CG311">
        <f t="shared" si="123"/>
        <v>24.835102081298828</v>
      </c>
      <c r="CH311">
        <f t="shared" si="124"/>
        <v>3.148551928523049</v>
      </c>
      <c r="CI311">
        <f t="shared" si="125"/>
        <v>0.32928412661250189</v>
      </c>
      <c r="CJ311">
        <f t="shared" si="126"/>
        <v>1.7224137714708923</v>
      </c>
      <c r="CK311">
        <f t="shared" si="127"/>
        <v>1.4261381570521567</v>
      </c>
      <c r="CL311">
        <f t="shared" si="128"/>
        <v>0.20685659077321794</v>
      </c>
      <c r="CM311">
        <f t="shared" si="129"/>
        <v>53.218512389225985</v>
      </c>
      <c r="CN311">
        <f t="shared" si="130"/>
        <v>0.68122206688875875</v>
      </c>
      <c r="CO311">
        <f t="shared" si="131"/>
        <v>55.196160111386348</v>
      </c>
      <c r="CP311">
        <f t="shared" si="132"/>
        <v>764.72068427183979</v>
      </c>
      <c r="CQ311">
        <f t="shared" si="133"/>
        <v>3.4498959656417506E-2</v>
      </c>
      <c r="CR311">
        <f t="shared" si="134"/>
        <v>0</v>
      </c>
      <c r="CS311">
        <f t="shared" si="135"/>
        <v>1529.1350585937498</v>
      </c>
      <c r="CT311">
        <f t="shared" si="136"/>
        <v>0</v>
      </c>
      <c r="CU311" t="e">
        <f t="shared" si="137"/>
        <v>#DIV/0!</v>
      </c>
      <c r="CV311" t="e">
        <f t="shared" si="138"/>
        <v>#DIV/0!</v>
      </c>
    </row>
    <row r="312" spans="1:100" x14ac:dyDescent="0.3">
      <c r="A312" s="4" t="str">
        <f>VLOOKUP(B312,ListCodeMtrx!A$1:B$91,2,TRUE)</f>
        <v>M82</v>
      </c>
      <c r="B312" s="5">
        <v>82</v>
      </c>
      <c r="C312" s="10">
        <v>17</v>
      </c>
      <c r="D312" s="10">
        <v>3</v>
      </c>
      <c r="E312" s="10">
        <v>5</v>
      </c>
      <c r="F312" s="1">
        <v>72</v>
      </c>
      <c r="G312" s="17">
        <v>41316</v>
      </c>
      <c r="H312" s="11">
        <v>1</v>
      </c>
      <c r="I312" s="11">
        <v>169.63029905113058</v>
      </c>
      <c r="J312" s="11">
        <v>2.4734948642766224</v>
      </c>
      <c r="K312" s="11">
        <v>165.53558723685487</v>
      </c>
      <c r="L312" s="11">
        <v>246.62273279862862</v>
      </c>
      <c r="M312" s="1">
        <v>46.8</v>
      </c>
      <c r="N312" s="19">
        <v>56</v>
      </c>
      <c r="O312" s="19" t="s">
        <v>496</v>
      </c>
      <c r="P312" s="12">
        <v>0.16111111111111112</v>
      </c>
      <c r="Q312" s="12">
        <f t="shared" si="139"/>
        <v>0.53898148148148151</v>
      </c>
      <c r="R312" s="19">
        <v>12568.5</v>
      </c>
      <c r="S312" s="19">
        <v>0</v>
      </c>
      <c r="T312" s="13" t="s">
        <v>194</v>
      </c>
      <c r="U312" s="5">
        <f t="shared" si="97"/>
        <v>31.068912488349628</v>
      </c>
      <c r="V312" s="5">
        <f t="shared" si="98"/>
        <v>0.35910831416643235</v>
      </c>
      <c r="W312" s="5">
        <f t="shared" si="99"/>
        <v>230.72098957706891</v>
      </c>
      <c r="X312" s="5">
        <v>24.684108734130859</v>
      </c>
      <c r="Y312" s="19">
        <v>9</v>
      </c>
      <c r="Z312" s="19">
        <v>9</v>
      </c>
      <c r="AA312" s="19">
        <v>0</v>
      </c>
      <c r="AB312" s="19">
        <v>0</v>
      </c>
      <c r="AC312" s="19">
        <v>289.430419921875</v>
      </c>
      <c r="AD312" s="19">
        <v>569.9385986328125</v>
      </c>
      <c r="AE312" s="19">
        <v>396.277587890625</v>
      </c>
      <c r="AF312" s="5" t="e">
        <f t="shared" si="100"/>
        <v>#DIV/0!</v>
      </c>
      <c r="AG312" s="5">
        <f t="shared" si="101"/>
        <v>0.49217262944434675</v>
      </c>
      <c r="AH312" s="5">
        <f t="shared" si="102"/>
        <v>0.30470126283563048</v>
      </c>
      <c r="AI312" s="19">
        <v>-1</v>
      </c>
      <c r="AJ312" s="19">
        <v>0.85</v>
      </c>
      <c r="AK312" s="19">
        <v>0.85</v>
      </c>
      <c r="AL312" s="19">
        <v>9.8076972961425781</v>
      </c>
      <c r="AM312" s="5">
        <f t="shared" si="103"/>
        <v>0.84999999999999987</v>
      </c>
      <c r="AN312" s="5">
        <f t="shared" si="104"/>
        <v>2.0968311194509669E-2</v>
      </c>
      <c r="AO312" s="5">
        <f t="shared" si="105"/>
        <v>0.6190942864491108</v>
      </c>
      <c r="AP312" s="5">
        <f t="shared" si="106"/>
        <v>1.9691731048403762</v>
      </c>
      <c r="AQ312" s="5">
        <f t="shared" si="107"/>
        <v>-1</v>
      </c>
      <c r="AR312" s="19">
        <v>1799.2928466796875</v>
      </c>
      <c r="AS312" s="19">
        <v>0.5</v>
      </c>
      <c r="AT312" s="5">
        <f t="shared" si="108"/>
        <v>233.00489110262728</v>
      </c>
      <c r="AU312" s="5">
        <f t="shared" si="109"/>
        <v>5.0028916926868101</v>
      </c>
      <c r="AV312" s="5">
        <f t="shared" si="110"/>
        <v>1.4299368212821499</v>
      </c>
      <c r="AW312" s="5">
        <f t="shared" si="111"/>
        <v>24.684108734130859</v>
      </c>
      <c r="AX312" s="19">
        <v>2</v>
      </c>
      <c r="AY312" s="5">
        <f t="shared" si="112"/>
        <v>4.644859790802002</v>
      </c>
      <c r="AZ312" s="19">
        <v>1</v>
      </c>
      <c r="BA312" s="5">
        <f t="shared" si="113"/>
        <v>9.2897195816040039</v>
      </c>
      <c r="BB312" s="19">
        <v>24.778705596923828</v>
      </c>
      <c r="BC312" s="19">
        <v>24.684108734130859</v>
      </c>
      <c r="BD312" s="19">
        <v>25.139036178588867</v>
      </c>
      <c r="BE312" s="19">
        <v>399.58984375</v>
      </c>
      <c r="BF312" s="19">
        <v>380.77053833007812</v>
      </c>
      <c r="BG312" s="19">
        <v>13.891059875488281</v>
      </c>
      <c r="BH312" s="19">
        <v>16.698699951171875</v>
      </c>
      <c r="BI312" s="19">
        <v>44.810550689697266</v>
      </c>
      <c r="BJ312" s="19">
        <v>53.867595672607422</v>
      </c>
      <c r="BK312" s="19">
        <v>350.42596435546875</v>
      </c>
      <c r="BL312" s="19">
        <v>1799.2928466796875</v>
      </c>
      <c r="BM312" s="19">
        <v>734.00994873046875</v>
      </c>
      <c r="BN312" s="19">
        <v>101.226318359375</v>
      </c>
      <c r="BO312" s="19">
        <v>-4.99859619140625</v>
      </c>
      <c r="BP312" s="19">
        <v>-0.77695614099502563</v>
      </c>
      <c r="BQ312" s="19">
        <v>0.25</v>
      </c>
      <c r="BR312" s="19">
        <v>-1.355140209197998</v>
      </c>
      <c r="BS312" s="19">
        <v>7.355140209197998</v>
      </c>
      <c r="BT312" s="19">
        <v>1</v>
      </c>
      <c r="BU312" s="19">
        <v>0</v>
      </c>
      <c r="BV312" s="19">
        <v>0.15999999642372131</v>
      </c>
      <c r="BW312" s="19">
        <v>111115</v>
      </c>
      <c r="BX312" s="5">
        <f t="shared" si="114"/>
        <v>1.7521298217773436</v>
      </c>
      <c r="BY312" s="5">
        <f t="shared" si="115"/>
        <v>5.0028916926868105E-3</v>
      </c>
      <c r="BZ312" s="5">
        <f t="shared" si="116"/>
        <v>297.83410873413084</v>
      </c>
      <c r="CA312" s="5">
        <f t="shared" si="117"/>
        <v>297.92870559692381</v>
      </c>
      <c r="CB312" s="5">
        <f t="shared" si="118"/>
        <v>287.88684903397734</v>
      </c>
      <c r="CC312" s="5">
        <f t="shared" si="119"/>
        <v>0.25170385099016024</v>
      </c>
      <c r="CD312" s="5">
        <f t="shared" si="120"/>
        <v>3.120284738727154</v>
      </c>
      <c r="CE312" s="5">
        <f t="shared" si="121"/>
        <v>30.824836754898843</v>
      </c>
      <c r="CF312" s="5">
        <f t="shared" si="122"/>
        <v>14.126136803726968</v>
      </c>
      <c r="CG312" s="5">
        <f t="shared" si="123"/>
        <v>24.731407165527344</v>
      </c>
      <c r="CH312" s="5">
        <f t="shared" si="124"/>
        <v>3.1291154371621595</v>
      </c>
      <c r="CI312" s="5">
        <f t="shared" si="125"/>
        <v>0.34574308652463909</v>
      </c>
      <c r="CJ312" s="5">
        <f t="shared" si="126"/>
        <v>1.690347917445004</v>
      </c>
      <c r="CK312" s="5">
        <f t="shared" si="127"/>
        <v>1.4387675197171554</v>
      </c>
      <c r="CL312" s="5">
        <f t="shared" si="128"/>
        <v>0.21725173918760876</v>
      </c>
      <c r="CM312" s="5">
        <f t="shared" si="129"/>
        <v>23.355036343118421</v>
      </c>
      <c r="CN312" s="5">
        <f t="shared" si="130"/>
        <v>0.6059318312517763</v>
      </c>
      <c r="CO312" s="5">
        <f t="shared" si="131"/>
        <v>54.804535366078291</v>
      </c>
      <c r="CP312" s="5">
        <f t="shared" si="132"/>
        <v>376.25554393322574</v>
      </c>
      <c r="CQ312" s="5">
        <f t="shared" si="133"/>
        <v>4.5254278394248212E-2</v>
      </c>
      <c r="CR312" s="5">
        <f t="shared" si="134"/>
        <v>0</v>
      </c>
      <c r="CS312" s="5">
        <f t="shared" si="135"/>
        <v>1529.3989196777341</v>
      </c>
      <c r="CT312" s="5">
        <f t="shared" si="136"/>
        <v>280.5081787109375</v>
      </c>
      <c r="CU312" s="5">
        <f t="shared" si="137"/>
        <v>0.30470126283563048</v>
      </c>
      <c r="CV312" s="5" t="e">
        <f t="shared" si="138"/>
        <v>#DIV/0!</v>
      </c>
    </row>
    <row r="313" spans="1:100" x14ac:dyDescent="0.3">
      <c r="A313" s="4" t="str">
        <f>VLOOKUP(B313,ListCodeMtrx!A$1:B$91,2,TRUE)</f>
        <v>M32</v>
      </c>
      <c r="B313">
        <v>32</v>
      </c>
      <c r="C313" s="10">
        <v>6</v>
      </c>
      <c r="D313" s="10">
        <v>2</v>
      </c>
      <c r="E313" s="10">
        <v>1</v>
      </c>
      <c r="F313" s="1">
        <v>72</v>
      </c>
      <c r="G313" s="3">
        <v>41316</v>
      </c>
      <c r="H313" s="11">
        <v>2</v>
      </c>
      <c r="I313" s="11">
        <v>161.53773630721744</v>
      </c>
      <c r="J313" s="11">
        <v>3.0734967555252846</v>
      </c>
      <c r="K313" s="11">
        <v>167.47000096136253</v>
      </c>
      <c r="L313" s="11">
        <v>248.93913561886211</v>
      </c>
      <c r="M313" s="1">
        <v>45.2</v>
      </c>
      <c r="N313" s="8">
        <v>1</v>
      </c>
      <c r="O313" s="8" t="s">
        <v>497</v>
      </c>
      <c r="P313" s="12">
        <v>0.15763888888888888</v>
      </c>
      <c r="Q313" s="12">
        <f t="shared" si="139"/>
        <v>0.39541666666666664</v>
      </c>
      <c r="R313" s="8">
        <v>817</v>
      </c>
      <c r="S313" s="8">
        <v>0</v>
      </c>
      <c r="T313" s="13">
        <v>400</v>
      </c>
      <c r="U313">
        <f t="shared" si="97"/>
        <v>26.177725548335093</v>
      </c>
      <c r="V313">
        <f t="shared" si="98"/>
        <v>0.27185516203233495</v>
      </c>
      <c r="W313">
        <f t="shared" si="99"/>
        <v>221.65238726908004</v>
      </c>
      <c r="X313">
        <v>25.094539642333984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t="e">
        <f t="shared" si="100"/>
        <v>#DIV/0!</v>
      </c>
      <c r="AG313" t="e">
        <f t="shared" si="101"/>
        <v>#DIV/0!</v>
      </c>
      <c r="AH313" t="e">
        <f t="shared" si="102"/>
        <v>#DIV/0!</v>
      </c>
      <c r="AI313" s="8">
        <v>-1</v>
      </c>
      <c r="AJ313" s="8">
        <v>0.87</v>
      </c>
      <c r="AK313" s="8">
        <v>0.92</v>
      </c>
      <c r="AL313" s="8">
        <v>10.040945053100586</v>
      </c>
      <c r="AM313">
        <f t="shared" si="103"/>
        <v>0.87502047252655035</v>
      </c>
      <c r="AN313">
        <f t="shared" si="104"/>
        <v>1.7273855621147364E-2</v>
      </c>
      <c r="AO313" t="e">
        <f t="shared" si="105"/>
        <v>#DIV/0!</v>
      </c>
      <c r="AP313" t="e">
        <f t="shared" si="106"/>
        <v>#DIV/0!</v>
      </c>
      <c r="AQ313" t="e">
        <f t="shared" si="107"/>
        <v>#DIV/0!</v>
      </c>
      <c r="AR313" s="8">
        <v>0</v>
      </c>
      <c r="AS313" s="8">
        <v>0.5</v>
      </c>
      <c r="AT313" t="e">
        <f t="shared" si="108"/>
        <v>#DIV/0!</v>
      </c>
      <c r="AU313">
        <f t="shared" si="109"/>
        <v>2.9985733569781994</v>
      </c>
      <c r="AV313">
        <f t="shared" si="110"/>
        <v>1.1201656168926251</v>
      </c>
      <c r="AW313">
        <f t="shared" si="111"/>
        <v>25.094539642333984</v>
      </c>
      <c r="AX313" s="8">
        <v>2</v>
      </c>
      <c r="AY313">
        <f t="shared" si="112"/>
        <v>4.644859790802002</v>
      </c>
      <c r="AZ313" s="8">
        <v>1</v>
      </c>
      <c r="BA313">
        <f t="shared" si="113"/>
        <v>9.2897195816040039</v>
      </c>
      <c r="BB313" s="8">
        <v>24.519681930541992</v>
      </c>
      <c r="BC313" s="8">
        <v>25.094539642333984</v>
      </c>
      <c r="BD313" s="8">
        <v>25.018056869506836</v>
      </c>
      <c r="BE313" s="8">
        <v>400.65289306640625</v>
      </c>
      <c r="BF313" s="8">
        <v>385.06948852539062</v>
      </c>
      <c r="BG313" s="8">
        <v>18.832395553588867</v>
      </c>
      <c r="BH313" s="8">
        <v>20.506956100463867</v>
      </c>
      <c r="BI313" s="8">
        <v>61.747119903564453</v>
      </c>
      <c r="BJ313" s="8">
        <v>67.237617492675781</v>
      </c>
      <c r="BK313" s="8">
        <v>350.78836059570312</v>
      </c>
      <c r="BL313" s="8">
        <v>1798.06591796875</v>
      </c>
      <c r="BM313" s="8">
        <v>0.31053078174591064</v>
      </c>
      <c r="BN313" s="8">
        <v>101.30601501464844</v>
      </c>
      <c r="BO313" s="8">
        <v>1.0663356781005859</v>
      </c>
      <c r="BP313" s="8">
        <v>0.17563726007938385</v>
      </c>
      <c r="BQ313" s="8">
        <v>0.5</v>
      </c>
      <c r="BR313" s="8">
        <v>-1.355140209197998</v>
      </c>
      <c r="BS313" s="8">
        <v>7.355140209197998</v>
      </c>
      <c r="BT313" s="8">
        <v>1</v>
      </c>
      <c r="BU313" s="8">
        <v>0</v>
      </c>
      <c r="BV313" s="8">
        <v>0.15999999642372131</v>
      </c>
      <c r="BW313" s="8">
        <v>111115</v>
      </c>
      <c r="BX313">
        <f t="shared" si="114"/>
        <v>1.7539418029785157</v>
      </c>
      <c r="BY313">
        <f t="shared" si="115"/>
        <v>2.9985733569781992E-3</v>
      </c>
      <c r="BZ313">
        <f t="shared" si="116"/>
        <v>298.24453964233396</v>
      </c>
      <c r="CA313">
        <f t="shared" si="117"/>
        <v>297.66968193054197</v>
      </c>
      <c r="CB313">
        <f t="shared" si="118"/>
        <v>287.69054044461518</v>
      </c>
      <c r="CC313">
        <f t="shared" ref="CC313:CC373" si="140">((CB313+0.00000010773*(CA313^4-BZ313^4))-BY313*44100)/(AY313*51.4+0.00000043092*BZ313^3)</f>
        <v>0.59518034744447668</v>
      </c>
      <c r="CD313">
        <f t="shared" si="120"/>
        <v>3.1976436195109539</v>
      </c>
      <c r="CE313">
        <f t="shared" si="121"/>
        <v>31.564202965130825</v>
      </c>
      <c r="CF313">
        <f t="shared" si="122"/>
        <v>11.057246864666958</v>
      </c>
      <c r="CG313">
        <f t="shared" si="123"/>
        <v>24.807110786437988</v>
      </c>
      <c r="CH313">
        <f t="shared" si="124"/>
        <v>3.1432948943305874</v>
      </c>
      <c r="CI313">
        <f t="shared" si="125"/>
        <v>0.26412576273303917</v>
      </c>
      <c r="CJ313">
        <f t="shared" si="126"/>
        <v>2.0774780026183288</v>
      </c>
      <c r="CK313">
        <f t="shared" si="127"/>
        <v>1.0658168917122586</v>
      </c>
      <c r="CL313">
        <f t="shared" si="128"/>
        <v>0.16575606448786914</v>
      </c>
      <c r="CM313">
        <f t="shared" si="129"/>
        <v>22.454720072714093</v>
      </c>
      <c r="CN313">
        <f t="shared" si="130"/>
        <v>0.57561659356052763</v>
      </c>
      <c r="CO313">
        <f t="shared" si="131"/>
        <v>65.055223539919467</v>
      </c>
      <c r="CP313">
        <f t="shared" si="132"/>
        <v>381.26529086583645</v>
      </c>
      <c r="CQ313">
        <f t="shared" si="133"/>
        <v>4.4667002953407288E-2</v>
      </c>
      <c r="CR313">
        <f t="shared" si="134"/>
        <v>0</v>
      </c>
      <c r="CS313">
        <f t="shared" si="135"/>
        <v>1573.3444891749011</v>
      </c>
      <c r="CT313">
        <f t="shared" si="136"/>
        <v>0</v>
      </c>
      <c r="CU313" t="e">
        <f t="shared" si="137"/>
        <v>#DIV/0!</v>
      </c>
      <c r="CV313" t="e">
        <f t="shared" si="138"/>
        <v>#DIV/0!</v>
      </c>
    </row>
    <row r="314" spans="1:100" s="5" customFormat="1" x14ac:dyDescent="0.3">
      <c r="A314" s="4" t="str">
        <f>VLOOKUP(B314,ListCodeMtrx!A$1:B$91,2,TRUE)</f>
        <v>M32</v>
      </c>
      <c r="B314">
        <v>32</v>
      </c>
      <c r="C314" s="10">
        <v>6</v>
      </c>
      <c r="D314" s="10">
        <v>2</v>
      </c>
      <c r="E314" s="10">
        <v>1</v>
      </c>
      <c r="F314" s="1">
        <v>72</v>
      </c>
      <c r="G314" s="3">
        <v>41316</v>
      </c>
      <c r="H314" s="11">
        <v>2</v>
      </c>
      <c r="I314" s="11">
        <v>161.53773630721744</v>
      </c>
      <c r="J314" s="11">
        <v>3.0734967555252846</v>
      </c>
      <c r="K314" s="11">
        <v>167.47000096136253</v>
      </c>
      <c r="L314" s="11">
        <v>248.93913561886211</v>
      </c>
      <c r="M314" s="1">
        <v>45.2</v>
      </c>
      <c r="N314" s="8">
        <v>2</v>
      </c>
      <c r="O314" s="8" t="s">
        <v>498</v>
      </c>
      <c r="P314" s="12">
        <v>0.15763888888888888</v>
      </c>
      <c r="Q314" s="12">
        <f t="shared" si="139"/>
        <v>0.39765046296296302</v>
      </c>
      <c r="R314" s="8">
        <v>1010</v>
      </c>
      <c r="S314" s="8">
        <v>0</v>
      </c>
      <c r="T314" s="13">
        <v>50</v>
      </c>
      <c r="U314" s="14">
        <f t="shared" si="97"/>
        <v>-0.72593110198317168</v>
      </c>
      <c r="V314" s="14">
        <f t="shared" si="98"/>
        <v>0.27073733767889985</v>
      </c>
      <c r="W314" s="14">
        <f t="shared" si="99"/>
        <v>52.744908358378296</v>
      </c>
      <c r="X314" s="15">
        <v>25.538307189941406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t="e">
        <f t="shared" si="100"/>
        <v>#DIV/0!</v>
      </c>
      <c r="AG314" t="e">
        <f t="shared" si="101"/>
        <v>#DIV/0!</v>
      </c>
      <c r="AH314" t="e">
        <f t="shared" si="102"/>
        <v>#DIV/0!</v>
      </c>
      <c r="AI314" s="8">
        <v>-1</v>
      </c>
      <c r="AJ314" s="8">
        <v>0.87</v>
      </c>
      <c r="AK314" s="8">
        <v>0.92</v>
      </c>
      <c r="AL314" s="8">
        <v>10.012383460998535</v>
      </c>
      <c r="AM314">
        <f t="shared" si="103"/>
        <v>0.87500619173049932</v>
      </c>
      <c r="AN314">
        <f t="shared" si="104"/>
        <v>1.7381611776694635E-4</v>
      </c>
      <c r="AO314" t="e">
        <f t="shared" si="105"/>
        <v>#DIV/0!</v>
      </c>
      <c r="AP314" t="e">
        <f t="shared" si="106"/>
        <v>#DIV/0!</v>
      </c>
      <c r="AQ314" t="e">
        <f t="shared" si="107"/>
        <v>#DIV/0!</v>
      </c>
      <c r="AR314" s="8">
        <v>0</v>
      </c>
      <c r="AS314" s="8">
        <v>0.5</v>
      </c>
      <c r="AT314" t="e">
        <f t="shared" si="108"/>
        <v>#DIV/0!</v>
      </c>
      <c r="AU314">
        <f t="shared" si="109"/>
        <v>3.1304222269963584</v>
      </c>
      <c r="AV314">
        <f t="shared" si="110"/>
        <v>1.1735335214128848</v>
      </c>
      <c r="AW314">
        <f t="shared" si="111"/>
        <v>25.538307189941406</v>
      </c>
      <c r="AX314" s="8">
        <v>2</v>
      </c>
      <c r="AY314">
        <f t="shared" si="112"/>
        <v>4.644859790802002</v>
      </c>
      <c r="AZ314" s="8">
        <v>1</v>
      </c>
      <c r="BA314">
        <f t="shared" si="113"/>
        <v>9.2897195816040039</v>
      </c>
      <c r="BB314" s="8">
        <v>24.603160858154297</v>
      </c>
      <c r="BC314" s="8">
        <v>25.538307189941406</v>
      </c>
      <c r="BD314" s="8">
        <v>25.018404006958008</v>
      </c>
      <c r="BE314" s="8">
        <v>48.989524841308594</v>
      </c>
      <c r="BF314" s="8">
        <v>49.315376281738281</v>
      </c>
      <c r="BG314" s="8">
        <v>19.074699401855469</v>
      </c>
      <c r="BH314" s="8">
        <v>20.822240829467773</v>
      </c>
      <c r="BI314" s="8">
        <v>62.236400604248047</v>
      </c>
      <c r="BJ314" s="8">
        <v>67.938224792480469</v>
      </c>
      <c r="BK314" s="8">
        <v>350.80596923828125</v>
      </c>
      <c r="BL314" s="8">
        <v>1802.0157470703125</v>
      </c>
      <c r="BM314" s="8">
        <v>0.25590965151786804</v>
      </c>
      <c r="BN314" s="8">
        <v>101.31632995605469</v>
      </c>
      <c r="BO314" s="8">
        <v>0.17706871032714844</v>
      </c>
      <c r="BP314" s="8">
        <v>0.20070172846317291</v>
      </c>
      <c r="BQ314" s="8">
        <v>0.25</v>
      </c>
      <c r="BR314" s="8">
        <v>-1.355140209197998</v>
      </c>
      <c r="BS314" s="8">
        <v>7.355140209197998</v>
      </c>
      <c r="BT314" s="8">
        <v>1</v>
      </c>
      <c r="BU314" s="8">
        <v>0</v>
      </c>
      <c r="BV314" s="8">
        <v>0.15999999642372131</v>
      </c>
      <c r="BW314" s="8">
        <v>111115</v>
      </c>
      <c r="BX314">
        <f t="shared" si="114"/>
        <v>1.7540298461914061</v>
      </c>
      <c r="BY314">
        <f t="shared" si="115"/>
        <v>3.1304222269963582E-3</v>
      </c>
      <c r="BZ314">
        <f t="shared" si="116"/>
        <v>298.68830718994138</v>
      </c>
      <c r="CA314">
        <f t="shared" si="117"/>
        <v>297.75316085815427</v>
      </c>
      <c r="CB314">
        <f t="shared" si="118"/>
        <v>288.32251308673949</v>
      </c>
      <c r="CC314">
        <f t="shared" si="140"/>
        <v>0.55782186279736523</v>
      </c>
      <c r="CD314">
        <f t="shared" si="120"/>
        <v>3.2831665437156756</v>
      </c>
      <c r="CE314">
        <f t="shared" si="121"/>
        <v>32.405107302443035</v>
      </c>
      <c r="CF314">
        <f t="shared" si="122"/>
        <v>11.582866472975262</v>
      </c>
      <c r="CG314">
        <f t="shared" si="123"/>
        <v>25.070734024047852</v>
      </c>
      <c r="CH314">
        <f t="shared" si="124"/>
        <v>3.1931113358255003</v>
      </c>
      <c r="CI314">
        <f t="shared" si="125"/>
        <v>0.26307047545334877</v>
      </c>
      <c r="CJ314">
        <f t="shared" si="126"/>
        <v>2.1096330223027908</v>
      </c>
      <c r="CK314">
        <f t="shared" si="127"/>
        <v>1.0834783135227095</v>
      </c>
      <c r="CL314">
        <f t="shared" si="128"/>
        <v>0.1650910962676804</v>
      </c>
      <c r="CM314">
        <f t="shared" si="129"/>
        <v>5.3439205387393223</v>
      </c>
      <c r="CN314">
        <f t="shared" si="130"/>
        <v>1.0695428552962292</v>
      </c>
      <c r="CO314">
        <f t="shared" si="131"/>
        <v>64.318648089950585</v>
      </c>
      <c r="CP314">
        <f t="shared" si="132"/>
        <v>49.420869992185466</v>
      </c>
      <c r="CQ314">
        <f t="shared" si="133"/>
        <v>-9.4476092981342734E-3</v>
      </c>
      <c r="CR314">
        <f t="shared" si="134"/>
        <v>0</v>
      </c>
      <c r="CS314">
        <f t="shared" si="135"/>
        <v>1576.7749362823847</v>
      </c>
      <c r="CT314">
        <f t="shared" si="136"/>
        <v>0</v>
      </c>
      <c r="CU314" t="e">
        <f t="shared" si="137"/>
        <v>#DIV/0!</v>
      </c>
      <c r="CV314" t="e">
        <f t="shared" si="138"/>
        <v>#DIV/0!</v>
      </c>
    </row>
    <row r="315" spans="1:100" x14ac:dyDescent="0.3">
      <c r="A315" s="4" t="str">
        <f>VLOOKUP(B315,ListCodeMtrx!A$1:B$91,2,TRUE)</f>
        <v>M32</v>
      </c>
      <c r="B315">
        <v>32</v>
      </c>
      <c r="C315" s="10">
        <v>6</v>
      </c>
      <c r="D315" s="10">
        <v>2</v>
      </c>
      <c r="E315" s="10">
        <v>1</v>
      </c>
      <c r="F315" s="1">
        <v>72</v>
      </c>
      <c r="G315" s="3">
        <v>41316</v>
      </c>
      <c r="H315" s="11">
        <v>2</v>
      </c>
      <c r="I315" s="11">
        <v>161.53773630721744</v>
      </c>
      <c r="J315" s="11">
        <v>3.0734967555252846</v>
      </c>
      <c r="K315" s="11">
        <v>167.47000096136253</v>
      </c>
      <c r="L315" s="11">
        <v>248.93913561886211</v>
      </c>
      <c r="M315" s="1">
        <v>45.2</v>
      </c>
      <c r="N315" s="8">
        <v>3</v>
      </c>
      <c r="O315" s="8" t="s">
        <v>499</v>
      </c>
      <c r="P315" s="12">
        <v>0.15763888888888888</v>
      </c>
      <c r="Q315" s="12">
        <f t="shared" si="139"/>
        <v>0.39978009259259262</v>
      </c>
      <c r="R315" s="8">
        <v>1194</v>
      </c>
      <c r="S315" s="8">
        <v>0</v>
      </c>
      <c r="T315" s="13">
        <v>150</v>
      </c>
      <c r="U315" s="14">
        <f t="shared" si="97"/>
        <v>8.91816673127855</v>
      </c>
      <c r="V315" s="14">
        <f t="shared" si="98"/>
        <v>0.29276517021798698</v>
      </c>
      <c r="W315" s="14">
        <f t="shared" si="99"/>
        <v>93.589917737070337</v>
      </c>
      <c r="X315" s="15">
        <v>25.665340423583984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t="e">
        <f t="shared" si="100"/>
        <v>#DIV/0!</v>
      </c>
      <c r="AG315" t="e">
        <f t="shared" si="101"/>
        <v>#DIV/0!</v>
      </c>
      <c r="AH315" t="e">
        <f t="shared" si="102"/>
        <v>#DIV/0!</v>
      </c>
      <c r="AI315" s="8">
        <v>-1</v>
      </c>
      <c r="AJ315" s="8">
        <v>0.87</v>
      </c>
      <c r="AK315" s="8">
        <v>0.92</v>
      </c>
      <c r="AL315" s="8">
        <v>10.012383460998535</v>
      </c>
      <c r="AM315">
        <f t="shared" si="103"/>
        <v>0.87500619173049932</v>
      </c>
      <c r="AN315">
        <f t="shared" si="104"/>
        <v>6.2978354103592387E-3</v>
      </c>
      <c r="AO315" t="e">
        <f t="shared" si="105"/>
        <v>#DIV/0!</v>
      </c>
      <c r="AP315" t="e">
        <f t="shared" si="106"/>
        <v>#DIV/0!</v>
      </c>
      <c r="AQ315" t="e">
        <f t="shared" si="107"/>
        <v>#DIV/0!</v>
      </c>
      <c r="AR315" s="8">
        <v>0</v>
      </c>
      <c r="AS315" s="8">
        <v>0.5</v>
      </c>
      <c r="AT315" t="e">
        <f t="shared" si="108"/>
        <v>#DIV/0!</v>
      </c>
      <c r="AU315">
        <f t="shared" si="109"/>
        <v>3.3209703194197036</v>
      </c>
      <c r="AV315">
        <f t="shared" si="110"/>
        <v>1.153526309105124</v>
      </c>
      <c r="AW315">
        <f t="shared" si="111"/>
        <v>25.665340423583984</v>
      </c>
      <c r="AX315" s="8">
        <v>2</v>
      </c>
      <c r="AY315">
        <f t="shared" si="112"/>
        <v>4.644859790802002</v>
      </c>
      <c r="AZ315" s="8">
        <v>1</v>
      </c>
      <c r="BA315">
        <f t="shared" si="113"/>
        <v>9.2897195816040039</v>
      </c>
      <c r="BB315" s="8">
        <v>24.687440872192383</v>
      </c>
      <c r="BC315" s="8">
        <v>25.665340423583984</v>
      </c>
      <c r="BD315" s="8">
        <v>25.014921188354492</v>
      </c>
      <c r="BE315" s="8">
        <v>151.23680114746094</v>
      </c>
      <c r="BF315" s="8">
        <v>145.87580871582031</v>
      </c>
      <c r="BG315" s="8">
        <v>19.411964416503906</v>
      </c>
      <c r="BH315" s="8">
        <v>21.265182495117188</v>
      </c>
      <c r="BI315" s="8">
        <v>63.017845153808594</v>
      </c>
      <c r="BJ315" s="8">
        <v>69.034027099609375</v>
      </c>
      <c r="BK315" s="8">
        <v>350.7789306640625</v>
      </c>
      <c r="BL315" s="8">
        <v>1799.819580078125</v>
      </c>
      <c r="BM315" s="8">
        <v>0.17600172758102417</v>
      </c>
      <c r="BN315" s="8">
        <v>101.31523895263672</v>
      </c>
      <c r="BO315" s="8">
        <v>0.81110191345214844</v>
      </c>
      <c r="BP315" s="8">
        <v>0.19014455378055573</v>
      </c>
      <c r="BQ315" s="8">
        <v>0.25</v>
      </c>
      <c r="BR315" s="8">
        <v>-1.355140209197998</v>
      </c>
      <c r="BS315" s="8">
        <v>7.355140209197998</v>
      </c>
      <c r="BT315" s="8">
        <v>1</v>
      </c>
      <c r="BU315" s="8">
        <v>0</v>
      </c>
      <c r="BV315" s="8">
        <v>0.15999999642372131</v>
      </c>
      <c r="BW315" s="8">
        <v>111115</v>
      </c>
      <c r="BX315">
        <f t="shared" si="114"/>
        <v>1.7538946533203121</v>
      </c>
      <c r="BY315">
        <f t="shared" si="115"/>
        <v>3.3209703194197037E-3</v>
      </c>
      <c r="BZ315">
        <f t="shared" si="116"/>
        <v>298.81534042358396</v>
      </c>
      <c r="CA315">
        <f t="shared" si="117"/>
        <v>297.83744087219236</v>
      </c>
      <c r="CB315">
        <f t="shared" si="118"/>
        <v>287.9711263758436</v>
      </c>
      <c r="CC315">
        <f t="shared" si="140"/>
        <v>0.52080489566774946</v>
      </c>
      <c r="CD315">
        <f t="shared" si="120"/>
        <v>3.3080133549693493</v>
      </c>
      <c r="CE315">
        <f t="shared" si="121"/>
        <v>32.650698840238569</v>
      </c>
      <c r="CF315">
        <f t="shared" si="122"/>
        <v>11.385516345121381</v>
      </c>
      <c r="CG315">
        <f t="shared" si="123"/>
        <v>25.176390647888184</v>
      </c>
      <c r="CH315">
        <f t="shared" si="124"/>
        <v>3.2132699196876304</v>
      </c>
      <c r="CI315">
        <f t="shared" si="125"/>
        <v>0.28382057524991566</v>
      </c>
      <c r="CJ315">
        <f t="shared" si="126"/>
        <v>2.1544870458642253</v>
      </c>
      <c r="CK315">
        <f t="shared" si="127"/>
        <v>1.0587828738234051</v>
      </c>
      <c r="CL315">
        <f t="shared" si="128"/>
        <v>0.17817035995616556</v>
      </c>
      <c r="CM315">
        <f t="shared" si="129"/>
        <v>9.4820848790888945</v>
      </c>
      <c r="CN315">
        <f t="shared" si="130"/>
        <v>0.64157257163449377</v>
      </c>
      <c r="CO315">
        <f t="shared" si="131"/>
        <v>65.258136880327783</v>
      </c>
      <c r="CP315">
        <f t="shared" si="132"/>
        <v>144.57980349397621</v>
      </c>
      <c r="CQ315">
        <f t="shared" si="133"/>
        <v>4.0253405469292174E-2</v>
      </c>
      <c r="CR315">
        <f t="shared" si="134"/>
        <v>0</v>
      </c>
      <c r="CS315">
        <f t="shared" si="135"/>
        <v>1574.8532765661466</v>
      </c>
      <c r="CT315">
        <f t="shared" si="136"/>
        <v>0</v>
      </c>
      <c r="CU315" t="e">
        <f t="shared" si="137"/>
        <v>#DIV/0!</v>
      </c>
      <c r="CV315" t="e">
        <f t="shared" si="138"/>
        <v>#DIV/0!</v>
      </c>
    </row>
    <row r="316" spans="1:100" x14ac:dyDescent="0.3">
      <c r="A316" s="4" t="str">
        <f>VLOOKUP(B316,ListCodeMtrx!A$1:B$91,2,TRUE)</f>
        <v>M32</v>
      </c>
      <c r="B316">
        <v>32</v>
      </c>
      <c r="C316" s="10">
        <v>6</v>
      </c>
      <c r="D316" s="10">
        <v>2</v>
      </c>
      <c r="E316" s="10">
        <v>1</v>
      </c>
      <c r="F316" s="1">
        <v>72</v>
      </c>
      <c r="G316" s="3">
        <v>41316</v>
      </c>
      <c r="H316" s="11">
        <v>2</v>
      </c>
      <c r="I316" s="11">
        <v>161.53773630721744</v>
      </c>
      <c r="J316" s="11">
        <v>3.0734967555252846</v>
      </c>
      <c r="K316" s="11">
        <v>167.47000096136253</v>
      </c>
      <c r="L316" s="11">
        <v>248.93913561886211</v>
      </c>
      <c r="M316" s="1">
        <v>45.2</v>
      </c>
      <c r="N316" s="8">
        <v>4</v>
      </c>
      <c r="O316" s="8" t="s">
        <v>500</v>
      </c>
      <c r="P316" s="12">
        <v>0.15763888888888888</v>
      </c>
      <c r="Q316" s="12">
        <f t="shared" si="139"/>
        <v>0.40219907407407407</v>
      </c>
      <c r="R316" s="8">
        <v>1403</v>
      </c>
      <c r="S316" s="8">
        <v>0</v>
      </c>
      <c r="T316" s="13" t="s">
        <v>192</v>
      </c>
      <c r="U316" s="14">
        <f t="shared" si="97"/>
        <v>29.586531276103099</v>
      </c>
      <c r="V316" s="14">
        <f t="shared" si="98"/>
        <v>0.33541611425008239</v>
      </c>
      <c r="W316" s="14">
        <f t="shared" si="99"/>
        <v>232.60644115180136</v>
      </c>
      <c r="X316" s="15">
        <v>25.560741424560547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t="e">
        <f t="shared" si="100"/>
        <v>#DIV/0!</v>
      </c>
      <c r="AG316" t="e">
        <f t="shared" si="101"/>
        <v>#DIV/0!</v>
      </c>
      <c r="AH316" t="e">
        <f t="shared" si="102"/>
        <v>#DIV/0!</v>
      </c>
      <c r="AI316" s="8">
        <v>-1</v>
      </c>
      <c r="AJ316" s="8">
        <v>0.87</v>
      </c>
      <c r="AK316" s="8">
        <v>0.92</v>
      </c>
      <c r="AL316" s="8">
        <v>10.012383460998535</v>
      </c>
      <c r="AM316">
        <f t="shared" si="103"/>
        <v>0.87500619173049932</v>
      </c>
      <c r="AN316">
        <f t="shared" si="104"/>
        <v>1.9422823733035683E-2</v>
      </c>
      <c r="AO316" t="e">
        <f t="shared" si="105"/>
        <v>#DIV/0!</v>
      </c>
      <c r="AP316" t="e">
        <f t="shared" si="106"/>
        <v>#DIV/0!</v>
      </c>
      <c r="AQ316" t="e">
        <f t="shared" si="107"/>
        <v>#DIV/0!</v>
      </c>
      <c r="AR316" s="8">
        <v>0</v>
      </c>
      <c r="AS316" s="8">
        <v>0.5</v>
      </c>
      <c r="AT316" t="e">
        <f t="shared" si="108"/>
        <v>#DIV/0!</v>
      </c>
      <c r="AU316">
        <f t="shared" si="109"/>
        <v>3.7040901117691565</v>
      </c>
      <c r="AV316">
        <f t="shared" si="110"/>
        <v>1.1280808911007041</v>
      </c>
      <c r="AW316">
        <f t="shared" si="111"/>
        <v>25.560741424560547</v>
      </c>
      <c r="AX316" s="8">
        <v>2</v>
      </c>
      <c r="AY316">
        <f t="shared" si="112"/>
        <v>4.644859790802002</v>
      </c>
      <c r="AZ316" s="8">
        <v>1</v>
      </c>
      <c r="BA316">
        <f t="shared" si="113"/>
        <v>9.2897195816040039</v>
      </c>
      <c r="BB316" s="8">
        <v>24.728082656860352</v>
      </c>
      <c r="BC316" s="8">
        <v>25.560741424560547</v>
      </c>
      <c r="BD316" s="8">
        <v>25.007164001464844</v>
      </c>
      <c r="BE316" s="8">
        <v>401.39651489257812</v>
      </c>
      <c r="BF316" s="8">
        <v>383.71652221679687</v>
      </c>
      <c r="BG316" s="8">
        <v>19.247411727905273</v>
      </c>
      <c r="BH316" s="8">
        <v>21.314386367797852</v>
      </c>
      <c r="BI316" s="8">
        <v>62.331806182861328</v>
      </c>
      <c r="BJ316" s="8">
        <v>69.025596618652344</v>
      </c>
      <c r="BK316" s="8">
        <v>350.7677001953125</v>
      </c>
      <c r="BL316" s="8">
        <v>1799.7274169921875</v>
      </c>
      <c r="BM316" s="8">
        <v>0.2629903256893158</v>
      </c>
      <c r="BN316" s="8">
        <v>101.31475067138672</v>
      </c>
      <c r="BO316" s="8">
        <v>1.7390499114990234</v>
      </c>
      <c r="BP316" s="8">
        <v>0.19008542597293854</v>
      </c>
      <c r="BQ316" s="8">
        <v>0.5</v>
      </c>
      <c r="BR316" s="8">
        <v>-1.355140209197998</v>
      </c>
      <c r="BS316" s="8">
        <v>7.355140209197998</v>
      </c>
      <c r="BT316" s="8">
        <v>1</v>
      </c>
      <c r="BU316" s="8">
        <v>0</v>
      </c>
      <c r="BV316" s="8">
        <v>0.15999999642372131</v>
      </c>
      <c r="BW316" s="8">
        <v>111115</v>
      </c>
      <c r="BX316">
        <f t="shared" si="114"/>
        <v>1.7538385009765622</v>
      </c>
      <c r="BY316">
        <f t="shared" si="115"/>
        <v>3.7040901117691566E-3</v>
      </c>
      <c r="BZ316">
        <f t="shared" si="116"/>
        <v>298.71074142456052</v>
      </c>
      <c r="CA316">
        <f t="shared" si="117"/>
        <v>297.87808265686033</v>
      </c>
      <c r="CB316">
        <f t="shared" si="118"/>
        <v>287.9563802824232</v>
      </c>
      <c r="CC316">
        <f t="shared" si="140"/>
        <v>0.45990427863432265</v>
      </c>
      <c r="CD316">
        <f t="shared" si="120"/>
        <v>3.2875426316677472</v>
      </c>
      <c r="CE316">
        <f t="shared" si="121"/>
        <v>32.44880542943698</v>
      </c>
      <c r="CF316">
        <f t="shared" si="122"/>
        <v>11.134419061639129</v>
      </c>
      <c r="CG316">
        <f t="shared" si="123"/>
        <v>25.144412040710449</v>
      </c>
      <c r="CH316">
        <f t="shared" si="124"/>
        <v>3.2071569111942395</v>
      </c>
      <c r="CI316">
        <f t="shared" si="125"/>
        <v>0.32372755491402189</v>
      </c>
      <c r="CJ316">
        <f t="shared" si="126"/>
        <v>2.1594617405670431</v>
      </c>
      <c r="CK316">
        <f t="shared" si="127"/>
        <v>1.0476951706271964</v>
      </c>
      <c r="CL316">
        <f t="shared" si="128"/>
        <v>0.2033483732962946</v>
      </c>
      <c r="CM316">
        <f t="shared" si="129"/>
        <v>23.566463589853342</v>
      </c>
      <c r="CN316">
        <f t="shared" si="130"/>
        <v>0.60619344668296693</v>
      </c>
      <c r="CO316">
        <f t="shared" si="131"/>
        <v>65.967103983348977</v>
      </c>
      <c r="CP316">
        <f t="shared" si="132"/>
        <v>379.41695032209361</v>
      </c>
      <c r="CQ316">
        <f t="shared" si="133"/>
        <v>5.1440447864557343E-2</v>
      </c>
      <c r="CR316">
        <f t="shared" si="134"/>
        <v>0</v>
      </c>
      <c r="CS316">
        <f t="shared" si="135"/>
        <v>1574.7726332953023</v>
      </c>
      <c r="CT316">
        <f t="shared" si="136"/>
        <v>0</v>
      </c>
      <c r="CU316" t="e">
        <f t="shared" si="137"/>
        <v>#DIV/0!</v>
      </c>
      <c r="CV316" t="e">
        <f t="shared" si="138"/>
        <v>#DIV/0!</v>
      </c>
    </row>
    <row r="317" spans="1:100" x14ac:dyDescent="0.3">
      <c r="A317" s="4" t="str">
        <f>VLOOKUP(B317,ListCodeMtrx!A$1:B$91,2,TRUE)</f>
        <v>M32</v>
      </c>
      <c r="B317">
        <v>32</v>
      </c>
      <c r="C317" s="10">
        <v>6</v>
      </c>
      <c r="D317" s="10">
        <v>2</v>
      </c>
      <c r="E317" s="10">
        <v>1</v>
      </c>
      <c r="F317" s="1">
        <v>72</v>
      </c>
      <c r="G317" s="3">
        <v>41316</v>
      </c>
      <c r="H317" s="11">
        <v>2</v>
      </c>
      <c r="I317" s="11">
        <v>161.53773630721744</v>
      </c>
      <c r="J317" s="11">
        <v>3.0734967555252846</v>
      </c>
      <c r="K317" s="11">
        <v>167.47000096136253</v>
      </c>
      <c r="L317" s="11">
        <v>248.93913561886211</v>
      </c>
      <c r="M317" s="1">
        <v>45.2</v>
      </c>
      <c r="N317" s="8">
        <v>5</v>
      </c>
      <c r="O317" s="8" t="s">
        <v>501</v>
      </c>
      <c r="P317" s="12">
        <v>0.15763888888888888</v>
      </c>
      <c r="Q317" s="12">
        <f t="shared" si="139"/>
        <v>0.40461805555555552</v>
      </c>
      <c r="R317" s="8">
        <v>1612</v>
      </c>
      <c r="S317" s="8">
        <v>0</v>
      </c>
      <c r="T317" s="13">
        <v>800</v>
      </c>
      <c r="U317" s="14">
        <f t="shared" si="97"/>
        <v>47.426380443801861</v>
      </c>
      <c r="V317" s="14">
        <f t="shared" si="98"/>
        <v>0.33306208398910564</v>
      </c>
      <c r="W317" s="14">
        <f t="shared" si="99"/>
        <v>525.1471735507065</v>
      </c>
      <c r="X317" s="15">
        <v>25.136091232299805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t="e">
        <f t="shared" si="100"/>
        <v>#DIV/0!</v>
      </c>
      <c r="AG317" t="e">
        <f t="shared" si="101"/>
        <v>#DIV/0!</v>
      </c>
      <c r="AH317" t="e">
        <f t="shared" si="102"/>
        <v>#DIV/0!</v>
      </c>
      <c r="AI317" s="8">
        <v>-1</v>
      </c>
      <c r="AJ317" s="8">
        <v>0.87</v>
      </c>
      <c r="AK317" s="8">
        <v>0.92</v>
      </c>
      <c r="AL317" s="8">
        <v>10.040945053100586</v>
      </c>
      <c r="AM317">
        <f t="shared" si="103"/>
        <v>0.87502047252655035</v>
      </c>
      <c r="AN317">
        <f t="shared" si="104"/>
        <v>3.0780736179435074E-2</v>
      </c>
      <c r="AO317" t="e">
        <f t="shared" si="105"/>
        <v>#DIV/0!</v>
      </c>
      <c r="AP317" t="e">
        <f t="shared" si="106"/>
        <v>#DIV/0!</v>
      </c>
      <c r="AQ317" t="e">
        <f t="shared" si="107"/>
        <v>#DIV/0!</v>
      </c>
      <c r="AR317" s="8">
        <v>0</v>
      </c>
      <c r="AS317" s="8">
        <v>0.5</v>
      </c>
      <c r="AT317" t="e">
        <f t="shared" si="108"/>
        <v>#DIV/0!</v>
      </c>
      <c r="AU317">
        <f t="shared" si="109"/>
        <v>3.5436337659399704</v>
      </c>
      <c r="AV317">
        <f t="shared" si="110"/>
        <v>1.0872858939082208</v>
      </c>
      <c r="AW317">
        <f t="shared" si="111"/>
        <v>25.136091232299805</v>
      </c>
      <c r="AX317" s="8">
        <v>2</v>
      </c>
      <c r="AY317">
        <f t="shared" si="112"/>
        <v>4.644859790802002</v>
      </c>
      <c r="AZ317" s="8">
        <v>1</v>
      </c>
      <c r="BA317">
        <f t="shared" si="113"/>
        <v>9.2897195816040039</v>
      </c>
      <c r="BB317" s="8">
        <v>24.606565475463867</v>
      </c>
      <c r="BC317" s="8">
        <v>25.136091232299805</v>
      </c>
      <c r="BD317" s="8">
        <v>25.019697189331055</v>
      </c>
      <c r="BE317" s="8">
        <v>799.94635009765625</v>
      </c>
      <c r="BF317" s="8">
        <v>771.34747314453125</v>
      </c>
      <c r="BG317" s="8">
        <v>18.929162979125977</v>
      </c>
      <c r="BH317" s="8">
        <v>20.907344818115234</v>
      </c>
      <c r="BI317" s="8">
        <v>61.749755859375</v>
      </c>
      <c r="BJ317" s="8">
        <v>68.202873229980469</v>
      </c>
      <c r="BK317" s="8">
        <v>350.78128051757812</v>
      </c>
      <c r="BL317" s="8">
        <v>1797.979736328125</v>
      </c>
      <c r="BM317" s="8">
        <v>0.18106062710285187</v>
      </c>
      <c r="BN317" s="8">
        <v>101.31760406494141</v>
      </c>
      <c r="BO317" s="8">
        <v>2.6340084075927734</v>
      </c>
      <c r="BP317" s="8">
        <v>0.1748666912317276</v>
      </c>
      <c r="BQ317" s="8">
        <v>0.25</v>
      </c>
      <c r="BR317" s="8">
        <v>-1.355140209197998</v>
      </c>
      <c r="BS317" s="8">
        <v>7.355140209197998</v>
      </c>
      <c r="BT317" s="8">
        <v>1</v>
      </c>
      <c r="BU317" s="8">
        <v>0</v>
      </c>
      <c r="BV317" s="8">
        <v>0.15999999642372131</v>
      </c>
      <c r="BW317" s="8">
        <v>111115</v>
      </c>
      <c r="BX317">
        <f t="shared" si="114"/>
        <v>1.7539064025878905</v>
      </c>
      <c r="BY317">
        <f t="shared" si="115"/>
        <v>3.5436337659399703E-3</v>
      </c>
      <c r="BZ317">
        <f t="shared" si="116"/>
        <v>298.28609123229978</v>
      </c>
      <c r="CA317">
        <f t="shared" si="117"/>
        <v>297.75656547546384</v>
      </c>
      <c r="CB317">
        <f t="shared" si="118"/>
        <v>287.67675138242339</v>
      </c>
      <c r="CC317">
        <f t="shared" si="140"/>
        <v>0.50108509988448846</v>
      </c>
      <c r="CD317">
        <f t="shared" si="120"/>
        <v>3.2055679782392246</v>
      </c>
      <c r="CE317">
        <f t="shared" si="121"/>
        <v>31.638805593789563</v>
      </c>
      <c r="CF317">
        <f t="shared" si="122"/>
        <v>10.731460775674329</v>
      </c>
      <c r="CG317">
        <f t="shared" si="123"/>
        <v>24.871328353881836</v>
      </c>
      <c r="CH317">
        <f t="shared" si="124"/>
        <v>3.1553669769994195</v>
      </c>
      <c r="CI317">
        <f t="shared" si="125"/>
        <v>0.32153419572912312</v>
      </c>
      <c r="CJ317">
        <f t="shared" si="126"/>
        <v>2.1182820843310037</v>
      </c>
      <c r="CK317">
        <f t="shared" si="127"/>
        <v>1.0370848926684157</v>
      </c>
      <c r="CL317">
        <f t="shared" si="128"/>
        <v>0.20196373290174446</v>
      </c>
      <c r="CM317">
        <f t="shared" si="129"/>
        <v>53.206653405633553</v>
      </c>
      <c r="CN317">
        <f t="shared" si="130"/>
        <v>0.68081790870443037</v>
      </c>
      <c r="CO317">
        <f t="shared" si="131"/>
        <v>66.371805071267303</v>
      </c>
      <c r="CP317">
        <f t="shared" si="132"/>
        <v>764.45537989707532</v>
      </c>
      <c r="CQ317">
        <f t="shared" si="133"/>
        <v>4.1176693379744292E-2</v>
      </c>
      <c r="CR317">
        <f t="shared" si="134"/>
        <v>0</v>
      </c>
      <c r="CS317">
        <f t="shared" si="135"/>
        <v>1573.2690784749984</v>
      </c>
      <c r="CT317">
        <f t="shared" si="136"/>
        <v>0</v>
      </c>
      <c r="CU317" t="e">
        <f t="shared" si="137"/>
        <v>#DIV/0!</v>
      </c>
      <c r="CV317" t="e">
        <f t="shared" si="138"/>
        <v>#DIV/0!</v>
      </c>
    </row>
    <row r="318" spans="1:100" x14ac:dyDescent="0.3">
      <c r="A318" s="4" t="str">
        <f>VLOOKUP(B318,ListCodeMtrx!A$1:B$91,2,TRUE)</f>
        <v>M32</v>
      </c>
      <c r="B318" s="5">
        <v>32</v>
      </c>
      <c r="C318" s="10">
        <v>6</v>
      </c>
      <c r="D318" s="10">
        <v>2</v>
      </c>
      <c r="E318" s="10">
        <v>1</v>
      </c>
      <c r="F318" s="1">
        <v>72</v>
      </c>
      <c r="G318" s="17">
        <v>41316</v>
      </c>
      <c r="H318" s="11">
        <v>2</v>
      </c>
      <c r="I318" s="11">
        <v>161.53773630721744</v>
      </c>
      <c r="J318" s="11">
        <v>3.0734967555252846</v>
      </c>
      <c r="K318" s="11">
        <v>167.47000096136253</v>
      </c>
      <c r="L318" s="11">
        <v>248.93913561886211</v>
      </c>
      <c r="M318" s="1">
        <v>45.2</v>
      </c>
      <c r="N318" s="19">
        <v>6</v>
      </c>
      <c r="O318" s="19" t="s">
        <v>502</v>
      </c>
      <c r="P318" s="12">
        <v>0.15763888888888888</v>
      </c>
      <c r="Q318" s="12">
        <f t="shared" si="139"/>
        <v>0.40843750000000001</v>
      </c>
      <c r="R318" s="19">
        <v>1932.5</v>
      </c>
      <c r="S318" s="19">
        <v>0</v>
      </c>
      <c r="T318" s="13" t="s">
        <v>194</v>
      </c>
      <c r="U318" s="5">
        <f t="shared" si="97"/>
        <v>30.500027631876002</v>
      </c>
      <c r="V318" s="5">
        <f t="shared" si="98"/>
        <v>0.3684846481839506</v>
      </c>
      <c r="W318" s="5">
        <f t="shared" si="99"/>
        <v>239.26661201436036</v>
      </c>
      <c r="X318" s="5">
        <v>25.476402282714844</v>
      </c>
      <c r="Y318" s="19">
        <v>1</v>
      </c>
      <c r="Z318" s="19">
        <v>1</v>
      </c>
      <c r="AA318" s="19">
        <v>0</v>
      </c>
      <c r="AB318" s="19">
        <v>0</v>
      </c>
      <c r="AC318" s="19">
        <v>542.033203125</v>
      </c>
      <c r="AD318" s="19">
        <v>1018.240478515625</v>
      </c>
      <c r="AE318" s="19">
        <v>759.38916015625</v>
      </c>
      <c r="AF318" s="5" t="e">
        <f t="shared" si="100"/>
        <v>#DIV/0!</v>
      </c>
      <c r="AG318" s="5">
        <f t="shared" si="101"/>
        <v>0.46767662987119946</v>
      </c>
      <c r="AH318" s="5">
        <f t="shared" si="102"/>
        <v>0.25421432738239241</v>
      </c>
      <c r="AI318" s="19">
        <v>-1</v>
      </c>
      <c r="AJ318" s="19">
        <v>0.87</v>
      </c>
      <c r="AK318" s="19">
        <v>0.92</v>
      </c>
      <c r="AL318" s="19">
        <v>10.012383460998535</v>
      </c>
      <c r="AM318" s="5">
        <f t="shared" si="103"/>
        <v>0.87500619173049932</v>
      </c>
      <c r="AN318" s="5">
        <f t="shared" si="104"/>
        <v>2.0001741145123229E-2</v>
      </c>
      <c r="AO318" s="5">
        <f t="shared" si="105"/>
        <v>0.54356859236777411</v>
      </c>
      <c r="AP318" s="5">
        <f t="shared" si="106"/>
        <v>1.8785573884498832</v>
      </c>
      <c r="AQ318" s="5">
        <f t="shared" si="107"/>
        <v>-1</v>
      </c>
      <c r="AR318" s="19">
        <v>1799.8321533203125</v>
      </c>
      <c r="AS318" s="19">
        <v>0.5</v>
      </c>
      <c r="AT318" s="5">
        <f t="shared" si="108"/>
        <v>200.17653160451394</v>
      </c>
      <c r="AU318" s="5">
        <f t="shared" si="109"/>
        <v>4.0391617678103984</v>
      </c>
      <c r="AV318" s="5">
        <f t="shared" si="110"/>
        <v>1.1238336549530215</v>
      </c>
      <c r="AW318" s="5">
        <f t="shared" si="111"/>
        <v>25.476402282714844</v>
      </c>
      <c r="AX318" s="19">
        <v>2</v>
      </c>
      <c r="AY318" s="5">
        <f t="shared" si="112"/>
        <v>4.644859790802002</v>
      </c>
      <c r="AZ318" s="19">
        <v>1</v>
      </c>
      <c r="BA318" s="5">
        <f t="shared" si="113"/>
        <v>9.2897195816040039</v>
      </c>
      <c r="BB318" s="19">
        <v>24.777019500732422</v>
      </c>
      <c r="BC318" s="19">
        <v>25.476402282714844</v>
      </c>
      <c r="BD318" s="19">
        <v>25.011625289916992</v>
      </c>
      <c r="BE318" s="19">
        <v>400.10049438476562</v>
      </c>
      <c r="BF318" s="19">
        <v>381.83053588867187</v>
      </c>
      <c r="BG318" s="19">
        <v>18.938272476196289</v>
      </c>
      <c r="BH318" s="19">
        <v>21.192523956298828</v>
      </c>
      <c r="BI318" s="19">
        <v>61.156467437744141</v>
      </c>
      <c r="BJ318" s="19">
        <v>68.436019897460938</v>
      </c>
      <c r="BK318" s="19">
        <v>350.76492309570312</v>
      </c>
      <c r="BL318" s="19">
        <v>1799.8321533203125</v>
      </c>
      <c r="BM318" s="19">
        <v>0.15860341489315033</v>
      </c>
      <c r="BN318" s="19">
        <v>101.32270812988281</v>
      </c>
      <c r="BO318" s="19">
        <v>1.8237361907958984</v>
      </c>
      <c r="BP318" s="19">
        <v>0.19490338861942291</v>
      </c>
      <c r="BQ318" s="19">
        <v>0.25</v>
      </c>
      <c r="BR318" s="19">
        <v>-1.355140209197998</v>
      </c>
      <c r="BS318" s="19">
        <v>7.355140209197998</v>
      </c>
      <c r="BT318" s="19">
        <v>1</v>
      </c>
      <c r="BU318" s="19">
        <v>0</v>
      </c>
      <c r="BV318" s="19">
        <v>0.15999999642372131</v>
      </c>
      <c r="BW318" s="19">
        <v>111115</v>
      </c>
      <c r="BX318" s="5">
        <f t="shared" si="114"/>
        <v>1.7538246154785155</v>
      </c>
      <c r="BY318" s="5">
        <f t="shared" si="115"/>
        <v>4.039161767810398E-3</v>
      </c>
      <c r="BZ318" s="5">
        <f t="shared" si="116"/>
        <v>298.62640228271482</v>
      </c>
      <c r="CA318" s="5">
        <f t="shared" si="117"/>
        <v>297.9270195007324</v>
      </c>
      <c r="CB318" s="5">
        <f t="shared" si="118"/>
        <v>287.97313809454863</v>
      </c>
      <c r="CC318" s="5">
        <f t="shared" si="140"/>
        <v>0.40703253108864518</v>
      </c>
      <c r="CD318" s="5">
        <f t="shared" si="120"/>
        <v>3.2711175743126368</v>
      </c>
      <c r="CE318" s="5">
        <f t="shared" si="121"/>
        <v>32.284150657713184</v>
      </c>
      <c r="CF318" s="5">
        <f t="shared" si="122"/>
        <v>11.091626701414356</v>
      </c>
      <c r="CG318" s="5">
        <f t="shared" si="123"/>
        <v>25.126710891723633</v>
      </c>
      <c r="CH318" s="5">
        <f t="shared" si="124"/>
        <v>3.2037775429904198</v>
      </c>
      <c r="CI318" s="5">
        <f t="shared" si="125"/>
        <v>0.35442603721272342</v>
      </c>
      <c r="CJ318" s="5">
        <f t="shared" si="126"/>
        <v>2.1472839193596154</v>
      </c>
      <c r="CK318" s="5">
        <f t="shared" si="127"/>
        <v>1.0564936236308045</v>
      </c>
      <c r="CL318" s="5">
        <f t="shared" si="128"/>
        <v>0.22273786169651572</v>
      </c>
      <c r="CM318" s="5">
        <f t="shared" si="129"/>
        <v>24.243141094356947</v>
      </c>
      <c r="CN318" s="5">
        <f t="shared" si="130"/>
        <v>0.62663037532472765</v>
      </c>
      <c r="CO318" s="5">
        <f t="shared" si="131"/>
        <v>66.046661544808998</v>
      </c>
      <c r="CP318" s="5">
        <f t="shared" si="132"/>
        <v>377.39821293841084</v>
      </c>
      <c r="CQ318" s="5">
        <f t="shared" si="133"/>
        <v>5.3376643901559197E-2</v>
      </c>
      <c r="CR318" s="5">
        <f t="shared" si="134"/>
        <v>0</v>
      </c>
      <c r="CS318" s="5">
        <f t="shared" si="135"/>
        <v>1574.8642782309107</v>
      </c>
      <c r="CT318" s="5">
        <f t="shared" si="136"/>
        <v>476.207275390625</v>
      </c>
      <c r="CU318" s="5">
        <f t="shared" si="137"/>
        <v>0.25421432738239241</v>
      </c>
      <c r="CV318" s="5" t="e">
        <f t="shared" si="138"/>
        <v>#DIV/0!</v>
      </c>
    </row>
    <row r="319" spans="1:100" x14ac:dyDescent="0.3">
      <c r="A319" s="4" t="str">
        <f>VLOOKUP(B319,ListCodeMtrx!A$1:B$91,2,TRUE)</f>
        <v>M50</v>
      </c>
      <c r="B319">
        <v>50</v>
      </c>
      <c r="C319" s="10">
        <v>2</v>
      </c>
      <c r="D319" s="10">
        <v>2</v>
      </c>
      <c r="E319" s="10">
        <v>4</v>
      </c>
      <c r="F319" s="1">
        <v>72</v>
      </c>
      <c r="G319" s="3">
        <v>41316</v>
      </c>
      <c r="H319" s="11">
        <v>2</v>
      </c>
      <c r="I319" s="11">
        <v>160.74632923801948</v>
      </c>
      <c r="J319" s="11">
        <v>2.5342454529565375</v>
      </c>
      <c r="K319" s="11">
        <v>160.3286053697575</v>
      </c>
      <c r="L319" s="11">
        <v>244.27804481803099</v>
      </c>
      <c r="M319" s="1">
        <v>43.4</v>
      </c>
      <c r="N319" s="8">
        <v>7</v>
      </c>
      <c r="O319" s="8" t="s">
        <v>503</v>
      </c>
      <c r="P319" s="12">
        <v>0.15763888888888888</v>
      </c>
      <c r="Q319" s="12">
        <f t="shared" si="139"/>
        <v>0.41281250000000003</v>
      </c>
      <c r="R319" s="8">
        <v>2320</v>
      </c>
      <c r="S319" s="8">
        <v>0</v>
      </c>
      <c r="T319" s="13">
        <v>400</v>
      </c>
      <c r="U319">
        <f t="shared" si="97"/>
        <v>26.116513539177419</v>
      </c>
      <c r="V319">
        <f t="shared" si="98"/>
        <v>0.28313978266967738</v>
      </c>
      <c r="W319">
        <f t="shared" si="99"/>
        <v>227.18096816540282</v>
      </c>
      <c r="X319">
        <v>25.156723022460938</v>
      </c>
      <c r="Y319" s="8">
        <v>0</v>
      </c>
      <c r="Z319" s="8">
        <v>0</v>
      </c>
      <c r="AA319" s="8">
        <v>0</v>
      </c>
      <c r="AB319" s="27">
        <v>0</v>
      </c>
      <c r="AC319" s="8">
        <v>0</v>
      </c>
      <c r="AD319" s="8">
        <v>0</v>
      </c>
      <c r="AE319" s="8">
        <v>0</v>
      </c>
      <c r="AF319" t="e">
        <f t="shared" si="100"/>
        <v>#DIV/0!</v>
      </c>
      <c r="AG319" t="e">
        <f t="shared" si="101"/>
        <v>#DIV/0!</v>
      </c>
      <c r="AH319" t="e">
        <f t="shared" si="102"/>
        <v>#DIV/0!</v>
      </c>
      <c r="AI319" s="8">
        <v>-1</v>
      </c>
      <c r="AJ319" s="8">
        <v>0.87</v>
      </c>
      <c r="AK319" s="8">
        <v>0.92</v>
      </c>
      <c r="AL319" s="8">
        <v>10.012383460998535</v>
      </c>
      <c r="AM319">
        <f t="shared" si="103"/>
        <v>0.87500619173049932</v>
      </c>
      <c r="AN319">
        <f t="shared" si="104"/>
        <v>1.7195319467308103E-2</v>
      </c>
      <c r="AO319" t="e">
        <f t="shared" si="105"/>
        <v>#DIV/0!</v>
      </c>
      <c r="AP319" t="e">
        <f t="shared" si="106"/>
        <v>#DIV/0!</v>
      </c>
      <c r="AQ319" t="e">
        <f t="shared" si="107"/>
        <v>#DIV/0!</v>
      </c>
      <c r="AR319" s="8">
        <v>1799.8321533203125</v>
      </c>
      <c r="AS319" s="8">
        <v>0.5</v>
      </c>
      <c r="AT319" t="e">
        <f t="shared" si="108"/>
        <v>#DIV/0!</v>
      </c>
      <c r="AU319">
        <f t="shared" si="109"/>
        <v>3.1645728838978719</v>
      </c>
      <c r="AV319">
        <f t="shared" si="110"/>
        <v>1.1366175963091401</v>
      </c>
      <c r="AW319">
        <f t="shared" si="111"/>
        <v>25.156723022460938</v>
      </c>
      <c r="AX319" s="8">
        <v>2</v>
      </c>
      <c r="AY319">
        <f t="shared" si="112"/>
        <v>4.644859790802002</v>
      </c>
      <c r="AZ319" s="8">
        <v>1</v>
      </c>
      <c r="BA319">
        <f t="shared" si="113"/>
        <v>9.2897195816040039</v>
      </c>
      <c r="BB319" s="8">
        <v>24.522188186645508</v>
      </c>
      <c r="BC319" s="8">
        <v>25.156723022460938</v>
      </c>
      <c r="BD319" s="8">
        <v>25.008777618408203</v>
      </c>
      <c r="BE319" s="8">
        <v>399.80783081054688</v>
      </c>
      <c r="BF319" s="8">
        <v>384.22427368164062</v>
      </c>
      <c r="BG319" s="8">
        <v>18.689781188964844</v>
      </c>
      <c r="BH319" s="8">
        <v>20.457149505615234</v>
      </c>
      <c r="BI319" s="8">
        <v>61.283912658691406</v>
      </c>
      <c r="BJ319" s="8">
        <v>67.079124450683594</v>
      </c>
      <c r="BK319" s="8">
        <v>350.78536987304687</v>
      </c>
      <c r="BL319" s="8">
        <v>1802.2393798828125</v>
      </c>
      <c r="BM319" s="8">
        <v>0.15475629270076752</v>
      </c>
      <c r="BN319" s="8">
        <v>101.32846069335937</v>
      </c>
      <c r="BO319" s="8">
        <v>1.6716976165771484</v>
      </c>
      <c r="BP319" s="8">
        <v>0.19457723200321198</v>
      </c>
      <c r="BQ319" s="8">
        <v>0.25</v>
      </c>
      <c r="BR319" s="8">
        <v>-1.355140209197998</v>
      </c>
      <c r="BS319" s="8">
        <v>7.355140209197998</v>
      </c>
      <c r="BT319" s="8">
        <v>1</v>
      </c>
      <c r="BU319" s="8">
        <v>0</v>
      </c>
      <c r="BV319" s="8">
        <v>0.15999999642372131</v>
      </c>
      <c r="BW319" s="8">
        <v>111115</v>
      </c>
      <c r="BX319">
        <f t="shared" si="114"/>
        <v>1.7539268493652342</v>
      </c>
      <c r="BY319">
        <f t="shared" si="115"/>
        <v>3.164572883897872E-3</v>
      </c>
      <c r="BZ319">
        <f t="shared" si="116"/>
        <v>298.30672302246091</v>
      </c>
      <c r="CA319">
        <f t="shared" si="117"/>
        <v>297.67218818664549</v>
      </c>
      <c r="CB319">
        <f t="shared" si="118"/>
        <v>288.35829433593972</v>
      </c>
      <c r="CC319">
        <f t="shared" si="140"/>
        <v>0.56584328337599865</v>
      </c>
      <c r="CD319">
        <f t="shared" si="120"/>
        <v>3.2095090658870493</v>
      </c>
      <c r="CE319">
        <f t="shared" si="121"/>
        <v>31.67430990193051</v>
      </c>
      <c r="CF319">
        <f t="shared" si="122"/>
        <v>11.217160396315276</v>
      </c>
      <c r="CG319">
        <f t="shared" si="123"/>
        <v>24.839455604553223</v>
      </c>
      <c r="CH319">
        <f t="shared" si="124"/>
        <v>3.1493702521280218</v>
      </c>
      <c r="CI319">
        <f t="shared" si="125"/>
        <v>0.27476525908381727</v>
      </c>
      <c r="CJ319">
        <f t="shared" si="126"/>
        <v>2.0728914695779093</v>
      </c>
      <c r="CK319">
        <f t="shared" si="127"/>
        <v>1.0764787825501125</v>
      </c>
      <c r="CL319">
        <f t="shared" si="128"/>
        <v>0.17246154921954382</v>
      </c>
      <c r="CM319">
        <f t="shared" si="129"/>
        <v>23.019897803027348</v>
      </c>
      <c r="CN319">
        <f t="shared" si="130"/>
        <v>0.59127177465534031</v>
      </c>
      <c r="CO319">
        <f t="shared" si="131"/>
        <v>64.713624892585614</v>
      </c>
      <c r="CP319">
        <f t="shared" si="132"/>
        <v>380.42897146953641</v>
      </c>
      <c r="CQ319">
        <f t="shared" si="133"/>
        <v>4.4426013459172069E-2</v>
      </c>
      <c r="CR319">
        <f t="shared" si="134"/>
        <v>0</v>
      </c>
      <c r="CS319">
        <f t="shared" si="135"/>
        <v>1576.9706163779965</v>
      </c>
      <c r="CT319">
        <f t="shared" si="136"/>
        <v>0</v>
      </c>
      <c r="CU319" t="e">
        <f t="shared" si="137"/>
        <v>#DIV/0!</v>
      </c>
      <c r="CV319" t="e">
        <f t="shared" si="138"/>
        <v>#DIV/0!</v>
      </c>
    </row>
    <row r="320" spans="1:100" x14ac:dyDescent="0.3">
      <c r="A320" s="4" t="str">
        <f>VLOOKUP(B320,ListCodeMtrx!A$1:B$91,2,TRUE)</f>
        <v>M50</v>
      </c>
      <c r="B320">
        <v>50</v>
      </c>
      <c r="C320" s="10">
        <v>2</v>
      </c>
      <c r="D320" s="10">
        <v>2</v>
      </c>
      <c r="E320" s="10">
        <v>4</v>
      </c>
      <c r="F320" s="1">
        <v>72</v>
      </c>
      <c r="G320" s="3">
        <v>41316</v>
      </c>
      <c r="H320" s="11">
        <v>2</v>
      </c>
      <c r="I320" s="11">
        <v>160.74632923801948</v>
      </c>
      <c r="J320" s="11">
        <v>2.5342454529565375</v>
      </c>
      <c r="K320" s="11">
        <v>160.3286053697575</v>
      </c>
      <c r="L320" s="11">
        <v>244.27804481803099</v>
      </c>
      <c r="M320" s="1">
        <v>43.4</v>
      </c>
      <c r="N320" s="8">
        <v>8</v>
      </c>
      <c r="O320" s="8" t="s">
        <v>504</v>
      </c>
      <c r="P320" s="12">
        <v>0.15763888888888888</v>
      </c>
      <c r="Q320" s="12">
        <f t="shared" si="139"/>
        <v>0.41481481481481486</v>
      </c>
      <c r="R320" s="8">
        <v>2493</v>
      </c>
      <c r="S320" s="8">
        <v>0</v>
      </c>
      <c r="T320" s="13">
        <v>50</v>
      </c>
      <c r="U320" s="14">
        <f t="shared" si="97"/>
        <v>-0.3050600543778102</v>
      </c>
      <c r="V320" s="14">
        <f t="shared" si="98"/>
        <v>0.29846428166579519</v>
      </c>
      <c r="W320" s="14">
        <f t="shared" si="99"/>
        <v>49.990017198390845</v>
      </c>
      <c r="X320" s="15">
        <v>24.993301391601562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t="e">
        <f t="shared" si="100"/>
        <v>#DIV/0!</v>
      </c>
      <c r="AG320" t="e">
        <f t="shared" si="101"/>
        <v>#DIV/0!</v>
      </c>
      <c r="AH320" t="e">
        <f t="shared" si="102"/>
        <v>#DIV/0!</v>
      </c>
      <c r="AI320" s="8">
        <v>-1</v>
      </c>
      <c r="AJ320" s="8">
        <v>0.87</v>
      </c>
      <c r="AK320" s="8">
        <v>0.92</v>
      </c>
      <c r="AL320" s="8">
        <v>10.040945053100586</v>
      </c>
      <c r="AM320">
        <f t="shared" si="103"/>
        <v>0.87502047252655035</v>
      </c>
      <c r="AN320">
        <f t="shared" si="104"/>
        <v>4.4159294603976973E-4</v>
      </c>
      <c r="AO320" t="e">
        <f t="shared" si="105"/>
        <v>#DIV/0!</v>
      </c>
      <c r="AP320" t="e">
        <f t="shared" si="106"/>
        <v>#DIV/0!</v>
      </c>
      <c r="AQ320" t="e">
        <f t="shared" si="107"/>
        <v>#DIV/0!</v>
      </c>
      <c r="AR320" s="8">
        <v>1799.8321533203125</v>
      </c>
      <c r="AS320" s="8">
        <v>0.5</v>
      </c>
      <c r="AT320" t="e">
        <f t="shared" si="108"/>
        <v>#DIV/0!</v>
      </c>
      <c r="AU320">
        <f t="shared" si="109"/>
        <v>3.3092731745638542</v>
      </c>
      <c r="AV320">
        <f t="shared" si="110"/>
        <v>1.1296567265309259</v>
      </c>
      <c r="AW320">
        <f t="shared" si="111"/>
        <v>24.993301391601562</v>
      </c>
      <c r="AX320" s="8">
        <v>2</v>
      </c>
      <c r="AY320">
        <f t="shared" si="112"/>
        <v>4.644859790802002</v>
      </c>
      <c r="AZ320" s="8">
        <v>1</v>
      </c>
      <c r="BA320">
        <f t="shared" si="113"/>
        <v>9.2897195816040039</v>
      </c>
      <c r="BB320" s="8">
        <v>24.420600891113281</v>
      </c>
      <c r="BC320" s="8">
        <v>24.993301391601562</v>
      </c>
      <c r="BD320" s="8">
        <v>25.010150909423828</v>
      </c>
      <c r="BE320" s="8">
        <v>49.13275146484375</v>
      </c>
      <c r="BF320" s="8">
        <v>49.213829040527344</v>
      </c>
      <c r="BG320" s="8">
        <v>18.370662689208984</v>
      </c>
      <c r="BH320" s="8">
        <v>20.219371795654297</v>
      </c>
      <c r="BI320" s="8">
        <v>60.603542327880859</v>
      </c>
      <c r="BJ320" s="8">
        <v>66.702308654785156</v>
      </c>
      <c r="BK320" s="8">
        <v>350.77035522460937</v>
      </c>
      <c r="BL320" s="8">
        <v>1798.4854736328125</v>
      </c>
      <c r="BM320" s="8">
        <v>0.23871226608753204</v>
      </c>
      <c r="BN320" s="8">
        <v>101.32615661621094</v>
      </c>
      <c r="BO320" s="8">
        <v>0.34553718566894531</v>
      </c>
      <c r="BP320" s="8">
        <v>0.19902326166629791</v>
      </c>
      <c r="BQ320" s="8">
        <v>0.5</v>
      </c>
      <c r="BR320" s="8">
        <v>-1.355140209197998</v>
      </c>
      <c r="BS320" s="8">
        <v>7.355140209197998</v>
      </c>
      <c r="BT320" s="8">
        <v>1</v>
      </c>
      <c r="BU320" s="8">
        <v>0</v>
      </c>
      <c r="BV320" s="8">
        <v>0.15999999642372131</v>
      </c>
      <c r="BW320" s="8">
        <v>111115</v>
      </c>
      <c r="BX320">
        <f t="shared" si="114"/>
        <v>1.7538517761230468</v>
      </c>
      <c r="BY320">
        <f t="shared" si="115"/>
        <v>3.309273174563854E-3</v>
      </c>
      <c r="BZ320">
        <f t="shared" si="116"/>
        <v>298.14330139160154</v>
      </c>
      <c r="CA320">
        <f t="shared" si="117"/>
        <v>297.57060089111326</v>
      </c>
      <c r="CB320">
        <f t="shared" si="118"/>
        <v>287.75766934936473</v>
      </c>
      <c r="CC320">
        <f t="shared" si="140"/>
        <v>0.54082988031364254</v>
      </c>
      <c r="CD320">
        <f t="shared" si="120"/>
        <v>3.1784079597787915</v>
      </c>
      <c r="CE320">
        <f t="shared" si="121"/>
        <v>31.368089602150025</v>
      </c>
      <c r="CF320">
        <f t="shared" si="122"/>
        <v>11.148717806495728</v>
      </c>
      <c r="CG320">
        <f t="shared" si="123"/>
        <v>24.706951141357422</v>
      </c>
      <c r="CH320">
        <f t="shared" si="124"/>
        <v>3.1245467321023512</v>
      </c>
      <c r="CI320">
        <f t="shared" si="125"/>
        <v>0.28917358295782314</v>
      </c>
      <c r="CJ320">
        <f t="shared" si="126"/>
        <v>2.0487512332478657</v>
      </c>
      <c r="CK320">
        <f t="shared" si="127"/>
        <v>1.0757954988544856</v>
      </c>
      <c r="CL320">
        <f t="shared" si="128"/>
        <v>0.18154585246401714</v>
      </c>
      <c r="CM320">
        <f t="shared" si="129"/>
        <v>5.0652963118912293</v>
      </c>
      <c r="CN320">
        <f t="shared" si="130"/>
        <v>1.0157717489777989</v>
      </c>
      <c r="CO320">
        <f t="shared" si="131"/>
        <v>64.653030586429367</v>
      </c>
      <c r="CP320">
        <f t="shared" si="132"/>
        <v>49.258160957093004</v>
      </c>
      <c r="CQ320">
        <f t="shared" si="133"/>
        <v>-4.0040181450473568E-3</v>
      </c>
      <c r="CR320">
        <f t="shared" si="134"/>
        <v>0</v>
      </c>
      <c r="CS320">
        <f t="shared" si="135"/>
        <v>1573.7116089703204</v>
      </c>
      <c r="CT320">
        <f t="shared" si="136"/>
        <v>0</v>
      </c>
      <c r="CU320" t="e">
        <f t="shared" si="137"/>
        <v>#DIV/0!</v>
      </c>
      <c r="CV320" t="e">
        <f t="shared" si="138"/>
        <v>#DIV/0!</v>
      </c>
    </row>
    <row r="321" spans="1:100" s="5" customFormat="1" x14ac:dyDescent="0.3">
      <c r="A321" s="4" t="str">
        <f>VLOOKUP(B321,ListCodeMtrx!A$1:B$91,2,TRUE)</f>
        <v>M50</v>
      </c>
      <c r="B321">
        <v>50</v>
      </c>
      <c r="C321" s="10">
        <v>2</v>
      </c>
      <c r="D321" s="10">
        <v>2</v>
      </c>
      <c r="E321" s="10">
        <v>4</v>
      </c>
      <c r="F321" s="1">
        <v>72</v>
      </c>
      <c r="G321" s="3">
        <v>41316</v>
      </c>
      <c r="H321" s="11">
        <v>2</v>
      </c>
      <c r="I321" s="11">
        <v>160.74632923801948</v>
      </c>
      <c r="J321" s="11">
        <v>2.5342454529565375</v>
      </c>
      <c r="K321" s="11">
        <v>160.3286053697575</v>
      </c>
      <c r="L321" s="11">
        <v>244.27804481803099</v>
      </c>
      <c r="M321" s="1">
        <v>43.4</v>
      </c>
      <c r="N321" s="8">
        <v>9</v>
      </c>
      <c r="O321" s="8" t="s">
        <v>505</v>
      </c>
      <c r="P321" s="12">
        <v>0.15763888888888888</v>
      </c>
      <c r="Q321" s="12">
        <f t="shared" si="139"/>
        <v>0.4167939814814815</v>
      </c>
      <c r="R321" s="8">
        <v>2664</v>
      </c>
      <c r="S321" s="8">
        <v>0</v>
      </c>
      <c r="T321" s="13">
        <v>150</v>
      </c>
      <c r="U321" s="14">
        <f t="shared" ref="U321:U384" si="141">(BE321-BF321*(1000-BG321)/(1000-BH321))*BX321</f>
        <v>9.1227309173919888</v>
      </c>
      <c r="V321" s="14">
        <f t="shared" ref="V321:V384" si="142">IF(CI321&lt;&gt;0,1/(1/CI321-1/BA321),0)</f>
        <v>0.30988786967824389</v>
      </c>
      <c r="W321" s="14">
        <f t="shared" ref="W321:W384" si="143">((CL321-BY321/2)*BF321-U321)/(CL321+BY321/2)</f>
        <v>95.17823975047213</v>
      </c>
      <c r="X321" s="15">
        <v>24.801815032958984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t="e">
        <f t="shared" ref="AF321:AF384" si="144">CR321/AB321</f>
        <v>#DIV/0!</v>
      </c>
      <c r="AG321" t="e">
        <f t="shared" ref="AG321:AG384" si="145">CT321/AD321</f>
        <v>#DIV/0!</v>
      </c>
      <c r="AH321" t="e">
        <f t="shared" ref="AH321:AH384" si="146">(AD321-AE321)/AD321</f>
        <v>#DIV/0!</v>
      </c>
      <c r="AI321" s="8">
        <v>-1</v>
      </c>
      <c r="AJ321" s="8">
        <v>0.87</v>
      </c>
      <c r="AK321" s="8">
        <v>0.92</v>
      </c>
      <c r="AL321" s="8">
        <v>10.040945053100586</v>
      </c>
      <c r="AM321">
        <f t="shared" ref="AM321:AM384" si="147">(AL321*AK321+(100-AL321)*AJ321)/100</f>
        <v>0.87502047252655035</v>
      </c>
      <c r="AN321">
        <f t="shared" ref="AN321:AN384" si="148">(U321-AI321)/CS321</f>
        <v>6.4303513136430238E-3</v>
      </c>
      <c r="AO321" t="e">
        <f t="shared" ref="AO321:AO384" si="149">(AD321-AE321)/(AD321-AC321)</f>
        <v>#DIV/0!</v>
      </c>
      <c r="AP321" t="e">
        <f t="shared" ref="AP321:AP384" si="150">(AB321-AD321)/(AB321-AC321)</f>
        <v>#DIV/0!</v>
      </c>
      <c r="AQ321" t="e">
        <f t="shared" ref="AQ321:AQ384" si="151">(AB321-AD321)/AD321</f>
        <v>#DIV/0!</v>
      </c>
      <c r="AR321" s="8">
        <v>1799.8321533203125</v>
      </c>
      <c r="AS321" s="8">
        <v>0.5</v>
      </c>
      <c r="AT321" t="e">
        <f t="shared" ref="AT321:AT384" si="152">AH321*AS321*AM321*AR321</f>
        <v>#DIV/0!</v>
      </c>
      <c r="AU321">
        <f t="shared" ref="AU321:AU384" si="153">BY321*1000</f>
        <v>3.3655035656317542</v>
      </c>
      <c r="AV321">
        <f t="shared" ref="AV321:AV384" si="154">(CD321-CJ321)</f>
        <v>1.1080392820420939</v>
      </c>
      <c r="AW321">
        <f t="shared" ref="AW321:AW384" si="155">(BC321+CC321*S321)</f>
        <v>24.801815032958984</v>
      </c>
      <c r="AX321" s="8">
        <v>2</v>
      </c>
      <c r="AY321">
        <f t="shared" ref="AY321:AY384" si="156">(AX321*BR321+BS321)</f>
        <v>4.644859790802002</v>
      </c>
      <c r="AZ321" s="8">
        <v>1</v>
      </c>
      <c r="BA321">
        <f t="shared" ref="BA321:BA384" si="157">AY321*(AZ321+1)*(AZ321+1)/(AZ321*AZ321+1)</f>
        <v>9.2897195816040039</v>
      </c>
      <c r="BB321" s="8">
        <v>24.40283203125</v>
      </c>
      <c r="BC321" s="8">
        <v>24.801815032958984</v>
      </c>
      <c r="BD321" s="8">
        <v>25.018342971801758</v>
      </c>
      <c r="BE321" s="8">
        <v>151.25987243652344</v>
      </c>
      <c r="BF321" s="8">
        <v>145.77902221679687</v>
      </c>
      <c r="BG321" s="8">
        <v>18.19725227355957</v>
      </c>
      <c r="BH321" s="8">
        <v>20.077499389648437</v>
      </c>
      <c r="BI321" s="8">
        <v>60.092018127441406</v>
      </c>
      <c r="BJ321" s="8">
        <v>66.301078796386719</v>
      </c>
      <c r="BK321" s="8">
        <v>350.79779052734375</v>
      </c>
      <c r="BL321" s="8">
        <v>1799.056396484375</v>
      </c>
      <c r="BM321" s="8">
        <v>0.2235385924577713</v>
      </c>
      <c r="BN321" s="8">
        <v>101.32048034667969</v>
      </c>
      <c r="BO321" s="8">
        <v>0.62043952941894531</v>
      </c>
      <c r="BP321" s="8">
        <v>0.18906880915164948</v>
      </c>
      <c r="BQ321" s="8">
        <v>0.75</v>
      </c>
      <c r="BR321" s="8">
        <v>-1.355140209197998</v>
      </c>
      <c r="BS321" s="8">
        <v>7.355140209197998</v>
      </c>
      <c r="BT321" s="8">
        <v>1</v>
      </c>
      <c r="BU321" s="8">
        <v>0</v>
      </c>
      <c r="BV321" s="8">
        <v>0.15999999642372131</v>
      </c>
      <c r="BW321" s="8">
        <v>111115</v>
      </c>
      <c r="BX321">
        <f t="shared" ref="BX321:BX384" si="158">BK321*0.000001/(AX321*0.0001)</f>
        <v>1.7539889526367187</v>
      </c>
      <c r="BY321">
        <f t="shared" ref="BY321:BY384" si="159">(BH321-BG321)/(1000-BH321)*BX321</f>
        <v>3.3655035656317543E-3</v>
      </c>
      <c r="BZ321">
        <f t="shared" ref="BZ321:BZ384" si="160">(BC321+273.15)</f>
        <v>297.95181503295896</v>
      </c>
      <c r="CA321">
        <f t="shared" ref="CA321:CA384" si="161">(BB321+273.15)</f>
        <v>297.55283203124998</v>
      </c>
      <c r="CB321">
        <f t="shared" ref="CB321:CB384" si="162">(BL321*BT321+BM321*BU321)*BV321</f>
        <v>287.84901700357295</v>
      </c>
      <c r="CC321">
        <f t="shared" si="140"/>
        <v>0.53925654466826156</v>
      </c>
      <c r="CD321">
        <f t="shared" ref="CD321:CD384" si="163">0.61365*EXP(17.502*AW321/(240.97+AW321))</f>
        <v>3.142301164361442</v>
      </c>
      <c r="CE321">
        <f t="shared" ref="CE321:CE384" si="164">CD321*1000/BN321</f>
        <v>31.013484673677983</v>
      </c>
      <c r="CF321">
        <f t="shared" ref="CF321:CF384" si="165">(CE321-BH321)</f>
        <v>10.935985284029545</v>
      </c>
      <c r="CG321">
        <f t="shared" ref="CG321:CG384" si="166">IF(S321,BC321,(BB321+BC321)/2)</f>
        <v>24.602323532104492</v>
      </c>
      <c r="CH321">
        <f t="shared" ref="CH321:CH384" si="167">0.61365*EXP(17.502*CG321/(240.97+CG321))</f>
        <v>3.1050666872316772</v>
      </c>
      <c r="CI321">
        <f t="shared" ref="CI321:CI384" si="168">IF(CF321&lt;&gt;0,(1000-(CE321+BH321)/2)/CF321*BY321,0)</f>
        <v>0.29988428440029657</v>
      </c>
      <c r="CJ321">
        <f t="shared" ref="CJ321:CJ384" si="169">BH321*BN321/1000</f>
        <v>2.0342618823193481</v>
      </c>
      <c r="CK321">
        <f t="shared" ref="CK321:CK384" si="170">(CH321-CJ321)</f>
        <v>1.0708048049123291</v>
      </c>
      <c r="CL321">
        <f t="shared" ref="CL321:CL384" si="171">1/(1.6/V321+1.37/BA321)</f>
        <v>0.18830147905105901</v>
      </c>
      <c r="CM321">
        <f t="shared" ref="CM321:CM384" si="172">W321*BN321*0.001</f>
        <v>9.6435049700692783</v>
      </c>
      <c r="CN321">
        <f t="shared" ref="CN321:CN384" si="173">W321/BF321</f>
        <v>0.65289393702289189</v>
      </c>
      <c r="CO321">
        <f t="shared" ref="CO321:CO384" si="174">(1-BY321*BN321/CD321/V321)*100</f>
        <v>64.981711829004894</v>
      </c>
      <c r="CP321">
        <f t="shared" ref="CP321:CP384" si="175">(BF321-U321/(BA321/1.35))</f>
        <v>144.45328933215012</v>
      </c>
      <c r="CQ321">
        <f t="shared" ref="CQ321:CQ384" si="176">U321*CO321/100/CP321</f>
        <v>4.1038225872754928E-2</v>
      </c>
      <c r="CR321">
        <f t="shared" ref="CR321:CR384" si="177">(AB321-AA321)</f>
        <v>0</v>
      </c>
      <c r="CS321">
        <f t="shared" ref="CS321:CS384" si="178">BL321*AM321</f>
        <v>1574.2111781536707</v>
      </c>
      <c r="CT321">
        <f t="shared" ref="CT321:CT384" si="179">(AD321-AC321)</f>
        <v>0</v>
      </c>
      <c r="CU321" t="e">
        <f t="shared" ref="CU321:CU384" si="180">(AD321-AE321)/(AD321-AA321)</f>
        <v>#DIV/0!</v>
      </c>
      <c r="CV321" t="e">
        <f t="shared" ref="CV321:CV384" si="181">(AB321-AD321)/(AB321-AA321)</f>
        <v>#DIV/0!</v>
      </c>
    </row>
    <row r="322" spans="1:100" x14ac:dyDescent="0.3">
      <c r="A322" s="4" t="str">
        <f>VLOOKUP(B322,ListCodeMtrx!A$1:B$91,2,TRUE)</f>
        <v>M50</v>
      </c>
      <c r="B322">
        <v>50</v>
      </c>
      <c r="C322" s="10">
        <v>2</v>
      </c>
      <c r="D322" s="10">
        <v>2</v>
      </c>
      <c r="E322" s="10">
        <v>4</v>
      </c>
      <c r="F322" s="1">
        <v>72</v>
      </c>
      <c r="G322" s="3">
        <v>41316</v>
      </c>
      <c r="H322" s="11">
        <v>2</v>
      </c>
      <c r="I322" s="11">
        <v>160.74632923801948</v>
      </c>
      <c r="J322" s="11">
        <v>2.5342454529565375</v>
      </c>
      <c r="K322" s="11">
        <v>160.3286053697575</v>
      </c>
      <c r="L322" s="11">
        <v>244.27804481803099</v>
      </c>
      <c r="M322" s="1">
        <v>43.4</v>
      </c>
      <c r="N322" s="8">
        <v>10</v>
      </c>
      <c r="O322" s="8" t="s">
        <v>506</v>
      </c>
      <c r="P322" s="12">
        <v>0.15763888888888888</v>
      </c>
      <c r="Q322" s="12">
        <f t="shared" si="139"/>
        <v>0.41921296296296295</v>
      </c>
      <c r="R322" s="8">
        <v>2873</v>
      </c>
      <c r="S322" s="8">
        <v>0</v>
      </c>
      <c r="T322" s="13" t="s">
        <v>192</v>
      </c>
      <c r="U322" s="14">
        <f t="shared" si="141"/>
        <v>29.406322805943805</v>
      </c>
      <c r="V322" s="14">
        <f t="shared" si="142"/>
        <v>0.33382430655245215</v>
      </c>
      <c r="W322" s="14">
        <f t="shared" si="143"/>
        <v>231.50673006086279</v>
      </c>
      <c r="X322" s="15">
        <v>24.936248779296875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t="e">
        <f t="shared" si="144"/>
        <v>#DIV/0!</v>
      </c>
      <c r="AG322" t="e">
        <f t="shared" si="145"/>
        <v>#DIV/0!</v>
      </c>
      <c r="AH322" t="e">
        <f t="shared" si="146"/>
        <v>#DIV/0!</v>
      </c>
      <c r="AI322" s="8">
        <v>-1</v>
      </c>
      <c r="AJ322" s="8">
        <v>0.87</v>
      </c>
      <c r="AK322" s="8">
        <v>0.92</v>
      </c>
      <c r="AL322" s="8">
        <v>10.012383460998535</v>
      </c>
      <c r="AM322">
        <f t="shared" si="147"/>
        <v>0.87500619173049932</v>
      </c>
      <c r="AN322">
        <f t="shared" si="148"/>
        <v>1.9280881576260095E-2</v>
      </c>
      <c r="AO322" t="e">
        <f t="shared" si="149"/>
        <v>#DIV/0!</v>
      </c>
      <c r="AP322" t="e">
        <f t="shared" si="150"/>
        <v>#DIV/0!</v>
      </c>
      <c r="AQ322" t="e">
        <f t="shared" si="151"/>
        <v>#DIV/0!</v>
      </c>
      <c r="AR322" s="8">
        <v>1799.8321533203125</v>
      </c>
      <c r="AS322" s="8">
        <v>0.5</v>
      </c>
      <c r="AT322" t="e">
        <f t="shared" si="152"/>
        <v>#DIV/0!</v>
      </c>
      <c r="AU322">
        <f t="shared" si="153"/>
        <v>3.6088600833340019</v>
      </c>
      <c r="AV322">
        <f t="shared" si="154"/>
        <v>1.1053546161271757</v>
      </c>
      <c r="AW322">
        <f t="shared" si="155"/>
        <v>24.936248779296875</v>
      </c>
      <c r="AX322" s="8">
        <v>2</v>
      </c>
      <c r="AY322">
        <f t="shared" si="156"/>
        <v>4.644859790802002</v>
      </c>
      <c r="AZ322" s="8">
        <v>1</v>
      </c>
      <c r="BA322">
        <f t="shared" si="157"/>
        <v>9.2897195816040039</v>
      </c>
      <c r="BB322" s="8">
        <v>24.513525009155273</v>
      </c>
      <c r="BC322" s="8">
        <v>24.936248779296875</v>
      </c>
      <c r="BD322" s="8">
        <v>25.013271331787109</v>
      </c>
      <c r="BE322" s="8">
        <v>399.81033325195312</v>
      </c>
      <c r="BF322" s="8">
        <v>382.25765991210937</v>
      </c>
      <c r="BG322" s="8">
        <v>18.339200973510742</v>
      </c>
      <c r="BH322" s="8">
        <v>20.354925155639648</v>
      </c>
      <c r="BI322" s="8">
        <v>60.157497406005859</v>
      </c>
      <c r="BJ322" s="8">
        <v>66.769615173339844</v>
      </c>
      <c r="BK322" s="8">
        <v>350.78231811523438</v>
      </c>
      <c r="BL322" s="8">
        <v>1802.2950439453125</v>
      </c>
      <c r="BM322" s="8">
        <v>0.28423008322715759</v>
      </c>
      <c r="BN322" s="8">
        <v>101.31492614746094</v>
      </c>
      <c r="BO322" s="8">
        <v>1.3750782012939453</v>
      </c>
      <c r="BP322" s="8">
        <v>0.17768384516239166</v>
      </c>
      <c r="BQ322" s="8">
        <v>0.25</v>
      </c>
      <c r="BR322" s="8">
        <v>-1.355140209197998</v>
      </c>
      <c r="BS322" s="8">
        <v>7.355140209197998</v>
      </c>
      <c r="BT322" s="8">
        <v>1</v>
      </c>
      <c r="BU322" s="8">
        <v>0</v>
      </c>
      <c r="BV322" s="8">
        <v>0.15999999642372131</v>
      </c>
      <c r="BW322" s="8">
        <v>111115</v>
      </c>
      <c r="BX322">
        <f t="shared" si="158"/>
        <v>1.7539115905761717</v>
      </c>
      <c r="BY322">
        <f t="shared" si="159"/>
        <v>3.6088600833340018E-3</v>
      </c>
      <c r="BZ322">
        <f t="shared" si="160"/>
        <v>298.08624877929685</v>
      </c>
      <c r="CA322">
        <f t="shared" si="161"/>
        <v>297.66352500915525</v>
      </c>
      <c r="CB322">
        <f t="shared" si="162"/>
        <v>288.36720058574065</v>
      </c>
      <c r="CC322">
        <f t="shared" si="140"/>
        <v>0.49729065529864735</v>
      </c>
      <c r="CD322">
        <f t="shared" si="163"/>
        <v>3.1676123550079014</v>
      </c>
      <c r="CE322">
        <f t="shared" si="164"/>
        <v>31.26501173575879</v>
      </c>
      <c r="CF322">
        <f t="shared" si="165"/>
        <v>10.910086580119142</v>
      </c>
      <c r="CG322">
        <f t="shared" si="166"/>
        <v>24.724886894226074</v>
      </c>
      <c r="CH322">
        <f t="shared" si="167"/>
        <v>3.1278967947874965</v>
      </c>
      <c r="CI322">
        <f t="shared" si="168"/>
        <v>0.32224451131897569</v>
      </c>
      <c r="CJ322">
        <f t="shared" si="169"/>
        <v>2.0622577388807257</v>
      </c>
      <c r="CK322">
        <f t="shared" si="170"/>
        <v>1.0656390559067708</v>
      </c>
      <c r="CL322">
        <f t="shared" si="171"/>
        <v>0.20241213596377777</v>
      </c>
      <c r="CM322">
        <f t="shared" si="172"/>
        <v>23.455087258756489</v>
      </c>
      <c r="CN322">
        <f t="shared" si="173"/>
        <v>0.60563006144622977</v>
      </c>
      <c r="CO322">
        <f t="shared" si="174"/>
        <v>65.422507715221201</v>
      </c>
      <c r="CP322">
        <f t="shared" si="175"/>
        <v>377.98427626050409</v>
      </c>
      <c r="CQ322">
        <f t="shared" si="176"/>
        <v>5.0897233072262772E-2</v>
      </c>
      <c r="CR322">
        <f t="shared" si="177"/>
        <v>0</v>
      </c>
      <c r="CS322">
        <f t="shared" si="178"/>
        <v>1577.0193227773409</v>
      </c>
      <c r="CT322">
        <f t="shared" si="179"/>
        <v>0</v>
      </c>
      <c r="CU322" t="e">
        <f t="shared" si="180"/>
        <v>#DIV/0!</v>
      </c>
      <c r="CV322" t="e">
        <f t="shared" si="181"/>
        <v>#DIV/0!</v>
      </c>
    </row>
    <row r="323" spans="1:100" x14ac:dyDescent="0.3">
      <c r="A323" s="4" t="str">
        <f>VLOOKUP(B323,ListCodeMtrx!A$1:B$91,2,TRUE)</f>
        <v>M50</v>
      </c>
      <c r="B323">
        <v>50</v>
      </c>
      <c r="C323" s="10">
        <v>2</v>
      </c>
      <c r="D323" s="10">
        <v>2</v>
      </c>
      <c r="E323" s="10">
        <v>4</v>
      </c>
      <c r="F323" s="1">
        <v>72</v>
      </c>
      <c r="G323" s="3">
        <v>41316</v>
      </c>
      <c r="H323" s="11">
        <v>2</v>
      </c>
      <c r="I323" s="11">
        <v>160.74632923801948</v>
      </c>
      <c r="J323" s="11">
        <v>2.5342454529565375</v>
      </c>
      <c r="K323" s="11">
        <v>160.3286053697575</v>
      </c>
      <c r="L323" s="11">
        <v>244.27804481803099</v>
      </c>
      <c r="M323" s="1">
        <v>43.4</v>
      </c>
      <c r="N323" s="8">
        <v>11</v>
      </c>
      <c r="O323" s="8" t="s">
        <v>507</v>
      </c>
      <c r="P323" s="12">
        <v>0.15763888888888888</v>
      </c>
      <c r="Q323" s="12">
        <f t="shared" si="139"/>
        <v>0.42163194444444441</v>
      </c>
      <c r="R323" s="8">
        <v>3082</v>
      </c>
      <c r="S323" s="8">
        <v>0</v>
      </c>
      <c r="T323" s="13">
        <v>800</v>
      </c>
      <c r="U323" s="14">
        <f t="shared" si="141"/>
        <v>47.398508854955274</v>
      </c>
      <c r="V323" s="14">
        <f t="shared" si="142"/>
        <v>0.35269863925407596</v>
      </c>
      <c r="W323" s="14">
        <f t="shared" si="143"/>
        <v>537.64357226284562</v>
      </c>
      <c r="X323" s="15">
        <v>24.86274528503418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t="e">
        <f t="shared" si="144"/>
        <v>#DIV/0!</v>
      </c>
      <c r="AG323" t="e">
        <f t="shared" si="145"/>
        <v>#DIV/0!</v>
      </c>
      <c r="AH323" t="e">
        <f t="shared" si="146"/>
        <v>#DIV/0!</v>
      </c>
      <c r="AI323" s="8">
        <v>-1</v>
      </c>
      <c r="AJ323" s="8">
        <v>0.87</v>
      </c>
      <c r="AK323" s="8">
        <v>0.92</v>
      </c>
      <c r="AL323" s="8">
        <v>10.012383460998535</v>
      </c>
      <c r="AM323">
        <f t="shared" si="147"/>
        <v>0.87500619173049932</v>
      </c>
      <c r="AN323">
        <f t="shared" si="148"/>
        <v>3.0694905727184214E-2</v>
      </c>
      <c r="AO323" t="e">
        <f t="shared" si="149"/>
        <v>#DIV/0!</v>
      </c>
      <c r="AP323" t="e">
        <f t="shared" si="150"/>
        <v>#DIV/0!</v>
      </c>
      <c r="AQ323" t="e">
        <f t="shared" si="151"/>
        <v>#DIV/0!</v>
      </c>
      <c r="AR323" s="8">
        <v>1799.8321533203125</v>
      </c>
      <c r="AS323" s="8">
        <v>0.5</v>
      </c>
      <c r="AT323" t="e">
        <f t="shared" si="152"/>
        <v>#DIV/0!</v>
      </c>
      <c r="AU323">
        <f t="shared" si="153"/>
        <v>3.7147776579765823</v>
      </c>
      <c r="AV323">
        <f t="shared" si="154"/>
        <v>1.0790719570262621</v>
      </c>
      <c r="AW323">
        <f t="shared" si="155"/>
        <v>24.86274528503418</v>
      </c>
      <c r="AX323" s="8">
        <v>2</v>
      </c>
      <c r="AY323">
        <f t="shared" si="156"/>
        <v>4.644859790802002</v>
      </c>
      <c r="AZ323" s="8">
        <v>1</v>
      </c>
      <c r="BA323">
        <f t="shared" si="157"/>
        <v>9.2897195816040039</v>
      </c>
      <c r="BB323" s="8">
        <v>24.519741058349609</v>
      </c>
      <c r="BC323" s="8">
        <v>24.86274528503418</v>
      </c>
      <c r="BD323" s="8">
        <v>25.014677047729492</v>
      </c>
      <c r="BE323" s="8">
        <v>799.69732666015625</v>
      </c>
      <c r="BF323" s="8">
        <v>771.0400390625</v>
      </c>
      <c r="BG323" s="8">
        <v>18.402103424072266</v>
      </c>
      <c r="BH323" s="8">
        <v>20.476713180541992</v>
      </c>
      <c r="BI323" s="8">
        <v>60.343784332275391</v>
      </c>
      <c r="BJ323" s="8">
        <v>67.146797180175781</v>
      </c>
      <c r="BK323" s="8">
        <v>350.78512573242187</v>
      </c>
      <c r="BL323" s="8">
        <v>1801.9990234375</v>
      </c>
      <c r="BM323" s="8">
        <v>0.21848233044147491</v>
      </c>
      <c r="BN323" s="8">
        <v>101.31895446777344</v>
      </c>
      <c r="BO323" s="8">
        <v>2.4146900177001953</v>
      </c>
      <c r="BP323" s="8">
        <v>0.16978932917118073</v>
      </c>
      <c r="BQ323" s="8">
        <v>0.25</v>
      </c>
      <c r="BR323" s="8">
        <v>-1.355140209197998</v>
      </c>
      <c r="BS323" s="8">
        <v>7.355140209197998</v>
      </c>
      <c r="BT323" s="8">
        <v>1</v>
      </c>
      <c r="BU323" s="8">
        <v>0</v>
      </c>
      <c r="BV323" s="8">
        <v>0.15999999642372131</v>
      </c>
      <c r="BW323" s="8">
        <v>111115</v>
      </c>
      <c r="BX323">
        <f t="shared" si="158"/>
        <v>1.7539256286621092</v>
      </c>
      <c r="BY323">
        <f t="shared" si="159"/>
        <v>3.7147776579765823E-3</v>
      </c>
      <c r="BZ323">
        <f t="shared" si="160"/>
        <v>298.01274528503416</v>
      </c>
      <c r="CA323">
        <f t="shared" si="161"/>
        <v>297.66974105834959</v>
      </c>
      <c r="CB323">
        <f t="shared" si="162"/>
        <v>288.3198373055493</v>
      </c>
      <c r="CC323">
        <f t="shared" si="140"/>
        <v>0.4820804253467087</v>
      </c>
      <c r="CD323">
        <f t="shared" si="163"/>
        <v>3.1537511274152523</v>
      </c>
      <c r="CE323">
        <f t="shared" si="164"/>
        <v>31.126960833556247</v>
      </c>
      <c r="CF323">
        <f t="shared" si="165"/>
        <v>10.650247653014254</v>
      </c>
      <c r="CG323">
        <f t="shared" si="166"/>
        <v>24.691243171691895</v>
      </c>
      <c r="CH323">
        <f t="shared" si="167"/>
        <v>3.1216153539006766</v>
      </c>
      <c r="CI323">
        <f t="shared" si="168"/>
        <v>0.33979769186905301</v>
      </c>
      <c r="CJ323">
        <f t="shared" si="169"/>
        <v>2.0746791703889902</v>
      </c>
      <c r="CK323">
        <f t="shared" si="170"/>
        <v>1.0469361835116864</v>
      </c>
      <c r="CL323">
        <f t="shared" si="171"/>
        <v>0.21349613324731276</v>
      </c>
      <c r="CM323">
        <f t="shared" si="172"/>
        <v>54.473484617990309</v>
      </c>
      <c r="CN323">
        <f t="shared" si="173"/>
        <v>0.69729656700650866</v>
      </c>
      <c r="CO323">
        <f t="shared" si="174"/>
        <v>66.162963368107029</v>
      </c>
      <c r="CP323">
        <f t="shared" si="175"/>
        <v>764.15199616819109</v>
      </c>
      <c r="CQ323">
        <f t="shared" si="176"/>
        <v>4.103929350180037E-2</v>
      </c>
      <c r="CR323">
        <f t="shared" si="177"/>
        <v>0</v>
      </c>
      <c r="CS323">
        <f t="shared" si="178"/>
        <v>1576.7603030001258</v>
      </c>
      <c r="CT323">
        <f t="shared" si="179"/>
        <v>0</v>
      </c>
      <c r="CU323" t="e">
        <f t="shared" si="180"/>
        <v>#DIV/0!</v>
      </c>
      <c r="CV323" t="e">
        <f t="shared" si="181"/>
        <v>#DIV/0!</v>
      </c>
    </row>
    <row r="324" spans="1:100" x14ac:dyDescent="0.3">
      <c r="A324" s="4" t="str">
        <f>VLOOKUP(B324,ListCodeMtrx!A$1:B$91,2,TRUE)</f>
        <v>M50</v>
      </c>
      <c r="B324" s="5">
        <v>50</v>
      </c>
      <c r="C324" s="10">
        <v>2</v>
      </c>
      <c r="D324" s="10">
        <v>2</v>
      </c>
      <c r="E324" s="10">
        <v>4</v>
      </c>
      <c r="F324" s="1">
        <v>72</v>
      </c>
      <c r="G324" s="17">
        <v>41316</v>
      </c>
      <c r="H324" s="11">
        <v>2</v>
      </c>
      <c r="I324" s="11">
        <v>160.74632923801948</v>
      </c>
      <c r="J324" s="11">
        <v>2.5342454529565375</v>
      </c>
      <c r="K324" s="11">
        <v>160.3286053697575</v>
      </c>
      <c r="L324" s="11">
        <v>244.27804481803099</v>
      </c>
      <c r="M324" s="1">
        <v>43.4</v>
      </c>
      <c r="N324" s="19">
        <v>12</v>
      </c>
      <c r="O324" s="19" t="s">
        <v>508</v>
      </c>
      <c r="P324" s="12">
        <v>0.15763888888888888</v>
      </c>
      <c r="Q324" s="12">
        <f t="shared" si="139"/>
        <v>0.42348379629629629</v>
      </c>
      <c r="R324" s="19">
        <v>3233.5</v>
      </c>
      <c r="S324" s="19">
        <v>0</v>
      </c>
      <c r="T324" s="13" t="s">
        <v>194</v>
      </c>
      <c r="U324" s="5">
        <f t="shared" si="141"/>
        <v>29.512491724501345</v>
      </c>
      <c r="V324" s="5">
        <f t="shared" si="142"/>
        <v>0.36020317676831937</v>
      </c>
      <c r="W324" s="5">
        <f t="shared" si="143"/>
        <v>240.48336245257545</v>
      </c>
      <c r="X324" s="5">
        <v>25.071123123168945</v>
      </c>
      <c r="Y324" s="19">
        <v>2</v>
      </c>
      <c r="Z324" s="19">
        <v>2</v>
      </c>
      <c r="AA324" s="19">
        <v>0</v>
      </c>
      <c r="AB324" s="19">
        <v>0</v>
      </c>
      <c r="AC324" s="19">
        <v>501.7890625</v>
      </c>
      <c r="AD324" s="19">
        <v>970.5635986328125</v>
      </c>
      <c r="AE324" s="19">
        <v>738.77685546875</v>
      </c>
      <c r="AF324" s="5" t="e">
        <f t="shared" si="144"/>
        <v>#DIV/0!</v>
      </c>
      <c r="AG324" s="5">
        <f t="shared" si="145"/>
        <v>0.48299208500417001</v>
      </c>
      <c r="AH324" s="5">
        <f t="shared" si="146"/>
        <v>0.23881664580308765</v>
      </c>
      <c r="AI324" s="19">
        <v>-1</v>
      </c>
      <c r="AJ324" s="19">
        <v>0.87</v>
      </c>
      <c r="AK324" s="19">
        <v>0.92</v>
      </c>
      <c r="AL324" s="19">
        <v>10.012383460998535</v>
      </c>
      <c r="AM324" s="5">
        <f t="shared" si="147"/>
        <v>0.87500619173049932</v>
      </c>
      <c r="AN324" s="5">
        <f t="shared" si="148"/>
        <v>1.9363433174655144E-2</v>
      </c>
      <c r="AO324" s="5">
        <f t="shared" si="149"/>
        <v>0.49445250391841467</v>
      </c>
      <c r="AP324" s="5">
        <f t="shared" si="150"/>
        <v>1.9342063651154462</v>
      </c>
      <c r="AQ324" s="5">
        <f t="shared" si="151"/>
        <v>-1</v>
      </c>
      <c r="AR324" s="19">
        <v>1800.8775634765625</v>
      </c>
      <c r="AS324" s="19">
        <v>0.5</v>
      </c>
      <c r="AT324" s="5">
        <f t="shared" si="152"/>
        <v>188.16112987333554</v>
      </c>
      <c r="AU324" s="5">
        <f t="shared" si="153"/>
        <v>3.8728328198422748</v>
      </c>
      <c r="AV324" s="5">
        <f t="shared" si="154"/>
        <v>1.1020717422931305</v>
      </c>
      <c r="AW324" s="5">
        <f t="shared" si="155"/>
        <v>25.071123123168945</v>
      </c>
      <c r="AX324" s="19">
        <v>2</v>
      </c>
      <c r="AY324" s="5">
        <f t="shared" si="156"/>
        <v>4.644859790802002</v>
      </c>
      <c r="AZ324" s="19">
        <v>1</v>
      </c>
      <c r="BA324" s="5">
        <f t="shared" si="157"/>
        <v>9.2897195816040039</v>
      </c>
      <c r="BB324" s="19">
        <v>24.592248916625977</v>
      </c>
      <c r="BC324" s="19">
        <v>25.071123123168945</v>
      </c>
      <c r="BD324" s="19">
        <v>25.015541076660156</v>
      </c>
      <c r="BE324" s="19">
        <v>399.12326049804687</v>
      </c>
      <c r="BF324" s="19">
        <v>381.45553588867187</v>
      </c>
      <c r="BG324" s="19">
        <v>18.476886749267578</v>
      </c>
      <c r="BH324" s="19">
        <v>20.639272689819336</v>
      </c>
      <c r="BI324" s="19">
        <v>60.325752258300781</v>
      </c>
      <c r="BJ324" s="19">
        <v>67.385787963867187</v>
      </c>
      <c r="BK324" s="19">
        <v>350.80697631835937</v>
      </c>
      <c r="BL324" s="19">
        <v>1800.8775634765625</v>
      </c>
      <c r="BM324" s="19">
        <v>0.29293113946914673</v>
      </c>
      <c r="BN324" s="19">
        <v>101.31721496582031</v>
      </c>
      <c r="BO324" s="19">
        <v>1.3640308380126953</v>
      </c>
      <c r="BP324" s="19">
        <v>0.18475057184696198</v>
      </c>
      <c r="BQ324" s="19">
        <v>0.5</v>
      </c>
      <c r="BR324" s="19">
        <v>-1.355140209197998</v>
      </c>
      <c r="BS324" s="19">
        <v>7.355140209197998</v>
      </c>
      <c r="BT324" s="19">
        <v>1</v>
      </c>
      <c r="BU324" s="19">
        <v>0</v>
      </c>
      <c r="BV324" s="19">
        <v>0.15999999642372131</v>
      </c>
      <c r="BW324" s="19">
        <v>111115</v>
      </c>
      <c r="BX324" s="5">
        <f t="shared" si="158"/>
        <v>1.7540348815917968</v>
      </c>
      <c r="BY324" s="5">
        <f t="shared" si="159"/>
        <v>3.8728328198422749E-3</v>
      </c>
      <c r="BZ324" s="5">
        <f t="shared" si="160"/>
        <v>298.22112312316892</v>
      </c>
      <c r="CA324" s="5">
        <f t="shared" si="161"/>
        <v>297.74224891662595</v>
      </c>
      <c r="CB324" s="5">
        <f t="shared" si="162"/>
        <v>288.14040371580995</v>
      </c>
      <c r="CC324" s="5">
        <f t="shared" si="140"/>
        <v>0.44724131475271733</v>
      </c>
      <c r="CD324" s="5">
        <f t="shared" si="163"/>
        <v>3.1931853701457404</v>
      </c>
      <c r="CE324" s="5">
        <f t="shared" si="164"/>
        <v>31.516710869154583</v>
      </c>
      <c r="CF324" s="5">
        <f t="shared" si="165"/>
        <v>10.877438179335247</v>
      </c>
      <c r="CG324" s="5">
        <f t="shared" si="166"/>
        <v>24.831686019897461</v>
      </c>
      <c r="CH324" s="5">
        <f t="shared" si="167"/>
        <v>3.1479099479854979</v>
      </c>
      <c r="CI324" s="5">
        <f t="shared" si="168"/>
        <v>0.34675785375353974</v>
      </c>
      <c r="CJ324" s="5">
        <f t="shared" si="169"/>
        <v>2.0911136278526099</v>
      </c>
      <c r="CK324" s="5">
        <f t="shared" si="170"/>
        <v>1.056796320132888</v>
      </c>
      <c r="CL324" s="5">
        <f t="shared" si="171"/>
        <v>0.21789282001204124</v>
      </c>
      <c r="CM324" s="5">
        <f t="shared" si="172"/>
        <v>24.365104529310869</v>
      </c>
      <c r="CN324" s="5">
        <f t="shared" si="173"/>
        <v>0.63043615789275298</v>
      </c>
      <c r="CO324" s="5">
        <f t="shared" si="174"/>
        <v>65.885396835254213</v>
      </c>
      <c r="CP324" s="5">
        <f t="shared" si="175"/>
        <v>377.16672356467302</v>
      </c>
      <c r="CQ324" s="5">
        <f t="shared" si="176"/>
        <v>5.1553917866577446E-2</v>
      </c>
      <c r="CR324" s="5">
        <f t="shared" si="177"/>
        <v>0</v>
      </c>
      <c r="CS324" s="5">
        <f t="shared" si="178"/>
        <v>1575.7790185905276</v>
      </c>
      <c r="CT324" s="5">
        <f t="shared" si="179"/>
        <v>468.7745361328125</v>
      </c>
      <c r="CU324" s="5">
        <f t="shared" si="180"/>
        <v>0.23881664580308765</v>
      </c>
      <c r="CV324" s="5" t="e">
        <f t="shared" si="181"/>
        <v>#DIV/0!</v>
      </c>
    </row>
    <row r="325" spans="1:100" x14ac:dyDescent="0.3">
      <c r="A325" s="4" t="str">
        <f>VLOOKUP(B325,ListCodeMtrx!A$1:B$91,2,TRUE)</f>
        <v>M48</v>
      </c>
      <c r="B325">
        <v>48</v>
      </c>
      <c r="C325" s="10">
        <v>29</v>
      </c>
      <c r="D325" s="10">
        <v>2</v>
      </c>
      <c r="E325" s="10">
        <v>4</v>
      </c>
      <c r="F325" s="1">
        <v>72</v>
      </c>
      <c r="G325" s="3">
        <v>41316</v>
      </c>
      <c r="H325" s="11">
        <v>2</v>
      </c>
      <c r="I325" s="11">
        <v>161.24269745634334</v>
      </c>
      <c r="J325" s="11">
        <v>2.4469626330048309</v>
      </c>
      <c r="K325" s="11">
        <v>168.54827513472756</v>
      </c>
      <c r="L325" s="11">
        <v>246.62962604785076</v>
      </c>
      <c r="M325" s="1">
        <v>43.7</v>
      </c>
      <c r="N325" s="8">
        <v>13</v>
      </c>
      <c r="O325" s="8" t="s">
        <v>509</v>
      </c>
      <c r="P325" s="12">
        <v>0.15763888888888888</v>
      </c>
      <c r="Q325" s="12">
        <f t="shared" si="139"/>
        <v>0.42734953703703704</v>
      </c>
      <c r="R325" s="8">
        <v>3576</v>
      </c>
      <c r="S325" s="8">
        <v>0</v>
      </c>
      <c r="T325" s="13">
        <v>400</v>
      </c>
      <c r="U325">
        <f t="shared" si="141"/>
        <v>29.969950899675545</v>
      </c>
      <c r="V325">
        <f t="shared" si="142"/>
        <v>0.34875560438289499</v>
      </c>
      <c r="W325">
        <f t="shared" si="143"/>
        <v>235.56787823543996</v>
      </c>
      <c r="X325">
        <v>25.44921875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t="e">
        <f t="shared" si="144"/>
        <v>#DIV/0!</v>
      </c>
      <c r="AG325" t="e">
        <f t="shared" si="145"/>
        <v>#DIV/0!</v>
      </c>
      <c r="AH325" t="e">
        <f t="shared" si="146"/>
        <v>#DIV/0!</v>
      </c>
      <c r="AI325" s="8">
        <v>-1</v>
      </c>
      <c r="AJ325" s="8">
        <v>0.87</v>
      </c>
      <c r="AK325" s="8">
        <v>0.92</v>
      </c>
      <c r="AL325" s="8">
        <v>10.012383460998535</v>
      </c>
      <c r="AM325">
        <f t="shared" si="147"/>
        <v>0.87500619173049932</v>
      </c>
      <c r="AN325">
        <f t="shared" si="148"/>
        <v>1.9660071199669674E-2</v>
      </c>
      <c r="AO325" t="e">
        <f t="shared" si="149"/>
        <v>#DIV/0!</v>
      </c>
      <c r="AP325" t="e">
        <f t="shared" si="150"/>
        <v>#DIV/0!</v>
      </c>
      <c r="AQ325" t="e">
        <f t="shared" si="151"/>
        <v>#DIV/0!</v>
      </c>
      <c r="AR325" s="8">
        <v>1800.8775634765625</v>
      </c>
      <c r="AS325" s="8">
        <v>0.5</v>
      </c>
      <c r="AT325" t="e">
        <f t="shared" si="152"/>
        <v>#DIV/0!</v>
      </c>
      <c r="AU325">
        <f t="shared" si="153"/>
        <v>3.6632049625797016</v>
      </c>
      <c r="AV325">
        <f t="shared" si="154"/>
        <v>1.0743636213964831</v>
      </c>
      <c r="AW325">
        <f t="shared" si="155"/>
        <v>25.44921875</v>
      </c>
      <c r="AX325" s="8">
        <v>2</v>
      </c>
      <c r="AY325">
        <f t="shared" si="156"/>
        <v>4.644859790802002</v>
      </c>
      <c r="AZ325" s="8">
        <v>1</v>
      </c>
      <c r="BA325">
        <f t="shared" si="157"/>
        <v>9.2897195816040039</v>
      </c>
      <c r="BB325" s="8">
        <v>24.705089569091797</v>
      </c>
      <c r="BC325" s="8">
        <v>25.44921875</v>
      </c>
      <c r="BD325" s="8">
        <v>25.015270233154297</v>
      </c>
      <c r="BE325" s="8">
        <v>400.73233032226562</v>
      </c>
      <c r="BF325" s="8">
        <v>382.84555053710937</v>
      </c>
      <c r="BG325" s="8">
        <v>19.587480545043945</v>
      </c>
      <c r="BH325" s="8">
        <v>21.630857467651367</v>
      </c>
      <c r="BI325" s="8">
        <v>63.51885986328125</v>
      </c>
      <c r="BJ325" s="8">
        <v>70.145179748535156</v>
      </c>
      <c r="BK325" s="8">
        <v>350.78860473632812</v>
      </c>
      <c r="BL325" s="8">
        <v>1800.297607421875</v>
      </c>
      <c r="BM325" s="8">
        <v>0.17599798738956451</v>
      </c>
      <c r="BN325" s="8">
        <v>101.31245422363281</v>
      </c>
      <c r="BO325" s="8">
        <v>1.6728992462158203</v>
      </c>
      <c r="BP325" s="8">
        <v>0.18537808954715729</v>
      </c>
      <c r="BQ325" s="8">
        <v>0.25</v>
      </c>
      <c r="BR325" s="8">
        <v>-1.355140209197998</v>
      </c>
      <c r="BS325" s="8">
        <v>7.355140209197998</v>
      </c>
      <c r="BT325" s="8">
        <v>1</v>
      </c>
      <c r="BU325" s="8">
        <v>0</v>
      </c>
      <c r="BV325" s="8">
        <v>0.15999999642372131</v>
      </c>
      <c r="BW325" s="8">
        <v>111115</v>
      </c>
      <c r="BX325">
        <f t="shared" si="158"/>
        <v>1.7539430236816405</v>
      </c>
      <c r="BY325">
        <f t="shared" si="159"/>
        <v>3.6632049625797015E-3</v>
      </c>
      <c r="BZ325">
        <f t="shared" si="160"/>
        <v>298.59921874999998</v>
      </c>
      <c r="CA325">
        <f t="shared" si="161"/>
        <v>297.85508956909177</v>
      </c>
      <c r="CB325">
        <f t="shared" si="162"/>
        <v>288.04761074913404</v>
      </c>
      <c r="CC325">
        <f t="shared" si="140"/>
        <v>0.47156808821873497</v>
      </c>
      <c r="CD325">
        <f t="shared" si="163"/>
        <v>3.2658388784058383</v>
      </c>
      <c r="CE325">
        <f t="shared" si="164"/>
        <v>32.235315030440027</v>
      </c>
      <c r="CF325">
        <f t="shared" si="165"/>
        <v>10.60445756278866</v>
      </c>
      <c r="CG325">
        <f t="shared" si="166"/>
        <v>25.077154159545898</v>
      </c>
      <c r="CH325">
        <f t="shared" si="167"/>
        <v>3.1943330939336887</v>
      </c>
      <c r="CI325">
        <f t="shared" si="168"/>
        <v>0.3361363394845101</v>
      </c>
      <c r="CJ325">
        <f t="shared" si="169"/>
        <v>2.1914752570093552</v>
      </c>
      <c r="CK325">
        <f t="shared" si="170"/>
        <v>1.0028578369243335</v>
      </c>
      <c r="CL325">
        <f t="shared" si="171"/>
        <v>0.21118366405581604</v>
      </c>
      <c r="CM325">
        <f t="shared" si="172"/>
        <v>23.865959880286319</v>
      </c>
      <c r="CN325">
        <f t="shared" si="173"/>
        <v>0.61530786476413879</v>
      </c>
      <c r="CO325">
        <f t="shared" si="174"/>
        <v>67.415721825036727</v>
      </c>
      <c r="CP325">
        <f t="shared" si="175"/>
        <v>378.49025936183193</v>
      </c>
      <c r="CQ325">
        <f t="shared" si="176"/>
        <v>5.3381713874729203E-2</v>
      </c>
      <c r="CR325">
        <f t="shared" si="177"/>
        <v>0</v>
      </c>
      <c r="CS325">
        <f t="shared" si="178"/>
        <v>1575.2715534517442</v>
      </c>
      <c r="CT325">
        <f t="shared" si="179"/>
        <v>0</v>
      </c>
      <c r="CU325" t="e">
        <f t="shared" si="180"/>
        <v>#DIV/0!</v>
      </c>
      <c r="CV325" t="e">
        <f t="shared" si="181"/>
        <v>#DIV/0!</v>
      </c>
    </row>
    <row r="326" spans="1:100" x14ac:dyDescent="0.3">
      <c r="A326" s="4" t="str">
        <f>VLOOKUP(B326,ListCodeMtrx!A$1:B$91,2,TRUE)</f>
        <v>M48</v>
      </c>
      <c r="B326">
        <v>48</v>
      </c>
      <c r="C326" s="10">
        <v>29</v>
      </c>
      <c r="D326" s="10">
        <v>2</v>
      </c>
      <c r="E326" s="10">
        <v>4</v>
      </c>
      <c r="F326" s="1">
        <v>72</v>
      </c>
      <c r="G326" s="3">
        <v>41316</v>
      </c>
      <c r="H326" s="11">
        <v>2</v>
      </c>
      <c r="I326" s="11">
        <v>161.24269745634334</v>
      </c>
      <c r="J326" s="11">
        <v>2.4469626330048309</v>
      </c>
      <c r="K326" s="11">
        <v>168.54827513472756</v>
      </c>
      <c r="L326" s="11">
        <v>246.62962604785076</v>
      </c>
      <c r="M326" s="1">
        <v>43.7</v>
      </c>
      <c r="N326" s="8">
        <v>14</v>
      </c>
      <c r="O326" s="8" t="s">
        <v>510</v>
      </c>
      <c r="P326" s="12">
        <v>0.15763888888888888</v>
      </c>
      <c r="Q326" s="12">
        <f t="shared" si="139"/>
        <v>0.42976851851851849</v>
      </c>
      <c r="R326" s="8">
        <v>3785</v>
      </c>
      <c r="S326" s="8">
        <v>0</v>
      </c>
      <c r="T326" s="13">
        <v>50</v>
      </c>
      <c r="U326" s="14">
        <f t="shared" si="141"/>
        <v>-0.37581383860145051</v>
      </c>
      <c r="V326" s="14">
        <f t="shared" si="142"/>
        <v>0.35411825751816156</v>
      </c>
      <c r="W326" s="14">
        <f t="shared" si="143"/>
        <v>50.138838566195659</v>
      </c>
      <c r="X326" s="15">
        <v>25.978185653686523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t="e">
        <f t="shared" si="144"/>
        <v>#DIV/0!</v>
      </c>
      <c r="AG326" t="e">
        <f t="shared" si="145"/>
        <v>#DIV/0!</v>
      </c>
      <c r="AH326" t="e">
        <f t="shared" si="146"/>
        <v>#DIV/0!</v>
      </c>
      <c r="AI326" s="8">
        <v>-1</v>
      </c>
      <c r="AJ326" s="8">
        <v>0.87</v>
      </c>
      <c r="AK326" s="8">
        <v>0.92</v>
      </c>
      <c r="AL326" s="8">
        <v>10.012383460998535</v>
      </c>
      <c r="AM326">
        <f t="shared" si="147"/>
        <v>0.87500619173049932</v>
      </c>
      <c r="AN326">
        <f t="shared" si="148"/>
        <v>3.9671806826441664E-4</v>
      </c>
      <c r="AO326" t="e">
        <f t="shared" si="149"/>
        <v>#DIV/0!</v>
      </c>
      <c r="AP326" t="e">
        <f t="shared" si="150"/>
        <v>#DIV/0!</v>
      </c>
      <c r="AQ326" t="e">
        <f t="shared" si="151"/>
        <v>#DIV/0!</v>
      </c>
      <c r="AR326" s="8">
        <v>1800.8775634765625</v>
      </c>
      <c r="AS326" s="8">
        <v>0.5</v>
      </c>
      <c r="AT326" t="e">
        <f t="shared" si="152"/>
        <v>#DIV/0!</v>
      </c>
      <c r="AU326">
        <f t="shared" si="153"/>
        <v>3.8978020798486277</v>
      </c>
      <c r="AV326">
        <f t="shared" si="154"/>
        <v>1.1255474042986791</v>
      </c>
      <c r="AW326">
        <f t="shared" si="155"/>
        <v>25.978185653686523</v>
      </c>
      <c r="AX326" s="8">
        <v>2</v>
      </c>
      <c r="AY326">
        <f t="shared" si="156"/>
        <v>4.644859790802002</v>
      </c>
      <c r="AZ326" s="8">
        <v>1</v>
      </c>
      <c r="BA326">
        <f t="shared" si="157"/>
        <v>9.2897195816040039</v>
      </c>
      <c r="BB326" s="8">
        <v>24.843568801879883</v>
      </c>
      <c r="BC326" s="8">
        <v>25.978185653686523</v>
      </c>
      <c r="BD326" s="8">
        <v>25.007417678833008</v>
      </c>
      <c r="BE326" s="8">
        <v>49.18475341796875</v>
      </c>
      <c r="BF326" s="8">
        <v>49.289497375488281</v>
      </c>
      <c r="BG326" s="8">
        <v>19.980226516723633</v>
      </c>
      <c r="BH326" s="8">
        <v>22.153560638427734</v>
      </c>
      <c r="BI326" s="8">
        <v>64.256729125976563</v>
      </c>
      <c r="BJ326" s="8">
        <v>71.246208190917969</v>
      </c>
      <c r="BK326" s="8">
        <v>350.74697875976562</v>
      </c>
      <c r="BL326" s="8">
        <v>1798.1297607421875</v>
      </c>
      <c r="BM326" s="8">
        <v>0.29535537958145142</v>
      </c>
      <c r="BN326" s="8">
        <v>101.30912780761719</v>
      </c>
      <c r="BO326" s="8">
        <v>0.50819206237792969</v>
      </c>
      <c r="BP326" s="8">
        <v>0.21302510797977448</v>
      </c>
      <c r="BQ326" s="8">
        <v>0.5</v>
      </c>
      <c r="BR326" s="8">
        <v>-1.355140209197998</v>
      </c>
      <c r="BS326" s="8">
        <v>7.355140209197998</v>
      </c>
      <c r="BT326" s="8">
        <v>1</v>
      </c>
      <c r="BU326" s="8">
        <v>0</v>
      </c>
      <c r="BV326" s="8">
        <v>0.15999999642372131</v>
      </c>
      <c r="BW326" s="8">
        <v>111115</v>
      </c>
      <c r="BX326">
        <f t="shared" si="158"/>
        <v>1.753734893798828</v>
      </c>
      <c r="BY326">
        <f t="shared" si="159"/>
        <v>3.8978020798486278E-3</v>
      </c>
      <c r="BZ326">
        <f t="shared" si="160"/>
        <v>299.1281856536865</v>
      </c>
      <c r="CA326">
        <f t="shared" si="161"/>
        <v>297.99356880187986</v>
      </c>
      <c r="CB326">
        <f t="shared" si="162"/>
        <v>287.70075528813686</v>
      </c>
      <c r="CC326">
        <f t="shared" si="140"/>
        <v>0.41072330594126782</v>
      </c>
      <c r="CD326">
        <f t="shared" si="163"/>
        <v>3.3699053104109518</v>
      </c>
      <c r="CE326">
        <f t="shared" si="164"/>
        <v>33.263590195054235</v>
      </c>
      <c r="CF326">
        <f t="shared" si="165"/>
        <v>11.1100295566265</v>
      </c>
      <c r="CG326">
        <f t="shared" si="166"/>
        <v>25.410877227783203</v>
      </c>
      <c r="CH326">
        <f t="shared" si="167"/>
        <v>3.2584060948019782</v>
      </c>
      <c r="CI326">
        <f t="shared" si="168"/>
        <v>0.34111516244339896</v>
      </c>
      <c r="CJ326">
        <f t="shared" si="169"/>
        <v>2.2443579061122727</v>
      </c>
      <c r="CK326">
        <f t="shared" si="170"/>
        <v>1.0140481886897055</v>
      </c>
      <c r="CL326">
        <f t="shared" si="171"/>
        <v>0.21432829736557002</v>
      </c>
      <c r="CM326">
        <f t="shared" si="172"/>
        <v>5.0795220044282017</v>
      </c>
      <c r="CN326">
        <f t="shared" si="173"/>
        <v>1.0172316869907818</v>
      </c>
      <c r="CO326">
        <f t="shared" si="174"/>
        <v>66.909575166743181</v>
      </c>
      <c r="CP326">
        <f t="shared" si="175"/>
        <v>49.344111368693916</v>
      </c>
      <c r="CQ326">
        <f t="shared" si="176"/>
        <v>-5.0959564546053382E-3</v>
      </c>
      <c r="CR326">
        <f t="shared" si="177"/>
        <v>0</v>
      </c>
      <c r="CS326">
        <f t="shared" si="178"/>
        <v>1573.3746741842954</v>
      </c>
      <c r="CT326">
        <f t="shared" si="179"/>
        <v>0</v>
      </c>
      <c r="CU326" t="e">
        <f t="shared" si="180"/>
        <v>#DIV/0!</v>
      </c>
      <c r="CV326" t="e">
        <f t="shared" si="181"/>
        <v>#DIV/0!</v>
      </c>
    </row>
    <row r="327" spans="1:100" x14ac:dyDescent="0.3">
      <c r="A327" s="4" t="str">
        <f>VLOOKUP(B327,ListCodeMtrx!A$1:B$91,2,TRUE)</f>
        <v>M48</v>
      </c>
      <c r="B327">
        <v>48</v>
      </c>
      <c r="C327" s="10">
        <v>29</v>
      </c>
      <c r="D327" s="10">
        <v>2</v>
      </c>
      <c r="E327" s="10">
        <v>4</v>
      </c>
      <c r="F327" s="1">
        <v>72</v>
      </c>
      <c r="G327" s="3">
        <v>41316</v>
      </c>
      <c r="H327" s="11">
        <v>2</v>
      </c>
      <c r="I327" s="11">
        <v>161.24269745634334</v>
      </c>
      <c r="J327" s="11">
        <v>2.4469626330048309</v>
      </c>
      <c r="K327" s="11">
        <v>168.54827513472756</v>
      </c>
      <c r="L327" s="11">
        <v>246.62962604785076</v>
      </c>
      <c r="M327" s="1">
        <v>43.7</v>
      </c>
      <c r="N327" s="8">
        <v>15</v>
      </c>
      <c r="O327" s="8" t="s">
        <v>511</v>
      </c>
      <c r="P327" s="12">
        <v>0.15763888888888888</v>
      </c>
      <c r="Q327" s="12">
        <f t="shared" si="139"/>
        <v>0.43162037037037038</v>
      </c>
      <c r="R327" s="8">
        <v>3945</v>
      </c>
      <c r="S327" s="8">
        <v>0</v>
      </c>
      <c r="T327" s="13">
        <v>150</v>
      </c>
      <c r="U327" s="14">
        <f t="shared" si="141"/>
        <v>9.972115899120281</v>
      </c>
      <c r="V327" s="14">
        <f t="shared" si="142"/>
        <v>0.36557234098074431</v>
      </c>
      <c r="W327" s="14">
        <f t="shared" si="143"/>
        <v>97.845190915662855</v>
      </c>
      <c r="X327" s="15">
        <v>25.830606460571289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t="e">
        <f t="shared" si="144"/>
        <v>#DIV/0!</v>
      </c>
      <c r="AG327" t="e">
        <f t="shared" si="145"/>
        <v>#DIV/0!</v>
      </c>
      <c r="AH327" t="e">
        <f t="shared" si="146"/>
        <v>#DIV/0!</v>
      </c>
      <c r="AI327" s="8">
        <v>-1</v>
      </c>
      <c r="AJ327" s="8">
        <v>0.87</v>
      </c>
      <c r="AK327" s="8">
        <v>0.92</v>
      </c>
      <c r="AL327" s="8">
        <v>10.012383460998535</v>
      </c>
      <c r="AM327">
        <f t="shared" si="147"/>
        <v>0.87500619173049932</v>
      </c>
      <c r="AN327">
        <f t="shared" si="148"/>
        <v>6.9712027911239755E-3</v>
      </c>
      <c r="AO327" t="e">
        <f t="shared" si="149"/>
        <v>#DIV/0!</v>
      </c>
      <c r="AP327" t="e">
        <f t="shared" si="150"/>
        <v>#DIV/0!</v>
      </c>
      <c r="AQ327" t="e">
        <f t="shared" si="151"/>
        <v>#DIV/0!</v>
      </c>
      <c r="AR327" s="8">
        <v>1800.8775634765625</v>
      </c>
      <c r="AS327" s="8">
        <v>0.5</v>
      </c>
      <c r="AT327" t="e">
        <f t="shared" si="152"/>
        <v>#DIV/0!</v>
      </c>
      <c r="AU327">
        <f t="shared" si="153"/>
        <v>3.9357804872698163</v>
      </c>
      <c r="AV327">
        <f t="shared" si="154"/>
        <v>1.1023361426339062</v>
      </c>
      <c r="AW327">
        <f t="shared" si="155"/>
        <v>25.830606460571289</v>
      </c>
      <c r="AX327" s="8">
        <v>2</v>
      </c>
      <c r="AY327">
        <f t="shared" si="156"/>
        <v>4.644859790802002</v>
      </c>
      <c r="AZ327" s="8">
        <v>1</v>
      </c>
      <c r="BA327">
        <f t="shared" si="157"/>
        <v>9.2897195816040039</v>
      </c>
      <c r="BB327" s="8">
        <v>24.806364059448242</v>
      </c>
      <c r="BC327" s="8">
        <v>25.830606460571289</v>
      </c>
      <c r="BD327" s="8">
        <v>25.008764266967773</v>
      </c>
      <c r="BE327" s="8">
        <v>151.13555908203125</v>
      </c>
      <c r="BF327" s="8">
        <v>145.12394714355469</v>
      </c>
      <c r="BG327" s="8">
        <v>19.900171279907227</v>
      </c>
      <c r="BH327" s="8">
        <v>22.094705581665039</v>
      </c>
      <c r="BI327" s="8">
        <v>64.137344360351563</v>
      </c>
      <c r="BJ327" s="8">
        <v>71.210235595703125</v>
      </c>
      <c r="BK327" s="8">
        <v>350.76422119140625</v>
      </c>
      <c r="BL327" s="8">
        <v>1798.7530517578125</v>
      </c>
      <c r="BM327" s="8">
        <v>0.24478092789649963</v>
      </c>
      <c r="BN327" s="8">
        <v>101.30245208740234</v>
      </c>
      <c r="BO327" s="8">
        <v>0.97390556335449219</v>
      </c>
      <c r="BP327" s="8">
        <v>0.21015836298465729</v>
      </c>
      <c r="BQ327" s="8">
        <v>0.75</v>
      </c>
      <c r="BR327" s="8">
        <v>-1.355140209197998</v>
      </c>
      <c r="BS327" s="8">
        <v>7.355140209197998</v>
      </c>
      <c r="BT327" s="8">
        <v>1</v>
      </c>
      <c r="BU327" s="8">
        <v>0</v>
      </c>
      <c r="BV327" s="8">
        <v>0.15999999642372131</v>
      </c>
      <c r="BW327" s="8">
        <v>111115</v>
      </c>
      <c r="BX327">
        <f t="shared" si="158"/>
        <v>1.753821105957031</v>
      </c>
      <c r="BY327">
        <f t="shared" si="159"/>
        <v>3.9357804872698163E-3</v>
      </c>
      <c r="BZ327">
        <f t="shared" si="160"/>
        <v>298.98060646057127</v>
      </c>
      <c r="CA327">
        <f t="shared" si="161"/>
        <v>297.95636405944822</v>
      </c>
      <c r="CB327">
        <f t="shared" si="162"/>
        <v>287.8004818484078</v>
      </c>
      <c r="CC327">
        <f t="shared" si="140"/>
        <v>0.40955891715777581</v>
      </c>
      <c r="CD327">
        <f t="shared" si="163"/>
        <v>3.3405839962057899</v>
      </c>
      <c r="CE327">
        <f t="shared" si="164"/>
        <v>32.976338947092621</v>
      </c>
      <c r="CF327">
        <f t="shared" si="165"/>
        <v>10.881633365427582</v>
      </c>
      <c r="CG327">
        <f t="shared" si="166"/>
        <v>25.318485260009766</v>
      </c>
      <c r="CH327">
        <f t="shared" si="167"/>
        <v>3.2405559249420146</v>
      </c>
      <c r="CI327">
        <f t="shared" si="168"/>
        <v>0.35173090174082489</v>
      </c>
      <c r="CJ327">
        <f t="shared" si="169"/>
        <v>2.2382478535718837</v>
      </c>
      <c r="CK327">
        <f t="shared" si="170"/>
        <v>1.0023080713701309</v>
      </c>
      <c r="CL327">
        <f t="shared" si="171"/>
        <v>0.22103484374756746</v>
      </c>
      <c r="CM327">
        <f t="shared" si="172"/>
        <v>9.9119577647166714</v>
      </c>
      <c r="CN327">
        <f t="shared" si="173"/>
        <v>0.67421809316470482</v>
      </c>
      <c r="CO327">
        <f t="shared" si="174"/>
        <v>67.352111383339093</v>
      </c>
      <c r="CP327">
        <f t="shared" si="175"/>
        <v>143.67477999210791</v>
      </c>
      <c r="CQ327">
        <f t="shared" si="176"/>
        <v>4.6747457055581317E-2</v>
      </c>
      <c r="CR327">
        <f t="shared" si="177"/>
        <v>0</v>
      </c>
      <c r="CS327">
        <f t="shared" si="178"/>
        <v>1573.9200576822172</v>
      </c>
      <c r="CT327">
        <f t="shared" si="179"/>
        <v>0</v>
      </c>
      <c r="CU327" t="e">
        <f t="shared" si="180"/>
        <v>#DIV/0!</v>
      </c>
      <c r="CV327" t="e">
        <f t="shared" si="181"/>
        <v>#DIV/0!</v>
      </c>
    </row>
    <row r="328" spans="1:100" x14ac:dyDescent="0.3">
      <c r="A328" s="4" t="str">
        <f>VLOOKUP(B328,ListCodeMtrx!A$1:B$91,2,TRUE)</f>
        <v>M48</v>
      </c>
      <c r="B328">
        <v>48</v>
      </c>
      <c r="C328" s="10">
        <v>29</v>
      </c>
      <c r="D328" s="10">
        <v>2</v>
      </c>
      <c r="E328" s="10">
        <v>4</v>
      </c>
      <c r="F328" s="1">
        <v>72</v>
      </c>
      <c r="G328" s="3">
        <v>41316</v>
      </c>
      <c r="H328" s="11">
        <v>2</v>
      </c>
      <c r="I328" s="11">
        <v>161.24269745634334</v>
      </c>
      <c r="J328" s="11">
        <v>2.4469626330048309</v>
      </c>
      <c r="K328" s="11">
        <v>168.54827513472756</v>
      </c>
      <c r="L328" s="11">
        <v>246.62962604785076</v>
      </c>
      <c r="M328" s="1">
        <v>43.7</v>
      </c>
      <c r="N328" s="8">
        <v>16</v>
      </c>
      <c r="O328" s="8" t="s">
        <v>512</v>
      </c>
      <c r="P328" s="12">
        <v>0.15763888888888888</v>
      </c>
      <c r="Q328" s="12">
        <f t="shared" si="139"/>
        <v>0.43403935185185183</v>
      </c>
      <c r="R328" s="8">
        <v>4154</v>
      </c>
      <c r="S328" s="8">
        <v>0</v>
      </c>
      <c r="T328" s="13" t="s">
        <v>192</v>
      </c>
      <c r="U328" s="14">
        <f t="shared" si="141"/>
        <v>31.194296266606496</v>
      </c>
      <c r="V328" s="14">
        <f t="shared" si="142"/>
        <v>0.37612914528621827</v>
      </c>
      <c r="W328" s="14">
        <f t="shared" si="143"/>
        <v>238.9331242737328</v>
      </c>
      <c r="X328" s="15">
        <v>25.42616081237793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t="e">
        <f t="shared" si="144"/>
        <v>#DIV/0!</v>
      </c>
      <c r="AG328" t="e">
        <f t="shared" si="145"/>
        <v>#DIV/0!</v>
      </c>
      <c r="AH328" t="e">
        <f t="shared" si="146"/>
        <v>#DIV/0!</v>
      </c>
      <c r="AI328" s="8">
        <v>-1</v>
      </c>
      <c r="AJ328" s="8">
        <v>0.87</v>
      </c>
      <c r="AK328" s="8">
        <v>0.92</v>
      </c>
      <c r="AL328" s="8">
        <v>10.012383460998535</v>
      </c>
      <c r="AM328">
        <f t="shared" si="147"/>
        <v>0.87500619173049932</v>
      </c>
      <c r="AN328">
        <f t="shared" si="148"/>
        <v>2.0432541726093295E-2</v>
      </c>
      <c r="AO328" t="e">
        <f t="shared" si="149"/>
        <v>#DIV/0!</v>
      </c>
      <c r="AP328" t="e">
        <f t="shared" si="150"/>
        <v>#DIV/0!</v>
      </c>
      <c r="AQ328" t="e">
        <f t="shared" si="151"/>
        <v>#DIV/0!</v>
      </c>
      <c r="AR328" s="8">
        <v>1800.8775634765625</v>
      </c>
      <c r="AS328" s="8">
        <v>0.5</v>
      </c>
      <c r="AT328" t="e">
        <f t="shared" si="152"/>
        <v>#DIV/0!</v>
      </c>
      <c r="AU328">
        <f t="shared" si="153"/>
        <v>3.9150773552176865</v>
      </c>
      <c r="AV328">
        <f t="shared" si="154"/>
        <v>1.0675265821985818</v>
      </c>
      <c r="AW328">
        <f t="shared" si="155"/>
        <v>25.42616081237793</v>
      </c>
      <c r="AX328" s="8">
        <v>2</v>
      </c>
      <c r="AY328">
        <f t="shared" si="156"/>
        <v>4.644859790802002</v>
      </c>
      <c r="AZ328" s="8">
        <v>1</v>
      </c>
      <c r="BA328">
        <f t="shared" si="157"/>
        <v>9.2897195816040039</v>
      </c>
      <c r="BB328" s="8">
        <v>24.707414627075195</v>
      </c>
      <c r="BC328" s="8">
        <v>25.42616081237793</v>
      </c>
      <c r="BD328" s="8">
        <v>25.009458541870117</v>
      </c>
      <c r="BE328" s="8">
        <v>400.21487426757812</v>
      </c>
      <c r="BF328" s="8">
        <v>381.57577514648437</v>
      </c>
      <c r="BG328" s="8">
        <v>19.47364616394043</v>
      </c>
      <c r="BH328" s="8">
        <v>21.657709121704102</v>
      </c>
      <c r="BI328" s="8">
        <v>63.130725860595703</v>
      </c>
      <c r="BJ328" s="8">
        <v>70.211135864257812</v>
      </c>
      <c r="BK328" s="8">
        <v>350.7486572265625</v>
      </c>
      <c r="BL328" s="8">
        <v>1800.716796875</v>
      </c>
      <c r="BM328" s="8">
        <v>0.15779285132884979</v>
      </c>
      <c r="BN328" s="8">
        <v>101.29605865478516</v>
      </c>
      <c r="BO328" s="8">
        <v>1.8473186492919922</v>
      </c>
      <c r="BP328" s="8">
        <v>0.2000436931848526</v>
      </c>
      <c r="BQ328" s="8">
        <v>0.5</v>
      </c>
      <c r="BR328" s="8">
        <v>-1.355140209197998</v>
      </c>
      <c r="BS328" s="8">
        <v>7.355140209197998</v>
      </c>
      <c r="BT328" s="8">
        <v>1</v>
      </c>
      <c r="BU328" s="8">
        <v>0</v>
      </c>
      <c r="BV328" s="8">
        <v>0.15999999642372131</v>
      </c>
      <c r="BW328" s="8">
        <v>111115</v>
      </c>
      <c r="BX328">
        <f t="shared" si="158"/>
        <v>1.7537432861328122</v>
      </c>
      <c r="BY328">
        <f t="shared" si="159"/>
        <v>3.9150773552176863E-3</v>
      </c>
      <c r="BZ328">
        <f t="shared" si="160"/>
        <v>298.57616081237791</v>
      </c>
      <c r="CA328">
        <f t="shared" si="161"/>
        <v>297.85741462707517</v>
      </c>
      <c r="CB328">
        <f t="shared" si="162"/>
        <v>288.1146810601349</v>
      </c>
      <c r="CC328">
        <f t="shared" si="140"/>
        <v>0.42861208541965168</v>
      </c>
      <c r="CD328">
        <f t="shared" si="163"/>
        <v>3.2613671557189958</v>
      </c>
      <c r="CE328">
        <f t="shared" si="164"/>
        <v>32.196387490590006</v>
      </c>
      <c r="CF328">
        <f t="shared" si="165"/>
        <v>10.538678368885904</v>
      </c>
      <c r="CG328">
        <f t="shared" si="166"/>
        <v>25.066787719726563</v>
      </c>
      <c r="CH328">
        <f t="shared" si="167"/>
        <v>3.1923605528828096</v>
      </c>
      <c r="CI328">
        <f t="shared" si="168"/>
        <v>0.36149275504971834</v>
      </c>
      <c r="CJ328">
        <f t="shared" si="169"/>
        <v>2.1938405735204141</v>
      </c>
      <c r="CK328">
        <f t="shared" si="170"/>
        <v>0.99851997936239556</v>
      </c>
      <c r="CL328">
        <f t="shared" si="171"/>
        <v>0.2272038989652079</v>
      </c>
      <c r="CM328">
        <f t="shared" si="172"/>
        <v>24.202983771003112</v>
      </c>
      <c r="CN328">
        <f t="shared" si="173"/>
        <v>0.62617477270932087</v>
      </c>
      <c r="CO328">
        <f t="shared" si="174"/>
        <v>67.670706444474632</v>
      </c>
      <c r="CP328">
        <f t="shared" si="175"/>
        <v>377.04255973669831</v>
      </c>
      <c r="CQ328">
        <f t="shared" si="176"/>
        <v>5.5986784804178104E-2</v>
      </c>
      <c r="CR328">
        <f t="shared" si="177"/>
        <v>0</v>
      </c>
      <c r="CS328">
        <f t="shared" si="178"/>
        <v>1575.6383468187369</v>
      </c>
      <c r="CT328">
        <f t="shared" si="179"/>
        <v>0</v>
      </c>
      <c r="CU328" t="e">
        <f t="shared" si="180"/>
        <v>#DIV/0!</v>
      </c>
      <c r="CV328" t="e">
        <f t="shared" si="181"/>
        <v>#DIV/0!</v>
      </c>
    </row>
    <row r="329" spans="1:100" s="5" customFormat="1" x14ac:dyDescent="0.3">
      <c r="A329" s="4" t="str">
        <f>VLOOKUP(B329,ListCodeMtrx!A$1:B$91,2,TRUE)</f>
        <v>M48</v>
      </c>
      <c r="B329">
        <v>48</v>
      </c>
      <c r="C329" s="10">
        <v>29</v>
      </c>
      <c r="D329" s="10">
        <v>2</v>
      </c>
      <c r="E329" s="10">
        <v>4</v>
      </c>
      <c r="F329" s="1">
        <v>72</v>
      </c>
      <c r="G329" s="3">
        <v>41316</v>
      </c>
      <c r="H329" s="11">
        <v>2</v>
      </c>
      <c r="I329" s="11">
        <v>161.24269745634334</v>
      </c>
      <c r="J329" s="11">
        <v>2.4469626330048309</v>
      </c>
      <c r="K329" s="11">
        <v>168.54827513472756</v>
      </c>
      <c r="L329" s="11">
        <v>246.62962604785076</v>
      </c>
      <c r="M329" s="1">
        <v>43.7</v>
      </c>
      <c r="N329" s="8">
        <v>17</v>
      </c>
      <c r="O329" s="8" t="s">
        <v>513</v>
      </c>
      <c r="P329" s="12">
        <v>0.15763888888888888</v>
      </c>
      <c r="Q329" s="12">
        <f t="shared" si="139"/>
        <v>0.43645833333333328</v>
      </c>
      <c r="R329" s="8">
        <v>4363</v>
      </c>
      <c r="S329" s="8">
        <v>0</v>
      </c>
      <c r="T329" s="13">
        <v>800</v>
      </c>
      <c r="U329" s="14">
        <f t="shared" si="141"/>
        <v>48.192411731590298</v>
      </c>
      <c r="V329" s="14">
        <f t="shared" si="142"/>
        <v>0.40183798195551979</v>
      </c>
      <c r="W329" s="14">
        <f t="shared" si="143"/>
        <v>560.03412916998252</v>
      </c>
      <c r="X329" s="15">
        <v>25.227184295654297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t="e">
        <f t="shared" si="144"/>
        <v>#DIV/0!</v>
      </c>
      <c r="AG329" t="e">
        <f t="shared" si="145"/>
        <v>#DIV/0!</v>
      </c>
      <c r="AH329" t="e">
        <f t="shared" si="146"/>
        <v>#DIV/0!</v>
      </c>
      <c r="AI329" s="8">
        <v>-1</v>
      </c>
      <c r="AJ329" s="8">
        <v>0.87</v>
      </c>
      <c r="AK329" s="8">
        <v>0.92</v>
      </c>
      <c r="AL329" s="8">
        <v>10.012383460998535</v>
      </c>
      <c r="AM329">
        <f t="shared" si="147"/>
        <v>0.87500619173049932</v>
      </c>
      <c r="AN329">
        <f t="shared" si="148"/>
        <v>3.1216935063422647E-2</v>
      </c>
      <c r="AO329" t="e">
        <f t="shared" si="149"/>
        <v>#DIV/0!</v>
      </c>
      <c r="AP329" t="e">
        <f t="shared" si="150"/>
        <v>#DIV/0!</v>
      </c>
      <c r="AQ329" t="e">
        <f t="shared" si="151"/>
        <v>#DIV/0!</v>
      </c>
      <c r="AR329" s="8">
        <v>1800.8775634765625</v>
      </c>
      <c r="AS329" s="8">
        <v>0.5</v>
      </c>
      <c r="AT329" t="e">
        <f t="shared" si="152"/>
        <v>#DIV/0!</v>
      </c>
      <c r="AU329">
        <f t="shared" si="153"/>
        <v>4.1369635474450339</v>
      </c>
      <c r="AV329">
        <f t="shared" si="154"/>
        <v>1.059025692349115</v>
      </c>
      <c r="AW329">
        <f t="shared" si="155"/>
        <v>25.227184295654297</v>
      </c>
      <c r="AX329" s="8">
        <v>2</v>
      </c>
      <c r="AY329">
        <f t="shared" si="156"/>
        <v>4.644859790802002</v>
      </c>
      <c r="AZ329" s="8">
        <v>1</v>
      </c>
      <c r="BA329">
        <f t="shared" si="157"/>
        <v>9.2897195816040039</v>
      </c>
      <c r="BB329" s="8">
        <v>24.676795959472656</v>
      </c>
      <c r="BC329" s="8">
        <v>25.227184295654297</v>
      </c>
      <c r="BD329" s="8">
        <v>25.007158279418945</v>
      </c>
      <c r="BE329" s="8">
        <v>799.688232421875</v>
      </c>
      <c r="BF329" s="8">
        <v>770.392578125</v>
      </c>
      <c r="BG329" s="8">
        <v>19.054607391357422</v>
      </c>
      <c r="BH329" s="8">
        <v>21.363037109375</v>
      </c>
      <c r="BI329" s="8">
        <v>61.884910583496094</v>
      </c>
      <c r="BJ329" s="8">
        <v>69.382156372070313</v>
      </c>
      <c r="BK329" s="8">
        <v>350.76531982421875</v>
      </c>
      <c r="BL329" s="8">
        <v>1800.9295654296875</v>
      </c>
      <c r="BM329" s="8">
        <v>0.19926296174526215</v>
      </c>
      <c r="BN329" s="8">
        <v>101.29528045654297</v>
      </c>
      <c r="BO329" s="8">
        <v>2.9953899383544922</v>
      </c>
      <c r="BP329" s="8">
        <v>0.19815923273563385</v>
      </c>
      <c r="BQ329" s="8">
        <v>0.5</v>
      </c>
      <c r="BR329" s="8">
        <v>-1.355140209197998</v>
      </c>
      <c r="BS329" s="8">
        <v>7.355140209197998</v>
      </c>
      <c r="BT329" s="8">
        <v>1</v>
      </c>
      <c r="BU329" s="8">
        <v>0</v>
      </c>
      <c r="BV329" s="8">
        <v>0.15999999642372131</v>
      </c>
      <c r="BW329" s="8">
        <v>111115</v>
      </c>
      <c r="BX329">
        <f t="shared" si="158"/>
        <v>1.7538265991210935</v>
      </c>
      <c r="BY329">
        <f t="shared" si="159"/>
        <v>4.1369635474450342E-3</v>
      </c>
      <c r="BZ329">
        <f t="shared" si="160"/>
        <v>298.37718429565427</v>
      </c>
      <c r="CA329">
        <f t="shared" si="161"/>
        <v>297.82679595947263</v>
      </c>
      <c r="CB329">
        <f t="shared" si="162"/>
        <v>288.14872402812398</v>
      </c>
      <c r="CC329">
        <f t="shared" si="140"/>
        <v>0.39739634773372295</v>
      </c>
      <c r="CD329">
        <f t="shared" si="163"/>
        <v>3.2230005277467906</v>
      </c>
      <c r="CE329">
        <f t="shared" si="164"/>
        <v>31.817874566520413</v>
      </c>
      <c r="CF329">
        <f t="shared" si="165"/>
        <v>10.454837457145413</v>
      </c>
      <c r="CG329">
        <f t="shared" si="166"/>
        <v>24.951990127563477</v>
      </c>
      <c r="CH329">
        <f t="shared" si="167"/>
        <v>3.1705877574027301</v>
      </c>
      <c r="CI329">
        <f t="shared" si="168"/>
        <v>0.38517670097120932</v>
      </c>
      <c r="CJ329">
        <f t="shared" si="169"/>
        <v>2.1639748353976755</v>
      </c>
      <c r="CK329">
        <f t="shared" si="170"/>
        <v>1.0066129220050546</v>
      </c>
      <c r="CL329">
        <f t="shared" si="171"/>
        <v>0.24217888741800625</v>
      </c>
      <c r="CM329">
        <f t="shared" si="172"/>
        <v>56.728814179509193</v>
      </c>
      <c r="CN329">
        <f t="shared" si="173"/>
        <v>0.72694642325476067</v>
      </c>
      <c r="CO329">
        <f t="shared" si="174"/>
        <v>67.643648504247736</v>
      </c>
      <c r="CP329">
        <f t="shared" si="175"/>
        <v>763.38916373061056</v>
      </c>
      <c r="CQ329">
        <f t="shared" si="176"/>
        <v>4.2703128556512447E-2</v>
      </c>
      <c r="CR329">
        <f t="shared" si="177"/>
        <v>0</v>
      </c>
      <c r="CS329">
        <f t="shared" si="178"/>
        <v>1575.824520621494</v>
      </c>
      <c r="CT329">
        <f t="shared" si="179"/>
        <v>0</v>
      </c>
      <c r="CU329" t="e">
        <f t="shared" si="180"/>
        <v>#DIV/0!</v>
      </c>
      <c r="CV329" t="e">
        <f t="shared" si="181"/>
        <v>#DIV/0!</v>
      </c>
    </row>
    <row r="330" spans="1:100" x14ac:dyDescent="0.3">
      <c r="A330" s="4" t="str">
        <f>VLOOKUP(B330,ListCodeMtrx!A$1:B$91,2,TRUE)</f>
        <v>M48</v>
      </c>
      <c r="B330" s="5">
        <v>48</v>
      </c>
      <c r="C330" s="10">
        <v>29</v>
      </c>
      <c r="D330" s="10">
        <v>2</v>
      </c>
      <c r="E330" s="10">
        <v>4</v>
      </c>
      <c r="F330" s="1">
        <v>72</v>
      </c>
      <c r="G330" s="17">
        <v>41316</v>
      </c>
      <c r="H330" s="11">
        <v>2</v>
      </c>
      <c r="I330" s="11">
        <v>161.24269745634334</v>
      </c>
      <c r="J330" s="11">
        <v>2.4469626330048309</v>
      </c>
      <c r="K330" s="11">
        <v>168.54827513472756</v>
      </c>
      <c r="L330" s="11">
        <v>246.62962604785076</v>
      </c>
      <c r="M330" s="1">
        <v>43.7</v>
      </c>
      <c r="N330" s="19">
        <v>18</v>
      </c>
      <c r="O330" s="19" t="s">
        <v>514</v>
      </c>
      <c r="P330" s="12">
        <v>0.15763888888888888</v>
      </c>
      <c r="Q330" s="12">
        <f t="shared" si="139"/>
        <v>0.43883101851851858</v>
      </c>
      <c r="R330" s="19">
        <v>4559.5</v>
      </c>
      <c r="S330" s="19">
        <v>0</v>
      </c>
      <c r="T330" s="13" t="s">
        <v>194</v>
      </c>
      <c r="U330" s="5">
        <f t="shared" si="141"/>
        <v>30.94265862753188</v>
      </c>
      <c r="V330" s="5">
        <f t="shared" si="142"/>
        <v>0.3952645103123742</v>
      </c>
      <c r="W330" s="5">
        <f t="shared" si="143"/>
        <v>245.83756634408942</v>
      </c>
      <c r="X330" s="5">
        <v>25.126096725463867</v>
      </c>
      <c r="Y330" s="19">
        <v>3</v>
      </c>
      <c r="Z330" s="19">
        <v>3</v>
      </c>
      <c r="AA330" s="19">
        <v>0</v>
      </c>
      <c r="AB330" s="19">
        <v>0</v>
      </c>
      <c r="AC330" s="19">
        <v>532.863525390625</v>
      </c>
      <c r="AD330" s="19">
        <v>1004.579833984375</v>
      </c>
      <c r="AE330" s="19">
        <v>759.485107421875</v>
      </c>
      <c r="AF330" s="5" t="e">
        <f t="shared" si="144"/>
        <v>#DIV/0!</v>
      </c>
      <c r="AG330" s="5">
        <f t="shared" si="145"/>
        <v>0.4695657752981402</v>
      </c>
      <c r="AH330" s="5">
        <f t="shared" si="146"/>
        <v>0.24397735079988889</v>
      </c>
      <c r="AI330" s="19">
        <v>-1</v>
      </c>
      <c r="AJ330" s="19">
        <v>0.87</v>
      </c>
      <c r="AK330" s="19">
        <v>0.92</v>
      </c>
      <c r="AL330" s="19">
        <v>10.012383460998535</v>
      </c>
      <c r="AM330" s="5">
        <f t="shared" si="147"/>
        <v>0.87500619173049932</v>
      </c>
      <c r="AN330" s="5">
        <f t="shared" si="148"/>
        <v>2.0266104728092219E-2</v>
      </c>
      <c r="AO330" s="5">
        <f t="shared" si="149"/>
        <v>0.51958077788991541</v>
      </c>
      <c r="AP330" s="5">
        <f t="shared" si="150"/>
        <v>1.8852478845271874</v>
      </c>
      <c r="AQ330" s="5">
        <f t="shared" si="151"/>
        <v>-1</v>
      </c>
      <c r="AR330" s="19">
        <v>1801.31494140625</v>
      </c>
      <c r="AS330" s="19">
        <v>0.5</v>
      </c>
      <c r="AT330" s="5">
        <f t="shared" si="152"/>
        <v>192.2738812912489</v>
      </c>
      <c r="AU330" s="5">
        <f t="shared" si="153"/>
        <v>4.0838563123157545</v>
      </c>
      <c r="AV330" s="5">
        <f t="shared" si="154"/>
        <v>1.0623176407741268</v>
      </c>
      <c r="AW330" s="5">
        <f t="shared" si="155"/>
        <v>25.126096725463867</v>
      </c>
      <c r="AX330" s="19">
        <v>2</v>
      </c>
      <c r="AY330" s="5">
        <f t="shared" si="156"/>
        <v>4.644859790802002</v>
      </c>
      <c r="AZ330" s="19">
        <v>1</v>
      </c>
      <c r="BA330" s="5">
        <f t="shared" si="157"/>
        <v>9.2897195816040039</v>
      </c>
      <c r="BB330" s="19">
        <v>24.634729385375977</v>
      </c>
      <c r="BC330" s="19">
        <v>25.126096725463867</v>
      </c>
      <c r="BD330" s="19">
        <v>25.012678146362305</v>
      </c>
      <c r="BE330" s="19">
        <v>399.55523681640625</v>
      </c>
      <c r="BF330" s="19">
        <v>381.02444458007813</v>
      </c>
      <c r="BG330" s="19">
        <v>18.860301971435547</v>
      </c>
      <c r="BH330" s="19">
        <v>21.139694213867187</v>
      </c>
      <c r="BI330" s="19">
        <v>61.407821655273438</v>
      </c>
      <c r="BJ330" s="19">
        <v>68.829368591308594</v>
      </c>
      <c r="BK330" s="19">
        <v>350.75357055664062</v>
      </c>
      <c r="BL330" s="19">
        <v>1801.31494140625</v>
      </c>
      <c r="BM330" s="19">
        <v>0.12461502850055695</v>
      </c>
      <c r="BN330" s="19">
        <v>101.29487609863281</v>
      </c>
      <c r="BO330" s="19">
        <v>1.7421245574951172</v>
      </c>
      <c r="BP330" s="19">
        <v>0.19440747797489166</v>
      </c>
      <c r="BQ330" s="19">
        <v>0.5</v>
      </c>
      <c r="BR330" s="19">
        <v>-1.355140209197998</v>
      </c>
      <c r="BS330" s="19">
        <v>7.355140209197998</v>
      </c>
      <c r="BT330" s="19">
        <v>1</v>
      </c>
      <c r="BU330" s="19">
        <v>0</v>
      </c>
      <c r="BV330" s="19">
        <v>0.15999999642372131</v>
      </c>
      <c r="BW330" s="19">
        <v>111115</v>
      </c>
      <c r="BX330" s="5">
        <f t="shared" si="158"/>
        <v>1.7537678527832028</v>
      </c>
      <c r="BY330" s="5">
        <f t="shared" si="159"/>
        <v>4.0838563123157543E-3</v>
      </c>
      <c r="BZ330" s="5">
        <f t="shared" si="160"/>
        <v>298.27609672546384</v>
      </c>
      <c r="CA330" s="5">
        <f t="shared" si="161"/>
        <v>297.78472938537595</v>
      </c>
      <c r="CB330" s="5">
        <f t="shared" si="162"/>
        <v>288.21038418299577</v>
      </c>
      <c r="CC330" s="5">
        <f t="shared" si="140"/>
        <v>0.40973180915103091</v>
      </c>
      <c r="CD330" s="5">
        <f t="shared" si="163"/>
        <v>3.2036603469307887</v>
      </c>
      <c r="CE330" s="5">
        <f t="shared" si="164"/>
        <v>31.627072072345712</v>
      </c>
      <c r="CF330" s="5">
        <f t="shared" si="165"/>
        <v>10.487377858478524</v>
      </c>
      <c r="CG330" s="5">
        <f t="shared" si="166"/>
        <v>24.880413055419922</v>
      </c>
      <c r="CH330" s="5">
        <f t="shared" si="167"/>
        <v>3.1570780521576101</v>
      </c>
      <c r="CI330" s="5">
        <f t="shared" si="168"/>
        <v>0.37913293677237403</v>
      </c>
      <c r="CJ330" s="5">
        <f t="shared" si="169"/>
        <v>2.1413427061566619</v>
      </c>
      <c r="CK330" s="5">
        <f t="shared" si="170"/>
        <v>1.0157353460009482</v>
      </c>
      <c r="CL330" s="5">
        <f t="shared" si="171"/>
        <v>0.23835646061309487</v>
      </c>
      <c r="CM330" s="5">
        <f t="shared" si="172"/>
        <v>24.902085823213962</v>
      </c>
      <c r="CN330" s="5">
        <f t="shared" si="173"/>
        <v>0.64520156079493451</v>
      </c>
      <c r="CO330" s="5">
        <f t="shared" si="174"/>
        <v>67.331917547261199</v>
      </c>
      <c r="CP330" s="5">
        <f t="shared" si="175"/>
        <v>376.52779763823844</v>
      </c>
      <c r="CQ330" s="5">
        <f t="shared" si="176"/>
        <v>5.5332662089499961E-2</v>
      </c>
      <c r="CR330" s="5">
        <f t="shared" si="177"/>
        <v>0</v>
      </c>
      <c r="CS330" s="5">
        <f t="shared" si="178"/>
        <v>1576.1617269871304</v>
      </c>
      <c r="CT330" s="5">
        <f t="shared" si="179"/>
        <v>471.71630859375</v>
      </c>
      <c r="CU330" s="5">
        <f t="shared" si="180"/>
        <v>0.24397735079988889</v>
      </c>
      <c r="CV330" s="5" t="e">
        <f t="shared" si="181"/>
        <v>#DIV/0!</v>
      </c>
    </row>
    <row r="331" spans="1:100" x14ac:dyDescent="0.3">
      <c r="A331" s="4" t="str">
        <f>VLOOKUP(B331,ListCodeMtrx!A$1:B$91,2,TRUE)</f>
        <v>M53</v>
      </c>
      <c r="B331">
        <v>53</v>
      </c>
      <c r="C331" s="10">
        <v>28</v>
      </c>
      <c r="D331" s="10">
        <v>2</v>
      </c>
      <c r="E331" s="10">
        <v>5</v>
      </c>
      <c r="F331" s="1">
        <v>72</v>
      </c>
      <c r="G331" s="3">
        <v>41316</v>
      </c>
      <c r="H331" s="11">
        <v>2</v>
      </c>
      <c r="I331" s="11">
        <v>159.5650300336209</v>
      </c>
      <c r="J331" s="11">
        <v>2.5666257867086197</v>
      </c>
      <c r="K331" s="11">
        <v>158.74055025265577</v>
      </c>
      <c r="L331" s="11">
        <v>245.65477404499649</v>
      </c>
      <c r="M331" s="1">
        <v>40.4</v>
      </c>
      <c r="N331" s="8">
        <v>19</v>
      </c>
      <c r="O331" s="8" t="s">
        <v>515</v>
      </c>
      <c r="P331" s="12">
        <v>0.15763888888888888</v>
      </c>
      <c r="Q331" s="12">
        <f t="shared" si="139"/>
        <v>0.44324074074074071</v>
      </c>
      <c r="R331" s="8">
        <v>4949</v>
      </c>
      <c r="S331" s="8">
        <v>0</v>
      </c>
      <c r="T331" s="13">
        <v>400</v>
      </c>
      <c r="U331">
        <f t="shared" si="141"/>
        <v>32.793607328046797</v>
      </c>
      <c r="V331">
        <f t="shared" si="142"/>
        <v>0.54017099415039715</v>
      </c>
      <c r="W331">
        <f t="shared" si="143"/>
        <v>273.41933179846188</v>
      </c>
      <c r="X331">
        <v>24.84565544128418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t="e">
        <f t="shared" si="144"/>
        <v>#DIV/0!</v>
      </c>
      <c r="AG331" t="e">
        <f t="shared" si="145"/>
        <v>#DIV/0!</v>
      </c>
      <c r="AH331" t="e">
        <f t="shared" si="146"/>
        <v>#DIV/0!</v>
      </c>
      <c r="AI331" s="8">
        <v>-1</v>
      </c>
      <c r="AJ331" s="8">
        <v>0.87</v>
      </c>
      <c r="AK331" s="8">
        <v>0.92</v>
      </c>
      <c r="AL331" s="8">
        <v>10.012383460998535</v>
      </c>
      <c r="AM331">
        <f t="shared" si="147"/>
        <v>0.87500619173049932</v>
      </c>
      <c r="AN331">
        <f t="shared" si="148"/>
        <v>2.1454250263642987E-2</v>
      </c>
      <c r="AO331" t="e">
        <f t="shared" si="149"/>
        <v>#DIV/0!</v>
      </c>
      <c r="AP331" t="e">
        <f t="shared" si="150"/>
        <v>#DIV/0!</v>
      </c>
      <c r="AQ331" t="e">
        <f t="shared" si="151"/>
        <v>#DIV/0!</v>
      </c>
      <c r="AR331" s="8">
        <v>1801.31494140625</v>
      </c>
      <c r="AS331" s="8">
        <v>0.5</v>
      </c>
      <c r="AT331" t="e">
        <f t="shared" si="152"/>
        <v>#DIV/0!</v>
      </c>
      <c r="AU331">
        <f t="shared" si="153"/>
        <v>4.8134523661714281</v>
      </c>
      <c r="AV331">
        <f t="shared" si="154"/>
        <v>0.92971623796893832</v>
      </c>
      <c r="AW331">
        <f t="shared" si="155"/>
        <v>24.84565544128418</v>
      </c>
      <c r="AX331" s="8">
        <v>2</v>
      </c>
      <c r="AY331">
        <f t="shared" si="156"/>
        <v>4.644859790802002</v>
      </c>
      <c r="AZ331" s="8">
        <v>1</v>
      </c>
      <c r="BA331">
        <f t="shared" si="157"/>
        <v>9.2897195816040039</v>
      </c>
      <c r="BB331" s="8">
        <v>24.760107040405273</v>
      </c>
      <c r="BC331" s="8">
        <v>24.84565544128418</v>
      </c>
      <c r="BD331" s="8">
        <v>25.011745452880859</v>
      </c>
      <c r="BE331" s="8">
        <v>400.02545166015625</v>
      </c>
      <c r="BF331" s="8">
        <v>380.28317260742187</v>
      </c>
      <c r="BG331" s="8">
        <v>19.241796493530273</v>
      </c>
      <c r="BH331" s="8">
        <v>21.926197052001953</v>
      </c>
      <c r="BI331" s="8">
        <v>62.176963806152344</v>
      </c>
      <c r="BJ331" s="8">
        <v>70.8511962890625</v>
      </c>
      <c r="BK331" s="8">
        <v>350.7607421875</v>
      </c>
      <c r="BL331" s="8">
        <v>1800.15576171875</v>
      </c>
      <c r="BM331" s="8">
        <v>0.27006882429122925</v>
      </c>
      <c r="BN331" s="8">
        <v>101.2861328125</v>
      </c>
      <c r="BO331" s="8">
        <v>1.8076457977294922</v>
      </c>
      <c r="BP331" s="8">
        <v>0.18562985956668854</v>
      </c>
      <c r="BQ331" s="8">
        <v>0.5</v>
      </c>
      <c r="BR331" s="8">
        <v>-1.355140209197998</v>
      </c>
      <c r="BS331" s="8">
        <v>7.355140209197998</v>
      </c>
      <c r="BT331" s="8">
        <v>1</v>
      </c>
      <c r="BU331" s="8">
        <v>0</v>
      </c>
      <c r="BV331" s="8">
        <v>0.15999999642372131</v>
      </c>
      <c r="BW331" s="8">
        <v>111115</v>
      </c>
      <c r="BX331">
        <f t="shared" si="158"/>
        <v>1.7538037109374998</v>
      </c>
      <c r="BY331">
        <f t="shared" si="159"/>
        <v>4.8134523661714284E-3</v>
      </c>
      <c r="BZ331">
        <f t="shared" si="160"/>
        <v>297.99565544128416</v>
      </c>
      <c r="CA331">
        <f t="shared" si="161"/>
        <v>297.91010704040525</v>
      </c>
      <c r="CB331">
        <f t="shared" si="162"/>
        <v>288.02491543714132</v>
      </c>
      <c r="CC331">
        <f t="shared" si="140"/>
        <v>0.29892810101071454</v>
      </c>
      <c r="CD331">
        <f t="shared" si="163"/>
        <v>3.1505359446510539</v>
      </c>
      <c r="CE331">
        <f t="shared" si="164"/>
        <v>31.105303926286712</v>
      </c>
      <c r="CF331">
        <f t="shared" si="165"/>
        <v>9.1791068742847592</v>
      </c>
      <c r="CG331">
        <f t="shared" si="166"/>
        <v>24.802881240844727</v>
      </c>
      <c r="CH331">
        <f t="shared" si="167"/>
        <v>3.1425012125350338</v>
      </c>
      <c r="CI331">
        <f t="shared" si="168"/>
        <v>0.51048758102664171</v>
      </c>
      <c r="CJ331">
        <f t="shared" si="169"/>
        <v>2.2208197066821156</v>
      </c>
      <c r="CK331">
        <f t="shared" si="170"/>
        <v>0.92168150585291819</v>
      </c>
      <c r="CL331">
        <f t="shared" si="171"/>
        <v>0.32159512517229</v>
      </c>
      <c r="CM331">
        <f t="shared" si="172"/>
        <v>27.693586754044016</v>
      </c>
      <c r="CN331">
        <f t="shared" si="173"/>
        <v>0.71898877334948808</v>
      </c>
      <c r="CO331">
        <f t="shared" si="174"/>
        <v>71.352220233127937</v>
      </c>
      <c r="CP331">
        <f t="shared" si="175"/>
        <v>375.51754222385983</v>
      </c>
      <c r="CQ331">
        <f t="shared" si="176"/>
        <v>6.2311248589143525E-2</v>
      </c>
      <c r="CR331">
        <f t="shared" si="177"/>
        <v>0</v>
      </c>
      <c r="CS331">
        <f t="shared" si="178"/>
        <v>1575.1474375832397</v>
      </c>
      <c r="CT331">
        <f t="shared" si="179"/>
        <v>0</v>
      </c>
      <c r="CU331" t="e">
        <f t="shared" si="180"/>
        <v>#DIV/0!</v>
      </c>
      <c r="CV331" t="e">
        <f t="shared" si="181"/>
        <v>#DIV/0!</v>
      </c>
    </row>
    <row r="332" spans="1:100" x14ac:dyDescent="0.3">
      <c r="A332" s="4" t="str">
        <f>VLOOKUP(B332,ListCodeMtrx!A$1:B$91,2,TRUE)</f>
        <v>M53</v>
      </c>
      <c r="B332">
        <v>53</v>
      </c>
      <c r="C332" s="10">
        <v>28</v>
      </c>
      <c r="D332" s="10">
        <v>2</v>
      </c>
      <c r="E332" s="10">
        <v>5</v>
      </c>
      <c r="F332" s="1">
        <v>72</v>
      </c>
      <c r="G332" s="3">
        <v>41316</v>
      </c>
      <c r="H332" s="11">
        <v>2</v>
      </c>
      <c r="I332" s="11">
        <v>159.5650300336209</v>
      </c>
      <c r="J332" s="11">
        <v>2.5666257867086197</v>
      </c>
      <c r="K332" s="11">
        <v>158.74055025265577</v>
      </c>
      <c r="L332" s="11">
        <v>245.65477404499649</v>
      </c>
      <c r="M332" s="1">
        <v>40.4</v>
      </c>
      <c r="N332" s="8">
        <v>20</v>
      </c>
      <c r="O332" s="8" t="s">
        <v>206</v>
      </c>
      <c r="P332" s="12">
        <v>0.15763888888888888</v>
      </c>
      <c r="Q332" s="12">
        <f t="shared" si="139"/>
        <v>0.4455324074074074</v>
      </c>
      <c r="R332" s="8">
        <v>5147</v>
      </c>
      <c r="S332" s="8">
        <v>0</v>
      </c>
      <c r="T332" s="13">
        <v>50</v>
      </c>
      <c r="U332" s="14">
        <f t="shared" si="141"/>
        <v>-0.46593874182696426</v>
      </c>
      <c r="V332" s="14">
        <f t="shared" si="142"/>
        <v>0.48800127494943318</v>
      </c>
      <c r="W332" s="14">
        <f t="shared" si="143"/>
        <v>50.433941613462927</v>
      </c>
      <c r="X332" s="15">
        <v>25.484975814819336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t="e">
        <f t="shared" si="144"/>
        <v>#DIV/0!</v>
      </c>
      <c r="AG332" t="e">
        <f t="shared" si="145"/>
        <v>#DIV/0!</v>
      </c>
      <c r="AH332" t="e">
        <f t="shared" si="146"/>
        <v>#DIV/0!</v>
      </c>
      <c r="AI332" s="8">
        <v>-1</v>
      </c>
      <c r="AJ332" s="8">
        <v>0.87</v>
      </c>
      <c r="AK332" s="8">
        <v>0.92</v>
      </c>
      <c r="AL332" s="8">
        <v>9.9839849472045898</v>
      </c>
      <c r="AM332">
        <f t="shared" si="147"/>
        <v>0.87499199247360226</v>
      </c>
      <c r="AN332">
        <f t="shared" si="148"/>
        <v>3.3865160336587742E-4</v>
      </c>
      <c r="AO332" t="e">
        <f t="shared" si="149"/>
        <v>#DIV/0!</v>
      </c>
      <c r="AP332" t="e">
        <f t="shared" si="150"/>
        <v>#DIV/0!</v>
      </c>
      <c r="AQ332" t="e">
        <f t="shared" si="151"/>
        <v>#DIV/0!</v>
      </c>
      <c r="AR332" s="8">
        <v>1801.31494140625</v>
      </c>
      <c r="AS332" s="8">
        <v>0.5</v>
      </c>
      <c r="AT332" t="e">
        <f t="shared" si="152"/>
        <v>#DIV/0!</v>
      </c>
      <c r="AU332">
        <f t="shared" si="153"/>
        <v>4.562049673412818</v>
      </c>
      <c r="AV332">
        <f t="shared" si="154"/>
        <v>0.96923554983181859</v>
      </c>
      <c r="AW332">
        <f t="shared" si="155"/>
        <v>25.484975814819336</v>
      </c>
      <c r="AX332" s="8">
        <v>2</v>
      </c>
      <c r="AY332">
        <f t="shared" si="156"/>
        <v>4.644859790802002</v>
      </c>
      <c r="AZ332" s="8">
        <v>1</v>
      </c>
      <c r="BA332">
        <f t="shared" si="157"/>
        <v>9.2897195816040039</v>
      </c>
      <c r="BB332" s="8">
        <v>24.941186904907227</v>
      </c>
      <c r="BC332" s="8">
        <v>25.484975814819336</v>
      </c>
      <c r="BD332" s="8">
        <v>25.014867782592773</v>
      </c>
      <c r="BE332" s="8">
        <v>49.482883453369141</v>
      </c>
      <c r="BF332" s="8">
        <v>49.619495391845703</v>
      </c>
      <c r="BG332" s="8">
        <v>20.199283599853516</v>
      </c>
      <c r="BH332" s="8">
        <v>22.741554260253906</v>
      </c>
      <c r="BI332" s="8">
        <v>64.573333740234375</v>
      </c>
      <c r="BJ332" s="8">
        <v>72.700508117675781</v>
      </c>
      <c r="BK332" s="8">
        <v>350.73382568359375</v>
      </c>
      <c r="BL332" s="8">
        <v>1802.328125</v>
      </c>
      <c r="BM332" s="8">
        <v>0.23466208577156067</v>
      </c>
      <c r="BN332" s="8">
        <v>101.29248046875</v>
      </c>
      <c r="BO332" s="8">
        <v>0.46470832824707031</v>
      </c>
      <c r="BP332" s="8">
        <v>0.1881265789270401</v>
      </c>
      <c r="BQ332" s="8">
        <v>0.75</v>
      </c>
      <c r="BR332" s="8">
        <v>-1.355140209197998</v>
      </c>
      <c r="BS332" s="8">
        <v>7.355140209197998</v>
      </c>
      <c r="BT332" s="8">
        <v>1</v>
      </c>
      <c r="BU332" s="8">
        <v>0</v>
      </c>
      <c r="BV332" s="8">
        <v>0.15999999642372131</v>
      </c>
      <c r="BW332" s="8">
        <v>111115</v>
      </c>
      <c r="BX332">
        <f t="shared" si="158"/>
        <v>1.7536691284179686</v>
      </c>
      <c r="BY332">
        <f t="shared" si="159"/>
        <v>4.562049673412818E-3</v>
      </c>
      <c r="BZ332">
        <f t="shared" si="160"/>
        <v>298.63497581481931</v>
      </c>
      <c r="CA332">
        <f t="shared" si="161"/>
        <v>298.0911869049072</v>
      </c>
      <c r="CB332">
        <f t="shared" si="162"/>
        <v>288.37249355437234</v>
      </c>
      <c r="CC332">
        <f t="shared" si="140"/>
        <v>0.32356079542463212</v>
      </c>
      <c r="CD332">
        <f t="shared" si="163"/>
        <v>3.2727839905676057</v>
      </c>
      <c r="CE332">
        <f t="shared" si="164"/>
        <v>32.310236410661304</v>
      </c>
      <c r="CF332">
        <f t="shared" si="165"/>
        <v>9.5686821504073976</v>
      </c>
      <c r="CG332">
        <f t="shared" si="166"/>
        <v>25.213081359863281</v>
      </c>
      <c r="CH332">
        <f t="shared" si="167"/>
        <v>3.2202962307049101</v>
      </c>
      <c r="CI332">
        <f t="shared" si="168"/>
        <v>0.46364536953486435</v>
      </c>
      <c r="CJ332">
        <f t="shared" si="169"/>
        <v>2.3035484407357871</v>
      </c>
      <c r="CK332">
        <f t="shared" si="170"/>
        <v>0.91674778996912298</v>
      </c>
      <c r="CL332">
        <f t="shared" si="171"/>
        <v>0.29187239219796846</v>
      </c>
      <c r="CM332">
        <f t="shared" si="172"/>
        <v>5.1085790458437712</v>
      </c>
      <c r="CN332">
        <f t="shared" si="173"/>
        <v>1.0164138352312035</v>
      </c>
      <c r="CO332">
        <f t="shared" si="174"/>
        <v>71.066636891916744</v>
      </c>
      <c r="CP332">
        <f t="shared" si="175"/>
        <v>49.687206510135219</v>
      </c>
      <c r="CQ332">
        <f t="shared" si="176"/>
        <v>-6.6642304337514056E-3</v>
      </c>
      <c r="CR332">
        <f t="shared" si="177"/>
        <v>0</v>
      </c>
      <c r="CS332">
        <f t="shared" si="178"/>
        <v>1577.0226771849616</v>
      </c>
      <c r="CT332">
        <f t="shared" si="179"/>
        <v>0</v>
      </c>
      <c r="CU332" t="e">
        <f t="shared" si="180"/>
        <v>#DIV/0!</v>
      </c>
      <c r="CV332" t="e">
        <f t="shared" si="181"/>
        <v>#DIV/0!</v>
      </c>
    </row>
    <row r="333" spans="1:100" x14ac:dyDescent="0.3">
      <c r="A333" s="4" t="str">
        <f>VLOOKUP(B333,ListCodeMtrx!A$1:B$91,2,TRUE)</f>
        <v>M53</v>
      </c>
      <c r="B333">
        <v>53</v>
      </c>
      <c r="C333" s="10">
        <v>28</v>
      </c>
      <c r="D333" s="10">
        <v>2</v>
      </c>
      <c r="E333" s="10">
        <v>5</v>
      </c>
      <c r="F333" s="1">
        <v>72</v>
      </c>
      <c r="G333" s="3">
        <v>41316</v>
      </c>
      <c r="H333" s="11">
        <v>2</v>
      </c>
      <c r="I333" s="11">
        <v>159.5650300336209</v>
      </c>
      <c r="J333" s="11">
        <v>2.5666257867086197</v>
      </c>
      <c r="K333" s="11">
        <v>158.74055025265577</v>
      </c>
      <c r="L333" s="11">
        <v>245.65477404499649</v>
      </c>
      <c r="M333" s="1">
        <v>40.4</v>
      </c>
      <c r="N333" s="8">
        <v>21</v>
      </c>
      <c r="O333" s="8" t="s">
        <v>516</v>
      </c>
      <c r="P333" s="12">
        <v>0.15763888888888888</v>
      </c>
      <c r="Q333" s="12">
        <f t="shared" si="139"/>
        <v>0.44746527777777778</v>
      </c>
      <c r="R333" s="8">
        <v>5314.5</v>
      </c>
      <c r="S333" s="8">
        <v>0</v>
      </c>
      <c r="T333" s="13">
        <v>150</v>
      </c>
      <c r="U333" s="14">
        <f t="shared" si="141"/>
        <v>11.102000333616751</v>
      </c>
      <c r="V333" s="14">
        <f t="shared" si="142"/>
        <v>0.51152818222991736</v>
      </c>
      <c r="W333" s="14">
        <f t="shared" si="143"/>
        <v>105.45055640386461</v>
      </c>
      <c r="X333" s="15">
        <v>25.449457168579102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t="e">
        <f t="shared" si="144"/>
        <v>#DIV/0!</v>
      </c>
      <c r="AG333" t="e">
        <f t="shared" si="145"/>
        <v>#DIV/0!</v>
      </c>
      <c r="AH333" t="e">
        <f t="shared" si="146"/>
        <v>#DIV/0!</v>
      </c>
      <c r="AI333" s="8">
        <v>-1</v>
      </c>
      <c r="AJ333" s="8">
        <v>0.87</v>
      </c>
      <c r="AK333" s="8">
        <v>0.92</v>
      </c>
      <c r="AL333" s="8">
        <v>10.012383460998535</v>
      </c>
      <c r="AM333">
        <f t="shared" si="147"/>
        <v>0.87500619173049932</v>
      </c>
      <c r="AN333">
        <f t="shared" si="148"/>
        <v>7.6945769057701428E-3</v>
      </c>
      <c r="AO333" t="e">
        <f t="shared" si="149"/>
        <v>#DIV/0!</v>
      </c>
      <c r="AP333" t="e">
        <f t="shared" si="150"/>
        <v>#DIV/0!</v>
      </c>
      <c r="AQ333" t="e">
        <f t="shared" si="151"/>
        <v>#DIV/0!</v>
      </c>
      <c r="AR333" s="8">
        <v>1801.31494140625</v>
      </c>
      <c r="AS333" s="8">
        <v>0.5</v>
      </c>
      <c r="AT333" t="e">
        <f t="shared" si="152"/>
        <v>#DIV/0!</v>
      </c>
      <c r="AU333">
        <f t="shared" si="153"/>
        <v>4.7112085838528319</v>
      </c>
      <c r="AV333">
        <f t="shared" si="154"/>
        <v>0.95722569021873882</v>
      </c>
      <c r="AW333">
        <f t="shared" si="155"/>
        <v>25.449457168579102</v>
      </c>
      <c r="AX333" s="8">
        <v>2</v>
      </c>
      <c r="AY333">
        <f t="shared" si="156"/>
        <v>4.644859790802002</v>
      </c>
      <c r="AZ333" s="8">
        <v>1</v>
      </c>
      <c r="BA333">
        <f t="shared" si="157"/>
        <v>9.2897195816040039</v>
      </c>
      <c r="BB333" s="8">
        <v>24.868556976318359</v>
      </c>
      <c r="BC333" s="8">
        <v>25.449457168579102</v>
      </c>
      <c r="BD333" s="8">
        <v>25.002561569213867</v>
      </c>
      <c r="BE333" s="8">
        <v>150.45321655273437</v>
      </c>
      <c r="BF333" s="8">
        <v>143.73616027832031</v>
      </c>
      <c r="BG333" s="8">
        <v>20.165987014770508</v>
      </c>
      <c r="BH333" s="8">
        <v>22.791316986083984</v>
      </c>
      <c r="BI333" s="8">
        <v>64.748817443847656</v>
      </c>
      <c r="BJ333" s="8">
        <v>73.178215026855469</v>
      </c>
      <c r="BK333" s="8">
        <v>350.72421264648437</v>
      </c>
      <c r="BL333" s="8">
        <v>1797.468505859375</v>
      </c>
      <c r="BM333" s="8">
        <v>0.20836485922336578</v>
      </c>
      <c r="BN333" s="8">
        <v>101.29557037353516</v>
      </c>
      <c r="BO333" s="8">
        <v>1.0248889923095703</v>
      </c>
      <c r="BP333" s="8">
        <v>0.19194890558719635</v>
      </c>
      <c r="BQ333" s="8">
        <v>0.25</v>
      </c>
      <c r="BR333" s="8">
        <v>-1.355140209197998</v>
      </c>
      <c r="BS333" s="8">
        <v>7.355140209197998</v>
      </c>
      <c r="BT333" s="8">
        <v>1</v>
      </c>
      <c r="BU333" s="8">
        <v>0</v>
      </c>
      <c r="BV333" s="8">
        <v>0.15999999642372131</v>
      </c>
      <c r="BW333" s="8">
        <v>111115</v>
      </c>
      <c r="BX333">
        <f t="shared" si="158"/>
        <v>1.7536210632324218</v>
      </c>
      <c r="BY333">
        <f t="shared" si="159"/>
        <v>4.7112085838528321E-3</v>
      </c>
      <c r="BZ333">
        <f t="shared" si="160"/>
        <v>298.59945716857908</v>
      </c>
      <c r="CA333">
        <f t="shared" si="161"/>
        <v>298.01855697631834</v>
      </c>
      <c r="CB333">
        <f t="shared" si="162"/>
        <v>287.59495450925169</v>
      </c>
      <c r="CC333">
        <f t="shared" si="140"/>
        <v>0.29248689320760324</v>
      </c>
      <c r="CD333">
        <f t="shared" si="163"/>
        <v>3.2658851438881564</v>
      </c>
      <c r="CE333">
        <f t="shared" si="164"/>
        <v>32.241144719803202</v>
      </c>
      <c r="CF333">
        <f t="shared" si="165"/>
        <v>9.4498277337192178</v>
      </c>
      <c r="CG333">
        <f t="shared" si="166"/>
        <v>25.15900707244873</v>
      </c>
      <c r="CH333">
        <f t="shared" si="167"/>
        <v>3.2099456256484071</v>
      </c>
      <c r="CI333">
        <f t="shared" si="168"/>
        <v>0.4848314710029083</v>
      </c>
      <c r="CJ333">
        <f t="shared" si="169"/>
        <v>2.3086594536694176</v>
      </c>
      <c r="CK333">
        <f t="shared" si="170"/>
        <v>0.90128617197898953</v>
      </c>
      <c r="CL333">
        <f t="shared" si="171"/>
        <v>0.3053102067099247</v>
      </c>
      <c r="CM333">
        <f t="shared" si="172"/>
        <v>10.681674257136107</v>
      </c>
      <c r="CN333">
        <f t="shared" si="173"/>
        <v>0.7336397201628162</v>
      </c>
      <c r="CO333">
        <f t="shared" si="174"/>
        <v>71.433810438732422</v>
      </c>
      <c r="CP333">
        <f t="shared" si="175"/>
        <v>142.12279613759188</v>
      </c>
      <c r="CQ333">
        <f t="shared" si="176"/>
        <v>5.58009136377072E-2</v>
      </c>
      <c r="CR333">
        <f t="shared" si="177"/>
        <v>0</v>
      </c>
      <c r="CS333">
        <f t="shared" si="178"/>
        <v>1572.7960720675223</v>
      </c>
      <c r="CT333">
        <f t="shared" si="179"/>
        <v>0</v>
      </c>
      <c r="CU333" t="e">
        <f t="shared" si="180"/>
        <v>#DIV/0!</v>
      </c>
      <c r="CV333" t="e">
        <f t="shared" si="181"/>
        <v>#DIV/0!</v>
      </c>
    </row>
    <row r="334" spans="1:100" x14ac:dyDescent="0.3">
      <c r="A334" s="4" t="str">
        <f>VLOOKUP(B334,ListCodeMtrx!A$1:B$91,2,TRUE)</f>
        <v>M53</v>
      </c>
      <c r="B334">
        <v>53</v>
      </c>
      <c r="C334" s="10">
        <v>28</v>
      </c>
      <c r="D334" s="10">
        <v>2</v>
      </c>
      <c r="E334" s="10">
        <v>5</v>
      </c>
      <c r="F334" s="1">
        <v>72</v>
      </c>
      <c r="G334" s="3">
        <v>41316</v>
      </c>
      <c r="H334" s="11">
        <v>2</v>
      </c>
      <c r="I334" s="11">
        <v>159.5650300336209</v>
      </c>
      <c r="J334" s="11">
        <v>2.5666257867086197</v>
      </c>
      <c r="K334" s="11">
        <v>158.74055025265577</v>
      </c>
      <c r="L334" s="11">
        <v>245.65477404499649</v>
      </c>
      <c r="M334" s="1">
        <v>40.4</v>
      </c>
      <c r="N334" s="8">
        <v>22</v>
      </c>
      <c r="O334" s="8" t="s">
        <v>517</v>
      </c>
      <c r="P334" s="12">
        <v>0.15763888888888888</v>
      </c>
      <c r="Q334" s="12">
        <f t="shared" si="139"/>
        <v>0.44988425925925923</v>
      </c>
      <c r="R334" s="8">
        <v>5523</v>
      </c>
      <c r="S334" s="8">
        <v>0</v>
      </c>
      <c r="T334" s="13" t="s">
        <v>192</v>
      </c>
      <c r="U334" s="14">
        <f t="shared" si="141"/>
        <v>33.467289522618685</v>
      </c>
      <c r="V334" s="14">
        <f t="shared" si="142"/>
        <v>0.51813151157048098</v>
      </c>
      <c r="W334" s="14">
        <f t="shared" si="143"/>
        <v>266.8301544129065</v>
      </c>
      <c r="X334" s="15">
        <v>24.764713287353516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t="e">
        <f t="shared" si="144"/>
        <v>#DIV/0!</v>
      </c>
      <c r="AG334" t="e">
        <f t="shared" si="145"/>
        <v>#DIV/0!</v>
      </c>
      <c r="AH334" t="e">
        <f t="shared" si="146"/>
        <v>#DIV/0!</v>
      </c>
      <c r="AI334" s="8">
        <v>-1</v>
      </c>
      <c r="AJ334" s="8">
        <v>0.87</v>
      </c>
      <c r="AK334" s="8">
        <v>0.92</v>
      </c>
      <c r="AL334" s="8">
        <v>10.012383460998535</v>
      </c>
      <c r="AM334">
        <f t="shared" si="147"/>
        <v>0.87500619173049932</v>
      </c>
      <c r="AN334">
        <f t="shared" si="148"/>
        <v>2.1859239139249219E-2</v>
      </c>
      <c r="AO334" t="e">
        <f t="shared" si="149"/>
        <v>#DIV/0!</v>
      </c>
      <c r="AP334" t="e">
        <f t="shared" si="150"/>
        <v>#DIV/0!</v>
      </c>
      <c r="AQ334" t="e">
        <f t="shared" si="151"/>
        <v>#DIV/0!</v>
      </c>
      <c r="AR334" s="8">
        <v>1801.31494140625</v>
      </c>
      <c r="AS334" s="8">
        <v>0.5</v>
      </c>
      <c r="AT334" t="e">
        <f t="shared" si="152"/>
        <v>#DIV/0!</v>
      </c>
      <c r="AU334">
        <f t="shared" si="153"/>
        <v>4.5469070134355469</v>
      </c>
      <c r="AV334">
        <f t="shared" si="154"/>
        <v>0.91369476889676982</v>
      </c>
      <c r="AW334">
        <f t="shared" si="155"/>
        <v>24.764713287353516</v>
      </c>
      <c r="AX334" s="8">
        <v>2</v>
      </c>
      <c r="AY334">
        <f t="shared" si="156"/>
        <v>4.644859790802002</v>
      </c>
      <c r="AZ334" s="8">
        <v>1</v>
      </c>
      <c r="BA334">
        <f t="shared" si="157"/>
        <v>9.2897195816040039</v>
      </c>
      <c r="BB334" s="8">
        <v>24.611623764038086</v>
      </c>
      <c r="BC334" s="8">
        <v>24.764713287353516</v>
      </c>
      <c r="BD334" s="8">
        <v>25.006036758422852</v>
      </c>
      <c r="BE334" s="8">
        <v>399.93838500976563</v>
      </c>
      <c r="BF334" s="8">
        <v>379.87033081054687</v>
      </c>
      <c r="BG334" s="8">
        <v>19.396486282348633</v>
      </c>
      <c r="BH334" s="8">
        <v>21.932287216186523</v>
      </c>
      <c r="BI334" s="8">
        <v>63.241588592529297</v>
      </c>
      <c r="BJ334" s="8">
        <v>71.509483337402344</v>
      </c>
      <c r="BK334" s="8">
        <v>350.75173950195313</v>
      </c>
      <c r="BL334" s="8">
        <v>1802.025634765625</v>
      </c>
      <c r="BM334" s="8">
        <v>0.28726410865783691</v>
      </c>
      <c r="BN334" s="8">
        <v>101.29595947265625</v>
      </c>
      <c r="BO334" s="8">
        <v>1.9027576446533203</v>
      </c>
      <c r="BP334" s="8">
        <v>0.19727040827274323</v>
      </c>
      <c r="BQ334" s="8">
        <v>0.25</v>
      </c>
      <c r="BR334" s="8">
        <v>-1.355140209197998</v>
      </c>
      <c r="BS334" s="8">
        <v>7.355140209197998</v>
      </c>
      <c r="BT334" s="8">
        <v>1</v>
      </c>
      <c r="BU334" s="8">
        <v>0</v>
      </c>
      <c r="BV334" s="8">
        <v>0.15999999642372131</v>
      </c>
      <c r="BW334" s="8">
        <v>111115</v>
      </c>
      <c r="BX334">
        <f t="shared" si="158"/>
        <v>1.7537586975097654</v>
      </c>
      <c r="BY334">
        <f t="shared" si="159"/>
        <v>4.5469070134355472E-3</v>
      </c>
      <c r="BZ334">
        <f t="shared" si="160"/>
        <v>297.91471328735349</v>
      </c>
      <c r="CA334">
        <f t="shared" si="161"/>
        <v>297.76162376403806</v>
      </c>
      <c r="CB334">
        <f t="shared" si="162"/>
        <v>288.32409511795413</v>
      </c>
      <c r="CC334">
        <f t="shared" si="140"/>
        <v>0.34405795682498946</v>
      </c>
      <c r="CD334">
        <f t="shared" si="163"/>
        <v>3.1353468458902567</v>
      </c>
      <c r="CE334">
        <f t="shared" si="164"/>
        <v>30.952338693594285</v>
      </c>
      <c r="CF334">
        <f t="shared" si="165"/>
        <v>9.0200514774077618</v>
      </c>
      <c r="CG334">
        <f t="shared" si="166"/>
        <v>24.688168525695801</v>
      </c>
      <c r="CH334">
        <f t="shared" si="167"/>
        <v>3.1210418532788178</v>
      </c>
      <c r="CI334">
        <f t="shared" si="168"/>
        <v>0.49075953571848835</v>
      </c>
      <c r="CJ334">
        <f t="shared" si="169"/>
        <v>2.2216520769934869</v>
      </c>
      <c r="CK334">
        <f t="shared" si="170"/>
        <v>0.8993897762853309</v>
      </c>
      <c r="CL334">
        <f t="shared" si="171"/>
        <v>0.30907181961258251</v>
      </c>
      <c r="CM334">
        <f t="shared" si="172"/>
        <v>27.028816507492387</v>
      </c>
      <c r="CN334">
        <f t="shared" si="173"/>
        <v>0.70242430843061276</v>
      </c>
      <c r="CO334">
        <f t="shared" si="174"/>
        <v>71.648071962062915</v>
      </c>
      <c r="CP334">
        <f t="shared" si="175"/>
        <v>375.00679962872255</v>
      </c>
      <c r="CQ334">
        <f t="shared" si="176"/>
        <v>6.3941954398314876E-2</v>
      </c>
      <c r="CR334">
        <f t="shared" si="177"/>
        <v>0</v>
      </c>
      <c r="CS334">
        <f t="shared" si="178"/>
        <v>1576.7835880770051</v>
      </c>
      <c r="CT334">
        <f t="shared" si="179"/>
        <v>0</v>
      </c>
      <c r="CU334" t="e">
        <f t="shared" si="180"/>
        <v>#DIV/0!</v>
      </c>
      <c r="CV334" t="e">
        <f t="shared" si="181"/>
        <v>#DIV/0!</v>
      </c>
    </row>
    <row r="335" spans="1:100" x14ac:dyDescent="0.3">
      <c r="A335" s="4" t="str">
        <f>VLOOKUP(B335,ListCodeMtrx!A$1:B$91,2,TRUE)</f>
        <v>M53</v>
      </c>
      <c r="B335">
        <v>53</v>
      </c>
      <c r="C335" s="10">
        <v>28</v>
      </c>
      <c r="D335" s="10">
        <v>2</v>
      </c>
      <c r="E335" s="10">
        <v>5</v>
      </c>
      <c r="F335" s="1">
        <v>72</v>
      </c>
      <c r="G335" s="3">
        <v>41316</v>
      </c>
      <c r="H335" s="11">
        <v>2</v>
      </c>
      <c r="I335" s="11">
        <v>159.5650300336209</v>
      </c>
      <c r="J335" s="11">
        <v>2.5666257867086197</v>
      </c>
      <c r="K335" s="11">
        <v>158.74055025265577</v>
      </c>
      <c r="L335" s="11">
        <v>245.65477404499649</v>
      </c>
      <c r="M335" s="1">
        <v>40.4</v>
      </c>
      <c r="N335" s="8">
        <v>23</v>
      </c>
      <c r="O335" s="8" t="s">
        <v>518</v>
      </c>
      <c r="P335" s="12">
        <v>0.15763888888888888</v>
      </c>
      <c r="Q335" s="12">
        <f t="shared" si="139"/>
        <v>0.45230324074074069</v>
      </c>
      <c r="R335" s="8">
        <v>5732</v>
      </c>
      <c r="S335" s="8">
        <v>0</v>
      </c>
      <c r="T335" s="13">
        <v>800</v>
      </c>
      <c r="U335" s="14">
        <f t="shared" si="141"/>
        <v>48.702458355689998</v>
      </c>
      <c r="V335" s="14">
        <f t="shared" si="142"/>
        <v>0.50951231677375275</v>
      </c>
      <c r="W335" s="14">
        <f t="shared" si="143"/>
        <v>600.70390549746571</v>
      </c>
      <c r="X335" s="15">
        <v>24.656036376953125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t="e">
        <f t="shared" si="144"/>
        <v>#DIV/0!</v>
      </c>
      <c r="AG335" t="e">
        <f t="shared" si="145"/>
        <v>#DIV/0!</v>
      </c>
      <c r="AH335" t="e">
        <f t="shared" si="146"/>
        <v>#DIV/0!</v>
      </c>
      <c r="AI335" s="8">
        <v>-1</v>
      </c>
      <c r="AJ335" s="8">
        <v>0.87</v>
      </c>
      <c r="AK335" s="8">
        <v>0.92</v>
      </c>
      <c r="AL335" s="8">
        <v>10.012383460998535</v>
      </c>
      <c r="AM335">
        <f t="shared" si="147"/>
        <v>0.87500619173049932</v>
      </c>
      <c r="AN335">
        <f t="shared" si="148"/>
        <v>3.152485430211182E-2</v>
      </c>
      <c r="AO335" t="e">
        <f t="shared" si="149"/>
        <v>#DIV/0!</v>
      </c>
      <c r="AP335" t="e">
        <f t="shared" si="150"/>
        <v>#DIV/0!</v>
      </c>
      <c r="AQ335" t="e">
        <f t="shared" si="151"/>
        <v>#DIV/0!</v>
      </c>
      <c r="AR335" s="8">
        <v>1801.31494140625</v>
      </c>
      <c r="AS335" s="8">
        <v>0.5</v>
      </c>
      <c r="AT335" t="e">
        <f t="shared" si="152"/>
        <v>#DIV/0!</v>
      </c>
      <c r="AU335">
        <f t="shared" si="153"/>
        <v>4.5373895743044548</v>
      </c>
      <c r="AV335">
        <f t="shared" si="154"/>
        <v>0.92660441259769355</v>
      </c>
      <c r="AW335">
        <f t="shared" si="155"/>
        <v>24.656036376953125</v>
      </c>
      <c r="AX335" s="8">
        <v>2</v>
      </c>
      <c r="AY335">
        <f t="shared" si="156"/>
        <v>4.644859790802002</v>
      </c>
      <c r="AZ335" s="8">
        <v>1</v>
      </c>
      <c r="BA335">
        <f t="shared" si="157"/>
        <v>9.2897195816040039</v>
      </c>
      <c r="BB335" s="8">
        <v>24.617652893066406</v>
      </c>
      <c r="BC335" s="8">
        <v>24.656036376953125</v>
      </c>
      <c r="BD335" s="8">
        <v>25.010908126831055</v>
      </c>
      <c r="BE335" s="8">
        <v>800.8212890625</v>
      </c>
      <c r="BF335" s="8">
        <v>771.05633544921875</v>
      </c>
      <c r="BG335" s="8">
        <v>19.074068069458008</v>
      </c>
      <c r="BH335" s="8">
        <v>21.605382919311523</v>
      </c>
      <c r="BI335" s="8">
        <v>62.165420532226563</v>
      </c>
      <c r="BJ335" s="8">
        <v>70.415382385253906</v>
      </c>
      <c r="BK335" s="8">
        <v>350.75506591796875</v>
      </c>
      <c r="BL335" s="8">
        <v>1801.829345703125</v>
      </c>
      <c r="BM335" s="8">
        <v>0.32367724180221558</v>
      </c>
      <c r="BN335" s="8">
        <v>101.29186248779297</v>
      </c>
      <c r="BO335" s="8">
        <v>2.7288684844970703</v>
      </c>
      <c r="BP335" s="8">
        <v>0.17814351618289948</v>
      </c>
      <c r="BQ335" s="8">
        <v>0.25</v>
      </c>
      <c r="BR335" s="8">
        <v>-1.355140209197998</v>
      </c>
      <c r="BS335" s="8">
        <v>7.355140209197998</v>
      </c>
      <c r="BT335" s="8">
        <v>1</v>
      </c>
      <c r="BU335" s="8">
        <v>0</v>
      </c>
      <c r="BV335" s="8">
        <v>0.15999999642372131</v>
      </c>
      <c r="BW335" s="8">
        <v>111115</v>
      </c>
      <c r="BX335">
        <f t="shared" si="158"/>
        <v>1.7537753295898437</v>
      </c>
      <c r="BY335">
        <f t="shared" si="159"/>
        <v>4.5373895743044549E-3</v>
      </c>
      <c r="BZ335">
        <f t="shared" si="160"/>
        <v>297.8060363769531</v>
      </c>
      <c r="CA335">
        <f t="shared" si="161"/>
        <v>297.76765289306638</v>
      </c>
      <c r="CB335">
        <f t="shared" si="162"/>
        <v>288.29268886865611</v>
      </c>
      <c r="CC335">
        <f t="shared" si="140"/>
        <v>0.35084957914133891</v>
      </c>
      <c r="CD335">
        <f t="shared" si="163"/>
        <v>3.1150538882567074</v>
      </c>
      <c r="CE335">
        <f t="shared" si="164"/>
        <v>30.753249192472033</v>
      </c>
      <c r="CF335">
        <f t="shared" si="165"/>
        <v>9.1478662731605098</v>
      </c>
      <c r="CG335">
        <f t="shared" si="166"/>
        <v>24.636844635009766</v>
      </c>
      <c r="CH335">
        <f t="shared" si="167"/>
        <v>3.1114822158754003</v>
      </c>
      <c r="CI335">
        <f t="shared" si="168"/>
        <v>0.48302015864989684</v>
      </c>
      <c r="CJ335">
        <f t="shared" si="169"/>
        <v>2.1884494756590138</v>
      </c>
      <c r="CK335">
        <f t="shared" si="170"/>
        <v>0.92303274021638648</v>
      </c>
      <c r="CL335">
        <f t="shared" si="171"/>
        <v>0.30416098953342363</v>
      </c>
      <c r="CM335">
        <f t="shared" si="172"/>
        <v>60.846417391529485</v>
      </c>
      <c r="CN335">
        <f t="shared" si="173"/>
        <v>0.77906616920214344</v>
      </c>
      <c r="CO335">
        <f t="shared" si="174"/>
        <v>71.042546038756086</v>
      </c>
      <c r="CP335">
        <f t="shared" si="175"/>
        <v>763.97880009385881</v>
      </c>
      <c r="CQ335">
        <f t="shared" si="176"/>
        <v>4.5288516376496772E-2</v>
      </c>
      <c r="CR335">
        <f t="shared" si="177"/>
        <v>0</v>
      </c>
      <c r="CS335">
        <f t="shared" si="178"/>
        <v>1576.6118339319487</v>
      </c>
      <c r="CT335">
        <f t="shared" si="179"/>
        <v>0</v>
      </c>
      <c r="CU335" t="e">
        <f t="shared" si="180"/>
        <v>#DIV/0!</v>
      </c>
      <c r="CV335" t="e">
        <f t="shared" si="181"/>
        <v>#DIV/0!</v>
      </c>
    </row>
    <row r="336" spans="1:100" x14ac:dyDescent="0.3">
      <c r="A336" s="4" t="str">
        <f>VLOOKUP(B336,ListCodeMtrx!A$1:B$91,2,TRUE)</f>
        <v>M53</v>
      </c>
      <c r="B336" s="5">
        <v>53</v>
      </c>
      <c r="C336" s="10">
        <v>28</v>
      </c>
      <c r="D336" s="10">
        <v>2</v>
      </c>
      <c r="E336" s="10">
        <v>5</v>
      </c>
      <c r="F336" s="1">
        <v>72</v>
      </c>
      <c r="G336" s="17">
        <v>41316</v>
      </c>
      <c r="H336" s="11">
        <v>2</v>
      </c>
      <c r="I336" s="11">
        <v>159.5650300336209</v>
      </c>
      <c r="J336" s="11">
        <v>2.5666257867086197</v>
      </c>
      <c r="K336" s="11">
        <v>158.74055025265577</v>
      </c>
      <c r="L336" s="11">
        <v>245.65477404499649</v>
      </c>
      <c r="M336" s="1">
        <v>40.4</v>
      </c>
      <c r="N336" s="19">
        <v>24</v>
      </c>
      <c r="O336" s="19" t="s">
        <v>519</v>
      </c>
      <c r="P336" s="12">
        <v>0.15763888888888888</v>
      </c>
      <c r="Q336" s="12">
        <f t="shared" si="139"/>
        <v>0.45450231481481485</v>
      </c>
      <c r="R336" s="19">
        <v>5914</v>
      </c>
      <c r="S336" s="19">
        <v>0</v>
      </c>
      <c r="T336" s="13" t="s">
        <v>194</v>
      </c>
      <c r="U336" s="5">
        <f t="shared" si="141"/>
        <v>32.641370218230989</v>
      </c>
      <c r="V336" s="5">
        <f t="shared" si="142"/>
        <v>0.50278513099145938</v>
      </c>
      <c r="W336" s="5">
        <f t="shared" si="143"/>
        <v>266.36875326703114</v>
      </c>
      <c r="X336" s="5">
        <v>24.444726943969727</v>
      </c>
      <c r="Y336" s="19">
        <v>4</v>
      </c>
      <c r="Z336" s="19">
        <v>4</v>
      </c>
      <c r="AA336" s="19">
        <v>0</v>
      </c>
      <c r="AB336" s="19">
        <v>0</v>
      </c>
      <c r="AC336" s="19">
        <v>506.188232421875</v>
      </c>
      <c r="AD336" s="19">
        <v>927.427734375</v>
      </c>
      <c r="AE336" s="19">
        <v>692.549072265625</v>
      </c>
      <c r="AF336" s="5" t="e">
        <f t="shared" si="144"/>
        <v>#DIV/0!</v>
      </c>
      <c r="AG336" s="5">
        <f t="shared" si="145"/>
        <v>0.45420196780830718</v>
      </c>
      <c r="AH336" s="5">
        <f t="shared" si="146"/>
        <v>0.25325818217810941</v>
      </c>
      <c r="AI336" s="19">
        <v>-1</v>
      </c>
      <c r="AJ336" s="19">
        <v>0.87</v>
      </c>
      <c r="AK336" s="19">
        <v>0.92</v>
      </c>
      <c r="AL336" s="19">
        <v>10.040945053100586</v>
      </c>
      <c r="AM336" s="5">
        <f t="shared" si="147"/>
        <v>0.87502047252655035</v>
      </c>
      <c r="AN336" s="5">
        <f t="shared" si="148"/>
        <v>2.137287443202094E-2</v>
      </c>
      <c r="AO336" s="5">
        <f t="shared" si="149"/>
        <v>0.55758935479776539</v>
      </c>
      <c r="AP336" s="5">
        <f t="shared" si="150"/>
        <v>1.8321795628035249</v>
      </c>
      <c r="AQ336" s="5">
        <f t="shared" si="151"/>
        <v>-1</v>
      </c>
      <c r="AR336" s="19">
        <v>1798.8399658203125</v>
      </c>
      <c r="AS336" s="19">
        <v>0.5</v>
      </c>
      <c r="AT336" s="5">
        <f t="shared" si="152"/>
        <v>199.31694949476088</v>
      </c>
      <c r="AU336" s="5">
        <f t="shared" si="153"/>
        <v>4.5665952842937285</v>
      </c>
      <c r="AV336" s="5">
        <f t="shared" si="154"/>
        <v>0.94481519587235097</v>
      </c>
      <c r="AW336" s="5">
        <f t="shared" si="155"/>
        <v>24.444726943969727</v>
      </c>
      <c r="AX336" s="19">
        <v>2</v>
      </c>
      <c r="AY336" s="5">
        <f t="shared" si="156"/>
        <v>4.644859790802002</v>
      </c>
      <c r="AZ336" s="19">
        <v>1</v>
      </c>
      <c r="BA336" s="5">
        <f t="shared" si="157"/>
        <v>9.2897195816040039</v>
      </c>
      <c r="BB336" s="19">
        <v>24.493968963623047</v>
      </c>
      <c r="BC336" s="19">
        <v>24.444726943969727</v>
      </c>
      <c r="BD336" s="19">
        <v>25.00933837890625</v>
      </c>
      <c r="BE336" s="19">
        <v>399.570556640625</v>
      </c>
      <c r="BF336" s="19">
        <v>379.97030639648437</v>
      </c>
      <c r="BG336" s="19">
        <v>18.4913330078125</v>
      </c>
      <c r="BH336" s="19">
        <v>21.040256500244141</v>
      </c>
      <c r="BI336" s="19">
        <v>60.710971832275391</v>
      </c>
      <c r="BJ336" s="19">
        <v>69.079620361328125</v>
      </c>
      <c r="BK336" s="19">
        <v>350.77655029296875</v>
      </c>
      <c r="BL336" s="19">
        <v>1798.8399658203125</v>
      </c>
      <c r="BM336" s="19">
        <v>0.2255600243806839</v>
      </c>
      <c r="BN336" s="19">
        <v>101.28725433349609</v>
      </c>
      <c r="BO336" s="19">
        <v>1.7102527618408203</v>
      </c>
      <c r="BP336" s="19">
        <v>0.1954202800989151</v>
      </c>
      <c r="BQ336" s="19">
        <v>0.75</v>
      </c>
      <c r="BR336" s="19">
        <v>-1.355140209197998</v>
      </c>
      <c r="BS336" s="19">
        <v>7.355140209197998</v>
      </c>
      <c r="BT336" s="19">
        <v>1</v>
      </c>
      <c r="BU336" s="19">
        <v>0</v>
      </c>
      <c r="BV336" s="19">
        <v>0.15999999642372131</v>
      </c>
      <c r="BW336" s="19">
        <v>111115</v>
      </c>
      <c r="BX336" s="5">
        <f t="shared" si="158"/>
        <v>1.7538827514648434</v>
      </c>
      <c r="BY336" s="5">
        <f t="shared" si="159"/>
        <v>4.5665952842937289E-3</v>
      </c>
      <c r="BZ336" s="5">
        <f t="shared" si="160"/>
        <v>297.5947269439697</v>
      </c>
      <c r="CA336" s="5">
        <f t="shared" si="161"/>
        <v>297.64396896362302</v>
      </c>
      <c r="CB336" s="5">
        <f t="shared" si="162"/>
        <v>287.81438809809697</v>
      </c>
      <c r="CC336" s="5">
        <f t="shared" si="140"/>
        <v>0.34780438588403045</v>
      </c>
      <c r="CD336" s="5">
        <f t="shared" si="163"/>
        <v>3.0759250072545736</v>
      </c>
      <c r="CE336" s="5">
        <f t="shared" si="164"/>
        <v>30.368332397745263</v>
      </c>
      <c r="CF336" s="5">
        <f t="shared" si="165"/>
        <v>9.3280758975011224</v>
      </c>
      <c r="CG336" s="5">
        <f t="shared" si="166"/>
        <v>24.469347953796387</v>
      </c>
      <c r="CH336" s="5">
        <f t="shared" si="167"/>
        <v>3.0804619367916883</v>
      </c>
      <c r="CI336" s="5">
        <f t="shared" si="168"/>
        <v>0.47697019442870769</v>
      </c>
      <c r="CJ336" s="5">
        <f t="shared" si="169"/>
        <v>2.1311098113822227</v>
      </c>
      <c r="CK336" s="5">
        <f t="shared" si="170"/>
        <v>0.94935212540946567</v>
      </c>
      <c r="CL336" s="5">
        <f t="shared" si="171"/>
        <v>0.30032295976015699</v>
      </c>
      <c r="CM336" s="5">
        <f t="shared" si="172"/>
        <v>26.979759658654054</v>
      </c>
      <c r="CN336" s="5">
        <f t="shared" si="173"/>
        <v>0.70102518218643539</v>
      </c>
      <c r="CO336" s="5">
        <f t="shared" si="174"/>
        <v>70.091877293001176</v>
      </c>
      <c r="CP336" s="5">
        <f t="shared" si="175"/>
        <v>375.2267994038865</v>
      </c>
      <c r="CQ336" s="5">
        <f t="shared" si="176"/>
        <v>6.0973654324435016E-2</v>
      </c>
      <c r="CR336" s="5">
        <f t="shared" si="177"/>
        <v>0</v>
      </c>
      <c r="CS336" s="5">
        <f t="shared" si="178"/>
        <v>1574.0217968917336</v>
      </c>
      <c r="CT336" s="5">
        <f t="shared" si="179"/>
        <v>421.239501953125</v>
      </c>
      <c r="CU336" s="5">
        <f t="shared" si="180"/>
        <v>0.25325818217810941</v>
      </c>
      <c r="CV336" s="5" t="e">
        <f t="shared" si="181"/>
        <v>#DIV/0!</v>
      </c>
    </row>
    <row r="337" spans="1:100" s="5" customFormat="1" x14ac:dyDescent="0.3">
      <c r="A337" s="4" t="str">
        <f>VLOOKUP(B337,ListCodeMtrx!A$1:B$91,2,TRUE)</f>
        <v>M59</v>
      </c>
      <c r="B337">
        <v>59</v>
      </c>
      <c r="C337" s="10">
        <v>1</v>
      </c>
      <c r="D337" s="10">
        <v>2</v>
      </c>
      <c r="E337" s="10">
        <v>6</v>
      </c>
      <c r="F337" s="1">
        <v>72</v>
      </c>
      <c r="G337" s="3">
        <v>41316</v>
      </c>
      <c r="H337" s="11">
        <v>2</v>
      </c>
      <c r="I337" s="11">
        <v>157.30985196227329</v>
      </c>
      <c r="J337" s="11">
        <v>1.5889404091238939</v>
      </c>
      <c r="K337" s="11">
        <v>143.95987248240937</v>
      </c>
      <c r="L337" s="11">
        <v>225.41778921826742</v>
      </c>
      <c r="M337" s="1">
        <v>47.4</v>
      </c>
      <c r="N337" s="8">
        <v>25</v>
      </c>
      <c r="O337" s="8" t="s">
        <v>520</v>
      </c>
      <c r="P337" s="12">
        <v>0.15763888888888888</v>
      </c>
      <c r="Q337" s="12">
        <f t="shared" si="139"/>
        <v>0.45890046296296294</v>
      </c>
      <c r="R337" s="8">
        <v>6302</v>
      </c>
      <c r="S337" s="8">
        <v>0</v>
      </c>
      <c r="T337" s="13">
        <v>400</v>
      </c>
      <c r="U337">
        <f t="shared" si="141"/>
        <v>31.845940132431153</v>
      </c>
      <c r="V337">
        <f t="shared" si="142"/>
        <v>0.54430257695197171</v>
      </c>
      <c r="W337">
        <f t="shared" si="143"/>
        <v>277.29194642610685</v>
      </c>
      <c r="X337">
        <v>24.00379753112793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t="e">
        <f t="shared" si="144"/>
        <v>#DIV/0!</v>
      </c>
      <c r="AG337" t="e">
        <f t="shared" si="145"/>
        <v>#DIV/0!</v>
      </c>
      <c r="AH337" t="e">
        <f t="shared" si="146"/>
        <v>#DIV/0!</v>
      </c>
      <c r="AI337" s="8">
        <v>-1</v>
      </c>
      <c r="AJ337" s="8">
        <v>0.87</v>
      </c>
      <c r="AK337" s="8">
        <v>0.92</v>
      </c>
      <c r="AL337" s="8">
        <v>10.040945053100586</v>
      </c>
      <c r="AM337">
        <f t="shared" si="147"/>
        <v>0.87502047252655035</v>
      </c>
      <c r="AN337">
        <f t="shared" si="148"/>
        <v>2.0875623061330114E-2</v>
      </c>
      <c r="AO337" t="e">
        <f t="shared" si="149"/>
        <v>#DIV/0!</v>
      </c>
      <c r="AP337" t="e">
        <f t="shared" si="150"/>
        <v>#DIV/0!</v>
      </c>
      <c r="AQ337" t="e">
        <f t="shared" si="151"/>
        <v>#DIV/0!</v>
      </c>
      <c r="AR337" s="8">
        <v>1798.8399658203125</v>
      </c>
      <c r="AS337" s="8">
        <v>0.5</v>
      </c>
      <c r="AT337" t="e">
        <f t="shared" si="152"/>
        <v>#DIV/0!</v>
      </c>
      <c r="AU337">
        <f t="shared" si="153"/>
        <v>4.9871810980397155</v>
      </c>
      <c r="AV337">
        <f t="shared" si="154"/>
        <v>0.95793796652647956</v>
      </c>
      <c r="AW337">
        <f t="shared" si="155"/>
        <v>24.00379753112793</v>
      </c>
      <c r="AX337" s="8">
        <v>2</v>
      </c>
      <c r="AY337">
        <f t="shared" si="156"/>
        <v>4.644859790802002</v>
      </c>
      <c r="AZ337" s="8">
        <v>1</v>
      </c>
      <c r="BA337">
        <f t="shared" si="157"/>
        <v>9.2897195816040039</v>
      </c>
      <c r="BB337" s="8">
        <v>24.374485015869141</v>
      </c>
      <c r="BC337" s="8">
        <v>24.00379753112793</v>
      </c>
      <c r="BD337" s="8">
        <v>25.011608123779297</v>
      </c>
      <c r="BE337" s="8">
        <v>399.90493774414062</v>
      </c>
      <c r="BF337" s="8">
        <v>380.66567993164063</v>
      </c>
      <c r="BG337" s="8">
        <v>17.333520889282227</v>
      </c>
      <c r="BH337" s="8">
        <v>20.11973762512207</v>
      </c>
      <c r="BI337" s="8">
        <v>57.313907623291016</v>
      </c>
      <c r="BJ337" s="8">
        <v>66.526634216308594</v>
      </c>
      <c r="BK337" s="8">
        <v>350.78680419921875</v>
      </c>
      <c r="BL337" s="8">
        <v>1798.1422119140625</v>
      </c>
      <c r="BM337" s="8">
        <v>0.21039041876792908</v>
      </c>
      <c r="BN337" s="8">
        <v>101.27964019775391</v>
      </c>
      <c r="BO337" s="8">
        <v>1.4176197052001953</v>
      </c>
      <c r="BP337" s="8">
        <v>0.1850137859582901</v>
      </c>
      <c r="BQ337" s="8">
        <v>0.25</v>
      </c>
      <c r="BR337" s="8">
        <v>-1.355140209197998</v>
      </c>
      <c r="BS337" s="8">
        <v>7.355140209197998</v>
      </c>
      <c r="BT337" s="8">
        <v>1</v>
      </c>
      <c r="BU337" s="8">
        <v>0</v>
      </c>
      <c r="BV337" s="8">
        <v>0.15999999642372131</v>
      </c>
      <c r="BW337" s="8">
        <v>111115</v>
      </c>
      <c r="BX337">
        <f t="shared" si="158"/>
        <v>1.7539340209960936</v>
      </c>
      <c r="BY337">
        <f t="shared" si="159"/>
        <v>4.9871810980397155E-3</v>
      </c>
      <c r="BZ337">
        <f t="shared" si="160"/>
        <v>297.15379753112791</v>
      </c>
      <c r="CA337">
        <f t="shared" si="161"/>
        <v>297.52448501586912</v>
      </c>
      <c r="CB337">
        <f t="shared" si="162"/>
        <v>287.70274747559233</v>
      </c>
      <c r="CC337">
        <f t="shared" si="140"/>
        <v>0.28780825794825693</v>
      </c>
      <c r="CD337">
        <f t="shared" si="163"/>
        <v>2.9956577540720546</v>
      </c>
      <c r="CE337">
        <f t="shared" si="164"/>
        <v>29.578084481963728</v>
      </c>
      <c r="CF337">
        <f t="shared" si="165"/>
        <v>9.4583468568416578</v>
      </c>
      <c r="CG337">
        <f t="shared" si="166"/>
        <v>24.189141273498535</v>
      </c>
      <c r="CH337">
        <f t="shared" si="167"/>
        <v>3.0291719924806046</v>
      </c>
      <c r="CI337">
        <f t="shared" si="168"/>
        <v>0.51417601322252204</v>
      </c>
      <c r="CJ337">
        <f t="shared" si="169"/>
        <v>2.037719787545575</v>
      </c>
      <c r="CK337">
        <f t="shared" si="170"/>
        <v>0.99145220493502961</v>
      </c>
      <c r="CL337">
        <f t="shared" si="171"/>
        <v>0.32393738637078245</v>
      </c>
      <c r="CM337">
        <f t="shared" si="172"/>
        <v>28.084028563770953</v>
      </c>
      <c r="CN337">
        <f t="shared" si="173"/>
        <v>0.72843957583962526</v>
      </c>
      <c r="CO337">
        <f t="shared" si="174"/>
        <v>69.022618564764031</v>
      </c>
      <c r="CP337">
        <f t="shared" si="175"/>
        <v>376.03776637611014</v>
      </c>
      <c r="CQ337">
        <f t="shared" si="176"/>
        <v>5.8453973912784951E-2</v>
      </c>
      <c r="CR337">
        <f t="shared" si="177"/>
        <v>0</v>
      </c>
      <c r="CS337">
        <f t="shared" si="178"/>
        <v>1573.4112479389794</v>
      </c>
      <c r="CT337">
        <f t="shared" si="179"/>
        <v>0</v>
      </c>
      <c r="CU337" t="e">
        <f t="shared" si="180"/>
        <v>#DIV/0!</v>
      </c>
      <c r="CV337" t="e">
        <f t="shared" si="181"/>
        <v>#DIV/0!</v>
      </c>
    </row>
    <row r="338" spans="1:100" x14ac:dyDescent="0.3">
      <c r="A338" s="4" t="str">
        <f>VLOOKUP(B338,ListCodeMtrx!A$1:B$91,2,TRUE)</f>
        <v>M59</v>
      </c>
      <c r="B338">
        <v>59</v>
      </c>
      <c r="C338" s="10">
        <v>1</v>
      </c>
      <c r="D338" s="10">
        <v>2</v>
      </c>
      <c r="E338" s="10">
        <v>6</v>
      </c>
      <c r="F338" s="1">
        <v>72</v>
      </c>
      <c r="G338" s="3">
        <v>41316</v>
      </c>
      <c r="H338" s="11">
        <v>2</v>
      </c>
      <c r="I338" s="11">
        <v>157.30985196227329</v>
      </c>
      <c r="J338" s="11">
        <v>1.5889404091238939</v>
      </c>
      <c r="K338" s="11">
        <v>143.95987248240937</v>
      </c>
      <c r="L338" s="11">
        <v>225.41778921826742</v>
      </c>
      <c r="M338" s="1">
        <v>47.4</v>
      </c>
      <c r="N338" s="8">
        <v>26</v>
      </c>
      <c r="O338" s="8" t="s">
        <v>521</v>
      </c>
      <c r="P338" s="12">
        <v>0.15763888888888888</v>
      </c>
      <c r="Q338" s="12">
        <f t="shared" si="139"/>
        <v>0.4613194444444445</v>
      </c>
      <c r="R338" s="8">
        <v>6511</v>
      </c>
      <c r="S338" s="8">
        <v>0</v>
      </c>
      <c r="T338" s="13">
        <v>50</v>
      </c>
      <c r="U338" s="14">
        <f t="shared" si="141"/>
        <v>0.22092963157417631</v>
      </c>
      <c r="V338" s="14">
        <f t="shared" si="142"/>
        <v>0.52054111391756208</v>
      </c>
      <c r="W338" s="14">
        <f t="shared" si="143"/>
        <v>47.477759767689818</v>
      </c>
      <c r="X338" s="15">
        <v>24.195402145385742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t="e">
        <f t="shared" si="144"/>
        <v>#DIV/0!</v>
      </c>
      <c r="AG338" t="e">
        <f t="shared" si="145"/>
        <v>#DIV/0!</v>
      </c>
      <c r="AH338" t="e">
        <f t="shared" si="146"/>
        <v>#DIV/0!</v>
      </c>
      <c r="AI338" s="8">
        <v>-1</v>
      </c>
      <c r="AJ338" s="8">
        <v>0.87</v>
      </c>
      <c r="AK338" s="8">
        <v>0.92</v>
      </c>
      <c r="AL338" s="8">
        <v>10.012383460998535</v>
      </c>
      <c r="AM338">
        <f t="shared" si="147"/>
        <v>0.87500619173049932</v>
      </c>
      <c r="AN338">
        <f t="shared" si="148"/>
        <v>7.7419267886005578E-4</v>
      </c>
      <c r="AO338" t="e">
        <f t="shared" si="149"/>
        <v>#DIV/0!</v>
      </c>
      <c r="AP338" t="e">
        <f t="shared" si="150"/>
        <v>#DIV/0!</v>
      </c>
      <c r="AQ338" t="e">
        <f t="shared" si="151"/>
        <v>#DIV/0!</v>
      </c>
      <c r="AR338" s="8">
        <v>1798.8399658203125</v>
      </c>
      <c r="AS338" s="8">
        <v>0.5</v>
      </c>
      <c r="AT338" t="e">
        <f t="shared" si="152"/>
        <v>#DIV/0!</v>
      </c>
      <c r="AU338">
        <f t="shared" si="153"/>
        <v>5.0731667743985431</v>
      </c>
      <c r="AV338">
        <f t="shared" si="154"/>
        <v>1.0164124583144445</v>
      </c>
      <c r="AW338">
        <f t="shared" si="155"/>
        <v>24.195402145385742</v>
      </c>
      <c r="AX338" s="8">
        <v>2</v>
      </c>
      <c r="AY338">
        <f t="shared" si="156"/>
        <v>4.644859790802002</v>
      </c>
      <c r="AZ338" s="8">
        <v>1</v>
      </c>
      <c r="BA338">
        <f t="shared" si="157"/>
        <v>9.2897195816040039</v>
      </c>
      <c r="BB338" s="8">
        <v>24.427406311035156</v>
      </c>
      <c r="BC338" s="8">
        <v>24.195402145385742</v>
      </c>
      <c r="BD338" s="8">
        <v>25.014759063720703</v>
      </c>
      <c r="BE338" s="8">
        <v>49.245147705078125</v>
      </c>
      <c r="BF338" s="8">
        <v>48.9775390625</v>
      </c>
      <c r="BG338" s="8">
        <v>17.049890518188477</v>
      </c>
      <c r="BH338" s="8">
        <v>19.884626388549805</v>
      </c>
      <c r="BI338" s="8">
        <v>56.1973876953125</v>
      </c>
      <c r="BJ338" s="8">
        <v>65.540840148925781</v>
      </c>
      <c r="BK338" s="8">
        <v>350.81143188476562</v>
      </c>
      <c r="BL338" s="8">
        <v>1802.31396484375</v>
      </c>
      <c r="BM338" s="8">
        <v>0.20533379912376404</v>
      </c>
      <c r="BN338" s="8">
        <v>101.27911376953125</v>
      </c>
      <c r="BO338" s="8">
        <v>0.19230842590332031</v>
      </c>
      <c r="BP338" s="8">
        <v>0.19123174250125885</v>
      </c>
      <c r="BQ338" s="8">
        <v>0.5</v>
      </c>
      <c r="BR338" s="8">
        <v>-1.355140209197998</v>
      </c>
      <c r="BS338" s="8">
        <v>7.355140209197998</v>
      </c>
      <c r="BT338" s="8">
        <v>1</v>
      </c>
      <c r="BU338" s="8">
        <v>0</v>
      </c>
      <c r="BV338" s="8">
        <v>0.15999999642372131</v>
      </c>
      <c r="BW338" s="8">
        <v>111115</v>
      </c>
      <c r="BX338">
        <f t="shared" si="158"/>
        <v>1.7540571594238279</v>
      </c>
      <c r="BY338">
        <f t="shared" si="159"/>
        <v>5.0731667743985432E-3</v>
      </c>
      <c r="BZ338">
        <f t="shared" si="160"/>
        <v>297.34540214538572</v>
      </c>
      <c r="CA338">
        <f t="shared" si="161"/>
        <v>297.57740631103513</v>
      </c>
      <c r="CB338">
        <f t="shared" si="162"/>
        <v>288.37022792942298</v>
      </c>
      <c r="CC338">
        <f t="shared" si="140"/>
        <v>0.26901966433641916</v>
      </c>
      <c r="CD338">
        <f t="shared" si="163"/>
        <v>3.0303097965850037</v>
      </c>
      <c r="CE338">
        <f t="shared" si="164"/>
        <v>29.920382236763217</v>
      </c>
      <c r="CF338">
        <f t="shared" si="165"/>
        <v>10.035755848213412</v>
      </c>
      <c r="CG338">
        <f t="shared" si="166"/>
        <v>24.311404228210449</v>
      </c>
      <c r="CH338">
        <f t="shared" si="167"/>
        <v>3.0514588496721657</v>
      </c>
      <c r="CI338">
        <f t="shared" si="168"/>
        <v>0.49292074176962997</v>
      </c>
      <c r="CJ338">
        <f t="shared" si="169"/>
        <v>2.0138973382705592</v>
      </c>
      <c r="CK338">
        <f t="shared" si="170"/>
        <v>1.0375615114016066</v>
      </c>
      <c r="CL338">
        <f t="shared" si="171"/>
        <v>0.31044337110488096</v>
      </c>
      <c r="CM338">
        <f t="shared" si="172"/>
        <v>4.8085054330343313</v>
      </c>
      <c r="CN338">
        <f t="shared" si="173"/>
        <v>0.96937822268088392</v>
      </c>
      <c r="CO338">
        <f t="shared" si="174"/>
        <v>67.427059574556608</v>
      </c>
      <c r="CP338">
        <f t="shared" si="175"/>
        <v>48.945433141540256</v>
      </c>
      <c r="CQ338">
        <f t="shared" si="176"/>
        <v>3.0435189707809481E-3</v>
      </c>
      <c r="CR338">
        <f t="shared" si="177"/>
        <v>0</v>
      </c>
      <c r="CS338">
        <f t="shared" si="178"/>
        <v>1577.0358786806266</v>
      </c>
      <c r="CT338">
        <f t="shared" si="179"/>
        <v>0</v>
      </c>
      <c r="CU338" t="e">
        <f t="shared" si="180"/>
        <v>#DIV/0!</v>
      </c>
      <c r="CV338" t="e">
        <f t="shared" si="181"/>
        <v>#DIV/0!</v>
      </c>
    </row>
    <row r="339" spans="1:100" x14ac:dyDescent="0.3">
      <c r="A339" s="4" t="str">
        <f>VLOOKUP(B339,ListCodeMtrx!A$1:B$91,2,TRUE)</f>
        <v>M59</v>
      </c>
      <c r="B339">
        <v>59</v>
      </c>
      <c r="C339" s="10">
        <v>1</v>
      </c>
      <c r="D339" s="10">
        <v>2</v>
      </c>
      <c r="E339" s="10">
        <v>6</v>
      </c>
      <c r="F339" s="1">
        <v>72</v>
      </c>
      <c r="G339" s="3">
        <v>41316</v>
      </c>
      <c r="H339" s="11">
        <v>2</v>
      </c>
      <c r="I339" s="11">
        <v>157.30985196227329</v>
      </c>
      <c r="J339" s="11">
        <v>1.5889404091238939</v>
      </c>
      <c r="K339" s="11">
        <v>143.95987248240937</v>
      </c>
      <c r="L339" s="11">
        <v>225.41778921826742</v>
      </c>
      <c r="M339" s="1">
        <v>47.4</v>
      </c>
      <c r="N339" s="8">
        <v>27</v>
      </c>
      <c r="O339" s="8" t="s">
        <v>522</v>
      </c>
      <c r="P339" s="12">
        <v>0.15763888888888888</v>
      </c>
      <c r="Q339" s="12">
        <f t="shared" si="139"/>
        <v>0.46324074074074073</v>
      </c>
      <c r="R339" s="8">
        <v>6677</v>
      </c>
      <c r="S339" s="8">
        <v>0</v>
      </c>
      <c r="T339" s="13">
        <v>150</v>
      </c>
      <c r="U339" s="14">
        <f t="shared" si="141"/>
        <v>11.444970186854899</v>
      </c>
      <c r="V339" s="14">
        <f t="shared" si="142"/>
        <v>0.52232574718164759</v>
      </c>
      <c r="W339" s="14">
        <f t="shared" si="143"/>
        <v>105.5495991268518</v>
      </c>
      <c r="X339" s="15">
        <v>24.058689117431641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t="e">
        <f t="shared" si="144"/>
        <v>#DIV/0!</v>
      </c>
      <c r="AG339" t="e">
        <f t="shared" si="145"/>
        <v>#DIV/0!</v>
      </c>
      <c r="AH339" t="e">
        <f t="shared" si="146"/>
        <v>#DIV/0!</v>
      </c>
      <c r="AI339" s="8">
        <v>-1</v>
      </c>
      <c r="AJ339" s="8">
        <v>0.87</v>
      </c>
      <c r="AK339" s="8">
        <v>0.92</v>
      </c>
      <c r="AL339" s="8">
        <v>10.040945053100586</v>
      </c>
      <c r="AM339">
        <f t="shared" si="147"/>
        <v>0.87502047252655035</v>
      </c>
      <c r="AN339">
        <f t="shared" si="148"/>
        <v>7.9116185581516729E-3</v>
      </c>
      <c r="AO339" t="e">
        <f t="shared" si="149"/>
        <v>#DIV/0!</v>
      </c>
      <c r="AP339" t="e">
        <f t="shared" si="150"/>
        <v>#DIV/0!</v>
      </c>
      <c r="AQ339" t="e">
        <f t="shared" si="151"/>
        <v>#DIV/0!</v>
      </c>
      <c r="AR339" s="8">
        <v>1798.8399658203125</v>
      </c>
      <c r="AS339" s="8">
        <v>0.5</v>
      </c>
      <c r="AT339" t="e">
        <f t="shared" si="152"/>
        <v>#DIV/0!</v>
      </c>
      <c r="AU339">
        <f t="shared" si="153"/>
        <v>5.1029980649085092</v>
      </c>
      <c r="AV339">
        <f t="shared" si="154"/>
        <v>1.019257430407901</v>
      </c>
      <c r="AW339">
        <f t="shared" si="155"/>
        <v>24.058689117431641</v>
      </c>
      <c r="AX339" s="8">
        <v>2</v>
      </c>
      <c r="AY339">
        <f t="shared" si="156"/>
        <v>4.644859790802002</v>
      </c>
      <c r="AZ339" s="8">
        <v>1</v>
      </c>
      <c r="BA339">
        <f t="shared" si="157"/>
        <v>9.2897195816040039</v>
      </c>
      <c r="BB339" s="8">
        <v>24.396512985229492</v>
      </c>
      <c r="BC339" s="8">
        <v>24.058689117431641</v>
      </c>
      <c r="BD339" s="8">
        <v>25.012287139892578</v>
      </c>
      <c r="BE339" s="8">
        <v>151.28782653808594</v>
      </c>
      <c r="BF339" s="8">
        <v>144.34307861328125</v>
      </c>
      <c r="BG339" s="8">
        <v>16.761648178100586</v>
      </c>
      <c r="BH339" s="8">
        <v>19.613824844360352</v>
      </c>
      <c r="BI339" s="8">
        <v>55.344642639160156</v>
      </c>
      <c r="BJ339" s="8">
        <v>64.762138366699219</v>
      </c>
      <c r="BK339" s="8">
        <v>350.81338500976562</v>
      </c>
      <c r="BL339" s="8">
        <v>1797.67138671875</v>
      </c>
      <c r="BM339" s="8">
        <v>0.30142542719841003</v>
      </c>
      <c r="BN339" s="8">
        <v>101.26999664306641</v>
      </c>
      <c r="BO339" s="8">
        <v>0.58990669250488281</v>
      </c>
      <c r="BP339" s="8">
        <v>0.18915654718875885</v>
      </c>
      <c r="BQ339" s="8">
        <v>0.75</v>
      </c>
      <c r="BR339" s="8">
        <v>-1.355140209197998</v>
      </c>
      <c r="BS339" s="8">
        <v>7.355140209197998</v>
      </c>
      <c r="BT339" s="8">
        <v>1</v>
      </c>
      <c r="BU339" s="8">
        <v>0</v>
      </c>
      <c r="BV339" s="8">
        <v>0.15999999642372131</v>
      </c>
      <c r="BW339" s="8">
        <v>111115</v>
      </c>
      <c r="BX339">
        <f t="shared" si="158"/>
        <v>1.7540669250488279</v>
      </c>
      <c r="BY339">
        <f t="shared" si="159"/>
        <v>5.1029980649085092E-3</v>
      </c>
      <c r="BZ339">
        <f t="shared" si="160"/>
        <v>297.20868911743162</v>
      </c>
      <c r="CA339">
        <f t="shared" si="161"/>
        <v>297.54651298522947</v>
      </c>
      <c r="CB339">
        <f t="shared" si="162"/>
        <v>287.62741544602613</v>
      </c>
      <c r="CC339">
        <f t="shared" si="140"/>
        <v>0.26559165857107103</v>
      </c>
      <c r="CD339">
        <f t="shared" si="163"/>
        <v>3.0055494065539663</v>
      </c>
      <c r="CE339">
        <f t="shared" si="164"/>
        <v>29.678577132250211</v>
      </c>
      <c r="CF339">
        <f t="shared" si="165"/>
        <v>10.06475228788986</v>
      </c>
      <c r="CG339">
        <f t="shared" si="166"/>
        <v>24.227601051330566</v>
      </c>
      <c r="CH339">
        <f t="shared" si="167"/>
        <v>3.0361672892600251</v>
      </c>
      <c r="CI339">
        <f t="shared" si="168"/>
        <v>0.49452072009229242</v>
      </c>
      <c r="CJ339">
        <f t="shared" si="169"/>
        <v>1.9862919761460653</v>
      </c>
      <c r="CK339">
        <f t="shared" si="170"/>
        <v>1.0498753131139598</v>
      </c>
      <c r="CL339">
        <f t="shared" si="171"/>
        <v>0.31145881401416775</v>
      </c>
      <c r="CM339">
        <f t="shared" si="172"/>
        <v>10.689007549253287</v>
      </c>
      <c r="CN339">
        <f t="shared" si="173"/>
        <v>0.73124115226637554</v>
      </c>
      <c r="CO339">
        <f t="shared" si="174"/>
        <v>67.081435110343506</v>
      </c>
      <c r="CP339">
        <f t="shared" si="175"/>
        <v>142.67987343076419</v>
      </c>
      <c r="CQ339">
        <f t="shared" si="176"/>
        <v>5.3808922482810675E-2</v>
      </c>
      <c r="CR339">
        <f t="shared" si="177"/>
        <v>0</v>
      </c>
      <c r="CS339">
        <f t="shared" si="178"/>
        <v>1572.9992662540997</v>
      </c>
      <c r="CT339">
        <f t="shared" si="179"/>
        <v>0</v>
      </c>
      <c r="CU339" t="e">
        <f t="shared" si="180"/>
        <v>#DIV/0!</v>
      </c>
      <c r="CV339" t="e">
        <f t="shared" si="181"/>
        <v>#DIV/0!</v>
      </c>
    </row>
    <row r="340" spans="1:100" x14ac:dyDescent="0.3">
      <c r="A340" s="4" t="str">
        <f>VLOOKUP(B340,ListCodeMtrx!A$1:B$91,2,TRUE)</f>
        <v>M59</v>
      </c>
      <c r="B340">
        <v>59</v>
      </c>
      <c r="C340" s="10">
        <v>1</v>
      </c>
      <c r="D340" s="10">
        <v>2</v>
      </c>
      <c r="E340" s="10">
        <v>6</v>
      </c>
      <c r="F340" s="1">
        <v>72</v>
      </c>
      <c r="G340" s="3">
        <v>41316</v>
      </c>
      <c r="H340" s="11">
        <v>2</v>
      </c>
      <c r="I340" s="11">
        <v>157.30985196227329</v>
      </c>
      <c r="J340" s="11">
        <v>1.5889404091238939</v>
      </c>
      <c r="K340" s="11">
        <v>143.95987248240937</v>
      </c>
      <c r="L340" s="11">
        <v>225.41778921826742</v>
      </c>
      <c r="M340" s="1">
        <v>47.4</v>
      </c>
      <c r="N340" s="8">
        <v>28</v>
      </c>
      <c r="O340" s="8" t="s">
        <v>523</v>
      </c>
      <c r="P340" s="12">
        <v>0.15763888888888888</v>
      </c>
      <c r="Q340" s="12">
        <f t="shared" ref="Q340:Q403" si="182">O340-P340</f>
        <v>0.46563657407407411</v>
      </c>
      <c r="R340" s="8">
        <v>6884</v>
      </c>
      <c r="S340" s="8">
        <v>0</v>
      </c>
      <c r="T340" s="13" t="s">
        <v>192</v>
      </c>
      <c r="U340" s="14">
        <f t="shared" si="141"/>
        <v>32.999811252059793</v>
      </c>
      <c r="V340" s="14">
        <f t="shared" si="142"/>
        <v>0.5282988295629234</v>
      </c>
      <c r="W340" s="14">
        <f t="shared" si="143"/>
        <v>269.97871608729315</v>
      </c>
      <c r="X340" s="15">
        <v>23.921970367431641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t="e">
        <f t="shared" si="144"/>
        <v>#DIV/0!</v>
      </c>
      <c r="AG340" t="e">
        <f t="shared" si="145"/>
        <v>#DIV/0!</v>
      </c>
      <c r="AH340" t="e">
        <f t="shared" si="146"/>
        <v>#DIV/0!</v>
      </c>
      <c r="AI340" s="8">
        <v>-1</v>
      </c>
      <c r="AJ340" s="8">
        <v>0.87</v>
      </c>
      <c r="AK340" s="8">
        <v>0.92</v>
      </c>
      <c r="AL340" s="8">
        <v>10.040945053100586</v>
      </c>
      <c r="AM340">
        <f t="shared" si="147"/>
        <v>0.87502047252655035</v>
      </c>
      <c r="AN340">
        <f t="shared" si="148"/>
        <v>2.1614862075633599E-2</v>
      </c>
      <c r="AO340" t="e">
        <f t="shared" si="149"/>
        <v>#DIV/0!</v>
      </c>
      <c r="AP340" t="e">
        <f t="shared" si="150"/>
        <v>#DIV/0!</v>
      </c>
      <c r="AQ340" t="e">
        <f t="shared" si="151"/>
        <v>#DIV/0!</v>
      </c>
      <c r="AR340" s="8">
        <v>1798.8399658203125</v>
      </c>
      <c r="AS340" s="8">
        <v>0.5</v>
      </c>
      <c r="AT340" t="e">
        <f t="shared" si="152"/>
        <v>#DIV/0!</v>
      </c>
      <c r="AU340">
        <f t="shared" si="153"/>
        <v>5.1835550457931143</v>
      </c>
      <c r="AV340">
        <f t="shared" si="154"/>
        <v>1.0245484279955659</v>
      </c>
      <c r="AW340">
        <f t="shared" si="155"/>
        <v>23.921970367431641</v>
      </c>
      <c r="AX340" s="8">
        <v>2</v>
      </c>
      <c r="AY340">
        <f t="shared" si="156"/>
        <v>4.644859790802002</v>
      </c>
      <c r="AZ340" s="8">
        <v>1</v>
      </c>
      <c r="BA340">
        <f t="shared" si="157"/>
        <v>9.2897195816040039</v>
      </c>
      <c r="BB340" s="8">
        <v>24.380781173706055</v>
      </c>
      <c r="BC340" s="8">
        <v>23.921970367431641</v>
      </c>
      <c r="BD340" s="8">
        <v>25.014907836914063</v>
      </c>
      <c r="BE340" s="8">
        <v>400.07595825195312</v>
      </c>
      <c r="BF340" s="8">
        <v>380.1397705078125</v>
      </c>
      <c r="BG340" s="8">
        <v>16.420795440673828</v>
      </c>
      <c r="BH340" s="8">
        <v>19.318796157836914</v>
      </c>
      <c r="BI340" s="8">
        <v>54.270366668701172</v>
      </c>
      <c r="BJ340" s="8">
        <v>63.848197937011719</v>
      </c>
      <c r="BK340" s="8">
        <v>350.82220458984375</v>
      </c>
      <c r="BL340" s="8">
        <v>1797.65283203125</v>
      </c>
      <c r="BM340" s="8">
        <v>0.23466390371322632</v>
      </c>
      <c r="BN340" s="8">
        <v>101.27011108398437</v>
      </c>
      <c r="BO340" s="8">
        <v>1.2821979522705078</v>
      </c>
      <c r="BP340" s="8">
        <v>0.17621327936649323</v>
      </c>
      <c r="BQ340" s="8">
        <v>0.25</v>
      </c>
      <c r="BR340" s="8">
        <v>-1.355140209197998</v>
      </c>
      <c r="BS340" s="8">
        <v>7.355140209197998</v>
      </c>
      <c r="BT340" s="8">
        <v>1</v>
      </c>
      <c r="BU340" s="8">
        <v>0</v>
      </c>
      <c r="BV340" s="8">
        <v>0.15999999642372131</v>
      </c>
      <c r="BW340" s="8">
        <v>111115</v>
      </c>
      <c r="BX340">
        <f t="shared" si="158"/>
        <v>1.7541110229492187</v>
      </c>
      <c r="BY340">
        <f t="shared" si="159"/>
        <v>5.1835550457931144E-3</v>
      </c>
      <c r="BZ340">
        <f t="shared" si="160"/>
        <v>297.07197036743162</v>
      </c>
      <c r="CA340">
        <f t="shared" si="161"/>
        <v>297.53078117370603</v>
      </c>
      <c r="CB340">
        <f t="shared" si="162"/>
        <v>287.62444669609249</v>
      </c>
      <c r="CC340">
        <f t="shared" si="140"/>
        <v>0.25685592482855546</v>
      </c>
      <c r="CD340">
        <f t="shared" si="163"/>
        <v>2.9809650609085607</v>
      </c>
      <c r="CE340">
        <f t="shared" si="164"/>
        <v>29.435783460693695</v>
      </c>
      <c r="CF340">
        <f t="shared" si="165"/>
        <v>10.116987302856781</v>
      </c>
      <c r="CG340">
        <f t="shared" si="166"/>
        <v>24.151375770568848</v>
      </c>
      <c r="CH340">
        <f t="shared" si="167"/>
        <v>3.0223166899528353</v>
      </c>
      <c r="CI340">
        <f t="shared" si="168"/>
        <v>0.4998715398972095</v>
      </c>
      <c r="CJ340">
        <f t="shared" si="169"/>
        <v>1.9564166329129948</v>
      </c>
      <c r="CK340">
        <f t="shared" si="170"/>
        <v>1.0659000570398405</v>
      </c>
      <c r="CL340">
        <f t="shared" si="171"/>
        <v>0.31485513564924533</v>
      </c>
      <c r="CM340">
        <f t="shared" si="172"/>
        <v>27.340774568471659</v>
      </c>
      <c r="CN340">
        <f t="shared" si="173"/>
        <v>0.7102090784309153</v>
      </c>
      <c r="CO340">
        <f t="shared" si="174"/>
        <v>66.667148551569568</v>
      </c>
      <c r="CP340">
        <f t="shared" si="175"/>
        <v>375.34417417156783</v>
      </c>
      <c r="CQ340">
        <f t="shared" si="176"/>
        <v>5.8612960325560223E-2</v>
      </c>
      <c r="CR340">
        <f t="shared" si="177"/>
        <v>0</v>
      </c>
      <c r="CS340">
        <f t="shared" si="178"/>
        <v>1572.9830305226758</v>
      </c>
      <c r="CT340">
        <f t="shared" si="179"/>
        <v>0</v>
      </c>
      <c r="CU340" t="e">
        <f t="shared" si="180"/>
        <v>#DIV/0!</v>
      </c>
      <c r="CV340" t="e">
        <f t="shared" si="181"/>
        <v>#DIV/0!</v>
      </c>
    </row>
    <row r="341" spans="1:100" x14ac:dyDescent="0.3">
      <c r="A341" s="4" t="str">
        <f>VLOOKUP(B341,ListCodeMtrx!A$1:B$91,2,TRUE)</f>
        <v>M59</v>
      </c>
      <c r="B341">
        <v>59</v>
      </c>
      <c r="C341" s="10">
        <v>1</v>
      </c>
      <c r="D341" s="10">
        <v>2</v>
      </c>
      <c r="E341" s="10">
        <v>6</v>
      </c>
      <c r="F341" s="1">
        <v>72</v>
      </c>
      <c r="G341" s="3">
        <v>41316</v>
      </c>
      <c r="H341" s="11">
        <v>2</v>
      </c>
      <c r="I341" s="11">
        <v>157.30985196227329</v>
      </c>
      <c r="J341" s="11">
        <v>1.5889404091238939</v>
      </c>
      <c r="K341" s="11">
        <v>143.95987248240937</v>
      </c>
      <c r="L341" s="11">
        <v>225.41778921826742</v>
      </c>
      <c r="M341" s="1">
        <v>47.4</v>
      </c>
      <c r="N341" s="8">
        <v>29</v>
      </c>
      <c r="O341" s="8" t="s">
        <v>524</v>
      </c>
      <c r="P341" s="12">
        <v>0.15763888888888888</v>
      </c>
      <c r="Q341" s="12">
        <f t="shared" si="182"/>
        <v>0.46739583333333334</v>
      </c>
      <c r="R341" s="8">
        <v>7036</v>
      </c>
      <c r="S341" s="8">
        <v>0</v>
      </c>
      <c r="T341" s="13">
        <v>800</v>
      </c>
      <c r="U341" s="14">
        <f t="shared" si="141"/>
        <v>45.850580073843744</v>
      </c>
      <c r="V341" s="14">
        <f t="shared" si="142"/>
        <v>0.51462315758509625</v>
      </c>
      <c r="W341" s="14">
        <f t="shared" si="143"/>
        <v>610.9529915279287</v>
      </c>
      <c r="X341" s="15">
        <v>23.814249038696289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t="e">
        <f t="shared" si="144"/>
        <v>#DIV/0!</v>
      </c>
      <c r="AG341" t="e">
        <f t="shared" si="145"/>
        <v>#DIV/0!</v>
      </c>
      <c r="AH341" t="e">
        <f t="shared" si="146"/>
        <v>#DIV/0!</v>
      </c>
      <c r="AI341" s="8">
        <v>-1</v>
      </c>
      <c r="AJ341" s="8">
        <v>0.87</v>
      </c>
      <c r="AK341" s="8">
        <v>0.92</v>
      </c>
      <c r="AL341" s="8">
        <v>10.040945053100586</v>
      </c>
      <c r="AM341">
        <f t="shared" si="147"/>
        <v>0.87502047252655035</v>
      </c>
      <c r="AN341">
        <f t="shared" si="148"/>
        <v>2.9772883225177696E-2</v>
      </c>
      <c r="AO341" t="e">
        <f t="shared" si="149"/>
        <v>#DIV/0!</v>
      </c>
      <c r="AP341" t="e">
        <f t="shared" si="150"/>
        <v>#DIV/0!</v>
      </c>
      <c r="AQ341" t="e">
        <f t="shared" si="151"/>
        <v>#DIV/0!</v>
      </c>
      <c r="AR341" s="8">
        <v>1798.8399658203125</v>
      </c>
      <c r="AS341" s="8">
        <v>0.5</v>
      </c>
      <c r="AT341" t="e">
        <f t="shared" si="152"/>
        <v>#DIV/0!</v>
      </c>
      <c r="AU341">
        <f t="shared" si="153"/>
        <v>5.1568880799650287</v>
      </c>
      <c r="AV341">
        <f t="shared" si="154"/>
        <v>1.0452113617718588</v>
      </c>
      <c r="AW341">
        <f t="shared" si="155"/>
        <v>23.814249038696289</v>
      </c>
      <c r="AX341" s="8">
        <v>2</v>
      </c>
      <c r="AY341">
        <f t="shared" si="156"/>
        <v>4.644859790802002</v>
      </c>
      <c r="AZ341" s="8">
        <v>1</v>
      </c>
      <c r="BA341">
        <f t="shared" si="157"/>
        <v>9.2897195816040039</v>
      </c>
      <c r="BB341" s="8">
        <v>24.356166839599609</v>
      </c>
      <c r="BC341" s="8">
        <v>23.814249038696289</v>
      </c>
      <c r="BD341" s="8">
        <v>25.013526916503906</v>
      </c>
      <c r="BE341" s="8">
        <v>800.28790283203125</v>
      </c>
      <c r="BF341" s="8">
        <v>771.87890625</v>
      </c>
      <c r="BG341" s="8">
        <v>16.040517807006836</v>
      </c>
      <c r="BH341" s="8">
        <v>18.92485237121582</v>
      </c>
      <c r="BI341" s="8">
        <v>53.091388702392578</v>
      </c>
      <c r="BJ341" s="8">
        <v>62.638046264648438</v>
      </c>
      <c r="BK341" s="8">
        <v>350.81192016601562</v>
      </c>
      <c r="BL341" s="8">
        <v>1798.3568115234375</v>
      </c>
      <c r="BM341" s="8">
        <v>0.24073435366153717</v>
      </c>
      <c r="BN341" s="8">
        <v>101.26935577392578</v>
      </c>
      <c r="BO341" s="8">
        <v>2.1177082061767578</v>
      </c>
      <c r="BP341" s="8">
        <v>0.16195394098758698</v>
      </c>
      <c r="BQ341" s="8">
        <v>0.25</v>
      </c>
      <c r="BR341" s="8">
        <v>-1.355140209197998</v>
      </c>
      <c r="BS341" s="8">
        <v>7.355140209197998</v>
      </c>
      <c r="BT341" s="8">
        <v>1</v>
      </c>
      <c r="BU341" s="8">
        <v>0</v>
      </c>
      <c r="BV341" s="8">
        <v>0.15999999642372131</v>
      </c>
      <c r="BW341" s="8">
        <v>111115</v>
      </c>
      <c r="BX341">
        <f t="shared" si="158"/>
        <v>1.7540596008300779</v>
      </c>
      <c r="BY341">
        <f t="shared" si="159"/>
        <v>5.1568880799650286E-3</v>
      </c>
      <c r="BZ341">
        <f t="shared" si="160"/>
        <v>296.96424903869627</v>
      </c>
      <c r="CA341">
        <f t="shared" si="161"/>
        <v>297.50616683959959</v>
      </c>
      <c r="CB341">
        <f t="shared" si="162"/>
        <v>287.73708341232486</v>
      </c>
      <c r="CC341">
        <f t="shared" si="140"/>
        <v>0.26576997082458503</v>
      </c>
      <c r="CD341">
        <f t="shared" si="163"/>
        <v>2.9617189695215367</v>
      </c>
      <c r="CE341">
        <f t="shared" si="164"/>
        <v>29.245954483341364</v>
      </c>
      <c r="CF341">
        <f t="shared" si="165"/>
        <v>10.321102112125544</v>
      </c>
      <c r="CG341">
        <f t="shared" si="166"/>
        <v>24.085207939147949</v>
      </c>
      <c r="CH341">
        <f t="shared" si="167"/>
        <v>3.0103384115720626</v>
      </c>
      <c r="CI341">
        <f t="shared" si="168"/>
        <v>0.48761094459255461</v>
      </c>
      <c r="CJ341">
        <f t="shared" si="169"/>
        <v>1.9165076077496779</v>
      </c>
      <c r="CK341">
        <f t="shared" si="170"/>
        <v>1.0938308038223847</v>
      </c>
      <c r="CL341">
        <f t="shared" si="171"/>
        <v>0.30707381607438194</v>
      </c>
      <c r="CM341">
        <f t="shared" si="172"/>
        <v>61.870815860186077</v>
      </c>
      <c r="CN341">
        <f t="shared" si="173"/>
        <v>0.79151404006634452</v>
      </c>
      <c r="CO341">
        <f t="shared" si="174"/>
        <v>65.736432370549537</v>
      </c>
      <c r="CP341">
        <f t="shared" si="175"/>
        <v>765.21581135720442</v>
      </c>
      <c r="CQ341">
        <f t="shared" si="176"/>
        <v>3.9388281206956512E-2</v>
      </c>
      <c r="CR341">
        <f t="shared" si="177"/>
        <v>0</v>
      </c>
      <c r="CS341">
        <f t="shared" si="178"/>
        <v>1573.5990269905787</v>
      </c>
      <c r="CT341">
        <f t="shared" si="179"/>
        <v>0</v>
      </c>
      <c r="CU341" t="e">
        <f t="shared" si="180"/>
        <v>#DIV/0!</v>
      </c>
      <c r="CV341" t="e">
        <f t="shared" si="181"/>
        <v>#DIV/0!</v>
      </c>
    </row>
    <row r="342" spans="1:100" x14ac:dyDescent="0.3">
      <c r="A342" s="4" t="str">
        <f>VLOOKUP(B342,ListCodeMtrx!A$1:B$91,2,TRUE)</f>
        <v>M59</v>
      </c>
      <c r="B342" s="5">
        <v>59</v>
      </c>
      <c r="C342" s="10">
        <v>1</v>
      </c>
      <c r="D342" s="10">
        <v>2</v>
      </c>
      <c r="E342" s="10">
        <v>6</v>
      </c>
      <c r="F342" s="1">
        <v>72</v>
      </c>
      <c r="G342" s="17">
        <v>41316</v>
      </c>
      <c r="H342" s="11">
        <v>2</v>
      </c>
      <c r="I342" s="11">
        <v>157.30985196227329</v>
      </c>
      <c r="J342" s="11">
        <v>1.5889404091238939</v>
      </c>
      <c r="K342" s="11">
        <v>143.95987248240937</v>
      </c>
      <c r="L342" s="11">
        <v>225.41778921826742</v>
      </c>
      <c r="M342" s="1">
        <v>47.4</v>
      </c>
      <c r="N342" s="19">
        <v>30</v>
      </c>
      <c r="O342" s="19" t="s">
        <v>525</v>
      </c>
      <c r="P342" s="12">
        <v>0.15763888888888888</v>
      </c>
      <c r="Q342" s="12">
        <f t="shared" si="182"/>
        <v>0.46908564814814813</v>
      </c>
      <c r="R342" s="19">
        <v>7173.5</v>
      </c>
      <c r="S342" s="19">
        <v>0</v>
      </c>
      <c r="T342" s="13" t="s">
        <v>194</v>
      </c>
      <c r="U342" s="5">
        <f t="shared" si="141"/>
        <v>32.128821173935485</v>
      </c>
      <c r="V342" s="5">
        <f t="shared" si="142"/>
        <v>0.49304768283367917</v>
      </c>
      <c r="W342" s="5">
        <f t="shared" si="143"/>
        <v>265.39054398032954</v>
      </c>
      <c r="X342" s="5">
        <v>23.957712173461914</v>
      </c>
      <c r="Y342" s="19">
        <v>5</v>
      </c>
      <c r="Z342" s="19">
        <v>5</v>
      </c>
      <c r="AA342" s="19">
        <v>0</v>
      </c>
      <c r="AB342" s="19">
        <v>0</v>
      </c>
      <c r="AC342" s="19">
        <v>557.237548828125</v>
      </c>
      <c r="AD342" s="19">
        <v>1050.6280517578125</v>
      </c>
      <c r="AE342" s="19">
        <v>807.410400390625</v>
      </c>
      <c r="AF342" s="5" t="e">
        <f t="shared" si="144"/>
        <v>#DIV/0!</v>
      </c>
      <c r="AG342" s="5">
        <f t="shared" si="145"/>
        <v>0.46961481953979117</v>
      </c>
      <c r="AH342" s="5">
        <f t="shared" si="146"/>
        <v>0.23149738954738405</v>
      </c>
      <c r="AI342" s="19">
        <v>-1</v>
      </c>
      <c r="AJ342" s="19">
        <v>0.87</v>
      </c>
      <c r="AK342" s="19">
        <v>0.92</v>
      </c>
      <c r="AL342" s="19">
        <v>10.040945053100586</v>
      </c>
      <c r="AM342" s="5">
        <f t="shared" si="147"/>
        <v>0.87502047252655035</v>
      </c>
      <c r="AN342" s="5">
        <f t="shared" si="148"/>
        <v>2.1055591534265103E-2</v>
      </c>
      <c r="AO342" s="5">
        <f t="shared" si="149"/>
        <v>0.49295162740870219</v>
      </c>
      <c r="AP342" s="5">
        <f t="shared" si="150"/>
        <v>1.8854222117071824</v>
      </c>
      <c r="AQ342" s="5">
        <f t="shared" si="151"/>
        <v>-1</v>
      </c>
      <c r="AR342" s="19">
        <v>1798.1268310546875</v>
      </c>
      <c r="AS342" s="19">
        <v>0.5</v>
      </c>
      <c r="AT342" s="5">
        <f t="shared" si="152"/>
        <v>182.11874047963775</v>
      </c>
      <c r="AU342" s="5">
        <f t="shared" si="153"/>
        <v>5.1140943807355512</v>
      </c>
      <c r="AV342" s="5">
        <f t="shared" si="154"/>
        <v>1.0794049557633683</v>
      </c>
      <c r="AW342" s="5">
        <f t="shared" si="155"/>
        <v>23.957712173461914</v>
      </c>
      <c r="AX342" s="19">
        <v>2</v>
      </c>
      <c r="AY342" s="5">
        <f t="shared" si="156"/>
        <v>4.644859790802002</v>
      </c>
      <c r="AZ342" s="19">
        <v>1</v>
      </c>
      <c r="BA342" s="5">
        <f t="shared" si="157"/>
        <v>9.2897195816040039</v>
      </c>
      <c r="BB342" s="19">
        <v>24.411409378051758</v>
      </c>
      <c r="BC342" s="19">
        <v>23.957712173461914</v>
      </c>
      <c r="BD342" s="19">
        <v>25.020654678344727</v>
      </c>
      <c r="BE342" s="19">
        <v>399.41519165039062</v>
      </c>
      <c r="BF342" s="19">
        <v>379.9893798828125</v>
      </c>
      <c r="BG342" s="19">
        <v>15.980029106140137</v>
      </c>
      <c r="BH342" s="19">
        <v>18.84083366394043</v>
      </c>
      <c r="BI342" s="19">
        <v>52.715660095214844</v>
      </c>
      <c r="BJ342" s="19">
        <v>62.15301513671875</v>
      </c>
      <c r="BK342" s="19">
        <v>350.79226684570312</v>
      </c>
      <c r="BL342" s="19">
        <v>1798.1268310546875</v>
      </c>
      <c r="BM342" s="19">
        <v>0.27411803603172302</v>
      </c>
      <c r="BN342" s="19">
        <v>101.26781463623047</v>
      </c>
      <c r="BO342" s="19">
        <v>1.1691608428955078</v>
      </c>
      <c r="BP342" s="19">
        <v>0.17312337458133698</v>
      </c>
      <c r="BQ342" s="19">
        <v>0.5</v>
      </c>
      <c r="BR342" s="19">
        <v>-1.355140209197998</v>
      </c>
      <c r="BS342" s="19">
        <v>7.355140209197998</v>
      </c>
      <c r="BT342" s="19">
        <v>1</v>
      </c>
      <c r="BU342" s="19">
        <v>0</v>
      </c>
      <c r="BV342" s="19">
        <v>0.15999999642372131</v>
      </c>
      <c r="BW342" s="19">
        <v>111115</v>
      </c>
      <c r="BX342" s="5">
        <f t="shared" si="158"/>
        <v>1.7539613342285154</v>
      </c>
      <c r="BY342" s="5">
        <f t="shared" si="159"/>
        <v>5.1140943807355512E-3</v>
      </c>
      <c r="BZ342" s="5">
        <f t="shared" si="160"/>
        <v>297.10771217346189</v>
      </c>
      <c r="CA342" s="5">
        <f t="shared" si="161"/>
        <v>297.56140937805174</v>
      </c>
      <c r="CB342" s="5">
        <f t="shared" si="162"/>
        <v>287.70028653814734</v>
      </c>
      <c r="CC342" s="5">
        <f t="shared" si="140"/>
        <v>0.26918088365771581</v>
      </c>
      <c r="CD342" s="5">
        <f t="shared" si="163"/>
        <v>2.9873750068353386</v>
      </c>
      <c r="CE342" s="5">
        <f t="shared" si="164"/>
        <v>29.499747946239861</v>
      </c>
      <c r="CF342" s="5">
        <f t="shared" si="165"/>
        <v>10.658914282299431</v>
      </c>
      <c r="CG342" s="5">
        <f t="shared" si="166"/>
        <v>24.184560775756836</v>
      </c>
      <c r="CH342" s="5">
        <f t="shared" si="167"/>
        <v>3.0283398036256846</v>
      </c>
      <c r="CI342" s="5">
        <f t="shared" si="168"/>
        <v>0.46819827049701218</v>
      </c>
      <c r="CJ342" s="5">
        <f t="shared" si="169"/>
        <v>1.9079700510719704</v>
      </c>
      <c r="CK342" s="5">
        <f t="shared" si="170"/>
        <v>1.1203697525537142</v>
      </c>
      <c r="CL342" s="5">
        <f t="shared" si="171"/>
        <v>0.29475943476174188</v>
      </c>
      <c r="CM342" s="5">
        <f t="shared" si="172"/>
        <v>26.875520414008381</v>
      </c>
      <c r="CN342" s="5">
        <f t="shared" si="173"/>
        <v>0.6984156874652</v>
      </c>
      <c r="CO342" s="5">
        <f t="shared" si="174"/>
        <v>64.838976266771425</v>
      </c>
      <c r="CP342" s="5">
        <f t="shared" si="175"/>
        <v>375.32035750772337</v>
      </c>
      <c r="CQ342" s="5">
        <f t="shared" si="176"/>
        <v>5.5504579805087662E-2</v>
      </c>
      <c r="CR342" s="5">
        <f t="shared" si="177"/>
        <v>0</v>
      </c>
      <c r="CS342" s="5">
        <f t="shared" si="178"/>
        <v>1573.3977893721412</v>
      </c>
      <c r="CT342" s="5">
        <f t="shared" si="179"/>
        <v>493.3905029296875</v>
      </c>
      <c r="CU342" s="5">
        <f t="shared" si="180"/>
        <v>0.23149738954738405</v>
      </c>
      <c r="CV342" s="5" t="e">
        <f t="shared" si="181"/>
        <v>#DIV/0!</v>
      </c>
    </row>
    <row r="343" spans="1:100" x14ac:dyDescent="0.3">
      <c r="A343" s="4" t="str">
        <f>VLOOKUP(B343,ListCodeMtrx!A$1:B$91,2,TRUE)</f>
        <v>M41</v>
      </c>
      <c r="B343">
        <v>41</v>
      </c>
      <c r="C343" s="10">
        <v>24</v>
      </c>
      <c r="D343" s="10">
        <v>2</v>
      </c>
      <c r="E343" s="10">
        <v>3</v>
      </c>
      <c r="F343" s="1">
        <v>72</v>
      </c>
      <c r="G343" s="3">
        <v>41316</v>
      </c>
      <c r="H343" s="11">
        <v>2</v>
      </c>
      <c r="I343" s="11">
        <v>161.22107412613542</v>
      </c>
      <c r="J343" s="11">
        <v>1.320928171517376</v>
      </c>
      <c r="K343" s="11">
        <v>151.24108988110532</v>
      </c>
      <c r="L343" s="11">
        <v>250.0030602251567</v>
      </c>
      <c r="M343" s="1">
        <v>45</v>
      </c>
      <c r="N343" s="8">
        <v>31</v>
      </c>
      <c r="O343" s="8" t="s">
        <v>526</v>
      </c>
      <c r="P343" s="12">
        <v>0.15763888888888888</v>
      </c>
      <c r="Q343" s="12">
        <f t="shared" si="182"/>
        <v>0.47282407407407401</v>
      </c>
      <c r="R343" s="8">
        <v>7505</v>
      </c>
      <c r="S343" s="8">
        <v>0</v>
      </c>
      <c r="T343" s="13">
        <v>400</v>
      </c>
      <c r="U343">
        <f t="shared" si="141"/>
        <v>33.609644201111799</v>
      </c>
      <c r="V343">
        <f t="shared" si="142"/>
        <v>0.60704745373833047</v>
      </c>
      <c r="W343">
        <f t="shared" si="143"/>
        <v>280.12989328367127</v>
      </c>
      <c r="X343">
        <v>23.759126663208008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t="e">
        <f t="shared" si="144"/>
        <v>#DIV/0!</v>
      </c>
      <c r="AG343" t="e">
        <f t="shared" si="145"/>
        <v>#DIV/0!</v>
      </c>
      <c r="AH343" t="e">
        <f t="shared" si="146"/>
        <v>#DIV/0!</v>
      </c>
      <c r="AI343" s="8">
        <v>-1</v>
      </c>
      <c r="AJ343" s="8">
        <v>0.87</v>
      </c>
      <c r="AK343" s="8">
        <v>0.92</v>
      </c>
      <c r="AL343" s="8">
        <v>10.040945053100586</v>
      </c>
      <c r="AM343">
        <f t="shared" si="147"/>
        <v>0.87502047252655035</v>
      </c>
      <c r="AN343">
        <f t="shared" si="148"/>
        <v>2.2001512750437883E-2</v>
      </c>
      <c r="AO343" t="e">
        <f t="shared" si="149"/>
        <v>#DIV/0!</v>
      </c>
      <c r="AP343" t="e">
        <f t="shared" si="150"/>
        <v>#DIV/0!</v>
      </c>
      <c r="AQ343" t="e">
        <f t="shared" si="151"/>
        <v>#DIV/0!</v>
      </c>
      <c r="AR343" s="8">
        <v>1798.1268310546875</v>
      </c>
      <c r="AS343" s="8">
        <v>0.5</v>
      </c>
      <c r="AT343" t="e">
        <f t="shared" si="152"/>
        <v>#DIV/0!</v>
      </c>
      <c r="AU343">
        <f t="shared" si="153"/>
        <v>5.8355729525260598</v>
      </c>
      <c r="AV343">
        <f t="shared" si="154"/>
        <v>1.0120158419408245</v>
      </c>
      <c r="AW343">
        <f t="shared" si="155"/>
        <v>23.759126663208008</v>
      </c>
      <c r="AX343" s="8">
        <v>2</v>
      </c>
      <c r="AY343">
        <f t="shared" si="156"/>
        <v>4.644859790802002</v>
      </c>
      <c r="AZ343" s="8">
        <v>1</v>
      </c>
      <c r="BA343">
        <f t="shared" si="157"/>
        <v>9.2897195816040039</v>
      </c>
      <c r="BB343" s="8">
        <v>24.458385467529297</v>
      </c>
      <c r="BC343" s="8">
        <v>23.759126663208008</v>
      </c>
      <c r="BD343" s="8">
        <v>25.019199371337891</v>
      </c>
      <c r="BE343" s="8">
        <v>399.44586181640625</v>
      </c>
      <c r="BF343" s="8">
        <v>379.02450561523438</v>
      </c>
      <c r="BG343" s="8">
        <v>15.893804550170898</v>
      </c>
      <c r="BH343" s="8">
        <v>19.156858444213867</v>
      </c>
      <c r="BI343" s="8">
        <v>52.281894683837891</v>
      </c>
      <c r="BJ343" s="8">
        <v>63.015552520751953</v>
      </c>
      <c r="BK343" s="8">
        <v>350.8236083984375</v>
      </c>
      <c r="BL343" s="8">
        <v>1797.7379150390625</v>
      </c>
      <c r="BM343" s="8">
        <v>0.22859591245651245</v>
      </c>
      <c r="BN343" s="8">
        <v>101.26382446289062</v>
      </c>
      <c r="BO343" s="8">
        <v>1.2422199249267578</v>
      </c>
      <c r="BP343" s="8">
        <v>0.1746072918176651</v>
      </c>
      <c r="BQ343" s="8">
        <v>0.5</v>
      </c>
      <c r="BR343" s="8">
        <v>-1.355140209197998</v>
      </c>
      <c r="BS343" s="8">
        <v>7.355140209197998</v>
      </c>
      <c r="BT343" s="8">
        <v>1</v>
      </c>
      <c r="BU343" s="8">
        <v>0</v>
      </c>
      <c r="BV343" s="8">
        <v>0.15999999642372131</v>
      </c>
      <c r="BW343" s="8">
        <v>111115</v>
      </c>
      <c r="BX343">
        <f t="shared" si="158"/>
        <v>1.7541180419921873</v>
      </c>
      <c r="BY343">
        <f t="shared" si="159"/>
        <v>5.8355729525260596E-3</v>
      </c>
      <c r="BZ343">
        <f t="shared" si="160"/>
        <v>296.90912666320799</v>
      </c>
      <c r="CA343">
        <f t="shared" si="161"/>
        <v>297.60838546752927</v>
      </c>
      <c r="CB343">
        <f t="shared" si="162"/>
        <v>287.63805997703821</v>
      </c>
      <c r="CC343">
        <f t="shared" si="140"/>
        <v>0.15280121277662626</v>
      </c>
      <c r="CD343">
        <f t="shared" si="163"/>
        <v>2.9519125926961416</v>
      </c>
      <c r="CE343">
        <f t="shared" si="164"/>
        <v>29.150712096380541</v>
      </c>
      <c r="CF343">
        <f t="shared" si="165"/>
        <v>9.9938536521666741</v>
      </c>
      <c r="CG343">
        <f t="shared" si="166"/>
        <v>24.108756065368652</v>
      </c>
      <c r="CH343">
        <f t="shared" si="167"/>
        <v>3.0145965329836937</v>
      </c>
      <c r="CI343">
        <f t="shared" si="168"/>
        <v>0.56981240417373868</v>
      </c>
      <c r="CJ343">
        <f t="shared" si="169"/>
        <v>1.9398967507553171</v>
      </c>
      <c r="CK343">
        <f t="shared" si="170"/>
        <v>1.0746997822283766</v>
      </c>
      <c r="CL343">
        <f t="shared" si="171"/>
        <v>0.35930082695361992</v>
      </c>
      <c r="CM343">
        <f t="shared" si="172"/>
        <v>28.367024340285973</v>
      </c>
      <c r="CN343">
        <f t="shared" si="173"/>
        <v>0.73908121805729443</v>
      </c>
      <c r="CO343">
        <f t="shared" si="174"/>
        <v>67.022958356430323</v>
      </c>
      <c r="CP343">
        <f t="shared" si="175"/>
        <v>374.14028717646136</v>
      </c>
      <c r="CQ343">
        <f t="shared" si="176"/>
        <v>6.0207838099058289E-2</v>
      </c>
      <c r="CR343">
        <f t="shared" si="177"/>
        <v>0</v>
      </c>
      <c r="CS343">
        <f t="shared" si="178"/>
        <v>1573.057479896376</v>
      </c>
      <c r="CT343">
        <f t="shared" si="179"/>
        <v>0</v>
      </c>
      <c r="CU343" t="e">
        <f t="shared" si="180"/>
        <v>#DIV/0!</v>
      </c>
      <c r="CV343" t="e">
        <f t="shared" si="181"/>
        <v>#DIV/0!</v>
      </c>
    </row>
    <row r="344" spans="1:100" x14ac:dyDescent="0.3">
      <c r="A344" s="4" t="str">
        <f>VLOOKUP(B344,ListCodeMtrx!A$1:B$91,2,TRUE)</f>
        <v>M41</v>
      </c>
      <c r="B344">
        <v>41</v>
      </c>
      <c r="C344" s="10">
        <v>24</v>
      </c>
      <c r="D344" s="10">
        <v>2</v>
      </c>
      <c r="E344" s="10">
        <v>3</v>
      </c>
      <c r="F344" s="1">
        <v>72</v>
      </c>
      <c r="G344" s="3">
        <v>41316</v>
      </c>
      <c r="H344" s="11">
        <v>2</v>
      </c>
      <c r="I344" s="11">
        <v>161.22107412613542</v>
      </c>
      <c r="J344" s="11">
        <v>1.320928171517376</v>
      </c>
      <c r="K344" s="11">
        <v>151.24108988110532</v>
      </c>
      <c r="L344" s="11">
        <v>250.0030602251567</v>
      </c>
      <c r="M344" s="1">
        <v>45</v>
      </c>
      <c r="N344" s="8">
        <v>32</v>
      </c>
      <c r="O344" s="8" t="s">
        <v>527</v>
      </c>
      <c r="P344" s="12">
        <v>0.15763888888888888</v>
      </c>
      <c r="Q344" s="12">
        <f t="shared" si="182"/>
        <v>0.47524305555555557</v>
      </c>
      <c r="R344" s="8">
        <v>7714</v>
      </c>
      <c r="S344" s="8">
        <v>0</v>
      </c>
      <c r="T344" s="13">
        <v>50</v>
      </c>
      <c r="U344" s="14">
        <f t="shared" si="141"/>
        <v>0.39297514816711321</v>
      </c>
      <c r="V344" s="14">
        <f t="shared" si="142"/>
        <v>0.57511467524819226</v>
      </c>
      <c r="W344" s="14">
        <f t="shared" si="143"/>
        <v>47.263168904790376</v>
      </c>
      <c r="X344" s="15">
        <v>23.912109375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t="e">
        <f t="shared" si="144"/>
        <v>#DIV/0!</v>
      </c>
      <c r="AG344" t="e">
        <f t="shared" si="145"/>
        <v>#DIV/0!</v>
      </c>
      <c r="AH344" t="e">
        <f t="shared" si="146"/>
        <v>#DIV/0!</v>
      </c>
      <c r="AI344" s="8">
        <v>-1</v>
      </c>
      <c r="AJ344" s="8">
        <v>0.87</v>
      </c>
      <c r="AK344" s="8">
        <v>0.92</v>
      </c>
      <c r="AL344" s="8">
        <v>10.040945053100586</v>
      </c>
      <c r="AM344">
        <f t="shared" si="147"/>
        <v>0.87502047252655035</v>
      </c>
      <c r="AN344">
        <f t="shared" si="148"/>
        <v>8.8527904719015401E-4</v>
      </c>
      <c r="AO344" t="e">
        <f t="shared" si="149"/>
        <v>#DIV/0!</v>
      </c>
      <c r="AP344" t="e">
        <f t="shared" si="150"/>
        <v>#DIV/0!</v>
      </c>
      <c r="AQ344" t="e">
        <f t="shared" si="151"/>
        <v>#DIV/0!</v>
      </c>
      <c r="AR344" s="8">
        <v>1798.1268310546875</v>
      </c>
      <c r="AS344" s="8">
        <v>0.5</v>
      </c>
      <c r="AT344" t="e">
        <f t="shared" si="152"/>
        <v>#DIV/0!</v>
      </c>
      <c r="AU344">
        <f t="shared" si="153"/>
        <v>5.7520172204728661</v>
      </c>
      <c r="AV344">
        <f t="shared" si="154"/>
        <v>1.0493681490324434</v>
      </c>
      <c r="AW344">
        <f t="shared" si="155"/>
        <v>23.912109375</v>
      </c>
      <c r="AX344" s="8">
        <v>2</v>
      </c>
      <c r="AY344">
        <f t="shared" si="156"/>
        <v>4.644859790802002</v>
      </c>
      <c r="AZ344" s="8">
        <v>1</v>
      </c>
      <c r="BA344">
        <f t="shared" si="157"/>
        <v>9.2897195816040039</v>
      </c>
      <c r="BB344" s="8">
        <v>24.447986602783203</v>
      </c>
      <c r="BC344" s="8">
        <v>23.912109375</v>
      </c>
      <c r="BD344" s="8">
        <v>25.016990661621094</v>
      </c>
      <c r="BE344" s="8">
        <v>49.612827301025391</v>
      </c>
      <c r="BF344" s="8">
        <v>49.227367401123047</v>
      </c>
      <c r="BG344" s="8">
        <v>15.841729164123535</v>
      </c>
      <c r="BH344" s="8">
        <v>19.058433532714844</v>
      </c>
      <c r="BI344" s="8">
        <v>52.140361785888672</v>
      </c>
      <c r="BJ344" s="8">
        <v>62.72760009765625</v>
      </c>
      <c r="BK344" s="8">
        <v>350.8182373046875</v>
      </c>
      <c r="BL344" s="8">
        <v>1798.2288818359375</v>
      </c>
      <c r="BM344" s="8">
        <v>0.25691905617713928</v>
      </c>
      <c r="BN344" s="8">
        <v>101.25861358642578</v>
      </c>
      <c r="BO344" s="8">
        <v>0.17920875549316406</v>
      </c>
      <c r="BP344" s="8">
        <v>0.18992520868778229</v>
      </c>
      <c r="BQ344" s="8">
        <v>0.5</v>
      </c>
      <c r="BR344" s="8">
        <v>-1.355140209197998</v>
      </c>
      <c r="BS344" s="8">
        <v>7.355140209197998</v>
      </c>
      <c r="BT344" s="8">
        <v>1</v>
      </c>
      <c r="BU344" s="8">
        <v>0</v>
      </c>
      <c r="BV344" s="8">
        <v>0.15999999642372131</v>
      </c>
      <c r="BW344" s="8">
        <v>111115</v>
      </c>
      <c r="BX344">
        <f t="shared" si="158"/>
        <v>1.7540911865234374</v>
      </c>
      <c r="BY344">
        <f t="shared" si="159"/>
        <v>5.7520172204728664E-3</v>
      </c>
      <c r="BZ344">
        <f t="shared" si="160"/>
        <v>297.06210937499998</v>
      </c>
      <c r="CA344">
        <f t="shared" si="161"/>
        <v>297.59798660278318</v>
      </c>
      <c r="CB344">
        <f t="shared" si="162"/>
        <v>287.71661466278238</v>
      </c>
      <c r="CC344">
        <f t="shared" si="140"/>
        <v>0.16046300826372814</v>
      </c>
      <c r="CD344">
        <f t="shared" si="163"/>
        <v>2.9791987056841953</v>
      </c>
      <c r="CE344">
        <f t="shared" si="164"/>
        <v>29.421681772695845</v>
      </c>
      <c r="CF344">
        <f t="shared" si="165"/>
        <v>10.363248239981001</v>
      </c>
      <c r="CG344">
        <f t="shared" si="166"/>
        <v>24.180047988891602</v>
      </c>
      <c r="CH344">
        <f t="shared" si="167"/>
        <v>3.0275201120147051</v>
      </c>
      <c r="CI344">
        <f t="shared" si="168"/>
        <v>0.54158579061882439</v>
      </c>
      <c r="CJ344">
        <f t="shared" si="169"/>
        <v>1.929830556651752</v>
      </c>
      <c r="CK344">
        <f t="shared" si="170"/>
        <v>1.0976895553629531</v>
      </c>
      <c r="CL344">
        <f t="shared" si="171"/>
        <v>0.34135183518422613</v>
      </c>
      <c r="CM344">
        <f t="shared" si="172"/>
        <v>4.7858029570001435</v>
      </c>
      <c r="CN344">
        <f t="shared" si="173"/>
        <v>0.96009946092937193</v>
      </c>
      <c r="CO344">
        <f t="shared" si="174"/>
        <v>66.006315910870285</v>
      </c>
      <c r="CP344">
        <f t="shared" si="175"/>
        <v>49.170259493250761</v>
      </c>
      <c r="CQ344">
        <f t="shared" si="176"/>
        <v>5.2753111418092002E-3</v>
      </c>
      <c r="CR344">
        <f t="shared" si="177"/>
        <v>0</v>
      </c>
      <c r="CS344">
        <f t="shared" si="178"/>
        <v>1573.4870858949723</v>
      </c>
      <c r="CT344">
        <f t="shared" si="179"/>
        <v>0</v>
      </c>
      <c r="CU344" t="e">
        <f t="shared" si="180"/>
        <v>#DIV/0!</v>
      </c>
      <c r="CV344" t="e">
        <f t="shared" si="181"/>
        <v>#DIV/0!</v>
      </c>
    </row>
    <row r="345" spans="1:100" s="5" customFormat="1" x14ac:dyDescent="0.3">
      <c r="A345" s="4" t="str">
        <f>VLOOKUP(B345,ListCodeMtrx!A$1:B$91,2,TRUE)</f>
        <v>M41</v>
      </c>
      <c r="B345">
        <v>41</v>
      </c>
      <c r="C345" s="10">
        <v>24</v>
      </c>
      <c r="D345" s="10">
        <v>2</v>
      </c>
      <c r="E345" s="10">
        <v>3</v>
      </c>
      <c r="F345" s="1">
        <v>72</v>
      </c>
      <c r="G345" s="3">
        <v>41316</v>
      </c>
      <c r="H345" s="11">
        <v>2</v>
      </c>
      <c r="I345" s="11">
        <v>161.22107412613542</v>
      </c>
      <c r="J345" s="11">
        <v>1.320928171517376</v>
      </c>
      <c r="K345" s="11">
        <v>151.24108988110532</v>
      </c>
      <c r="L345" s="11">
        <v>250.0030602251567</v>
      </c>
      <c r="M345" s="1">
        <v>45</v>
      </c>
      <c r="N345" s="8">
        <v>33</v>
      </c>
      <c r="O345" s="8" t="s">
        <v>528</v>
      </c>
      <c r="P345" s="12">
        <v>0.15763888888888888</v>
      </c>
      <c r="Q345" s="12">
        <f t="shared" si="182"/>
        <v>0.47714120370370372</v>
      </c>
      <c r="R345" s="8">
        <v>7878</v>
      </c>
      <c r="S345" s="8">
        <v>0</v>
      </c>
      <c r="T345" s="13">
        <v>150</v>
      </c>
      <c r="U345" s="14">
        <f t="shared" si="141"/>
        <v>12.135326579852117</v>
      </c>
      <c r="V345" s="14">
        <f t="shared" si="142"/>
        <v>0.5570440234480899</v>
      </c>
      <c r="W345" s="14">
        <f t="shared" si="143"/>
        <v>105.24021048680056</v>
      </c>
      <c r="X345" s="15">
        <v>23.960710525512695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t="e">
        <f t="shared" si="144"/>
        <v>#DIV/0!</v>
      </c>
      <c r="AG345" t="e">
        <f t="shared" si="145"/>
        <v>#DIV/0!</v>
      </c>
      <c r="AH345" t="e">
        <f t="shared" si="146"/>
        <v>#DIV/0!</v>
      </c>
      <c r="AI345" s="8">
        <v>-1</v>
      </c>
      <c r="AJ345" s="8">
        <v>0.87</v>
      </c>
      <c r="AK345" s="8">
        <v>0.92</v>
      </c>
      <c r="AL345" s="8">
        <v>10.040945053100586</v>
      </c>
      <c r="AM345">
        <f t="shared" si="147"/>
        <v>0.87502047252655035</v>
      </c>
      <c r="AN345">
        <f t="shared" si="148"/>
        <v>8.3477086938426037E-3</v>
      </c>
      <c r="AO345" t="e">
        <f t="shared" si="149"/>
        <v>#DIV/0!</v>
      </c>
      <c r="AP345" t="e">
        <f t="shared" si="150"/>
        <v>#DIV/0!</v>
      </c>
      <c r="AQ345" t="e">
        <f t="shared" si="151"/>
        <v>#DIV/0!</v>
      </c>
      <c r="AR345" s="8">
        <v>1798.1268310546875</v>
      </c>
      <c r="AS345" s="8">
        <v>0.5</v>
      </c>
      <c r="AT345" t="e">
        <f t="shared" si="152"/>
        <v>#DIV/0!</v>
      </c>
      <c r="AU345">
        <f t="shared" si="153"/>
        <v>5.6110733034665161</v>
      </c>
      <c r="AV345">
        <f t="shared" si="154"/>
        <v>1.0548316426282929</v>
      </c>
      <c r="AW345">
        <f t="shared" si="155"/>
        <v>23.960710525512695</v>
      </c>
      <c r="AX345" s="8">
        <v>2</v>
      </c>
      <c r="AY345">
        <f t="shared" si="156"/>
        <v>4.644859790802002</v>
      </c>
      <c r="AZ345" s="8">
        <v>1</v>
      </c>
      <c r="BA345">
        <f t="shared" si="157"/>
        <v>9.2897195816040039</v>
      </c>
      <c r="BB345" s="8">
        <v>24.469139099121094</v>
      </c>
      <c r="BC345" s="8">
        <v>23.960710525512695</v>
      </c>
      <c r="BD345" s="8">
        <v>25.018987655639648</v>
      </c>
      <c r="BE345" s="8">
        <v>151.37745666503906</v>
      </c>
      <c r="BF345" s="8">
        <v>143.99778747558594</v>
      </c>
      <c r="BG345" s="8">
        <v>15.952995300292969</v>
      </c>
      <c r="BH345" s="8">
        <v>19.091091156005859</v>
      </c>
      <c r="BI345" s="8">
        <v>52.438621520996094</v>
      </c>
      <c r="BJ345" s="8">
        <v>62.753765106201172</v>
      </c>
      <c r="BK345" s="8">
        <v>350.78289794921875</v>
      </c>
      <c r="BL345" s="8">
        <v>1798.27197265625</v>
      </c>
      <c r="BM345" s="8">
        <v>0.14666485786437988</v>
      </c>
      <c r="BN345" s="8">
        <v>101.25569152832031</v>
      </c>
      <c r="BO345" s="8">
        <v>0.59226417541503906</v>
      </c>
      <c r="BP345" s="8">
        <v>0.18153859674930573</v>
      </c>
      <c r="BQ345" s="8">
        <v>0.5</v>
      </c>
      <c r="BR345" s="8">
        <v>-1.355140209197998</v>
      </c>
      <c r="BS345" s="8">
        <v>7.355140209197998</v>
      </c>
      <c r="BT345" s="8">
        <v>1</v>
      </c>
      <c r="BU345" s="8">
        <v>0</v>
      </c>
      <c r="BV345" s="8">
        <v>0.15999999642372131</v>
      </c>
      <c r="BW345" s="8">
        <v>111115</v>
      </c>
      <c r="BX345">
        <f t="shared" si="158"/>
        <v>1.7539144897460937</v>
      </c>
      <c r="BY345">
        <f t="shared" si="159"/>
        <v>5.6110733034665161E-3</v>
      </c>
      <c r="BZ345">
        <f t="shared" si="160"/>
        <v>297.11071052551267</v>
      </c>
      <c r="CA345">
        <f t="shared" si="161"/>
        <v>297.61913909912107</v>
      </c>
      <c r="CB345">
        <f t="shared" si="162"/>
        <v>287.72350919387827</v>
      </c>
      <c r="CC345">
        <f t="shared" si="140"/>
        <v>0.18410948868734406</v>
      </c>
      <c r="CD345">
        <f t="shared" si="163"/>
        <v>2.9879132796598662</v>
      </c>
      <c r="CE345">
        <f t="shared" si="164"/>
        <v>29.508595858279961</v>
      </c>
      <c r="CF345">
        <f t="shared" si="165"/>
        <v>10.417504702274101</v>
      </c>
      <c r="CG345">
        <f t="shared" si="166"/>
        <v>24.214924812316895</v>
      </c>
      <c r="CH345">
        <f t="shared" si="167"/>
        <v>3.0338600996478498</v>
      </c>
      <c r="CI345">
        <f t="shared" si="168"/>
        <v>0.52553132988651896</v>
      </c>
      <c r="CJ345">
        <f t="shared" si="169"/>
        <v>1.9330816370315733</v>
      </c>
      <c r="CK345">
        <f t="shared" si="170"/>
        <v>1.1007784626162764</v>
      </c>
      <c r="CL345">
        <f t="shared" si="171"/>
        <v>0.33115003349806782</v>
      </c>
      <c r="CM345">
        <f t="shared" si="172"/>
        <v>10.656170289426978</v>
      </c>
      <c r="CN345">
        <f t="shared" si="173"/>
        <v>0.73084602431577972</v>
      </c>
      <c r="CO345">
        <f t="shared" si="174"/>
        <v>65.864373426413152</v>
      </c>
      <c r="CP345">
        <f t="shared" si="175"/>
        <v>142.23425836807206</v>
      </c>
      <c r="CQ345">
        <f t="shared" si="176"/>
        <v>5.6195018744251854E-2</v>
      </c>
      <c r="CR345">
        <f t="shared" si="177"/>
        <v>0</v>
      </c>
      <c r="CS345">
        <f t="shared" si="178"/>
        <v>1573.5247912449238</v>
      </c>
      <c r="CT345">
        <f t="shared" si="179"/>
        <v>0</v>
      </c>
      <c r="CU345" t="e">
        <f t="shared" si="180"/>
        <v>#DIV/0!</v>
      </c>
      <c r="CV345" t="e">
        <f t="shared" si="181"/>
        <v>#DIV/0!</v>
      </c>
    </row>
    <row r="346" spans="1:100" x14ac:dyDescent="0.3">
      <c r="A346" s="4" t="str">
        <f>VLOOKUP(B346,ListCodeMtrx!A$1:B$91,2,TRUE)</f>
        <v>M41</v>
      </c>
      <c r="B346">
        <v>41</v>
      </c>
      <c r="C346" s="10">
        <v>24</v>
      </c>
      <c r="D346" s="10">
        <v>2</v>
      </c>
      <c r="E346" s="10">
        <v>3</v>
      </c>
      <c r="F346" s="1">
        <v>72</v>
      </c>
      <c r="G346" s="3">
        <v>41316</v>
      </c>
      <c r="H346" s="11">
        <v>2</v>
      </c>
      <c r="I346" s="11">
        <v>161.22107412613542</v>
      </c>
      <c r="J346" s="11">
        <v>1.320928171517376</v>
      </c>
      <c r="K346" s="11">
        <v>151.24108988110532</v>
      </c>
      <c r="L346" s="11">
        <v>250.0030602251567</v>
      </c>
      <c r="M346" s="1">
        <v>45</v>
      </c>
      <c r="N346" s="8">
        <v>34</v>
      </c>
      <c r="O346" s="8" t="s">
        <v>529</v>
      </c>
      <c r="P346" s="12">
        <v>0.15763888888888888</v>
      </c>
      <c r="Q346" s="12">
        <f t="shared" si="182"/>
        <v>0.47921296296296301</v>
      </c>
      <c r="R346" s="8">
        <v>8057</v>
      </c>
      <c r="S346" s="8">
        <v>0</v>
      </c>
      <c r="T346" s="13" t="s">
        <v>192</v>
      </c>
      <c r="U346" s="14">
        <f t="shared" si="141"/>
        <v>34.432909466512967</v>
      </c>
      <c r="V346" s="14">
        <f t="shared" si="142"/>
        <v>0.54768344956482251</v>
      </c>
      <c r="W346" s="14">
        <f t="shared" si="143"/>
        <v>269.23447413856769</v>
      </c>
      <c r="X346" s="15">
        <v>24.457775115966797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t="e">
        <f t="shared" si="144"/>
        <v>#DIV/0!</v>
      </c>
      <c r="AG346" t="e">
        <f t="shared" si="145"/>
        <v>#DIV/0!</v>
      </c>
      <c r="AH346" t="e">
        <f t="shared" si="146"/>
        <v>#DIV/0!</v>
      </c>
      <c r="AI346" s="8">
        <v>-1</v>
      </c>
      <c r="AJ346" s="8">
        <v>0.87</v>
      </c>
      <c r="AK346" s="8">
        <v>0.92</v>
      </c>
      <c r="AL346" s="8">
        <v>10.012383460998535</v>
      </c>
      <c r="AM346">
        <f t="shared" si="147"/>
        <v>0.87500619173049932</v>
      </c>
      <c r="AN346">
        <f t="shared" si="148"/>
        <v>2.2505470128177198E-2</v>
      </c>
      <c r="AO346" t="e">
        <f t="shared" si="149"/>
        <v>#DIV/0!</v>
      </c>
      <c r="AP346" t="e">
        <f t="shared" si="150"/>
        <v>#DIV/0!</v>
      </c>
      <c r="AQ346" t="e">
        <f t="shared" si="151"/>
        <v>#DIV/0!</v>
      </c>
      <c r="AR346" s="8">
        <v>1798.1268310546875</v>
      </c>
      <c r="AS346" s="8">
        <v>0.5</v>
      </c>
      <c r="AT346" t="e">
        <f t="shared" si="152"/>
        <v>#DIV/0!</v>
      </c>
      <c r="AU346">
        <f t="shared" si="153"/>
        <v>5.6153375508388894</v>
      </c>
      <c r="AV346">
        <f t="shared" si="154"/>
        <v>1.071756847450573</v>
      </c>
      <c r="AW346">
        <f t="shared" si="155"/>
        <v>24.457775115966797</v>
      </c>
      <c r="AX346" s="8">
        <v>2</v>
      </c>
      <c r="AY346">
        <f t="shared" si="156"/>
        <v>4.644859790802002</v>
      </c>
      <c r="AZ346" s="8">
        <v>1</v>
      </c>
      <c r="BA346">
        <f t="shared" si="157"/>
        <v>9.2897195816040039</v>
      </c>
      <c r="BB346" s="8">
        <v>24.685758590698242</v>
      </c>
      <c r="BC346" s="8">
        <v>24.457775115966797</v>
      </c>
      <c r="BD346" s="8">
        <v>25.012483596801758</v>
      </c>
      <c r="BE346" s="8">
        <v>401.35342407226562</v>
      </c>
      <c r="BF346" s="8">
        <v>380.50299072265625</v>
      </c>
      <c r="BG346" s="8">
        <v>16.678840637207031</v>
      </c>
      <c r="BH346" s="8">
        <v>19.817024230957031</v>
      </c>
      <c r="BI346" s="8">
        <v>54.118419647216797</v>
      </c>
      <c r="BJ346" s="8">
        <v>64.300994873046875</v>
      </c>
      <c r="BK346" s="8">
        <v>350.77987670898437</v>
      </c>
      <c r="BL346" s="8">
        <v>1799.316650390625</v>
      </c>
      <c r="BM346" s="8">
        <v>0.28827640414237976</v>
      </c>
      <c r="BN346" s="8">
        <v>101.25495147705078</v>
      </c>
      <c r="BO346" s="8">
        <v>1.6130771636962891</v>
      </c>
      <c r="BP346" s="8">
        <v>0.18094731867313385</v>
      </c>
      <c r="BQ346" s="8">
        <v>0.25</v>
      </c>
      <c r="BR346" s="8">
        <v>-1.355140209197998</v>
      </c>
      <c r="BS346" s="8">
        <v>7.355140209197998</v>
      </c>
      <c r="BT346" s="8">
        <v>1</v>
      </c>
      <c r="BU346" s="8">
        <v>0</v>
      </c>
      <c r="BV346" s="8">
        <v>0.15999999642372131</v>
      </c>
      <c r="BW346" s="8">
        <v>111115</v>
      </c>
      <c r="BX346">
        <f t="shared" si="158"/>
        <v>1.7538993835449217</v>
      </c>
      <c r="BY346">
        <f t="shared" si="159"/>
        <v>5.615337550838889E-3</v>
      </c>
      <c r="BZ346">
        <f t="shared" si="160"/>
        <v>297.60777511596677</v>
      </c>
      <c r="CA346">
        <f t="shared" si="161"/>
        <v>297.83575859069822</v>
      </c>
      <c r="CB346">
        <f t="shared" si="162"/>
        <v>287.89065762764221</v>
      </c>
      <c r="CC346">
        <f t="shared" si="140"/>
        <v>0.17131577845625953</v>
      </c>
      <c r="CD346">
        <f t="shared" si="163"/>
        <v>3.0783286743756668</v>
      </c>
      <c r="CE346">
        <f t="shared" si="164"/>
        <v>30.401759414929582</v>
      </c>
      <c r="CF346">
        <f t="shared" si="165"/>
        <v>10.584735183972551</v>
      </c>
      <c r="CG346">
        <f t="shared" si="166"/>
        <v>24.57176685333252</v>
      </c>
      <c r="CH346">
        <f t="shared" si="167"/>
        <v>3.099397571505718</v>
      </c>
      <c r="CI346">
        <f t="shared" si="168"/>
        <v>0.51719195094706349</v>
      </c>
      <c r="CJ346">
        <f t="shared" si="169"/>
        <v>2.0065718269250938</v>
      </c>
      <c r="CK346">
        <f t="shared" si="170"/>
        <v>1.0928257445806242</v>
      </c>
      <c r="CL346">
        <f t="shared" si="171"/>
        <v>0.32585279441038939</v>
      </c>
      <c r="CM346">
        <f t="shared" si="172"/>
        <v>27.261323614849957</v>
      </c>
      <c r="CN346">
        <f t="shared" si="173"/>
        <v>0.70757518522320695</v>
      </c>
      <c r="CO346">
        <f t="shared" si="174"/>
        <v>66.275343666932415</v>
      </c>
      <c r="CP346">
        <f t="shared" si="175"/>
        <v>375.49913378473065</v>
      </c>
      <c r="CQ346">
        <f t="shared" si="176"/>
        <v>6.0773852800784137E-2</v>
      </c>
      <c r="CR346">
        <f t="shared" si="177"/>
        <v>0</v>
      </c>
      <c r="CS346">
        <f t="shared" si="178"/>
        <v>1574.4132099755791</v>
      </c>
      <c r="CT346">
        <f t="shared" si="179"/>
        <v>0</v>
      </c>
      <c r="CU346" t="e">
        <f t="shared" si="180"/>
        <v>#DIV/0!</v>
      </c>
      <c r="CV346" t="e">
        <f t="shared" si="181"/>
        <v>#DIV/0!</v>
      </c>
    </row>
    <row r="347" spans="1:100" x14ac:dyDescent="0.3">
      <c r="A347" s="4" t="str">
        <f>VLOOKUP(B347,ListCodeMtrx!A$1:B$91,2,TRUE)</f>
        <v>M41</v>
      </c>
      <c r="B347">
        <v>41</v>
      </c>
      <c r="C347" s="10">
        <v>24</v>
      </c>
      <c r="D347" s="10">
        <v>2</v>
      </c>
      <c r="E347" s="10">
        <v>3</v>
      </c>
      <c r="F347" s="1">
        <v>72</v>
      </c>
      <c r="G347" s="3">
        <v>41316</v>
      </c>
      <c r="H347" s="11">
        <v>2</v>
      </c>
      <c r="I347" s="11">
        <v>161.22107412613542</v>
      </c>
      <c r="J347" s="11">
        <v>1.320928171517376</v>
      </c>
      <c r="K347" s="11">
        <v>151.24108988110532</v>
      </c>
      <c r="L347" s="11">
        <v>250.0030602251567</v>
      </c>
      <c r="M347" s="1">
        <v>45</v>
      </c>
      <c r="N347" s="8">
        <v>35</v>
      </c>
      <c r="O347" s="8" t="s">
        <v>530</v>
      </c>
      <c r="P347" s="12">
        <v>0.15763888888888888</v>
      </c>
      <c r="Q347" s="12">
        <f t="shared" si="182"/>
        <v>0.48163194444444446</v>
      </c>
      <c r="R347" s="8">
        <v>8266</v>
      </c>
      <c r="S347" s="8">
        <v>0</v>
      </c>
      <c r="T347" s="13">
        <v>800</v>
      </c>
      <c r="U347" s="14">
        <f t="shared" si="141"/>
        <v>50.92278956892217</v>
      </c>
      <c r="V347" s="14">
        <f t="shared" si="142"/>
        <v>0.52021680071795562</v>
      </c>
      <c r="W347" s="14">
        <f t="shared" si="143"/>
        <v>591.8433996530664</v>
      </c>
      <c r="X347" s="15">
        <v>24.91316032409668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t="e">
        <f t="shared" si="144"/>
        <v>#DIV/0!</v>
      </c>
      <c r="AG347" t="e">
        <f t="shared" si="145"/>
        <v>#DIV/0!</v>
      </c>
      <c r="AH347" t="e">
        <f t="shared" si="146"/>
        <v>#DIV/0!</v>
      </c>
      <c r="AI347" s="8">
        <v>-1</v>
      </c>
      <c r="AJ347" s="8">
        <v>0.87</v>
      </c>
      <c r="AK347" s="8">
        <v>0.92</v>
      </c>
      <c r="AL347" s="8">
        <v>9.9839849472045898</v>
      </c>
      <c r="AM347">
        <f t="shared" si="147"/>
        <v>0.87499199247360226</v>
      </c>
      <c r="AN347">
        <f t="shared" si="148"/>
        <v>3.2941791756057104E-2</v>
      </c>
      <c r="AO347" t="e">
        <f t="shared" si="149"/>
        <v>#DIV/0!</v>
      </c>
      <c r="AP347" t="e">
        <f t="shared" si="150"/>
        <v>#DIV/0!</v>
      </c>
      <c r="AQ347" t="e">
        <f t="shared" si="151"/>
        <v>#DIV/0!</v>
      </c>
      <c r="AR347" s="8">
        <v>1798.1268310546875</v>
      </c>
      <c r="AS347" s="8">
        <v>0.5</v>
      </c>
      <c r="AT347" t="e">
        <f t="shared" si="152"/>
        <v>#DIV/0!</v>
      </c>
      <c r="AU347">
        <f t="shared" si="153"/>
        <v>5.4201289075318515</v>
      </c>
      <c r="AV347">
        <f t="shared" si="154"/>
        <v>1.0852057829395485</v>
      </c>
      <c r="AW347">
        <f t="shared" si="155"/>
        <v>24.91316032409668</v>
      </c>
      <c r="AX347" s="8">
        <v>2</v>
      </c>
      <c r="AY347">
        <f t="shared" si="156"/>
        <v>4.644859790802002</v>
      </c>
      <c r="AZ347" s="8">
        <v>1</v>
      </c>
      <c r="BA347">
        <f t="shared" si="157"/>
        <v>9.2897195816040039</v>
      </c>
      <c r="BB347" s="8">
        <v>24.827932357788086</v>
      </c>
      <c r="BC347" s="8">
        <v>24.91316032409668</v>
      </c>
      <c r="BD347" s="8">
        <v>25.010168075561523</v>
      </c>
      <c r="BE347" s="8">
        <v>799.25885009765625</v>
      </c>
      <c r="BF347" s="8">
        <v>767.85015869140625</v>
      </c>
      <c r="BG347" s="8">
        <v>17.496057510375977</v>
      </c>
      <c r="BH347" s="8">
        <v>20.52313232421875</v>
      </c>
      <c r="BI347" s="8">
        <v>56.289436340332031</v>
      </c>
      <c r="BJ347" s="8">
        <v>66.028335571289062</v>
      </c>
      <c r="BK347" s="8">
        <v>350.76046752929687</v>
      </c>
      <c r="BL347" s="8">
        <v>1801.3857421875</v>
      </c>
      <c r="BM347" s="8">
        <v>0.19218288362026215</v>
      </c>
      <c r="BN347" s="8">
        <v>101.25388336181641</v>
      </c>
      <c r="BO347" s="8">
        <v>2.9975986480712891</v>
      </c>
      <c r="BP347" s="8">
        <v>0.18458844721317291</v>
      </c>
      <c r="BQ347" s="8">
        <v>0.25</v>
      </c>
      <c r="BR347" s="8">
        <v>-1.355140209197998</v>
      </c>
      <c r="BS347" s="8">
        <v>7.355140209197998</v>
      </c>
      <c r="BT347" s="8">
        <v>1</v>
      </c>
      <c r="BU347" s="8">
        <v>0</v>
      </c>
      <c r="BV347" s="8">
        <v>0.15999999642372131</v>
      </c>
      <c r="BW347" s="8">
        <v>111115</v>
      </c>
      <c r="BX347">
        <f t="shared" si="158"/>
        <v>1.7538023376464842</v>
      </c>
      <c r="BY347">
        <f t="shared" si="159"/>
        <v>5.4201289075318515E-3</v>
      </c>
      <c r="BZ347">
        <f t="shared" si="160"/>
        <v>298.06316032409666</v>
      </c>
      <c r="CA347">
        <f t="shared" si="161"/>
        <v>297.97793235778806</v>
      </c>
      <c r="CB347">
        <f t="shared" si="162"/>
        <v>288.22171230774256</v>
      </c>
      <c r="CC347">
        <f t="shared" si="140"/>
        <v>0.19276679748318762</v>
      </c>
      <c r="CD347">
        <f t="shared" si="163"/>
        <v>3.1632526295151178</v>
      </c>
      <c r="CE347">
        <f t="shared" si="164"/>
        <v>31.240803063440865</v>
      </c>
      <c r="CF347">
        <f t="shared" si="165"/>
        <v>10.717670739222115</v>
      </c>
      <c r="CG347">
        <f t="shared" si="166"/>
        <v>24.870546340942383</v>
      </c>
      <c r="CH347">
        <f t="shared" si="167"/>
        <v>3.1552197251970378</v>
      </c>
      <c r="CI347">
        <f t="shared" si="168"/>
        <v>0.49262992255665511</v>
      </c>
      <c r="CJ347">
        <f t="shared" si="169"/>
        <v>2.0780468465755693</v>
      </c>
      <c r="CK347">
        <f t="shared" si="170"/>
        <v>1.0771728786214685</v>
      </c>
      <c r="CL347">
        <f t="shared" si="171"/>
        <v>0.31025880510367648</v>
      </c>
      <c r="CM347">
        <f t="shared" si="172"/>
        <v>59.926442556932486</v>
      </c>
      <c r="CN347">
        <f t="shared" si="173"/>
        <v>0.77077981029749876</v>
      </c>
      <c r="CO347">
        <f t="shared" si="174"/>
        <v>66.649446004763007</v>
      </c>
      <c r="CP347">
        <f t="shared" si="175"/>
        <v>760.44996051382304</v>
      </c>
      <c r="CQ347">
        <f t="shared" si="176"/>
        <v>4.4631151160722464E-2</v>
      </c>
      <c r="CR347">
        <f t="shared" si="177"/>
        <v>0</v>
      </c>
      <c r="CS347">
        <f t="shared" si="178"/>
        <v>1576.1980997701794</v>
      </c>
      <c r="CT347">
        <f t="shared" si="179"/>
        <v>0</v>
      </c>
      <c r="CU347" t="e">
        <f t="shared" si="180"/>
        <v>#DIV/0!</v>
      </c>
      <c r="CV347" t="e">
        <f t="shared" si="181"/>
        <v>#DIV/0!</v>
      </c>
    </row>
    <row r="348" spans="1:100" x14ac:dyDescent="0.3">
      <c r="A348" s="4" t="str">
        <f>VLOOKUP(B348,ListCodeMtrx!A$1:B$91,2,TRUE)</f>
        <v>M41</v>
      </c>
      <c r="B348" s="5">
        <v>41</v>
      </c>
      <c r="C348" s="10">
        <v>24</v>
      </c>
      <c r="D348" s="10">
        <v>2</v>
      </c>
      <c r="E348" s="10">
        <v>3</v>
      </c>
      <c r="F348" s="1">
        <v>72</v>
      </c>
      <c r="G348" s="17">
        <v>41316</v>
      </c>
      <c r="H348" s="11">
        <v>2</v>
      </c>
      <c r="I348" s="11">
        <v>161.22107412613542</v>
      </c>
      <c r="J348" s="11">
        <v>1.320928171517376</v>
      </c>
      <c r="K348" s="11">
        <v>151.24108988110532</v>
      </c>
      <c r="L348" s="11">
        <v>250.0030602251567</v>
      </c>
      <c r="M348" s="1">
        <v>45</v>
      </c>
      <c r="N348" s="19">
        <v>36</v>
      </c>
      <c r="O348" s="19" t="s">
        <v>531</v>
      </c>
      <c r="P348" s="12">
        <v>0.15763888888888888</v>
      </c>
      <c r="Q348" s="12">
        <f t="shared" si="182"/>
        <v>0.48392361111111115</v>
      </c>
      <c r="R348" s="19">
        <v>8455</v>
      </c>
      <c r="S348" s="19">
        <v>0</v>
      </c>
      <c r="T348" s="13" t="s">
        <v>194</v>
      </c>
      <c r="U348" s="5">
        <f t="shared" si="141"/>
        <v>32.686413956269455</v>
      </c>
      <c r="V348" s="5">
        <f t="shared" si="142"/>
        <v>0.48447316188503953</v>
      </c>
      <c r="W348" s="5">
        <f t="shared" si="143"/>
        <v>260.77429439845349</v>
      </c>
      <c r="X348" s="5">
        <v>24.634916305541992</v>
      </c>
      <c r="Y348" s="19">
        <v>6</v>
      </c>
      <c r="Z348" s="19">
        <v>6</v>
      </c>
      <c r="AA348" s="19">
        <v>0</v>
      </c>
      <c r="AB348" s="19">
        <v>0</v>
      </c>
      <c r="AC348" s="19">
        <v>527.8369140625</v>
      </c>
      <c r="AD348" s="19">
        <v>1010.54443359375</v>
      </c>
      <c r="AE348" s="19">
        <v>752.137939453125</v>
      </c>
      <c r="AF348" s="5" t="e">
        <f t="shared" si="144"/>
        <v>#DIV/0!</v>
      </c>
      <c r="AG348" s="5">
        <f t="shared" si="145"/>
        <v>0.47767075200703518</v>
      </c>
      <c r="AH348" s="5">
        <f t="shared" si="146"/>
        <v>0.25571017517920175</v>
      </c>
      <c r="AI348" s="19">
        <v>-1</v>
      </c>
      <c r="AJ348" s="19">
        <v>0.87</v>
      </c>
      <c r="AK348" s="19">
        <v>0.92</v>
      </c>
      <c r="AL348" s="19">
        <v>10.012383460998535</v>
      </c>
      <c r="AM348" s="5">
        <f t="shared" si="147"/>
        <v>0.87500619173049932</v>
      </c>
      <c r="AN348" s="5">
        <f t="shared" si="148"/>
        <v>2.1385227198097306E-2</v>
      </c>
      <c r="AO348" s="5">
        <f t="shared" si="149"/>
        <v>0.53532726068066983</v>
      </c>
      <c r="AP348" s="5">
        <f t="shared" si="150"/>
        <v>1.9145012534574148</v>
      </c>
      <c r="AQ348" s="5">
        <f t="shared" si="151"/>
        <v>-1</v>
      </c>
      <c r="AR348" s="19">
        <v>1800.2374267578125</v>
      </c>
      <c r="AS348" s="19">
        <v>0.5</v>
      </c>
      <c r="AT348" s="5">
        <f t="shared" si="152"/>
        <v>201.39974979277218</v>
      </c>
      <c r="AU348" s="5">
        <f t="shared" si="153"/>
        <v>5.0144051443319784</v>
      </c>
      <c r="AV348" s="5">
        <f t="shared" si="154"/>
        <v>1.0746164120076833</v>
      </c>
      <c r="AW348" s="5">
        <f t="shared" si="155"/>
        <v>24.634916305541992</v>
      </c>
      <c r="AX348" s="19">
        <v>2</v>
      </c>
      <c r="AY348" s="5">
        <f t="shared" si="156"/>
        <v>4.644859790802002</v>
      </c>
      <c r="AZ348" s="19">
        <v>1</v>
      </c>
      <c r="BA348" s="5">
        <f t="shared" si="157"/>
        <v>9.2897195816040039</v>
      </c>
      <c r="BB348" s="19">
        <v>24.627920150756836</v>
      </c>
      <c r="BC348" s="19">
        <v>24.634916305541992</v>
      </c>
      <c r="BD348" s="19">
        <v>25.011045455932617</v>
      </c>
      <c r="BE348" s="19">
        <v>398.79940795898437</v>
      </c>
      <c r="BF348" s="19">
        <v>379.078125</v>
      </c>
      <c r="BG348" s="19">
        <v>17.311405181884766</v>
      </c>
      <c r="BH348" s="19">
        <v>20.113058090209961</v>
      </c>
      <c r="BI348" s="19">
        <v>56.364353179931641</v>
      </c>
      <c r="BJ348" s="19">
        <v>65.486282348632812</v>
      </c>
      <c r="BK348" s="19">
        <v>350.76080322265625</v>
      </c>
      <c r="BL348" s="19">
        <v>1800.2374267578125</v>
      </c>
      <c r="BM348" s="19">
        <v>0.34795302152633667</v>
      </c>
      <c r="BN348" s="19">
        <v>101.25298309326172</v>
      </c>
      <c r="BO348" s="19">
        <v>1.7987766265869141</v>
      </c>
      <c r="BP348" s="19">
        <v>0.19575215876102448</v>
      </c>
      <c r="BQ348" s="19">
        <v>0.5</v>
      </c>
      <c r="BR348" s="19">
        <v>-1.355140209197998</v>
      </c>
      <c r="BS348" s="19">
        <v>7.355140209197998</v>
      </c>
      <c r="BT348" s="19">
        <v>1</v>
      </c>
      <c r="BU348" s="19">
        <v>0</v>
      </c>
      <c r="BV348" s="19">
        <v>0.15999999642372131</v>
      </c>
      <c r="BW348" s="19">
        <v>111115</v>
      </c>
      <c r="BX348" s="5">
        <f t="shared" si="158"/>
        <v>1.7538040161132811</v>
      </c>
      <c r="BY348" s="5">
        <f t="shared" si="159"/>
        <v>5.0144051443319782E-3</v>
      </c>
      <c r="BZ348" s="5">
        <f t="shared" si="160"/>
        <v>297.78491630554197</v>
      </c>
      <c r="CA348" s="5">
        <f t="shared" si="161"/>
        <v>297.77792015075681</v>
      </c>
      <c r="CB348" s="5">
        <f t="shared" si="162"/>
        <v>288.03798184309926</v>
      </c>
      <c r="CC348" s="5">
        <f t="shared" si="140"/>
        <v>0.26715905715771382</v>
      </c>
      <c r="CD348" s="5">
        <f t="shared" si="163"/>
        <v>3.1111235427695032</v>
      </c>
      <c r="CE348" s="5">
        <f t="shared" si="164"/>
        <v>30.726240824963362</v>
      </c>
      <c r="CF348" s="5">
        <f t="shared" si="165"/>
        <v>10.613182734753401</v>
      </c>
      <c r="CG348" s="5">
        <f t="shared" si="166"/>
        <v>24.631418228149414</v>
      </c>
      <c r="CH348" s="5">
        <f t="shared" si="167"/>
        <v>3.1104729856739093</v>
      </c>
      <c r="CI348" s="5">
        <f t="shared" si="168"/>
        <v>0.46045949131943303</v>
      </c>
      <c r="CJ348" s="5">
        <f t="shared" si="169"/>
        <v>2.0365071307618199</v>
      </c>
      <c r="CK348" s="5">
        <f t="shared" si="170"/>
        <v>1.0739658549120894</v>
      </c>
      <c r="CL348" s="5">
        <f t="shared" si="171"/>
        <v>0.28985243684530021</v>
      </c>
      <c r="CM348" s="5">
        <f t="shared" si="172"/>
        <v>26.404175221883868</v>
      </c>
      <c r="CN348" s="5">
        <f t="shared" si="173"/>
        <v>0.68791702079473327</v>
      </c>
      <c r="CO348" s="5">
        <f t="shared" si="174"/>
        <v>66.314711864796436</v>
      </c>
      <c r="CP348" s="5">
        <f t="shared" si="175"/>
        <v>374.32807216435299</v>
      </c>
      <c r="CQ348" s="5">
        <f t="shared" si="176"/>
        <v>5.7906159986092762E-2</v>
      </c>
      <c r="CR348" s="5">
        <f t="shared" si="177"/>
        <v>0</v>
      </c>
      <c r="CS348" s="5">
        <f t="shared" si="178"/>
        <v>1575.2188949980673</v>
      </c>
      <c r="CT348" s="5">
        <f t="shared" si="179"/>
        <v>482.70751953125</v>
      </c>
      <c r="CU348" s="5">
        <f t="shared" si="180"/>
        <v>0.25571017517920175</v>
      </c>
      <c r="CV348" s="5" t="e">
        <f t="shared" si="181"/>
        <v>#DIV/0!</v>
      </c>
    </row>
    <row r="349" spans="1:100" x14ac:dyDescent="0.3">
      <c r="A349" s="4" t="str">
        <f>VLOOKUP(B349,ListCodeMtrx!A$1:B$91,2,TRUE)</f>
        <v>M64</v>
      </c>
      <c r="B349">
        <v>64</v>
      </c>
      <c r="C349" s="10">
        <v>7</v>
      </c>
      <c r="D349" s="10">
        <v>3</v>
      </c>
      <c r="E349" s="10">
        <v>1</v>
      </c>
      <c r="F349" s="1">
        <v>72</v>
      </c>
      <c r="G349" s="3">
        <v>41316</v>
      </c>
      <c r="H349" s="11">
        <v>2</v>
      </c>
      <c r="I349" s="11">
        <v>157.92928531809665</v>
      </c>
      <c r="J349" s="11">
        <v>1.8202495455335974</v>
      </c>
      <c r="K349" s="11">
        <v>153.16294679786432</v>
      </c>
      <c r="L349" s="11">
        <v>239.11890916094293</v>
      </c>
      <c r="M349" s="1">
        <v>44.7</v>
      </c>
      <c r="N349" s="8">
        <v>37</v>
      </c>
      <c r="O349" s="8" t="s">
        <v>532</v>
      </c>
      <c r="P349" s="12">
        <v>0.15763888888888888</v>
      </c>
      <c r="Q349" s="12">
        <f t="shared" si="182"/>
        <v>0.4877083333333333</v>
      </c>
      <c r="R349" s="8">
        <v>8791</v>
      </c>
      <c r="S349" s="8">
        <v>0</v>
      </c>
      <c r="T349" s="13">
        <v>400</v>
      </c>
      <c r="U349">
        <f t="shared" si="141"/>
        <v>33.119636654358558</v>
      </c>
      <c r="V349">
        <f t="shared" si="142"/>
        <v>0.56682457475847325</v>
      </c>
      <c r="W349">
        <f t="shared" si="143"/>
        <v>276.1935709550097</v>
      </c>
      <c r="X349">
        <v>24.001930236816406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t="e">
        <f t="shared" si="144"/>
        <v>#DIV/0!</v>
      </c>
      <c r="AG349" t="e">
        <f t="shared" si="145"/>
        <v>#DIV/0!</v>
      </c>
      <c r="AH349" t="e">
        <f t="shared" si="146"/>
        <v>#DIV/0!</v>
      </c>
      <c r="AI349" s="8">
        <v>-1</v>
      </c>
      <c r="AJ349" s="8">
        <v>0.87</v>
      </c>
      <c r="AK349" s="8">
        <v>0.92</v>
      </c>
      <c r="AL349" s="8">
        <v>10.040945053100586</v>
      </c>
      <c r="AM349">
        <f t="shared" si="147"/>
        <v>0.87502047252655035</v>
      </c>
      <c r="AN349">
        <f t="shared" si="148"/>
        <v>2.1667725624942315E-2</v>
      </c>
      <c r="AO349" t="e">
        <f t="shared" si="149"/>
        <v>#DIV/0!</v>
      </c>
      <c r="AP349" t="e">
        <f t="shared" si="150"/>
        <v>#DIV/0!</v>
      </c>
      <c r="AQ349" t="e">
        <f t="shared" si="151"/>
        <v>#DIV/0!</v>
      </c>
      <c r="AR349" s="8">
        <v>1800.2374267578125</v>
      </c>
      <c r="AS349" s="8">
        <v>0.5</v>
      </c>
      <c r="AT349" t="e">
        <f t="shared" si="152"/>
        <v>#DIV/0!</v>
      </c>
      <c r="AU349">
        <f t="shared" si="153"/>
        <v>5.2873754306288676</v>
      </c>
      <c r="AV349">
        <f t="shared" si="154"/>
        <v>0.97722066472759117</v>
      </c>
      <c r="AW349">
        <f t="shared" si="155"/>
        <v>24.001930236816406</v>
      </c>
      <c r="AX349" s="8">
        <v>2</v>
      </c>
      <c r="AY349">
        <f t="shared" si="156"/>
        <v>4.644859790802002</v>
      </c>
      <c r="AZ349" s="8">
        <v>1</v>
      </c>
      <c r="BA349">
        <f t="shared" si="157"/>
        <v>9.2897195816040039</v>
      </c>
      <c r="BB349" s="8">
        <v>24.469066619873047</v>
      </c>
      <c r="BC349" s="8">
        <v>24.001930236816406</v>
      </c>
      <c r="BD349" s="8">
        <v>25.012866973876953</v>
      </c>
      <c r="BE349" s="8">
        <v>399.7457275390625</v>
      </c>
      <c r="BF349" s="8">
        <v>379.71652221679687</v>
      </c>
      <c r="BG349" s="8">
        <v>16.978431701660156</v>
      </c>
      <c r="BH349" s="8">
        <v>19.933137893676758</v>
      </c>
      <c r="BI349" s="8">
        <v>55.802837371826172</v>
      </c>
      <c r="BJ349" s="8">
        <v>65.514045715332031</v>
      </c>
      <c r="BK349" s="8">
        <v>350.76119995117187</v>
      </c>
      <c r="BL349" s="8">
        <v>1799.5870361328125</v>
      </c>
      <c r="BM349" s="8">
        <v>0.18611373007297516</v>
      </c>
      <c r="BN349" s="8">
        <v>101.24352264404297</v>
      </c>
      <c r="BO349" s="8">
        <v>1.4669895172119141</v>
      </c>
      <c r="BP349" s="8">
        <v>0.18456937372684479</v>
      </c>
      <c r="BQ349" s="8">
        <v>0.25</v>
      </c>
      <c r="BR349" s="8">
        <v>-1.355140209197998</v>
      </c>
      <c r="BS349" s="8">
        <v>7.355140209197998</v>
      </c>
      <c r="BT349" s="8">
        <v>1</v>
      </c>
      <c r="BU349" s="8">
        <v>0</v>
      </c>
      <c r="BV349" s="8">
        <v>0.15999999642372131</v>
      </c>
      <c r="BW349" s="8">
        <v>111115</v>
      </c>
      <c r="BX349">
        <f t="shared" si="158"/>
        <v>1.7538059997558593</v>
      </c>
      <c r="BY349">
        <f t="shared" si="159"/>
        <v>5.2873754306288672E-3</v>
      </c>
      <c r="BZ349">
        <f t="shared" si="160"/>
        <v>297.15193023681638</v>
      </c>
      <c r="CA349">
        <f t="shared" si="161"/>
        <v>297.61906661987302</v>
      </c>
      <c r="CB349">
        <f t="shared" si="162"/>
        <v>287.93391934542524</v>
      </c>
      <c r="CC349">
        <f t="shared" si="140"/>
        <v>0.24016909316827942</v>
      </c>
      <c r="CD349">
        <f t="shared" si="163"/>
        <v>2.9953217624328849</v>
      </c>
      <c r="CE349">
        <f t="shared" si="164"/>
        <v>29.585317501880951</v>
      </c>
      <c r="CF349">
        <f t="shared" si="165"/>
        <v>9.6521796082041931</v>
      </c>
      <c r="CG349">
        <f t="shared" si="166"/>
        <v>24.235498428344727</v>
      </c>
      <c r="CH349">
        <f t="shared" si="167"/>
        <v>3.0376054583429069</v>
      </c>
      <c r="CI349">
        <f t="shared" si="168"/>
        <v>0.53422794723332501</v>
      </c>
      <c r="CJ349">
        <f t="shared" si="169"/>
        <v>2.0181010977052938</v>
      </c>
      <c r="CK349">
        <f t="shared" si="170"/>
        <v>1.0195043606376131</v>
      </c>
      <c r="CL349">
        <f t="shared" si="171"/>
        <v>0.33667566163072604</v>
      </c>
      <c r="CM349">
        <f t="shared" si="172"/>
        <v>27.962810055122613</v>
      </c>
      <c r="CN349">
        <f t="shared" si="173"/>
        <v>0.72736779885843006</v>
      </c>
      <c r="CO349">
        <f t="shared" si="174"/>
        <v>68.470633605733099</v>
      </c>
      <c r="CP349">
        <f t="shared" si="175"/>
        <v>374.90351262155309</v>
      </c>
      <c r="CQ349">
        <f t="shared" si="176"/>
        <v>6.0488163758677514E-2</v>
      </c>
      <c r="CR349">
        <f t="shared" si="177"/>
        <v>0</v>
      </c>
      <c r="CS349">
        <f t="shared" si="178"/>
        <v>1574.6754987095878</v>
      </c>
      <c r="CT349">
        <f t="shared" si="179"/>
        <v>0</v>
      </c>
      <c r="CU349" t="e">
        <f t="shared" si="180"/>
        <v>#DIV/0!</v>
      </c>
      <c r="CV349" t="e">
        <f t="shared" si="181"/>
        <v>#DIV/0!</v>
      </c>
    </row>
    <row r="350" spans="1:100" x14ac:dyDescent="0.3">
      <c r="A350" s="4" t="str">
        <f>VLOOKUP(B350,ListCodeMtrx!A$1:B$91,2,TRUE)</f>
        <v>M64</v>
      </c>
      <c r="B350">
        <v>64</v>
      </c>
      <c r="C350" s="10">
        <v>7</v>
      </c>
      <c r="D350" s="10">
        <v>3</v>
      </c>
      <c r="E350" s="10">
        <v>1</v>
      </c>
      <c r="F350" s="1">
        <v>72</v>
      </c>
      <c r="G350" s="3">
        <v>41316</v>
      </c>
      <c r="H350" s="11">
        <v>2</v>
      </c>
      <c r="I350" s="11">
        <v>157.92928531809665</v>
      </c>
      <c r="J350" s="11">
        <v>1.8202495455335974</v>
      </c>
      <c r="K350" s="11">
        <v>153.16294679786432</v>
      </c>
      <c r="L350" s="11">
        <v>239.11890916094293</v>
      </c>
      <c r="M350" s="1">
        <v>44.7</v>
      </c>
      <c r="N350" s="8">
        <v>38</v>
      </c>
      <c r="O350" s="8" t="s">
        <v>533</v>
      </c>
      <c r="P350" s="12">
        <v>0.15763888888888888</v>
      </c>
      <c r="Q350" s="12">
        <f t="shared" si="182"/>
        <v>0.48994212962962969</v>
      </c>
      <c r="R350" s="8">
        <v>8984</v>
      </c>
      <c r="S350" s="8">
        <v>0</v>
      </c>
      <c r="T350" s="13">
        <v>50</v>
      </c>
      <c r="U350" s="14">
        <f t="shared" si="141"/>
        <v>4.2992796861367866E-2</v>
      </c>
      <c r="V350" s="14">
        <f t="shared" si="142"/>
        <v>0.52278594618083263</v>
      </c>
      <c r="W350" s="14">
        <f t="shared" si="143"/>
        <v>48.418091637169695</v>
      </c>
      <c r="X350" s="15">
        <v>24.154125213623047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t="e">
        <f t="shared" si="144"/>
        <v>#DIV/0!</v>
      </c>
      <c r="AG350" t="e">
        <f t="shared" si="145"/>
        <v>#DIV/0!</v>
      </c>
      <c r="AH350" t="e">
        <f t="shared" si="146"/>
        <v>#DIV/0!</v>
      </c>
      <c r="AI350" s="8">
        <v>-1</v>
      </c>
      <c r="AJ350" s="8">
        <v>0.87</v>
      </c>
      <c r="AK350" s="8">
        <v>0.92</v>
      </c>
      <c r="AL350" s="8">
        <v>10.040945053100586</v>
      </c>
      <c r="AM350">
        <f t="shared" si="147"/>
        <v>0.87502047252655035</v>
      </c>
      <c r="AN350">
        <f t="shared" si="148"/>
        <v>6.6220520893156315E-4</v>
      </c>
      <c r="AO350" t="e">
        <f t="shared" si="149"/>
        <v>#DIV/0!</v>
      </c>
      <c r="AP350" t="e">
        <f t="shared" si="150"/>
        <v>#DIV/0!</v>
      </c>
      <c r="AQ350" t="e">
        <f t="shared" si="151"/>
        <v>#DIV/0!</v>
      </c>
      <c r="AR350" s="8">
        <v>1800.2374267578125</v>
      </c>
      <c r="AS350" s="8">
        <v>0.5</v>
      </c>
      <c r="AT350" t="e">
        <f t="shared" si="152"/>
        <v>#DIV/0!</v>
      </c>
      <c r="AU350">
        <f t="shared" si="153"/>
        <v>5.1338206605581655</v>
      </c>
      <c r="AV350">
        <f t="shared" si="154"/>
        <v>1.0241181637609704</v>
      </c>
      <c r="AW350">
        <f t="shared" si="155"/>
        <v>24.154125213623047</v>
      </c>
      <c r="AX350" s="8">
        <v>2</v>
      </c>
      <c r="AY350">
        <f t="shared" si="156"/>
        <v>4.644859790802002</v>
      </c>
      <c r="AZ350" s="8">
        <v>1</v>
      </c>
      <c r="BA350">
        <f t="shared" si="157"/>
        <v>9.2897195816040039</v>
      </c>
      <c r="BB350" s="8">
        <v>24.435329437255859</v>
      </c>
      <c r="BC350" s="8">
        <v>24.154125213623047</v>
      </c>
      <c r="BD350" s="8">
        <v>25.01348876953125</v>
      </c>
      <c r="BE350" s="8">
        <v>49.530189514160156</v>
      </c>
      <c r="BF350" s="8">
        <v>49.361190795898437</v>
      </c>
      <c r="BG350" s="8">
        <v>16.872390747070312</v>
      </c>
      <c r="BH350" s="8">
        <v>19.741718292236328</v>
      </c>
      <c r="BI350" s="8">
        <v>55.565761566162109</v>
      </c>
      <c r="BJ350" s="8">
        <v>65.015304565429688</v>
      </c>
      <c r="BK350" s="8">
        <v>350.7769775390625</v>
      </c>
      <c r="BL350" s="8">
        <v>1799.99169921875</v>
      </c>
      <c r="BM350" s="8">
        <v>0.23062051832675934</v>
      </c>
      <c r="BN350" s="8">
        <v>101.2423095703125</v>
      </c>
      <c r="BO350" s="8">
        <v>0.23666954040527344</v>
      </c>
      <c r="BP350" s="8">
        <v>0.19711209833621979</v>
      </c>
      <c r="BQ350" s="8">
        <v>0.5</v>
      </c>
      <c r="BR350" s="8">
        <v>-1.355140209197998</v>
      </c>
      <c r="BS350" s="8">
        <v>7.355140209197998</v>
      </c>
      <c r="BT350" s="8">
        <v>1</v>
      </c>
      <c r="BU350" s="8">
        <v>0</v>
      </c>
      <c r="BV350" s="8">
        <v>0.15999999642372131</v>
      </c>
      <c r="BW350" s="8">
        <v>111115</v>
      </c>
      <c r="BX350">
        <f t="shared" si="158"/>
        <v>1.7538848876953121</v>
      </c>
      <c r="BY350">
        <f t="shared" si="159"/>
        <v>5.1338206605581653E-3</v>
      </c>
      <c r="BZ350">
        <f t="shared" si="160"/>
        <v>297.30412521362302</v>
      </c>
      <c r="CA350">
        <f t="shared" si="161"/>
        <v>297.58532943725584</v>
      </c>
      <c r="CB350">
        <f t="shared" si="162"/>
        <v>287.99866543772805</v>
      </c>
      <c r="CC350">
        <f t="shared" si="140"/>
        <v>0.25907187980576829</v>
      </c>
      <c r="CD350">
        <f t="shared" si="163"/>
        <v>3.0228153185534619</v>
      </c>
      <c r="CE350">
        <f t="shared" si="164"/>
        <v>29.857233911224885</v>
      </c>
      <c r="CF350">
        <f t="shared" si="165"/>
        <v>10.115515618988557</v>
      </c>
      <c r="CG350">
        <f t="shared" si="166"/>
        <v>24.294727325439453</v>
      </c>
      <c r="CH350">
        <f t="shared" si="167"/>
        <v>3.0484104616971961</v>
      </c>
      <c r="CI350">
        <f t="shared" si="168"/>
        <v>0.49493320818743186</v>
      </c>
      <c r="CJ350">
        <f t="shared" si="169"/>
        <v>1.9986971547924914</v>
      </c>
      <c r="CK350">
        <f t="shared" si="170"/>
        <v>1.0497133069047047</v>
      </c>
      <c r="CL350">
        <f t="shared" si="171"/>
        <v>0.3117206120959356</v>
      </c>
      <c r="CM350">
        <f t="shared" si="172"/>
        <v>4.9019594223340928</v>
      </c>
      <c r="CN350">
        <f t="shared" si="173"/>
        <v>0.98089391395300163</v>
      </c>
      <c r="CO350">
        <f t="shared" si="174"/>
        <v>67.109746655085061</v>
      </c>
      <c r="CP350">
        <f t="shared" si="175"/>
        <v>49.354942999584132</v>
      </c>
      <c r="CQ350">
        <f t="shared" si="176"/>
        <v>5.8458900568160823E-4</v>
      </c>
      <c r="CR350">
        <f t="shared" si="177"/>
        <v>0</v>
      </c>
      <c r="CS350">
        <f t="shared" si="178"/>
        <v>1575.029587194259</v>
      </c>
      <c r="CT350">
        <f t="shared" si="179"/>
        <v>0</v>
      </c>
      <c r="CU350" t="e">
        <f t="shared" si="180"/>
        <v>#DIV/0!</v>
      </c>
      <c r="CV350" t="e">
        <f t="shared" si="181"/>
        <v>#DIV/0!</v>
      </c>
    </row>
    <row r="351" spans="1:100" x14ac:dyDescent="0.3">
      <c r="A351" s="4" t="str">
        <f>VLOOKUP(B351,ListCodeMtrx!A$1:B$91,2,TRUE)</f>
        <v>M64</v>
      </c>
      <c r="B351">
        <v>64</v>
      </c>
      <c r="C351" s="10">
        <v>7</v>
      </c>
      <c r="D351" s="10">
        <v>3</v>
      </c>
      <c r="E351" s="10">
        <v>1</v>
      </c>
      <c r="F351" s="1">
        <v>72</v>
      </c>
      <c r="G351" s="3">
        <v>41316</v>
      </c>
      <c r="H351" s="11">
        <v>2</v>
      </c>
      <c r="I351" s="11">
        <v>157.92928531809665</v>
      </c>
      <c r="J351" s="11">
        <v>1.8202495455335974</v>
      </c>
      <c r="K351" s="11">
        <v>153.16294679786432</v>
      </c>
      <c r="L351" s="11">
        <v>239.11890916094293</v>
      </c>
      <c r="M351" s="1">
        <v>44.7</v>
      </c>
      <c r="N351" s="8">
        <v>39</v>
      </c>
      <c r="O351" s="8" t="s">
        <v>534</v>
      </c>
      <c r="P351" s="12">
        <v>0.15763888888888888</v>
      </c>
      <c r="Q351" s="12">
        <f t="shared" si="182"/>
        <v>0.4916666666666667</v>
      </c>
      <c r="R351" s="8">
        <v>9133</v>
      </c>
      <c r="S351" s="8">
        <v>0</v>
      </c>
      <c r="T351" s="13">
        <v>150</v>
      </c>
      <c r="U351" s="14">
        <f t="shared" si="141"/>
        <v>11.244040101219884</v>
      </c>
      <c r="V351" s="14">
        <f t="shared" si="142"/>
        <v>0.49014144470193349</v>
      </c>
      <c r="W351" s="14">
        <f t="shared" si="143"/>
        <v>104.19509860810325</v>
      </c>
      <c r="X351" s="15">
        <v>24.632999420166016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t="e">
        <f t="shared" si="144"/>
        <v>#DIV/0!</v>
      </c>
      <c r="AG351" t="e">
        <f t="shared" si="145"/>
        <v>#DIV/0!</v>
      </c>
      <c r="AH351" t="e">
        <f t="shared" si="146"/>
        <v>#DIV/0!</v>
      </c>
      <c r="AI351" s="8">
        <v>-1</v>
      </c>
      <c r="AJ351" s="8">
        <v>0.87</v>
      </c>
      <c r="AK351" s="8">
        <v>0.92</v>
      </c>
      <c r="AL351" s="8">
        <v>10.012383460998535</v>
      </c>
      <c r="AM351">
        <f t="shared" si="147"/>
        <v>0.87500619173049932</v>
      </c>
      <c r="AN351">
        <f t="shared" si="148"/>
        <v>7.767216872041253E-3</v>
      </c>
      <c r="AO351" t="e">
        <f t="shared" si="149"/>
        <v>#DIV/0!</v>
      </c>
      <c r="AP351" t="e">
        <f t="shared" si="150"/>
        <v>#DIV/0!</v>
      </c>
      <c r="AQ351" t="e">
        <f t="shared" si="151"/>
        <v>#DIV/0!</v>
      </c>
      <c r="AR351" s="8">
        <v>1800.2374267578125</v>
      </c>
      <c r="AS351" s="8">
        <v>0.5</v>
      </c>
      <c r="AT351" t="e">
        <f t="shared" si="152"/>
        <v>#DIV/0!</v>
      </c>
      <c r="AU351">
        <f t="shared" si="153"/>
        <v>5.0057263309509201</v>
      </c>
      <c r="AV351">
        <f t="shared" si="154"/>
        <v>1.0607417727550219</v>
      </c>
      <c r="AW351">
        <f t="shared" si="155"/>
        <v>24.632999420166016</v>
      </c>
      <c r="AX351" s="8">
        <v>2</v>
      </c>
      <c r="AY351">
        <f t="shared" si="156"/>
        <v>4.644859790802002</v>
      </c>
      <c r="AZ351" s="8">
        <v>1</v>
      </c>
      <c r="BA351">
        <f t="shared" si="157"/>
        <v>9.2897195816040039</v>
      </c>
      <c r="BB351" s="8">
        <v>24.623664855957031</v>
      </c>
      <c r="BC351" s="8">
        <v>24.632999420166016</v>
      </c>
      <c r="BD351" s="8">
        <v>25.020601272583008</v>
      </c>
      <c r="BE351" s="8">
        <v>151.5074462890625</v>
      </c>
      <c r="BF351" s="8">
        <v>144.68321228027344</v>
      </c>
      <c r="BG351" s="8">
        <v>17.452976226806641</v>
      </c>
      <c r="BH351" s="8">
        <v>20.249410629272461</v>
      </c>
      <c r="BI351" s="8">
        <v>56.831771850585937</v>
      </c>
      <c r="BJ351" s="8">
        <v>65.937744140625</v>
      </c>
      <c r="BK351" s="8">
        <v>350.75833129882812</v>
      </c>
      <c r="BL351" s="8">
        <v>1801.5577392578125</v>
      </c>
      <c r="BM351" s="8">
        <v>0.28220388293266296</v>
      </c>
      <c r="BN351" s="8">
        <v>101.23876190185547</v>
      </c>
      <c r="BO351" s="8">
        <v>0.66907310485839844</v>
      </c>
      <c r="BP351" s="8">
        <v>0.19086743891239166</v>
      </c>
      <c r="BQ351" s="8">
        <v>0.25</v>
      </c>
      <c r="BR351" s="8">
        <v>-1.355140209197998</v>
      </c>
      <c r="BS351" s="8">
        <v>7.355140209197998</v>
      </c>
      <c r="BT351" s="8">
        <v>1</v>
      </c>
      <c r="BU351" s="8">
        <v>0</v>
      </c>
      <c r="BV351" s="8">
        <v>0.15999999642372131</v>
      </c>
      <c r="BW351" s="8">
        <v>111115</v>
      </c>
      <c r="BX351">
        <f t="shared" si="158"/>
        <v>1.7537916564941405</v>
      </c>
      <c r="BY351">
        <f t="shared" si="159"/>
        <v>5.0057263309509197E-3</v>
      </c>
      <c r="BZ351">
        <f t="shared" si="160"/>
        <v>297.78299942016599</v>
      </c>
      <c r="CA351">
        <f t="shared" si="161"/>
        <v>297.77366485595701</v>
      </c>
      <c r="CB351">
        <f t="shared" si="162"/>
        <v>288.24923183837745</v>
      </c>
      <c r="CC351">
        <f t="shared" si="140"/>
        <v>0.26942768580847115</v>
      </c>
      <c r="CD351">
        <f t="shared" si="163"/>
        <v>3.1107670341048377</v>
      </c>
      <c r="CE351">
        <f t="shared" si="164"/>
        <v>30.727035531316833</v>
      </c>
      <c r="CF351">
        <f t="shared" si="165"/>
        <v>10.477624902044372</v>
      </c>
      <c r="CG351">
        <f t="shared" si="166"/>
        <v>24.628332138061523</v>
      </c>
      <c r="CH351">
        <f t="shared" si="167"/>
        <v>3.1098991468948549</v>
      </c>
      <c r="CI351">
        <f t="shared" si="168"/>
        <v>0.46557681794820938</v>
      </c>
      <c r="CJ351">
        <f t="shared" si="169"/>
        <v>2.0500252613498158</v>
      </c>
      <c r="CK351">
        <f t="shared" si="170"/>
        <v>1.0598738855450391</v>
      </c>
      <c r="CL351">
        <f t="shared" si="171"/>
        <v>0.29309709398452377</v>
      </c>
      <c r="CM351">
        <f t="shared" si="172"/>
        <v>10.548582779326118</v>
      </c>
      <c r="CN351">
        <f t="shared" si="173"/>
        <v>0.72016025194589584</v>
      </c>
      <c r="CO351">
        <f t="shared" si="174"/>
        <v>66.762755384605768</v>
      </c>
      <c r="CP351">
        <f t="shared" si="175"/>
        <v>143.04920664605538</v>
      </c>
      <c r="CQ351">
        <f t="shared" si="176"/>
        <v>5.2477264041725549E-2</v>
      </c>
      <c r="CR351">
        <f t="shared" si="177"/>
        <v>0</v>
      </c>
      <c r="CS351">
        <f t="shared" si="178"/>
        <v>1576.3741766105863</v>
      </c>
      <c r="CT351">
        <f t="shared" si="179"/>
        <v>0</v>
      </c>
      <c r="CU351" t="e">
        <f t="shared" si="180"/>
        <v>#DIV/0!</v>
      </c>
      <c r="CV351" t="e">
        <f t="shared" si="181"/>
        <v>#DIV/0!</v>
      </c>
    </row>
    <row r="352" spans="1:100" x14ac:dyDescent="0.3">
      <c r="A352" s="4" t="str">
        <f>VLOOKUP(B352,ListCodeMtrx!A$1:B$91,2,TRUE)</f>
        <v>M64</v>
      </c>
      <c r="B352">
        <v>64</v>
      </c>
      <c r="C352" s="10">
        <v>7</v>
      </c>
      <c r="D352" s="10">
        <v>3</v>
      </c>
      <c r="E352" s="10">
        <v>1</v>
      </c>
      <c r="F352" s="1">
        <v>72</v>
      </c>
      <c r="G352" s="3">
        <v>41316</v>
      </c>
      <c r="H352" s="11">
        <v>2</v>
      </c>
      <c r="I352" s="11">
        <v>157.92928531809665</v>
      </c>
      <c r="J352" s="11">
        <v>1.8202495455335974</v>
      </c>
      <c r="K352" s="11">
        <v>153.16294679786432</v>
      </c>
      <c r="L352" s="11">
        <v>239.11890916094293</v>
      </c>
      <c r="M352" s="1">
        <v>44.7</v>
      </c>
      <c r="N352" s="8">
        <v>40</v>
      </c>
      <c r="O352" s="8" t="s">
        <v>535</v>
      </c>
      <c r="P352" s="12">
        <v>0.15763888888888888</v>
      </c>
      <c r="Q352" s="12">
        <f t="shared" si="182"/>
        <v>0.49388888888888893</v>
      </c>
      <c r="R352" s="8">
        <v>9325</v>
      </c>
      <c r="S352" s="8">
        <v>0</v>
      </c>
      <c r="T352" s="13" t="s">
        <v>192</v>
      </c>
      <c r="U352" s="14">
        <f t="shared" si="141"/>
        <v>32.810680132085515</v>
      </c>
      <c r="V352" s="14">
        <f t="shared" si="142"/>
        <v>0.48418372129826476</v>
      </c>
      <c r="W352" s="14">
        <f t="shared" si="143"/>
        <v>261.22979857662074</v>
      </c>
      <c r="X352" s="15">
        <v>25.120096206665039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t="e">
        <f t="shared" si="144"/>
        <v>#DIV/0!</v>
      </c>
      <c r="AG352" t="e">
        <f t="shared" si="145"/>
        <v>#DIV/0!</v>
      </c>
      <c r="AH352" t="e">
        <f t="shared" si="146"/>
        <v>#DIV/0!</v>
      </c>
      <c r="AI352" s="8">
        <v>-1</v>
      </c>
      <c r="AJ352" s="8">
        <v>0.87</v>
      </c>
      <c r="AK352" s="8">
        <v>0.92</v>
      </c>
      <c r="AL352" s="8">
        <v>10.012383460998535</v>
      </c>
      <c r="AM352">
        <f t="shared" si="147"/>
        <v>0.87500619173049932</v>
      </c>
      <c r="AN352">
        <f t="shared" si="148"/>
        <v>2.1489334228625478E-2</v>
      </c>
      <c r="AO352" t="e">
        <f t="shared" si="149"/>
        <v>#DIV/0!</v>
      </c>
      <c r="AP352" t="e">
        <f t="shared" si="150"/>
        <v>#DIV/0!</v>
      </c>
      <c r="AQ352" t="e">
        <f t="shared" si="151"/>
        <v>#DIV/0!</v>
      </c>
      <c r="AR352" s="8">
        <v>1800.2374267578125</v>
      </c>
      <c r="AS352" s="8">
        <v>0.5</v>
      </c>
      <c r="AT352" t="e">
        <f t="shared" si="152"/>
        <v>#DIV/0!</v>
      </c>
      <c r="AU352">
        <f t="shared" si="153"/>
        <v>5.1264932236829255</v>
      </c>
      <c r="AV352">
        <f t="shared" si="154"/>
        <v>1.0982183164355352</v>
      </c>
      <c r="AW352">
        <f t="shared" si="155"/>
        <v>25.120096206665039</v>
      </c>
      <c r="AX352" s="8">
        <v>2</v>
      </c>
      <c r="AY352">
        <f t="shared" si="156"/>
        <v>4.644859790802002</v>
      </c>
      <c r="AZ352" s="8">
        <v>1</v>
      </c>
      <c r="BA352">
        <f t="shared" si="157"/>
        <v>9.2897195816040039</v>
      </c>
      <c r="BB352" s="8">
        <v>24.799501419067383</v>
      </c>
      <c r="BC352" s="8">
        <v>25.120096206665039</v>
      </c>
      <c r="BD352" s="8">
        <v>25.007558822631836</v>
      </c>
      <c r="BE352" s="8">
        <v>399.98794555664062</v>
      </c>
      <c r="BF352" s="8">
        <v>380.16775512695312</v>
      </c>
      <c r="BG352" s="8">
        <v>17.923053741455078</v>
      </c>
      <c r="BH352" s="8">
        <v>20.785459518432617</v>
      </c>
      <c r="BI352" s="8">
        <v>57.752613067626953</v>
      </c>
      <c r="BJ352" s="8">
        <v>66.976005554199219</v>
      </c>
      <c r="BK352" s="8">
        <v>350.74948120117187</v>
      </c>
      <c r="BL352" s="8">
        <v>1798.124755859375</v>
      </c>
      <c r="BM352" s="8">
        <v>0.27613702416419983</v>
      </c>
      <c r="BN352" s="8">
        <v>101.23890686035156</v>
      </c>
      <c r="BO352" s="8">
        <v>1.8358821868896484</v>
      </c>
      <c r="BP352" s="8">
        <v>0.20249463617801666</v>
      </c>
      <c r="BQ352" s="8">
        <v>0.25</v>
      </c>
      <c r="BR352" s="8">
        <v>-1.355140209197998</v>
      </c>
      <c r="BS352" s="8">
        <v>7.355140209197998</v>
      </c>
      <c r="BT352" s="8">
        <v>1</v>
      </c>
      <c r="BU352" s="8">
        <v>0</v>
      </c>
      <c r="BV352" s="8">
        <v>0.15999999642372131</v>
      </c>
      <c r="BW352" s="8">
        <v>111115</v>
      </c>
      <c r="BX352">
        <f t="shared" si="158"/>
        <v>1.7537474060058593</v>
      </c>
      <c r="BY352">
        <f t="shared" si="159"/>
        <v>5.1264932236829257E-3</v>
      </c>
      <c r="BZ352">
        <f t="shared" si="160"/>
        <v>298.27009620666502</v>
      </c>
      <c r="CA352">
        <f t="shared" si="161"/>
        <v>297.94950141906736</v>
      </c>
      <c r="CB352">
        <f t="shared" si="162"/>
        <v>287.69995450690476</v>
      </c>
      <c r="CC352">
        <f t="shared" si="140"/>
        <v>0.23167909202561326</v>
      </c>
      <c r="CD352">
        <f t="shared" si="163"/>
        <v>3.2025155166717427</v>
      </c>
      <c r="CE352">
        <f t="shared" si="164"/>
        <v>31.633248678685128</v>
      </c>
      <c r="CF352">
        <f t="shared" si="165"/>
        <v>10.84778916025251</v>
      </c>
      <c r="CG352">
        <f t="shared" si="166"/>
        <v>24.959798812866211</v>
      </c>
      <c r="CH352">
        <f t="shared" si="167"/>
        <v>3.172064647670148</v>
      </c>
      <c r="CI352">
        <f t="shared" si="168"/>
        <v>0.46019802503087665</v>
      </c>
      <c r="CJ352">
        <f t="shared" si="169"/>
        <v>2.1042972002362075</v>
      </c>
      <c r="CK352">
        <f t="shared" si="170"/>
        <v>1.0677674474339405</v>
      </c>
      <c r="CL352">
        <f t="shared" si="171"/>
        <v>0.28968666721526365</v>
      </c>
      <c r="CM352">
        <f t="shared" si="172"/>
        <v>26.446619247246904</v>
      </c>
      <c r="CN352">
        <f t="shared" si="173"/>
        <v>0.68714349140259334</v>
      </c>
      <c r="CO352">
        <f t="shared" si="174"/>
        <v>66.529175688003534</v>
      </c>
      <c r="CP352">
        <f t="shared" si="175"/>
        <v>375.39964369051864</v>
      </c>
      <c r="CQ352">
        <f t="shared" si="176"/>
        <v>5.814783097529979E-2</v>
      </c>
      <c r="CR352">
        <f t="shared" si="177"/>
        <v>0</v>
      </c>
      <c r="CS352">
        <f t="shared" si="178"/>
        <v>1573.3702948808454</v>
      </c>
      <c r="CT352">
        <f t="shared" si="179"/>
        <v>0</v>
      </c>
      <c r="CU352" t="e">
        <f t="shared" si="180"/>
        <v>#DIV/0!</v>
      </c>
      <c r="CV352" t="e">
        <f t="shared" si="181"/>
        <v>#DIV/0!</v>
      </c>
    </row>
    <row r="353" spans="1:100" x14ac:dyDescent="0.3">
      <c r="A353" s="4" t="str">
        <f>VLOOKUP(B353,ListCodeMtrx!A$1:B$91,2,TRUE)</f>
        <v>M64</v>
      </c>
      <c r="B353">
        <v>64</v>
      </c>
      <c r="C353" s="10">
        <v>7</v>
      </c>
      <c r="D353" s="10">
        <v>3</v>
      </c>
      <c r="E353" s="10">
        <v>1</v>
      </c>
      <c r="F353" s="1">
        <v>72</v>
      </c>
      <c r="G353" s="3">
        <v>41316</v>
      </c>
      <c r="H353" s="11">
        <v>2</v>
      </c>
      <c r="I353" s="11">
        <v>157.92928531809665</v>
      </c>
      <c r="J353" s="11">
        <v>1.8202495455335974</v>
      </c>
      <c r="K353" s="11">
        <v>153.16294679786432</v>
      </c>
      <c r="L353" s="11">
        <v>239.11890916094293</v>
      </c>
      <c r="M353" s="1">
        <v>44.7</v>
      </c>
      <c r="N353" s="8">
        <v>41</v>
      </c>
      <c r="O353" s="8" t="s">
        <v>536</v>
      </c>
      <c r="P353" s="12">
        <v>0.15763888888888888</v>
      </c>
      <c r="Q353" s="12">
        <f t="shared" si="182"/>
        <v>0.49630787037037039</v>
      </c>
      <c r="R353" s="8">
        <v>9534</v>
      </c>
      <c r="S353" s="8">
        <v>0</v>
      </c>
      <c r="T353" s="13">
        <v>800</v>
      </c>
      <c r="U353" s="14">
        <f t="shared" si="141"/>
        <v>47.548988627262695</v>
      </c>
      <c r="V353" s="14">
        <f t="shared" si="142"/>
        <v>0.39908745572054222</v>
      </c>
      <c r="W353" s="14">
        <f t="shared" si="143"/>
        <v>560.54274237488721</v>
      </c>
      <c r="X353" s="15">
        <v>24.786809921264648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t="e">
        <f t="shared" si="144"/>
        <v>#DIV/0!</v>
      </c>
      <c r="AG353" t="e">
        <f t="shared" si="145"/>
        <v>#DIV/0!</v>
      </c>
      <c r="AH353" t="e">
        <f t="shared" si="146"/>
        <v>#DIV/0!</v>
      </c>
      <c r="AI353" s="8">
        <v>-1</v>
      </c>
      <c r="AJ353" s="8">
        <v>0.87</v>
      </c>
      <c r="AK353" s="8">
        <v>0.92</v>
      </c>
      <c r="AL353" s="8">
        <v>10.040945053100586</v>
      </c>
      <c r="AM353">
        <f t="shared" si="147"/>
        <v>0.87502047252655035</v>
      </c>
      <c r="AN353">
        <f t="shared" si="148"/>
        <v>3.0860587513079307E-2</v>
      </c>
      <c r="AO353" t="e">
        <f t="shared" si="149"/>
        <v>#DIV/0!</v>
      </c>
      <c r="AP353" t="e">
        <f t="shared" si="150"/>
        <v>#DIV/0!</v>
      </c>
      <c r="AQ353" t="e">
        <f t="shared" si="151"/>
        <v>#DIV/0!</v>
      </c>
      <c r="AR353" s="8">
        <v>1800.2374267578125</v>
      </c>
      <c r="AS353" s="8">
        <v>0.5</v>
      </c>
      <c r="AT353" t="e">
        <f t="shared" si="152"/>
        <v>#DIV/0!</v>
      </c>
      <c r="AU353">
        <f t="shared" si="153"/>
        <v>4.391128032102368</v>
      </c>
      <c r="AV353">
        <f t="shared" si="154"/>
        <v>1.1322089356774945</v>
      </c>
      <c r="AW353">
        <f t="shared" si="155"/>
        <v>24.786809921264648</v>
      </c>
      <c r="AX353" s="8">
        <v>2</v>
      </c>
      <c r="AY353">
        <f t="shared" si="156"/>
        <v>4.644859790802002</v>
      </c>
      <c r="AZ353" s="8">
        <v>1</v>
      </c>
      <c r="BA353">
        <f t="shared" si="157"/>
        <v>9.2897195816040039</v>
      </c>
      <c r="BB353" s="8">
        <v>24.571168899536133</v>
      </c>
      <c r="BC353" s="8">
        <v>24.786809921264648</v>
      </c>
      <c r="BD353" s="8">
        <v>25.010515213012695</v>
      </c>
      <c r="BE353" s="8">
        <v>799.37005615234375</v>
      </c>
      <c r="BF353" s="8">
        <v>770.33160400390625</v>
      </c>
      <c r="BG353" s="8">
        <v>17.373846054077148</v>
      </c>
      <c r="BH353" s="8">
        <v>19.827789306640625</v>
      </c>
      <c r="BI353" s="8">
        <v>56.750205993652344</v>
      </c>
      <c r="BJ353" s="8">
        <v>64.76580810546875</v>
      </c>
      <c r="BK353" s="8">
        <v>350.78738403320312</v>
      </c>
      <c r="BL353" s="8">
        <v>1797.867919921875</v>
      </c>
      <c r="BM353" s="8">
        <v>0.21645934879779816</v>
      </c>
      <c r="BN353" s="8">
        <v>101.235595703125</v>
      </c>
      <c r="BO353" s="8">
        <v>2.7998104095458984</v>
      </c>
      <c r="BP353" s="8">
        <v>0.18750287592411041</v>
      </c>
      <c r="BQ353" s="8">
        <v>0.25</v>
      </c>
      <c r="BR353" s="8">
        <v>-1.355140209197998</v>
      </c>
      <c r="BS353" s="8">
        <v>7.355140209197998</v>
      </c>
      <c r="BT353" s="8">
        <v>1</v>
      </c>
      <c r="BU353" s="8">
        <v>0</v>
      </c>
      <c r="BV353" s="8">
        <v>0.15999999642372131</v>
      </c>
      <c r="BW353" s="8">
        <v>111115</v>
      </c>
      <c r="BX353">
        <f t="shared" si="158"/>
        <v>1.7539369201660155</v>
      </c>
      <c r="BY353">
        <f t="shared" si="159"/>
        <v>4.3911280321023679E-3</v>
      </c>
      <c r="BZ353">
        <f t="shared" si="160"/>
        <v>297.93680992126463</v>
      </c>
      <c r="CA353">
        <f t="shared" si="161"/>
        <v>297.72116889953611</v>
      </c>
      <c r="CB353">
        <f t="shared" si="162"/>
        <v>287.65886075782328</v>
      </c>
      <c r="CC353">
        <f t="shared" si="140"/>
        <v>0.36601273285986374</v>
      </c>
      <c r="CD353">
        <f t="shared" si="163"/>
        <v>3.1394869976113098</v>
      </c>
      <c r="CE353">
        <f t="shared" si="164"/>
        <v>31.011690856424703</v>
      </c>
      <c r="CF353">
        <f t="shared" si="165"/>
        <v>11.183901549784078</v>
      </c>
      <c r="CG353">
        <f t="shared" si="166"/>
        <v>24.678989410400391</v>
      </c>
      <c r="CH353">
        <f t="shared" si="167"/>
        <v>3.119330259810134</v>
      </c>
      <c r="CI353">
        <f t="shared" si="168"/>
        <v>0.38264881712448695</v>
      </c>
      <c r="CJ353">
        <f t="shared" si="169"/>
        <v>2.0072780619338153</v>
      </c>
      <c r="CK353">
        <f t="shared" si="170"/>
        <v>1.1120521978763187</v>
      </c>
      <c r="CL353">
        <f t="shared" si="171"/>
        <v>0.24058001964521933</v>
      </c>
      <c r="CM353">
        <f t="shared" si="172"/>
        <v>56.746878441385036</v>
      </c>
      <c r="CN353">
        <f t="shared" si="173"/>
        <v>0.72766421559415184</v>
      </c>
      <c r="CO353">
        <f t="shared" si="174"/>
        <v>64.520084492124028</v>
      </c>
      <c r="CP353">
        <f t="shared" si="175"/>
        <v>763.42169309831559</v>
      </c>
      <c r="CQ353">
        <f t="shared" si="176"/>
        <v>4.0185716380356319E-2</v>
      </c>
      <c r="CR353">
        <f t="shared" si="177"/>
        <v>0</v>
      </c>
      <c r="CS353">
        <f t="shared" si="178"/>
        <v>1573.1712368303652</v>
      </c>
      <c r="CT353">
        <f t="shared" si="179"/>
        <v>0</v>
      </c>
      <c r="CU353" t="e">
        <f t="shared" si="180"/>
        <v>#DIV/0!</v>
      </c>
      <c r="CV353" t="e">
        <f t="shared" si="181"/>
        <v>#DIV/0!</v>
      </c>
    </row>
    <row r="354" spans="1:100" s="5" customFormat="1" x14ac:dyDescent="0.3">
      <c r="A354" s="4" t="str">
        <f>VLOOKUP(B354,ListCodeMtrx!A$1:B$91,2,TRUE)</f>
        <v>M64</v>
      </c>
      <c r="B354" s="5">
        <v>64</v>
      </c>
      <c r="C354" s="10">
        <v>7</v>
      </c>
      <c r="D354" s="10">
        <v>3</v>
      </c>
      <c r="E354" s="10">
        <v>1</v>
      </c>
      <c r="F354" s="1">
        <v>72</v>
      </c>
      <c r="G354" s="17">
        <v>41316</v>
      </c>
      <c r="H354" s="11">
        <v>2</v>
      </c>
      <c r="I354" s="11">
        <v>157.92928531809665</v>
      </c>
      <c r="J354" s="11">
        <v>1.8202495455335974</v>
      </c>
      <c r="K354" s="11">
        <v>153.16294679786432</v>
      </c>
      <c r="L354" s="11">
        <v>239.11890916094293</v>
      </c>
      <c r="M354" s="1">
        <v>44.7</v>
      </c>
      <c r="N354" s="19">
        <v>42</v>
      </c>
      <c r="O354" s="19" t="s">
        <v>537</v>
      </c>
      <c r="P354" s="12">
        <v>0.15763888888888888</v>
      </c>
      <c r="Q354" s="12">
        <f t="shared" si="182"/>
        <v>0.49793981481481475</v>
      </c>
      <c r="R354" s="19">
        <v>9666</v>
      </c>
      <c r="S354" s="19">
        <v>0</v>
      </c>
      <c r="T354" s="13" t="s">
        <v>194</v>
      </c>
      <c r="U354" s="5">
        <f t="shared" si="141"/>
        <v>30.186323430212816</v>
      </c>
      <c r="V354" s="5">
        <f t="shared" si="142"/>
        <v>0.36709173672242024</v>
      </c>
      <c r="W354" s="5">
        <f t="shared" si="143"/>
        <v>240.13999947972346</v>
      </c>
      <c r="X354" s="5">
        <v>25.20941162109375</v>
      </c>
      <c r="Y354" s="19">
        <v>7</v>
      </c>
      <c r="Z354" s="19">
        <v>7</v>
      </c>
      <c r="AA354" s="19">
        <v>0</v>
      </c>
      <c r="AB354" s="19">
        <v>0</v>
      </c>
      <c r="AC354" s="19">
        <v>513.8916015625</v>
      </c>
      <c r="AD354" s="19">
        <v>933.2861328125</v>
      </c>
      <c r="AE354" s="19">
        <v>706.24462890625</v>
      </c>
      <c r="AF354" s="5" t="e">
        <f t="shared" si="144"/>
        <v>#DIV/0!</v>
      </c>
      <c r="AG354" s="5">
        <f t="shared" si="145"/>
        <v>0.44937400921851867</v>
      </c>
      <c r="AH354" s="5">
        <f t="shared" si="146"/>
        <v>0.24327105688589859</v>
      </c>
      <c r="AI354" s="19">
        <v>-1</v>
      </c>
      <c r="AJ354" s="19">
        <v>0.87</v>
      </c>
      <c r="AK354" s="19">
        <v>0.92</v>
      </c>
      <c r="AL354" s="19">
        <v>10.012383460998535</v>
      </c>
      <c r="AM354" s="5">
        <f t="shared" si="147"/>
        <v>0.87500619173049932</v>
      </c>
      <c r="AN354" s="5">
        <f t="shared" si="148"/>
        <v>1.9799471553276698E-2</v>
      </c>
      <c r="AO354" s="5">
        <f t="shared" si="149"/>
        <v>0.54135542308946116</v>
      </c>
      <c r="AP354" s="5">
        <f t="shared" si="150"/>
        <v>1.8161147797995154</v>
      </c>
      <c r="AQ354" s="5">
        <f t="shared" si="151"/>
        <v>-1</v>
      </c>
      <c r="AR354" s="19">
        <v>1800.1116943359375</v>
      </c>
      <c r="AS354" s="19">
        <v>0.5</v>
      </c>
      <c r="AT354" s="5">
        <f t="shared" si="152"/>
        <v>191.58920077333511</v>
      </c>
      <c r="AU354" s="5">
        <f t="shared" si="153"/>
        <v>4.2234916573144856</v>
      </c>
      <c r="AV354" s="5">
        <f t="shared" si="154"/>
        <v>1.1792410908491959</v>
      </c>
      <c r="AW354" s="5">
        <f t="shared" si="155"/>
        <v>25.20941162109375</v>
      </c>
      <c r="AX354" s="19">
        <v>2</v>
      </c>
      <c r="AY354" s="5">
        <f t="shared" si="156"/>
        <v>4.644859790802002</v>
      </c>
      <c r="AZ354" s="19">
        <v>1</v>
      </c>
      <c r="BA354" s="5">
        <f t="shared" si="157"/>
        <v>9.2897195816040039</v>
      </c>
      <c r="BB354" s="19">
        <v>24.718503952026367</v>
      </c>
      <c r="BC354" s="19">
        <v>25.20941162109375</v>
      </c>
      <c r="BD354" s="19">
        <v>25.021913528442383</v>
      </c>
      <c r="BE354" s="19">
        <v>400.2138671875</v>
      </c>
      <c r="BF354" s="19">
        <v>382.08218383789062</v>
      </c>
      <c r="BG354" s="19">
        <v>17.796117782592773</v>
      </c>
      <c r="BH354" s="19">
        <v>20.155721664428711</v>
      </c>
      <c r="BI354" s="19">
        <v>57.61627197265625</v>
      </c>
      <c r="BJ354" s="19">
        <v>65.25567626953125</v>
      </c>
      <c r="BK354" s="19">
        <v>350.7677001953125</v>
      </c>
      <c r="BL354" s="19">
        <v>1800.1116943359375</v>
      </c>
      <c r="BM354" s="19">
        <v>0.2872617244720459</v>
      </c>
      <c r="BN354" s="19">
        <v>101.22940826416016</v>
      </c>
      <c r="BO354" s="19">
        <v>1.6539974212646484</v>
      </c>
      <c r="BP354" s="19">
        <v>0.19663335382938385</v>
      </c>
      <c r="BQ354" s="19">
        <v>0.75</v>
      </c>
      <c r="BR354" s="19">
        <v>-1.355140209197998</v>
      </c>
      <c r="BS354" s="19">
        <v>7.355140209197998</v>
      </c>
      <c r="BT354" s="19">
        <v>1</v>
      </c>
      <c r="BU354" s="19">
        <v>0</v>
      </c>
      <c r="BV354" s="19">
        <v>0.15999999642372131</v>
      </c>
      <c r="BW354" s="19">
        <v>111115</v>
      </c>
      <c r="BX354" s="5">
        <f t="shared" si="158"/>
        <v>1.7538385009765622</v>
      </c>
      <c r="BY354" s="5">
        <f t="shared" si="159"/>
        <v>4.2234916573144852E-3</v>
      </c>
      <c r="BZ354" s="5">
        <f t="shared" si="160"/>
        <v>298.35941162109373</v>
      </c>
      <c r="CA354" s="5">
        <f t="shared" si="161"/>
        <v>297.86850395202634</v>
      </c>
      <c r="CB354" s="5">
        <f t="shared" si="162"/>
        <v>288.01786465604891</v>
      </c>
      <c r="CC354" s="5">
        <f t="shared" si="140"/>
        <v>0.38433586023820254</v>
      </c>
      <c r="CD354" s="5">
        <f t="shared" si="163"/>
        <v>3.2195928680764276</v>
      </c>
      <c r="CE354" s="5">
        <f t="shared" si="164"/>
        <v>31.804916410010382</v>
      </c>
      <c r="CF354" s="5">
        <f t="shared" si="165"/>
        <v>11.649194745581671</v>
      </c>
      <c r="CG354" s="5">
        <f t="shared" si="166"/>
        <v>24.963957786560059</v>
      </c>
      <c r="CH354" s="5">
        <f t="shared" si="167"/>
        <v>3.1728514976126596</v>
      </c>
      <c r="CI354" s="5">
        <f t="shared" si="168"/>
        <v>0.35313719844598668</v>
      </c>
      <c r="CJ354" s="5">
        <f t="shared" si="169"/>
        <v>2.0403517772272317</v>
      </c>
      <c r="CK354" s="5">
        <f t="shared" si="170"/>
        <v>1.1324997203854279</v>
      </c>
      <c r="CL354" s="5">
        <f t="shared" si="171"/>
        <v>0.22192344490659732</v>
      </c>
      <c r="CM354" s="5">
        <f t="shared" si="172"/>
        <v>24.309230047888136</v>
      </c>
      <c r="CN354" s="5">
        <f t="shared" si="173"/>
        <v>0.62850352525625686</v>
      </c>
      <c r="CO354" s="5">
        <f t="shared" si="174"/>
        <v>63.825480300603957</v>
      </c>
      <c r="CP354" s="5">
        <f t="shared" si="175"/>
        <v>377.69544898838177</v>
      </c>
      <c r="CQ354" s="5">
        <f t="shared" si="176"/>
        <v>5.1010850054006705E-2</v>
      </c>
      <c r="CR354" s="5">
        <f t="shared" si="177"/>
        <v>0</v>
      </c>
      <c r="CS354" s="5">
        <f t="shared" si="178"/>
        <v>1575.1088783504254</v>
      </c>
      <c r="CT354" s="5">
        <f t="shared" si="179"/>
        <v>419.39453125</v>
      </c>
      <c r="CU354" s="5">
        <f t="shared" si="180"/>
        <v>0.24327105688589859</v>
      </c>
      <c r="CV354" s="5" t="e">
        <f t="shared" si="181"/>
        <v>#DIV/0!</v>
      </c>
    </row>
    <row r="355" spans="1:100" x14ac:dyDescent="0.3">
      <c r="A355" s="4" t="str">
        <f>VLOOKUP(B355,ListCodeMtrx!A$1:B$91,2,TRUE)</f>
        <v>M69</v>
      </c>
      <c r="B355">
        <v>69</v>
      </c>
      <c r="C355" s="10">
        <v>14</v>
      </c>
      <c r="D355" s="10">
        <v>3</v>
      </c>
      <c r="E355" s="10">
        <v>2</v>
      </c>
      <c r="F355" s="1">
        <v>72</v>
      </c>
      <c r="G355" s="3">
        <v>41316</v>
      </c>
      <c r="H355" s="11">
        <v>2</v>
      </c>
      <c r="I355" s="11">
        <v>151.787972847427</v>
      </c>
      <c r="J355" s="11">
        <v>2.0402694706455242</v>
      </c>
      <c r="K355" s="11">
        <v>149.1386042661569</v>
      </c>
      <c r="L355" s="11">
        <v>247.36024701852514</v>
      </c>
      <c r="M355" s="1">
        <v>49.3</v>
      </c>
      <c r="N355" s="8">
        <v>43</v>
      </c>
      <c r="O355" s="8" t="s">
        <v>538</v>
      </c>
      <c r="P355" s="12">
        <v>0.15763888888888888</v>
      </c>
      <c r="Q355" s="12">
        <f t="shared" si="182"/>
        <v>0.50290509259259253</v>
      </c>
      <c r="R355" s="8">
        <v>10104</v>
      </c>
      <c r="S355" s="8">
        <v>0</v>
      </c>
      <c r="T355" s="13">
        <v>400</v>
      </c>
      <c r="U355">
        <f t="shared" si="141"/>
        <v>31.459843920319909</v>
      </c>
      <c r="V355">
        <f t="shared" si="142"/>
        <v>0.52029620611839078</v>
      </c>
      <c r="W355">
        <f t="shared" si="143"/>
        <v>273.75690454711275</v>
      </c>
      <c r="X355">
        <v>24.734376907348633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t="e">
        <f t="shared" si="144"/>
        <v>#DIV/0!</v>
      </c>
      <c r="AG355" t="e">
        <f t="shared" si="145"/>
        <v>#DIV/0!</v>
      </c>
      <c r="AH355" t="e">
        <f t="shared" si="146"/>
        <v>#DIV/0!</v>
      </c>
      <c r="AI355" s="8">
        <v>-1</v>
      </c>
      <c r="AJ355" s="8">
        <v>0.87</v>
      </c>
      <c r="AK355" s="8">
        <v>0.92</v>
      </c>
      <c r="AL355" s="8">
        <v>10.012383460998535</v>
      </c>
      <c r="AM355">
        <f t="shared" si="147"/>
        <v>0.87500619173049932</v>
      </c>
      <c r="AN355">
        <f t="shared" si="148"/>
        <v>2.0622054378286278E-2</v>
      </c>
      <c r="AO355" t="e">
        <f t="shared" si="149"/>
        <v>#DIV/0!</v>
      </c>
      <c r="AP355" t="e">
        <f t="shared" si="150"/>
        <v>#DIV/0!</v>
      </c>
      <c r="AQ355" t="e">
        <f t="shared" si="151"/>
        <v>#DIV/0!</v>
      </c>
      <c r="AR355" s="8">
        <v>1800.1116943359375</v>
      </c>
      <c r="AS355" s="8">
        <v>0.5</v>
      </c>
      <c r="AT355" t="e">
        <f t="shared" si="152"/>
        <v>#DIV/0!</v>
      </c>
      <c r="AU355">
        <f t="shared" si="153"/>
        <v>5.061616044728253</v>
      </c>
      <c r="AV355">
        <f t="shared" si="154"/>
        <v>1.0129576441230306</v>
      </c>
      <c r="AW355">
        <f t="shared" si="155"/>
        <v>24.734376907348633</v>
      </c>
      <c r="AX355" s="8">
        <v>2</v>
      </c>
      <c r="AY355">
        <f t="shared" si="156"/>
        <v>4.644859790802002</v>
      </c>
      <c r="AZ355" s="8">
        <v>1</v>
      </c>
      <c r="BA355">
        <f t="shared" si="157"/>
        <v>9.2897195816040039</v>
      </c>
      <c r="BB355" s="8">
        <v>24.637601852416992</v>
      </c>
      <c r="BC355" s="8">
        <v>24.734376907348633</v>
      </c>
      <c r="BD355" s="8">
        <v>25.00811767578125</v>
      </c>
      <c r="BE355" s="8">
        <v>399.51324462890625</v>
      </c>
      <c r="BF355" s="8">
        <v>380.47671508789063</v>
      </c>
      <c r="BG355" s="8">
        <v>18.085149765014648</v>
      </c>
      <c r="BH355" s="8">
        <v>20.910934448242187</v>
      </c>
      <c r="BI355" s="8">
        <v>58.833362579345703</v>
      </c>
      <c r="BJ355" s="8">
        <v>68.026008605957031</v>
      </c>
      <c r="BK355" s="8">
        <v>350.75375366210937</v>
      </c>
      <c r="BL355" s="8">
        <v>1798.8848876953125</v>
      </c>
      <c r="BM355" s="8">
        <v>0.29333141446113586</v>
      </c>
      <c r="BN355" s="8">
        <v>101.22517395019531</v>
      </c>
      <c r="BO355" s="8">
        <v>1.7544918060302734</v>
      </c>
      <c r="BP355" s="8">
        <v>0.20005322992801666</v>
      </c>
      <c r="BQ355" s="8">
        <v>0.25</v>
      </c>
      <c r="BR355" s="8">
        <v>-1.355140209197998</v>
      </c>
      <c r="BS355" s="8">
        <v>7.355140209197998</v>
      </c>
      <c r="BT355" s="8">
        <v>1</v>
      </c>
      <c r="BU355" s="8">
        <v>0</v>
      </c>
      <c r="BV355" s="8">
        <v>0.15999999642372131</v>
      </c>
      <c r="BW355" s="8">
        <v>111115</v>
      </c>
      <c r="BX355">
        <f t="shared" si="158"/>
        <v>1.7537687683105467</v>
      </c>
      <c r="BY355">
        <f t="shared" si="159"/>
        <v>5.0616160447282529E-3</v>
      </c>
      <c r="BZ355">
        <f t="shared" si="160"/>
        <v>297.88437690734861</v>
      </c>
      <c r="CA355">
        <f t="shared" si="161"/>
        <v>297.78760185241697</v>
      </c>
      <c r="CB355">
        <f t="shared" si="162"/>
        <v>287.82157559793632</v>
      </c>
      <c r="CC355">
        <f t="shared" si="140"/>
        <v>0.25387182000709013</v>
      </c>
      <c r="CD355">
        <f t="shared" si="163"/>
        <v>3.1296706211074774</v>
      </c>
      <c r="CE355">
        <f t="shared" si="164"/>
        <v>30.917908055631834</v>
      </c>
      <c r="CF355">
        <f t="shared" si="165"/>
        <v>10.006973607389646</v>
      </c>
      <c r="CG355">
        <f t="shared" si="166"/>
        <v>24.685989379882813</v>
      </c>
      <c r="CH355">
        <f t="shared" si="167"/>
        <v>3.1206354422572598</v>
      </c>
      <c r="CI355">
        <f t="shared" si="168"/>
        <v>0.49270112900954532</v>
      </c>
      <c r="CJ355">
        <f t="shared" si="169"/>
        <v>2.1167129769844468</v>
      </c>
      <c r="CK355">
        <f t="shared" si="170"/>
        <v>1.0039224652728129</v>
      </c>
      <c r="CL355">
        <f t="shared" si="171"/>
        <v>0.31030399553360299</v>
      </c>
      <c r="CM355">
        <f t="shared" si="172"/>
        <v>27.711090282848502</v>
      </c>
      <c r="CN355">
        <f t="shared" si="173"/>
        <v>0.7195102714337579</v>
      </c>
      <c r="CO355">
        <f t="shared" si="174"/>
        <v>68.534949170673869</v>
      </c>
      <c r="CP355">
        <f t="shared" si="175"/>
        <v>375.90490977995273</v>
      </c>
      <c r="CQ355">
        <f t="shared" si="176"/>
        <v>5.7357558996997286E-2</v>
      </c>
      <c r="CR355">
        <f t="shared" si="177"/>
        <v>0</v>
      </c>
      <c r="CS355">
        <f t="shared" si="178"/>
        <v>1574.0354149438224</v>
      </c>
      <c r="CT355">
        <f t="shared" si="179"/>
        <v>0</v>
      </c>
      <c r="CU355" t="e">
        <f t="shared" si="180"/>
        <v>#DIV/0!</v>
      </c>
      <c r="CV355" t="e">
        <f t="shared" si="181"/>
        <v>#DIV/0!</v>
      </c>
    </row>
    <row r="356" spans="1:100" x14ac:dyDescent="0.3">
      <c r="A356" s="4" t="str">
        <f>VLOOKUP(B356,ListCodeMtrx!A$1:B$91,2,TRUE)</f>
        <v>M69</v>
      </c>
      <c r="B356">
        <v>69</v>
      </c>
      <c r="C356" s="10">
        <v>14</v>
      </c>
      <c r="D356" s="10">
        <v>3</v>
      </c>
      <c r="E356" s="10">
        <v>2</v>
      </c>
      <c r="F356" s="1">
        <v>72</v>
      </c>
      <c r="G356" s="3">
        <v>41316</v>
      </c>
      <c r="H356" s="11">
        <v>2</v>
      </c>
      <c r="I356" s="11">
        <v>151.787972847427</v>
      </c>
      <c r="J356" s="11">
        <v>2.0402694706455242</v>
      </c>
      <c r="K356" s="11">
        <v>149.1386042661569</v>
      </c>
      <c r="L356" s="11">
        <v>247.36024701852514</v>
      </c>
      <c r="M356" s="1">
        <v>49.3</v>
      </c>
      <c r="N356" s="8">
        <v>44</v>
      </c>
      <c r="O356" s="8" t="s">
        <v>539</v>
      </c>
      <c r="P356" s="12">
        <v>0.15763888888888888</v>
      </c>
      <c r="Q356" s="12">
        <f t="shared" si="182"/>
        <v>0.50497685185185193</v>
      </c>
      <c r="R356" s="8">
        <v>10283</v>
      </c>
      <c r="S356" s="8">
        <v>0</v>
      </c>
      <c r="T356" s="13">
        <v>50</v>
      </c>
      <c r="U356" s="14">
        <f t="shared" si="141"/>
        <v>-0.14630289596358706</v>
      </c>
      <c r="V356" s="14">
        <f t="shared" si="142"/>
        <v>0.48651166347793534</v>
      </c>
      <c r="W356" s="14">
        <f t="shared" si="143"/>
        <v>49.324375577954733</v>
      </c>
      <c r="X356" s="15">
        <v>24.771764755249023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t="e">
        <f t="shared" si="144"/>
        <v>#DIV/0!</v>
      </c>
      <c r="AG356" t="e">
        <f t="shared" si="145"/>
        <v>#DIV/0!</v>
      </c>
      <c r="AH356" t="e">
        <f t="shared" si="146"/>
        <v>#DIV/0!</v>
      </c>
      <c r="AI356" s="8">
        <v>-1</v>
      </c>
      <c r="AJ356" s="8">
        <v>0.87</v>
      </c>
      <c r="AK356" s="8">
        <v>0.92</v>
      </c>
      <c r="AL356" s="8">
        <v>10.012383460998535</v>
      </c>
      <c r="AM356">
        <f t="shared" si="147"/>
        <v>0.87500619173049932</v>
      </c>
      <c r="AN356">
        <f t="shared" si="148"/>
        <v>5.4205459789918582E-4</v>
      </c>
      <c r="AO356" t="e">
        <f t="shared" si="149"/>
        <v>#DIV/0!</v>
      </c>
      <c r="AP356" t="e">
        <f t="shared" si="150"/>
        <v>#DIV/0!</v>
      </c>
      <c r="AQ356" t="e">
        <f t="shared" si="151"/>
        <v>#DIV/0!</v>
      </c>
      <c r="AR356" s="8">
        <v>1800.1116943359375</v>
      </c>
      <c r="AS356" s="8">
        <v>0.5</v>
      </c>
      <c r="AT356" t="e">
        <f t="shared" si="152"/>
        <v>#DIV/0!</v>
      </c>
      <c r="AU356">
        <f t="shared" si="153"/>
        <v>4.8814117426644321</v>
      </c>
      <c r="AV356">
        <f t="shared" si="154"/>
        <v>1.0412462728577587</v>
      </c>
      <c r="AW356">
        <f t="shared" si="155"/>
        <v>24.771764755249023</v>
      </c>
      <c r="AX356" s="8">
        <v>2</v>
      </c>
      <c r="AY356">
        <f t="shared" si="156"/>
        <v>4.644859790802002</v>
      </c>
      <c r="AZ356" s="8">
        <v>1</v>
      </c>
      <c r="BA356">
        <f t="shared" si="157"/>
        <v>9.2897195816040039</v>
      </c>
      <c r="BB356" s="8">
        <v>24.56884765625</v>
      </c>
      <c r="BC356" s="8">
        <v>24.771764755249023</v>
      </c>
      <c r="BD356" s="8">
        <v>25.01300048828125</v>
      </c>
      <c r="BE356" s="8">
        <v>49.706516265869141</v>
      </c>
      <c r="BF356" s="8">
        <v>49.651737213134766</v>
      </c>
      <c r="BG356" s="8">
        <v>17.974056243896484</v>
      </c>
      <c r="BH356" s="8">
        <v>20.699884414672852</v>
      </c>
      <c r="BI356" s="8">
        <v>58.714862823486328</v>
      </c>
      <c r="BJ356" s="8">
        <v>67.619178771972656</v>
      </c>
      <c r="BK356" s="8">
        <v>350.74603271484375</v>
      </c>
      <c r="BL356" s="8">
        <v>1799.9052734375</v>
      </c>
      <c r="BM356" s="8">
        <v>0.29029503464698792</v>
      </c>
      <c r="BN356" s="8">
        <v>101.22864532470703</v>
      </c>
      <c r="BO356" s="8">
        <v>0.24342536926269531</v>
      </c>
      <c r="BP356" s="8">
        <v>0.20744229853153229</v>
      </c>
      <c r="BQ356" s="8">
        <v>0.25</v>
      </c>
      <c r="BR356" s="8">
        <v>-1.355140209197998</v>
      </c>
      <c r="BS356" s="8">
        <v>7.355140209197998</v>
      </c>
      <c r="BT356" s="8">
        <v>1</v>
      </c>
      <c r="BU356" s="8">
        <v>0</v>
      </c>
      <c r="BV356" s="8">
        <v>0.15999999642372131</v>
      </c>
      <c r="BW356" s="8">
        <v>111115</v>
      </c>
      <c r="BX356">
        <f t="shared" si="158"/>
        <v>1.7537301635742186</v>
      </c>
      <c r="BY356">
        <f t="shared" si="159"/>
        <v>4.8814117426644321E-3</v>
      </c>
      <c r="BZ356">
        <f t="shared" si="160"/>
        <v>297.921764755249</v>
      </c>
      <c r="CA356">
        <f t="shared" si="161"/>
        <v>297.71884765624998</v>
      </c>
      <c r="CB356">
        <f t="shared" si="162"/>
        <v>287.98483731303713</v>
      </c>
      <c r="CC356">
        <f t="shared" si="140"/>
        <v>0.28146084843368985</v>
      </c>
      <c r="CD356">
        <f t="shared" si="163"/>
        <v>3.1366675305331078</v>
      </c>
      <c r="CE356">
        <f t="shared" si="164"/>
        <v>30.985967662332595</v>
      </c>
      <c r="CF356">
        <f t="shared" si="165"/>
        <v>10.286083247659743</v>
      </c>
      <c r="CG356">
        <f t="shared" si="166"/>
        <v>24.670306205749512</v>
      </c>
      <c r="CH356">
        <f t="shared" si="167"/>
        <v>3.1177118920153051</v>
      </c>
      <c r="CI356">
        <f t="shared" si="168"/>
        <v>0.46230053418216099</v>
      </c>
      <c r="CJ356">
        <f t="shared" si="169"/>
        <v>2.095421257675349</v>
      </c>
      <c r="CK356">
        <f t="shared" si="170"/>
        <v>1.022290634339956</v>
      </c>
      <c r="CL356">
        <f t="shared" si="171"/>
        <v>0.29101969629052876</v>
      </c>
      <c r="CM356">
        <f t="shared" si="172"/>
        <v>4.993039721243421</v>
      </c>
      <c r="CN356">
        <f t="shared" si="173"/>
        <v>0.99340684428069859</v>
      </c>
      <c r="CO356">
        <f t="shared" si="174"/>
        <v>67.619233727060404</v>
      </c>
      <c r="CP356">
        <f t="shared" si="175"/>
        <v>49.672998232675333</v>
      </c>
      <c r="CQ356">
        <f t="shared" si="176"/>
        <v>-1.9916030980791422E-3</v>
      </c>
      <c r="CR356">
        <f t="shared" si="177"/>
        <v>0</v>
      </c>
      <c r="CS356">
        <f t="shared" si="178"/>
        <v>1574.9282587861899</v>
      </c>
      <c r="CT356">
        <f t="shared" si="179"/>
        <v>0</v>
      </c>
      <c r="CU356" t="e">
        <f t="shared" si="180"/>
        <v>#DIV/0!</v>
      </c>
      <c r="CV356" t="e">
        <f t="shared" si="181"/>
        <v>#DIV/0!</v>
      </c>
    </row>
    <row r="357" spans="1:100" x14ac:dyDescent="0.3">
      <c r="A357" s="4" t="str">
        <f>VLOOKUP(B357,ListCodeMtrx!A$1:B$91,2,TRUE)</f>
        <v>M69</v>
      </c>
      <c r="B357">
        <v>69</v>
      </c>
      <c r="C357" s="10">
        <v>14</v>
      </c>
      <c r="D357" s="10">
        <v>3</v>
      </c>
      <c r="E357" s="10">
        <v>2</v>
      </c>
      <c r="F357" s="1">
        <v>72</v>
      </c>
      <c r="G357" s="3">
        <v>41316</v>
      </c>
      <c r="H357" s="11">
        <v>2</v>
      </c>
      <c r="I357" s="11">
        <v>151.787972847427</v>
      </c>
      <c r="J357" s="11">
        <v>2.0402694706455242</v>
      </c>
      <c r="K357" s="11">
        <v>149.1386042661569</v>
      </c>
      <c r="L357" s="11">
        <v>247.36024701852514</v>
      </c>
      <c r="M357" s="1">
        <v>49.3</v>
      </c>
      <c r="N357" s="8">
        <v>45</v>
      </c>
      <c r="O357" s="8" t="s">
        <v>540</v>
      </c>
      <c r="P357" s="12">
        <v>0.15763888888888888</v>
      </c>
      <c r="Q357" s="12">
        <f t="shared" si="182"/>
        <v>0.50672453703703701</v>
      </c>
      <c r="R357" s="8">
        <v>10434</v>
      </c>
      <c r="S357" s="8">
        <v>0</v>
      </c>
      <c r="T357" s="13">
        <v>150</v>
      </c>
      <c r="U357" s="14">
        <f t="shared" si="141"/>
        <v>10.670238387418205</v>
      </c>
      <c r="V357" s="14">
        <f t="shared" si="142"/>
        <v>0.46702027304303062</v>
      </c>
      <c r="W357" s="14">
        <f t="shared" si="143"/>
        <v>104.57218175672529</v>
      </c>
      <c r="X357" s="15">
        <v>24.844167709350586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t="e">
        <f t="shared" si="144"/>
        <v>#DIV/0!</v>
      </c>
      <c r="AG357" t="e">
        <f t="shared" si="145"/>
        <v>#DIV/0!</v>
      </c>
      <c r="AH357" t="e">
        <f t="shared" si="146"/>
        <v>#DIV/0!</v>
      </c>
      <c r="AI357" s="8">
        <v>-1</v>
      </c>
      <c r="AJ357" s="8">
        <v>0.87</v>
      </c>
      <c r="AK357" s="8">
        <v>0.92</v>
      </c>
      <c r="AL357" s="8">
        <v>10.012383460998535</v>
      </c>
      <c r="AM357">
        <f t="shared" si="147"/>
        <v>0.87500619173049932</v>
      </c>
      <c r="AN357">
        <f t="shared" si="148"/>
        <v>7.4115643895296766E-3</v>
      </c>
      <c r="AO357" t="e">
        <f t="shared" si="149"/>
        <v>#DIV/0!</v>
      </c>
      <c r="AP357" t="e">
        <f t="shared" si="150"/>
        <v>#DIV/0!</v>
      </c>
      <c r="AQ357" t="e">
        <f t="shared" si="151"/>
        <v>#DIV/0!</v>
      </c>
      <c r="AR357" s="8">
        <v>1800.1116943359375</v>
      </c>
      <c r="AS357" s="8">
        <v>0.5</v>
      </c>
      <c r="AT357" t="e">
        <f t="shared" si="152"/>
        <v>#DIV/0!</v>
      </c>
      <c r="AU357">
        <f t="shared" si="153"/>
        <v>4.7774028274372338</v>
      </c>
      <c r="AV357">
        <f t="shared" si="154"/>
        <v>1.0593536125774876</v>
      </c>
      <c r="AW357">
        <f t="shared" si="155"/>
        <v>24.844167709350586</v>
      </c>
      <c r="AX357" s="8">
        <v>2</v>
      </c>
      <c r="AY357">
        <f t="shared" si="156"/>
        <v>4.644859790802002</v>
      </c>
      <c r="AZ357" s="8">
        <v>1</v>
      </c>
      <c r="BA357">
        <f t="shared" si="157"/>
        <v>9.2897195816040039</v>
      </c>
      <c r="BB357" s="8">
        <v>24.601428985595703</v>
      </c>
      <c r="BC357" s="8">
        <v>24.844167709350586</v>
      </c>
      <c r="BD357" s="8">
        <v>25.014392852783203</v>
      </c>
      <c r="BE357" s="8">
        <v>151.30917358398438</v>
      </c>
      <c r="BF357" s="8">
        <v>144.83062744140625</v>
      </c>
      <c r="BG357" s="8">
        <v>17.988882064819336</v>
      </c>
      <c r="BH357" s="8">
        <v>20.656623840332031</v>
      </c>
      <c r="BI357" s="8">
        <v>58.644992828369141</v>
      </c>
      <c r="BJ357" s="8">
        <v>67.342010498046875</v>
      </c>
      <c r="BK357" s="8">
        <v>350.76242065429687</v>
      </c>
      <c r="BL357" s="8">
        <v>1799.5284423828125</v>
      </c>
      <c r="BM357" s="8">
        <v>0.23263843357563019</v>
      </c>
      <c r="BN357" s="8">
        <v>101.22189331054687</v>
      </c>
      <c r="BO357" s="8">
        <v>0.63020515441894531</v>
      </c>
      <c r="BP357" s="8">
        <v>0.2010965496301651</v>
      </c>
      <c r="BQ357" s="8">
        <v>0.5</v>
      </c>
      <c r="BR357" s="8">
        <v>-1.355140209197998</v>
      </c>
      <c r="BS357" s="8">
        <v>7.355140209197998</v>
      </c>
      <c r="BT357" s="8">
        <v>1</v>
      </c>
      <c r="BU357" s="8">
        <v>0</v>
      </c>
      <c r="BV357" s="8">
        <v>0.15999999642372131</v>
      </c>
      <c r="BW357" s="8">
        <v>111115</v>
      </c>
      <c r="BX357">
        <f t="shared" si="158"/>
        <v>1.7538121032714842</v>
      </c>
      <c r="BY357">
        <f t="shared" si="159"/>
        <v>4.7774028274372334E-3</v>
      </c>
      <c r="BZ357">
        <f t="shared" si="160"/>
        <v>297.99416770935056</v>
      </c>
      <c r="CA357">
        <f t="shared" si="161"/>
        <v>297.75142898559568</v>
      </c>
      <c r="CB357">
        <f t="shared" si="162"/>
        <v>287.92454434563479</v>
      </c>
      <c r="CC357">
        <f t="shared" si="140"/>
        <v>0.29772879420316589</v>
      </c>
      <c r="CD357">
        <f t="shared" si="163"/>
        <v>3.1502561870996755</v>
      </c>
      <c r="CE357">
        <f t="shared" si="164"/>
        <v>31.122280803765925</v>
      </c>
      <c r="CF357">
        <f t="shared" si="165"/>
        <v>10.465656963433894</v>
      </c>
      <c r="CG357">
        <f t="shared" si="166"/>
        <v>24.722798347473145</v>
      </c>
      <c r="CH357">
        <f t="shared" si="167"/>
        <v>3.1275065319485438</v>
      </c>
      <c r="CI357">
        <f t="shared" si="168"/>
        <v>0.44466568137793622</v>
      </c>
      <c r="CJ357">
        <f t="shared" si="169"/>
        <v>2.0909025745221879</v>
      </c>
      <c r="CK357">
        <f t="shared" si="170"/>
        <v>1.0366039574263559</v>
      </c>
      <c r="CL357">
        <f t="shared" si="171"/>
        <v>0.2798415845106032</v>
      </c>
      <c r="CM357">
        <f t="shared" si="172"/>
        <v>10.584994225030362</v>
      </c>
      <c r="CN357">
        <f t="shared" si="173"/>
        <v>0.72203085496561681</v>
      </c>
      <c r="CO357">
        <f t="shared" si="174"/>
        <v>67.131134672342569</v>
      </c>
      <c r="CP357">
        <f t="shared" si="175"/>
        <v>143.28000778098723</v>
      </c>
      <c r="CQ357">
        <f t="shared" si="176"/>
        <v>4.9993381579563408E-2</v>
      </c>
      <c r="CR357">
        <f t="shared" si="177"/>
        <v>0</v>
      </c>
      <c r="CS357">
        <f t="shared" si="178"/>
        <v>1574.598529280102</v>
      </c>
      <c r="CT357">
        <f t="shared" si="179"/>
        <v>0</v>
      </c>
      <c r="CU357" t="e">
        <f t="shared" si="180"/>
        <v>#DIV/0!</v>
      </c>
      <c r="CV357" t="e">
        <f t="shared" si="181"/>
        <v>#DIV/0!</v>
      </c>
    </row>
    <row r="358" spans="1:100" x14ac:dyDescent="0.3">
      <c r="A358" s="4" t="str">
        <f>VLOOKUP(B358,ListCodeMtrx!A$1:B$91,2,TRUE)</f>
        <v>M69</v>
      </c>
      <c r="B358">
        <v>69</v>
      </c>
      <c r="C358" s="10">
        <v>14</v>
      </c>
      <c r="D358" s="10">
        <v>3</v>
      </c>
      <c r="E358" s="10">
        <v>2</v>
      </c>
      <c r="F358" s="1">
        <v>72</v>
      </c>
      <c r="G358" s="3">
        <v>41316</v>
      </c>
      <c r="H358" s="11">
        <v>2</v>
      </c>
      <c r="I358" s="11">
        <v>151.787972847427</v>
      </c>
      <c r="J358" s="11">
        <v>2.0402694706455242</v>
      </c>
      <c r="K358" s="11">
        <v>149.1386042661569</v>
      </c>
      <c r="L358" s="11">
        <v>247.36024701852514</v>
      </c>
      <c r="M358" s="1">
        <v>49.3</v>
      </c>
      <c r="N358" s="8">
        <v>46</v>
      </c>
      <c r="O358" s="8" t="s">
        <v>541</v>
      </c>
      <c r="P358" s="12">
        <v>0.15763888888888888</v>
      </c>
      <c r="Q358" s="12">
        <f t="shared" si="182"/>
        <v>0.50914351851851847</v>
      </c>
      <c r="R358" s="8">
        <v>10643</v>
      </c>
      <c r="S358" s="8">
        <v>0</v>
      </c>
      <c r="T358" s="13" t="s">
        <v>192</v>
      </c>
      <c r="U358" s="14">
        <f t="shared" si="141"/>
        <v>31.711890883345571</v>
      </c>
      <c r="V358" s="14">
        <f t="shared" si="142"/>
        <v>0.46882225153315354</v>
      </c>
      <c r="W358" s="14">
        <f t="shared" si="143"/>
        <v>263.68286038052719</v>
      </c>
      <c r="X358" s="15">
        <v>24.900224685668945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t="e">
        <f t="shared" si="144"/>
        <v>#DIV/0!</v>
      </c>
      <c r="AG358" t="e">
        <f t="shared" si="145"/>
        <v>#DIV/0!</v>
      </c>
      <c r="AH358" t="e">
        <f t="shared" si="146"/>
        <v>#DIV/0!</v>
      </c>
      <c r="AI358" s="8">
        <v>-1</v>
      </c>
      <c r="AJ358" s="8">
        <v>0.87</v>
      </c>
      <c r="AK358" s="8">
        <v>0.92</v>
      </c>
      <c r="AL358" s="8">
        <v>10.012383460998535</v>
      </c>
      <c r="AM358">
        <f t="shared" si="147"/>
        <v>0.87500619173049932</v>
      </c>
      <c r="AN358">
        <f t="shared" si="148"/>
        <v>2.0785855218600449E-2</v>
      </c>
      <c r="AO358" t="e">
        <f t="shared" si="149"/>
        <v>#DIV/0!</v>
      </c>
      <c r="AP358" t="e">
        <f t="shared" si="150"/>
        <v>#DIV/0!</v>
      </c>
      <c r="AQ358" t="e">
        <f t="shared" si="151"/>
        <v>#DIV/0!</v>
      </c>
      <c r="AR358" s="8">
        <v>1800.1116943359375</v>
      </c>
      <c r="AS358" s="8">
        <v>0.5</v>
      </c>
      <c r="AT358" t="e">
        <f t="shared" si="152"/>
        <v>#DIV/0!</v>
      </c>
      <c r="AU358">
        <f t="shared" si="153"/>
        <v>4.9061056048166805</v>
      </c>
      <c r="AV358">
        <f t="shared" si="154"/>
        <v>1.0838620115276667</v>
      </c>
      <c r="AW358">
        <f t="shared" si="155"/>
        <v>24.900224685668945</v>
      </c>
      <c r="AX358" s="8">
        <v>2</v>
      </c>
      <c r="AY358">
        <f t="shared" si="156"/>
        <v>4.644859790802002</v>
      </c>
      <c r="AZ358" s="8">
        <v>1</v>
      </c>
      <c r="BA358">
        <f t="shared" si="157"/>
        <v>9.2897195816040039</v>
      </c>
      <c r="BB358" s="8">
        <v>24.621994018554687</v>
      </c>
      <c r="BC358" s="8">
        <v>24.900224685668945</v>
      </c>
      <c r="BD358" s="8">
        <v>25.010463714599609</v>
      </c>
      <c r="BE358" s="8">
        <v>401.37661743164062</v>
      </c>
      <c r="BF358" s="8">
        <v>382.22723388671875</v>
      </c>
      <c r="BG358" s="8">
        <v>17.780265808105469</v>
      </c>
      <c r="BH358" s="8">
        <v>20.520036697387695</v>
      </c>
      <c r="BI358" s="8">
        <v>57.890125274658203</v>
      </c>
      <c r="BJ358" s="8">
        <v>66.810447692871094</v>
      </c>
      <c r="BK358" s="8">
        <v>350.79080200195313</v>
      </c>
      <c r="BL358" s="8">
        <v>1798.5670166015625</v>
      </c>
      <c r="BM358" s="8">
        <v>0.22151303291320801</v>
      </c>
      <c r="BN358" s="8">
        <v>101.21572113037109</v>
      </c>
      <c r="BO358" s="8">
        <v>1.4504261016845703</v>
      </c>
      <c r="BP358" s="8">
        <v>0.19715596735477448</v>
      </c>
      <c r="BQ358" s="8">
        <v>0.25</v>
      </c>
      <c r="BR358" s="8">
        <v>-1.355140209197998</v>
      </c>
      <c r="BS358" s="8">
        <v>7.355140209197998</v>
      </c>
      <c r="BT358" s="8">
        <v>1</v>
      </c>
      <c r="BU358" s="8">
        <v>0</v>
      </c>
      <c r="BV358" s="8">
        <v>0.15999999642372131</v>
      </c>
      <c r="BW358" s="8">
        <v>111115</v>
      </c>
      <c r="BX358">
        <f t="shared" si="158"/>
        <v>1.7539540100097655</v>
      </c>
      <c r="BY358">
        <f t="shared" si="159"/>
        <v>4.9061056048166803E-3</v>
      </c>
      <c r="BZ358">
        <f t="shared" si="160"/>
        <v>298.05022468566892</v>
      </c>
      <c r="CA358">
        <f t="shared" si="161"/>
        <v>297.77199401855466</v>
      </c>
      <c r="CB358">
        <f t="shared" si="162"/>
        <v>287.77071622407311</v>
      </c>
      <c r="CC358">
        <f t="shared" si="140"/>
        <v>0.27279635313506012</v>
      </c>
      <c r="CD358">
        <f t="shared" si="163"/>
        <v>3.1608123234754406</v>
      </c>
      <c r="CE358">
        <f t="shared" si="164"/>
        <v>31.228472100733747</v>
      </c>
      <c r="CF358">
        <f t="shared" si="165"/>
        <v>10.708435403346051</v>
      </c>
      <c r="CG358">
        <f t="shared" si="166"/>
        <v>24.761109352111816</v>
      </c>
      <c r="CH358">
        <f t="shared" si="167"/>
        <v>3.1346720447674015</v>
      </c>
      <c r="CI358">
        <f t="shared" si="168"/>
        <v>0.44629897835454624</v>
      </c>
      <c r="CJ358">
        <f t="shared" si="169"/>
        <v>2.0769503119477739</v>
      </c>
      <c r="CK358">
        <f t="shared" si="170"/>
        <v>1.0577217328196276</v>
      </c>
      <c r="CL358">
        <f t="shared" si="171"/>
        <v>0.28087661578010364</v>
      </c>
      <c r="CM358">
        <f t="shared" si="172"/>
        <v>26.688850863134014</v>
      </c>
      <c r="CN358">
        <f t="shared" si="173"/>
        <v>0.68985890330011201</v>
      </c>
      <c r="CO358">
        <f t="shared" si="174"/>
        <v>66.489729021964195</v>
      </c>
      <c r="CP358">
        <f t="shared" si="175"/>
        <v>377.61880062708696</v>
      </c>
      <c r="CQ358">
        <f t="shared" si="176"/>
        <v>5.5837130675333704E-2</v>
      </c>
      <c r="CR358">
        <f t="shared" si="177"/>
        <v>0</v>
      </c>
      <c r="CS358">
        <f t="shared" si="178"/>
        <v>1573.7572757686189</v>
      </c>
      <c r="CT358">
        <f t="shared" si="179"/>
        <v>0</v>
      </c>
      <c r="CU358" t="e">
        <f t="shared" si="180"/>
        <v>#DIV/0!</v>
      </c>
      <c r="CV358" t="e">
        <f t="shared" si="181"/>
        <v>#DIV/0!</v>
      </c>
    </row>
    <row r="359" spans="1:100" x14ac:dyDescent="0.3">
      <c r="A359" s="4" t="str">
        <f>VLOOKUP(B359,ListCodeMtrx!A$1:B$91,2,TRUE)</f>
        <v>M69</v>
      </c>
      <c r="B359">
        <v>69</v>
      </c>
      <c r="C359" s="10">
        <v>14</v>
      </c>
      <c r="D359" s="10">
        <v>3</v>
      </c>
      <c r="E359" s="10">
        <v>2</v>
      </c>
      <c r="F359" s="1">
        <v>72</v>
      </c>
      <c r="G359" s="3">
        <v>41316</v>
      </c>
      <c r="H359" s="11">
        <v>2</v>
      </c>
      <c r="I359" s="11">
        <v>151.787972847427</v>
      </c>
      <c r="J359" s="11">
        <v>2.0402694706455242</v>
      </c>
      <c r="K359" s="11">
        <v>149.1386042661569</v>
      </c>
      <c r="L359" s="11">
        <v>247.36024701852514</v>
      </c>
      <c r="M359" s="1">
        <v>49.3</v>
      </c>
      <c r="N359" s="8">
        <v>47</v>
      </c>
      <c r="O359" s="8" t="s">
        <v>344</v>
      </c>
      <c r="P359" s="12">
        <v>0.15763888888888888</v>
      </c>
      <c r="Q359" s="12">
        <f t="shared" si="182"/>
        <v>0.51156250000000003</v>
      </c>
      <c r="R359" s="8">
        <v>10852</v>
      </c>
      <c r="S359" s="8">
        <v>0</v>
      </c>
      <c r="T359" s="13">
        <v>800</v>
      </c>
      <c r="U359" s="14">
        <f t="shared" si="141"/>
        <v>49.204555419769015</v>
      </c>
      <c r="V359" s="14">
        <f t="shared" si="142"/>
        <v>0.4434162019695978</v>
      </c>
      <c r="W359" s="14">
        <f t="shared" si="143"/>
        <v>573.78009768535196</v>
      </c>
      <c r="X359" s="15">
        <v>24.740070343017578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t="e">
        <f t="shared" si="144"/>
        <v>#DIV/0!</v>
      </c>
      <c r="AG359" t="e">
        <f t="shared" si="145"/>
        <v>#DIV/0!</v>
      </c>
      <c r="AH359" t="e">
        <f t="shared" si="146"/>
        <v>#DIV/0!</v>
      </c>
      <c r="AI359" s="8">
        <v>-1</v>
      </c>
      <c r="AJ359" s="8">
        <v>0.87</v>
      </c>
      <c r="AK359" s="8">
        <v>0.92</v>
      </c>
      <c r="AL359" s="8">
        <v>10.012383460998535</v>
      </c>
      <c r="AM359">
        <f t="shared" si="147"/>
        <v>0.87500619173049932</v>
      </c>
      <c r="AN359">
        <f t="shared" si="148"/>
        <v>3.1881483560567296E-2</v>
      </c>
      <c r="AO359" t="e">
        <f t="shared" si="149"/>
        <v>#DIV/0!</v>
      </c>
      <c r="AP359" t="e">
        <f t="shared" si="150"/>
        <v>#DIV/0!</v>
      </c>
      <c r="AQ359" t="e">
        <f t="shared" si="151"/>
        <v>#DIV/0!</v>
      </c>
      <c r="AR359" s="8">
        <v>1800.1116943359375</v>
      </c>
      <c r="AS359" s="8">
        <v>0.5</v>
      </c>
      <c r="AT359" t="e">
        <f t="shared" si="152"/>
        <v>#DIV/0!</v>
      </c>
      <c r="AU359">
        <f t="shared" si="153"/>
        <v>4.7461847472568506</v>
      </c>
      <c r="AV359">
        <f t="shared" si="154"/>
        <v>1.106107379551605</v>
      </c>
      <c r="AW359">
        <f t="shared" si="155"/>
        <v>24.740070343017578</v>
      </c>
      <c r="AX359" s="8">
        <v>2</v>
      </c>
      <c r="AY359">
        <f t="shared" si="156"/>
        <v>4.644859790802002</v>
      </c>
      <c r="AZ359" s="8">
        <v>1</v>
      </c>
      <c r="BA359">
        <f t="shared" si="157"/>
        <v>9.2897195816040039</v>
      </c>
      <c r="BB359" s="8">
        <v>24.582677841186523</v>
      </c>
      <c r="BC359" s="8">
        <v>24.740070343017578</v>
      </c>
      <c r="BD359" s="8">
        <v>25.011686325073242</v>
      </c>
      <c r="BE359" s="8">
        <v>800.704833984375</v>
      </c>
      <c r="BF359" s="8">
        <v>770.56573486328125</v>
      </c>
      <c r="BG359" s="8">
        <v>17.352561950683594</v>
      </c>
      <c r="BH359" s="8">
        <v>20.004461288452148</v>
      </c>
      <c r="BI359" s="8">
        <v>56.626697540283203</v>
      </c>
      <c r="BJ359" s="8">
        <v>65.280647277832031</v>
      </c>
      <c r="BK359" s="8">
        <v>350.78555297851562</v>
      </c>
      <c r="BL359" s="8">
        <v>1799.6724853515625</v>
      </c>
      <c r="BM359" s="8">
        <v>0.1456557959318161</v>
      </c>
      <c r="BN359" s="8">
        <v>101.20881652832031</v>
      </c>
      <c r="BO359" s="8">
        <v>2.2709217071533203</v>
      </c>
      <c r="BP359" s="8">
        <v>0.17948819696903229</v>
      </c>
      <c r="BQ359" s="8">
        <v>0.25</v>
      </c>
      <c r="BR359" s="8">
        <v>-1.355140209197998</v>
      </c>
      <c r="BS359" s="8">
        <v>7.355140209197998</v>
      </c>
      <c r="BT359" s="8">
        <v>1</v>
      </c>
      <c r="BU359" s="8">
        <v>0</v>
      </c>
      <c r="BV359" s="8">
        <v>0.15999999642372131</v>
      </c>
      <c r="BW359" s="8">
        <v>111115</v>
      </c>
      <c r="BX359">
        <f t="shared" si="158"/>
        <v>1.753927764892578</v>
      </c>
      <c r="BY359">
        <f t="shared" si="159"/>
        <v>4.7461847472568507E-3</v>
      </c>
      <c r="BZ359">
        <f t="shared" si="160"/>
        <v>297.89007034301756</v>
      </c>
      <c r="CA359">
        <f t="shared" si="161"/>
        <v>297.7326778411865</v>
      </c>
      <c r="CB359">
        <f t="shared" si="162"/>
        <v>287.94759122011965</v>
      </c>
      <c r="CC359">
        <f t="shared" si="140"/>
        <v>0.30722937714949755</v>
      </c>
      <c r="CD359">
        <f t="shared" si="163"/>
        <v>3.1307352318424448</v>
      </c>
      <c r="CE359">
        <f t="shared" si="164"/>
        <v>30.933423976619672</v>
      </c>
      <c r="CF359">
        <f t="shared" si="165"/>
        <v>10.928962688167523</v>
      </c>
      <c r="CG359">
        <f t="shared" si="166"/>
        <v>24.661374092102051</v>
      </c>
      <c r="CH359">
        <f t="shared" si="167"/>
        <v>3.1160478985607307</v>
      </c>
      <c r="CI359">
        <f t="shared" si="168"/>
        <v>0.42321531989611738</v>
      </c>
      <c r="CJ359">
        <f t="shared" si="169"/>
        <v>2.0246278522908399</v>
      </c>
      <c r="CK359">
        <f t="shared" si="170"/>
        <v>1.0914200462698909</v>
      </c>
      <c r="CL359">
        <f t="shared" si="171"/>
        <v>0.26625323379233762</v>
      </c>
      <c r="CM359">
        <f t="shared" si="172"/>
        <v>58.071604634238497</v>
      </c>
      <c r="CN359">
        <f t="shared" si="173"/>
        <v>0.74462186900531691</v>
      </c>
      <c r="CO359">
        <f t="shared" si="174"/>
        <v>65.397690411392489</v>
      </c>
      <c r="CP359">
        <f t="shared" si="175"/>
        <v>763.4152337923739</v>
      </c>
      <c r="CQ359">
        <f t="shared" si="176"/>
        <v>4.2150904772846345E-2</v>
      </c>
      <c r="CR359">
        <f t="shared" si="177"/>
        <v>0</v>
      </c>
      <c r="CS359">
        <f t="shared" si="178"/>
        <v>1574.7245677696335</v>
      </c>
      <c r="CT359">
        <f t="shared" si="179"/>
        <v>0</v>
      </c>
      <c r="CU359" t="e">
        <f t="shared" si="180"/>
        <v>#DIV/0!</v>
      </c>
      <c r="CV359" t="e">
        <f t="shared" si="181"/>
        <v>#DIV/0!</v>
      </c>
    </row>
    <row r="360" spans="1:100" x14ac:dyDescent="0.3">
      <c r="A360" s="4" t="str">
        <f>VLOOKUP(B360,ListCodeMtrx!A$1:B$91,2,TRUE)</f>
        <v>M69</v>
      </c>
      <c r="B360" s="5">
        <v>69</v>
      </c>
      <c r="C360" s="10">
        <v>14</v>
      </c>
      <c r="D360" s="10">
        <v>3</v>
      </c>
      <c r="E360" s="10">
        <v>2</v>
      </c>
      <c r="F360" s="1">
        <v>72</v>
      </c>
      <c r="G360" s="17">
        <v>41316</v>
      </c>
      <c r="H360" s="11">
        <v>2</v>
      </c>
      <c r="I360" s="11">
        <v>151.787972847427</v>
      </c>
      <c r="J360" s="11">
        <v>2.0402694706455242</v>
      </c>
      <c r="K360" s="11">
        <v>149.1386042661569</v>
      </c>
      <c r="L360" s="11">
        <v>247.36024701852514</v>
      </c>
      <c r="M360" s="1">
        <v>49.3</v>
      </c>
      <c r="N360" s="19">
        <v>48</v>
      </c>
      <c r="O360" s="19" t="s">
        <v>542</v>
      </c>
      <c r="P360" s="12">
        <v>0.15763888888888888</v>
      </c>
      <c r="Q360" s="12">
        <f t="shared" si="182"/>
        <v>0.51355324074074071</v>
      </c>
      <c r="R360" s="19">
        <v>11015</v>
      </c>
      <c r="S360" s="19">
        <v>0</v>
      </c>
      <c r="T360" s="13" t="s">
        <v>194</v>
      </c>
      <c r="U360" s="5">
        <f t="shared" si="141"/>
        <v>30.527708247051404</v>
      </c>
      <c r="V360" s="5">
        <f t="shared" si="142"/>
        <v>0.42377037091986469</v>
      </c>
      <c r="W360" s="5">
        <f t="shared" si="143"/>
        <v>255.05674690148987</v>
      </c>
      <c r="X360" s="5">
        <v>24.805229187011719</v>
      </c>
      <c r="Y360" s="19">
        <v>8</v>
      </c>
      <c r="Z360" s="19">
        <v>8</v>
      </c>
      <c r="AA360" s="19">
        <v>0</v>
      </c>
      <c r="AB360" s="19">
        <v>0</v>
      </c>
      <c r="AC360" s="19">
        <v>529.630615234375</v>
      </c>
      <c r="AD360" s="19">
        <v>1023.6732177734375</v>
      </c>
      <c r="AE360" s="19">
        <v>778.54541015625</v>
      </c>
      <c r="AF360" s="5" t="e">
        <f t="shared" si="144"/>
        <v>#DIV/0!</v>
      </c>
      <c r="AG360" s="5">
        <f t="shared" si="145"/>
        <v>0.48261749351383881</v>
      </c>
      <c r="AH360" s="5">
        <f t="shared" si="146"/>
        <v>0.23945904157809073</v>
      </c>
      <c r="AI360" s="19">
        <v>-1</v>
      </c>
      <c r="AJ360" s="19">
        <v>0.87</v>
      </c>
      <c r="AK360" s="19">
        <v>0.92</v>
      </c>
      <c r="AL360" s="19">
        <v>10.012383460998535</v>
      </c>
      <c r="AM360" s="5">
        <f t="shared" si="147"/>
        <v>0.87500619173049932</v>
      </c>
      <c r="AN360" s="5">
        <f t="shared" si="148"/>
        <v>2.0014828503484246E-2</v>
      </c>
      <c r="AO360" s="5">
        <f t="shared" si="149"/>
        <v>0.49616734742588514</v>
      </c>
      <c r="AP360" s="5">
        <f t="shared" si="150"/>
        <v>1.932805975199217</v>
      </c>
      <c r="AQ360" s="5">
        <f t="shared" si="151"/>
        <v>-1</v>
      </c>
      <c r="AR360" s="19">
        <v>1800.23583984375</v>
      </c>
      <c r="AS360" s="19">
        <v>0.5</v>
      </c>
      <c r="AT360" s="5">
        <f t="shared" si="152"/>
        <v>188.60003718438901</v>
      </c>
      <c r="AU360" s="5">
        <f t="shared" si="153"/>
        <v>4.6883281399012837</v>
      </c>
      <c r="AV360" s="5">
        <f t="shared" si="154"/>
        <v>1.1409582008665611</v>
      </c>
      <c r="AW360" s="5">
        <f t="shared" si="155"/>
        <v>24.805229187011719</v>
      </c>
      <c r="AX360" s="19">
        <v>2</v>
      </c>
      <c r="AY360" s="5">
        <f t="shared" si="156"/>
        <v>4.644859790802002</v>
      </c>
      <c r="AZ360" s="19">
        <v>1</v>
      </c>
      <c r="BA360" s="5">
        <f t="shared" si="157"/>
        <v>9.2897195816040039</v>
      </c>
      <c r="BB360" s="19">
        <v>24.562021255493164</v>
      </c>
      <c r="BC360" s="19">
        <v>24.805229187011719</v>
      </c>
      <c r="BD360" s="19">
        <v>25.013523101806641</v>
      </c>
      <c r="BE360" s="19">
        <v>399.089111328125</v>
      </c>
      <c r="BF360" s="19">
        <v>380.66650390625</v>
      </c>
      <c r="BG360" s="19">
        <v>17.161809921264648</v>
      </c>
      <c r="BH360" s="19">
        <v>19.781938552856445</v>
      </c>
      <c r="BI360" s="19">
        <v>56.07000732421875</v>
      </c>
      <c r="BJ360" s="19">
        <v>64.630332946777344</v>
      </c>
      <c r="BK360" s="19">
        <v>350.79071044921875</v>
      </c>
      <c r="BL360" s="19">
        <v>1800.23583984375</v>
      </c>
      <c r="BM360" s="19">
        <v>0.17296303808689117</v>
      </c>
      <c r="BN360" s="19">
        <v>101.20259857177734</v>
      </c>
      <c r="BO360" s="19">
        <v>1.3050708770751953</v>
      </c>
      <c r="BP360" s="19">
        <v>0.19519902765750885</v>
      </c>
      <c r="BQ360" s="19">
        <v>0.75</v>
      </c>
      <c r="BR360" s="19">
        <v>-1.355140209197998</v>
      </c>
      <c r="BS360" s="19">
        <v>7.355140209197998</v>
      </c>
      <c r="BT360" s="19">
        <v>1</v>
      </c>
      <c r="BU360" s="19">
        <v>0</v>
      </c>
      <c r="BV360" s="19">
        <v>0.15999999642372131</v>
      </c>
      <c r="BW360" s="19">
        <v>111115</v>
      </c>
      <c r="BX360" s="5">
        <f t="shared" si="158"/>
        <v>1.7539535522460936</v>
      </c>
      <c r="BY360" s="5">
        <f t="shared" si="159"/>
        <v>4.6883281399012836E-3</v>
      </c>
      <c r="BZ360" s="5">
        <f t="shared" si="160"/>
        <v>297.9552291870117</v>
      </c>
      <c r="CA360" s="5">
        <f t="shared" si="161"/>
        <v>297.71202125549314</v>
      </c>
      <c r="CB360" s="5">
        <f t="shared" si="162"/>
        <v>288.03772793685494</v>
      </c>
      <c r="CC360" s="5">
        <f t="shared" si="140"/>
        <v>0.3138732999349233</v>
      </c>
      <c r="CD360" s="5">
        <f t="shared" si="163"/>
        <v>3.142941787202858</v>
      </c>
      <c r="CE360" s="5">
        <f t="shared" si="164"/>
        <v>31.05593958611394</v>
      </c>
      <c r="CF360" s="5">
        <f t="shared" si="165"/>
        <v>11.274001033257495</v>
      </c>
      <c r="CG360" s="5">
        <f t="shared" si="166"/>
        <v>24.683625221252441</v>
      </c>
      <c r="CH360" s="5">
        <f t="shared" si="167"/>
        <v>3.1201945786298961</v>
      </c>
      <c r="CI360" s="5">
        <f t="shared" si="168"/>
        <v>0.40528254335765074</v>
      </c>
      <c r="CJ360" s="5">
        <f t="shared" si="169"/>
        <v>2.0019835863362969</v>
      </c>
      <c r="CK360" s="5">
        <f t="shared" si="170"/>
        <v>1.1182109922935992</v>
      </c>
      <c r="CL360" s="5">
        <f t="shared" si="171"/>
        <v>0.25490016550874917</v>
      </c>
      <c r="CM360" s="5">
        <f t="shared" si="172"/>
        <v>25.812405569694896</v>
      </c>
      <c r="CN360" s="5">
        <f t="shared" si="173"/>
        <v>0.67002676695794827</v>
      </c>
      <c r="CO360" s="5">
        <f t="shared" si="174"/>
        <v>64.37599533758744</v>
      </c>
      <c r="CP360" s="5">
        <f t="shared" si="175"/>
        <v>376.23015835550478</v>
      </c>
      <c r="CQ360" s="5">
        <f t="shared" si="176"/>
        <v>5.2235355410355455E-2</v>
      </c>
      <c r="CR360" s="5">
        <f t="shared" si="177"/>
        <v>0</v>
      </c>
      <c r="CS360" s="5">
        <f t="shared" si="178"/>
        <v>1575.2175064384369</v>
      </c>
      <c r="CT360" s="5">
        <f t="shared" si="179"/>
        <v>494.0426025390625</v>
      </c>
      <c r="CU360" s="5">
        <f t="shared" si="180"/>
        <v>0.23945904157809073</v>
      </c>
      <c r="CV360" s="5" t="e">
        <f t="shared" si="181"/>
        <v>#DIV/0!</v>
      </c>
    </row>
    <row r="361" spans="1:100" s="25" customFormat="1" x14ac:dyDescent="0.3">
      <c r="A361" s="4" t="str">
        <f>VLOOKUP(B361,ListCodeMtrx!A$1:B$91,2,TRUE)</f>
        <v>M75</v>
      </c>
      <c r="B361">
        <v>75</v>
      </c>
      <c r="C361" s="10">
        <v>1</v>
      </c>
      <c r="D361" s="10">
        <v>3</v>
      </c>
      <c r="E361" s="10">
        <v>3</v>
      </c>
      <c r="F361" s="1">
        <v>72</v>
      </c>
      <c r="G361" s="3">
        <v>41316</v>
      </c>
      <c r="H361" s="11">
        <v>2</v>
      </c>
      <c r="I361" s="11">
        <v>152.76168951647995</v>
      </c>
      <c r="J361" s="11">
        <v>1.4341142573676879</v>
      </c>
      <c r="K361" s="11">
        <v>143.61016515160398</v>
      </c>
      <c r="L361" s="11">
        <v>231.91752224694628</v>
      </c>
      <c r="M361" s="1">
        <v>44.7</v>
      </c>
      <c r="N361" s="8">
        <v>49</v>
      </c>
      <c r="O361" s="8" t="s">
        <v>543</v>
      </c>
      <c r="P361" s="12">
        <v>0.15763888888888888</v>
      </c>
      <c r="Q361" s="12">
        <f t="shared" si="182"/>
        <v>0.51731481481481478</v>
      </c>
      <c r="R361" s="8">
        <v>11349</v>
      </c>
      <c r="S361" s="8">
        <v>0</v>
      </c>
      <c r="T361" s="13">
        <v>400</v>
      </c>
      <c r="U361">
        <f t="shared" si="141"/>
        <v>33.647016927742847</v>
      </c>
      <c r="V361">
        <f t="shared" si="142"/>
        <v>0.63575457649002909</v>
      </c>
      <c r="W361">
        <f t="shared" si="143"/>
        <v>284.9515288035663</v>
      </c>
      <c r="X361">
        <v>24.093587875366211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t="e">
        <f t="shared" si="144"/>
        <v>#DIV/0!</v>
      </c>
      <c r="AG361" t="e">
        <f t="shared" si="145"/>
        <v>#DIV/0!</v>
      </c>
      <c r="AH361" t="e">
        <f t="shared" si="146"/>
        <v>#DIV/0!</v>
      </c>
      <c r="AI361" s="8">
        <v>-1</v>
      </c>
      <c r="AJ361" s="8">
        <v>0.87</v>
      </c>
      <c r="AK361" s="8">
        <v>0.92</v>
      </c>
      <c r="AL361" s="8">
        <v>10.012383460998535</v>
      </c>
      <c r="AM361">
        <f t="shared" si="147"/>
        <v>0.87500619173049932</v>
      </c>
      <c r="AN361">
        <f t="shared" si="148"/>
        <v>2.2004325273584115E-2</v>
      </c>
      <c r="AO361" t="e">
        <f t="shared" si="149"/>
        <v>#DIV/0!</v>
      </c>
      <c r="AP361" t="e">
        <f t="shared" si="150"/>
        <v>#DIV/0!</v>
      </c>
      <c r="AQ361" t="e">
        <f t="shared" si="151"/>
        <v>#DIV/0!</v>
      </c>
      <c r="AR361" s="8">
        <v>1800.23583984375</v>
      </c>
      <c r="AS361" s="8">
        <v>0.5</v>
      </c>
      <c r="AT361" t="e">
        <f t="shared" si="152"/>
        <v>#DIV/0!</v>
      </c>
      <c r="AU361">
        <f t="shared" si="153"/>
        <v>5.793794976800009</v>
      </c>
      <c r="AV361">
        <f t="shared" si="154"/>
        <v>0.9606598337741703</v>
      </c>
      <c r="AW361">
        <f t="shared" si="155"/>
        <v>24.093587875366211</v>
      </c>
      <c r="AX361" s="8">
        <v>2</v>
      </c>
      <c r="AY361">
        <f t="shared" si="156"/>
        <v>4.644859790802002</v>
      </c>
      <c r="AZ361" s="8">
        <v>1</v>
      </c>
      <c r="BA361">
        <f t="shared" si="157"/>
        <v>9.2897195816040039</v>
      </c>
      <c r="BB361" s="8">
        <v>24.566066741943359</v>
      </c>
      <c r="BC361" s="8">
        <v>24.093587875366211</v>
      </c>
      <c r="BD361" s="8">
        <v>25.012527465820313</v>
      </c>
      <c r="BE361" s="8">
        <v>400.160400390625</v>
      </c>
      <c r="BF361" s="8">
        <v>379.72271728515625</v>
      </c>
      <c r="BG361" s="8">
        <v>17.033830642700195</v>
      </c>
      <c r="BH361" s="8">
        <v>20.270122528076172</v>
      </c>
      <c r="BI361" s="8">
        <v>55.633106231689453</v>
      </c>
      <c r="BJ361" s="8">
        <v>66.202949523925781</v>
      </c>
      <c r="BK361" s="8">
        <v>350.793701171875</v>
      </c>
      <c r="BL361" s="8">
        <v>1799.478515625</v>
      </c>
      <c r="BM361" s="8">
        <v>0.14969795942306519</v>
      </c>
      <c r="BN361" s="8">
        <v>101.19293975830078</v>
      </c>
      <c r="BO361" s="8">
        <v>1.2910327911376953</v>
      </c>
      <c r="BP361" s="8">
        <v>0.1849222332239151</v>
      </c>
      <c r="BQ361" s="8">
        <v>0.25</v>
      </c>
      <c r="BR361" s="8">
        <v>-1.355140209197998</v>
      </c>
      <c r="BS361" s="8">
        <v>7.355140209197998</v>
      </c>
      <c r="BT361" s="8">
        <v>1</v>
      </c>
      <c r="BU361" s="8">
        <v>0</v>
      </c>
      <c r="BV361" s="8">
        <v>0.15999999642372131</v>
      </c>
      <c r="BW361" s="8">
        <v>111115</v>
      </c>
      <c r="BX361">
        <f t="shared" si="158"/>
        <v>1.7539685058593748</v>
      </c>
      <c r="BY361">
        <f t="shared" si="159"/>
        <v>5.7937949768000086E-3</v>
      </c>
      <c r="BZ361">
        <f t="shared" si="160"/>
        <v>297.24358787536619</v>
      </c>
      <c r="CA361">
        <f t="shared" si="161"/>
        <v>297.71606674194334</v>
      </c>
      <c r="CB361">
        <f t="shared" si="162"/>
        <v>287.91655606456334</v>
      </c>
      <c r="CC361">
        <f t="shared" si="140"/>
        <v>0.15104217068710163</v>
      </c>
      <c r="CD361">
        <f t="shared" si="163"/>
        <v>3.0118531216511579</v>
      </c>
      <c r="CE361">
        <f t="shared" si="164"/>
        <v>29.763470938239028</v>
      </c>
      <c r="CF361">
        <f t="shared" si="165"/>
        <v>9.4933484101628558</v>
      </c>
      <c r="CG361">
        <f t="shared" si="166"/>
        <v>24.329827308654785</v>
      </c>
      <c r="CH361">
        <f t="shared" si="167"/>
        <v>3.0548295209542022</v>
      </c>
      <c r="CI361">
        <f t="shared" si="168"/>
        <v>0.59503270516276241</v>
      </c>
      <c r="CJ361">
        <f t="shared" si="169"/>
        <v>2.0511932878769876</v>
      </c>
      <c r="CK361">
        <f t="shared" si="170"/>
        <v>1.0036362330772146</v>
      </c>
      <c r="CL361">
        <f t="shared" si="171"/>
        <v>0.37535152456963938</v>
      </c>
      <c r="CM361">
        <f t="shared" si="172"/>
        <v>28.835082888254995</v>
      </c>
      <c r="CN361">
        <f t="shared" si="173"/>
        <v>0.75042001922044432</v>
      </c>
      <c r="CO361">
        <f t="shared" si="174"/>
        <v>69.381067056857987</v>
      </c>
      <c r="CP361">
        <f t="shared" si="175"/>
        <v>374.83306776953441</v>
      </c>
      <c r="CQ361">
        <f t="shared" si="176"/>
        <v>6.2280149177294714E-2</v>
      </c>
      <c r="CR361">
        <f t="shared" si="177"/>
        <v>0</v>
      </c>
      <c r="CS361">
        <f t="shared" si="178"/>
        <v>1574.5548430578831</v>
      </c>
      <c r="CT361">
        <f t="shared" si="179"/>
        <v>0</v>
      </c>
      <c r="CU361" t="e">
        <f t="shared" si="180"/>
        <v>#DIV/0!</v>
      </c>
      <c r="CV361" t="e">
        <f t="shared" si="181"/>
        <v>#DIV/0!</v>
      </c>
    </row>
    <row r="362" spans="1:100" s="5" customFormat="1" x14ac:dyDescent="0.3">
      <c r="A362" s="4" t="str">
        <f>VLOOKUP(B362,ListCodeMtrx!A$1:B$91,2,TRUE)</f>
        <v>M75</v>
      </c>
      <c r="B362">
        <v>75</v>
      </c>
      <c r="C362" s="10">
        <v>1</v>
      </c>
      <c r="D362" s="10">
        <v>3</v>
      </c>
      <c r="E362" s="10">
        <v>3</v>
      </c>
      <c r="F362" s="1">
        <v>72</v>
      </c>
      <c r="G362" s="3">
        <v>41316</v>
      </c>
      <c r="H362" s="11">
        <v>2</v>
      </c>
      <c r="I362" s="11">
        <v>152.76168951647995</v>
      </c>
      <c r="J362" s="11">
        <v>1.4341142573676879</v>
      </c>
      <c r="K362" s="11">
        <v>143.61016515160398</v>
      </c>
      <c r="L362" s="11">
        <v>231.91752224694628</v>
      </c>
      <c r="M362" s="1">
        <v>44.7</v>
      </c>
      <c r="N362" s="8">
        <v>50</v>
      </c>
      <c r="O362" s="8" t="s">
        <v>544</v>
      </c>
      <c r="P362" s="12">
        <v>0.15763888888888888</v>
      </c>
      <c r="Q362" s="12">
        <f t="shared" si="182"/>
        <v>0.51973379629629624</v>
      </c>
      <c r="R362" s="8">
        <v>11558</v>
      </c>
      <c r="S362" s="8">
        <v>0</v>
      </c>
      <c r="T362" s="13">
        <v>50</v>
      </c>
      <c r="U362" s="14">
        <f t="shared" si="141"/>
        <v>0.29036051771601629</v>
      </c>
      <c r="V362" s="14">
        <f t="shared" si="142"/>
        <v>0.60960758337677667</v>
      </c>
      <c r="W362" s="14">
        <f t="shared" si="143"/>
        <v>47.763157214256765</v>
      </c>
      <c r="X362" s="15">
        <v>24.305995941162109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t="e">
        <f t="shared" si="144"/>
        <v>#DIV/0!</v>
      </c>
      <c r="AG362" t="e">
        <f t="shared" si="145"/>
        <v>#DIV/0!</v>
      </c>
      <c r="AH362" t="e">
        <f t="shared" si="146"/>
        <v>#DIV/0!</v>
      </c>
      <c r="AI362" s="8">
        <v>-1</v>
      </c>
      <c r="AJ362" s="8">
        <v>0.87</v>
      </c>
      <c r="AK362" s="8">
        <v>0.92</v>
      </c>
      <c r="AL362" s="8">
        <v>10.012383460998535</v>
      </c>
      <c r="AM362">
        <f t="shared" si="147"/>
        <v>0.87500619173049932</v>
      </c>
      <c r="AN362">
        <f t="shared" si="148"/>
        <v>8.1992001420881579E-4</v>
      </c>
      <c r="AO362" t="e">
        <f t="shared" si="149"/>
        <v>#DIV/0!</v>
      </c>
      <c r="AP362" t="e">
        <f t="shared" si="150"/>
        <v>#DIV/0!</v>
      </c>
      <c r="AQ362" t="e">
        <f t="shared" si="151"/>
        <v>#DIV/0!</v>
      </c>
      <c r="AR362" s="8">
        <v>1800.23583984375</v>
      </c>
      <c r="AS362" s="8">
        <v>0.5</v>
      </c>
      <c r="AT362" t="e">
        <f t="shared" si="152"/>
        <v>#DIV/0!</v>
      </c>
      <c r="AU362">
        <f t="shared" si="153"/>
        <v>5.7893818559366439</v>
      </c>
      <c r="AV362">
        <f t="shared" si="154"/>
        <v>0.99826326360526663</v>
      </c>
      <c r="AW362">
        <f t="shared" si="155"/>
        <v>24.305995941162109</v>
      </c>
      <c r="AX362" s="8">
        <v>2</v>
      </c>
      <c r="AY362">
        <f t="shared" si="156"/>
        <v>4.644859790802002</v>
      </c>
      <c r="AZ362" s="8">
        <v>1</v>
      </c>
      <c r="BA362">
        <f t="shared" si="157"/>
        <v>9.2897195816040039</v>
      </c>
      <c r="BB362" s="8">
        <v>24.594850540161133</v>
      </c>
      <c r="BC362" s="8">
        <v>24.305995941162109</v>
      </c>
      <c r="BD362" s="8">
        <v>25.015220642089844</v>
      </c>
      <c r="BE362" s="8">
        <v>49.675785064697266</v>
      </c>
      <c r="BF362" s="8">
        <v>49.347324371337891</v>
      </c>
      <c r="BG362" s="8">
        <v>17.046010971069336</v>
      </c>
      <c r="BH362" s="8">
        <v>20.280134201049805</v>
      </c>
      <c r="BI362" s="8">
        <v>55.577140808105469</v>
      </c>
      <c r="BJ362" s="8">
        <v>66.121734619140625</v>
      </c>
      <c r="BK362" s="8">
        <v>350.75796508789062</v>
      </c>
      <c r="BL362" s="8">
        <v>1798.5745849609375</v>
      </c>
      <c r="BM362" s="8">
        <v>0.31052714586257935</v>
      </c>
      <c r="BN362" s="8">
        <v>101.19295501708984</v>
      </c>
      <c r="BO362" s="8">
        <v>0.15760231018066406</v>
      </c>
      <c r="BP362" s="8">
        <v>0.20280934870243073</v>
      </c>
      <c r="BQ362" s="8">
        <v>0.25</v>
      </c>
      <c r="BR362" s="8">
        <v>-1.355140209197998</v>
      </c>
      <c r="BS362" s="8">
        <v>7.355140209197998</v>
      </c>
      <c r="BT362" s="8">
        <v>1</v>
      </c>
      <c r="BU362" s="8">
        <v>0</v>
      </c>
      <c r="BV362" s="8">
        <v>0.15999999642372131</v>
      </c>
      <c r="BW362" s="8">
        <v>111115</v>
      </c>
      <c r="BX362">
        <f t="shared" si="158"/>
        <v>1.7537898254394531</v>
      </c>
      <c r="BY362">
        <f t="shared" si="159"/>
        <v>5.7893818559366442E-3</v>
      </c>
      <c r="BZ362">
        <f t="shared" si="160"/>
        <v>297.45599594116209</v>
      </c>
      <c r="CA362">
        <f t="shared" si="161"/>
        <v>297.74485054016111</v>
      </c>
      <c r="CB362">
        <f t="shared" si="162"/>
        <v>287.77192716154605</v>
      </c>
      <c r="CC362">
        <f t="shared" si="140"/>
        <v>0.14291403892864785</v>
      </c>
      <c r="CD362">
        <f t="shared" si="163"/>
        <v>3.0504699715526447</v>
      </c>
      <c r="CE362">
        <f t="shared" si="164"/>
        <v>30.145082442127219</v>
      </c>
      <c r="CF362">
        <f t="shared" si="165"/>
        <v>9.8649482410774141</v>
      </c>
      <c r="CG362">
        <f t="shared" si="166"/>
        <v>24.450423240661621</v>
      </c>
      <c r="CH362">
        <f t="shared" si="167"/>
        <v>3.076974147873917</v>
      </c>
      <c r="CI362">
        <f t="shared" si="168"/>
        <v>0.57206751630786545</v>
      </c>
      <c r="CJ362">
        <f t="shared" si="169"/>
        <v>2.052206707947378</v>
      </c>
      <c r="CK362">
        <f t="shared" si="170"/>
        <v>1.024767439926539</v>
      </c>
      <c r="CL362">
        <f t="shared" si="171"/>
        <v>0.3607355102762112</v>
      </c>
      <c r="CM362">
        <f t="shared" si="172"/>
        <v>4.8332950194564743</v>
      </c>
      <c r="CN362">
        <f t="shared" si="173"/>
        <v>0.96789760787919743</v>
      </c>
      <c r="CO362">
        <f t="shared" si="174"/>
        <v>68.496024657583334</v>
      </c>
      <c r="CP362">
        <f t="shared" si="175"/>
        <v>49.305128619843643</v>
      </c>
      <c r="CQ362">
        <f t="shared" si="176"/>
        <v>4.0337672241788757E-3</v>
      </c>
      <c r="CR362">
        <f t="shared" si="177"/>
        <v>0</v>
      </c>
      <c r="CS362">
        <f t="shared" si="178"/>
        <v>1573.7638981299333</v>
      </c>
      <c r="CT362">
        <f t="shared" si="179"/>
        <v>0</v>
      </c>
      <c r="CU362" t="e">
        <f t="shared" si="180"/>
        <v>#DIV/0!</v>
      </c>
      <c r="CV362" t="e">
        <f t="shared" si="181"/>
        <v>#DIV/0!</v>
      </c>
    </row>
    <row r="363" spans="1:100" x14ac:dyDescent="0.3">
      <c r="A363" s="4" t="str">
        <f>VLOOKUP(B363,ListCodeMtrx!A$1:B$91,2,TRUE)</f>
        <v>M75</v>
      </c>
      <c r="B363">
        <v>75</v>
      </c>
      <c r="C363" s="10">
        <v>1</v>
      </c>
      <c r="D363" s="10">
        <v>3</v>
      </c>
      <c r="E363" s="10">
        <v>3</v>
      </c>
      <c r="F363" s="1">
        <v>72</v>
      </c>
      <c r="G363" s="3">
        <v>41316</v>
      </c>
      <c r="H363" s="11">
        <v>2</v>
      </c>
      <c r="I363" s="11">
        <v>152.76168951647995</v>
      </c>
      <c r="J363" s="11">
        <v>1.4341142573676879</v>
      </c>
      <c r="K363" s="11">
        <v>143.61016515160398</v>
      </c>
      <c r="L363" s="11">
        <v>231.91752224694628</v>
      </c>
      <c r="M363" s="1">
        <v>44.7</v>
      </c>
      <c r="N363" s="8">
        <v>51</v>
      </c>
      <c r="O363" s="8" t="s">
        <v>545</v>
      </c>
      <c r="P363" s="12">
        <v>0.15763888888888888</v>
      </c>
      <c r="Q363" s="12">
        <f t="shared" si="182"/>
        <v>0.52149305555555558</v>
      </c>
      <c r="R363" s="8">
        <v>11710.5</v>
      </c>
      <c r="S363" s="8">
        <v>0</v>
      </c>
      <c r="T363" s="13">
        <v>150</v>
      </c>
      <c r="U363" s="14">
        <f t="shared" si="141"/>
        <v>11.786687704553163</v>
      </c>
      <c r="V363" s="14">
        <f t="shared" si="142"/>
        <v>0.59953611428971587</v>
      </c>
      <c r="W363" s="14">
        <f t="shared" si="143"/>
        <v>108.21733516175692</v>
      </c>
      <c r="X363" s="15">
        <v>24.373537063598633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t="e">
        <f t="shared" si="144"/>
        <v>#DIV/0!</v>
      </c>
      <c r="AG363" t="e">
        <f t="shared" si="145"/>
        <v>#DIV/0!</v>
      </c>
      <c r="AH363" t="e">
        <f t="shared" si="146"/>
        <v>#DIV/0!</v>
      </c>
      <c r="AI363" s="8">
        <v>-1</v>
      </c>
      <c r="AJ363" s="8">
        <v>0.87</v>
      </c>
      <c r="AK363" s="8">
        <v>0.92</v>
      </c>
      <c r="AL363" s="8">
        <v>10.012383460998535</v>
      </c>
      <c r="AM363">
        <f t="shared" si="147"/>
        <v>0.87500619173049932</v>
      </c>
      <c r="AN363">
        <f t="shared" si="148"/>
        <v>8.1261268388257354E-3</v>
      </c>
      <c r="AO363" t="e">
        <f t="shared" si="149"/>
        <v>#DIV/0!</v>
      </c>
      <c r="AP363" t="e">
        <f t="shared" si="150"/>
        <v>#DIV/0!</v>
      </c>
      <c r="AQ363" t="e">
        <f t="shared" si="151"/>
        <v>#DIV/0!</v>
      </c>
      <c r="AR363" s="8">
        <v>1800.23583984375</v>
      </c>
      <c r="AS363" s="8">
        <v>0.5</v>
      </c>
      <c r="AT363" t="e">
        <f t="shared" si="152"/>
        <v>#DIV/0!</v>
      </c>
      <c r="AU363">
        <f t="shared" si="153"/>
        <v>5.7332616830119694</v>
      </c>
      <c r="AV363">
        <f t="shared" si="154"/>
        <v>1.0040336520540412</v>
      </c>
      <c r="AW363">
        <f t="shared" si="155"/>
        <v>24.373537063598633</v>
      </c>
      <c r="AX363" s="8">
        <v>2</v>
      </c>
      <c r="AY363">
        <f t="shared" si="156"/>
        <v>4.644859790802002</v>
      </c>
      <c r="AZ363" s="8">
        <v>1</v>
      </c>
      <c r="BA363">
        <f t="shared" si="157"/>
        <v>9.2897195816040039</v>
      </c>
      <c r="BB363" s="8">
        <v>24.636022567749023</v>
      </c>
      <c r="BC363" s="8">
        <v>24.373537063598633</v>
      </c>
      <c r="BD363" s="8">
        <v>25.012163162231445</v>
      </c>
      <c r="BE363" s="8">
        <v>150.63235473632812</v>
      </c>
      <c r="BF363" s="8">
        <v>143.44271850585937</v>
      </c>
      <c r="BG363" s="8">
        <v>17.143587112426758</v>
      </c>
      <c r="BH363" s="8">
        <v>20.346151351928711</v>
      </c>
      <c r="BI363" s="8">
        <v>55.755645751953125</v>
      </c>
      <c r="BJ363" s="8">
        <v>66.1712646484375</v>
      </c>
      <c r="BK363" s="8">
        <v>350.75717163085937</v>
      </c>
      <c r="BL363" s="8">
        <v>1798.304931640625</v>
      </c>
      <c r="BM363" s="8">
        <v>0.23668614029884338</v>
      </c>
      <c r="BN363" s="8">
        <v>101.18896484375</v>
      </c>
      <c r="BO363" s="8">
        <v>0.65763282775878906</v>
      </c>
      <c r="BP363" s="8">
        <v>0.19571591913700104</v>
      </c>
      <c r="BQ363" s="8">
        <v>0.5</v>
      </c>
      <c r="BR363" s="8">
        <v>-1.355140209197998</v>
      </c>
      <c r="BS363" s="8">
        <v>7.355140209197998</v>
      </c>
      <c r="BT363" s="8">
        <v>1</v>
      </c>
      <c r="BU363" s="8">
        <v>0</v>
      </c>
      <c r="BV363" s="8">
        <v>0.15999999642372131</v>
      </c>
      <c r="BW363" s="8">
        <v>111115</v>
      </c>
      <c r="BX363">
        <f t="shared" si="158"/>
        <v>1.7537858581542967</v>
      </c>
      <c r="BY363">
        <f t="shared" si="159"/>
        <v>5.7332616830119698E-3</v>
      </c>
      <c r="BZ363">
        <f t="shared" si="160"/>
        <v>297.52353706359861</v>
      </c>
      <c r="CA363">
        <f t="shared" si="161"/>
        <v>297.786022567749</v>
      </c>
      <c r="CB363">
        <f t="shared" si="162"/>
        <v>287.7287826312604</v>
      </c>
      <c r="CC363">
        <f t="shared" si="140"/>
        <v>0.15144195235111263</v>
      </c>
      <c r="CD363">
        <f t="shared" si="163"/>
        <v>3.062839645909972</v>
      </c>
      <c r="CE363">
        <f t="shared" si="164"/>
        <v>30.268514463404458</v>
      </c>
      <c r="CF363">
        <f t="shared" si="165"/>
        <v>9.9223631114757467</v>
      </c>
      <c r="CG363">
        <f t="shared" si="166"/>
        <v>24.504779815673828</v>
      </c>
      <c r="CH363">
        <f t="shared" si="167"/>
        <v>3.0870012549575128</v>
      </c>
      <c r="CI363">
        <f t="shared" si="168"/>
        <v>0.56318923810500343</v>
      </c>
      <c r="CJ363">
        <f t="shared" si="169"/>
        <v>2.0588059938559309</v>
      </c>
      <c r="CK363">
        <f t="shared" si="170"/>
        <v>1.0281952611015819</v>
      </c>
      <c r="CL363">
        <f t="shared" si="171"/>
        <v>0.35508780852106614</v>
      </c>
      <c r="CM363">
        <f t="shared" si="172"/>
        <v>10.950400123167332</v>
      </c>
      <c r="CN363">
        <f t="shared" si="173"/>
        <v>0.75442891970383597</v>
      </c>
      <c r="CO363">
        <f t="shared" si="174"/>
        <v>68.406676901079294</v>
      </c>
      <c r="CP363">
        <f t="shared" si="175"/>
        <v>141.72985427337417</v>
      </c>
      <c r="CQ363">
        <f t="shared" si="176"/>
        <v>5.6889082520616405E-2</v>
      </c>
      <c r="CR363">
        <f t="shared" si="177"/>
        <v>0</v>
      </c>
      <c r="CS363">
        <f t="shared" si="178"/>
        <v>1573.5279498050393</v>
      </c>
      <c r="CT363">
        <f t="shared" si="179"/>
        <v>0</v>
      </c>
      <c r="CU363" t="e">
        <f t="shared" si="180"/>
        <v>#DIV/0!</v>
      </c>
      <c r="CV363" t="e">
        <f t="shared" si="181"/>
        <v>#DIV/0!</v>
      </c>
    </row>
    <row r="364" spans="1:100" s="25" customFormat="1" x14ac:dyDescent="0.3">
      <c r="A364" s="4" t="str">
        <f>VLOOKUP(B364,ListCodeMtrx!A$1:B$91,2,TRUE)</f>
        <v>M75</v>
      </c>
      <c r="B364">
        <v>75</v>
      </c>
      <c r="C364" s="10">
        <v>1</v>
      </c>
      <c r="D364" s="10">
        <v>3</v>
      </c>
      <c r="E364" s="10">
        <v>3</v>
      </c>
      <c r="F364" s="1">
        <v>72</v>
      </c>
      <c r="G364" s="3">
        <v>41316</v>
      </c>
      <c r="H364" s="11">
        <v>2</v>
      </c>
      <c r="I364" s="11">
        <v>152.76168951647995</v>
      </c>
      <c r="J364" s="11">
        <v>1.4341142573676879</v>
      </c>
      <c r="K364" s="11">
        <v>143.61016515160398</v>
      </c>
      <c r="L364" s="11">
        <v>231.91752224694628</v>
      </c>
      <c r="M364" s="1">
        <v>44.7</v>
      </c>
      <c r="N364" s="8">
        <v>52</v>
      </c>
      <c r="O364" s="8" t="s">
        <v>546</v>
      </c>
      <c r="P364" s="12">
        <v>0.15763888888888888</v>
      </c>
      <c r="Q364" s="12">
        <f t="shared" si="182"/>
        <v>0.523900462962963</v>
      </c>
      <c r="R364" s="8">
        <v>11918</v>
      </c>
      <c r="S364" s="8">
        <v>0</v>
      </c>
      <c r="T364" s="13" t="s">
        <v>192</v>
      </c>
      <c r="U364" s="14">
        <f t="shared" si="141"/>
        <v>33.450582760226617</v>
      </c>
      <c r="V364" s="14">
        <f t="shared" si="142"/>
        <v>0.58602416032023452</v>
      </c>
      <c r="W364" s="14">
        <f t="shared" si="143"/>
        <v>278.00564420034664</v>
      </c>
      <c r="X364" s="15">
        <v>24.389947891235352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t="e">
        <f t="shared" si="144"/>
        <v>#DIV/0!</v>
      </c>
      <c r="AG364" t="e">
        <f t="shared" si="145"/>
        <v>#DIV/0!</v>
      </c>
      <c r="AH364" t="e">
        <f t="shared" si="146"/>
        <v>#DIV/0!</v>
      </c>
      <c r="AI364" s="8">
        <v>-1</v>
      </c>
      <c r="AJ364" s="8">
        <v>0.87</v>
      </c>
      <c r="AK364" s="8">
        <v>0.92</v>
      </c>
      <c r="AL364" s="8">
        <v>10.012383460998535</v>
      </c>
      <c r="AM364">
        <f t="shared" si="147"/>
        <v>0.87500619173049932</v>
      </c>
      <c r="AN364">
        <f t="shared" si="148"/>
        <v>2.189932506179916E-2</v>
      </c>
      <c r="AO364" t="e">
        <f t="shared" si="149"/>
        <v>#DIV/0!</v>
      </c>
      <c r="AP364" t="e">
        <f t="shared" si="150"/>
        <v>#DIV/0!</v>
      </c>
      <c r="AQ364" t="e">
        <f t="shared" si="151"/>
        <v>#DIV/0!</v>
      </c>
      <c r="AR364" s="8">
        <v>1800.23583984375</v>
      </c>
      <c r="AS364" s="8">
        <v>0.5</v>
      </c>
      <c r="AT364" t="e">
        <f t="shared" si="152"/>
        <v>#DIV/0!</v>
      </c>
      <c r="AU364">
        <f t="shared" si="153"/>
        <v>5.7128152570605044</v>
      </c>
      <c r="AV364">
        <f t="shared" si="154"/>
        <v>1.0221275711791455</v>
      </c>
      <c r="AW364">
        <f t="shared" si="155"/>
        <v>24.389947891235352</v>
      </c>
      <c r="AX364" s="8">
        <v>2</v>
      </c>
      <c r="AY364">
        <f t="shared" si="156"/>
        <v>4.644859790802002</v>
      </c>
      <c r="AZ364" s="8">
        <v>1</v>
      </c>
      <c r="BA364">
        <f t="shared" si="157"/>
        <v>9.2897195816040039</v>
      </c>
      <c r="BB364" s="8">
        <v>24.644111633300781</v>
      </c>
      <c r="BC364" s="8">
        <v>24.389947891235352</v>
      </c>
      <c r="BD364" s="8">
        <v>25.010658264160156</v>
      </c>
      <c r="BE364" s="8">
        <v>399.98345947265625</v>
      </c>
      <c r="BF364" s="8">
        <v>379.67376708984375</v>
      </c>
      <c r="BG364" s="8">
        <v>17.006643295288086</v>
      </c>
      <c r="BH364" s="8">
        <v>20.198202133178711</v>
      </c>
      <c r="BI364" s="8">
        <v>55.280529022216797</v>
      </c>
      <c r="BJ364" s="8">
        <v>65.654777526855469</v>
      </c>
      <c r="BK364" s="8">
        <v>350.76443481445312</v>
      </c>
      <c r="BL364" s="8">
        <v>1797.855224609375</v>
      </c>
      <c r="BM364" s="8">
        <v>0.18813414871692657</v>
      </c>
      <c r="BN364" s="8">
        <v>101.1834716796875</v>
      </c>
      <c r="BO364" s="8">
        <v>1.5237216949462891</v>
      </c>
      <c r="BP364" s="8">
        <v>0.1913767009973526</v>
      </c>
      <c r="BQ364" s="8">
        <v>0.5</v>
      </c>
      <c r="BR364" s="8">
        <v>-1.355140209197998</v>
      </c>
      <c r="BS364" s="8">
        <v>7.355140209197998</v>
      </c>
      <c r="BT364" s="8">
        <v>1</v>
      </c>
      <c r="BU364" s="8">
        <v>0</v>
      </c>
      <c r="BV364" s="8">
        <v>0.15999999642372131</v>
      </c>
      <c r="BW364" s="8">
        <v>111115</v>
      </c>
      <c r="BX364">
        <f t="shared" si="158"/>
        <v>1.7538221740722655</v>
      </c>
      <c r="BY364">
        <f t="shared" si="159"/>
        <v>5.7128152570605044E-3</v>
      </c>
      <c r="BZ364">
        <f t="shared" si="160"/>
        <v>297.53994789123533</v>
      </c>
      <c r="CA364">
        <f t="shared" si="161"/>
        <v>297.79411163330076</v>
      </c>
      <c r="CB364">
        <f t="shared" si="162"/>
        <v>287.65682950786868</v>
      </c>
      <c r="CC364">
        <f t="shared" si="140"/>
        <v>0.15438176276571575</v>
      </c>
      <c r="CD364">
        <f t="shared" si="163"/>
        <v>3.0658517847022373</v>
      </c>
      <c r="CE364">
        <f t="shared" si="164"/>
        <v>30.299926794444083</v>
      </c>
      <c r="CF364">
        <f t="shared" si="165"/>
        <v>10.101724661265372</v>
      </c>
      <c r="CG364">
        <f t="shared" si="166"/>
        <v>24.517029762268066</v>
      </c>
      <c r="CH364">
        <f t="shared" si="167"/>
        <v>3.0892649309474192</v>
      </c>
      <c r="CI364">
        <f t="shared" si="168"/>
        <v>0.55124963341335054</v>
      </c>
      <c r="CJ364">
        <f t="shared" si="169"/>
        <v>2.0437242135230917</v>
      </c>
      <c r="CK364">
        <f t="shared" si="170"/>
        <v>1.0455407174243274</v>
      </c>
      <c r="CL364">
        <f t="shared" si="171"/>
        <v>0.34749518574433008</v>
      </c>
      <c r="CM364">
        <f t="shared" si="172"/>
        <v>28.129576226739054</v>
      </c>
      <c r="CN364">
        <f t="shared" si="173"/>
        <v>0.7322224190815928</v>
      </c>
      <c r="CO364">
        <f t="shared" si="174"/>
        <v>67.826887362728556</v>
      </c>
      <c r="CP364">
        <f t="shared" si="175"/>
        <v>374.81266376701245</v>
      </c>
      <c r="CQ364">
        <f t="shared" si="176"/>
        <v>6.0532877579234118E-2</v>
      </c>
      <c r="CR364">
        <f t="shared" si="177"/>
        <v>0</v>
      </c>
      <c r="CS364">
        <f t="shared" si="178"/>
        <v>1573.1344533682307</v>
      </c>
      <c r="CT364">
        <f t="shared" si="179"/>
        <v>0</v>
      </c>
      <c r="CU364" t="e">
        <f t="shared" si="180"/>
        <v>#DIV/0!</v>
      </c>
      <c r="CV364" t="e">
        <f t="shared" si="181"/>
        <v>#DIV/0!</v>
      </c>
    </row>
    <row r="365" spans="1:100" s="25" customFormat="1" x14ac:dyDescent="0.3">
      <c r="A365" s="4" t="str">
        <f>VLOOKUP(B365,ListCodeMtrx!A$1:B$91,2,TRUE)</f>
        <v>M75</v>
      </c>
      <c r="B365">
        <v>75</v>
      </c>
      <c r="C365" s="10">
        <v>1</v>
      </c>
      <c r="D365" s="10">
        <v>3</v>
      </c>
      <c r="E365" s="10">
        <v>3</v>
      </c>
      <c r="F365" s="1">
        <v>72</v>
      </c>
      <c r="G365" s="3">
        <v>41316</v>
      </c>
      <c r="H365" s="11">
        <v>2</v>
      </c>
      <c r="I365" s="11">
        <v>152.76168951647995</v>
      </c>
      <c r="J365" s="11">
        <v>1.4341142573676879</v>
      </c>
      <c r="K365" s="11">
        <v>143.61016515160398</v>
      </c>
      <c r="L365" s="11">
        <v>231.91752224694628</v>
      </c>
      <c r="M365" s="1">
        <v>44.7</v>
      </c>
      <c r="N365" s="8">
        <v>53</v>
      </c>
      <c r="O365" s="8" t="s">
        <v>547</v>
      </c>
      <c r="P365" s="12">
        <v>0.15763888888888888</v>
      </c>
      <c r="Q365" s="12">
        <f t="shared" si="182"/>
        <v>0.52631944444444445</v>
      </c>
      <c r="R365" s="8">
        <v>12127</v>
      </c>
      <c r="S365" s="8">
        <v>0</v>
      </c>
      <c r="T365" s="13">
        <v>800</v>
      </c>
      <c r="U365" s="14">
        <f t="shared" si="141"/>
        <v>47.304978324284001</v>
      </c>
      <c r="V365" s="14">
        <f t="shared" si="142"/>
        <v>0.54122424282505566</v>
      </c>
      <c r="W365" s="14">
        <f t="shared" si="143"/>
        <v>612.09485163325155</v>
      </c>
      <c r="X365" s="15">
        <v>24.315080642700195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t="e">
        <f t="shared" si="144"/>
        <v>#DIV/0!</v>
      </c>
      <c r="AG365" t="e">
        <f t="shared" si="145"/>
        <v>#DIV/0!</v>
      </c>
      <c r="AH365" t="e">
        <f t="shared" si="146"/>
        <v>#DIV/0!</v>
      </c>
      <c r="AI365" s="8">
        <v>-1</v>
      </c>
      <c r="AJ365" s="8">
        <v>0.87</v>
      </c>
      <c r="AK365" s="8">
        <v>0.92</v>
      </c>
      <c r="AL365" s="8">
        <v>10.012383460998535</v>
      </c>
      <c r="AM365">
        <f t="shared" si="147"/>
        <v>0.87500619173049932</v>
      </c>
      <c r="AN365">
        <f t="shared" si="148"/>
        <v>3.0686023558211272E-2</v>
      </c>
      <c r="AO365" t="e">
        <f t="shared" si="149"/>
        <v>#DIV/0!</v>
      </c>
      <c r="AP365" t="e">
        <f t="shared" si="150"/>
        <v>#DIV/0!</v>
      </c>
      <c r="AQ365" t="e">
        <f t="shared" si="151"/>
        <v>#DIV/0!</v>
      </c>
      <c r="AR365" s="8">
        <v>1800.23583984375</v>
      </c>
      <c r="AS365" s="8">
        <v>0.5</v>
      </c>
      <c r="AT365" t="e">
        <f t="shared" si="152"/>
        <v>#DIV/0!</v>
      </c>
      <c r="AU365">
        <f t="shared" si="153"/>
        <v>5.4742662828027298</v>
      </c>
      <c r="AV365">
        <f t="shared" si="154"/>
        <v>1.0559868473183316</v>
      </c>
      <c r="AW365">
        <f t="shared" si="155"/>
        <v>24.315080642700195</v>
      </c>
      <c r="AX365" s="8">
        <v>2</v>
      </c>
      <c r="AY365">
        <f t="shared" si="156"/>
        <v>4.644859790802002</v>
      </c>
      <c r="AZ365" s="8">
        <v>1</v>
      </c>
      <c r="BA365">
        <f t="shared" si="157"/>
        <v>9.2897195816040039</v>
      </c>
      <c r="BB365" s="8">
        <v>24.595043182373047</v>
      </c>
      <c r="BC365" s="8">
        <v>24.315080642700195</v>
      </c>
      <c r="BD365" s="8">
        <v>25.011926651000977</v>
      </c>
      <c r="BE365" s="8">
        <v>800.04150390625</v>
      </c>
      <c r="BF365" s="8">
        <v>770.66400146484375</v>
      </c>
      <c r="BG365" s="8">
        <v>16.669195175170898</v>
      </c>
      <c r="BH365" s="8">
        <v>19.728897094726563</v>
      </c>
      <c r="BI365" s="8">
        <v>54.340286254882812</v>
      </c>
      <c r="BJ365" s="8">
        <v>64.314674377441406</v>
      </c>
      <c r="BK365" s="8">
        <v>350.77044677734375</v>
      </c>
      <c r="BL365" s="8">
        <v>1799.0372314453125</v>
      </c>
      <c r="BM365" s="8">
        <v>0.2144329845905304</v>
      </c>
      <c r="BN365" s="8">
        <v>101.1787109375</v>
      </c>
      <c r="BO365" s="8">
        <v>2.4460239410400391</v>
      </c>
      <c r="BP365" s="8">
        <v>0.17935658991336823</v>
      </c>
      <c r="BQ365" s="8">
        <v>0.25</v>
      </c>
      <c r="BR365" s="8">
        <v>-1.355140209197998</v>
      </c>
      <c r="BS365" s="8">
        <v>7.355140209197998</v>
      </c>
      <c r="BT365" s="8">
        <v>1</v>
      </c>
      <c r="BU365" s="8">
        <v>0</v>
      </c>
      <c r="BV365" s="8">
        <v>0.15999999642372131</v>
      </c>
      <c r="BW365" s="8">
        <v>111115</v>
      </c>
      <c r="BX365">
        <f t="shared" si="158"/>
        <v>1.7538522338867186</v>
      </c>
      <c r="BY365">
        <f t="shared" si="159"/>
        <v>5.4742662828027294E-3</v>
      </c>
      <c r="BZ365">
        <f t="shared" si="160"/>
        <v>297.46508064270017</v>
      </c>
      <c r="CA365">
        <f t="shared" si="161"/>
        <v>297.74504318237302</v>
      </c>
      <c r="CB365">
        <f t="shared" si="162"/>
        <v>287.84595059739149</v>
      </c>
      <c r="CC365">
        <f t="shared" si="140"/>
        <v>0.19837297795139672</v>
      </c>
      <c r="CD365">
        <f t="shared" si="163"/>
        <v>3.052131223581354</v>
      </c>
      <c r="CE365">
        <f t="shared" si="164"/>
        <v>30.165745296623843</v>
      </c>
      <c r="CF365">
        <f t="shared" si="165"/>
        <v>10.436848201897281</v>
      </c>
      <c r="CG365">
        <f t="shared" si="166"/>
        <v>24.455061912536621</v>
      </c>
      <c r="CH365">
        <f t="shared" si="167"/>
        <v>3.0778287268315649</v>
      </c>
      <c r="CI365">
        <f t="shared" si="168"/>
        <v>0.51142815343090575</v>
      </c>
      <c r="CJ365">
        <f t="shared" si="169"/>
        <v>1.9961443762630224</v>
      </c>
      <c r="CK365">
        <f t="shared" si="170"/>
        <v>1.0816843505685425</v>
      </c>
      <c r="CL365">
        <f t="shared" si="171"/>
        <v>0.32219239027215962</v>
      </c>
      <c r="CM365">
        <f t="shared" si="172"/>
        <v>61.930968059732713</v>
      </c>
      <c r="CN365">
        <f t="shared" si="173"/>
        <v>0.79424347117525795</v>
      </c>
      <c r="CO365">
        <f t="shared" si="174"/>
        <v>66.469917846289434</v>
      </c>
      <c r="CP365">
        <f t="shared" si="175"/>
        <v>763.78955060797978</v>
      </c>
      <c r="CQ365">
        <f t="shared" si="176"/>
        <v>4.1167858612791146E-2</v>
      </c>
      <c r="CR365">
        <f t="shared" si="177"/>
        <v>0</v>
      </c>
      <c r="CS365">
        <f t="shared" si="178"/>
        <v>1574.1687166683437</v>
      </c>
      <c r="CT365">
        <f t="shared" si="179"/>
        <v>0</v>
      </c>
      <c r="CU365" t="e">
        <f t="shared" si="180"/>
        <v>#DIV/0!</v>
      </c>
      <c r="CV365" t="e">
        <f t="shared" si="181"/>
        <v>#DIV/0!</v>
      </c>
    </row>
    <row r="366" spans="1:100" s="25" customFormat="1" x14ac:dyDescent="0.3">
      <c r="A366" s="4" t="str">
        <f>VLOOKUP(B366,ListCodeMtrx!A$1:B$91,2,TRUE)</f>
        <v>M75</v>
      </c>
      <c r="B366" s="5">
        <v>75</v>
      </c>
      <c r="C366" s="10">
        <v>1</v>
      </c>
      <c r="D366" s="10">
        <v>3</v>
      </c>
      <c r="E366" s="10">
        <v>3</v>
      </c>
      <c r="F366" s="1">
        <v>72</v>
      </c>
      <c r="G366" s="17">
        <v>41316</v>
      </c>
      <c r="H366" s="11">
        <v>2</v>
      </c>
      <c r="I366" s="11">
        <v>152.76168951647995</v>
      </c>
      <c r="J366" s="11">
        <v>1.4341142573676879</v>
      </c>
      <c r="K366" s="11">
        <v>143.61016515160398</v>
      </c>
      <c r="L366" s="11">
        <v>231.91752224694628</v>
      </c>
      <c r="M366" s="1">
        <v>44.7</v>
      </c>
      <c r="N366" s="19">
        <v>54</v>
      </c>
      <c r="O366" s="19" t="s">
        <v>548</v>
      </c>
      <c r="P366" s="12">
        <v>0.15763888888888888</v>
      </c>
      <c r="Q366" s="12">
        <f t="shared" si="182"/>
        <v>0.5275925925925925</v>
      </c>
      <c r="R366" s="19">
        <v>12228.5</v>
      </c>
      <c r="S366" s="19">
        <v>0</v>
      </c>
      <c r="T366" s="13" t="s">
        <v>194</v>
      </c>
      <c r="U366" s="5">
        <f t="shared" si="141"/>
        <v>31.800093522411196</v>
      </c>
      <c r="V366" s="5">
        <f t="shared" si="142"/>
        <v>0.51665187729531559</v>
      </c>
      <c r="W366" s="5">
        <f t="shared" si="143"/>
        <v>271.20233947216599</v>
      </c>
      <c r="X366" s="5">
        <v>24.304347991943359</v>
      </c>
      <c r="Y366" s="19">
        <v>9</v>
      </c>
      <c r="Z366" s="19">
        <v>9</v>
      </c>
      <c r="AA366" s="19">
        <v>0</v>
      </c>
      <c r="AB366" s="19">
        <v>0</v>
      </c>
      <c r="AC366" s="19">
        <v>526.4365234375</v>
      </c>
      <c r="AD366" s="19">
        <v>960.2327880859375</v>
      </c>
      <c r="AE366" s="19">
        <v>735.918701171875</v>
      </c>
      <c r="AF366" s="5" t="e">
        <f t="shared" si="144"/>
        <v>#DIV/0!</v>
      </c>
      <c r="AG366" s="5">
        <f t="shared" si="145"/>
        <v>0.45176156243647686</v>
      </c>
      <c r="AH366" s="5">
        <f t="shared" si="146"/>
        <v>0.23360386116495241</v>
      </c>
      <c r="AI366" s="19">
        <v>-1</v>
      </c>
      <c r="AJ366" s="19">
        <v>0.87</v>
      </c>
      <c r="AK366" s="19">
        <v>0.92</v>
      </c>
      <c r="AL366" s="19">
        <v>10.012383460998535</v>
      </c>
      <c r="AM366" s="5">
        <f t="shared" si="147"/>
        <v>0.87500619173049932</v>
      </c>
      <c r="AN366" s="5">
        <f t="shared" si="148"/>
        <v>2.0827746765964394E-2</v>
      </c>
      <c r="AO366" s="5">
        <f t="shared" si="149"/>
        <v>0.51709547820992396</v>
      </c>
      <c r="AP366" s="5">
        <f t="shared" si="150"/>
        <v>1.8240238762611976</v>
      </c>
      <c r="AQ366" s="5">
        <f t="shared" si="151"/>
        <v>-1</v>
      </c>
      <c r="AR366" s="19">
        <v>1799.789306640625</v>
      </c>
      <c r="AS366" s="19">
        <v>0.5</v>
      </c>
      <c r="AT366" s="5">
        <f t="shared" si="152"/>
        <v>183.94280906871813</v>
      </c>
      <c r="AU366" s="5">
        <f t="shared" si="153"/>
        <v>5.3580500959306656</v>
      </c>
      <c r="AV366" s="5">
        <f t="shared" si="154"/>
        <v>1.0801721597610987</v>
      </c>
      <c r="AW366" s="5">
        <f t="shared" si="155"/>
        <v>24.304347991943359</v>
      </c>
      <c r="AX366" s="19">
        <v>2</v>
      </c>
      <c r="AY366" s="5">
        <f t="shared" si="156"/>
        <v>4.644859790802002</v>
      </c>
      <c r="AZ366" s="19">
        <v>1</v>
      </c>
      <c r="BA366" s="5">
        <f t="shared" si="157"/>
        <v>9.2897195816040039</v>
      </c>
      <c r="BB366" s="19">
        <v>24.556259155273438</v>
      </c>
      <c r="BC366" s="19">
        <v>24.304347991943359</v>
      </c>
      <c r="BD366" s="19">
        <v>25.011613845825195</v>
      </c>
      <c r="BE366" s="19">
        <v>399.32510375976562</v>
      </c>
      <c r="BF366" s="19">
        <v>380.03289794921875</v>
      </c>
      <c r="BG366" s="19">
        <v>16.475013732910156</v>
      </c>
      <c r="BH366" s="19">
        <v>19.470491409301758</v>
      </c>
      <c r="BI366" s="19">
        <v>53.831920623779297</v>
      </c>
      <c r="BJ366" s="19">
        <v>63.619609832763672</v>
      </c>
      <c r="BK366" s="19">
        <v>350.77719116210937</v>
      </c>
      <c r="BL366" s="19">
        <v>1799.789306640625</v>
      </c>
      <c r="BM366" s="19">
        <v>0.15070833265781403</v>
      </c>
      <c r="BN366" s="19">
        <v>101.17857360839844</v>
      </c>
      <c r="BO366" s="19">
        <v>1.4939975738525391</v>
      </c>
      <c r="BP366" s="19">
        <v>0.19240285456180573</v>
      </c>
      <c r="BQ366" s="19">
        <v>0.25</v>
      </c>
      <c r="BR366" s="19">
        <v>-1.355140209197998</v>
      </c>
      <c r="BS366" s="19">
        <v>7.355140209197998</v>
      </c>
      <c r="BT366" s="19">
        <v>1</v>
      </c>
      <c r="BU366" s="19">
        <v>0</v>
      </c>
      <c r="BV366" s="19">
        <v>0.15999999642372131</v>
      </c>
      <c r="BW366" s="19">
        <v>111115</v>
      </c>
      <c r="BX366" s="5">
        <f t="shared" si="158"/>
        <v>1.7538859558105466</v>
      </c>
      <c r="BY366" s="5">
        <f t="shared" si="159"/>
        <v>5.3580500959306658E-3</v>
      </c>
      <c r="BZ366" s="5">
        <f t="shared" si="160"/>
        <v>297.45434799194334</v>
      </c>
      <c r="CA366" s="5">
        <f t="shared" si="161"/>
        <v>297.70625915527341</v>
      </c>
      <c r="CB366" s="5">
        <f t="shared" si="162"/>
        <v>287.96628262595186</v>
      </c>
      <c r="CC366" s="5">
        <f t="shared" si="140"/>
        <v>0.2180716305765468</v>
      </c>
      <c r="CD366" s="5">
        <f t="shared" si="163"/>
        <v>3.050168708008826</v>
      </c>
      <c r="CE366" s="5">
        <f t="shared" si="164"/>
        <v>30.146389687348226</v>
      </c>
      <c r="CF366" s="5">
        <f t="shared" si="165"/>
        <v>10.675898278046468</v>
      </c>
      <c r="CG366" s="5">
        <f t="shared" si="166"/>
        <v>24.430303573608398</v>
      </c>
      <c r="CH366" s="5">
        <f t="shared" si="167"/>
        <v>3.0732699174319813</v>
      </c>
      <c r="CI366" s="5">
        <f t="shared" si="168"/>
        <v>0.48943190470590958</v>
      </c>
      <c r="CJ366" s="5">
        <f t="shared" si="169"/>
        <v>1.9699965482477273</v>
      </c>
      <c r="CK366" s="5">
        <f t="shared" si="170"/>
        <v>1.103273369184254</v>
      </c>
      <c r="CL366" s="5">
        <f t="shared" si="171"/>
        <v>0.30822932000899123</v>
      </c>
      <c r="CM366" s="5">
        <f t="shared" si="172"/>
        <v>27.439865867054408</v>
      </c>
      <c r="CN366" s="5">
        <f t="shared" si="173"/>
        <v>0.71362858567156184</v>
      </c>
      <c r="CO366" s="5">
        <f t="shared" si="174"/>
        <v>65.598811315156453</v>
      </c>
      <c r="CP366" s="5">
        <f t="shared" si="175"/>
        <v>375.41164691164516</v>
      </c>
      <c r="CQ366" s="5">
        <f t="shared" si="176"/>
        <v>5.5566958349375389E-2</v>
      </c>
      <c r="CR366" s="5">
        <f t="shared" si="177"/>
        <v>0</v>
      </c>
      <c r="CS366" s="5">
        <f t="shared" si="178"/>
        <v>1574.8267871208891</v>
      </c>
      <c r="CT366" s="5">
        <f t="shared" si="179"/>
        <v>433.7962646484375</v>
      </c>
      <c r="CU366" s="5">
        <f t="shared" si="180"/>
        <v>0.23360386116495241</v>
      </c>
      <c r="CV366" s="5" t="e">
        <f t="shared" si="181"/>
        <v>#DIV/0!</v>
      </c>
    </row>
    <row r="367" spans="1:100" x14ac:dyDescent="0.3">
      <c r="A367" s="4" t="str">
        <f>VLOOKUP(B367,ListCodeMtrx!A$1:B$91,2,TRUE)</f>
        <v>M73</v>
      </c>
      <c r="B367">
        <v>73</v>
      </c>
      <c r="C367" s="10">
        <v>30</v>
      </c>
      <c r="D367" s="10">
        <v>3</v>
      </c>
      <c r="E367" s="10">
        <v>3</v>
      </c>
      <c r="F367" s="1">
        <v>72</v>
      </c>
      <c r="G367" s="3">
        <v>41316</v>
      </c>
      <c r="H367" s="11">
        <v>2</v>
      </c>
      <c r="I367" s="11">
        <v>155.59035797695648</v>
      </c>
      <c r="J367" s="11">
        <v>1.4926819762856625</v>
      </c>
      <c r="K367" s="11">
        <v>152.54383296200876</v>
      </c>
      <c r="L367" s="11">
        <v>241.73468524012497</v>
      </c>
      <c r="M367" s="1">
        <v>45.7</v>
      </c>
      <c r="N367" s="8">
        <v>55</v>
      </c>
      <c r="O367" s="8" t="s">
        <v>549</v>
      </c>
      <c r="P367" s="12">
        <v>0.15763888888888888</v>
      </c>
      <c r="Q367" s="12">
        <f t="shared" si="182"/>
        <v>0.53340277777777778</v>
      </c>
      <c r="R367" s="8">
        <v>12739</v>
      </c>
      <c r="S367" s="8">
        <v>0</v>
      </c>
      <c r="T367" s="13">
        <v>400</v>
      </c>
      <c r="U367">
        <f t="shared" si="141"/>
        <v>30.315408820591291</v>
      </c>
      <c r="V367">
        <f t="shared" si="142"/>
        <v>0.44269202417769771</v>
      </c>
      <c r="W367">
        <f t="shared" si="143"/>
        <v>262.16713793109534</v>
      </c>
      <c r="X367">
        <v>24.284074783325195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t="e">
        <f t="shared" si="144"/>
        <v>#DIV/0!</v>
      </c>
      <c r="AG367" t="e">
        <f t="shared" si="145"/>
        <v>#DIV/0!</v>
      </c>
      <c r="AH367" t="e">
        <f t="shared" si="146"/>
        <v>#DIV/0!</v>
      </c>
      <c r="AI367" s="8">
        <v>-1</v>
      </c>
      <c r="AJ367" s="8">
        <v>0.87</v>
      </c>
      <c r="AK367" s="8">
        <v>0.92</v>
      </c>
      <c r="AL367" s="8">
        <v>10.012383460998535</v>
      </c>
      <c r="AM367">
        <f t="shared" si="147"/>
        <v>0.87500619173049932</v>
      </c>
      <c r="AN367">
        <f t="shared" si="148"/>
        <v>1.9884309109241716E-2</v>
      </c>
      <c r="AO367" t="e">
        <f t="shared" si="149"/>
        <v>#DIV/0!</v>
      </c>
      <c r="AP367" t="e">
        <f t="shared" si="150"/>
        <v>#DIV/0!</v>
      </c>
      <c r="AQ367" t="e">
        <f t="shared" si="151"/>
        <v>#DIV/0!</v>
      </c>
      <c r="AR367" s="8">
        <v>1799.789306640625</v>
      </c>
      <c r="AS367" s="8">
        <v>0.5</v>
      </c>
      <c r="AT367" t="e">
        <f t="shared" si="152"/>
        <v>#DIV/0!</v>
      </c>
      <c r="AU367">
        <f t="shared" si="153"/>
        <v>4.8198152284914144</v>
      </c>
      <c r="AV367">
        <f t="shared" si="154"/>
        <v>1.1256857128805835</v>
      </c>
      <c r="AW367">
        <f t="shared" si="155"/>
        <v>24.284074783325195</v>
      </c>
      <c r="AX367" s="8">
        <v>2</v>
      </c>
      <c r="AY367">
        <f t="shared" si="156"/>
        <v>4.644859790802002</v>
      </c>
      <c r="AZ367" s="8">
        <v>1</v>
      </c>
      <c r="BA367">
        <f t="shared" si="157"/>
        <v>9.2897195816040039</v>
      </c>
      <c r="BB367" s="8">
        <v>24.565397262573242</v>
      </c>
      <c r="BC367" s="8">
        <v>24.284074783325195</v>
      </c>
      <c r="BD367" s="8">
        <v>25.013513565063477</v>
      </c>
      <c r="BE367" s="8">
        <v>400.37826538085937</v>
      </c>
      <c r="BF367" s="8">
        <v>382.04544067382812</v>
      </c>
      <c r="BG367" s="8">
        <v>16.28944206237793</v>
      </c>
      <c r="BH367" s="8">
        <v>18.985086441040039</v>
      </c>
      <c r="BI367" s="8">
        <v>53.193576812744141</v>
      </c>
      <c r="BJ367" s="8">
        <v>61.996269226074219</v>
      </c>
      <c r="BK367" s="8">
        <v>350.8111572265625</v>
      </c>
      <c r="BL367" s="8">
        <v>1799.8505859375</v>
      </c>
      <c r="BM367" s="8">
        <v>0.14160792529582977</v>
      </c>
      <c r="BN367" s="8">
        <v>101.17304229736328</v>
      </c>
      <c r="BO367" s="8">
        <v>1.3841648101806641</v>
      </c>
      <c r="BP367" s="8">
        <v>0.18444158136844635</v>
      </c>
      <c r="BQ367" s="8">
        <v>0.5</v>
      </c>
      <c r="BR367" s="8">
        <v>-1.355140209197998</v>
      </c>
      <c r="BS367" s="8">
        <v>7.355140209197998</v>
      </c>
      <c r="BT367" s="8">
        <v>1</v>
      </c>
      <c r="BU367" s="8">
        <v>0</v>
      </c>
      <c r="BV367" s="8">
        <v>0.15999999642372131</v>
      </c>
      <c r="BW367" s="8">
        <v>111115</v>
      </c>
      <c r="BX367">
        <f t="shared" si="158"/>
        <v>1.7540557861328123</v>
      </c>
      <c r="BY367">
        <f t="shared" si="159"/>
        <v>4.819815228491414E-3</v>
      </c>
      <c r="BZ367">
        <f t="shared" si="160"/>
        <v>297.43407478332517</v>
      </c>
      <c r="CA367">
        <f t="shared" si="161"/>
        <v>297.71539726257322</v>
      </c>
      <c r="CB367">
        <f t="shared" si="162"/>
        <v>287.97608731323271</v>
      </c>
      <c r="CC367">
        <f t="shared" si="140"/>
        <v>0.31436011725817198</v>
      </c>
      <c r="CD367">
        <f t="shared" si="163"/>
        <v>3.0464646663990256</v>
      </c>
      <c r="CE367">
        <f t="shared" si="164"/>
        <v>30.111426890228259</v>
      </c>
      <c r="CF367">
        <f t="shared" si="165"/>
        <v>11.12634044918822</v>
      </c>
      <c r="CG367">
        <f t="shared" si="166"/>
        <v>24.424736022949219</v>
      </c>
      <c r="CH367">
        <f t="shared" si="167"/>
        <v>3.0722455649310536</v>
      </c>
      <c r="CI367">
        <f t="shared" si="168"/>
        <v>0.42255557329494592</v>
      </c>
      <c r="CJ367">
        <f t="shared" si="169"/>
        <v>1.9207789535184421</v>
      </c>
      <c r="CK367">
        <f t="shared" si="170"/>
        <v>1.1514666114126115</v>
      </c>
      <c r="CL367">
        <f t="shared" si="171"/>
        <v>0.26583544219302879</v>
      </c>
      <c r="CM367">
        <f t="shared" si="172"/>
        <v>26.524246934881383</v>
      </c>
      <c r="CN367">
        <f t="shared" si="173"/>
        <v>0.6862197791673712</v>
      </c>
      <c r="CO367">
        <f t="shared" si="174"/>
        <v>63.842586484482176</v>
      </c>
      <c r="CP367">
        <f t="shared" si="175"/>
        <v>377.63994688595949</v>
      </c>
      <c r="CQ367">
        <f t="shared" si="176"/>
        <v>5.1250248428445361E-2</v>
      </c>
      <c r="CR367">
        <f t="shared" si="177"/>
        <v>0</v>
      </c>
      <c r="CS367">
        <f t="shared" si="178"/>
        <v>1574.8804068850798</v>
      </c>
      <c r="CT367">
        <f t="shared" si="179"/>
        <v>0</v>
      </c>
      <c r="CU367" t="e">
        <f t="shared" si="180"/>
        <v>#DIV/0!</v>
      </c>
      <c r="CV367" t="e">
        <f t="shared" si="181"/>
        <v>#DIV/0!</v>
      </c>
    </row>
    <row r="368" spans="1:100" s="25" customFormat="1" x14ac:dyDescent="0.3">
      <c r="A368" s="4" t="str">
        <f>VLOOKUP(B368,ListCodeMtrx!A$1:B$91,2,TRUE)</f>
        <v>M73</v>
      </c>
      <c r="B368">
        <v>73</v>
      </c>
      <c r="C368" s="10">
        <v>30</v>
      </c>
      <c r="D368" s="10">
        <v>3</v>
      </c>
      <c r="E368" s="10">
        <v>3</v>
      </c>
      <c r="F368" s="1">
        <v>72</v>
      </c>
      <c r="G368" s="3">
        <v>41316</v>
      </c>
      <c r="H368" s="11">
        <v>2</v>
      </c>
      <c r="I368" s="11">
        <v>155.59035797695648</v>
      </c>
      <c r="J368" s="11">
        <v>1.4926819762856625</v>
      </c>
      <c r="K368" s="11">
        <v>152.54383296200876</v>
      </c>
      <c r="L368" s="11">
        <v>241.73468524012497</v>
      </c>
      <c r="M368" s="1">
        <v>45.7</v>
      </c>
      <c r="N368" s="8">
        <v>56</v>
      </c>
      <c r="O368" s="8" t="s">
        <v>550</v>
      </c>
      <c r="P368" s="12">
        <v>0.15763888888888888</v>
      </c>
      <c r="Q368" s="12">
        <f t="shared" si="182"/>
        <v>0.53582175925925923</v>
      </c>
      <c r="R368" s="8">
        <v>12948</v>
      </c>
      <c r="S368" s="8">
        <v>0</v>
      </c>
      <c r="T368" s="13">
        <v>50</v>
      </c>
      <c r="U368" s="14">
        <f t="shared" si="141"/>
        <v>0.38290850527750209</v>
      </c>
      <c r="V368" s="14">
        <f t="shared" si="142"/>
        <v>0.40992587272525566</v>
      </c>
      <c r="W368" s="14">
        <f t="shared" si="143"/>
        <v>46.785402081185872</v>
      </c>
      <c r="X368" s="15">
        <v>24.469736099243164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t="e">
        <f t="shared" si="144"/>
        <v>#DIV/0!</v>
      </c>
      <c r="AG368" t="e">
        <f t="shared" si="145"/>
        <v>#DIV/0!</v>
      </c>
      <c r="AH368" t="e">
        <f t="shared" si="146"/>
        <v>#DIV/0!</v>
      </c>
      <c r="AI368" s="8">
        <v>-1</v>
      </c>
      <c r="AJ368" s="8">
        <v>0.87</v>
      </c>
      <c r="AK368" s="8">
        <v>0.92</v>
      </c>
      <c r="AL368" s="8">
        <v>10.012383460998535</v>
      </c>
      <c r="AM368">
        <f t="shared" si="147"/>
        <v>0.87500619173049932</v>
      </c>
      <c r="AN368">
        <f t="shared" si="148"/>
        <v>8.7787364257269442E-4</v>
      </c>
      <c r="AO368" t="e">
        <f t="shared" si="149"/>
        <v>#DIV/0!</v>
      </c>
      <c r="AP368" t="e">
        <f t="shared" si="150"/>
        <v>#DIV/0!</v>
      </c>
      <c r="AQ368" t="e">
        <f t="shared" si="151"/>
        <v>#DIV/0!</v>
      </c>
      <c r="AR368" s="8">
        <v>1799.789306640625</v>
      </c>
      <c r="AS368" s="8">
        <v>0.5</v>
      </c>
      <c r="AT368" t="e">
        <f t="shared" si="152"/>
        <v>#DIV/0!</v>
      </c>
      <c r="AU368">
        <f t="shared" si="153"/>
        <v>4.6454203850516063</v>
      </c>
      <c r="AV368">
        <f t="shared" si="154"/>
        <v>1.1674856213005644</v>
      </c>
      <c r="AW368">
        <f t="shared" si="155"/>
        <v>24.469736099243164</v>
      </c>
      <c r="AX368" s="8">
        <v>2</v>
      </c>
      <c r="AY368">
        <f t="shared" si="156"/>
        <v>4.644859790802002</v>
      </c>
      <c r="AZ368" s="8">
        <v>1</v>
      </c>
      <c r="BA368">
        <f t="shared" si="157"/>
        <v>9.2897195816040039</v>
      </c>
      <c r="BB368" s="8">
        <v>24.550146102905273</v>
      </c>
      <c r="BC368" s="8">
        <v>24.469736099243164</v>
      </c>
      <c r="BD368" s="8">
        <v>25.010217666625977</v>
      </c>
      <c r="BE368" s="8">
        <v>49.588584899902344</v>
      </c>
      <c r="BF368" s="8">
        <v>49.239864349365234</v>
      </c>
      <c r="BG368" s="8">
        <v>16.311697006225586</v>
      </c>
      <c r="BH368" s="8">
        <v>18.910118103027344</v>
      </c>
      <c r="BI368" s="8">
        <v>53.310791015625</v>
      </c>
      <c r="BJ368" s="8">
        <v>61.803096771240234</v>
      </c>
      <c r="BK368" s="8">
        <v>350.79571533203125</v>
      </c>
      <c r="BL368" s="8">
        <v>1800.322509765625</v>
      </c>
      <c r="BM368" s="8">
        <v>0.20735123753547668</v>
      </c>
      <c r="BN368" s="8">
        <v>101.16530609130859</v>
      </c>
      <c r="BO368" s="8">
        <v>0.14626884460449219</v>
      </c>
      <c r="BP368" s="8">
        <v>0.19498921930789948</v>
      </c>
      <c r="BQ368" s="8">
        <v>0.5</v>
      </c>
      <c r="BR368" s="8">
        <v>-1.355140209197998</v>
      </c>
      <c r="BS368" s="8">
        <v>7.355140209197998</v>
      </c>
      <c r="BT368" s="8">
        <v>1</v>
      </c>
      <c r="BU368" s="8">
        <v>0</v>
      </c>
      <c r="BV368" s="8">
        <v>0.15999999642372131</v>
      </c>
      <c r="BW368" s="8">
        <v>111115</v>
      </c>
      <c r="BX368">
        <f t="shared" si="158"/>
        <v>1.7539785766601561</v>
      </c>
      <c r="BY368">
        <f t="shared" si="159"/>
        <v>4.645420385051606E-3</v>
      </c>
      <c r="BZ368">
        <f t="shared" si="160"/>
        <v>297.61973609924314</v>
      </c>
      <c r="CA368">
        <f t="shared" si="161"/>
        <v>297.70014610290525</v>
      </c>
      <c r="CB368">
        <f t="shared" si="162"/>
        <v>288.05159512404498</v>
      </c>
      <c r="CC368">
        <f t="shared" si="140"/>
        <v>0.33626714327917695</v>
      </c>
      <c r="CD368">
        <f t="shared" si="163"/>
        <v>3.0805335074161215</v>
      </c>
      <c r="CE368">
        <f t="shared" si="164"/>
        <v>30.450493617206376</v>
      </c>
      <c r="CF368">
        <f t="shared" si="165"/>
        <v>11.540375514179033</v>
      </c>
      <c r="CG368">
        <f t="shared" si="166"/>
        <v>24.509941101074219</v>
      </c>
      <c r="CH368">
        <f t="shared" si="167"/>
        <v>3.0879548355959097</v>
      </c>
      <c r="CI368">
        <f t="shared" si="168"/>
        <v>0.39260160846005399</v>
      </c>
      <c r="CJ368">
        <f t="shared" si="169"/>
        <v>1.9130478861155571</v>
      </c>
      <c r="CK368">
        <f t="shared" si="170"/>
        <v>1.1749069494803526</v>
      </c>
      <c r="CL368">
        <f t="shared" si="171"/>
        <v>0.2468758139864263</v>
      </c>
      <c r="CM368">
        <f t="shared" si="172"/>
        <v>4.7330595221481149</v>
      </c>
      <c r="CN368">
        <f t="shared" si="173"/>
        <v>0.95015294415182516</v>
      </c>
      <c r="CO368">
        <f t="shared" si="174"/>
        <v>62.784371800298921</v>
      </c>
      <c r="CP368">
        <f t="shared" si="175"/>
        <v>49.184219345489311</v>
      </c>
      <c r="CQ368">
        <f t="shared" si="176"/>
        <v>4.8878827967093032E-3</v>
      </c>
      <c r="CR368">
        <f t="shared" si="177"/>
        <v>0</v>
      </c>
      <c r="CS368">
        <f t="shared" si="178"/>
        <v>1575.2933431567142</v>
      </c>
      <c r="CT368">
        <f t="shared" si="179"/>
        <v>0</v>
      </c>
      <c r="CU368" t="e">
        <f t="shared" si="180"/>
        <v>#DIV/0!</v>
      </c>
      <c r="CV368" t="e">
        <f t="shared" si="181"/>
        <v>#DIV/0!</v>
      </c>
    </row>
    <row r="369" spans="1:100" s="25" customFormat="1" x14ac:dyDescent="0.3">
      <c r="A369" s="4" t="str">
        <f>VLOOKUP(B369,ListCodeMtrx!A$1:B$91,2,TRUE)</f>
        <v>M73</v>
      </c>
      <c r="B369">
        <v>73</v>
      </c>
      <c r="C369" s="10">
        <v>30</v>
      </c>
      <c r="D369" s="10">
        <v>3</v>
      </c>
      <c r="E369" s="10">
        <v>3</v>
      </c>
      <c r="F369" s="1">
        <v>72</v>
      </c>
      <c r="G369" s="3">
        <v>41316</v>
      </c>
      <c r="H369" s="11">
        <v>2</v>
      </c>
      <c r="I369" s="11">
        <v>155.59035797695648</v>
      </c>
      <c r="J369" s="11">
        <v>1.4926819762856625</v>
      </c>
      <c r="K369" s="11">
        <v>152.54383296200876</v>
      </c>
      <c r="L369" s="11">
        <v>241.73468524012497</v>
      </c>
      <c r="M369" s="1">
        <v>45.7</v>
      </c>
      <c r="N369" s="8">
        <v>57</v>
      </c>
      <c r="O369" s="8" t="s">
        <v>551</v>
      </c>
      <c r="P369" s="12">
        <v>0.15763888888888888</v>
      </c>
      <c r="Q369" s="12">
        <f t="shared" si="182"/>
        <v>0.53754629629629636</v>
      </c>
      <c r="R369" s="8">
        <v>13097</v>
      </c>
      <c r="S369" s="8">
        <v>0</v>
      </c>
      <c r="T369" s="13">
        <v>150</v>
      </c>
      <c r="U369" s="14">
        <f t="shared" si="141"/>
        <v>10.361805100425284</v>
      </c>
      <c r="V369" s="14">
        <f t="shared" si="142"/>
        <v>0.41626649708327351</v>
      </c>
      <c r="W369" s="14">
        <f t="shared" si="143"/>
        <v>101.22761154023836</v>
      </c>
      <c r="X369" s="15">
        <v>24.362167358398438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t="e">
        <f t="shared" si="144"/>
        <v>#DIV/0!</v>
      </c>
      <c r="AG369" t="e">
        <f t="shared" si="145"/>
        <v>#DIV/0!</v>
      </c>
      <c r="AH369" t="e">
        <f t="shared" si="146"/>
        <v>#DIV/0!</v>
      </c>
      <c r="AI369" s="8">
        <v>-1</v>
      </c>
      <c r="AJ369" s="8">
        <v>0.87</v>
      </c>
      <c r="AK369" s="8">
        <v>0.92</v>
      </c>
      <c r="AL369" s="8">
        <v>10.012383460998535</v>
      </c>
      <c r="AM369">
        <f t="shared" si="147"/>
        <v>0.87500619173049932</v>
      </c>
      <c r="AN369">
        <f t="shared" si="148"/>
        <v>7.2105548340713598E-3</v>
      </c>
      <c r="AO369" t="e">
        <f t="shared" si="149"/>
        <v>#DIV/0!</v>
      </c>
      <c r="AP369" t="e">
        <f t="shared" si="150"/>
        <v>#DIV/0!</v>
      </c>
      <c r="AQ369" t="e">
        <f t="shared" si="151"/>
        <v>#DIV/0!</v>
      </c>
      <c r="AR369" s="8">
        <v>1799.789306640625</v>
      </c>
      <c r="AS369" s="8">
        <v>0.5</v>
      </c>
      <c r="AT369" t="e">
        <f t="shared" si="152"/>
        <v>#DIV/0!</v>
      </c>
      <c r="AU369">
        <f t="shared" si="153"/>
        <v>4.6455749814445539</v>
      </c>
      <c r="AV369">
        <f t="shared" si="154"/>
        <v>1.1505730493608037</v>
      </c>
      <c r="AW369">
        <f t="shared" si="155"/>
        <v>24.362167358398438</v>
      </c>
      <c r="AX369" s="8">
        <v>2</v>
      </c>
      <c r="AY369">
        <f t="shared" si="156"/>
        <v>4.644859790802002</v>
      </c>
      <c r="AZ369" s="8">
        <v>1</v>
      </c>
      <c r="BA369">
        <f t="shared" si="157"/>
        <v>9.2897195816040039</v>
      </c>
      <c r="BB369" s="8">
        <v>24.521265029907227</v>
      </c>
      <c r="BC369" s="8">
        <v>24.362167358398438</v>
      </c>
      <c r="BD369" s="8">
        <v>25.013095855712891</v>
      </c>
      <c r="BE369" s="8">
        <v>151.15582275390625</v>
      </c>
      <c r="BF369" s="8">
        <v>144.86473083496094</v>
      </c>
      <c r="BG369" s="8">
        <v>16.284101486206055</v>
      </c>
      <c r="BH369" s="8">
        <v>18.882600784301758</v>
      </c>
      <c r="BI369" s="8">
        <v>53.310329437255859</v>
      </c>
      <c r="BJ369" s="8">
        <v>61.817207336425781</v>
      </c>
      <c r="BK369" s="8">
        <v>350.80667114257812</v>
      </c>
      <c r="BL369" s="8">
        <v>1800.8084716796875</v>
      </c>
      <c r="BM369" s="8">
        <v>0.16588304936885834</v>
      </c>
      <c r="BN369" s="8">
        <v>101.16091918945312</v>
      </c>
      <c r="BO369" s="8">
        <v>0.61150932312011719</v>
      </c>
      <c r="BP369" s="8">
        <v>0.1920480877161026</v>
      </c>
      <c r="BQ369" s="8">
        <v>0.75</v>
      </c>
      <c r="BR369" s="8">
        <v>-1.355140209197998</v>
      </c>
      <c r="BS369" s="8">
        <v>7.355140209197998</v>
      </c>
      <c r="BT369" s="8">
        <v>1</v>
      </c>
      <c r="BU369" s="8">
        <v>0</v>
      </c>
      <c r="BV369" s="8">
        <v>0.15999999642372131</v>
      </c>
      <c r="BW369" s="8">
        <v>111115</v>
      </c>
      <c r="BX369">
        <f t="shared" si="158"/>
        <v>1.7540333557128904</v>
      </c>
      <c r="BY369">
        <f t="shared" si="159"/>
        <v>4.6455749814445536E-3</v>
      </c>
      <c r="BZ369">
        <f t="shared" si="160"/>
        <v>297.51216735839841</v>
      </c>
      <c r="CA369">
        <f t="shared" si="161"/>
        <v>297.6712650299072</v>
      </c>
      <c r="CB369">
        <f t="shared" si="162"/>
        <v>288.12934902855704</v>
      </c>
      <c r="CC369">
        <f t="shared" si="140"/>
        <v>0.34013807556270542</v>
      </c>
      <c r="CD369">
        <f t="shared" si="163"/>
        <v>3.0607543013882581</v>
      </c>
      <c r="CE369">
        <f t="shared" si="164"/>
        <v>30.256291915024114</v>
      </c>
      <c r="CF369">
        <f t="shared" si="165"/>
        <v>11.373691130722356</v>
      </c>
      <c r="CG369">
        <f t="shared" si="166"/>
        <v>24.441716194152832</v>
      </c>
      <c r="CH369">
        <f t="shared" si="167"/>
        <v>3.0753706154250522</v>
      </c>
      <c r="CI369">
        <f t="shared" si="168"/>
        <v>0.39841382398141656</v>
      </c>
      <c r="CJ369">
        <f t="shared" si="169"/>
        <v>1.9101812520274544</v>
      </c>
      <c r="CK369">
        <f t="shared" si="170"/>
        <v>1.1651893633975978</v>
      </c>
      <c r="CL369">
        <f t="shared" si="171"/>
        <v>0.25055332459077384</v>
      </c>
      <c r="CM369">
        <f t="shared" si="172"/>
        <v>10.240278230763405</v>
      </c>
      <c r="CN369">
        <f t="shared" si="173"/>
        <v>0.69877333811197462</v>
      </c>
      <c r="CO369">
        <f t="shared" si="174"/>
        <v>63.114785436244958</v>
      </c>
      <c r="CP369">
        <f t="shared" si="175"/>
        <v>143.35893329578929</v>
      </c>
      <c r="CQ369">
        <f t="shared" si="176"/>
        <v>4.561858062212152E-2</v>
      </c>
      <c r="CR369">
        <f t="shared" si="177"/>
        <v>0</v>
      </c>
      <c r="CS369">
        <f t="shared" si="178"/>
        <v>1575.7185628404641</v>
      </c>
      <c r="CT369">
        <f t="shared" si="179"/>
        <v>0</v>
      </c>
      <c r="CU369" t="e">
        <f t="shared" si="180"/>
        <v>#DIV/0!</v>
      </c>
      <c r="CV369" t="e">
        <f t="shared" si="181"/>
        <v>#DIV/0!</v>
      </c>
    </row>
    <row r="370" spans="1:100" s="25" customFormat="1" x14ac:dyDescent="0.3">
      <c r="A370" s="4" t="str">
        <f>VLOOKUP(B370,ListCodeMtrx!A$1:B$91,2,TRUE)</f>
        <v>M73</v>
      </c>
      <c r="B370">
        <v>73</v>
      </c>
      <c r="C370" s="10">
        <v>30</v>
      </c>
      <c r="D370" s="10">
        <v>3</v>
      </c>
      <c r="E370" s="10">
        <v>3</v>
      </c>
      <c r="F370" s="1">
        <v>72</v>
      </c>
      <c r="G370" s="3">
        <v>41316</v>
      </c>
      <c r="H370" s="11">
        <v>2</v>
      </c>
      <c r="I370" s="11">
        <v>155.59035797695648</v>
      </c>
      <c r="J370" s="11">
        <v>1.4926819762856625</v>
      </c>
      <c r="K370" s="11">
        <v>152.54383296200876</v>
      </c>
      <c r="L370" s="11">
        <v>241.73468524012497</v>
      </c>
      <c r="M370" s="1">
        <v>45.7</v>
      </c>
      <c r="N370" s="8">
        <v>58</v>
      </c>
      <c r="O370" s="8" t="s">
        <v>552</v>
      </c>
      <c r="P370" s="12">
        <v>0.15763888888888888</v>
      </c>
      <c r="Q370" s="12">
        <f t="shared" si="182"/>
        <v>0.53996527777777781</v>
      </c>
      <c r="R370" s="8">
        <v>13306</v>
      </c>
      <c r="S370" s="8">
        <v>0</v>
      </c>
      <c r="T370" s="13" t="s">
        <v>192</v>
      </c>
      <c r="U370" s="14">
        <f t="shared" si="141"/>
        <v>31.353203264321696</v>
      </c>
      <c r="V370" s="14">
        <f t="shared" si="142"/>
        <v>0.40884043967069683</v>
      </c>
      <c r="W370" s="14">
        <f t="shared" si="143"/>
        <v>247.87278631882407</v>
      </c>
      <c r="X370" s="15">
        <v>24.359277725219727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t="e">
        <f t="shared" si="144"/>
        <v>#DIV/0!</v>
      </c>
      <c r="AG370" t="e">
        <f t="shared" si="145"/>
        <v>#DIV/0!</v>
      </c>
      <c r="AH370" t="e">
        <f t="shared" si="146"/>
        <v>#DIV/0!</v>
      </c>
      <c r="AI370" s="8">
        <v>-1</v>
      </c>
      <c r="AJ370" s="8">
        <v>0.87</v>
      </c>
      <c r="AK370" s="8">
        <v>0.92</v>
      </c>
      <c r="AL370" s="8">
        <v>10.012383460998535</v>
      </c>
      <c r="AM370">
        <f t="shared" si="147"/>
        <v>0.87500619173049932</v>
      </c>
      <c r="AN370">
        <f t="shared" si="148"/>
        <v>2.0532897266392649E-2</v>
      </c>
      <c r="AO370" t="e">
        <f t="shared" si="149"/>
        <v>#DIV/0!</v>
      </c>
      <c r="AP370" t="e">
        <f t="shared" si="150"/>
        <v>#DIV/0!</v>
      </c>
      <c r="AQ370" t="e">
        <f t="shared" si="151"/>
        <v>#DIV/0!</v>
      </c>
      <c r="AR370" s="8">
        <v>1799.789306640625</v>
      </c>
      <c r="AS370" s="8">
        <v>0.5</v>
      </c>
      <c r="AT370" t="e">
        <f t="shared" si="152"/>
        <v>#DIV/0!</v>
      </c>
      <c r="AU370">
        <f t="shared" si="153"/>
        <v>4.5949757760783791</v>
      </c>
      <c r="AV370">
        <f t="shared" si="154"/>
        <v>1.1578275764461945</v>
      </c>
      <c r="AW370">
        <f t="shared" si="155"/>
        <v>24.359277725219727</v>
      </c>
      <c r="AX370" s="8">
        <v>2</v>
      </c>
      <c r="AY370">
        <f t="shared" si="156"/>
        <v>4.644859790802002</v>
      </c>
      <c r="AZ370" s="8">
        <v>1</v>
      </c>
      <c r="BA370">
        <f t="shared" si="157"/>
        <v>9.2897195816040039</v>
      </c>
      <c r="BB370" s="8">
        <v>24.517194747924805</v>
      </c>
      <c r="BC370" s="8">
        <v>24.359277725219727</v>
      </c>
      <c r="BD370" s="8">
        <v>25.012582778930664</v>
      </c>
      <c r="BE370" s="8">
        <v>399.93997192382812</v>
      </c>
      <c r="BF370" s="8">
        <v>381.06561279296875</v>
      </c>
      <c r="BG370" s="8">
        <v>16.235836029052734</v>
      </c>
      <c r="BH370" s="8">
        <v>18.806392669677734</v>
      </c>
      <c r="BI370" s="8">
        <v>53.163166046142578</v>
      </c>
      <c r="BJ370" s="8">
        <v>61.580284118652344</v>
      </c>
      <c r="BK370" s="8">
        <v>350.7847900390625</v>
      </c>
      <c r="BL370" s="8">
        <v>1800.7603759765625</v>
      </c>
      <c r="BM370" s="8">
        <v>0.19926038384437561</v>
      </c>
      <c r="BN370" s="8">
        <v>101.15692901611328</v>
      </c>
      <c r="BO370" s="8">
        <v>1.3095684051513672</v>
      </c>
      <c r="BP370" s="8">
        <v>0.17875005304813385</v>
      </c>
      <c r="BQ370" s="8">
        <v>0.25</v>
      </c>
      <c r="BR370" s="8">
        <v>-1.355140209197998</v>
      </c>
      <c r="BS370" s="8">
        <v>7.355140209197998</v>
      </c>
      <c r="BT370" s="8">
        <v>1</v>
      </c>
      <c r="BU370" s="8">
        <v>0</v>
      </c>
      <c r="BV370" s="8">
        <v>0.15999999642372131</v>
      </c>
      <c r="BW370" s="8">
        <v>111115</v>
      </c>
      <c r="BX370">
        <f t="shared" si="158"/>
        <v>1.7539239501953123</v>
      </c>
      <c r="BY370">
        <f t="shared" si="159"/>
        <v>4.5949757760783789E-3</v>
      </c>
      <c r="BZ370">
        <f t="shared" si="160"/>
        <v>297.5092777252197</v>
      </c>
      <c r="CA370">
        <f t="shared" si="161"/>
        <v>297.66719474792478</v>
      </c>
      <c r="CB370">
        <f t="shared" si="162"/>
        <v>288.12165371622905</v>
      </c>
      <c r="CC370">
        <f t="shared" si="140"/>
        <v>0.34897626204205923</v>
      </c>
      <c r="CD370">
        <f t="shared" si="163"/>
        <v>3.0602245047819383</v>
      </c>
      <c r="CE370">
        <f t="shared" si="164"/>
        <v>30.252248012535802</v>
      </c>
      <c r="CF370">
        <f t="shared" si="165"/>
        <v>11.445855342858067</v>
      </c>
      <c r="CG370">
        <f t="shared" si="166"/>
        <v>24.438236236572266</v>
      </c>
      <c r="CH370">
        <f t="shared" si="167"/>
        <v>3.0747299336943601</v>
      </c>
      <c r="CI370">
        <f t="shared" si="168"/>
        <v>0.39160587033839717</v>
      </c>
      <c r="CJ370">
        <f t="shared" si="169"/>
        <v>1.9023969283357438</v>
      </c>
      <c r="CK370">
        <f t="shared" si="170"/>
        <v>1.1723330053586163</v>
      </c>
      <c r="CL370">
        <f t="shared" si="171"/>
        <v>0.24624585637853819</v>
      </c>
      <c r="CM370">
        <f t="shared" si="172"/>
        <v>25.074049850679501</v>
      </c>
      <c r="CN370">
        <f t="shared" si="173"/>
        <v>0.65047272175013138</v>
      </c>
      <c r="CO370">
        <f t="shared" si="174"/>
        <v>62.84889570912727</v>
      </c>
      <c r="CP370">
        <f t="shared" si="175"/>
        <v>376.50930471122081</v>
      </c>
      <c r="CQ370">
        <f t="shared" si="176"/>
        <v>5.2336401184501655E-2</v>
      </c>
      <c r="CR370">
        <f t="shared" si="177"/>
        <v>0</v>
      </c>
      <c r="CS370">
        <f t="shared" si="178"/>
        <v>1575.6764788024341</v>
      </c>
      <c r="CT370">
        <f t="shared" si="179"/>
        <v>0</v>
      </c>
      <c r="CU370" t="e">
        <f t="shared" si="180"/>
        <v>#DIV/0!</v>
      </c>
      <c r="CV370" t="e">
        <f t="shared" si="181"/>
        <v>#DIV/0!</v>
      </c>
    </row>
    <row r="371" spans="1:100" x14ac:dyDescent="0.3">
      <c r="A371" s="4" t="str">
        <f>VLOOKUP(B371,ListCodeMtrx!A$1:B$91,2,TRUE)</f>
        <v>M73</v>
      </c>
      <c r="B371">
        <v>73</v>
      </c>
      <c r="C371" s="10">
        <v>30</v>
      </c>
      <c r="D371" s="10">
        <v>3</v>
      </c>
      <c r="E371" s="10">
        <v>3</v>
      </c>
      <c r="F371" s="1">
        <v>72</v>
      </c>
      <c r="G371" s="3">
        <v>41316</v>
      </c>
      <c r="H371" s="11">
        <v>2</v>
      </c>
      <c r="I371" s="11">
        <v>155.59035797695648</v>
      </c>
      <c r="J371" s="11">
        <v>1.4926819762856625</v>
      </c>
      <c r="K371" s="11">
        <v>152.54383296200876</v>
      </c>
      <c r="L371" s="11">
        <v>241.73468524012497</v>
      </c>
      <c r="M371" s="1">
        <v>45.7</v>
      </c>
      <c r="N371" s="8">
        <v>59</v>
      </c>
      <c r="O371" s="8" t="s">
        <v>553</v>
      </c>
      <c r="P371" s="12">
        <v>0.15763888888888888</v>
      </c>
      <c r="Q371" s="12">
        <f t="shared" si="182"/>
        <v>0.54238425925925926</v>
      </c>
      <c r="R371" s="8">
        <v>13515</v>
      </c>
      <c r="S371" s="8">
        <v>0</v>
      </c>
      <c r="T371" s="13">
        <v>800</v>
      </c>
      <c r="U371" s="14">
        <f t="shared" si="141"/>
        <v>48.002950826766629</v>
      </c>
      <c r="V371" s="14">
        <f t="shared" si="142"/>
        <v>0.36063457686804834</v>
      </c>
      <c r="W371" s="14">
        <f t="shared" si="143"/>
        <v>538.76762673164058</v>
      </c>
      <c r="X371" s="15">
        <v>24.644657135009766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t="e">
        <f t="shared" si="144"/>
        <v>#DIV/0!</v>
      </c>
      <c r="AG371" t="e">
        <f t="shared" si="145"/>
        <v>#DIV/0!</v>
      </c>
      <c r="AH371" t="e">
        <f t="shared" si="146"/>
        <v>#DIV/0!</v>
      </c>
      <c r="AI371" s="8">
        <v>-1</v>
      </c>
      <c r="AJ371" s="8">
        <v>0.87</v>
      </c>
      <c r="AK371" s="8">
        <v>0.92</v>
      </c>
      <c r="AL371" s="8">
        <v>10.012383460998535</v>
      </c>
      <c r="AM371">
        <f t="shared" si="147"/>
        <v>0.87500619173049932</v>
      </c>
      <c r="AN371">
        <f t="shared" si="148"/>
        <v>3.1115794700924567E-2</v>
      </c>
      <c r="AO371" t="e">
        <f t="shared" si="149"/>
        <v>#DIV/0!</v>
      </c>
      <c r="AP371" t="e">
        <f t="shared" si="150"/>
        <v>#DIV/0!</v>
      </c>
      <c r="AQ371" t="e">
        <f t="shared" si="151"/>
        <v>#DIV/0!</v>
      </c>
      <c r="AR371" s="8">
        <v>1799.789306640625</v>
      </c>
      <c r="AS371" s="8">
        <v>0.5</v>
      </c>
      <c r="AT371" t="e">
        <f t="shared" si="152"/>
        <v>#DIV/0!</v>
      </c>
      <c r="AU371">
        <f t="shared" si="153"/>
        <v>4.2296891229195177</v>
      </c>
      <c r="AV371">
        <f t="shared" si="154"/>
        <v>1.2018357874896961</v>
      </c>
      <c r="AW371">
        <f t="shared" si="155"/>
        <v>24.644657135009766</v>
      </c>
      <c r="AX371" s="8">
        <v>2</v>
      </c>
      <c r="AY371">
        <f t="shared" si="156"/>
        <v>4.644859790802002</v>
      </c>
      <c r="AZ371" s="8">
        <v>1</v>
      </c>
      <c r="BA371">
        <f t="shared" si="157"/>
        <v>9.2897195816040039</v>
      </c>
      <c r="BB371" s="8">
        <v>24.591135025024414</v>
      </c>
      <c r="BC371" s="8">
        <v>24.644657135009766</v>
      </c>
      <c r="BD371" s="8">
        <v>25.023000717163086</v>
      </c>
      <c r="BE371" s="8">
        <v>800.7484130859375</v>
      </c>
      <c r="BF371" s="8">
        <v>771.52069091796875</v>
      </c>
      <c r="BG371" s="8">
        <v>16.527050018310547</v>
      </c>
      <c r="BH371" s="8">
        <v>18.892906188964844</v>
      </c>
      <c r="BI371" s="8">
        <v>53.87652587890625</v>
      </c>
      <c r="BJ371" s="8">
        <v>61.588981628417969</v>
      </c>
      <c r="BK371" s="8">
        <v>350.80560302734375</v>
      </c>
      <c r="BL371" s="8">
        <v>1799.82470703125</v>
      </c>
      <c r="BM371" s="8">
        <v>0.22050206363201141</v>
      </c>
      <c r="BN371" s="8">
        <v>101.15436553955078</v>
      </c>
      <c r="BO371" s="8">
        <v>2.2108745574951172</v>
      </c>
      <c r="BP371" s="8">
        <v>0.16679860651493073</v>
      </c>
      <c r="BQ371" s="8">
        <v>0.25</v>
      </c>
      <c r="BR371" s="8">
        <v>-1.355140209197998</v>
      </c>
      <c r="BS371" s="8">
        <v>7.355140209197998</v>
      </c>
      <c r="BT371" s="8">
        <v>1</v>
      </c>
      <c r="BU371" s="8">
        <v>0</v>
      </c>
      <c r="BV371" s="8">
        <v>0.15999999642372131</v>
      </c>
      <c r="BW371" s="8">
        <v>111115</v>
      </c>
      <c r="BX371">
        <f t="shared" si="158"/>
        <v>1.7540280151367187</v>
      </c>
      <c r="BY371">
        <f t="shared" si="159"/>
        <v>4.2296891229195175E-3</v>
      </c>
      <c r="BZ371">
        <f t="shared" si="160"/>
        <v>297.79465713500974</v>
      </c>
      <c r="CA371">
        <f t="shared" si="161"/>
        <v>297.74113502502439</v>
      </c>
      <c r="CB371">
        <f t="shared" si="162"/>
        <v>287.97194668832526</v>
      </c>
      <c r="CC371">
        <f t="shared" si="140"/>
        <v>0.40313186688443725</v>
      </c>
      <c r="CD371">
        <f t="shared" si="163"/>
        <v>3.1129357262326871</v>
      </c>
      <c r="CE371">
        <f t="shared" si="164"/>
        <v>30.774111523793277</v>
      </c>
      <c r="CF371">
        <f t="shared" si="165"/>
        <v>11.881205334828433</v>
      </c>
      <c r="CG371">
        <f t="shared" si="166"/>
        <v>24.61789608001709</v>
      </c>
      <c r="CH371">
        <f t="shared" si="167"/>
        <v>3.1079593138951829</v>
      </c>
      <c r="CI371">
        <f t="shared" si="168"/>
        <v>0.34715763126614846</v>
      </c>
      <c r="CJ371">
        <f t="shared" si="169"/>
        <v>1.911099938742991</v>
      </c>
      <c r="CK371">
        <f t="shared" si="170"/>
        <v>1.1968593751521919</v>
      </c>
      <c r="CL371">
        <f t="shared" si="171"/>
        <v>0.21814538565492553</v>
      </c>
      <c r="CM371">
        <f t="shared" si="172"/>
        <v>54.498697455288628</v>
      </c>
      <c r="CN371">
        <f t="shared" si="173"/>
        <v>0.69831908991397951</v>
      </c>
      <c r="CO371">
        <f t="shared" si="174"/>
        <v>61.888542179413399</v>
      </c>
      <c r="CP371">
        <f t="shared" si="175"/>
        <v>764.54480934836101</v>
      </c>
      <c r="CQ371">
        <f t="shared" si="176"/>
        <v>3.8857534714162305E-2</v>
      </c>
      <c r="CR371">
        <f t="shared" si="177"/>
        <v>0</v>
      </c>
      <c r="CS371">
        <f t="shared" si="178"/>
        <v>1574.8577626818758</v>
      </c>
      <c r="CT371">
        <f t="shared" si="179"/>
        <v>0</v>
      </c>
      <c r="CU371" t="e">
        <f t="shared" si="180"/>
        <v>#DIV/0!</v>
      </c>
      <c r="CV371" t="e">
        <f t="shared" si="181"/>
        <v>#DIV/0!</v>
      </c>
    </row>
    <row r="372" spans="1:100" s="25" customFormat="1" x14ac:dyDescent="0.3">
      <c r="A372" s="4" t="str">
        <f>VLOOKUP(B372,ListCodeMtrx!A$1:B$91,2,TRUE)</f>
        <v>M73</v>
      </c>
      <c r="B372">
        <v>73</v>
      </c>
      <c r="C372" s="10">
        <v>30</v>
      </c>
      <c r="D372" s="10">
        <v>3</v>
      </c>
      <c r="E372" s="10">
        <v>3</v>
      </c>
      <c r="F372" s="1">
        <v>72</v>
      </c>
      <c r="G372" s="3">
        <v>41316</v>
      </c>
      <c r="H372" s="11">
        <v>2</v>
      </c>
      <c r="I372" s="11">
        <v>155.59035797695648</v>
      </c>
      <c r="J372" s="11">
        <v>1.4926819762856625</v>
      </c>
      <c r="K372" s="11">
        <v>152.54383296200876</v>
      </c>
      <c r="L372" s="11">
        <v>241.73468524012497</v>
      </c>
      <c r="M372" s="1">
        <v>45.7</v>
      </c>
      <c r="N372" s="8">
        <v>60</v>
      </c>
      <c r="O372" s="8" t="s">
        <v>554</v>
      </c>
      <c r="P372" s="12">
        <v>0.15763888888888888</v>
      </c>
      <c r="Q372" s="12">
        <f t="shared" si="182"/>
        <v>0.54440972222222217</v>
      </c>
      <c r="R372" s="8">
        <v>13690</v>
      </c>
      <c r="S372" s="8">
        <v>0</v>
      </c>
      <c r="T372" s="13" t="s">
        <v>745</v>
      </c>
      <c r="U372">
        <f t="shared" si="141"/>
        <v>30.314828920110187</v>
      </c>
      <c r="V372">
        <f t="shared" si="142"/>
        <v>0.34507177562425301</v>
      </c>
      <c r="W372">
        <f t="shared" si="143"/>
        <v>230.25620928995241</v>
      </c>
      <c r="X372">
        <v>25.542516708374023</v>
      </c>
      <c r="Y372" s="8">
        <v>9</v>
      </c>
      <c r="Z372" s="8">
        <v>9</v>
      </c>
      <c r="AA372" s="8">
        <v>0</v>
      </c>
      <c r="AB372" s="8">
        <v>0</v>
      </c>
      <c r="AC372" s="8">
        <v>526.4365234375</v>
      </c>
      <c r="AD372" s="8">
        <v>960.2327880859375</v>
      </c>
      <c r="AE372" s="8">
        <v>735.918701171875</v>
      </c>
      <c r="AF372" t="e">
        <f t="shared" si="144"/>
        <v>#DIV/0!</v>
      </c>
      <c r="AG372">
        <f t="shared" si="145"/>
        <v>0.45176156243647686</v>
      </c>
      <c r="AH372">
        <f t="shared" si="146"/>
        <v>0.23360386116495241</v>
      </c>
      <c r="AI372" s="8">
        <v>-1</v>
      </c>
      <c r="AJ372" s="8">
        <v>0.87</v>
      </c>
      <c r="AK372" s="8">
        <v>0.92</v>
      </c>
      <c r="AL372" s="8">
        <v>9.9839849472045898</v>
      </c>
      <c r="AM372">
        <f t="shared" si="147"/>
        <v>0.87499199247360226</v>
      </c>
      <c r="AN372">
        <f t="shared" si="148"/>
        <v>1.9891178891626698E-2</v>
      </c>
      <c r="AO372">
        <f t="shared" si="149"/>
        <v>0.51709547820992396</v>
      </c>
      <c r="AP372">
        <f t="shared" si="150"/>
        <v>1.8240238762611976</v>
      </c>
      <c r="AQ372">
        <f t="shared" si="151"/>
        <v>-1</v>
      </c>
      <c r="AR372" s="8">
        <v>1799.789306640625</v>
      </c>
      <c r="AS372" s="8">
        <v>0.5</v>
      </c>
      <c r="AT372">
        <f t="shared" si="152"/>
        <v>183.93982411704005</v>
      </c>
      <c r="AU372">
        <f t="shared" si="153"/>
        <v>4.2578900324208186</v>
      </c>
      <c r="AV372">
        <f t="shared" si="154"/>
        <v>1.2605256655190478</v>
      </c>
      <c r="AW372">
        <f t="shared" si="155"/>
        <v>25.542516708374023</v>
      </c>
      <c r="AX372" s="8">
        <v>2</v>
      </c>
      <c r="AY372">
        <f t="shared" si="156"/>
        <v>4.644859790802002</v>
      </c>
      <c r="AZ372" s="8">
        <v>1</v>
      </c>
      <c r="BA372">
        <f t="shared" si="157"/>
        <v>9.2897195816040039</v>
      </c>
      <c r="BB372" s="8">
        <v>24.887544631958008</v>
      </c>
      <c r="BC372" s="8">
        <v>25.542516708374023</v>
      </c>
      <c r="BD372" s="8">
        <v>25.015022277832031</v>
      </c>
      <c r="BE372" s="8">
        <v>399.73065185546875</v>
      </c>
      <c r="BF372" s="8">
        <v>381.51925659179687</v>
      </c>
      <c r="BG372" s="8">
        <v>17.625011444091797</v>
      </c>
      <c r="BH372" s="8">
        <v>20.004241943359375</v>
      </c>
      <c r="BI372" s="8">
        <v>56.445869445800781</v>
      </c>
      <c r="BJ372" s="8">
        <v>64.065589904785156</v>
      </c>
      <c r="BK372" s="8">
        <v>350.76165771484375</v>
      </c>
      <c r="BL372" s="8">
        <v>1799.224853515625</v>
      </c>
      <c r="BM372" s="8">
        <v>0.1496976763010025</v>
      </c>
      <c r="BN372" s="8">
        <v>101.15162658691406</v>
      </c>
      <c r="BO372" s="8">
        <v>1.6040019989013672</v>
      </c>
      <c r="BP372" s="8">
        <v>0.19077970087528229</v>
      </c>
      <c r="BQ372" s="8">
        <v>0.5</v>
      </c>
      <c r="BR372" s="8">
        <v>-1.355140209197998</v>
      </c>
      <c r="BS372" s="8">
        <v>7.355140209197998</v>
      </c>
      <c r="BT372" s="8">
        <v>1</v>
      </c>
      <c r="BU372" s="8">
        <v>0</v>
      </c>
      <c r="BV372" s="8">
        <v>0.15999999642372131</v>
      </c>
      <c r="BW372" s="8">
        <v>111115</v>
      </c>
      <c r="BX372">
        <f t="shared" si="158"/>
        <v>1.7538082885742186</v>
      </c>
      <c r="BY372">
        <f t="shared" si="159"/>
        <v>4.2578900324208189E-3</v>
      </c>
      <c r="BZ372">
        <f t="shared" si="160"/>
        <v>298.692516708374</v>
      </c>
      <c r="CA372">
        <f t="shared" si="161"/>
        <v>298.03754463195799</v>
      </c>
      <c r="CB372">
        <f t="shared" si="162"/>
        <v>287.8759701279705</v>
      </c>
      <c r="CC372">
        <f t="shared" si="140"/>
        <v>0.37008646795264349</v>
      </c>
      <c r="CD372">
        <f t="shared" si="163"/>
        <v>3.2839872767280194</v>
      </c>
      <c r="CE372">
        <f t="shared" si="164"/>
        <v>32.465985842612909</v>
      </c>
      <c r="CF372">
        <f t="shared" si="165"/>
        <v>12.461743899253534</v>
      </c>
      <c r="CG372">
        <f t="shared" si="166"/>
        <v>25.215030670166016</v>
      </c>
      <c r="CH372">
        <f t="shared" si="167"/>
        <v>3.2206699010025304</v>
      </c>
      <c r="CI372">
        <f t="shared" si="168"/>
        <v>0.33271296826480334</v>
      </c>
      <c r="CJ372">
        <f t="shared" si="169"/>
        <v>2.0234616112089716</v>
      </c>
      <c r="CK372">
        <f t="shared" si="170"/>
        <v>1.1972082897935588</v>
      </c>
      <c r="CL372">
        <f t="shared" si="171"/>
        <v>0.20902173936868329</v>
      </c>
      <c r="CM372">
        <f t="shared" si="172"/>
        <v>23.290790101415599</v>
      </c>
      <c r="CN372">
        <f t="shared" si="173"/>
        <v>0.60352447566313272</v>
      </c>
      <c r="CO372">
        <f t="shared" si="174"/>
        <v>61.993628660672769</v>
      </c>
      <c r="CP372">
        <f t="shared" si="175"/>
        <v>377.11384707618669</v>
      </c>
      <c r="CQ372">
        <f t="shared" si="176"/>
        <v>4.9834453482835446E-2</v>
      </c>
      <c r="CR372">
        <f t="shared" si="177"/>
        <v>0</v>
      </c>
      <c r="CS372">
        <f t="shared" si="178"/>
        <v>1574.3073394856619</v>
      </c>
      <c r="CT372">
        <f t="shared" si="179"/>
        <v>433.7962646484375</v>
      </c>
      <c r="CU372">
        <f t="shared" si="180"/>
        <v>0.23360386116495241</v>
      </c>
      <c r="CV372" t="e">
        <f t="shared" si="181"/>
        <v>#DIV/0!</v>
      </c>
    </row>
    <row r="373" spans="1:100" s="25" customFormat="1" x14ac:dyDescent="0.3">
      <c r="A373" s="4" t="str">
        <f>VLOOKUP(B373,ListCodeMtrx!A$1:B$91,2,TRUE)</f>
        <v>M73</v>
      </c>
      <c r="B373" s="5">
        <v>73</v>
      </c>
      <c r="C373" s="10">
        <v>30</v>
      </c>
      <c r="D373" s="10">
        <v>3</v>
      </c>
      <c r="E373" s="10">
        <v>3</v>
      </c>
      <c r="F373" s="1">
        <v>72</v>
      </c>
      <c r="G373" s="17">
        <v>41316</v>
      </c>
      <c r="H373" s="11">
        <v>2</v>
      </c>
      <c r="I373" s="11">
        <v>155.59035797695648</v>
      </c>
      <c r="J373" s="11">
        <v>1.4926819762856625</v>
      </c>
      <c r="K373" s="11">
        <v>152.54383296200876</v>
      </c>
      <c r="L373" s="11">
        <v>241.73468524012497</v>
      </c>
      <c r="M373" s="1">
        <v>45.7</v>
      </c>
      <c r="N373" s="19">
        <v>61</v>
      </c>
      <c r="O373" s="19" t="s">
        <v>555</v>
      </c>
      <c r="P373" s="12">
        <v>0.15763888888888888</v>
      </c>
      <c r="Q373" s="12">
        <f t="shared" si="182"/>
        <v>0.54824074074074081</v>
      </c>
      <c r="R373" s="19">
        <v>14012.5</v>
      </c>
      <c r="S373" s="19">
        <v>0</v>
      </c>
      <c r="T373" s="13" t="s">
        <v>194</v>
      </c>
      <c r="U373" s="5">
        <f t="shared" si="141"/>
        <v>30.212334929286538</v>
      </c>
      <c r="V373" s="5">
        <f t="shared" si="142"/>
        <v>0.33768674386788522</v>
      </c>
      <c r="W373" s="5">
        <f t="shared" si="143"/>
        <v>227.5173817056899</v>
      </c>
      <c r="X373" s="5">
        <v>25.269458770751953</v>
      </c>
      <c r="Y373" s="19">
        <v>10</v>
      </c>
      <c r="Z373" s="19">
        <v>10</v>
      </c>
      <c r="AA373" s="19">
        <v>0</v>
      </c>
      <c r="AB373" s="19">
        <v>0</v>
      </c>
      <c r="AC373" s="19">
        <v>524.93359375</v>
      </c>
      <c r="AD373" s="19">
        <v>987.07763671875</v>
      </c>
      <c r="AE373" s="19">
        <v>739.302978515625</v>
      </c>
      <c r="AF373" s="5" t="e">
        <f t="shared" si="144"/>
        <v>#DIV/0!</v>
      </c>
      <c r="AG373" s="5">
        <f t="shared" si="145"/>
        <v>0.46819421874961353</v>
      </c>
      <c r="AH373" s="5">
        <f t="shared" si="146"/>
        <v>0.2510184092780981</v>
      </c>
      <c r="AI373" s="19">
        <v>-1</v>
      </c>
      <c r="AJ373" s="19">
        <v>0.87</v>
      </c>
      <c r="AK373" s="19">
        <v>0.92</v>
      </c>
      <c r="AL373" s="19">
        <v>10.012383460998535</v>
      </c>
      <c r="AM373" s="5">
        <f t="shared" si="147"/>
        <v>0.87500619173049932</v>
      </c>
      <c r="AN373" s="5">
        <f t="shared" si="148"/>
        <v>1.9839656252851352E-2</v>
      </c>
      <c r="AO373" s="5">
        <f t="shared" si="149"/>
        <v>0.5361416250471488</v>
      </c>
      <c r="AP373" s="5">
        <f t="shared" si="150"/>
        <v>1.8803857258730643</v>
      </c>
      <c r="AQ373" s="5">
        <f t="shared" si="151"/>
        <v>-1</v>
      </c>
      <c r="AR373" s="19">
        <v>1797.9639892578125</v>
      </c>
      <c r="AS373" s="19">
        <v>0.5</v>
      </c>
      <c r="AT373" s="5">
        <f t="shared" si="152"/>
        <v>197.45479871100838</v>
      </c>
      <c r="AU373" s="5">
        <f t="shared" si="153"/>
        <v>3.9098619221539797</v>
      </c>
      <c r="AV373" s="5">
        <f t="shared" si="154"/>
        <v>1.1820397401676335</v>
      </c>
      <c r="AW373" s="5">
        <f t="shared" si="155"/>
        <v>25.269458770751953</v>
      </c>
      <c r="AX373" s="19">
        <v>2</v>
      </c>
      <c r="AY373" s="5">
        <f t="shared" si="156"/>
        <v>4.644859790802002</v>
      </c>
      <c r="AZ373" s="19">
        <v>1</v>
      </c>
      <c r="BA373" s="5">
        <f t="shared" si="157"/>
        <v>9.2897195816040039</v>
      </c>
      <c r="BB373" s="19">
        <v>24.7081298828125</v>
      </c>
      <c r="BC373" s="19">
        <v>25.269458770751953</v>
      </c>
      <c r="BD373" s="19">
        <v>25.014724731445313</v>
      </c>
      <c r="BE373" s="19">
        <v>399.00869750976562</v>
      </c>
      <c r="BF373" s="19">
        <v>380.93389892578125</v>
      </c>
      <c r="BG373" s="19">
        <v>18.073856353759766</v>
      </c>
      <c r="BH373" s="19">
        <v>20.257911682128906</v>
      </c>
      <c r="BI373" s="19">
        <v>58.505573272705078</v>
      </c>
      <c r="BJ373" s="19">
        <v>65.575416564941406</v>
      </c>
      <c r="BK373" s="19">
        <v>350.7838134765625</v>
      </c>
      <c r="BL373" s="19">
        <v>1797.9639892578125</v>
      </c>
      <c r="BM373" s="19">
        <v>0.21341694891452789</v>
      </c>
      <c r="BN373" s="19">
        <v>101.14956665039062</v>
      </c>
      <c r="BO373" s="19">
        <v>1.6040019989013672</v>
      </c>
      <c r="BP373" s="19">
        <v>0.19077970087528229</v>
      </c>
      <c r="BQ373" s="19">
        <v>1</v>
      </c>
      <c r="BR373" s="19">
        <v>-1.355140209197998</v>
      </c>
      <c r="BS373" s="19">
        <v>7.355140209197998</v>
      </c>
      <c r="BT373" s="19">
        <v>1</v>
      </c>
      <c r="BU373" s="19">
        <v>0</v>
      </c>
      <c r="BV373" s="19">
        <v>0.15999999642372131</v>
      </c>
      <c r="BW373" s="19">
        <v>111115</v>
      </c>
      <c r="BX373" s="5">
        <f t="shared" si="158"/>
        <v>1.7539190673828124</v>
      </c>
      <c r="BY373" s="5">
        <f t="shared" si="159"/>
        <v>3.9098619221539796E-3</v>
      </c>
      <c r="BZ373" s="5">
        <f t="shared" si="160"/>
        <v>298.41945877075193</v>
      </c>
      <c r="CA373" s="5">
        <f t="shared" si="161"/>
        <v>297.85812988281248</v>
      </c>
      <c r="CB373" s="5">
        <f t="shared" si="162"/>
        <v>287.67423185122971</v>
      </c>
      <c r="CC373" s="5">
        <f t="shared" si="140"/>
        <v>0.435012563403948</v>
      </c>
      <c r="CD373" s="5">
        <f t="shared" si="163"/>
        <v>3.2311187280568583</v>
      </c>
      <c r="CE373" s="5">
        <f t="shared" si="164"/>
        <v>31.943970054016837</v>
      </c>
      <c r="CF373" s="5">
        <f t="shared" si="165"/>
        <v>11.686058371887931</v>
      </c>
      <c r="CG373" s="5">
        <f t="shared" si="166"/>
        <v>24.988794326782227</v>
      </c>
      <c r="CH373" s="5">
        <f t="shared" si="167"/>
        <v>3.177553956223834</v>
      </c>
      <c r="CI373" s="5">
        <f t="shared" si="168"/>
        <v>0.32584218956852096</v>
      </c>
      <c r="CJ373" s="5">
        <f t="shared" si="169"/>
        <v>2.0490789878892248</v>
      </c>
      <c r="CK373" s="5">
        <f t="shared" si="170"/>
        <v>1.1284749683346091</v>
      </c>
      <c r="CL373" s="5">
        <f t="shared" si="171"/>
        <v>0.2046834053145066</v>
      </c>
      <c r="CM373" s="5">
        <f t="shared" si="172"/>
        <v>23.013284564962046</v>
      </c>
      <c r="CN373" s="5">
        <f t="shared" si="173"/>
        <v>0.59726210333939833</v>
      </c>
      <c r="CO373" s="5">
        <f t="shared" si="174"/>
        <v>63.754130877911109</v>
      </c>
      <c r="CP373" s="5">
        <f t="shared" si="175"/>
        <v>376.5433840349653</v>
      </c>
      <c r="CQ373" s="5">
        <f t="shared" si="176"/>
        <v>5.1153764396778205E-2</v>
      </c>
      <c r="CR373" s="5">
        <f t="shared" si="177"/>
        <v>0</v>
      </c>
      <c r="CS373" s="5">
        <f t="shared" si="178"/>
        <v>1573.229623109055</v>
      </c>
      <c r="CT373" s="5">
        <f t="shared" si="179"/>
        <v>462.14404296875</v>
      </c>
      <c r="CU373" s="5">
        <f t="shared" si="180"/>
        <v>0.2510184092780981</v>
      </c>
      <c r="CV373" s="5" t="e">
        <f t="shared" si="181"/>
        <v>#DIV/0!</v>
      </c>
    </row>
    <row r="374" spans="1:100" s="25" customFormat="1" x14ac:dyDescent="0.3">
      <c r="A374" s="4" t="str">
        <f>VLOOKUP(B374,ListCodeMtrx!A$1:B$91,2,TRUE)</f>
        <v>M17</v>
      </c>
      <c r="B374">
        <v>17</v>
      </c>
      <c r="C374" s="10">
        <v>17</v>
      </c>
      <c r="D374" s="10">
        <v>1</v>
      </c>
      <c r="E374" s="10">
        <v>4</v>
      </c>
      <c r="F374" s="1">
        <v>74</v>
      </c>
      <c r="G374" s="3">
        <v>41318</v>
      </c>
      <c r="H374" s="11">
        <v>1</v>
      </c>
      <c r="I374" s="11">
        <v>198.52069108243558</v>
      </c>
      <c r="J374" s="11">
        <v>2.4104464671884229</v>
      </c>
      <c r="K374" s="11">
        <v>174.28643433662975</v>
      </c>
      <c r="L374" s="11">
        <v>264.74273109595583</v>
      </c>
      <c r="M374" s="1">
        <v>48.5</v>
      </c>
      <c r="N374" s="8">
        <v>1</v>
      </c>
      <c r="O374" s="8" t="s">
        <v>556</v>
      </c>
      <c r="P374" s="12">
        <v>0.16111111111111112</v>
      </c>
      <c r="Q374" s="12">
        <f t="shared" si="182"/>
        <v>0.39620370370370372</v>
      </c>
      <c r="R374" s="8">
        <v>1964.5</v>
      </c>
      <c r="S374" s="8">
        <v>0</v>
      </c>
      <c r="T374" s="13">
        <v>400</v>
      </c>
      <c r="U374">
        <f t="shared" si="141"/>
        <v>31.509279733008775</v>
      </c>
      <c r="V374">
        <f t="shared" si="142"/>
        <v>0.3724157171585013</v>
      </c>
      <c r="W374">
        <f t="shared" si="143"/>
        <v>234.78056510307769</v>
      </c>
      <c r="X374">
        <v>22.72926139831543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t="e">
        <f t="shared" si="144"/>
        <v>#DIV/0!</v>
      </c>
      <c r="AG374" t="e">
        <f t="shared" si="145"/>
        <v>#DIV/0!</v>
      </c>
      <c r="AH374" t="e">
        <f t="shared" si="146"/>
        <v>#DIV/0!</v>
      </c>
      <c r="AI374" s="8">
        <v>-1</v>
      </c>
      <c r="AJ374" s="8">
        <v>0.85</v>
      </c>
      <c r="AK374" s="8">
        <v>0.85</v>
      </c>
      <c r="AL374" s="8">
        <v>9.855595588684082</v>
      </c>
      <c r="AM374">
        <f t="shared" si="147"/>
        <v>0.84999999999999987</v>
      </c>
      <c r="AN374">
        <f t="shared" si="148"/>
        <v>2.1224318431762097E-2</v>
      </c>
      <c r="AO374" t="e">
        <f t="shared" si="149"/>
        <v>#DIV/0!</v>
      </c>
      <c r="AP374" t="e">
        <f t="shared" si="150"/>
        <v>#DIV/0!</v>
      </c>
      <c r="AQ374" t="e">
        <f t="shared" si="151"/>
        <v>#DIV/0!</v>
      </c>
      <c r="AR374" s="8">
        <v>0</v>
      </c>
      <c r="AS374" s="8">
        <v>0.5</v>
      </c>
      <c r="AT374" t="e">
        <f t="shared" si="152"/>
        <v>#DIV/0!</v>
      </c>
      <c r="AU374">
        <f t="shared" si="153"/>
        <v>4.5339399529810738</v>
      </c>
      <c r="AV374">
        <f t="shared" si="154"/>
        <v>1.2560751502629204</v>
      </c>
      <c r="AW374">
        <f t="shared" si="155"/>
        <v>22.72926139831543</v>
      </c>
      <c r="AX374" s="8">
        <v>2</v>
      </c>
      <c r="AY374">
        <f t="shared" si="156"/>
        <v>4.644859790802002</v>
      </c>
      <c r="AZ374" s="8">
        <v>1</v>
      </c>
      <c r="BA374">
        <f t="shared" si="157"/>
        <v>9.2897195816040039</v>
      </c>
      <c r="BB374" s="8">
        <v>24.081632614135742</v>
      </c>
      <c r="BC374" s="8">
        <v>22.72926139831543</v>
      </c>
      <c r="BD374" s="8">
        <v>25.143892288208008</v>
      </c>
      <c r="BE374" s="8">
        <v>399.9747314453125</v>
      </c>
      <c r="BF374" s="8">
        <v>381.00320434570312</v>
      </c>
      <c r="BG374" s="8">
        <v>12.427423477172852</v>
      </c>
      <c r="BH374" s="8">
        <v>14.976637840270996</v>
      </c>
      <c r="BI374" s="8">
        <v>41.845691680908203</v>
      </c>
      <c r="BJ374" s="8">
        <v>50.429420471191406</v>
      </c>
      <c r="BK374" s="8">
        <v>350.38534545898437</v>
      </c>
      <c r="BL374" s="8">
        <v>1801.99951171875</v>
      </c>
      <c r="BM374" s="8">
        <v>1635.15380859375</v>
      </c>
      <c r="BN374" s="8">
        <v>101.34253692626953</v>
      </c>
      <c r="BO374" s="8">
        <v>-8.3447027206420898</v>
      </c>
      <c r="BP374" s="8">
        <v>-0.91906040906906128</v>
      </c>
      <c r="BQ374" s="8">
        <v>0.25</v>
      </c>
      <c r="BR374" s="8">
        <v>-1.355140209197998</v>
      </c>
      <c r="BS374" s="8">
        <v>7.355140209197998</v>
      </c>
      <c r="BT374" s="8">
        <v>1</v>
      </c>
      <c r="BU374" s="8">
        <v>0</v>
      </c>
      <c r="BV374" s="8">
        <v>0.15999999642372131</v>
      </c>
      <c r="BW374" s="8">
        <v>111115</v>
      </c>
      <c r="BX374">
        <f t="shared" si="158"/>
        <v>1.7519267272949217</v>
      </c>
      <c r="BY374">
        <f t="shared" si="159"/>
        <v>4.5339399529810741E-3</v>
      </c>
      <c r="BZ374">
        <f t="shared" si="160"/>
        <v>295.87926139831541</v>
      </c>
      <c r="CA374">
        <f t="shared" si="161"/>
        <v>297.23163261413572</v>
      </c>
      <c r="CB374">
        <f t="shared" si="162"/>
        <v>288.31991543054755</v>
      </c>
      <c r="CC374">
        <f t="shared" ref="CC374:CC416" si="183">((CB374+0.00000010773*(CA374^4-BZ374^4))-BY374*44100)/(AY374*56+0.00000043092*BZ374^3)</f>
        <v>0.38179861675651922</v>
      </c>
      <c r="CD374">
        <f t="shared" si="163"/>
        <v>2.7738456236219493</v>
      </c>
      <c r="CE374">
        <f t="shared" si="164"/>
        <v>27.370990580589329</v>
      </c>
      <c r="CF374">
        <f t="shared" si="165"/>
        <v>12.394352740318332</v>
      </c>
      <c r="CG374">
        <f t="shared" si="166"/>
        <v>23.405447006225586</v>
      </c>
      <c r="CH374">
        <f t="shared" si="167"/>
        <v>2.8896651351990994</v>
      </c>
      <c r="CI374">
        <f t="shared" si="168"/>
        <v>0.35806138842079011</v>
      </c>
      <c r="CJ374">
        <f t="shared" si="169"/>
        <v>1.5177704733590289</v>
      </c>
      <c r="CK374">
        <f t="shared" si="170"/>
        <v>1.3718946618400705</v>
      </c>
      <c r="CL374">
        <f t="shared" si="171"/>
        <v>0.22503521493521983</v>
      </c>
      <c r="CM374">
        <f t="shared" si="172"/>
        <v>23.793258088529079</v>
      </c>
      <c r="CN374">
        <f t="shared" si="173"/>
        <v>0.61621677304857947</v>
      </c>
      <c r="CO374">
        <f t="shared" si="174"/>
        <v>55.520771314312654</v>
      </c>
      <c r="CP374">
        <f t="shared" si="175"/>
        <v>376.42421492994112</v>
      </c>
      <c r="CQ374">
        <f t="shared" si="176"/>
        <v>4.6474680558493901E-2</v>
      </c>
      <c r="CR374">
        <f t="shared" si="177"/>
        <v>0</v>
      </c>
      <c r="CS374">
        <f t="shared" si="178"/>
        <v>1531.6995849609373</v>
      </c>
      <c r="CT374">
        <f t="shared" si="179"/>
        <v>0</v>
      </c>
      <c r="CU374" t="e">
        <f t="shared" si="180"/>
        <v>#DIV/0!</v>
      </c>
      <c r="CV374" t="e">
        <f t="shared" si="181"/>
        <v>#DIV/0!</v>
      </c>
    </row>
    <row r="375" spans="1:100" s="25" customFormat="1" x14ac:dyDescent="0.3">
      <c r="A375" s="4" t="str">
        <f>VLOOKUP(B375,ListCodeMtrx!A$1:B$91,2,TRUE)</f>
        <v>M17</v>
      </c>
      <c r="B375">
        <v>17</v>
      </c>
      <c r="C375" s="10">
        <v>17</v>
      </c>
      <c r="D375" s="10">
        <v>1</v>
      </c>
      <c r="E375" s="10">
        <v>4</v>
      </c>
      <c r="F375" s="1">
        <v>74</v>
      </c>
      <c r="G375" s="3">
        <v>41318</v>
      </c>
      <c r="H375" s="11">
        <v>1</v>
      </c>
      <c r="I375" s="11">
        <v>198.52069108243558</v>
      </c>
      <c r="J375" s="11">
        <v>2.4104464671884229</v>
      </c>
      <c r="K375" s="11">
        <v>174.28643433662975</v>
      </c>
      <c r="L375" s="11">
        <v>264.74273109595583</v>
      </c>
      <c r="M375" s="1">
        <v>48.5</v>
      </c>
      <c r="N375" s="8">
        <v>2</v>
      </c>
      <c r="O375" s="8" t="s">
        <v>557</v>
      </c>
      <c r="P375" s="12">
        <v>0.16111111111111112</v>
      </c>
      <c r="Q375" s="12">
        <f t="shared" si="182"/>
        <v>0.39862268518518518</v>
      </c>
      <c r="R375" s="8">
        <v>2173.5</v>
      </c>
      <c r="S375" s="8">
        <v>0</v>
      </c>
      <c r="T375" s="13">
        <v>50</v>
      </c>
      <c r="U375" s="14">
        <f t="shared" si="141"/>
        <v>-0.76369309706861843</v>
      </c>
      <c r="V375" s="14">
        <f t="shared" si="142"/>
        <v>0.2755977175042722</v>
      </c>
      <c r="W375" s="14">
        <f t="shared" si="143"/>
        <v>49.718177777373732</v>
      </c>
      <c r="X375" s="15">
        <v>23.650369644165039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t="e">
        <f t="shared" si="144"/>
        <v>#DIV/0!</v>
      </c>
      <c r="AG375" t="e">
        <f t="shared" si="145"/>
        <v>#DIV/0!</v>
      </c>
      <c r="AH375" t="e">
        <f t="shared" si="146"/>
        <v>#DIV/0!</v>
      </c>
      <c r="AI375" s="8">
        <v>-1</v>
      </c>
      <c r="AJ375" s="8">
        <v>0.85</v>
      </c>
      <c r="AK375" s="8">
        <v>0.85</v>
      </c>
      <c r="AL375" s="8">
        <v>9.855595588684082</v>
      </c>
      <c r="AM375">
        <f t="shared" si="147"/>
        <v>0.84999999999999987</v>
      </c>
      <c r="AN375">
        <f t="shared" si="148"/>
        <v>1.5441581230810357E-4</v>
      </c>
      <c r="AO375" t="e">
        <f t="shared" si="149"/>
        <v>#DIV/0!</v>
      </c>
      <c r="AP375" t="e">
        <f t="shared" si="150"/>
        <v>#DIV/0!</v>
      </c>
      <c r="AQ375" t="e">
        <f t="shared" si="151"/>
        <v>#DIV/0!</v>
      </c>
      <c r="AR375" s="8">
        <v>0</v>
      </c>
      <c r="AS375" s="8">
        <v>0.5</v>
      </c>
      <c r="AT375" t="e">
        <f t="shared" si="152"/>
        <v>#DIV/0!</v>
      </c>
      <c r="AU375">
        <f t="shared" si="153"/>
        <v>3.7985096917660104</v>
      </c>
      <c r="AV375">
        <f t="shared" si="154"/>
        <v>1.4066142312551702</v>
      </c>
      <c r="AW375">
        <f t="shared" si="155"/>
        <v>23.650369644165039</v>
      </c>
      <c r="AX375" s="8">
        <v>2</v>
      </c>
      <c r="AY375">
        <f t="shared" si="156"/>
        <v>4.644859790802002</v>
      </c>
      <c r="AZ375" s="8">
        <v>1</v>
      </c>
      <c r="BA375">
        <f t="shared" si="157"/>
        <v>9.2897195816040039</v>
      </c>
      <c r="BB375" s="8">
        <v>24.208232879638672</v>
      </c>
      <c r="BC375" s="8">
        <v>23.650369644165039</v>
      </c>
      <c r="BD375" s="8">
        <v>25.143630981445312</v>
      </c>
      <c r="BE375" s="8">
        <v>45.921375274658203</v>
      </c>
      <c r="BF375" s="8">
        <v>46.257011413574219</v>
      </c>
      <c r="BG375" s="8">
        <v>12.922233581542969</v>
      </c>
      <c r="BH375" s="8">
        <v>15.057864189147949</v>
      </c>
      <c r="BI375" s="8">
        <v>43.183422088623047</v>
      </c>
      <c r="BJ375" s="8">
        <v>50.32025146484375</v>
      </c>
      <c r="BK375" s="8">
        <v>350.3707275390625</v>
      </c>
      <c r="BL375" s="8">
        <v>1800.3863525390625</v>
      </c>
      <c r="BM375" s="8">
        <v>1654.90234375</v>
      </c>
      <c r="BN375" s="8">
        <v>101.34461975097656</v>
      </c>
      <c r="BO375" s="8">
        <v>-0.74342250823974609</v>
      </c>
      <c r="BP375" s="8">
        <v>-0.99034184217453003</v>
      </c>
      <c r="BQ375" s="8">
        <v>0.25</v>
      </c>
      <c r="BR375" s="8">
        <v>-1.355140209197998</v>
      </c>
      <c r="BS375" s="8">
        <v>7.355140209197998</v>
      </c>
      <c r="BT375" s="8">
        <v>1</v>
      </c>
      <c r="BU375" s="8">
        <v>0</v>
      </c>
      <c r="BV375" s="8">
        <v>0.15999999642372131</v>
      </c>
      <c r="BW375" s="8">
        <v>111135</v>
      </c>
      <c r="BX375">
        <f t="shared" si="158"/>
        <v>1.7518536376953124</v>
      </c>
      <c r="BY375">
        <f t="shared" si="159"/>
        <v>3.7985096917660102E-3</v>
      </c>
      <c r="BZ375">
        <f t="shared" si="160"/>
        <v>296.80036964416502</v>
      </c>
      <c r="CA375">
        <f t="shared" si="161"/>
        <v>297.35823287963865</v>
      </c>
      <c r="CB375">
        <f t="shared" si="162"/>
        <v>288.06180996756666</v>
      </c>
      <c r="CC375">
        <f t="shared" si="183"/>
        <v>0.46742971224966756</v>
      </c>
      <c r="CD375">
        <f t="shared" si="163"/>
        <v>2.9326477517662162</v>
      </c>
      <c r="CE375">
        <f t="shared" si="164"/>
        <v>28.93737979354308</v>
      </c>
      <c r="CF375">
        <f t="shared" si="165"/>
        <v>13.879515604395131</v>
      </c>
      <c r="CG375">
        <f t="shared" si="166"/>
        <v>23.929301261901855</v>
      </c>
      <c r="CH375">
        <f t="shared" si="167"/>
        <v>2.9822788044252513</v>
      </c>
      <c r="CI375">
        <f t="shared" si="168"/>
        <v>0.26765714433576421</v>
      </c>
      <c r="CJ375">
        <f t="shared" si="169"/>
        <v>1.526033520511046</v>
      </c>
      <c r="CK375">
        <f t="shared" si="170"/>
        <v>1.4562452839142053</v>
      </c>
      <c r="CL375">
        <f t="shared" si="171"/>
        <v>0.16798145272477624</v>
      </c>
      <c r="CM375">
        <f t="shared" si="172"/>
        <v>5.0386698215593944</v>
      </c>
      <c r="CN375">
        <f t="shared" si="173"/>
        <v>1.0748246862049506</v>
      </c>
      <c r="CO375">
        <f t="shared" si="174"/>
        <v>52.370237265307004</v>
      </c>
      <c r="CP375">
        <f t="shared" si="175"/>
        <v>46.36799277011422</v>
      </c>
      <c r="CQ375">
        <f t="shared" si="176"/>
        <v>-8.6255165043803046E-3</v>
      </c>
      <c r="CR375">
        <f t="shared" si="177"/>
        <v>0</v>
      </c>
      <c r="CS375">
        <f t="shared" si="178"/>
        <v>1530.3283996582029</v>
      </c>
      <c r="CT375">
        <f t="shared" si="179"/>
        <v>0</v>
      </c>
      <c r="CU375" t="e">
        <f t="shared" si="180"/>
        <v>#DIV/0!</v>
      </c>
      <c r="CV375" t="e">
        <f t="shared" si="181"/>
        <v>#DIV/0!</v>
      </c>
    </row>
    <row r="376" spans="1:100" x14ac:dyDescent="0.3">
      <c r="A376" s="4" t="str">
        <f>VLOOKUP(B376,ListCodeMtrx!A$1:B$91,2,TRUE)</f>
        <v>M17</v>
      </c>
      <c r="B376">
        <v>17</v>
      </c>
      <c r="C376" s="10">
        <v>17</v>
      </c>
      <c r="D376" s="10">
        <v>1</v>
      </c>
      <c r="E376" s="10">
        <v>4</v>
      </c>
      <c r="F376" s="1">
        <v>74</v>
      </c>
      <c r="G376" s="3">
        <v>41318</v>
      </c>
      <c r="H376" s="11">
        <v>1</v>
      </c>
      <c r="I376" s="11">
        <v>198.52069108243558</v>
      </c>
      <c r="J376" s="11">
        <v>2.4104464671884229</v>
      </c>
      <c r="K376" s="11">
        <v>174.28643433662975</v>
      </c>
      <c r="L376" s="11">
        <v>264.74273109595583</v>
      </c>
      <c r="M376" s="1">
        <v>48.5</v>
      </c>
      <c r="N376" s="8">
        <v>3</v>
      </c>
      <c r="O376" s="8" t="s">
        <v>558</v>
      </c>
      <c r="P376" s="12">
        <v>0.16111111111111112</v>
      </c>
      <c r="Q376" s="12">
        <f t="shared" si="182"/>
        <v>0.40060185185185193</v>
      </c>
      <c r="R376" s="8">
        <v>2344.5</v>
      </c>
      <c r="S376" s="8">
        <v>0</v>
      </c>
      <c r="T376" s="13">
        <v>150</v>
      </c>
      <c r="U376" s="14">
        <f t="shared" si="141"/>
        <v>10.877679398372447</v>
      </c>
      <c r="V376" s="14">
        <f t="shared" si="142"/>
        <v>0.29978107327396936</v>
      </c>
      <c r="W376" s="14">
        <f t="shared" si="143"/>
        <v>83.49998114061178</v>
      </c>
      <c r="X376" s="15">
        <v>23.764133453369141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t="e">
        <f t="shared" si="144"/>
        <v>#DIV/0!</v>
      </c>
      <c r="AG376" t="e">
        <f t="shared" si="145"/>
        <v>#DIV/0!</v>
      </c>
      <c r="AH376" t="e">
        <f t="shared" si="146"/>
        <v>#DIV/0!</v>
      </c>
      <c r="AI376" s="8">
        <v>-1</v>
      </c>
      <c r="AJ376" s="8">
        <v>0.85</v>
      </c>
      <c r="AK376" s="8">
        <v>0.85</v>
      </c>
      <c r="AL376" s="8">
        <v>9.855595588684082</v>
      </c>
      <c r="AM376">
        <f t="shared" si="147"/>
        <v>0.84999999999999987</v>
      </c>
      <c r="AN376">
        <f t="shared" si="148"/>
        <v>7.7655800817154974E-3</v>
      </c>
      <c r="AO376" t="e">
        <f t="shared" si="149"/>
        <v>#DIV/0!</v>
      </c>
      <c r="AP376" t="e">
        <f t="shared" si="150"/>
        <v>#DIV/0!</v>
      </c>
      <c r="AQ376" t="e">
        <f t="shared" si="151"/>
        <v>#DIV/0!</v>
      </c>
      <c r="AR376" s="8">
        <v>0</v>
      </c>
      <c r="AS376" s="8">
        <v>0.5</v>
      </c>
      <c r="AT376" t="e">
        <f t="shared" si="152"/>
        <v>#DIV/0!</v>
      </c>
      <c r="AU376">
        <f t="shared" si="153"/>
        <v>4.0979615888928604</v>
      </c>
      <c r="AV376">
        <f t="shared" si="154"/>
        <v>1.3982101241705649</v>
      </c>
      <c r="AW376">
        <f t="shared" si="155"/>
        <v>23.764133453369141</v>
      </c>
      <c r="AX376" s="8">
        <v>2</v>
      </c>
      <c r="AY376">
        <f t="shared" si="156"/>
        <v>4.644859790802002</v>
      </c>
      <c r="AZ376" s="8">
        <v>1</v>
      </c>
      <c r="BA376">
        <f t="shared" si="157"/>
        <v>9.2897195816040039</v>
      </c>
      <c r="BB376" s="8">
        <v>24.297267913818359</v>
      </c>
      <c r="BC376" s="8">
        <v>23.764133453369141</v>
      </c>
      <c r="BD376" s="8">
        <v>25.142971038818359</v>
      </c>
      <c r="BE376" s="8">
        <v>152.28703308105469</v>
      </c>
      <c r="BF376" s="8">
        <v>145.73699951171875</v>
      </c>
      <c r="BG376" s="8">
        <v>13.037009239196777</v>
      </c>
      <c r="BH376" s="8">
        <v>15.340298652648926</v>
      </c>
      <c r="BI376" s="8">
        <v>43.333225250244141</v>
      </c>
      <c r="BJ376" s="8">
        <v>50.989044189453125</v>
      </c>
      <c r="BK376" s="8">
        <v>350.376953125</v>
      </c>
      <c r="BL376" s="8">
        <v>1799.44580078125</v>
      </c>
      <c r="BM376" s="8">
        <v>1670.4217529296875</v>
      </c>
      <c r="BN376" s="8">
        <v>101.34040069580078</v>
      </c>
      <c r="BO376" s="8">
        <v>-2.2250967025756836</v>
      </c>
      <c r="BP376" s="8">
        <v>-0.9790312647819519</v>
      </c>
      <c r="BQ376" s="8">
        <v>0.25</v>
      </c>
      <c r="BR376" s="8">
        <v>-1.355140209197998</v>
      </c>
      <c r="BS376" s="8">
        <v>7.355140209197998</v>
      </c>
      <c r="BT376" s="8">
        <v>1</v>
      </c>
      <c r="BU376" s="8">
        <v>0</v>
      </c>
      <c r="BV376" s="8">
        <v>0.15999999642372131</v>
      </c>
      <c r="BW376" s="8">
        <v>111115</v>
      </c>
      <c r="BX376">
        <f t="shared" si="158"/>
        <v>1.7518847656249998</v>
      </c>
      <c r="BY376">
        <f t="shared" si="159"/>
        <v>4.0979615888928605E-3</v>
      </c>
      <c r="BZ376">
        <f t="shared" si="160"/>
        <v>296.91413345336912</v>
      </c>
      <c r="CA376">
        <f t="shared" si="161"/>
        <v>297.44726791381834</v>
      </c>
      <c r="CB376">
        <f t="shared" si="162"/>
        <v>287.91132168968034</v>
      </c>
      <c r="CC376">
        <f t="shared" si="183"/>
        <v>0.41718645615232847</v>
      </c>
      <c r="CD376">
        <f t="shared" si="163"/>
        <v>2.9528021364232599</v>
      </c>
      <c r="CE376">
        <f t="shared" si="164"/>
        <v>29.13746261263416</v>
      </c>
      <c r="CF376">
        <f t="shared" si="165"/>
        <v>13.797163959985234</v>
      </c>
      <c r="CG376">
        <f t="shared" si="166"/>
        <v>24.03070068359375</v>
      </c>
      <c r="CH376">
        <f t="shared" si="167"/>
        <v>3.0005022322013359</v>
      </c>
      <c r="CI376">
        <f t="shared" si="168"/>
        <v>0.29040950168462087</v>
      </c>
      <c r="CJ376">
        <f t="shared" si="169"/>
        <v>1.5545920122526951</v>
      </c>
      <c r="CK376">
        <f t="shared" si="170"/>
        <v>1.4459102199486409</v>
      </c>
      <c r="CL376">
        <f t="shared" si="171"/>
        <v>0.18232527627599024</v>
      </c>
      <c r="CM376">
        <f t="shared" si="172"/>
        <v>8.4619215468814062</v>
      </c>
      <c r="CN376">
        <f t="shared" si="173"/>
        <v>0.57294977541991676</v>
      </c>
      <c r="CO376">
        <f t="shared" si="174"/>
        <v>53.084975879152232</v>
      </c>
      <c r="CP376">
        <f t="shared" si="175"/>
        <v>144.15623412275238</v>
      </c>
      <c r="CQ376">
        <f t="shared" si="176"/>
        <v>4.0056633831877693E-2</v>
      </c>
      <c r="CR376">
        <f t="shared" si="177"/>
        <v>0</v>
      </c>
      <c r="CS376">
        <f t="shared" si="178"/>
        <v>1529.5289306640623</v>
      </c>
      <c r="CT376">
        <f t="shared" si="179"/>
        <v>0</v>
      </c>
      <c r="CU376" t="e">
        <f t="shared" si="180"/>
        <v>#DIV/0!</v>
      </c>
      <c r="CV376" t="e">
        <f t="shared" si="181"/>
        <v>#DIV/0!</v>
      </c>
    </row>
    <row r="377" spans="1:100" x14ac:dyDescent="0.3">
      <c r="A377" s="4" t="str">
        <f>VLOOKUP(B377,ListCodeMtrx!A$1:B$91,2,TRUE)</f>
        <v>M17</v>
      </c>
      <c r="B377">
        <v>17</v>
      </c>
      <c r="C377" s="10">
        <v>17</v>
      </c>
      <c r="D377" s="10">
        <v>1</v>
      </c>
      <c r="E377" s="10">
        <v>4</v>
      </c>
      <c r="F377" s="1">
        <v>74</v>
      </c>
      <c r="G377" s="3">
        <v>41318</v>
      </c>
      <c r="H377" s="11">
        <v>1</v>
      </c>
      <c r="I377" s="11">
        <v>198.52069108243558</v>
      </c>
      <c r="J377" s="11">
        <v>2.4104464671884229</v>
      </c>
      <c r="K377" s="11">
        <v>174.28643433662975</v>
      </c>
      <c r="L377" s="11">
        <v>264.74273109595583</v>
      </c>
      <c r="M377" s="1">
        <v>48.5</v>
      </c>
      <c r="N377" s="8">
        <v>4</v>
      </c>
      <c r="O377" s="8" t="s">
        <v>559</v>
      </c>
      <c r="P377" s="12">
        <v>0.16111111111111112</v>
      </c>
      <c r="Q377" s="12">
        <f t="shared" si="182"/>
        <v>0.40302083333333338</v>
      </c>
      <c r="R377" s="8">
        <v>2553.5</v>
      </c>
      <c r="S377" s="8">
        <v>0</v>
      </c>
      <c r="T377" s="13" t="s">
        <v>192</v>
      </c>
      <c r="U377" s="14">
        <f t="shared" si="141"/>
        <v>31.751021400398518</v>
      </c>
      <c r="V377" s="14">
        <f t="shared" si="142"/>
        <v>0.32655840048451912</v>
      </c>
      <c r="W377" s="14">
        <f t="shared" si="143"/>
        <v>213.4455523911991</v>
      </c>
      <c r="X377" s="15">
        <v>23.678869247436523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t="e">
        <f t="shared" si="144"/>
        <v>#DIV/0!</v>
      </c>
      <c r="AG377" t="e">
        <f t="shared" si="145"/>
        <v>#DIV/0!</v>
      </c>
      <c r="AH377" t="e">
        <f t="shared" si="146"/>
        <v>#DIV/0!</v>
      </c>
      <c r="AI377" s="8">
        <v>-1</v>
      </c>
      <c r="AJ377" s="8">
        <v>0.85</v>
      </c>
      <c r="AK377" s="8">
        <v>0.85</v>
      </c>
      <c r="AL377" s="8">
        <v>9.855595588684082</v>
      </c>
      <c r="AM377">
        <f t="shared" si="147"/>
        <v>0.84999999999999987</v>
      </c>
      <c r="AN377">
        <f t="shared" si="148"/>
        <v>2.1422637133837245E-2</v>
      </c>
      <c r="AO377" t="e">
        <f t="shared" si="149"/>
        <v>#DIV/0!</v>
      </c>
      <c r="AP377" t="e">
        <f t="shared" si="150"/>
        <v>#DIV/0!</v>
      </c>
      <c r="AQ377" t="e">
        <f t="shared" si="151"/>
        <v>#DIV/0!</v>
      </c>
      <c r="AR377" s="8">
        <v>0</v>
      </c>
      <c r="AS377" s="8">
        <v>0.5</v>
      </c>
      <c r="AT377" t="e">
        <f t="shared" si="152"/>
        <v>#DIV/0!</v>
      </c>
      <c r="AU377">
        <f t="shared" si="153"/>
        <v>4.3542109128466846</v>
      </c>
      <c r="AV377">
        <f t="shared" si="154"/>
        <v>1.3675505105338117</v>
      </c>
      <c r="AW377">
        <f t="shared" si="155"/>
        <v>23.678869247436523</v>
      </c>
      <c r="AX377" s="8">
        <v>2</v>
      </c>
      <c r="AY377">
        <f t="shared" si="156"/>
        <v>4.644859790802002</v>
      </c>
      <c r="AZ377" s="8">
        <v>1</v>
      </c>
      <c r="BA377">
        <f t="shared" si="157"/>
        <v>9.2897195816040039</v>
      </c>
      <c r="BB377" s="8">
        <v>24.350139617919922</v>
      </c>
      <c r="BC377" s="8">
        <v>23.678869247436523</v>
      </c>
      <c r="BD377" s="8">
        <v>25.140451431274414</v>
      </c>
      <c r="BE377" s="8">
        <v>399.28741455078125</v>
      </c>
      <c r="BF377" s="8">
        <v>380.21795654296875</v>
      </c>
      <c r="BG377" s="8">
        <v>13.047511100769043</v>
      </c>
      <c r="BH377" s="8">
        <v>15.494511604309082</v>
      </c>
      <c r="BI377" s="8">
        <v>43.228603363037109</v>
      </c>
      <c r="BJ377" s="8">
        <v>51.335929870605469</v>
      </c>
      <c r="BK377" s="8">
        <v>350.36727905273437</v>
      </c>
      <c r="BL377" s="8">
        <v>1798.5933837890625</v>
      </c>
      <c r="BM377" s="8">
        <v>1673.9957275390625</v>
      </c>
      <c r="BN377" s="8">
        <v>101.33490753173828</v>
      </c>
      <c r="BO377" s="8">
        <v>-7.7064809799194336</v>
      </c>
      <c r="BP377" s="8">
        <v>-0.92992275953292847</v>
      </c>
      <c r="BQ377" s="8">
        <v>0.5</v>
      </c>
      <c r="BR377" s="8">
        <v>-1.355140209197998</v>
      </c>
      <c r="BS377" s="8">
        <v>7.355140209197998</v>
      </c>
      <c r="BT377" s="8">
        <v>1</v>
      </c>
      <c r="BU377" s="8">
        <v>0</v>
      </c>
      <c r="BV377" s="8">
        <v>0.15999999642372131</v>
      </c>
      <c r="BW377" s="8">
        <v>111115</v>
      </c>
      <c r="BX377">
        <f t="shared" si="158"/>
        <v>1.7518363952636717</v>
      </c>
      <c r="BY377">
        <f t="shared" si="159"/>
        <v>4.3542109128466844E-3</v>
      </c>
      <c r="BZ377">
        <f t="shared" si="160"/>
        <v>296.8288692474365</v>
      </c>
      <c r="CA377">
        <f t="shared" si="161"/>
        <v>297.5001396179199</v>
      </c>
      <c r="CB377">
        <f t="shared" si="162"/>
        <v>287.77493497397882</v>
      </c>
      <c r="CC377">
        <f t="shared" si="183"/>
        <v>0.38081018118349574</v>
      </c>
      <c r="CD377">
        <f t="shared" si="163"/>
        <v>2.9376854112059183</v>
      </c>
      <c r="CE377">
        <f t="shared" si="164"/>
        <v>28.989866204652426</v>
      </c>
      <c r="CF377">
        <f t="shared" si="165"/>
        <v>13.495354600343344</v>
      </c>
      <c r="CG377">
        <f t="shared" si="166"/>
        <v>24.014504432678223</v>
      </c>
      <c r="CH377">
        <f t="shared" si="167"/>
        <v>2.9975849368767333</v>
      </c>
      <c r="CI377">
        <f t="shared" si="168"/>
        <v>0.31546883036959128</v>
      </c>
      <c r="CJ377">
        <f t="shared" si="169"/>
        <v>1.5701349006721066</v>
      </c>
      <c r="CK377">
        <f t="shared" si="170"/>
        <v>1.4274500362046267</v>
      </c>
      <c r="CL377">
        <f t="shared" si="171"/>
        <v>0.1981352348612041</v>
      </c>
      <c r="CM377">
        <f t="shared" si="172"/>
        <v>21.629485314622958</v>
      </c>
      <c r="CN377">
        <f t="shared" si="173"/>
        <v>0.56137683325610488</v>
      </c>
      <c r="CO377">
        <f t="shared" si="174"/>
        <v>54.005871864883545</v>
      </c>
      <c r="CP377">
        <f t="shared" si="175"/>
        <v>375.60383676098746</v>
      </c>
      <c r="CQ377">
        <f t="shared" si="176"/>
        <v>4.5652930707953863E-2</v>
      </c>
      <c r="CR377">
        <f t="shared" si="177"/>
        <v>0</v>
      </c>
      <c r="CS377">
        <f t="shared" si="178"/>
        <v>1528.8043762207028</v>
      </c>
      <c r="CT377">
        <f t="shared" si="179"/>
        <v>0</v>
      </c>
      <c r="CU377" t="e">
        <f t="shared" si="180"/>
        <v>#DIV/0!</v>
      </c>
      <c r="CV377" t="e">
        <f t="shared" si="181"/>
        <v>#DIV/0!</v>
      </c>
    </row>
    <row r="378" spans="1:100" x14ac:dyDescent="0.3">
      <c r="A378" s="4" t="str">
        <f>VLOOKUP(B378,ListCodeMtrx!A$1:B$91,2,TRUE)</f>
        <v>M17</v>
      </c>
      <c r="B378">
        <v>17</v>
      </c>
      <c r="C378" s="10">
        <v>17</v>
      </c>
      <c r="D378" s="10">
        <v>1</v>
      </c>
      <c r="E378" s="10">
        <v>4</v>
      </c>
      <c r="F378" s="1">
        <v>74</v>
      </c>
      <c r="G378" s="3">
        <v>41318</v>
      </c>
      <c r="H378" s="11">
        <v>1</v>
      </c>
      <c r="I378" s="11">
        <v>198.52069108243558</v>
      </c>
      <c r="J378" s="11">
        <v>2.4104464671884229</v>
      </c>
      <c r="K378" s="11">
        <v>174.28643433662975</v>
      </c>
      <c r="L378" s="11">
        <v>264.74273109595583</v>
      </c>
      <c r="M378" s="1">
        <v>48.5</v>
      </c>
      <c r="N378" s="8">
        <v>5</v>
      </c>
      <c r="O378" s="8" t="s">
        <v>560</v>
      </c>
      <c r="P378" s="12">
        <v>0.16111111111111112</v>
      </c>
      <c r="Q378" s="12">
        <f t="shared" si="182"/>
        <v>0.40540509259259261</v>
      </c>
      <c r="R378" s="8">
        <v>2759.5</v>
      </c>
      <c r="S378" s="8">
        <v>0</v>
      </c>
      <c r="T378" s="13">
        <v>800</v>
      </c>
      <c r="U378" s="14">
        <f t="shared" si="141"/>
        <v>51.591960802105447</v>
      </c>
      <c r="V378" s="14">
        <f t="shared" si="142"/>
        <v>0.3426914973976174</v>
      </c>
      <c r="W378" s="14">
        <f t="shared" si="143"/>
        <v>506.90422008661079</v>
      </c>
      <c r="X378" s="15">
        <v>23.592767715454102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t="e">
        <f t="shared" si="144"/>
        <v>#DIV/0!</v>
      </c>
      <c r="AG378" t="e">
        <f t="shared" si="145"/>
        <v>#DIV/0!</v>
      </c>
      <c r="AH378" t="e">
        <f t="shared" si="146"/>
        <v>#DIV/0!</v>
      </c>
      <c r="AI378" s="8">
        <v>-1</v>
      </c>
      <c r="AJ378" s="8">
        <v>0.85</v>
      </c>
      <c r="AK378" s="8">
        <v>0.85</v>
      </c>
      <c r="AL378" s="8">
        <v>9.855595588684082</v>
      </c>
      <c r="AM378">
        <f t="shared" si="147"/>
        <v>0.84999999999999987</v>
      </c>
      <c r="AN378">
        <f t="shared" si="148"/>
        <v>3.4405243200098808E-2</v>
      </c>
      <c r="AO378" t="e">
        <f t="shared" si="149"/>
        <v>#DIV/0!</v>
      </c>
      <c r="AP378" t="e">
        <f t="shared" si="150"/>
        <v>#DIV/0!</v>
      </c>
      <c r="AQ378" t="e">
        <f t="shared" si="151"/>
        <v>#DIV/0!</v>
      </c>
      <c r="AR378" s="8">
        <v>0</v>
      </c>
      <c r="AS378" s="8">
        <v>0.5</v>
      </c>
      <c r="AT378" t="e">
        <f t="shared" si="152"/>
        <v>#DIV/0!</v>
      </c>
      <c r="AU378">
        <f t="shared" si="153"/>
        <v>4.4957947628877344</v>
      </c>
      <c r="AV378">
        <f t="shared" si="154"/>
        <v>1.3478605538258033</v>
      </c>
      <c r="AW378">
        <f t="shared" si="155"/>
        <v>23.592767715454102</v>
      </c>
      <c r="AX378" s="8">
        <v>2</v>
      </c>
      <c r="AY378">
        <f t="shared" si="156"/>
        <v>4.644859790802002</v>
      </c>
      <c r="AZ378" s="8">
        <v>1</v>
      </c>
      <c r="BA378">
        <f t="shared" si="157"/>
        <v>9.2897195816040039</v>
      </c>
      <c r="BB378" s="8">
        <v>24.375333786010742</v>
      </c>
      <c r="BC378" s="8">
        <v>23.592767715454102</v>
      </c>
      <c r="BD378" s="8">
        <v>25.143302917480469</v>
      </c>
      <c r="BE378" s="8">
        <v>800.628662109375</v>
      </c>
      <c r="BF378" s="8">
        <v>769.207763671875</v>
      </c>
      <c r="BG378" s="8">
        <v>13.012825012207031</v>
      </c>
      <c r="BH378" s="8">
        <v>15.539009094238281</v>
      </c>
      <c r="BI378" s="8">
        <v>43.048236846923828</v>
      </c>
      <c r="BJ378" s="8">
        <v>51.405204772949219</v>
      </c>
      <c r="BK378" s="8">
        <v>350.40475463867187</v>
      </c>
      <c r="BL378" s="8">
        <v>1798.3565673828125</v>
      </c>
      <c r="BM378" s="8">
        <v>1698.73779296875</v>
      </c>
      <c r="BN378" s="8">
        <v>101.33390045166016</v>
      </c>
      <c r="BO378" s="8">
        <v>-20.19671630859375</v>
      </c>
      <c r="BP378" s="8">
        <v>-0.86866158246994019</v>
      </c>
      <c r="BQ378" s="8">
        <v>0.5</v>
      </c>
      <c r="BR378" s="8">
        <v>-1.355140209197998</v>
      </c>
      <c r="BS378" s="8">
        <v>7.355140209197998</v>
      </c>
      <c r="BT378" s="8">
        <v>1</v>
      </c>
      <c r="BU378" s="8">
        <v>0</v>
      </c>
      <c r="BV378" s="8">
        <v>0.15999999642372131</v>
      </c>
      <c r="BW378" s="8">
        <v>111115</v>
      </c>
      <c r="BX378">
        <f t="shared" si="158"/>
        <v>1.7520237731933592</v>
      </c>
      <c r="BY378">
        <f t="shared" si="159"/>
        <v>4.4957947628877348E-3</v>
      </c>
      <c r="BZ378">
        <f t="shared" si="160"/>
        <v>296.74276771545408</v>
      </c>
      <c r="CA378">
        <f t="shared" si="161"/>
        <v>297.52533378601072</v>
      </c>
      <c r="CB378">
        <f t="shared" si="162"/>
        <v>287.73704434982574</v>
      </c>
      <c r="CC378">
        <f t="shared" si="183"/>
        <v>0.36230355232278627</v>
      </c>
      <c r="CD378">
        <f t="shared" si="163"/>
        <v>2.9224889544987871</v>
      </c>
      <c r="CE378">
        <f t="shared" si="164"/>
        <v>28.840190118734427</v>
      </c>
      <c r="CF378">
        <f t="shared" si="165"/>
        <v>13.301181024496145</v>
      </c>
      <c r="CG378">
        <f t="shared" si="166"/>
        <v>23.984050750732422</v>
      </c>
      <c r="CH378">
        <f t="shared" si="167"/>
        <v>2.9921062845579387</v>
      </c>
      <c r="CI378">
        <f t="shared" si="168"/>
        <v>0.33049959015596825</v>
      </c>
      <c r="CJ378">
        <f t="shared" si="169"/>
        <v>1.5746284006729838</v>
      </c>
      <c r="CK378">
        <f t="shared" si="170"/>
        <v>1.4174778838849549</v>
      </c>
      <c r="CL378">
        <f t="shared" si="171"/>
        <v>0.20762407112171705</v>
      </c>
      <c r="CM378">
        <f t="shared" si="172"/>
        <v>51.36658177678305</v>
      </c>
      <c r="CN378">
        <f t="shared" si="173"/>
        <v>0.6589951948311894</v>
      </c>
      <c r="CO378">
        <f t="shared" si="174"/>
        <v>54.511142531350586</v>
      </c>
      <c r="CP378">
        <f t="shared" si="175"/>
        <v>761.71032023765497</v>
      </c>
      <c r="CQ378">
        <f t="shared" si="176"/>
        <v>3.6921342064499908E-2</v>
      </c>
      <c r="CR378">
        <f t="shared" si="177"/>
        <v>0</v>
      </c>
      <c r="CS378">
        <f t="shared" si="178"/>
        <v>1528.6030822753903</v>
      </c>
      <c r="CT378">
        <f t="shared" si="179"/>
        <v>0</v>
      </c>
      <c r="CU378" t="e">
        <f t="shared" si="180"/>
        <v>#DIV/0!</v>
      </c>
      <c r="CV378" t="e">
        <f t="shared" si="181"/>
        <v>#DIV/0!</v>
      </c>
    </row>
    <row r="379" spans="1:100" x14ac:dyDescent="0.3">
      <c r="A379" s="4" t="str">
        <f>VLOOKUP(B379,ListCodeMtrx!A$1:B$91,2,TRUE)</f>
        <v>M17</v>
      </c>
      <c r="B379" s="5">
        <v>17</v>
      </c>
      <c r="C379" s="10">
        <v>17</v>
      </c>
      <c r="D379" s="10">
        <v>1</v>
      </c>
      <c r="E379" s="10">
        <v>4</v>
      </c>
      <c r="F379" s="1">
        <v>74</v>
      </c>
      <c r="G379" s="17">
        <v>41318</v>
      </c>
      <c r="H379" s="11">
        <v>1</v>
      </c>
      <c r="I379" s="11">
        <v>198.52069108243558</v>
      </c>
      <c r="J379" s="11">
        <v>2.4104464671884229</v>
      </c>
      <c r="K379" s="11">
        <v>174.28643433662975</v>
      </c>
      <c r="L379" s="11">
        <v>264.74273109595583</v>
      </c>
      <c r="M379" s="1">
        <v>48.5</v>
      </c>
      <c r="N379" s="19">
        <v>6</v>
      </c>
      <c r="O379" s="19" t="s">
        <v>561</v>
      </c>
      <c r="P379" s="12">
        <v>0.16111111111111112</v>
      </c>
      <c r="Q379" s="12">
        <f t="shared" si="182"/>
        <v>0.40790509259259267</v>
      </c>
      <c r="R379" s="19">
        <v>2967</v>
      </c>
      <c r="S379" s="19">
        <v>0</v>
      </c>
      <c r="T379" s="13" t="s">
        <v>194</v>
      </c>
      <c r="U379" s="5">
        <f t="shared" si="141"/>
        <v>32.430332842556581</v>
      </c>
      <c r="V379" s="5">
        <f t="shared" si="142"/>
        <v>0.35099977389127479</v>
      </c>
      <c r="W379" s="5">
        <f t="shared" si="143"/>
        <v>220.14207937285781</v>
      </c>
      <c r="X379" s="5">
        <v>23.719436645507813</v>
      </c>
      <c r="Y379" s="19">
        <v>1</v>
      </c>
      <c r="Z379" s="19">
        <v>1</v>
      </c>
      <c r="AA379" s="19">
        <v>0</v>
      </c>
      <c r="AB379" s="19">
        <v>0</v>
      </c>
      <c r="AC379" s="19">
        <v>284.80029296875</v>
      </c>
      <c r="AD379" s="19">
        <v>560.54180908203125</v>
      </c>
      <c r="AE379" s="19">
        <v>385.46484375</v>
      </c>
      <c r="AF379" s="5" t="e">
        <f t="shared" si="144"/>
        <v>#DIV/0!</v>
      </c>
      <c r="AG379" s="5">
        <f t="shared" si="145"/>
        <v>0.49191962427360786</v>
      </c>
      <c r="AH379" s="5">
        <f t="shared" si="146"/>
        <v>0.31233524867439461</v>
      </c>
      <c r="AI379" s="19">
        <v>-1</v>
      </c>
      <c r="AJ379" s="19">
        <v>0.85</v>
      </c>
      <c r="AK379" s="19">
        <v>0.85</v>
      </c>
      <c r="AL379" s="19">
        <v>9.8315877914428711</v>
      </c>
      <c r="AM379" s="5">
        <f t="shared" si="147"/>
        <v>0.85</v>
      </c>
      <c r="AN379" s="5">
        <f t="shared" si="148"/>
        <v>2.1828499835404153E-2</v>
      </c>
      <c r="AO379" s="5">
        <f t="shared" si="149"/>
        <v>0.63493146697614233</v>
      </c>
      <c r="AP379" s="5">
        <f t="shared" si="150"/>
        <v>1.9681925297160325</v>
      </c>
      <c r="AQ379" s="5">
        <f t="shared" si="151"/>
        <v>-1</v>
      </c>
      <c r="AR379" s="19">
        <v>1801.763916015625</v>
      </c>
      <c r="AS379" s="19">
        <v>0.5</v>
      </c>
      <c r="AT379" s="5">
        <f t="shared" si="152"/>
        <v>239.1706118235488</v>
      </c>
      <c r="AU379" s="5">
        <f t="shared" si="153"/>
        <v>4.7441663573728183</v>
      </c>
      <c r="AV379" s="5">
        <f t="shared" si="154"/>
        <v>1.3897626967169669</v>
      </c>
      <c r="AW379" s="5">
        <f t="shared" si="155"/>
        <v>23.719436645507813</v>
      </c>
      <c r="AX379" s="19">
        <v>2</v>
      </c>
      <c r="AY379" s="5">
        <f t="shared" si="156"/>
        <v>4.644859790802002</v>
      </c>
      <c r="AZ379" s="19">
        <v>1</v>
      </c>
      <c r="BA379" s="5">
        <f t="shared" si="157"/>
        <v>9.2897195816040039</v>
      </c>
      <c r="BB379" s="19">
        <v>24.436061859130859</v>
      </c>
      <c r="BC379" s="19">
        <v>23.719436645507813</v>
      </c>
      <c r="BD379" s="19">
        <v>25.142719268798828</v>
      </c>
      <c r="BE379" s="19">
        <v>398.98654174804687</v>
      </c>
      <c r="BF379" s="19">
        <v>379.448486328125</v>
      </c>
      <c r="BG379" s="19">
        <v>12.680821418762207</v>
      </c>
      <c r="BH379" s="19">
        <v>15.347134590148926</v>
      </c>
      <c r="BI379" s="19">
        <v>41.795528411865234</v>
      </c>
      <c r="BJ379" s="19">
        <v>50.583602905273438</v>
      </c>
      <c r="BK379" s="19">
        <v>350.39822387695312</v>
      </c>
      <c r="BL379" s="19">
        <v>1801.763916015625</v>
      </c>
      <c r="BM379" s="19">
        <v>1723.3621826171875</v>
      </c>
      <c r="BN379" s="19">
        <v>101.32878875732422</v>
      </c>
      <c r="BO379" s="19">
        <v>-7.57354736328125</v>
      </c>
      <c r="BP379" s="19">
        <v>-0.91903752088546753</v>
      </c>
      <c r="BQ379" s="19">
        <v>0.5</v>
      </c>
      <c r="BR379" s="19">
        <v>-1.355140209197998</v>
      </c>
      <c r="BS379" s="19">
        <v>7.355140209197998</v>
      </c>
      <c r="BT379" s="19">
        <v>1</v>
      </c>
      <c r="BU379" s="19">
        <v>0</v>
      </c>
      <c r="BV379" s="19">
        <v>0.15999999642372131</v>
      </c>
      <c r="BW379" s="19">
        <v>111115</v>
      </c>
      <c r="BX379" s="5">
        <f t="shared" si="158"/>
        <v>1.7519911193847653</v>
      </c>
      <c r="BY379" s="5">
        <f t="shared" si="159"/>
        <v>4.7441663573728182E-3</v>
      </c>
      <c r="BZ379" s="5">
        <f t="shared" si="160"/>
        <v>296.86943664550779</v>
      </c>
      <c r="CA379" s="5">
        <f t="shared" si="161"/>
        <v>297.58606185913084</v>
      </c>
      <c r="CB379" s="5">
        <f t="shared" si="162"/>
        <v>288.28222011889011</v>
      </c>
      <c r="CC379" s="5">
        <f t="shared" si="183"/>
        <v>0.32121452818039264</v>
      </c>
      <c r="CD379" s="5">
        <f t="shared" si="163"/>
        <v>2.944869255632391</v>
      </c>
      <c r="CE379" s="5">
        <f t="shared" si="164"/>
        <v>29.062513149004069</v>
      </c>
      <c r="CF379" s="5">
        <f t="shared" si="165"/>
        <v>13.715378558855143</v>
      </c>
      <c r="CG379" s="5">
        <f t="shared" si="166"/>
        <v>24.077749252319336</v>
      </c>
      <c r="CH379" s="5">
        <f t="shared" si="167"/>
        <v>3.0089907816054784</v>
      </c>
      <c r="CI379" s="5">
        <f t="shared" si="168"/>
        <v>0.33822055724480116</v>
      </c>
      <c r="CJ379" s="5">
        <f t="shared" si="169"/>
        <v>1.555106558915424</v>
      </c>
      <c r="CK379" s="5">
        <f t="shared" si="170"/>
        <v>1.4538842226900544</v>
      </c>
      <c r="CL379" s="5">
        <f t="shared" si="171"/>
        <v>0.21250000037387493</v>
      </c>
      <c r="CM379" s="5">
        <f t="shared" si="172"/>
        <v>22.306730257370411</v>
      </c>
      <c r="CN379" s="5">
        <f t="shared" si="173"/>
        <v>0.58016328251337845</v>
      </c>
      <c r="CO379" s="5">
        <f t="shared" si="174"/>
        <v>53.492830761416045</v>
      </c>
      <c r="CP379" s="5">
        <f t="shared" si="175"/>
        <v>374.73564769474484</v>
      </c>
      <c r="CQ379" s="5">
        <f t="shared" si="176"/>
        <v>4.629370909747052E-2</v>
      </c>
      <c r="CR379" s="5">
        <f t="shared" si="177"/>
        <v>0</v>
      </c>
      <c r="CS379" s="5">
        <f t="shared" si="178"/>
        <v>1531.4993286132812</v>
      </c>
      <c r="CT379" s="5">
        <f t="shared" si="179"/>
        <v>275.74151611328125</v>
      </c>
      <c r="CU379" s="5">
        <f t="shared" si="180"/>
        <v>0.31233524867439461</v>
      </c>
      <c r="CV379" s="5" t="e">
        <f t="shared" si="181"/>
        <v>#DIV/0!</v>
      </c>
    </row>
    <row r="380" spans="1:100" x14ac:dyDescent="0.3">
      <c r="A380" s="4" t="str">
        <f>VLOOKUP(B380,ListCodeMtrx!A$1:B$91,2,TRUE)</f>
        <v>M30</v>
      </c>
      <c r="B380">
        <v>30</v>
      </c>
      <c r="C380" s="10">
        <v>30</v>
      </c>
      <c r="D380" s="10">
        <v>1</v>
      </c>
      <c r="E380" s="10">
        <v>6</v>
      </c>
      <c r="F380" s="1">
        <v>74</v>
      </c>
      <c r="G380" s="3">
        <v>41318</v>
      </c>
      <c r="H380" s="11">
        <v>1</v>
      </c>
      <c r="I380" s="11">
        <v>182.09615110336</v>
      </c>
      <c r="J380" s="11">
        <v>2.7032923425872277</v>
      </c>
      <c r="K380" s="11">
        <v>162.84524130706154</v>
      </c>
      <c r="L380" s="11">
        <v>240.72935431536436</v>
      </c>
      <c r="M380" s="1">
        <v>44.5</v>
      </c>
      <c r="N380" s="8">
        <v>7</v>
      </c>
      <c r="O380" s="8" t="s">
        <v>562</v>
      </c>
      <c r="P380" s="12">
        <v>0.16111111111111112</v>
      </c>
      <c r="Q380" s="12">
        <f t="shared" si="182"/>
        <v>0.41297453703703701</v>
      </c>
      <c r="R380" s="8">
        <v>3413.5</v>
      </c>
      <c r="S380" s="8">
        <v>0</v>
      </c>
      <c r="T380" s="13">
        <v>400</v>
      </c>
      <c r="U380">
        <f t="shared" si="141"/>
        <v>31.509994367554761</v>
      </c>
      <c r="V380">
        <f t="shared" si="142"/>
        <v>0.43942392214486387</v>
      </c>
      <c r="W380">
        <f t="shared" si="143"/>
        <v>254.56158315100271</v>
      </c>
      <c r="X380">
        <v>23.274177551269531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t="e">
        <f t="shared" si="144"/>
        <v>#DIV/0!</v>
      </c>
      <c r="AG380" t="e">
        <f t="shared" si="145"/>
        <v>#DIV/0!</v>
      </c>
      <c r="AH380" t="e">
        <f t="shared" si="146"/>
        <v>#DIV/0!</v>
      </c>
      <c r="AI380" s="8">
        <v>-1</v>
      </c>
      <c r="AJ380" s="8">
        <v>0.85</v>
      </c>
      <c r="AK380" s="8">
        <v>0.85</v>
      </c>
      <c r="AL380" s="8">
        <v>9.8315877914428711</v>
      </c>
      <c r="AM380">
        <f t="shared" si="147"/>
        <v>0.85</v>
      </c>
      <c r="AN380">
        <f t="shared" si="148"/>
        <v>2.1236184246476608E-2</v>
      </c>
      <c r="AO380" t="e">
        <f t="shared" si="149"/>
        <v>#DIV/0!</v>
      </c>
      <c r="AP380" t="e">
        <f t="shared" si="150"/>
        <v>#DIV/0!</v>
      </c>
      <c r="AQ380" t="e">
        <f t="shared" si="151"/>
        <v>#DIV/0!</v>
      </c>
      <c r="AR380" s="8">
        <v>1801.763916015625</v>
      </c>
      <c r="AS380" s="8">
        <v>0.5</v>
      </c>
      <c r="AT380" t="e">
        <f t="shared" si="152"/>
        <v>#DIV/0!</v>
      </c>
      <c r="AU380">
        <f t="shared" si="153"/>
        <v>5.303353338859111</v>
      </c>
      <c r="AV380">
        <f t="shared" si="154"/>
        <v>1.2523215956456133</v>
      </c>
      <c r="AW380">
        <f t="shared" si="155"/>
        <v>23.274177551269531</v>
      </c>
      <c r="AX380" s="8">
        <v>2</v>
      </c>
      <c r="AY380">
        <f t="shared" si="156"/>
        <v>4.644859790802002</v>
      </c>
      <c r="AZ380" s="8">
        <v>1</v>
      </c>
      <c r="BA380">
        <f t="shared" si="157"/>
        <v>9.2897195816040039</v>
      </c>
      <c r="BB380" s="8">
        <v>24.495729446411133</v>
      </c>
      <c r="BC380" s="8">
        <v>23.274177551269531</v>
      </c>
      <c r="BD380" s="8">
        <v>25.140300750732422</v>
      </c>
      <c r="BE380" s="8">
        <v>399.45693969726562</v>
      </c>
      <c r="BF380" s="8">
        <v>380.31863403320312</v>
      </c>
      <c r="BG380" s="8">
        <v>12.956122398376465</v>
      </c>
      <c r="BH380" s="8">
        <v>15.935212135314941</v>
      </c>
      <c r="BI380" s="8">
        <v>42.546398162841797</v>
      </c>
      <c r="BJ380" s="8">
        <v>52.329383850097656</v>
      </c>
      <c r="BK380" s="8">
        <v>350.36495971679687</v>
      </c>
      <c r="BL380" s="8">
        <v>1801.0322265625</v>
      </c>
      <c r="BM380" s="8">
        <v>1660.4361572265625</v>
      </c>
      <c r="BN380" s="8">
        <v>101.31864166259766</v>
      </c>
      <c r="BO380" s="8">
        <v>-7.70819091796875</v>
      </c>
      <c r="BP380" s="8">
        <v>-0.97024792432785034</v>
      </c>
      <c r="BQ380" s="8">
        <v>0.25</v>
      </c>
      <c r="BR380" s="8">
        <v>-1.355140209197998</v>
      </c>
      <c r="BS380" s="8">
        <v>7.355140209197998</v>
      </c>
      <c r="BT380" s="8">
        <v>1</v>
      </c>
      <c r="BU380" s="8">
        <v>0</v>
      </c>
      <c r="BV380" s="8">
        <v>0.15999999642372131</v>
      </c>
      <c r="BW380" s="8">
        <v>111115</v>
      </c>
      <c r="BX380">
        <f t="shared" si="158"/>
        <v>1.7518247985839841</v>
      </c>
      <c r="BY380">
        <f t="shared" si="159"/>
        <v>5.3033533388591111E-3</v>
      </c>
      <c r="BZ380">
        <f t="shared" si="160"/>
        <v>296.42417755126951</v>
      </c>
      <c r="CA380">
        <f t="shared" si="161"/>
        <v>297.64572944641111</v>
      </c>
      <c r="CB380">
        <f t="shared" si="162"/>
        <v>288.16514980900683</v>
      </c>
      <c r="CC380">
        <f t="shared" si="183"/>
        <v>0.25091641912374785</v>
      </c>
      <c r="CD380">
        <f t="shared" si="163"/>
        <v>2.8668556438010655</v>
      </c>
      <c r="CE380">
        <f t="shared" si="164"/>
        <v>28.295440964832647</v>
      </c>
      <c r="CF380">
        <f t="shared" si="165"/>
        <v>12.360228829517705</v>
      </c>
      <c r="CG380">
        <f t="shared" si="166"/>
        <v>23.884953498840332</v>
      </c>
      <c r="CH380">
        <f t="shared" si="167"/>
        <v>2.9743391252357907</v>
      </c>
      <c r="CI380">
        <f t="shared" si="168"/>
        <v>0.41957701750430926</v>
      </c>
      <c r="CJ380">
        <f t="shared" si="169"/>
        <v>1.6145340481554522</v>
      </c>
      <c r="CK380">
        <f t="shared" si="170"/>
        <v>1.3598050770803385</v>
      </c>
      <c r="CL380">
        <f t="shared" si="171"/>
        <v>0.2639493467323562</v>
      </c>
      <c r="CM380">
        <f t="shared" si="172"/>
        <v>25.791833824339999</v>
      </c>
      <c r="CN380">
        <f t="shared" si="173"/>
        <v>0.66933765630000297</v>
      </c>
      <c r="CO380">
        <f t="shared" si="174"/>
        <v>57.346919675079079</v>
      </c>
      <c r="CP380">
        <f t="shared" si="175"/>
        <v>375.73954076536802</v>
      </c>
      <c r="CQ380">
        <f t="shared" si="176"/>
        <v>4.8091854061394775E-2</v>
      </c>
      <c r="CR380">
        <f t="shared" si="177"/>
        <v>0</v>
      </c>
      <c r="CS380">
        <f t="shared" si="178"/>
        <v>1530.877392578125</v>
      </c>
      <c r="CT380">
        <f t="shared" si="179"/>
        <v>0</v>
      </c>
      <c r="CU380" t="e">
        <f t="shared" si="180"/>
        <v>#DIV/0!</v>
      </c>
      <c r="CV380" t="e">
        <f t="shared" si="181"/>
        <v>#DIV/0!</v>
      </c>
    </row>
    <row r="381" spans="1:100" x14ac:dyDescent="0.3">
      <c r="A381" s="4" t="str">
        <f>VLOOKUP(B381,ListCodeMtrx!A$1:B$91,2,TRUE)</f>
        <v>M30</v>
      </c>
      <c r="B381">
        <v>30</v>
      </c>
      <c r="C381" s="10">
        <v>30</v>
      </c>
      <c r="D381" s="10">
        <v>1</v>
      </c>
      <c r="E381" s="10">
        <v>6</v>
      </c>
      <c r="F381" s="1">
        <v>74</v>
      </c>
      <c r="G381" s="3">
        <v>41318</v>
      </c>
      <c r="H381" s="11">
        <v>1</v>
      </c>
      <c r="I381" s="11">
        <v>182.09615110336</v>
      </c>
      <c r="J381" s="11">
        <v>2.7032923425872277</v>
      </c>
      <c r="K381" s="11">
        <v>162.84524130706154</v>
      </c>
      <c r="L381" s="11">
        <v>240.72935431536436</v>
      </c>
      <c r="M381" s="1">
        <v>44.5</v>
      </c>
      <c r="N381" s="8">
        <v>8</v>
      </c>
      <c r="O381" s="8" t="s">
        <v>563</v>
      </c>
      <c r="P381" s="12">
        <v>0.16111111111111112</v>
      </c>
      <c r="Q381" s="12">
        <f t="shared" si="182"/>
        <v>0.41511574074074076</v>
      </c>
      <c r="R381" s="8">
        <v>3598.5</v>
      </c>
      <c r="S381" s="8">
        <v>0</v>
      </c>
      <c r="T381" s="13">
        <v>50</v>
      </c>
      <c r="U381" s="14">
        <f t="shared" si="141"/>
        <v>-0.83090403122178724</v>
      </c>
      <c r="V381" s="14">
        <f t="shared" si="142"/>
        <v>0.40926495716976857</v>
      </c>
      <c r="W381" s="14">
        <f t="shared" si="143"/>
        <v>49.55695044585476</v>
      </c>
      <c r="X381" s="15">
        <v>23.710186004638672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t="e">
        <f t="shared" si="144"/>
        <v>#DIV/0!</v>
      </c>
      <c r="AG381" t="e">
        <f t="shared" si="145"/>
        <v>#DIV/0!</v>
      </c>
      <c r="AH381" t="e">
        <f t="shared" si="146"/>
        <v>#DIV/0!</v>
      </c>
      <c r="AI381" s="8">
        <v>-1</v>
      </c>
      <c r="AJ381" s="8">
        <v>0.85</v>
      </c>
      <c r="AK381" s="8">
        <v>0.85</v>
      </c>
      <c r="AL381" s="8">
        <v>9.8315877914428711</v>
      </c>
      <c r="AM381">
        <f t="shared" si="147"/>
        <v>0.85</v>
      </c>
      <c r="AN381">
        <f t="shared" si="148"/>
        <v>1.105308551598554E-4</v>
      </c>
      <c r="AO381" t="e">
        <f t="shared" si="149"/>
        <v>#DIV/0!</v>
      </c>
      <c r="AP381" t="e">
        <f t="shared" si="150"/>
        <v>#DIV/0!</v>
      </c>
      <c r="AQ381" t="e">
        <f t="shared" si="151"/>
        <v>#DIV/0!</v>
      </c>
      <c r="AR381" s="8">
        <v>1801.763916015625</v>
      </c>
      <c r="AS381" s="8">
        <v>0.5</v>
      </c>
      <c r="AT381" t="e">
        <f t="shared" si="152"/>
        <v>#DIV/0!</v>
      </c>
      <c r="AU381">
        <f t="shared" si="153"/>
        <v>5.0894390235126998</v>
      </c>
      <c r="AV381">
        <f t="shared" si="154"/>
        <v>1.2855754932682126</v>
      </c>
      <c r="AW381">
        <f t="shared" si="155"/>
        <v>23.710186004638672</v>
      </c>
      <c r="AX381" s="8">
        <v>2</v>
      </c>
      <c r="AY381">
        <f t="shared" si="156"/>
        <v>4.644859790802002</v>
      </c>
      <c r="AZ381" s="8">
        <v>1</v>
      </c>
      <c r="BA381">
        <f t="shared" si="157"/>
        <v>9.2897195816040039</v>
      </c>
      <c r="BB381" s="8">
        <v>24.581657409667969</v>
      </c>
      <c r="BC381" s="8">
        <v>23.710186004638672</v>
      </c>
      <c r="BD381" s="8">
        <v>25.142972946166992</v>
      </c>
      <c r="BE381" s="8">
        <v>46.847537994384766</v>
      </c>
      <c r="BF381" s="8">
        <v>47.184772491455078</v>
      </c>
      <c r="BG381" s="8">
        <v>13.503274917602539</v>
      </c>
      <c r="BH381" s="8">
        <v>16.361040115356445</v>
      </c>
      <c r="BI381" s="8">
        <v>44.115169525146484</v>
      </c>
      <c r="BJ381" s="8">
        <v>53.451484680175781</v>
      </c>
      <c r="BK381" s="8">
        <v>350.35562133789062</v>
      </c>
      <c r="BL381" s="8">
        <v>1799.8271484375</v>
      </c>
      <c r="BM381" s="8">
        <v>1686.147216796875</v>
      </c>
      <c r="BN381" s="8">
        <v>101.31716918945312</v>
      </c>
      <c r="BO381" s="8">
        <v>-0.44775009155273438</v>
      </c>
      <c r="BP381" s="8">
        <v>-1.0820987224578857</v>
      </c>
      <c r="BQ381" s="8">
        <v>0.25</v>
      </c>
      <c r="BR381" s="8">
        <v>-1.355140209197998</v>
      </c>
      <c r="BS381" s="8">
        <v>7.355140209197998</v>
      </c>
      <c r="BT381" s="8">
        <v>1</v>
      </c>
      <c r="BU381" s="8">
        <v>0</v>
      </c>
      <c r="BV381" s="8">
        <v>0.15999999642372131</v>
      </c>
      <c r="BW381" s="8">
        <v>111135</v>
      </c>
      <c r="BX381">
        <f t="shared" si="158"/>
        <v>1.7517781066894529</v>
      </c>
      <c r="BY381">
        <f t="shared" si="159"/>
        <v>5.0894390235126999E-3</v>
      </c>
      <c r="BZ381">
        <f t="shared" si="160"/>
        <v>296.86018600463865</v>
      </c>
      <c r="CA381">
        <f t="shared" si="161"/>
        <v>297.73165740966795</v>
      </c>
      <c r="CB381">
        <f t="shared" si="162"/>
        <v>287.97233731331653</v>
      </c>
      <c r="CC381">
        <f t="shared" si="183"/>
        <v>0.27044855932055661</v>
      </c>
      <c r="CD381">
        <f t="shared" si="163"/>
        <v>2.9432297627512112</v>
      </c>
      <c r="CE381">
        <f t="shared" si="164"/>
        <v>29.049664398416635</v>
      </c>
      <c r="CF381">
        <f t="shared" si="165"/>
        <v>12.688624283060189</v>
      </c>
      <c r="CG381">
        <f t="shared" si="166"/>
        <v>24.14592170715332</v>
      </c>
      <c r="CH381">
        <f t="shared" si="167"/>
        <v>3.0213277744310099</v>
      </c>
      <c r="CI381">
        <f t="shared" si="168"/>
        <v>0.39199533430383204</v>
      </c>
      <c r="CJ381">
        <f t="shared" si="169"/>
        <v>1.6576542694829985</v>
      </c>
      <c r="CK381">
        <f t="shared" si="170"/>
        <v>1.3636735049480113</v>
      </c>
      <c r="CL381">
        <f t="shared" si="171"/>
        <v>0.24649224995022007</v>
      </c>
      <c r="CM381">
        <f t="shared" si="172"/>
        <v>5.0209699328360111</v>
      </c>
      <c r="CN381">
        <f t="shared" si="173"/>
        <v>1.0502742268139424</v>
      </c>
      <c r="CO381">
        <f t="shared" si="174"/>
        <v>57.192069223160324</v>
      </c>
      <c r="CP381">
        <f t="shared" si="175"/>
        <v>47.305521070817008</v>
      </c>
      <c r="CQ381">
        <f t="shared" si="176"/>
        <v>-1.0045576033355527E-2</v>
      </c>
      <c r="CR381">
        <f t="shared" si="177"/>
        <v>0</v>
      </c>
      <c r="CS381">
        <f t="shared" si="178"/>
        <v>1529.853076171875</v>
      </c>
      <c r="CT381">
        <f t="shared" si="179"/>
        <v>0</v>
      </c>
      <c r="CU381" t="e">
        <f t="shared" si="180"/>
        <v>#DIV/0!</v>
      </c>
      <c r="CV381" t="e">
        <f t="shared" si="181"/>
        <v>#DIV/0!</v>
      </c>
    </row>
    <row r="382" spans="1:100" x14ac:dyDescent="0.3">
      <c r="A382" s="4" t="str">
        <f>VLOOKUP(B382,ListCodeMtrx!A$1:B$91,2,TRUE)</f>
        <v>M30</v>
      </c>
      <c r="B382">
        <v>30</v>
      </c>
      <c r="C382" s="10">
        <v>30</v>
      </c>
      <c r="D382" s="10">
        <v>1</v>
      </c>
      <c r="E382" s="10">
        <v>6</v>
      </c>
      <c r="F382" s="1">
        <v>74</v>
      </c>
      <c r="G382" s="3">
        <v>41318</v>
      </c>
      <c r="H382" s="11">
        <v>1</v>
      </c>
      <c r="I382" s="11">
        <v>182.09615110336</v>
      </c>
      <c r="J382" s="11">
        <v>2.7032923425872277</v>
      </c>
      <c r="K382" s="11">
        <v>162.84524130706154</v>
      </c>
      <c r="L382" s="11">
        <v>240.72935431536436</v>
      </c>
      <c r="M382" s="1">
        <v>44.5</v>
      </c>
      <c r="N382" s="8">
        <v>9</v>
      </c>
      <c r="O382" s="8" t="s">
        <v>564</v>
      </c>
      <c r="P382" s="12">
        <v>0.16111111111111112</v>
      </c>
      <c r="Q382" s="12">
        <f t="shared" si="182"/>
        <v>0.4170949074074074</v>
      </c>
      <c r="R382" s="8">
        <v>3769.5</v>
      </c>
      <c r="S382" s="8">
        <v>0</v>
      </c>
      <c r="T382" s="13">
        <v>150</v>
      </c>
      <c r="U382" s="14">
        <f t="shared" si="141"/>
        <v>11.44910394178422</v>
      </c>
      <c r="V382" s="14">
        <f t="shared" si="142"/>
        <v>0.40538731532215183</v>
      </c>
      <c r="W382" s="14">
        <f t="shared" si="143"/>
        <v>95.839777499934499</v>
      </c>
      <c r="X382" s="15">
        <v>23.773101806640625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t="e">
        <f t="shared" si="144"/>
        <v>#DIV/0!</v>
      </c>
      <c r="AG382" t="e">
        <f t="shared" si="145"/>
        <v>#DIV/0!</v>
      </c>
      <c r="AH382" t="e">
        <f t="shared" si="146"/>
        <v>#DIV/0!</v>
      </c>
      <c r="AI382" s="8">
        <v>-1</v>
      </c>
      <c r="AJ382" s="8">
        <v>0.85</v>
      </c>
      <c r="AK382" s="8">
        <v>0.85</v>
      </c>
      <c r="AL382" s="8">
        <v>9.8315877914428711</v>
      </c>
      <c r="AM382">
        <f t="shared" si="147"/>
        <v>0.85</v>
      </c>
      <c r="AN382">
        <f t="shared" si="148"/>
        <v>8.1375560873858995E-3</v>
      </c>
      <c r="AO382" t="e">
        <f t="shared" si="149"/>
        <v>#DIV/0!</v>
      </c>
      <c r="AP382" t="e">
        <f t="shared" si="150"/>
        <v>#DIV/0!</v>
      </c>
      <c r="AQ382" t="e">
        <f t="shared" si="151"/>
        <v>#DIV/0!</v>
      </c>
      <c r="AR382" s="8">
        <v>1801.763916015625</v>
      </c>
      <c r="AS382" s="8">
        <v>0.5</v>
      </c>
      <c r="AT382" t="e">
        <f t="shared" si="152"/>
        <v>#DIV/0!</v>
      </c>
      <c r="AU382">
        <f t="shared" si="153"/>
        <v>4.943702829445944</v>
      </c>
      <c r="AV382">
        <f t="shared" si="154"/>
        <v>1.2598949079829163</v>
      </c>
      <c r="AW382">
        <f t="shared" si="155"/>
        <v>23.773101806640625</v>
      </c>
      <c r="AX382" s="8">
        <v>2</v>
      </c>
      <c r="AY382">
        <f t="shared" si="156"/>
        <v>4.644859790802002</v>
      </c>
      <c r="AZ382" s="8">
        <v>1</v>
      </c>
      <c r="BA382">
        <f t="shared" si="157"/>
        <v>9.2897195816040039</v>
      </c>
      <c r="BB382" s="8">
        <v>24.598638534545898</v>
      </c>
      <c r="BC382" s="8">
        <v>23.773101806640625</v>
      </c>
      <c r="BD382" s="8">
        <v>25.138898849487305</v>
      </c>
      <c r="BE382" s="8">
        <v>152.10005187988281</v>
      </c>
      <c r="BF382" s="8">
        <v>145.15504455566406</v>
      </c>
      <c r="BG382" s="8">
        <v>13.949991226196289</v>
      </c>
      <c r="BH382" s="8">
        <v>16.724761962890625</v>
      </c>
      <c r="BI382" s="8">
        <v>45.528217315673828</v>
      </c>
      <c r="BJ382" s="8">
        <v>54.584159851074219</v>
      </c>
      <c r="BK382" s="8">
        <v>350.37277221679687</v>
      </c>
      <c r="BL382" s="8">
        <v>1799.8038330078125</v>
      </c>
      <c r="BM382" s="8">
        <v>1705.041259765625</v>
      </c>
      <c r="BN382" s="8">
        <v>101.31690979003906</v>
      </c>
      <c r="BO382" s="8">
        <v>-1.7447166442871094</v>
      </c>
      <c r="BP382" s="8">
        <v>-1.0765407085418701</v>
      </c>
      <c r="BQ382" s="8">
        <v>0.5</v>
      </c>
      <c r="BR382" s="8">
        <v>-1.355140209197998</v>
      </c>
      <c r="BS382" s="8">
        <v>7.355140209197998</v>
      </c>
      <c r="BT382" s="8">
        <v>1</v>
      </c>
      <c r="BU382" s="8">
        <v>0</v>
      </c>
      <c r="BV382" s="8">
        <v>0.15999999642372131</v>
      </c>
      <c r="BW382" s="8">
        <v>111115</v>
      </c>
      <c r="BX382">
        <f t="shared" si="158"/>
        <v>1.7518638610839843</v>
      </c>
      <c r="BY382">
        <f t="shared" si="159"/>
        <v>4.9437028294459437E-3</v>
      </c>
      <c r="BZ382">
        <f t="shared" si="160"/>
        <v>296.9231018066406</v>
      </c>
      <c r="CA382">
        <f t="shared" si="161"/>
        <v>297.74863853454588</v>
      </c>
      <c r="CB382">
        <f t="shared" si="162"/>
        <v>287.96860684464991</v>
      </c>
      <c r="CC382">
        <f t="shared" si="183"/>
        <v>0.2922064862073927</v>
      </c>
      <c r="CD382">
        <f t="shared" si="163"/>
        <v>2.9543961070369824</v>
      </c>
      <c r="CE382">
        <f t="shared" si="164"/>
        <v>29.159950823208415</v>
      </c>
      <c r="CF382">
        <f t="shared" si="165"/>
        <v>12.43518886031779</v>
      </c>
      <c r="CG382">
        <f t="shared" si="166"/>
        <v>24.185870170593262</v>
      </c>
      <c r="CH382">
        <f t="shared" si="167"/>
        <v>3.028577675225907</v>
      </c>
      <c r="CI382">
        <f t="shared" si="168"/>
        <v>0.3884366125427729</v>
      </c>
      <c r="CJ382">
        <f t="shared" si="169"/>
        <v>1.6945011990540662</v>
      </c>
      <c r="CK382">
        <f t="shared" si="170"/>
        <v>1.3340764761718409</v>
      </c>
      <c r="CL382">
        <f t="shared" si="171"/>
        <v>0.24424094307371025</v>
      </c>
      <c r="CM382">
        <f t="shared" si="172"/>
        <v>9.7101900912582781</v>
      </c>
      <c r="CN382">
        <f t="shared" si="173"/>
        <v>0.66025798685337356</v>
      </c>
      <c r="CO382">
        <f t="shared" si="174"/>
        <v>58.178903587567923</v>
      </c>
      <c r="CP382">
        <f t="shared" si="175"/>
        <v>143.49123864789306</v>
      </c>
      <c r="CQ382">
        <f t="shared" si="176"/>
        <v>4.6420695832699088E-2</v>
      </c>
      <c r="CR382">
        <f t="shared" si="177"/>
        <v>0</v>
      </c>
      <c r="CS382">
        <f t="shared" si="178"/>
        <v>1529.8332580566405</v>
      </c>
      <c r="CT382">
        <f t="shared" si="179"/>
        <v>0</v>
      </c>
      <c r="CU382" t="e">
        <f t="shared" si="180"/>
        <v>#DIV/0!</v>
      </c>
      <c r="CV382" t="e">
        <f t="shared" si="181"/>
        <v>#DIV/0!</v>
      </c>
    </row>
    <row r="383" spans="1:100" s="5" customFormat="1" x14ac:dyDescent="0.3">
      <c r="A383" s="4" t="str">
        <f>VLOOKUP(B383,ListCodeMtrx!A$1:B$91,2,TRUE)</f>
        <v>M30</v>
      </c>
      <c r="B383">
        <v>30</v>
      </c>
      <c r="C383" s="10">
        <v>30</v>
      </c>
      <c r="D383" s="10">
        <v>1</v>
      </c>
      <c r="E383" s="10">
        <v>6</v>
      </c>
      <c r="F383" s="1">
        <v>74</v>
      </c>
      <c r="G383" s="3">
        <v>41318</v>
      </c>
      <c r="H383" s="11">
        <v>1</v>
      </c>
      <c r="I383" s="11">
        <v>182.09615110336</v>
      </c>
      <c r="J383" s="11">
        <v>2.7032923425872277</v>
      </c>
      <c r="K383" s="11">
        <v>162.84524130706154</v>
      </c>
      <c r="L383" s="11">
        <v>240.72935431536436</v>
      </c>
      <c r="M383" s="1">
        <v>44.5</v>
      </c>
      <c r="N383" s="8">
        <v>10</v>
      </c>
      <c r="O383" s="8" t="s">
        <v>565</v>
      </c>
      <c r="P383" s="12">
        <v>0.16111111111111112</v>
      </c>
      <c r="Q383" s="12">
        <f t="shared" si="182"/>
        <v>0.4193055555555556</v>
      </c>
      <c r="R383" s="8">
        <v>3960.5</v>
      </c>
      <c r="S383" s="8">
        <v>0</v>
      </c>
      <c r="T383" s="13" t="s">
        <v>192</v>
      </c>
      <c r="U383" s="14">
        <f t="shared" si="141"/>
        <v>32.798735709643374</v>
      </c>
      <c r="V383" s="14">
        <f t="shared" si="142"/>
        <v>0.40636424221914141</v>
      </c>
      <c r="W383" s="14">
        <f t="shared" si="143"/>
        <v>240.99442545698949</v>
      </c>
      <c r="X383" s="15">
        <v>23.761014938354492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t="e">
        <f t="shared" si="144"/>
        <v>#DIV/0!</v>
      </c>
      <c r="AG383" t="e">
        <f t="shared" si="145"/>
        <v>#DIV/0!</v>
      </c>
      <c r="AH383" t="e">
        <f t="shared" si="146"/>
        <v>#DIV/0!</v>
      </c>
      <c r="AI383" s="8">
        <v>-1</v>
      </c>
      <c r="AJ383" s="8">
        <v>0.85</v>
      </c>
      <c r="AK383" s="8">
        <v>0.85</v>
      </c>
      <c r="AL383" s="8">
        <v>9.8315877914428711</v>
      </c>
      <c r="AM383">
        <f t="shared" si="147"/>
        <v>0.85</v>
      </c>
      <c r="AN383">
        <f t="shared" si="148"/>
        <v>2.2100296054692742E-2</v>
      </c>
      <c r="AO383" t="e">
        <f t="shared" si="149"/>
        <v>#DIV/0!</v>
      </c>
      <c r="AP383" t="e">
        <f t="shared" si="150"/>
        <v>#DIV/0!</v>
      </c>
      <c r="AQ383" t="e">
        <f t="shared" si="151"/>
        <v>#DIV/0!</v>
      </c>
      <c r="AR383" s="8">
        <v>1801.763916015625</v>
      </c>
      <c r="AS383" s="8">
        <v>0.5</v>
      </c>
      <c r="AT383" t="e">
        <f t="shared" si="152"/>
        <v>#DIV/0!</v>
      </c>
      <c r="AU383">
        <f t="shared" si="153"/>
        <v>4.8767686709218259</v>
      </c>
      <c r="AV383">
        <f t="shared" si="154"/>
        <v>1.2398589932944315</v>
      </c>
      <c r="AW383">
        <f t="shared" si="155"/>
        <v>23.761014938354492</v>
      </c>
      <c r="AX383" s="8">
        <v>2</v>
      </c>
      <c r="AY383">
        <f t="shared" si="156"/>
        <v>4.644859790802002</v>
      </c>
      <c r="AZ383" s="8">
        <v>1</v>
      </c>
      <c r="BA383">
        <f t="shared" si="157"/>
        <v>9.2897195816040039</v>
      </c>
      <c r="BB383" s="8">
        <v>24.610496520996094</v>
      </c>
      <c r="BC383" s="8">
        <v>23.761014938354492</v>
      </c>
      <c r="BD383" s="8">
        <v>25.139423370361328</v>
      </c>
      <c r="BE383" s="8">
        <v>400.95062255859375</v>
      </c>
      <c r="BF383" s="8">
        <v>381.16864013671875</v>
      </c>
      <c r="BG383" s="8">
        <v>14.16500186920166</v>
      </c>
      <c r="BH383" s="8">
        <v>16.901533126831055</v>
      </c>
      <c r="BI383" s="8">
        <v>46.196575164794922</v>
      </c>
      <c r="BJ383" s="8">
        <v>55.121273040771484</v>
      </c>
      <c r="BK383" s="8">
        <v>350.39569091796875</v>
      </c>
      <c r="BL383" s="8">
        <v>1799.216552734375</v>
      </c>
      <c r="BM383" s="8">
        <v>1731.3411865234375</v>
      </c>
      <c r="BN383" s="8">
        <v>101.31560516357422</v>
      </c>
      <c r="BO383" s="8">
        <v>-7.1645164489746094</v>
      </c>
      <c r="BP383" s="8">
        <v>-1.0273158550262451</v>
      </c>
      <c r="BQ383" s="8">
        <v>0.25</v>
      </c>
      <c r="BR383" s="8">
        <v>-1.355140209197998</v>
      </c>
      <c r="BS383" s="8">
        <v>7.355140209197998</v>
      </c>
      <c r="BT383" s="8">
        <v>1</v>
      </c>
      <c r="BU383" s="8">
        <v>0</v>
      </c>
      <c r="BV383" s="8">
        <v>0.15999999642372131</v>
      </c>
      <c r="BW383" s="8">
        <v>111115</v>
      </c>
      <c r="BX383">
        <f t="shared" si="158"/>
        <v>1.7519784545898438</v>
      </c>
      <c r="BY383">
        <f t="shared" si="159"/>
        <v>4.876768670921826E-3</v>
      </c>
      <c r="BZ383">
        <f t="shared" si="160"/>
        <v>296.91101493835447</v>
      </c>
      <c r="CA383">
        <f t="shared" si="161"/>
        <v>297.76049652099607</v>
      </c>
      <c r="CB383">
        <f t="shared" si="162"/>
        <v>287.87464200300019</v>
      </c>
      <c r="CC383">
        <f t="shared" si="183"/>
        <v>0.30373767008567598</v>
      </c>
      <c r="CD383">
        <f t="shared" si="163"/>
        <v>2.9522480502315167</v>
      </c>
      <c r="CE383">
        <f t="shared" si="164"/>
        <v>29.139124673490397</v>
      </c>
      <c r="CF383">
        <f t="shared" si="165"/>
        <v>12.237591546659342</v>
      </c>
      <c r="CG383">
        <f t="shared" si="166"/>
        <v>24.185755729675293</v>
      </c>
      <c r="CH383">
        <f t="shared" si="167"/>
        <v>3.0285568846312669</v>
      </c>
      <c r="CI383">
        <f t="shared" si="168"/>
        <v>0.38933345944593456</v>
      </c>
      <c r="CJ383">
        <f t="shared" si="169"/>
        <v>1.7123890569370852</v>
      </c>
      <c r="CK383">
        <f t="shared" si="170"/>
        <v>1.3161678276941817</v>
      </c>
      <c r="CL383">
        <f t="shared" si="171"/>
        <v>0.24480827990578971</v>
      </c>
      <c r="CM383">
        <f t="shared" si="172"/>
        <v>24.416496056222769</v>
      </c>
      <c r="CN383">
        <f t="shared" si="173"/>
        <v>0.63225145009450112</v>
      </c>
      <c r="CO383">
        <f t="shared" si="174"/>
        <v>58.81489587859371</v>
      </c>
      <c r="CP383">
        <f t="shared" si="175"/>
        <v>376.40226448683359</v>
      </c>
      <c r="CQ383">
        <f t="shared" si="176"/>
        <v>5.1249803938936349E-2</v>
      </c>
      <c r="CR383">
        <f t="shared" si="177"/>
        <v>0</v>
      </c>
      <c r="CS383">
        <f t="shared" si="178"/>
        <v>1529.3340698242187</v>
      </c>
      <c r="CT383">
        <f t="shared" si="179"/>
        <v>0</v>
      </c>
      <c r="CU383" t="e">
        <f t="shared" si="180"/>
        <v>#DIV/0!</v>
      </c>
      <c r="CV383" t="e">
        <f t="shared" si="181"/>
        <v>#DIV/0!</v>
      </c>
    </row>
    <row r="384" spans="1:100" x14ac:dyDescent="0.3">
      <c r="A384" s="4" t="str">
        <f>VLOOKUP(B384,ListCodeMtrx!A$1:B$91,2,TRUE)</f>
        <v>M30</v>
      </c>
      <c r="B384">
        <v>30</v>
      </c>
      <c r="C384" s="10">
        <v>30</v>
      </c>
      <c r="D384" s="10">
        <v>1</v>
      </c>
      <c r="E384" s="10">
        <v>6</v>
      </c>
      <c r="F384" s="1">
        <v>74</v>
      </c>
      <c r="G384" s="3">
        <v>41318</v>
      </c>
      <c r="H384" s="11">
        <v>1</v>
      </c>
      <c r="I384" s="11">
        <v>182.09615110336</v>
      </c>
      <c r="J384" s="11">
        <v>2.7032923425872277</v>
      </c>
      <c r="K384" s="11">
        <v>162.84524130706154</v>
      </c>
      <c r="L384" s="11">
        <v>240.72935431536436</v>
      </c>
      <c r="M384" s="1">
        <v>44.5</v>
      </c>
      <c r="N384" s="8">
        <v>11</v>
      </c>
      <c r="O384" s="8" t="s">
        <v>566</v>
      </c>
      <c r="P384" s="12">
        <v>0.16111111111111112</v>
      </c>
      <c r="Q384" s="12">
        <f t="shared" si="182"/>
        <v>0.42136574074074074</v>
      </c>
      <c r="R384" s="8">
        <v>4138.5</v>
      </c>
      <c r="S384" s="8">
        <v>0</v>
      </c>
      <c r="T384" s="13">
        <v>800</v>
      </c>
      <c r="U384" s="14">
        <f t="shared" si="141"/>
        <v>47.263373676535977</v>
      </c>
      <c r="V384" s="14">
        <f t="shared" si="142"/>
        <v>0.39517841979683949</v>
      </c>
      <c r="W384" s="14">
        <f t="shared" si="143"/>
        <v>559.57836847637589</v>
      </c>
      <c r="X384" s="15">
        <v>23.833818435668945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t="e">
        <f t="shared" si="144"/>
        <v>#DIV/0!</v>
      </c>
      <c r="AG384" t="e">
        <f t="shared" si="145"/>
        <v>#DIV/0!</v>
      </c>
      <c r="AH384" t="e">
        <f t="shared" si="146"/>
        <v>#DIV/0!</v>
      </c>
      <c r="AI384" s="8">
        <v>-1</v>
      </c>
      <c r="AJ384" s="8">
        <v>0.85</v>
      </c>
      <c r="AK384" s="8">
        <v>0.85</v>
      </c>
      <c r="AL384" s="8">
        <v>9.8315877914428711</v>
      </c>
      <c r="AM384">
        <f t="shared" si="147"/>
        <v>0.85</v>
      </c>
      <c r="AN384">
        <f t="shared" si="148"/>
        <v>3.1565376055010551E-2</v>
      </c>
      <c r="AO384" t="e">
        <f t="shared" si="149"/>
        <v>#DIV/0!</v>
      </c>
      <c r="AP384" t="e">
        <f t="shared" si="150"/>
        <v>#DIV/0!</v>
      </c>
      <c r="AQ384" t="e">
        <f t="shared" si="151"/>
        <v>#DIV/0!</v>
      </c>
      <c r="AR384" s="8">
        <v>1801.763916015625</v>
      </c>
      <c r="AS384" s="8">
        <v>0.5</v>
      </c>
      <c r="AT384" t="e">
        <f t="shared" si="152"/>
        <v>#DIV/0!</v>
      </c>
      <c r="AU384">
        <f t="shared" si="153"/>
        <v>4.7805598806016265</v>
      </c>
      <c r="AV384">
        <f t="shared" si="154"/>
        <v>1.2482404092149166</v>
      </c>
      <c r="AW384">
        <f t="shared" si="155"/>
        <v>23.833818435668945</v>
      </c>
      <c r="AX384" s="8">
        <v>2</v>
      </c>
      <c r="AY384">
        <f t="shared" si="156"/>
        <v>4.644859790802002</v>
      </c>
      <c r="AZ384" s="8">
        <v>1</v>
      </c>
      <c r="BA384">
        <f t="shared" si="157"/>
        <v>9.2897195816040039</v>
      </c>
      <c r="BB384" s="8">
        <v>24.649404525756836</v>
      </c>
      <c r="BC384" s="8">
        <v>23.833818435668945</v>
      </c>
      <c r="BD384" s="8">
        <v>25.136625289916992</v>
      </c>
      <c r="BE384" s="8">
        <v>800.345703125</v>
      </c>
      <c r="BF384" s="8">
        <v>771.25732421875</v>
      </c>
      <c r="BG384" s="8">
        <v>14.2637939453125</v>
      </c>
      <c r="BH384" s="8">
        <v>16.946836471557617</v>
      </c>
      <c r="BI384" s="8">
        <v>46.410354614257813</v>
      </c>
      <c r="BJ384" s="8">
        <v>55.140220642089844</v>
      </c>
      <c r="BK384" s="8">
        <v>350.3145751953125</v>
      </c>
      <c r="BL384" s="8">
        <v>1798.8203125</v>
      </c>
      <c r="BM384" s="8">
        <v>1750.0726318359375</v>
      </c>
      <c r="BN384" s="8">
        <v>101.31488800048828</v>
      </c>
      <c r="BO384" s="8">
        <v>-19.219081878662109</v>
      </c>
      <c r="BP384" s="8">
        <v>-0.9663550853729248</v>
      </c>
      <c r="BQ384" s="8">
        <v>0.5</v>
      </c>
      <c r="BR384" s="8">
        <v>-1.355140209197998</v>
      </c>
      <c r="BS384" s="8">
        <v>7.355140209197998</v>
      </c>
      <c r="BT384" s="8">
        <v>1</v>
      </c>
      <c r="BU384" s="8">
        <v>0</v>
      </c>
      <c r="BV384" s="8">
        <v>0.15999999642372131</v>
      </c>
      <c r="BW384" s="8">
        <v>111115</v>
      </c>
      <c r="BX384">
        <f t="shared" si="158"/>
        <v>1.7515728759765625</v>
      </c>
      <c r="BY384">
        <f t="shared" si="159"/>
        <v>4.7805598806016265E-3</v>
      </c>
      <c r="BZ384">
        <f t="shared" si="160"/>
        <v>296.98381843566892</v>
      </c>
      <c r="CA384">
        <f t="shared" si="161"/>
        <v>297.79940452575681</v>
      </c>
      <c r="CB384">
        <f t="shared" si="162"/>
        <v>287.81124356691726</v>
      </c>
      <c r="CC384">
        <f t="shared" si="183"/>
        <v>0.3177323088091345</v>
      </c>
      <c r="CD384">
        <f t="shared" si="163"/>
        <v>2.9652072482933667</v>
      </c>
      <c r="CE384">
        <f t="shared" si="164"/>
        <v>29.267241042393259</v>
      </c>
      <c r="CF384">
        <f t="shared" si="165"/>
        <v>12.320404570835642</v>
      </c>
      <c r="CG384">
        <f t="shared" si="166"/>
        <v>24.241611480712891</v>
      </c>
      <c r="CH384">
        <f t="shared" si="167"/>
        <v>3.0387190979731185</v>
      </c>
      <c r="CI384">
        <f t="shared" si="168"/>
        <v>0.3790537292269916</v>
      </c>
      <c r="CJ384">
        <f t="shared" si="169"/>
        <v>1.71696683907845</v>
      </c>
      <c r="CK384">
        <f t="shared" si="170"/>
        <v>1.3217522588946684</v>
      </c>
      <c r="CL384">
        <f t="shared" si="171"/>
        <v>0.23830636994456525</v>
      </c>
      <c r="CM384">
        <f t="shared" si="172"/>
        <v>56.693619729679988</v>
      </c>
      <c r="CN384">
        <f t="shared" si="173"/>
        <v>0.72554042717611056</v>
      </c>
      <c r="CO384">
        <f t="shared" si="174"/>
        <v>58.666349988869506</v>
      </c>
      <c r="CP384">
        <f t="shared" si="175"/>
        <v>764.38891942968894</v>
      </c>
      <c r="CQ384">
        <f t="shared" si="176"/>
        <v>3.6274330400173076E-2</v>
      </c>
      <c r="CR384">
        <f t="shared" si="177"/>
        <v>0</v>
      </c>
      <c r="CS384">
        <f t="shared" si="178"/>
        <v>1528.997265625</v>
      </c>
      <c r="CT384">
        <f t="shared" si="179"/>
        <v>0</v>
      </c>
      <c r="CU384" t="e">
        <f t="shared" si="180"/>
        <v>#DIV/0!</v>
      </c>
      <c r="CV384" t="e">
        <f t="shared" si="181"/>
        <v>#DIV/0!</v>
      </c>
    </row>
    <row r="385" spans="1:100" x14ac:dyDescent="0.3">
      <c r="A385" s="4" t="str">
        <f>VLOOKUP(B385,ListCodeMtrx!A$1:B$91,2,TRUE)</f>
        <v>M30</v>
      </c>
      <c r="B385" s="5">
        <v>30</v>
      </c>
      <c r="C385" s="10">
        <v>30</v>
      </c>
      <c r="D385" s="10">
        <v>1</v>
      </c>
      <c r="E385" s="10">
        <v>6</v>
      </c>
      <c r="F385" s="1">
        <v>74</v>
      </c>
      <c r="G385" s="17">
        <v>41318</v>
      </c>
      <c r="H385" s="11">
        <v>1</v>
      </c>
      <c r="I385" s="11">
        <v>182.09615110336</v>
      </c>
      <c r="J385" s="11">
        <v>2.7032923425872277</v>
      </c>
      <c r="K385" s="11">
        <v>162.84524130706154</v>
      </c>
      <c r="L385" s="11">
        <v>240.72935431536436</v>
      </c>
      <c r="M385" s="1">
        <v>44.5</v>
      </c>
      <c r="N385" s="19">
        <v>12</v>
      </c>
      <c r="O385" s="19" t="s">
        <v>567</v>
      </c>
      <c r="P385" s="12">
        <v>0.16111111111111112</v>
      </c>
      <c r="Q385" s="12">
        <f t="shared" si="182"/>
        <v>0.4246064814814815</v>
      </c>
      <c r="R385" s="19">
        <v>4409.5</v>
      </c>
      <c r="S385" s="19">
        <v>0</v>
      </c>
      <c r="T385" s="13" t="s">
        <v>194</v>
      </c>
      <c r="U385" s="5">
        <f t="shared" ref="U385:U448" si="184">(BE385-BF385*(1000-BG385)/(1000-BH385))*BX385</f>
        <v>31.75992453339542</v>
      </c>
      <c r="V385" s="5">
        <f t="shared" ref="V385:V448" si="185">IF(CI385&lt;&gt;0,1/(1/CI385-1/BA385),0)</f>
        <v>0.37889469195958853</v>
      </c>
      <c r="W385" s="5">
        <f t="shared" ref="W385:W448" si="186">((CL385-BY385/2)*BF385-U385)/(CL385+BY385/2)</f>
        <v>234.32478652205663</v>
      </c>
      <c r="X385" s="5">
        <v>24.034084320068359</v>
      </c>
      <c r="Y385" s="19">
        <v>2</v>
      </c>
      <c r="Z385" s="19">
        <v>2</v>
      </c>
      <c r="AA385" s="19">
        <v>0</v>
      </c>
      <c r="AB385" s="19">
        <v>0</v>
      </c>
      <c r="AC385" s="19">
        <v>299.688232421875</v>
      </c>
      <c r="AD385" s="19">
        <v>633.5218505859375</v>
      </c>
      <c r="AE385" s="19">
        <v>431.130126953125</v>
      </c>
      <c r="AF385" s="5" t="e">
        <f t="shared" ref="AF385:AF448" si="187">CR385/AB385</f>
        <v>#DIV/0!</v>
      </c>
      <c r="AG385" s="5">
        <f t="shared" ref="AG385:AG448" si="188">CT385/AD385</f>
        <v>0.52694886191423929</v>
      </c>
      <c r="AH385" s="5">
        <f t="shared" ref="AH385:AH448" si="189">(AD385-AE385)/AD385</f>
        <v>0.31947078612303992</v>
      </c>
      <c r="AI385" s="19">
        <v>-1</v>
      </c>
      <c r="AJ385" s="19">
        <v>0.85</v>
      </c>
      <c r="AK385" s="19">
        <v>0.85</v>
      </c>
      <c r="AL385" s="19">
        <v>9.8315877914428711</v>
      </c>
      <c r="AM385" s="5">
        <f t="shared" ref="AM385:AM448" si="190">(AL385*AK385+(100-AL385)*AJ385)/100</f>
        <v>0.85</v>
      </c>
      <c r="AN385" s="5">
        <f t="shared" ref="AN385:AN448" si="191">(U385-AI385)/CS385</f>
        <v>2.1431129785036057E-2</v>
      </c>
      <c r="AO385" s="5">
        <f t="shared" ref="AO385:AO448" si="192">(AD385-AE385)/(AD385-AC385)</f>
        <v>0.60626525496706296</v>
      </c>
      <c r="AP385" s="5">
        <f t="shared" ref="AP385:AP448" si="193">(AB385-AD385)/(AB385-AC385)</f>
        <v>2.1139363580152879</v>
      </c>
      <c r="AQ385" s="5">
        <f t="shared" ref="AQ385:AQ448" si="194">(AB385-AD385)/AD385</f>
        <v>-1</v>
      </c>
      <c r="AR385" s="19">
        <v>1798.369384765625</v>
      </c>
      <c r="AS385" s="19">
        <v>0.5</v>
      </c>
      <c r="AT385" s="5">
        <f t="shared" ref="AT385:AT448" si="195">AH385*AS385*AM385*AR385</f>
        <v>244.17375446353981</v>
      </c>
      <c r="AU385" s="5">
        <f t="shared" ref="AU385:AU448" si="196">BY385*1000</f>
        <v>4.7693446308528697</v>
      </c>
      <c r="AV385" s="5">
        <f t="shared" ref="AV385:AV448" si="197">(CD385-CJ385)</f>
        <v>1.2965169438628983</v>
      </c>
      <c r="AW385" s="5">
        <f t="shared" ref="AW385:AW448" si="198">(BC385+CC385*S385)</f>
        <v>24.034084320068359</v>
      </c>
      <c r="AX385" s="19">
        <v>2</v>
      </c>
      <c r="AY385" s="5">
        <f t="shared" ref="AY385:AY448" si="199">(AX385*BR385+BS385)</f>
        <v>4.644859790802002</v>
      </c>
      <c r="AZ385" s="19">
        <v>1</v>
      </c>
      <c r="BA385" s="5">
        <f t="shared" ref="BA385:BA448" si="200">AY385*(AZ385+1)*(AZ385+1)/(AZ385*AZ385+1)</f>
        <v>9.2897195816040039</v>
      </c>
      <c r="BB385" s="19">
        <v>24.701139450073242</v>
      </c>
      <c r="BC385" s="19">
        <v>24.034084320068359</v>
      </c>
      <c r="BD385" s="19">
        <v>25.133838653564453</v>
      </c>
      <c r="BE385" s="19">
        <v>398.68490600585937</v>
      </c>
      <c r="BF385" s="19">
        <v>379.52200317382812</v>
      </c>
      <c r="BG385" s="19">
        <v>14.147729873657227</v>
      </c>
      <c r="BH385" s="19">
        <v>16.824430465698242</v>
      </c>
      <c r="BI385" s="19">
        <v>45.891410827636719</v>
      </c>
      <c r="BJ385" s="19">
        <v>54.573902130126953</v>
      </c>
      <c r="BK385" s="19">
        <v>350.36441040039062</v>
      </c>
      <c r="BL385" s="19">
        <v>1798.369384765625</v>
      </c>
      <c r="BM385" s="19">
        <v>1773.610595703125</v>
      </c>
      <c r="BN385" s="19">
        <v>101.31665802001953</v>
      </c>
      <c r="BO385" s="19">
        <v>-6.8866844177246094</v>
      </c>
      <c r="BP385" s="19">
        <v>-1.0179698467254639</v>
      </c>
      <c r="BQ385" s="19">
        <v>0.75</v>
      </c>
      <c r="BR385" s="19">
        <v>-1.355140209197998</v>
      </c>
      <c r="BS385" s="19">
        <v>7.355140209197998</v>
      </c>
      <c r="BT385" s="19">
        <v>1</v>
      </c>
      <c r="BU385" s="19">
        <v>0</v>
      </c>
      <c r="BV385" s="19">
        <v>0.15999999642372131</v>
      </c>
      <c r="BW385" s="19">
        <v>111115</v>
      </c>
      <c r="BX385" s="5">
        <f t="shared" ref="BX385:BX448" si="201">BK385*0.000001/(AX385*0.0001)</f>
        <v>1.751822052001953</v>
      </c>
      <c r="BY385" s="5">
        <f t="shared" ref="BY385:BY448" si="202">(BH385-BG385)/(1000-BH385)*BX385</f>
        <v>4.76934463085287E-3</v>
      </c>
      <c r="BZ385" s="5">
        <f t="shared" ref="BZ385:BZ448" si="203">(BC385+273.15)</f>
        <v>297.18408432006834</v>
      </c>
      <c r="CA385" s="5">
        <f t="shared" ref="CA385:CA448" si="204">(BB385+273.15)</f>
        <v>297.85113945007322</v>
      </c>
      <c r="CB385" s="5">
        <f t="shared" ref="CB385:CB448" si="205">(BL385*BT385+BM385*BU385)*BV385</f>
        <v>287.7390951310299</v>
      </c>
      <c r="CC385" s="5">
        <f t="shared" si="183"/>
        <v>0.31309504106044411</v>
      </c>
      <c r="CD385" s="5">
        <f t="shared" ref="CD385:CD448" si="206">0.61365*EXP(17.502*AW385/(240.97+AW385))</f>
        <v>3.0011120117376451</v>
      </c>
      <c r="CE385" s="5">
        <f t="shared" ref="CE385:CE448" si="207">CD385*1000/BN385</f>
        <v>29.621111378788711</v>
      </c>
      <c r="CF385" s="5">
        <f t="shared" ref="CF385:CF448" si="208">(CE385-BH385)</f>
        <v>12.796680913090469</v>
      </c>
      <c r="CG385" s="5">
        <f t="shared" ref="CG385:CG448" si="209">IF(S385,BC385,(BB385+BC385)/2)</f>
        <v>24.367611885070801</v>
      </c>
      <c r="CH385" s="5">
        <f t="shared" ref="CH385:CH448" si="210">0.61365*EXP(17.502*CG385/(240.97+CG385))</f>
        <v>3.0617527399822686</v>
      </c>
      <c r="CI385" s="5">
        <f t="shared" ref="CI385:CI448" si="211">IF(CF385&lt;&gt;0,(1000-(CE385+BH385)/2)/CF385*BY385,0)</f>
        <v>0.36404652617975353</v>
      </c>
      <c r="CJ385" s="5">
        <f t="shared" ref="CJ385:CJ448" si="212">BH385*BN385/1000</f>
        <v>1.7045950678747468</v>
      </c>
      <c r="CK385" s="5">
        <f t="shared" ref="CK385:CK448" si="213">(CH385-CJ385)</f>
        <v>1.3571576721075218</v>
      </c>
      <c r="CL385" s="5">
        <f t="shared" ref="CL385:CL448" si="214">1/(1.6/V385+1.37/BA385)</f>
        <v>0.22881807754192401</v>
      </c>
      <c r="CM385" s="5">
        <f t="shared" ref="CM385:CM448" si="215">W385*BN385*0.001</f>
        <v>23.741004261669293</v>
      </c>
      <c r="CN385" s="5">
        <f t="shared" ref="CN385:CN448" si="216">W385/BF385</f>
        <v>0.61742082030150836</v>
      </c>
      <c r="CO385" s="5">
        <f t="shared" ref="CO385:CO448" si="217">(1-BY385*BN385/CD385/V385)*100</f>
        <v>57.504901992878111</v>
      </c>
      <c r="CP385" s="5">
        <f t="shared" ref="CP385:CP448" si="218">(BF385-U385/(BA385/1.35))</f>
        <v>374.90658957135634</v>
      </c>
      <c r="CQ385" s="5">
        <f t="shared" ref="CQ385:CQ448" si="219">U385*CO385/100/CP385</f>
        <v>4.8714837199373834E-2</v>
      </c>
      <c r="CR385" s="5">
        <f t="shared" ref="CR385:CR448" si="220">(AB385-AA385)</f>
        <v>0</v>
      </c>
      <c r="CS385" s="5">
        <f t="shared" ref="CS385:CS448" si="221">BL385*AM385</f>
        <v>1528.6139770507812</v>
      </c>
      <c r="CT385" s="5">
        <f t="shared" ref="CT385:CT448" si="222">(AD385-AC385)</f>
        <v>333.8336181640625</v>
      </c>
      <c r="CU385" s="5">
        <f t="shared" ref="CU385:CU448" si="223">(AD385-AE385)/(AD385-AA385)</f>
        <v>0.31947078612303992</v>
      </c>
      <c r="CV385" s="5" t="e">
        <f t="shared" ref="CV385:CV448" si="224">(AB385-AD385)/(AB385-AA385)</f>
        <v>#DIV/0!</v>
      </c>
    </row>
    <row r="386" spans="1:100" x14ac:dyDescent="0.3">
      <c r="A386" s="4" t="str">
        <f>VLOOKUP(B386,ListCodeMtrx!A$1:B$91,2,TRUE)</f>
        <v>M70</v>
      </c>
      <c r="B386">
        <v>70</v>
      </c>
      <c r="C386" s="10">
        <v>29</v>
      </c>
      <c r="D386" s="10">
        <v>3</v>
      </c>
      <c r="E386" s="10">
        <v>2</v>
      </c>
      <c r="F386" s="1">
        <v>74</v>
      </c>
      <c r="G386" s="3">
        <v>41318</v>
      </c>
      <c r="H386" s="11">
        <v>1</v>
      </c>
      <c r="I386" s="11">
        <v>178.67743375782308</v>
      </c>
      <c r="J386" s="11">
        <v>3.5563783269320788</v>
      </c>
      <c r="K386" s="11">
        <v>169.86413934964656</v>
      </c>
      <c r="L386" s="11">
        <v>251.08122197904669</v>
      </c>
      <c r="M386" s="1">
        <v>42.4</v>
      </c>
      <c r="N386" s="8">
        <v>13</v>
      </c>
      <c r="O386" s="8" t="s">
        <v>568</v>
      </c>
      <c r="P386" s="12">
        <v>0.16111111111111112</v>
      </c>
      <c r="Q386" s="12">
        <f t="shared" si="182"/>
        <v>0.43002314814814824</v>
      </c>
      <c r="R386" s="8">
        <v>4886.5</v>
      </c>
      <c r="S386" s="8">
        <v>0</v>
      </c>
      <c r="T386" s="13">
        <v>400</v>
      </c>
      <c r="U386">
        <f t="shared" si="184"/>
        <v>29.676844111109961</v>
      </c>
      <c r="V386">
        <f t="shared" si="185"/>
        <v>0.38753482343388651</v>
      </c>
      <c r="W386">
        <f t="shared" si="186"/>
        <v>248.78494583281247</v>
      </c>
      <c r="X386">
        <v>23.690755844116211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t="e">
        <f t="shared" si="187"/>
        <v>#DIV/0!</v>
      </c>
      <c r="AG386" t="e">
        <f t="shared" si="188"/>
        <v>#DIV/0!</v>
      </c>
      <c r="AH386" t="e">
        <f t="shared" si="189"/>
        <v>#DIV/0!</v>
      </c>
      <c r="AI386" s="8">
        <v>-1</v>
      </c>
      <c r="AJ386" s="8">
        <v>0.85</v>
      </c>
      <c r="AK386" s="8">
        <v>0.85</v>
      </c>
      <c r="AL386" s="8">
        <v>9.8315877914428711</v>
      </c>
      <c r="AM386">
        <f t="shared" si="190"/>
        <v>0.85</v>
      </c>
      <c r="AN386">
        <f t="shared" si="191"/>
        <v>2.0041603768495231E-2</v>
      </c>
      <c r="AO386" t="e">
        <f t="shared" si="192"/>
        <v>#DIV/0!</v>
      </c>
      <c r="AP386" t="e">
        <f t="shared" si="193"/>
        <v>#DIV/0!</v>
      </c>
      <c r="AQ386" t="e">
        <f t="shared" si="194"/>
        <v>#DIV/0!</v>
      </c>
      <c r="AR386" s="8">
        <v>1798.369384765625</v>
      </c>
      <c r="AS386" s="8">
        <v>0.5</v>
      </c>
      <c r="AT386" t="e">
        <f t="shared" si="195"/>
        <v>#DIV/0!</v>
      </c>
      <c r="AU386">
        <f t="shared" si="196"/>
        <v>5.0234603481925255</v>
      </c>
      <c r="AV386">
        <f t="shared" si="197"/>
        <v>1.3373201628996665</v>
      </c>
      <c r="AW386">
        <f t="shared" si="198"/>
        <v>23.690755844116211</v>
      </c>
      <c r="AX386" s="8">
        <v>2</v>
      </c>
      <c r="AY386">
        <f t="shared" si="199"/>
        <v>4.644859790802002</v>
      </c>
      <c r="AZ386" s="8">
        <v>1</v>
      </c>
      <c r="BA386">
        <f t="shared" si="200"/>
        <v>9.2897195816040039</v>
      </c>
      <c r="BB386" s="8">
        <v>24.548517227172852</v>
      </c>
      <c r="BC386" s="8">
        <v>23.690755844116211</v>
      </c>
      <c r="BD386" s="8">
        <v>25.136859893798828</v>
      </c>
      <c r="BE386" s="8">
        <v>400.50323486328125</v>
      </c>
      <c r="BF386" s="8">
        <v>382.46713256835937</v>
      </c>
      <c r="BG386" s="8">
        <v>12.995891571044922</v>
      </c>
      <c r="BH386" s="8">
        <v>15.817907333374023</v>
      </c>
      <c r="BI386" s="8">
        <v>42.537628173828125</v>
      </c>
      <c r="BJ386" s="8">
        <v>51.7745361328125</v>
      </c>
      <c r="BK386" s="8">
        <v>350.3878173828125</v>
      </c>
      <c r="BL386" s="8">
        <v>1800.7742919921875</v>
      </c>
      <c r="BM386" s="8">
        <v>1730.9146728515625</v>
      </c>
      <c r="BN386" s="8">
        <v>101.30724334716797</v>
      </c>
      <c r="BO386" s="8">
        <v>-6.9057273864746094</v>
      </c>
      <c r="BP386" s="8">
        <v>-0.94898581504821777</v>
      </c>
      <c r="BQ386" s="8">
        <v>0.5</v>
      </c>
      <c r="BR386" s="8">
        <v>-1.355140209197998</v>
      </c>
      <c r="BS386" s="8">
        <v>7.355140209197998</v>
      </c>
      <c r="BT386" s="8">
        <v>1</v>
      </c>
      <c r="BU386" s="8">
        <v>0</v>
      </c>
      <c r="BV386" s="8">
        <v>0.15999999642372131</v>
      </c>
      <c r="BW386" s="8">
        <v>111115</v>
      </c>
      <c r="BX386">
        <f t="shared" si="201"/>
        <v>1.7519390869140623</v>
      </c>
      <c r="BY386">
        <f t="shared" si="202"/>
        <v>5.0234603481925256E-3</v>
      </c>
      <c r="BZ386">
        <f t="shared" si="203"/>
        <v>296.84075584411619</v>
      </c>
      <c r="CA386">
        <f t="shared" si="204"/>
        <v>297.69851722717283</v>
      </c>
      <c r="CB386">
        <f t="shared" si="205"/>
        <v>288.12388027867928</v>
      </c>
      <c r="CC386">
        <f t="shared" si="183"/>
        <v>0.28114923711314704</v>
      </c>
      <c r="CD386">
        <f t="shared" si="206"/>
        <v>2.9397887503647415</v>
      </c>
      <c r="CE386">
        <f t="shared" si="207"/>
        <v>29.01854451108133</v>
      </c>
      <c r="CF386">
        <f t="shared" si="208"/>
        <v>13.200637177707307</v>
      </c>
      <c r="CG386">
        <f t="shared" si="209"/>
        <v>24.119636535644531</v>
      </c>
      <c r="CH386">
        <f t="shared" si="210"/>
        <v>3.0165657866211459</v>
      </c>
      <c r="CI386">
        <f t="shared" si="211"/>
        <v>0.37201562417673467</v>
      </c>
      <c r="CJ386">
        <f t="shared" si="212"/>
        <v>1.602468587465075</v>
      </c>
      <c r="CK386">
        <f t="shared" si="213"/>
        <v>1.4140971991560709</v>
      </c>
      <c r="CL386">
        <f t="shared" si="214"/>
        <v>0.23385598161806767</v>
      </c>
      <c r="CM386">
        <f t="shared" si="215"/>
        <v>25.203717048596733</v>
      </c>
      <c r="CN386">
        <f t="shared" si="216"/>
        <v>0.65047405292622484</v>
      </c>
      <c r="CO386">
        <f t="shared" si="217"/>
        <v>55.329931429901769</v>
      </c>
      <c r="CP386">
        <f t="shared" si="218"/>
        <v>378.15443623796261</v>
      </c>
      <c r="CQ386">
        <f t="shared" si="219"/>
        <v>4.3421882500151866E-2</v>
      </c>
      <c r="CR386">
        <f t="shared" si="220"/>
        <v>0</v>
      </c>
      <c r="CS386">
        <f t="shared" si="221"/>
        <v>1530.6581481933592</v>
      </c>
      <c r="CT386">
        <f t="shared" si="222"/>
        <v>0</v>
      </c>
      <c r="CU386" t="e">
        <f t="shared" si="223"/>
        <v>#DIV/0!</v>
      </c>
      <c r="CV386" t="e">
        <f t="shared" si="224"/>
        <v>#DIV/0!</v>
      </c>
    </row>
    <row r="387" spans="1:100" x14ac:dyDescent="0.3">
      <c r="A387" s="4" t="str">
        <f>VLOOKUP(B387,ListCodeMtrx!A$1:B$91,2,TRUE)</f>
        <v>M70</v>
      </c>
      <c r="B387">
        <v>70</v>
      </c>
      <c r="C387" s="10">
        <v>29</v>
      </c>
      <c r="D387" s="10">
        <v>3</v>
      </c>
      <c r="E387" s="10">
        <v>2</v>
      </c>
      <c r="F387" s="1">
        <v>74</v>
      </c>
      <c r="G387" s="3">
        <v>41318</v>
      </c>
      <c r="H387" s="11">
        <v>1</v>
      </c>
      <c r="I387" s="11">
        <v>178.67743375782308</v>
      </c>
      <c r="J387" s="11">
        <v>3.5563783269320788</v>
      </c>
      <c r="K387" s="11">
        <v>169.86413934964656</v>
      </c>
      <c r="L387" s="11">
        <v>251.08122197904669</v>
      </c>
      <c r="M387" s="1">
        <v>42.4</v>
      </c>
      <c r="N387" s="8">
        <v>14</v>
      </c>
      <c r="O387" s="8" t="s">
        <v>569</v>
      </c>
      <c r="P387" s="12">
        <v>0.16111111111111112</v>
      </c>
      <c r="Q387" s="12">
        <f t="shared" si="182"/>
        <v>0.43244212962962969</v>
      </c>
      <c r="R387" s="8">
        <v>5095.5</v>
      </c>
      <c r="S387" s="8">
        <v>0</v>
      </c>
      <c r="T387" s="13">
        <v>50</v>
      </c>
      <c r="U387" s="14">
        <f t="shared" si="184"/>
        <v>-1.3448541945314836</v>
      </c>
      <c r="V387" s="14">
        <f t="shared" si="185"/>
        <v>0.29942823663805784</v>
      </c>
      <c r="W387" s="14">
        <f t="shared" si="186"/>
        <v>53.162926880971099</v>
      </c>
      <c r="X387" s="15">
        <v>24.286249160766602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t="e">
        <f t="shared" si="187"/>
        <v>#DIV/0!</v>
      </c>
      <c r="AG387" t="e">
        <f t="shared" si="188"/>
        <v>#DIV/0!</v>
      </c>
      <c r="AH387" t="e">
        <f t="shared" si="189"/>
        <v>#DIV/0!</v>
      </c>
      <c r="AI387" s="8">
        <v>-1</v>
      </c>
      <c r="AJ387" s="8">
        <v>0.85</v>
      </c>
      <c r="AK387" s="8">
        <v>0.85</v>
      </c>
      <c r="AL387" s="8">
        <v>9.8315877914428711</v>
      </c>
      <c r="AM387">
        <f t="shared" si="190"/>
        <v>0.85</v>
      </c>
      <c r="AN387">
        <f t="shared" si="191"/>
        <v>-2.2542614642283789E-4</v>
      </c>
      <c r="AO387" t="e">
        <f t="shared" si="192"/>
        <v>#DIV/0!</v>
      </c>
      <c r="AP387" t="e">
        <f t="shared" si="193"/>
        <v>#DIV/0!</v>
      </c>
      <c r="AQ387" t="e">
        <f t="shared" si="194"/>
        <v>#DIV/0!</v>
      </c>
      <c r="AR387" s="8">
        <v>1798.369384765625</v>
      </c>
      <c r="AS387" s="8">
        <v>0.5</v>
      </c>
      <c r="AT387" t="e">
        <f t="shared" si="195"/>
        <v>#DIV/0!</v>
      </c>
      <c r="AU387">
        <f t="shared" si="196"/>
        <v>4.3515954028051222</v>
      </c>
      <c r="AV387">
        <f t="shared" si="197"/>
        <v>1.4851120579275752</v>
      </c>
      <c r="AW387">
        <f t="shared" si="198"/>
        <v>24.286249160766602</v>
      </c>
      <c r="AX387" s="8">
        <v>2</v>
      </c>
      <c r="AY387">
        <f t="shared" si="199"/>
        <v>4.644859790802002</v>
      </c>
      <c r="AZ387" s="8">
        <v>1</v>
      </c>
      <c r="BA387">
        <f t="shared" si="200"/>
        <v>9.2897195816040039</v>
      </c>
      <c r="BB387" s="8">
        <v>24.614307403564453</v>
      </c>
      <c r="BC387" s="8">
        <v>24.286249160766602</v>
      </c>
      <c r="BD387" s="8">
        <v>25.136186599731445</v>
      </c>
      <c r="BE387" s="8">
        <v>46.323745727539063</v>
      </c>
      <c r="BF387" s="8">
        <v>46.974716186523438</v>
      </c>
      <c r="BG387" s="8">
        <v>12.971110343933105</v>
      </c>
      <c r="BH387" s="8">
        <v>15.416736602783203</v>
      </c>
      <c r="BI387" s="8">
        <v>42.287693023681641</v>
      </c>
      <c r="BJ387" s="8">
        <v>50.260787963867188</v>
      </c>
      <c r="BK387" s="8">
        <v>350.38125610351562</v>
      </c>
      <c r="BL387" s="8">
        <v>1799.75048828125</v>
      </c>
      <c r="BM387" s="8">
        <v>1732.5963134765625</v>
      </c>
      <c r="BN387" s="8">
        <v>101.30222320556641</v>
      </c>
      <c r="BO387" s="8">
        <v>-9.770965576171875E-2</v>
      </c>
      <c r="BP387" s="8">
        <v>-1.0003364086151123</v>
      </c>
      <c r="BQ387" s="8">
        <v>0.25</v>
      </c>
      <c r="BR387" s="8">
        <v>-1.355140209197998</v>
      </c>
      <c r="BS387" s="8">
        <v>7.355140209197998</v>
      </c>
      <c r="BT387" s="8">
        <v>1</v>
      </c>
      <c r="BU387" s="8">
        <v>0</v>
      </c>
      <c r="BV387" s="8">
        <v>0.15999999642372131</v>
      </c>
      <c r="BW387" s="8">
        <v>111135</v>
      </c>
      <c r="BX387">
        <f t="shared" si="201"/>
        <v>1.7519062805175778</v>
      </c>
      <c r="BY387">
        <f t="shared" si="202"/>
        <v>4.3515954028051224E-3</v>
      </c>
      <c r="BZ387">
        <f t="shared" si="203"/>
        <v>297.43624916076658</v>
      </c>
      <c r="CA387">
        <f t="shared" si="204"/>
        <v>297.76430740356443</v>
      </c>
      <c r="CB387">
        <f t="shared" si="205"/>
        <v>287.96007168859069</v>
      </c>
      <c r="CC387">
        <f t="shared" si="183"/>
        <v>0.36758261139936799</v>
      </c>
      <c r="CD387">
        <f t="shared" si="206"/>
        <v>3.0468617503641449</v>
      </c>
      <c r="CE387">
        <f t="shared" si="207"/>
        <v>30.076948500738574</v>
      </c>
      <c r="CF387">
        <f t="shared" si="208"/>
        <v>14.660211897955371</v>
      </c>
      <c r="CG387">
        <f t="shared" si="209"/>
        <v>24.450278282165527</v>
      </c>
      <c r="CH387">
        <f t="shared" si="210"/>
        <v>3.0769474456239423</v>
      </c>
      <c r="CI387">
        <f t="shared" si="211"/>
        <v>0.29007836837076345</v>
      </c>
      <c r="CJ387">
        <f t="shared" si="212"/>
        <v>1.5617496924365697</v>
      </c>
      <c r="CK387">
        <f t="shared" si="213"/>
        <v>1.5151977531873726</v>
      </c>
      <c r="CL387">
        <f t="shared" si="214"/>
        <v>0.18211644634733126</v>
      </c>
      <c r="CM387">
        <f t="shared" si="215"/>
        <v>5.3855226851573406</v>
      </c>
      <c r="CN387">
        <f t="shared" si="216"/>
        <v>1.1317349245895603</v>
      </c>
      <c r="CO387">
        <f t="shared" si="217"/>
        <v>51.680549764118744</v>
      </c>
      <c r="CP387">
        <f t="shared" si="218"/>
        <v>47.170152996716581</v>
      </c>
      <c r="CQ387">
        <f t="shared" si="219"/>
        <v>-1.4734487744995467E-2</v>
      </c>
      <c r="CR387">
        <f t="shared" si="220"/>
        <v>0</v>
      </c>
      <c r="CS387">
        <f t="shared" si="221"/>
        <v>1529.7879150390625</v>
      </c>
      <c r="CT387">
        <f t="shared" si="222"/>
        <v>0</v>
      </c>
      <c r="CU387" t="e">
        <f t="shared" si="223"/>
        <v>#DIV/0!</v>
      </c>
      <c r="CV387" t="e">
        <f t="shared" si="224"/>
        <v>#DIV/0!</v>
      </c>
    </row>
    <row r="388" spans="1:100" x14ac:dyDescent="0.3">
      <c r="A388" s="4" t="str">
        <f>VLOOKUP(B388,ListCodeMtrx!A$1:B$91,2,TRUE)</f>
        <v>M70</v>
      </c>
      <c r="B388">
        <v>70</v>
      </c>
      <c r="C388" s="10">
        <v>29</v>
      </c>
      <c r="D388" s="10">
        <v>3</v>
      </c>
      <c r="E388" s="10">
        <v>2</v>
      </c>
      <c r="F388" s="1">
        <v>74</v>
      </c>
      <c r="G388" s="3">
        <v>41318</v>
      </c>
      <c r="H388" s="11">
        <v>1</v>
      </c>
      <c r="I388" s="11">
        <v>178.67743375782308</v>
      </c>
      <c r="J388" s="11">
        <v>3.5563783269320788</v>
      </c>
      <c r="K388" s="11">
        <v>169.86413934964656</v>
      </c>
      <c r="L388" s="11">
        <v>251.08122197904669</v>
      </c>
      <c r="M388" s="1">
        <v>42.4</v>
      </c>
      <c r="N388" s="8">
        <v>15</v>
      </c>
      <c r="O388" s="8" t="s">
        <v>570</v>
      </c>
      <c r="P388" s="12">
        <v>0.16111111111111112</v>
      </c>
      <c r="Q388" s="12">
        <f t="shared" si="182"/>
        <v>0.43486111111111114</v>
      </c>
      <c r="R388" s="8">
        <v>5304.5</v>
      </c>
      <c r="S388" s="8">
        <v>0</v>
      </c>
      <c r="T388" s="13">
        <v>150</v>
      </c>
      <c r="U388" s="14">
        <f t="shared" si="184"/>
        <v>9.521049192513459</v>
      </c>
      <c r="V388" s="14">
        <f t="shared" si="185"/>
        <v>0.28823230198556571</v>
      </c>
      <c r="W388" s="14">
        <f t="shared" si="186"/>
        <v>89.218339163214949</v>
      </c>
      <c r="X388" s="15">
        <v>24.457056045532227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t="e">
        <f t="shared" si="187"/>
        <v>#DIV/0!</v>
      </c>
      <c r="AG388" t="e">
        <f t="shared" si="188"/>
        <v>#DIV/0!</v>
      </c>
      <c r="AH388" t="e">
        <f t="shared" si="189"/>
        <v>#DIV/0!</v>
      </c>
      <c r="AI388" s="8">
        <v>-1</v>
      </c>
      <c r="AJ388" s="8">
        <v>0.85</v>
      </c>
      <c r="AK388" s="8">
        <v>0.85</v>
      </c>
      <c r="AL388" s="8">
        <v>9.8315877914428711</v>
      </c>
      <c r="AM388">
        <f t="shared" si="190"/>
        <v>0.85</v>
      </c>
      <c r="AN388">
        <f t="shared" si="191"/>
        <v>6.8805263661580671E-3</v>
      </c>
      <c r="AO388" t="e">
        <f t="shared" si="192"/>
        <v>#DIV/0!</v>
      </c>
      <c r="AP388" t="e">
        <f t="shared" si="193"/>
        <v>#DIV/0!</v>
      </c>
      <c r="AQ388" t="e">
        <f t="shared" si="194"/>
        <v>#DIV/0!</v>
      </c>
      <c r="AR388" s="8">
        <v>1798.369384765625</v>
      </c>
      <c r="AS388" s="8">
        <v>0.5</v>
      </c>
      <c r="AT388" t="e">
        <f t="shared" si="195"/>
        <v>#DIV/0!</v>
      </c>
      <c r="AU388">
        <f t="shared" si="196"/>
        <v>4.2641273326213796</v>
      </c>
      <c r="AV388">
        <f t="shared" si="197"/>
        <v>1.5096075514775913</v>
      </c>
      <c r="AW388">
        <f t="shared" si="198"/>
        <v>24.457056045532227</v>
      </c>
      <c r="AX388" s="8">
        <v>2</v>
      </c>
      <c r="AY388">
        <f t="shared" si="199"/>
        <v>4.644859790802002</v>
      </c>
      <c r="AZ388" s="8">
        <v>1</v>
      </c>
      <c r="BA388">
        <f t="shared" si="200"/>
        <v>9.2897195816040039</v>
      </c>
      <c r="BB388" s="8">
        <v>24.655204772949219</v>
      </c>
      <c r="BC388" s="8">
        <v>24.457056045532227</v>
      </c>
      <c r="BD388" s="8">
        <v>25.133615493774414</v>
      </c>
      <c r="BE388" s="8">
        <v>152.12754821777344</v>
      </c>
      <c r="BF388" s="8">
        <v>146.33645629882813</v>
      </c>
      <c r="BG388" s="8">
        <v>13.08909797668457</v>
      </c>
      <c r="BH388" s="8">
        <v>15.485494613647461</v>
      </c>
      <c r="BI388" s="8">
        <v>42.564712524414063</v>
      </c>
      <c r="BJ388" s="8">
        <v>50.35760498046875</v>
      </c>
      <c r="BK388" s="8">
        <v>350.3673095703125</v>
      </c>
      <c r="BL388" s="8">
        <v>1798.9473876953125</v>
      </c>
      <c r="BM388" s="8">
        <v>1733.0032958984375</v>
      </c>
      <c r="BN388" s="8">
        <v>101.29405975341797</v>
      </c>
      <c r="BO388" s="8">
        <v>-1.4348678588867187</v>
      </c>
      <c r="BP388" s="8">
        <v>-0.96892905235290527</v>
      </c>
      <c r="BQ388" s="8">
        <v>0.25</v>
      </c>
      <c r="BR388" s="8">
        <v>-1.355140209197998</v>
      </c>
      <c r="BS388" s="8">
        <v>7.355140209197998</v>
      </c>
      <c r="BT388" s="8">
        <v>1</v>
      </c>
      <c r="BU388" s="8">
        <v>0</v>
      </c>
      <c r="BV388" s="8">
        <v>0.15999999642372131</v>
      </c>
      <c r="BW388" s="8">
        <v>111115</v>
      </c>
      <c r="BX388">
        <f t="shared" si="201"/>
        <v>1.7518365478515625</v>
      </c>
      <c r="BY388">
        <f t="shared" si="202"/>
        <v>4.2641273326213796E-3</v>
      </c>
      <c r="BZ388">
        <f t="shared" si="203"/>
        <v>297.6070560455322</v>
      </c>
      <c r="CA388">
        <f t="shared" si="204"/>
        <v>297.8052047729492</v>
      </c>
      <c r="CB388">
        <f t="shared" si="205"/>
        <v>287.8315755977128</v>
      </c>
      <c r="CC388">
        <f t="shared" si="183"/>
        <v>0.37586552051513988</v>
      </c>
      <c r="CD388">
        <f t="shared" si="206"/>
        <v>3.0781961681836294</v>
      </c>
      <c r="CE388">
        <f t="shared" si="207"/>
        <v>30.388713569946155</v>
      </c>
      <c r="CF388">
        <f t="shared" si="208"/>
        <v>14.903218956298694</v>
      </c>
      <c r="CG388">
        <f t="shared" si="209"/>
        <v>24.556130409240723</v>
      </c>
      <c r="CH388">
        <f t="shared" si="210"/>
        <v>3.0965000761132027</v>
      </c>
      <c r="CI388">
        <f t="shared" si="211"/>
        <v>0.27955843716377221</v>
      </c>
      <c r="CJ388">
        <f t="shared" si="212"/>
        <v>1.5685886167060381</v>
      </c>
      <c r="CK388">
        <f t="shared" si="213"/>
        <v>1.5279114594071646</v>
      </c>
      <c r="CL388">
        <f t="shared" si="214"/>
        <v>0.17548314818476074</v>
      </c>
      <c r="CM388">
        <f t="shared" si="215"/>
        <v>9.0372877782994063</v>
      </c>
      <c r="CN388">
        <f t="shared" si="216"/>
        <v>0.60967951131073972</v>
      </c>
      <c r="CO388">
        <f t="shared" si="217"/>
        <v>51.317239227154651</v>
      </c>
      <c r="CP388">
        <f t="shared" si="218"/>
        <v>144.95283903277564</v>
      </c>
      <c r="CQ388">
        <f t="shared" si="219"/>
        <v>3.3707098278719719E-2</v>
      </c>
      <c r="CR388">
        <f t="shared" si="220"/>
        <v>0</v>
      </c>
      <c r="CS388">
        <f t="shared" si="221"/>
        <v>1529.1052795410155</v>
      </c>
      <c r="CT388">
        <f t="shared" si="222"/>
        <v>0</v>
      </c>
      <c r="CU388" t="e">
        <f t="shared" si="223"/>
        <v>#DIV/0!</v>
      </c>
      <c r="CV388" t="e">
        <f t="shared" si="224"/>
        <v>#DIV/0!</v>
      </c>
    </row>
    <row r="389" spans="1:100" x14ac:dyDescent="0.3">
      <c r="A389" s="4" t="str">
        <f>VLOOKUP(B389,ListCodeMtrx!A$1:B$91,2,TRUE)</f>
        <v>M70</v>
      </c>
      <c r="B389">
        <v>70</v>
      </c>
      <c r="C389" s="10">
        <v>29</v>
      </c>
      <c r="D389" s="10">
        <v>3</v>
      </c>
      <c r="E389" s="10">
        <v>2</v>
      </c>
      <c r="F389" s="1">
        <v>74</v>
      </c>
      <c r="G389" s="3">
        <v>41318</v>
      </c>
      <c r="H389" s="11">
        <v>1</v>
      </c>
      <c r="I389" s="11">
        <v>178.67743375782308</v>
      </c>
      <c r="J389" s="11">
        <v>3.5563783269320788</v>
      </c>
      <c r="K389" s="11">
        <v>169.86413934964656</v>
      </c>
      <c r="L389" s="11">
        <v>251.08122197904669</v>
      </c>
      <c r="M389" s="1">
        <v>42.4</v>
      </c>
      <c r="N389" s="8">
        <v>16</v>
      </c>
      <c r="O389" s="8" t="s">
        <v>571</v>
      </c>
      <c r="P389" s="12">
        <v>0.16111111111111112</v>
      </c>
      <c r="Q389" s="12">
        <f t="shared" si="182"/>
        <v>0.4372800925925926</v>
      </c>
      <c r="R389" s="8">
        <v>5513.5</v>
      </c>
      <c r="S389" s="8">
        <v>0</v>
      </c>
      <c r="T389" s="13" t="s">
        <v>192</v>
      </c>
      <c r="U389" s="14">
        <f t="shared" si="184"/>
        <v>28.368454750861051</v>
      </c>
      <c r="V389" s="14">
        <f t="shared" si="185"/>
        <v>0.28762136218408785</v>
      </c>
      <c r="W389" s="14">
        <f t="shared" si="186"/>
        <v>214.2014687737032</v>
      </c>
      <c r="X389" s="15">
        <v>24.509382247924805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t="e">
        <f t="shared" si="187"/>
        <v>#DIV/0!</v>
      </c>
      <c r="AG389" t="e">
        <f t="shared" si="188"/>
        <v>#DIV/0!</v>
      </c>
      <c r="AH389" t="e">
        <f t="shared" si="189"/>
        <v>#DIV/0!</v>
      </c>
      <c r="AI389" s="8">
        <v>-1</v>
      </c>
      <c r="AJ389" s="8">
        <v>0.85</v>
      </c>
      <c r="AK389" s="8">
        <v>0.85</v>
      </c>
      <c r="AL389" s="8">
        <v>9.8315877914428711</v>
      </c>
      <c r="AM389">
        <f t="shared" si="190"/>
        <v>0.85</v>
      </c>
      <c r="AN389">
        <f t="shared" si="191"/>
        <v>1.9211118117670324E-2</v>
      </c>
      <c r="AO389" t="e">
        <f t="shared" si="192"/>
        <v>#DIV/0!</v>
      </c>
      <c r="AP389" t="e">
        <f t="shared" si="193"/>
        <v>#DIV/0!</v>
      </c>
      <c r="AQ389" t="e">
        <f t="shared" si="194"/>
        <v>#DIV/0!</v>
      </c>
      <c r="AR389" s="8">
        <v>1798.369384765625</v>
      </c>
      <c r="AS389" s="8">
        <v>0.5</v>
      </c>
      <c r="AT389" t="e">
        <f t="shared" si="195"/>
        <v>#DIV/0!</v>
      </c>
      <c r="AU389">
        <f t="shared" si="196"/>
        <v>4.270000858497732</v>
      </c>
      <c r="AV389">
        <f t="shared" si="197"/>
        <v>1.5146321719381783</v>
      </c>
      <c r="AW389">
        <f t="shared" si="198"/>
        <v>24.509382247924805</v>
      </c>
      <c r="AX389" s="8">
        <v>2</v>
      </c>
      <c r="AY389">
        <f t="shared" si="199"/>
        <v>4.644859790802002</v>
      </c>
      <c r="AZ389" s="8">
        <v>1</v>
      </c>
      <c r="BA389">
        <f t="shared" si="200"/>
        <v>9.2897195816040039</v>
      </c>
      <c r="BB389" s="8">
        <v>24.689626693725586</v>
      </c>
      <c r="BC389" s="8">
        <v>24.509382247924805</v>
      </c>
      <c r="BD389" s="8">
        <v>25.13336181640625</v>
      </c>
      <c r="BE389" s="8">
        <v>400.60870361328125</v>
      </c>
      <c r="BF389" s="8">
        <v>383.4818115234375</v>
      </c>
      <c r="BG389" s="8">
        <v>13.132417678833008</v>
      </c>
      <c r="BH389" s="8">
        <v>15.53180980682373</v>
      </c>
      <c r="BI389" s="8">
        <v>42.616176605224609</v>
      </c>
      <c r="BJ389" s="8">
        <v>50.402473449707031</v>
      </c>
      <c r="BK389" s="8">
        <v>350.39541625976562</v>
      </c>
      <c r="BL389" s="8">
        <v>1798.4962158203125</v>
      </c>
      <c r="BM389" s="8">
        <v>1729.5194091796875</v>
      </c>
      <c r="BN389" s="8">
        <v>101.29015350341797</v>
      </c>
      <c r="BO389" s="8">
        <v>-6.4451828002929687</v>
      </c>
      <c r="BP389" s="8">
        <v>-0.90765833854675293</v>
      </c>
      <c r="BQ389" s="8">
        <v>0.5</v>
      </c>
      <c r="BR389" s="8">
        <v>-1.355140209197998</v>
      </c>
      <c r="BS389" s="8">
        <v>7.355140209197998</v>
      </c>
      <c r="BT389" s="8">
        <v>1</v>
      </c>
      <c r="BU389" s="8">
        <v>0</v>
      </c>
      <c r="BV389" s="8">
        <v>0.15999999642372131</v>
      </c>
      <c r="BW389" s="8">
        <v>111115</v>
      </c>
      <c r="BX389">
        <f t="shared" si="201"/>
        <v>1.751977081298828</v>
      </c>
      <c r="BY389">
        <f t="shared" si="202"/>
        <v>4.2700008584977316E-3</v>
      </c>
      <c r="BZ389">
        <f t="shared" si="203"/>
        <v>297.65938224792478</v>
      </c>
      <c r="CA389">
        <f t="shared" si="204"/>
        <v>297.83962669372556</v>
      </c>
      <c r="CB389">
        <f t="shared" si="205"/>
        <v>287.75938809932632</v>
      </c>
      <c r="CC389">
        <f t="shared" si="183"/>
        <v>0.37389062615465418</v>
      </c>
      <c r="CD389">
        <f t="shared" si="206"/>
        <v>3.0878515714572465</v>
      </c>
      <c r="CE389">
        <f t="shared" si="207"/>
        <v>30.485209713430326</v>
      </c>
      <c r="CF389">
        <f t="shared" si="208"/>
        <v>14.953399906606595</v>
      </c>
      <c r="CG389">
        <f t="shared" si="209"/>
        <v>24.599504470825195</v>
      </c>
      <c r="CH389">
        <f t="shared" si="210"/>
        <v>3.1045432935400892</v>
      </c>
      <c r="CI389">
        <f t="shared" si="211"/>
        <v>0.27898367783410272</v>
      </c>
      <c r="CJ389">
        <f t="shared" si="212"/>
        <v>1.5732193995190682</v>
      </c>
      <c r="CK389">
        <f t="shared" si="213"/>
        <v>1.531323894021021</v>
      </c>
      <c r="CL389">
        <f t="shared" si="214"/>
        <v>0.17512079860729624</v>
      </c>
      <c r="CM389">
        <f t="shared" si="215"/>
        <v>21.696499652745988</v>
      </c>
      <c r="CN389">
        <f t="shared" si="216"/>
        <v>0.55857008686476306</v>
      </c>
      <c r="CO389">
        <f t="shared" si="217"/>
        <v>51.30126987957032</v>
      </c>
      <c r="CP389">
        <f t="shared" si="218"/>
        <v>379.35925286305542</v>
      </c>
      <c r="CQ389">
        <f t="shared" si="219"/>
        <v>3.8363048805498963E-2</v>
      </c>
      <c r="CR389">
        <f t="shared" si="220"/>
        <v>0</v>
      </c>
      <c r="CS389">
        <f t="shared" si="221"/>
        <v>1528.7217834472656</v>
      </c>
      <c r="CT389">
        <f t="shared" si="222"/>
        <v>0</v>
      </c>
      <c r="CU389" t="e">
        <f t="shared" si="223"/>
        <v>#DIV/0!</v>
      </c>
      <c r="CV389" t="e">
        <f t="shared" si="224"/>
        <v>#DIV/0!</v>
      </c>
    </row>
    <row r="390" spans="1:100" x14ac:dyDescent="0.3">
      <c r="A390" s="4" t="str">
        <f>VLOOKUP(B390,ListCodeMtrx!A$1:B$91,2,TRUE)</f>
        <v>M70</v>
      </c>
      <c r="B390">
        <v>70</v>
      </c>
      <c r="C390" s="10">
        <v>29</v>
      </c>
      <c r="D390" s="10">
        <v>3</v>
      </c>
      <c r="E390" s="10">
        <v>2</v>
      </c>
      <c r="F390" s="1">
        <v>74</v>
      </c>
      <c r="G390" s="3">
        <v>41318</v>
      </c>
      <c r="H390" s="11">
        <v>1</v>
      </c>
      <c r="I390" s="11">
        <v>178.67743375782308</v>
      </c>
      <c r="J390" s="11">
        <v>3.5563783269320788</v>
      </c>
      <c r="K390" s="11">
        <v>169.86413934964656</v>
      </c>
      <c r="L390" s="11">
        <v>251.08122197904669</v>
      </c>
      <c r="M390" s="1">
        <v>42.4</v>
      </c>
      <c r="N390" s="8">
        <v>17</v>
      </c>
      <c r="O390" s="8" t="s">
        <v>572</v>
      </c>
      <c r="P390" s="12">
        <v>0.16111111111111112</v>
      </c>
      <c r="Q390" s="12">
        <f t="shared" si="182"/>
        <v>0.43969907407407405</v>
      </c>
      <c r="R390" s="8">
        <v>5722.5</v>
      </c>
      <c r="S390" s="8">
        <v>0</v>
      </c>
      <c r="T390" s="13">
        <v>800</v>
      </c>
      <c r="U390" s="14">
        <f t="shared" si="184"/>
        <v>46.561786875179116</v>
      </c>
      <c r="V390" s="14">
        <f t="shared" si="185"/>
        <v>0.26760921305849805</v>
      </c>
      <c r="W390" s="14">
        <f t="shared" si="186"/>
        <v>470.72846143890325</v>
      </c>
      <c r="X390" s="15">
        <v>24.686910629272461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t="e">
        <f t="shared" si="187"/>
        <v>#DIV/0!</v>
      </c>
      <c r="AG390" t="e">
        <f t="shared" si="188"/>
        <v>#DIV/0!</v>
      </c>
      <c r="AH390" t="e">
        <f t="shared" si="189"/>
        <v>#DIV/0!</v>
      </c>
      <c r="AI390" s="8">
        <v>-1</v>
      </c>
      <c r="AJ390" s="8">
        <v>0.85</v>
      </c>
      <c r="AK390" s="8">
        <v>0.85</v>
      </c>
      <c r="AL390" s="8">
        <v>9.8076972961425781</v>
      </c>
      <c r="AM390">
        <f t="shared" si="190"/>
        <v>0.84999999999999987</v>
      </c>
      <c r="AN390">
        <f t="shared" si="191"/>
        <v>3.1051277912507856E-2</v>
      </c>
      <c r="AO390" t="e">
        <f t="shared" si="192"/>
        <v>#DIV/0!</v>
      </c>
      <c r="AP390" t="e">
        <f t="shared" si="193"/>
        <v>#DIV/0!</v>
      </c>
      <c r="AQ390" t="e">
        <f t="shared" si="194"/>
        <v>#DIV/0!</v>
      </c>
      <c r="AR390" s="8">
        <v>1798.369384765625</v>
      </c>
      <c r="AS390" s="8">
        <v>0.5</v>
      </c>
      <c r="AT390" t="e">
        <f t="shared" si="195"/>
        <v>#DIV/0!</v>
      </c>
      <c r="AU390">
        <f t="shared" si="196"/>
        <v>4.3162747453341828</v>
      </c>
      <c r="AV390">
        <f t="shared" si="197"/>
        <v>1.6424137431656634</v>
      </c>
      <c r="AW390">
        <f t="shared" si="198"/>
        <v>24.686910629272461</v>
      </c>
      <c r="AX390" s="8">
        <v>2</v>
      </c>
      <c r="AY390">
        <f t="shared" si="199"/>
        <v>4.644859790802002</v>
      </c>
      <c r="AZ390" s="8">
        <v>1</v>
      </c>
      <c r="BA390">
        <f t="shared" si="200"/>
        <v>9.2897195816040039</v>
      </c>
      <c r="BB390" s="8">
        <v>24.748886108398438</v>
      </c>
      <c r="BC390" s="8">
        <v>24.686910629272461</v>
      </c>
      <c r="BD390" s="8">
        <v>25.135534286499023</v>
      </c>
      <c r="BE390" s="8">
        <v>800.90167236328125</v>
      </c>
      <c r="BF390" s="8">
        <v>772.41815185546875</v>
      </c>
      <c r="BG390" s="8">
        <v>12.169350624084473</v>
      </c>
      <c r="BH390" s="8">
        <v>14.597373962402344</v>
      </c>
      <c r="BI390" s="8">
        <v>39.346641540527344</v>
      </c>
      <c r="BJ390" s="8">
        <v>47.197063446044922</v>
      </c>
      <c r="BK390" s="8">
        <v>350.34823608398437</v>
      </c>
      <c r="BL390" s="8">
        <v>1802.0206298828125</v>
      </c>
      <c r="BM390" s="8">
        <v>1723.383056640625</v>
      </c>
      <c r="BN390" s="8">
        <v>101.27804565429687</v>
      </c>
      <c r="BO390" s="8">
        <v>-18.048576354980469</v>
      </c>
      <c r="BP390" s="8">
        <v>-0.77906107902526855</v>
      </c>
      <c r="BQ390" s="8">
        <v>0.5</v>
      </c>
      <c r="BR390" s="8">
        <v>-1.355140209197998</v>
      </c>
      <c r="BS390" s="8">
        <v>7.355140209197998</v>
      </c>
      <c r="BT390" s="8">
        <v>1</v>
      </c>
      <c r="BU390" s="8">
        <v>0</v>
      </c>
      <c r="BV390" s="8">
        <v>0.15999999642372131</v>
      </c>
      <c r="BW390" s="8">
        <v>111115</v>
      </c>
      <c r="BX390">
        <f t="shared" si="201"/>
        <v>1.7517411804199217</v>
      </c>
      <c r="BY390">
        <f t="shared" si="202"/>
        <v>4.3162747453341825E-3</v>
      </c>
      <c r="BZ390">
        <f t="shared" si="203"/>
        <v>297.83691062927244</v>
      </c>
      <c r="CA390">
        <f t="shared" si="204"/>
        <v>297.89888610839841</v>
      </c>
      <c r="CB390">
        <f t="shared" si="205"/>
        <v>288.32329433672203</v>
      </c>
      <c r="CC390">
        <f t="shared" si="183"/>
        <v>0.36347120525407645</v>
      </c>
      <c r="CD390">
        <f t="shared" si="206"/>
        <v>3.1208072497626924</v>
      </c>
      <c r="CE390">
        <f t="shared" si="207"/>
        <v>30.814252285389426</v>
      </c>
      <c r="CF390">
        <f t="shared" si="208"/>
        <v>16.216878322987082</v>
      </c>
      <c r="CG390">
        <f t="shared" si="209"/>
        <v>24.717898368835449</v>
      </c>
      <c r="CH390">
        <f t="shared" si="210"/>
        <v>3.1265910960376235</v>
      </c>
      <c r="CI390">
        <f t="shared" si="211"/>
        <v>0.26011604290055779</v>
      </c>
      <c r="CJ390">
        <f t="shared" si="212"/>
        <v>1.4783935065970291</v>
      </c>
      <c r="CK390">
        <f t="shared" si="213"/>
        <v>1.6481975894405945</v>
      </c>
      <c r="CL390">
        <f t="shared" si="214"/>
        <v>0.16322953553049305</v>
      </c>
      <c r="CM390">
        <f t="shared" si="215"/>
        <v>47.674458608386175</v>
      </c>
      <c r="CN390">
        <f t="shared" si="216"/>
        <v>0.60942180127194079</v>
      </c>
      <c r="CO390">
        <f t="shared" si="217"/>
        <v>47.657268041496181</v>
      </c>
      <c r="CP390">
        <f t="shared" si="218"/>
        <v>765.65170301604769</v>
      </c>
      <c r="CQ390">
        <f t="shared" si="219"/>
        <v>2.8981945039243527E-2</v>
      </c>
      <c r="CR390">
        <f t="shared" si="220"/>
        <v>0</v>
      </c>
      <c r="CS390">
        <f t="shared" si="221"/>
        <v>1531.7175354003905</v>
      </c>
      <c r="CT390">
        <f t="shared" si="222"/>
        <v>0</v>
      </c>
      <c r="CU390" t="e">
        <f t="shared" si="223"/>
        <v>#DIV/0!</v>
      </c>
      <c r="CV390" t="e">
        <f t="shared" si="224"/>
        <v>#DIV/0!</v>
      </c>
    </row>
    <row r="391" spans="1:100" s="5" customFormat="1" x14ac:dyDescent="0.3">
      <c r="A391" s="4" t="str">
        <f>VLOOKUP(B391,ListCodeMtrx!A$1:B$91,2,TRUE)</f>
        <v>M70</v>
      </c>
      <c r="B391" s="5">
        <v>70</v>
      </c>
      <c r="C391" s="10">
        <v>29</v>
      </c>
      <c r="D391" s="10">
        <v>3</v>
      </c>
      <c r="E391" s="10">
        <v>2</v>
      </c>
      <c r="F391" s="1">
        <v>74</v>
      </c>
      <c r="G391" s="17">
        <v>41318</v>
      </c>
      <c r="H391" s="11">
        <v>1</v>
      </c>
      <c r="I391" s="11">
        <v>178.67743375782308</v>
      </c>
      <c r="J391" s="11">
        <v>3.5563783269320788</v>
      </c>
      <c r="K391" s="11">
        <v>169.86413934964656</v>
      </c>
      <c r="L391" s="11">
        <v>251.08122197904669</v>
      </c>
      <c r="M391" s="1">
        <v>42.4</v>
      </c>
      <c r="N391" s="19">
        <v>18</v>
      </c>
      <c r="O391" s="19" t="s">
        <v>573</v>
      </c>
      <c r="P391" s="12">
        <v>0.16111111111111112</v>
      </c>
      <c r="Q391" s="12">
        <f t="shared" si="182"/>
        <v>0.44317129629629637</v>
      </c>
      <c r="R391" s="19">
        <v>6013</v>
      </c>
      <c r="S391" s="19">
        <v>0</v>
      </c>
      <c r="T391" s="13" t="s">
        <v>194</v>
      </c>
      <c r="U391" s="5">
        <f t="shared" si="184"/>
        <v>26.986506801060163</v>
      </c>
      <c r="V391" s="5">
        <f t="shared" si="185"/>
        <v>0.22460192095278991</v>
      </c>
      <c r="W391" s="5">
        <f t="shared" si="186"/>
        <v>180.11787538066176</v>
      </c>
      <c r="X391" s="5">
        <v>24.914848327636719</v>
      </c>
      <c r="Y391" s="19">
        <v>3</v>
      </c>
      <c r="Z391" s="19">
        <v>3</v>
      </c>
      <c r="AA391" s="19">
        <v>0</v>
      </c>
      <c r="AB391" s="19">
        <v>0</v>
      </c>
      <c r="AC391" s="19">
        <v>280.683837890625</v>
      </c>
      <c r="AD391" s="19">
        <v>524.30743408203125</v>
      </c>
      <c r="AE391" s="19">
        <v>370.9404296875</v>
      </c>
      <c r="AF391" s="5" t="e">
        <f t="shared" si="187"/>
        <v>#DIV/0!</v>
      </c>
      <c r="AG391" s="5">
        <f t="shared" si="188"/>
        <v>0.46465790937705792</v>
      </c>
      <c r="AH391" s="5">
        <f t="shared" si="189"/>
        <v>0.29251350338575594</v>
      </c>
      <c r="AI391" s="19">
        <v>-1</v>
      </c>
      <c r="AJ391" s="19">
        <v>0.85</v>
      </c>
      <c r="AK391" s="19">
        <v>0.85</v>
      </c>
      <c r="AL391" s="19">
        <v>9.8315877914428711</v>
      </c>
      <c r="AM391" s="5">
        <f t="shared" si="190"/>
        <v>0.85</v>
      </c>
      <c r="AN391" s="5">
        <f t="shared" si="191"/>
        <v>1.8307872025616935E-2</v>
      </c>
      <c r="AO391" s="5">
        <f t="shared" si="192"/>
        <v>0.62952442535178876</v>
      </c>
      <c r="AP391" s="5">
        <f t="shared" si="193"/>
        <v>1.867964461446262</v>
      </c>
      <c r="AQ391" s="5">
        <f t="shared" si="194"/>
        <v>-1</v>
      </c>
      <c r="AR391" s="19">
        <v>1798.4232177734375</v>
      </c>
      <c r="AS391" s="19">
        <v>0.5</v>
      </c>
      <c r="AT391" s="5">
        <f t="shared" si="195"/>
        <v>223.5768073005068</v>
      </c>
      <c r="AU391" s="5">
        <f t="shared" si="196"/>
        <v>3.7775347183132024</v>
      </c>
      <c r="AV391" s="5">
        <f t="shared" si="197"/>
        <v>1.7045275572628111</v>
      </c>
      <c r="AW391" s="5">
        <f t="shared" si="198"/>
        <v>24.914848327636719</v>
      </c>
      <c r="AX391" s="19">
        <v>2</v>
      </c>
      <c r="AY391" s="5">
        <f t="shared" si="199"/>
        <v>4.644859790802002</v>
      </c>
      <c r="AZ391" s="19">
        <v>1</v>
      </c>
      <c r="BA391" s="5">
        <f t="shared" si="200"/>
        <v>9.2897195816040039</v>
      </c>
      <c r="BB391" s="19">
        <v>24.742454528808594</v>
      </c>
      <c r="BC391" s="19">
        <v>24.914848327636719</v>
      </c>
      <c r="BD391" s="19">
        <v>25.136926651000977</v>
      </c>
      <c r="BE391" s="19">
        <v>400.32275390625</v>
      </c>
      <c r="BF391" s="19">
        <v>384.09048461914062</v>
      </c>
      <c r="BG391" s="19">
        <v>12.282939910888672</v>
      </c>
      <c r="BH391" s="19">
        <v>14.408114433288574</v>
      </c>
      <c r="BI391" s="19">
        <v>39.724205017089844</v>
      </c>
      <c r="BJ391" s="19">
        <v>46.597225189208984</v>
      </c>
      <c r="BK391" s="19">
        <v>350.38134765625</v>
      </c>
      <c r="BL391" s="19">
        <v>1798.4232177734375</v>
      </c>
      <c r="BM391" s="19">
        <v>1733.1165771484375</v>
      </c>
      <c r="BN391" s="19">
        <v>101.26541137695312</v>
      </c>
      <c r="BO391" s="19">
        <v>-7.3184432983398437</v>
      </c>
      <c r="BP391" s="19">
        <v>-0.82204413414001465</v>
      </c>
      <c r="BQ391" s="19">
        <v>0.5</v>
      </c>
      <c r="BR391" s="19">
        <v>-1.355140209197998</v>
      </c>
      <c r="BS391" s="19">
        <v>7.355140209197998</v>
      </c>
      <c r="BT391" s="19">
        <v>1</v>
      </c>
      <c r="BU391" s="19">
        <v>0</v>
      </c>
      <c r="BV391" s="19">
        <v>0.15999999642372131</v>
      </c>
      <c r="BW391" s="19">
        <v>111115</v>
      </c>
      <c r="BX391" s="5">
        <f t="shared" si="201"/>
        <v>1.7519067382812497</v>
      </c>
      <c r="BY391" s="5">
        <f t="shared" si="202"/>
        <v>3.7775347183132022E-3</v>
      </c>
      <c r="BZ391" s="5">
        <f t="shared" si="203"/>
        <v>298.0648483276367</v>
      </c>
      <c r="CA391" s="5">
        <f t="shared" si="204"/>
        <v>297.89245452880857</v>
      </c>
      <c r="CB391" s="5">
        <f t="shared" si="205"/>
        <v>287.74770841208738</v>
      </c>
      <c r="CC391" s="5">
        <f t="shared" si="183"/>
        <v>0.4389786449478788</v>
      </c>
      <c r="CD391" s="5">
        <f t="shared" si="206"/>
        <v>3.1635711925159944</v>
      </c>
      <c r="CE391" s="5">
        <f t="shared" si="207"/>
        <v>31.240392444956658</v>
      </c>
      <c r="CF391" s="5">
        <f t="shared" si="208"/>
        <v>16.832278011668084</v>
      </c>
      <c r="CG391" s="5">
        <f t="shared" si="209"/>
        <v>24.828651428222656</v>
      </c>
      <c r="CH391" s="5">
        <f t="shared" si="210"/>
        <v>3.1473397530194251</v>
      </c>
      <c r="CI391" s="5">
        <f t="shared" si="211"/>
        <v>0.21929980635826765</v>
      </c>
      <c r="CJ391" s="5">
        <f t="shared" si="212"/>
        <v>1.4590436352531833</v>
      </c>
      <c r="CK391" s="5">
        <f t="shared" si="213"/>
        <v>1.6882961177662419</v>
      </c>
      <c r="CL391" s="5">
        <f t="shared" si="214"/>
        <v>0.13752907922256016</v>
      </c>
      <c r="CM391" s="5">
        <f t="shared" si="215"/>
        <v>18.239710746765489</v>
      </c>
      <c r="CN391" s="5">
        <f t="shared" si="216"/>
        <v>0.46894646598512957</v>
      </c>
      <c r="CO391" s="5">
        <f t="shared" si="217"/>
        <v>46.163289341426427</v>
      </c>
      <c r="CP391" s="5">
        <f t="shared" si="218"/>
        <v>380.16875330514324</v>
      </c>
      <c r="CQ391" s="5">
        <f t="shared" si="219"/>
        <v>3.2769287610856845E-2</v>
      </c>
      <c r="CR391" s="5">
        <f t="shared" si="220"/>
        <v>0</v>
      </c>
      <c r="CS391" s="5">
        <f t="shared" si="221"/>
        <v>1528.6597351074217</v>
      </c>
      <c r="CT391" s="5">
        <f t="shared" si="222"/>
        <v>243.62359619140625</v>
      </c>
      <c r="CU391" s="5">
        <f t="shared" si="223"/>
        <v>0.29251350338575594</v>
      </c>
      <c r="CV391" s="5" t="e">
        <f t="shared" si="224"/>
        <v>#DIV/0!</v>
      </c>
    </row>
    <row r="392" spans="1:100" x14ac:dyDescent="0.3">
      <c r="A392" s="4" t="str">
        <f>VLOOKUP(B392,ListCodeMtrx!A$1:B$91,2,TRUE)</f>
        <v>M67</v>
      </c>
      <c r="B392">
        <v>67</v>
      </c>
      <c r="C392" s="10">
        <v>23</v>
      </c>
      <c r="D392" s="10">
        <v>3</v>
      </c>
      <c r="E392" s="10">
        <v>2</v>
      </c>
      <c r="F392" s="1">
        <v>74</v>
      </c>
      <c r="G392" s="3">
        <v>41318</v>
      </c>
      <c r="H392" s="11">
        <v>1</v>
      </c>
      <c r="I392" s="11">
        <v>180.74506596363483</v>
      </c>
      <c r="J392" s="11">
        <v>4.1853684192043108</v>
      </c>
      <c r="K392" s="11">
        <v>182.54682268898935</v>
      </c>
      <c r="L392" s="11">
        <v>263.43787713805563</v>
      </c>
      <c r="M392" s="1">
        <v>42.3</v>
      </c>
      <c r="N392" s="8">
        <v>19</v>
      </c>
      <c r="O392" s="8" t="s">
        <v>574</v>
      </c>
      <c r="P392" s="12">
        <v>0.16111111111111112</v>
      </c>
      <c r="Q392" s="12">
        <f t="shared" si="182"/>
        <v>0.45336805555555559</v>
      </c>
      <c r="R392" s="8">
        <v>6903.5</v>
      </c>
      <c r="S392" s="8">
        <v>0</v>
      </c>
      <c r="T392" s="13">
        <v>400</v>
      </c>
      <c r="U392">
        <f t="shared" si="184"/>
        <v>25.531273085778306</v>
      </c>
      <c r="V392">
        <f t="shared" si="185"/>
        <v>0.26203519460967822</v>
      </c>
      <c r="W392">
        <f t="shared" si="186"/>
        <v>217.74816253535548</v>
      </c>
      <c r="X392">
        <v>24.448265075683594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t="e">
        <f t="shared" si="187"/>
        <v>#DIV/0!</v>
      </c>
      <c r="AG392" t="e">
        <f t="shared" si="188"/>
        <v>#DIV/0!</v>
      </c>
      <c r="AH392" t="e">
        <f t="shared" si="189"/>
        <v>#DIV/0!</v>
      </c>
      <c r="AI392" s="8">
        <v>-1</v>
      </c>
      <c r="AJ392" s="8">
        <v>0.85</v>
      </c>
      <c r="AK392" s="8">
        <v>0.85</v>
      </c>
      <c r="AL392" s="8">
        <v>9.8315877914428711</v>
      </c>
      <c r="AM392">
        <f t="shared" si="190"/>
        <v>0.85</v>
      </c>
      <c r="AN392">
        <f t="shared" si="191"/>
        <v>1.7355399593921173E-2</v>
      </c>
      <c r="AO392" t="e">
        <f t="shared" si="192"/>
        <v>#DIV/0!</v>
      </c>
      <c r="AP392" t="e">
        <f t="shared" si="193"/>
        <v>#DIV/0!</v>
      </c>
      <c r="AQ392" t="e">
        <f t="shared" si="194"/>
        <v>#DIV/0!</v>
      </c>
      <c r="AR392" s="8">
        <v>1798.4232177734375</v>
      </c>
      <c r="AS392" s="8">
        <v>0.5</v>
      </c>
      <c r="AT392" t="e">
        <f t="shared" si="195"/>
        <v>#DIV/0!</v>
      </c>
      <c r="AU392">
        <f t="shared" si="196"/>
        <v>3.9431009952976139</v>
      </c>
      <c r="AV392">
        <f t="shared" si="197"/>
        <v>1.5306831345489775</v>
      </c>
      <c r="AW392">
        <f t="shared" si="198"/>
        <v>24.448265075683594</v>
      </c>
      <c r="AX392" s="8">
        <v>2</v>
      </c>
      <c r="AY392">
        <f t="shared" si="199"/>
        <v>4.644859790802002</v>
      </c>
      <c r="AZ392" s="8">
        <v>1</v>
      </c>
      <c r="BA392">
        <f t="shared" si="200"/>
        <v>9.2897195816040039</v>
      </c>
      <c r="BB392" s="8">
        <v>24.716115951538086</v>
      </c>
      <c r="BC392" s="8">
        <v>24.448265075683594</v>
      </c>
      <c r="BD392" s="8">
        <v>25.137252807617188</v>
      </c>
      <c r="BE392" s="8">
        <v>400.27587890625</v>
      </c>
      <c r="BF392" s="8">
        <v>384.83798217773437</v>
      </c>
      <c r="BG392" s="8">
        <v>13.053321838378906</v>
      </c>
      <c r="BH392" s="8">
        <v>15.269458770751953</v>
      </c>
      <c r="BI392" s="8">
        <v>42.271934509277344</v>
      </c>
      <c r="BJ392" s="8">
        <v>49.448680877685547</v>
      </c>
      <c r="BK392" s="8">
        <v>350.41986083984375</v>
      </c>
      <c r="BL392" s="8">
        <v>1798.4755859375</v>
      </c>
      <c r="BM392" s="8">
        <v>1621.530029296875</v>
      </c>
      <c r="BN392" s="8">
        <v>101.24088287353516</v>
      </c>
      <c r="BO392" s="8">
        <v>-7.5308151245117187</v>
      </c>
      <c r="BP392" s="8">
        <v>-0.90123248100280762</v>
      </c>
      <c r="BQ392" s="8">
        <v>0.25</v>
      </c>
      <c r="BR392" s="8">
        <v>-1.355140209197998</v>
      </c>
      <c r="BS392" s="8">
        <v>7.355140209197998</v>
      </c>
      <c r="BT392" s="8">
        <v>1</v>
      </c>
      <c r="BU392" s="8">
        <v>0</v>
      </c>
      <c r="BV392" s="8">
        <v>0.15999999642372131</v>
      </c>
      <c r="BW392" s="8">
        <v>111115</v>
      </c>
      <c r="BX392">
        <f t="shared" si="201"/>
        <v>1.7520993041992186</v>
      </c>
      <c r="BY392">
        <f t="shared" si="202"/>
        <v>3.943100995297614E-3</v>
      </c>
      <c r="BZ392">
        <f t="shared" si="203"/>
        <v>297.59826507568357</v>
      </c>
      <c r="CA392">
        <f t="shared" si="204"/>
        <v>297.86611595153806</v>
      </c>
      <c r="CB392">
        <f t="shared" si="205"/>
        <v>287.75608731815009</v>
      </c>
      <c r="CC392">
        <f t="shared" si="183"/>
        <v>0.43066154309241655</v>
      </c>
      <c r="CD392">
        <f t="shared" si="206"/>
        <v>3.07657662150095</v>
      </c>
      <c r="CE392">
        <f t="shared" si="207"/>
        <v>30.388678310362518</v>
      </c>
      <c r="CF392">
        <f t="shared" si="208"/>
        <v>15.119219539610565</v>
      </c>
      <c r="CG392">
        <f t="shared" si="209"/>
        <v>24.58219051361084</v>
      </c>
      <c r="CH392">
        <f t="shared" si="210"/>
        <v>3.1013304335090721</v>
      </c>
      <c r="CI392">
        <f t="shared" si="211"/>
        <v>0.25484673083283182</v>
      </c>
      <c r="CJ392">
        <f t="shared" si="212"/>
        <v>1.5458934869519725</v>
      </c>
      <c r="CK392">
        <f t="shared" si="213"/>
        <v>1.5554369465570996</v>
      </c>
      <c r="CL392">
        <f t="shared" si="214"/>
        <v>0.15990981471193635</v>
      </c>
      <c r="CM392">
        <f t="shared" si="215"/>
        <v>22.045016219169419</v>
      </c>
      <c r="CN392">
        <f t="shared" si="216"/>
        <v>0.56581775349500252</v>
      </c>
      <c r="CO392">
        <f t="shared" si="217"/>
        <v>50.481616077252568</v>
      </c>
      <c r="CP392">
        <f t="shared" si="218"/>
        <v>381.12772823917044</v>
      </c>
      <c r="CQ392">
        <f t="shared" si="219"/>
        <v>3.3817007537980788E-2</v>
      </c>
      <c r="CR392">
        <f t="shared" si="220"/>
        <v>0</v>
      </c>
      <c r="CS392">
        <f t="shared" si="221"/>
        <v>1528.7042480468749</v>
      </c>
      <c r="CT392">
        <f t="shared" si="222"/>
        <v>0</v>
      </c>
      <c r="CU392" t="e">
        <f t="shared" si="223"/>
        <v>#DIV/0!</v>
      </c>
      <c r="CV392" t="e">
        <f t="shared" si="224"/>
        <v>#DIV/0!</v>
      </c>
    </row>
    <row r="393" spans="1:100" x14ac:dyDescent="0.3">
      <c r="A393" s="4" t="str">
        <f>VLOOKUP(B393,ListCodeMtrx!A$1:B$91,2,TRUE)</f>
        <v>M67</v>
      </c>
      <c r="B393">
        <v>67</v>
      </c>
      <c r="C393" s="10">
        <v>23</v>
      </c>
      <c r="D393" s="10">
        <v>3</v>
      </c>
      <c r="E393" s="10">
        <v>2</v>
      </c>
      <c r="F393" s="1">
        <v>74</v>
      </c>
      <c r="G393" s="3">
        <v>41318</v>
      </c>
      <c r="H393" s="11">
        <v>1</v>
      </c>
      <c r="I393" s="11">
        <v>180.74506596363483</v>
      </c>
      <c r="J393" s="11">
        <v>4.1853684192043108</v>
      </c>
      <c r="K393" s="11">
        <v>182.54682268898935</v>
      </c>
      <c r="L393" s="11">
        <v>263.43787713805563</v>
      </c>
      <c r="M393" s="1">
        <v>42.3</v>
      </c>
      <c r="N393" s="8">
        <v>20</v>
      </c>
      <c r="O393" s="8" t="s">
        <v>575</v>
      </c>
      <c r="P393" s="12">
        <v>0.16111111111111112</v>
      </c>
      <c r="Q393" s="12">
        <f t="shared" si="182"/>
        <v>0.45578703703703705</v>
      </c>
      <c r="R393" s="8">
        <v>7112.5</v>
      </c>
      <c r="S393" s="8">
        <v>0</v>
      </c>
      <c r="T393" s="13">
        <v>50</v>
      </c>
      <c r="U393" s="14">
        <f t="shared" si="184"/>
        <v>-1.3310988404647914</v>
      </c>
      <c r="V393" s="14">
        <f t="shared" si="185"/>
        <v>0.23641548450116065</v>
      </c>
      <c r="W393" s="14">
        <f t="shared" si="186"/>
        <v>54.362600196076471</v>
      </c>
      <c r="X393" s="15">
        <v>24.944778442382813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t="e">
        <f t="shared" si="187"/>
        <v>#DIV/0!</v>
      </c>
      <c r="AG393" t="e">
        <f t="shared" si="188"/>
        <v>#DIV/0!</v>
      </c>
      <c r="AH393" t="e">
        <f t="shared" si="189"/>
        <v>#DIV/0!</v>
      </c>
      <c r="AI393" s="8">
        <v>-1</v>
      </c>
      <c r="AJ393" s="8">
        <v>0.85</v>
      </c>
      <c r="AK393" s="8">
        <v>0.85</v>
      </c>
      <c r="AL393" s="8">
        <v>9.8076972961425781</v>
      </c>
      <c r="AM393">
        <f t="shared" si="190"/>
        <v>0.84999999999999987</v>
      </c>
      <c r="AN393">
        <f t="shared" si="191"/>
        <v>-2.1623852612465767E-4</v>
      </c>
      <c r="AO393" t="e">
        <f t="shared" si="192"/>
        <v>#DIV/0!</v>
      </c>
      <c r="AP393" t="e">
        <f t="shared" si="193"/>
        <v>#DIV/0!</v>
      </c>
      <c r="AQ393" t="e">
        <f t="shared" si="194"/>
        <v>#DIV/0!</v>
      </c>
      <c r="AR393" s="8">
        <v>1798.4232177734375</v>
      </c>
      <c r="AS393" s="8">
        <v>0.5</v>
      </c>
      <c r="AT393" t="e">
        <f t="shared" si="195"/>
        <v>#DIV/0!</v>
      </c>
      <c r="AU393">
        <f t="shared" si="196"/>
        <v>3.690268030528046</v>
      </c>
      <c r="AV393">
        <f t="shared" si="197"/>
        <v>1.5824461949138375</v>
      </c>
      <c r="AW393">
        <f t="shared" si="198"/>
        <v>24.944778442382813</v>
      </c>
      <c r="AX393" s="8">
        <v>2</v>
      </c>
      <c r="AY393">
        <f t="shared" si="199"/>
        <v>4.644859790802002</v>
      </c>
      <c r="AZ393" s="8">
        <v>1</v>
      </c>
      <c r="BA393">
        <f t="shared" si="200"/>
        <v>9.2897195816040039</v>
      </c>
      <c r="BB393" s="8">
        <v>24.820505142211914</v>
      </c>
      <c r="BC393" s="8">
        <v>24.944778442382813</v>
      </c>
      <c r="BD393" s="8">
        <v>25.138439178466797</v>
      </c>
      <c r="BE393" s="8">
        <v>45.782005310058594</v>
      </c>
      <c r="BF393" s="8">
        <v>46.444000244140625</v>
      </c>
      <c r="BG393" s="8">
        <v>13.599813461303711</v>
      </c>
      <c r="BH393" s="8">
        <v>15.673309326171875</v>
      </c>
      <c r="BI393" s="8">
        <v>43.767932891845703</v>
      </c>
      <c r="BJ393" s="8">
        <v>50.441013336181641</v>
      </c>
      <c r="BK393" s="8">
        <v>350.36764526367187</v>
      </c>
      <c r="BL393" s="8">
        <v>1801.38134765625</v>
      </c>
      <c r="BM393" s="8">
        <v>1621.757568359375</v>
      </c>
      <c r="BN393" s="8">
        <v>101.24078369140625</v>
      </c>
      <c r="BO393" s="8">
        <v>-0.6372222900390625</v>
      </c>
      <c r="BP393" s="8">
        <v>-0.9978492259979248</v>
      </c>
      <c r="BQ393" s="8">
        <v>0.25</v>
      </c>
      <c r="BR393" s="8">
        <v>-1.355140209197998</v>
      </c>
      <c r="BS393" s="8">
        <v>7.355140209197998</v>
      </c>
      <c r="BT393" s="8">
        <v>1</v>
      </c>
      <c r="BU393" s="8">
        <v>0</v>
      </c>
      <c r="BV393" s="8">
        <v>0.15999999642372131</v>
      </c>
      <c r="BW393" s="8">
        <v>111135</v>
      </c>
      <c r="BX393">
        <f t="shared" si="201"/>
        <v>1.7518382263183592</v>
      </c>
      <c r="BY393">
        <f t="shared" si="202"/>
        <v>3.6902680305280458E-3</v>
      </c>
      <c r="BZ393">
        <f t="shared" si="203"/>
        <v>298.09477844238279</v>
      </c>
      <c r="CA393">
        <f t="shared" si="204"/>
        <v>297.97050514221189</v>
      </c>
      <c r="CB393">
        <f t="shared" si="205"/>
        <v>288.22100918275828</v>
      </c>
      <c r="CC393">
        <f t="shared" si="183"/>
        <v>0.45690732486714081</v>
      </c>
      <c r="CD393">
        <f t="shared" si="206"/>
        <v>3.1692243141333045</v>
      </c>
      <c r="CE393">
        <f t="shared" si="207"/>
        <v>31.303830319937774</v>
      </c>
      <c r="CF393">
        <f t="shared" si="208"/>
        <v>15.630520993765899</v>
      </c>
      <c r="CG393">
        <f t="shared" si="209"/>
        <v>24.882641792297363</v>
      </c>
      <c r="CH393">
        <f t="shared" si="210"/>
        <v>3.1574979516360155</v>
      </c>
      <c r="CI393">
        <f t="shared" si="211"/>
        <v>0.23054822764157776</v>
      </c>
      <c r="CJ393">
        <f t="shared" si="212"/>
        <v>1.586778119219467</v>
      </c>
      <c r="CK393">
        <f t="shared" si="213"/>
        <v>1.5707198324165486</v>
      </c>
      <c r="CL393">
        <f t="shared" si="214"/>
        <v>0.14460853686003908</v>
      </c>
      <c r="CM393">
        <f t="shared" si="215"/>
        <v>5.5037122473533771</v>
      </c>
      <c r="CN393">
        <f t="shared" si="216"/>
        <v>1.1704978018756009</v>
      </c>
      <c r="CO393">
        <f t="shared" si="217"/>
        <v>50.13629874834087</v>
      </c>
      <c r="CP393">
        <f t="shared" si="218"/>
        <v>46.637438099701512</v>
      </c>
      <c r="CQ393">
        <f t="shared" si="219"/>
        <v>-1.4309613016573488E-2</v>
      </c>
      <c r="CR393">
        <f t="shared" si="220"/>
        <v>0</v>
      </c>
      <c r="CS393">
        <f t="shared" si="221"/>
        <v>1531.1741455078122</v>
      </c>
      <c r="CT393">
        <f t="shared" si="222"/>
        <v>0</v>
      </c>
      <c r="CU393" t="e">
        <f t="shared" si="223"/>
        <v>#DIV/0!</v>
      </c>
      <c r="CV393" t="e">
        <f t="shared" si="224"/>
        <v>#DIV/0!</v>
      </c>
    </row>
    <row r="394" spans="1:100" x14ac:dyDescent="0.3">
      <c r="A394" s="4" t="str">
        <f>VLOOKUP(B394,ListCodeMtrx!A$1:B$91,2,TRUE)</f>
        <v>M67</v>
      </c>
      <c r="B394">
        <v>67</v>
      </c>
      <c r="C394" s="10">
        <v>23</v>
      </c>
      <c r="D394" s="10">
        <v>3</v>
      </c>
      <c r="E394" s="10">
        <v>2</v>
      </c>
      <c r="F394" s="1">
        <v>74</v>
      </c>
      <c r="G394" s="3">
        <v>41318</v>
      </c>
      <c r="H394" s="11">
        <v>1</v>
      </c>
      <c r="I394" s="11">
        <v>180.74506596363483</v>
      </c>
      <c r="J394" s="11">
        <v>4.1853684192043108</v>
      </c>
      <c r="K394" s="11">
        <v>182.54682268898935</v>
      </c>
      <c r="L394" s="11">
        <v>263.43787713805563</v>
      </c>
      <c r="M394" s="1">
        <v>42.3</v>
      </c>
      <c r="N394" s="8">
        <v>21</v>
      </c>
      <c r="O394" s="8" t="s">
        <v>576</v>
      </c>
      <c r="P394" s="12">
        <v>0.16111111111111112</v>
      </c>
      <c r="Q394" s="12">
        <f t="shared" si="182"/>
        <v>0.45820601851851861</v>
      </c>
      <c r="R394" s="8">
        <v>7321.5</v>
      </c>
      <c r="S394" s="8">
        <v>0</v>
      </c>
      <c r="T394" s="13">
        <v>150</v>
      </c>
      <c r="U394" s="14">
        <f t="shared" si="184"/>
        <v>8.2552431379842215</v>
      </c>
      <c r="V394" s="14">
        <f t="shared" si="185"/>
        <v>0.24343034019808832</v>
      </c>
      <c r="W394" s="14">
        <f t="shared" si="186"/>
        <v>87.892932204754587</v>
      </c>
      <c r="X394" s="15">
        <v>25.237636566162109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t="e">
        <f t="shared" si="187"/>
        <v>#DIV/0!</v>
      </c>
      <c r="AG394" t="e">
        <f t="shared" si="188"/>
        <v>#DIV/0!</v>
      </c>
      <c r="AH394" t="e">
        <f t="shared" si="189"/>
        <v>#DIV/0!</v>
      </c>
      <c r="AI394" s="8">
        <v>-1</v>
      </c>
      <c r="AJ394" s="8">
        <v>0.85</v>
      </c>
      <c r="AK394" s="8">
        <v>0.85</v>
      </c>
      <c r="AL394" s="8">
        <v>9.8076972961425781</v>
      </c>
      <c r="AM394">
        <f t="shared" si="190"/>
        <v>0.84999999999999987</v>
      </c>
      <c r="AN394">
        <f t="shared" si="191"/>
        <v>6.0510308947041144E-3</v>
      </c>
      <c r="AO394" t="e">
        <f t="shared" si="192"/>
        <v>#DIV/0!</v>
      </c>
      <c r="AP394" t="e">
        <f t="shared" si="193"/>
        <v>#DIV/0!</v>
      </c>
      <c r="AQ394" t="e">
        <f t="shared" si="194"/>
        <v>#DIV/0!</v>
      </c>
      <c r="AR394" s="8">
        <v>1798.4232177734375</v>
      </c>
      <c r="AS394" s="8">
        <v>0.5</v>
      </c>
      <c r="AT394" t="e">
        <f t="shared" si="195"/>
        <v>#DIV/0!</v>
      </c>
      <c r="AU394">
        <f t="shared" si="196"/>
        <v>3.7704185938362791</v>
      </c>
      <c r="AV394">
        <f t="shared" si="197"/>
        <v>1.5702699575110559</v>
      </c>
      <c r="AW394">
        <f t="shared" si="198"/>
        <v>25.237636566162109</v>
      </c>
      <c r="AX394" s="8">
        <v>2</v>
      </c>
      <c r="AY394">
        <f t="shared" si="199"/>
        <v>4.644859790802002</v>
      </c>
      <c r="AZ394" s="8">
        <v>1</v>
      </c>
      <c r="BA394">
        <f t="shared" si="200"/>
        <v>9.2897195816040039</v>
      </c>
      <c r="BB394" s="8">
        <v>24.950899124145508</v>
      </c>
      <c r="BC394" s="8">
        <v>25.237636566162109</v>
      </c>
      <c r="BD394" s="8">
        <v>25.138202667236328</v>
      </c>
      <c r="BE394" s="8">
        <v>151.36235046386719</v>
      </c>
      <c r="BF394" s="8">
        <v>146.33724975585937</v>
      </c>
      <c r="BG394" s="8">
        <v>14.229695320129395</v>
      </c>
      <c r="BH394" s="8">
        <v>16.345857620239258</v>
      </c>
      <c r="BI394" s="8">
        <v>45.436527252197266</v>
      </c>
      <c r="BJ394" s="8">
        <v>52.193595886230469</v>
      </c>
      <c r="BK394" s="8">
        <v>350.52017211914062</v>
      </c>
      <c r="BL394" s="8">
        <v>1799.448974609375</v>
      </c>
      <c r="BM394" s="8">
        <v>1615.113037109375</v>
      </c>
      <c r="BN394" s="8">
        <v>101.23274993896484</v>
      </c>
      <c r="BO394" s="8">
        <v>-1.9270477294921875</v>
      </c>
      <c r="BP394" s="8">
        <v>-1.0025355815887451</v>
      </c>
      <c r="BQ394" s="8">
        <v>0.5</v>
      </c>
      <c r="BR394" s="8">
        <v>-1.355140209197998</v>
      </c>
      <c r="BS394" s="8">
        <v>7.355140209197998</v>
      </c>
      <c r="BT394" s="8">
        <v>1</v>
      </c>
      <c r="BU394" s="8">
        <v>0</v>
      </c>
      <c r="BV394" s="8">
        <v>0.15999999642372131</v>
      </c>
      <c r="BW394" s="8">
        <v>111115</v>
      </c>
      <c r="BX394">
        <f t="shared" si="201"/>
        <v>1.7526008605957029</v>
      </c>
      <c r="BY394">
        <f t="shared" si="202"/>
        <v>3.770418593836279E-3</v>
      </c>
      <c r="BZ394">
        <f t="shared" si="203"/>
        <v>298.38763656616209</v>
      </c>
      <c r="CA394">
        <f t="shared" si="204"/>
        <v>298.10089912414549</v>
      </c>
      <c r="CB394">
        <f t="shared" si="205"/>
        <v>287.91182950216898</v>
      </c>
      <c r="CC394">
        <f t="shared" si="183"/>
        <v>0.43584578841292426</v>
      </c>
      <c r="CD394">
        <f t="shared" si="206"/>
        <v>3.2250060745186597</v>
      </c>
      <c r="CE394">
        <f t="shared" si="207"/>
        <v>31.85733941301681</v>
      </c>
      <c r="CF394">
        <f t="shared" si="208"/>
        <v>15.511481792777552</v>
      </c>
      <c r="CG394">
        <f t="shared" si="209"/>
        <v>25.094267845153809</v>
      </c>
      <c r="CH394">
        <f t="shared" si="210"/>
        <v>3.1975918411144071</v>
      </c>
      <c r="CI394">
        <f t="shared" si="211"/>
        <v>0.23721431181134967</v>
      </c>
      <c r="CJ394">
        <f t="shared" si="212"/>
        <v>1.6547361170076038</v>
      </c>
      <c r="CK394">
        <f t="shared" si="213"/>
        <v>1.5428557241068033</v>
      </c>
      <c r="CL394">
        <f t="shared" si="214"/>
        <v>0.14880516051933601</v>
      </c>
      <c r="CM394">
        <f t="shared" si="215"/>
        <v>8.8976432272863111</v>
      </c>
      <c r="CN394">
        <f t="shared" si="216"/>
        <v>0.60061899722312728</v>
      </c>
      <c r="CO394">
        <f t="shared" si="217"/>
        <v>51.38107412326336</v>
      </c>
      <c r="CP394">
        <f t="shared" si="218"/>
        <v>145.13758187155125</v>
      </c>
      <c r="CQ394">
        <f t="shared" si="219"/>
        <v>2.9224908814707882E-2</v>
      </c>
      <c r="CR394">
        <f t="shared" si="220"/>
        <v>0</v>
      </c>
      <c r="CS394">
        <f t="shared" si="221"/>
        <v>1529.5316284179685</v>
      </c>
      <c r="CT394">
        <f t="shared" si="222"/>
        <v>0</v>
      </c>
      <c r="CU394" t="e">
        <f t="shared" si="223"/>
        <v>#DIV/0!</v>
      </c>
      <c r="CV394" t="e">
        <f t="shared" si="224"/>
        <v>#DIV/0!</v>
      </c>
    </row>
    <row r="395" spans="1:100" x14ac:dyDescent="0.3">
      <c r="A395" s="4" t="str">
        <f>VLOOKUP(B395,ListCodeMtrx!A$1:B$91,2,TRUE)</f>
        <v>M67</v>
      </c>
      <c r="B395">
        <v>67</v>
      </c>
      <c r="C395" s="10">
        <v>23</v>
      </c>
      <c r="D395" s="10">
        <v>3</v>
      </c>
      <c r="E395" s="10">
        <v>2</v>
      </c>
      <c r="F395" s="1">
        <v>74</v>
      </c>
      <c r="G395" s="3">
        <v>41318</v>
      </c>
      <c r="H395" s="11">
        <v>1</v>
      </c>
      <c r="I395" s="11">
        <v>180.74506596363483</v>
      </c>
      <c r="J395" s="11">
        <v>4.1853684192043108</v>
      </c>
      <c r="K395" s="11">
        <v>182.54682268898935</v>
      </c>
      <c r="L395" s="11">
        <v>263.43787713805563</v>
      </c>
      <c r="M395" s="1">
        <v>42.3</v>
      </c>
      <c r="N395" s="8">
        <v>22</v>
      </c>
      <c r="O395" s="8" t="s">
        <v>577</v>
      </c>
      <c r="P395" s="12">
        <v>0.16111111111111112</v>
      </c>
      <c r="Q395" s="12">
        <f t="shared" si="182"/>
        <v>0.46055555555555561</v>
      </c>
      <c r="R395" s="8">
        <v>7524.5</v>
      </c>
      <c r="S395" s="8">
        <v>0</v>
      </c>
      <c r="T395" s="13" t="s">
        <v>192</v>
      </c>
      <c r="U395" s="14">
        <f t="shared" si="184"/>
        <v>27.311508889415439</v>
      </c>
      <c r="V395" s="14">
        <f t="shared" si="185"/>
        <v>0.25719861153030288</v>
      </c>
      <c r="W395" s="14">
        <f t="shared" si="186"/>
        <v>202.82249926649325</v>
      </c>
      <c r="X395" s="15">
        <v>25.305530548095703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t="e">
        <f t="shared" si="187"/>
        <v>#DIV/0!</v>
      </c>
      <c r="AG395" t="e">
        <f t="shared" si="188"/>
        <v>#DIV/0!</v>
      </c>
      <c r="AH395" t="e">
        <f t="shared" si="189"/>
        <v>#DIV/0!</v>
      </c>
      <c r="AI395" s="8">
        <v>-1</v>
      </c>
      <c r="AJ395" s="8">
        <v>0.85</v>
      </c>
      <c r="AK395" s="8">
        <v>0.85</v>
      </c>
      <c r="AL395" s="8">
        <v>9.8076972961425781</v>
      </c>
      <c r="AM395">
        <f t="shared" si="190"/>
        <v>0.84999999999999987</v>
      </c>
      <c r="AN395">
        <f t="shared" si="191"/>
        <v>1.8511056979485595E-2</v>
      </c>
      <c r="AO395" t="e">
        <f t="shared" si="192"/>
        <v>#DIV/0!</v>
      </c>
      <c r="AP395" t="e">
        <f t="shared" si="193"/>
        <v>#DIV/0!</v>
      </c>
      <c r="AQ395" t="e">
        <f t="shared" si="194"/>
        <v>#DIV/0!</v>
      </c>
      <c r="AR395" s="8">
        <v>1798.4232177734375</v>
      </c>
      <c r="AS395" s="8">
        <v>0.5</v>
      </c>
      <c r="AT395" t="e">
        <f t="shared" si="195"/>
        <v>#DIV/0!</v>
      </c>
      <c r="AU395">
        <f t="shared" si="196"/>
        <v>3.8957769477874189</v>
      </c>
      <c r="AV395">
        <f t="shared" si="197"/>
        <v>1.5372841478558836</v>
      </c>
      <c r="AW395">
        <f t="shared" si="198"/>
        <v>25.305530548095703</v>
      </c>
      <c r="AX395" s="8">
        <v>2</v>
      </c>
      <c r="AY395">
        <f t="shared" si="199"/>
        <v>4.644859790802002</v>
      </c>
      <c r="AZ395" s="8">
        <v>1</v>
      </c>
      <c r="BA395">
        <f t="shared" si="200"/>
        <v>9.2897195816040039</v>
      </c>
      <c r="BB395" s="8">
        <v>24.998615264892578</v>
      </c>
      <c r="BC395" s="8">
        <v>25.305530548095703</v>
      </c>
      <c r="BD395" s="8">
        <v>25.136623382568359</v>
      </c>
      <c r="BE395" s="8">
        <v>400.4764404296875</v>
      </c>
      <c r="BF395" s="8">
        <v>384.03152465820312</v>
      </c>
      <c r="BG395" s="8">
        <v>14.615139961242676</v>
      </c>
      <c r="BH395" s="8">
        <v>16.801691055297852</v>
      </c>
      <c r="BI395" s="8">
        <v>46.531795501708984</v>
      </c>
      <c r="BJ395" s="8">
        <v>53.493354797363281</v>
      </c>
      <c r="BK395" s="8">
        <v>350.352783203125</v>
      </c>
      <c r="BL395" s="8">
        <v>1799.3385009765625</v>
      </c>
      <c r="BM395" s="8">
        <v>1621.19482421875</v>
      </c>
      <c r="BN395" s="8">
        <v>101.22646331787109</v>
      </c>
      <c r="BO395" s="8">
        <v>-6.9122772216796875</v>
      </c>
      <c r="BP395" s="8">
        <v>-0.96240496635437012</v>
      </c>
      <c r="BQ395" s="8">
        <v>0.5</v>
      </c>
      <c r="BR395" s="8">
        <v>-1.355140209197998</v>
      </c>
      <c r="BS395" s="8">
        <v>7.355140209197998</v>
      </c>
      <c r="BT395" s="8">
        <v>1</v>
      </c>
      <c r="BU395" s="8">
        <v>0</v>
      </c>
      <c r="BV395" s="8">
        <v>0.15999999642372131</v>
      </c>
      <c r="BW395" s="8">
        <v>111115</v>
      </c>
      <c r="BX395">
        <f t="shared" si="201"/>
        <v>1.7517639160156249</v>
      </c>
      <c r="BY395">
        <f t="shared" si="202"/>
        <v>3.895776947787419E-3</v>
      </c>
      <c r="BZ395">
        <f t="shared" si="203"/>
        <v>298.45553054809568</v>
      </c>
      <c r="CA395">
        <f t="shared" si="204"/>
        <v>298.14861526489256</v>
      </c>
      <c r="CB395">
        <f t="shared" si="205"/>
        <v>287.89415372131407</v>
      </c>
      <c r="CC395">
        <f t="shared" si="183"/>
        <v>0.41455428799186239</v>
      </c>
      <c r="CD395">
        <f t="shared" si="206"/>
        <v>3.2380599111431945</v>
      </c>
      <c r="CE395">
        <f t="shared" si="207"/>
        <v>31.988274656747084</v>
      </c>
      <c r="CF395">
        <f t="shared" si="208"/>
        <v>15.186583601449232</v>
      </c>
      <c r="CG395">
        <f t="shared" si="209"/>
        <v>25.152072906494141</v>
      </c>
      <c r="CH395">
        <f t="shared" si="210"/>
        <v>3.2086204306425889</v>
      </c>
      <c r="CI395">
        <f t="shared" si="211"/>
        <v>0.25026955605555412</v>
      </c>
      <c r="CJ395">
        <f t="shared" si="212"/>
        <v>1.7007757632873108</v>
      </c>
      <c r="CK395">
        <f t="shared" si="213"/>
        <v>1.5078446673552781</v>
      </c>
      <c r="CL395">
        <f t="shared" si="214"/>
        <v>0.15702658858722757</v>
      </c>
      <c r="CM395">
        <f t="shared" si="215"/>
        <v>20.531004282038616</v>
      </c>
      <c r="CN395">
        <f t="shared" si="216"/>
        <v>0.52814023392222798</v>
      </c>
      <c r="CO395">
        <f t="shared" si="217"/>
        <v>52.648401187721625</v>
      </c>
      <c r="CP395">
        <f t="shared" si="218"/>
        <v>380.06256341272876</v>
      </c>
      <c r="CQ395">
        <f t="shared" si="219"/>
        <v>3.7833436267451441E-2</v>
      </c>
      <c r="CR395">
        <f t="shared" si="220"/>
        <v>0</v>
      </c>
      <c r="CS395">
        <f t="shared" si="221"/>
        <v>1529.4377258300779</v>
      </c>
      <c r="CT395">
        <f t="shared" si="222"/>
        <v>0</v>
      </c>
      <c r="CU395" t="e">
        <f t="shared" si="223"/>
        <v>#DIV/0!</v>
      </c>
      <c r="CV395" t="e">
        <f t="shared" si="224"/>
        <v>#DIV/0!</v>
      </c>
    </row>
    <row r="396" spans="1:100" x14ac:dyDescent="0.3">
      <c r="A396" s="4" t="str">
        <f>VLOOKUP(B396,ListCodeMtrx!A$1:B$91,2,TRUE)</f>
        <v>M67</v>
      </c>
      <c r="B396">
        <v>67</v>
      </c>
      <c r="C396" s="10">
        <v>23</v>
      </c>
      <c r="D396" s="10">
        <v>3</v>
      </c>
      <c r="E396" s="10">
        <v>2</v>
      </c>
      <c r="F396" s="1">
        <v>74</v>
      </c>
      <c r="G396" s="3">
        <v>41318</v>
      </c>
      <c r="H396" s="11">
        <v>1</v>
      </c>
      <c r="I396" s="11">
        <v>180.74506596363483</v>
      </c>
      <c r="J396" s="11">
        <v>4.1853684192043108</v>
      </c>
      <c r="K396" s="11">
        <v>182.54682268898935</v>
      </c>
      <c r="L396" s="11">
        <v>263.43787713805563</v>
      </c>
      <c r="M396" s="1">
        <v>42.3</v>
      </c>
      <c r="N396" s="8">
        <v>23</v>
      </c>
      <c r="O396" s="8" t="s">
        <v>578</v>
      </c>
      <c r="P396" s="12">
        <v>0.16111111111111112</v>
      </c>
      <c r="Q396" s="12">
        <f t="shared" si="182"/>
        <v>0.46297453703703706</v>
      </c>
      <c r="R396" s="8">
        <v>7733.5</v>
      </c>
      <c r="S396" s="8">
        <v>0</v>
      </c>
      <c r="T396" s="13">
        <v>800</v>
      </c>
      <c r="U396" s="14">
        <f t="shared" si="184"/>
        <v>47.772503269519127</v>
      </c>
      <c r="V396" s="14">
        <f t="shared" si="185"/>
        <v>0.26095075726551176</v>
      </c>
      <c r="W396" s="14">
        <f t="shared" si="186"/>
        <v>456.52797021808937</v>
      </c>
      <c r="X396" s="15">
        <v>25.273773193359375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t="e">
        <f t="shared" si="187"/>
        <v>#DIV/0!</v>
      </c>
      <c r="AG396" t="e">
        <f t="shared" si="188"/>
        <v>#DIV/0!</v>
      </c>
      <c r="AH396" t="e">
        <f t="shared" si="189"/>
        <v>#DIV/0!</v>
      </c>
      <c r="AI396" s="8">
        <v>-1</v>
      </c>
      <c r="AJ396" s="8">
        <v>0.85</v>
      </c>
      <c r="AK396" s="8">
        <v>0.85</v>
      </c>
      <c r="AL396" s="8">
        <v>9.8076972961425781</v>
      </c>
      <c r="AM396">
        <f t="shared" si="190"/>
        <v>0.84999999999999987</v>
      </c>
      <c r="AN396">
        <f t="shared" si="191"/>
        <v>3.1895319826165516E-2</v>
      </c>
      <c r="AO396" t="e">
        <f t="shared" si="192"/>
        <v>#DIV/0!</v>
      </c>
      <c r="AP396" t="e">
        <f t="shared" si="193"/>
        <v>#DIV/0!</v>
      </c>
      <c r="AQ396" t="e">
        <f t="shared" si="194"/>
        <v>#DIV/0!</v>
      </c>
      <c r="AR396" s="8">
        <v>1798.4232177734375</v>
      </c>
      <c r="AS396" s="8">
        <v>0.5</v>
      </c>
      <c r="AT396" t="e">
        <f t="shared" si="195"/>
        <v>#DIV/0!</v>
      </c>
      <c r="AU396">
        <f t="shared" si="196"/>
        <v>3.8967206050998029</v>
      </c>
      <c r="AV396">
        <f t="shared" si="197"/>
        <v>1.5159907342150931</v>
      </c>
      <c r="AW396">
        <f t="shared" si="198"/>
        <v>25.273773193359375</v>
      </c>
      <c r="AX396" s="8">
        <v>2</v>
      </c>
      <c r="AY396">
        <f t="shared" si="199"/>
        <v>4.644859790802002</v>
      </c>
      <c r="AZ396" s="8">
        <v>1</v>
      </c>
      <c r="BA396">
        <f t="shared" si="200"/>
        <v>9.2897195816040039</v>
      </c>
      <c r="BB396" s="8">
        <v>25.005519866943359</v>
      </c>
      <c r="BC396" s="8">
        <v>25.273773193359375</v>
      </c>
      <c r="BD396" s="8">
        <v>25.139257431030273</v>
      </c>
      <c r="BE396" s="8">
        <v>800.4912109375</v>
      </c>
      <c r="BF396" s="8">
        <v>771.510009765625</v>
      </c>
      <c r="BG396" s="8">
        <v>14.766279220581055</v>
      </c>
      <c r="BH396" s="8">
        <v>16.952566146850586</v>
      </c>
      <c r="BI396" s="8">
        <v>46.991161346435547</v>
      </c>
      <c r="BJ396" s="8">
        <v>53.948642730712891</v>
      </c>
      <c r="BK396" s="8">
        <v>350.42620849609375</v>
      </c>
      <c r="BL396" s="8">
        <v>1798.99169921875</v>
      </c>
      <c r="BM396" s="8">
        <v>1621.38232421875</v>
      </c>
      <c r="BN396" s="8">
        <v>101.22110748291016</v>
      </c>
      <c r="BO396" s="8">
        <v>-18.349166870117188</v>
      </c>
      <c r="BP396" s="8">
        <v>-0.89755129814147949</v>
      </c>
      <c r="BQ396" s="8">
        <v>0.5</v>
      </c>
      <c r="BR396" s="8">
        <v>-1.355140209197998</v>
      </c>
      <c r="BS396" s="8">
        <v>7.355140209197998</v>
      </c>
      <c r="BT396" s="8">
        <v>1</v>
      </c>
      <c r="BU396" s="8">
        <v>0</v>
      </c>
      <c r="BV396" s="8">
        <v>0.15999999642372131</v>
      </c>
      <c r="BW396" s="8">
        <v>111115</v>
      </c>
      <c r="BX396">
        <f t="shared" si="201"/>
        <v>1.7521310424804686</v>
      </c>
      <c r="BY396">
        <f t="shared" si="202"/>
        <v>3.8967206050998029E-3</v>
      </c>
      <c r="BZ396">
        <f t="shared" si="203"/>
        <v>298.42377319335935</v>
      </c>
      <c r="CA396">
        <f t="shared" si="204"/>
        <v>298.15551986694334</v>
      </c>
      <c r="CB396">
        <f t="shared" si="205"/>
        <v>287.83866544130433</v>
      </c>
      <c r="CC396">
        <f t="shared" si="183"/>
        <v>0.41583216885309121</v>
      </c>
      <c r="CD396">
        <f t="shared" si="206"/>
        <v>3.2319482542766003</v>
      </c>
      <c r="CE396">
        <f t="shared" si="207"/>
        <v>31.929587954985298</v>
      </c>
      <c r="CF396">
        <f t="shared" si="208"/>
        <v>14.977021808134712</v>
      </c>
      <c r="CG396">
        <f t="shared" si="209"/>
        <v>25.139646530151367</v>
      </c>
      <c r="CH396">
        <f t="shared" si="210"/>
        <v>3.2062468100493988</v>
      </c>
      <c r="CI396">
        <f t="shared" si="211"/>
        <v>0.25382086006444216</v>
      </c>
      <c r="CJ396">
        <f t="shared" si="212"/>
        <v>1.7159575200615071</v>
      </c>
      <c r="CK396">
        <f t="shared" si="213"/>
        <v>1.4902892899878917</v>
      </c>
      <c r="CL396">
        <f t="shared" si="214"/>
        <v>0.15926356877936301</v>
      </c>
      <c r="CM396">
        <f t="shared" si="215"/>
        <v>46.21026674240003</v>
      </c>
      <c r="CN396">
        <f t="shared" si="216"/>
        <v>0.59173304874784038</v>
      </c>
      <c r="CO396">
        <f t="shared" si="217"/>
        <v>53.232151365770562</v>
      </c>
      <c r="CP396">
        <f t="shared" si="218"/>
        <v>764.56761728032723</v>
      </c>
      <c r="CQ396">
        <f t="shared" si="219"/>
        <v>3.3261062431740596E-2</v>
      </c>
      <c r="CR396">
        <f t="shared" si="220"/>
        <v>0</v>
      </c>
      <c r="CS396">
        <f t="shared" si="221"/>
        <v>1529.1429443359373</v>
      </c>
      <c r="CT396">
        <f t="shared" si="222"/>
        <v>0</v>
      </c>
      <c r="CU396" t="e">
        <f t="shared" si="223"/>
        <v>#DIV/0!</v>
      </c>
      <c r="CV396" t="e">
        <f t="shared" si="224"/>
        <v>#DIV/0!</v>
      </c>
    </row>
    <row r="397" spans="1:100" x14ac:dyDescent="0.3">
      <c r="A397" s="4" t="str">
        <f>VLOOKUP(B397,ListCodeMtrx!A$1:B$91,2,TRUE)</f>
        <v>M67</v>
      </c>
      <c r="B397" s="5">
        <v>67</v>
      </c>
      <c r="C397" s="10">
        <v>23</v>
      </c>
      <c r="D397" s="10">
        <v>3</v>
      </c>
      <c r="E397" s="10">
        <v>2</v>
      </c>
      <c r="F397" s="1">
        <v>74</v>
      </c>
      <c r="G397" s="17">
        <v>41318</v>
      </c>
      <c r="H397" s="11">
        <v>1</v>
      </c>
      <c r="I397" s="11">
        <v>180.74506596363483</v>
      </c>
      <c r="J397" s="11">
        <v>4.1853684192043108</v>
      </c>
      <c r="K397" s="11">
        <v>182.54682268898935</v>
      </c>
      <c r="L397" s="11">
        <v>263.43787713805563</v>
      </c>
      <c r="M397" s="1">
        <v>42.3</v>
      </c>
      <c r="N397" s="19">
        <v>24</v>
      </c>
      <c r="O397" s="19" t="s">
        <v>579</v>
      </c>
      <c r="P397" s="12">
        <v>0.16111111111111112</v>
      </c>
      <c r="Q397" s="12">
        <f t="shared" si="182"/>
        <v>0.46572916666666675</v>
      </c>
      <c r="R397" s="19">
        <v>7963</v>
      </c>
      <c r="S397" s="19">
        <v>0</v>
      </c>
      <c r="T397" s="13" t="s">
        <v>194</v>
      </c>
      <c r="U397" s="5">
        <f t="shared" si="184"/>
        <v>27.224020080328764</v>
      </c>
      <c r="V397" s="5">
        <f t="shared" si="185"/>
        <v>0.26918456313222544</v>
      </c>
      <c r="W397" s="5">
        <f t="shared" si="186"/>
        <v>209.93378022054338</v>
      </c>
      <c r="X397" s="5">
        <v>25.46905517578125</v>
      </c>
      <c r="Y397" s="19">
        <v>4</v>
      </c>
      <c r="Z397" s="19">
        <v>4</v>
      </c>
      <c r="AA397" s="19">
        <v>0</v>
      </c>
      <c r="AB397" s="19">
        <v>0</v>
      </c>
      <c r="AC397" s="19">
        <v>278.615234375</v>
      </c>
      <c r="AD397" s="19">
        <v>565.16229248046875</v>
      </c>
      <c r="AE397" s="19">
        <v>383.610107421875</v>
      </c>
      <c r="AF397" s="5" t="e">
        <f t="shared" si="187"/>
        <v>#DIV/0!</v>
      </c>
      <c r="AG397" s="5">
        <f t="shared" si="188"/>
        <v>0.50701729736396284</v>
      </c>
      <c r="AH397" s="5">
        <f t="shared" si="189"/>
        <v>0.32123902722131442</v>
      </c>
      <c r="AI397" s="19">
        <v>-1</v>
      </c>
      <c r="AJ397" s="19">
        <v>0.85</v>
      </c>
      <c r="AK397" s="19">
        <v>0.85</v>
      </c>
      <c r="AL397" s="19">
        <v>9.9528074264526367</v>
      </c>
      <c r="AM397" s="5">
        <f t="shared" si="190"/>
        <v>0.85</v>
      </c>
      <c r="AN397" s="5">
        <f t="shared" si="191"/>
        <v>1.8734856604369167E-2</v>
      </c>
      <c r="AO397" s="5">
        <f t="shared" si="192"/>
        <v>0.63358593265253571</v>
      </c>
      <c r="AP397" s="5">
        <f t="shared" si="193"/>
        <v>2.0284687366369671</v>
      </c>
      <c r="AQ397" s="5">
        <f t="shared" si="194"/>
        <v>-1</v>
      </c>
      <c r="AR397" s="19">
        <v>1772.350341796875</v>
      </c>
      <c r="AS397" s="19">
        <v>0.5</v>
      </c>
      <c r="AT397" s="5">
        <f t="shared" si="195"/>
        <v>241.97294237003172</v>
      </c>
      <c r="AU397" s="5">
        <f t="shared" si="196"/>
        <v>4.073426128005913</v>
      </c>
      <c r="AV397" s="5">
        <f t="shared" si="197"/>
        <v>1.5371022219084578</v>
      </c>
      <c r="AW397" s="5">
        <f t="shared" si="198"/>
        <v>25.46905517578125</v>
      </c>
      <c r="AX397" s="19">
        <v>2</v>
      </c>
      <c r="AY397" s="5">
        <f t="shared" si="199"/>
        <v>4.644859790802002</v>
      </c>
      <c r="AZ397" s="19">
        <v>1</v>
      </c>
      <c r="BA397" s="5">
        <f t="shared" si="200"/>
        <v>9.2897195816040039</v>
      </c>
      <c r="BB397" s="19">
        <v>25.066640853881836</v>
      </c>
      <c r="BC397" s="19">
        <v>25.46905517578125</v>
      </c>
      <c r="BD397" s="19">
        <v>25.136579513549805</v>
      </c>
      <c r="BE397" s="19">
        <v>399.55862426757812</v>
      </c>
      <c r="BF397" s="19">
        <v>383.12252807617187</v>
      </c>
      <c r="BG397" s="19">
        <v>14.831413269042969</v>
      </c>
      <c r="BH397" s="19">
        <v>17.117534637451172</v>
      </c>
      <c r="BI397" s="19">
        <v>47.024967193603516</v>
      </c>
      <c r="BJ397" s="19">
        <v>54.273418426513672</v>
      </c>
      <c r="BK397" s="19">
        <v>350.26129150390625</v>
      </c>
      <c r="BL397" s="19">
        <v>1772.350341796875</v>
      </c>
      <c r="BM397" s="19">
        <v>1622.8096923828125</v>
      </c>
      <c r="BN397" s="19">
        <v>101.21714019775391</v>
      </c>
      <c r="BO397" s="19">
        <v>-6.6715850830078125</v>
      </c>
      <c r="BP397" s="19">
        <v>-0.97444987297058105</v>
      </c>
      <c r="BQ397" s="19">
        <v>0.5</v>
      </c>
      <c r="BR397" s="19">
        <v>-1.355140209197998</v>
      </c>
      <c r="BS397" s="19">
        <v>7.355140209197998</v>
      </c>
      <c r="BT397" s="19">
        <v>1</v>
      </c>
      <c r="BU397" s="19">
        <v>0</v>
      </c>
      <c r="BV397" s="19">
        <v>0.15999999642372131</v>
      </c>
      <c r="BW397" s="19">
        <v>111115</v>
      </c>
      <c r="BX397" s="5">
        <f t="shared" si="201"/>
        <v>1.7513064575195312</v>
      </c>
      <c r="BY397" s="5">
        <f t="shared" si="202"/>
        <v>4.0734261280059129E-3</v>
      </c>
      <c r="BZ397" s="5">
        <f t="shared" si="203"/>
        <v>298.61905517578123</v>
      </c>
      <c r="CA397" s="5">
        <f t="shared" si="204"/>
        <v>298.21664085388181</v>
      </c>
      <c r="CB397" s="5">
        <f t="shared" si="205"/>
        <v>283.57604834908125</v>
      </c>
      <c r="CC397" s="5">
        <f t="shared" si="183"/>
        <v>0.36573766071332137</v>
      </c>
      <c r="CD397" s="5">
        <f t="shared" si="206"/>
        <v>3.2696901251472617</v>
      </c>
      <c r="CE397" s="5">
        <f t="shared" si="207"/>
        <v>32.303719693710718</v>
      </c>
      <c r="CF397" s="5">
        <f t="shared" si="208"/>
        <v>15.186185056259546</v>
      </c>
      <c r="CG397" s="5">
        <f t="shared" si="209"/>
        <v>25.267848014831543</v>
      </c>
      <c r="CH397" s="5">
        <f t="shared" si="210"/>
        <v>3.2308090786280803</v>
      </c>
      <c r="CI397" s="5">
        <f t="shared" si="211"/>
        <v>0.26160416187162816</v>
      </c>
      <c r="CJ397" s="5">
        <f t="shared" si="212"/>
        <v>1.7325879032388039</v>
      </c>
      <c r="CK397" s="5">
        <f t="shared" si="213"/>
        <v>1.4982211753892765</v>
      </c>
      <c r="CL397" s="5">
        <f t="shared" si="214"/>
        <v>0.16416716422493632</v>
      </c>
      <c r="CM397" s="5">
        <f t="shared" si="215"/>
        <v>21.248896864827195</v>
      </c>
      <c r="CN397" s="5">
        <f t="shared" si="216"/>
        <v>0.54795467464342018</v>
      </c>
      <c r="CO397" s="5">
        <f t="shared" si="217"/>
        <v>53.155656089160686</v>
      </c>
      <c r="CP397" s="5">
        <f t="shared" si="218"/>
        <v>379.16628087348744</v>
      </c>
      <c r="CQ397" s="5">
        <f t="shared" si="219"/>
        <v>3.8165594404139622E-2</v>
      </c>
      <c r="CR397" s="5">
        <f t="shared" si="220"/>
        <v>0</v>
      </c>
      <c r="CS397" s="5">
        <f t="shared" si="221"/>
        <v>1506.4977905273438</v>
      </c>
      <c r="CT397" s="5">
        <f t="shared" si="222"/>
        <v>286.54705810546875</v>
      </c>
      <c r="CU397" s="5">
        <f t="shared" si="223"/>
        <v>0.32123902722131442</v>
      </c>
      <c r="CV397" s="5" t="e">
        <f t="shared" si="224"/>
        <v>#DIV/0!</v>
      </c>
    </row>
    <row r="398" spans="1:100" x14ac:dyDescent="0.3">
      <c r="A398" s="4" t="str">
        <f>VLOOKUP(B398,ListCodeMtrx!A$1:B$91,2,TRUE)</f>
        <v>M87</v>
      </c>
      <c r="B398">
        <v>87</v>
      </c>
      <c r="C398" s="10">
        <v>6</v>
      </c>
      <c r="D398" s="10">
        <v>3</v>
      </c>
      <c r="E398" s="10">
        <v>6</v>
      </c>
      <c r="F398" s="1">
        <v>74</v>
      </c>
      <c r="G398" s="3">
        <v>41318</v>
      </c>
      <c r="H398" s="11">
        <v>1</v>
      </c>
      <c r="I398" s="11">
        <v>185.31265928978837</v>
      </c>
      <c r="J398" s="11">
        <v>2.7460632139964063</v>
      </c>
      <c r="K398" s="11">
        <v>185.97368088073037</v>
      </c>
      <c r="L398" s="11">
        <v>269.30541343501915</v>
      </c>
      <c r="M398" s="1">
        <v>45.2</v>
      </c>
      <c r="N398" s="8">
        <v>25</v>
      </c>
      <c r="O398" s="8" t="s">
        <v>580</v>
      </c>
      <c r="P398" s="12">
        <v>0.16111111111111112</v>
      </c>
      <c r="Q398" s="12">
        <f t="shared" si="182"/>
        <v>0.47010416666666666</v>
      </c>
      <c r="R398" s="8">
        <v>8349.5</v>
      </c>
      <c r="S398" s="8">
        <v>0</v>
      </c>
      <c r="T398" s="13">
        <v>400</v>
      </c>
      <c r="U398">
        <f t="shared" si="184"/>
        <v>30.336880101549681</v>
      </c>
      <c r="V398">
        <f t="shared" si="185"/>
        <v>0.35271383645299514</v>
      </c>
      <c r="W398">
        <f t="shared" si="186"/>
        <v>232.46470722284883</v>
      </c>
      <c r="X398">
        <v>24.937807083129883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t="e">
        <f t="shared" si="187"/>
        <v>#DIV/0!</v>
      </c>
      <c r="AG398" t="e">
        <f t="shared" si="188"/>
        <v>#DIV/0!</v>
      </c>
      <c r="AH398" t="e">
        <f t="shared" si="189"/>
        <v>#DIV/0!</v>
      </c>
      <c r="AI398" s="8">
        <v>-1</v>
      </c>
      <c r="AJ398" s="8">
        <v>0.85</v>
      </c>
      <c r="AK398" s="8">
        <v>0.85</v>
      </c>
      <c r="AL398" s="8">
        <v>9.8076972961425781</v>
      </c>
      <c r="AM398">
        <f t="shared" si="190"/>
        <v>0.84999999999999987</v>
      </c>
      <c r="AN398">
        <f t="shared" si="191"/>
        <v>2.0484403524011537E-2</v>
      </c>
      <c r="AO398" t="e">
        <f t="shared" si="192"/>
        <v>#DIV/0!</v>
      </c>
      <c r="AP398" t="e">
        <f t="shared" si="193"/>
        <v>#DIV/0!</v>
      </c>
      <c r="AQ398" t="e">
        <f t="shared" si="194"/>
        <v>#DIV/0!</v>
      </c>
      <c r="AR398" s="8">
        <v>1772.350341796875</v>
      </c>
      <c r="AS398" s="8">
        <v>0.5</v>
      </c>
      <c r="AT398" t="e">
        <f t="shared" si="195"/>
        <v>#DIV/0!</v>
      </c>
      <c r="AU398">
        <f t="shared" si="196"/>
        <v>5.0153236872177551</v>
      </c>
      <c r="AV398">
        <f t="shared" si="197"/>
        <v>1.4577515720937886</v>
      </c>
      <c r="AW398">
        <f t="shared" si="198"/>
        <v>24.937807083129883</v>
      </c>
      <c r="AX398" s="8">
        <v>2</v>
      </c>
      <c r="AY398">
        <f t="shared" si="199"/>
        <v>4.644859790802002</v>
      </c>
      <c r="AZ398" s="8">
        <v>1</v>
      </c>
      <c r="BA398">
        <f t="shared" si="200"/>
        <v>9.2897195816040039</v>
      </c>
      <c r="BB398" s="8">
        <v>24.927648544311523</v>
      </c>
      <c r="BC398" s="8">
        <v>24.937807083129883</v>
      </c>
      <c r="BD398" s="8">
        <v>25.137073516845703</v>
      </c>
      <c r="BE398" s="8">
        <v>400.18020629882812</v>
      </c>
      <c r="BF398" s="8">
        <v>381.76876831054687</v>
      </c>
      <c r="BG398" s="8">
        <v>14.082620620727539</v>
      </c>
      <c r="BH398" s="8">
        <v>16.897336959838867</v>
      </c>
      <c r="BI398" s="8">
        <v>45.0185546875</v>
      </c>
      <c r="BJ398" s="8">
        <v>54.016483306884766</v>
      </c>
      <c r="BK398" s="8">
        <v>350.34280395507812</v>
      </c>
      <c r="BL398" s="8">
        <v>1799.7554931640625</v>
      </c>
      <c r="BM398" s="8">
        <v>1859.5577392578125</v>
      </c>
      <c r="BN398" s="8">
        <v>101.20856475830078</v>
      </c>
      <c r="BO398" s="8">
        <v>-6.7649688720703125</v>
      </c>
      <c r="BP398" s="8">
        <v>-0.96980738639831543</v>
      </c>
      <c r="BQ398" s="8">
        <v>0.5</v>
      </c>
      <c r="BR398" s="8">
        <v>-1.355140209197998</v>
      </c>
      <c r="BS398" s="8">
        <v>7.355140209197998</v>
      </c>
      <c r="BT398" s="8">
        <v>1</v>
      </c>
      <c r="BU398" s="8">
        <v>0</v>
      </c>
      <c r="BV398" s="8">
        <v>0.15999999642372131</v>
      </c>
      <c r="BW398" s="8">
        <v>111115</v>
      </c>
      <c r="BX398">
        <f t="shared" si="201"/>
        <v>1.7517140197753904</v>
      </c>
      <c r="BY398">
        <f t="shared" si="202"/>
        <v>5.0153236872177553E-3</v>
      </c>
      <c r="BZ398">
        <f t="shared" si="203"/>
        <v>298.08780708312986</v>
      </c>
      <c r="CA398">
        <f t="shared" si="204"/>
        <v>298.0776485443115</v>
      </c>
      <c r="CB398">
        <f t="shared" si="205"/>
        <v>287.96087246982279</v>
      </c>
      <c r="CC398">
        <f t="shared" si="183"/>
        <v>0.24553514389611972</v>
      </c>
      <c r="CD398">
        <f t="shared" si="206"/>
        <v>3.1679067940364698</v>
      </c>
      <c r="CE398">
        <f t="shared" si="207"/>
        <v>31.300777771148553</v>
      </c>
      <c r="CF398">
        <f t="shared" si="208"/>
        <v>14.403440811309686</v>
      </c>
      <c r="CG398">
        <f t="shared" si="209"/>
        <v>24.932727813720703</v>
      </c>
      <c r="CH398">
        <f t="shared" si="210"/>
        <v>3.1669471622321641</v>
      </c>
      <c r="CI398">
        <f t="shared" si="211"/>
        <v>0.3398117976178171</v>
      </c>
      <c r="CJ398">
        <f t="shared" si="212"/>
        <v>1.7101552219426812</v>
      </c>
      <c r="CK398">
        <f t="shared" si="213"/>
        <v>1.4567919402894829</v>
      </c>
      <c r="CL398">
        <f t="shared" si="214"/>
        <v>0.21350504278974744</v>
      </c>
      <c r="CM398">
        <f t="shared" si="215"/>
        <v>23.527419374983129</v>
      </c>
      <c r="CN398">
        <f t="shared" si="216"/>
        <v>0.60891494150132308</v>
      </c>
      <c r="CO398">
        <f t="shared" si="217"/>
        <v>54.572238025520811</v>
      </c>
      <c r="CP398">
        <f t="shared" si="218"/>
        <v>377.36015427464065</v>
      </c>
      <c r="CQ398">
        <f t="shared" si="219"/>
        <v>4.3871919785377064E-2</v>
      </c>
      <c r="CR398">
        <f t="shared" si="220"/>
        <v>0</v>
      </c>
      <c r="CS398">
        <f t="shared" si="221"/>
        <v>1529.7921691894528</v>
      </c>
      <c r="CT398">
        <f t="shared" si="222"/>
        <v>0</v>
      </c>
      <c r="CU398" t="e">
        <f t="shared" si="223"/>
        <v>#DIV/0!</v>
      </c>
      <c r="CV398" t="e">
        <f t="shared" si="224"/>
        <v>#DIV/0!</v>
      </c>
    </row>
    <row r="399" spans="1:100" s="5" customFormat="1" x14ac:dyDescent="0.3">
      <c r="A399" s="4" t="str">
        <f>VLOOKUP(B399,ListCodeMtrx!A$1:B$91,2,TRUE)</f>
        <v>M87</v>
      </c>
      <c r="B399">
        <v>87</v>
      </c>
      <c r="C399" s="10">
        <v>6</v>
      </c>
      <c r="D399" s="10">
        <v>3</v>
      </c>
      <c r="E399" s="10">
        <v>6</v>
      </c>
      <c r="F399" s="1">
        <v>74</v>
      </c>
      <c r="G399" s="3">
        <v>41318</v>
      </c>
      <c r="H399" s="11">
        <v>1</v>
      </c>
      <c r="I399" s="11">
        <v>185.31265928978837</v>
      </c>
      <c r="J399" s="11">
        <v>2.7460632139964063</v>
      </c>
      <c r="K399" s="11">
        <v>185.97368088073037</v>
      </c>
      <c r="L399" s="11">
        <v>269.30541343501915</v>
      </c>
      <c r="M399" s="1">
        <v>45.2</v>
      </c>
      <c r="N399" s="8">
        <v>26</v>
      </c>
      <c r="O399" s="8" t="s">
        <v>581</v>
      </c>
      <c r="P399" s="12">
        <v>0.16111111111111112</v>
      </c>
      <c r="Q399" s="12">
        <f t="shared" si="182"/>
        <v>0.47252314814814822</v>
      </c>
      <c r="R399" s="8">
        <v>8558.5</v>
      </c>
      <c r="S399" s="8">
        <v>0</v>
      </c>
      <c r="T399" s="13">
        <v>50</v>
      </c>
      <c r="U399" s="14">
        <f t="shared" si="184"/>
        <v>-0.99713867044746729</v>
      </c>
      <c r="V399" s="14">
        <f t="shared" si="185"/>
        <v>0.32956266749517815</v>
      </c>
      <c r="W399" s="14">
        <f t="shared" si="186"/>
        <v>49.935258040796519</v>
      </c>
      <c r="X399" s="15">
        <v>25.168722152709961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t="e">
        <f t="shared" si="187"/>
        <v>#DIV/0!</v>
      </c>
      <c r="AG399" t="e">
        <f t="shared" si="188"/>
        <v>#DIV/0!</v>
      </c>
      <c r="AH399" t="e">
        <f t="shared" si="189"/>
        <v>#DIV/0!</v>
      </c>
      <c r="AI399" s="8">
        <v>-1</v>
      </c>
      <c r="AJ399" s="8">
        <v>0.85</v>
      </c>
      <c r="AK399" s="8">
        <v>0.85</v>
      </c>
      <c r="AL399" s="8">
        <v>9.8076972961425781</v>
      </c>
      <c r="AM399">
        <f t="shared" si="190"/>
        <v>0.84999999999999987</v>
      </c>
      <c r="AN399">
        <f t="shared" si="191"/>
        <v>1.8704363281985449E-6</v>
      </c>
      <c r="AO399" t="e">
        <f t="shared" si="192"/>
        <v>#DIV/0!</v>
      </c>
      <c r="AP399" t="e">
        <f t="shared" si="193"/>
        <v>#DIV/0!</v>
      </c>
      <c r="AQ399" t="e">
        <f t="shared" si="194"/>
        <v>#DIV/0!</v>
      </c>
      <c r="AR399" s="8">
        <v>1772.350341796875</v>
      </c>
      <c r="AS399" s="8">
        <v>0.5</v>
      </c>
      <c r="AT399" t="e">
        <f t="shared" si="195"/>
        <v>#DIV/0!</v>
      </c>
      <c r="AU399">
        <f t="shared" si="196"/>
        <v>4.9498511115704158</v>
      </c>
      <c r="AV399">
        <f t="shared" si="197"/>
        <v>1.5360258139166167</v>
      </c>
      <c r="AW399">
        <f t="shared" si="198"/>
        <v>25.168722152709961</v>
      </c>
      <c r="AX399" s="8">
        <v>2</v>
      </c>
      <c r="AY399">
        <f t="shared" si="199"/>
        <v>4.644859790802002</v>
      </c>
      <c r="AZ399" s="8">
        <v>1</v>
      </c>
      <c r="BA399">
        <f t="shared" si="200"/>
        <v>9.2897195816040039</v>
      </c>
      <c r="BB399" s="8">
        <v>24.950798034667969</v>
      </c>
      <c r="BC399" s="8">
        <v>25.168722152709961</v>
      </c>
      <c r="BD399" s="8">
        <v>25.139196395874023</v>
      </c>
      <c r="BE399" s="8">
        <v>45.697799682617188</v>
      </c>
      <c r="BF399" s="8">
        <v>46.136600494384766</v>
      </c>
      <c r="BG399" s="8">
        <v>13.77906608581543</v>
      </c>
      <c r="BH399" s="8">
        <v>16.557579040527344</v>
      </c>
      <c r="BI399" s="8">
        <v>43.98760986328125</v>
      </c>
      <c r="BJ399" s="8">
        <v>52.857593536376953</v>
      </c>
      <c r="BK399" s="8">
        <v>350.39559936523437</v>
      </c>
      <c r="BL399" s="8">
        <v>1799.7244873046875</v>
      </c>
      <c r="BM399" s="8">
        <v>1869.5406494140625</v>
      </c>
      <c r="BN399" s="8">
        <v>101.20907592773437</v>
      </c>
      <c r="BO399" s="8">
        <v>-0.37932205200195313</v>
      </c>
      <c r="BP399" s="8">
        <v>-1.0377204418182373</v>
      </c>
      <c r="BQ399" s="8">
        <v>0.25</v>
      </c>
      <c r="BR399" s="8">
        <v>-1.355140209197998</v>
      </c>
      <c r="BS399" s="8">
        <v>7.355140209197998</v>
      </c>
      <c r="BT399" s="8">
        <v>1</v>
      </c>
      <c r="BU399" s="8">
        <v>0</v>
      </c>
      <c r="BV399" s="8">
        <v>0.15999999642372131</v>
      </c>
      <c r="BW399" s="8">
        <v>111135</v>
      </c>
      <c r="BX399">
        <f t="shared" si="201"/>
        <v>1.7519779968261717</v>
      </c>
      <c r="BY399">
        <f t="shared" si="202"/>
        <v>4.949851111570416E-3</v>
      </c>
      <c r="BZ399">
        <f t="shared" si="203"/>
        <v>298.31872215270994</v>
      </c>
      <c r="CA399">
        <f t="shared" si="204"/>
        <v>298.10079803466795</v>
      </c>
      <c r="CB399">
        <f t="shared" si="205"/>
        <v>287.95591153243367</v>
      </c>
      <c r="CC399">
        <f t="shared" si="183"/>
        <v>0.24738160811833301</v>
      </c>
      <c r="CD399">
        <f t="shared" si="206"/>
        <v>3.211803088208812</v>
      </c>
      <c r="CE399">
        <f t="shared" si="207"/>
        <v>31.734338632852587</v>
      </c>
      <c r="CF399">
        <f t="shared" si="208"/>
        <v>15.176759592325244</v>
      </c>
      <c r="CG399">
        <f t="shared" si="209"/>
        <v>25.059760093688965</v>
      </c>
      <c r="CH399">
        <f t="shared" si="210"/>
        <v>3.1910239315632398</v>
      </c>
      <c r="CI399">
        <f t="shared" si="211"/>
        <v>0.3182716429681966</v>
      </c>
      <c r="CJ399">
        <f t="shared" si="212"/>
        <v>1.6757772742921953</v>
      </c>
      <c r="CK399">
        <f t="shared" si="213"/>
        <v>1.5152466572710446</v>
      </c>
      <c r="CL399">
        <f t="shared" si="214"/>
        <v>0.19990429863420336</v>
      </c>
      <c r="CM399">
        <f t="shared" si="215"/>
        <v>5.0539013225219831</v>
      </c>
      <c r="CN399">
        <f t="shared" si="216"/>
        <v>1.0823350118063875</v>
      </c>
      <c r="CO399">
        <f t="shared" si="217"/>
        <v>52.671289206675254</v>
      </c>
      <c r="CP399">
        <f t="shared" si="218"/>
        <v>46.281506612731953</v>
      </c>
      <c r="CQ399">
        <f t="shared" si="219"/>
        <v>-1.1348070349086234E-2</v>
      </c>
      <c r="CR399">
        <f t="shared" si="220"/>
        <v>0</v>
      </c>
      <c r="CS399">
        <f t="shared" si="221"/>
        <v>1529.7658142089842</v>
      </c>
      <c r="CT399">
        <f t="shared" si="222"/>
        <v>0</v>
      </c>
      <c r="CU399" t="e">
        <f t="shared" si="223"/>
        <v>#DIV/0!</v>
      </c>
      <c r="CV399" t="e">
        <f t="shared" si="224"/>
        <v>#DIV/0!</v>
      </c>
    </row>
    <row r="400" spans="1:100" x14ac:dyDescent="0.3">
      <c r="A400" s="4" t="str">
        <f>VLOOKUP(B400,ListCodeMtrx!A$1:B$91,2,TRUE)</f>
        <v>M87</v>
      </c>
      <c r="B400">
        <v>87</v>
      </c>
      <c r="C400" s="10">
        <v>6</v>
      </c>
      <c r="D400" s="10">
        <v>3</v>
      </c>
      <c r="E400" s="10">
        <v>6</v>
      </c>
      <c r="F400" s="1">
        <v>74</v>
      </c>
      <c r="G400" s="3">
        <v>41318</v>
      </c>
      <c r="H400" s="11">
        <v>1</v>
      </c>
      <c r="I400" s="11">
        <v>185.31265928978837</v>
      </c>
      <c r="J400" s="11">
        <v>2.7460632139964063</v>
      </c>
      <c r="K400" s="11">
        <v>185.97368088073037</v>
      </c>
      <c r="L400" s="11">
        <v>269.30541343501915</v>
      </c>
      <c r="M400" s="1">
        <v>45.2</v>
      </c>
      <c r="N400" s="8">
        <v>27</v>
      </c>
      <c r="O400" s="8" t="s">
        <v>582</v>
      </c>
      <c r="P400" s="12">
        <v>0.16111111111111112</v>
      </c>
      <c r="Q400" s="12">
        <f t="shared" si="182"/>
        <v>0.47494212962962967</v>
      </c>
      <c r="R400" s="8">
        <v>8767.5</v>
      </c>
      <c r="S400" s="8">
        <v>0</v>
      </c>
      <c r="T400" s="13">
        <v>150</v>
      </c>
      <c r="U400" s="14">
        <f t="shared" si="184"/>
        <v>10.709831145898404</v>
      </c>
      <c r="V400" s="14">
        <f t="shared" si="185"/>
        <v>0.34033420043770835</v>
      </c>
      <c r="W400" s="14">
        <f t="shared" si="186"/>
        <v>90.038915258801723</v>
      </c>
      <c r="X400" s="15">
        <v>25.092460632324219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t="e">
        <f t="shared" si="187"/>
        <v>#DIV/0!</v>
      </c>
      <c r="AG400" t="e">
        <f t="shared" si="188"/>
        <v>#DIV/0!</v>
      </c>
      <c r="AH400" t="e">
        <f t="shared" si="189"/>
        <v>#DIV/0!</v>
      </c>
      <c r="AI400" s="8">
        <v>-1</v>
      </c>
      <c r="AJ400" s="8">
        <v>0.85</v>
      </c>
      <c r="AK400" s="8">
        <v>0.85</v>
      </c>
      <c r="AL400" s="8">
        <v>9.8076972961425781</v>
      </c>
      <c r="AM400">
        <f t="shared" si="190"/>
        <v>0.84999999999999987</v>
      </c>
      <c r="AN400">
        <f t="shared" si="191"/>
        <v>7.6560482631368885E-3</v>
      </c>
      <c r="AO400" t="e">
        <f t="shared" si="192"/>
        <v>#DIV/0!</v>
      </c>
      <c r="AP400" t="e">
        <f t="shared" si="193"/>
        <v>#DIV/0!</v>
      </c>
      <c r="AQ400" t="e">
        <f t="shared" si="194"/>
        <v>#DIV/0!</v>
      </c>
      <c r="AR400" s="8">
        <v>1772.350341796875</v>
      </c>
      <c r="AS400" s="8">
        <v>0.5</v>
      </c>
      <c r="AT400" t="e">
        <f t="shared" si="195"/>
        <v>#DIV/0!</v>
      </c>
      <c r="AU400">
        <f t="shared" si="196"/>
        <v>5.0653635133229038</v>
      </c>
      <c r="AV400">
        <f t="shared" si="197"/>
        <v>1.5238782658570764</v>
      </c>
      <c r="AW400">
        <f t="shared" si="198"/>
        <v>25.092460632324219</v>
      </c>
      <c r="AX400" s="8">
        <v>2</v>
      </c>
      <c r="AY400">
        <f t="shared" si="199"/>
        <v>4.644859790802002</v>
      </c>
      <c r="AZ400" s="8">
        <v>1</v>
      </c>
      <c r="BA400">
        <f t="shared" si="200"/>
        <v>9.2897195816040039</v>
      </c>
      <c r="BB400" s="8">
        <v>24.959463119506836</v>
      </c>
      <c r="BC400" s="8">
        <v>25.092460632324219</v>
      </c>
      <c r="BD400" s="8">
        <v>25.136577606201172</v>
      </c>
      <c r="BE400" s="8">
        <v>151.38478088378906</v>
      </c>
      <c r="BF400" s="8">
        <v>144.85260009765625</v>
      </c>
      <c r="BG400" s="8">
        <v>13.691034317016602</v>
      </c>
      <c r="BH400" s="8">
        <v>16.534622192382812</v>
      </c>
      <c r="BI400" s="8">
        <v>43.681793212890625</v>
      </c>
      <c r="BJ400" s="8">
        <v>52.754371643066406</v>
      </c>
      <c r="BK400" s="8">
        <v>350.37493896484375</v>
      </c>
      <c r="BL400" s="8">
        <v>1799.397216796875</v>
      </c>
      <c r="BM400" s="8">
        <v>1879.9007568359375</v>
      </c>
      <c r="BN400" s="8">
        <v>101.20396423339844</v>
      </c>
      <c r="BO400" s="8">
        <v>-1.6505775451660156</v>
      </c>
      <c r="BP400" s="8">
        <v>-1.0052974224090576</v>
      </c>
      <c r="BQ400" s="8">
        <v>0.25</v>
      </c>
      <c r="BR400" s="8">
        <v>-1.355140209197998</v>
      </c>
      <c r="BS400" s="8">
        <v>7.355140209197998</v>
      </c>
      <c r="BT400" s="8">
        <v>1</v>
      </c>
      <c r="BU400" s="8">
        <v>0</v>
      </c>
      <c r="BV400" s="8">
        <v>0.15999999642372131</v>
      </c>
      <c r="BW400" s="8">
        <v>111115</v>
      </c>
      <c r="BX400">
        <f t="shared" si="201"/>
        <v>1.7518746948242185</v>
      </c>
      <c r="BY400">
        <f t="shared" si="202"/>
        <v>5.065363513322904E-3</v>
      </c>
      <c r="BZ400">
        <f t="shared" si="203"/>
        <v>298.2424606323242</v>
      </c>
      <c r="CA400">
        <f t="shared" si="204"/>
        <v>298.10946311950681</v>
      </c>
      <c r="CB400">
        <f t="shared" si="205"/>
        <v>287.90354825235408</v>
      </c>
      <c r="CC400">
        <f t="shared" si="183"/>
        <v>0.2320129950863547</v>
      </c>
      <c r="CD400">
        <f t="shared" si="206"/>
        <v>3.1972475788277426</v>
      </c>
      <c r="CE400">
        <f t="shared" si="207"/>
        <v>31.592117987139233</v>
      </c>
      <c r="CF400">
        <f t="shared" si="208"/>
        <v>15.05749579475642</v>
      </c>
      <c r="CG400">
        <f t="shared" si="209"/>
        <v>25.025961875915527</v>
      </c>
      <c r="CH400">
        <f t="shared" si="210"/>
        <v>3.1846024992287614</v>
      </c>
      <c r="CI400">
        <f t="shared" si="211"/>
        <v>0.32830650354118934</v>
      </c>
      <c r="CJ400">
        <f t="shared" si="212"/>
        <v>1.6733693129706662</v>
      </c>
      <c r="CK400">
        <f t="shared" si="213"/>
        <v>1.5112331862580952</v>
      </c>
      <c r="CL400">
        <f t="shared" si="214"/>
        <v>0.20623931112952543</v>
      </c>
      <c r="CM400">
        <f t="shared" si="215"/>
        <v>9.1122951594657629</v>
      </c>
      <c r="CN400">
        <f t="shared" si="216"/>
        <v>0.62158991414789644</v>
      </c>
      <c r="CO400">
        <f t="shared" si="217"/>
        <v>52.888570611587795</v>
      </c>
      <c r="CP400">
        <f t="shared" si="218"/>
        <v>143.29622674107034</v>
      </c>
      <c r="CQ400">
        <f t="shared" si="219"/>
        <v>3.9528442142551211E-2</v>
      </c>
      <c r="CR400">
        <f t="shared" si="220"/>
        <v>0</v>
      </c>
      <c r="CS400">
        <f t="shared" si="221"/>
        <v>1529.4876342773434</v>
      </c>
      <c r="CT400">
        <f t="shared" si="222"/>
        <v>0</v>
      </c>
      <c r="CU400" t="e">
        <f t="shared" si="223"/>
        <v>#DIV/0!</v>
      </c>
      <c r="CV400" t="e">
        <f t="shared" si="224"/>
        <v>#DIV/0!</v>
      </c>
    </row>
    <row r="401" spans="1:100" x14ac:dyDescent="0.3">
      <c r="A401" s="4" t="str">
        <f>VLOOKUP(B401,ListCodeMtrx!A$1:B$91,2,TRUE)</f>
        <v>M87</v>
      </c>
      <c r="B401">
        <v>87</v>
      </c>
      <c r="C401" s="10">
        <v>6</v>
      </c>
      <c r="D401" s="10">
        <v>3</v>
      </c>
      <c r="E401" s="10">
        <v>6</v>
      </c>
      <c r="F401" s="1">
        <v>74</v>
      </c>
      <c r="G401" s="3">
        <v>41318</v>
      </c>
      <c r="H401" s="11">
        <v>1</v>
      </c>
      <c r="I401" s="11">
        <v>185.31265928978837</v>
      </c>
      <c r="J401" s="11">
        <v>2.7460632139964063</v>
      </c>
      <c r="K401" s="11">
        <v>185.97368088073037</v>
      </c>
      <c r="L401" s="11">
        <v>269.30541343501915</v>
      </c>
      <c r="M401" s="1">
        <v>45.2</v>
      </c>
      <c r="N401" s="8">
        <v>28</v>
      </c>
      <c r="O401" s="8" t="s">
        <v>583</v>
      </c>
      <c r="P401" s="12">
        <v>0.16111111111111112</v>
      </c>
      <c r="Q401" s="12">
        <f t="shared" si="182"/>
        <v>0.47736111111111112</v>
      </c>
      <c r="R401" s="8">
        <v>8976.5</v>
      </c>
      <c r="S401" s="8">
        <v>0</v>
      </c>
      <c r="T401" s="13" t="s">
        <v>192</v>
      </c>
      <c r="U401" s="14">
        <f t="shared" si="184"/>
        <v>32.440923238864109</v>
      </c>
      <c r="V401" s="14">
        <f t="shared" si="185"/>
        <v>0.35208346186474732</v>
      </c>
      <c r="W401" s="14">
        <f t="shared" si="186"/>
        <v>222.08809735256125</v>
      </c>
      <c r="X401" s="15">
        <v>25.016391754150391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t="e">
        <f t="shared" si="187"/>
        <v>#DIV/0!</v>
      </c>
      <c r="AG401" t="e">
        <f t="shared" si="188"/>
        <v>#DIV/0!</v>
      </c>
      <c r="AH401" t="e">
        <f t="shared" si="189"/>
        <v>#DIV/0!</v>
      </c>
      <c r="AI401" s="8">
        <v>-1</v>
      </c>
      <c r="AJ401" s="8">
        <v>0.85</v>
      </c>
      <c r="AK401" s="8">
        <v>0.85</v>
      </c>
      <c r="AL401" s="8">
        <v>9.8076972961425781</v>
      </c>
      <c r="AM401">
        <f t="shared" si="190"/>
        <v>0.84999999999999987</v>
      </c>
      <c r="AN401">
        <f t="shared" si="191"/>
        <v>2.1868835866275364E-2</v>
      </c>
      <c r="AO401" t="e">
        <f t="shared" si="192"/>
        <v>#DIV/0!</v>
      </c>
      <c r="AP401" t="e">
        <f t="shared" si="193"/>
        <v>#DIV/0!</v>
      </c>
      <c r="AQ401" t="e">
        <f t="shared" si="194"/>
        <v>#DIV/0!</v>
      </c>
      <c r="AR401" s="8">
        <v>1772.350341796875</v>
      </c>
      <c r="AS401" s="8">
        <v>0.5</v>
      </c>
      <c r="AT401" t="e">
        <f t="shared" si="195"/>
        <v>#DIV/0!</v>
      </c>
      <c r="AU401">
        <f t="shared" si="196"/>
        <v>5.2743547656782042</v>
      </c>
      <c r="AV401">
        <f t="shared" si="197"/>
        <v>1.5359338919171779</v>
      </c>
      <c r="AW401">
        <f t="shared" si="198"/>
        <v>25.016391754150391</v>
      </c>
      <c r="AX401" s="8">
        <v>2</v>
      </c>
      <c r="AY401">
        <f t="shared" si="199"/>
        <v>4.644859790802002</v>
      </c>
      <c r="AZ401" s="8">
        <v>1</v>
      </c>
      <c r="BA401">
        <f t="shared" si="200"/>
        <v>9.2897195816040039</v>
      </c>
      <c r="BB401" s="8">
        <v>24.969127655029297</v>
      </c>
      <c r="BC401" s="8">
        <v>25.016391754150391</v>
      </c>
      <c r="BD401" s="8">
        <v>25.138151168823242</v>
      </c>
      <c r="BE401" s="8">
        <v>401.4354248046875</v>
      </c>
      <c r="BF401" s="8">
        <v>381.76776123046875</v>
      </c>
      <c r="BG401" s="8">
        <v>13.311429977416992</v>
      </c>
      <c r="BH401" s="8">
        <v>16.273195266723633</v>
      </c>
      <c r="BI401" s="8">
        <v>42.444648742675781</v>
      </c>
      <c r="BJ401" s="8">
        <v>51.888492584228516</v>
      </c>
      <c r="BK401" s="8">
        <v>350.36700439453125</v>
      </c>
      <c r="BL401" s="8">
        <v>1799.0103759765625</v>
      </c>
      <c r="BM401" s="8">
        <v>1841.43408203125</v>
      </c>
      <c r="BN401" s="8">
        <v>101.20030975341797</v>
      </c>
      <c r="BO401" s="8">
        <v>-6.6383705139160156</v>
      </c>
      <c r="BP401" s="8">
        <v>-0.9295356273651123</v>
      </c>
      <c r="BQ401" s="8">
        <v>0.25</v>
      </c>
      <c r="BR401" s="8">
        <v>-1.355140209197998</v>
      </c>
      <c r="BS401" s="8">
        <v>7.355140209197998</v>
      </c>
      <c r="BT401" s="8">
        <v>1</v>
      </c>
      <c r="BU401" s="8">
        <v>0</v>
      </c>
      <c r="BV401" s="8">
        <v>0.15999999642372131</v>
      </c>
      <c r="BW401" s="8">
        <v>111115</v>
      </c>
      <c r="BX401">
        <f t="shared" si="201"/>
        <v>1.7518350219726559</v>
      </c>
      <c r="BY401">
        <f t="shared" si="202"/>
        <v>5.2743547656782042E-3</v>
      </c>
      <c r="BZ401">
        <f t="shared" si="203"/>
        <v>298.16639175415037</v>
      </c>
      <c r="CA401">
        <f t="shared" si="204"/>
        <v>298.11912765502927</v>
      </c>
      <c r="CB401">
        <f t="shared" si="205"/>
        <v>287.84165372248754</v>
      </c>
      <c r="CC401">
        <f t="shared" si="183"/>
        <v>0.20145785263531915</v>
      </c>
      <c r="CD401">
        <f t="shared" si="206"/>
        <v>3.1827862935874647</v>
      </c>
      <c r="CE401">
        <f t="shared" si="207"/>
        <v>31.450361183108615</v>
      </c>
      <c r="CF401">
        <f t="shared" si="208"/>
        <v>15.177165916384983</v>
      </c>
      <c r="CG401">
        <f t="shared" si="209"/>
        <v>24.992759704589844</v>
      </c>
      <c r="CH401">
        <f t="shared" si="210"/>
        <v>3.1783053097299594</v>
      </c>
      <c r="CI401">
        <f t="shared" si="211"/>
        <v>0.3392266586755725</v>
      </c>
      <c r="CJ401">
        <f t="shared" si="212"/>
        <v>1.6468524016702868</v>
      </c>
      <c r="CK401">
        <f t="shared" si="213"/>
        <v>1.5314529080596726</v>
      </c>
      <c r="CL401">
        <f t="shared" si="214"/>
        <v>0.2131354577351591</v>
      </c>
      <c r="CM401">
        <f t="shared" si="215"/>
        <v>22.475384244626444</v>
      </c>
      <c r="CN401">
        <f t="shared" si="216"/>
        <v>0.58173612312562262</v>
      </c>
      <c r="CO401">
        <f t="shared" si="217"/>
        <v>52.368081413893378</v>
      </c>
      <c r="CP401">
        <f t="shared" si="218"/>
        <v>377.05338358023351</v>
      </c>
      <c r="CQ401">
        <f t="shared" si="219"/>
        <v>4.5056455751263602E-2</v>
      </c>
      <c r="CR401">
        <f t="shared" si="220"/>
        <v>0</v>
      </c>
      <c r="CS401">
        <f t="shared" si="221"/>
        <v>1529.158819580078</v>
      </c>
      <c r="CT401">
        <f t="shared" si="222"/>
        <v>0</v>
      </c>
      <c r="CU401" t="e">
        <f t="shared" si="223"/>
        <v>#DIV/0!</v>
      </c>
      <c r="CV401" t="e">
        <f t="shared" si="224"/>
        <v>#DIV/0!</v>
      </c>
    </row>
    <row r="402" spans="1:100" x14ac:dyDescent="0.3">
      <c r="A402" s="4" t="str">
        <f>VLOOKUP(B402,ListCodeMtrx!A$1:B$91,2,TRUE)</f>
        <v>M87</v>
      </c>
      <c r="B402">
        <v>87</v>
      </c>
      <c r="C402" s="10">
        <v>6</v>
      </c>
      <c r="D402" s="10">
        <v>3</v>
      </c>
      <c r="E402" s="10">
        <v>6</v>
      </c>
      <c r="F402" s="1">
        <v>74</v>
      </c>
      <c r="G402" s="3">
        <v>41318</v>
      </c>
      <c r="H402" s="11">
        <v>1</v>
      </c>
      <c r="I402" s="11">
        <v>185.31265928978837</v>
      </c>
      <c r="J402" s="11">
        <v>2.7460632139964063</v>
      </c>
      <c r="K402" s="11">
        <v>185.97368088073037</v>
      </c>
      <c r="L402" s="11">
        <v>269.30541343501915</v>
      </c>
      <c r="M402" s="1">
        <v>45.2</v>
      </c>
      <c r="N402" s="8">
        <v>29</v>
      </c>
      <c r="O402" s="8" t="s">
        <v>584</v>
      </c>
      <c r="P402" s="12">
        <v>0.16111111111111112</v>
      </c>
      <c r="Q402" s="12">
        <f t="shared" si="182"/>
        <v>0.47976851851851854</v>
      </c>
      <c r="R402" s="8">
        <v>9184.5</v>
      </c>
      <c r="S402" s="8">
        <v>0</v>
      </c>
      <c r="T402" s="13">
        <v>800</v>
      </c>
      <c r="U402" s="14">
        <f t="shared" si="184"/>
        <v>51.723308805151184</v>
      </c>
      <c r="V402" s="14">
        <f t="shared" si="185"/>
        <v>0.35513945263762148</v>
      </c>
      <c r="W402" s="14">
        <f t="shared" si="186"/>
        <v>511.25945573705468</v>
      </c>
      <c r="X402" s="15">
        <v>24.926898956298828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t="e">
        <f t="shared" si="187"/>
        <v>#DIV/0!</v>
      </c>
      <c r="AG402" t="e">
        <f t="shared" si="188"/>
        <v>#DIV/0!</v>
      </c>
      <c r="AH402" t="e">
        <f t="shared" si="189"/>
        <v>#DIV/0!</v>
      </c>
      <c r="AI402" s="8">
        <v>-1</v>
      </c>
      <c r="AJ402" s="8">
        <v>0.85</v>
      </c>
      <c r="AK402" s="8">
        <v>0.85</v>
      </c>
      <c r="AL402" s="8">
        <v>9.8076972961425781</v>
      </c>
      <c r="AM402">
        <f t="shared" si="190"/>
        <v>0.84999999999999987</v>
      </c>
      <c r="AN402">
        <f t="shared" si="191"/>
        <v>3.448439118103163E-2</v>
      </c>
      <c r="AO402" t="e">
        <f t="shared" si="192"/>
        <v>#DIV/0!</v>
      </c>
      <c r="AP402" t="e">
        <f t="shared" si="193"/>
        <v>#DIV/0!</v>
      </c>
      <c r="AQ402" t="e">
        <f t="shared" si="194"/>
        <v>#DIV/0!</v>
      </c>
      <c r="AR402" s="8">
        <v>1772.350341796875</v>
      </c>
      <c r="AS402" s="8">
        <v>0.5</v>
      </c>
      <c r="AT402" t="e">
        <f t="shared" si="195"/>
        <v>#DIV/0!</v>
      </c>
      <c r="AU402">
        <f t="shared" si="196"/>
        <v>5.5350955799366135</v>
      </c>
      <c r="AV402">
        <f t="shared" si="197"/>
        <v>1.5991536502360111</v>
      </c>
      <c r="AW402">
        <f t="shared" si="198"/>
        <v>24.926898956298828</v>
      </c>
      <c r="AX402" s="8">
        <v>2</v>
      </c>
      <c r="AY402">
        <f t="shared" si="199"/>
        <v>4.644859790802002</v>
      </c>
      <c r="AZ402" s="8">
        <v>1</v>
      </c>
      <c r="BA402">
        <f t="shared" si="200"/>
        <v>9.2897195816040039</v>
      </c>
      <c r="BB402" s="8">
        <v>24.993881225585938</v>
      </c>
      <c r="BC402" s="8">
        <v>24.926898956298828</v>
      </c>
      <c r="BD402" s="8">
        <v>25.137056350708008</v>
      </c>
      <c r="BE402" s="8">
        <v>800.34527587890625</v>
      </c>
      <c r="BF402" s="8">
        <v>768.39263916015625</v>
      </c>
      <c r="BG402" s="8">
        <v>12.371709823608398</v>
      </c>
      <c r="BH402" s="8">
        <v>15.482352256774902</v>
      </c>
      <c r="BI402" s="8">
        <v>39.386909484863281</v>
      </c>
      <c r="BJ402" s="8">
        <v>49.290035247802734</v>
      </c>
      <c r="BK402" s="8">
        <v>350.37130737304687</v>
      </c>
      <c r="BL402" s="8">
        <v>1798.7100830078125</v>
      </c>
      <c r="BM402" s="8">
        <v>1770.010009765625</v>
      </c>
      <c r="BN402" s="8">
        <v>101.19215393066406</v>
      </c>
      <c r="BO402" s="8">
        <v>-18.098148345947266</v>
      </c>
      <c r="BP402" s="8">
        <v>-0.80939745903015137</v>
      </c>
      <c r="BQ402" s="8">
        <v>0.25</v>
      </c>
      <c r="BR402" s="8">
        <v>-1.355140209197998</v>
      </c>
      <c r="BS402" s="8">
        <v>7.355140209197998</v>
      </c>
      <c r="BT402" s="8">
        <v>1</v>
      </c>
      <c r="BU402" s="8">
        <v>0</v>
      </c>
      <c r="BV402" s="8">
        <v>0.15999999642372131</v>
      </c>
      <c r="BW402" s="8">
        <v>111115</v>
      </c>
      <c r="BX402">
        <f t="shared" si="201"/>
        <v>1.7518565368652343</v>
      </c>
      <c r="BY402">
        <f t="shared" si="202"/>
        <v>5.5350955799366138E-3</v>
      </c>
      <c r="BZ402">
        <f t="shared" si="203"/>
        <v>298.07689895629881</v>
      </c>
      <c r="CA402">
        <f t="shared" si="204"/>
        <v>298.14388122558591</v>
      </c>
      <c r="CB402">
        <f t="shared" si="205"/>
        <v>287.79360684856147</v>
      </c>
      <c r="CC402">
        <f t="shared" si="183"/>
        <v>0.16374418613287703</v>
      </c>
      <c r="CD402">
        <f t="shared" si="206"/>
        <v>3.1658462230123412</v>
      </c>
      <c r="CE402">
        <f t="shared" si="207"/>
        <v>31.285491019210344</v>
      </c>
      <c r="CF402">
        <f t="shared" si="208"/>
        <v>15.803138762435442</v>
      </c>
      <c r="CG402">
        <f t="shared" si="209"/>
        <v>24.960390090942383</v>
      </c>
      <c r="CH402">
        <f t="shared" si="210"/>
        <v>3.1721765031189313</v>
      </c>
      <c r="CI402">
        <f t="shared" si="211"/>
        <v>0.34206263830866362</v>
      </c>
      <c r="CJ402">
        <f t="shared" si="212"/>
        <v>1.5666925727763301</v>
      </c>
      <c r="CK402">
        <f t="shared" si="213"/>
        <v>1.6054839303426012</v>
      </c>
      <c r="CL402">
        <f t="shared" si="214"/>
        <v>0.21492677995347029</v>
      </c>
      <c r="CM402">
        <f t="shared" si="215"/>
        <v>51.735445543451569</v>
      </c>
      <c r="CN402">
        <f t="shared" si="216"/>
        <v>0.66536225060127463</v>
      </c>
      <c r="CO402">
        <f t="shared" si="217"/>
        <v>50.18235103033539</v>
      </c>
      <c r="CP402">
        <f t="shared" si="218"/>
        <v>760.87610798033165</v>
      </c>
      <c r="CQ402">
        <f t="shared" si="219"/>
        <v>3.411327036934151E-2</v>
      </c>
      <c r="CR402">
        <f t="shared" si="220"/>
        <v>0</v>
      </c>
      <c r="CS402">
        <f t="shared" si="221"/>
        <v>1528.9035705566405</v>
      </c>
      <c r="CT402">
        <f t="shared" si="222"/>
        <v>0</v>
      </c>
      <c r="CU402" t="e">
        <f t="shared" si="223"/>
        <v>#DIV/0!</v>
      </c>
      <c r="CV402" t="e">
        <f t="shared" si="224"/>
        <v>#DIV/0!</v>
      </c>
    </row>
    <row r="403" spans="1:100" x14ac:dyDescent="0.3">
      <c r="A403" s="4" t="str">
        <f>VLOOKUP(B403,ListCodeMtrx!A$1:B$91,2,TRUE)</f>
        <v>M87</v>
      </c>
      <c r="B403" s="5">
        <v>87</v>
      </c>
      <c r="C403" s="10">
        <v>6</v>
      </c>
      <c r="D403" s="10">
        <v>3</v>
      </c>
      <c r="E403" s="10">
        <v>6</v>
      </c>
      <c r="F403" s="1">
        <v>74</v>
      </c>
      <c r="G403" s="17">
        <v>41318</v>
      </c>
      <c r="H403" s="11">
        <v>1</v>
      </c>
      <c r="I403" s="11">
        <v>185.31265928978837</v>
      </c>
      <c r="J403" s="11">
        <v>2.7460632139964063</v>
      </c>
      <c r="K403" s="11">
        <v>185.97368088073037</v>
      </c>
      <c r="L403" s="11">
        <v>269.30541343501915</v>
      </c>
      <c r="M403" s="1">
        <v>45.2</v>
      </c>
      <c r="N403" s="19">
        <v>30</v>
      </c>
      <c r="O403" s="19" t="s">
        <v>585</v>
      </c>
      <c r="P403" s="12">
        <v>0.16111111111111112</v>
      </c>
      <c r="Q403" s="12">
        <f t="shared" si="182"/>
        <v>0.48218749999999999</v>
      </c>
      <c r="R403" s="19">
        <v>9385</v>
      </c>
      <c r="S403" s="19">
        <v>0</v>
      </c>
      <c r="T403" s="13" t="s">
        <v>194</v>
      </c>
      <c r="U403" s="5">
        <f t="shared" si="184"/>
        <v>31.343180645532744</v>
      </c>
      <c r="V403" s="5">
        <f t="shared" si="185"/>
        <v>0.33256161311366783</v>
      </c>
      <c r="W403" s="5">
        <f t="shared" si="186"/>
        <v>216.69847267535937</v>
      </c>
      <c r="X403" s="5">
        <v>25.101417541503906</v>
      </c>
      <c r="Y403" s="19">
        <v>5</v>
      </c>
      <c r="Z403" s="19">
        <v>5</v>
      </c>
      <c r="AA403" s="19">
        <v>0</v>
      </c>
      <c r="AB403" s="19">
        <v>0</v>
      </c>
      <c r="AC403" s="19">
        <v>294.2060546875</v>
      </c>
      <c r="AD403" s="19">
        <v>590.24835205078125</v>
      </c>
      <c r="AE403" s="19">
        <v>385.834228515625</v>
      </c>
      <c r="AF403" s="5" t="e">
        <f t="shared" si="187"/>
        <v>#DIV/0!</v>
      </c>
      <c r="AG403" s="5">
        <f t="shared" si="188"/>
        <v>0.5015554831024952</v>
      </c>
      <c r="AH403" s="5">
        <f t="shared" si="189"/>
        <v>0.34631883820587056</v>
      </c>
      <c r="AI403" s="19">
        <v>-1</v>
      </c>
      <c r="AJ403" s="19">
        <v>0.85</v>
      </c>
      <c r="AK403" s="19">
        <v>0.85</v>
      </c>
      <c r="AL403" s="19">
        <v>9.7839221954345703</v>
      </c>
      <c r="AM403" s="5">
        <f t="shared" si="190"/>
        <v>0.84999999999999987</v>
      </c>
      <c r="AN403" s="5">
        <f t="shared" si="191"/>
        <v>2.1114497129225692E-2</v>
      </c>
      <c r="AO403" s="5">
        <f t="shared" si="192"/>
        <v>0.69048958664279758</v>
      </c>
      <c r="AP403" s="5">
        <f t="shared" si="193"/>
        <v>2.0062413490359052</v>
      </c>
      <c r="AQ403" s="5">
        <f t="shared" si="194"/>
        <v>-1</v>
      </c>
      <c r="AR403" s="19">
        <v>1802.1173095703125</v>
      </c>
      <c r="AS403" s="19">
        <v>0.5</v>
      </c>
      <c r="AT403" s="5">
        <f t="shared" si="195"/>
        <v>265.24554850845885</v>
      </c>
      <c r="AU403" s="5">
        <f t="shared" si="196"/>
        <v>5.542743230340073</v>
      </c>
      <c r="AV403" s="5">
        <f t="shared" si="197"/>
        <v>1.7062596369388521</v>
      </c>
      <c r="AW403" s="5">
        <f t="shared" si="198"/>
        <v>25.101417541503906</v>
      </c>
      <c r="AX403" s="19">
        <v>2</v>
      </c>
      <c r="AY403" s="5">
        <f t="shared" si="199"/>
        <v>4.644859790802002</v>
      </c>
      <c r="AZ403" s="19">
        <v>1</v>
      </c>
      <c r="BA403" s="5">
        <f t="shared" si="200"/>
        <v>9.2897195816040039</v>
      </c>
      <c r="BB403" s="19">
        <v>25.039588928222656</v>
      </c>
      <c r="BC403" s="19">
        <v>25.101417541503906</v>
      </c>
      <c r="BD403" s="19">
        <v>25.138427734375</v>
      </c>
      <c r="BE403" s="19">
        <v>399.41360473632812</v>
      </c>
      <c r="BF403" s="19">
        <v>380.321533203125</v>
      </c>
      <c r="BG403" s="19">
        <v>11.635715484619141</v>
      </c>
      <c r="BH403" s="19">
        <v>14.752532958984375</v>
      </c>
      <c r="BI403" s="19">
        <v>36.939365386962891</v>
      </c>
      <c r="BJ403" s="19">
        <v>46.834182739257813</v>
      </c>
      <c r="BK403" s="19">
        <v>350.41986083984375</v>
      </c>
      <c r="BL403" s="19">
        <v>1802.1173095703125</v>
      </c>
      <c r="BM403" s="19">
        <v>1671.04150390625</v>
      </c>
      <c r="BN403" s="19">
        <v>101.1822509765625</v>
      </c>
      <c r="BO403" s="19">
        <v>-6.5826759338378906</v>
      </c>
      <c r="BP403" s="19">
        <v>-0.82251811027526855</v>
      </c>
      <c r="BQ403" s="19">
        <v>0.25</v>
      </c>
      <c r="BR403" s="19">
        <v>-1.355140209197998</v>
      </c>
      <c r="BS403" s="19">
        <v>7.355140209197998</v>
      </c>
      <c r="BT403" s="19">
        <v>1</v>
      </c>
      <c r="BU403" s="19">
        <v>0</v>
      </c>
      <c r="BV403" s="19">
        <v>0.15999999642372131</v>
      </c>
      <c r="BW403" s="19">
        <v>111115</v>
      </c>
      <c r="BX403" s="5">
        <f t="shared" si="201"/>
        <v>1.7520993041992186</v>
      </c>
      <c r="BY403" s="5">
        <f t="shared" si="202"/>
        <v>5.5427432303400727E-3</v>
      </c>
      <c r="BZ403" s="5">
        <f t="shared" si="203"/>
        <v>298.25141754150388</v>
      </c>
      <c r="CA403" s="5">
        <f t="shared" si="204"/>
        <v>298.18958892822263</v>
      </c>
      <c r="CB403" s="5">
        <f t="shared" si="205"/>
        <v>288.33876308637628</v>
      </c>
      <c r="CC403" s="5">
        <f t="shared" si="183"/>
        <v>0.15907930301978893</v>
      </c>
      <c r="CD403" s="5">
        <f t="shared" si="206"/>
        <v>3.1989541293348194</v>
      </c>
      <c r="CE403" s="5">
        <f t="shared" si="207"/>
        <v>31.615763619212363</v>
      </c>
      <c r="CF403" s="5">
        <f t="shared" si="208"/>
        <v>16.863230660227988</v>
      </c>
      <c r="CG403" s="5">
        <f t="shared" si="209"/>
        <v>25.070503234863281</v>
      </c>
      <c r="CH403" s="5">
        <f t="shared" si="210"/>
        <v>3.1930674240207106</v>
      </c>
      <c r="CI403" s="5">
        <f t="shared" si="211"/>
        <v>0.32106774546641187</v>
      </c>
      <c r="CJ403" s="5">
        <f t="shared" si="212"/>
        <v>1.4926944923959673</v>
      </c>
      <c r="CK403" s="5">
        <f t="shared" si="213"/>
        <v>1.7003729316247433</v>
      </c>
      <c r="CL403" s="5">
        <f t="shared" si="214"/>
        <v>0.20166928082801358</v>
      </c>
      <c r="CM403" s="5">
        <f t="shared" si="215"/>
        <v>21.926039248475984</v>
      </c>
      <c r="CN403" s="5">
        <f t="shared" si="216"/>
        <v>0.56977702748064862</v>
      </c>
      <c r="CO403" s="5">
        <f t="shared" si="217"/>
        <v>47.283208944171193</v>
      </c>
      <c r="CP403" s="5">
        <f t="shared" si="218"/>
        <v>375.76668162770608</v>
      </c>
      <c r="CQ403" s="5">
        <f t="shared" si="219"/>
        <v>3.9439530748655811E-2</v>
      </c>
      <c r="CR403" s="5">
        <f t="shared" si="220"/>
        <v>0</v>
      </c>
      <c r="CS403" s="5">
        <f t="shared" si="221"/>
        <v>1531.7997131347654</v>
      </c>
      <c r="CT403" s="5">
        <f t="shared" si="222"/>
        <v>296.04229736328125</v>
      </c>
      <c r="CU403" s="5">
        <f t="shared" si="223"/>
        <v>0.34631883820587056</v>
      </c>
      <c r="CV403" s="5" t="e">
        <f t="shared" si="224"/>
        <v>#DIV/0!</v>
      </c>
    </row>
    <row r="404" spans="1:100" x14ac:dyDescent="0.3">
      <c r="A404" s="4" t="str">
        <f>VLOOKUP(B404,ListCodeMtrx!A$1:B$91,2,TRUE)</f>
        <v>M90</v>
      </c>
      <c r="B404">
        <v>90</v>
      </c>
      <c r="C404" s="10">
        <v>24</v>
      </c>
      <c r="D404" s="10">
        <v>3</v>
      </c>
      <c r="E404" s="10">
        <v>6</v>
      </c>
      <c r="F404" s="1">
        <v>74</v>
      </c>
      <c r="G404" s="3">
        <v>41318</v>
      </c>
      <c r="H404" s="11">
        <v>1</v>
      </c>
      <c r="I404" s="11">
        <v>179.63503492469783</v>
      </c>
      <c r="J404" s="11">
        <v>3.7792539549251409</v>
      </c>
      <c r="K404" s="11">
        <v>199.18032271383183</v>
      </c>
      <c r="L404" s="11">
        <v>261.34700455452634</v>
      </c>
      <c r="M404" s="1">
        <v>44.6</v>
      </c>
      <c r="N404" s="8">
        <v>31</v>
      </c>
      <c r="O404" s="8" t="s">
        <v>586</v>
      </c>
      <c r="P404" s="12">
        <v>0.16111111111111112</v>
      </c>
      <c r="Q404" s="12">
        <f t="shared" ref="Q404:Q467" si="225">O404-P404</f>
        <v>0.48665509259259254</v>
      </c>
      <c r="R404" s="8">
        <v>9780</v>
      </c>
      <c r="S404" s="8">
        <v>0</v>
      </c>
      <c r="T404" s="13">
        <v>400</v>
      </c>
      <c r="U404">
        <f t="shared" si="184"/>
        <v>17.847035901459783</v>
      </c>
      <c r="V404">
        <f t="shared" si="185"/>
        <v>0.14984058390857949</v>
      </c>
      <c r="W404">
        <f t="shared" si="186"/>
        <v>186.56950397901511</v>
      </c>
      <c r="X404">
        <v>26.211235046386719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t="e">
        <f t="shared" si="187"/>
        <v>#DIV/0!</v>
      </c>
      <c r="AG404" t="e">
        <f t="shared" si="188"/>
        <v>#DIV/0!</v>
      </c>
      <c r="AH404" t="e">
        <f t="shared" si="189"/>
        <v>#DIV/0!</v>
      </c>
      <c r="AI404" s="8">
        <v>-1</v>
      </c>
      <c r="AJ404" s="8">
        <v>0.85</v>
      </c>
      <c r="AK404" s="8">
        <v>0.85</v>
      </c>
      <c r="AL404" s="8">
        <v>9.8076972961425781</v>
      </c>
      <c r="AM404">
        <f t="shared" si="190"/>
        <v>0.84999999999999987</v>
      </c>
      <c r="AN404">
        <f t="shared" si="191"/>
        <v>1.2326195175307621E-2</v>
      </c>
      <c r="AO404" t="e">
        <f t="shared" si="192"/>
        <v>#DIV/0!</v>
      </c>
      <c r="AP404" t="e">
        <f t="shared" si="193"/>
        <v>#DIV/0!</v>
      </c>
      <c r="AQ404" t="e">
        <f t="shared" si="194"/>
        <v>#DIV/0!</v>
      </c>
      <c r="AR404" s="8">
        <v>1802.1173095703125</v>
      </c>
      <c r="AS404" s="8">
        <v>0.5</v>
      </c>
      <c r="AT404" t="e">
        <f t="shared" si="195"/>
        <v>#DIV/0!</v>
      </c>
      <c r="AU404">
        <f t="shared" si="196"/>
        <v>3.0343038286724076</v>
      </c>
      <c r="AV404">
        <f t="shared" si="197"/>
        <v>2.0323139690235457</v>
      </c>
      <c r="AW404">
        <f t="shared" si="198"/>
        <v>26.211235046386719</v>
      </c>
      <c r="AX404" s="8">
        <v>2</v>
      </c>
      <c r="AY404">
        <f t="shared" si="199"/>
        <v>4.644859790802002</v>
      </c>
      <c r="AZ404" s="8">
        <v>1</v>
      </c>
      <c r="BA404">
        <f t="shared" si="200"/>
        <v>9.2897195816040039</v>
      </c>
      <c r="BB404" s="8">
        <v>24.991731643676758</v>
      </c>
      <c r="BC404" s="8">
        <v>26.211235046386719</v>
      </c>
      <c r="BD404" s="8">
        <v>25.138494491577148</v>
      </c>
      <c r="BE404" s="8">
        <v>400.09063720703125</v>
      </c>
      <c r="BF404" s="8">
        <v>389.22927856445313</v>
      </c>
      <c r="BG404" s="8">
        <v>11.975452423095703</v>
      </c>
      <c r="BH404" s="8">
        <v>13.683753967285156</v>
      </c>
      <c r="BI404" s="8">
        <v>38.120990753173828</v>
      </c>
      <c r="BJ404" s="8">
        <v>43.558956146240234</v>
      </c>
      <c r="BK404" s="8">
        <v>350.38113403320312</v>
      </c>
      <c r="BL404" s="8">
        <v>1798.8505859375</v>
      </c>
      <c r="BM404" s="8">
        <v>1659.9400634765625</v>
      </c>
      <c r="BN404" s="8">
        <v>101.16754913330078</v>
      </c>
      <c r="BO404" s="8">
        <v>-7.0467567443847656</v>
      </c>
      <c r="BP404" s="8">
        <v>-0.75224852561950684</v>
      </c>
      <c r="BQ404" s="8">
        <v>0.25</v>
      </c>
      <c r="BR404" s="8">
        <v>-1.355140209197998</v>
      </c>
      <c r="BS404" s="8">
        <v>7.355140209197998</v>
      </c>
      <c r="BT404" s="8">
        <v>1</v>
      </c>
      <c r="BU404" s="8">
        <v>0</v>
      </c>
      <c r="BV404" s="8">
        <v>0.15999999642372131</v>
      </c>
      <c r="BW404" s="8">
        <v>111115</v>
      </c>
      <c r="BX404">
        <f t="shared" si="201"/>
        <v>1.7519056701660156</v>
      </c>
      <c r="BY404">
        <f t="shared" si="202"/>
        <v>3.0343038286724075E-3</v>
      </c>
      <c r="BZ404">
        <f t="shared" si="203"/>
        <v>299.3612350463867</v>
      </c>
      <c r="CA404">
        <f t="shared" si="204"/>
        <v>298.14173164367674</v>
      </c>
      <c r="CB404">
        <f t="shared" si="205"/>
        <v>287.81608731680899</v>
      </c>
      <c r="CC404">
        <f t="shared" si="183"/>
        <v>0.51529229848662206</v>
      </c>
      <c r="CD404">
        <f t="shared" si="206"/>
        <v>3.4166658208368661</v>
      </c>
      <c r="CE404">
        <f t="shared" si="207"/>
        <v>33.772349435242184</v>
      </c>
      <c r="CF404">
        <f t="shared" si="208"/>
        <v>20.088595467957028</v>
      </c>
      <c r="CG404">
        <f t="shared" si="209"/>
        <v>25.601483345031738</v>
      </c>
      <c r="CH404">
        <f t="shared" si="210"/>
        <v>3.2955029018680175</v>
      </c>
      <c r="CI404">
        <f t="shared" si="211"/>
        <v>0.14746206200794124</v>
      </c>
      <c r="CJ404">
        <f t="shared" si="212"/>
        <v>1.3843518518133204</v>
      </c>
      <c r="CK404">
        <f t="shared" si="213"/>
        <v>1.9111510500546971</v>
      </c>
      <c r="CL404">
        <f t="shared" si="214"/>
        <v>9.2374572926290102E-2</v>
      </c>
      <c r="CM404">
        <f t="shared" si="215"/>
        <v>18.874779460572569</v>
      </c>
      <c r="CN404">
        <f t="shared" si="216"/>
        <v>0.47933060089188734</v>
      </c>
      <c r="CO404">
        <f t="shared" si="217"/>
        <v>40.03907359386131</v>
      </c>
      <c r="CP404">
        <f t="shared" si="218"/>
        <v>386.63571282166345</v>
      </c>
      <c r="CQ404">
        <f t="shared" si="219"/>
        <v>1.8481965327927018E-2</v>
      </c>
      <c r="CR404">
        <f t="shared" si="220"/>
        <v>0</v>
      </c>
      <c r="CS404">
        <f t="shared" si="221"/>
        <v>1529.0229980468748</v>
      </c>
      <c r="CT404">
        <f t="shared" si="222"/>
        <v>0</v>
      </c>
      <c r="CU404" t="e">
        <f t="shared" si="223"/>
        <v>#DIV/0!</v>
      </c>
      <c r="CV404" t="e">
        <f t="shared" si="224"/>
        <v>#DIV/0!</v>
      </c>
    </row>
    <row r="405" spans="1:100" x14ac:dyDescent="0.3">
      <c r="A405" s="4" t="str">
        <f>VLOOKUP(B405,ListCodeMtrx!A$1:B$91,2,TRUE)</f>
        <v>M90</v>
      </c>
      <c r="B405">
        <v>90</v>
      </c>
      <c r="C405" s="10">
        <v>24</v>
      </c>
      <c r="D405" s="10">
        <v>3</v>
      </c>
      <c r="E405" s="10">
        <v>6</v>
      </c>
      <c r="F405" s="1">
        <v>74</v>
      </c>
      <c r="G405" s="3">
        <v>41318</v>
      </c>
      <c r="H405" s="11">
        <v>1</v>
      </c>
      <c r="I405" s="11">
        <v>179.63503492469783</v>
      </c>
      <c r="J405" s="11">
        <v>3.7792539549251409</v>
      </c>
      <c r="K405" s="11">
        <v>199.18032271383183</v>
      </c>
      <c r="L405" s="11">
        <v>261.34700455452634</v>
      </c>
      <c r="M405" s="1">
        <v>44.6</v>
      </c>
      <c r="N405" s="8">
        <v>32</v>
      </c>
      <c r="O405" s="8" t="s">
        <v>587</v>
      </c>
      <c r="P405" s="12">
        <v>0.16111111111111112</v>
      </c>
      <c r="Q405" s="12">
        <f t="shared" si="225"/>
        <v>0.48907407407407411</v>
      </c>
      <c r="R405" s="8">
        <v>9988.5</v>
      </c>
      <c r="S405" s="8">
        <v>0</v>
      </c>
      <c r="T405" s="13">
        <v>50</v>
      </c>
      <c r="U405" s="14">
        <f t="shared" si="184"/>
        <v>-1.5255624576985687</v>
      </c>
      <c r="V405" s="14">
        <f t="shared" si="185"/>
        <v>0.16210246818324942</v>
      </c>
      <c r="W405" s="14">
        <f t="shared" si="186"/>
        <v>59.968954009113546</v>
      </c>
      <c r="X405" s="15">
        <v>26.387701034545898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t="e">
        <f t="shared" si="187"/>
        <v>#DIV/0!</v>
      </c>
      <c r="AG405" t="e">
        <f t="shared" si="188"/>
        <v>#DIV/0!</v>
      </c>
      <c r="AH405" t="e">
        <f t="shared" si="189"/>
        <v>#DIV/0!</v>
      </c>
      <c r="AI405" s="8">
        <v>-1</v>
      </c>
      <c r="AJ405" s="8">
        <v>0.85</v>
      </c>
      <c r="AK405" s="8">
        <v>0.85</v>
      </c>
      <c r="AL405" s="8">
        <v>9.7839221954345703</v>
      </c>
      <c r="AM405">
        <f t="shared" si="190"/>
        <v>0.84999999999999987</v>
      </c>
      <c r="AN405">
        <f t="shared" si="191"/>
        <v>-3.4324793185728868E-4</v>
      </c>
      <c r="AO405" t="e">
        <f t="shared" si="192"/>
        <v>#DIV/0!</v>
      </c>
      <c r="AP405" t="e">
        <f t="shared" si="193"/>
        <v>#DIV/0!</v>
      </c>
      <c r="AQ405" t="e">
        <f t="shared" si="194"/>
        <v>#DIV/0!</v>
      </c>
      <c r="AR405" s="8">
        <v>1802.1173095703125</v>
      </c>
      <c r="AS405" s="8">
        <v>0.5</v>
      </c>
      <c r="AT405" t="e">
        <f t="shared" si="195"/>
        <v>#DIV/0!</v>
      </c>
      <c r="AU405">
        <f t="shared" si="196"/>
        <v>3.2651829325442998</v>
      </c>
      <c r="AV405">
        <f t="shared" si="197"/>
        <v>2.0232935778028254</v>
      </c>
      <c r="AW405">
        <f t="shared" si="198"/>
        <v>26.387701034545898</v>
      </c>
      <c r="AX405" s="8">
        <v>2</v>
      </c>
      <c r="AY405">
        <f t="shared" si="199"/>
        <v>4.644859790802002</v>
      </c>
      <c r="AZ405" s="8">
        <v>1</v>
      </c>
      <c r="BA405">
        <f t="shared" si="200"/>
        <v>9.2897195816040039</v>
      </c>
      <c r="BB405" s="8">
        <v>25.097810745239258</v>
      </c>
      <c r="BC405" s="8">
        <v>26.387701034545898</v>
      </c>
      <c r="BD405" s="8">
        <v>25.139245986938477</v>
      </c>
      <c r="BE405" s="8">
        <v>45.642051696777344</v>
      </c>
      <c r="BF405" s="8">
        <v>46.426300048828125</v>
      </c>
      <c r="BG405" s="8">
        <v>12.289431571960449</v>
      </c>
      <c r="BH405" s="8">
        <v>14.126833915710449</v>
      </c>
      <c r="BI405" s="8">
        <v>38.873332977294922</v>
      </c>
      <c r="BJ405" s="8">
        <v>44.685310363769531</v>
      </c>
      <c r="BK405" s="8">
        <v>350.39208984375</v>
      </c>
      <c r="BL405" s="8">
        <v>1801.347412109375</v>
      </c>
      <c r="BM405" s="8">
        <v>1670.9342041015625</v>
      </c>
      <c r="BN405" s="8">
        <v>101.166015625</v>
      </c>
      <c r="BO405" s="8">
        <v>-0.36148834228515625</v>
      </c>
      <c r="BP405" s="8">
        <v>-0.8539130687713623</v>
      </c>
      <c r="BQ405" s="8">
        <v>0.25</v>
      </c>
      <c r="BR405" s="8">
        <v>-1.355140209197998</v>
      </c>
      <c r="BS405" s="8">
        <v>7.355140209197998</v>
      </c>
      <c r="BT405" s="8">
        <v>1</v>
      </c>
      <c r="BU405" s="8">
        <v>0</v>
      </c>
      <c r="BV405" s="8">
        <v>0.15999999642372131</v>
      </c>
      <c r="BW405" s="8">
        <v>111135</v>
      </c>
      <c r="BX405">
        <f t="shared" si="201"/>
        <v>1.7519604492187499</v>
      </c>
      <c r="BY405">
        <f t="shared" si="202"/>
        <v>3.2651829325442997E-3</v>
      </c>
      <c r="BZ405">
        <f t="shared" si="203"/>
        <v>299.53770103454588</v>
      </c>
      <c r="CA405">
        <f t="shared" si="204"/>
        <v>298.24781074523924</v>
      </c>
      <c r="CB405">
        <f t="shared" si="205"/>
        <v>288.21557949537964</v>
      </c>
      <c r="CC405">
        <f t="shared" si="183"/>
        <v>0.47619445455828208</v>
      </c>
      <c r="CD405">
        <f t="shared" si="206"/>
        <v>3.4524490784513686</v>
      </c>
      <c r="CE405">
        <f t="shared" si="207"/>
        <v>34.126569650116814</v>
      </c>
      <c r="CF405">
        <f t="shared" si="208"/>
        <v>19.999735734406364</v>
      </c>
      <c r="CG405">
        <f t="shared" si="209"/>
        <v>25.742755889892578</v>
      </c>
      <c r="CH405">
        <f t="shared" si="210"/>
        <v>3.3232356969265</v>
      </c>
      <c r="CI405">
        <f t="shared" si="211"/>
        <v>0.15932234705393838</v>
      </c>
      <c r="CJ405">
        <f t="shared" si="212"/>
        <v>1.4291555006485432</v>
      </c>
      <c r="CK405">
        <f t="shared" si="213"/>
        <v>1.8940801962779568</v>
      </c>
      <c r="CL405">
        <f t="shared" si="214"/>
        <v>9.9822566377028243E-2</v>
      </c>
      <c r="CM405">
        <f t="shared" si="215"/>
        <v>6.0668201383008871</v>
      </c>
      <c r="CN405">
        <f t="shared" si="216"/>
        <v>1.2917022021147959</v>
      </c>
      <c r="CO405">
        <f t="shared" si="217"/>
        <v>40.976459843982703</v>
      </c>
      <c r="CP405">
        <f t="shared" si="218"/>
        <v>46.647997733004878</v>
      </c>
      <c r="CQ405">
        <f t="shared" si="219"/>
        <v>-1.3400821434002024E-2</v>
      </c>
      <c r="CR405">
        <f t="shared" si="220"/>
        <v>0</v>
      </c>
      <c r="CS405">
        <f t="shared" si="221"/>
        <v>1531.1453002929686</v>
      </c>
      <c r="CT405">
        <f t="shared" si="222"/>
        <v>0</v>
      </c>
      <c r="CU405" t="e">
        <f t="shared" si="223"/>
        <v>#DIV/0!</v>
      </c>
      <c r="CV405" t="e">
        <f t="shared" si="224"/>
        <v>#DIV/0!</v>
      </c>
    </row>
    <row r="406" spans="1:100" x14ac:dyDescent="0.3">
      <c r="A406" s="4" t="str">
        <f>VLOOKUP(B406,ListCodeMtrx!A$1:B$91,2,TRUE)</f>
        <v>M90</v>
      </c>
      <c r="B406">
        <v>90</v>
      </c>
      <c r="C406" s="10">
        <v>24</v>
      </c>
      <c r="D406" s="10">
        <v>3</v>
      </c>
      <c r="E406" s="10">
        <v>6</v>
      </c>
      <c r="F406" s="1">
        <v>74</v>
      </c>
      <c r="G406" s="3">
        <v>41318</v>
      </c>
      <c r="H406" s="11">
        <v>1</v>
      </c>
      <c r="I406" s="11">
        <v>179.63503492469783</v>
      </c>
      <c r="J406" s="11">
        <v>3.7792539549251409</v>
      </c>
      <c r="K406" s="11">
        <v>199.18032271383183</v>
      </c>
      <c r="L406" s="11">
        <v>261.34700455452634</v>
      </c>
      <c r="M406" s="1">
        <v>44.6</v>
      </c>
      <c r="N406" s="8">
        <v>33</v>
      </c>
      <c r="O406" s="8" t="s">
        <v>588</v>
      </c>
      <c r="P406" s="12">
        <v>0.16111111111111112</v>
      </c>
      <c r="Q406" s="12">
        <f t="shared" si="225"/>
        <v>0.49149305555555556</v>
      </c>
      <c r="R406" s="8">
        <v>10197.5</v>
      </c>
      <c r="S406" s="8">
        <v>0</v>
      </c>
      <c r="T406" s="13">
        <v>150</v>
      </c>
      <c r="U406" s="14">
        <f t="shared" si="184"/>
        <v>8.1618943555619392</v>
      </c>
      <c r="V406" s="14">
        <f t="shared" si="185"/>
        <v>0.19959197110329044</v>
      </c>
      <c r="W406" s="14">
        <f t="shared" si="186"/>
        <v>76.999992732286941</v>
      </c>
      <c r="X406" s="15">
        <v>26.262821197509766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t="e">
        <f t="shared" si="187"/>
        <v>#DIV/0!</v>
      </c>
      <c r="AG406" t="e">
        <f t="shared" si="188"/>
        <v>#DIV/0!</v>
      </c>
      <c r="AH406" t="e">
        <f t="shared" si="189"/>
        <v>#DIV/0!</v>
      </c>
      <c r="AI406" s="8">
        <v>-1</v>
      </c>
      <c r="AJ406" s="8">
        <v>0.85</v>
      </c>
      <c r="AK406" s="8">
        <v>0.85</v>
      </c>
      <c r="AL406" s="8">
        <v>9.7839221954345703</v>
      </c>
      <c r="AM406">
        <f t="shared" si="190"/>
        <v>0.84999999999999987</v>
      </c>
      <c r="AN406">
        <f t="shared" si="191"/>
        <v>5.9840086548166799E-3</v>
      </c>
      <c r="AO406" t="e">
        <f t="shared" si="192"/>
        <v>#DIV/0!</v>
      </c>
      <c r="AP406" t="e">
        <f t="shared" si="193"/>
        <v>#DIV/0!</v>
      </c>
      <c r="AQ406" t="e">
        <f t="shared" si="194"/>
        <v>#DIV/0!</v>
      </c>
      <c r="AR406" s="8">
        <v>1802.1173095703125</v>
      </c>
      <c r="AS406" s="8">
        <v>0.5</v>
      </c>
      <c r="AT406" t="e">
        <f t="shared" si="195"/>
        <v>#DIV/0!</v>
      </c>
      <c r="AU406">
        <f t="shared" si="196"/>
        <v>3.8091035834335312</v>
      </c>
      <c r="AV406">
        <f t="shared" si="197"/>
        <v>1.9239179847597254</v>
      </c>
      <c r="AW406">
        <f t="shared" si="198"/>
        <v>26.262821197509766</v>
      </c>
      <c r="AX406" s="8">
        <v>2</v>
      </c>
      <c r="AY406">
        <f t="shared" si="199"/>
        <v>4.644859790802002</v>
      </c>
      <c r="AZ406" s="8">
        <v>1</v>
      </c>
      <c r="BA406">
        <f t="shared" si="200"/>
        <v>9.2897195816040039</v>
      </c>
      <c r="BB406" s="8">
        <v>25.142034530639648</v>
      </c>
      <c r="BC406" s="8">
        <v>26.262821197509766</v>
      </c>
      <c r="BD406" s="8">
        <v>25.135698318481445</v>
      </c>
      <c r="BE406" s="8">
        <v>152.09625244140625</v>
      </c>
      <c r="BF406" s="8">
        <v>147.11697387695312</v>
      </c>
      <c r="BG406" s="8">
        <v>12.717853546142578</v>
      </c>
      <c r="BH406" s="8">
        <v>14.860039710998535</v>
      </c>
      <c r="BI406" s="8">
        <v>40.118488311767578</v>
      </c>
      <c r="BJ406" s="8">
        <v>46.876018524169922</v>
      </c>
      <c r="BK406" s="8">
        <v>350.34304809570312</v>
      </c>
      <c r="BL406" s="8">
        <v>1801.2506103515625</v>
      </c>
      <c r="BM406" s="8">
        <v>1673.0625</v>
      </c>
      <c r="BN406" s="8">
        <v>101.15549468994141</v>
      </c>
      <c r="BO406" s="8">
        <v>-1.6423263549804687</v>
      </c>
      <c r="BP406" s="8">
        <v>-0.88044428825378418</v>
      </c>
      <c r="BQ406" s="8">
        <v>0.5</v>
      </c>
      <c r="BR406" s="8">
        <v>-1.355140209197998</v>
      </c>
      <c r="BS406" s="8">
        <v>7.355140209197998</v>
      </c>
      <c r="BT406" s="8">
        <v>1</v>
      </c>
      <c r="BU406" s="8">
        <v>0</v>
      </c>
      <c r="BV406" s="8">
        <v>0.15999999642372131</v>
      </c>
      <c r="BW406" s="8">
        <v>111115</v>
      </c>
      <c r="BX406">
        <f t="shared" si="201"/>
        <v>1.7517152404785155</v>
      </c>
      <c r="BY406">
        <f t="shared" si="202"/>
        <v>3.809103583433531E-3</v>
      </c>
      <c r="BZ406">
        <f t="shared" si="203"/>
        <v>299.41282119750974</v>
      </c>
      <c r="CA406">
        <f t="shared" si="204"/>
        <v>298.29203453063963</v>
      </c>
      <c r="CB406">
        <f t="shared" si="205"/>
        <v>288.20009121447583</v>
      </c>
      <c r="CC406">
        <f t="shared" si="183"/>
        <v>0.39505282044839413</v>
      </c>
      <c r="CD406">
        <f t="shared" si="206"/>
        <v>3.4270926528379562</v>
      </c>
      <c r="CE406">
        <f t="shared" si="207"/>
        <v>33.879451267996572</v>
      </c>
      <c r="CF406">
        <f t="shared" si="208"/>
        <v>19.019411556998037</v>
      </c>
      <c r="CG406">
        <f t="shared" si="209"/>
        <v>25.702427864074707</v>
      </c>
      <c r="CH406">
        <f t="shared" si="210"/>
        <v>3.315298307297438</v>
      </c>
      <c r="CI406">
        <f t="shared" si="211"/>
        <v>0.19539388416014108</v>
      </c>
      <c r="CJ406">
        <f t="shared" si="212"/>
        <v>1.5031746680782307</v>
      </c>
      <c r="CK406">
        <f t="shared" si="213"/>
        <v>1.8121236392192073</v>
      </c>
      <c r="CL406">
        <f t="shared" si="214"/>
        <v>0.12249153608241219</v>
      </c>
      <c r="CM406">
        <f t="shared" si="215"/>
        <v>7.7889723559563784</v>
      </c>
      <c r="CN406">
        <f t="shared" si="216"/>
        <v>0.52339298928680256</v>
      </c>
      <c r="CO406">
        <f t="shared" si="217"/>
        <v>43.669533465495256</v>
      </c>
      <c r="CP406">
        <f t="shared" si="218"/>
        <v>145.93087161808322</v>
      </c>
      <c r="CQ406">
        <f t="shared" si="219"/>
        <v>2.4424312330214432E-2</v>
      </c>
      <c r="CR406">
        <f t="shared" si="220"/>
        <v>0</v>
      </c>
      <c r="CS406">
        <f t="shared" si="221"/>
        <v>1531.0630187988279</v>
      </c>
      <c r="CT406">
        <f t="shared" si="222"/>
        <v>0</v>
      </c>
      <c r="CU406" t="e">
        <f t="shared" si="223"/>
        <v>#DIV/0!</v>
      </c>
      <c r="CV406" t="e">
        <f t="shared" si="224"/>
        <v>#DIV/0!</v>
      </c>
    </row>
    <row r="407" spans="1:100" s="5" customFormat="1" x14ac:dyDescent="0.3">
      <c r="A407" s="4" t="str">
        <f>VLOOKUP(B407,ListCodeMtrx!A$1:B$91,2,TRUE)</f>
        <v>M90</v>
      </c>
      <c r="B407">
        <v>90</v>
      </c>
      <c r="C407" s="10">
        <v>24</v>
      </c>
      <c r="D407" s="10">
        <v>3</v>
      </c>
      <c r="E407" s="10">
        <v>6</v>
      </c>
      <c r="F407" s="1">
        <v>74</v>
      </c>
      <c r="G407" s="3">
        <v>41318</v>
      </c>
      <c r="H407" s="11">
        <v>1</v>
      </c>
      <c r="I407" s="11">
        <v>179.63503492469783</v>
      </c>
      <c r="J407" s="11">
        <v>3.7792539549251409</v>
      </c>
      <c r="K407" s="11">
        <v>199.18032271383183</v>
      </c>
      <c r="L407" s="11">
        <v>261.34700455452634</v>
      </c>
      <c r="M407" s="1">
        <v>44.6</v>
      </c>
      <c r="N407" s="8">
        <v>34</v>
      </c>
      <c r="O407" s="8" t="s">
        <v>589</v>
      </c>
      <c r="P407" s="12">
        <v>0.16111111111111112</v>
      </c>
      <c r="Q407" s="12">
        <f t="shared" si="225"/>
        <v>0.49383101851851852</v>
      </c>
      <c r="R407" s="8">
        <v>10399.5</v>
      </c>
      <c r="S407" s="8">
        <v>0</v>
      </c>
      <c r="T407" s="13" t="s">
        <v>192</v>
      </c>
      <c r="U407" s="14">
        <f t="shared" si="184"/>
        <v>26.304294257366713</v>
      </c>
      <c r="V407" s="14">
        <f t="shared" si="185"/>
        <v>0.23088201237861244</v>
      </c>
      <c r="W407" s="14">
        <f t="shared" si="186"/>
        <v>189.45210015756132</v>
      </c>
      <c r="X407" s="15">
        <v>26.05430793762207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t="e">
        <f t="shared" si="187"/>
        <v>#DIV/0!</v>
      </c>
      <c r="AG407" t="e">
        <f t="shared" si="188"/>
        <v>#DIV/0!</v>
      </c>
      <c r="AH407" t="e">
        <f t="shared" si="189"/>
        <v>#DIV/0!</v>
      </c>
      <c r="AI407" s="8">
        <v>-1</v>
      </c>
      <c r="AJ407" s="8">
        <v>0.85</v>
      </c>
      <c r="AK407" s="8">
        <v>0.85</v>
      </c>
      <c r="AL407" s="8">
        <v>9.7839221954345703</v>
      </c>
      <c r="AM407">
        <f t="shared" si="190"/>
        <v>0.84999999999999987</v>
      </c>
      <c r="AN407">
        <f t="shared" si="191"/>
        <v>1.7836868029916318E-2</v>
      </c>
      <c r="AO407" t="e">
        <f t="shared" si="192"/>
        <v>#DIV/0!</v>
      </c>
      <c r="AP407" t="e">
        <f t="shared" si="193"/>
        <v>#DIV/0!</v>
      </c>
      <c r="AQ407" t="e">
        <f t="shared" si="194"/>
        <v>#DIV/0!</v>
      </c>
      <c r="AR407" s="8">
        <v>1802.1173095703125</v>
      </c>
      <c r="AS407" s="8">
        <v>0.5</v>
      </c>
      <c r="AT407" t="e">
        <f t="shared" si="195"/>
        <v>#DIV/0!</v>
      </c>
      <c r="AU407">
        <f t="shared" si="196"/>
        <v>4.221818633431222</v>
      </c>
      <c r="AV407">
        <f t="shared" si="197"/>
        <v>1.8493649701581469</v>
      </c>
      <c r="AW407">
        <f t="shared" si="198"/>
        <v>26.05430793762207</v>
      </c>
      <c r="AX407" s="8">
        <v>2</v>
      </c>
      <c r="AY407">
        <f t="shared" si="199"/>
        <v>4.644859790802002</v>
      </c>
      <c r="AZ407" s="8">
        <v>1</v>
      </c>
      <c r="BA407">
        <f t="shared" si="200"/>
        <v>9.2897195816040039</v>
      </c>
      <c r="BB407" s="8">
        <v>25.16387939453125</v>
      </c>
      <c r="BC407" s="8">
        <v>26.05430793762207</v>
      </c>
      <c r="BD407" s="8">
        <v>25.136024475097656</v>
      </c>
      <c r="BE407" s="8">
        <v>400.13101196289062</v>
      </c>
      <c r="BF407" s="8">
        <v>384.18875122070312</v>
      </c>
      <c r="BG407" s="8">
        <v>12.810081481933594</v>
      </c>
      <c r="BH407" s="8">
        <v>15.183595657348633</v>
      </c>
      <c r="BI407" s="8">
        <v>40.352893829345703</v>
      </c>
      <c r="BJ407" s="8">
        <v>47.829677581787109</v>
      </c>
      <c r="BK407" s="8">
        <v>350.3426513671875</v>
      </c>
      <c r="BL407" s="8">
        <v>1800.9158935546875</v>
      </c>
      <c r="BM407" s="8">
        <v>1685.1746826171875</v>
      </c>
      <c r="BN407" s="8">
        <v>101.14548492431641</v>
      </c>
      <c r="BO407" s="8">
        <v>-6.4966659545898437</v>
      </c>
      <c r="BP407" s="8">
        <v>-0.84131217002868652</v>
      </c>
      <c r="BQ407" s="8">
        <v>0.25</v>
      </c>
      <c r="BR407" s="8">
        <v>-1.355140209197998</v>
      </c>
      <c r="BS407" s="8">
        <v>7.355140209197998</v>
      </c>
      <c r="BT407" s="8">
        <v>1</v>
      </c>
      <c r="BU407" s="8">
        <v>0</v>
      </c>
      <c r="BV407" s="8">
        <v>0.15999999642372131</v>
      </c>
      <c r="BW407" s="8">
        <v>111115</v>
      </c>
      <c r="BX407">
        <f t="shared" si="201"/>
        <v>1.7517132568359373</v>
      </c>
      <c r="BY407">
        <f t="shared" si="202"/>
        <v>4.221818633431222E-3</v>
      </c>
      <c r="BZ407">
        <f t="shared" si="203"/>
        <v>299.20430793762205</v>
      </c>
      <c r="CA407">
        <f t="shared" si="204"/>
        <v>298.31387939453123</v>
      </c>
      <c r="CB407">
        <f t="shared" si="205"/>
        <v>288.14653652817287</v>
      </c>
      <c r="CC407">
        <f t="shared" si="183"/>
        <v>0.33768000351320826</v>
      </c>
      <c r="CD407">
        <f t="shared" si="206"/>
        <v>3.3851171158154192</v>
      </c>
      <c r="CE407">
        <f t="shared" si="207"/>
        <v>33.467802525722064</v>
      </c>
      <c r="CF407">
        <f t="shared" si="208"/>
        <v>18.284206868373431</v>
      </c>
      <c r="CG407">
        <f t="shared" si="209"/>
        <v>25.60909366607666</v>
      </c>
      <c r="CH407">
        <f t="shared" si="210"/>
        <v>3.296991692539216</v>
      </c>
      <c r="CI407">
        <f t="shared" si="211"/>
        <v>0.22528294354732245</v>
      </c>
      <c r="CJ407">
        <f t="shared" si="212"/>
        <v>1.5357521456572722</v>
      </c>
      <c r="CK407">
        <f t="shared" si="213"/>
        <v>1.7612395468819437</v>
      </c>
      <c r="CL407">
        <f t="shared" si="214"/>
        <v>0.14129439899871848</v>
      </c>
      <c r="CM407">
        <f t="shared" si="215"/>
        <v>19.162224540366701</v>
      </c>
      <c r="CN407">
        <f t="shared" si="216"/>
        <v>0.49312245492770207</v>
      </c>
      <c r="CO407">
        <f t="shared" si="217"/>
        <v>45.363574892251812</v>
      </c>
      <c r="CP407">
        <f t="shared" si="218"/>
        <v>380.36616035178548</v>
      </c>
      <c r="CQ407">
        <f t="shared" si="219"/>
        <v>3.1371266608688018E-2</v>
      </c>
      <c r="CR407">
        <f t="shared" si="220"/>
        <v>0</v>
      </c>
      <c r="CS407">
        <f t="shared" si="221"/>
        <v>1530.7785095214842</v>
      </c>
      <c r="CT407">
        <f t="shared" si="222"/>
        <v>0</v>
      </c>
      <c r="CU407" t="e">
        <f t="shared" si="223"/>
        <v>#DIV/0!</v>
      </c>
      <c r="CV407" t="e">
        <f t="shared" si="224"/>
        <v>#DIV/0!</v>
      </c>
    </row>
    <row r="408" spans="1:100" x14ac:dyDescent="0.3">
      <c r="A408" s="4" t="str">
        <f>VLOOKUP(B408,ListCodeMtrx!A$1:B$91,2,TRUE)</f>
        <v>M90</v>
      </c>
      <c r="B408">
        <v>90</v>
      </c>
      <c r="C408" s="10">
        <v>24</v>
      </c>
      <c r="D408" s="10">
        <v>3</v>
      </c>
      <c r="E408" s="10">
        <v>6</v>
      </c>
      <c r="F408" s="1">
        <v>74</v>
      </c>
      <c r="G408" s="3">
        <v>41318</v>
      </c>
      <c r="H408" s="11">
        <v>1</v>
      </c>
      <c r="I408" s="11">
        <v>179.63503492469783</v>
      </c>
      <c r="J408" s="11">
        <v>3.7792539549251409</v>
      </c>
      <c r="K408" s="11">
        <v>199.18032271383183</v>
      </c>
      <c r="L408" s="11">
        <v>261.34700455452634</v>
      </c>
      <c r="M408" s="1">
        <v>44.6</v>
      </c>
      <c r="N408" s="8">
        <v>35</v>
      </c>
      <c r="O408" s="8" t="s">
        <v>590</v>
      </c>
      <c r="P408" s="12">
        <v>0.16111111111111112</v>
      </c>
      <c r="Q408" s="12">
        <f t="shared" si="225"/>
        <v>0.49625000000000008</v>
      </c>
      <c r="R408" s="8">
        <v>10608.5</v>
      </c>
      <c r="S408" s="8">
        <v>0</v>
      </c>
      <c r="T408" s="13">
        <v>800</v>
      </c>
      <c r="U408" s="14">
        <f t="shared" si="184"/>
        <v>46.676202756620796</v>
      </c>
      <c r="V408" s="14">
        <f t="shared" si="185"/>
        <v>0.23705382560126606</v>
      </c>
      <c r="W408" s="14">
        <f t="shared" si="186"/>
        <v>432.60677140605344</v>
      </c>
      <c r="X408" s="15">
        <v>26.030414581298828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t="e">
        <f t="shared" si="187"/>
        <v>#DIV/0!</v>
      </c>
      <c r="AG408" t="e">
        <f t="shared" si="188"/>
        <v>#DIV/0!</v>
      </c>
      <c r="AH408" t="e">
        <f t="shared" si="189"/>
        <v>#DIV/0!</v>
      </c>
      <c r="AI408" s="8">
        <v>-1</v>
      </c>
      <c r="AJ408" s="8">
        <v>0.85</v>
      </c>
      <c r="AK408" s="8">
        <v>0.85</v>
      </c>
      <c r="AL408" s="8">
        <v>9.7839221954345703</v>
      </c>
      <c r="AM408">
        <f t="shared" si="190"/>
        <v>0.84999999999999987</v>
      </c>
      <c r="AN408">
        <f t="shared" si="191"/>
        <v>3.1156314888467991E-2</v>
      </c>
      <c r="AO408" t="e">
        <f t="shared" si="192"/>
        <v>#DIV/0!</v>
      </c>
      <c r="AP408" t="e">
        <f t="shared" si="193"/>
        <v>#DIV/0!</v>
      </c>
      <c r="AQ408" t="e">
        <f t="shared" si="194"/>
        <v>#DIV/0!</v>
      </c>
      <c r="AR408" s="8">
        <v>1802.1173095703125</v>
      </c>
      <c r="AS408" s="8">
        <v>0.5</v>
      </c>
      <c r="AT408" t="e">
        <f t="shared" si="195"/>
        <v>#DIV/0!</v>
      </c>
      <c r="AU408">
        <f t="shared" si="196"/>
        <v>4.3069258196898872</v>
      </c>
      <c r="AV408">
        <f t="shared" si="197"/>
        <v>1.8384810632880126</v>
      </c>
      <c r="AW408">
        <f t="shared" si="198"/>
        <v>26.030414581298828</v>
      </c>
      <c r="AX408" s="8">
        <v>2</v>
      </c>
      <c r="AY408">
        <f t="shared" si="199"/>
        <v>4.644859790802002</v>
      </c>
      <c r="AZ408" s="8">
        <v>1</v>
      </c>
      <c r="BA408">
        <f t="shared" si="200"/>
        <v>9.2897195816040039</v>
      </c>
      <c r="BB408" s="8">
        <v>25.196090698242187</v>
      </c>
      <c r="BC408" s="8">
        <v>26.030414581298828</v>
      </c>
      <c r="BD408" s="8">
        <v>25.136022567749023</v>
      </c>
      <c r="BE408" s="8">
        <v>800.97149658203125</v>
      </c>
      <c r="BF408" s="8">
        <v>772.43011474609375</v>
      </c>
      <c r="BG408" s="8">
        <v>12.824860572814941</v>
      </c>
      <c r="BH408" s="8">
        <v>15.245745658874512</v>
      </c>
      <c r="BI408" s="8">
        <v>40.317253112792969</v>
      </c>
      <c r="BJ408" s="8">
        <v>47.927738189697266</v>
      </c>
      <c r="BK408" s="8">
        <v>350.38949584960937</v>
      </c>
      <c r="BL408" s="8">
        <v>1800.265869140625</v>
      </c>
      <c r="BM408" s="8">
        <v>1689.0140380859375</v>
      </c>
      <c r="BN408" s="8">
        <v>101.13345336914062</v>
      </c>
      <c r="BO408" s="8">
        <v>-17.690879821777344</v>
      </c>
      <c r="BP408" s="8">
        <v>-0.76209425926208496</v>
      </c>
      <c r="BQ408" s="8">
        <v>0.25</v>
      </c>
      <c r="BR408" s="8">
        <v>-1.355140209197998</v>
      </c>
      <c r="BS408" s="8">
        <v>7.355140209197998</v>
      </c>
      <c r="BT408" s="8">
        <v>1</v>
      </c>
      <c r="BU408" s="8">
        <v>0</v>
      </c>
      <c r="BV408" s="8">
        <v>0.15999999642372131</v>
      </c>
      <c r="BW408" s="8">
        <v>111115</v>
      </c>
      <c r="BX408">
        <f t="shared" si="201"/>
        <v>1.7519474792480467</v>
      </c>
      <c r="BY408">
        <f t="shared" si="202"/>
        <v>4.3069258196898868E-3</v>
      </c>
      <c r="BZ408">
        <f t="shared" si="203"/>
        <v>299.18041458129881</v>
      </c>
      <c r="CA408">
        <f t="shared" si="204"/>
        <v>298.34609069824216</v>
      </c>
      <c r="CB408">
        <f t="shared" si="205"/>
        <v>288.04253262424754</v>
      </c>
      <c r="CC408">
        <f t="shared" si="183"/>
        <v>0.32585607868108146</v>
      </c>
      <c r="CD408">
        <f t="shared" si="206"/>
        <v>3.3803359709575762</v>
      </c>
      <c r="CE408">
        <f t="shared" si="207"/>
        <v>33.424508491955002</v>
      </c>
      <c r="CF408">
        <f t="shared" si="208"/>
        <v>18.178762833080491</v>
      </c>
      <c r="CG408">
        <f t="shared" si="209"/>
        <v>25.613252639770508</v>
      </c>
      <c r="CH408">
        <f t="shared" si="210"/>
        <v>3.2978055518397369</v>
      </c>
      <c r="CI408">
        <f t="shared" si="211"/>
        <v>0.23115523708338501</v>
      </c>
      <c r="CJ408">
        <f t="shared" si="212"/>
        <v>1.5418549076695636</v>
      </c>
      <c r="CK408">
        <f t="shared" si="213"/>
        <v>1.7559506441701733</v>
      </c>
      <c r="CL408">
        <f t="shared" si="214"/>
        <v>0.14499064281950116</v>
      </c>
      <c r="CM408">
        <f t="shared" si="215"/>
        <v>43.751016743168584</v>
      </c>
      <c r="CN408">
        <f t="shared" si="216"/>
        <v>0.56005943210572007</v>
      </c>
      <c r="CO408">
        <f t="shared" si="217"/>
        <v>45.643010767727873</v>
      </c>
      <c r="CP408">
        <f t="shared" si="218"/>
        <v>765.64703876969725</v>
      </c>
      <c r="CQ408">
        <f t="shared" si="219"/>
        <v>2.7825385812768992E-2</v>
      </c>
      <c r="CR408">
        <f t="shared" si="220"/>
        <v>0</v>
      </c>
      <c r="CS408">
        <f t="shared" si="221"/>
        <v>1530.2259887695311</v>
      </c>
      <c r="CT408">
        <f t="shared" si="222"/>
        <v>0</v>
      </c>
      <c r="CU408" t="e">
        <f t="shared" si="223"/>
        <v>#DIV/0!</v>
      </c>
      <c r="CV408" t="e">
        <f t="shared" si="224"/>
        <v>#DIV/0!</v>
      </c>
    </row>
    <row r="409" spans="1:100" x14ac:dyDescent="0.3">
      <c r="A409" s="4" t="str">
        <f>VLOOKUP(B409,ListCodeMtrx!A$1:B$91,2,TRUE)</f>
        <v>M90</v>
      </c>
      <c r="B409" s="5">
        <v>90</v>
      </c>
      <c r="C409" s="10">
        <v>24</v>
      </c>
      <c r="D409" s="10">
        <v>3</v>
      </c>
      <c r="E409" s="10">
        <v>6</v>
      </c>
      <c r="F409" s="1">
        <v>74</v>
      </c>
      <c r="G409" s="17">
        <v>41318</v>
      </c>
      <c r="H409" s="11">
        <v>1</v>
      </c>
      <c r="I409" s="11">
        <v>179.63503492469783</v>
      </c>
      <c r="J409" s="11">
        <v>3.7792539549251409</v>
      </c>
      <c r="K409" s="11">
        <v>199.18032271383183</v>
      </c>
      <c r="L409" s="11">
        <v>261.34700455452634</v>
      </c>
      <c r="M409" s="1">
        <v>44.6</v>
      </c>
      <c r="N409" s="19">
        <v>36</v>
      </c>
      <c r="O409" s="19" t="s">
        <v>591</v>
      </c>
      <c r="P409" s="12">
        <v>0.16111111111111112</v>
      </c>
      <c r="Q409" s="12">
        <f t="shared" si="225"/>
        <v>0.49915509259259261</v>
      </c>
      <c r="R409" s="19">
        <v>10850.5</v>
      </c>
      <c r="S409" s="19">
        <v>0</v>
      </c>
      <c r="T409" s="13" t="s">
        <v>194</v>
      </c>
      <c r="U409" s="5">
        <f t="shared" si="184"/>
        <v>26.843168483050881</v>
      </c>
      <c r="V409" s="5">
        <f t="shared" si="185"/>
        <v>0.24391086072775681</v>
      </c>
      <c r="W409" s="5">
        <f t="shared" si="186"/>
        <v>194.79221128574181</v>
      </c>
      <c r="X409" s="5">
        <v>26.149387359619141</v>
      </c>
      <c r="Y409" s="19">
        <v>6</v>
      </c>
      <c r="Z409" s="19">
        <v>6</v>
      </c>
      <c r="AA409" s="19">
        <v>0</v>
      </c>
      <c r="AB409" s="19">
        <v>0</v>
      </c>
      <c r="AC409" s="19">
        <v>282.18798828125</v>
      </c>
      <c r="AD409" s="19">
        <v>537.659423828125</v>
      </c>
      <c r="AE409" s="19">
        <v>370.9951171875</v>
      </c>
      <c r="AF409" s="5" t="e">
        <f t="shared" si="187"/>
        <v>#DIV/0!</v>
      </c>
      <c r="AG409" s="5">
        <f t="shared" si="188"/>
        <v>0.47515476196422479</v>
      </c>
      <c r="AH409" s="5">
        <f t="shared" si="189"/>
        <v>0.30998118744758207</v>
      </c>
      <c r="AI409" s="19">
        <v>-1</v>
      </c>
      <c r="AJ409" s="19">
        <v>0.85</v>
      </c>
      <c r="AK409" s="19">
        <v>0.85</v>
      </c>
      <c r="AL409" s="19">
        <v>9.7839221954345703</v>
      </c>
      <c r="AM409" s="5">
        <f t="shared" si="190"/>
        <v>0.84999999999999987</v>
      </c>
      <c r="AN409" s="5">
        <f t="shared" si="191"/>
        <v>1.8207296447149243E-2</v>
      </c>
      <c r="AO409" s="5">
        <f t="shared" si="192"/>
        <v>0.65237941879433603</v>
      </c>
      <c r="AP409" s="5">
        <f t="shared" si="193"/>
        <v>1.9053235649855258</v>
      </c>
      <c r="AQ409" s="5">
        <f t="shared" si="194"/>
        <v>-1</v>
      </c>
      <c r="AR409" s="19">
        <v>1799.095703125</v>
      </c>
      <c r="AS409" s="19">
        <v>0.5</v>
      </c>
      <c r="AT409" s="5">
        <f t="shared" si="195"/>
        <v>237.01647451427527</v>
      </c>
      <c r="AU409" s="5">
        <f t="shared" si="196"/>
        <v>4.4716926691416194</v>
      </c>
      <c r="AV409" s="5">
        <f t="shared" si="197"/>
        <v>1.8559904396540545</v>
      </c>
      <c r="AW409" s="5">
        <f t="shared" si="198"/>
        <v>26.149387359619141</v>
      </c>
      <c r="AX409" s="19">
        <v>2</v>
      </c>
      <c r="AY409" s="5">
        <f t="shared" si="199"/>
        <v>4.644859790802002</v>
      </c>
      <c r="AZ409" s="19">
        <v>1</v>
      </c>
      <c r="BA409" s="5">
        <f t="shared" si="200"/>
        <v>9.2897195816040039</v>
      </c>
      <c r="BB409" s="19">
        <v>25.253965377807617</v>
      </c>
      <c r="BC409" s="19">
        <v>26.149387359619141</v>
      </c>
      <c r="BD409" s="19">
        <v>25.134916305541992</v>
      </c>
      <c r="BE409" s="19">
        <v>399.81112670898437</v>
      </c>
      <c r="BF409" s="19">
        <v>383.5084228515625</v>
      </c>
      <c r="BG409" s="19">
        <v>12.796673774719238</v>
      </c>
      <c r="BH409" s="19">
        <v>15.310305595397949</v>
      </c>
      <c r="BI409" s="19">
        <v>40.085826873779297</v>
      </c>
      <c r="BJ409" s="19">
        <v>47.959827423095703</v>
      </c>
      <c r="BK409" s="19">
        <v>350.3480224609375</v>
      </c>
      <c r="BL409" s="19">
        <v>1799.095703125</v>
      </c>
      <c r="BM409" s="19">
        <v>1695.250732421875</v>
      </c>
      <c r="BN409" s="19">
        <v>101.12214660644531</v>
      </c>
      <c r="BO409" s="19">
        <v>-6.2578964233398438</v>
      </c>
      <c r="BP409" s="19">
        <v>-0.82737517356872559</v>
      </c>
      <c r="BQ409" s="19">
        <v>0.75</v>
      </c>
      <c r="BR409" s="19">
        <v>-1.355140209197998</v>
      </c>
      <c r="BS409" s="19">
        <v>7.355140209197998</v>
      </c>
      <c r="BT409" s="19">
        <v>1</v>
      </c>
      <c r="BU409" s="19">
        <v>0</v>
      </c>
      <c r="BV409" s="19">
        <v>0.15999999642372131</v>
      </c>
      <c r="BW409" s="19">
        <v>111115</v>
      </c>
      <c r="BX409" s="5">
        <f t="shared" si="201"/>
        <v>1.7517401123046872</v>
      </c>
      <c r="BY409" s="5">
        <f t="shared" si="202"/>
        <v>4.4716926691416191E-3</v>
      </c>
      <c r="BZ409" s="5">
        <f t="shared" si="203"/>
        <v>299.29938735961912</v>
      </c>
      <c r="CA409" s="5">
        <f t="shared" si="204"/>
        <v>298.40396537780759</v>
      </c>
      <c r="CB409" s="5">
        <f t="shared" si="205"/>
        <v>287.85530606593238</v>
      </c>
      <c r="CC409" s="5">
        <f t="shared" si="183"/>
        <v>0.29578534080059954</v>
      </c>
      <c r="CD409" s="5">
        <f t="shared" si="206"/>
        <v>3.4042014066613659</v>
      </c>
      <c r="CE409" s="5">
        <f t="shared" si="207"/>
        <v>33.664251807372032</v>
      </c>
      <c r="CF409" s="5">
        <f t="shared" si="208"/>
        <v>18.353946211974083</v>
      </c>
      <c r="CG409" s="5">
        <f t="shared" si="209"/>
        <v>25.701676368713379</v>
      </c>
      <c r="CH409" s="5">
        <f t="shared" si="210"/>
        <v>3.3151505547798674</v>
      </c>
      <c r="CI409" s="5">
        <f t="shared" si="211"/>
        <v>0.23767058234264199</v>
      </c>
      <c r="CJ409" s="5">
        <f t="shared" si="212"/>
        <v>1.5482109670073114</v>
      </c>
      <c r="CK409" s="5">
        <f t="shared" si="213"/>
        <v>1.766939587772556</v>
      </c>
      <c r="CL409" s="5">
        <f t="shared" si="214"/>
        <v>0.14909243674782743</v>
      </c>
      <c r="CM409" s="5">
        <f t="shared" si="215"/>
        <v>19.697806547430456</v>
      </c>
      <c r="CN409" s="5">
        <f t="shared" si="216"/>
        <v>0.5079215987940281</v>
      </c>
      <c r="CO409" s="5">
        <f t="shared" si="217"/>
        <v>45.54072664995801</v>
      </c>
      <c r="CP409" s="5">
        <f t="shared" si="218"/>
        <v>379.60752173890893</v>
      </c>
      <c r="CQ409" s="5">
        <f t="shared" si="219"/>
        <v>3.2203192199815919E-2</v>
      </c>
      <c r="CR409" s="5">
        <f t="shared" si="220"/>
        <v>0</v>
      </c>
      <c r="CS409" s="5">
        <f t="shared" si="221"/>
        <v>1529.2313476562497</v>
      </c>
      <c r="CT409" s="5">
        <f t="shared" si="222"/>
        <v>255.471435546875</v>
      </c>
      <c r="CU409" s="5">
        <f t="shared" si="223"/>
        <v>0.30998118744758207</v>
      </c>
      <c r="CV409" s="5" t="e">
        <f t="shared" si="224"/>
        <v>#DIV/0!</v>
      </c>
    </row>
    <row r="410" spans="1:100" x14ac:dyDescent="0.3">
      <c r="A410" s="4" t="str">
        <f>VLOOKUP(B410,ListCodeMtrx!A$1:B$91,2,TRUE)</f>
        <v>M65</v>
      </c>
      <c r="B410">
        <v>65</v>
      </c>
      <c r="C410" s="10">
        <v>27</v>
      </c>
      <c r="D410" s="10">
        <v>3</v>
      </c>
      <c r="E410" s="10">
        <v>1</v>
      </c>
      <c r="F410" s="1">
        <v>74</v>
      </c>
      <c r="G410" s="3">
        <v>41318</v>
      </c>
      <c r="H410" s="11">
        <v>1</v>
      </c>
      <c r="I410" s="11">
        <v>192.8869455938665</v>
      </c>
      <c r="J410" s="11">
        <v>4.1615621345233178</v>
      </c>
      <c r="K410" s="11">
        <v>207.34161285039696</v>
      </c>
      <c r="L410" s="11">
        <v>270.76516680952443</v>
      </c>
      <c r="M410" s="1">
        <v>37.1</v>
      </c>
      <c r="N410" s="8">
        <v>37</v>
      </c>
      <c r="O410" s="8" t="s">
        <v>592</v>
      </c>
      <c r="P410" s="12">
        <v>0.16111111111111112</v>
      </c>
      <c r="Q410" s="12">
        <f t="shared" si="225"/>
        <v>0.5040972222222222</v>
      </c>
      <c r="R410" s="8">
        <v>11286.5</v>
      </c>
      <c r="S410" s="8">
        <v>0</v>
      </c>
      <c r="T410" s="13">
        <v>400</v>
      </c>
      <c r="U410">
        <f t="shared" si="184"/>
        <v>27.310977896531032</v>
      </c>
      <c r="V410">
        <f t="shared" si="185"/>
        <v>0.26509357189264021</v>
      </c>
      <c r="W410">
        <f t="shared" si="186"/>
        <v>206.60346595257317</v>
      </c>
      <c r="X410">
        <v>25.431869506835938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t="e">
        <f t="shared" si="187"/>
        <v>#DIV/0!</v>
      </c>
      <c r="AG410" t="e">
        <f t="shared" si="188"/>
        <v>#DIV/0!</v>
      </c>
      <c r="AH410" t="e">
        <f t="shared" si="189"/>
        <v>#DIV/0!</v>
      </c>
      <c r="AI410" s="8">
        <v>-1</v>
      </c>
      <c r="AJ410" s="8">
        <v>0.85</v>
      </c>
      <c r="AK410" s="8">
        <v>0.85</v>
      </c>
      <c r="AL410" s="8">
        <v>9.7839221954345703</v>
      </c>
      <c r="AM410">
        <f t="shared" si="190"/>
        <v>0.84999999999999987</v>
      </c>
      <c r="AN410">
        <f t="shared" si="191"/>
        <v>1.850415182607194E-2</v>
      </c>
      <c r="AO410" t="e">
        <f t="shared" si="192"/>
        <v>#DIV/0!</v>
      </c>
      <c r="AP410" t="e">
        <f t="shared" si="193"/>
        <v>#DIV/0!</v>
      </c>
      <c r="AQ410" t="e">
        <f t="shared" si="194"/>
        <v>#DIV/0!</v>
      </c>
      <c r="AR410" s="8">
        <v>1799.095703125</v>
      </c>
      <c r="AS410" s="8">
        <v>0.5</v>
      </c>
      <c r="AT410" t="e">
        <f t="shared" si="195"/>
        <v>#DIV/0!</v>
      </c>
      <c r="AU410">
        <f t="shared" si="196"/>
        <v>4.5444415586563167</v>
      </c>
      <c r="AV410">
        <f t="shared" si="197"/>
        <v>1.7407087539632173</v>
      </c>
      <c r="AW410">
        <f t="shared" si="198"/>
        <v>25.431869506835938</v>
      </c>
      <c r="AX410" s="8">
        <v>2</v>
      </c>
      <c r="AY410">
        <f t="shared" si="199"/>
        <v>4.644859790802002</v>
      </c>
      <c r="AZ410" s="8">
        <v>1</v>
      </c>
      <c r="BA410">
        <f t="shared" si="200"/>
        <v>9.2897195816040039</v>
      </c>
      <c r="BB410" s="8">
        <v>25.133600234985352</v>
      </c>
      <c r="BC410" s="8">
        <v>25.431869506835938</v>
      </c>
      <c r="BD410" s="8">
        <v>25.136390686035156</v>
      </c>
      <c r="BE410" s="8">
        <v>400.35098266601562</v>
      </c>
      <c r="BF410" s="8">
        <v>383.763671875</v>
      </c>
      <c r="BG410" s="8">
        <v>12.494244575500488</v>
      </c>
      <c r="BH410" s="8">
        <v>15.049594879150391</v>
      </c>
      <c r="BI410" s="8">
        <v>39.41778564453125</v>
      </c>
      <c r="BJ410" s="8">
        <v>47.479602813720703</v>
      </c>
      <c r="BK410" s="8">
        <v>350.32766723632812</v>
      </c>
      <c r="BL410" s="8">
        <v>1799.9761962890625</v>
      </c>
      <c r="BM410" s="8">
        <v>1333.80078125</v>
      </c>
      <c r="BN410" s="8">
        <v>101.11667633056641</v>
      </c>
      <c r="BO410" s="8">
        <v>-6.5699996948242187</v>
      </c>
      <c r="BP410" s="8">
        <v>-0.82475733757019043</v>
      </c>
      <c r="BQ410" s="8">
        <v>0.25</v>
      </c>
      <c r="BR410" s="8">
        <v>-1.355140209197998</v>
      </c>
      <c r="BS410" s="8">
        <v>7.355140209197998</v>
      </c>
      <c r="BT410" s="8">
        <v>1</v>
      </c>
      <c r="BU410" s="8">
        <v>0</v>
      </c>
      <c r="BV410" s="8">
        <v>0.15999999642372131</v>
      </c>
      <c r="BW410" s="8">
        <v>111115</v>
      </c>
      <c r="BX410">
        <f t="shared" si="201"/>
        <v>1.7516383361816403</v>
      </c>
      <c r="BY410">
        <f t="shared" si="202"/>
        <v>4.5444415586563171E-3</v>
      </c>
      <c r="BZ410">
        <f t="shared" si="203"/>
        <v>298.58186950683591</v>
      </c>
      <c r="CA410">
        <f t="shared" si="204"/>
        <v>298.28360023498533</v>
      </c>
      <c r="CB410">
        <f t="shared" si="205"/>
        <v>287.99618496903349</v>
      </c>
      <c r="CC410">
        <f t="shared" si="183"/>
        <v>0.30992430624947365</v>
      </c>
      <c r="CD410">
        <f t="shared" si="206"/>
        <v>3.2624737682644169</v>
      </c>
      <c r="CE410">
        <f t="shared" si="207"/>
        <v>32.264448226115285</v>
      </c>
      <c r="CF410">
        <f t="shared" si="208"/>
        <v>17.214853346964894</v>
      </c>
      <c r="CG410">
        <f t="shared" si="209"/>
        <v>25.282734870910645</v>
      </c>
      <c r="CH410">
        <f t="shared" si="210"/>
        <v>3.2336718944763403</v>
      </c>
      <c r="CI410">
        <f t="shared" si="211"/>
        <v>0.25773868166822161</v>
      </c>
      <c r="CJ410">
        <f t="shared" si="212"/>
        <v>1.5217650143011996</v>
      </c>
      <c r="CK410">
        <f t="shared" si="213"/>
        <v>1.7119068801751407</v>
      </c>
      <c r="CL410">
        <f t="shared" si="214"/>
        <v>0.16173170619976229</v>
      </c>
      <c r="CM410">
        <f t="shared" si="215"/>
        <v>20.89105579549954</v>
      </c>
      <c r="CN410">
        <f t="shared" si="216"/>
        <v>0.53836118708982006</v>
      </c>
      <c r="CO410">
        <f t="shared" si="217"/>
        <v>46.867887502028324</v>
      </c>
      <c r="CP410">
        <f t="shared" si="218"/>
        <v>379.79478779443758</v>
      </c>
      <c r="CQ410">
        <f t="shared" si="219"/>
        <v>3.3702617328118724E-2</v>
      </c>
      <c r="CR410">
        <f t="shared" si="220"/>
        <v>0</v>
      </c>
      <c r="CS410">
        <f t="shared" si="221"/>
        <v>1529.9797668457029</v>
      </c>
      <c r="CT410">
        <f t="shared" si="222"/>
        <v>0</v>
      </c>
      <c r="CU410" t="e">
        <f t="shared" si="223"/>
        <v>#DIV/0!</v>
      </c>
      <c r="CV410" t="e">
        <f t="shared" si="224"/>
        <v>#DIV/0!</v>
      </c>
    </row>
    <row r="411" spans="1:100" x14ac:dyDescent="0.3">
      <c r="A411" s="4" t="str">
        <f>VLOOKUP(B411,ListCodeMtrx!A$1:B$91,2,TRUE)</f>
        <v>M65</v>
      </c>
      <c r="B411">
        <v>65</v>
      </c>
      <c r="C411" s="10">
        <v>27</v>
      </c>
      <c r="D411" s="10">
        <v>3</v>
      </c>
      <c r="E411" s="10">
        <v>1</v>
      </c>
      <c r="F411" s="1">
        <v>74</v>
      </c>
      <c r="G411" s="3">
        <v>41318</v>
      </c>
      <c r="H411" s="11">
        <v>1</v>
      </c>
      <c r="I411" s="11">
        <v>192.8869455938665</v>
      </c>
      <c r="J411" s="11">
        <v>4.1615621345233178</v>
      </c>
      <c r="K411" s="11">
        <v>207.34161285039696</v>
      </c>
      <c r="L411" s="11">
        <v>270.76516680952443</v>
      </c>
      <c r="M411" s="1">
        <v>37.1</v>
      </c>
      <c r="N411" s="8">
        <v>38</v>
      </c>
      <c r="O411" s="8" t="s">
        <v>593</v>
      </c>
      <c r="P411" s="12">
        <v>0.16111111111111112</v>
      </c>
      <c r="Q411" s="12">
        <f t="shared" si="225"/>
        <v>0.50608796296296299</v>
      </c>
      <c r="R411" s="8">
        <v>11458.5</v>
      </c>
      <c r="S411" s="8">
        <v>0</v>
      </c>
      <c r="T411" s="13">
        <v>50</v>
      </c>
      <c r="U411" s="14">
        <f t="shared" si="184"/>
        <v>-1.3346662591377929</v>
      </c>
      <c r="V411" s="14">
        <f t="shared" si="185"/>
        <v>0.22879607124227258</v>
      </c>
      <c r="W411" s="14">
        <f t="shared" si="186"/>
        <v>55.508687138883758</v>
      </c>
      <c r="X411" s="15">
        <v>25.770965576171875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t="e">
        <f t="shared" si="187"/>
        <v>#DIV/0!</v>
      </c>
      <c r="AG411" t="e">
        <f t="shared" si="188"/>
        <v>#DIV/0!</v>
      </c>
      <c r="AH411" t="e">
        <f t="shared" si="189"/>
        <v>#DIV/0!</v>
      </c>
      <c r="AI411" s="8">
        <v>-1</v>
      </c>
      <c r="AJ411" s="8">
        <v>0.85</v>
      </c>
      <c r="AK411" s="8">
        <v>0.85</v>
      </c>
      <c r="AL411" s="8">
        <v>9.7839221954345703</v>
      </c>
      <c r="AM411">
        <f t="shared" si="190"/>
        <v>0.84999999999999987</v>
      </c>
      <c r="AN411">
        <f t="shared" si="191"/>
        <v>-2.1878968090921399E-4</v>
      </c>
      <c r="AO411" t="e">
        <f t="shared" si="192"/>
        <v>#DIV/0!</v>
      </c>
      <c r="AP411" t="e">
        <f t="shared" si="193"/>
        <v>#DIV/0!</v>
      </c>
      <c r="AQ411" t="e">
        <f t="shared" si="194"/>
        <v>#DIV/0!</v>
      </c>
      <c r="AR411" s="8">
        <v>1799.095703125</v>
      </c>
      <c r="AS411" s="8">
        <v>0.5</v>
      </c>
      <c r="AT411" t="e">
        <f t="shared" si="195"/>
        <v>#DIV/0!</v>
      </c>
      <c r="AU411">
        <f t="shared" si="196"/>
        <v>4.0374049735309132</v>
      </c>
      <c r="AV411">
        <f t="shared" si="197"/>
        <v>1.784184728682398</v>
      </c>
      <c r="AW411">
        <f t="shared" si="198"/>
        <v>25.770965576171875</v>
      </c>
      <c r="AX411" s="8">
        <v>2</v>
      </c>
      <c r="AY411">
        <f t="shared" si="199"/>
        <v>4.644859790802002</v>
      </c>
      <c r="AZ411" s="8">
        <v>1</v>
      </c>
      <c r="BA411">
        <f t="shared" si="200"/>
        <v>9.2897195816040039</v>
      </c>
      <c r="BB411" s="8">
        <v>25.153148651123047</v>
      </c>
      <c r="BC411" s="8">
        <v>25.770965576171875</v>
      </c>
      <c r="BD411" s="8">
        <v>25.135299682617188</v>
      </c>
      <c r="BE411" s="8">
        <v>46.810214996337891</v>
      </c>
      <c r="BF411" s="8">
        <v>47.462673187255859</v>
      </c>
      <c r="BG411" s="8">
        <v>13.006496429443359</v>
      </c>
      <c r="BH411" s="8">
        <v>15.275880813598633</v>
      </c>
      <c r="BI411" s="8">
        <v>40.985252380371094</v>
      </c>
      <c r="BJ411" s="8">
        <v>48.136394500732422</v>
      </c>
      <c r="BK411" s="8">
        <v>350.37960815429687</v>
      </c>
      <c r="BL411" s="8">
        <v>1799.559326171875</v>
      </c>
      <c r="BM411" s="8">
        <v>1360.4432373046875</v>
      </c>
      <c r="BN411" s="8">
        <v>101.114501953125</v>
      </c>
      <c r="BO411" s="8">
        <v>-0.2351531982421875</v>
      </c>
      <c r="BP411" s="8">
        <v>-0.91697192192077637</v>
      </c>
      <c r="BQ411" s="8">
        <v>0.25</v>
      </c>
      <c r="BR411" s="8">
        <v>-1.355140209197998</v>
      </c>
      <c r="BS411" s="8">
        <v>7.355140209197998</v>
      </c>
      <c r="BT411" s="8">
        <v>1</v>
      </c>
      <c r="BU411" s="8">
        <v>0</v>
      </c>
      <c r="BV411" s="8">
        <v>0.15999999642372131</v>
      </c>
      <c r="BW411" s="8">
        <v>111135</v>
      </c>
      <c r="BX411">
        <f t="shared" si="201"/>
        <v>1.7518980407714841</v>
      </c>
      <c r="BY411">
        <f t="shared" si="202"/>
        <v>4.0374049735309135E-3</v>
      </c>
      <c r="BZ411">
        <f t="shared" si="203"/>
        <v>298.92096557617185</v>
      </c>
      <c r="CA411">
        <f t="shared" si="204"/>
        <v>298.30314865112302</v>
      </c>
      <c r="CB411">
        <f t="shared" si="205"/>
        <v>287.92948575177434</v>
      </c>
      <c r="CC411">
        <f t="shared" si="183"/>
        <v>0.37843423809208049</v>
      </c>
      <c r="CD411">
        <f t="shared" si="206"/>
        <v>3.3287978090447217</v>
      </c>
      <c r="CE411">
        <f t="shared" si="207"/>
        <v>32.921072098915118</v>
      </c>
      <c r="CF411">
        <f t="shared" si="208"/>
        <v>17.645191285316486</v>
      </c>
      <c r="CG411">
        <f t="shared" si="209"/>
        <v>25.462057113647461</v>
      </c>
      <c r="CH411">
        <f t="shared" si="210"/>
        <v>3.2683309970028862</v>
      </c>
      <c r="CI411">
        <f t="shared" si="211"/>
        <v>0.22329651184403321</v>
      </c>
      <c r="CJ411">
        <f t="shared" si="212"/>
        <v>1.5446130803623237</v>
      </c>
      <c r="CK411">
        <f t="shared" si="213"/>
        <v>1.7237179166405625</v>
      </c>
      <c r="CL411">
        <f t="shared" si="214"/>
        <v>0.14004421627355201</v>
      </c>
      <c r="CM411">
        <f t="shared" si="215"/>
        <v>5.6127332541200667</v>
      </c>
      <c r="CN411">
        <f t="shared" si="216"/>
        <v>1.1695229832479879</v>
      </c>
      <c r="CO411">
        <f t="shared" si="217"/>
        <v>46.398149754538743</v>
      </c>
      <c r="CP411">
        <f t="shared" si="218"/>
        <v>47.656629466991582</v>
      </c>
      <c r="CQ411">
        <f t="shared" si="219"/>
        <v>-1.2994214164200843E-2</v>
      </c>
      <c r="CR411">
        <f t="shared" si="220"/>
        <v>0</v>
      </c>
      <c r="CS411">
        <f t="shared" si="221"/>
        <v>1529.6254272460935</v>
      </c>
      <c r="CT411">
        <f t="shared" si="222"/>
        <v>0</v>
      </c>
      <c r="CU411" t="e">
        <f t="shared" si="223"/>
        <v>#DIV/0!</v>
      </c>
      <c r="CV411" t="e">
        <f t="shared" si="224"/>
        <v>#DIV/0!</v>
      </c>
    </row>
    <row r="412" spans="1:100" x14ac:dyDescent="0.3">
      <c r="A412" s="4" t="str">
        <f>VLOOKUP(B412,ListCodeMtrx!A$1:B$91,2,TRUE)</f>
        <v>M65</v>
      </c>
      <c r="B412">
        <v>65</v>
      </c>
      <c r="C412" s="10">
        <v>27</v>
      </c>
      <c r="D412" s="10">
        <v>3</v>
      </c>
      <c r="E412" s="10">
        <v>1</v>
      </c>
      <c r="F412" s="1">
        <v>74</v>
      </c>
      <c r="G412" s="3">
        <v>41318</v>
      </c>
      <c r="H412" s="11">
        <v>1</v>
      </c>
      <c r="I412" s="11">
        <v>192.8869455938665</v>
      </c>
      <c r="J412" s="11">
        <v>4.1615621345233178</v>
      </c>
      <c r="K412" s="11">
        <v>207.34161285039696</v>
      </c>
      <c r="L412" s="11">
        <v>270.76516680952443</v>
      </c>
      <c r="M412" s="1">
        <v>37.1</v>
      </c>
      <c r="N412" s="8">
        <v>39</v>
      </c>
      <c r="O412" s="8" t="s">
        <v>594</v>
      </c>
      <c r="P412" s="12">
        <v>0.16111111111111112</v>
      </c>
      <c r="Q412" s="12">
        <f t="shared" si="225"/>
        <v>0.50850694444444444</v>
      </c>
      <c r="R412" s="8">
        <v>11667.5</v>
      </c>
      <c r="S412" s="8">
        <v>0</v>
      </c>
      <c r="T412" s="13">
        <v>150</v>
      </c>
      <c r="U412" s="14">
        <f t="shared" si="184"/>
        <v>8.7213550153785135</v>
      </c>
      <c r="V412" s="14">
        <f t="shared" si="185"/>
        <v>0.24184699912340854</v>
      </c>
      <c r="W412" s="14">
        <f t="shared" si="186"/>
        <v>83.803283203185572</v>
      </c>
      <c r="X412" s="15">
        <v>25.784450531005859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t="e">
        <f t="shared" si="187"/>
        <v>#DIV/0!</v>
      </c>
      <c r="AG412" t="e">
        <f t="shared" si="188"/>
        <v>#DIV/0!</v>
      </c>
      <c r="AH412" t="e">
        <f t="shared" si="189"/>
        <v>#DIV/0!</v>
      </c>
      <c r="AI412" s="8">
        <v>-1</v>
      </c>
      <c r="AJ412" s="8">
        <v>0.85</v>
      </c>
      <c r="AK412" s="8">
        <v>0.85</v>
      </c>
      <c r="AL412" s="8">
        <v>9.7839221954345703</v>
      </c>
      <c r="AM412">
        <f t="shared" si="190"/>
        <v>0.84999999999999987</v>
      </c>
      <c r="AN412">
        <f t="shared" si="191"/>
        <v>6.3540952672725172E-3</v>
      </c>
      <c r="AO412" t="e">
        <f t="shared" si="192"/>
        <v>#DIV/0!</v>
      </c>
      <c r="AP412" t="e">
        <f t="shared" si="193"/>
        <v>#DIV/0!</v>
      </c>
      <c r="AQ412" t="e">
        <f t="shared" si="194"/>
        <v>#DIV/0!</v>
      </c>
      <c r="AR412" s="8">
        <v>1799.095703125</v>
      </c>
      <c r="AS412" s="8">
        <v>0.5</v>
      </c>
      <c r="AT412" t="e">
        <f t="shared" si="195"/>
        <v>#DIV/0!</v>
      </c>
      <c r="AU412">
        <f t="shared" si="196"/>
        <v>4.1188538118748825</v>
      </c>
      <c r="AV412">
        <f t="shared" si="197"/>
        <v>1.7236042409055057</v>
      </c>
      <c r="AW412">
        <f t="shared" si="198"/>
        <v>25.784450531005859</v>
      </c>
      <c r="AX412" s="8">
        <v>2</v>
      </c>
      <c r="AY412">
        <f t="shared" si="199"/>
        <v>4.644859790802002</v>
      </c>
      <c r="AZ412" s="8">
        <v>1</v>
      </c>
      <c r="BA412">
        <f t="shared" si="200"/>
        <v>9.2897195816040039</v>
      </c>
      <c r="BB412" s="8">
        <v>25.160837173461914</v>
      </c>
      <c r="BC412" s="8">
        <v>25.784450531005859</v>
      </c>
      <c r="BD412" s="8">
        <v>25.132318496704102</v>
      </c>
      <c r="BE412" s="8">
        <v>151.310546875</v>
      </c>
      <c r="BF412" s="8">
        <v>145.98841857910156</v>
      </c>
      <c r="BG412" s="8">
        <v>13.588571548461914</v>
      </c>
      <c r="BH412" s="8">
        <v>15.902553558349609</v>
      </c>
      <c r="BI412" s="8">
        <v>42.796562194824219</v>
      </c>
      <c r="BJ412" s="8">
        <v>50.084339141845703</v>
      </c>
      <c r="BK412" s="8">
        <v>350.33578491210937</v>
      </c>
      <c r="BL412" s="8">
        <v>1799.9239501953125</v>
      </c>
      <c r="BM412" s="8">
        <v>1421.6116943359375</v>
      </c>
      <c r="BN412" s="8">
        <v>101.10673522949219</v>
      </c>
      <c r="BO412" s="8">
        <v>-1.5157928466796875</v>
      </c>
      <c r="BP412" s="8">
        <v>-0.93124556541442871</v>
      </c>
      <c r="BQ412" s="8">
        <v>0.5</v>
      </c>
      <c r="BR412" s="8">
        <v>-1.355140209197998</v>
      </c>
      <c r="BS412" s="8">
        <v>7.355140209197998</v>
      </c>
      <c r="BT412" s="8">
        <v>1</v>
      </c>
      <c r="BU412" s="8">
        <v>0</v>
      </c>
      <c r="BV412" s="8">
        <v>0.15999999642372131</v>
      </c>
      <c r="BW412" s="8">
        <v>111115</v>
      </c>
      <c r="BX412">
        <f t="shared" si="201"/>
        <v>1.7516789245605466</v>
      </c>
      <c r="BY412">
        <f t="shared" si="202"/>
        <v>4.1188538118748829E-3</v>
      </c>
      <c r="BZ412">
        <f t="shared" si="203"/>
        <v>298.93445053100584</v>
      </c>
      <c r="CA412">
        <f t="shared" si="204"/>
        <v>298.31083717346189</v>
      </c>
      <c r="CB412">
        <f t="shared" si="205"/>
        <v>287.98782559422034</v>
      </c>
      <c r="CC412">
        <f t="shared" si="183"/>
        <v>0.3651753919385789</v>
      </c>
      <c r="CD412">
        <f t="shared" si="206"/>
        <v>3.3314595130023785</v>
      </c>
      <c r="CE412">
        <f t="shared" si="207"/>
        <v>32.949926683327554</v>
      </c>
      <c r="CF412">
        <f t="shared" si="208"/>
        <v>17.047373124977945</v>
      </c>
      <c r="CG412">
        <f t="shared" si="209"/>
        <v>25.472643852233887</v>
      </c>
      <c r="CH412">
        <f t="shared" si="210"/>
        <v>3.2703872912047984</v>
      </c>
      <c r="CI412">
        <f t="shared" si="211"/>
        <v>0.23571055025221632</v>
      </c>
      <c r="CJ412">
        <f t="shared" si="212"/>
        <v>1.6078552720968728</v>
      </c>
      <c r="CK412">
        <f t="shared" si="213"/>
        <v>1.6625320191079256</v>
      </c>
      <c r="CL412">
        <f t="shared" si="214"/>
        <v>0.14785839370144926</v>
      </c>
      <c r="CM412">
        <f t="shared" si="215"/>
        <v>8.4730763661866337</v>
      </c>
      <c r="CN412">
        <f t="shared" si="216"/>
        <v>0.57404062609102147</v>
      </c>
      <c r="CO412">
        <f t="shared" si="217"/>
        <v>48.313012282638113</v>
      </c>
      <c r="CP412">
        <f t="shared" si="218"/>
        <v>144.72101441610872</v>
      </c>
      <c r="CQ412">
        <f t="shared" si="219"/>
        <v>2.9114979167277667E-2</v>
      </c>
      <c r="CR412">
        <f t="shared" si="220"/>
        <v>0</v>
      </c>
      <c r="CS412">
        <f t="shared" si="221"/>
        <v>1529.9353576660153</v>
      </c>
      <c r="CT412">
        <f t="shared" si="222"/>
        <v>0</v>
      </c>
      <c r="CU412" t="e">
        <f t="shared" si="223"/>
        <v>#DIV/0!</v>
      </c>
      <c r="CV412" t="e">
        <f t="shared" si="224"/>
        <v>#DIV/0!</v>
      </c>
    </row>
    <row r="413" spans="1:100" x14ac:dyDescent="0.3">
      <c r="A413" s="4" t="str">
        <f>VLOOKUP(B413,ListCodeMtrx!A$1:B$91,2,TRUE)</f>
        <v>M65</v>
      </c>
      <c r="B413">
        <v>65</v>
      </c>
      <c r="C413" s="10">
        <v>27</v>
      </c>
      <c r="D413" s="10">
        <v>3</v>
      </c>
      <c r="E413" s="10">
        <v>1</v>
      </c>
      <c r="F413" s="1">
        <v>74</v>
      </c>
      <c r="G413" s="3">
        <v>41318</v>
      </c>
      <c r="H413" s="11">
        <v>1</v>
      </c>
      <c r="I413" s="11">
        <v>192.8869455938665</v>
      </c>
      <c r="J413" s="11">
        <v>4.1615621345233178</v>
      </c>
      <c r="K413" s="11">
        <v>207.34161285039696</v>
      </c>
      <c r="L413" s="11">
        <v>270.76516680952443</v>
      </c>
      <c r="M413" s="1">
        <v>37.1</v>
      </c>
      <c r="N413" s="8">
        <v>40</v>
      </c>
      <c r="O413" s="8" t="s">
        <v>595</v>
      </c>
      <c r="P413" s="12">
        <v>0.16111111111111112</v>
      </c>
      <c r="Q413" s="12">
        <f t="shared" si="225"/>
        <v>0.51092592592592589</v>
      </c>
      <c r="R413" s="8">
        <v>11876.5</v>
      </c>
      <c r="S413" s="8">
        <v>0</v>
      </c>
      <c r="T413" s="13" t="s">
        <v>192</v>
      </c>
      <c r="U413" s="14">
        <f t="shared" si="184"/>
        <v>28.236935992218172</v>
      </c>
      <c r="V413" s="14">
        <f t="shared" si="185"/>
        <v>0.25195094090811898</v>
      </c>
      <c r="W413" s="14">
        <f t="shared" si="186"/>
        <v>191.70635363035746</v>
      </c>
      <c r="X413" s="15">
        <v>25.807643890380859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t="e">
        <f t="shared" si="187"/>
        <v>#DIV/0!</v>
      </c>
      <c r="AG413" t="e">
        <f t="shared" si="188"/>
        <v>#DIV/0!</v>
      </c>
      <c r="AH413" t="e">
        <f t="shared" si="189"/>
        <v>#DIV/0!</v>
      </c>
      <c r="AI413" s="8">
        <v>-1</v>
      </c>
      <c r="AJ413" s="8">
        <v>0.85</v>
      </c>
      <c r="AK413" s="8">
        <v>0.85</v>
      </c>
      <c r="AL413" s="8">
        <v>9.7839221954345703</v>
      </c>
      <c r="AM413">
        <f t="shared" si="190"/>
        <v>0.84999999999999987</v>
      </c>
      <c r="AN413">
        <f t="shared" si="191"/>
        <v>1.9118070086999145E-2</v>
      </c>
      <c r="AO413" t="e">
        <f t="shared" si="192"/>
        <v>#DIV/0!</v>
      </c>
      <c r="AP413" t="e">
        <f t="shared" si="193"/>
        <v>#DIV/0!</v>
      </c>
      <c r="AQ413" t="e">
        <f t="shared" si="194"/>
        <v>#DIV/0!</v>
      </c>
      <c r="AR413" s="8">
        <v>1799.095703125</v>
      </c>
      <c r="AS413" s="8">
        <v>0.5</v>
      </c>
      <c r="AT413" t="e">
        <f t="shared" si="195"/>
        <v>#DIV/0!</v>
      </c>
      <c r="AU413">
        <f t="shared" si="196"/>
        <v>4.1943728216850253</v>
      </c>
      <c r="AV413">
        <f t="shared" si="197"/>
        <v>1.6860049699868598</v>
      </c>
      <c r="AW413">
        <f t="shared" si="198"/>
        <v>25.807643890380859</v>
      </c>
      <c r="AX413" s="8">
        <v>2</v>
      </c>
      <c r="AY413">
        <f t="shared" si="199"/>
        <v>4.644859790802002</v>
      </c>
      <c r="AZ413" s="8">
        <v>1</v>
      </c>
      <c r="BA413">
        <f t="shared" si="200"/>
        <v>9.2897195816040039</v>
      </c>
      <c r="BB413" s="8">
        <v>25.202425003051758</v>
      </c>
      <c r="BC413" s="8">
        <v>25.807643890380859</v>
      </c>
      <c r="BD413" s="8">
        <v>25.135290145874023</v>
      </c>
      <c r="BE413" s="8">
        <v>400.05282592773437</v>
      </c>
      <c r="BF413" s="8">
        <v>383.01962280273437</v>
      </c>
      <c r="BG413" s="8">
        <v>13.966758728027344</v>
      </c>
      <c r="BH413" s="8">
        <v>16.321630477905273</v>
      </c>
      <c r="BI413" s="8">
        <v>43.873813629150391</v>
      </c>
      <c r="BJ413" s="8">
        <v>51.271183013916016</v>
      </c>
      <c r="BK413" s="8">
        <v>350.4151611328125</v>
      </c>
      <c r="BL413" s="8">
        <v>1799.15625</v>
      </c>
      <c r="BM413" s="8">
        <v>1500.64990234375</v>
      </c>
      <c r="BN413" s="8">
        <v>101.09510040283203</v>
      </c>
      <c r="BO413" s="8">
        <v>-6.4091949462890625</v>
      </c>
      <c r="BP413" s="8">
        <v>-0.90577292442321777</v>
      </c>
      <c r="BQ413" s="8">
        <v>0.25</v>
      </c>
      <c r="BR413" s="8">
        <v>-1.355140209197998</v>
      </c>
      <c r="BS413" s="8">
        <v>7.355140209197998</v>
      </c>
      <c r="BT413" s="8">
        <v>1</v>
      </c>
      <c r="BU413" s="8">
        <v>0</v>
      </c>
      <c r="BV413" s="8">
        <v>0.15999999642372131</v>
      </c>
      <c r="BW413" s="8">
        <v>111115</v>
      </c>
      <c r="BX413">
        <f t="shared" si="201"/>
        <v>1.7520758056640622</v>
      </c>
      <c r="BY413">
        <f t="shared" si="202"/>
        <v>4.1943728216850256E-3</v>
      </c>
      <c r="BZ413">
        <f t="shared" si="203"/>
        <v>298.95764389038084</v>
      </c>
      <c r="CA413">
        <f t="shared" si="204"/>
        <v>298.35242500305174</v>
      </c>
      <c r="CB413">
        <f t="shared" si="205"/>
        <v>287.86499356571585</v>
      </c>
      <c r="CC413">
        <f t="shared" si="183"/>
        <v>0.35322744019857982</v>
      </c>
      <c r="CD413">
        <f t="shared" si="206"/>
        <v>3.3360418418886169</v>
      </c>
      <c r="CE413">
        <f t="shared" si="207"/>
        <v>32.999045736099418</v>
      </c>
      <c r="CF413">
        <f t="shared" si="208"/>
        <v>16.677415258194145</v>
      </c>
      <c r="CG413">
        <f t="shared" si="209"/>
        <v>25.505034446716309</v>
      </c>
      <c r="CH413">
        <f t="shared" si="210"/>
        <v>3.276685635007873</v>
      </c>
      <c r="CI413">
        <f t="shared" si="211"/>
        <v>0.24529809364466373</v>
      </c>
      <c r="CJ413">
        <f t="shared" si="212"/>
        <v>1.6500368719017571</v>
      </c>
      <c r="CK413">
        <f t="shared" si="213"/>
        <v>1.6266487631061159</v>
      </c>
      <c r="CL413">
        <f t="shared" si="214"/>
        <v>0.15389545966842377</v>
      </c>
      <c r="CM413">
        <f t="shared" si="215"/>
        <v>19.380573068121809</v>
      </c>
      <c r="CN413">
        <f t="shared" si="216"/>
        <v>0.50051313879835213</v>
      </c>
      <c r="CO413">
        <f t="shared" si="217"/>
        <v>49.551336545295953</v>
      </c>
      <c r="CP413">
        <f t="shared" si="218"/>
        <v>378.91617670249025</v>
      </c>
      <c r="CQ413">
        <f t="shared" si="219"/>
        <v>3.6925790039757558E-2</v>
      </c>
      <c r="CR413">
        <f t="shared" si="220"/>
        <v>0</v>
      </c>
      <c r="CS413">
        <f t="shared" si="221"/>
        <v>1529.2828124999999</v>
      </c>
      <c r="CT413">
        <f t="shared" si="222"/>
        <v>0</v>
      </c>
      <c r="CU413" t="e">
        <f t="shared" si="223"/>
        <v>#DIV/0!</v>
      </c>
      <c r="CV413" t="e">
        <f t="shared" si="224"/>
        <v>#DIV/0!</v>
      </c>
    </row>
    <row r="414" spans="1:100" x14ac:dyDescent="0.3">
      <c r="A414" s="4" t="str">
        <f>VLOOKUP(B414,ListCodeMtrx!A$1:B$91,2,TRUE)</f>
        <v>M65</v>
      </c>
      <c r="B414">
        <v>65</v>
      </c>
      <c r="C414" s="10">
        <v>27</v>
      </c>
      <c r="D414" s="10">
        <v>3</v>
      </c>
      <c r="E414" s="10">
        <v>1</v>
      </c>
      <c r="F414" s="1">
        <v>74</v>
      </c>
      <c r="G414" s="3">
        <v>41318</v>
      </c>
      <c r="H414" s="11">
        <v>1</v>
      </c>
      <c r="I414" s="11">
        <v>192.8869455938665</v>
      </c>
      <c r="J414" s="11">
        <v>4.1615621345233178</v>
      </c>
      <c r="K414" s="11">
        <v>207.34161285039696</v>
      </c>
      <c r="L414" s="11">
        <v>270.76516680952443</v>
      </c>
      <c r="M414" s="1">
        <v>37.1</v>
      </c>
      <c r="N414" s="8">
        <v>41</v>
      </c>
      <c r="O414" s="8" t="s">
        <v>596</v>
      </c>
      <c r="P414" s="12">
        <v>0.16111111111111112</v>
      </c>
      <c r="Q414" s="12">
        <f t="shared" si="225"/>
        <v>0.5129513888888888</v>
      </c>
      <c r="R414" s="8">
        <v>12051.5</v>
      </c>
      <c r="S414" s="8">
        <v>0</v>
      </c>
      <c r="T414" s="13">
        <v>800</v>
      </c>
      <c r="U414" s="14">
        <f t="shared" si="184"/>
        <v>48.582404267656862</v>
      </c>
      <c r="V414" s="14">
        <f t="shared" si="185"/>
        <v>0.25607712222355772</v>
      </c>
      <c r="W414" s="14">
        <f t="shared" si="186"/>
        <v>443.42527978136866</v>
      </c>
      <c r="X414" s="15">
        <v>25.820732116699219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t="e">
        <f t="shared" si="187"/>
        <v>#DIV/0!</v>
      </c>
      <c r="AG414" t="e">
        <f t="shared" si="188"/>
        <v>#DIV/0!</v>
      </c>
      <c r="AH414" t="e">
        <f t="shared" si="189"/>
        <v>#DIV/0!</v>
      </c>
      <c r="AI414" s="8">
        <v>-1</v>
      </c>
      <c r="AJ414" s="8">
        <v>0.85</v>
      </c>
      <c r="AK414" s="8">
        <v>0.85</v>
      </c>
      <c r="AL414" s="8">
        <v>10.018235206604004</v>
      </c>
      <c r="AM414">
        <f t="shared" si="190"/>
        <v>0.84999999999999987</v>
      </c>
      <c r="AN414">
        <f t="shared" si="191"/>
        <v>3.243170636002627E-2</v>
      </c>
      <c r="AO414" t="e">
        <f t="shared" si="192"/>
        <v>#DIV/0!</v>
      </c>
      <c r="AP414" t="e">
        <f t="shared" si="193"/>
        <v>#DIV/0!</v>
      </c>
      <c r="AQ414" t="e">
        <f t="shared" si="194"/>
        <v>#DIV/0!</v>
      </c>
      <c r="AR414" s="8">
        <v>1799.095703125</v>
      </c>
      <c r="AS414" s="8">
        <v>0.5</v>
      </c>
      <c r="AT414" t="e">
        <f t="shared" si="195"/>
        <v>#DIV/0!</v>
      </c>
      <c r="AU414">
        <f t="shared" si="196"/>
        <v>4.2026142437684264</v>
      </c>
      <c r="AV414">
        <f t="shared" si="197"/>
        <v>1.6624386281359784</v>
      </c>
      <c r="AW414">
        <f t="shared" si="198"/>
        <v>25.820732116699219</v>
      </c>
      <c r="AX414" s="8">
        <v>2</v>
      </c>
      <c r="AY414">
        <f t="shared" si="199"/>
        <v>4.644859790802002</v>
      </c>
      <c r="AZ414" s="8">
        <v>1</v>
      </c>
      <c r="BA414">
        <f t="shared" si="200"/>
        <v>9.2897195816040039</v>
      </c>
      <c r="BB414" s="8">
        <v>25.217218399047852</v>
      </c>
      <c r="BC414" s="8">
        <v>25.820732116699219</v>
      </c>
      <c r="BD414" s="8">
        <v>25.134391784667969</v>
      </c>
      <c r="BE414" s="8">
        <v>800.03509521484375</v>
      </c>
      <c r="BF414" s="8">
        <v>770.45196533203125</v>
      </c>
      <c r="BG414" s="8">
        <v>14.222259521484375</v>
      </c>
      <c r="BH414" s="8">
        <v>16.581661224365234</v>
      </c>
      <c r="BI414" s="8">
        <v>44.633548736572266</v>
      </c>
      <c r="BJ414" s="8">
        <v>52.038028717041016</v>
      </c>
      <c r="BK414" s="8">
        <v>350.33694458007812</v>
      </c>
      <c r="BL414" s="8">
        <v>1798.61767578125</v>
      </c>
      <c r="BM414" s="8">
        <v>1574.619384765625</v>
      </c>
      <c r="BN414" s="8">
        <v>101.08706665039062</v>
      </c>
      <c r="BO414" s="8">
        <v>-17.693130493164063</v>
      </c>
      <c r="BP414" s="8">
        <v>-0.85242819786071777</v>
      </c>
      <c r="BQ414" s="8">
        <v>0.25</v>
      </c>
      <c r="BR414" s="8">
        <v>-1.355140209197998</v>
      </c>
      <c r="BS414" s="8">
        <v>7.355140209197998</v>
      </c>
      <c r="BT414" s="8">
        <v>1</v>
      </c>
      <c r="BU414" s="8">
        <v>0</v>
      </c>
      <c r="BV414" s="8">
        <v>0.15999999642372131</v>
      </c>
      <c r="BW414" s="8">
        <v>111115</v>
      </c>
      <c r="BX414">
        <f t="shared" si="201"/>
        <v>1.7516847229003902</v>
      </c>
      <c r="BY414">
        <f t="shared" si="202"/>
        <v>4.2026142437684268E-3</v>
      </c>
      <c r="BZ414">
        <f t="shared" si="203"/>
        <v>298.9707321166992</v>
      </c>
      <c r="CA414">
        <f t="shared" si="204"/>
        <v>298.36721839904783</v>
      </c>
      <c r="CB414">
        <f t="shared" si="205"/>
        <v>287.77882169264194</v>
      </c>
      <c r="CC414">
        <f t="shared" si="183"/>
        <v>0.35163868749468319</v>
      </c>
      <c r="CD414">
        <f t="shared" si="206"/>
        <v>3.3386301214975846</v>
      </c>
      <c r="CE414">
        <f t="shared" si="207"/>
        <v>33.027272747405256</v>
      </c>
      <c r="CF414">
        <f t="shared" si="208"/>
        <v>16.445611523040021</v>
      </c>
      <c r="CG414">
        <f t="shared" si="209"/>
        <v>25.518975257873535</v>
      </c>
      <c r="CH414">
        <f t="shared" si="210"/>
        <v>3.2793996828800176</v>
      </c>
      <c r="CI414">
        <f t="shared" si="211"/>
        <v>0.24920755496156008</v>
      </c>
      <c r="CJ414">
        <f t="shared" si="212"/>
        <v>1.6761914933616062</v>
      </c>
      <c r="CK414">
        <f t="shared" si="213"/>
        <v>1.6032081895184114</v>
      </c>
      <c r="CL414">
        <f t="shared" si="214"/>
        <v>0.15635767791183927</v>
      </c>
      <c r="CM414">
        <f t="shared" si="215"/>
        <v>44.824560811727324</v>
      </c>
      <c r="CN414">
        <f t="shared" si="216"/>
        <v>0.57553916367812974</v>
      </c>
      <c r="CO414">
        <f t="shared" si="217"/>
        <v>50.309194758648047</v>
      </c>
      <c r="CP414">
        <f t="shared" si="218"/>
        <v>763.39187646872324</v>
      </c>
      <c r="CQ414">
        <f t="shared" si="219"/>
        <v>3.2016867266795722E-2</v>
      </c>
      <c r="CR414">
        <f t="shared" si="220"/>
        <v>0</v>
      </c>
      <c r="CS414">
        <f t="shared" si="221"/>
        <v>1528.8250244140622</v>
      </c>
      <c r="CT414">
        <f t="shared" si="222"/>
        <v>0</v>
      </c>
      <c r="CU414" t="e">
        <f t="shared" si="223"/>
        <v>#DIV/0!</v>
      </c>
      <c r="CV414" t="e">
        <f t="shared" si="224"/>
        <v>#DIV/0!</v>
      </c>
    </row>
    <row r="415" spans="1:100" s="5" customFormat="1" x14ac:dyDescent="0.3">
      <c r="A415" s="4" t="str">
        <f>VLOOKUP(B415,ListCodeMtrx!A$1:B$91,2,TRUE)</f>
        <v>M65</v>
      </c>
      <c r="B415">
        <v>65</v>
      </c>
      <c r="C415" s="10">
        <v>27</v>
      </c>
      <c r="D415" s="10">
        <v>3</v>
      </c>
      <c r="E415" s="10">
        <v>1</v>
      </c>
      <c r="F415" s="1">
        <v>74</v>
      </c>
      <c r="G415" s="3">
        <v>41318</v>
      </c>
      <c r="H415" s="11">
        <v>1</v>
      </c>
      <c r="I415" s="11">
        <v>192.8869455938665</v>
      </c>
      <c r="J415" s="11">
        <v>4.1615621345233178</v>
      </c>
      <c r="K415" s="11">
        <v>207.34161285039696</v>
      </c>
      <c r="L415" s="11">
        <v>270.76516680952443</v>
      </c>
      <c r="M415" s="1">
        <v>37.1</v>
      </c>
      <c r="N415" s="8">
        <v>42</v>
      </c>
      <c r="O415" s="8" t="s">
        <v>597</v>
      </c>
      <c r="P415" s="12">
        <v>0.16111111111111112</v>
      </c>
      <c r="Q415" s="12">
        <f t="shared" si="225"/>
        <v>0.51518518518518519</v>
      </c>
      <c r="R415" s="8">
        <v>12244.5</v>
      </c>
      <c r="S415" s="8">
        <v>0</v>
      </c>
      <c r="T415" s="13" t="s">
        <v>745</v>
      </c>
      <c r="U415">
        <f t="shared" si="184"/>
        <v>27.222061476519293</v>
      </c>
      <c r="V415">
        <f t="shared" si="185"/>
        <v>0.25452997161161278</v>
      </c>
      <c r="W415">
        <f t="shared" si="186"/>
        <v>199.81360412893878</v>
      </c>
      <c r="X415">
        <v>25.89653205871582</v>
      </c>
      <c r="Y415" s="8">
        <v>6</v>
      </c>
      <c r="Z415" s="8">
        <v>6</v>
      </c>
      <c r="AA415" s="8">
        <v>0</v>
      </c>
      <c r="AB415" s="8">
        <v>0</v>
      </c>
      <c r="AC415" s="8">
        <v>282.18798828125</v>
      </c>
      <c r="AD415" s="8">
        <v>537.659423828125</v>
      </c>
      <c r="AE415" s="8">
        <v>370.9951171875</v>
      </c>
      <c r="AF415" t="e">
        <f t="shared" si="187"/>
        <v>#DIV/0!</v>
      </c>
      <c r="AG415">
        <f t="shared" si="188"/>
        <v>0.47515476196422479</v>
      </c>
      <c r="AH415">
        <f t="shared" si="189"/>
        <v>0.30998118744758207</v>
      </c>
      <c r="AI415" s="8">
        <v>-1</v>
      </c>
      <c r="AJ415" s="8">
        <v>0.85</v>
      </c>
      <c r="AK415" s="8">
        <v>0.85</v>
      </c>
      <c r="AL415" s="8">
        <v>10.018235206604004</v>
      </c>
      <c r="AM415">
        <f t="shared" si="190"/>
        <v>0.84999999999999987</v>
      </c>
      <c r="AN415">
        <f t="shared" si="191"/>
        <v>1.8457457905462778E-2</v>
      </c>
      <c r="AO415">
        <f t="shared" si="192"/>
        <v>0.65237941879433603</v>
      </c>
      <c r="AP415">
        <f t="shared" si="193"/>
        <v>1.9053235649855258</v>
      </c>
      <c r="AQ415">
        <f t="shared" si="194"/>
        <v>-1</v>
      </c>
      <c r="AR415" s="8">
        <v>1799.095703125</v>
      </c>
      <c r="AS415" s="8">
        <v>0.5</v>
      </c>
      <c r="AT415">
        <f t="shared" si="195"/>
        <v>237.01647451427527</v>
      </c>
      <c r="AU415">
        <f t="shared" si="196"/>
        <v>4.2062880998295871</v>
      </c>
      <c r="AV415">
        <f t="shared" si="197"/>
        <v>1.6735096507410037</v>
      </c>
      <c r="AW415">
        <f t="shared" si="198"/>
        <v>25.89653205871582</v>
      </c>
      <c r="AX415" s="8">
        <v>2</v>
      </c>
      <c r="AY415">
        <f t="shared" si="199"/>
        <v>4.644859790802002</v>
      </c>
      <c r="AZ415" s="8">
        <v>1</v>
      </c>
      <c r="BA415">
        <f t="shared" si="200"/>
        <v>9.2897195816040039</v>
      </c>
      <c r="BB415" s="8">
        <v>25.210256576538086</v>
      </c>
      <c r="BC415" s="8">
        <v>25.89653205871582</v>
      </c>
      <c r="BD415" s="8">
        <v>25.134998321533203</v>
      </c>
      <c r="BE415" s="8">
        <v>399.29318237304687</v>
      </c>
      <c r="BF415" s="8">
        <v>382.83230590820312</v>
      </c>
      <c r="BG415" s="8">
        <v>14.259862899780273</v>
      </c>
      <c r="BH415" s="8">
        <v>16.621387481689453</v>
      </c>
      <c r="BI415" s="8">
        <v>44.768451690673828</v>
      </c>
      <c r="BJ415" s="8">
        <v>52.182388305664063</v>
      </c>
      <c r="BK415" s="8">
        <v>350.3138427734375</v>
      </c>
      <c r="BL415" s="8">
        <v>1798.8623046875</v>
      </c>
      <c r="BM415" s="8">
        <v>1658.4229736328125</v>
      </c>
      <c r="BN415" s="8">
        <v>101.08331298828125</v>
      </c>
      <c r="BO415" s="8">
        <v>-6.4117584228515625</v>
      </c>
      <c r="BP415" s="8">
        <v>-0.92445731163024902</v>
      </c>
      <c r="BQ415" s="8">
        <v>0.25</v>
      </c>
      <c r="BR415" s="8">
        <v>-1.355140209197998</v>
      </c>
      <c r="BS415" s="8">
        <v>7.355140209197998</v>
      </c>
      <c r="BT415" s="8">
        <v>1</v>
      </c>
      <c r="BU415" s="8">
        <v>0</v>
      </c>
      <c r="BV415" s="8">
        <v>0.15999999642372131</v>
      </c>
      <c r="BW415" s="8">
        <v>111115</v>
      </c>
      <c r="BX415">
        <f t="shared" si="201"/>
        <v>1.7515692138671874</v>
      </c>
      <c r="BY415">
        <f t="shared" si="202"/>
        <v>4.2062880998295872E-3</v>
      </c>
      <c r="BZ415">
        <f t="shared" si="203"/>
        <v>299.0465320587158</v>
      </c>
      <c r="CA415">
        <f t="shared" si="204"/>
        <v>298.36025657653806</v>
      </c>
      <c r="CB415">
        <f t="shared" si="205"/>
        <v>287.81796231676708</v>
      </c>
      <c r="CC415">
        <f t="shared" si="183"/>
        <v>0.34766703770249552</v>
      </c>
      <c r="CD415">
        <f t="shared" si="206"/>
        <v>3.3536545638521185</v>
      </c>
      <c r="CE415">
        <f t="shared" si="207"/>
        <v>33.17713344279597</v>
      </c>
      <c r="CF415">
        <f t="shared" si="208"/>
        <v>16.555745961106517</v>
      </c>
      <c r="CG415">
        <f t="shared" si="209"/>
        <v>25.553394317626953</v>
      </c>
      <c r="CH415">
        <f t="shared" si="210"/>
        <v>3.2861089225327249</v>
      </c>
      <c r="CI415">
        <f t="shared" si="211"/>
        <v>0.24774206166778895</v>
      </c>
      <c r="CJ415">
        <f t="shared" si="212"/>
        <v>1.6801449131111148</v>
      </c>
      <c r="CK415">
        <f t="shared" si="213"/>
        <v>1.6059640094216101</v>
      </c>
      <c r="CL415">
        <f t="shared" si="214"/>
        <v>0.15543466038640724</v>
      </c>
      <c r="CM415">
        <f t="shared" si="215"/>
        <v>20.197821085482047</v>
      </c>
      <c r="CN415">
        <f t="shared" si="216"/>
        <v>0.52193506411355672</v>
      </c>
      <c r="CO415">
        <f t="shared" si="217"/>
        <v>50.189462668765771</v>
      </c>
      <c r="CP415">
        <f t="shared" si="218"/>
        <v>378.87634333360887</v>
      </c>
      <c r="CQ415">
        <f t="shared" si="219"/>
        <v>3.6060858965786355E-2</v>
      </c>
      <c r="CR415">
        <f t="shared" si="220"/>
        <v>0</v>
      </c>
      <c r="CS415">
        <f t="shared" si="221"/>
        <v>1529.0329589843748</v>
      </c>
      <c r="CT415">
        <f t="shared" si="222"/>
        <v>255.471435546875</v>
      </c>
      <c r="CU415">
        <f t="shared" si="223"/>
        <v>0.30998118744758207</v>
      </c>
      <c r="CV415" t="e">
        <f t="shared" si="224"/>
        <v>#DIV/0!</v>
      </c>
    </row>
    <row r="416" spans="1:100" x14ac:dyDescent="0.3">
      <c r="A416" s="4" t="str">
        <f>VLOOKUP(B416,ListCodeMtrx!A$1:B$91,2,TRUE)</f>
        <v>M65</v>
      </c>
      <c r="B416" s="5">
        <v>65</v>
      </c>
      <c r="C416" s="10">
        <v>27</v>
      </c>
      <c r="D416" s="10">
        <v>3</v>
      </c>
      <c r="E416" s="10">
        <v>1</v>
      </c>
      <c r="F416" s="1">
        <v>74</v>
      </c>
      <c r="G416" s="17">
        <v>41318</v>
      </c>
      <c r="H416" s="11">
        <v>1</v>
      </c>
      <c r="I416" s="11">
        <v>192.8869455938665</v>
      </c>
      <c r="J416" s="11">
        <v>4.1615621345233178</v>
      </c>
      <c r="K416" s="11">
        <v>207.34161285039696</v>
      </c>
      <c r="L416" s="11">
        <v>270.76516680952443</v>
      </c>
      <c r="M416" s="1">
        <v>37.1</v>
      </c>
      <c r="N416" s="19">
        <v>43</v>
      </c>
      <c r="O416" s="19" t="s">
        <v>598</v>
      </c>
      <c r="P416" s="12">
        <v>0.16111111111111112</v>
      </c>
      <c r="Q416" s="12">
        <f t="shared" si="225"/>
        <v>0.51533564814814814</v>
      </c>
      <c r="R416" s="19">
        <v>12248</v>
      </c>
      <c r="S416" s="19">
        <v>0</v>
      </c>
      <c r="T416" s="13" t="s">
        <v>194</v>
      </c>
      <c r="U416" s="5">
        <f t="shared" si="184"/>
        <v>28.794537400103525</v>
      </c>
      <c r="V416" s="5">
        <f t="shared" si="185"/>
        <v>0.25541586457196447</v>
      </c>
      <c r="W416" s="5">
        <f t="shared" si="186"/>
        <v>190.36673571958264</v>
      </c>
      <c r="X416" s="5">
        <v>25.878480911254883</v>
      </c>
      <c r="Y416" s="19">
        <v>7</v>
      </c>
      <c r="Z416" s="19">
        <v>7</v>
      </c>
      <c r="AA416" s="19">
        <v>0</v>
      </c>
      <c r="AB416" s="19">
        <v>0</v>
      </c>
      <c r="AC416" s="19">
        <v>262.170654296875</v>
      </c>
      <c r="AD416" s="19">
        <v>493.21737670898437</v>
      </c>
      <c r="AE416" s="19">
        <v>326.159423828125</v>
      </c>
      <c r="AF416" s="5" t="e">
        <f t="shared" si="187"/>
        <v>#DIV/0!</v>
      </c>
      <c r="AG416" s="5">
        <f t="shared" si="188"/>
        <v>0.46844805824518848</v>
      </c>
      <c r="AH416" s="5">
        <f t="shared" si="189"/>
        <v>0.3387105985510106</v>
      </c>
      <c r="AI416" s="19">
        <v>-1</v>
      </c>
      <c r="AJ416" s="19">
        <v>0.85</v>
      </c>
      <c r="AK416" s="19">
        <v>0.85</v>
      </c>
      <c r="AL416" s="19">
        <v>9.9528074264526367</v>
      </c>
      <c r="AM416" s="5">
        <f t="shared" si="190"/>
        <v>0.85</v>
      </c>
      <c r="AN416" s="5">
        <f t="shared" si="191"/>
        <v>1.9825226561076974E-2</v>
      </c>
      <c r="AO416" s="5">
        <f t="shared" si="192"/>
        <v>0.72304835635315512</v>
      </c>
      <c r="AP416" s="5">
        <f t="shared" si="193"/>
        <v>1.8812836929890646</v>
      </c>
      <c r="AQ416" s="5">
        <f t="shared" si="194"/>
        <v>-1</v>
      </c>
      <c r="AR416" s="19">
        <v>1768.0704345703125</v>
      </c>
      <c r="AS416" s="19">
        <v>0.5</v>
      </c>
      <c r="AT416" s="5">
        <f t="shared" si="195"/>
        <v>254.51728294880377</v>
      </c>
      <c r="AU416" s="5">
        <f t="shared" si="196"/>
        <v>4.2114162359858325</v>
      </c>
      <c r="AV416" s="5">
        <f t="shared" si="197"/>
        <v>1.6699372655026892</v>
      </c>
      <c r="AW416" s="5">
        <f t="shared" si="198"/>
        <v>25.878480911254883</v>
      </c>
      <c r="AX416" s="19">
        <v>2</v>
      </c>
      <c r="AY416" s="5">
        <f t="shared" si="199"/>
        <v>4.644859790802002</v>
      </c>
      <c r="AZ416" s="19">
        <v>1</v>
      </c>
      <c r="BA416" s="5">
        <f t="shared" si="200"/>
        <v>9.2897195816040039</v>
      </c>
      <c r="BB416" s="19">
        <v>25.209587097167969</v>
      </c>
      <c r="BC416" s="19">
        <v>25.878480911254883</v>
      </c>
      <c r="BD416" s="19">
        <v>25.132265090942383</v>
      </c>
      <c r="BE416" s="19">
        <v>400.08544921875</v>
      </c>
      <c r="BF416" s="19">
        <v>382.72817993164063</v>
      </c>
      <c r="BG416" s="19">
        <v>14.257048606872559</v>
      </c>
      <c r="BH416" s="19">
        <v>16.621149063110352</v>
      </c>
      <c r="BI416" s="19">
        <v>44.761745452880859</v>
      </c>
      <c r="BJ416" s="19">
        <v>52.184127807617187</v>
      </c>
      <c r="BK416" s="19">
        <v>350.35885620117187</v>
      </c>
      <c r="BL416" s="19">
        <v>1768.0704345703125</v>
      </c>
      <c r="BM416" s="19">
        <v>1659.7811279296875</v>
      </c>
      <c r="BN416" s="19">
        <v>101.0841064453125</v>
      </c>
      <c r="BO416" s="19">
        <v>-6.4117584228515625</v>
      </c>
      <c r="BP416" s="19">
        <v>-0.92445731163024902</v>
      </c>
      <c r="BQ416" s="19">
        <v>0.25</v>
      </c>
      <c r="BR416" s="19">
        <v>-1.355140209197998</v>
      </c>
      <c r="BS416" s="19">
        <v>7.355140209197998</v>
      </c>
      <c r="BT416" s="19">
        <v>1</v>
      </c>
      <c r="BU416" s="19">
        <v>0</v>
      </c>
      <c r="BV416" s="19">
        <v>0.15999999642372131</v>
      </c>
      <c r="BW416" s="19">
        <v>111115</v>
      </c>
      <c r="BX416" s="5">
        <f t="shared" si="201"/>
        <v>1.7517942810058593</v>
      </c>
      <c r="BY416" s="5">
        <f t="shared" si="202"/>
        <v>4.2114162359858324E-3</v>
      </c>
      <c r="BZ416" s="5">
        <f t="shared" si="203"/>
        <v>299.02848091125486</v>
      </c>
      <c r="CA416" s="5">
        <f t="shared" si="204"/>
        <v>298.35958709716795</v>
      </c>
      <c r="CB416" s="5">
        <f t="shared" si="205"/>
        <v>282.89126320813739</v>
      </c>
      <c r="CC416" s="5">
        <f t="shared" si="183"/>
        <v>0.32943745825307297</v>
      </c>
      <c r="CD416" s="5">
        <f t="shared" si="206"/>
        <v>3.350071266641542</v>
      </c>
      <c r="CE416" s="5">
        <f t="shared" si="207"/>
        <v>33.141424348979761</v>
      </c>
      <c r="CF416" s="5">
        <f t="shared" si="208"/>
        <v>16.52027528586941</v>
      </c>
      <c r="CG416" s="5">
        <f t="shared" si="209"/>
        <v>25.544034004211426</v>
      </c>
      <c r="CH416" s="5">
        <f t="shared" si="210"/>
        <v>3.2842831489950122</v>
      </c>
      <c r="CI416" s="5">
        <f t="shared" si="211"/>
        <v>0.24858125606976875</v>
      </c>
      <c r="CJ416" s="5">
        <f t="shared" si="212"/>
        <v>1.6801340011388528</v>
      </c>
      <c r="CK416" s="5">
        <f t="shared" si="213"/>
        <v>1.6041491478561594</v>
      </c>
      <c r="CL416" s="5">
        <f t="shared" si="214"/>
        <v>0.15596320842391639</v>
      </c>
      <c r="CM416" s="5">
        <f t="shared" si="215"/>
        <v>19.243051377124964</v>
      </c>
      <c r="CN416" s="5">
        <f t="shared" si="216"/>
        <v>0.49739409246944971</v>
      </c>
      <c r="CO416" s="5">
        <f t="shared" si="217"/>
        <v>50.248162125375529</v>
      </c>
      <c r="CP416" s="5">
        <f t="shared" si="218"/>
        <v>378.54370211735682</v>
      </c>
      <c r="CQ416" s="5">
        <f t="shared" si="219"/>
        <v>3.8222075166291607E-2</v>
      </c>
      <c r="CR416" s="5">
        <f t="shared" si="220"/>
        <v>0</v>
      </c>
      <c r="CS416" s="5">
        <f t="shared" si="221"/>
        <v>1502.8598693847655</v>
      </c>
      <c r="CT416" s="5">
        <f t="shared" si="222"/>
        <v>231.04672241210937</v>
      </c>
      <c r="CU416" s="5">
        <f t="shared" si="223"/>
        <v>0.3387105985510106</v>
      </c>
      <c r="CV416" s="5" t="e">
        <f t="shared" si="224"/>
        <v>#DIV/0!</v>
      </c>
    </row>
    <row r="417" spans="1:100" x14ac:dyDescent="0.3">
      <c r="A417" s="4" t="str">
        <f>VLOOKUP(B417,ListCodeMtrx!A$1:B$91,2,TRUE)</f>
        <v>M34</v>
      </c>
      <c r="B417">
        <v>34</v>
      </c>
      <c r="C417" s="10">
        <v>23</v>
      </c>
      <c r="D417" s="10">
        <v>2</v>
      </c>
      <c r="E417" s="10">
        <v>1</v>
      </c>
      <c r="F417" s="1">
        <v>74</v>
      </c>
      <c r="G417" s="3">
        <v>41318</v>
      </c>
      <c r="H417" s="11">
        <v>2</v>
      </c>
      <c r="I417" s="11">
        <v>196.56407040017766</v>
      </c>
      <c r="J417" s="11">
        <v>2.7902072781220557</v>
      </c>
      <c r="K417" s="11">
        <v>169.89566651098099</v>
      </c>
      <c r="L417" s="11">
        <v>266.35926485855708</v>
      </c>
      <c r="M417" s="1">
        <v>46.4</v>
      </c>
      <c r="N417" s="8">
        <v>1</v>
      </c>
      <c r="O417" s="8" t="s">
        <v>599</v>
      </c>
      <c r="P417" s="12">
        <v>0.15763888888888888</v>
      </c>
      <c r="Q417" s="12">
        <f t="shared" si="225"/>
        <v>0.39346064814814818</v>
      </c>
      <c r="R417" s="8">
        <v>1575</v>
      </c>
      <c r="S417" s="8">
        <v>0</v>
      </c>
      <c r="T417" s="13">
        <v>400</v>
      </c>
      <c r="U417">
        <f t="shared" si="184"/>
        <v>32.145606555538237</v>
      </c>
      <c r="V417">
        <f t="shared" si="185"/>
        <v>0.39779552288619269</v>
      </c>
      <c r="W417">
        <f t="shared" si="186"/>
        <v>241.64044178418703</v>
      </c>
      <c r="X417">
        <v>22.329862594604492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t="e">
        <f t="shared" si="187"/>
        <v>#DIV/0!</v>
      </c>
      <c r="AG417" t="e">
        <f t="shared" si="188"/>
        <v>#DIV/0!</v>
      </c>
      <c r="AH417" t="e">
        <f t="shared" si="189"/>
        <v>#DIV/0!</v>
      </c>
      <c r="AI417" s="8">
        <v>-1</v>
      </c>
      <c r="AJ417" s="8">
        <v>0.87</v>
      </c>
      <c r="AK417" s="8">
        <v>0.92</v>
      </c>
      <c r="AL417" s="8">
        <v>10.15683650970459</v>
      </c>
      <c r="AM417">
        <f t="shared" si="190"/>
        <v>0.87507841825485233</v>
      </c>
      <c r="AN417">
        <f t="shared" si="191"/>
        <v>2.1064530187311668E-2</v>
      </c>
      <c r="AO417" t="e">
        <f t="shared" si="192"/>
        <v>#DIV/0!</v>
      </c>
      <c r="AP417" t="e">
        <f t="shared" si="193"/>
        <v>#DIV/0!</v>
      </c>
      <c r="AQ417" t="e">
        <f t="shared" si="194"/>
        <v>#DIV/0!</v>
      </c>
      <c r="AR417" s="8">
        <v>0</v>
      </c>
      <c r="AS417" s="8">
        <v>0.5</v>
      </c>
      <c r="AT417" t="e">
        <f t="shared" si="195"/>
        <v>#DIV/0!</v>
      </c>
      <c r="AU417">
        <f t="shared" si="196"/>
        <v>4.0003461375950717</v>
      </c>
      <c r="AV417">
        <f t="shared" si="197"/>
        <v>1.0390403566335835</v>
      </c>
      <c r="AW417">
        <f t="shared" si="198"/>
        <v>22.329862594604492</v>
      </c>
      <c r="AX417" s="8">
        <v>2</v>
      </c>
      <c r="AY417">
        <f t="shared" si="199"/>
        <v>4.644859790802002</v>
      </c>
      <c r="AZ417" s="8">
        <v>1</v>
      </c>
      <c r="BA417">
        <f t="shared" si="200"/>
        <v>9.2897195816040039</v>
      </c>
      <c r="BB417" s="8">
        <v>23.707595825195313</v>
      </c>
      <c r="BC417" s="8">
        <v>22.329862594604492</v>
      </c>
      <c r="BD417" s="8">
        <v>25.022493362426758</v>
      </c>
      <c r="BE417" s="8">
        <v>400.06149291992187</v>
      </c>
      <c r="BF417" s="8">
        <v>380.86782836914062</v>
      </c>
      <c r="BG417" s="8">
        <v>14.231483459472656</v>
      </c>
      <c r="BH417" s="8">
        <v>16.474374771118164</v>
      </c>
      <c r="BI417" s="8">
        <v>48.973846435546875</v>
      </c>
      <c r="BJ417" s="8">
        <v>56.692161560058594</v>
      </c>
      <c r="BK417" s="8">
        <v>350.83670043945312</v>
      </c>
      <c r="BL417" s="8">
        <v>1798.1553955078125</v>
      </c>
      <c r="BM417" s="8">
        <v>1178.29931640625</v>
      </c>
      <c r="BN417" s="8">
        <v>101.26760101318359</v>
      </c>
      <c r="BO417" s="8">
        <v>-0.62548387050628662</v>
      </c>
      <c r="BP417" s="8">
        <v>0.11131373792886734</v>
      </c>
      <c r="BQ417" s="8">
        <v>0.25</v>
      </c>
      <c r="BR417" s="8">
        <v>-1.355140209197998</v>
      </c>
      <c r="BS417" s="8">
        <v>7.355140209197998</v>
      </c>
      <c r="BT417" s="8">
        <v>1</v>
      </c>
      <c r="BU417" s="8">
        <v>0</v>
      </c>
      <c r="BV417" s="8">
        <v>0.15999999642372131</v>
      </c>
      <c r="BW417" s="8">
        <v>111115</v>
      </c>
      <c r="BX417">
        <f t="shared" si="201"/>
        <v>1.7541835021972656</v>
      </c>
      <c r="BY417">
        <f t="shared" si="202"/>
        <v>4.0003461375950717E-3</v>
      </c>
      <c r="BZ417">
        <f t="shared" si="203"/>
        <v>295.47986259460447</v>
      </c>
      <c r="CA417">
        <f t="shared" si="204"/>
        <v>296.85759582519529</v>
      </c>
      <c r="CB417">
        <f t="shared" si="205"/>
        <v>287.70485685054518</v>
      </c>
      <c r="CC417">
        <f t="shared" ref="CC417:CC462" si="226">((CB417+0.00000010773*(CA417^4-BZ417^4))-BY417*44100)/(AY417*51.4+0.00000043092*BZ417^3)</f>
        <v>0.50713090421006435</v>
      </c>
      <c r="CD417">
        <f t="shared" si="206"/>
        <v>2.7073607678968354</v>
      </c>
      <c r="CE417">
        <f t="shared" si="207"/>
        <v>26.734718121192344</v>
      </c>
      <c r="CF417">
        <f t="shared" si="208"/>
        <v>10.26034335007418</v>
      </c>
      <c r="CG417">
        <f t="shared" si="209"/>
        <v>23.018729209899902</v>
      </c>
      <c r="CH417">
        <f t="shared" si="210"/>
        <v>2.8229197538857811</v>
      </c>
      <c r="CI417">
        <f t="shared" si="211"/>
        <v>0.38146096481619246</v>
      </c>
      <c r="CJ417">
        <f t="shared" si="212"/>
        <v>1.6683204112632519</v>
      </c>
      <c r="CK417">
        <f t="shared" si="213"/>
        <v>1.1545993426225292</v>
      </c>
      <c r="CL417">
        <f t="shared" si="214"/>
        <v>0.23982875533060694</v>
      </c>
      <c r="CM417">
        <f t="shared" si="215"/>
        <v>24.470347847250469</v>
      </c>
      <c r="CN417">
        <f t="shared" si="216"/>
        <v>0.63444697552660412</v>
      </c>
      <c r="CO417">
        <f t="shared" si="217"/>
        <v>62.384912990604789</v>
      </c>
      <c r="CP417">
        <f t="shared" si="218"/>
        <v>376.19636670996277</v>
      </c>
      <c r="CQ417">
        <f t="shared" si="219"/>
        <v>5.3307289635350939E-2</v>
      </c>
      <c r="CR417">
        <f t="shared" si="220"/>
        <v>0</v>
      </c>
      <c r="CS417">
        <f t="shared" si="221"/>
        <v>1573.526979277405</v>
      </c>
      <c r="CT417">
        <f t="shared" si="222"/>
        <v>0</v>
      </c>
      <c r="CU417" t="e">
        <f t="shared" si="223"/>
        <v>#DIV/0!</v>
      </c>
      <c r="CV417" t="e">
        <f t="shared" si="224"/>
        <v>#DIV/0!</v>
      </c>
    </row>
    <row r="418" spans="1:100" x14ac:dyDescent="0.3">
      <c r="A418" s="4" t="str">
        <f>VLOOKUP(B418,ListCodeMtrx!A$1:B$91,2,TRUE)</f>
        <v>M34</v>
      </c>
      <c r="B418">
        <v>34</v>
      </c>
      <c r="C418" s="10">
        <v>23</v>
      </c>
      <c r="D418" s="10">
        <v>2</v>
      </c>
      <c r="E418" s="10">
        <v>1</v>
      </c>
      <c r="F418" s="1">
        <v>74</v>
      </c>
      <c r="G418" s="3">
        <v>41318</v>
      </c>
      <c r="H418" s="11">
        <v>2</v>
      </c>
      <c r="I418" s="11">
        <v>196.56407040017766</v>
      </c>
      <c r="J418" s="11">
        <v>2.7902072781220557</v>
      </c>
      <c r="K418" s="11">
        <v>169.89566651098099</v>
      </c>
      <c r="L418" s="11">
        <v>266.35926485855708</v>
      </c>
      <c r="M418" s="1">
        <v>46.4</v>
      </c>
      <c r="N418" s="8">
        <v>2</v>
      </c>
      <c r="O418" s="8" t="s">
        <v>600</v>
      </c>
      <c r="P418" s="12">
        <v>0.15763888888888888</v>
      </c>
      <c r="Q418" s="12">
        <f t="shared" si="225"/>
        <v>0.39578703703703699</v>
      </c>
      <c r="R418" s="8">
        <v>1776</v>
      </c>
      <c r="S418" s="8">
        <v>0</v>
      </c>
      <c r="T418" s="13">
        <v>50</v>
      </c>
      <c r="U418" s="14">
        <f t="shared" si="184"/>
        <v>-5.9559271108619416E-2</v>
      </c>
      <c r="V418" s="14">
        <f t="shared" si="185"/>
        <v>0.33205310342598698</v>
      </c>
      <c r="W418" s="14">
        <f t="shared" si="186"/>
        <v>48.544733021531101</v>
      </c>
      <c r="X418" s="15">
        <v>23.213899612426758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t="e">
        <f t="shared" si="187"/>
        <v>#DIV/0!</v>
      </c>
      <c r="AG418" t="e">
        <f t="shared" si="188"/>
        <v>#DIV/0!</v>
      </c>
      <c r="AH418" t="e">
        <f t="shared" si="189"/>
        <v>#DIV/0!</v>
      </c>
      <c r="AI418" s="8">
        <v>-1</v>
      </c>
      <c r="AJ418" s="8">
        <v>0.87</v>
      </c>
      <c r="AK418" s="8">
        <v>0.92</v>
      </c>
      <c r="AL418" s="8">
        <v>10.127613067626953</v>
      </c>
      <c r="AM418">
        <f t="shared" si="190"/>
        <v>0.87506380653381344</v>
      </c>
      <c r="AN418">
        <f t="shared" si="191"/>
        <v>5.9675108040268361E-4</v>
      </c>
      <c r="AO418" t="e">
        <f t="shared" si="192"/>
        <v>#DIV/0!</v>
      </c>
      <c r="AP418" t="e">
        <f t="shared" si="193"/>
        <v>#DIV/0!</v>
      </c>
      <c r="AQ418" t="e">
        <f t="shared" si="194"/>
        <v>#DIV/0!</v>
      </c>
      <c r="AR418" s="8">
        <v>0</v>
      </c>
      <c r="AS418" s="8">
        <v>0.5</v>
      </c>
      <c r="AT418" t="e">
        <f t="shared" si="195"/>
        <v>#DIV/0!</v>
      </c>
      <c r="AU418">
        <f t="shared" si="196"/>
        <v>3.6899162833241799</v>
      </c>
      <c r="AV418">
        <f t="shared" si="197"/>
        <v>1.1392957591617143</v>
      </c>
      <c r="AW418">
        <f t="shared" si="198"/>
        <v>23.213899612426758</v>
      </c>
      <c r="AX418" s="8">
        <v>2</v>
      </c>
      <c r="AY418">
        <f t="shared" si="199"/>
        <v>4.644859790802002</v>
      </c>
      <c r="AZ418" s="8">
        <v>1</v>
      </c>
      <c r="BA418">
        <f t="shared" si="200"/>
        <v>9.2897195816040039</v>
      </c>
      <c r="BB418" s="8">
        <v>23.888681411743164</v>
      </c>
      <c r="BC418" s="8">
        <v>23.213899612426758</v>
      </c>
      <c r="BD418" s="8">
        <v>25.020025253295898</v>
      </c>
      <c r="BE418" s="8">
        <v>49.213413238525391</v>
      </c>
      <c r="BF418" s="8">
        <v>49.143989562988281</v>
      </c>
      <c r="BG418" s="8">
        <v>14.887636184692383</v>
      </c>
      <c r="BH418" s="8">
        <v>16.955532073974609</v>
      </c>
      <c r="BI418" s="8">
        <v>50.679450988769531</v>
      </c>
      <c r="BJ418" s="8">
        <v>57.718841552734375</v>
      </c>
      <c r="BK418" s="8">
        <v>350.82537841796875</v>
      </c>
      <c r="BL418" s="8">
        <v>1800.9368896484375</v>
      </c>
      <c r="BM418" s="8">
        <v>1207.7108154296875</v>
      </c>
      <c r="BN418" s="8">
        <v>101.2730712890625</v>
      </c>
      <c r="BO418" s="8">
        <v>-0.51963746547698975</v>
      </c>
      <c r="BP418" s="8">
        <v>0.13810244202613831</v>
      </c>
      <c r="BQ418" s="8">
        <v>0.25</v>
      </c>
      <c r="BR418" s="8">
        <v>-1.355140209197998</v>
      </c>
      <c r="BS418" s="8">
        <v>7.355140209197998</v>
      </c>
      <c r="BT418" s="8">
        <v>1</v>
      </c>
      <c r="BU418" s="8">
        <v>0</v>
      </c>
      <c r="BV418" s="8">
        <v>0.15999999642372131</v>
      </c>
      <c r="BW418" s="8">
        <v>111115</v>
      </c>
      <c r="BX418">
        <f t="shared" si="201"/>
        <v>1.7541268920898436</v>
      </c>
      <c r="BY418">
        <f t="shared" si="202"/>
        <v>3.6899162833241798E-3</v>
      </c>
      <c r="BZ418">
        <f t="shared" si="203"/>
        <v>296.36389961242674</v>
      </c>
      <c r="CA418">
        <f t="shared" si="204"/>
        <v>297.03868141174314</v>
      </c>
      <c r="CB418">
        <f t="shared" si="205"/>
        <v>288.14989590309779</v>
      </c>
      <c r="CC418">
        <f t="shared" si="226"/>
        <v>0.53215715712819422</v>
      </c>
      <c r="CD418">
        <f t="shared" si="206"/>
        <v>2.8564345676333307</v>
      </c>
      <c r="CE418">
        <f t="shared" si="207"/>
        <v>28.205272450760813</v>
      </c>
      <c r="CF418">
        <f t="shared" si="208"/>
        <v>11.249740376786203</v>
      </c>
      <c r="CG418">
        <f t="shared" si="209"/>
        <v>23.551290512084961</v>
      </c>
      <c r="CH418">
        <f t="shared" si="210"/>
        <v>2.9151930191813791</v>
      </c>
      <c r="CI418">
        <f t="shared" si="211"/>
        <v>0.3205937531478022</v>
      </c>
      <c r="CJ418">
        <f t="shared" si="212"/>
        <v>1.7171388084716164</v>
      </c>
      <c r="CK418">
        <f t="shared" si="213"/>
        <v>1.1980542107097627</v>
      </c>
      <c r="CL418">
        <f t="shared" si="214"/>
        <v>0.20137007212107341</v>
      </c>
      <c r="CM418">
        <f t="shared" si="215"/>
        <v>4.9162742079980255</v>
      </c>
      <c r="CN418">
        <f t="shared" si="216"/>
        <v>0.98780610718042927</v>
      </c>
      <c r="CO418">
        <f t="shared" si="217"/>
        <v>60.601592279259066</v>
      </c>
      <c r="CP418">
        <f t="shared" si="218"/>
        <v>49.152644831351374</v>
      </c>
      <c r="CQ418">
        <f t="shared" si="219"/>
        <v>-7.3432196305176401E-4</v>
      </c>
      <c r="CR418">
        <f t="shared" si="220"/>
        <v>0</v>
      </c>
      <c r="CS418">
        <f t="shared" si="221"/>
        <v>1575.9346899829279</v>
      </c>
      <c r="CT418">
        <f t="shared" si="222"/>
        <v>0</v>
      </c>
      <c r="CU418" t="e">
        <f t="shared" si="223"/>
        <v>#DIV/0!</v>
      </c>
      <c r="CV418" t="e">
        <f t="shared" si="224"/>
        <v>#DIV/0!</v>
      </c>
    </row>
    <row r="419" spans="1:100" s="5" customFormat="1" x14ac:dyDescent="0.3">
      <c r="A419" s="4" t="str">
        <f>VLOOKUP(B419,ListCodeMtrx!A$1:B$91,2,TRUE)</f>
        <v>M34</v>
      </c>
      <c r="B419">
        <v>34</v>
      </c>
      <c r="C419" s="10">
        <v>23</v>
      </c>
      <c r="D419" s="10">
        <v>2</v>
      </c>
      <c r="E419" s="10">
        <v>1</v>
      </c>
      <c r="F419" s="1">
        <v>74</v>
      </c>
      <c r="G419" s="3">
        <v>41318</v>
      </c>
      <c r="H419" s="11">
        <v>2</v>
      </c>
      <c r="I419" s="11">
        <v>196.56407040017766</v>
      </c>
      <c r="J419" s="11">
        <v>2.7902072781220557</v>
      </c>
      <c r="K419" s="11">
        <v>169.89566651098099</v>
      </c>
      <c r="L419" s="11">
        <v>266.35926485855708</v>
      </c>
      <c r="M419" s="1">
        <v>46.4</v>
      </c>
      <c r="N419" s="8">
        <v>3</v>
      </c>
      <c r="O419" s="8" t="s">
        <v>601</v>
      </c>
      <c r="P419" s="12">
        <v>0.15763888888888888</v>
      </c>
      <c r="Q419" s="12">
        <f t="shared" si="225"/>
        <v>0.39758101851851857</v>
      </c>
      <c r="R419" s="8">
        <v>1931</v>
      </c>
      <c r="S419" s="8">
        <v>0</v>
      </c>
      <c r="T419" s="13">
        <v>150</v>
      </c>
      <c r="U419" s="14">
        <f t="shared" si="184"/>
        <v>10.326344798089909</v>
      </c>
      <c r="V419" s="14">
        <f t="shared" si="185"/>
        <v>0.33581069776369371</v>
      </c>
      <c r="W419" s="14">
        <f t="shared" si="186"/>
        <v>91.738485275733453</v>
      </c>
      <c r="X419" s="15">
        <v>23.441558837890625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t="e">
        <f t="shared" si="187"/>
        <v>#DIV/0!</v>
      </c>
      <c r="AG419" t="e">
        <f t="shared" si="188"/>
        <v>#DIV/0!</v>
      </c>
      <c r="AH419" t="e">
        <f t="shared" si="189"/>
        <v>#DIV/0!</v>
      </c>
      <c r="AI419" s="8">
        <v>-1</v>
      </c>
      <c r="AJ419" s="8">
        <v>0.87</v>
      </c>
      <c r="AK419" s="8">
        <v>0.92</v>
      </c>
      <c r="AL419" s="8">
        <v>10.127613067626953</v>
      </c>
      <c r="AM419">
        <f t="shared" si="190"/>
        <v>0.87506380653381344</v>
      </c>
      <c r="AN419">
        <f t="shared" si="191"/>
        <v>7.1913811465402306E-3</v>
      </c>
      <c r="AO419" t="e">
        <f t="shared" si="192"/>
        <v>#DIV/0!</v>
      </c>
      <c r="AP419" t="e">
        <f t="shared" si="193"/>
        <v>#DIV/0!</v>
      </c>
      <c r="AQ419" t="e">
        <f t="shared" si="194"/>
        <v>#DIV/0!</v>
      </c>
      <c r="AR419" s="8">
        <v>0</v>
      </c>
      <c r="AS419" s="8">
        <v>0.5</v>
      </c>
      <c r="AT419" t="e">
        <f t="shared" si="195"/>
        <v>#DIV/0!</v>
      </c>
      <c r="AU419">
        <f t="shared" si="196"/>
        <v>3.7182056023247809</v>
      </c>
      <c r="AV419">
        <f t="shared" si="197"/>
        <v>1.1351274322725189</v>
      </c>
      <c r="AW419">
        <f t="shared" si="198"/>
        <v>23.441558837890625</v>
      </c>
      <c r="AX419" s="8">
        <v>2</v>
      </c>
      <c r="AY419">
        <f t="shared" si="199"/>
        <v>4.644859790802002</v>
      </c>
      <c r="AZ419" s="8">
        <v>1</v>
      </c>
      <c r="BA419">
        <f t="shared" si="200"/>
        <v>9.2897195816040039</v>
      </c>
      <c r="BB419" s="8">
        <v>23.972070693969727</v>
      </c>
      <c r="BC419" s="8">
        <v>23.441558837890625</v>
      </c>
      <c r="BD419" s="8">
        <v>25.019842147827148</v>
      </c>
      <c r="BE419" s="8">
        <v>150.81411743164062</v>
      </c>
      <c r="BF419" s="8">
        <v>144.62059020996094</v>
      </c>
      <c r="BG419" s="8">
        <v>15.304529190063477</v>
      </c>
      <c r="BH419" s="8">
        <v>17.387393951416016</v>
      </c>
      <c r="BI419" s="8">
        <v>51.837135314941406</v>
      </c>
      <c r="BJ419" s="8">
        <v>58.891895294189453</v>
      </c>
      <c r="BK419" s="8">
        <v>350.82025146484375</v>
      </c>
      <c r="BL419" s="8">
        <v>1799.85595703125</v>
      </c>
      <c r="BM419" s="8">
        <v>1210.0816650390625</v>
      </c>
      <c r="BN419" s="8">
        <v>101.27108764648437</v>
      </c>
      <c r="BO419" s="8">
        <v>-0.32142579555511475</v>
      </c>
      <c r="BP419" s="8">
        <v>0.13405695557594299</v>
      </c>
      <c r="BQ419" s="8">
        <v>0.5</v>
      </c>
      <c r="BR419" s="8">
        <v>-1.355140209197998</v>
      </c>
      <c r="BS419" s="8">
        <v>7.355140209197998</v>
      </c>
      <c r="BT419" s="8">
        <v>1</v>
      </c>
      <c r="BU419" s="8">
        <v>0</v>
      </c>
      <c r="BV419" s="8">
        <v>0.15999999642372131</v>
      </c>
      <c r="BW419" s="8">
        <v>111115</v>
      </c>
      <c r="BX419">
        <f t="shared" si="201"/>
        <v>1.7541012573242187</v>
      </c>
      <c r="BY419">
        <f t="shared" si="202"/>
        <v>3.7182056023247808E-3</v>
      </c>
      <c r="BZ419">
        <f t="shared" si="203"/>
        <v>296.5915588378906</v>
      </c>
      <c r="CA419">
        <f t="shared" si="204"/>
        <v>297.1220706939697</v>
      </c>
      <c r="CB419">
        <f t="shared" si="205"/>
        <v>287.9769466882135</v>
      </c>
      <c r="CC419">
        <f t="shared" si="226"/>
        <v>0.51996188350122963</v>
      </c>
      <c r="CD419">
        <f t="shared" si="206"/>
        <v>2.8959677290703225</v>
      </c>
      <c r="CE419">
        <f t="shared" si="207"/>
        <v>28.596194593856087</v>
      </c>
      <c r="CF419">
        <f t="shared" si="208"/>
        <v>11.208800642440071</v>
      </c>
      <c r="CG419">
        <f t="shared" si="209"/>
        <v>23.706814765930176</v>
      </c>
      <c r="CH419">
        <f t="shared" si="210"/>
        <v>2.9426324759371596</v>
      </c>
      <c r="CI419">
        <f t="shared" si="211"/>
        <v>0.32409510169162498</v>
      </c>
      <c r="CJ419">
        <f t="shared" si="212"/>
        <v>1.7608402967978036</v>
      </c>
      <c r="CK419">
        <f t="shared" si="213"/>
        <v>1.181792179139356</v>
      </c>
      <c r="CL419">
        <f t="shared" si="214"/>
        <v>0.20358041025022572</v>
      </c>
      <c r="CM419">
        <f t="shared" si="215"/>
        <v>9.290456182914518</v>
      </c>
      <c r="CN419">
        <f t="shared" si="216"/>
        <v>0.63433903251637291</v>
      </c>
      <c r="CO419">
        <f t="shared" si="217"/>
        <v>61.280420690141881</v>
      </c>
      <c r="CP419">
        <f t="shared" si="218"/>
        <v>143.11994583044412</v>
      </c>
      <c r="CQ419">
        <f t="shared" si="219"/>
        <v>4.4214854173302773E-2</v>
      </c>
      <c r="CR419">
        <f t="shared" si="220"/>
        <v>0</v>
      </c>
      <c r="CS419">
        <f t="shared" si="221"/>
        <v>1574.9888049723254</v>
      </c>
      <c r="CT419">
        <f t="shared" si="222"/>
        <v>0</v>
      </c>
      <c r="CU419" t="e">
        <f t="shared" si="223"/>
        <v>#DIV/0!</v>
      </c>
      <c r="CV419" t="e">
        <f t="shared" si="224"/>
        <v>#DIV/0!</v>
      </c>
    </row>
    <row r="420" spans="1:100" x14ac:dyDescent="0.3">
      <c r="A420" s="4" t="str">
        <f>VLOOKUP(B420,ListCodeMtrx!A$1:B$91,2,TRUE)</f>
        <v>M34</v>
      </c>
      <c r="B420">
        <v>34</v>
      </c>
      <c r="C420" s="10">
        <v>23</v>
      </c>
      <c r="D420" s="10">
        <v>2</v>
      </c>
      <c r="E420" s="10">
        <v>1</v>
      </c>
      <c r="F420" s="1">
        <v>74</v>
      </c>
      <c r="G420" s="3">
        <v>41318</v>
      </c>
      <c r="H420" s="11">
        <v>2</v>
      </c>
      <c r="I420" s="11">
        <v>196.56407040017766</v>
      </c>
      <c r="J420" s="11">
        <v>2.7902072781220557</v>
      </c>
      <c r="K420" s="11">
        <v>169.89566651098099</v>
      </c>
      <c r="L420" s="11">
        <v>266.35926485855708</v>
      </c>
      <c r="M420" s="1">
        <v>46.4</v>
      </c>
      <c r="N420" s="8">
        <v>4</v>
      </c>
      <c r="O420" s="8" t="s">
        <v>602</v>
      </c>
      <c r="P420" s="12">
        <v>0.15763888888888888</v>
      </c>
      <c r="Q420" s="12">
        <f t="shared" si="225"/>
        <v>0.39983796296296303</v>
      </c>
      <c r="R420" s="8">
        <v>2126</v>
      </c>
      <c r="S420" s="8">
        <v>0</v>
      </c>
      <c r="T420" s="13" t="s">
        <v>192</v>
      </c>
      <c r="U420" s="14">
        <f t="shared" si="184"/>
        <v>32.034919252343549</v>
      </c>
      <c r="V420" s="14">
        <f t="shared" si="185"/>
        <v>0.3348202944628737</v>
      </c>
      <c r="W420" s="14">
        <f t="shared" si="186"/>
        <v>218.99398413585314</v>
      </c>
      <c r="X420" s="15">
        <v>23.525751113891602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t="e">
        <f t="shared" si="187"/>
        <v>#DIV/0!</v>
      </c>
      <c r="AG420" t="e">
        <f t="shared" si="188"/>
        <v>#DIV/0!</v>
      </c>
      <c r="AH420" t="e">
        <f t="shared" si="189"/>
        <v>#DIV/0!</v>
      </c>
      <c r="AI420" s="8">
        <v>-1</v>
      </c>
      <c r="AJ420" s="8">
        <v>0.87</v>
      </c>
      <c r="AK420" s="8">
        <v>0.92</v>
      </c>
      <c r="AL420" s="8">
        <v>10.127613067626953</v>
      </c>
      <c r="AM420">
        <f t="shared" si="190"/>
        <v>0.87506380653381344</v>
      </c>
      <c r="AN420">
        <f t="shared" si="191"/>
        <v>2.097892824660666E-2</v>
      </c>
      <c r="AO420" t="e">
        <f t="shared" si="192"/>
        <v>#DIV/0!</v>
      </c>
      <c r="AP420" t="e">
        <f t="shared" si="193"/>
        <v>#DIV/0!</v>
      </c>
      <c r="AQ420" t="e">
        <f t="shared" si="194"/>
        <v>#DIV/0!</v>
      </c>
      <c r="AR420" s="8">
        <v>0</v>
      </c>
      <c r="AS420" s="8">
        <v>0.5</v>
      </c>
      <c r="AT420" t="e">
        <f t="shared" si="195"/>
        <v>#DIV/0!</v>
      </c>
      <c r="AU420">
        <f t="shared" si="196"/>
        <v>3.6277851848019318</v>
      </c>
      <c r="AV420">
        <f t="shared" si="197"/>
        <v>1.1103589409454511</v>
      </c>
      <c r="AW420">
        <f t="shared" si="198"/>
        <v>23.525751113891602</v>
      </c>
      <c r="AX420" s="8">
        <v>2</v>
      </c>
      <c r="AY420">
        <f t="shared" si="199"/>
        <v>4.644859790802002</v>
      </c>
      <c r="AZ420" s="8">
        <v>1</v>
      </c>
      <c r="BA420">
        <f t="shared" si="200"/>
        <v>9.2897195816040039</v>
      </c>
      <c r="BB420" s="8">
        <v>24.006454467773438</v>
      </c>
      <c r="BC420" s="8">
        <v>23.525751113891602</v>
      </c>
      <c r="BD420" s="8">
        <v>25.015041351318359</v>
      </c>
      <c r="BE420" s="8">
        <v>401.22857666015625</v>
      </c>
      <c r="BF420" s="8">
        <v>382.1748046875</v>
      </c>
      <c r="BG420" s="8">
        <v>15.746403694152832</v>
      </c>
      <c r="BH420" s="8">
        <v>17.777862548828125</v>
      </c>
      <c r="BI420" s="8">
        <v>53.222728729248047</v>
      </c>
      <c r="BJ420" s="8">
        <v>60.089046478271484</v>
      </c>
      <c r="BK420" s="8">
        <v>350.81103515625</v>
      </c>
      <c r="BL420" s="8">
        <v>1799.4932861328125</v>
      </c>
      <c r="BM420" s="8">
        <v>1225.0877685546875</v>
      </c>
      <c r="BN420" s="8">
        <v>101.26918029785156</v>
      </c>
      <c r="BO420" s="8">
        <v>-0.25733888149261475</v>
      </c>
      <c r="BP420" s="8">
        <v>0.13036623597145081</v>
      </c>
      <c r="BQ420" s="8">
        <v>0.75</v>
      </c>
      <c r="BR420" s="8">
        <v>-1.355140209197998</v>
      </c>
      <c r="BS420" s="8">
        <v>7.355140209197998</v>
      </c>
      <c r="BT420" s="8">
        <v>1</v>
      </c>
      <c r="BU420" s="8">
        <v>0</v>
      </c>
      <c r="BV420" s="8">
        <v>0.15999999642372131</v>
      </c>
      <c r="BW420" s="8">
        <v>111115</v>
      </c>
      <c r="BX420">
        <f t="shared" si="201"/>
        <v>1.7540551757812499</v>
      </c>
      <c r="BY420">
        <f t="shared" si="202"/>
        <v>3.6277851848019317E-3</v>
      </c>
      <c r="BZ420">
        <f t="shared" si="203"/>
        <v>296.67575111389158</v>
      </c>
      <c r="CA420">
        <f t="shared" si="204"/>
        <v>297.15645446777341</v>
      </c>
      <c r="CB420">
        <f t="shared" si="205"/>
        <v>287.91891934576051</v>
      </c>
      <c r="CC420">
        <f t="shared" si="226"/>
        <v>0.53342714679786185</v>
      </c>
      <c r="CD420">
        <f t="shared" si="206"/>
        <v>2.9107085087131495</v>
      </c>
      <c r="CE420">
        <f t="shared" si="207"/>
        <v>28.742293560115847</v>
      </c>
      <c r="CF420">
        <f t="shared" si="208"/>
        <v>10.964431011287722</v>
      </c>
      <c r="CG420">
        <f t="shared" si="209"/>
        <v>23.76610279083252</v>
      </c>
      <c r="CH420">
        <f t="shared" si="210"/>
        <v>2.9531520878499133</v>
      </c>
      <c r="CI420">
        <f t="shared" si="211"/>
        <v>0.32317250339672898</v>
      </c>
      <c r="CJ420">
        <f t="shared" si="212"/>
        <v>1.8003495677676984</v>
      </c>
      <c r="CK420">
        <f t="shared" si="213"/>
        <v>1.152802520082215</v>
      </c>
      <c r="CL420">
        <f t="shared" si="214"/>
        <v>0.20299796724388142</v>
      </c>
      <c r="CM420">
        <f t="shared" si="215"/>
        <v>22.177341263598557</v>
      </c>
      <c r="CN420">
        <f t="shared" si="216"/>
        <v>0.57302046458798361</v>
      </c>
      <c r="CO420">
        <f t="shared" si="217"/>
        <v>62.302862981186124</v>
      </c>
      <c r="CP420">
        <f t="shared" si="218"/>
        <v>377.519428321102</v>
      </c>
      <c r="CQ420">
        <f t="shared" si="219"/>
        <v>5.2867933013887744E-2</v>
      </c>
      <c r="CR420">
        <f t="shared" si="220"/>
        <v>0</v>
      </c>
      <c r="CS420">
        <f t="shared" si="221"/>
        <v>1574.6714447954196</v>
      </c>
      <c r="CT420">
        <f t="shared" si="222"/>
        <v>0</v>
      </c>
      <c r="CU420" t="e">
        <f t="shared" si="223"/>
        <v>#DIV/0!</v>
      </c>
      <c r="CV420" t="e">
        <f t="shared" si="224"/>
        <v>#DIV/0!</v>
      </c>
    </row>
    <row r="421" spans="1:100" x14ac:dyDescent="0.3">
      <c r="A421" s="4" t="str">
        <f>VLOOKUP(B421,ListCodeMtrx!A$1:B$91,2,TRUE)</f>
        <v>M34</v>
      </c>
      <c r="B421">
        <v>34</v>
      </c>
      <c r="C421" s="10">
        <v>23</v>
      </c>
      <c r="D421" s="10">
        <v>2</v>
      </c>
      <c r="E421" s="10">
        <v>1</v>
      </c>
      <c r="F421" s="1">
        <v>74</v>
      </c>
      <c r="G421" s="3">
        <v>41318</v>
      </c>
      <c r="H421" s="11">
        <v>2</v>
      </c>
      <c r="I421" s="11">
        <v>196.56407040017766</v>
      </c>
      <c r="J421" s="11">
        <v>2.7902072781220557</v>
      </c>
      <c r="K421" s="11">
        <v>169.89566651098099</v>
      </c>
      <c r="L421" s="11">
        <v>266.35926485855708</v>
      </c>
      <c r="M421" s="1">
        <v>46.4</v>
      </c>
      <c r="N421" s="8">
        <v>5</v>
      </c>
      <c r="O421" s="8" t="s">
        <v>603</v>
      </c>
      <c r="P421" s="12">
        <v>0.15763888888888888</v>
      </c>
      <c r="Q421" s="12">
        <f t="shared" si="225"/>
        <v>0.40225694444444449</v>
      </c>
      <c r="R421" s="8">
        <v>2335</v>
      </c>
      <c r="S421" s="8">
        <v>0</v>
      </c>
      <c r="T421" s="13">
        <v>800</v>
      </c>
      <c r="U421" s="14">
        <f t="shared" si="184"/>
        <v>51.376494083758701</v>
      </c>
      <c r="V421" s="14">
        <f t="shared" si="185"/>
        <v>0.32388366725930134</v>
      </c>
      <c r="W421" s="14">
        <f t="shared" si="186"/>
        <v>496.27285222174856</v>
      </c>
      <c r="X421" s="15">
        <v>23.643486022949219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t="e">
        <f t="shared" si="187"/>
        <v>#DIV/0!</v>
      </c>
      <c r="AG421" t="e">
        <f t="shared" si="188"/>
        <v>#DIV/0!</v>
      </c>
      <c r="AH421" t="e">
        <f t="shared" si="189"/>
        <v>#DIV/0!</v>
      </c>
      <c r="AI421" s="8">
        <v>-1</v>
      </c>
      <c r="AJ421" s="8">
        <v>0.87</v>
      </c>
      <c r="AK421" s="8">
        <v>0.92</v>
      </c>
      <c r="AL421" s="8">
        <v>10.127613067626953</v>
      </c>
      <c r="AM421">
        <f t="shared" si="190"/>
        <v>0.87506380653381344</v>
      </c>
      <c r="AN421">
        <f t="shared" si="191"/>
        <v>3.327283402167848E-2</v>
      </c>
      <c r="AO421" t="e">
        <f t="shared" si="192"/>
        <v>#DIV/0!</v>
      </c>
      <c r="AP421" t="e">
        <f t="shared" si="193"/>
        <v>#DIV/0!</v>
      </c>
      <c r="AQ421" t="e">
        <f t="shared" si="194"/>
        <v>#DIV/0!</v>
      </c>
      <c r="AR421" s="8">
        <v>0</v>
      </c>
      <c r="AS421" s="8">
        <v>0.5</v>
      </c>
      <c r="AT421" t="e">
        <f t="shared" si="195"/>
        <v>#DIV/0!</v>
      </c>
      <c r="AU421">
        <f t="shared" si="196"/>
        <v>3.5002359045234672</v>
      </c>
      <c r="AV421">
        <f t="shared" si="197"/>
        <v>1.105929207642816</v>
      </c>
      <c r="AW421">
        <f t="shared" si="198"/>
        <v>23.643486022949219</v>
      </c>
      <c r="AX421" s="8">
        <v>2</v>
      </c>
      <c r="AY421">
        <f t="shared" si="199"/>
        <v>4.644859790802002</v>
      </c>
      <c r="AZ421" s="8">
        <v>1</v>
      </c>
      <c r="BA421">
        <f t="shared" si="200"/>
        <v>9.2897195816040039</v>
      </c>
      <c r="BB421" s="8">
        <v>24.048227310180664</v>
      </c>
      <c r="BC421" s="8">
        <v>23.643486022949219</v>
      </c>
      <c r="BD421" s="8">
        <v>25.014472961425781</v>
      </c>
      <c r="BE421" s="8">
        <v>799.74017333984375</v>
      </c>
      <c r="BF421" s="8">
        <v>768.916748046875</v>
      </c>
      <c r="BG421" s="8">
        <v>16.067586898803711</v>
      </c>
      <c r="BH421" s="8">
        <v>18.027055740356445</v>
      </c>
      <c r="BI421" s="8">
        <v>54.169815063476563</v>
      </c>
      <c r="BJ421" s="8">
        <v>60.775909423828125</v>
      </c>
      <c r="BK421" s="8">
        <v>350.82333374023437</v>
      </c>
      <c r="BL421" s="8">
        <v>1798.8995361328125</v>
      </c>
      <c r="BM421" s="8">
        <v>1236.1649169921875</v>
      </c>
      <c r="BN421" s="8">
        <v>101.26461791992187</v>
      </c>
      <c r="BO421" s="8">
        <v>-0.32356202602386475</v>
      </c>
      <c r="BP421" s="8">
        <v>0.12530604004859924</v>
      </c>
      <c r="BQ421" s="8">
        <v>0.25</v>
      </c>
      <c r="BR421" s="8">
        <v>-1.355140209197998</v>
      </c>
      <c r="BS421" s="8">
        <v>7.355140209197998</v>
      </c>
      <c r="BT421" s="8">
        <v>1</v>
      </c>
      <c r="BU421" s="8">
        <v>0</v>
      </c>
      <c r="BV421" s="8">
        <v>0.15999999642372131</v>
      </c>
      <c r="BW421" s="8">
        <v>111115</v>
      </c>
      <c r="BX421">
        <f t="shared" si="201"/>
        <v>1.7541166687011716</v>
      </c>
      <c r="BY421">
        <f t="shared" si="202"/>
        <v>3.5002359045234674E-3</v>
      </c>
      <c r="BZ421">
        <f t="shared" si="203"/>
        <v>296.7934860229492</v>
      </c>
      <c r="CA421">
        <f t="shared" si="204"/>
        <v>297.19822731018064</v>
      </c>
      <c r="CB421">
        <f t="shared" si="205"/>
        <v>287.82391934788393</v>
      </c>
      <c r="CC421">
        <f t="shared" si="226"/>
        <v>0.552104776455559</v>
      </c>
      <c r="CD421">
        <f t="shared" si="206"/>
        <v>2.9314321194111459</v>
      </c>
      <c r="CE421">
        <f t="shared" si="207"/>
        <v>28.948236606484471</v>
      </c>
      <c r="CF421">
        <f t="shared" si="208"/>
        <v>10.921180866128026</v>
      </c>
      <c r="CG421">
        <f t="shared" si="209"/>
        <v>23.845856666564941</v>
      </c>
      <c r="CH421">
        <f t="shared" si="210"/>
        <v>2.9673548679784854</v>
      </c>
      <c r="CI421">
        <f t="shared" si="211"/>
        <v>0.31297198022564549</v>
      </c>
      <c r="CJ421">
        <f t="shared" si="212"/>
        <v>1.8255029117683299</v>
      </c>
      <c r="CK421">
        <f t="shared" si="213"/>
        <v>1.1418519562101554</v>
      </c>
      <c r="CL421">
        <f t="shared" si="214"/>
        <v>0.19655941664865559</v>
      </c>
      <c r="CM421">
        <f t="shared" si="215"/>
        <v>50.254880764265216</v>
      </c>
      <c r="CN421">
        <f t="shared" si="216"/>
        <v>0.64541818536575113</v>
      </c>
      <c r="CO421">
        <f t="shared" si="217"/>
        <v>62.667579091892179</v>
      </c>
      <c r="CP421">
        <f t="shared" si="218"/>
        <v>761.45061665250853</v>
      </c>
      <c r="CQ421">
        <f t="shared" si="219"/>
        <v>4.2282985081977767E-2</v>
      </c>
      <c r="CR421">
        <f t="shared" si="220"/>
        <v>0</v>
      </c>
      <c r="CS421">
        <f t="shared" si="221"/>
        <v>1574.1518756602902</v>
      </c>
      <c r="CT421">
        <f t="shared" si="222"/>
        <v>0</v>
      </c>
      <c r="CU421" t="e">
        <f t="shared" si="223"/>
        <v>#DIV/0!</v>
      </c>
      <c r="CV421" t="e">
        <f t="shared" si="224"/>
        <v>#DIV/0!</v>
      </c>
    </row>
    <row r="422" spans="1:100" x14ac:dyDescent="0.3">
      <c r="A422" s="4" t="str">
        <f>VLOOKUP(B422,ListCodeMtrx!A$1:B$91,2,TRUE)</f>
        <v>M34</v>
      </c>
      <c r="B422" s="5">
        <v>34</v>
      </c>
      <c r="C422" s="10">
        <v>23</v>
      </c>
      <c r="D422" s="10">
        <v>2</v>
      </c>
      <c r="E422" s="10">
        <v>1</v>
      </c>
      <c r="F422" s="1">
        <v>74</v>
      </c>
      <c r="G422" s="17">
        <v>41318</v>
      </c>
      <c r="H422" s="11">
        <v>2</v>
      </c>
      <c r="I422" s="11">
        <v>196.56407040017766</v>
      </c>
      <c r="J422" s="11">
        <v>2.7902072781220557</v>
      </c>
      <c r="K422" s="11">
        <v>169.89566651098099</v>
      </c>
      <c r="L422" s="11">
        <v>266.35926485855708</v>
      </c>
      <c r="M422" s="1">
        <v>46.4</v>
      </c>
      <c r="N422" s="19">
        <v>6</v>
      </c>
      <c r="O422" s="19" t="s">
        <v>604</v>
      </c>
      <c r="P422" s="12">
        <v>0.15763888888888888</v>
      </c>
      <c r="Q422" s="12">
        <f t="shared" si="225"/>
        <v>0.40550925925925929</v>
      </c>
      <c r="R422" s="19">
        <v>2607.5</v>
      </c>
      <c r="S422" s="19">
        <v>0</v>
      </c>
      <c r="T422" s="13" t="s">
        <v>194</v>
      </c>
      <c r="U422" s="5">
        <f t="shared" si="184"/>
        <v>30.822499752231948</v>
      </c>
      <c r="V422" s="5">
        <f t="shared" si="185"/>
        <v>0.31310317736354537</v>
      </c>
      <c r="W422" s="5">
        <f t="shared" si="186"/>
        <v>213.69250597674494</v>
      </c>
      <c r="X422" s="5">
        <v>23.923206329345703</v>
      </c>
      <c r="Y422" s="19">
        <v>1</v>
      </c>
      <c r="Z422" s="19">
        <v>1</v>
      </c>
      <c r="AA422" s="19">
        <v>0</v>
      </c>
      <c r="AB422" s="19">
        <v>0</v>
      </c>
      <c r="AC422" s="19">
        <v>479.63916015625</v>
      </c>
      <c r="AD422" s="19">
        <v>879.598388671875</v>
      </c>
      <c r="AE422" s="19">
        <v>640.461669921875</v>
      </c>
      <c r="AF422" s="5" t="e">
        <f t="shared" si="187"/>
        <v>#DIV/0!</v>
      </c>
      <c r="AG422" s="5">
        <f t="shared" si="188"/>
        <v>0.45470664074263739</v>
      </c>
      <c r="AH422" s="5">
        <f t="shared" si="189"/>
        <v>0.27187034654653902</v>
      </c>
      <c r="AI422" s="19">
        <v>-1</v>
      </c>
      <c r="AJ422" s="19">
        <v>0.87</v>
      </c>
      <c r="AK422" s="19">
        <v>0.92</v>
      </c>
      <c r="AL422" s="19">
        <v>10.127613067626953</v>
      </c>
      <c r="AM422" s="5">
        <f t="shared" si="190"/>
        <v>0.87506380653381344</v>
      </c>
      <c r="AN422" s="5">
        <f t="shared" si="191"/>
        <v>2.0225198571379385E-2</v>
      </c>
      <c r="AO422" s="5">
        <f t="shared" si="192"/>
        <v>0.59790274033058788</v>
      </c>
      <c r="AP422" s="5">
        <f t="shared" si="193"/>
        <v>1.8338752581947895</v>
      </c>
      <c r="AQ422" s="5">
        <f t="shared" si="194"/>
        <v>-1</v>
      </c>
      <c r="AR422" s="19">
        <v>1798.050048828125</v>
      </c>
      <c r="AS422" s="19">
        <v>0.5</v>
      </c>
      <c r="AT422" s="5">
        <f t="shared" si="195"/>
        <v>213.88155980478962</v>
      </c>
      <c r="AU422" s="5">
        <f t="shared" si="196"/>
        <v>3.4660054830004796</v>
      </c>
      <c r="AV422" s="5">
        <f t="shared" si="197"/>
        <v>1.1311061200994417</v>
      </c>
      <c r="AW422" s="5">
        <f t="shared" si="198"/>
        <v>23.923206329345703</v>
      </c>
      <c r="AX422" s="19">
        <v>2</v>
      </c>
      <c r="AY422" s="5">
        <f t="shared" si="199"/>
        <v>4.644859790802002</v>
      </c>
      <c r="AZ422" s="19">
        <v>1</v>
      </c>
      <c r="BA422" s="5">
        <f t="shared" si="200"/>
        <v>9.2897195816040039</v>
      </c>
      <c r="BB422" s="19">
        <v>24.112573623657227</v>
      </c>
      <c r="BC422" s="19">
        <v>23.923206329345703</v>
      </c>
      <c r="BD422" s="19">
        <v>25.017763137817383</v>
      </c>
      <c r="BE422" s="19">
        <v>399.49078369140625</v>
      </c>
      <c r="BF422" s="19">
        <v>381.16525268554687</v>
      </c>
      <c r="BG422" s="19">
        <v>16.330129623413086</v>
      </c>
      <c r="BH422" s="19">
        <v>18.270046234130859</v>
      </c>
      <c r="BI422" s="19">
        <v>54.841823577880859</v>
      </c>
      <c r="BJ422" s="19">
        <v>61.356685638427734</v>
      </c>
      <c r="BK422" s="19">
        <v>350.80697631835937</v>
      </c>
      <c r="BL422" s="19">
        <v>1798.050048828125</v>
      </c>
      <c r="BM422" s="19">
        <v>1249.8065185546875</v>
      </c>
      <c r="BN422" s="19">
        <v>101.26303863525391</v>
      </c>
      <c r="BO422" s="19">
        <v>-9.4445943832397461E-3</v>
      </c>
      <c r="BP422" s="19">
        <v>0.14180460572242737</v>
      </c>
      <c r="BQ422" s="19">
        <v>0.75</v>
      </c>
      <c r="BR422" s="19">
        <v>-1.355140209197998</v>
      </c>
      <c r="BS422" s="19">
        <v>7.355140209197998</v>
      </c>
      <c r="BT422" s="19">
        <v>1</v>
      </c>
      <c r="BU422" s="19">
        <v>0</v>
      </c>
      <c r="BV422" s="19">
        <v>0.15999999642372131</v>
      </c>
      <c r="BW422" s="19">
        <v>111115</v>
      </c>
      <c r="BX422" s="5">
        <f t="shared" si="201"/>
        <v>1.7540348815917968</v>
      </c>
      <c r="BY422" s="5">
        <f t="shared" si="202"/>
        <v>3.4660054830004798E-3</v>
      </c>
      <c r="BZ422" s="5">
        <f t="shared" si="203"/>
        <v>297.07320632934568</v>
      </c>
      <c r="CA422" s="5">
        <f t="shared" si="204"/>
        <v>297.2625736236572</v>
      </c>
      <c r="CB422" s="5">
        <f t="shared" si="205"/>
        <v>287.68800138217193</v>
      </c>
      <c r="CC422" s="5">
        <f t="shared" si="226"/>
        <v>0.54781928756581577</v>
      </c>
      <c r="CD422" s="5">
        <f t="shared" si="206"/>
        <v>2.9811865177741099</v>
      </c>
      <c r="CE422" s="5">
        <f t="shared" si="207"/>
        <v>29.440026271700621</v>
      </c>
      <c r="CF422" s="5">
        <f t="shared" si="208"/>
        <v>11.169980037569761</v>
      </c>
      <c r="CG422" s="5">
        <f t="shared" si="209"/>
        <v>24.017889976501465</v>
      </c>
      <c r="CH422" s="5">
        <f t="shared" si="210"/>
        <v>2.9981945414912081</v>
      </c>
      <c r="CI422" s="5">
        <f t="shared" si="211"/>
        <v>0.30289434584225133</v>
      </c>
      <c r="CJ422" s="5">
        <f t="shared" si="212"/>
        <v>1.8500803976746683</v>
      </c>
      <c r="CK422" s="5">
        <f t="shared" si="213"/>
        <v>1.1481141438165399</v>
      </c>
      <c r="CL422" s="5">
        <f t="shared" si="214"/>
        <v>0.19020043860737765</v>
      </c>
      <c r="CM422" s="5">
        <f t="shared" si="215"/>
        <v>21.639152488787349</v>
      </c>
      <c r="CN422" s="5">
        <f t="shared" si="216"/>
        <v>0.56062955495325972</v>
      </c>
      <c r="CO422" s="5">
        <f t="shared" si="217"/>
        <v>62.398637907651157</v>
      </c>
      <c r="CP422" s="5">
        <f t="shared" si="218"/>
        <v>376.68606746364713</v>
      </c>
      <c r="CQ422" s="5">
        <f t="shared" si="219"/>
        <v>5.1057954290645462E-2</v>
      </c>
      <c r="CR422" s="5">
        <f t="shared" si="220"/>
        <v>0</v>
      </c>
      <c r="CS422" s="5">
        <f t="shared" si="221"/>
        <v>1573.4085200658483</v>
      </c>
      <c r="CT422" s="5">
        <f t="shared" si="222"/>
        <v>399.959228515625</v>
      </c>
      <c r="CU422" s="5">
        <f t="shared" si="223"/>
        <v>0.27187034654653902</v>
      </c>
      <c r="CV422" s="5" t="e">
        <f t="shared" si="224"/>
        <v>#DIV/0!</v>
      </c>
    </row>
    <row r="423" spans="1:100" x14ac:dyDescent="0.3">
      <c r="A423" s="4" t="str">
        <f>VLOOKUP(B423,ListCodeMtrx!A$1:B$91,2,TRUE)</f>
        <v>M35</v>
      </c>
      <c r="B423">
        <v>35</v>
      </c>
      <c r="C423" s="10">
        <v>30</v>
      </c>
      <c r="D423" s="10">
        <v>2</v>
      </c>
      <c r="E423" s="10">
        <v>1</v>
      </c>
      <c r="F423" s="1">
        <v>74</v>
      </c>
      <c r="G423" s="3">
        <v>41318</v>
      </c>
      <c r="H423" s="11">
        <v>2</v>
      </c>
      <c r="I423" s="11">
        <v>194.76849962579746</v>
      </c>
      <c r="J423" s="11">
        <v>2.3536104046172346</v>
      </c>
      <c r="K423" s="11">
        <v>174.89428952956408</v>
      </c>
      <c r="L423" s="11">
        <v>267.7401276686067</v>
      </c>
      <c r="M423" s="1">
        <v>47.5</v>
      </c>
      <c r="N423" s="8">
        <v>7</v>
      </c>
      <c r="O423" s="8" t="s">
        <v>605</v>
      </c>
      <c r="P423" s="12">
        <v>0.15763888888888888</v>
      </c>
      <c r="Q423" s="12">
        <f t="shared" si="225"/>
        <v>0.40964120370370372</v>
      </c>
      <c r="R423" s="8">
        <v>2973</v>
      </c>
      <c r="S423" s="8">
        <v>0</v>
      </c>
      <c r="T423" s="13">
        <v>400</v>
      </c>
      <c r="U423">
        <f t="shared" si="184"/>
        <v>30.725579349198771</v>
      </c>
      <c r="V423">
        <f t="shared" si="185"/>
        <v>0.34337532462353626</v>
      </c>
      <c r="W423">
        <f t="shared" si="186"/>
        <v>229.32104535757998</v>
      </c>
      <c r="X423">
        <v>23.610044479370117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t="e">
        <f t="shared" si="187"/>
        <v>#DIV/0!</v>
      </c>
      <c r="AG423" t="e">
        <f t="shared" si="188"/>
        <v>#DIV/0!</v>
      </c>
      <c r="AH423" t="e">
        <f t="shared" si="189"/>
        <v>#DIV/0!</v>
      </c>
      <c r="AI423" s="8">
        <v>-1</v>
      </c>
      <c r="AJ423" s="8">
        <v>0.87</v>
      </c>
      <c r="AK423" s="8">
        <v>0.92</v>
      </c>
      <c r="AL423" s="8">
        <v>10.127613067626953</v>
      </c>
      <c r="AM423">
        <f t="shared" si="190"/>
        <v>0.87506380653381344</v>
      </c>
      <c r="AN423">
        <f t="shared" si="191"/>
        <v>2.0161242568672688E-2</v>
      </c>
      <c r="AO423" t="e">
        <f t="shared" si="192"/>
        <v>#DIV/0!</v>
      </c>
      <c r="AP423" t="e">
        <f t="shared" si="193"/>
        <v>#DIV/0!</v>
      </c>
      <c r="AQ423" t="e">
        <f t="shared" si="194"/>
        <v>#DIV/0!</v>
      </c>
      <c r="AR423" s="8">
        <v>1798.050048828125</v>
      </c>
      <c r="AS423" s="8">
        <v>0.5</v>
      </c>
      <c r="AT423" t="e">
        <f t="shared" si="195"/>
        <v>#DIV/0!</v>
      </c>
      <c r="AU423">
        <f t="shared" si="196"/>
        <v>3.4528703193176251</v>
      </c>
      <c r="AV423">
        <f t="shared" si="197"/>
        <v>1.0306897387312746</v>
      </c>
      <c r="AW423">
        <f t="shared" si="198"/>
        <v>23.610044479370117</v>
      </c>
      <c r="AX423" s="8">
        <v>2</v>
      </c>
      <c r="AY423">
        <f t="shared" si="199"/>
        <v>4.644859790802002</v>
      </c>
      <c r="AZ423" s="8">
        <v>1</v>
      </c>
      <c r="BA423">
        <f t="shared" si="200"/>
        <v>9.2897195816040039</v>
      </c>
      <c r="BB423" s="8">
        <v>24.014429092407227</v>
      </c>
      <c r="BC423" s="8">
        <v>23.610044479370117</v>
      </c>
      <c r="BD423" s="8">
        <v>25.016452789306641</v>
      </c>
      <c r="BE423" s="8">
        <v>400.3642578125</v>
      </c>
      <c r="BF423" s="8">
        <v>382.09619140625</v>
      </c>
      <c r="BG423" s="8">
        <v>16.782022476196289</v>
      </c>
      <c r="BH423" s="8">
        <v>18.713588714599609</v>
      </c>
      <c r="BI423" s="8">
        <v>56.687965393066406</v>
      </c>
      <c r="BJ423" s="8">
        <v>63.212600708007812</v>
      </c>
      <c r="BK423" s="8">
        <v>350.82977294921875</v>
      </c>
      <c r="BL423" s="8">
        <v>1798.26025390625</v>
      </c>
      <c r="BM423" s="8">
        <v>756.918701171875</v>
      </c>
      <c r="BN423" s="8">
        <v>101.25492095947266</v>
      </c>
      <c r="BO423" s="8">
        <v>-3.1295180320739746E-2</v>
      </c>
      <c r="BP423" s="8">
        <v>0.14174738526344299</v>
      </c>
      <c r="BQ423" s="8">
        <v>0.25</v>
      </c>
      <c r="BR423" s="8">
        <v>-1.355140209197998</v>
      </c>
      <c r="BS423" s="8">
        <v>7.355140209197998</v>
      </c>
      <c r="BT423" s="8">
        <v>1</v>
      </c>
      <c r="BU423" s="8">
        <v>0</v>
      </c>
      <c r="BV423" s="8">
        <v>0.15999999642372131</v>
      </c>
      <c r="BW423" s="8">
        <v>111115</v>
      </c>
      <c r="BX423">
        <f t="shared" si="201"/>
        <v>1.7541488647460934</v>
      </c>
      <c r="BY423">
        <f t="shared" si="202"/>
        <v>3.4528703193176251E-3</v>
      </c>
      <c r="BZ423">
        <f t="shared" si="203"/>
        <v>296.76004447937009</v>
      </c>
      <c r="CA423">
        <f t="shared" si="204"/>
        <v>297.1644290924072</v>
      </c>
      <c r="CB423">
        <f t="shared" si="205"/>
        <v>287.72163419392018</v>
      </c>
      <c r="CC423">
        <f t="shared" si="226"/>
        <v>0.56003678283037073</v>
      </c>
      <c r="CD423">
        <f t="shared" si="206"/>
        <v>2.9255326848961376</v>
      </c>
      <c r="CE423">
        <f t="shared" si="207"/>
        <v>28.892745727065293</v>
      </c>
      <c r="CF423">
        <f t="shared" si="208"/>
        <v>10.179157012465684</v>
      </c>
      <c r="CG423">
        <f t="shared" si="209"/>
        <v>23.812236785888672</v>
      </c>
      <c r="CH423">
        <f t="shared" si="210"/>
        <v>2.9613604855289895</v>
      </c>
      <c r="CI423">
        <f t="shared" si="211"/>
        <v>0.33113558083318956</v>
      </c>
      <c r="CJ423">
        <f t="shared" si="212"/>
        <v>1.894842946164863</v>
      </c>
      <c r="CK423">
        <f t="shared" si="213"/>
        <v>1.0665175393641264</v>
      </c>
      <c r="CL423">
        <f t="shared" si="214"/>
        <v>0.20802566638584438</v>
      </c>
      <c r="CM423">
        <f t="shared" si="215"/>
        <v>23.219884322025408</v>
      </c>
      <c r="CN423">
        <f t="shared" si="216"/>
        <v>0.60016574494918906</v>
      </c>
      <c r="CO423">
        <f t="shared" si="217"/>
        <v>65.1965442080716</v>
      </c>
      <c r="CP423">
        <f t="shared" si="218"/>
        <v>377.63109084459705</v>
      </c>
      <c r="CQ423">
        <f t="shared" si="219"/>
        <v>5.304652188140431E-2</v>
      </c>
      <c r="CR423">
        <f t="shared" si="220"/>
        <v>0</v>
      </c>
      <c r="CS423">
        <f t="shared" si="221"/>
        <v>1573.5924629216649</v>
      </c>
      <c r="CT423">
        <f t="shared" si="222"/>
        <v>0</v>
      </c>
      <c r="CU423" t="e">
        <f t="shared" si="223"/>
        <v>#DIV/0!</v>
      </c>
      <c r="CV423" t="e">
        <f t="shared" si="224"/>
        <v>#DIV/0!</v>
      </c>
    </row>
    <row r="424" spans="1:100" s="5" customFormat="1" x14ac:dyDescent="0.3">
      <c r="A424" s="4" t="str">
        <f>VLOOKUP(B424,ListCodeMtrx!A$1:B$91,2,TRUE)</f>
        <v>M35</v>
      </c>
      <c r="B424">
        <v>35</v>
      </c>
      <c r="C424" s="10">
        <v>30</v>
      </c>
      <c r="D424" s="10">
        <v>2</v>
      </c>
      <c r="E424" s="10">
        <v>1</v>
      </c>
      <c r="F424" s="1">
        <v>74</v>
      </c>
      <c r="G424" s="3">
        <v>41318</v>
      </c>
      <c r="H424" s="11">
        <v>2</v>
      </c>
      <c r="I424" s="11">
        <v>194.76849962579746</v>
      </c>
      <c r="J424" s="11">
        <v>2.3536104046172346</v>
      </c>
      <c r="K424" s="11">
        <v>174.89428952956408</v>
      </c>
      <c r="L424" s="11">
        <v>267.7401276686067</v>
      </c>
      <c r="M424" s="1">
        <v>47.5</v>
      </c>
      <c r="N424" s="8">
        <v>8</v>
      </c>
      <c r="O424" s="8" t="s">
        <v>606</v>
      </c>
      <c r="P424" s="12">
        <v>0.15763888888888888</v>
      </c>
      <c r="Q424" s="12">
        <f t="shared" si="225"/>
        <v>0.41203703703703709</v>
      </c>
      <c r="R424" s="8">
        <v>3180</v>
      </c>
      <c r="S424" s="8">
        <v>0</v>
      </c>
      <c r="T424" s="13">
        <v>50</v>
      </c>
      <c r="U424" s="14">
        <f t="shared" si="184"/>
        <v>-4.3627735481508011E-3</v>
      </c>
      <c r="V424" s="14">
        <f t="shared" si="185"/>
        <v>0.33021205838231299</v>
      </c>
      <c r="W424" s="14">
        <f t="shared" si="186"/>
        <v>48.252934939585138</v>
      </c>
      <c r="X424" s="15">
        <v>23.81757926940918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t="e">
        <f t="shared" si="187"/>
        <v>#DIV/0!</v>
      </c>
      <c r="AG424" t="e">
        <f t="shared" si="188"/>
        <v>#DIV/0!</v>
      </c>
      <c r="AH424" t="e">
        <f t="shared" si="189"/>
        <v>#DIV/0!</v>
      </c>
      <c r="AI424" s="8">
        <v>-1</v>
      </c>
      <c r="AJ424" s="8">
        <v>0.87</v>
      </c>
      <c r="AK424" s="8">
        <v>0.92</v>
      </c>
      <c r="AL424" s="8">
        <v>10.127613067626953</v>
      </c>
      <c r="AM424">
        <f t="shared" si="190"/>
        <v>0.87506380653381344</v>
      </c>
      <c r="AN424">
        <f t="shared" si="191"/>
        <v>6.3275111147562211E-4</v>
      </c>
      <c r="AO424" t="e">
        <f t="shared" si="192"/>
        <v>#DIV/0!</v>
      </c>
      <c r="AP424" t="e">
        <f t="shared" si="193"/>
        <v>#DIV/0!</v>
      </c>
      <c r="AQ424" t="e">
        <f t="shared" si="194"/>
        <v>#DIV/0!</v>
      </c>
      <c r="AR424" s="8">
        <v>1798.050048828125</v>
      </c>
      <c r="AS424" s="8">
        <v>0.5</v>
      </c>
      <c r="AT424" t="e">
        <f t="shared" si="195"/>
        <v>#DIV/0!</v>
      </c>
      <c r="AU424">
        <f t="shared" si="196"/>
        <v>3.4110773860756272</v>
      </c>
      <c r="AV424">
        <f t="shared" si="197"/>
        <v>1.0570610648917198</v>
      </c>
      <c r="AW424">
        <f t="shared" si="198"/>
        <v>23.81757926940918</v>
      </c>
      <c r="AX424" s="8">
        <v>2</v>
      </c>
      <c r="AY424">
        <f t="shared" si="199"/>
        <v>4.644859790802002</v>
      </c>
      <c r="AZ424" s="8">
        <v>1</v>
      </c>
      <c r="BA424">
        <f t="shared" si="200"/>
        <v>9.2897195816040039</v>
      </c>
      <c r="BB424" s="8">
        <v>24.029359817504883</v>
      </c>
      <c r="BC424" s="8">
        <v>23.81757926940918</v>
      </c>
      <c r="BD424" s="8">
        <v>25.014719009399414</v>
      </c>
      <c r="BE424" s="8">
        <v>49.152740478515625</v>
      </c>
      <c r="BF424" s="8">
        <v>49.059818267822266</v>
      </c>
      <c r="BG424" s="8">
        <v>16.908969879150391</v>
      </c>
      <c r="BH424" s="8">
        <v>18.817134857177734</v>
      </c>
      <c r="BI424" s="8">
        <v>57.063308715820312</v>
      </c>
      <c r="BJ424" s="8">
        <v>63.502861022949219</v>
      </c>
      <c r="BK424" s="8">
        <v>350.79678344726562</v>
      </c>
      <c r="BL424" s="8">
        <v>1798.16064453125</v>
      </c>
      <c r="BM424" s="8">
        <v>710.50299072265625</v>
      </c>
      <c r="BN424" s="8">
        <v>101.25086975097656</v>
      </c>
      <c r="BO424" s="8">
        <v>-0.3252938985824585</v>
      </c>
      <c r="BP424" s="8">
        <v>0.16110888123512268</v>
      </c>
      <c r="BQ424" s="8">
        <v>0.5</v>
      </c>
      <c r="BR424" s="8">
        <v>-1.355140209197998</v>
      </c>
      <c r="BS424" s="8">
        <v>7.355140209197998</v>
      </c>
      <c r="BT424" s="8">
        <v>1</v>
      </c>
      <c r="BU424" s="8">
        <v>0</v>
      </c>
      <c r="BV424" s="8">
        <v>0.15999999642372131</v>
      </c>
      <c r="BW424" s="8">
        <v>111115</v>
      </c>
      <c r="BX424">
        <f t="shared" si="201"/>
        <v>1.7539839172363281</v>
      </c>
      <c r="BY424">
        <f t="shared" si="202"/>
        <v>3.411077386075627E-3</v>
      </c>
      <c r="BZ424">
        <f t="shared" si="203"/>
        <v>296.96757926940916</v>
      </c>
      <c r="CA424">
        <f t="shared" si="204"/>
        <v>297.17935981750486</v>
      </c>
      <c r="CB424">
        <f t="shared" si="205"/>
        <v>287.70569669427641</v>
      </c>
      <c r="CC424">
        <f t="shared" si="226"/>
        <v>0.55860913542164636</v>
      </c>
      <c r="CD424">
        <f t="shared" si="206"/>
        <v>2.9623123354023835</v>
      </c>
      <c r="CE424">
        <f t="shared" si="207"/>
        <v>29.257154458900949</v>
      </c>
      <c r="CF424">
        <f t="shared" si="208"/>
        <v>10.440019601723215</v>
      </c>
      <c r="CG424">
        <f t="shared" si="209"/>
        <v>23.923469543457031</v>
      </c>
      <c r="CH424">
        <f t="shared" si="210"/>
        <v>2.981233681742316</v>
      </c>
      <c r="CI424">
        <f t="shared" si="211"/>
        <v>0.31887725813821904</v>
      </c>
      <c r="CJ424">
        <f t="shared" si="212"/>
        <v>1.9052512705106637</v>
      </c>
      <c r="CK424">
        <f t="shared" si="213"/>
        <v>1.0759824112316523</v>
      </c>
      <c r="CL424">
        <f t="shared" si="214"/>
        <v>0.20028656773241438</v>
      </c>
      <c r="CM424">
        <f t="shared" si="215"/>
        <v>4.8856516306702806</v>
      </c>
      <c r="CN424">
        <f t="shared" si="216"/>
        <v>0.98355307139883252</v>
      </c>
      <c r="CO424">
        <f t="shared" si="217"/>
        <v>64.69253320650374</v>
      </c>
      <c r="CP424">
        <f t="shared" si="218"/>
        <v>49.060452274504414</v>
      </c>
      <c r="CQ424">
        <f t="shared" si="219"/>
        <v>-5.7528795506615193E-5</v>
      </c>
      <c r="CR424">
        <f t="shared" si="220"/>
        <v>0</v>
      </c>
      <c r="CS424">
        <f t="shared" si="221"/>
        <v>1573.5052983628111</v>
      </c>
      <c r="CT424">
        <f t="shared" si="222"/>
        <v>0</v>
      </c>
      <c r="CU424" t="e">
        <f t="shared" si="223"/>
        <v>#DIV/0!</v>
      </c>
      <c r="CV424" t="e">
        <f t="shared" si="224"/>
        <v>#DIV/0!</v>
      </c>
    </row>
    <row r="425" spans="1:100" x14ac:dyDescent="0.3">
      <c r="A425" s="4" t="str">
        <f>VLOOKUP(B425,ListCodeMtrx!A$1:B$91,2,TRUE)</f>
        <v>M35</v>
      </c>
      <c r="B425">
        <v>35</v>
      </c>
      <c r="C425" s="10">
        <v>30</v>
      </c>
      <c r="D425" s="10">
        <v>2</v>
      </c>
      <c r="E425" s="10">
        <v>1</v>
      </c>
      <c r="F425" s="1">
        <v>74</v>
      </c>
      <c r="G425" s="3">
        <v>41318</v>
      </c>
      <c r="H425" s="11">
        <v>2</v>
      </c>
      <c r="I425" s="11">
        <v>194.76849962579746</v>
      </c>
      <c r="J425" s="11">
        <v>2.3536104046172346</v>
      </c>
      <c r="K425" s="11">
        <v>174.89428952956408</v>
      </c>
      <c r="L425" s="11">
        <v>267.7401276686067</v>
      </c>
      <c r="M425" s="1">
        <v>47.5</v>
      </c>
      <c r="N425" s="8">
        <v>9</v>
      </c>
      <c r="O425" s="8" t="s">
        <v>607</v>
      </c>
      <c r="P425" s="12">
        <v>0.15763888888888888</v>
      </c>
      <c r="Q425" s="12">
        <f t="shared" si="225"/>
        <v>0.41412037037037031</v>
      </c>
      <c r="R425" s="8">
        <v>3360</v>
      </c>
      <c r="S425" s="8">
        <v>0</v>
      </c>
      <c r="T425" s="13">
        <v>150</v>
      </c>
      <c r="U425" s="14">
        <f t="shared" si="184"/>
        <v>10.949285233803034</v>
      </c>
      <c r="V425" s="14">
        <f t="shared" si="185"/>
        <v>0.35051667183291302</v>
      </c>
      <c r="W425" s="14">
        <f t="shared" si="186"/>
        <v>91.389109964219884</v>
      </c>
      <c r="X425" s="15">
        <v>23.843044281005859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t="e">
        <f t="shared" si="187"/>
        <v>#DIV/0!</v>
      </c>
      <c r="AG425" t="e">
        <f t="shared" si="188"/>
        <v>#DIV/0!</v>
      </c>
      <c r="AH425" t="e">
        <f t="shared" si="189"/>
        <v>#DIV/0!</v>
      </c>
      <c r="AI425" s="8">
        <v>-1</v>
      </c>
      <c r="AJ425" s="8">
        <v>0.87</v>
      </c>
      <c r="AK425" s="8">
        <v>0.92</v>
      </c>
      <c r="AL425" s="8">
        <v>10.09855842590332</v>
      </c>
      <c r="AM425">
        <f t="shared" si="190"/>
        <v>0.87504927921295161</v>
      </c>
      <c r="AN425">
        <f t="shared" si="191"/>
        <v>7.577564187859414E-3</v>
      </c>
      <c r="AO425" t="e">
        <f t="shared" si="192"/>
        <v>#DIV/0!</v>
      </c>
      <c r="AP425" t="e">
        <f t="shared" si="193"/>
        <v>#DIV/0!</v>
      </c>
      <c r="AQ425" t="e">
        <f t="shared" si="194"/>
        <v>#DIV/0!</v>
      </c>
      <c r="AR425" s="8">
        <v>1798.050048828125</v>
      </c>
      <c r="AS425" s="8">
        <v>0.5</v>
      </c>
      <c r="AT425" t="e">
        <f t="shared" si="195"/>
        <v>#DIV/0!</v>
      </c>
      <c r="AU425">
        <f t="shared" si="196"/>
        <v>3.5514925567679332</v>
      </c>
      <c r="AV425">
        <f t="shared" si="197"/>
        <v>1.0388494154434904</v>
      </c>
      <c r="AW425">
        <f t="shared" si="198"/>
        <v>23.843044281005859</v>
      </c>
      <c r="AX425" s="8">
        <v>2</v>
      </c>
      <c r="AY425">
        <f t="shared" si="199"/>
        <v>4.644859790802002</v>
      </c>
      <c r="AZ425" s="8">
        <v>1</v>
      </c>
      <c r="BA425">
        <f t="shared" si="200"/>
        <v>9.2897195816040039</v>
      </c>
      <c r="BB425" s="8">
        <v>24.076000213623047</v>
      </c>
      <c r="BC425" s="8">
        <v>23.843044281005859</v>
      </c>
      <c r="BD425" s="8">
        <v>25.016059875488281</v>
      </c>
      <c r="BE425" s="8">
        <v>151.49775695800781</v>
      </c>
      <c r="BF425" s="8">
        <v>144.96163940429687</v>
      </c>
      <c r="BG425" s="8">
        <v>17.055856704711914</v>
      </c>
      <c r="BH425" s="8">
        <v>19.042137145996094</v>
      </c>
      <c r="BI425" s="8">
        <v>57.397163391113281</v>
      </c>
      <c r="BJ425" s="8">
        <v>64.081489562988281</v>
      </c>
      <c r="BK425" s="8">
        <v>350.79281616210937</v>
      </c>
      <c r="BL425" s="8">
        <v>1802.103759765625</v>
      </c>
      <c r="BM425" s="8">
        <v>796.331298828125</v>
      </c>
      <c r="BN425" s="8">
        <v>101.24932861328125</v>
      </c>
      <c r="BO425" s="8">
        <v>-0.163138747215271</v>
      </c>
      <c r="BP425" s="8">
        <v>0.15631189942359924</v>
      </c>
      <c r="BQ425" s="8">
        <v>0.75</v>
      </c>
      <c r="BR425" s="8">
        <v>-1.355140209197998</v>
      </c>
      <c r="BS425" s="8">
        <v>7.355140209197998</v>
      </c>
      <c r="BT425" s="8">
        <v>1</v>
      </c>
      <c r="BU425" s="8">
        <v>0</v>
      </c>
      <c r="BV425" s="8">
        <v>0.15999999642372131</v>
      </c>
      <c r="BW425" s="8">
        <v>111115</v>
      </c>
      <c r="BX425">
        <f t="shared" si="201"/>
        <v>1.7539640808105468</v>
      </c>
      <c r="BY425">
        <f t="shared" si="202"/>
        <v>3.5514925567679333E-3</v>
      </c>
      <c r="BZ425">
        <f t="shared" si="203"/>
        <v>296.99304428100584</v>
      </c>
      <c r="CA425">
        <f t="shared" si="204"/>
        <v>297.22600021362302</v>
      </c>
      <c r="CB425">
        <f t="shared" si="205"/>
        <v>288.33659511767473</v>
      </c>
      <c r="CC425">
        <f t="shared" si="226"/>
        <v>0.53732068624312534</v>
      </c>
      <c r="CD425">
        <f t="shared" si="206"/>
        <v>2.9668530168376184</v>
      </c>
      <c r="CE425">
        <f t="shared" si="207"/>
        <v>29.302446322083021</v>
      </c>
      <c r="CF425">
        <f t="shared" si="208"/>
        <v>10.260309176086928</v>
      </c>
      <c r="CG425">
        <f t="shared" si="209"/>
        <v>23.959522247314453</v>
      </c>
      <c r="CH425">
        <f t="shared" si="210"/>
        <v>2.9876999463803817</v>
      </c>
      <c r="CI425">
        <f t="shared" si="211"/>
        <v>0.33777196993942782</v>
      </c>
      <c r="CJ425">
        <f t="shared" si="212"/>
        <v>1.928003601394128</v>
      </c>
      <c r="CK425">
        <f t="shared" si="213"/>
        <v>1.0596963449862538</v>
      </c>
      <c r="CL425">
        <f t="shared" si="214"/>
        <v>0.21221667739441163</v>
      </c>
      <c r="CM425">
        <f t="shared" si="215"/>
        <v>9.2530860264425954</v>
      </c>
      <c r="CN425">
        <f t="shared" si="216"/>
        <v>0.63043650954675234</v>
      </c>
      <c r="CO425">
        <f t="shared" si="217"/>
        <v>65.422120988829008</v>
      </c>
      <c r="CP425">
        <f t="shared" si="218"/>
        <v>143.37046811696271</v>
      </c>
      <c r="CQ425">
        <f t="shared" si="219"/>
        <v>4.9963250641176488E-2</v>
      </c>
      <c r="CR425">
        <f t="shared" si="220"/>
        <v>0</v>
      </c>
      <c r="CS425">
        <f t="shared" si="221"/>
        <v>1576.9295960498603</v>
      </c>
      <c r="CT425">
        <f t="shared" si="222"/>
        <v>0</v>
      </c>
      <c r="CU425" t="e">
        <f t="shared" si="223"/>
        <v>#DIV/0!</v>
      </c>
      <c r="CV425" t="e">
        <f t="shared" si="224"/>
        <v>#DIV/0!</v>
      </c>
    </row>
    <row r="426" spans="1:100" x14ac:dyDescent="0.3">
      <c r="A426" s="4" t="str">
        <f>VLOOKUP(B426,ListCodeMtrx!A$1:B$91,2,TRUE)</f>
        <v>M35</v>
      </c>
      <c r="B426">
        <v>35</v>
      </c>
      <c r="C426" s="10">
        <v>30</v>
      </c>
      <c r="D426" s="10">
        <v>2</v>
      </c>
      <c r="E426" s="10">
        <v>1</v>
      </c>
      <c r="F426" s="1">
        <v>74</v>
      </c>
      <c r="G426" s="3">
        <v>41318</v>
      </c>
      <c r="H426" s="11">
        <v>2</v>
      </c>
      <c r="I426" s="11">
        <v>194.76849962579746</v>
      </c>
      <c r="J426" s="11">
        <v>2.3536104046172346</v>
      </c>
      <c r="K426" s="11">
        <v>174.89428952956408</v>
      </c>
      <c r="L426" s="11">
        <v>267.7401276686067</v>
      </c>
      <c r="M426" s="1">
        <v>47.5</v>
      </c>
      <c r="N426" s="8">
        <v>10</v>
      </c>
      <c r="O426" s="8" t="s">
        <v>608</v>
      </c>
      <c r="P426" s="12">
        <v>0.15763888888888888</v>
      </c>
      <c r="Q426" s="12">
        <f t="shared" si="225"/>
        <v>0.41640046296296296</v>
      </c>
      <c r="R426" s="8">
        <v>3557</v>
      </c>
      <c r="S426" s="8">
        <v>0</v>
      </c>
      <c r="T426" s="13" t="s">
        <v>192</v>
      </c>
      <c r="U426" s="14">
        <f t="shared" si="184"/>
        <v>33.87946566081839</v>
      </c>
      <c r="V426" s="14">
        <f t="shared" si="185"/>
        <v>0.37936671177611497</v>
      </c>
      <c r="W426" s="14">
        <f t="shared" si="186"/>
        <v>227.0106932072263</v>
      </c>
      <c r="X426" s="15">
        <v>23.834911346435547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t="e">
        <f t="shared" si="187"/>
        <v>#DIV/0!</v>
      </c>
      <c r="AG426" t="e">
        <f t="shared" si="188"/>
        <v>#DIV/0!</v>
      </c>
      <c r="AH426" t="e">
        <f t="shared" si="189"/>
        <v>#DIV/0!</v>
      </c>
      <c r="AI426" s="8">
        <v>-1</v>
      </c>
      <c r="AJ426" s="8">
        <v>0.87</v>
      </c>
      <c r="AK426" s="8">
        <v>0.92</v>
      </c>
      <c r="AL426" s="8">
        <v>10.09855842590332</v>
      </c>
      <c r="AM426">
        <f t="shared" si="190"/>
        <v>0.87504927921295161</v>
      </c>
      <c r="AN426">
        <f t="shared" si="191"/>
        <v>2.2130415710435468E-2</v>
      </c>
      <c r="AO426" t="e">
        <f t="shared" si="192"/>
        <v>#DIV/0!</v>
      </c>
      <c r="AP426" t="e">
        <f t="shared" si="193"/>
        <v>#DIV/0!</v>
      </c>
      <c r="AQ426" t="e">
        <f t="shared" si="194"/>
        <v>#DIV/0!</v>
      </c>
      <c r="AR426" s="8">
        <v>1798.050048828125</v>
      </c>
      <c r="AS426" s="8">
        <v>0.5</v>
      </c>
      <c r="AT426" t="e">
        <f t="shared" si="195"/>
        <v>#DIV/0!</v>
      </c>
      <c r="AU426">
        <f t="shared" si="196"/>
        <v>3.7076750918016605</v>
      </c>
      <c r="AV426">
        <f t="shared" si="197"/>
        <v>1.0048636328801741</v>
      </c>
      <c r="AW426">
        <f t="shared" si="198"/>
        <v>23.834911346435547</v>
      </c>
      <c r="AX426" s="8">
        <v>2</v>
      </c>
      <c r="AY426">
        <f t="shared" si="199"/>
        <v>4.644859790802002</v>
      </c>
      <c r="AZ426" s="8">
        <v>1</v>
      </c>
      <c r="BA426">
        <f t="shared" si="200"/>
        <v>9.2897195816040039</v>
      </c>
      <c r="BB426" s="8">
        <v>24.143138885498047</v>
      </c>
      <c r="BC426" s="8">
        <v>23.834911346435547</v>
      </c>
      <c r="BD426" s="8">
        <v>25.010913848876953</v>
      </c>
      <c r="BE426" s="8">
        <v>399.92404174804688</v>
      </c>
      <c r="BF426" s="8">
        <v>379.80596923828125</v>
      </c>
      <c r="BG426" s="8">
        <v>17.291255950927734</v>
      </c>
      <c r="BH426" s="8">
        <v>19.364130020141602</v>
      </c>
      <c r="BI426" s="8">
        <v>57.953357696533203</v>
      </c>
      <c r="BJ426" s="8">
        <v>64.900802612304688</v>
      </c>
      <c r="BK426" s="8">
        <v>350.80560302734375</v>
      </c>
      <c r="BL426" s="8">
        <v>1801.14111328125</v>
      </c>
      <c r="BM426" s="8">
        <v>823.40087890625</v>
      </c>
      <c r="BN426" s="8">
        <v>101.24588775634766</v>
      </c>
      <c r="BO426" s="8">
        <v>4.9721360206604004E-2</v>
      </c>
      <c r="BP426" s="8">
        <v>0.15241709351539612</v>
      </c>
      <c r="BQ426" s="8">
        <v>0.5</v>
      </c>
      <c r="BR426" s="8">
        <v>-1.355140209197998</v>
      </c>
      <c r="BS426" s="8">
        <v>7.355140209197998</v>
      </c>
      <c r="BT426" s="8">
        <v>1</v>
      </c>
      <c r="BU426" s="8">
        <v>0</v>
      </c>
      <c r="BV426" s="8">
        <v>0.15999999642372131</v>
      </c>
      <c r="BW426" s="8">
        <v>111115</v>
      </c>
      <c r="BX426">
        <f t="shared" si="201"/>
        <v>1.7540280151367187</v>
      </c>
      <c r="BY426">
        <f t="shared" si="202"/>
        <v>3.7076750918016606E-3</v>
      </c>
      <c r="BZ426">
        <f t="shared" si="203"/>
        <v>296.98491134643552</v>
      </c>
      <c r="CA426">
        <f t="shared" si="204"/>
        <v>297.29313888549802</v>
      </c>
      <c r="CB426">
        <f t="shared" si="205"/>
        <v>288.18257168361743</v>
      </c>
      <c r="CC426">
        <f t="shared" si="226"/>
        <v>0.51256625058561811</v>
      </c>
      <c r="CD426">
        <f t="shared" si="206"/>
        <v>2.9654021673987527</v>
      </c>
      <c r="CE426">
        <f t="shared" si="207"/>
        <v>29.289112211007655</v>
      </c>
      <c r="CF426">
        <f t="shared" si="208"/>
        <v>9.9249821908660536</v>
      </c>
      <c r="CG426">
        <f t="shared" si="209"/>
        <v>23.989025115966797</v>
      </c>
      <c r="CH426">
        <f t="shared" si="210"/>
        <v>2.9930005798739541</v>
      </c>
      <c r="CI426">
        <f t="shared" si="211"/>
        <v>0.36448225448232136</v>
      </c>
      <c r="CJ426">
        <f t="shared" si="212"/>
        <v>1.9605385345185786</v>
      </c>
      <c r="CK426">
        <f t="shared" si="213"/>
        <v>1.0324620453553754</v>
      </c>
      <c r="CL426">
        <f t="shared" si="214"/>
        <v>0.22909350395115363</v>
      </c>
      <c r="CM426">
        <f t="shared" si="215"/>
        <v>22.983899163949509</v>
      </c>
      <c r="CN426">
        <f t="shared" si="216"/>
        <v>0.59770175193008923</v>
      </c>
      <c r="CO426">
        <f t="shared" si="217"/>
        <v>66.631534053569936</v>
      </c>
      <c r="CP426">
        <f t="shared" si="218"/>
        <v>374.8825398236113</v>
      </c>
      <c r="CQ426">
        <f t="shared" si="219"/>
        <v>6.0217282217457729E-2</v>
      </c>
      <c r="CR426">
        <f t="shared" si="220"/>
        <v>0</v>
      </c>
      <c r="CS426">
        <f t="shared" si="221"/>
        <v>1576.0872329375711</v>
      </c>
      <c r="CT426">
        <f t="shared" si="222"/>
        <v>0</v>
      </c>
      <c r="CU426" t="e">
        <f t="shared" si="223"/>
        <v>#DIV/0!</v>
      </c>
      <c r="CV426" t="e">
        <f t="shared" si="224"/>
        <v>#DIV/0!</v>
      </c>
    </row>
    <row r="427" spans="1:100" x14ac:dyDescent="0.3">
      <c r="A427" s="4" t="str">
        <f>VLOOKUP(B427,ListCodeMtrx!A$1:B$91,2,TRUE)</f>
        <v>M35</v>
      </c>
      <c r="B427">
        <v>35</v>
      </c>
      <c r="C427" s="10">
        <v>30</v>
      </c>
      <c r="D427" s="10">
        <v>2</v>
      </c>
      <c r="E427" s="10">
        <v>1</v>
      </c>
      <c r="F427" s="1">
        <v>74</v>
      </c>
      <c r="G427" s="3">
        <v>41318</v>
      </c>
      <c r="H427" s="11">
        <v>2</v>
      </c>
      <c r="I427" s="11">
        <v>194.76849962579746</v>
      </c>
      <c r="J427" s="11">
        <v>2.3536104046172346</v>
      </c>
      <c r="K427" s="11">
        <v>174.89428952956408</v>
      </c>
      <c r="L427" s="11">
        <v>267.7401276686067</v>
      </c>
      <c r="M427" s="1">
        <v>47.5</v>
      </c>
      <c r="N427" s="8">
        <v>11</v>
      </c>
      <c r="O427" s="8" t="s">
        <v>609</v>
      </c>
      <c r="P427" s="12">
        <v>0.15763888888888888</v>
      </c>
      <c r="Q427" s="12">
        <f t="shared" si="225"/>
        <v>0.41881944444444452</v>
      </c>
      <c r="R427" s="8">
        <v>3766</v>
      </c>
      <c r="S427" s="8">
        <v>0</v>
      </c>
      <c r="T427" s="13">
        <v>800</v>
      </c>
      <c r="U427" s="14">
        <f t="shared" si="184"/>
        <v>52.853883308450023</v>
      </c>
      <c r="V427" s="14">
        <f t="shared" si="185"/>
        <v>0.40474726458439153</v>
      </c>
      <c r="W427" s="14">
        <f t="shared" si="186"/>
        <v>540.74470776102044</v>
      </c>
      <c r="X427" s="15">
        <v>23.761985778808594</v>
      </c>
      <c r="Y427" s="8">
        <v>0</v>
      </c>
      <c r="Z427" s="8">
        <v>0</v>
      </c>
      <c r="AA427" s="8">
        <v>0</v>
      </c>
      <c r="AB427" s="27">
        <v>0</v>
      </c>
      <c r="AC427" s="8">
        <v>0</v>
      </c>
      <c r="AD427" s="8">
        <v>0</v>
      </c>
      <c r="AE427" s="8">
        <v>0</v>
      </c>
      <c r="AF427" t="e">
        <f t="shared" si="187"/>
        <v>#DIV/0!</v>
      </c>
      <c r="AG427" t="e">
        <f t="shared" si="188"/>
        <v>#DIV/0!</v>
      </c>
      <c r="AH427" t="e">
        <f t="shared" si="189"/>
        <v>#DIV/0!</v>
      </c>
      <c r="AI427" s="8">
        <v>-1</v>
      </c>
      <c r="AJ427" s="8">
        <v>0.87</v>
      </c>
      <c r="AK427" s="8">
        <v>0.92</v>
      </c>
      <c r="AL427" s="8">
        <v>10.09855842590332</v>
      </c>
      <c r="AM427">
        <f t="shared" si="190"/>
        <v>0.87504927921295161</v>
      </c>
      <c r="AN427">
        <f t="shared" si="191"/>
        <v>3.4170512385339753E-2</v>
      </c>
      <c r="AO427" t="e">
        <f t="shared" si="192"/>
        <v>#DIV/0!</v>
      </c>
      <c r="AP427" t="e">
        <f t="shared" si="193"/>
        <v>#DIV/0!</v>
      </c>
      <c r="AQ427" t="e">
        <f t="shared" si="194"/>
        <v>#DIV/0!</v>
      </c>
      <c r="AR427" s="8">
        <v>1798.050048828125</v>
      </c>
      <c r="AS427" s="8">
        <v>0.5</v>
      </c>
      <c r="AT427" t="e">
        <f t="shared" si="195"/>
        <v>#DIV/0!</v>
      </c>
      <c r="AU427">
        <f t="shared" si="196"/>
        <v>3.8758018889878136</v>
      </c>
      <c r="AV427">
        <f t="shared" si="197"/>
        <v>0.98717208454570882</v>
      </c>
      <c r="AW427">
        <f t="shared" si="198"/>
        <v>23.761985778808594</v>
      </c>
      <c r="AX427" s="8">
        <v>2</v>
      </c>
      <c r="AY427">
        <f t="shared" si="199"/>
        <v>4.644859790802002</v>
      </c>
      <c r="AZ427" s="8">
        <v>1</v>
      </c>
      <c r="BA427">
        <f t="shared" si="200"/>
        <v>9.2897195816040039</v>
      </c>
      <c r="BB427" s="8">
        <v>24.145309448242188</v>
      </c>
      <c r="BC427" s="8">
        <v>23.761985778808594</v>
      </c>
      <c r="BD427" s="8">
        <v>25.012197494506836</v>
      </c>
      <c r="BE427" s="8">
        <v>799.7049560546875</v>
      </c>
      <c r="BF427" s="8">
        <v>767.87408447265625</v>
      </c>
      <c r="BG427" s="8">
        <v>17.244064331054687</v>
      </c>
      <c r="BH427" s="8">
        <v>19.410917282104492</v>
      </c>
      <c r="BI427" s="8">
        <v>57.786865234375</v>
      </c>
      <c r="BJ427" s="8">
        <v>65.048240661621094</v>
      </c>
      <c r="BK427" s="8">
        <v>350.79159545898437</v>
      </c>
      <c r="BL427" s="8">
        <v>1801.080078125</v>
      </c>
      <c r="BM427" s="8">
        <v>847.03326416015625</v>
      </c>
      <c r="BN427" s="8">
        <v>101.24449157714844</v>
      </c>
      <c r="BO427" s="8">
        <v>-4.8545241355895996E-2</v>
      </c>
      <c r="BP427" s="8">
        <v>0.14664736390113831</v>
      </c>
      <c r="BQ427" s="8">
        <v>0.25</v>
      </c>
      <c r="BR427" s="8">
        <v>-1.355140209197998</v>
      </c>
      <c r="BS427" s="8">
        <v>7.355140209197998</v>
      </c>
      <c r="BT427" s="8">
        <v>1</v>
      </c>
      <c r="BU427" s="8">
        <v>0</v>
      </c>
      <c r="BV427" s="8">
        <v>0.15999999642372131</v>
      </c>
      <c r="BW427" s="8">
        <v>111115</v>
      </c>
      <c r="BX427">
        <f t="shared" si="201"/>
        <v>1.7539579772949216</v>
      </c>
      <c r="BY427">
        <f t="shared" si="202"/>
        <v>3.8758018889878138E-3</v>
      </c>
      <c r="BZ427">
        <f t="shared" si="203"/>
        <v>296.91198577880857</v>
      </c>
      <c r="CA427">
        <f t="shared" si="204"/>
        <v>297.29530944824216</v>
      </c>
      <c r="CB427">
        <f t="shared" si="205"/>
        <v>288.1728060588357</v>
      </c>
      <c r="CC427">
        <f t="shared" si="226"/>
        <v>0.48627899742264369</v>
      </c>
      <c r="CD427">
        <f t="shared" si="206"/>
        <v>2.9524205358184621</v>
      </c>
      <c r="CE427">
        <f t="shared" si="207"/>
        <v>29.161295491999322</v>
      </c>
      <c r="CF427">
        <f t="shared" si="208"/>
        <v>9.75037820989483</v>
      </c>
      <c r="CG427">
        <f t="shared" si="209"/>
        <v>23.953647613525391</v>
      </c>
      <c r="CH427">
        <f t="shared" si="210"/>
        <v>2.9866454606641422</v>
      </c>
      <c r="CI427">
        <f t="shared" si="211"/>
        <v>0.38784892960757356</v>
      </c>
      <c r="CJ427">
        <f t="shared" si="212"/>
        <v>1.9652484512727533</v>
      </c>
      <c r="CK427">
        <f t="shared" si="213"/>
        <v>1.0213970093913889</v>
      </c>
      <c r="CL427">
        <f t="shared" si="214"/>
        <v>0.2438691890227184</v>
      </c>
      <c r="CM427">
        <f t="shared" si="215"/>
        <v>54.747423010298228</v>
      </c>
      <c r="CN427">
        <f t="shared" si="216"/>
        <v>0.70421012858166876</v>
      </c>
      <c r="CO427">
        <f t="shared" si="217"/>
        <v>67.162443420244131</v>
      </c>
      <c r="CP427">
        <f t="shared" si="218"/>
        <v>760.19325602141816</v>
      </c>
      <c r="CQ427">
        <f t="shared" si="219"/>
        <v>4.6695967362593203E-2</v>
      </c>
      <c r="CR427">
        <f t="shared" si="220"/>
        <v>0</v>
      </c>
      <c r="CS427">
        <f t="shared" si="221"/>
        <v>1576.0338241680879</v>
      </c>
      <c r="CT427">
        <f t="shared" si="222"/>
        <v>0</v>
      </c>
      <c r="CU427" t="e">
        <f t="shared" si="223"/>
        <v>#DIV/0!</v>
      </c>
      <c r="CV427" t="e">
        <f t="shared" si="224"/>
        <v>#DIV/0!</v>
      </c>
    </row>
    <row r="428" spans="1:100" x14ac:dyDescent="0.3">
      <c r="A428" s="4" t="str">
        <f>VLOOKUP(B428,ListCodeMtrx!A$1:B$91,2,TRUE)</f>
        <v>M35</v>
      </c>
      <c r="B428" s="5">
        <v>35</v>
      </c>
      <c r="C428" s="10">
        <v>30</v>
      </c>
      <c r="D428" s="10">
        <v>2</v>
      </c>
      <c r="E428" s="10">
        <v>1</v>
      </c>
      <c r="F428" s="1">
        <v>74</v>
      </c>
      <c r="G428" s="17">
        <v>41318</v>
      </c>
      <c r="H428" s="11">
        <v>2</v>
      </c>
      <c r="I428" s="11">
        <v>194.76849962579746</v>
      </c>
      <c r="J428" s="11">
        <v>2.3536104046172346</v>
      </c>
      <c r="K428" s="11">
        <v>174.89428952956408</v>
      </c>
      <c r="L428" s="11">
        <v>267.7401276686067</v>
      </c>
      <c r="M428" s="1">
        <v>47.5</v>
      </c>
      <c r="N428" s="19">
        <v>12</v>
      </c>
      <c r="O428" s="19" t="s">
        <v>610</v>
      </c>
      <c r="P428" s="12">
        <v>0.15763888888888888</v>
      </c>
      <c r="Q428" s="12">
        <f t="shared" si="225"/>
        <v>0.42069444444444448</v>
      </c>
      <c r="R428" s="19">
        <v>3918.5</v>
      </c>
      <c r="S428" s="19">
        <v>0</v>
      </c>
      <c r="T428" s="13" t="s">
        <v>194</v>
      </c>
      <c r="U428" s="5">
        <f t="shared" si="184"/>
        <v>34.543046677327759</v>
      </c>
      <c r="V428" s="5">
        <f t="shared" si="185"/>
        <v>0.41248634080588165</v>
      </c>
      <c r="W428" s="5">
        <f t="shared" si="186"/>
        <v>234.47996164413627</v>
      </c>
      <c r="X428" s="5">
        <v>23.797359466552734</v>
      </c>
      <c r="Y428" s="19">
        <v>2</v>
      </c>
      <c r="Z428" s="19">
        <v>2</v>
      </c>
      <c r="AA428" s="19">
        <v>0</v>
      </c>
      <c r="AB428" s="19">
        <v>0</v>
      </c>
      <c r="AC428" s="19">
        <v>507.866943359375</v>
      </c>
      <c r="AD428" s="19">
        <v>978.3475341796875</v>
      </c>
      <c r="AE428" s="19">
        <v>714.34375</v>
      </c>
      <c r="AF428" s="5" t="e">
        <f t="shared" si="187"/>
        <v>#DIV/0!</v>
      </c>
      <c r="AG428" s="5">
        <f t="shared" si="188"/>
        <v>0.48089311250198541</v>
      </c>
      <c r="AH428" s="5">
        <f t="shared" si="189"/>
        <v>0.2698466290928469</v>
      </c>
      <c r="AI428" s="19">
        <v>-1</v>
      </c>
      <c r="AJ428" s="19">
        <v>0.87</v>
      </c>
      <c r="AK428" s="19">
        <v>0.92</v>
      </c>
      <c r="AL428" s="19">
        <v>10.09855842590332</v>
      </c>
      <c r="AM428" s="5">
        <f t="shared" si="190"/>
        <v>0.87504927921295161</v>
      </c>
      <c r="AN428" s="5">
        <f t="shared" si="191"/>
        <v>2.2552643150370123E-2</v>
      </c>
      <c r="AO428" s="5">
        <f t="shared" si="192"/>
        <v>0.56113639825052142</v>
      </c>
      <c r="AP428" s="5">
        <f t="shared" si="193"/>
        <v>1.9263855365506486</v>
      </c>
      <c r="AQ428" s="5">
        <f t="shared" si="194"/>
        <v>-1</v>
      </c>
      <c r="AR428" s="19">
        <v>1801.0455322265625</v>
      </c>
      <c r="AS428" s="19">
        <v>0.5</v>
      </c>
      <c r="AT428" s="5">
        <f t="shared" si="195"/>
        <v>212.6396287481098</v>
      </c>
      <c r="AU428" s="5">
        <f t="shared" si="196"/>
        <v>3.9487469534349513</v>
      </c>
      <c r="AV428" s="5">
        <f t="shared" si="197"/>
        <v>0.9876205936639002</v>
      </c>
      <c r="AW428" s="5">
        <f t="shared" si="198"/>
        <v>23.797359466552734</v>
      </c>
      <c r="AX428" s="19">
        <v>2</v>
      </c>
      <c r="AY428" s="5">
        <f t="shared" si="199"/>
        <v>4.644859790802002</v>
      </c>
      <c r="AZ428" s="19">
        <v>1</v>
      </c>
      <c r="BA428" s="5">
        <f t="shared" si="200"/>
        <v>9.2897195816040039</v>
      </c>
      <c r="BB428" s="19">
        <v>24.136344909667969</v>
      </c>
      <c r="BC428" s="19">
        <v>23.797359466552734</v>
      </c>
      <c r="BD428" s="19">
        <v>25.016595840454102</v>
      </c>
      <c r="BE428" s="19">
        <v>398.98138427734375</v>
      </c>
      <c r="BF428" s="19">
        <v>378.43621826171875</v>
      </c>
      <c r="BG428" s="19">
        <v>17.261009216308594</v>
      </c>
      <c r="BH428" s="19">
        <v>19.468389511108398</v>
      </c>
      <c r="BI428" s="19">
        <v>57.875461578369141</v>
      </c>
      <c r="BJ428" s="19">
        <v>65.276718139648438</v>
      </c>
      <c r="BK428" s="19">
        <v>350.81143188476562</v>
      </c>
      <c r="BL428" s="19">
        <v>1801.0455322265625</v>
      </c>
      <c r="BM428" s="19">
        <v>865.00335693359375</v>
      </c>
      <c r="BN428" s="19">
        <v>101.24569702148437</v>
      </c>
      <c r="BO428" s="19">
        <v>2.5948166847229004E-2</v>
      </c>
      <c r="BP428" s="19">
        <v>0.15520563721656799</v>
      </c>
      <c r="BQ428" s="19">
        <v>0.75</v>
      </c>
      <c r="BR428" s="19">
        <v>-1.355140209197998</v>
      </c>
      <c r="BS428" s="19">
        <v>7.355140209197998</v>
      </c>
      <c r="BT428" s="19">
        <v>1</v>
      </c>
      <c r="BU428" s="19">
        <v>0</v>
      </c>
      <c r="BV428" s="19">
        <v>0.15999999642372131</v>
      </c>
      <c r="BW428" s="19">
        <v>111115</v>
      </c>
      <c r="BX428" s="5">
        <f t="shared" si="201"/>
        <v>1.7540571594238279</v>
      </c>
      <c r="BY428" s="5">
        <f t="shared" si="202"/>
        <v>3.9487469534349512E-3</v>
      </c>
      <c r="BZ428" s="5">
        <f t="shared" si="203"/>
        <v>296.94735946655271</v>
      </c>
      <c r="CA428" s="5">
        <f t="shared" si="204"/>
        <v>297.28634490966795</v>
      </c>
      <c r="CB428" s="5">
        <f t="shared" si="205"/>
        <v>288.16727871520925</v>
      </c>
      <c r="CC428" s="5">
        <f t="shared" si="226"/>
        <v>0.47138102691968209</v>
      </c>
      <c r="CD428" s="5">
        <f t="shared" si="206"/>
        <v>2.9587112596018255</v>
      </c>
      <c r="CE428" s="5">
        <f t="shared" si="207"/>
        <v>29.223081539692359</v>
      </c>
      <c r="CF428" s="5">
        <f t="shared" si="208"/>
        <v>9.7546920285839605</v>
      </c>
      <c r="CG428" s="5">
        <f t="shared" si="209"/>
        <v>23.966852188110352</v>
      </c>
      <c r="CH428" s="5">
        <f t="shared" si="210"/>
        <v>2.9890161134391069</v>
      </c>
      <c r="CI428" s="5">
        <f t="shared" si="211"/>
        <v>0.3949496091891645</v>
      </c>
      <c r="CJ428" s="5">
        <f t="shared" si="212"/>
        <v>1.9710906659379253</v>
      </c>
      <c r="CK428" s="5">
        <f t="shared" si="213"/>
        <v>1.0179254475011816</v>
      </c>
      <c r="CL428" s="5">
        <f t="shared" si="214"/>
        <v>0.24836136314215654</v>
      </c>
      <c r="CM428" s="5">
        <f t="shared" si="215"/>
        <v>23.740087154231496</v>
      </c>
      <c r="CN428" s="5">
        <f t="shared" si="216"/>
        <v>0.61960232749703337</v>
      </c>
      <c r="CO428" s="5">
        <f t="shared" si="217"/>
        <v>67.241521507658902</v>
      </c>
      <c r="CP428" s="5">
        <f t="shared" si="218"/>
        <v>373.41635597150088</v>
      </c>
      <c r="CQ428" s="5">
        <f t="shared" si="219"/>
        <v>6.2202069592015158E-2</v>
      </c>
      <c r="CR428" s="5">
        <f t="shared" si="220"/>
        <v>0</v>
      </c>
      <c r="CS428" s="5">
        <f t="shared" si="221"/>
        <v>1576.0035948045604</v>
      </c>
      <c r="CT428" s="5">
        <f t="shared" si="222"/>
        <v>470.4805908203125</v>
      </c>
      <c r="CU428" s="5">
        <f t="shared" si="223"/>
        <v>0.2698466290928469</v>
      </c>
      <c r="CV428" s="5" t="e">
        <f t="shared" si="224"/>
        <v>#DIV/0!</v>
      </c>
    </row>
    <row r="429" spans="1:100" x14ac:dyDescent="0.3">
      <c r="A429" s="4" t="str">
        <f>VLOOKUP(B429,ListCodeMtrx!A$1:B$91,2,TRUE)</f>
        <v>M44</v>
      </c>
      <c r="B429">
        <v>44</v>
      </c>
      <c r="C429" s="10">
        <v>8</v>
      </c>
      <c r="D429" s="10">
        <v>2</v>
      </c>
      <c r="E429" s="10">
        <v>3</v>
      </c>
      <c r="F429" s="1">
        <v>74</v>
      </c>
      <c r="G429" s="3">
        <v>41318</v>
      </c>
      <c r="H429" s="11">
        <v>2</v>
      </c>
      <c r="I429" s="11">
        <v>151.23713988614733</v>
      </c>
      <c r="J429" s="11">
        <v>3.1204997604817653</v>
      </c>
      <c r="K429" s="11">
        <v>144.34398482163286</v>
      </c>
      <c r="L429" s="11">
        <v>227.64989250691102</v>
      </c>
      <c r="M429" s="1">
        <v>42.8</v>
      </c>
      <c r="N429" s="8">
        <v>13</v>
      </c>
      <c r="O429" s="8" t="s">
        <v>611</v>
      </c>
      <c r="P429" s="12">
        <v>0.15763888888888888</v>
      </c>
      <c r="Q429" s="12">
        <f t="shared" si="225"/>
        <v>0.42512731481481481</v>
      </c>
      <c r="R429" s="8">
        <v>4311</v>
      </c>
      <c r="S429" s="8">
        <v>0</v>
      </c>
      <c r="T429" s="13">
        <v>400</v>
      </c>
      <c r="U429">
        <f t="shared" si="184"/>
        <v>24.544394279337777</v>
      </c>
      <c r="V429">
        <f t="shared" si="185"/>
        <v>0.30995764905053441</v>
      </c>
      <c r="W429">
        <f t="shared" si="186"/>
        <v>249.39454288817274</v>
      </c>
      <c r="X429">
        <v>24.030740737915039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t="e">
        <f t="shared" si="187"/>
        <v>#DIV/0!</v>
      </c>
      <c r="AG429" t="e">
        <f t="shared" si="188"/>
        <v>#DIV/0!</v>
      </c>
      <c r="AH429" t="e">
        <f t="shared" si="189"/>
        <v>#DIV/0!</v>
      </c>
      <c r="AI429" s="8">
        <v>-1</v>
      </c>
      <c r="AJ429" s="8">
        <v>0.87</v>
      </c>
      <c r="AK429" s="8">
        <v>0.92</v>
      </c>
      <c r="AL429" s="8">
        <v>10.09855842590332</v>
      </c>
      <c r="AM429">
        <f t="shared" si="190"/>
        <v>0.87504927921295161</v>
      </c>
      <c r="AN429">
        <f t="shared" si="191"/>
        <v>1.6210952226352219E-2</v>
      </c>
      <c r="AO429" t="e">
        <f t="shared" si="192"/>
        <v>#DIV/0!</v>
      </c>
      <c r="AP429" t="e">
        <f t="shared" si="193"/>
        <v>#DIV/0!</v>
      </c>
      <c r="AQ429" t="e">
        <f t="shared" si="194"/>
        <v>#DIV/0!</v>
      </c>
      <c r="AR429" s="8">
        <v>1801.0455322265625</v>
      </c>
      <c r="AS429" s="8">
        <v>0.5</v>
      </c>
      <c r="AT429" t="e">
        <f t="shared" si="195"/>
        <v>#DIV/0!</v>
      </c>
      <c r="AU429">
        <f t="shared" si="196"/>
        <v>3.3559257673635412</v>
      </c>
      <c r="AV429">
        <f t="shared" si="197"/>
        <v>1.1053815267603122</v>
      </c>
      <c r="AW429">
        <f t="shared" si="198"/>
        <v>24.030740737915039</v>
      </c>
      <c r="AX429" s="8">
        <v>2</v>
      </c>
      <c r="AY429">
        <f t="shared" si="199"/>
        <v>4.644859790802002</v>
      </c>
      <c r="AZ429" s="8">
        <v>1</v>
      </c>
      <c r="BA429">
        <f t="shared" si="200"/>
        <v>9.2897195816040039</v>
      </c>
      <c r="BB429" s="8">
        <v>24.273065567016602</v>
      </c>
      <c r="BC429" s="8">
        <v>24.030740737915039</v>
      </c>
      <c r="BD429" s="8">
        <v>25.016517639160156</v>
      </c>
      <c r="BE429" s="8">
        <v>400.0977783203125</v>
      </c>
      <c r="BF429" s="8">
        <v>385.367431640625</v>
      </c>
      <c r="BG429" s="8">
        <v>16.840644836425781</v>
      </c>
      <c r="BH429" s="8">
        <v>18.718084335327148</v>
      </c>
      <c r="BI429" s="8">
        <v>56.004936218261719</v>
      </c>
      <c r="BJ429" s="8">
        <v>62.248516082763672</v>
      </c>
      <c r="BK429" s="8">
        <v>350.80856323242187</v>
      </c>
      <c r="BL429" s="8">
        <v>1800.7547607421875</v>
      </c>
      <c r="BM429" s="8">
        <v>585.32049560546875</v>
      </c>
      <c r="BN429" s="8">
        <v>101.24582672119141</v>
      </c>
      <c r="BO429" s="8">
        <v>-0.174277663230896</v>
      </c>
      <c r="BP429" s="8">
        <v>0.15779200196266174</v>
      </c>
      <c r="BQ429" s="8">
        <v>0.5</v>
      </c>
      <c r="BR429" s="8">
        <v>-1.355140209197998</v>
      </c>
      <c r="BS429" s="8">
        <v>7.355140209197998</v>
      </c>
      <c r="BT429" s="8">
        <v>1</v>
      </c>
      <c r="BU429" s="8">
        <v>0</v>
      </c>
      <c r="BV429" s="8">
        <v>0.15999999642372131</v>
      </c>
      <c r="BW429" s="8">
        <v>111115</v>
      </c>
      <c r="BX429">
        <f t="shared" si="201"/>
        <v>1.7540428161621091</v>
      </c>
      <c r="BY429">
        <f t="shared" si="202"/>
        <v>3.3559257673635413E-3</v>
      </c>
      <c r="BZ429">
        <f t="shared" si="203"/>
        <v>297.18074073791502</v>
      </c>
      <c r="CA429">
        <f t="shared" si="204"/>
        <v>297.42306556701658</v>
      </c>
      <c r="CB429">
        <f t="shared" si="205"/>
        <v>288.12075527874913</v>
      </c>
      <c r="CC429">
        <f t="shared" si="226"/>
        <v>0.57134653395330415</v>
      </c>
      <c r="CD429">
        <f t="shared" si="206"/>
        <v>3.0005094499274918</v>
      </c>
      <c r="CE429">
        <f t="shared" si="207"/>
        <v>29.635882752878601</v>
      </c>
      <c r="CF429">
        <f t="shared" si="208"/>
        <v>10.917798417551452</v>
      </c>
      <c r="CG429">
        <f t="shared" si="209"/>
        <v>24.15190315246582</v>
      </c>
      <c r="CH429">
        <f t="shared" si="210"/>
        <v>3.0224123283662023</v>
      </c>
      <c r="CI429">
        <f t="shared" si="211"/>
        <v>0.2999496308748667</v>
      </c>
      <c r="CJ429">
        <f t="shared" si="212"/>
        <v>1.8951279231671796</v>
      </c>
      <c r="CK429">
        <f t="shared" si="213"/>
        <v>1.1272844051990227</v>
      </c>
      <c r="CL429">
        <f t="shared" si="214"/>
        <v>0.18834270233968092</v>
      </c>
      <c r="CM429">
        <f t="shared" si="215"/>
        <v>25.250156674466673</v>
      </c>
      <c r="CN429">
        <f t="shared" si="216"/>
        <v>0.64716040436117084</v>
      </c>
      <c r="CO429">
        <f t="shared" si="217"/>
        <v>63.466429432371065</v>
      </c>
      <c r="CP429">
        <f t="shared" si="218"/>
        <v>381.80059283714576</v>
      </c>
      <c r="CQ429">
        <f t="shared" si="219"/>
        <v>4.079996460755439E-2</v>
      </c>
      <c r="CR429">
        <f t="shared" si="220"/>
        <v>0</v>
      </c>
      <c r="CS429">
        <f t="shared" si="221"/>
        <v>1575.7491554267424</v>
      </c>
      <c r="CT429">
        <f t="shared" si="222"/>
        <v>0</v>
      </c>
      <c r="CU429" t="e">
        <f t="shared" si="223"/>
        <v>#DIV/0!</v>
      </c>
      <c r="CV429" t="e">
        <f t="shared" si="224"/>
        <v>#DIV/0!</v>
      </c>
    </row>
    <row r="430" spans="1:100" x14ac:dyDescent="0.3">
      <c r="A430" s="4" t="str">
        <f>VLOOKUP(B430,ListCodeMtrx!A$1:B$91,2,TRUE)</f>
        <v>M44</v>
      </c>
      <c r="B430">
        <v>44</v>
      </c>
      <c r="C430" s="10">
        <v>8</v>
      </c>
      <c r="D430" s="10">
        <v>2</v>
      </c>
      <c r="E430" s="10">
        <v>3</v>
      </c>
      <c r="F430" s="1">
        <v>74</v>
      </c>
      <c r="G430" s="3">
        <v>41318</v>
      </c>
      <c r="H430" s="11">
        <v>2</v>
      </c>
      <c r="I430" s="11">
        <v>151.23713988614733</v>
      </c>
      <c r="J430" s="11">
        <v>3.1204997604817653</v>
      </c>
      <c r="K430" s="11">
        <v>144.34398482163286</v>
      </c>
      <c r="L430" s="11">
        <v>227.64989250691102</v>
      </c>
      <c r="M430" s="1">
        <v>42.8</v>
      </c>
      <c r="N430" s="8">
        <v>14</v>
      </c>
      <c r="O430" s="8" t="s">
        <v>612</v>
      </c>
      <c r="P430" s="12">
        <v>0.15763888888888888</v>
      </c>
      <c r="Q430" s="12">
        <f t="shared" si="225"/>
        <v>0.42696759259259254</v>
      </c>
      <c r="R430" s="8">
        <v>4470</v>
      </c>
      <c r="S430" s="8">
        <v>0</v>
      </c>
      <c r="T430" s="13">
        <v>50</v>
      </c>
      <c r="U430" s="14">
        <f t="shared" si="184"/>
        <v>-0.49073108975039231</v>
      </c>
      <c r="V430" s="14">
        <f t="shared" si="185"/>
        <v>0.28028278033783904</v>
      </c>
      <c r="W430" s="14">
        <f t="shared" si="186"/>
        <v>51.523877526106332</v>
      </c>
      <c r="X430" s="15">
        <v>24.487762451171875</v>
      </c>
      <c r="Y430" s="27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t="e">
        <f t="shared" si="187"/>
        <v>#DIV/0!</v>
      </c>
      <c r="AG430" t="e">
        <f t="shared" si="188"/>
        <v>#DIV/0!</v>
      </c>
      <c r="AH430" t="e">
        <f t="shared" si="189"/>
        <v>#DIV/0!</v>
      </c>
      <c r="AI430" s="8">
        <v>-1</v>
      </c>
      <c r="AJ430" s="8">
        <v>0.87</v>
      </c>
      <c r="AK430" s="8">
        <v>0.92</v>
      </c>
      <c r="AL430" s="8">
        <v>10.09855842590332</v>
      </c>
      <c r="AM430">
        <f t="shared" si="190"/>
        <v>0.87504927921295161</v>
      </c>
      <c r="AN430">
        <f t="shared" si="191"/>
        <v>3.2341635409789904E-4</v>
      </c>
      <c r="AO430" t="e">
        <f t="shared" si="192"/>
        <v>#DIV/0!</v>
      </c>
      <c r="AP430" t="e">
        <f t="shared" si="193"/>
        <v>#DIV/0!</v>
      </c>
      <c r="AQ430" t="e">
        <f t="shared" si="194"/>
        <v>#DIV/0!</v>
      </c>
      <c r="AR430" s="8">
        <v>1801.0455322265625</v>
      </c>
      <c r="AS430" s="8">
        <v>0.5</v>
      </c>
      <c r="AT430" t="e">
        <f t="shared" si="195"/>
        <v>#DIV/0!</v>
      </c>
      <c r="AU430">
        <f t="shared" si="196"/>
        <v>3.2925198881200739</v>
      </c>
      <c r="AV430">
        <f t="shared" si="197"/>
        <v>1.1951745151889768</v>
      </c>
      <c r="AW430">
        <f t="shared" si="198"/>
        <v>24.487762451171875</v>
      </c>
      <c r="AX430" s="8">
        <v>2</v>
      </c>
      <c r="AY430">
        <f t="shared" si="199"/>
        <v>4.644859790802002</v>
      </c>
      <c r="AZ430" s="8">
        <v>1</v>
      </c>
      <c r="BA430">
        <f t="shared" si="200"/>
        <v>9.2897195816040039</v>
      </c>
      <c r="BB430" s="8">
        <v>24.378086090087891</v>
      </c>
      <c r="BC430" s="8">
        <v>24.487762451171875</v>
      </c>
      <c r="BD430" s="8">
        <v>25.015693664550781</v>
      </c>
      <c r="BE430" s="8">
        <v>49.438648223876953</v>
      </c>
      <c r="BF430" s="8">
        <v>49.625286102294922</v>
      </c>
      <c r="BG430" s="8">
        <v>16.811723709106445</v>
      </c>
      <c r="BH430" s="8">
        <v>18.65399169921875</v>
      </c>
      <c r="BI430" s="8">
        <v>55.559364318847656</v>
      </c>
      <c r="BJ430" s="8">
        <v>61.647689819335938</v>
      </c>
      <c r="BK430" s="8">
        <v>350.7742919921875</v>
      </c>
      <c r="BL430" s="8">
        <v>1799.50341796875</v>
      </c>
      <c r="BM430" s="8">
        <v>603.14508056640625</v>
      </c>
      <c r="BN430" s="8">
        <v>101.24827575683594</v>
      </c>
      <c r="BO430" s="8">
        <v>-0.26824510097503662</v>
      </c>
      <c r="BP430" s="8">
        <v>0.17516413331031799</v>
      </c>
      <c r="BQ430" s="8">
        <v>0.25</v>
      </c>
      <c r="BR430" s="8">
        <v>-1.355140209197998</v>
      </c>
      <c r="BS430" s="8">
        <v>7.355140209197998</v>
      </c>
      <c r="BT430" s="8">
        <v>1</v>
      </c>
      <c r="BU430" s="8">
        <v>0</v>
      </c>
      <c r="BV430" s="8">
        <v>0.15999999642372131</v>
      </c>
      <c r="BW430" s="8">
        <v>111115</v>
      </c>
      <c r="BX430">
        <f t="shared" si="201"/>
        <v>1.7538714599609373</v>
      </c>
      <c r="BY430">
        <f t="shared" si="202"/>
        <v>3.2925198881200738E-3</v>
      </c>
      <c r="BZ430">
        <f t="shared" si="203"/>
        <v>297.63776245117185</v>
      </c>
      <c r="CA430">
        <f t="shared" si="204"/>
        <v>297.52808609008787</v>
      </c>
      <c r="CB430">
        <f t="shared" si="205"/>
        <v>287.92054043947428</v>
      </c>
      <c r="CC430">
        <f t="shared" si="226"/>
        <v>0.56565552020608834</v>
      </c>
      <c r="CD430">
        <f t="shared" si="206"/>
        <v>3.0838590107172053</v>
      </c>
      <c r="CE430">
        <f t="shared" si="207"/>
        <v>30.458385465482792</v>
      </c>
      <c r="CF430">
        <f t="shared" si="208"/>
        <v>11.804393766264042</v>
      </c>
      <c r="CG430">
        <f t="shared" si="209"/>
        <v>24.432924270629883</v>
      </c>
      <c r="CH430">
        <f t="shared" si="210"/>
        <v>3.0737521928564666</v>
      </c>
      <c r="CI430">
        <f t="shared" si="211"/>
        <v>0.27207395927564976</v>
      </c>
      <c r="CJ430">
        <f t="shared" si="212"/>
        <v>1.8886844955282285</v>
      </c>
      <c r="CK430">
        <f t="shared" si="213"/>
        <v>1.1850676973282381</v>
      </c>
      <c r="CL430">
        <f t="shared" si="214"/>
        <v>0.17076516265038519</v>
      </c>
      <c r="CM430">
        <f t="shared" si="215"/>
        <v>5.2167037598246564</v>
      </c>
      <c r="CN430">
        <f t="shared" si="216"/>
        <v>1.0382585486741125</v>
      </c>
      <c r="CO430">
        <f t="shared" si="217"/>
        <v>61.432178237180558</v>
      </c>
      <c r="CP430">
        <f t="shared" si="218"/>
        <v>49.696600092490591</v>
      </c>
      <c r="CQ430">
        <f t="shared" si="219"/>
        <v>-6.0661453129521566E-3</v>
      </c>
      <c r="CR430">
        <f t="shared" si="220"/>
        <v>0</v>
      </c>
      <c r="CS430">
        <f t="shared" si="221"/>
        <v>1574.6541688347975</v>
      </c>
      <c r="CT430">
        <f t="shared" si="222"/>
        <v>0</v>
      </c>
      <c r="CU430" t="e">
        <f t="shared" si="223"/>
        <v>#DIV/0!</v>
      </c>
      <c r="CV430" t="e">
        <f t="shared" si="224"/>
        <v>#DIV/0!</v>
      </c>
    </row>
    <row r="431" spans="1:100" x14ac:dyDescent="0.3">
      <c r="A431" s="4" t="str">
        <f>VLOOKUP(B431,ListCodeMtrx!A$1:B$91,2,TRUE)</f>
        <v>M44</v>
      </c>
      <c r="B431">
        <v>44</v>
      </c>
      <c r="C431" s="10">
        <v>8</v>
      </c>
      <c r="D431" s="10">
        <v>2</v>
      </c>
      <c r="E431" s="10">
        <v>3</v>
      </c>
      <c r="F431" s="1">
        <v>74</v>
      </c>
      <c r="G431" s="3">
        <v>41318</v>
      </c>
      <c r="H431" s="11">
        <v>2</v>
      </c>
      <c r="I431" s="11">
        <v>151.23713988614733</v>
      </c>
      <c r="J431" s="11">
        <v>3.1204997604817653</v>
      </c>
      <c r="K431" s="11">
        <v>144.34398482163286</v>
      </c>
      <c r="L431" s="11">
        <v>227.64989250691102</v>
      </c>
      <c r="M431" s="1">
        <v>42.8</v>
      </c>
      <c r="N431" s="8">
        <v>15</v>
      </c>
      <c r="O431" s="8" t="s">
        <v>613</v>
      </c>
      <c r="P431" s="12">
        <v>0.15763888888888888</v>
      </c>
      <c r="Q431" s="12">
        <f t="shared" si="225"/>
        <v>0.42890046296296302</v>
      </c>
      <c r="R431" s="8">
        <v>4637</v>
      </c>
      <c r="S431" s="8">
        <v>0</v>
      </c>
      <c r="T431" s="13">
        <v>150</v>
      </c>
      <c r="U431" s="14">
        <f t="shared" si="184"/>
        <v>7.9543460722027426</v>
      </c>
      <c r="V431" s="14">
        <f t="shared" si="185"/>
        <v>0.28575080696711075</v>
      </c>
      <c r="W431" s="14">
        <f t="shared" si="186"/>
        <v>97.8285303829404</v>
      </c>
      <c r="X431" s="15">
        <v>24.531356811523438</v>
      </c>
      <c r="Y431" s="27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t="e">
        <f t="shared" si="187"/>
        <v>#DIV/0!</v>
      </c>
      <c r="AG431" t="e">
        <f t="shared" si="188"/>
        <v>#DIV/0!</v>
      </c>
      <c r="AH431" t="e">
        <f t="shared" si="189"/>
        <v>#DIV/0!</v>
      </c>
      <c r="AI431" s="8">
        <v>-1</v>
      </c>
      <c r="AJ431" s="8">
        <v>0.87</v>
      </c>
      <c r="AK431" s="8">
        <v>0.92</v>
      </c>
      <c r="AL431" s="8">
        <v>10.09855842590332</v>
      </c>
      <c r="AM431">
        <f t="shared" si="190"/>
        <v>0.87504927921295161</v>
      </c>
      <c r="AN431">
        <f t="shared" si="191"/>
        <v>5.6878144188669101E-3</v>
      </c>
      <c r="AO431" t="e">
        <f t="shared" si="192"/>
        <v>#DIV/0!</v>
      </c>
      <c r="AP431" t="e">
        <f t="shared" si="193"/>
        <v>#DIV/0!</v>
      </c>
      <c r="AQ431" t="e">
        <f t="shared" si="194"/>
        <v>#DIV/0!</v>
      </c>
      <c r="AR431" s="8">
        <v>1801.0455322265625</v>
      </c>
      <c r="AS431" s="8">
        <v>0.5</v>
      </c>
      <c r="AT431" t="e">
        <f t="shared" si="195"/>
        <v>#DIV/0!</v>
      </c>
      <c r="AU431">
        <f t="shared" si="196"/>
        <v>3.3526602711621489</v>
      </c>
      <c r="AV431">
        <f t="shared" si="197"/>
        <v>1.1942737819678571</v>
      </c>
      <c r="AW431">
        <f t="shared" si="198"/>
        <v>24.531356811523438</v>
      </c>
      <c r="AX431" s="8">
        <v>2</v>
      </c>
      <c r="AY431">
        <f t="shared" si="199"/>
        <v>4.644859790802002</v>
      </c>
      <c r="AZ431" s="8">
        <v>1</v>
      </c>
      <c r="BA431">
        <f t="shared" si="200"/>
        <v>9.2897195816040039</v>
      </c>
      <c r="BB431" s="8">
        <v>24.405885696411133</v>
      </c>
      <c r="BC431" s="8">
        <v>24.531356811523438</v>
      </c>
      <c r="BD431" s="8">
        <v>25.014942169189453</v>
      </c>
      <c r="BE431" s="8">
        <v>150.70219421386719</v>
      </c>
      <c r="BF431" s="8">
        <v>145.88807678222656</v>
      </c>
      <c r="BG431" s="8">
        <v>16.867069244384766</v>
      </c>
      <c r="BH431" s="8">
        <v>18.742792129516602</v>
      </c>
      <c r="BI431" s="8">
        <v>55.648517608642578</v>
      </c>
      <c r="BJ431" s="8">
        <v>61.836982727050781</v>
      </c>
      <c r="BK431" s="8">
        <v>350.77911376953125</v>
      </c>
      <c r="BL431" s="8">
        <v>1799.1026611328125</v>
      </c>
      <c r="BM431" s="8">
        <v>624.82708740234375</v>
      </c>
      <c r="BN431" s="8">
        <v>101.24641418457031</v>
      </c>
      <c r="BO431" s="8">
        <v>-1.7207503318786621E-2</v>
      </c>
      <c r="BP431" s="8">
        <v>0.17198649048805237</v>
      </c>
      <c r="BQ431" s="8">
        <v>0.75</v>
      </c>
      <c r="BR431" s="8">
        <v>-1.355140209197998</v>
      </c>
      <c r="BS431" s="8">
        <v>7.355140209197998</v>
      </c>
      <c r="BT431" s="8">
        <v>1</v>
      </c>
      <c r="BU431" s="8">
        <v>0</v>
      </c>
      <c r="BV431" s="8">
        <v>0.15999999642372131</v>
      </c>
      <c r="BW431" s="8">
        <v>111115</v>
      </c>
      <c r="BX431">
        <f t="shared" si="201"/>
        <v>1.7538955688476561</v>
      </c>
      <c r="BY431">
        <f t="shared" si="202"/>
        <v>3.3526602711621491E-3</v>
      </c>
      <c r="BZ431">
        <f t="shared" si="203"/>
        <v>297.68135681152341</v>
      </c>
      <c r="CA431">
        <f t="shared" si="204"/>
        <v>297.55588569641111</v>
      </c>
      <c r="CB431">
        <f t="shared" si="205"/>
        <v>287.8564193471575</v>
      </c>
      <c r="CC431">
        <f t="shared" si="226"/>
        <v>0.55406470622053283</v>
      </c>
      <c r="CD431">
        <f t="shared" si="206"/>
        <v>3.0919142768881995</v>
      </c>
      <c r="CE431">
        <f t="shared" si="207"/>
        <v>30.538506492207198</v>
      </c>
      <c r="CF431">
        <f t="shared" si="208"/>
        <v>11.795714362690596</v>
      </c>
      <c r="CG431">
        <f t="shared" si="209"/>
        <v>24.468621253967285</v>
      </c>
      <c r="CH431">
        <f t="shared" si="210"/>
        <v>3.0803279436093312</v>
      </c>
      <c r="CI431">
        <f t="shared" si="211"/>
        <v>0.27722344273654376</v>
      </c>
      <c r="CJ431">
        <f t="shared" si="212"/>
        <v>1.8976404949203425</v>
      </c>
      <c r="CK431">
        <f t="shared" si="213"/>
        <v>1.1826874486889887</v>
      </c>
      <c r="CL431">
        <f t="shared" si="214"/>
        <v>0.17401112145035771</v>
      </c>
      <c r="CM431">
        <f t="shared" si="215"/>
        <v>9.9047879062190045</v>
      </c>
      <c r="CN431">
        <f t="shared" si="216"/>
        <v>0.67057248639293032</v>
      </c>
      <c r="CO431">
        <f t="shared" si="217"/>
        <v>61.580271737631918</v>
      </c>
      <c r="CP431">
        <f t="shared" si="218"/>
        <v>144.73213584093719</v>
      </c>
      <c r="CQ431">
        <f t="shared" si="219"/>
        <v>3.3843955233255278E-2</v>
      </c>
      <c r="CR431">
        <f t="shared" si="220"/>
        <v>0</v>
      </c>
      <c r="CS431">
        <f t="shared" si="221"/>
        <v>1574.3034868543707</v>
      </c>
      <c r="CT431">
        <f t="shared" si="222"/>
        <v>0</v>
      </c>
      <c r="CU431" t="e">
        <f t="shared" si="223"/>
        <v>#DIV/0!</v>
      </c>
      <c r="CV431" t="e">
        <f t="shared" si="224"/>
        <v>#DIV/0!</v>
      </c>
    </row>
    <row r="432" spans="1:100" s="5" customFormat="1" x14ac:dyDescent="0.3">
      <c r="A432" s="4" t="str">
        <f>VLOOKUP(B432,ListCodeMtrx!A$1:B$91,2,TRUE)</f>
        <v>M44</v>
      </c>
      <c r="B432">
        <v>44</v>
      </c>
      <c r="C432" s="10">
        <v>8</v>
      </c>
      <c r="D432" s="10">
        <v>2</v>
      </c>
      <c r="E432" s="10">
        <v>3</v>
      </c>
      <c r="F432" s="1">
        <v>74</v>
      </c>
      <c r="G432" s="3">
        <v>41318</v>
      </c>
      <c r="H432" s="11">
        <v>2</v>
      </c>
      <c r="I432" s="11">
        <v>151.23713988614733</v>
      </c>
      <c r="J432" s="11">
        <v>3.1204997604817653</v>
      </c>
      <c r="K432" s="11">
        <v>144.34398482163286</v>
      </c>
      <c r="L432" s="11">
        <v>227.64989250691102</v>
      </c>
      <c r="M432" s="1">
        <v>42.8</v>
      </c>
      <c r="N432" s="8">
        <v>16</v>
      </c>
      <c r="O432" s="8" t="s">
        <v>614</v>
      </c>
      <c r="P432" s="12">
        <v>0.15763888888888888</v>
      </c>
      <c r="Q432" s="12">
        <f t="shared" si="225"/>
        <v>0.43131944444444448</v>
      </c>
      <c r="R432" s="8">
        <v>4846</v>
      </c>
      <c r="S432" s="8">
        <v>0</v>
      </c>
      <c r="T432" s="13" t="s">
        <v>192</v>
      </c>
      <c r="U432" s="14">
        <f t="shared" si="184"/>
        <v>26.937757361269277</v>
      </c>
      <c r="V432" s="14">
        <f t="shared" si="185"/>
        <v>0.30853590694589572</v>
      </c>
      <c r="W432" s="14">
        <f t="shared" si="186"/>
        <v>235.68226070377895</v>
      </c>
      <c r="X432" s="15">
        <v>24.515886306762695</v>
      </c>
      <c r="Y432" s="27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t="e">
        <f t="shared" si="187"/>
        <v>#DIV/0!</v>
      </c>
      <c r="AG432" t="e">
        <f t="shared" si="188"/>
        <v>#DIV/0!</v>
      </c>
      <c r="AH432" t="e">
        <f t="shared" si="189"/>
        <v>#DIV/0!</v>
      </c>
      <c r="AI432" s="8">
        <v>-1</v>
      </c>
      <c r="AJ432" s="8">
        <v>0.87</v>
      </c>
      <c r="AK432" s="8">
        <v>0.92</v>
      </c>
      <c r="AL432" s="8">
        <v>10.09855842590332</v>
      </c>
      <c r="AM432">
        <f t="shared" si="190"/>
        <v>0.87504927921295161</v>
      </c>
      <c r="AN432">
        <f t="shared" si="191"/>
        <v>1.7751683178919543E-2</v>
      </c>
      <c r="AO432" t="e">
        <f t="shared" si="192"/>
        <v>#DIV/0!</v>
      </c>
      <c r="AP432" t="e">
        <f t="shared" si="193"/>
        <v>#DIV/0!</v>
      </c>
      <c r="AQ432" t="e">
        <f t="shared" si="194"/>
        <v>#DIV/0!</v>
      </c>
      <c r="AR432" s="8">
        <v>1801.0455322265625</v>
      </c>
      <c r="AS432" s="8">
        <v>0.5</v>
      </c>
      <c r="AT432" t="e">
        <f t="shared" si="195"/>
        <v>#DIV/0!</v>
      </c>
      <c r="AU432">
        <f t="shared" si="196"/>
        <v>3.6097165809891076</v>
      </c>
      <c r="AV432">
        <f t="shared" si="197"/>
        <v>1.1936500959234932</v>
      </c>
      <c r="AW432">
        <f t="shared" si="198"/>
        <v>24.515886306762695</v>
      </c>
      <c r="AX432" s="8">
        <v>2</v>
      </c>
      <c r="AY432">
        <f t="shared" si="199"/>
        <v>4.644859790802002</v>
      </c>
      <c r="AZ432" s="8">
        <v>1</v>
      </c>
      <c r="BA432">
        <f t="shared" si="200"/>
        <v>9.2897195816040039</v>
      </c>
      <c r="BB432" s="8">
        <v>24.449956893920898</v>
      </c>
      <c r="BC432" s="8">
        <v>24.515886306762695</v>
      </c>
      <c r="BD432" s="8">
        <v>25.014089584350586</v>
      </c>
      <c r="BE432" s="8">
        <v>401.47769165039062</v>
      </c>
      <c r="BF432" s="8">
        <v>385.325927734375</v>
      </c>
      <c r="BG432" s="8">
        <v>16.70262336730957</v>
      </c>
      <c r="BH432" s="8">
        <v>18.722192764282227</v>
      </c>
      <c r="BI432" s="8">
        <v>54.956352233886719</v>
      </c>
      <c r="BJ432" s="8">
        <v>61.601306915283203</v>
      </c>
      <c r="BK432" s="8">
        <v>350.78118896484375</v>
      </c>
      <c r="BL432" s="8">
        <v>1798.5374755859375</v>
      </c>
      <c r="BM432" s="8">
        <v>653.01055908203125</v>
      </c>
      <c r="BN432" s="8">
        <v>101.23832702636719</v>
      </c>
      <c r="BO432" s="8">
        <v>0.30392897129058838</v>
      </c>
      <c r="BP432" s="8">
        <v>0.16313257813453674</v>
      </c>
      <c r="BQ432" s="8">
        <v>0.25</v>
      </c>
      <c r="BR432" s="8">
        <v>-1.355140209197998</v>
      </c>
      <c r="BS432" s="8">
        <v>7.355140209197998</v>
      </c>
      <c r="BT432" s="8">
        <v>1</v>
      </c>
      <c r="BU432" s="8">
        <v>0</v>
      </c>
      <c r="BV432" s="8">
        <v>0.15999999642372131</v>
      </c>
      <c r="BW432" s="8">
        <v>111115</v>
      </c>
      <c r="BX432">
        <f t="shared" si="201"/>
        <v>1.7539059448242187</v>
      </c>
      <c r="BY432">
        <f t="shared" si="202"/>
        <v>3.6097165809891077E-3</v>
      </c>
      <c r="BZ432">
        <f t="shared" si="203"/>
        <v>297.66588630676267</v>
      </c>
      <c r="CA432">
        <f t="shared" si="204"/>
        <v>297.59995689392088</v>
      </c>
      <c r="CB432">
        <f t="shared" si="205"/>
        <v>287.76598966167876</v>
      </c>
      <c r="CC432">
        <f t="shared" si="226"/>
        <v>0.51108642833901352</v>
      </c>
      <c r="CD432">
        <f t="shared" si="206"/>
        <v>3.0890535696445829</v>
      </c>
      <c r="CE432">
        <f t="shared" si="207"/>
        <v>30.512688824263648</v>
      </c>
      <c r="CF432">
        <f t="shared" si="208"/>
        <v>11.790496059981422</v>
      </c>
      <c r="CG432">
        <f t="shared" si="209"/>
        <v>24.482921600341797</v>
      </c>
      <c r="CH432">
        <f t="shared" si="210"/>
        <v>3.0829656619942627</v>
      </c>
      <c r="CI432">
        <f t="shared" si="211"/>
        <v>0.29861802072287458</v>
      </c>
      <c r="CJ432">
        <f t="shared" si="212"/>
        <v>1.8954034737210896</v>
      </c>
      <c r="CK432">
        <f t="shared" si="213"/>
        <v>1.1875621882731731</v>
      </c>
      <c r="CL432">
        <f t="shared" si="214"/>
        <v>0.18750268351082339</v>
      </c>
      <c r="CM432">
        <f t="shared" si="215"/>
        <v>23.860077783442705</v>
      </c>
      <c r="CN432">
        <f t="shared" si="216"/>
        <v>0.61164391944641439</v>
      </c>
      <c r="CO432">
        <f t="shared" si="217"/>
        <v>61.656927521945647</v>
      </c>
      <c r="CP432">
        <f t="shared" si="218"/>
        <v>381.41128078316592</v>
      </c>
      <c r="CQ432">
        <f t="shared" si="219"/>
        <v>4.3546151802777086E-2</v>
      </c>
      <c r="CR432">
        <f t="shared" si="220"/>
        <v>0</v>
      </c>
      <c r="CS432">
        <f t="shared" si="221"/>
        <v>1573.8089216489561</v>
      </c>
      <c r="CT432">
        <f t="shared" si="222"/>
        <v>0</v>
      </c>
      <c r="CU432" t="e">
        <f t="shared" si="223"/>
        <v>#DIV/0!</v>
      </c>
      <c r="CV432" t="e">
        <f t="shared" si="224"/>
        <v>#DIV/0!</v>
      </c>
    </row>
    <row r="433" spans="1:100" x14ac:dyDescent="0.3">
      <c r="A433" s="4" t="str">
        <f>VLOOKUP(B433,ListCodeMtrx!A$1:B$91,2,TRUE)</f>
        <v>M44</v>
      </c>
      <c r="B433">
        <v>44</v>
      </c>
      <c r="C433" s="10">
        <v>8</v>
      </c>
      <c r="D433" s="10">
        <v>2</v>
      </c>
      <c r="E433" s="10">
        <v>3</v>
      </c>
      <c r="F433" s="1">
        <v>74</v>
      </c>
      <c r="G433" s="3">
        <v>41318</v>
      </c>
      <c r="H433" s="11">
        <v>2</v>
      </c>
      <c r="I433" s="11">
        <v>151.23713988614733</v>
      </c>
      <c r="J433" s="11">
        <v>3.1204997604817653</v>
      </c>
      <c r="K433" s="11">
        <v>144.34398482163286</v>
      </c>
      <c r="L433" s="11">
        <v>227.64989250691102</v>
      </c>
      <c r="M433" s="1">
        <v>42.8</v>
      </c>
      <c r="N433" s="8">
        <v>17</v>
      </c>
      <c r="O433" s="8" t="s">
        <v>615</v>
      </c>
      <c r="P433" s="12">
        <v>0.15763888888888888</v>
      </c>
      <c r="Q433" s="12">
        <f t="shared" si="225"/>
        <v>0.43371527777777785</v>
      </c>
      <c r="R433" s="8">
        <v>5053</v>
      </c>
      <c r="S433" s="8">
        <v>0</v>
      </c>
      <c r="T433" s="13">
        <v>800</v>
      </c>
      <c r="U433" s="14">
        <f t="shared" si="184"/>
        <v>43.392354805622041</v>
      </c>
      <c r="V433" s="14">
        <f t="shared" si="185"/>
        <v>0.30652736995457713</v>
      </c>
      <c r="W433" s="14">
        <f t="shared" si="186"/>
        <v>527.55687821462163</v>
      </c>
      <c r="X433" s="15">
        <v>24.550397872924805</v>
      </c>
      <c r="Y433" s="27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t="e">
        <f t="shared" si="187"/>
        <v>#DIV/0!</v>
      </c>
      <c r="AG433" t="e">
        <f t="shared" si="188"/>
        <v>#DIV/0!</v>
      </c>
      <c r="AH433" t="e">
        <f t="shared" si="189"/>
        <v>#DIV/0!</v>
      </c>
      <c r="AI433" s="8">
        <v>-1</v>
      </c>
      <c r="AJ433" s="8">
        <v>0.87</v>
      </c>
      <c r="AK433" s="8">
        <v>0.92</v>
      </c>
      <c r="AL433" s="8">
        <v>10.09855842590332</v>
      </c>
      <c r="AM433">
        <f t="shared" si="190"/>
        <v>0.87504927921295161</v>
      </c>
      <c r="AN433">
        <f t="shared" si="191"/>
        <v>2.8212939209626978E-2</v>
      </c>
      <c r="AO433" t="e">
        <f t="shared" si="192"/>
        <v>#DIV/0!</v>
      </c>
      <c r="AP433" t="e">
        <f t="shared" si="193"/>
        <v>#DIV/0!</v>
      </c>
      <c r="AQ433" t="e">
        <f t="shared" si="194"/>
        <v>#DIV/0!</v>
      </c>
      <c r="AR433" s="8">
        <v>1801.0455322265625</v>
      </c>
      <c r="AS433" s="8">
        <v>0.5</v>
      </c>
      <c r="AT433" t="e">
        <f t="shared" si="195"/>
        <v>#DIV/0!</v>
      </c>
      <c r="AU433">
        <f t="shared" si="196"/>
        <v>3.6459650732865434</v>
      </c>
      <c r="AV433">
        <f t="shared" si="197"/>
        <v>1.2132225858495826</v>
      </c>
      <c r="AW433">
        <f t="shared" si="198"/>
        <v>24.550397872924805</v>
      </c>
      <c r="AX433" s="8">
        <v>2</v>
      </c>
      <c r="AY433">
        <f t="shared" si="199"/>
        <v>4.644859790802002</v>
      </c>
      <c r="AZ433" s="8">
        <v>1</v>
      </c>
      <c r="BA433">
        <f t="shared" si="200"/>
        <v>9.2897195816040039</v>
      </c>
      <c r="BB433" s="8">
        <v>24.486055374145508</v>
      </c>
      <c r="BC433" s="8">
        <v>24.550397872924805</v>
      </c>
      <c r="BD433" s="8">
        <v>25.016040802001953</v>
      </c>
      <c r="BE433" s="8">
        <v>799.52923583984375</v>
      </c>
      <c r="BF433" s="8">
        <v>773.18084716796875</v>
      </c>
      <c r="BG433" s="8">
        <v>16.553279876708984</v>
      </c>
      <c r="BH433" s="8">
        <v>18.593452453613281</v>
      </c>
      <c r="BI433" s="8">
        <v>54.342960357666016</v>
      </c>
      <c r="BJ433" s="8">
        <v>61.040668487548828</v>
      </c>
      <c r="BK433" s="8">
        <v>350.77169799804687</v>
      </c>
      <c r="BL433" s="8">
        <v>1798.1558837890625</v>
      </c>
      <c r="BM433" s="8">
        <v>683.60626220703125</v>
      </c>
      <c r="BN433" s="8">
        <v>101.23003387451172</v>
      </c>
      <c r="BO433" s="8">
        <v>0.43082106113433838</v>
      </c>
      <c r="BP433" s="8">
        <v>0.15408983826637268</v>
      </c>
      <c r="BQ433" s="8">
        <v>0.25</v>
      </c>
      <c r="BR433" s="8">
        <v>-1.355140209197998</v>
      </c>
      <c r="BS433" s="8">
        <v>7.355140209197998</v>
      </c>
      <c r="BT433" s="8">
        <v>1</v>
      </c>
      <c r="BU433" s="8">
        <v>0</v>
      </c>
      <c r="BV433" s="8">
        <v>0.15999999642372131</v>
      </c>
      <c r="BW433" s="8">
        <v>111115</v>
      </c>
      <c r="BX433">
        <f t="shared" si="201"/>
        <v>1.7538584899902341</v>
      </c>
      <c r="BY433">
        <f t="shared" si="202"/>
        <v>3.6459650732865432E-3</v>
      </c>
      <c r="BZ433">
        <f t="shared" si="203"/>
        <v>297.70039787292478</v>
      </c>
      <c r="CA433">
        <f t="shared" si="204"/>
        <v>297.63605537414549</v>
      </c>
      <c r="CB433">
        <f t="shared" si="205"/>
        <v>287.70493497554344</v>
      </c>
      <c r="CC433">
        <f t="shared" si="226"/>
        <v>0.5045139984765693</v>
      </c>
      <c r="CD433">
        <f t="shared" si="206"/>
        <v>3.0954384075729782</v>
      </c>
      <c r="CE433">
        <f t="shared" si="207"/>
        <v>30.578261105890682</v>
      </c>
      <c r="CF433">
        <f t="shared" si="208"/>
        <v>11.984808652277401</v>
      </c>
      <c r="CG433">
        <f t="shared" si="209"/>
        <v>24.518226623535156</v>
      </c>
      <c r="CH433">
        <f t="shared" si="210"/>
        <v>3.0894861775446474</v>
      </c>
      <c r="CI433">
        <f t="shared" si="211"/>
        <v>0.29673614334217635</v>
      </c>
      <c r="CJ433">
        <f t="shared" si="212"/>
        <v>1.8822158217233955</v>
      </c>
      <c r="CK433">
        <f t="shared" si="213"/>
        <v>1.2072703558212519</v>
      </c>
      <c r="CL433">
        <f t="shared" si="214"/>
        <v>0.1863155992420257</v>
      </c>
      <c r="CM433">
        <f t="shared" si="215"/>
        <v>53.404600652397804</v>
      </c>
      <c r="CN433">
        <f t="shared" si="216"/>
        <v>0.68232015853338024</v>
      </c>
      <c r="CO433">
        <f t="shared" si="217"/>
        <v>61.101714432673184</v>
      </c>
      <c r="CP433">
        <f t="shared" si="218"/>
        <v>766.87498632114705</v>
      </c>
      <c r="CQ433">
        <f t="shared" si="219"/>
        <v>3.4573396175214891E-2</v>
      </c>
      <c r="CR433">
        <f t="shared" si="220"/>
        <v>0</v>
      </c>
      <c r="CS433">
        <f t="shared" si="221"/>
        <v>1573.4750100221472</v>
      </c>
      <c r="CT433">
        <f t="shared" si="222"/>
        <v>0</v>
      </c>
      <c r="CU433" t="e">
        <f t="shared" si="223"/>
        <v>#DIV/0!</v>
      </c>
      <c r="CV433" t="e">
        <f t="shared" si="224"/>
        <v>#DIV/0!</v>
      </c>
    </row>
    <row r="434" spans="1:100" x14ac:dyDescent="0.3">
      <c r="A434" s="4" t="str">
        <f>VLOOKUP(B434,ListCodeMtrx!A$1:B$91,2,TRUE)</f>
        <v>M44</v>
      </c>
      <c r="B434" s="5">
        <v>44</v>
      </c>
      <c r="C434" s="10">
        <v>8</v>
      </c>
      <c r="D434" s="10">
        <v>2</v>
      </c>
      <c r="E434" s="10">
        <v>3</v>
      </c>
      <c r="F434" s="1">
        <v>74</v>
      </c>
      <c r="G434" s="17">
        <v>41318</v>
      </c>
      <c r="H434" s="11">
        <v>2</v>
      </c>
      <c r="I434" s="11">
        <v>151.23713988614733</v>
      </c>
      <c r="J434" s="11">
        <v>3.1204997604817653</v>
      </c>
      <c r="K434" s="11">
        <v>144.34398482163286</v>
      </c>
      <c r="L434" s="11">
        <v>227.64989250691102</v>
      </c>
      <c r="M434" s="1">
        <v>42.8</v>
      </c>
      <c r="N434" s="19">
        <v>18</v>
      </c>
      <c r="O434" s="19" t="s">
        <v>616</v>
      </c>
      <c r="P434" s="12">
        <v>0.15763888888888888</v>
      </c>
      <c r="Q434" s="12">
        <f t="shared" si="225"/>
        <v>0.43554398148148155</v>
      </c>
      <c r="R434" s="19">
        <v>5202.5</v>
      </c>
      <c r="S434" s="19">
        <v>0</v>
      </c>
      <c r="T434" s="13" t="s">
        <v>194</v>
      </c>
      <c r="U434" s="5">
        <f t="shared" si="184"/>
        <v>26.346001094908008</v>
      </c>
      <c r="V434" s="5">
        <f t="shared" si="185"/>
        <v>0.29711965896765635</v>
      </c>
      <c r="W434" s="5">
        <f t="shared" si="186"/>
        <v>232.05579407625422</v>
      </c>
      <c r="X434" s="5">
        <v>24.697225570678711</v>
      </c>
      <c r="Y434" s="19">
        <v>3</v>
      </c>
      <c r="Z434" s="19">
        <v>3</v>
      </c>
      <c r="AA434" s="19">
        <v>0</v>
      </c>
      <c r="AB434" s="19">
        <v>0</v>
      </c>
      <c r="AC434" s="19">
        <v>495.376953125</v>
      </c>
      <c r="AD434" s="19">
        <v>864.618896484375</v>
      </c>
      <c r="AE434" s="19">
        <v>659.74951171875</v>
      </c>
      <c r="AF434" s="5" t="e">
        <f t="shared" si="187"/>
        <v>#DIV/0!</v>
      </c>
      <c r="AG434" s="5">
        <f t="shared" si="188"/>
        <v>0.42705745255019162</v>
      </c>
      <c r="AH434" s="5">
        <f t="shared" si="189"/>
        <v>0.23694761425946617</v>
      </c>
      <c r="AI434" s="19">
        <v>-1</v>
      </c>
      <c r="AJ434" s="19">
        <v>0.87</v>
      </c>
      <c r="AK434" s="19">
        <v>0.92</v>
      </c>
      <c r="AL434" s="19">
        <v>10.09855842590332</v>
      </c>
      <c r="AM434" s="5">
        <f t="shared" si="190"/>
        <v>0.87504927921295161</v>
      </c>
      <c r="AN434" s="5">
        <f t="shared" si="191"/>
        <v>1.7382774724488952E-2</v>
      </c>
      <c r="AO434" s="5">
        <f t="shared" si="192"/>
        <v>0.5548377925371013</v>
      </c>
      <c r="AP434" s="5">
        <f t="shared" si="193"/>
        <v>1.7453757003229076</v>
      </c>
      <c r="AQ434" s="5">
        <f t="shared" si="194"/>
        <v>-1</v>
      </c>
      <c r="AR434" s="19">
        <v>1797.803466796875</v>
      </c>
      <c r="AS434" s="19">
        <v>0.5</v>
      </c>
      <c r="AT434" s="5">
        <f t="shared" si="195"/>
        <v>186.37903964338756</v>
      </c>
      <c r="AU434" s="5">
        <f t="shared" si="196"/>
        <v>3.5928896147927682</v>
      </c>
      <c r="AV434" s="5">
        <f t="shared" si="197"/>
        <v>1.2319074484235546</v>
      </c>
      <c r="AW434" s="5">
        <f t="shared" si="198"/>
        <v>24.697225570678711</v>
      </c>
      <c r="AX434" s="19">
        <v>2</v>
      </c>
      <c r="AY434" s="5">
        <f t="shared" si="199"/>
        <v>4.644859790802002</v>
      </c>
      <c r="AZ434" s="19">
        <v>1</v>
      </c>
      <c r="BA434" s="5">
        <f t="shared" si="200"/>
        <v>9.2897195816040039</v>
      </c>
      <c r="BB434" s="19">
        <v>24.501670837402344</v>
      </c>
      <c r="BC434" s="19">
        <v>24.697225570678711</v>
      </c>
      <c r="BD434" s="19">
        <v>25.017490386962891</v>
      </c>
      <c r="BE434" s="19">
        <v>399.74545288085937</v>
      </c>
      <c r="BF434" s="19">
        <v>383.93759155273437</v>
      </c>
      <c r="BG434" s="19">
        <v>16.669363021850586</v>
      </c>
      <c r="BH434" s="19">
        <v>18.679609298706055</v>
      </c>
      <c r="BI434" s="19">
        <v>54.669654846191406</v>
      </c>
      <c r="BJ434" s="19">
        <v>61.262557983398438</v>
      </c>
      <c r="BK434" s="19">
        <v>350.78048706054687</v>
      </c>
      <c r="BL434" s="19">
        <v>1797.803466796875</v>
      </c>
      <c r="BM434" s="19">
        <v>705.9423828125</v>
      </c>
      <c r="BN434" s="19">
        <v>101.22396087646484</v>
      </c>
      <c r="BO434" s="19">
        <v>0.47137892246246338</v>
      </c>
      <c r="BP434" s="19">
        <v>0.16453447937965393</v>
      </c>
      <c r="BQ434" s="19">
        <v>0.5</v>
      </c>
      <c r="BR434" s="19">
        <v>-1.355140209197998</v>
      </c>
      <c r="BS434" s="19">
        <v>7.355140209197998</v>
      </c>
      <c r="BT434" s="19">
        <v>1</v>
      </c>
      <c r="BU434" s="19">
        <v>0</v>
      </c>
      <c r="BV434" s="19">
        <v>0.15999999642372131</v>
      </c>
      <c r="BW434" s="19">
        <v>111115</v>
      </c>
      <c r="BX434" s="5">
        <f t="shared" si="201"/>
        <v>1.7539024353027342</v>
      </c>
      <c r="BY434" s="5">
        <f t="shared" si="202"/>
        <v>3.5928896147927681E-3</v>
      </c>
      <c r="BZ434" s="5">
        <f t="shared" si="203"/>
        <v>297.84722557067869</v>
      </c>
      <c r="CA434" s="5">
        <f t="shared" si="204"/>
        <v>297.65167083740232</v>
      </c>
      <c r="CB434" s="5">
        <f t="shared" si="205"/>
        <v>287.64854825805378</v>
      </c>
      <c r="CC434" s="5">
        <f t="shared" si="226"/>
        <v>0.50764281880952566</v>
      </c>
      <c r="CD434" s="5">
        <f t="shared" si="206"/>
        <v>3.1227314892634253</v>
      </c>
      <c r="CE434" s="5">
        <f t="shared" si="207"/>
        <v>30.849726312077941</v>
      </c>
      <c r="CF434" s="5">
        <f t="shared" si="208"/>
        <v>12.170117013371886</v>
      </c>
      <c r="CG434" s="5">
        <f t="shared" si="209"/>
        <v>24.599448204040527</v>
      </c>
      <c r="CH434" s="5">
        <f t="shared" si="210"/>
        <v>3.1045328476986072</v>
      </c>
      <c r="CI434" s="5">
        <f t="shared" si="211"/>
        <v>0.28791119207572669</v>
      </c>
      <c r="CJ434" s="5">
        <f t="shared" si="212"/>
        <v>1.8908240408398707</v>
      </c>
      <c r="CK434" s="5">
        <f t="shared" si="213"/>
        <v>1.2137088068587365</v>
      </c>
      <c r="CL434" s="5">
        <f t="shared" si="214"/>
        <v>0.18074976508072282</v>
      </c>
      <c r="CM434" s="5">
        <f t="shared" si="215"/>
        <v>23.489606620731738</v>
      </c>
      <c r="CN434" s="5">
        <f t="shared" si="216"/>
        <v>0.60441019369258875</v>
      </c>
      <c r="CO434" s="5">
        <f t="shared" si="217"/>
        <v>60.802247076180429</v>
      </c>
      <c r="CP434" s="5">
        <f t="shared" si="218"/>
        <v>380.10893976559566</v>
      </c>
      <c r="CQ434" s="5">
        <f t="shared" si="219"/>
        <v>4.2143077956276663E-2</v>
      </c>
      <c r="CR434" s="5">
        <f t="shared" si="220"/>
        <v>0</v>
      </c>
      <c r="CS434" s="5">
        <f t="shared" si="221"/>
        <v>1573.1666277871511</v>
      </c>
      <c r="CT434" s="5">
        <f t="shared" si="222"/>
        <v>369.241943359375</v>
      </c>
      <c r="CU434" s="5">
        <f t="shared" si="223"/>
        <v>0.23694761425946617</v>
      </c>
      <c r="CV434" s="5" t="e">
        <f t="shared" si="224"/>
        <v>#DIV/0!</v>
      </c>
    </row>
    <row r="435" spans="1:100" x14ac:dyDescent="0.3">
      <c r="A435" s="4" t="str">
        <f>VLOOKUP(B435,ListCodeMtrx!A$1:B$91,2,TRUE)</f>
        <v>M55</v>
      </c>
      <c r="B435">
        <v>55</v>
      </c>
      <c r="C435" s="10">
        <v>17</v>
      </c>
      <c r="D435" s="10">
        <v>2</v>
      </c>
      <c r="E435" s="10">
        <v>5</v>
      </c>
      <c r="F435" s="1">
        <v>74</v>
      </c>
      <c r="G435" s="3">
        <v>41318</v>
      </c>
      <c r="H435" s="11">
        <v>2</v>
      </c>
      <c r="I435" s="11">
        <v>169.49928636311395</v>
      </c>
      <c r="J435" s="11">
        <v>3.3674165391189881</v>
      </c>
      <c r="K435" s="11">
        <v>168.12371067898499</v>
      </c>
      <c r="L435" s="11">
        <v>254.40083517263605</v>
      </c>
      <c r="M435" s="1">
        <v>43.8</v>
      </c>
      <c r="N435" s="8">
        <v>19</v>
      </c>
      <c r="O435" s="8" t="s">
        <v>617</v>
      </c>
      <c r="P435" s="12">
        <v>0.15763888888888888</v>
      </c>
      <c r="Q435" s="12">
        <f t="shared" si="225"/>
        <v>0.43944444444444442</v>
      </c>
      <c r="R435" s="8">
        <v>5548.5</v>
      </c>
      <c r="S435" s="8">
        <v>0</v>
      </c>
      <c r="T435" s="13">
        <v>400</v>
      </c>
      <c r="U435">
        <f t="shared" si="184"/>
        <v>22.275995963920618</v>
      </c>
      <c r="V435">
        <f t="shared" si="185"/>
        <v>0.21646767448586676</v>
      </c>
      <c r="W435">
        <f t="shared" si="186"/>
        <v>212.75572783729666</v>
      </c>
      <c r="X435">
        <v>25.133529663085937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t="e">
        <f t="shared" si="187"/>
        <v>#DIV/0!</v>
      </c>
      <c r="AG435" t="e">
        <f t="shared" si="188"/>
        <v>#DIV/0!</v>
      </c>
      <c r="AH435" t="e">
        <f t="shared" si="189"/>
        <v>#DIV/0!</v>
      </c>
      <c r="AI435" s="8">
        <v>-1</v>
      </c>
      <c r="AJ435" s="8">
        <v>0.87</v>
      </c>
      <c r="AK435" s="8">
        <v>0.92</v>
      </c>
      <c r="AL435" s="8">
        <v>10.09855842590332</v>
      </c>
      <c r="AM435">
        <f t="shared" si="190"/>
        <v>0.87504927921295161</v>
      </c>
      <c r="AN435">
        <f t="shared" si="191"/>
        <v>1.4796279933858472E-2</v>
      </c>
      <c r="AO435" t="e">
        <f t="shared" si="192"/>
        <v>#DIV/0!</v>
      </c>
      <c r="AP435" t="e">
        <f t="shared" si="193"/>
        <v>#DIV/0!</v>
      </c>
      <c r="AQ435" t="e">
        <f t="shared" si="194"/>
        <v>#DIV/0!</v>
      </c>
      <c r="AR435" s="8">
        <v>1797.803466796875</v>
      </c>
      <c r="AS435" s="8">
        <v>0.5</v>
      </c>
      <c r="AT435" t="e">
        <f t="shared" si="195"/>
        <v>#DIV/0!</v>
      </c>
      <c r="AU435">
        <f t="shared" si="196"/>
        <v>2.937704322966189</v>
      </c>
      <c r="AV435">
        <f t="shared" si="197"/>
        <v>1.3706126169764945</v>
      </c>
      <c r="AW435">
        <f t="shared" si="198"/>
        <v>25.133529663085937</v>
      </c>
      <c r="AX435" s="8">
        <v>2</v>
      </c>
      <c r="AY435">
        <f t="shared" si="199"/>
        <v>4.644859790802002</v>
      </c>
      <c r="AZ435" s="8">
        <v>1</v>
      </c>
      <c r="BA435">
        <f t="shared" si="200"/>
        <v>9.2897195816040039</v>
      </c>
      <c r="BB435" s="8">
        <v>24.443674087524414</v>
      </c>
      <c r="BC435" s="8">
        <v>25.133529663085937</v>
      </c>
      <c r="BD435" s="8">
        <v>25.016523361206055</v>
      </c>
      <c r="BE435" s="8">
        <v>400.68646240234375</v>
      </c>
      <c r="BF435" s="8">
        <v>387.33688354492187</v>
      </c>
      <c r="BG435" s="8">
        <v>16.479866027832031</v>
      </c>
      <c r="BH435" s="8">
        <v>18.124460220336914</v>
      </c>
      <c r="BI435" s="8">
        <v>54.231296539306641</v>
      </c>
      <c r="BJ435" s="8">
        <v>59.643260955810547</v>
      </c>
      <c r="BK435" s="8">
        <v>350.78076171875</v>
      </c>
      <c r="BL435" s="8">
        <v>1797.724853515625</v>
      </c>
      <c r="BM435" s="8">
        <v>1026.1591796875</v>
      </c>
      <c r="BN435" s="8">
        <v>101.21495056152344</v>
      </c>
      <c r="BO435" s="8">
        <v>0.25299513339996338</v>
      </c>
      <c r="BP435" s="8">
        <v>0.16661921143531799</v>
      </c>
      <c r="BQ435" s="8">
        <v>0.25</v>
      </c>
      <c r="BR435" s="8">
        <v>-1.355140209197998</v>
      </c>
      <c r="BS435" s="8">
        <v>7.355140209197998</v>
      </c>
      <c r="BT435" s="8">
        <v>1</v>
      </c>
      <c r="BU435" s="8">
        <v>0</v>
      </c>
      <c r="BV435" s="8">
        <v>0.15999999642372131</v>
      </c>
      <c r="BW435" s="8">
        <v>111115</v>
      </c>
      <c r="BX435">
        <f t="shared" si="201"/>
        <v>1.7539038085937499</v>
      </c>
      <c r="BY435">
        <f t="shared" si="202"/>
        <v>2.9377043229661891E-3</v>
      </c>
      <c r="BZ435">
        <f t="shared" si="203"/>
        <v>298.28352966308591</v>
      </c>
      <c r="CA435">
        <f t="shared" si="204"/>
        <v>297.59367408752439</v>
      </c>
      <c r="CB435">
        <f t="shared" si="205"/>
        <v>287.63597013333492</v>
      </c>
      <c r="CC435">
        <f t="shared" si="226"/>
        <v>0.6004473604138415</v>
      </c>
      <c r="CD435">
        <f t="shared" si="206"/>
        <v>3.2050789621321933</v>
      </c>
      <c r="CE435">
        <f t="shared" si="207"/>
        <v>31.666062615759401</v>
      </c>
      <c r="CF435">
        <f t="shared" si="208"/>
        <v>13.541602395422487</v>
      </c>
      <c r="CG435">
        <f t="shared" si="209"/>
        <v>24.788601875305176</v>
      </c>
      <c r="CH435">
        <f t="shared" si="210"/>
        <v>3.1398229577226711</v>
      </c>
      <c r="CI435">
        <f t="shared" si="211"/>
        <v>0.21153843704976419</v>
      </c>
      <c r="CJ435">
        <f t="shared" si="212"/>
        <v>1.8344663451556988</v>
      </c>
      <c r="CK435">
        <f t="shared" si="213"/>
        <v>1.3053566125669722</v>
      </c>
      <c r="CL435">
        <f t="shared" si="214"/>
        <v>0.13264572112251158</v>
      </c>
      <c r="CM435">
        <f t="shared" si="215"/>
        <v>21.534060474732918</v>
      </c>
      <c r="CN435">
        <f t="shared" si="216"/>
        <v>0.54927825589483803</v>
      </c>
      <c r="CO435">
        <f t="shared" si="217"/>
        <v>57.143079187035248</v>
      </c>
      <c r="CP435">
        <f t="shared" si="218"/>
        <v>384.09969276783488</v>
      </c>
      <c r="CQ435">
        <f t="shared" si="219"/>
        <v>3.3140328547614756E-2</v>
      </c>
      <c r="CR435">
        <f t="shared" si="220"/>
        <v>0</v>
      </c>
      <c r="CS435">
        <f t="shared" si="221"/>
        <v>1573.0978372920567</v>
      </c>
      <c r="CT435">
        <f t="shared" si="222"/>
        <v>0</v>
      </c>
      <c r="CU435" t="e">
        <f t="shared" si="223"/>
        <v>#DIV/0!</v>
      </c>
      <c r="CV435" t="e">
        <f t="shared" si="224"/>
        <v>#DIV/0!</v>
      </c>
    </row>
    <row r="436" spans="1:100" x14ac:dyDescent="0.3">
      <c r="A436" s="4" t="str">
        <f>VLOOKUP(B436,ListCodeMtrx!A$1:B$91,2,TRUE)</f>
        <v>M55</v>
      </c>
      <c r="B436">
        <v>55</v>
      </c>
      <c r="C436" s="10">
        <v>17</v>
      </c>
      <c r="D436" s="10">
        <v>2</v>
      </c>
      <c r="E436" s="10">
        <v>5</v>
      </c>
      <c r="F436" s="1">
        <v>74</v>
      </c>
      <c r="G436" s="3">
        <v>41318</v>
      </c>
      <c r="H436" s="11">
        <v>2</v>
      </c>
      <c r="I436" s="11">
        <v>169.49928636311395</v>
      </c>
      <c r="J436" s="11">
        <v>3.3674165391189881</v>
      </c>
      <c r="K436" s="11">
        <v>168.12371067898499</v>
      </c>
      <c r="L436" s="11">
        <v>254.40083517263605</v>
      </c>
      <c r="M436" s="1">
        <v>43.8</v>
      </c>
      <c r="N436" s="8">
        <v>20</v>
      </c>
      <c r="O436" s="8" t="s">
        <v>618</v>
      </c>
      <c r="P436" s="12">
        <v>0.15763888888888888</v>
      </c>
      <c r="Q436" s="12">
        <f t="shared" si="225"/>
        <v>0.44186342592592587</v>
      </c>
      <c r="R436" s="8">
        <v>5757</v>
      </c>
      <c r="S436" s="8">
        <v>0</v>
      </c>
      <c r="T436" s="13">
        <v>50</v>
      </c>
      <c r="U436" s="14">
        <f t="shared" si="184"/>
        <v>-0.6374872592891685</v>
      </c>
      <c r="V436" s="14">
        <f t="shared" si="185"/>
        <v>0.20074005096374573</v>
      </c>
      <c r="W436" s="14">
        <f t="shared" si="186"/>
        <v>53.306469487357852</v>
      </c>
      <c r="X436" s="15">
        <v>25.531072616577148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t="e">
        <f t="shared" si="187"/>
        <v>#DIV/0!</v>
      </c>
      <c r="AG436" t="e">
        <f t="shared" si="188"/>
        <v>#DIV/0!</v>
      </c>
      <c r="AH436" t="e">
        <f t="shared" si="189"/>
        <v>#DIV/0!</v>
      </c>
      <c r="AI436" s="8">
        <v>-1</v>
      </c>
      <c r="AJ436" s="8">
        <v>0.87</v>
      </c>
      <c r="AK436" s="8">
        <v>0.92</v>
      </c>
      <c r="AL436" s="8">
        <v>10.069668769836426</v>
      </c>
      <c r="AM436">
        <f t="shared" si="190"/>
        <v>0.87503483438491825</v>
      </c>
      <c r="AN436">
        <f t="shared" si="191"/>
        <v>2.299614683826624E-4</v>
      </c>
      <c r="AO436" t="e">
        <f t="shared" si="192"/>
        <v>#DIV/0!</v>
      </c>
      <c r="AP436" t="e">
        <f t="shared" si="193"/>
        <v>#DIV/0!</v>
      </c>
      <c r="AQ436" t="e">
        <f t="shared" si="194"/>
        <v>#DIV/0!</v>
      </c>
      <c r="AR436" s="8">
        <v>1797.803466796875</v>
      </c>
      <c r="AS436" s="8">
        <v>0.5</v>
      </c>
      <c r="AT436" t="e">
        <f t="shared" si="195"/>
        <v>#DIV/0!</v>
      </c>
      <c r="AU436">
        <f t="shared" si="196"/>
        <v>2.8909534990711192</v>
      </c>
      <c r="AV436">
        <f t="shared" si="197"/>
        <v>1.4514323459623912</v>
      </c>
      <c r="AW436">
        <f t="shared" si="198"/>
        <v>25.531072616577148</v>
      </c>
      <c r="AX436" s="8">
        <v>2</v>
      </c>
      <c r="AY436">
        <f t="shared" si="199"/>
        <v>4.644859790802002</v>
      </c>
      <c r="AZ436" s="8">
        <v>1</v>
      </c>
      <c r="BA436">
        <f t="shared" si="200"/>
        <v>9.2897195816040039</v>
      </c>
      <c r="BB436" s="8">
        <v>24.547807693481445</v>
      </c>
      <c r="BC436" s="8">
        <v>25.531072616577148</v>
      </c>
      <c r="BD436" s="8">
        <v>25.007452011108398</v>
      </c>
      <c r="BE436" s="8">
        <v>49.053646087646484</v>
      </c>
      <c r="BF436" s="8">
        <v>49.335800170898438</v>
      </c>
      <c r="BG436" s="8">
        <v>16.466278076171875</v>
      </c>
      <c r="BH436" s="8">
        <v>18.084802627563477</v>
      </c>
      <c r="BI436" s="8">
        <v>53.846164703369141</v>
      </c>
      <c r="BJ436" s="8">
        <v>59.138881683349609</v>
      </c>
      <c r="BK436" s="8">
        <v>350.772705078125</v>
      </c>
      <c r="BL436" s="8">
        <v>1801.53564453125</v>
      </c>
      <c r="BM436" s="8">
        <v>884.84332275390625</v>
      </c>
      <c r="BN436" s="8">
        <v>101.20785522460937</v>
      </c>
      <c r="BO436" s="8">
        <v>3.1235337257385254E-2</v>
      </c>
      <c r="BP436" s="8">
        <v>0.17572489380836487</v>
      </c>
      <c r="BQ436" s="8">
        <v>0.25</v>
      </c>
      <c r="BR436" s="8">
        <v>-1.355140209197998</v>
      </c>
      <c r="BS436" s="8">
        <v>7.355140209197998</v>
      </c>
      <c r="BT436" s="8">
        <v>1</v>
      </c>
      <c r="BU436" s="8">
        <v>0</v>
      </c>
      <c r="BV436" s="8">
        <v>0.15999999642372131</v>
      </c>
      <c r="BW436" s="8">
        <v>111115</v>
      </c>
      <c r="BX436">
        <f t="shared" si="201"/>
        <v>1.7538635253906247</v>
      </c>
      <c r="BY436">
        <f t="shared" si="202"/>
        <v>2.890953499071119E-3</v>
      </c>
      <c r="BZ436">
        <f t="shared" si="203"/>
        <v>298.68107261657713</v>
      </c>
      <c r="CA436">
        <f t="shared" si="204"/>
        <v>297.69780769348142</v>
      </c>
      <c r="CB436">
        <f t="shared" si="205"/>
        <v>288.24569668220647</v>
      </c>
      <c r="CC436">
        <f t="shared" si="226"/>
        <v>0.59753687901444674</v>
      </c>
      <c r="CD436">
        <f t="shared" si="206"/>
        <v>3.2817564320584709</v>
      </c>
      <c r="CE436">
        <f t="shared" si="207"/>
        <v>32.425906317007794</v>
      </c>
      <c r="CF436">
        <f t="shared" si="208"/>
        <v>14.341103689444317</v>
      </c>
      <c r="CG436">
        <f t="shared" si="209"/>
        <v>25.039440155029297</v>
      </c>
      <c r="CH436">
        <f t="shared" si="210"/>
        <v>3.187161925962255</v>
      </c>
      <c r="CI436">
        <f t="shared" si="211"/>
        <v>0.19649404290712386</v>
      </c>
      <c r="CJ436">
        <f t="shared" si="212"/>
        <v>1.8303240860960797</v>
      </c>
      <c r="CK436">
        <f t="shared" si="213"/>
        <v>1.3568378398661753</v>
      </c>
      <c r="CL436">
        <f t="shared" si="214"/>
        <v>0.12318332401821372</v>
      </c>
      <c r="CM436">
        <f t="shared" si="215"/>
        <v>5.3950334464115706</v>
      </c>
      <c r="CN436">
        <f t="shared" si="216"/>
        <v>1.0804825157939077</v>
      </c>
      <c r="CO436">
        <f t="shared" si="217"/>
        <v>55.586504769122072</v>
      </c>
      <c r="CP436">
        <f t="shared" si="218"/>
        <v>49.428441051226471</v>
      </c>
      <c r="CQ436">
        <f t="shared" si="219"/>
        <v>-7.169088853522047E-3</v>
      </c>
      <c r="CR436">
        <f t="shared" si="220"/>
        <v>0</v>
      </c>
      <c r="CS436">
        <f t="shared" si="221"/>
        <v>1576.4064443509294</v>
      </c>
      <c r="CT436">
        <f t="shared" si="222"/>
        <v>0</v>
      </c>
      <c r="CU436" t="e">
        <f t="shared" si="223"/>
        <v>#DIV/0!</v>
      </c>
      <c r="CV436" t="e">
        <f t="shared" si="224"/>
        <v>#DIV/0!</v>
      </c>
    </row>
    <row r="437" spans="1:100" x14ac:dyDescent="0.3">
      <c r="A437" s="4" t="str">
        <f>VLOOKUP(B437,ListCodeMtrx!A$1:B$91,2,TRUE)</f>
        <v>M55</v>
      </c>
      <c r="B437">
        <v>55</v>
      </c>
      <c r="C437" s="10">
        <v>17</v>
      </c>
      <c r="D437" s="10">
        <v>2</v>
      </c>
      <c r="E437" s="10">
        <v>5</v>
      </c>
      <c r="F437" s="1">
        <v>74</v>
      </c>
      <c r="G437" s="3">
        <v>41318</v>
      </c>
      <c r="H437" s="11">
        <v>2</v>
      </c>
      <c r="I437" s="11">
        <v>169.49928636311395</v>
      </c>
      <c r="J437" s="11">
        <v>3.3674165391189881</v>
      </c>
      <c r="K437" s="11">
        <v>168.12371067898499</v>
      </c>
      <c r="L437" s="11">
        <v>254.40083517263605</v>
      </c>
      <c r="M437" s="1">
        <v>43.8</v>
      </c>
      <c r="N437" s="8">
        <v>21</v>
      </c>
      <c r="O437" s="8" t="s">
        <v>619</v>
      </c>
      <c r="P437" s="12">
        <v>0.15763888888888888</v>
      </c>
      <c r="Q437" s="12">
        <f t="shared" si="225"/>
        <v>0.44428240740740743</v>
      </c>
      <c r="R437" s="8">
        <v>5966</v>
      </c>
      <c r="S437" s="8">
        <v>0</v>
      </c>
      <c r="T437" s="13">
        <v>150</v>
      </c>
      <c r="U437" s="14">
        <f t="shared" si="184"/>
        <v>8.2563455041672675</v>
      </c>
      <c r="V437" s="14">
        <f t="shared" si="185"/>
        <v>0.25185309941443751</v>
      </c>
      <c r="W437" s="14">
        <f t="shared" si="186"/>
        <v>89.532964239510207</v>
      </c>
      <c r="X437" s="15">
        <v>25.014968872070313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t="e">
        <f t="shared" si="187"/>
        <v>#DIV/0!</v>
      </c>
      <c r="AG437" t="e">
        <f t="shared" si="188"/>
        <v>#DIV/0!</v>
      </c>
      <c r="AH437" t="e">
        <f t="shared" si="189"/>
        <v>#DIV/0!</v>
      </c>
      <c r="AI437" s="8">
        <v>-1</v>
      </c>
      <c r="AJ437" s="8">
        <v>0.87</v>
      </c>
      <c r="AK437" s="8">
        <v>0.92</v>
      </c>
      <c r="AL437" s="8">
        <v>10.09855842590332</v>
      </c>
      <c r="AM437">
        <f t="shared" si="190"/>
        <v>0.87504927921295161</v>
      </c>
      <c r="AN437">
        <f t="shared" si="191"/>
        <v>5.8850670956101352E-3</v>
      </c>
      <c r="AO437" t="e">
        <f t="shared" si="192"/>
        <v>#DIV/0!</v>
      </c>
      <c r="AP437" t="e">
        <f t="shared" si="193"/>
        <v>#DIV/0!</v>
      </c>
      <c r="AQ437" t="e">
        <f t="shared" si="194"/>
        <v>#DIV/0!</v>
      </c>
      <c r="AR437" s="8">
        <v>1797.803466796875</v>
      </c>
      <c r="AS437" s="8">
        <v>0.5</v>
      </c>
      <c r="AT437" t="e">
        <f t="shared" si="195"/>
        <v>#DIV/0!</v>
      </c>
      <c r="AU437">
        <f t="shared" si="196"/>
        <v>3.2960638281836165</v>
      </c>
      <c r="AV437">
        <f t="shared" si="197"/>
        <v>1.3264129830126803</v>
      </c>
      <c r="AW437">
        <f t="shared" si="198"/>
        <v>25.014968872070313</v>
      </c>
      <c r="AX437" s="8">
        <v>2</v>
      </c>
      <c r="AY437">
        <f t="shared" si="199"/>
        <v>4.644859790802002</v>
      </c>
      <c r="AZ437" s="8">
        <v>1</v>
      </c>
      <c r="BA437">
        <f t="shared" si="200"/>
        <v>9.2897195816040039</v>
      </c>
      <c r="BB437" s="8">
        <v>24.479158401489258</v>
      </c>
      <c r="BC437" s="8">
        <v>25.014968872070313</v>
      </c>
      <c r="BD437" s="8">
        <v>25.018159866333008</v>
      </c>
      <c r="BE437" s="8">
        <v>150.70401000976562</v>
      </c>
      <c r="BF437" s="8">
        <v>145.72264099121094</v>
      </c>
      <c r="BG437" s="8">
        <v>16.496885299682617</v>
      </c>
      <c r="BH437" s="8">
        <v>18.341728210449219</v>
      </c>
      <c r="BI437" s="8">
        <v>54.161785125732422</v>
      </c>
      <c r="BJ437" s="8">
        <v>60.218685150146484</v>
      </c>
      <c r="BK437" s="8">
        <v>350.7733154296875</v>
      </c>
      <c r="BL437" s="8">
        <v>1797.445068359375</v>
      </c>
      <c r="BM437" s="8">
        <v>1105.01220703125</v>
      </c>
      <c r="BN437" s="8">
        <v>101.19566345214844</v>
      </c>
      <c r="BO437" s="8">
        <v>0.34578001499176025</v>
      </c>
      <c r="BP437" s="8">
        <v>0.17400828003883362</v>
      </c>
      <c r="BQ437" s="8">
        <v>0.5</v>
      </c>
      <c r="BR437" s="8">
        <v>-1.355140209197998</v>
      </c>
      <c r="BS437" s="8">
        <v>7.355140209197998</v>
      </c>
      <c r="BT437" s="8">
        <v>1</v>
      </c>
      <c r="BU437" s="8">
        <v>0</v>
      </c>
      <c r="BV437" s="8">
        <v>0.15999999642372131</v>
      </c>
      <c r="BW437" s="8">
        <v>111115</v>
      </c>
      <c r="BX437">
        <f t="shared" si="201"/>
        <v>1.7538665771484374</v>
      </c>
      <c r="BY437">
        <f t="shared" si="202"/>
        <v>3.2960638281836164E-3</v>
      </c>
      <c r="BZ437">
        <f t="shared" si="203"/>
        <v>298.16496887207029</v>
      </c>
      <c r="CA437">
        <f t="shared" si="204"/>
        <v>297.62915840148924</v>
      </c>
      <c r="CB437">
        <f t="shared" si="205"/>
        <v>287.59120450933551</v>
      </c>
      <c r="CC437">
        <f t="shared" si="226"/>
        <v>0.54415697207359337</v>
      </c>
      <c r="CD437">
        <f t="shared" si="206"/>
        <v>3.1825163381280763</v>
      </c>
      <c r="CE437">
        <f t="shared" si="207"/>
        <v>31.449137537726276</v>
      </c>
      <c r="CF437">
        <f t="shared" si="208"/>
        <v>13.107409327277058</v>
      </c>
      <c r="CG437">
        <f t="shared" si="209"/>
        <v>24.747063636779785</v>
      </c>
      <c r="CH437">
        <f t="shared" si="210"/>
        <v>3.1320433350922787</v>
      </c>
      <c r="CI437">
        <f t="shared" si="211"/>
        <v>0.24520535005433014</v>
      </c>
      <c r="CJ437">
        <f t="shared" si="212"/>
        <v>1.856103355115396</v>
      </c>
      <c r="CK437">
        <f t="shared" si="213"/>
        <v>1.2759399799768827</v>
      </c>
      <c r="CL437">
        <f t="shared" si="214"/>
        <v>0.15383705244922663</v>
      </c>
      <c r="CM437">
        <f t="shared" si="215"/>
        <v>9.0603477170547162</v>
      </c>
      <c r="CN437">
        <f t="shared" si="216"/>
        <v>0.61440668128510156</v>
      </c>
      <c r="CO437">
        <f t="shared" si="217"/>
        <v>58.385989393716876</v>
      </c>
      <c r="CP437">
        <f t="shared" si="218"/>
        <v>144.52281290891901</v>
      </c>
      <c r="CQ437">
        <f t="shared" si="219"/>
        <v>3.3354934860074452E-2</v>
      </c>
      <c r="CR437">
        <f t="shared" si="220"/>
        <v>0</v>
      </c>
      <c r="CS437">
        <f t="shared" si="221"/>
        <v>1572.8530114927457</v>
      </c>
      <c r="CT437">
        <f t="shared" si="222"/>
        <v>0</v>
      </c>
      <c r="CU437" t="e">
        <f t="shared" si="223"/>
        <v>#DIV/0!</v>
      </c>
      <c r="CV437" t="e">
        <f t="shared" si="224"/>
        <v>#DIV/0!</v>
      </c>
    </row>
    <row r="438" spans="1:100" s="5" customFormat="1" x14ac:dyDescent="0.3">
      <c r="A438" s="4" t="str">
        <f>VLOOKUP(B438,ListCodeMtrx!A$1:B$91,2,TRUE)</f>
        <v>M55</v>
      </c>
      <c r="B438">
        <v>55</v>
      </c>
      <c r="C438" s="10">
        <v>17</v>
      </c>
      <c r="D438" s="10">
        <v>2</v>
      </c>
      <c r="E438" s="10">
        <v>5</v>
      </c>
      <c r="F438" s="1">
        <v>74</v>
      </c>
      <c r="G438" s="3">
        <v>41318</v>
      </c>
      <c r="H438" s="11">
        <v>2</v>
      </c>
      <c r="I438" s="11">
        <v>169.49928636311395</v>
      </c>
      <c r="J438" s="11">
        <v>3.3674165391189881</v>
      </c>
      <c r="K438" s="11">
        <v>168.12371067898499</v>
      </c>
      <c r="L438" s="11">
        <v>254.40083517263605</v>
      </c>
      <c r="M438" s="1">
        <v>43.8</v>
      </c>
      <c r="N438" s="8">
        <v>22</v>
      </c>
      <c r="O438" s="8" t="s">
        <v>620</v>
      </c>
      <c r="P438" s="12">
        <v>0.15763888888888888</v>
      </c>
      <c r="Q438" s="12">
        <f t="shared" si="225"/>
        <v>0.44644675925925925</v>
      </c>
      <c r="R438" s="8">
        <v>6153</v>
      </c>
      <c r="S438" s="8">
        <v>0</v>
      </c>
      <c r="T438" s="13" t="s">
        <v>192</v>
      </c>
      <c r="U438" s="14">
        <f t="shared" si="184"/>
        <v>28.147806062956221</v>
      </c>
      <c r="V438" s="14">
        <f t="shared" si="185"/>
        <v>0.28917201745723015</v>
      </c>
      <c r="W438" s="14">
        <f t="shared" si="186"/>
        <v>217.31887162233431</v>
      </c>
      <c r="X438" s="15">
        <v>24.825515747070313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t="e">
        <f t="shared" si="187"/>
        <v>#DIV/0!</v>
      </c>
      <c r="AG438" t="e">
        <f t="shared" si="188"/>
        <v>#DIV/0!</v>
      </c>
      <c r="AH438" t="e">
        <f t="shared" si="189"/>
        <v>#DIV/0!</v>
      </c>
      <c r="AI438" s="8">
        <v>-1</v>
      </c>
      <c r="AJ438" s="8">
        <v>0.87</v>
      </c>
      <c r="AK438" s="8">
        <v>0.92</v>
      </c>
      <c r="AL438" s="8">
        <v>10.09855842590332</v>
      </c>
      <c r="AM438">
        <f t="shared" si="190"/>
        <v>0.87504927921295161</v>
      </c>
      <c r="AN438">
        <f t="shared" si="191"/>
        <v>1.8528400459605816E-2</v>
      </c>
      <c r="AO438" t="e">
        <f t="shared" si="192"/>
        <v>#DIV/0!</v>
      </c>
      <c r="AP438" t="e">
        <f t="shared" si="193"/>
        <v>#DIV/0!</v>
      </c>
      <c r="AQ438" t="e">
        <f t="shared" si="194"/>
        <v>#DIV/0!</v>
      </c>
      <c r="AR438" s="8">
        <v>1797.803466796875</v>
      </c>
      <c r="AS438" s="8">
        <v>0.5</v>
      </c>
      <c r="AT438" t="e">
        <f t="shared" si="195"/>
        <v>#DIV/0!</v>
      </c>
      <c r="AU438">
        <f t="shared" si="196"/>
        <v>3.5880281438496091</v>
      </c>
      <c r="AV438">
        <f t="shared" si="197"/>
        <v>1.2624399433546343</v>
      </c>
      <c r="AW438">
        <f t="shared" si="198"/>
        <v>24.825515747070313</v>
      </c>
      <c r="AX438" s="8">
        <v>2</v>
      </c>
      <c r="AY438">
        <f t="shared" si="199"/>
        <v>4.644859790802002</v>
      </c>
      <c r="AZ438" s="8">
        <v>1</v>
      </c>
      <c r="BA438">
        <f t="shared" si="200"/>
        <v>9.2897195816040039</v>
      </c>
      <c r="BB438" s="8">
        <v>24.483217239379883</v>
      </c>
      <c r="BC438" s="8">
        <v>24.825515747070313</v>
      </c>
      <c r="BD438" s="8">
        <v>25.011629104614258</v>
      </c>
      <c r="BE438" s="8">
        <v>400.1678466796875</v>
      </c>
      <c r="BF438" s="8">
        <v>383.33407592773437</v>
      </c>
      <c r="BG438" s="8">
        <v>16.614023208618164</v>
      </c>
      <c r="BH438" s="8">
        <v>18.621774673461914</v>
      </c>
      <c r="BI438" s="8">
        <v>54.529296875</v>
      </c>
      <c r="BJ438" s="8">
        <v>61.118988037109375</v>
      </c>
      <c r="BK438" s="8">
        <v>350.76181030273437</v>
      </c>
      <c r="BL438" s="8">
        <v>1797.775390625</v>
      </c>
      <c r="BM438" s="8">
        <v>1001.6376342773437</v>
      </c>
      <c r="BN438" s="8">
        <v>101.18856811523437</v>
      </c>
      <c r="BO438" s="8">
        <v>0.63340818881988525</v>
      </c>
      <c r="BP438" s="8">
        <v>0.16886416077613831</v>
      </c>
      <c r="BQ438" s="8">
        <v>0.5</v>
      </c>
      <c r="BR438" s="8">
        <v>-1.355140209197998</v>
      </c>
      <c r="BS438" s="8">
        <v>7.355140209197998</v>
      </c>
      <c r="BT438" s="8">
        <v>1</v>
      </c>
      <c r="BU438" s="8">
        <v>0</v>
      </c>
      <c r="BV438" s="8">
        <v>0.15999999642372131</v>
      </c>
      <c r="BW438" s="8">
        <v>111115</v>
      </c>
      <c r="BX438">
        <f t="shared" si="201"/>
        <v>1.7538090515136717</v>
      </c>
      <c r="BY438">
        <f t="shared" si="202"/>
        <v>3.5880281438496089E-3</v>
      </c>
      <c r="BZ438">
        <f t="shared" si="203"/>
        <v>297.97551574707029</v>
      </c>
      <c r="CA438">
        <f t="shared" si="204"/>
        <v>297.63321723937986</v>
      </c>
      <c r="CB438">
        <f t="shared" si="205"/>
        <v>287.64405607065419</v>
      </c>
      <c r="CC438">
        <f t="shared" si="226"/>
        <v>0.50177053344933142</v>
      </c>
      <c r="CD438">
        <f t="shared" si="206"/>
        <v>3.1467506583267815</v>
      </c>
      <c r="CE438">
        <f t="shared" si="207"/>
        <v>31.09788701371123</v>
      </c>
      <c r="CF438">
        <f t="shared" si="208"/>
        <v>12.476112340249315</v>
      </c>
      <c r="CG438">
        <f t="shared" si="209"/>
        <v>24.654366493225098</v>
      </c>
      <c r="CH438">
        <f t="shared" si="210"/>
        <v>3.1147429728621772</v>
      </c>
      <c r="CI438">
        <f t="shared" si="211"/>
        <v>0.28044235862191358</v>
      </c>
      <c r="CJ438">
        <f t="shared" si="212"/>
        <v>1.8843107149721472</v>
      </c>
      <c r="CK438">
        <f t="shared" si="213"/>
        <v>1.23043225789003</v>
      </c>
      <c r="CL438">
        <f t="shared" si="214"/>
        <v>0.17604041765621301</v>
      </c>
      <c r="CM438">
        <f t="shared" si="215"/>
        <v>21.990185443882453</v>
      </c>
      <c r="CN438">
        <f t="shared" si="216"/>
        <v>0.56691769730198205</v>
      </c>
      <c r="CO438">
        <f t="shared" si="217"/>
        <v>60.100385960003344</v>
      </c>
      <c r="CP438">
        <f t="shared" si="218"/>
        <v>379.24358236103518</v>
      </c>
      <c r="CQ438">
        <f t="shared" si="219"/>
        <v>4.4607056967954681E-2</v>
      </c>
      <c r="CR438">
        <f t="shared" si="220"/>
        <v>0</v>
      </c>
      <c r="CS438">
        <f t="shared" si="221"/>
        <v>1573.1420597531887</v>
      </c>
      <c r="CT438">
        <f t="shared" si="222"/>
        <v>0</v>
      </c>
      <c r="CU438" t="e">
        <f t="shared" si="223"/>
        <v>#DIV/0!</v>
      </c>
      <c r="CV438" t="e">
        <f t="shared" si="224"/>
        <v>#DIV/0!</v>
      </c>
    </row>
    <row r="439" spans="1:100" x14ac:dyDescent="0.3">
      <c r="A439" s="4" t="str">
        <f>VLOOKUP(B439,ListCodeMtrx!A$1:B$91,2,TRUE)</f>
        <v>M55</v>
      </c>
      <c r="B439">
        <v>55</v>
      </c>
      <c r="C439" s="10">
        <v>17</v>
      </c>
      <c r="D439" s="10">
        <v>2</v>
      </c>
      <c r="E439" s="10">
        <v>5</v>
      </c>
      <c r="F439" s="1">
        <v>74</v>
      </c>
      <c r="G439" s="3">
        <v>41318</v>
      </c>
      <c r="H439" s="11">
        <v>2</v>
      </c>
      <c r="I439" s="11">
        <v>169.49928636311395</v>
      </c>
      <c r="J439" s="11">
        <v>3.3674165391189881</v>
      </c>
      <c r="K439" s="11">
        <v>168.12371067898499</v>
      </c>
      <c r="L439" s="11">
        <v>254.40083517263605</v>
      </c>
      <c r="M439" s="1">
        <v>43.8</v>
      </c>
      <c r="N439" s="8">
        <v>23</v>
      </c>
      <c r="O439" s="8" t="s">
        <v>621</v>
      </c>
      <c r="P439" s="12">
        <v>0.15763888888888888</v>
      </c>
      <c r="Q439" s="12">
        <f t="shared" si="225"/>
        <v>0.4488657407407407</v>
      </c>
      <c r="R439" s="8">
        <v>6362</v>
      </c>
      <c r="S439" s="8">
        <v>0</v>
      </c>
      <c r="T439" s="13">
        <v>800</v>
      </c>
      <c r="U439" s="14">
        <f t="shared" si="184"/>
        <v>47.994623664241352</v>
      </c>
      <c r="V439" s="14">
        <f t="shared" si="185"/>
        <v>0.31173569392463746</v>
      </c>
      <c r="W439" s="14">
        <f t="shared" si="186"/>
        <v>504.58372259728128</v>
      </c>
      <c r="X439" s="15">
        <v>24.667207717895508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t="e">
        <f t="shared" si="187"/>
        <v>#DIV/0!</v>
      </c>
      <c r="AG439" t="e">
        <f t="shared" si="188"/>
        <v>#DIV/0!</v>
      </c>
      <c r="AH439" t="e">
        <f t="shared" si="189"/>
        <v>#DIV/0!</v>
      </c>
      <c r="AI439" s="8">
        <v>-1</v>
      </c>
      <c r="AJ439" s="8">
        <v>0.87</v>
      </c>
      <c r="AK439" s="8">
        <v>0.92</v>
      </c>
      <c r="AL439" s="8">
        <v>10.09855842590332</v>
      </c>
      <c r="AM439">
        <f t="shared" si="190"/>
        <v>0.87504927921295161</v>
      </c>
      <c r="AN439">
        <f t="shared" si="191"/>
        <v>3.1150105441782202E-2</v>
      </c>
      <c r="AO439" t="e">
        <f t="shared" si="192"/>
        <v>#DIV/0!</v>
      </c>
      <c r="AP439" t="e">
        <f t="shared" si="193"/>
        <v>#DIV/0!</v>
      </c>
      <c r="AQ439" t="e">
        <f t="shared" si="194"/>
        <v>#DIV/0!</v>
      </c>
      <c r="AR439" s="8">
        <v>1797.803466796875</v>
      </c>
      <c r="AS439" s="8">
        <v>0.5</v>
      </c>
      <c r="AT439" t="e">
        <f t="shared" si="195"/>
        <v>#DIV/0!</v>
      </c>
      <c r="AU439">
        <f t="shared" si="196"/>
        <v>3.7230557534138855</v>
      </c>
      <c r="AV439">
        <f t="shared" si="197"/>
        <v>1.2180202762819072</v>
      </c>
      <c r="AW439">
        <f t="shared" si="198"/>
        <v>24.667207717895508</v>
      </c>
      <c r="AX439" s="8">
        <v>2</v>
      </c>
      <c r="AY439">
        <f t="shared" si="199"/>
        <v>4.644859790802002</v>
      </c>
      <c r="AZ439" s="8">
        <v>1</v>
      </c>
      <c r="BA439">
        <f t="shared" si="200"/>
        <v>9.2897195816040039</v>
      </c>
      <c r="BB439" s="8">
        <v>24.491832733154297</v>
      </c>
      <c r="BC439" s="8">
        <v>24.667207717895508</v>
      </c>
      <c r="BD439" s="8">
        <v>25.013071060180664</v>
      </c>
      <c r="BE439" s="8">
        <v>799.532958984375</v>
      </c>
      <c r="BF439" s="8">
        <v>770.5296630859375</v>
      </c>
      <c r="BG439" s="8">
        <v>16.685970306396484</v>
      </c>
      <c r="BH439" s="8">
        <v>18.769084930419922</v>
      </c>
      <c r="BI439" s="8">
        <v>54.7342529296875</v>
      </c>
      <c r="BJ439" s="8">
        <v>61.567401885986328</v>
      </c>
      <c r="BK439" s="8">
        <v>350.74185180664062</v>
      </c>
      <c r="BL439" s="8">
        <v>1797.4482421875</v>
      </c>
      <c r="BM439" s="8">
        <v>1024.5068359375</v>
      </c>
      <c r="BN439" s="8">
        <v>101.18310546875</v>
      </c>
      <c r="BO439" s="8">
        <v>0.67857420444488525</v>
      </c>
      <c r="BP439" s="8">
        <v>0.15432444214820862</v>
      </c>
      <c r="BQ439" s="8">
        <v>1</v>
      </c>
      <c r="BR439" s="8">
        <v>-1.355140209197998</v>
      </c>
      <c r="BS439" s="8">
        <v>7.355140209197998</v>
      </c>
      <c r="BT439" s="8">
        <v>1</v>
      </c>
      <c r="BU439" s="8">
        <v>0</v>
      </c>
      <c r="BV439" s="8">
        <v>0.15999999642372131</v>
      </c>
      <c r="BW439" s="8">
        <v>111115</v>
      </c>
      <c r="BX439">
        <f t="shared" si="201"/>
        <v>1.7537092590332028</v>
      </c>
      <c r="BY439">
        <f t="shared" si="202"/>
        <v>3.7230557534138854E-3</v>
      </c>
      <c r="BZ439">
        <f t="shared" si="203"/>
        <v>297.81720771789549</v>
      </c>
      <c r="CA439">
        <f t="shared" si="204"/>
        <v>297.64183273315427</v>
      </c>
      <c r="CB439">
        <f t="shared" si="205"/>
        <v>287.59171232182416</v>
      </c>
      <c r="CC439">
        <f t="shared" si="226"/>
        <v>0.48539237270540703</v>
      </c>
      <c r="CD439">
        <f t="shared" si="206"/>
        <v>3.1171345763485125</v>
      </c>
      <c r="CE439">
        <f t="shared" si="207"/>
        <v>30.80686802315261</v>
      </c>
      <c r="CF439">
        <f t="shared" si="208"/>
        <v>12.037783092732688</v>
      </c>
      <c r="CG439">
        <f t="shared" si="209"/>
        <v>24.579520225524902</v>
      </c>
      <c r="CH439">
        <f t="shared" si="210"/>
        <v>3.1008351809501287</v>
      </c>
      <c r="CI439">
        <f t="shared" si="211"/>
        <v>0.30161440084166524</v>
      </c>
      <c r="CJ439">
        <f t="shared" si="212"/>
        <v>1.8991143000666053</v>
      </c>
      <c r="CK439">
        <f t="shared" si="213"/>
        <v>1.2017208808835234</v>
      </c>
      <c r="CL439">
        <f t="shared" si="214"/>
        <v>0.18939293709505317</v>
      </c>
      <c r="CM439">
        <f t="shared" si="215"/>
        <v>51.055348021375202</v>
      </c>
      <c r="CN439">
        <f t="shared" si="216"/>
        <v>0.65485307934342929</v>
      </c>
      <c r="CO439">
        <f t="shared" si="217"/>
        <v>61.232708507521359</v>
      </c>
      <c r="CP439">
        <f t="shared" si="218"/>
        <v>763.55499163567845</v>
      </c>
      <c r="CQ439">
        <f t="shared" si="219"/>
        <v>3.848892133446901E-2</v>
      </c>
      <c r="CR439">
        <f t="shared" si="220"/>
        <v>0</v>
      </c>
      <c r="CS439">
        <f t="shared" si="221"/>
        <v>1572.8557887487589</v>
      </c>
      <c r="CT439">
        <f t="shared" si="222"/>
        <v>0</v>
      </c>
      <c r="CU439" t="e">
        <f t="shared" si="223"/>
        <v>#DIV/0!</v>
      </c>
      <c r="CV439" t="e">
        <f t="shared" si="224"/>
        <v>#DIV/0!</v>
      </c>
    </row>
    <row r="440" spans="1:100" x14ac:dyDescent="0.3">
      <c r="A440" s="4" t="str">
        <f>VLOOKUP(B440,ListCodeMtrx!A$1:B$91,2,TRUE)</f>
        <v>M55</v>
      </c>
      <c r="B440">
        <v>55</v>
      </c>
      <c r="C440" s="10">
        <v>17</v>
      </c>
      <c r="D440" s="10">
        <v>2</v>
      </c>
      <c r="E440" s="10">
        <v>5</v>
      </c>
      <c r="F440" s="1">
        <v>74</v>
      </c>
      <c r="G440" s="3">
        <v>41318</v>
      </c>
      <c r="H440" s="11">
        <v>2</v>
      </c>
      <c r="I440" s="11">
        <v>169.49928636311395</v>
      </c>
      <c r="J440" s="11">
        <v>3.3674165391189881</v>
      </c>
      <c r="K440" s="11">
        <v>168.12371067898499</v>
      </c>
      <c r="L440" s="11">
        <v>254.40083517263605</v>
      </c>
      <c r="M440" s="1">
        <v>43.8</v>
      </c>
      <c r="N440" s="8">
        <v>24</v>
      </c>
      <c r="O440" s="8" t="s">
        <v>622</v>
      </c>
      <c r="P440" s="12">
        <v>0.15763888888888888</v>
      </c>
      <c r="Q440" s="12">
        <f t="shared" si="225"/>
        <v>0.4511574074074074</v>
      </c>
      <c r="R440" s="8">
        <v>6560</v>
      </c>
      <c r="S440" s="8">
        <v>0</v>
      </c>
      <c r="T440" s="13" t="s">
        <v>745</v>
      </c>
      <c r="U440" s="14">
        <f t="shared" si="184"/>
        <v>29.31681537347864</v>
      </c>
      <c r="V440" s="14">
        <f t="shared" si="185"/>
        <v>0.3298425376660864</v>
      </c>
      <c r="W440" s="14">
        <f t="shared" si="186"/>
        <v>229.39355894923224</v>
      </c>
      <c r="X440" s="15">
        <v>24.781085968017578</v>
      </c>
      <c r="Y440" s="8">
        <v>3</v>
      </c>
      <c r="Z440" s="8">
        <v>3</v>
      </c>
      <c r="AA440" s="8">
        <v>0</v>
      </c>
      <c r="AB440" s="8">
        <v>0</v>
      </c>
      <c r="AC440" s="8">
        <v>495.376953125</v>
      </c>
      <c r="AD440" s="8">
        <v>864.618896484375</v>
      </c>
      <c r="AE440" s="8">
        <v>659.74951171875</v>
      </c>
      <c r="AF440" t="e">
        <f t="shared" si="187"/>
        <v>#DIV/0!</v>
      </c>
      <c r="AG440">
        <f t="shared" si="188"/>
        <v>0.42705745255019162</v>
      </c>
      <c r="AH440">
        <f t="shared" si="189"/>
        <v>0.23694761425946617</v>
      </c>
      <c r="AI440" s="8">
        <v>-1</v>
      </c>
      <c r="AJ440" s="8">
        <v>0.87</v>
      </c>
      <c r="AK440" s="8">
        <v>0.92</v>
      </c>
      <c r="AL440" s="8">
        <v>10.069668769836426</v>
      </c>
      <c r="AM440">
        <f t="shared" si="190"/>
        <v>0.87503483438491825</v>
      </c>
      <c r="AN440">
        <f t="shared" si="191"/>
        <v>1.9231497883437174E-2</v>
      </c>
      <c r="AO440">
        <f t="shared" si="192"/>
        <v>0.5548377925371013</v>
      </c>
      <c r="AP440">
        <f t="shared" si="193"/>
        <v>1.7453757003229076</v>
      </c>
      <c r="AQ440">
        <f t="shared" si="194"/>
        <v>-1</v>
      </c>
      <c r="AR440" s="8">
        <v>1797.803466796875</v>
      </c>
      <c r="AS440" s="8">
        <v>0.5</v>
      </c>
      <c r="AT440">
        <f t="shared" si="195"/>
        <v>186.37596300160217</v>
      </c>
      <c r="AU440">
        <f t="shared" si="196"/>
        <v>3.9296089755669139</v>
      </c>
      <c r="AV440">
        <f t="shared" si="197"/>
        <v>1.2169794871297348</v>
      </c>
      <c r="AW440">
        <f t="shared" si="198"/>
        <v>24.781085968017578</v>
      </c>
      <c r="AX440" s="8">
        <v>2</v>
      </c>
      <c r="AY440">
        <f t="shared" si="199"/>
        <v>4.644859790802002</v>
      </c>
      <c r="AZ440" s="8">
        <v>1</v>
      </c>
      <c r="BA440">
        <f t="shared" si="200"/>
        <v>9.2897195816040039</v>
      </c>
      <c r="BB440" s="8">
        <v>24.533000946044922</v>
      </c>
      <c r="BC440" s="8">
        <v>24.781085968017578</v>
      </c>
      <c r="BD440" s="8">
        <v>25.011816024780273</v>
      </c>
      <c r="BE440" s="8">
        <v>399.5028076171875</v>
      </c>
      <c r="BF440" s="8">
        <v>381.93063354492188</v>
      </c>
      <c r="BG440" s="8">
        <v>16.792562484741211</v>
      </c>
      <c r="BH440" s="8">
        <v>18.990667343139648</v>
      </c>
      <c r="BI440" s="8">
        <v>54.945507049560547</v>
      </c>
      <c r="BJ440" s="8">
        <v>62.137741088867188</v>
      </c>
      <c r="BK440" s="8">
        <v>350.75515747070312</v>
      </c>
      <c r="BL440" s="8">
        <v>1801.5450439453125</v>
      </c>
      <c r="BM440" s="8">
        <v>1115.552001953125</v>
      </c>
      <c r="BN440" s="8">
        <v>101.17783355712891</v>
      </c>
      <c r="BO440" s="8">
        <v>0.65925657749176025</v>
      </c>
      <c r="BP440" s="8">
        <v>0.17040148377418518</v>
      </c>
      <c r="BQ440" s="8">
        <v>0.25</v>
      </c>
      <c r="BR440" s="8">
        <v>-1.355140209197998</v>
      </c>
      <c r="BS440" s="8">
        <v>7.355140209197998</v>
      </c>
      <c r="BT440" s="8">
        <v>1</v>
      </c>
      <c r="BU440" s="8">
        <v>0</v>
      </c>
      <c r="BV440" s="8">
        <v>0.15999999642372131</v>
      </c>
      <c r="BW440" s="8">
        <v>111115</v>
      </c>
      <c r="BX440">
        <f t="shared" si="201"/>
        <v>1.7537757873535154</v>
      </c>
      <c r="BY440">
        <f t="shared" si="202"/>
        <v>3.9296089755669139E-3</v>
      </c>
      <c r="BZ440">
        <f t="shared" si="203"/>
        <v>297.93108596801756</v>
      </c>
      <c r="CA440">
        <f t="shared" si="204"/>
        <v>297.6830009460449</v>
      </c>
      <c r="CB440">
        <f t="shared" si="205"/>
        <v>288.24720058842286</v>
      </c>
      <c r="CC440">
        <f t="shared" si="226"/>
        <v>0.44825755761039565</v>
      </c>
      <c r="CD440">
        <f t="shared" si="206"/>
        <v>3.1384140667127216</v>
      </c>
      <c r="CE440">
        <f t="shared" si="207"/>
        <v>31.018790938438627</v>
      </c>
      <c r="CF440">
        <f t="shared" si="208"/>
        <v>12.028123595298979</v>
      </c>
      <c r="CG440">
        <f t="shared" si="209"/>
        <v>24.65704345703125</v>
      </c>
      <c r="CH440">
        <f t="shared" si="210"/>
        <v>3.1152414094540846</v>
      </c>
      <c r="CI440">
        <f t="shared" si="211"/>
        <v>0.31853265699739552</v>
      </c>
      <c r="CJ440">
        <f t="shared" si="212"/>
        <v>1.9214345795829868</v>
      </c>
      <c r="CK440">
        <f t="shared" si="213"/>
        <v>1.1938068298710978</v>
      </c>
      <c r="CL440">
        <f t="shared" si="214"/>
        <v>0.20006905187654703</v>
      </c>
      <c r="CM440">
        <f t="shared" si="215"/>
        <v>23.209543326442859</v>
      </c>
      <c r="CN440">
        <f t="shared" si="216"/>
        <v>0.60061576318216814</v>
      </c>
      <c r="CO440">
        <f t="shared" si="217"/>
        <v>61.592343549744342</v>
      </c>
      <c r="CP440">
        <f t="shared" si="218"/>
        <v>377.67025728635645</v>
      </c>
      <c r="CQ440">
        <f t="shared" si="219"/>
        <v>4.7811320309997699E-2</v>
      </c>
      <c r="CR440">
        <f t="shared" si="220"/>
        <v>0</v>
      </c>
      <c r="CS440">
        <f t="shared" si="221"/>
        <v>1576.4146691656567</v>
      </c>
      <c r="CT440">
        <f t="shared" si="222"/>
        <v>369.241943359375</v>
      </c>
      <c r="CU440">
        <f t="shared" si="223"/>
        <v>0.23694761425946617</v>
      </c>
      <c r="CV440" t="e">
        <f t="shared" si="224"/>
        <v>#DIV/0!</v>
      </c>
    </row>
    <row r="441" spans="1:100" x14ac:dyDescent="0.3">
      <c r="A441" s="4" t="str">
        <f>VLOOKUP(B441,ListCodeMtrx!A$1:B$91,2,TRUE)</f>
        <v>M55</v>
      </c>
      <c r="B441" s="5">
        <v>55</v>
      </c>
      <c r="C441" s="10">
        <v>17</v>
      </c>
      <c r="D441" s="10">
        <v>2</v>
      </c>
      <c r="E441" s="10">
        <v>5</v>
      </c>
      <c r="F441" s="1">
        <v>74</v>
      </c>
      <c r="G441" s="17">
        <v>41318</v>
      </c>
      <c r="H441" s="11">
        <v>2</v>
      </c>
      <c r="I441" s="11">
        <v>169.49928636311395</v>
      </c>
      <c r="J441" s="11">
        <v>3.3674165391189881</v>
      </c>
      <c r="K441" s="11">
        <v>168.12371067898499</v>
      </c>
      <c r="L441" s="11">
        <v>254.40083517263605</v>
      </c>
      <c r="M441" s="1">
        <v>43.8</v>
      </c>
      <c r="N441" s="19">
        <v>25</v>
      </c>
      <c r="O441" s="19" t="s">
        <v>623</v>
      </c>
      <c r="P441" s="12">
        <v>0.15763888888888888</v>
      </c>
      <c r="Q441" s="12">
        <f t="shared" si="225"/>
        <v>0.45292824074074078</v>
      </c>
      <c r="R441" s="19">
        <v>6703.5</v>
      </c>
      <c r="S441" s="19">
        <v>0</v>
      </c>
      <c r="T441" s="13" t="s">
        <v>194</v>
      </c>
      <c r="U441" s="5">
        <f t="shared" si="184"/>
        <v>30.337164530339443</v>
      </c>
      <c r="V441" s="5">
        <f t="shared" si="185"/>
        <v>0.37041322602300936</v>
      </c>
      <c r="W441" s="5">
        <f t="shared" si="186"/>
        <v>240.49530795313962</v>
      </c>
      <c r="X441" s="5">
        <v>24.622699737548828</v>
      </c>
      <c r="Y441" s="19">
        <v>4</v>
      </c>
      <c r="Z441" s="19">
        <v>4</v>
      </c>
      <c r="AA441" s="19">
        <v>0</v>
      </c>
      <c r="AB441" s="19">
        <v>0</v>
      </c>
      <c r="AC441" s="19">
        <v>496.4013671875</v>
      </c>
      <c r="AD441" s="19">
        <v>914.213623046875</v>
      </c>
      <c r="AE441" s="19">
        <v>682.68310546875</v>
      </c>
      <c r="AF441" s="5" t="e">
        <f t="shared" si="187"/>
        <v>#DIV/0!</v>
      </c>
      <c r="AG441" s="5">
        <f t="shared" si="188"/>
        <v>0.45701819063568283</v>
      </c>
      <c r="AH441" s="5">
        <f t="shared" si="189"/>
        <v>0.25325647282140051</v>
      </c>
      <c r="AI441" s="19">
        <v>-1</v>
      </c>
      <c r="AJ441" s="19">
        <v>0.87</v>
      </c>
      <c r="AK441" s="19">
        <v>0.92</v>
      </c>
      <c r="AL441" s="19">
        <v>10.069668769836426</v>
      </c>
      <c r="AM441" s="5">
        <f t="shared" si="190"/>
        <v>0.87503483438491825</v>
      </c>
      <c r="AN441" s="5">
        <f t="shared" si="191"/>
        <v>1.9872681629361656E-2</v>
      </c>
      <c r="AO441" s="5">
        <f t="shared" si="192"/>
        <v>0.55414965533239957</v>
      </c>
      <c r="AP441" s="5">
        <f t="shared" si="193"/>
        <v>1.8416823229690251</v>
      </c>
      <c r="AQ441" s="5">
        <f t="shared" si="194"/>
        <v>-1</v>
      </c>
      <c r="AR441" s="19">
        <v>1802.0958251953125</v>
      </c>
      <c r="AS441" s="19">
        <v>0.5</v>
      </c>
      <c r="AT441" s="5">
        <f t="shared" si="195"/>
        <v>199.67963823895357</v>
      </c>
      <c r="AU441" s="5">
        <f t="shared" si="196"/>
        <v>4.3065519814220652</v>
      </c>
      <c r="AV441" s="5">
        <f t="shared" si="197"/>
        <v>1.1927957720407938</v>
      </c>
      <c r="AW441" s="5">
        <f t="shared" si="198"/>
        <v>24.622699737548828</v>
      </c>
      <c r="AX441" s="19">
        <v>2</v>
      </c>
      <c r="AY441" s="5">
        <f t="shared" si="199"/>
        <v>4.644859790802002</v>
      </c>
      <c r="AZ441" s="19">
        <v>1</v>
      </c>
      <c r="BA441" s="5">
        <f t="shared" si="200"/>
        <v>9.2897195816040039</v>
      </c>
      <c r="BB441" s="19">
        <v>24.508552551269531</v>
      </c>
      <c r="BC441" s="19">
        <v>24.622699737548828</v>
      </c>
      <c r="BD441" s="19">
        <v>25.012140274047852</v>
      </c>
      <c r="BE441" s="19">
        <v>400.236572265625</v>
      </c>
      <c r="BF441" s="19">
        <v>381.99819946289062</v>
      </c>
      <c r="BG441" s="19">
        <v>16.529096603393555</v>
      </c>
      <c r="BH441" s="19">
        <v>18.93846321105957</v>
      </c>
      <c r="BI441" s="19">
        <v>54.159893035888672</v>
      </c>
      <c r="BJ441" s="19">
        <v>62.054519653320313</v>
      </c>
      <c r="BK441" s="19">
        <v>350.71395874023437</v>
      </c>
      <c r="BL441" s="19">
        <v>1802.0958251953125</v>
      </c>
      <c r="BM441" s="19">
        <v>1109.883544921875</v>
      </c>
      <c r="BN441" s="19">
        <v>101.17274475097656</v>
      </c>
      <c r="BO441" s="19">
        <v>0.65925657749176025</v>
      </c>
      <c r="BP441" s="19">
        <v>0.17040148377418518</v>
      </c>
      <c r="BQ441" s="19">
        <v>0.25</v>
      </c>
      <c r="BR441" s="19">
        <v>-1.355140209197998</v>
      </c>
      <c r="BS441" s="19">
        <v>7.355140209197998</v>
      </c>
      <c r="BT441" s="19">
        <v>1</v>
      </c>
      <c r="BU441" s="19">
        <v>0</v>
      </c>
      <c r="BV441" s="19">
        <v>0.15999999642372131</v>
      </c>
      <c r="BW441" s="19">
        <v>111115</v>
      </c>
      <c r="BX441" s="5">
        <f t="shared" si="201"/>
        <v>1.7535697937011716</v>
      </c>
      <c r="BY441" s="5">
        <f t="shared" si="202"/>
        <v>4.3065519814220648E-3</v>
      </c>
      <c r="BZ441" s="5">
        <f t="shared" si="203"/>
        <v>297.77269973754881</v>
      </c>
      <c r="CA441" s="5">
        <f t="shared" si="204"/>
        <v>297.65855255126951</v>
      </c>
      <c r="CB441" s="5">
        <f t="shared" si="205"/>
        <v>288.33532558645311</v>
      </c>
      <c r="CC441" s="5">
        <f t="shared" si="226"/>
        <v>0.38828195663725984</v>
      </c>
      <c r="CD441" s="5">
        <f t="shared" si="206"/>
        <v>3.1088520764690837</v>
      </c>
      <c r="CE441" s="5">
        <f t="shared" si="207"/>
        <v>30.728157905779025</v>
      </c>
      <c r="CF441" s="5">
        <f t="shared" si="208"/>
        <v>11.789694694719454</v>
      </c>
      <c r="CG441" s="5">
        <f t="shared" si="209"/>
        <v>24.56562614440918</v>
      </c>
      <c r="CH441" s="5">
        <f t="shared" si="210"/>
        <v>3.0982593912041412</v>
      </c>
      <c r="CI441" s="5">
        <f t="shared" si="211"/>
        <v>0.35620990597088298</v>
      </c>
      <c r="CJ441" s="5">
        <f t="shared" si="212"/>
        <v>1.9160563044282899</v>
      </c>
      <c r="CK441" s="5">
        <f t="shared" si="213"/>
        <v>1.1822030867758513</v>
      </c>
      <c r="CL441" s="5">
        <f t="shared" si="214"/>
        <v>0.22386514166778682</v>
      </c>
      <c r="CM441" s="5">
        <f t="shared" si="215"/>
        <v>24.331570405350501</v>
      </c>
      <c r="CN441" s="5">
        <f t="shared" si="216"/>
        <v>0.62957183644134596</v>
      </c>
      <c r="CO441" s="5">
        <f t="shared" si="217"/>
        <v>62.16387230873255</v>
      </c>
      <c r="CP441" s="5">
        <f t="shared" si="218"/>
        <v>377.58954409324309</v>
      </c>
      <c r="CQ441" s="5">
        <f t="shared" si="219"/>
        <v>4.9945122993324403E-2</v>
      </c>
      <c r="CR441" s="5">
        <f t="shared" si="220"/>
        <v>0</v>
      </c>
      <c r="CS441" s="5">
        <f t="shared" si="221"/>
        <v>1576.8966219455328</v>
      </c>
      <c r="CT441" s="5">
        <f t="shared" si="222"/>
        <v>417.812255859375</v>
      </c>
      <c r="CU441" s="5">
        <f t="shared" si="223"/>
        <v>0.25325647282140051</v>
      </c>
      <c r="CV441" s="5" t="e">
        <f t="shared" si="224"/>
        <v>#DIV/0!</v>
      </c>
    </row>
    <row r="442" spans="1:100" x14ac:dyDescent="0.3">
      <c r="A442" s="4" t="str">
        <f>VLOOKUP(B442,ListCodeMtrx!A$1:B$91,2,TRUE)</f>
        <v>M60</v>
      </c>
      <c r="B442">
        <v>60</v>
      </c>
      <c r="C442" s="10">
        <v>27</v>
      </c>
      <c r="D442" s="10">
        <v>2</v>
      </c>
      <c r="E442" s="10">
        <v>6</v>
      </c>
      <c r="F442" s="1">
        <v>74</v>
      </c>
      <c r="G442" s="3">
        <v>41318</v>
      </c>
      <c r="H442" s="11">
        <v>2</v>
      </c>
      <c r="I442" s="11">
        <v>151.38554819211259</v>
      </c>
      <c r="J442" s="11">
        <v>3.9506326573448121</v>
      </c>
      <c r="K442" s="11">
        <v>153.39350843518756</v>
      </c>
      <c r="L442" s="11">
        <v>247.38086608860129</v>
      </c>
      <c r="M442" s="1">
        <v>41.5</v>
      </c>
      <c r="N442" s="8">
        <v>26</v>
      </c>
      <c r="O442" s="8" t="s">
        <v>624</v>
      </c>
      <c r="P442" s="12">
        <v>0.15763888888888888</v>
      </c>
      <c r="Q442" s="12">
        <f t="shared" si="225"/>
        <v>0.45755787037037032</v>
      </c>
      <c r="R442" s="8">
        <v>7113.5</v>
      </c>
      <c r="S442" s="8">
        <v>0</v>
      </c>
      <c r="T442" s="13">
        <v>400</v>
      </c>
      <c r="U442">
        <f t="shared" si="184"/>
        <v>17.569633818592479</v>
      </c>
      <c r="V442">
        <f t="shared" si="185"/>
        <v>0.18222110628885116</v>
      </c>
      <c r="W442">
        <f t="shared" si="186"/>
        <v>225.57711247415963</v>
      </c>
      <c r="X442">
        <v>24.80279541015625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t="e">
        <f t="shared" si="187"/>
        <v>#DIV/0!</v>
      </c>
      <c r="AG442" t="e">
        <f t="shared" si="188"/>
        <v>#DIV/0!</v>
      </c>
      <c r="AH442" t="e">
        <f t="shared" si="189"/>
        <v>#DIV/0!</v>
      </c>
      <c r="AI442" s="8">
        <v>-1</v>
      </c>
      <c r="AJ442" s="8">
        <v>0.87</v>
      </c>
      <c r="AK442" s="8">
        <v>0.92</v>
      </c>
      <c r="AL442" s="8">
        <v>10.09855842590332</v>
      </c>
      <c r="AM442">
        <f t="shared" si="190"/>
        <v>0.87504927921295161</v>
      </c>
      <c r="AN442">
        <f t="shared" si="191"/>
        <v>1.1795941825556424E-2</v>
      </c>
      <c r="AO442" t="e">
        <f t="shared" si="192"/>
        <v>#DIV/0!</v>
      </c>
      <c r="AP442" t="e">
        <f t="shared" si="193"/>
        <v>#DIV/0!</v>
      </c>
      <c r="AQ442" t="e">
        <f t="shared" si="194"/>
        <v>#DIV/0!</v>
      </c>
      <c r="AR442" s="8">
        <v>1802.0958251953125</v>
      </c>
      <c r="AS442" s="8">
        <v>0.5</v>
      </c>
      <c r="AT442" t="e">
        <f t="shared" si="195"/>
        <v>#DIV/0!</v>
      </c>
      <c r="AU442">
        <f t="shared" si="196"/>
        <v>2.6817277347570982</v>
      </c>
      <c r="AV442">
        <f t="shared" si="197"/>
        <v>1.4820205435143601</v>
      </c>
      <c r="AW442">
        <f t="shared" si="198"/>
        <v>24.80279541015625</v>
      </c>
      <c r="AX442" s="8">
        <v>2</v>
      </c>
      <c r="AY442">
        <f t="shared" si="199"/>
        <v>4.644859790802002</v>
      </c>
      <c r="AZ442" s="8">
        <v>1</v>
      </c>
      <c r="BA442">
        <f t="shared" si="200"/>
        <v>9.2897195816040039</v>
      </c>
      <c r="BB442" s="8">
        <v>24.421693801879883</v>
      </c>
      <c r="BC442" s="8">
        <v>24.80279541015625</v>
      </c>
      <c r="BD442" s="8">
        <v>25.019792556762695</v>
      </c>
      <c r="BE442" s="8">
        <v>400.41885375976562</v>
      </c>
      <c r="BF442" s="8">
        <v>389.80599975585937</v>
      </c>
      <c r="BG442" s="8">
        <v>14.909411430358887</v>
      </c>
      <c r="BH442" s="8">
        <v>16.413234710693359</v>
      </c>
      <c r="BI442" s="8">
        <v>49.104251861572266</v>
      </c>
      <c r="BJ442" s="8">
        <v>54.057106018066406</v>
      </c>
      <c r="BK442" s="8">
        <v>350.80078125</v>
      </c>
      <c r="BL442" s="8">
        <v>1799.0291748046875</v>
      </c>
      <c r="BM442" s="8">
        <v>1285.955078125</v>
      </c>
      <c r="BN442" s="8">
        <v>101.16619873046875</v>
      </c>
      <c r="BO442" s="8">
        <v>0.20033323764801025</v>
      </c>
      <c r="BP442" s="8">
        <v>0.16543474793434143</v>
      </c>
      <c r="BQ442" s="8">
        <v>0.25</v>
      </c>
      <c r="BR442" s="8">
        <v>-1.355140209197998</v>
      </c>
      <c r="BS442" s="8">
        <v>7.355140209197998</v>
      </c>
      <c r="BT442" s="8">
        <v>1</v>
      </c>
      <c r="BU442" s="8">
        <v>0</v>
      </c>
      <c r="BV442" s="8">
        <v>0.15999999642372131</v>
      </c>
      <c r="BW442" s="8">
        <v>111115</v>
      </c>
      <c r="BX442">
        <f t="shared" si="201"/>
        <v>1.7540039062499999</v>
      </c>
      <c r="BY442">
        <f t="shared" si="202"/>
        <v>2.6817277347570981E-3</v>
      </c>
      <c r="BZ442">
        <f t="shared" si="203"/>
        <v>297.95279541015623</v>
      </c>
      <c r="CA442">
        <f t="shared" si="204"/>
        <v>297.57169380187986</v>
      </c>
      <c r="CB442">
        <f t="shared" si="205"/>
        <v>287.84466153492031</v>
      </c>
      <c r="CC442">
        <f t="shared" si="226"/>
        <v>0.66059890256855924</v>
      </c>
      <c r="CD442">
        <f t="shared" si="206"/>
        <v>3.1424851080661922</v>
      </c>
      <c r="CE442">
        <f t="shared" si="207"/>
        <v>31.062599440338104</v>
      </c>
      <c r="CF442">
        <f t="shared" si="208"/>
        <v>14.649364729644745</v>
      </c>
      <c r="CG442">
        <f t="shared" si="209"/>
        <v>24.612244606018066</v>
      </c>
      <c r="CH442">
        <f t="shared" si="210"/>
        <v>3.1069092710371913</v>
      </c>
      <c r="CI442">
        <f t="shared" si="211"/>
        <v>0.17871553835179943</v>
      </c>
      <c r="CJ442">
        <f t="shared" si="212"/>
        <v>1.6604645645518321</v>
      </c>
      <c r="CK442">
        <f t="shared" si="213"/>
        <v>1.4464447064853592</v>
      </c>
      <c r="CL442">
        <f t="shared" si="214"/>
        <v>0.11200696237333897</v>
      </c>
      <c r="CM442">
        <f t="shared" si="215"/>
        <v>22.820778989606133</v>
      </c>
      <c r="CN442">
        <f t="shared" si="216"/>
        <v>0.57869071439495945</v>
      </c>
      <c r="CO442">
        <f t="shared" si="217"/>
        <v>52.621838042712312</v>
      </c>
      <c r="CP442">
        <f t="shared" si="218"/>
        <v>387.25274661977232</v>
      </c>
      <c r="CQ442">
        <f t="shared" si="219"/>
        <v>2.3874496264825955E-2</v>
      </c>
      <c r="CR442">
        <f t="shared" si="220"/>
        <v>0</v>
      </c>
      <c r="CS442">
        <f t="shared" si="221"/>
        <v>1574.2391826959129</v>
      </c>
      <c r="CT442">
        <f t="shared" si="222"/>
        <v>0</v>
      </c>
      <c r="CU442" t="e">
        <f t="shared" si="223"/>
        <v>#DIV/0!</v>
      </c>
      <c r="CV442" t="e">
        <f t="shared" si="224"/>
        <v>#DIV/0!</v>
      </c>
    </row>
    <row r="443" spans="1:100" x14ac:dyDescent="0.3">
      <c r="A443" s="4" t="str">
        <f>VLOOKUP(B443,ListCodeMtrx!A$1:B$91,2,TRUE)</f>
        <v>M60</v>
      </c>
      <c r="B443">
        <v>60</v>
      </c>
      <c r="C443" s="10">
        <v>27</v>
      </c>
      <c r="D443" s="10">
        <v>2</v>
      </c>
      <c r="E443" s="10">
        <v>6</v>
      </c>
      <c r="F443" s="1">
        <v>74</v>
      </c>
      <c r="G443" s="3">
        <v>41318</v>
      </c>
      <c r="H443" s="11">
        <v>2</v>
      </c>
      <c r="I443" s="11">
        <v>151.38554819211259</v>
      </c>
      <c r="J443" s="11">
        <v>3.9506326573448121</v>
      </c>
      <c r="K443" s="11">
        <v>153.39350843518756</v>
      </c>
      <c r="L443" s="11">
        <v>247.38086608860129</v>
      </c>
      <c r="M443" s="1">
        <v>41.5</v>
      </c>
      <c r="N443" s="8">
        <v>27</v>
      </c>
      <c r="O443" s="8" t="s">
        <v>625</v>
      </c>
      <c r="P443" s="12">
        <v>0.15763888888888888</v>
      </c>
      <c r="Q443" s="12">
        <f t="shared" si="225"/>
        <v>0.45980324074074075</v>
      </c>
      <c r="R443" s="8">
        <v>7307.5</v>
      </c>
      <c r="S443" s="8">
        <v>0</v>
      </c>
      <c r="T443" s="13">
        <v>50</v>
      </c>
      <c r="U443" s="14">
        <f t="shared" si="184"/>
        <v>-0.67304661968912938</v>
      </c>
      <c r="V443" s="14">
        <f t="shared" si="185"/>
        <v>0.18459793252413262</v>
      </c>
      <c r="W443" s="14">
        <f t="shared" si="186"/>
        <v>54.759531583349052</v>
      </c>
      <c r="X443" s="15">
        <v>25.271135330200195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t="e">
        <f t="shared" si="187"/>
        <v>#DIV/0!</v>
      </c>
      <c r="AG443" t="e">
        <f t="shared" si="188"/>
        <v>#DIV/0!</v>
      </c>
      <c r="AH443" t="e">
        <f t="shared" si="189"/>
        <v>#DIV/0!</v>
      </c>
      <c r="AI443" s="8">
        <v>-1</v>
      </c>
      <c r="AJ443" s="8">
        <v>0.87</v>
      </c>
      <c r="AK443" s="8">
        <v>0.92</v>
      </c>
      <c r="AL443" s="8">
        <v>10.069668769836426</v>
      </c>
      <c r="AM443">
        <f t="shared" si="190"/>
        <v>0.87503483438491825</v>
      </c>
      <c r="AN443">
        <f t="shared" si="191"/>
        <v>2.073697582847302E-4</v>
      </c>
      <c r="AO443" t="e">
        <f t="shared" si="192"/>
        <v>#DIV/0!</v>
      </c>
      <c r="AP443" t="e">
        <f t="shared" si="193"/>
        <v>#DIV/0!</v>
      </c>
      <c r="AQ443" t="e">
        <f t="shared" si="194"/>
        <v>#DIV/0!</v>
      </c>
      <c r="AR443" s="8">
        <v>1802.0958251953125</v>
      </c>
      <c r="AS443" s="8">
        <v>0.5</v>
      </c>
      <c r="AT443" t="e">
        <f t="shared" si="195"/>
        <v>#DIV/0!</v>
      </c>
      <c r="AU443">
        <f t="shared" si="196"/>
        <v>2.8465678805507033</v>
      </c>
      <c r="AV443">
        <f t="shared" si="197"/>
        <v>1.5523403595077079</v>
      </c>
      <c r="AW443">
        <f t="shared" si="198"/>
        <v>25.271135330200195</v>
      </c>
      <c r="AX443" s="8">
        <v>2</v>
      </c>
      <c r="AY443">
        <f t="shared" si="199"/>
        <v>4.644859790802002</v>
      </c>
      <c r="AZ443" s="8">
        <v>1</v>
      </c>
      <c r="BA443">
        <f t="shared" si="200"/>
        <v>9.2897195816040039</v>
      </c>
      <c r="BB443" s="8">
        <v>24.576459884643555</v>
      </c>
      <c r="BC443" s="8">
        <v>25.271135330200195</v>
      </c>
      <c r="BD443" s="8">
        <v>25.015766143798828</v>
      </c>
      <c r="BE443" s="8">
        <v>49.84039306640625</v>
      </c>
      <c r="BF443" s="8">
        <v>50.142776489257812</v>
      </c>
      <c r="BG443" s="8">
        <v>15.001960754394531</v>
      </c>
      <c r="BH443" s="8">
        <v>16.59813117980957</v>
      </c>
      <c r="BI443" s="8">
        <v>48.951541900634766</v>
      </c>
      <c r="BJ443" s="8">
        <v>54.159858703613281</v>
      </c>
      <c r="BK443" s="8">
        <v>350.75454711914062</v>
      </c>
      <c r="BL443" s="8">
        <v>1801.835205078125</v>
      </c>
      <c r="BM443" s="8">
        <v>1288.770751953125</v>
      </c>
      <c r="BN443" s="8">
        <v>101.16203308105469</v>
      </c>
      <c r="BO443" s="8">
        <v>2.8523087501525879E-2</v>
      </c>
      <c r="BP443" s="8">
        <v>0.17751589417457581</v>
      </c>
      <c r="BQ443" s="8">
        <v>0.25</v>
      </c>
      <c r="BR443" s="8">
        <v>-1.355140209197998</v>
      </c>
      <c r="BS443" s="8">
        <v>7.355140209197998</v>
      </c>
      <c r="BT443" s="8">
        <v>1</v>
      </c>
      <c r="BU443" s="8">
        <v>0</v>
      </c>
      <c r="BV443" s="8">
        <v>0.15999999642372131</v>
      </c>
      <c r="BW443" s="8">
        <v>111115</v>
      </c>
      <c r="BX443">
        <f t="shared" si="201"/>
        <v>1.7537727355957031</v>
      </c>
      <c r="BY443">
        <f t="shared" si="202"/>
        <v>2.8465678805507035E-3</v>
      </c>
      <c r="BZ443">
        <f t="shared" si="203"/>
        <v>298.42113533020017</v>
      </c>
      <c r="CA443">
        <f t="shared" si="204"/>
        <v>297.72645988464353</v>
      </c>
      <c r="CB443">
        <f t="shared" si="205"/>
        <v>288.29362636863516</v>
      </c>
      <c r="CC443">
        <f t="shared" si="226"/>
        <v>0.61883901138964093</v>
      </c>
      <c r="CD443">
        <f t="shared" si="206"/>
        <v>3.2314410550032888</v>
      </c>
      <c r="CE443">
        <f t="shared" si="207"/>
        <v>31.943219769161235</v>
      </c>
      <c r="CF443">
        <f t="shared" si="208"/>
        <v>15.345088589351665</v>
      </c>
      <c r="CG443">
        <f t="shared" si="209"/>
        <v>24.923797607421875</v>
      </c>
      <c r="CH443">
        <f t="shared" si="210"/>
        <v>3.1652605847478466</v>
      </c>
      <c r="CI443">
        <f t="shared" si="211"/>
        <v>0.1810012199755644</v>
      </c>
      <c r="CJ443">
        <f t="shared" si="212"/>
        <v>1.6791006954955809</v>
      </c>
      <c r="CK443">
        <f t="shared" si="213"/>
        <v>1.4861598892522656</v>
      </c>
      <c r="CL443">
        <f t="shared" si="214"/>
        <v>0.11344349843938668</v>
      </c>
      <c r="CM443">
        <f t="shared" si="215"/>
        <v>5.5395855455378165</v>
      </c>
      <c r="CN443">
        <f t="shared" si="216"/>
        <v>1.0920721870094348</v>
      </c>
      <c r="CO443">
        <f t="shared" si="217"/>
        <v>51.725695828282589</v>
      </c>
      <c r="CP443">
        <f t="shared" si="218"/>
        <v>50.240584924550049</v>
      </c>
      <c r="CQ443">
        <f t="shared" si="219"/>
        <v>-6.9294186722897687E-3</v>
      </c>
      <c r="CR443">
        <f t="shared" si="220"/>
        <v>0</v>
      </c>
      <c r="CS443">
        <f t="shared" si="221"/>
        <v>1576.6685702644522</v>
      </c>
      <c r="CT443">
        <f t="shared" si="222"/>
        <v>0</v>
      </c>
      <c r="CU443" t="e">
        <f t="shared" si="223"/>
        <v>#DIV/0!</v>
      </c>
      <c r="CV443" t="e">
        <f t="shared" si="224"/>
        <v>#DIV/0!</v>
      </c>
    </row>
    <row r="444" spans="1:100" x14ac:dyDescent="0.3">
      <c r="A444" s="4" t="str">
        <f>VLOOKUP(B444,ListCodeMtrx!A$1:B$91,2,TRUE)</f>
        <v>M60</v>
      </c>
      <c r="B444">
        <v>60</v>
      </c>
      <c r="C444" s="10">
        <v>27</v>
      </c>
      <c r="D444" s="10">
        <v>2</v>
      </c>
      <c r="E444" s="10">
        <v>6</v>
      </c>
      <c r="F444" s="1">
        <v>74</v>
      </c>
      <c r="G444" s="3">
        <v>41318</v>
      </c>
      <c r="H444" s="11">
        <v>2</v>
      </c>
      <c r="I444" s="11">
        <v>151.38554819211259</v>
      </c>
      <c r="J444" s="11">
        <v>3.9506326573448121</v>
      </c>
      <c r="K444" s="11">
        <v>153.39350843518756</v>
      </c>
      <c r="L444" s="11">
        <v>247.38086608860129</v>
      </c>
      <c r="M444" s="1">
        <v>41.5</v>
      </c>
      <c r="N444" s="8">
        <v>28</v>
      </c>
      <c r="O444" s="8" t="s">
        <v>626</v>
      </c>
      <c r="P444" s="12">
        <v>0.15763888888888888</v>
      </c>
      <c r="Q444" s="12">
        <f t="shared" si="225"/>
        <v>0.46153935185185191</v>
      </c>
      <c r="R444" s="8">
        <v>7457.5</v>
      </c>
      <c r="S444" s="8">
        <v>0</v>
      </c>
      <c r="T444" s="13">
        <v>150</v>
      </c>
      <c r="U444" s="14">
        <f t="shared" si="184"/>
        <v>6.3339051483070543</v>
      </c>
      <c r="V444" s="14">
        <f t="shared" si="185"/>
        <v>0.20159864648676651</v>
      </c>
      <c r="W444" s="14">
        <f t="shared" si="186"/>
        <v>93.487939201763112</v>
      </c>
      <c r="X444" s="15">
        <v>25.288894653320313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t="e">
        <f t="shared" si="187"/>
        <v>#DIV/0!</v>
      </c>
      <c r="AG444" t="e">
        <f t="shared" si="188"/>
        <v>#DIV/0!</v>
      </c>
      <c r="AH444" t="e">
        <f t="shared" si="189"/>
        <v>#DIV/0!</v>
      </c>
      <c r="AI444" s="8">
        <v>-1</v>
      </c>
      <c r="AJ444" s="8">
        <v>0.87</v>
      </c>
      <c r="AK444" s="8">
        <v>0.92</v>
      </c>
      <c r="AL444" s="8">
        <v>10.069668769836426</v>
      </c>
      <c r="AM444">
        <f t="shared" si="190"/>
        <v>0.87503483438491825</v>
      </c>
      <c r="AN444">
        <f t="shared" si="191"/>
        <v>4.6528857076107823E-3</v>
      </c>
      <c r="AO444" t="e">
        <f t="shared" si="192"/>
        <v>#DIV/0!</v>
      </c>
      <c r="AP444" t="e">
        <f t="shared" si="193"/>
        <v>#DIV/0!</v>
      </c>
      <c r="AQ444" t="e">
        <f t="shared" si="194"/>
        <v>#DIV/0!</v>
      </c>
      <c r="AR444" s="8">
        <v>1802.0958251953125</v>
      </c>
      <c r="AS444" s="8">
        <v>0.5</v>
      </c>
      <c r="AT444" t="e">
        <f t="shared" si="195"/>
        <v>#DIV/0!</v>
      </c>
      <c r="AU444">
        <f t="shared" si="196"/>
        <v>3.0683438514449297</v>
      </c>
      <c r="AV444">
        <f t="shared" si="197"/>
        <v>1.5346369154833117</v>
      </c>
      <c r="AW444">
        <f t="shared" si="198"/>
        <v>25.288894653320313</v>
      </c>
      <c r="AX444" s="8">
        <v>2</v>
      </c>
      <c r="AY444">
        <f t="shared" si="199"/>
        <v>4.644859790802002</v>
      </c>
      <c r="AZ444" s="8">
        <v>1</v>
      </c>
      <c r="BA444">
        <f t="shared" si="200"/>
        <v>9.2897195816040039</v>
      </c>
      <c r="BB444" s="8">
        <v>24.620744705200195</v>
      </c>
      <c r="BC444" s="8">
        <v>25.288894653320313</v>
      </c>
      <c r="BD444" s="8">
        <v>25.013933181762695</v>
      </c>
      <c r="BE444" s="8">
        <v>151.55242919921875</v>
      </c>
      <c r="BF444" s="8">
        <v>147.68252563476562</v>
      </c>
      <c r="BG444" s="8">
        <v>15.087811470031738</v>
      </c>
      <c r="BH444" s="8">
        <v>16.807943344116211</v>
      </c>
      <c r="BI444" s="8">
        <v>49.098419189453125</v>
      </c>
      <c r="BJ444" s="8">
        <v>54.696033477783203</v>
      </c>
      <c r="BK444" s="8">
        <v>350.76046752929687</v>
      </c>
      <c r="BL444" s="8">
        <v>1801.3062744140625</v>
      </c>
      <c r="BM444" s="8">
        <v>1295.103271484375</v>
      </c>
      <c r="BN444" s="8">
        <v>101.15575408935547</v>
      </c>
      <c r="BO444" s="8">
        <v>0.33025038242340088</v>
      </c>
      <c r="BP444" s="8">
        <v>0.17278757691383362</v>
      </c>
      <c r="BQ444" s="8">
        <v>0.75</v>
      </c>
      <c r="BR444" s="8">
        <v>-1.355140209197998</v>
      </c>
      <c r="BS444" s="8">
        <v>7.355140209197998</v>
      </c>
      <c r="BT444" s="8">
        <v>1</v>
      </c>
      <c r="BU444" s="8">
        <v>0</v>
      </c>
      <c r="BV444" s="8">
        <v>0.15999999642372131</v>
      </c>
      <c r="BW444" s="8">
        <v>111115</v>
      </c>
      <c r="BX444">
        <f t="shared" si="201"/>
        <v>1.7538023376464842</v>
      </c>
      <c r="BY444">
        <f t="shared" si="202"/>
        <v>3.0683438514449296E-3</v>
      </c>
      <c r="BZ444">
        <f t="shared" si="203"/>
        <v>298.43889465332029</v>
      </c>
      <c r="CA444">
        <f t="shared" si="204"/>
        <v>297.77074470520017</v>
      </c>
      <c r="CB444">
        <f t="shared" si="205"/>
        <v>288.20899746427676</v>
      </c>
      <c r="CC444">
        <f t="shared" si="226"/>
        <v>0.58060606531636938</v>
      </c>
      <c r="CD444">
        <f t="shared" si="206"/>
        <v>3.2348570991485501</v>
      </c>
      <c r="CE444">
        <f t="shared" si="207"/>
        <v>31.978972706694019</v>
      </c>
      <c r="CF444">
        <f t="shared" si="208"/>
        <v>15.171029362577809</v>
      </c>
      <c r="CG444">
        <f t="shared" si="209"/>
        <v>24.954819679260254</v>
      </c>
      <c r="CH444">
        <f t="shared" si="210"/>
        <v>3.1711228532590252</v>
      </c>
      <c r="CI444">
        <f t="shared" si="211"/>
        <v>0.19731662650928739</v>
      </c>
      <c r="CJ444">
        <f t="shared" si="212"/>
        <v>1.7002201836652384</v>
      </c>
      <c r="CK444">
        <f t="shared" si="213"/>
        <v>1.4709026695937868</v>
      </c>
      <c r="CL444">
        <f t="shared" si="214"/>
        <v>0.12370058609193964</v>
      </c>
      <c r="CM444">
        <f t="shared" si="215"/>
        <v>9.4568429882141647</v>
      </c>
      <c r="CN444">
        <f t="shared" si="216"/>
        <v>0.63303318249695018</v>
      </c>
      <c r="CO444">
        <f t="shared" si="217"/>
        <v>52.40603284705643</v>
      </c>
      <c r="CP444">
        <f t="shared" si="218"/>
        <v>146.76207029969316</v>
      </c>
      <c r="CQ444">
        <f t="shared" si="219"/>
        <v>2.2617208967855046E-2</v>
      </c>
      <c r="CR444">
        <f t="shared" si="220"/>
        <v>0</v>
      </c>
      <c r="CS444">
        <f t="shared" si="221"/>
        <v>1576.2057375084232</v>
      </c>
      <c r="CT444">
        <f t="shared" si="222"/>
        <v>0</v>
      </c>
      <c r="CU444" t="e">
        <f t="shared" si="223"/>
        <v>#DIV/0!</v>
      </c>
      <c r="CV444" t="e">
        <f t="shared" si="224"/>
        <v>#DIV/0!</v>
      </c>
    </row>
    <row r="445" spans="1:100" x14ac:dyDescent="0.3">
      <c r="A445" s="4" t="str">
        <f>VLOOKUP(B445,ListCodeMtrx!A$1:B$91,2,TRUE)</f>
        <v>M60</v>
      </c>
      <c r="B445">
        <v>60</v>
      </c>
      <c r="C445" s="10">
        <v>27</v>
      </c>
      <c r="D445" s="10">
        <v>2</v>
      </c>
      <c r="E445" s="10">
        <v>6</v>
      </c>
      <c r="F445" s="1">
        <v>74</v>
      </c>
      <c r="G445" s="3">
        <v>41318</v>
      </c>
      <c r="H445" s="11">
        <v>2</v>
      </c>
      <c r="I445" s="11">
        <v>151.38554819211259</v>
      </c>
      <c r="J445" s="11">
        <v>3.9506326573448121</v>
      </c>
      <c r="K445" s="11">
        <v>153.39350843518756</v>
      </c>
      <c r="L445" s="11">
        <v>247.38086608860129</v>
      </c>
      <c r="M445" s="1">
        <v>41.5</v>
      </c>
      <c r="N445" s="8">
        <v>29</v>
      </c>
      <c r="O445" s="8" t="s">
        <v>627</v>
      </c>
      <c r="P445" s="12">
        <v>0.15763888888888888</v>
      </c>
      <c r="Q445" s="12">
        <f t="shared" si="225"/>
        <v>0.46395833333333336</v>
      </c>
      <c r="R445" s="8">
        <v>7666</v>
      </c>
      <c r="S445" s="8">
        <v>0</v>
      </c>
      <c r="T445" s="13" t="s">
        <v>192</v>
      </c>
      <c r="U445" s="14">
        <f t="shared" si="184"/>
        <v>24.177593520989792</v>
      </c>
      <c r="V445" s="14">
        <f t="shared" si="185"/>
        <v>0.23806009016135307</v>
      </c>
      <c r="W445" s="14">
        <f t="shared" si="186"/>
        <v>213.68210951298352</v>
      </c>
      <c r="X445" s="15">
        <v>25.096635818481445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t="e">
        <f t="shared" si="187"/>
        <v>#DIV/0!</v>
      </c>
      <c r="AG445" t="e">
        <f t="shared" si="188"/>
        <v>#DIV/0!</v>
      </c>
      <c r="AH445" t="e">
        <f t="shared" si="189"/>
        <v>#DIV/0!</v>
      </c>
      <c r="AI445" s="8">
        <v>-1</v>
      </c>
      <c r="AJ445" s="8">
        <v>0.87</v>
      </c>
      <c r="AK445" s="8">
        <v>0.92</v>
      </c>
      <c r="AL445" s="8">
        <v>10.069668769836426</v>
      </c>
      <c r="AM445">
        <f t="shared" si="190"/>
        <v>0.87503483438491825</v>
      </c>
      <c r="AN445">
        <f t="shared" si="191"/>
        <v>1.5971975698599945E-2</v>
      </c>
      <c r="AO445" t="e">
        <f t="shared" si="192"/>
        <v>#DIV/0!</v>
      </c>
      <c r="AP445" t="e">
        <f t="shared" si="193"/>
        <v>#DIV/0!</v>
      </c>
      <c r="AQ445" t="e">
        <f t="shared" si="194"/>
        <v>#DIV/0!</v>
      </c>
      <c r="AR445" s="8">
        <v>1802.0958251953125</v>
      </c>
      <c r="AS445" s="8">
        <v>0.5</v>
      </c>
      <c r="AT445" t="e">
        <f t="shared" si="195"/>
        <v>#DIV/0!</v>
      </c>
      <c r="AU445">
        <f t="shared" si="196"/>
        <v>3.4346796097518131</v>
      </c>
      <c r="AV445">
        <f t="shared" si="197"/>
        <v>1.4602799217716815</v>
      </c>
      <c r="AW445">
        <f t="shared" si="198"/>
        <v>25.096635818481445</v>
      </c>
      <c r="AX445" s="8">
        <v>2</v>
      </c>
      <c r="AY445">
        <f t="shared" si="199"/>
        <v>4.644859790802002</v>
      </c>
      <c r="AZ445" s="8">
        <v>1</v>
      </c>
      <c r="BA445">
        <f t="shared" si="200"/>
        <v>9.2897195816040039</v>
      </c>
      <c r="BB445" s="8">
        <v>24.615734100341797</v>
      </c>
      <c r="BC445" s="8">
        <v>25.096635818481445</v>
      </c>
      <c r="BD445" s="8">
        <v>25.011884689331055</v>
      </c>
      <c r="BE445" s="8">
        <v>401.37118530273437</v>
      </c>
      <c r="BF445" s="8">
        <v>386.82843017578125</v>
      </c>
      <c r="BG445" s="8">
        <v>15.255022048950195</v>
      </c>
      <c r="BH445" s="8">
        <v>17.179712295532227</v>
      </c>
      <c r="BI445" s="8">
        <v>49.655612945556641</v>
      </c>
      <c r="BJ445" s="8">
        <v>55.920543670654297</v>
      </c>
      <c r="BK445" s="8">
        <v>350.77569580078125</v>
      </c>
      <c r="BL445" s="8">
        <v>1801.4832763671875</v>
      </c>
      <c r="BM445" s="8">
        <v>1299.161376953125</v>
      </c>
      <c r="BN445" s="8">
        <v>101.15204620361328</v>
      </c>
      <c r="BO445" s="8">
        <v>0.72310316562652588</v>
      </c>
      <c r="BP445" s="8">
        <v>0.16371241211891174</v>
      </c>
      <c r="BQ445" s="8">
        <v>0.25</v>
      </c>
      <c r="BR445" s="8">
        <v>-1.355140209197998</v>
      </c>
      <c r="BS445" s="8">
        <v>7.355140209197998</v>
      </c>
      <c r="BT445" s="8">
        <v>1</v>
      </c>
      <c r="BU445" s="8">
        <v>0</v>
      </c>
      <c r="BV445" s="8">
        <v>0.15999999642372131</v>
      </c>
      <c r="BW445" s="8">
        <v>111115</v>
      </c>
      <c r="BX445">
        <f t="shared" si="201"/>
        <v>1.7538784790039061</v>
      </c>
      <c r="BY445">
        <f t="shared" si="202"/>
        <v>3.4346796097518132E-3</v>
      </c>
      <c r="BZ445">
        <f t="shared" si="203"/>
        <v>298.24663581848142</v>
      </c>
      <c r="CA445">
        <f t="shared" si="204"/>
        <v>297.76573410034177</v>
      </c>
      <c r="CB445">
        <f t="shared" si="205"/>
        <v>288.23731777614375</v>
      </c>
      <c r="CC445">
        <f t="shared" si="226"/>
        <v>0.52476093291017811</v>
      </c>
      <c r="CD445">
        <f t="shared" si="206"/>
        <v>3.1980429736541405</v>
      </c>
      <c r="CE445">
        <f t="shared" si="207"/>
        <v>31.616196544523312</v>
      </c>
      <c r="CF445">
        <f t="shared" si="208"/>
        <v>14.436484248991086</v>
      </c>
      <c r="CG445">
        <f t="shared" si="209"/>
        <v>24.856184959411621</v>
      </c>
      <c r="CH445">
        <f t="shared" si="210"/>
        <v>3.1525165673644553</v>
      </c>
      <c r="CI445">
        <f t="shared" si="211"/>
        <v>0.23211194605223021</v>
      </c>
      <c r="CJ445">
        <f t="shared" si="212"/>
        <v>1.7377630518824589</v>
      </c>
      <c r="CK445">
        <f t="shared" si="213"/>
        <v>1.4147535154819963</v>
      </c>
      <c r="CL445">
        <f t="shared" si="214"/>
        <v>0.1455928955206566</v>
      </c>
      <c r="CM445">
        <f t="shared" si="215"/>
        <v>21.614382614342865</v>
      </c>
      <c r="CN445">
        <f t="shared" si="216"/>
        <v>0.55239504866765565</v>
      </c>
      <c r="CO445">
        <f t="shared" si="217"/>
        <v>54.365844768130479</v>
      </c>
      <c r="CP445">
        <f t="shared" si="218"/>
        <v>383.31489556726939</v>
      </c>
      <c r="CQ445">
        <f t="shared" si="219"/>
        <v>3.4291265782506304E-2</v>
      </c>
      <c r="CR445">
        <f t="shared" si="220"/>
        <v>0</v>
      </c>
      <c r="CS445">
        <f t="shared" si="221"/>
        <v>1576.3606203831619</v>
      </c>
      <c r="CT445">
        <f t="shared" si="222"/>
        <v>0</v>
      </c>
      <c r="CU445" t="e">
        <f t="shared" si="223"/>
        <v>#DIV/0!</v>
      </c>
      <c r="CV445" t="e">
        <f t="shared" si="224"/>
        <v>#DIV/0!</v>
      </c>
    </row>
    <row r="446" spans="1:100" x14ac:dyDescent="0.3">
      <c r="A446" s="4" t="str">
        <f>VLOOKUP(B446,ListCodeMtrx!A$1:B$91,2,TRUE)</f>
        <v>M60</v>
      </c>
      <c r="B446">
        <v>60</v>
      </c>
      <c r="C446" s="10">
        <v>27</v>
      </c>
      <c r="D446" s="10">
        <v>2</v>
      </c>
      <c r="E446" s="10">
        <v>6</v>
      </c>
      <c r="F446" s="1">
        <v>74</v>
      </c>
      <c r="G446" s="3">
        <v>41318</v>
      </c>
      <c r="H446" s="11">
        <v>2</v>
      </c>
      <c r="I446" s="11">
        <v>151.38554819211259</v>
      </c>
      <c r="J446" s="11">
        <v>3.9506326573448121</v>
      </c>
      <c r="K446" s="11">
        <v>153.39350843518756</v>
      </c>
      <c r="L446" s="11">
        <v>247.38086608860129</v>
      </c>
      <c r="M446" s="1">
        <v>41.5</v>
      </c>
      <c r="N446" s="8">
        <v>30</v>
      </c>
      <c r="O446" s="8" t="s">
        <v>628</v>
      </c>
      <c r="P446" s="12">
        <v>0.15763888888888888</v>
      </c>
      <c r="Q446" s="12">
        <f t="shared" si="225"/>
        <v>0.46637731481481481</v>
      </c>
      <c r="R446" s="8">
        <v>7875</v>
      </c>
      <c r="S446" s="8">
        <v>0</v>
      </c>
      <c r="T446" s="13">
        <v>800</v>
      </c>
      <c r="U446" s="14">
        <f t="shared" si="184"/>
        <v>45.352110919020205</v>
      </c>
      <c r="V446" s="14">
        <f t="shared" si="185"/>
        <v>0.26613663484380456</v>
      </c>
      <c r="W446" s="14">
        <f t="shared" si="186"/>
        <v>478.79592540787519</v>
      </c>
      <c r="X446" s="15">
        <v>25.093025207519531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t="e">
        <f t="shared" si="187"/>
        <v>#DIV/0!</v>
      </c>
      <c r="AG446" t="e">
        <f t="shared" si="188"/>
        <v>#DIV/0!</v>
      </c>
      <c r="AH446" t="e">
        <f t="shared" si="189"/>
        <v>#DIV/0!</v>
      </c>
      <c r="AI446" s="8">
        <v>-1</v>
      </c>
      <c r="AJ446" s="8">
        <v>0.87</v>
      </c>
      <c r="AK446" s="8">
        <v>0.92</v>
      </c>
      <c r="AL446" s="8">
        <v>10.069668769836426</v>
      </c>
      <c r="AM446">
        <f t="shared" si="190"/>
        <v>0.87503483438491825</v>
      </c>
      <c r="AN446">
        <f t="shared" si="191"/>
        <v>2.9426046080137432E-2</v>
      </c>
      <c r="AO446" t="e">
        <f t="shared" si="192"/>
        <v>#DIV/0!</v>
      </c>
      <c r="AP446" t="e">
        <f t="shared" si="193"/>
        <v>#DIV/0!</v>
      </c>
      <c r="AQ446" t="e">
        <f t="shared" si="194"/>
        <v>#DIV/0!</v>
      </c>
      <c r="AR446" s="8">
        <v>1802.0958251953125</v>
      </c>
      <c r="AS446" s="8">
        <v>0.5</v>
      </c>
      <c r="AT446" t="e">
        <f t="shared" si="195"/>
        <v>#DIV/0!</v>
      </c>
      <c r="AU446">
        <f t="shared" si="196"/>
        <v>3.7465285813418303</v>
      </c>
      <c r="AV446">
        <f t="shared" si="197"/>
        <v>1.4287409148304613</v>
      </c>
      <c r="AW446">
        <f t="shared" si="198"/>
        <v>25.093025207519531</v>
      </c>
      <c r="AX446" s="8">
        <v>2</v>
      </c>
      <c r="AY446">
        <f t="shared" si="199"/>
        <v>4.644859790802002</v>
      </c>
      <c r="AZ446" s="8">
        <v>1</v>
      </c>
      <c r="BA446">
        <f t="shared" si="200"/>
        <v>9.2897195816040039</v>
      </c>
      <c r="BB446" s="8">
        <v>24.692445755004883</v>
      </c>
      <c r="BC446" s="8">
        <v>25.093025207519531</v>
      </c>
      <c r="BD446" s="8">
        <v>25.014402389526367</v>
      </c>
      <c r="BE446" s="8">
        <v>800.09375</v>
      </c>
      <c r="BF446" s="8">
        <v>772.57745361328125</v>
      </c>
      <c r="BG446" s="8">
        <v>15.38607120513916</v>
      </c>
      <c r="BH446" s="8">
        <v>17.485452651977539</v>
      </c>
      <c r="BI446" s="8">
        <v>49.850936889648438</v>
      </c>
      <c r="BJ446" s="8">
        <v>56.652946472167969</v>
      </c>
      <c r="BK446" s="8">
        <v>350.676513671875</v>
      </c>
      <c r="BL446" s="8">
        <v>1800.164794921875</v>
      </c>
      <c r="BM446" s="8">
        <v>1302.8880615234375</v>
      </c>
      <c r="BN446" s="8">
        <v>101.14775085449219</v>
      </c>
      <c r="BO446" s="8">
        <v>0.73970472812652588</v>
      </c>
      <c r="BP446" s="8">
        <v>0.15359964966773987</v>
      </c>
      <c r="BQ446" s="8">
        <v>0.5</v>
      </c>
      <c r="BR446" s="8">
        <v>-1.355140209197998</v>
      </c>
      <c r="BS446" s="8">
        <v>7.355140209197998</v>
      </c>
      <c r="BT446" s="8">
        <v>1</v>
      </c>
      <c r="BU446" s="8">
        <v>0</v>
      </c>
      <c r="BV446" s="8">
        <v>0.15999999642372131</v>
      </c>
      <c r="BW446" s="8">
        <v>111115</v>
      </c>
      <c r="BX446">
        <f t="shared" si="201"/>
        <v>1.7533825683593747</v>
      </c>
      <c r="BY446">
        <f t="shared" si="202"/>
        <v>3.7465285813418304E-3</v>
      </c>
      <c r="BZ446">
        <f t="shared" si="203"/>
        <v>298.24302520751951</v>
      </c>
      <c r="CA446">
        <f t="shared" si="204"/>
        <v>297.84244575500486</v>
      </c>
      <c r="CB446">
        <f t="shared" si="205"/>
        <v>288.02636074960901</v>
      </c>
      <c r="CC446">
        <f t="shared" si="226"/>
        <v>0.47260222178800365</v>
      </c>
      <c r="CD446">
        <f t="shared" si="206"/>
        <v>3.1973551232507051</v>
      </c>
      <c r="CE446">
        <f t="shared" si="207"/>
        <v>31.610738708864766</v>
      </c>
      <c r="CF446">
        <f t="shared" si="208"/>
        <v>14.125286056887226</v>
      </c>
      <c r="CG446">
        <f t="shared" si="209"/>
        <v>24.892735481262207</v>
      </c>
      <c r="CH446">
        <f t="shared" si="210"/>
        <v>3.159400238436525</v>
      </c>
      <c r="CI446">
        <f t="shared" si="211"/>
        <v>0.25872456136742972</v>
      </c>
      <c r="CJ446">
        <f t="shared" si="212"/>
        <v>1.7686142084202439</v>
      </c>
      <c r="CK446">
        <f t="shared" si="213"/>
        <v>1.3907860300162811</v>
      </c>
      <c r="CL446">
        <f t="shared" si="214"/>
        <v>0.16235283503218925</v>
      </c>
      <c r="CM446">
        <f t="shared" si="215"/>
        <v>48.429130973301788</v>
      </c>
      <c r="CN446">
        <f t="shared" si="216"/>
        <v>0.61973841349962522</v>
      </c>
      <c r="CO446">
        <f t="shared" si="217"/>
        <v>55.466201068632955</v>
      </c>
      <c r="CP446">
        <f t="shared" si="218"/>
        <v>765.98679722124984</v>
      </c>
      <c r="CQ446">
        <f t="shared" si="219"/>
        <v>3.2840113070444106E-2</v>
      </c>
      <c r="CR446">
        <f t="shared" si="220"/>
        <v>0</v>
      </c>
      <c r="CS446">
        <f t="shared" si="221"/>
        <v>1575.2069031900232</v>
      </c>
      <c r="CT446">
        <f t="shared" si="222"/>
        <v>0</v>
      </c>
      <c r="CU446" t="e">
        <f t="shared" si="223"/>
        <v>#DIV/0!</v>
      </c>
      <c r="CV446" t="e">
        <f t="shared" si="224"/>
        <v>#DIV/0!</v>
      </c>
    </row>
    <row r="447" spans="1:100" x14ac:dyDescent="0.3">
      <c r="A447" s="4" t="str">
        <f>VLOOKUP(B447,ListCodeMtrx!A$1:B$91,2,TRUE)</f>
        <v>M60</v>
      </c>
      <c r="B447">
        <v>60</v>
      </c>
      <c r="C447" s="10">
        <v>27</v>
      </c>
      <c r="D447" s="10">
        <v>2</v>
      </c>
      <c r="E447" s="10">
        <v>6</v>
      </c>
      <c r="F447" s="1">
        <v>74</v>
      </c>
      <c r="G447" s="3">
        <v>41318</v>
      </c>
      <c r="H447" s="11">
        <v>2</v>
      </c>
      <c r="I447" s="11">
        <v>151.38554819211259</v>
      </c>
      <c r="J447" s="11">
        <v>3.9506326573448121</v>
      </c>
      <c r="K447" s="11">
        <v>153.39350843518756</v>
      </c>
      <c r="L447" s="11">
        <v>247.38086608860129</v>
      </c>
      <c r="M447" s="1">
        <v>41.5</v>
      </c>
      <c r="N447" s="8">
        <v>31</v>
      </c>
      <c r="O447" s="8" t="s">
        <v>629</v>
      </c>
      <c r="P447" s="12">
        <v>0.15763888888888888</v>
      </c>
      <c r="Q447" s="12">
        <f t="shared" si="225"/>
        <v>0.46879629629629627</v>
      </c>
      <c r="R447" s="8">
        <v>8084</v>
      </c>
      <c r="S447" s="8">
        <v>0</v>
      </c>
      <c r="T447" s="13" t="s">
        <v>745</v>
      </c>
      <c r="U447">
        <f t="shared" si="184"/>
        <v>28.223193819199505</v>
      </c>
      <c r="V447">
        <f t="shared" si="185"/>
        <v>0.30363245433667396</v>
      </c>
      <c r="W447">
        <f t="shared" si="186"/>
        <v>223.04440486952498</v>
      </c>
      <c r="X447">
        <v>25.101665496826172</v>
      </c>
      <c r="Y447" s="8">
        <v>4</v>
      </c>
      <c r="Z447" s="8">
        <v>4</v>
      </c>
      <c r="AA447" s="8">
        <v>0</v>
      </c>
      <c r="AB447" s="8">
        <v>0</v>
      </c>
      <c r="AC447" s="8">
        <v>496.4013671875</v>
      </c>
      <c r="AD447" s="8">
        <v>914.213623046875</v>
      </c>
      <c r="AE447" s="8">
        <v>682.68310546875</v>
      </c>
      <c r="AF447" t="e">
        <f t="shared" si="187"/>
        <v>#DIV/0!</v>
      </c>
      <c r="AG447">
        <f t="shared" si="188"/>
        <v>0.45701819063568283</v>
      </c>
      <c r="AH447">
        <f t="shared" si="189"/>
        <v>0.25325647282140051</v>
      </c>
      <c r="AI447" s="8">
        <v>-1</v>
      </c>
      <c r="AJ447" s="8">
        <v>0.87</v>
      </c>
      <c r="AK447" s="8">
        <v>0.92</v>
      </c>
      <c r="AL447" s="8">
        <v>10.069668769836426</v>
      </c>
      <c r="AM447">
        <f t="shared" si="190"/>
        <v>0.87503483438491825</v>
      </c>
      <c r="AN447">
        <f t="shared" si="191"/>
        <v>1.8558944969370886E-2</v>
      </c>
      <c r="AO447">
        <f t="shared" si="192"/>
        <v>0.55414965533239957</v>
      </c>
      <c r="AP447">
        <f t="shared" si="193"/>
        <v>1.8416823229690251</v>
      </c>
      <c r="AQ447">
        <f t="shared" si="194"/>
        <v>-1</v>
      </c>
      <c r="AR447" s="8">
        <v>1802.0958251953125</v>
      </c>
      <c r="AS447" s="8">
        <v>0.5</v>
      </c>
      <c r="AT447">
        <f t="shared" si="195"/>
        <v>199.67963823895357</v>
      </c>
      <c r="AU447">
        <f t="shared" si="196"/>
        <v>4.1296851736523816</v>
      </c>
      <c r="AV447">
        <f t="shared" si="197"/>
        <v>1.3854329157288146</v>
      </c>
      <c r="AW447">
        <f t="shared" si="198"/>
        <v>25.101665496826172</v>
      </c>
      <c r="AX447" s="8">
        <v>2</v>
      </c>
      <c r="AY447">
        <f t="shared" si="199"/>
        <v>4.644859790802002</v>
      </c>
      <c r="AZ447" s="8">
        <v>1</v>
      </c>
      <c r="BA447">
        <f t="shared" si="200"/>
        <v>9.2897195816040039</v>
      </c>
      <c r="BB447" s="8">
        <v>24.720371246337891</v>
      </c>
      <c r="BC447" s="8">
        <v>25.101665496826172</v>
      </c>
      <c r="BD447" s="8">
        <v>25.01239013671875</v>
      </c>
      <c r="BE447" s="8">
        <v>399.69924926757812</v>
      </c>
      <c r="BF447" s="8">
        <v>382.70501708984375</v>
      </c>
      <c r="BG447" s="8">
        <v>15.617767333984375</v>
      </c>
      <c r="BH447" s="8">
        <v>17.930318832397461</v>
      </c>
      <c r="BI447" s="8">
        <v>50.516082763671875</v>
      </c>
      <c r="BJ447" s="8">
        <v>57.996089935302734</v>
      </c>
      <c r="BK447" s="8">
        <v>350.7501220703125</v>
      </c>
      <c r="BL447" s="8">
        <v>1799.4884033203125</v>
      </c>
      <c r="BM447" s="8">
        <v>1306.3245849609375</v>
      </c>
      <c r="BN447" s="8">
        <v>101.14535522460937</v>
      </c>
      <c r="BO447" s="8">
        <v>0.70430433750152588</v>
      </c>
      <c r="BP447" s="8">
        <v>0.16577616333961487</v>
      </c>
      <c r="BQ447" s="8">
        <v>0.25</v>
      </c>
      <c r="BR447" s="8">
        <v>-1.355140209197998</v>
      </c>
      <c r="BS447" s="8">
        <v>7.355140209197998</v>
      </c>
      <c r="BT447" s="8">
        <v>1</v>
      </c>
      <c r="BU447" s="8">
        <v>0</v>
      </c>
      <c r="BV447" s="8">
        <v>0.15999999642372131</v>
      </c>
      <c r="BW447" s="8">
        <v>111115</v>
      </c>
      <c r="BX447">
        <f t="shared" si="201"/>
        <v>1.7537506103515625</v>
      </c>
      <c r="BY447">
        <f t="shared" si="202"/>
        <v>4.1296851736523817E-3</v>
      </c>
      <c r="BZ447">
        <f t="shared" si="203"/>
        <v>298.25166549682615</v>
      </c>
      <c r="CA447">
        <f t="shared" si="204"/>
        <v>297.87037124633787</v>
      </c>
      <c r="CB447">
        <f t="shared" si="205"/>
        <v>287.91813809577798</v>
      </c>
      <c r="CC447">
        <f t="shared" si="226"/>
        <v>0.40550337915802376</v>
      </c>
      <c r="CD447">
        <f t="shared" si="206"/>
        <v>3.1990013833221589</v>
      </c>
      <c r="CE447">
        <f t="shared" si="207"/>
        <v>31.627763590510572</v>
      </c>
      <c r="CF447">
        <f t="shared" si="208"/>
        <v>13.697444758113111</v>
      </c>
      <c r="CG447">
        <f t="shared" si="209"/>
        <v>24.911018371582031</v>
      </c>
      <c r="CH447">
        <f t="shared" si="210"/>
        <v>3.1628484368205392</v>
      </c>
      <c r="CI447">
        <f t="shared" si="211"/>
        <v>0.29402239656113105</v>
      </c>
      <c r="CJ447">
        <f t="shared" si="212"/>
        <v>1.8135684675933443</v>
      </c>
      <c r="CK447">
        <f t="shared" si="213"/>
        <v>1.3492799692271948</v>
      </c>
      <c r="CL447">
        <f t="shared" si="214"/>
        <v>0.18460389580577866</v>
      </c>
      <c r="CM447">
        <f t="shared" si="215"/>
        <v>22.559905561389698</v>
      </c>
      <c r="CN447">
        <f t="shared" si="216"/>
        <v>0.58281024525258085</v>
      </c>
      <c r="CO447">
        <f t="shared" si="217"/>
        <v>56.996849852415089</v>
      </c>
      <c r="CP447">
        <f t="shared" si="218"/>
        <v>378.6035680287365</v>
      </c>
      <c r="CQ447">
        <f t="shared" si="219"/>
        <v>4.2488589023187084E-2</v>
      </c>
      <c r="CR447">
        <f t="shared" si="220"/>
        <v>0</v>
      </c>
      <c r="CS447">
        <f t="shared" si="221"/>
        <v>1574.6150369769707</v>
      </c>
      <c r="CT447">
        <f t="shared" si="222"/>
        <v>417.812255859375</v>
      </c>
      <c r="CU447">
        <f t="shared" si="223"/>
        <v>0.25325647282140051</v>
      </c>
      <c r="CV447" t="e">
        <f t="shared" si="224"/>
        <v>#DIV/0!</v>
      </c>
    </row>
    <row r="448" spans="1:100" x14ac:dyDescent="0.3">
      <c r="A448" s="4" t="str">
        <f>VLOOKUP(B448,ListCodeMtrx!A$1:B$91,2,TRUE)</f>
        <v>M60</v>
      </c>
      <c r="B448" s="5">
        <v>60</v>
      </c>
      <c r="C448" s="10">
        <v>27</v>
      </c>
      <c r="D448" s="10">
        <v>2</v>
      </c>
      <c r="E448" s="10">
        <v>6</v>
      </c>
      <c r="F448" s="1">
        <v>74</v>
      </c>
      <c r="G448" s="17">
        <v>41318</v>
      </c>
      <c r="H448" s="11">
        <v>2</v>
      </c>
      <c r="I448" s="11">
        <v>151.38554819211259</v>
      </c>
      <c r="J448" s="11">
        <v>3.9506326573448121</v>
      </c>
      <c r="K448" s="11">
        <v>153.39350843518756</v>
      </c>
      <c r="L448" s="11">
        <v>247.38086608860129</v>
      </c>
      <c r="M448" s="1">
        <v>41.5</v>
      </c>
      <c r="N448" s="19">
        <v>32</v>
      </c>
      <c r="O448" s="19" t="s">
        <v>630</v>
      </c>
      <c r="P448" s="12">
        <v>0.15763888888888888</v>
      </c>
      <c r="Q448" s="12">
        <f t="shared" si="225"/>
        <v>0.47190972222222227</v>
      </c>
      <c r="R448" s="19">
        <v>8344</v>
      </c>
      <c r="S448" s="19">
        <v>0</v>
      </c>
      <c r="T448" s="13" t="s">
        <v>194</v>
      </c>
      <c r="U448" s="5">
        <f t="shared" si="184"/>
        <v>30.337859490881691</v>
      </c>
      <c r="V448" s="5">
        <f t="shared" si="185"/>
        <v>0.3376287338573023</v>
      </c>
      <c r="W448" s="5">
        <f t="shared" si="186"/>
        <v>227.49868209130793</v>
      </c>
      <c r="X448" s="5">
        <v>25.050798416137695</v>
      </c>
      <c r="Y448" s="19">
        <v>5</v>
      </c>
      <c r="Z448" s="19">
        <v>5</v>
      </c>
      <c r="AA448" s="19">
        <v>0</v>
      </c>
      <c r="AB448" s="19">
        <v>0</v>
      </c>
      <c r="AC448" s="19">
        <v>490.3427734375</v>
      </c>
      <c r="AD448" s="19">
        <v>880.435546875</v>
      </c>
      <c r="AE448" s="19">
        <v>647.997314453125</v>
      </c>
      <c r="AF448" s="5" t="e">
        <f t="shared" si="187"/>
        <v>#DIV/0!</v>
      </c>
      <c r="AG448" s="5">
        <f t="shared" si="188"/>
        <v>0.44306795065474963</v>
      </c>
      <c r="AH448" s="5">
        <f t="shared" si="189"/>
        <v>0.26400368913645811</v>
      </c>
      <c r="AI448" s="19">
        <v>-1</v>
      </c>
      <c r="AJ448" s="19">
        <v>0.87</v>
      </c>
      <c r="AK448" s="19">
        <v>0.92</v>
      </c>
      <c r="AL448" s="19">
        <v>10.069668769836426</v>
      </c>
      <c r="AM448" s="5">
        <f t="shared" si="190"/>
        <v>0.87503483438491825</v>
      </c>
      <c r="AN448" s="5">
        <f t="shared" si="191"/>
        <v>1.9905985329676724E-2</v>
      </c>
      <c r="AO448" s="5">
        <f t="shared" si="192"/>
        <v>0.59585372570126793</v>
      </c>
      <c r="AP448" s="5">
        <f t="shared" si="193"/>
        <v>1.7955511829057718</v>
      </c>
      <c r="AQ448" s="5">
        <f t="shared" si="194"/>
        <v>-1</v>
      </c>
      <c r="AR448" s="19">
        <v>1799.1207275390625</v>
      </c>
      <c r="AS448" s="19">
        <v>0.5</v>
      </c>
      <c r="AT448" s="5">
        <f t="shared" si="195"/>
        <v>207.80962052902035</v>
      </c>
      <c r="AU448" s="5">
        <f t="shared" si="196"/>
        <v>4.412383134476241</v>
      </c>
      <c r="AV448" s="5">
        <f t="shared" si="197"/>
        <v>1.3356301602805591</v>
      </c>
      <c r="AW448" s="5">
        <f t="shared" si="198"/>
        <v>25.050798416137695</v>
      </c>
      <c r="AX448" s="19">
        <v>2</v>
      </c>
      <c r="AY448" s="5">
        <f t="shared" si="199"/>
        <v>4.644859790802002</v>
      </c>
      <c r="AZ448" s="19">
        <v>1</v>
      </c>
      <c r="BA448" s="5">
        <f t="shared" si="200"/>
        <v>9.2897195816040039</v>
      </c>
      <c r="BB448" s="19">
        <v>24.746021270751953</v>
      </c>
      <c r="BC448" s="19">
        <v>25.050798416137695</v>
      </c>
      <c r="BD448" s="19">
        <v>25.010858535766602</v>
      </c>
      <c r="BE448" s="19">
        <v>400.58041381835937</v>
      </c>
      <c r="BF448" s="19">
        <v>382.31585693359375</v>
      </c>
      <c r="BG448" s="19">
        <v>15.858002662658691</v>
      </c>
      <c r="BH448" s="19">
        <v>18.328374862670898</v>
      </c>
      <c r="BI448" s="19">
        <v>51.210723876953125</v>
      </c>
      <c r="BJ448" s="19">
        <v>59.188369750976562</v>
      </c>
      <c r="BK448" s="19">
        <v>350.67681884765625</v>
      </c>
      <c r="BL448" s="19">
        <v>1799.1207275390625</v>
      </c>
      <c r="BM448" s="19">
        <v>1307.7213134765625</v>
      </c>
      <c r="BN448" s="19">
        <v>101.13771820068359</v>
      </c>
      <c r="BO448" s="19">
        <v>0.70430433750152588</v>
      </c>
      <c r="BP448" s="19">
        <v>0.16577616333961487</v>
      </c>
      <c r="BQ448" s="19">
        <v>0.75</v>
      </c>
      <c r="BR448" s="19">
        <v>-1.355140209197998</v>
      </c>
      <c r="BS448" s="19">
        <v>7.355140209197998</v>
      </c>
      <c r="BT448" s="19">
        <v>1</v>
      </c>
      <c r="BU448" s="19">
        <v>0</v>
      </c>
      <c r="BV448" s="19">
        <v>0.15999999642372131</v>
      </c>
      <c r="BW448" s="19">
        <v>111115</v>
      </c>
      <c r="BX448" s="5">
        <f t="shared" si="201"/>
        <v>1.7533840942382812</v>
      </c>
      <c r="BY448" s="5">
        <f t="shared" si="202"/>
        <v>4.4123831344762407E-3</v>
      </c>
      <c r="BZ448" s="5">
        <f t="shared" si="203"/>
        <v>298.20079841613767</v>
      </c>
      <c r="CA448" s="5">
        <f t="shared" si="204"/>
        <v>297.89602127075193</v>
      </c>
      <c r="CB448" s="5">
        <f t="shared" si="205"/>
        <v>287.85930997209289</v>
      </c>
      <c r="CC448" s="5">
        <f t="shared" si="226"/>
        <v>0.35893599688422928</v>
      </c>
      <c r="CD448" s="5">
        <f t="shared" si="206"/>
        <v>3.1893201722178612</v>
      </c>
      <c r="CE448" s="5">
        <f t="shared" si="207"/>
        <v>31.534428786394201</v>
      </c>
      <c r="CF448" s="5">
        <f t="shared" si="208"/>
        <v>13.206053923723303</v>
      </c>
      <c r="CG448" s="5">
        <f t="shared" si="209"/>
        <v>24.898409843444824</v>
      </c>
      <c r="CH448" s="5">
        <f t="shared" si="210"/>
        <v>3.1604700854286176</v>
      </c>
      <c r="CI448" s="5">
        <f t="shared" si="211"/>
        <v>0.32578817733115956</v>
      </c>
      <c r="CJ448" s="5">
        <f t="shared" si="212"/>
        <v>1.8536900119373021</v>
      </c>
      <c r="CK448" s="5">
        <f t="shared" si="213"/>
        <v>1.3067800734913155</v>
      </c>
      <c r="CL448" s="5">
        <f t="shared" si="214"/>
        <v>0.20464930468298317</v>
      </c>
      <c r="CM448" s="5">
        <f t="shared" si="215"/>
        <v>23.008697600377605</v>
      </c>
      <c r="CN448" s="5">
        <f t="shared" si="216"/>
        <v>0.59505426721241972</v>
      </c>
      <c r="CO448" s="5">
        <f t="shared" si="217"/>
        <v>58.557223166971653</v>
      </c>
      <c r="CP448" s="5">
        <f t="shared" si="218"/>
        <v>377.90710057093736</v>
      </c>
      <c r="CQ448" s="5">
        <f t="shared" si="219"/>
        <v>4.7008929070977305E-2</v>
      </c>
      <c r="CR448" s="5">
        <f t="shared" si="220"/>
        <v>0</v>
      </c>
      <c r="CS448" s="5">
        <f t="shared" si="221"/>
        <v>1574.2933078606172</v>
      </c>
      <c r="CT448" s="5">
        <f t="shared" si="222"/>
        <v>390.0927734375</v>
      </c>
      <c r="CU448" s="5">
        <f t="shared" si="223"/>
        <v>0.26400368913645811</v>
      </c>
      <c r="CV448" s="5" t="e">
        <f t="shared" si="224"/>
        <v>#DIV/0!</v>
      </c>
    </row>
    <row r="449" spans="1:100" s="5" customFormat="1" x14ac:dyDescent="0.3">
      <c r="A449" s="4" t="str">
        <f>VLOOKUP(B449,ListCodeMtrx!A$1:B$91,2,TRUE)</f>
        <v>M78</v>
      </c>
      <c r="B449">
        <v>78</v>
      </c>
      <c r="C449" s="10">
        <v>26</v>
      </c>
      <c r="D449" s="10">
        <v>3</v>
      </c>
      <c r="E449" s="10">
        <v>4</v>
      </c>
      <c r="F449" s="1">
        <v>74</v>
      </c>
      <c r="G449" s="3">
        <v>41318</v>
      </c>
      <c r="H449" s="11">
        <v>2</v>
      </c>
      <c r="I449" s="11">
        <v>174.14219009499394</v>
      </c>
      <c r="J449" s="11">
        <v>6.9815647764675948</v>
      </c>
      <c r="K449" s="11">
        <v>191.33031362880678</v>
      </c>
      <c r="L449" s="11">
        <v>262.97419557888077</v>
      </c>
      <c r="M449" s="1">
        <v>44.3</v>
      </c>
      <c r="N449" s="8">
        <v>33</v>
      </c>
      <c r="O449" s="8" t="s">
        <v>631</v>
      </c>
      <c r="P449" s="12">
        <v>0.15763888888888888</v>
      </c>
      <c r="Q449" s="12">
        <f t="shared" si="225"/>
        <v>0.47622685185185187</v>
      </c>
      <c r="R449" s="8">
        <v>8726</v>
      </c>
      <c r="S449" s="8">
        <v>0</v>
      </c>
      <c r="T449" s="13">
        <v>400</v>
      </c>
      <c r="U449">
        <f t="shared" ref="U449:U512" si="227">(BE449-BF449*(1000-BG449)/(1000-BH449))*BX449</f>
        <v>8.5658205308602806</v>
      </c>
      <c r="V449">
        <f t="shared" ref="V449:V512" si="228">IF(CI449&lt;&gt;0,1/(1/CI449-1/BA449),0)</f>
        <v>6.423110380011611E-2</v>
      </c>
      <c r="W449">
        <f t="shared" ref="W449:W512" si="229">((CL449-BY449/2)*BF449-U449)/(CL449+BY449/2)</f>
        <v>172.10697982025377</v>
      </c>
      <c r="X449">
        <v>26.2349853515625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t="e">
        <f t="shared" ref="AF449:AF512" si="230">CR449/AB449</f>
        <v>#DIV/0!</v>
      </c>
      <c r="AG449" t="e">
        <f t="shared" ref="AG449:AG512" si="231">CT449/AD449</f>
        <v>#DIV/0!</v>
      </c>
      <c r="AH449" t="e">
        <f t="shared" ref="AH449:AH512" si="232">(AD449-AE449)/AD449</f>
        <v>#DIV/0!</v>
      </c>
      <c r="AI449" s="8">
        <v>-1</v>
      </c>
      <c r="AJ449" s="8">
        <v>0.87</v>
      </c>
      <c r="AK449" s="8">
        <v>0.92</v>
      </c>
      <c r="AL449" s="8">
        <v>10.069668769836426</v>
      </c>
      <c r="AM449">
        <f t="shared" ref="AM449:AM512" si="233">(AL449*AK449+(100-AL449)*AJ449)/100</f>
        <v>0.87503483438491825</v>
      </c>
      <c r="AN449">
        <f t="shared" ref="AN449:AN512" si="234">(U449-AI449)/CS449</f>
        <v>6.0734692894264166E-3</v>
      </c>
      <c r="AO449" t="e">
        <f t="shared" ref="AO449:AO512" si="235">(AD449-AE449)/(AD449-AC449)</f>
        <v>#DIV/0!</v>
      </c>
      <c r="AP449" t="e">
        <f t="shared" ref="AP449:AP512" si="236">(AB449-AD449)/(AB449-AC449)</f>
        <v>#DIV/0!</v>
      </c>
      <c r="AQ449" t="e">
        <f t="shared" ref="AQ449:AQ512" si="237">(AB449-AD449)/AD449</f>
        <v>#DIV/0!</v>
      </c>
      <c r="AR449" s="8">
        <v>1799.1207275390625</v>
      </c>
      <c r="AS449" s="8">
        <v>0.5</v>
      </c>
      <c r="AT449" t="e">
        <f t="shared" ref="AT449:AT512" si="238">AH449*AS449*AM449*AR449</f>
        <v>#DIV/0!</v>
      </c>
      <c r="AU449">
        <f t="shared" ref="AU449:AU512" si="239">BY449*1000</f>
        <v>1.1123105782756455</v>
      </c>
      <c r="AV449">
        <f t="shared" ref="AV449:AV512" si="240">(CD449-CJ449)</f>
        <v>1.7187753153592367</v>
      </c>
      <c r="AW449">
        <f t="shared" ref="AW449:AW512" si="241">(BC449+CC449*S449)</f>
        <v>26.2349853515625</v>
      </c>
      <c r="AX449" s="8">
        <v>2</v>
      </c>
      <c r="AY449">
        <f t="shared" ref="AY449:AY512" si="242">(AX449*BR449+BS449)</f>
        <v>4.644859790802002</v>
      </c>
      <c r="AZ449" s="8">
        <v>1</v>
      </c>
      <c r="BA449">
        <f t="shared" ref="BA449:BA512" si="243">AY449*(AZ449+1)*(AZ449+1)/(AZ449*AZ449+1)</f>
        <v>9.2897195816040039</v>
      </c>
      <c r="BB449" s="8">
        <v>24.670564651489258</v>
      </c>
      <c r="BC449" s="8">
        <v>26.2349853515625</v>
      </c>
      <c r="BD449" s="8">
        <v>25.013986587524414</v>
      </c>
      <c r="BE449" s="8">
        <v>399.77749633789062</v>
      </c>
      <c r="BF449" s="8">
        <v>394.64340209960937</v>
      </c>
      <c r="BG449" s="8">
        <v>16.212722778320313</v>
      </c>
      <c r="BH449" s="8">
        <v>16.836231231689453</v>
      </c>
      <c r="BI449" s="8">
        <v>52.590023040771484</v>
      </c>
      <c r="BJ449" s="8">
        <v>54.612529754638672</v>
      </c>
      <c r="BK449" s="8">
        <v>350.78384399414062</v>
      </c>
      <c r="BL449" s="8">
        <v>1799.9483642578125</v>
      </c>
      <c r="BM449" s="8">
        <v>1232.398193359375</v>
      </c>
      <c r="BN449" s="8">
        <v>101.13234710693359</v>
      </c>
      <c r="BO449" s="8">
        <v>0.60033094882965088</v>
      </c>
      <c r="BP449" s="8">
        <v>0.17662897706031799</v>
      </c>
      <c r="BQ449" s="8">
        <v>0.25</v>
      </c>
      <c r="BR449" s="8">
        <v>-1.355140209197998</v>
      </c>
      <c r="BS449" s="8">
        <v>7.355140209197998</v>
      </c>
      <c r="BT449" s="8">
        <v>1</v>
      </c>
      <c r="BU449" s="8">
        <v>0</v>
      </c>
      <c r="BV449" s="8">
        <v>0.15999999642372131</v>
      </c>
      <c r="BW449" s="8">
        <v>111115</v>
      </c>
      <c r="BX449">
        <f t="shared" ref="BX449:BX512" si="244">BK449*0.000001/(AX449*0.0001)</f>
        <v>1.753919219970703</v>
      </c>
      <c r="BY449">
        <f t="shared" ref="BY449:BY512" si="245">(BH449-BG449)/(1000-BH449)*BX449</f>
        <v>1.1123105782756455E-3</v>
      </c>
      <c r="BZ449">
        <f t="shared" ref="BZ449:BZ512" si="246">(BC449+273.15)</f>
        <v>299.38498535156248</v>
      </c>
      <c r="CA449">
        <f t="shared" ref="CA449:CA512" si="247">(BB449+273.15)</f>
        <v>297.82056465148924</v>
      </c>
      <c r="CB449">
        <f t="shared" ref="CB449:CB512" si="248">(BL449*BT449+BM449*BU449)*BV449</f>
        <v>287.99173184413303</v>
      </c>
      <c r="CC449">
        <f t="shared" si="226"/>
        <v>0.8828682438080937</v>
      </c>
      <c r="CD449">
        <f t="shared" ref="CD449:CD512" si="249">0.61365*EXP(17.502*AW449/(240.97+AW449))</f>
        <v>3.4214628962550506</v>
      </c>
      <c r="CE449">
        <f t="shared" ref="CE449:CE512" si="250">CD449*1000/BN449</f>
        <v>33.831538514945393</v>
      </c>
      <c r="CF449">
        <f t="shared" ref="CF449:CF512" si="251">(CE449-BH449)</f>
        <v>16.99530728325594</v>
      </c>
      <c r="CG449">
        <f t="shared" ref="CG449:CG512" si="252">IF(S449,BC449,(BB449+BC449)/2)</f>
        <v>25.452775001525879</v>
      </c>
      <c r="CH449">
        <f t="shared" ref="CH449:CH512" si="253">0.61365*EXP(17.502*CG449/(240.97+CG449))</f>
        <v>3.2665290337716026</v>
      </c>
      <c r="CI449">
        <f t="shared" ref="CI449:CI512" si="254">IF(CF449&lt;&gt;0,(1000-(CE449+BH449)/2)/CF449*BY449,0)</f>
        <v>6.3790045809312412E-2</v>
      </c>
      <c r="CJ449">
        <f t="shared" ref="CJ449:CJ512" si="255">BH449*BN449/1000</f>
        <v>1.702687580895814</v>
      </c>
      <c r="CK449">
        <f t="shared" ref="CK449:CK512" si="256">(CH449-CJ449)</f>
        <v>1.5638414528757887</v>
      </c>
      <c r="CL449">
        <f t="shared" ref="CL449:CL512" si="257">1/(1.6/V449+1.37/BA449)</f>
        <v>3.990817171598688E-2</v>
      </c>
      <c r="CM449">
        <f t="shared" ref="CM449:CM512" si="258">W449*BN449*0.001</f>
        <v>17.40558282270792</v>
      </c>
      <c r="CN449">
        <f t="shared" ref="CN449:CN512" si="259">W449/BF449</f>
        <v>0.43610758194511351</v>
      </c>
      <c r="CO449">
        <f t="shared" ref="CO449:CO512" si="260">(1-BY449*BN449/CD449/V449)*100</f>
        <v>48.813087558869249</v>
      </c>
      <c r="CP449">
        <f t="shared" ref="CP449:CP512" si="261">(BF449-U449/(BA449/1.35))</f>
        <v>393.39860050844396</v>
      </c>
      <c r="CQ449">
        <f t="shared" ref="CQ449:CQ512" si="262">U449*CO449/100/CP449</f>
        <v>1.0628511312598534E-2</v>
      </c>
      <c r="CR449">
        <f t="shared" ref="CR449:CR512" si="263">(AB449-AA449)</f>
        <v>0</v>
      </c>
      <c r="CS449">
        <f t="shared" ref="CS449:CS512" si="264">BL449*AM449</f>
        <v>1575.0175188197395</v>
      </c>
      <c r="CT449">
        <f t="shared" ref="CT449:CT512" si="265">(AD449-AC449)</f>
        <v>0</v>
      </c>
      <c r="CU449" t="e">
        <f t="shared" ref="CU449:CU512" si="266">(AD449-AE449)/(AD449-AA449)</f>
        <v>#DIV/0!</v>
      </c>
      <c r="CV449" t="e">
        <f t="shared" ref="CV449:CV512" si="267">(AB449-AD449)/(AB449-AA449)</f>
        <v>#DIV/0!</v>
      </c>
    </row>
    <row r="450" spans="1:100" x14ac:dyDescent="0.3">
      <c r="A450" s="4" t="str">
        <f>VLOOKUP(B450,ListCodeMtrx!A$1:B$91,2,TRUE)</f>
        <v>M78</v>
      </c>
      <c r="B450">
        <v>78</v>
      </c>
      <c r="C450" s="10">
        <v>26</v>
      </c>
      <c r="D450" s="10">
        <v>3</v>
      </c>
      <c r="E450" s="10">
        <v>4</v>
      </c>
      <c r="F450" s="1">
        <v>74</v>
      </c>
      <c r="G450" s="3">
        <v>41318</v>
      </c>
      <c r="H450" s="11">
        <v>2</v>
      </c>
      <c r="I450" s="11">
        <v>174.14219009499394</v>
      </c>
      <c r="J450" s="11">
        <v>6.9815647764675948</v>
      </c>
      <c r="K450" s="11">
        <v>191.33031362880678</v>
      </c>
      <c r="L450" s="11">
        <v>262.97419557888077</v>
      </c>
      <c r="M450" s="1">
        <v>44.3</v>
      </c>
      <c r="N450" s="8">
        <v>34</v>
      </c>
      <c r="O450" s="8" t="s">
        <v>632</v>
      </c>
      <c r="P450" s="12">
        <v>0.15763888888888888</v>
      </c>
      <c r="Q450" s="12">
        <f t="shared" si="225"/>
        <v>0.47863425925925929</v>
      </c>
      <c r="R450" s="8">
        <v>8934</v>
      </c>
      <c r="S450" s="8">
        <v>0</v>
      </c>
      <c r="T450" s="13">
        <v>50</v>
      </c>
      <c r="U450" s="14">
        <f t="shared" si="227"/>
        <v>-1.007408267818769</v>
      </c>
      <c r="V450" s="14">
        <f t="shared" si="228"/>
        <v>9.005686709966898E-2</v>
      </c>
      <c r="W450" s="14">
        <f t="shared" si="229"/>
        <v>66.889456991301017</v>
      </c>
      <c r="X450" s="15">
        <v>26.395027160644531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t="e">
        <f t="shared" si="230"/>
        <v>#DIV/0!</v>
      </c>
      <c r="AG450" t="e">
        <f t="shared" si="231"/>
        <v>#DIV/0!</v>
      </c>
      <c r="AH450" t="e">
        <f t="shared" si="232"/>
        <v>#DIV/0!</v>
      </c>
      <c r="AI450" s="8">
        <v>-1</v>
      </c>
      <c r="AJ450" s="8">
        <v>0.87</v>
      </c>
      <c r="AK450" s="8">
        <v>0.92</v>
      </c>
      <c r="AL450" s="8">
        <v>10.069668769836426</v>
      </c>
      <c r="AM450">
        <f t="shared" si="233"/>
        <v>0.87503483438491825</v>
      </c>
      <c r="AN450">
        <f t="shared" si="234"/>
        <v>-4.7054440760316596E-6</v>
      </c>
      <c r="AO450" t="e">
        <f t="shared" si="235"/>
        <v>#DIV/0!</v>
      </c>
      <c r="AP450" t="e">
        <f t="shared" si="236"/>
        <v>#DIV/0!</v>
      </c>
      <c r="AQ450" t="e">
        <f t="shared" si="237"/>
        <v>#DIV/0!</v>
      </c>
      <c r="AR450" s="8">
        <v>1799.1207275390625</v>
      </c>
      <c r="AS450" s="8">
        <v>0.5</v>
      </c>
      <c r="AT450" t="e">
        <f t="shared" si="238"/>
        <v>#DIV/0!</v>
      </c>
      <c r="AU450">
        <f t="shared" si="239"/>
        <v>1.5414569378585421</v>
      </c>
      <c r="AV450">
        <f t="shared" si="240"/>
        <v>1.7028286816817264</v>
      </c>
      <c r="AW450">
        <f t="shared" si="241"/>
        <v>26.395027160644531</v>
      </c>
      <c r="AX450" s="8">
        <v>2</v>
      </c>
      <c r="AY450">
        <f t="shared" si="242"/>
        <v>4.644859790802002</v>
      </c>
      <c r="AZ450" s="8">
        <v>1</v>
      </c>
      <c r="BA450">
        <f t="shared" si="243"/>
        <v>9.2897195816040039</v>
      </c>
      <c r="BB450" s="8">
        <v>24.728586196899414</v>
      </c>
      <c r="BC450" s="8">
        <v>26.395027160644531</v>
      </c>
      <c r="BD450" s="8">
        <v>25.012701034545898</v>
      </c>
      <c r="BE450" s="8">
        <v>49.932910919189453</v>
      </c>
      <c r="BF450" s="8">
        <v>50.462985992431641</v>
      </c>
      <c r="BG450" s="8">
        <v>16.451381683349609</v>
      </c>
      <c r="BH450" s="8">
        <v>17.315109252929688</v>
      </c>
      <c r="BI450" s="8">
        <v>53.179336547851563</v>
      </c>
      <c r="BJ450" s="8">
        <v>55.971351623535156</v>
      </c>
      <c r="BK450" s="8">
        <v>350.7509765625</v>
      </c>
      <c r="BL450" s="8">
        <v>1799.2467041015625</v>
      </c>
      <c r="BM450" s="8">
        <v>1223.170166015625</v>
      </c>
      <c r="BN450" s="8">
        <v>101.132080078125</v>
      </c>
      <c r="BO450" s="8">
        <v>0.13457167148590088</v>
      </c>
      <c r="BP450" s="8">
        <v>0.18925371766090393</v>
      </c>
      <c r="BQ450" s="8">
        <v>0.25</v>
      </c>
      <c r="BR450" s="8">
        <v>-1.355140209197998</v>
      </c>
      <c r="BS450" s="8">
        <v>7.355140209197998</v>
      </c>
      <c r="BT450" s="8">
        <v>1</v>
      </c>
      <c r="BU450" s="8">
        <v>0</v>
      </c>
      <c r="BV450" s="8">
        <v>0.15999999642372131</v>
      </c>
      <c r="BW450" s="8">
        <v>111115</v>
      </c>
      <c r="BX450">
        <f t="shared" si="244"/>
        <v>1.7537548828124998</v>
      </c>
      <c r="BY450">
        <f t="shared" si="245"/>
        <v>1.5414569378585422E-3</v>
      </c>
      <c r="BZ450">
        <f t="shared" si="246"/>
        <v>299.54502716064451</v>
      </c>
      <c r="CA450">
        <f t="shared" si="247"/>
        <v>297.87858619689939</v>
      </c>
      <c r="CB450">
        <f t="shared" si="248"/>
        <v>287.87946622164236</v>
      </c>
      <c r="CC450">
        <f t="shared" si="226"/>
        <v>0.80199244287913118</v>
      </c>
      <c r="CD450">
        <f t="shared" si="249"/>
        <v>3.4539416972104946</v>
      </c>
      <c r="CE450">
        <f t="shared" si="250"/>
        <v>34.152780151879689</v>
      </c>
      <c r="CF450">
        <f t="shared" si="251"/>
        <v>16.837670898950002</v>
      </c>
      <c r="CG450">
        <f t="shared" si="252"/>
        <v>25.561806678771973</v>
      </c>
      <c r="CH450">
        <f t="shared" si="253"/>
        <v>3.2877505499567912</v>
      </c>
      <c r="CI450">
        <f t="shared" si="254"/>
        <v>8.919221543593682E-2</v>
      </c>
      <c r="CJ450">
        <f t="shared" si="255"/>
        <v>1.7511130155287682</v>
      </c>
      <c r="CK450">
        <f t="shared" si="256"/>
        <v>1.536637534428023</v>
      </c>
      <c r="CL450">
        <f t="shared" si="257"/>
        <v>5.582217867586535E-2</v>
      </c>
      <c r="CM450">
        <f t="shared" si="258"/>
        <v>6.7646699208265533</v>
      </c>
      <c r="CN450">
        <f t="shared" si="259"/>
        <v>1.3255152400480819</v>
      </c>
      <c r="CO450">
        <f t="shared" si="260"/>
        <v>49.88260379135383</v>
      </c>
      <c r="CP450">
        <f t="shared" si="261"/>
        <v>50.609384508512633</v>
      </c>
      <c r="CQ450">
        <f t="shared" si="262"/>
        <v>-9.9294128880949295E-3</v>
      </c>
      <c r="CR450">
        <f t="shared" si="263"/>
        <v>0</v>
      </c>
      <c r="CS450">
        <f t="shared" si="264"/>
        <v>1574.4035417411208</v>
      </c>
      <c r="CT450">
        <f t="shared" si="265"/>
        <v>0</v>
      </c>
      <c r="CU450" t="e">
        <f t="shared" si="266"/>
        <v>#DIV/0!</v>
      </c>
      <c r="CV450" t="e">
        <f t="shared" si="267"/>
        <v>#DIV/0!</v>
      </c>
    </row>
    <row r="451" spans="1:100" x14ac:dyDescent="0.3">
      <c r="A451" s="4" t="str">
        <f>VLOOKUP(B451,ListCodeMtrx!A$1:B$91,2,TRUE)</f>
        <v>M78</v>
      </c>
      <c r="B451">
        <v>78</v>
      </c>
      <c r="C451" s="10">
        <v>26</v>
      </c>
      <c r="D451" s="10">
        <v>3</v>
      </c>
      <c r="E451" s="10">
        <v>4</v>
      </c>
      <c r="F451" s="1">
        <v>74</v>
      </c>
      <c r="G451" s="3">
        <v>41318</v>
      </c>
      <c r="H451" s="11">
        <v>2</v>
      </c>
      <c r="I451" s="11">
        <v>174.14219009499394</v>
      </c>
      <c r="J451" s="11">
        <v>6.9815647764675948</v>
      </c>
      <c r="K451" s="11">
        <v>191.33031362880678</v>
      </c>
      <c r="L451" s="11">
        <v>262.97419557888077</v>
      </c>
      <c r="M451" s="1">
        <v>44.3</v>
      </c>
      <c r="N451" s="8">
        <v>35</v>
      </c>
      <c r="O451" s="8" t="s">
        <v>633</v>
      </c>
      <c r="P451" s="12">
        <v>0.15763888888888888</v>
      </c>
      <c r="Q451" s="12">
        <f t="shared" si="225"/>
        <v>0.48049768518518521</v>
      </c>
      <c r="R451" s="8">
        <v>9095.5</v>
      </c>
      <c r="S451" s="8">
        <v>0</v>
      </c>
      <c r="T451" s="13">
        <v>150</v>
      </c>
      <c r="U451" s="14">
        <f t="shared" si="227"/>
        <v>4.2611102450538008</v>
      </c>
      <c r="V451" s="14">
        <f t="shared" si="228"/>
        <v>0.11927865605502827</v>
      </c>
      <c r="W451" s="14">
        <f t="shared" si="229"/>
        <v>88.020951029443665</v>
      </c>
      <c r="X451" s="15">
        <v>26.246988296508789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t="e">
        <f t="shared" si="230"/>
        <v>#DIV/0!</v>
      </c>
      <c r="AG451" t="e">
        <f t="shared" si="231"/>
        <v>#DIV/0!</v>
      </c>
      <c r="AH451" t="e">
        <f t="shared" si="232"/>
        <v>#DIV/0!</v>
      </c>
      <c r="AI451" s="8">
        <v>-1</v>
      </c>
      <c r="AJ451" s="8">
        <v>0.87</v>
      </c>
      <c r="AK451" s="8">
        <v>0.92</v>
      </c>
      <c r="AL451" s="8">
        <v>10.069668769836426</v>
      </c>
      <c r="AM451">
        <f t="shared" si="233"/>
        <v>0.87503483438491825</v>
      </c>
      <c r="AN451">
        <f t="shared" si="234"/>
        <v>3.3428486236995042E-3</v>
      </c>
      <c r="AO451" t="e">
        <f t="shared" si="235"/>
        <v>#DIV/0!</v>
      </c>
      <c r="AP451" t="e">
        <f t="shared" si="236"/>
        <v>#DIV/0!</v>
      </c>
      <c r="AQ451" t="e">
        <f t="shared" si="237"/>
        <v>#DIV/0!</v>
      </c>
      <c r="AR451" s="8">
        <v>1799.1207275390625</v>
      </c>
      <c r="AS451" s="8">
        <v>0.5</v>
      </c>
      <c r="AT451" t="e">
        <f t="shared" si="238"/>
        <v>#DIV/0!</v>
      </c>
      <c r="AU451">
        <f t="shared" si="239"/>
        <v>1.9492725841023524</v>
      </c>
      <c r="AV451">
        <f t="shared" si="240"/>
        <v>1.6306635029563405</v>
      </c>
      <c r="AW451">
        <f t="shared" si="241"/>
        <v>26.246988296508789</v>
      </c>
      <c r="AX451" s="8">
        <v>2</v>
      </c>
      <c r="AY451">
        <f t="shared" si="242"/>
        <v>4.644859790802002</v>
      </c>
      <c r="AZ451" s="8">
        <v>1</v>
      </c>
      <c r="BA451">
        <f t="shared" si="243"/>
        <v>9.2897195816040039</v>
      </c>
      <c r="BB451" s="8">
        <v>24.760787963867188</v>
      </c>
      <c r="BC451" s="8">
        <v>26.246988296508789</v>
      </c>
      <c r="BD451" s="8">
        <v>25.011703491210937</v>
      </c>
      <c r="BE451" s="8">
        <v>151.53520202636719</v>
      </c>
      <c r="BF451" s="8">
        <v>148.93977355957031</v>
      </c>
      <c r="BG451" s="8">
        <v>16.640716552734375</v>
      </c>
      <c r="BH451" s="8">
        <v>17.732566833496094</v>
      </c>
      <c r="BI451" s="8">
        <v>53.684841156005859</v>
      </c>
      <c r="BJ451" s="8">
        <v>57.207271575927734</v>
      </c>
      <c r="BK451" s="8">
        <v>350.72702026367187</v>
      </c>
      <c r="BL451" s="8">
        <v>1798.6031494140625</v>
      </c>
      <c r="BM451" s="8">
        <v>1224.004150390625</v>
      </c>
      <c r="BN451" s="8">
        <v>101.12613677978516</v>
      </c>
      <c r="BO451" s="8">
        <v>0.40994703769683838</v>
      </c>
      <c r="BP451" s="8">
        <v>0.18588152527809143</v>
      </c>
      <c r="BQ451" s="8">
        <v>0.25</v>
      </c>
      <c r="BR451" s="8">
        <v>-1.355140209197998</v>
      </c>
      <c r="BS451" s="8">
        <v>7.355140209197998</v>
      </c>
      <c r="BT451" s="8">
        <v>1</v>
      </c>
      <c r="BU451" s="8">
        <v>0</v>
      </c>
      <c r="BV451" s="8">
        <v>0.15999999642372131</v>
      </c>
      <c r="BW451" s="8">
        <v>111115</v>
      </c>
      <c r="BX451">
        <f t="shared" si="244"/>
        <v>1.7536351013183593</v>
      </c>
      <c r="BY451">
        <f t="shared" si="245"/>
        <v>1.9492725841023524E-3</v>
      </c>
      <c r="BZ451">
        <f t="shared" si="246"/>
        <v>299.39698829650877</v>
      </c>
      <c r="CA451">
        <f t="shared" si="247"/>
        <v>297.91078796386716</v>
      </c>
      <c r="CB451">
        <f t="shared" si="248"/>
        <v>287.77649747394389</v>
      </c>
      <c r="CC451">
        <f t="shared" si="226"/>
        <v>0.73809690739650857</v>
      </c>
      <c r="CD451">
        <f t="shared" si="249"/>
        <v>3.4238894820171484</v>
      </c>
      <c r="CE451">
        <f t="shared" si="250"/>
        <v>33.857611800924396</v>
      </c>
      <c r="CF451">
        <f t="shared" si="251"/>
        <v>16.125044967428302</v>
      </c>
      <c r="CG451">
        <f t="shared" si="252"/>
        <v>25.503888130187988</v>
      </c>
      <c r="CH451">
        <f t="shared" si="253"/>
        <v>3.2764625532701559</v>
      </c>
      <c r="CI451">
        <f t="shared" si="254"/>
        <v>0.11776655057568519</v>
      </c>
      <c r="CJ451">
        <f t="shared" si="255"/>
        <v>1.7932259790608078</v>
      </c>
      <c r="CK451">
        <f t="shared" si="256"/>
        <v>1.4832365742093481</v>
      </c>
      <c r="CL451">
        <f t="shared" si="257"/>
        <v>7.3738469991068922E-2</v>
      </c>
      <c r="CM451">
        <f t="shared" si="258"/>
        <v>8.9012187332902908</v>
      </c>
      <c r="CN451">
        <f t="shared" si="259"/>
        <v>0.59098351585876818</v>
      </c>
      <c r="CO451">
        <f t="shared" si="260"/>
        <v>51.732643260761193</v>
      </c>
      <c r="CP451">
        <f t="shared" si="261"/>
        <v>148.32054078507258</v>
      </c>
      <c r="CQ451">
        <f t="shared" si="262"/>
        <v>1.4862303969183515E-2</v>
      </c>
      <c r="CR451">
        <f t="shared" si="263"/>
        <v>0</v>
      </c>
      <c r="CS451">
        <f t="shared" si="264"/>
        <v>1573.8404089717264</v>
      </c>
      <c r="CT451">
        <f t="shared" si="265"/>
        <v>0</v>
      </c>
      <c r="CU451" t="e">
        <f t="shared" si="266"/>
        <v>#DIV/0!</v>
      </c>
      <c r="CV451" t="e">
        <f t="shared" si="267"/>
        <v>#DIV/0!</v>
      </c>
    </row>
    <row r="452" spans="1:100" x14ac:dyDescent="0.3">
      <c r="A452" s="4" t="str">
        <f>VLOOKUP(B452,ListCodeMtrx!A$1:B$91,2,TRUE)</f>
        <v>M78</v>
      </c>
      <c r="B452">
        <v>78</v>
      </c>
      <c r="C452" s="10">
        <v>26</v>
      </c>
      <c r="D452" s="10">
        <v>3</v>
      </c>
      <c r="E452" s="10">
        <v>4</v>
      </c>
      <c r="F452" s="1">
        <v>74</v>
      </c>
      <c r="G452" s="3">
        <v>41318</v>
      </c>
      <c r="H452" s="11">
        <v>2</v>
      </c>
      <c r="I452" s="11">
        <v>174.14219009499394</v>
      </c>
      <c r="J452" s="11">
        <v>6.9815647764675948</v>
      </c>
      <c r="K452" s="11">
        <v>191.33031362880678</v>
      </c>
      <c r="L452" s="11">
        <v>262.97419557888077</v>
      </c>
      <c r="M452" s="1">
        <v>44.3</v>
      </c>
      <c r="N452" s="8">
        <v>36</v>
      </c>
      <c r="O452" s="8" t="s">
        <v>634</v>
      </c>
      <c r="P452" s="12">
        <v>0.15763888888888888</v>
      </c>
      <c r="Q452" s="12">
        <f t="shared" si="225"/>
        <v>0.48291666666666666</v>
      </c>
      <c r="R452" s="8">
        <v>9304.5</v>
      </c>
      <c r="S452" s="8">
        <v>0</v>
      </c>
      <c r="T452" s="13" t="s">
        <v>192</v>
      </c>
      <c r="U452" s="14">
        <f t="shared" si="227"/>
        <v>21.016640626044449</v>
      </c>
      <c r="V452" s="14">
        <f t="shared" si="228"/>
        <v>0.17101436474405016</v>
      </c>
      <c r="W452" s="14">
        <f t="shared" si="229"/>
        <v>180.8735392508965</v>
      </c>
      <c r="X452" s="15">
        <v>26.105611801147461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t="e">
        <f t="shared" si="230"/>
        <v>#DIV/0!</v>
      </c>
      <c r="AG452" t="e">
        <f t="shared" si="231"/>
        <v>#DIV/0!</v>
      </c>
      <c r="AH452" t="e">
        <f t="shared" si="232"/>
        <v>#DIV/0!</v>
      </c>
      <c r="AI452" s="8">
        <v>-1</v>
      </c>
      <c r="AJ452" s="8">
        <v>0.87</v>
      </c>
      <c r="AK452" s="8">
        <v>0.92</v>
      </c>
      <c r="AL452" s="8">
        <v>10.040945053100586</v>
      </c>
      <c r="AM452">
        <f t="shared" si="233"/>
        <v>0.87502047252655035</v>
      </c>
      <c r="AN452">
        <f t="shared" si="234"/>
        <v>1.3961231157077035E-2</v>
      </c>
      <c r="AO452" t="e">
        <f t="shared" si="235"/>
        <v>#DIV/0!</v>
      </c>
      <c r="AP452" t="e">
        <f t="shared" si="236"/>
        <v>#DIV/0!</v>
      </c>
      <c r="AQ452" t="e">
        <f t="shared" si="237"/>
        <v>#DIV/0!</v>
      </c>
      <c r="AR452" s="8">
        <v>1799.1207275390625</v>
      </c>
      <c r="AS452" s="8">
        <v>0.5</v>
      </c>
      <c r="AT452" t="e">
        <f t="shared" si="238"/>
        <v>#DIV/0!</v>
      </c>
      <c r="AU452">
        <f t="shared" si="239"/>
        <v>2.6162037929264463</v>
      </c>
      <c r="AV452">
        <f t="shared" si="240"/>
        <v>1.5344093879619709</v>
      </c>
      <c r="AW452">
        <f t="shared" si="241"/>
        <v>26.105611801147461</v>
      </c>
      <c r="AX452" s="8">
        <v>2</v>
      </c>
      <c r="AY452">
        <f t="shared" si="242"/>
        <v>4.644859790802002</v>
      </c>
      <c r="AZ452" s="8">
        <v>1</v>
      </c>
      <c r="BA452">
        <f t="shared" si="243"/>
        <v>9.2897195816040039</v>
      </c>
      <c r="BB452" s="8">
        <v>24.823965072631836</v>
      </c>
      <c r="BC452" s="8">
        <v>26.105611801147461</v>
      </c>
      <c r="BD452" s="8">
        <v>25.012903213500977</v>
      </c>
      <c r="BE452" s="8">
        <v>400.2347412109375</v>
      </c>
      <c r="BF452" s="8">
        <v>387.67120361328125</v>
      </c>
      <c r="BG452" s="8">
        <v>16.940158843994141</v>
      </c>
      <c r="BH452" s="8">
        <v>18.404642105102539</v>
      </c>
      <c r="BI452" s="8">
        <v>54.439350128173828</v>
      </c>
      <c r="BJ452" s="8">
        <v>59.145652770996094</v>
      </c>
      <c r="BK452" s="8">
        <v>350.71121215820313</v>
      </c>
      <c r="BL452" s="8">
        <v>1802.2254638671875</v>
      </c>
      <c r="BM452" s="8">
        <v>1226.6568603515625</v>
      </c>
      <c r="BN452" s="8">
        <v>101.11545562744141</v>
      </c>
      <c r="BO452" s="8">
        <v>0.60519850254058838</v>
      </c>
      <c r="BP452" s="8">
        <v>0.18103685975074768</v>
      </c>
      <c r="BQ452" s="8">
        <v>0.25</v>
      </c>
      <c r="BR452" s="8">
        <v>-1.355140209197998</v>
      </c>
      <c r="BS452" s="8">
        <v>7.355140209197998</v>
      </c>
      <c r="BT452" s="8">
        <v>1</v>
      </c>
      <c r="BU452" s="8">
        <v>0</v>
      </c>
      <c r="BV452" s="8">
        <v>0.15999999642372131</v>
      </c>
      <c r="BW452" s="8">
        <v>111115</v>
      </c>
      <c r="BX452">
        <f t="shared" si="244"/>
        <v>1.7535560607910154</v>
      </c>
      <c r="BY452">
        <f t="shared" si="245"/>
        <v>2.6162037929264464E-3</v>
      </c>
      <c r="BZ452">
        <f t="shared" si="246"/>
        <v>299.25561180114744</v>
      </c>
      <c r="CA452">
        <f t="shared" si="247"/>
        <v>297.97396507263181</v>
      </c>
      <c r="CB452">
        <f t="shared" si="248"/>
        <v>288.35606777348949</v>
      </c>
      <c r="CC452">
        <f t="shared" si="226"/>
        <v>0.63235680321455645</v>
      </c>
      <c r="CD452">
        <f t="shared" si="249"/>
        <v>3.3954031600794066</v>
      </c>
      <c r="CE452">
        <f t="shared" si="250"/>
        <v>33.579467540449265</v>
      </c>
      <c r="CF452">
        <f t="shared" si="251"/>
        <v>15.174825435346726</v>
      </c>
      <c r="CG452">
        <f t="shared" si="252"/>
        <v>25.464788436889648</v>
      </c>
      <c r="CH452">
        <f t="shared" si="253"/>
        <v>3.2688614020156961</v>
      </c>
      <c r="CI452">
        <f t="shared" si="254"/>
        <v>0.16792307044123336</v>
      </c>
      <c r="CJ452">
        <f t="shared" si="255"/>
        <v>1.8609937721174357</v>
      </c>
      <c r="CK452">
        <f t="shared" si="256"/>
        <v>1.4078676298982604</v>
      </c>
      <c r="CL452">
        <f t="shared" si="257"/>
        <v>0.10522534260482373</v>
      </c>
      <c r="CM452">
        <f t="shared" si="258"/>
        <v>18.289110332302307</v>
      </c>
      <c r="CN452">
        <f t="shared" si="259"/>
        <v>0.46656428841004571</v>
      </c>
      <c r="CO452">
        <f t="shared" si="260"/>
        <v>54.441945049453281</v>
      </c>
      <c r="CP452">
        <f t="shared" si="261"/>
        <v>384.61702478732997</v>
      </c>
      <c r="CQ452">
        <f t="shared" si="262"/>
        <v>2.9748729784384496E-2</v>
      </c>
      <c r="CR452">
        <f t="shared" si="263"/>
        <v>0</v>
      </c>
      <c r="CS452">
        <f t="shared" si="264"/>
        <v>1576.9841769924478</v>
      </c>
      <c r="CT452">
        <f t="shared" si="265"/>
        <v>0</v>
      </c>
      <c r="CU452" t="e">
        <f t="shared" si="266"/>
        <v>#DIV/0!</v>
      </c>
      <c r="CV452" t="e">
        <f t="shared" si="267"/>
        <v>#DIV/0!</v>
      </c>
    </row>
    <row r="453" spans="1:100" x14ac:dyDescent="0.3">
      <c r="A453" s="4" t="str">
        <f>VLOOKUP(B453,ListCodeMtrx!A$1:B$91,2,TRUE)</f>
        <v>M78</v>
      </c>
      <c r="B453">
        <v>78</v>
      </c>
      <c r="C453" s="10">
        <v>26</v>
      </c>
      <c r="D453" s="10">
        <v>3</v>
      </c>
      <c r="E453" s="10">
        <v>4</v>
      </c>
      <c r="F453" s="1">
        <v>74</v>
      </c>
      <c r="G453" s="3">
        <v>41318</v>
      </c>
      <c r="H453" s="11">
        <v>2</v>
      </c>
      <c r="I453" s="11">
        <v>174.14219009499394</v>
      </c>
      <c r="J453" s="11">
        <v>6.9815647764675948</v>
      </c>
      <c r="K453" s="11">
        <v>191.33031362880678</v>
      </c>
      <c r="L453" s="11">
        <v>262.97419557888077</v>
      </c>
      <c r="M453" s="1">
        <v>44.3</v>
      </c>
      <c r="N453" s="8">
        <v>37</v>
      </c>
      <c r="O453" s="8" t="s">
        <v>635</v>
      </c>
      <c r="P453" s="12">
        <v>0.15763888888888888</v>
      </c>
      <c r="Q453" s="12">
        <f t="shared" si="225"/>
        <v>0.48533564814814822</v>
      </c>
      <c r="R453" s="8">
        <v>9513.5</v>
      </c>
      <c r="S453" s="8">
        <v>0</v>
      </c>
      <c r="T453" s="13">
        <v>800</v>
      </c>
      <c r="U453" s="14">
        <f t="shared" si="227"/>
        <v>43.18432817823912</v>
      </c>
      <c r="V453" s="14">
        <f t="shared" si="228"/>
        <v>0.20202650525442079</v>
      </c>
      <c r="W453" s="14">
        <f t="shared" si="229"/>
        <v>411.41432626696525</v>
      </c>
      <c r="X453" s="15">
        <v>25.921115875244141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t="e">
        <f t="shared" si="230"/>
        <v>#DIV/0!</v>
      </c>
      <c r="AG453" t="e">
        <f t="shared" si="231"/>
        <v>#DIV/0!</v>
      </c>
      <c r="AH453" t="e">
        <f t="shared" si="232"/>
        <v>#DIV/0!</v>
      </c>
      <c r="AI453" s="8">
        <v>-1</v>
      </c>
      <c r="AJ453" s="8">
        <v>0.87</v>
      </c>
      <c r="AK453" s="8">
        <v>0.92</v>
      </c>
      <c r="AL453" s="8">
        <v>10.040945053100586</v>
      </c>
      <c r="AM453">
        <f t="shared" si="233"/>
        <v>0.87502047252655035</v>
      </c>
      <c r="AN453">
        <f t="shared" si="234"/>
        <v>2.8015699790203151E-2</v>
      </c>
      <c r="AO453" t="e">
        <f t="shared" si="235"/>
        <v>#DIV/0!</v>
      </c>
      <c r="AP453" t="e">
        <f t="shared" si="236"/>
        <v>#DIV/0!</v>
      </c>
      <c r="AQ453" t="e">
        <f t="shared" si="237"/>
        <v>#DIV/0!</v>
      </c>
      <c r="AR453" s="8">
        <v>1799.1207275390625</v>
      </c>
      <c r="AS453" s="8">
        <v>0.5</v>
      </c>
      <c r="AT453" t="e">
        <f t="shared" si="238"/>
        <v>#DIV/0!</v>
      </c>
      <c r="AU453">
        <f t="shared" si="239"/>
        <v>2.9502949247454544</v>
      </c>
      <c r="AV453">
        <f t="shared" si="240"/>
        <v>1.4694404715143765</v>
      </c>
      <c r="AW453">
        <f t="shared" si="241"/>
        <v>25.921115875244141</v>
      </c>
      <c r="AX453" s="8">
        <v>2</v>
      </c>
      <c r="AY453">
        <f t="shared" si="242"/>
        <v>4.644859790802002</v>
      </c>
      <c r="AZ453" s="8">
        <v>1</v>
      </c>
      <c r="BA453">
        <f t="shared" si="243"/>
        <v>9.2897195816040039</v>
      </c>
      <c r="BB453" s="8">
        <v>24.837509155273438</v>
      </c>
      <c r="BC453" s="8">
        <v>25.921115875244141</v>
      </c>
      <c r="BD453" s="8">
        <v>25.005836486816406</v>
      </c>
      <c r="BE453" s="8">
        <v>799.826416015625</v>
      </c>
      <c r="BF453" s="8">
        <v>773.89776611328125</v>
      </c>
      <c r="BG453" s="8">
        <v>17.033588409423828</v>
      </c>
      <c r="BH453" s="8">
        <v>18.684608459472656</v>
      </c>
      <c r="BI453" s="8">
        <v>54.689472198486328</v>
      </c>
      <c r="BJ453" s="8">
        <v>59.990375518798828</v>
      </c>
      <c r="BK453" s="8">
        <v>350.71286010742187</v>
      </c>
      <c r="BL453" s="8">
        <v>1802.38916015625</v>
      </c>
      <c r="BM453" s="8">
        <v>1221.4862060546875</v>
      </c>
      <c r="BN453" s="8">
        <v>101.10458374023437</v>
      </c>
      <c r="BO453" s="8">
        <v>0.67264235019683838</v>
      </c>
      <c r="BP453" s="8">
        <v>0.17206850647926331</v>
      </c>
      <c r="BQ453" s="8">
        <v>0.5</v>
      </c>
      <c r="BR453" s="8">
        <v>-1.355140209197998</v>
      </c>
      <c r="BS453" s="8">
        <v>7.355140209197998</v>
      </c>
      <c r="BT453" s="8">
        <v>1</v>
      </c>
      <c r="BU453" s="8">
        <v>0</v>
      </c>
      <c r="BV453" s="8">
        <v>0.15999999642372131</v>
      </c>
      <c r="BW453" s="8">
        <v>111115</v>
      </c>
      <c r="BX453">
        <f t="shared" si="244"/>
        <v>1.7535643005371091</v>
      </c>
      <c r="BY453">
        <f t="shared" si="245"/>
        <v>2.9502949247454543E-3</v>
      </c>
      <c r="BZ453">
        <f t="shared" si="246"/>
        <v>299.07111587524412</v>
      </c>
      <c r="CA453">
        <f t="shared" si="247"/>
        <v>297.98750915527341</v>
      </c>
      <c r="CB453">
        <f t="shared" si="248"/>
        <v>288.38225917915406</v>
      </c>
      <c r="CC453">
        <f t="shared" si="226"/>
        <v>0.58276839368322919</v>
      </c>
      <c r="CD453">
        <f t="shared" si="249"/>
        <v>3.3585400321586212</v>
      </c>
      <c r="CE453">
        <f t="shared" si="250"/>
        <v>33.218474454013275</v>
      </c>
      <c r="CF453">
        <f t="shared" si="251"/>
        <v>14.533865994540619</v>
      </c>
      <c r="CG453">
        <f t="shared" si="252"/>
        <v>25.379312515258789</v>
      </c>
      <c r="CH453">
        <f t="shared" si="253"/>
        <v>3.2522981414092538</v>
      </c>
      <c r="CI453">
        <f t="shared" si="254"/>
        <v>0.19772648411480942</v>
      </c>
      <c r="CJ453">
        <f t="shared" si="255"/>
        <v>1.8890995606442447</v>
      </c>
      <c r="CK453">
        <f t="shared" si="256"/>
        <v>1.3631985807650091</v>
      </c>
      <c r="CL453">
        <f t="shared" si="257"/>
        <v>0.12395832019935578</v>
      </c>
      <c r="CM453">
        <f t="shared" si="258"/>
        <v>41.595874201990497</v>
      </c>
      <c r="CN453">
        <f t="shared" si="259"/>
        <v>0.53161327539837278</v>
      </c>
      <c r="CO453">
        <f t="shared" si="260"/>
        <v>56.038004533790151</v>
      </c>
      <c r="CP453">
        <f t="shared" si="261"/>
        <v>767.62213609791786</v>
      </c>
      <c r="CQ453">
        <f t="shared" si="262"/>
        <v>3.1525453272391757E-2</v>
      </c>
      <c r="CR453">
        <f t="shared" si="263"/>
        <v>0</v>
      </c>
      <c r="CS453">
        <f t="shared" si="264"/>
        <v>1577.127414596654</v>
      </c>
      <c r="CT453">
        <f t="shared" si="265"/>
        <v>0</v>
      </c>
      <c r="CU453" t="e">
        <f t="shared" si="266"/>
        <v>#DIV/0!</v>
      </c>
      <c r="CV453" t="e">
        <f t="shared" si="267"/>
        <v>#DIV/0!</v>
      </c>
    </row>
    <row r="454" spans="1:100" x14ac:dyDescent="0.3">
      <c r="A454" s="4" t="str">
        <f>VLOOKUP(B454,ListCodeMtrx!A$1:B$91,2,TRUE)</f>
        <v>M78</v>
      </c>
      <c r="B454">
        <v>78</v>
      </c>
      <c r="C454" s="10">
        <v>26</v>
      </c>
      <c r="D454" s="10">
        <v>3</v>
      </c>
      <c r="E454" s="10">
        <v>4</v>
      </c>
      <c r="F454" s="1">
        <v>74</v>
      </c>
      <c r="G454" s="3">
        <v>41318</v>
      </c>
      <c r="H454" s="11">
        <v>2</v>
      </c>
      <c r="I454" s="11">
        <v>174.14219009499394</v>
      </c>
      <c r="J454" s="11">
        <v>6.9815647764675948</v>
      </c>
      <c r="K454" s="11">
        <v>191.33031362880678</v>
      </c>
      <c r="L454" s="11">
        <v>262.97419557888077</v>
      </c>
      <c r="M454" s="1">
        <v>44.3</v>
      </c>
      <c r="N454" s="8">
        <v>38</v>
      </c>
      <c r="O454" s="8" t="s">
        <v>636</v>
      </c>
      <c r="P454" s="12">
        <v>0.15763888888888888</v>
      </c>
      <c r="Q454" s="12">
        <f t="shared" si="225"/>
        <v>0.48732638888888891</v>
      </c>
      <c r="R454" s="8">
        <v>9685.5</v>
      </c>
      <c r="S454" s="8">
        <v>0</v>
      </c>
      <c r="T454" s="13" t="s">
        <v>745</v>
      </c>
      <c r="U454">
        <f t="shared" si="227"/>
        <v>23.898399277808672</v>
      </c>
      <c r="V454">
        <f t="shared" si="228"/>
        <v>0.22153082542725214</v>
      </c>
      <c r="W454">
        <f t="shared" si="229"/>
        <v>201.87935136718923</v>
      </c>
      <c r="X454" s="15">
        <v>25.921684265136719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t="e">
        <f t="shared" si="230"/>
        <v>#DIV/0!</v>
      </c>
      <c r="AG454" t="e">
        <f t="shared" si="231"/>
        <v>#DIV/0!</v>
      </c>
      <c r="AH454" t="e">
        <f t="shared" si="232"/>
        <v>#DIV/0!</v>
      </c>
      <c r="AI454" s="8">
        <v>-1</v>
      </c>
      <c r="AJ454" s="8">
        <v>0.87</v>
      </c>
      <c r="AK454" s="8">
        <v>0.92</v>
      </c>
      <c r="AL454" s="8">
        <v>10.040945053100586</v>
      </c>
      <c r="AM454">
        <f t="shared" si="233"/>
        <v>0.87502047252655035</v>
      </c>
      <c r="AN454">
        <f t="shared" si="234"/>
        <v>1.5788473758576858E-2</v>
      </c>
      <c r="AO454" t="e">
        <f t="shared" si="235"/>
        <v>#DIV/0!</v>
      </c>
      <c r="AP454" t="e">
        <f t="shared" si="236"/>
        <v>#DIV/0!</v>
      </c>
      <c r="AQ454" t="e">
        <f t="shared" si="237"/>
        <v>#DIV/0!</v>
      </c>
      <c r="AR454" s="8">
        <v>1799.1207275390625</v>
      </c>
      <c r="AS454" s="8">
        <v>0.5</v>
      </c>
      <c r="AT454" t="e">
        <f t="shared" si="238"/>
        <v>#DIV/0!</v>
      </c>
      <c r="AU454">
        <f t="shared" si="239"/>
        <v>3.1917748322913186</v>
      </c>
      <c r="AV454">
        <f t="shared" si="240"/>
        <v>1.4525221748928312</v>
      </c>
      <c r="AW454">
        <f t="shared" si="241"/>
        <v>25.921684265136719</v>
      </c>
      <c r="AX454" s="8">
        <v>2</v>
      </c>
      <c r="AY454">
        <f t="shared" si="242"/>
        <v>4.644859790802002</v>
      </c>
      <c r="AZ454" s="8">
        <v>1</v>
      </c>
      <c r="BA454">
        <f t="shared" si="243"/>
        <v>9.2897195816040039</v>
      </c>
      <c r="BB454" s="8">
        <v>24.841215133666992</v>
      </c>
      <c r="BC454" s="8">
        <v>25.921684265136719</v>
      </c>
      <c r="BD454" s="8">
        <v>25.007658004760742</v>
      </c>
      <c r="BE454" s="8">
        <v>399.23956298828125</v>
      </c>
      <c r="BF454" s="8">
        <v>384.91085815429687</v>
      </c>
      <c r="BG454" s="8">
        <v>17.068271636962891</v>
      </c>
      <c r="BH454" s="8">
        <v>18.854072570800781</v>
      </c>
      <c r="BI454" s="8">
        <v>54.7857666015625</v>
      </c>
      <c r="BJ454" s="8">
        <v>60.517829895019531</v>
      </c>
      <c r="BK454" s="8">
        <v>350.72183227539062</v>
      </c>
      <c r="BL454" s="8">
        <v>1802.2418212890625</v>
      </c>
      <c r="BM454" s="8">
        <v>1220.828369140625</v>
      </c>
      <c r="BN454" s="8">
        <v>101.09915924072266</v>
      </c>
      <c r="BO454" s="8">
        <v>0.63287794589996338</v>
      </c>
      <c r="BP454" s="8">
        <v>0.18636408448219299</v>
      </c>
      <c r="BQ454" s="8">
        <v>0.25</v>
      </c>
      <c r="BR454" s="8">
        <v>-1.355140209197998</v>
      </c>
      <c r="BS454" s="8">
        <v>7.355140209197998</v>
      </c>
      <c r="BT454" s="8">
        <v>1</v>
      </c>
      <c r="BU454" s="8">
        <v>0</v>
      </c>
      <c r="BV454" s="8">
        <v>0.15999999642372131</v>
      </c>
      <c r="BW454" s="8">
        <v>111115</v>
      </c>
      <c r="BX454">
        <f t="shared" si="244"/>
        <v>1.7536091613769529</v>
      </c>
      <c r="BY454">
        <f t="shared" si="245"/>
        <v>3.1917748322913189E-3</v>
      </c>
      <c r="BZ454">
        <f t="shared" si="246"/>
        <v>299.0716842651367</v>
      </c>
      <c r="CA454">
        <f t="shared" si="247"/>
        <v>297.99121513366697</v>
      </c>
      <c r="CB454">
        <f t="shared" si="248"/>
        <v>288.35868496093099</v>
      </c>
      <c r="CC454">
        <f t="shared" si="226"/>
        <v>0.54026611504943833</v>
      </c>
      <c r="CD454">
        <f t="shared" si="249"/>
        <v>3.3586530600643605</v>
      </c>
      <c r="CE454">
        <f t="shared" si="250"/>
        <v>33.221374789746996</v>
      </c>
      <c r="CF454">
        <f t="shared" si="251"/>
        <v>14.367302218946215</v>
      </c>
      <c r="CG454">
        <f t="shared" si="252"/>
        <v>25.381449699401855</v>
      </c>
      <c r="CH454">
        <f t="shared" si="253"/>
        <v>3.2527113828774601</v>
      </c>
      <c r="CI454">
        <f t="shared" si="254"/>
        <v>0.21637105100072668</v>
      </c>
      <c r="CJ454">
        <f t="shared" si="255"/>
        <v>1.9061308851715293</v>
      </c>
      <c r="CK454">
        <f t="shared" si="256"/>
        <v>1.3465804977059308</v>
      </c>
      <c r="CL454">
        <f t="shared" si="257"/>
        <v>0.13568620411341553</v>
      </c>
      <c r="CM454">
        <f t="shared" si="258"/>
        <v>20.409832691285263</v>
      </c>
      <c r="CN454">
        <f t="shared" si="259"/>
        <v>0.52448338905072689</v>
      </c>
      <c r="CO454">
        <f t="shared" si="260"/>
        <v>56.630893034828155</v>
      </c>
      <c r="CP454">
        <f t="shared" si="261"/>
        <v>381.43789659268737</v>
      </c>
      <c r="CQ454">
        <f t="shared" si="262"/>
        <v>3.548120690929648E-2</v>
      </c>
      <c r="CR454">
        <f t="shared" si="263"/>
        <v>0</v>
      </c>
      <c r="CS454">
        <f t="shared" si="264"/>
        <v>1576.9984900714662</v>
      </c>
      <c r="CT454">
        <f t="shared" si="265"/>
        <v>0</v>
      </c>
      <c r="CU454" t="e">
        <f t="shared" si="266"/>
        <v>#DIV/0!</v>
      </c>
      <c r="CV454" t="e">
        <f t="shared" si="267"/>
        <v>#DIV/0!</v>
      </c>
    </row>
    <row r="455" spans="1:100" x14ac:dyDescent="0.3">
      <c r="A455" s="4" t="str">
        <f>VLOOKUP(B455,ListCodeMtrx!A$1:B$91,2,TRUE)</f>
        <v>M78</v>
      </c>
      <c r="B455" s="5">
        <v>78</v>
      </c>
      <c r="C455" s="10">
        <v>26</v>
      </c>
      <c r="D455" s="10">
        <v>3</v>
      </c>
      <c r="E455" s="10">
        <v>4</v>
      </c>
      <c r="F455" s="1">
        <v>74</v>
      </c>
      <c r="G455" s="17">
        <v>41318</v>
      </c>
      <c r="H455" s="11">
        <v>2</v>
      </c>
      <c r="I455" s="11">
        <v>174.14219009499394</v>
      </c>
      <c r="J455" s="11">
        <v>6.9815647764675948</v>
      </c>
      <c r="K455" s="11">
        <v>191.33031362880678</v>
      </c>
      <c r="L455" s="11">
        <v>262.97419557888077</v>
      </c>
      <c r="M455" s="1">
        <v>44.3</v>
      </c>
      <c r="N455" s="19">
        <v>39</v>
      </c>
      <c r="O455" s="19" t="s">
        <v>637</v>
      </c>
      <c r="P455" s="12">
        <v>0.15763888888888888</v>
      </c>
      <c r="Q455" s="12">
        <f t="shared" si="225"/>
        <v>0.48745370370370378</v>
      </c>
      <c r="R455" s="19">
        <v>9687</v>
      </c>
      <c r="S455" s="19">
        <v>0</v>
      </c>
      <c r="T455" s="13" t="s">
        <v>194</v>
      </c>
      <c r="U455" s="5">
        <f t="shared" si="227"/>
        <v>23.888405615257248</v>
      </c>
      <c r="V455" s="5">
        <f t="shared" si="228"/>
        <v>0.22380458896907671</v>
      </c>
      <c r="W455" s="5">
        <f t="shared" si="229"/>
        <v>203.64373796826766</v>
      </c>
      <c r="X455" s="5">
        <v>25.874248504638672</v>
      </c>
      <c r="Y455" s="19">
        <v>6</v>
      </c>
      <c r="Z455" s="19">
        <v>6</v>
      </c>
      <c r="AA455" s="19">
        <v>0</v>
      </c>
      <c r="AB455" s="19">
        <v>0</v>
      </c>
      <c r="AC455" s="19">
        <v>485.154541015625</v>
      </c>
      <c r="AD455" s="19">
        <v>835.077880859375</v>
      </c>
      <c r="AE455" s="19">
        <v>636.883056640625</v>
      </c>
      <c r="AF455" s="5" t="e">
        <f t="shared" si="230"/>
        <v>#DIV/0!</v>
      </c>
      <c r="AG455" s="5">
        <f t="shared" si="231"/>
        <v>0.41903078486960454</v>
      </c>
      <c r="AH455" s="5">
        <f t="shared" si="232"/>
        <v>0.23733693438842923</v>
      </c>
      <c r="AI455" s="19">
        <v>-1</v>
      </c>
      <c r="AJ455" s="19">
        <v>0.87</v>
      </c>
      <c r="AK455" s="19">
        <v>0.92</v>
      </c>
      <c r="AL455" s="19">
        <v>9.9839849472045898</v>
      </c>
      <c r="AM455" s="5">
        <f t="shared" si="233"/>
        <v>0.87499199247360226</v>
      </c>
      <c r="AN455" s="5">
        <f t="shared" si="234"/>
        <v>1.5694366629630557E-2</v>
      </c>
      <c r="AO455" s="5">
        <f t="shared" si="235"/>
        <v>0.56639498327619187</v>
      </c>
      <c r="AP455" s="5">
        <f t="shared" si="236"/>
        <v>1.7212615986469357</v>
      </c>
      <c r="AQ455" s="5">
        <f t="shared" si="237"/>
        <v>-1</v>
      </c>
      <c r="AR455" s="19">
        <v>1812.3797607421875</v>
      </c>
      <c r="AS455" s="19">
        <v>0.5</v>
      </c>
      <c r="AT455" s="5">
        <f t="shared" si="238"/>
        <v>188.18656496111089</v>
      </c>
      <c r="AU455" s="5">
        <f t="shared" si="239"/>
        <v>3.2028597490628217</v>
      </c>
      <c r="AV455" s="5">
        <f t="shared" si="240"/>
        <v>1.4431799049615017</v>
      </c>
      <c r="AW455" s="5">
        <f t="shared" si="241"/>
        <v>25.874248504638672</v>
      </c>
      <c r="AX455" s="19">
        <v>2</v>
      </c>
      <c r="AY455" s="5">
        <f t="shared" si="242"/>
        <v>4.644859790802002</v>
      </c>
      <c r="AZ455" s="19">
        <v>1</v>
      </c>
      <c r="BA455" s="5">
        <f t="shared" si="243"/>
        <v>9.2897195816040039</v>
      </c>
      <c r="BB455" s="19">
        <v>24.838911056518555</v>
      </c>
      <c r="BC455" s="19">
        <v>25.874248504638672</v>
      </c>
      <c r="BD455" s="19">
        <v>25.006807327270508</v>
      </c>
      <c r="BE455" s="19">
        <v>399.14892578125</v>
      </c>
      <c r="BF455" s="19">
        <v>384.82333374023437</v>
      </c>
      <c r="BG455" s="19">
        <v>17.0611572265625</v>
      </c>
      <c r="BH455" s="19">
        <v>18.853200912475586</v>
      </c>
      <c r="BI455" s="19">
        <v>54.770721435546875</v>
      </c>
      <c r="BJ455" s="19">
        <v>60.523643493652344</v>
      </c>
      <c r="BK455" s="19">
        <v>350.71417236328125</v>
      </c>
      <c r="BL455" s="19">
        <v>1812.3797607421875</v>
      </c>
      <c r="BM455" s="19">
        <v>1222.4737548828125</v>
      </c>
      <c r="BN455" s="19">
        <v>101.09963226318359</v>
      </c>
      <c r="BO455" s="19">
        <v>0.63287794589996338</v>
      </c>
      <c r="BP455" s="19">
        <v>0.18636408448219299</v>
      </c>
      <c r="BQ455" s="19">
        <v>0.25</v>
      </c>
      <c r="BR455" s="19">
        <v>-1.355140209197998</v>
      </c>
      <c r="BS455" s="19">
        <v>7.355140209197998</v>
      </c>
      <c r="BT455" s="19">
        <v>1</v>
      </c>
      <c r="BU455" s="19">
        <v>0</v>
      </c>
      <c r="BV455" s="19">
        <v>0.15999999642372131</v>
      </c>
      <c r="BW455" s="19">
        <v>111115</v>
      </c>
      <c r="BX455" s="5">
        <f t="shared" si="244"/>
        <v>1.7535708618164061</v>
      </c>
      <c r="BY455" s="5">
        <f t="shared" si="245"/>
        <v>3.2028597490628215E-3</v>
      </c>
      <c r="BZ455" s="5">
        <f t="shared" si="246"/>
        <v>299.02424850463865</v>
      </c>
      <c r="CA455" s="5">
        <f t="shared" si="247"/>
        <v>297.98891105651853</v>
      </c>
      <c r="CB455" s="5">
        <f t="shared" si="248"/>
        <v>289.98075523717489</v>
      </c>
      <c r="CC455" s="5">
        <f t="shared" si="226"/>
        <v>0.54688537615982957</v>
      </c>
      <c r="CD455" s="5">
        <f t="shared" si="249"/>
        <v>3.3492315841967009</v>
      </c>
      <c r="CE455" s="5">
        <f t="shared" si="250"/>
        <v>33.128029343152775</v>
      </c>
      <c r="CF455" s="5">
        <f t="shared" si="251"/>
        <v>14.274828430677189</v>
      </c>
      <c r="CG455" s="5">
        <f t="shared" si="252"/>
        <v>25.356579780578613</v>
      </c>
      <c r="CH455" s="5">
        <f t="shared" si="253"/>
        <v>3.2479054252241859</v>
      </c>
      <c r="CI455" s="5">
        <f t="shared" si="254"/>
        <v>0.21853961111801393</v>
      </c>
      <c r="CJ455" s="5">
        <f t="shared" si="255"/>
        <v>1.9060516792351991</v>
      </c>
      <c r="CK455" s="5">
        <f t="shared" si="256"/>
        <v>1.3418537459889868</v>
      </c>
      <c r="CL455" s="5">
        <f t="shared" si="257"/>
        <v>0.13705072173425856</v>
      </c>
      <c r="CM455" s="5">
        <f t="shared" si="258"/>
        <v>20.588307021291978</v>
      </c>
      <c r="CN455" s="5">
        <f t="shared" si="259"/>
        <v>0.52918760405971743</v>
      </c>
      <c r="CO455" s="5">
        <f t="shared" si="260"/>
        <v>56.801035941590484</v>
      </c>
      <c r="CP455" s="5">
        <f t="shared" si="261"/>
        <v>381.35182447697747</v>
      </c>
      <c r="CQ455" s="5">
        <f t="shared" si="262"/>
        <v>3.558095435364661E-2</v>
      </c>
      <c r="CR455" s="5">
        <f t="shared" si="263"/>
        <v>0</v>
      </c>
      <c r="CS455" s="5">
        <f t="shared" si="264"/>
        <v>1585.8177779706373</v>
      </c>
      <c r="CT455" s="5">
        <f t="shared" si="265"/>
        <v>349.92333984375</v>
      </c>
      <c r="CU455" s="5">
        <f t="shared" si="266"/>
        <v>0.23733693438842923</v>
      </c>
      <c r="CV455" s="5" t="e">
        <f t="shared" si="267"/>
        <v>#DIV/0!</v>
      </c>
    </row>
    <row r="456" spans="1:100" x14ac:dyDescent="0.3">
      <c r="A456" s="4" t="str">
        <f>VLOOKUP(B456,ListCodeMtrx!A$1:B$91,2,TRUE)</f>
        <v>M83</v>
      </c>
      <c r="B456">
        <v>83</v>
      </c>
      <c r="C456" s="10">
        <v>28</v>
      </c>
      <c r="D456" s="10">
        <v>3</v>
      </c>
      <c r="E456" s="10">
        <v>5</v>
      </c>
      <c r="F456" s="1">
        <v>74</v>
      </c>
      <c r="G456" s="3">
        <v>41318</v>
      </c>
      <c r="H456" s="11">
        <v>2</v>
      </c>
      <c r="I456" s="11">
        <v>167.33556869766119</v>
      </c>
      <c r="J456" s="11">
        <v>3.8186859464762701</v>
      </c>
      <c r="K456" s="11">
        <v>179.07371276245325</v>
      </c>
      <c r="L456" s="11">
        <v>264.76623421769864</v>
      </c>
      <c r="M456" s="1">
        <v>46.2</v>
      </c>
      <c r="N456" s="8">
        <v>40</v>
      </c>
      <c r="O456" s="8" t="s">
        <v>638</v>
      </c>
      <c r="P456" s="12">
        <v>0.15763888888888888</v>
      </c>
      <c r="Q456" s="12">
        <f t="shared" si="225"/>
        <v>0.49236111111111114</v>
      </c>
      <c r="R456" s="8">
        <v>10120</v>
      </c>
      <c r="S456" s="8">
        <v>0</v>
      </c>
      <c r="T456" s="13">
        <v>400</v>
      </c>
      <c r="U456">
        <f t="shared" si="227"/>
        <v>11.584080425749422</v>
      </c>
      <c r="V456">
        <f t="shared" si="228"/>
        <v>8.4532378870601582E-2</v>
      </c>
      <c r="W456">
        <f t="shared" si="229"/>
        <v>165.02381154563005</v>
      </c>
      <c r="X456">
        <v>26.537956237792969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t="e">
        <f t="shared" si="230"/>
        <v>#DIV/0!</v>
      </c>
      <c r="AG456" t="e">
        <f t="shared" si="231"/>
        <v>#DIV/0!</v>
      </c>
      <c r="AH456" t="e">
        <f t="shared" si="232"/>
        <v>#DIV/0!</v>
      </c>
      <c r="AI456" s="8">
        <v>-1</v>
      </c>
      <c r="AJ456" s="8">
        <v>0.87</v>
      </c>
      <c r="AK456" s="8">
        <v>0.92</v>
      </c>
      <c r="AL456" s="8">
        <v>10.040945053100586</v>
      </c>
      <c r="AM456">
        <f t="shared" si="233"/>
        <v>0.87502047252655035</v>
      </c>
      <c r="AN456">
        <f t="shared" si="234"/>
        <v>7.9817699624703236E-3</v>
      </c>
      <c r="AO456" t="e">
        <f t="shared" si="235"/>
        <v>#DIV/0!</v>
      </c>
      <c r="AP456" t="e">
        <f t="shared" si="236"/>
        <v>#DIV/0!</v>
      </c>
      <c r="AQ456" t="e">
        <f t="shared" si="237"/>
        <v>#DIV/0!</v>
      </c>
      <c r="AR456" s="8">
        <v>1812.3797607421875</v>
      </c>
      <c r="AS456" s="8">
        <v>0.5</v>
      </c>
      <c r="AT456" t="e">
        <f t="shared" si="238"/>
        <v>#DIV/0!</v>
      </c>
      <c r="AU456">
        <f t="shared" si="239"/>
        <v>1.4321915020939779</v>
      </c>
      <c r="AV456">
        <f t="shared" si="240"/>
        <v>1.6830810555196198</v>
      </c>
      <c r="AW456">
        <f t="shared" si="241"/>
        <v>26.537956237792969</v>
      </c>
      <c r="AX456" s="8">
        <v>2</v>
      </c>
      <c r="AY456">
        <f t="shared" si="242"/>
        <v>4.644859790802002</v>
      </c>
      <c r="AZ456" s="8">
        <v>1</v>
      </c>
      <c r="BA456">
        <f t="shared" si="243"/>
        <v>9.2897195816040039</v>
      </c>
      <c r="BB456" s="8">
        <v>24.7078857421875</v>
      </c>
      <c r="BC456" s="8">
        <v>26.537956237792969</v>
      </c>
      <c r="BD456" s="8">
        <v>25.008489608764648</v>
      </c>
      <c r="BE456" s="8">
        <v>400.55020141601562</v>
      </c>
      <c r="BF456" s="8">
        <v>393.62258911132812</v>
      </c>
      <c r="BG456" s="8">
        <v>17.00526237487793</v>
      </c>
      <c r="BH456" s="8">
        <v>17.807462692260742</v>
      </c>
      <c r="BI456" s="8">
        <v>55.012977600097656</v>
      </c>
      <c r="BJ456" s="8">
        <v>57.608142852783203</v>
      </c>
      <c r="BK456" s="8">
        <v>350.70736694335937</v>
      </c>
      <c r="BL456" s="8">
        <v>1801.78955078125</v>
      </c>
      <c r="BM456" s="8">
        <v>106.4041748046875</v>
      </c>
      <c r="BN456" s="8">
        <v>101.08648681640625</v>
      </c>
      <c r="BO456" s="8">
        <v>0.64981520175933838</v>
      </c>
      <c r="BP456" s="8">
        <v>0.18867197632789612</v>
      </c>
      <c r="BQ456" s="8">
        <v>0.75</v>
      </c>
      <c r="BR456" s="8">
        <v>-1.355140209197998</v>
      </c>
      <c r="BS456" s="8">
        <v>7.355140209197998</v>
      </c>
      <c r="BT456" s="8">
        <v>1</v>
      </c>
      <c r="BU456" s="8">
        <v>0</v>
      </c>
      <c r="BV456" s="8">
        <v>0.15999999642372131</v>
      </c>
      <c r="BW456" s="8">
        <v>111115</v>
      </c>
      <c r="BX456">
        <f t="shared" si="244"/>
        <v>1.7535368347167966</v>
      </c>
      <c r="BY456">
        <f t="shared" si="245"/>
        <v>1.4321915020939779E-3</v>
      </c>
      <c r="BZ456">
        <f t="shared" si="246"/>
        <v>299.68795623779295</v>
      </c>
      <c r="CA456">
        <f t="shared" si="247"/>
        <v>297.85788574218748</v>
      </c>
      <c r="CB456">
        <f t="shared" si="248"/>
        <v>288.28632168129843</v>
      </c>
      <c r="CC456">
        <f t="shared" si="226"/>
        <v>0.81525346536925469</v>
      </c>
      <c r="CD456">
        <f t="shared" si="249"/>
        <v>3.4831748981944815</v>
      </c>
      <c r="CE456">
        <f t="shared" si="250"/>
        <v>34.457374154476653</v>
      </c>
      <c r="CF456">
        <f t="shared" si="251"/>
        <v>16.649911462215911</v>
      </c>
      <c r="CG456">
        <f t="shared" si="252"/>
        <v>25.622920989990234</v>
      </c>
      <c r="CH456">
        <f t="shared" si="253"/>
        <v>3.2996982056949302</v>
      </c>
      <c r="CI456">
        <f t="shared" si="254"/>
        <v>8.3770107586700532E-2</v>
      </c>
      <c r="CJ456">
        <f t="shared" si="255"/>
        <v>1.8000938426748616</v>
      </c>
      <c r="CK456">
        <f t="shared" si="256"/>
        <v>1.4996043630200686</v>
      </c>
      <c r="CL456">
        <f t="shared" si="257"/>
        <v>5.2424273074484794E-2</v>
      </c>
      <c r="CM456">
        <f t="shared" si="258"/>
        <v>16.681677350200445</v>
      </c>
      <c r="CN456">
        <f t="shared" si="259"/>
        <v>0.41924375305340117</v>
      </c>
      <c r="CO456">
        <f t="shared" si="260"/>
        <v>50.830496496309216</v>
      </c>
      <c r="CP456">
        <f t="shared" si="261"/>
        <v>391.93916816009403</v>
      </c>
      <c r="CQ456">
        <f t="shared" si="262"/>
        <v>1.5023366055966752E-2</v>
      </c>
      <c r="CR456">
        <f t="shared" si="263"/>
        <v>0</v>
      </c>
      <c r="CS456">
        <f t="shared" si="264"/>
        <v>1576.6027441180104</v>
      </c>
      <c r="CT456">
        <f t="shared" si="265"/>
        <v>0</v>
      </c>
      <c r="CU456" t="e">
        <f t="shared" si="266"/>
        <v>#DIV/0!</v>
      </c>
      <c r="CV456" t="e">
        <f t="shared" si="267"/>
        <v>#DIV/0!</v>
      </c>
    </row>
    <row r="457" spans="1:100" s="5" customFormat="1" x14ac:dyDescent="0.3">
      <c r="A457" s="4" t="str">
        <f>VLOOKUP(B457,ListCodeMtrx!A$1:B$91,2,TRUE)</f>
        <v>M83</v>
      </c>
      <c r="B457">
        <v>83</v>
      </c>
      <c r="C457" s="10">
        <v>28</v>
      </c>
      <c r="D457" s="10">
        <v>3</v>
      </c>
      <c r="E457" s="10">
        <v>5</v>
      </c>
      <c r="F457" s="1">
        <v>74</v>
      </c>
      <c r="G457" s="3">
        <v>41318</v>
      </c>
      <c r="H457" s="11">
        <v>2</v>
      </c>
      <c r="I457" s="11">
        <v>167.33556869766119</v>
      </c>
      <c r="J457" s="11">
        <v>3.8186859464762701</v>
      </c>
      <c r="K457" s="11">
        <v>179.07371276245325</v>
      </c>
      <c r="L457" s="11">
        <v>264.76623421769864</v>
      </c>
      <c r="M457" s="1">
        <v>46.2</v>
      </c>
      <c r="N457" s="8">
        <v>41</v>
      </c>
      <c r="O457" s="8" t="s">
        <v>639</v>
      </c>
      <c r="P457" s="12">
        <v>0.15763888888888888</v>
      </c>
      <c r="Q457" s="12">
        <f t="shared" si="225"/>
        <v>0.49478009259259259</v>
      </c>
      <c r="R457" s="8">
        <v>10329.5</v>
      </c>
      <c r="S457" s="8">
        <v>0</v>
      </c>
      <c r="T457" s="13">
        <v>50</v>
      </c>
      <c r="U457" s="14">
        <f t="shared" si="227"/>
        <v>-0.67320042239801126</v>
      </c>
      <c r="V457" s="14">
        <f t="shared" si="228"/>
        <v>0.16789401451796812</v>
      </c>
      <c r="W457" s="14">
        <f t="shared" si="229"/>
        <v>53.916096632879082</v>
      </c>
      <c r="X457" s="15">
        <v>26.347625732421875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t="e">
        <f t="shared" si="230"/>
        <v>#DIV/0!</v>
      </c>
      <c r="AG457" t="e">
        <f t="shared" si="231"/>
        <v>#DIV/0!</v>
      </c>
      <c r="AH457" t="e">
        <f t="shared" si="232"/>
        <v>#DIV/0!</v>
      </c>
      <c r="AI457" s="8">
        <v>-1</v>
      </c>
      <c r="AJ457" s="8">
        <v>0.87</v>
      </c>
      <c r="AK457" s="8">
        <v>0.92</v>
      </c>
      <c r="AL457" s="8">
        <v>10.040945053100586</v>
      </c>
      <c r="AM457">
        <f t="shared" si="233"/>
        <v>0.87502047252655035</v>
      </c>
      <c r="AN457">
        <f t="shared" si="234"/>
        <v>2.0745209241256524E-4</v>
      </c>
      <c r="AO457" t="e">
        <f t="shared" si="235"/>
        <v>#DIV/0!</v>
      </c>
      <c r="AP457" t="e">
        <f t="shared" si="236"/>
        <v>#DIV/0!</v>
      </c>
      <c r="AQ457" t="e">
        <f t="shared" si="237"/>
        <v>#DIV/0!</v>
      </c>
      <c r="AR457" s="8">
        <v>1812.3797607421875</v>
      </c>
      <c r="AS457" s="8">
        <v>0.5</v>
      </c>
      <c r="AT457" t="e">
        <f t="shared" si="238"/>
        <v>#DIV/0!</v>
      </c>
      <c r="AU457">
        <f t="shared" si="239"/>
        <v>2.6238973286919465</v>
      </c>
      <c r="AV457">
        <f t="shared" si="240"/>
        <v>1.5659080488138408</v>
      </c>
      <c r="AW457">
        <f t="shared" si="241"/>
        <v>26.347625732421875</v>
      </c>
      <c r="AX457" s="8">
        <v>2</v>
      </c>
      <c r="AY457">
        <f t="shared" si="242"/>
        <v>4.644859790802002</v>
      </c>
      <c r="AZ457" s="8">
        <v>1</v>
      </c>
      <c r="BA457">
        <f t="shared" si="243"/>
        <v>9.2897195816040039</v>
      </c>
      <c r="BB457" s="8">
        <v>24.801952362060547</v>
      </c>
      <c r="BC457" s="8">
        <v>26.347625732421875</v>
      </c>
      <c r="BD457" s="8">
        <v>25.005207061767578</v>
      </c>
      <c r="BE457" s="8">
        <v>48.393161773681641</v>
      </c>
      <c r="BF457" s="8">
        <v>48.704216003417969</v>
      </c>
      <c r="BG457" s="8">
        <v>17.114591598510742</v>
      </c>
      <c r="BH457" s="8">
        <v>18.583236694335938</v>
      </c>
      <c r="BI457" s="8">
        <v>55.052707672119141</v>
      </c>
      <c r="BJ457" s="8">
        <v>59.77691650390625</v>
      </c>
      <c r="BK457" s="8">
        <v>350.68197631835937</v>
      </c>
      <c r="BL457" s="8">
        <v>1800.3023681640625</v>
      </c>
      <c r="BM457" s="8">
        <v>105.18515777587891</v>
      </c>
      <c r="BN457" s="8">
        <v>101.07959747314453</v>
      </c>
      <c r="BO457" s="8">
        <v>0.10098326206207275</v>
      </c>
      <c r="BP457" s="8">
        <v>0.20214548707008362</v>
      </c>
      <c r="BQ457" s="8">
        <v>0.25</v>
      </c>
      <c r="BR457" s="8">
        <v>-1.355140209197998</v>
      </c>
      <c r="BS457" s="8">
        <v>7.355140209197998</v>
      </c>
      <c r="BT457" s="8">
        <v>1</v>
      </c>
      <c r="BU457" s="8">
        <v>0</v>
      </c>
      <c r="BV457" s="8">
        <v>0.15999999642372131</v>
      </c>
      <c r="BW457" s="8">
        <v>111115</v>
      </c>
      <c r="BX457">
        <f t="shared" si="244"/>
        <v>1.7534098815917967</v>
      </c>
      <c r="BY457">
        <f t="shared" si="245"/>
        <v>2.6238973286919465E-3</v>
      </c>
      <c r="BZ457">
        <f t="shared" si="246"/>
        <v>299.49762573242185</v>
      </c>
      <c r="CA457">
        <f t="shared" si="247"/>
        <v>297.95195236206052</v>
      </c>
      <c r="CB457">
        <f t="shared" si="248"/>
        <v>288.04837246786701</v>
      </c>
      <c r="CC457">
        <f t="shared" si="226"/>
        <v>0.61752024185942234</v>
      </c>
      <c r="CD457">
        <f t="shared" si="249"/>
        <v>3.4442941336254864</v>
      </c>
      <c r="CE457">
        <f t="shared" si="250"/>
        <v>34.075067765684246</v>
      </c>
      <c r="CF457">
        <f t="shared" si="251"/>
        <v>15.491831071348308</v>
      </c>
      <c r="CG457">
        <f t="shared" si="252"/>
        <v>25.574789047241211</v>
      </c>
      <c r="CH457">
        <f t="shared" si="253"/>
        <v>3.290285395923362</v>
      </c>
      <c r="CI457">
        <f t="shared" si="254"/>
        <v>0.16491351633790732</v>
      </c>
      <c r="CJ457">
        <f t="shared" si="255"/>
        <v>1.8783860848116456</v>
      </c>
      <c r="CK457">
        <f t="shared" si="256"/>
        <v>1.4118993111117164</v>
      </c>
      <c r="CL457">
        <f t="shared" si="257"/>
        <v>0.1033346460883431</v>
      </c>
      <c r="CM457">
        <f t="shared" si="258"/>
        <v>5.4498173449745808</v>
      </c>
      <c r="CN457">
        <f t="shared" si="259"/>
        <v>1.1070108720997656</v>
      </c>
      <c r="CO457">
        <f t="shared" si="260"/>
        <v>54.135686691205208</v>
      </c>
      <c r="CP457">
        <f t="shared" si="261"/>
        <v>48.802046789617052</v>
      </c>
      <c r="CQ457">
        <f t="shared" si="262"/>
        <v>-7.4677538227924233E-3</v>
      </c>
      <c r="CR457">
        <f t="shared" si="263"/>
        <v>0</v>
      </c>
      <c r="CS457">
        <f t="shared" si="264"/>
        <v>1575.3014288815855</v>
      </c>
      <c r="CT457">
        <f t="shared" si="265"/>
        <v>0</v>
      </c>
      <c r="CU457" t="e">
        <f t="shared" si="266"/>
        <v>#DIV/0!</v>
      </c>
      <c r="CV457" t="e">
        <f t="shared" si="267"/>
        <v>#DIV/0!</v>
      </c>
    </row>
    <row r="458" spans="1:100" x14ac:dyDescent="0.3">
      <c r="A458" s="4" t="str">
        <f>VLOOKUP(B458,ListCodeMtrx!A$1:B$91,2,TRUE)</f>
        <v>M83</v>
      </c>
      <c r="B458">
        <v>83</v>
      </c>
      <c r="C458" s="10">
        <v>28</v>
      </c>
      <c r="D458" s="10">
        <v>3</v>
      </c>
      <c r="E458" s="10">
        <v>5</v>
      </c>
      <c r="F458" s="1">
        <v>74</v>
      </c>
      <c r="G458" s="3">
        <v>41318</v>
      </c>
      <c r="H458" s="11">
        <v>2</v>
      </c>
      <c r="I458" s="11">
        <v>167.33556869766119</v>
      </c>
      <c r="J458" s="11">
        <v>3.8186859464762701</v>
      </c>
      <c r="K458" s="11">
        <v>179.07371276245325</v>
      </c>
      <c r="L458" s="11">
        <v>264.76623421769864</v>
      </c>
      <c r="M458" s="1">
        <v>46.2</v>
      </c>
      <c r="N458" s="8">
        <v>42</v>
      </c>
      <c r="O458" s="8" t="s">
        <v>640</v>
      </c>
      <c r="P458" s="12">
        <v>0.15763888888888888</v>
      </c>
      <c r="Q458" s="12">
        <f t="shared" si="225"/>
        <v>0.49719907407407404</v>
      </c>
      <c r="R458" s="8">
        <v>10538</v>
      </c>
      <c r="S458" s="8">
        <v>0</v>
      </c>
      <c r="T458" s="13">
        <v>150</v>
      </c>
      <c r="U458" s="14">
        <f t="shared" si="227"/>
        <v>7.3326688805739</v>
      </c>
      <c r="V458" s="14">
        <f t="shared" si="228"/>
        <v>0.22653999160340094</v>
      </c>
      <c r="W458" s="14">
        <f t="shared" si="229"/>
        <v>90.442034886531218</v>
      </c>
      <c r="X458" s="15">
        <v>25.965183258056641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t="e">
        <f t="shared" si="230"/>
        <v>#DIV/0!</v>
      </c>
      <c r="AG458" t="e">
        <f t="shared" si="231"/>
        <v>#DIV/0!</v>
      </c>
      <c r="AH458" t="e">
        <f t="shared" si="232"/>
        <v>#DIV/0!</v>
      </c>
      <c r="AI458" s="8">
        <v>-1</v>
      </c>
      <c r="AJ458" s="8">
        <v>0.87</v>
      </c>
      <c r="AK458" s="8">
        <v>0.92</v>
      </c>
      <c r="AL458" s="8">
        <v>10.040945053100586</v>
      </c>
      <c r="AM458">
        <f t="shared" si="233"/>
        <v>0.87502047252655035</v>
      </c>
      <c r="AN458">
        <f t="shared" si="234"/>
        <v>5.2905288803187676E-3</v>
      </c>
      <c r="AO458" t="e">
        <f t="shared" si="235"/>
        <v>#DIV/0!</v>
      </c>
      <c r="AP458" t="e">
        <f t="shared" si="236"/>
        <v>#DIV/0!</v>
      </c>
      <c r="AQ458" t="e">
        <f t="shared" si="237"/>
        <v>#DIV/0!</v>
      </c>
      <c r="AR458" s="8">
        <v>1812.3797607421875</v>
      </c>
      <c r="AS458" s="8">
        <v>0.5</v>
      </c>
      <c r="AT458" t="e">
        <f t="shared" si="238"/>
        <v>#DIV/0!</v>
      </c>
      <c r="AU458">
        <f t="shared" si="239"/>
        <v>3.2393860628337996</v>
      </c>
      <c r="AV458">
        <f t="shared" si="240"/>
        <v>1.441697358100948</v>
      </c>
      <c r="AW458">
        <f t="shared" si="241"/>
        <v>25.965183258056641</v>
      </c>
      <c r="AX458" s="8">
        <v>2</v>
      </c>
      <c r="AY458">
        <f t="shared" si="242"/>
        <v>4.644859790802002</v>
      </c>
      <c r="AZ458" s="8">
        <v>1</v>
      </c>
      <c r="BA458">
        <f t="shared" si="243"/>
        <v>9.2897195816040039</v>
      </c>
      <c r="BB458" s="8">
        <v>24.806812286376953</v>
      </c>
      <c r="BC458" s="8">
        <v>25.965183258056641</v>
      </c>
      <c r="BD458" s="8">
        <v>25.006553649902344</v>
      </c>
      <c r="BE458" s="8">
        <v>150.52632141113281</v>
      </c>
      <c r="BF458" s="8">
        <v>146.07450866699219</v>
      </c>
      <c r="BG458" s="8">
        <v>17.240291595458984</v>
      </c>
      <c r="BH458" s="8">
        <v>19.052568435668945</v>
      </c>
      <c r="BI458" s="8">
        <v>55.434906005859375</v>
      </c>
      <c r="BJ458" s="8">
        <v>61.26214599609375</v>
      </c>
      <c r="BK458" s="8">
        <v>350.68234252929687</v>
      </c>
      <c r="BL458" s="8">
        <v>1799.9764404296875</v>
      </c>
      <c r="BM458" s="8">
        <v>105.85867309570312</v>
      </c>
      <c r="BN458" s="8">
        <v>101.06855773925781</v>
      </c>
      <c r="BO458" s="8">
        <v>0.38197386264801025</v>
      </c>
      <c r="BP458" s="8">
        <v>0.20020952820777893</v>
      </c>
      <c r="BQ458" s="8">
        <v>0.5</v>
      </c>
      <c r="BR458" s="8">
        <v>-1.355140209197998</v>
      </c>
      <c r="BS458" s="8">
        <v>7.355140209197998</v>
      </c>
      <c r="BT458" s="8">
        <v>1</v>
      </c>
      <c r="BU458" s="8">
        <v>0</v>
      </c>
      <c r="BV458" s="8">
        <v>0.15999999642372131</v>
      </c>
      <c r="BW458" s="8">
        <v>111115</v>
      </c>
      <c r="BX458">
        <f t="shared" si="244"/>
        <v>1.7534117126464843</v>
      </c>
      <c r="BY458">
        <f t="shared" si="245"/>
        <v>3.2393860628337997E-3</v>
      </c>
      <c r="BZ458">
        <f t="shared" si="246"/>
        <v>299.11518325805662</v>
      </c>
      <c r="CA458">
        <f t="shared" si="247"/>
        <v>297.95681228637693</v>
      </c>
      <c r="CB458">
        <f t="shared" si="248"/>
        <v>287.99622403153262</v>
      </c>
      <c r="CC458">
        <f t="shared" si="226"/>
        <v>0.52684671553278783</v>
      </c>
      <c r="CD458">
        <f t="shared" si="249"/>
        <v>3.3673129711225158</v>
      </c>
      <c r="CE458">
        <f t="shared" si="250"/>
        <v>33.317117078188588</v>
      </c>
      <c r="CF458">
        <f t="shared" si="251"/>
        <v>14.264548642519642</v>
      </c>
      <c r="CG458">
        <f t="shared" si="252"/>
        <v>25.385997772216797</v>
      </c>
      <c r="CH458">
        <f t="shared" si="253"/>
        <v>3.2535909414423188</v>
      </c>
      <c r="CI458">
        <f t="shared" si="254"/>
        <v>0.22114707778039433</v>
      </c>
      <c r="CJ458">
        <f t="shared" si="255"/>
        <v>1.9256156130215678</v>
      </c>
      <c r="CK458">
        <f t="shared" si="256"/>
        <v>1.3279753284207509</v>
      </c>
      <c r="CL458">
        <f t="shared" si="257"/>
        <v>0.13869153308606338</v>
      </c>
      <c r="CM458">
        <f t="shared" si="258"/>
        <v>9.1408460249853505</v>
      </c>
      <c r="CN458">
        <f t="shared" si="259"/>
        <v>0.61915001947884696</v>
      </c>
      <c r="CO458">
        <f t="shared" si="260"/>
        <v>57.080918981302901</v>
      </c>
      <c r="CP458">
        <f t="shared" si="261"/>
        <v>145.00891105644885</v>
      </c>
      <c r="CQ458">
        <f t="shared" si="262"/>
        <v>2.8864121193615828E-2</v>
      </c>
      <c r="CR458">
        <f t="shared" si="263"/>
        <v>0</v>
      </c>
      <c r="CS458">
        <f t="shared" si="264"/>
        <v>1575.0162354414433</v>
      </c>
      <c r="CT458">
        <f t="shared" si="265"/>
        <v>0</v>
      </c>
      <c r="CU458" t="e">
        <f t="shared" si="266"/>
        <v>#DIV/0!</v>
      </c>
      <c r="CV458" t="e">
        <f t="shared" si="267"/>
        <v>#DIV/0!</v>
      </c>
    </row>
    <row r="459" spans="1:100" x14ac:dyDescent="0.3">
      <c r="A459" s="4" t="str">
        <f>VLOOKUP(B459,ListCodeMtrx!A$1:B$91,2,TRUE)</f>
        <v>M83</v>
      </c>
      <c r="B459">
        <v>83</v>
      </c>
      <c r="C459" s="10">
        <v>28</v>
      </c>
      <c r="D459" s="10">
        <v>3</v>
      </c>
      <c r="E459" s="10">
        <v>5</v>
      </c>
      <c r="F459" s="1">
        <v>74</v>
      </c>
      <c r="G459" s="3">
        <v>41318</v>
      </c>
      <c r="H459" s="11">
        <v>2</v>
      </c>
      <c r="I459" s="11">
        <v>167.33556869766119</v>
      </c>
      <c r="J459" s="11">
        <v>3.8186859464762701</v>
      </c>
      <c r="K459" s="11">
        <v>179.07371276245325</v>
      </c>
      <c r="L459" s="11">
        <v>264.76623421769864</v>
      </c>
      <c r="M459" s="1">
        <v>46.2</v>
      </c>
      <c r="N459" s="8">
        <v>43</v>
      </c>
      <c r="O459" s="8" t="s">
        <v>283</v>
      </c>
      <c r="P459" s="12">
        <v>0.15763888888888888</v>
      </c>
      <c r="Q459" s="12">
        <f t="shared" si="225"/>
        <v>0.4996180555555555</v>
      </c>
      <c r="R459" s="8">
        <v>10747</v>
      </c>
      <c r="S459" s="8">
        <v>0</v>
      </c>
      <c r="T459" s="13" t="s">
        <v>192</v>
      </c>
      <c r="U459" s="14">
        <f t="shared" si="227"/>
        <v>27.997678107813417</v>
      </c>
      <c r="V459" s="14">
        <f t="shared" si="228"/>
        <v>0.28064556057971246</v>
      </c>
      <c r="W459" s="14">
        <f t="shared" si="229"/>
        <v>214.40105303227296</v>
      </c>
      <c r="X459" s="15">
        <v>25.648569107055664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t="e">
        <f t="shared" si="230"/>
        <v>#DIV/0!</v>
      </c>
      <c r="AG459" t="e">
        <f t="shared" si="231"/>
        <v>#DIV/0!</v>
      </c>
      <c r="AH459" t="e">
        <f t="shared" si="232"/>
        <v>#DIV/0!</v>
      </c>
      <c r="AI459" s="8">
        <v>-1</v>
      </c>
      <c r="AJ459" s="8">
        <v>0.87</v>
      </c>
      <c r="AK459" s="8">
        <v>0.92</v>
      </c>
      <c r="AL459" s="8">
        <v>10.040945053100586</v>
      </c>
      <c r="AM459">
        <f t="shared" si="233"/>
        <v>0.87502047252655035</v>
      </c>
      <c r="AN459">
        <f t="shared" si="234"/>
        <v>1.841247415256634E-2</v>
      </c>
      <c r="AO459" t="e">
        <f t="shared" si="235"/>
        <v>#DIV/0!</v>
      </c>
      <c r="AP459" t="e">
        <f t="shared" si="236"/>
        <v>#DIV/0!</v>
      </c>
      <c r="AQ459" t="e">
        <f t="shared" si="237"/>
        <v>#DIV/0!</v>
      </c>
      <c r="AR459" s="8">
        <v>1812.3797607421875</v>
      </c>
      <c r="AS459" s="8">
        <v>0.5</v>
      </c>
      <c r="AT459" t="e">
        <f t="shared" si="238"/>
        <v>#DIV/0!</v>
      </c>
      <c r="AU459">
        <f t="shared" si="239"/>
        <v>3.7108449367617111</v>
      </c>
      <c r="AV459">
        <f t="shared" si="240"/>
        <v>1.3407229136752206</v>
      </c>
      <c r="AW459">
        <f t="shared" si="241"/>
        <v>25.648569107055664</v>
      </c>
      <c r="AX459" s="8">
        <v>2</v>
      </c>
      <c r="AY459">
        <f t="shared" si="242"/>
        <v>4.644859790802002</v>
      </c>
      <c r="AZ459" s="8">
        <v>1</v>
      </c>
      <c r="BA459">
        <f t="shared" si="243"/>
        <v>9.2897195816040039</v>
      </c>
      <c r="BB459" s="8">
        <v>24.807285308837891</v>
      </c>
      <c r="BC459" s="8">
        <v>25.648569107055664</v>
      </c>
      <c r="BD459" s="8">
        <v>25.003850936889648</v>
      </c>
      <c r="BE459" s="8">
        <v>401.43182373046875</v>
      </c>
      <c r="BF459" s="8">
        <v>384.6494140625</v>
      </c>
      <c r="BG459" s="8">
        <v>17.359104156494141</v>
      </c>
      <c r="BH459" s="8">
        <v>19.434431076049805</v>
      </c>
      <c r="BI459" s="8">
        <v>55.809410095214844</v>
      </c>
      <c r="BJ459" s="8">
        <v>62.481575012207031</v>
      </c>
      <c r="BK459" s="8">
        <v>350.6654052734375</v>
      </c>
      <c r="BL459" s="8">
        <v>1799.835693359375</v>
      </c>
      <c r="BM459" s="8">
        <v>105.35763549804687</v>
      </c>
      <c r="BN459" s="8">
        <v>101.05779266357422</v>
      </c>
      <c r="BO459" s="8">
        <v>0.62828123569488525</v>
      </c>
      <c r="BP459" s="8">
        <v>0.18863192200660706</v>
      </c>
      <c r="BQ459" s="8">
        <v>0.5</v>
      </c>
      <c r="BR459" s="8">
        <v>-1.355140209197998</v>
      </c>
      <c r="BS459" s="8">
        <v>7.355140209197998</v>
      </c>
      <c r="BT459" s="8">
        <v>1</v>
      </c>
      <c r="BU459" s="8">
        <v>0</v>
      </c>
      <c r="BV459" s="8">
        <v>0.15999999642372131</v>
      </c>
      <c r="BW459" s="8">
        <v>111115</v>
      </c>
      <c r="BX459">
        <f t="shared" si="244"/>
        <v>1.7533270263671874</v>
      </c>
      <c r="BY459">
        <f t="shared" si="245"/>
        <v>3.7108449367617112E-3</v>
      </c>
      <c r="BZ459">
        <f t="shared" si="246"/>
        <v>298.79856910705564</v>
      </c>
      <c r="CA459">
        <f t="shared" si="247"/>
        <v>297.95728530883787</v>
      </c>
      <c r="CB459">
        <f t="shared" si="248"/>
        <v>287.97370450078597</v>
      </c>
      <c r="CC459">
        <f t="shared" si="226"/>
        <v>0.45833795912595082</v>
      </c>
      <c r="CD459">
        <f t="shared" si="249"/>
        <v>3.3047236198931853</v>
      </c>
      <c r="CE459">
        <f t="shared" si="250"/>
        <v>32.701323992843918</v>
      </c>
      <c r="CF459">
        <f t="shared" si="251"/>
        <v>13.266892916794113</v>
      </c>
      <c r="CG459">
        <f t="shared" si="252"/>
        <v>25.227927207946777</v>
      </c>
      <c r="CH459">
        <f t="shared" si="253"/>
        <v>3.2231430392932223</v>
      </c>
      <c r="CI459">
        <f t="shared" si="254"/>
        <v>0.2724157877859934</v>
      </c>
      <c r="CJ459">
        <f t="shared" si="255"/>
        <v>1.9640007062179647</v>
      </c>
      <c r="CK459">
        <f t="shared" si="256"/>
        <v>1.2591423330752576</v>
      </c>
      <c r="CL459">
        <f t="shared" si="257"/>
        <v>0.1709806169528226</v>
      </c>
      <c r="CM459">
        <f t="shared" si="258"/>
        <v>21.666897164187422</v>
      </c>
      <c r="CN459">
        <f t="shared" si="259"/>
        <v>0.55739342163000372</v>
      </c>
      <c r="CO459">
        <f t="shared" si="260"/>
        <v>59.565759127797527</v>
      </c>
      <c r="CP459">
        <f t="shared" si="261"/>
        <v>380.58073738033238</v>
      </c>
      <c r="CQ459">
        <f t="shared" si="262"/>
        <v>4.3819951629370288E-2</v>
      </c>
      <c r="CR459">
        <f t="shared" si="263"/>
        <v>0</v>
      </c>
      <c r="CS459">
        <f t="shared" si="264"/>
        <v>1574.8930788734717</v>
      </c>
      <c r="CT459">
        <f t="shared" si="265"/>
        <v>0</v>
      </c>
      <c r="CU459" t="e">
        <f t="shared" si="266"/>
        <v>#DIV/0!</v>
      </c>
      <c r="CV459" t="e">
        <f t="shared" si="267"/>
        <v>#DIV/0!</v>
      </c>
    </row>
    <row r="460" spans="1:100" x14ac:dyDescent="0.3">
      <c r="A460" s="4" t="str">
        <f>VLOOKUP(B460,ListCodeMtrx!A$1:B$91,2,TRUE)</f>
        <v>M83</v>
      </c>
      <c r="B460">
        <v>83</v>
      </c>
      <c r="C460" s="10">
        <v>28</v>
      </c>
      <c r="D460" s="10">
        <v>3</v>
      </c>
      <c r="E460" s="10">
        <v>5</v>
      </c>
      <c r="F460" s="1">
        <v>74</v>
      </c>
      <c r="G460" s="3">
        <v>41318</v>
      </c>
      <c r="H460" s="11">
        <v>2</v>
      </c>
      <c r="I460" s="11">
        <v>167.33556869766119</v>
      </c>
      <c r="J460" s="11">
        <v>3.8186859464762701</v>
      </c>
      <c r="K460" s="11">
        <v>179.07371276245325</v>
      </c>
      <c r="L460" s="11">
        <v>264.76623421769864</v>
      </c>
      <c r="M460" s="1">
        <v>46.2</v>
      </c>
      <c r="N460" s="8">
        <v>44</v>
      </c>
      <c r="O460" s="8" t="s">
        <v>284</v>
      </c>
      <c r="P460" s="12">
        <v>0.15763888888888888</v>
      </c>
      <c r="Q460" s="12">
        <f t="shared" si="225"/>
        <v>0.50203703703703706</v>
      </c>
      <c r="R460" s="8">
        <v>10956</v>
      </c>
      <c r="S460" s="8">
        <v>0</v>
      </c>
      <c r="T460" s="13">
        <v>800</v>
      </c>
      <c r="U460" s="14">
        <f t="shared" si="227"/>
        <v>49.15658058865256</v>
      </c>
      <c r="V460" s="14">
        <f t="shared" si="228"/>
        <v>0.31233862531386325</v>
      </c>
      <c r="W460" s="14">
        <f t="shared" si="229"/>
        <v>497.65962768048382</v>
      </c>
      <c r="X460" s="15">
        <v>25.585155487060547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t="e">
        <f t="shared" si="230"/>
        <v>#DIV/0!</v>
      </c>
      <c r="AG460" t="e">
        <f t="shared" si="231"/>
        <v>#DIV/0!</v>
      </c>
      <c r="AH460" t="e">
        <f t="shared" si="232"/>
        <v>#DIV/0!</v>
      </c>
      <c r="AI460" s="8">
        <v>-1</v>
      </c>
      <c r="AJ460" s="8">
        <v>0.87</v>
      </c>
      <c r="AK460" s="8">
        <v>0.92</v>
      </c>
      <c r="AL460" s="8">
        <v>10.040945053100586</v>
      </c>
      <c r="AM460">
        <f t="shared" si="233"/>
        <v>0.87502047252655035</v>
      </c>
      <c r="AN460">
        <f t="shared" si="234"/>
        <v>3.1872475909588034E-2</v>
      </c>
      <c r="AO460" t="e">
        <f t="shared" si="235"/>
        <v>#DIV/0!</v>
      </c>
      <c r="AP460" t="e">
        <f t="shared" si="236"/>
        <v>#DIV/0!</v>
      </c>
      <c r="AQ460" t="e">
        <f t="shared" si="237"/>
        <v>#DIV/0!</v>
      </c>
      <c r="AR460" s="8">
        <v>1812.3797607421875</v>
      </c>
      <c r="AS460" s="8">
        <v>0.5</v>
      </c>
      <c r="AT460" t="e">
        <f t="shared" si="238"/>
        <v>#DIV/0!</v>
      </c>
      <c r="AU460">
        <f t="shared" si="239"/>
        <v>3.9859649898865173</v>
      </c>
      <c r="AV460">
        <f t="shared" si="240"/>
        <v>1.2980681637748122</v>
      </c>
      <c r="AW460">
        <f t="shared" si="241"/>
        <v>25.585155487060547</v>
      </c>
      <c r="AX460" s="8">
        <v>2</v>
      </c>
      <c r="AY460">
        <f t="shared" si="242"/>
        <v>4.644859790802002</v>
      </c>
      <c r="AZ460" s="8">
        <v>1</v>
      </c>
      <c r="BA460">
        <f t="shared" si="243"/>
        <v>9.2897195816040039</v>
      </c>
      <c r="BB460" s="8">
        <v>24.875986099243164</v>
      </c>
      <c r="BC460" s="8">
        <v>25.585155487060547</v>
      </c>
      <c r="BD460" s="8">
        <v>25.004867553710937</v>
      </c>
      <c r="BE460" s="8">
        <v>799.82049560546875</v>
      </c>
      <c r="BF460" s="8">
        <v>770.03564453125</v>
      </c>
      <c r="BG460" s="8">
        <v>17.506698608398437</v>
      </c>
      <c r="BH460" s="8">
        <v>19.735063552856445</v>
      </c>
      <c r="BI460" s="8">
        <v>56.049678802490234</v>
      </c>
      <c r="BJ460" s="8">
        <v>63.184040069580078</v>
      </c>
      <c r="BK460" s="8">
        <v>350.68777465820312</v>
      </c>
      <c r="BL460" s="8">
        <v>1798.4315185546875</v>
      </c>
      <c r="BM460" s="8">
        <v>104.82984161376953</v>
      </c>
      <c r="BN460" s="8">
        <v>101.05072784423828</v>
      </c>
      <c r="BO460" s="8">
        <v>0.79783689975738525</v>
      </c>
      <c r="BP460" s="8">
        <v>0.18238344788551331</v>
      </c>
      <c r="BQ460" s="8">
        <v>0.75</v>
      </c>
      <c r="BR460" s="8">
        <v>-1.355140209197998</v>
      </c>
      <c r="BS460" s="8">
        <v>7.355140209197998</v>
      </c>
      <c r="BT460" s="8">
        <v>1</v>
      </c>
      <c r="BU460" s="8">
        <v>0</v>
      </c>
      <c r="BV460" s="8">
        <v>0.15999999642372131</v>
      </c>
      <c r="BW460" s="8">
        <v>111115</v>
      </c>
      <c r="BX460">
        <f t="shared" si="244"/>
        <v>1.7534388732910156</v>
      </c>
      <c r="BY460">
        <f t="shared" si="245"/>
        <v>3.9859649898865172E-3</v>
      </c>
      <c r="BZ460">
        <f t="shared" si="246"/>
        <v>298.73515548706052</v>
      </c>
      <c r="CA460">
        <f t="shared" si="247"/>
        <v>298.02598609924314</v>
      </c>
      <c r="CB460">
        <f t="shared" si="248"/>
        <v>287.74903653705769</v>
      </c>
      <c r="CC460">
        <f t="shared" si="226"/>
        <v>0.41501058810129149</v>
      </c>
      <c r="CD460">
        <f t="shared" si="249"/>
        <v>3.292310699843255</v>
      </c>
      <c r="CE460">
        <f t="shared" si="250"/>
        <v>32.580771757706607</v>
      </c>
      <c r="CF460">
        <f t="shared" si="251"/>
        <v>12.845708204850162</v>
      </c>
      <c r="CG460">
        <f t="shared" si="252"/>
        <v>25.230570793151855</v>
      </c>
      <c r="CH460">
        <f t="shared" si="253"/>
        <v>3.2236501982071384</v>
      </c>
      <c r="CI460">
        <f t="shared" si="254"/>
        <v>0.30217878095959044</v>
      </c>
      <c r="CJ460">
        <f t="shared" si="255"/>
        <v>1.9942425360684428</v>
      </c>
      <c r="CK460">
        <f t="shared" si="256"/>
        <v>1.2294076621386956</v>
      </c>
      <c r="CL460">
        <f t="shared" si="257"/>
        <v>0.18974899358855751</v>
      </c>
      <c r="CM460">
        <f t="shared" si="258"/>
        <v>50.288867595805527</v>
      </c>
      <c r="CN460">
        <f t="shared" si="259"/>
        <v>0.64628128738563551</v>
      </c>
      <c r="CO460">
        <f t="shared" si="260"/>
        <v>60.830645202981813</v>
      </c>
      <c r="CP460">
        <f t="shared" si="261"/>
        <v>762.89211525550161</v>
      </c>
      <c r="CQ460">
        <f t="shared" si="262"/>
        <v>3.9195928931296461E-2</v>
      </c>
      <c r="CR460">
        <f t="shared" si="263"/>
        <v>0</v>
      </c>
      <c r="CS460">
        <f t="shared" si="264"/>
        <v>1573.6643971723643</v>
      </c>
      <c r="CT460">
        <f t="shared" si="265"/>
        <v>0</v>
      </c>
      <c r="CU460" t="e">
        <f t="shared" si="266"/>
        <v>#DIV/0!</v>
      </c>
      <c r="CV460" t="e">
        <f t="shared" si="267"/>
        <v>#DIV/0!</v>
      </c>
    </row>
    <row r="461" spans="1:100" x14ac:dyDescent="0.3">
      <c r="A461" s="4" t="str">
        <f>VLOOKUP(B461,ListCodeMtrx!A$1:B$91,2,TRUE)</f>
        <v>M83</v>
      </c>
      <c r="B461">
        <v>83</v>
      </c>
      <c r="C461" s="10">
        <v>28</v>
      </c>
      <c r="D461" s="10">
        <v>3</v>
      </c>
      <c r="E461" s="10">
        <v>5</v>
      </c>
      <c r="F461" s="1">
        <v>74</v>
      </c>
      <c r="G461" s="3">
        <v>41318</v>
      </c>
      <c r="H461" s="11">
        <v>2</v>
      </c>
      <c r="I461" s="11">
        <v>167.33556869766119</v>
      </c>
      <c r="J461" s="11">
        <v>3.8186859464762701</v>
      </c>
      <c r="K461" s="11">
        <v>179.07371276245325</v>
      </c>
      <c r="L461" s="11">
        <v>264.76623421769864</v>
      </c>
      <c r="M461" s="1">
        <v>46.2</v>
      </c>
      <c r="N461" s="8">
        <v>45</v>
      </c>
      <c r="O461" s="8" t="s">
        <v>641</v>
      </c>
      <c r="P461" s="12">
        <v>0.15763888888888888</v>
      </c>
      <c r="Q461" s="12">
        <f t="shared" si="225"/>
        <v>0.50376157407407407</v>
      </c>
      <c r="R461" s="8">
        <v>11105</v>
      </c>
      <c r="S461" s="8">
        <v>0</v>
      </c>
      <c r="T461" s="13" t="s">
        <v>745</v>
      </c>
      <c r="U461">
        <f t="shared" si="227"/>
        <v>29.194477332652259</v>
      </c>
      <c r="V461">
        <f t="shared" si="228"/>
        <v>0.32991439510388126</v>
      </c>
      <c r="W461">
        <f t="shared" si="229"/>
        <v>229.97700062359061</v>
      </c>
      <c r="X461">
        <v>25.597171783447266</v>
      </c>
      <c r="Y461" s="8">
        <v>6</v>
      </c>
      <c r="Z461" s="8">
        <v>6</v>
      </c>
      <c r="AA461" s="8">
        <v>0</v>
      </c>
      <c r="AB461" s="8">
        <v>0</v>
      </c>
      <c r="AC461" s="8">
        <v>485.154541015625</v>
      </c>
      <c r="AD461" s="8">
        <v>835.077880859375</v>
      </c>
      <c r="AE461" s="8">
        <v>636.883056640625</v>
      </c>
      <c r="AF461" t="e">
        <f t="shared" si="230"/>
        <v>#DIV/0!</v>
      </c>
      <c r="AG461">
        <f t="shared" si="231"/>
        <v>0.41903078486960454</v>
      </c>
      <c r="AH461">
        <f t="shared" si="232"/>
        <v>0.23733693438842923</v>
      </c>
      <c r="AI461" s="8">
        <v>-1</v>
      </c>
      <c r="AJ461" s="8">
        <v>0.87</v>
      </c>
      <c r="AK461" s="8">
        <v>0.92</v>
      </c>
      <c r="AL461" s="8">
        <v>10.040945053100586</v>
      </c>
      <c r="AM461">
        <f t="shared" si="233"/>
        <v>0.87502047252655035</v>
      </c>
      <c r="AN461">
        <f t="shared" si="234"/>
        <v>1.9192218861808861E-2</v>
      </c>
      <c r="AO461">
        <f t="shared" si="235"/>
        <v>0.56639498327619187</v>
      </c>
      <c r="AP461">
        <f t="shared" si="236"/>
        <v>1.7212615986469357</v>
      </c>
      <c r="AQ461">
        <f t="shared" si="237"/>
        <v>-1</v>
      </c>
      <c r="AR461" s="8">
        <v>1812.3797607421875</v>
      </c>
      <c r="AS461" s="8">
        <v>0.5</v>
      </c>
      <c r="AT461">
        <f t="shared" si="238"/>
        <v>188.19269023240514</v>
      </c>
      <c r="AU461">
        <f t="shared" si="239"/>
        <v>4.1361752186661409</v>
      </c>
      <c r="AV461">
        <f t="shared" si="240"/>
        <v>1.2773457077776489</v>
      </c>
      <c r="AW461">
        <f t="shared" si="241"/>
        <v>25.597171783447266</v>
      </c>
      <c r="AX461" s="8">
        <v>2</v>
      </c>
      <c r="AY461">
        <f t="shared" si="242"/>
        <v>4.644859790802002</v>
      </c>
      <c r="AZ461" s="8">
        <v>1</v>
      </c>
      <c r="BA461">
        <f t="shared" si="243"/>
        <v>9.2897195816040039</v>
      </c>
      <c r="BB461" s="8">
        <v>24.889442443847656</v>
      </c>
      <c r="BC461" s="8">
        <v>25.597171783447266</v>
      </c>
      <c r="BD461" s="8">
        <v>25.006790161132812</v>
      </c>
      <c r="BE461" s="8">
        <v>399.746826171875</v>
      </c>
      <c r="BF461" s="8">
        <v>382.19476318359375</v>
      </c>
      <c r="BG461" s="8">
        <v>17.652254104614258</v>
      </c>
      <c r="BH461" s="8">
        <v>19.964141845703125</v>
      </c>
      <c r="BI461" s="8">
        <v>56.468170166015625</v>
      </c>
      <c r="BJ461" s="8">
        <v>63.863712310791016</v>
      </c>
      <c r="BK461" s="8">
        <v>350.67446899414062</v>
      </c>
      <c r="BL461" s="8">
        <v>1797.9769287109375</v>
      </c>
      <c r="BM461" s="8">
        <v>104.55610656738281</v>
      </c>
      <c r="BN461" s="8">
        <v>101.04686737060547</v>
      </c>
      <c r="BO461" s="8">
        <v>0.62895262241363525</v>
      </c>
      <c r="BP461" s="8">
        <v>0.19127550721168518</v>
      </c>
      <c r="BQ461" s="8">
        <v>0.25</v>
      </c>
      <c r="BR461" s="8">
        <v>-1.355140209197998</v>
      </c>
      <c r="BS461" s="8">
        <v>7.355140209197998</v>
      </c>
      <c r="BT461" s="8">
        <v>1</v>
      </c>
      <c r="BU461" s="8">
        <v>0</v>
      </c>
      <c r="BV461" s="8">
        <v>0.15999999642372131</v>
      </c>
      <c r="BW461" s="8">
        <v>111115</v>
      </c>
      <c r="BX461">
        <f t="shared" si="244"/>
        <v>1.7533723449707028</v>
      </c>
      <c r="BY461">
        <f t="shared" si="245"/>
        <v>4.1361752186661405E-3</v>
      </c>
      <c r="BZ461">
        <f t="shared" si="246"/>
        <v>298.74717178344724</v>
      </c>
      <c r="CA461">
        <f t="shared" si="247"/>
        <v>298.03944244384763</v>
      </c>
      <c r="CB461">
        <f t="shared" si="248"/>
        <v>287.67630216368343</v>
      </c>
      <c r="CC461">
        <f t="shared" si="226"/>
        <v>0.38830720662086821</v>
      </c>
      <c r="CD461">
        <f t="shared" si="249"/>
        <v>3.2946597010283671</v>
      </c>
      <c r="CE461">
        <f t="shared" si="250"/>
        <v>32.605263149273874</v>
      </c>
      <c r="CF461">
        <f t="shared" si="251"/>
        <v>12.641121303570749</v>
      </c>
      <c r="CG461">
        <f t="shared" si="252"/>
        <v>25.243307113647461</v>
      </c>
      <c r="CH461">
        <f t="shared" si="253"/>
        <v>3.2260945764313633</v>
      </c>
      <c r="CI461">
        <f t="shared" si="254"/>
        <v>0.31859967061848987</v>
      </c>
      <c r="CJ461">
        <f t="shared" si="255"/>
        <v>2.0173139932507183</v>
      </c>
      <c r="CK461">
        <f t="shared" si="256"/>
        <v>1.2087805831806451</v>
      </c>
      <c r="CL461">
        <f t="shared" si="257"/>
        <v>0.20011135139473729</v>
      </c>
      <c r="CM461">
        <f t="shared" si="258"/>
        <v>23.23845548030161</v>
      </c>
      <c r="CN461">
        <f t="shared" si="259"/>
        <v>0.60172724165013547</v>
      </c>
      <c r="CO461">
        <f t="shared" si="260"/>
        <v>61.548795114311396</v>
      </c>
      <c r="CP461">
        <f t="shared" si="261"/>
        <v>377.95216532551336</v>
      </c>
      <c r="CQ461">
        <f t="shared" si="262"/>
        <v>4.7542654035841944E-2</v>
      </c>
      <c r="CR461">
        <f t="shared" si="263"/>
        <v>0</v>
      </c>
      <c r="CS461">
        <f t="shared" si="264"/>
        <v>1573.2666217524802</v>
      </c>
      <c r="CT461">
        <f t="shared" si="265"/>
        <v>349.92333984375</v>
      </c>
      <c r="CU461">
        <f t="shared" si="266"/>
        <v>0.23733693438842923</v>
      </c>
      <c r="CV461" t="e">
        <f t="shared" si="267"/>
        <v>#DIV/0!</v>
      </c>
    </row>
    <row r="462" spans="1:100" x14ac:dyDescent="0.3">
      <c r="A462" s="4" t="str">
        <f>VLOOKUP(B462,ListCodeMtrx!A$1:B$91,2,TRUE)</f>
        <v>M83</v>
      </c>
      <c r="B462" s="5">
        <v>83</v>
      </c>
      <c r="C462" s="10">
        <v>28</v>
      </c>
      <c r="D462" s="10">
        <v>3</v>
      </c>
      <c r="E462" s="10">
        <v>5</v>
      </c>
      <c r="F462" s="1">
        <v>74</v>
      </c>
      <c r="G462" s="17">
        <v>41318</v>
      </c>
      <c r="H462" s="11">
        <v>2</v>
      </c>
      <c r="I462" s="11">
        <v>167.33556869766119</v>
      </c>
      <c r="J462" s="11">
        <v>3.8186859464762701</v>
      </c>
      <c r="K462" s="11">
        <v>179.07371276245325</v>
      </c>
      <c r="L462" s="11">
        <v>264.76623421769864</v>
      </c>
      <c r="M462" s="1">
        <v>46.2</v>
      </c>
      <c r="N462" s="19">
        <v>46</v>
      </c>
      <c r="O462" s="19" t="s">
        <v>229</v>
      </c>
      <c r="P462" s="12">
        <v>0.15763888888888888</v>
      </c>
      <c r="Q462" s="12">
        <f t="shared" si="225"/>
        <v>0.50604166666666661</v>
      </c>
      <c r="R462" s="19">
        <v>11293.5</v>
      </c>
      <c r="S462" s="19">
        <v>0</v>
      </c>
      <c r="T462" s="13" t="s">
        <v>194</v>
      </c>
      <c r="U462" s="5">
        <f t="shared" si="227"/>
        <v>30.333022114050625</v>
      </c>
      <c r="V462" s="5">
        <f t="shared" si="228"/>
        <v>0.35341168948991908</v>
      </c>
      <c r="W462" s="5">
        <f t="shared" si="229"/>
        <v>233.41709814570123</v>
      </c>
      <c r="X462" s="5">
        <v>25.507761001586914</v>
      </c>
      <c r="Y462" s="19">
        <v>7</v>
      </c>
      <c r="Z462" s="19">
        <v>7</v>
      </c>
      <c r="AA462" s="19">
        <v>0</v>
      </c>
      <c r="AB462" s="19">
        <v>0</v>
      </c>
      <c r="AC462" s="19">
        <v>471.80712890625</v>
      </c>
      <c r="AD462" s="19">
        <v>862.118408203125</v>
      </c>
      <c r="AE462" s="19">
        <v>634.7041015625</v>
      </c>
      <c r="AF462" s="5" t="e">
        <f t="shared" si="230"/>
        <v>#DIV/0!</v>
      </c>
      <c r="AG462" s="5">
        <f t="shared" si="231"/>
        <v>0.45273511803370886</v>
      </c>
      <c r="AH462" s="5">
        <f t="shared" si="232"/>
        <v>0.26378546667924019</v>
      </c>
      <c r="AI462" s="19">
        <v>-1</v>
      </c>
      <c r="AJ462" s="19">
        <v>0.87</v>
      </c>
      <c r="AK462" s="19">
        <v>0.92</v>
      </c>
      <c r="AL462" s="19">
        <v>10.040945053100586</v>
      </c>
      <c r="AM462" s="5">
        <f t="shared" si="233"/>
        <v>0.87502047252655035</v>
      </c>
      <c r="AN462" s="5">
        <f t="shared" si="234"/>
        <v>1.9914793539178306E-2</v>
      </c>
      <c r="AO462" s="5">
        <f t="shared" si="235"/>
        <v>0.58264856462846726</v>
      </c>
      <c r="AP462" s="5">
        <f t="shared" si="236"/>
        <v>1.8272687193211772</v>
      </c>
      <c r="AQ462" s="5">
        <f t="shared" si="237"/>
        <v>-1</v>
      </c>
      <c r="AR462" s="19">
        <v>1798.076904296875</v>
      </c>
      <c r="AS462" s="19">
        <v>0.5</v>
      </c>
      <c r="AT462" s="5">
        <f t="shared" si="238"/>
        <v>207.51397308151112</v>
      </c>
      <c r="AU462" s="5">
        <f t="shared" si="239"/>
        <v>4.3035079473403739</v>
      </c>
      <c r="AV462" s="5">
        <f t="shared" si="240"/>
        <v>1.2436728280773957</v>
      </c>
      <c r="AW462" s="5">
        <f t="shared" si="241"/>
        <v>25.507761001586914</v>
      </c>
      <c r="AX462" s="19">
        <v>2</v>
      </c>
      <c r="AY462" s="5">
        <f t="shared" si="242"/>
        <v>4.644859790802002</v>
      </c>
      <c r="AZ462" s="19">
        <v>1</v>
      </c>
      <c r="BA462" s="5">
        <f t="shared" si="243"/>
        <v>9.2897195816040039</v>
      </c>
      <c r="BB462" s="19">
        <v>24.881023406982422</v>
      </c>
      <c r="BC462" s="19">
        <v>25.507761001586914</v>
      </c>
      <c r="BD462" s="19">
        <v>25.003610610961914</v>
      </c>
      <c r="BE462" s="19">
        <v>399.63720703125</v>
      </c>
      <c r="BF462" s="19">
        <v>381.40151977539062</v>
      </c>
      <c r="BG462" s="19">
        <v>17.720151901245117</v>
      </c>
      <c r="BH462" s="19">
        <v>20.125141143798828</v>
      </c>
      <c r="BI462" s="19">
        <v>56.7127685546875</v>
      </c>
      <c r="BJ462" s="19">
        <v>64.409858703613281</v>
      </c>
      <c r="BK462" s="19">
        <v>350.67926025390625</v>
      </c>
      <c r="BL462" s="19">
        <v>1798.076904296875</v>
      </c>
      <c r="BM462" s="19">
        <v>102.87271118164062</v>
      </c>
      <c r="BN462" s="19">
        <v>101.04492950439453</v>
      </c>
      <c r="BO462" s="19">
        <v>0.62895262241363525</v>
      </c>
      <c r="BP462" s="19">
        <v>0.19127550721168518</v>
      </c>
      <c r="BQ462" s="19">
        <v>0.75</v>
      </c>
      <c r="BR462" s="19">
        <v>-1.355140209197998</v>
      </c>
      <c r="BS462" s="19">
        <v>7.355140209197998</v>
      </c>
      <c r="BT462" s="19">
        <v>1</v>
      </c>
      <c r="BU462" s="19">
        <v>0</v>
      </c>
      <c r="BV462" s="19">
        <v>0.15999999642372131</v>
      </c>
      <c r="BW462" s="19">
        <v>111115</v>
      </c>
      <c r="BX462" s="5">
        <f t="shared" si="244"/>
        <v>1.7533963012695311</v>
      </c>
      <c r="BY462" s="5">
        <f t="shared" si="245"/>
        <v>4.3035079473403735E-3</v>
      </c>
      <c r="BZ462" s="5">
        <f t="shared" si="246"/>
        <v>298.65776100158689</v>
      </c>
      <c r="CA462" s="5">
        <f t="shared" si="247"/>
        <v>298.0310234069824</v>
      </c>
      <c r="CB462" s="5">
        <f t="shared" si="248"/>
        <v>287.69229825707589</v>
      </c>
      <c r="CC462" s="5">
        <f t="shared" si="226"/>
        <v>0.36261604826213439</v>
      </c>
      <c r="CD462" s="5">
        <f t="shared" si="249"/>
        <v>3.2772162962185383</v>
      </c>
      <c r="CE462" s="5">
        <f t="shared" si="250"/>
        <v>32.433258277210335</v>
      </c>
      <c r="CF462" s="5">
        <f t="shared" si="251"/>
        <v>12.308117133411507</v>
      </c>
      <c r="CG462" s="5">
        <f t="shared" si="252"/>
        <v>25.194392204284668</v>
      </c>
      <c r="CH462" s="5">
        <f t="shared" si="253"/>
        <v>3.2167155615261374</v>
      </c>
      <c r="CI462" s="5">
        <f t="shared" si="254"/>
        <v>0.34045948353556105</v>
      </c>
      <c r="CJ462" s="5">
        <f t="shared" si="255"/>
        <v>2.0335434681411426</v>
      </c>
      <c r="CK462" s="5">
        <f t="shared" si="256"/>
        <v>1.1831720933849947</v>
      </c>
      <c r="CL462" s="5">
        <f t="shared" si="257"/>
        <v>0.21391414156730232</v>
      </c>
      <c r="CM462" s="5">
        <f t="shared" si="258"/>
        <v>23.585614227252723</v>
      </c>
      <c r="CN462" s="5">
        <f t="shared" si="259"/>
        <v>0.61199834306680734</v>
      </c>
      <c r="CO462" s="5">
        <f t="shared" si="260"/>
        <v>62.455085590299674</v>
      </c>
      <c r="CP462" s="5">
        <f t="shared" si="261"/>
        <v>376.99346638968251</v>
      </c>
      <c r="CQ462" s="5">
        <f t="shared" si="262"/>
        <v>5.0251573601205822E-2</v>
      </c>
      <c r="CR462" s="5">
        <f t="shared" si="263"/>
        <v>0</v>
      </c>
      <c r="CS462" s="5">
        <f t="shared" si="264"/>
        <v>1573.3541024369283</v>
      </c>
      <c r="CT462" s="5">
        <f t="shared" si="265"/>
        <v>390.311279296875</v>
      </c>
      <c r="CU462" s="5">
        <f t="shared" si="266"/>
        <v>0.26378546667924019</v>
      </c>
      <c r="CV462" s="5" t="e">
        <f t="shared" si="267"/>
        <v>#DIV/0!</v>
      </c>
    </row>
    <row r="463" spans="1:100" x14ac:dyDescent="0.3">
      <c r="A463" s="4" t="str">
        <f>VLOOKUP(B463,ListCodeMtrx!A$1:B$91,2,TRUE)</f>
        <v>M4</v>
      </c>
      <c r="B463">
        <v>4</v>
      </c>
      <c r="C463" s="10">
        <v>4</v>
      </c>
      <c r="D463" s="10">
        <v>1</v>
      </c>
      <c r="E463" s="10">
        <v>1</v>
      </c>
      <c r="F463" s="1">
        <v>79</v>
      </c>
      <c r="G463" s="3">
        <v>41323</v>
      </c>
      <c r="H463" s="11">
        <v>1</v>
      </c>
      <c r="I463" s="11">
        <v>199.20044685583531</v>
      </c>
      <c r="J463" s="11">
        <v>3.5621165384535067</v>
      </c>
      <c r="K463" s="11">
        <v>235.82463582879748</v>
      </c>
      <c r="L463" s="11">
        <v>294.66741070175465</v>
      </c>
      <c r="M463" s="1">
        <v>45.3</v>
      </c>
      <c r="N463" s="8">
        <v>1</v>
      </c>
      <c r="O463" s="8" t="s">
        <v>642</v>
      </c>
      <c r="P463" s="12">
        <v>0.16111111111111112</v>
      </c>
      <c r="Q463" s="12">
        <f t="shared" si="225"/>
        <v>0.40324074074074079</v>
      </c>
      <c r="R463" s="8">
        <v>402.5</v>
      </c>
      <c r="S463" s="8">
        <v>0</v>
      </c>
      <c r="T463" s="13">
        <v>400</v>
      </c>
      <c r="U463">
        <f t="shared" si="227"/>
        <v>25.569447201210149</v>
      </c>
      <c r="V463">
        <f t="shared" si="228"/>
        <v>0.20257733936140768</v>
      </c>
      <c r="W463">
        <f t="shared" si="229"/>
        <v>169.83523458026175</v>
      </c>
      <c r="X463">
        <v>26.763690948486328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t="e">
        <f t="shared" si="230"/>
        <v>#DIV/0!</v>
      </c>
      <c r="AG463" t="e">
        <f t="shared" si="231"/>
        <v>#DIV/0!</v>
      </c>
      <c r="AH463" t="e">
        <f t="shared" si="232"/>
        <v>#DIV/0!</v>
      </c>
      <c r="AI463" s="8">
        <v>-1</v>
      </c>
      <c r="AJ463" s="8">
        <v>0.85</v>
      </c>
      <c r="AK463" s="8">
        <v>0.85</v>
      </c>
      <c r="AL463" s="8">
        <v>9.9698953628540039</v>
      </c>
      <c r="AM463">
        <f t="shared" si="233"/>
        <v>0.85</v>
      </c>
      <c r="AN463">
        <f t="shared" si="234"/>
        <v>1.7353782943544137E-2</v>
      </c>
      <c r="AO463" t="e">
        <f t="shared" si="235"/>
        <v>#DIV/0!</v>
      </c>
      <c r="AP463" t="e">
        <f t="shared" si="236"/>
        <v>#DIV/0!</v>
      </c>
      <c r="AQ463" t="e">
        <f t="shared" si="237"/>
        <v>#DIV/0!</v>
      </c>
      <c r="AR463" s="8">
        <v>0</v>
      </c>
      <c r="AS463" s="8">
        <v>0.5</v>
      </c>
      <c r="AT463" t="e">
        <f t="shared" si="238"/>
        <v>#DIV/0!</v>
      </c>
      <c r="AU463">
        <f t="shared" si="239"/>
        <v>4.0906079191588507</v>
      </c>
      <c r="AV463">
        <f t="shared" si="240"/>
        <v>2.0345032156083263</v>
      </c>
      <c r="AW463">
        <f t="shared" si="241"/>
        <v>26.763690948486328</v>
      </c>
      <c r="AX463" s="8">
        <v>2</v>
      </c>
      <c r="AY463">
        <f t="shared" si="242"/>
        <v>4.644859790802002</v>
      </c>
      <c r="AZ463" s="8">
        <v>1</v>
      </c>
      <c r="BA463">
        <f t="shared" si="243"/>
        <v>9.2897195816040039</v>
      </c>
      <c r="BB463" s="8">
        <v>25.539909362792969</v>
      </c>
      <c r="BC463" s="8">
        <v>26.763690948486328</v>
      </c>
      <c r="BD463" s="8">
        <v>25.129587173461914</v>
      </c>
      <c r="BE463" s="8">
        <v>400.18032836914062</v>
      </c>
      <c r="BF463" s="8">
        <v>384.68426513671875</v>
      </c>
      <c r="BG463" s="8">
        <v>12.486954689025879</v>
      </c>
      <c r="BH463" s="8">
        <v>14.787763595581055</v>
      </c>
      <c r="BI463" s="8">
        <v>38.4541015625</v>
      </c>
      <c r="BJ463" s="8">
        <v>45.539539337158203</v>
      </c>
      <c r="BK463" s="8">
        <v>350.32174682617187</v>
      </c>
      <c r="BL463" s="8">
        <v>1801.2310791015625</v>
      </c>
      <c r="BM463" s="8">
        <v>1170.1065673828125</v>
      </c>
      <c r="BN463" s="8">
        <v>101.11611175537109</v>
      </c>
      <c r="BO463" s="8">
        <v>-8.0287313461303711</v>
      </c>
      <c r="BP463" s="8">
        <v>-0.78060144186019897</v>
      </c>
      <c r="BQ463" s="8">
        <v>0.25</v>
      </c>
      <c r="BR463" s="8">
        <v>-1.355140209197998</v>
      </c>
      <c r="BS463" s="8">
        <v>7.355140209197998</v>
      </c>
      <c r="BT463" s="8">
        <v>1</v>
      </c>
      <c r="BU463" s="8">
        <v>0</v>
      </c>
      <c r="BV463" s="8">
        <v>0.15999999642372131</v>
      </c>
      <c r="BW463" s="8">
        <v>111115</v>
      </c>
      <c r="BX463">
        <f t="shared" si="244"/>
        <v>1.7516087341308593</v>
      </c>
      <c r="BY463">
        <f t="shared" si="245"/>
        <v>4.090607919158851E-3</v>
      </c>
      <c r="BZ463">
        <f t="shared" si="246"/>
        <v>299.91369094848631</v>
      </c>
      <c r="CA463">
        <f t="shared" si="247"/>
        <v>298.68990936279295</v>
      </c>
      <c r="CB463">
        <f t="shared" si="248"/>
        <v>288.19696621454568</v>
      </c>
      <c r="CC463">
        <f t="shared" ref="CC463:CC501" si="268">((CB463+0.00000010773*(CA463^4-BZ463^4))-BY463*44100)/(AY463*56+0.00000043092*BZ463^3)</f>
        <v>0.34467810584366748</v>
      </c>
      <c r="CD463">
        <f t="shared" si="249"/>
        <v>3.5297843719511084</v>
      </c>
      <c r="CE463">
        <f t="shared" si="250"/>
        <v>34.908228873462519</v>
      </c>
      <c r="CF463">
        <f t="shared" si="251"/>
        <v>20.120465277881465</v>
      </c>
      <c r="CG463">
        <f t="shared" si="252"/>
        <v>26.151800155639648</v>
      </c>
      <c r="CH463">
        <f t="shared" si="253"/>
        <v>3.404686921756737</v>
      </c>
      <c r="CI463">
        <f t="shared" si="254"/>
        <v>0.19825408875468586</v>
      </c>
      <c r="CJ463">
        <f t="shared" si="255"/>
        <v>1.4952811563427821</v>
      </c>
      <c r="CK463">
        <f t="shared" si="256"/>
        <v>1.9094057654139549</v>
      </c>
      <c r="CL463">
        <f t="shared" si="257"/>
        <v>0.12429010296431496</v>
      </c>
      <c r="CM463">
        <f t="shared" si="258"/>
        <v>17.173078559817412</v>
      </c>
      <c r="CN463">
        <f t="shared" si="259"/>
        <v>0.44149254329365784</v>
      </c>
      <c r="CO463">
        <f t="shared" si="260"/>
        <v>42.15455356042834</v>
      </c>
      <c r="CP463">
        <f t="shared" si="261"/>
        <v>380.96846366193694</v>
      </c>
      <c r="CQ463">
        <f t="shared" si="262"/>
        <v>2.8292857135556366E-2</v>
      </c>
      <c r="CR463">
        <f t="shared" si="263"/>
        <v>0</v>
      </c>
      <c r="CS463">
        <f t="shared" si="264"/>
        <v>1531.0464172363281</v>
      </c>
      <c r="CT463">
        <f t="shared" si="265"/>
        <v>0</v>
      </c>
      <c r="CU463" t="e">
        <f t="shared" si="266"/>
        <v>#DIV/0!</v>
      </c>
      <c r="CV463" t="e">
        <f t="shared" si="267"/>
        <v>#DIV/0!</v>
      </c>
    </row>
    <row r="464" spans="1:100" x14ac:dyDescent="0.3">
      <c r="A464" s="4" t="str">
        <f>VLOOKUP(B464,ListCodeMtrx!A$1:B$91,2,TRUE)</f>
        <v>M4</v>
      </c>
      <c r="B464">
        <v>4</v>
      </c>
      <c r="C464" s="10">
        <v>4</v>
      </c>
      <c r="D464" s="10">
        <v>1</v>
      </c>
      <c r="E464" s="10">
        <v>1</v>
      </c>
      <c r="F464" s="1">
        <v>79</v>
      </c>
      <c r="G464" s="3">
        <v>41323</v>
      </c>
      <c r="H464" s="11">
        <v>1</v>
      </c>
      <c r="I464" s="11">
        <v>199.20044685583531</v>
      </c>
      <c r="J464" s="11">
        <v>3.5621165384535067</v>
      </c>
      <c r="K464" s="11">
        <v>235.82463582879748</v>
      </c>
      <c r="L464" s="11">
        <v>294.66741070175465</v>
      </c>
      <c r="M464" s="1">
        <v>45.3</v>
      </c>
      <c r="N464" s="8">
        <v>2</v>
      </c>
      <c r="O464" s="8" t="s">
        <v>643</v>
      </c>
      <c r="P464" s="12">
        <v>0.16111111111111112</v>
      </c>
      <c r="Q464" s="12">
        <f t="shared" si="225"/>
        <v>0.40565972222222224</v>
      </c>
      <c r="R464" s="8">
        <v>611.5</v>
      </c>
      <c r="S464" s="8">
        <v>0</v>
      </c>
      <c r="T464" s="13">
        <v>50</v>
      </c>
      <c r="U464" s="14">
        <f t="shared" si="227"/>
        <v>-1.2609777357112069</v>
      </c>
      <c r="V464" s="14">
        <f t="shared" si="228"/>
        <v>0.23523471326472209</v>
      </c>
      <c r="W464" s="14">
        <f t="shared" si="229"/>
        <v>53.677772249842363</v>
      </c>
      <c r="X464" s="15">
        <v>26.851596832275391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t="e">
        <f t="shared" si="230"/>
        <v>#DIV/0!</v>
      </c>
      <c r="AG464" t="e">
        <f t="shared" si="231"/>
        <v>#DIV/0!</v>
      </c>
      <c r="AH464" t="e">
        <f t="shared" si="232"/>
        <v>#DIV/0!</v>
      </c>
      <c r="AI464" s="8">
        <v>-1</v>
      </c>
      <c r="AJ464" s="8">
        <v>0.85</v>
      </c>
      <c r="AK464" s="8">
        <v>0.85</v>
      </c>
      <c r="AL464" s="8">
        <v>9.9698953628540039</v>
      </c>
      <c r="AM464">
        <f t="shared" si="233"/>
        <v>0.85</v>
      </c>
      <c r="AN464">
        <f t="shared" si="234"/>
        <v>-1.7049005482509951E-4</v>
      </c>
      <c r="AO464" t="e">
        <f t="shared" si="235"/>
        <v>#DIV/0!</v>
      </c>
      <c r="AP464" t="e">
        <f t="shared" si="236"/>
        <v>#DIV/0!</v>
      </c>
      <c r="AQ464" t="e">
        <f t="shared" si="237"/>
        <v>#DIV/0!</v>
      </c>
      <c r="AR464" s="8">
        <v>0</v>
      </c>
      <c r="AS464" s="8">
        <v>0.5</v>
      </c>
      <c r="AT464" t="e">
        <f t="shared" si="238"/>
        <v>#DIV/0!</v>
      </c>
      <c r="AU464">
        <f t="shared" si="239"/>
        <v>4.39782861087245</v>
      </c>
      <c r="AV464">
        <f t="shared" si="240"/>
        <v>1.8884094649340084</v>
      </c>
      <c r="AW464">
        <f t="shared" si="241"/>
        <v>26.851596832275391</v>
      </c>
      <c r="AX464" s="8">
        <v>2</v>
      </c>
      <c r="AY464">
        <f t="shared" si="242"/>
        <v>4.644859790802002</v>
      </c>
      <c r="AZ464" s="8">
        <v>1</v>
      </c>
      <c r="BA464">
        <f t="shared" si="243"/>
        <v>9.2897195816040039</v>
      </c>
      <c r="BB464" s="8">
        <v>25.574460983276367</v>
      </c>
      <c r="BC464" s="8">
        <v>26.851596832275391</v>
      </c>
      <c r="BD464" s="8">
        <v>25.128280639648437</v>
      </c>
      <c r="BE464" s="8">
        <v>45.841651916503906</v>
      </c>
      <c r="BF464" s="8">
        <v>46.444938659667969</v>
      </c>
      <c r="BG464" s="8">
        <v>13.94367504119873</v>
      </c>
      <c r="BH464" s="8">
        <v>16.413206100463867</v>
      </c>
      <c r="BI464" s="8">
        <v>42.852989196777344</v>
      </c>
      <c r="BJ464" s="8">
        <v>50.442577362060547</v>
      </c>
      <c r="BK464" s="8">
        <v>350.32125854492187</v>
      </c>
      <c r="BL464" s="8">
        <v>1800.8829345703125</v>
      </c>
      <c r="BM464" s="8">
        <v>1196.3175048828125</v>
      </c>
      <c r="BN464" s="8">
        <v>101.11811065673828</v>
      </c>
      <c r="BO464" s="8">
        <v>-0.96476650238037109</v>
      </c>
      <c r="BP464" s="8">
        <v>-0.97215646505355835</v>
      </c>
      <c r="BQ464" s="8">
        <v>0.5</v>
      </c>
      <c r="BR464" s="8">
        <v>-1.355140209197998</v>
      </c>
      <c r="BS464" s="8">
        <v>7.355140209197998</v>
      </c>
      <c r="BT464" s="8">
        <v>1</v>
      </c>
      <c r="BU464" s="8">
        <v>0</v>
      </c>
      <c r="BV464" s="8">
        <v>0.15999999642372131</v>
      </c>
      <c r="BW464" s="8">
        <v>111135</v>
      </c>
      <c r="BX464">
        <f t="shared" si="244"/>
        <v>1.7516062927246092</v>
      </c>
      <c r="BY464">
        <f t="shared" si="245"/>
        <v>4.3978286108724502E-3</v>
      </c>
      <c r="BZ464">
        <f t="shared" si="246"/>
        <v>300.00159683227537</v>
      </c>
      <c r="CA464">
        <f t="shared" si="247"/>
        <v>298.72446098327634</v>
      </c>
      <c r="CB464">
        <f t="shared" si="248"/>
        <v>288.14126309079074</v>
      </c>
      <c r="CC464">
        <f t="shared" si="268"/>
        <v>0.29230159107012771</v>
      </c>
      <c r="CD464">
        <f t="shared" si="249"/>
        <v>3.5480818556325655</v>
      </c>
      <c r="CE464">
        <f t="shared" si="250"/>
        <v>35.088490405809708</v>
      </c>
      <c r="CF464">
        <f t="shared" si="251"/>
        <v>18.675284305345841</v>
      </c>
      <c r="CG464">
        <f t="shared" si="252"/>
        <v>26.213028907775879</v>
      </c>
      <c r="CH464">
        <f t="shared" si="253"/>
        <v>3.4170279389378253</v>
      </c>
      <c r="CI464">
        <f t="shared" si="254"/>
        <v>0.22942519768998107</v>
      </c>
      <c r="CJ464">
        <f t="shared" si="255"/>
        <v>1.6596723906985571</v>
      </c>
      <c r="CK464">
        <f t="shared" si="256"/>
        <v>1.7573555482392682</v>
      </c>
      <c r="CL464">
        <f t="shared" si="257"/>
        <v>0.14390162049451127</v>
      </c>
      <c r="CM464">
        <f t="shared" si="258"/>
        <v>5.4277949141667552</v>
      </c>
      <c r="CN464">
        <f t="shared" si="259"/>
        <v>1.1557292096599381</v>
      </c>
      <c r="CO464">
        <f t="shared" si="260"/>
        <v>46.719019812335731</v>
      </c>
      <c r="CP464">
        <f t="shared" si="261"/>
        <v>46.628186380791988</v>
      </c>
      <c r="CQ464">
        <f t="shared" si="262"/>
        <v>-1.263434166975754E-2</v>
      </c>
      <c r="CR464">
        <f t="shared" si="263"/>
        <v>0</v>
      </c>
      <c r="CS464">
        <f t="shared" si="264"/>
        <v>1530.7504943847655</v>
      </c>
      <c r="CT464">
        <f t="shared" si="265"/>
        <v>0</v>
      </c>
      <c r="CU464" t="e">
        <f t="shared" si="266"/>
        <v>#DIV/0!</v>
      </c>
      <c r="CV464" t="e">
        <f t="shared" si="267"/>
        <v>#DIV/0!</v>
      </c>
    </row>
    <row r="465" spans="1:100" s="5" customFormat="1" x14ac:dyDescent="0.3">
      <c r="A465" s="4" t="str">
        <f>VLOOKUP(B465,ListCodeMtrx!A$1:B$91,2,TRUE)</f>
        <v>M4</v>
      </c>
      <c r="B465">
        <v>4</v>
      </c>
      <c r="C465" s="10">
        <v>4</v>
      </c>
      <c r="D465" s="10">
        <v>1</v>
      </c>
      <c r="E465" s="10">
        <v>1</v>
      </c>
      <c r="F465" s="1">
        <v>79</v>
      </c>
      <c r="G465" s="3">
        <v>41323</v>
      </c>
      <c r="H465" s="11">
        <v>1</v>
      </c>
      <c r="I465" s="11">
        <v>199.20044685583531</v>
      </c>
      <c r="J465" s="11">
        <v>3.5621165384535067</v>
      </c>
      <c r="K465" s="11">
        <v>235.82463582879748</v>
      </c>
      <c r="L465" s="11">
        <v>294.66741070175465</v>
      </c>
      <c r="M465" s="1">
        <v>45.3</v>
      </c>
      <c r="N465" s="8">
        <v>3</v>
      </c>
      <c r="O465" s="8" t="s">
        <v>644</v>
      </c>
      <c r="P465" s="12">
        <v>0.16111111111111112</v>
      </c>
      <c r="Q465" s="12">
        <f t="shared" si="225"/>
        <v>0.40807870370370369</v>
      </c>
      <c r="R465" s="8">
        <v>820.5</v>
      </c>
      <c r="S465" s="8">
        <v>0</v>
      </c>
      <c r="T465" s="13">
        <v>150</v>
      </c>
      <c r="U465" s="14">
        <f t="shared" si="227"/>
        <v>9.7662150591323957</v>
      </c>
      <c r="V465" s="14">
        <f t="shared" si="228"/>
        <v>0.27604905358701864</v>
      </c>
      <c r="W465" s="14">
        <f t="shared" si="229"/>
        <v>83.958102615071553</v>
      </c>
      <c r="X465" s="15">
        <v>26.750873565673828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t="e">
        <f t="shared" si="230"/>
        <v>#DIV/0!</v>
      </c>
      <c r="AG465" t="e">
        <f t="shared" si="231"/>
        <v>#DIV/0!</v>
      </c>
      <c r="AH465" t="e">
        <f t="shared" si="232"/>
        <v>#DIV/0!</v>
      </c>
      <c r="AI465" s="8">
        <v>-1</v>
      </c>
      <c r="AJ465" s="8">
        <v>0.85</v>
      </c>
      <c r="AK465" s="8">
        <v>0.85</v>
      </c>
      <c r="AL465" s="8">
        <v>9.9698953628540039</v>
      </c>
      <c r="AM465">
        <f t="shared" si="233"/>
        <v>0.85</v>
      </c>
      <c r="AN465">
        <f t="shared" si="234"/>
        <v>7.0365266537670956E-3</v>
      </c>
      <c r="AO465" t="e">
        <f t="shared" si="235"/>
        <v>#DIV/0!</v>
      </c>
      <c r="AP465" t="e">
        <f t="shared" si="236"/>
        <v>#DIV/0!</v>
      </c>
      <c r="AQ465" t="e">
        <f t="shared" si="237"/>
        <v>#DIV/0!</v>
      </c>
      <c r="AR465" s="8">
        <v>0</v>
      </c>
      <c r="AS465" s="8">
        <v>0.5</v>
      </c>
      <c r="AT465" t="e">
        <f t="shared" si="238"/>
        <v>#DIV/0!</v>
      </c>
      <c r="AU465">
        <f t="shared" si="239"/>
        <v>4.7987273728577451</v>
      </c>
      <c r="AV465">
        <f t="shared" si="240"/>
        <v>1.7627061621945186</v>
      </c>
      <c r="AW465">
        <f t="shared" si="241"/>
        <v>26.750873565673828</v>
      </c>
      <c r="AX465" s="8">
        <v>2</v>
      </c>
      <c r="AY465">
        <f t="shared" si="242"/>
        <v>4.644859790802002</v>
      </c>
      <c r="AZ465" s="8">
        <v>1</v>
      </c>
      <c r="BA465">
        <f t="shared" si="243"/>
        <v>9.2897195816040039</v>
      </c>
      <c r="BB465" s="8">
        <v>25.598344802856445</v>
      </c>
      <c r="BC465" s="8">
        <v>26.750873565673828</v>
      </c>
      <c r="BD465" s="8">
        <v>25.130701065063477</v>
      </c>
      <c r="BE465" s="8">
        <v>151.2464599609375</v>
      </c>
      <c r="BF465" s="8">
        <v>145.27305603027344</v>
      </c>
      <c r="BG465" s="8">
        <v>14.756998062133789</v>
      </c>
      <c r="BH465" s="8">
        <v>17.448736190795898</v>
      </c>
      <c r="BI465" s="8">
        <v>45.289188385009766</v>
      </c>
      <c r="BJ465" s="8">
        <v>53.550125122070313</v>
      </c>
      <c r="BK465" s="8">
        <v>350.3309326171875</v>
      </c>
      <c r="BL465" s="8">
        <v>1800.0550537109375</v>
      </c>
      <c r="BM465" s="8">
        <v>1217.2767333984375</v>
      </c>
      <c r="BN465" s="8">
        <v>101.12005615234375</v>
      </c>
      <c r="BO465" s="8">
        <v>-2.2438192367553711</v>
      </c>
      <c r="BP465" s="8">
        <v>-1.0096282958984375</v>
      </c>
      <c r="BQ465" s="8">
        <v>0.75</v>
      </c>
      <c r="BR465" s="8">
        <v>-1.355140209197998</v>
      </c>
      <c r="BS465" s="8">
        <v>7.355140209197998</v>
      </c>
      <c r="BT465" s="8">
        <v>1</v>
      </c>
      <c r="BU465" s="8">
        <v>0</v>
      </c>
      <c r="BV465" s="8">
        <v>0.15999999642372131</v>
      </c>
      <c r="BW465" s="8">
        <v>111115</v>
      </c>
      <c r="BX465">
        <f t="shared" si="244"/>
        <v>1.7516546630859373</v>
      </c>
      <c r="BY465">
        <f t="shared" si="245"/>
        <v>4.7987273728577447E-3</v>
      </c>
      <c r="BZ465">
        <f t="shared" si="246"/>
        <v>299.90087356567381</v>
      </c>
      <c r="CA465">
        <f t="shared" si="247"/>
        <v>298.74834480285642</v>
      </c>
      <c r="CB465">
        <f t="shared" si="248"/>
        <v>288.00880215625148</v>
      </c>
      <c r="CC465">
        <f t="shared" si="268"/>
        <v>0.23208509799121263</v>
      </c>
      <c r="CD465">
        <f t="shared" si="249"/>
        <v>3.5271233455952324</v>
      </c>
      <c r="CE465">
        <f t="shared" si="250"/>
        <v>34.880551690768428</v>
      </c>
      <c r="CF465">
        <f t="shared" si="251"/>
        <v>17.431815499972529</v>
      </c>
      <c r="CG465">
        <f t="shared" si="252"/>
        <v>26.174609184265137</v>
      </c>
      <c r="CH465">
        <f t="shared" si="253"/>
        <v>3.4092796594026389</v>
      </c>
      <c r="CI465">
        <f t="shared" si="254"/>
        <v>0.26808282704606418</v>
      </c>
      <c r="CJ465">
        <f t="shared" si="255"/>
        <v>1.7644171834007139</v>
      </c>
      <c r="CK465">
        <f t="shared" si="256"/>
        <v>1.644862476001925</v>
      </c>
      <c r="CL465">
        <f t="shared" si="257"/>
        <v>0.16824972380108408</v>
      </c>
      <c r="CM465">
        <f t="shared" si="258"/>
        <v>8.4898480508802745</v>
      </c>
      <c r="CN465">
        <f t="shared" si="259"/>
        <v>0.57793306556155555</v>
      </c>
      <c r="CO465">
        <f t="shared" si="260"/>
        <v>50.162474666709691</v>
      </c>
      <c r="CP465">
        <f t="shared" si="261"/>
        <v>143.85381078675314</v>
      </c>
      <c r="CQ465">
        <f t="shared" si="262"/>
        <v>3.4055233769203698E-2</v>
      </c>
      <c r="CR465">
        <f t="shared" si="263"/>
        <v>0</v>
      </c>
      <c r="CS465">
        <f t="shared" si="264"/>
        <v>1530.0467956542968</v>
      </c>
      <c r="CT465">
        <f t="shared" si="265"/>
        <v>0</v>
      </c>
      <c r="CU465" t="e">
        <f t="shared" si="266"/>
        <v>#DIV/0!</v>
      </c>
      <c r="CV465" t="e">
        <f t="shared" si="267"/>
        <v>#DIV/0!</v>
      </c>
    </row>
    <row r="466" spans="1:100" x14ac:dyDescent="0.3">
      <c r="A466" s="4" t="str">
        <f>VLOOKUP(B466,ListCodeMtrx!A$1:B$91,2,TRUE)</f>
        <v>M4</v>
      </c>
      <c r="B466">
        <v>4</v>
      </c>
      <c r="C466" s="10">
        <v>4</v>
      </c>
      <c r="D466" s="10">
        <v>1</v>
      </c>
      <c r="E466" s="10">
        <v>1</v>
      </c>
      <c r="F466" s="1">
        <v>79</v>
      </c>
      <c r="G466" s="3">
        <v>41323</v>
      </c>
      <c r="H466" s="11">
        <v>1</v>
      </c>
      <c r="I466" s="11">
        <v>199.20044685583531</v>
      </c>
      <c r="J466" s="11">
        <v>3.5621165384535067</v>
      </c>
      <c r="K466" s="11">
        <v>235.82463582879748</v>
      </c>
      <c r="L466" s="11">
        <v>294.66741070175465</v>
      </c>
      <c r="M466" s="1">
        <v>45.3</v>
      </c>
      <c r="N466" s="8">
        <v>4</v>
      </c>
      <c r="O466" s="8" t="s">
        <v>645</v>
      </c>
      <c r="P466" s="12">
        <v>0.16111111111111112</v>
      </c>
      <c r="Q466" s="12">
        <f t="shared" si="225"/>
        <v>0.41049768518518515</v>
      </c>
      <c r="R466" s="8">
        <v>1029.5</v>
      </c>
      <c r="S466" s="8">
        <v>0</v>
      </c>
      <c r="T466" s="13" t="s">
        <v>192</v>
      </c>
      <c r="U466" s="14">
        <f t="shared" si="227"/>
        <v>31.754241347912128</v>
      </c>
      <c r="V466" s="14">
        <f t="shared" si="228"/>
        <v>0.29127352404969553</v>
      </c>
      <c r="W466" s="14">
        <f t="shared" si="229"/>
        <v>194.9653411421167</v>
      </c>
      <c r="X466" s="15">
        <v>26.789480209350586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t="e">
        <f t="shared" si="230"/>
        <v>#DIV/0!</v>
      </c>
      <c r="AG466" t="e">
        <f t="shared" si="231"/>
        <v>#DIV/0!</v>
      </c>
      <c r="AH466" t="e">
        <f t="shared" si="232"/>
        <v>#DIV/0!</v>
      </c>
      <c r="AI466" s="8">
        <v>-1</v>
      </c>
      <c r="AJ466" s="8">
        <v>0.85</v>
      </c>
      <c r="AK466" s="8">
        <v>0.85</v>
      </c>
      <c r="AL466" s="8">
        <v>9.9698953628540039</v>
      </c>
      <c r="AM466">
        <f t="shared" si="233"/>
        <v>0.85</v>
      </c>
      <c r="AN466">
        <f t="shared" si="234"/>
        <v>2.1417851675127639E-2</v>
      </c>
      <c r="AO466" t="e">
        <f t="shared" si="235"/>
        <v>#DIV/0!</v>
      </c>
      <c r="AP466" t="e">
        <f t="shared" si="236"/>
        <v>#DIV/0!</v>
      </c>
      <c r="AQ466" t="e">
        <f t="shared" si="237"/>
        <v>#DIV/0!</v>
      </c>
      <c r="AR466" s="8">
        <v>0</v>
      </c>
      <c r="AS466" s="8">
        <v>0.5</v>
      </c>
      <c r="AT466" t="e">
        <f t="shared" si="238"/>
        <v>#DIV/0!</v>
      </c>
      <c r="AU466">
        <f t="shared" si="239"/>
        <v>4.7555495749160324</v>
      </c>
      <c r="AV466">
        <f t="shared" si="240"/>
        <v>1.6569618366156842</v>
      </c>
      <c r="AW466">
        <f t="shared" si="241"/>
        <v>26.789480209350586</v>
      </c>
      <c r="AX466" s="8">
        <v>2</v>
      </c>
      <c r="AY466">
        <f t="shared" si="242"/>
        <v>4.644859790802002</v>
      </c>
      <c r="AZ466" s="8">
        <v>1</v>
      </c>
      <c r="BA466">
        <f t="shared" si="243"/>
        <v>9.2897195816040039</v>
      </c>
      <c r="BB466" s="8">
        <v>25.652847290039062</v>
      </c>
      <c r="BC466" s="8">
        <v>26.789480209350586</v>
      </c>
      <c r="BD466" s="8">
        <v>25.136093139648437</v>
      </c>
      <c r="BE466" s="8">
        <v>400.97857666015625</v>
      </c>
      <c r="BF466" s="8">
        <v>381.81390380859375</v>
      </c>
      <c r="BG466" s="8">
        <v>15.911384582519531</v>
      </c>
      <c r="BH466" s="8">
        <v>18.575836181640625</v>
      </c>
      <c r="BI466" s="8">
        <v>48.668941497802734</v>
      </c>
      <c r="BJ466" s="8">
        <v>56.818828582763672</v>
      </c>
      <c r="BK466" s="8">
        <v>350.33184814453125</v>
      </c>
      <c r="BL466" s="8">
        <v>1799.172119140625</v>
      </c>
      <c r="BM466" s="8">
        <v>1242.03515625</v>
      </c>
      <c r="BN466" s="8">
        <v>101.10887908935547</v>
      </c>
      <c r="BO466" s="8">
        <v>-7.4237508773803711</v>
      </c>
      <c r="BP466" s="8">
        <v>-1.0218238830566406</v>
      </c>
      <c r="BQ466" s="8">
        <v>0.5</v>
      </c>
      <c r="BR466" s="8">
        <v>-1.355140209197998</v>
      </c>
      <c r="BS466" s="8">
        <v>7.355140209197998</v>
      </c>
      <c r="BT466" s="8">
        <v>1</v>
      </c>
      <c r="BU466" s="8">
        <v>0</v>
      </c>
      <c r="BV466" s="8">
        <v>0.15999999642372131</v>
      </c>
      <c r="BW466" s="8">
        <v>111115</v>
      </c>
      <c r="BX466">
        <f t="shared" si="244"/>
        <v>1.7516592407226561</v>
      </c>
      <c r="BY466">
        <f t="shared" si="245"/>
        <v>4.7555495749160327E-3</v>
      </c>
      <c r="BZ466">
        <f t="shared" si="246"/>
        <v>299.93948020935056</v>
      </c>
      <c r="CA466">
        <f t="shared" si="247"/>
        <v>298.80284729003904</v>
      </c>
      <c r="CB466">
        <f t="shared" si="248"/>
        <v>287.8675326281591</v>
      </c>
      <c r="CC466">
        <f t="shared" si="268"/>
        <v>0.23922207162631987</v>
      </c>
      <c r="CD466">
        <f t="shared" si="249"/>
        <v>3.5351438110888607</v>
      </c>
      <c r="CE466">
        <f t="shared" si="250"/>
        <v>34.96373259132524</v>
      </c>
      <c r="CF466">
        <f t="shared" si="251"/>
        <v>16.387896409684615</v>
      </c>
      <c r="CG466">
        <f t="shared" si="252"/>
        <v>26.221163749694824</v>
      </c>
      <c r="CH466">
        <f t="shared" si="253"/>
        <v>3.4186705006902973</v>
      </c>
      <c r="CI466">
        <f t="shared" si="254"/>
        <v>0.28241846436258811</v>
      </c>
      <c r="CJ466">
        <f t="shared" si="255"/>
        <v>1.8781819744731765</v>
      </c>
      <c r="CK466">
        <f t="shared" si="256"/>
        <v>1.5404885262171208</v>
      </c>
      <c r="CL466">
        <f t="shared" si="257"/>
        <v>0.17728631155495719</v>
      </c>
      <c r="CM466">
        <f t="shared" si="258"/>
        <v>19.71272710415322</v>
      </c>
      <c r="CN466">
        <f t="shared" si="259"/>
        <v>0.51062923376371938</v>
      </c>
      <c r="CO466">
        <f t="shared" si="260"/>
        <v>53.303759923747343</v>
      </c>
      <c r="CP466">
        <f t="shared" si="261"/>
        <v>377.1993160976179</v>
      </c>
      <c r="CQ466">
        <f t="shared" si="262"/>
        <v>4.4873370261673401E-2</v>
      </c>
      <c r="CR466">
        <f t="shared" si="263"/>
        <v>0</v>
      </c>
      <c r="CS466">
        <f t="shared" si="264"/>
        <v>1529.2963012695311</v>
      </c>
      <c r="CT466">
        <f t="shared" si="265"/>
        <v>0</v>
      </c>
      <c r="CU466" t="e">
        <f t="shared" si="266"/>
        <v>#DIV/0!</v>
      </c>
      <c r="CV466" t="e">
        <f t="shared" si="267"/>
        <v>#DIV/0!</v>
      </c>
    </row>
    <row r="467" spans="1:100" x14ac:dyDescent="0.3">
      <c r="A467" s="4" t="str">
        <f>VLOOKUP(B467,ListCodeMtrx!A$1:B$91,2,TRUE)</f>
        <v>M4</v>
      </c>
      <c r="B467">
        <v>4</v>
      </c>
      <c r="C467" s="10">
        <v>4</v>
      </c>
      <c r="D467" s="10">
        <v>1</v>
      </c>
      <c r="E467" s="10">
        <v>1</v>
      </c>
      <c r="F467" s="1">
        <v>79</v>
      </c>
      <c r="G467" s="3">
        <v>41323</v>
      </c>
      <c r="H467" s="11">
        <v>1</v>
      </c>
      <c r="I467" s="11">
        <v>199.20044685583531</v>
      </c>
      <c r="J467" s="11">
        <v>3.5621165384535067</v>
      </c>
      <c r="K467" s="11">
        <v>235.82463582879748</v>
      </c>
      <c r="L467" s="11">
        <v>294.66741070175465</v>
      </c>
      <c r="M467" s="1">
        <v>45.3</v>
      </c>
      <c r="N467" s="8">
        <v>5</v>
      </c>
      <c r="O467" s="8" t="s">
        <v>646</v>
      </c>
      <c r="P467" s="12">
        <v>0.16111111111111112</v>
      </c>
      <c r="Q467" s="12">
        <f t="shared" si="225"/>
        <v>0.41291666666666671</v>
      </c>
      <c r="R467" s="8">
        <v>1238.5</v>
      </c>
      <c r="S467" s="8">
        <v>0</v>
      </c>
      <c r="T467" s="13">
        <v>800</v>
      </c>
      <c r="U467" s="14">
        <f t="shared" si="227"/>
        <v>52.826938902539936</v>
      </c>
      <c r="V467" s="14">
        <f t="shared" si="228"/>
        <v>0.26733928843211902</v>
      </c>
      <c r="W467" s="14">
        <f t="shared" si="229"/>
        <v>428.34000903892434</v>
      </c>
      <c r="X467" s="15">
        <v>27.035617828369141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t="e">
        <f t="shared" si="230"/>
        <v>#DIV/0!</v>
      </c>
      <c r="AG467" t="e">
        <f t="shared" si="231"/>
        <v>#DIV/0!</v>
      </c>
      <c r="AH467" t="e">
        <f t="shared" si="232"/>
        <v>#DIV/0!</v>
      </c>
      <c r="AI467" s="8">
        <v>-1</v>
      </c>
      <c r="AJ467" s="8">
        <v>0.85</v>
      </c>
      <c r="AK467" s="8">
        <v>0.85</v>
      </c>
      <c r="AL467" s="8">
        <v>9.9698953628540039</v>
      </c>
      <c r="AM467">
        <f t="shared" si="233"/>
        <v>0.85</v>
      </c>
      <c r="AN467">
        <f t="shared" si="234"/>
        <v>3.5204089880682653E-2</v>
      </c>
      <c r="AO467" t="e">
        <f t="shared" si="235"/>
        <v>#DIV/0!</v>
      </c>
      <c r="AP467" t="e">
        <f t="shared" si="236"/>
        <v>#DIV/0!</v>
      </c>
      <c r="AQ467" t="e">
        <f t="shared" si="237"/>
        <v>#DIV/0!</v>
      </c>
      <c r="AR467" s="8">
        <v>0</v>
      </c>
      <c r="AS467" s="8">
        <v>0.5</v>
      </c>
      <c r="AT467" t="e">
        <f t="shared" si="238"/>
        <v>#DIV/0!</v>
      </c>
      <c r="AU467">
        <f t="shared" si="239"/>
        <v>4.3694583063474957</v>
      </c>
      <c r="AV467">
        <f t="shared" si="240"/>
        <v>1.6536421280162046</v>
      </c>
      <c r="AW467">
        <f t="shared" si="241"/>
        <v>27.035617828369141</v>
      </c>
      <c r="AX467" s="8">
        <v>2</v>
      </c>
      <c r="AY467">
        <f t="shared" si="242"/>
        <v>4.644859790802002</v>
      </c>
      <c r="AZ467" s="8">
        <v>1</v>
      </c>
      <c r="BA467">
        <f t="shared" si="243"/>
        <v>9.2897195816040039</v>
      </c>
      <c r="BB467" s="8">
        <v>25.684070587158203</v>
      </c>
      <c r="BC467" s="8">
        <v>27.035617828369141</v>
      </c>
      <c r="BD467" s="8">
        <v>25.130847930908203</v>
      </c>
      <c r="BE467" s="8">
        <v>800.4012451171875</v>
      </c>
      <c r="BF467" s="8">
        <v>768.3272705078125</v>
      </c>
      <c r="BG467" s="8">
        <v>16.672052383422852</v>
      </c>
      <c r="BH467" s="8">
        <v>19.118766784667969</v>
      </c>
      <c r="BI467" s="8">
        <v>50.899543762207031</v>
      </c>
      <c r="BJ467" s="8">
        <v>58.369327545166016</v>
      </c>
      <c r="BK467" s="8">
        <v>350.3408203125</v>
      </c>
      <c r="BL467" s="8">
        <v>1798.8197021484375</v>
      </c>
      <c r="BM467" s="8">
        <v>1264.4005126953125</v>
      </c>
      <c r="BN467" s="8">
        <v>101.10546112060547</v>
      </c>
      <c r="BO467" s="8">
        <v>-18.894088745117188</v>
      </c>
      <c r="BP467" s="8">
        <v>-0.98479461669921875</v>
      </c>
      <c r="BQ467" s="8">
        <v>0.25</v>
      </c>
      <c r="BR467" s="8">
        <v>-1.355140209197998</v>
      </c>
      <c r="BS467" s="8">
        <v>7.355140209197998</v>
      </c>
      <c r="BT467" s="8">
        <v>1</v>
      </c>
      <c r="BU467" s="8">
        <v>0</v>
      </c>
      <c r="BV467" s="8">
        <v>0.15999999642372131</v>
      </c>
      <c r="BW467" s="8">
        <v>111115</v>
      </c>
      <c r="BX467">
        <f t="shared" si="244"/>
        <v>1.7517041015624999</v>
      </c>
      <c r="BY467">
        <f t="shared" si="245"/>
        <v>4.3694583063474957E-3</v>
      </c>
      <c r="BZ467">
        <f t="shared" si="246"/>
        <v>300.18561782836912</v>
      </c>
      <c r="CA467">
        <f t="shared" si="247"/>
        <v>298.83407058715818</v>
      </c>
      <c r="CB467">
        <f t="shared" si="248"/>
        <v>287.81114591066944</v>
      </c>
      <c r="CC467">
        <f t="shared" si="268"/>
        <v>0.29241741295840551</v>
      </c>
      <c r="CD467">
        <f t="shared" si="249"/>
        <v>3.5866538598373752</v>
      </c>
      <c r="CE467">
        <f t="shared" si="250"/>
        <v>35.474383085587931</v>
      </c>
      <c r="CF467">
        <f t="shared" si="251"/>
        <v>16.355616300919962</v>
      </c>
      <c r="CG467">
        <f t="shared" si="252"/>
        <v>26.359844207763672</v>
      </c>
      <c r="CH467">
        <f t="shared" si="253"/>
        <v>3.4467786934516251</v>
      </c>
      <c r="CI467">
        <f t="shared" si="254"/>
        <v>0.25986101544967777</v>
      </c>
      <c r="CJ467">
        <f t="shared" si="255"/>
        <v>1.9330117318211706</v>
      </c>
      <c r="CK467">
        <f t="shared" si="256"/>
        <v>1.5137669616304545</v>
      </c>
      <c r="CL467">
        <f t="shared" si="257"/>
        <v>0.16306885309550984</v>
      </c>
      <c r="CM467">
        <f t="shared" si="258"/>
        <v>43.307514130284765</v>
      </c>
      <c r="CN467">
        <f t="shared" si="259"/>
        <v>0.55749681871348977</v>
      </c>
      <c r="CO467">
        <f t="shared" si="260"/>
        <v>53.926632047925224</v>
      </c>
      <c r="CP467">
        <f t="shared" si="261"/>
        <v>760.65035766970561</v>
      </c>
      <c r="CQ467">
        <f t="shared" si="262"/>
        <v>3.7451884005456716E-2</v>
      </c>
      <c r="CR467">
        <f t="shared" si="263"/>
        <v>0</v>
      </c>
      <c r="CS467">
        <f t="shared" si="264"/>
        <v>1528.9967468261718</v>
      </c>
      <c r="CT467">
        <f t="shared" si="265"/>
        <v>0</v>
      </c>
      <c r="CU467" t="e">
        <f t="shared" si="266"/>
        <v>#DIV/0!</v>
      </c>
      <c r="CV467" t="e">
        <f t="shared" si="267"/>
        <v>#DIV/0!</v>
      </c>
    </row>
    <row r="468" spans="1:100" x14ac:dyDescent="0.3">
      <c r="A468" s="4" t="str">
        <f>VLOOKUP(B468,ListCodeMtrx!A$1:B$91,2,TRUE)</f>
        <v>M4</v>
      </c>
      <c r="B468" s="5">
        <v>4</v>
      </c>
      <c r="C468" s="10">
        <v>4</v>
      </c>
      <c r="D468" s="10">
        <v>1</v>
      </c>
      <c r="E468" s="10">
        <v>1</v>
      </c>
      <c r="F468" s="1">
        <v>79</v>
      </c>
      <c r="G468" s="17">
        <v>41323</v>
      </c>
      <c r="H468" s="11">
        <v>1</v>
      </c>
      <c r="I468" s="11">
        <v>199.20044685583531</v>
      </c>
      <c r="J468" s="11">
        <v>3.5621165384535067</v>
      </c>
      <c r="K468" s="11">
        <v>235.82463582879748</v>
      </c>
      <c r="L468" s="11">
        <v>294.66741070175465</v>
      </c>
      <c r="M468" s="1">
        <v>45.3</v>
      </c>
      <c r="N468" s="19">
        <v>6</v>
      </c>
      <c r="O468" s="19" t="s">
        <v>647</v>
      </c>
      <c r="P468" s="12">
        <v>0.16111111111111112</v>
      </c>
      <c r="Q468" s="12">
        <f t="shared" ref="Q468:Q531" si="269">O468-P468</f>
        <v>0.41445601851851854</v>
      </c>
      <c r="R468" s="19">
        <v>1363</v>
      </c>
      <c r="S468" s="19">
        <v>0</v>
      </c>
      <c r="T468" s="13" t="s">
        <v>194</v>
      </c>
      <c r="U468" s="5">
        <f t="shared" si="227"/>
        <v>30.83638356312964</v>
      </c>
      <c r="V468" s="5">
        <f t="shared" si="228"/>
        <v>0.2323647853066223</v>
      </c>
      <c r="W468" s="5">
        <f t="shared" si="229"/>
        <v>156.61363599709429</v>
      </c>
      <c r="X468" s="5">
        <v>27.433443069458008</v>
      </c>
      <c r="Y468" s="19">
        <v>1</v>
      </c>
      <c r="Z468" s="19">
        <v>1</v>
      </c>
      <c r="AA468" s="19">
        <v>0</v>
      </c>
      <c r="AB468" s="19">
        <v>0</v>
      </c>
      <c r="AC468" s="19">
        <v>272.986328125</v>
      </c>
      <c r="AD468" s="19">
        <v>533.14306640625</v>
      </c>
      <c r="AE468" s="19">
        <v>361.1689453125</v>
      </c>
      <c r="AF468" s="5" t="e">
        <f t="shared" si="230"/>
        <v>#DIV/0!</v>
      </c>
      <c r="AG468" s="5">
        <f t="shared" si="231"/>
        <v>0.48796796708786794</v>
      </c>
      <c r="AH468" s="5">
        <f t="shared" si="232"/>
        <v>0.3225665528260051</v>
      </c>
      <c r="AI468" s="19">
        <v>-1</v>
      </c>
      <c r="AJ468" s="19">
        <v>0.85</v>
      </c>
      <c r="AK468" s="19">
        <v>0.85</v>
      </c>
      <c r="AL468" s="19">
        <v>9.9458990097045898</v>
      </c>
      <c r="AM468" s="5">
        <f t="shared" si="233"/>
        <v>0.84999999999999987</v>
      </c>
      <c r="AN468" s="5">
        <f t="shared" si="234"/>
        <v>2.0785209183734554E-2</v>
      </c>
      <c r="AO468" s="5">
        <f t="shared" si="235"/>
        <v>0.66104042597517643</v>
      </c>
      <c r="AP468" s="5">
        <f t="shared" si="236"/>
        <v>1.953002811782298</v>
      </c>
      <c r="AQ468" s="5">
        <f t="shared" si="237"/>
        <v>-1</v>
      </c>
      <c r="AR468" s="19">
        <v>1801.9818115234375</v>
      </c>
      <c r="AS468" s="19">
        <v>0.5</v>
      </c>
      <c r="AT468" s="5">
        <f t="shared" si="238"/>
        <v>247.03510100926695</v>
      </c>
      <c r="AU468" s="5">
        <f t="shared" si="239"/>
        <v>4.0813243923273141</v>
      </c>
      <c r="AV468" s="5">
        <f t="shared" si="240"/>
        <v>1.7700909566318701</v>
      </c>
      <c r="AW468" s="5">
        <f t="shared" si="241"/>
        <v>27.433443069458008</v>
      </c>
      <c r="AX468" s="19">
        <v>2</v>
      </c>
      <c r="AY468" s="5">
        <f t="shared" si="242"/>
        <v>4.644859790802002</v>
      </c>
      <c r="AZ468" s="19">
        <v>1</v>
      </c>
      <c r="BA468" s="5">
        <f t="shared" si="243"/>
        <v>9.2897195816040039</v>
      </c>
      <c r="BB468" s="19">
        <v>25.716041564941406</v>
      </c>
      <c r="BC468" s="19">
        <v>27.433443069458008</v>
      </c>
      <c r="BD468" s="19">
        <v>25.133350372314453</v>
      </c>
      <c r="BE468" s="19">
        <v>399.70413208007812</v>
      </c>
      <c r="BF468" s="19">
        <v>381.21115112304687</v>
      </c>
      <c r="BG468" s="19">
        <v>16.518037796020508</v>
      </c>
      <c r="BH468" s="19">
        <v>18.804283142089844</v>
      </c>
      <c r="BI468" s="19">
        <v>50.333473205566406</v>
      </c>
      <c r="BJ468" s="19">
        <v>57.300075531005859</v>
      </c>
      <c r="BK468" s="19">
        <v>350.31918334960937</v>
      </c>
      <c r="BL468" s="19">
        <v>1801.9818115234375</v>
      </c>
      <c r="BM468" s="19">
        <v>1323.08154296875</v>
      </c>
      <c r="BN468" s="19">
        <v>101.10477447509766</v>
      </c>
      <c r="BO468" s="19">
        <v>-7.0441741943359375</v>
      </c>
      <c r="BP468" s="19">
        <v>-1.0310516357421875</v>
      </c>
      <c r="BQ468" s="19">
        <v>0.5</v>
      </c>
      <c r="BR468" s="19">
        <v>-1.355140209197998</v>
      </c>
      <c r="BS468" s="19">
        <v>7.355140209197998</v>
      </c>
      <c r="BT468" s="19">
        <v>1</v>
      </c>
      <c r="BU468" s="19">
        <v>0</v>
      </c>
      <c r="BV468" s="19">
        <v>0.15999999642372131</v>
      </c>
      <c r="BW468" s="19">
        <v>111115</v>
      </c>
      <c r="BX468" s="5">
        <f t="shared" si="244"/>
        <v>1.7515959167480466</v>
      </c>
      <c r="BY468" s="5">
        <f t="shared" si="245"/>
        <v>4.0813243923273138E-3</v>
      </c>
      <c r="BZ468" s="5">
        <f t="shared" si="246"/>
        <v>300.58344306945799</v>
      </c>
      <c r="CA468" s="5">
        <f t="shared" si="247"/>
        <v>298.86604156494138</v>
      </c>
      <c r="CB468" s="5">
        <f t="shared" si="248"/>
        <v>288.31708339936085</v>
      </c>
      <c r="CC468" s="5">
        <f t="shared" si="268"/>
        <v>0.32523507575238775</v>
      </c>
      <c r="CD468" s="5">
        <f t="shared" si="249"/>
        <v>3.6712937628787445</v>
      </c>
      <c r="CE468" s="5">
        <f t="shared" si="250"/>
        <v>36.311774413610827</v>
      </c>
      <c r="CF468" s="5">
        <f t="shared" si="251"/>
        <v>17.507491271520983</v>
      </c>
      <c r="CG468" s="5">
        <f t="shared" si="252"/>
        <v>26.574742317199707</v>
      </c>
      <c r="CH468" s="5">
        <f t="shared" si="253"/>
        <v>3.4907335983199106</v>
      </c>
      <c r="CI468" s="5">
        <f t="shared" si="254"/>
        <v>0.22669445186174958</v>
      </c>
      <c r="CJ468" s="5">
        <f t="shared" si="255"/>
        <v>1.9012028062468744</v>
      </c>
      <c r="CK468" s="5">
        <f t="shared" si="256"/>
        <v>1.5895307920730362</v>
      </c>
      <c r="CL468" s="5">
        <f t="shared" si="257"/>
        <v>0.14218279421505262</v>
      </c>
      <c r="CM468" s="5">
        <f t="shared" si="258"/>
        <v>15.834386347211256</v>
      </c>
      <c r="CN468" s="5">
        <f t="shared" si="259"/>
        <v>0.41083172812681634</v>
      </c>
      <c r="CO468" s="5">
        <f t="shared" si="260"/>
        <v>51.62919318765794</v>
      </c>
      <c r="CP468" s="5">
        <f t="shared" si="261"/>
        <v>376.72994827892001</v>
      </c>
      <c r="CQ468" s="5">
        <f t="shared" si="262"/>
        <v>4.2259916193623834E-2</v>
      </c>
      <c r="CR468" s="5">
        <f t="shared" si="263"/>
        <v>0</v>
      </c>
      <c r="CS468" s="5">
        <f t="shared" si="264"/>
        <v>1531.6845397949216</v>
      </c>
      <c r="CT468" s="5">
        <f t="shared" si="265"/>
        <v>260.15673828125</v>
      </c>
      <c r="CU468" s="5">
        <f t="shared" si="266"/>
        <v>0.3225665528260051</v>
      </c>
      <c r="CV468" s="5" t="e">
        <f t="shared" si="267"/>
        <v>#DIV/0!</v>
      </c>
    </row>
    <row r="469" spans="1:100" x14ac:dyDescent="0.3">
      <c r="A469" s="4" t="str">
        <f>VLOOKUP(B469,ListCodeMtrx!A$1:B$91,2,TRUE)</f>
        <v>M6</v>
      </c>
      <c r="B469">
        <v>6</v>
      </c>
      <c r="C469" s="10">
        <v>6</v>
      </c>
      <c r="D469" s="10">
        <v>1</v>
      </c>
      <c r="E469" s="10">
        <v>2</v>
      </c>
      <c r="F469" s="1">
        <v>79</v>
      </c>
      <c r="G469" s="3">
        <v>41323</v>
      </c>
      <c r="H469" s="11">
        <v>1</v>
      </c>
      <c r="I469" s="11">
        <v>160.24859546330899</v>
      </c>
      <c r="J469" s="11">
        <v>2.8557891712904153</v>
      </c>
      <c r="K469" s="11">
        <v>188.2082681506738</v>
      </c>
      <c r="L469" s="11">
        <v>274.75618255444709</v>
      </c>
      <c r="M469" s="1">
        <v>47.6</v>
      </c>
      <c r="N469" s="8">
        <v>7</v>
      </c>
      <c r="O469" s="8" t="s">
        <v>648</v>
      </c>
      <c r="P469" s="12">
        <v>0.16111111111111112</v>
      </c>
      <c r="Q469" s="12">
        <f t="shared" si="269"/>
        <v>0.4190046296296297</v>
      </c>
      <c r="R469" s="8">
        <v>1764.5</v>
      </c>
      <c r="S469" s="8">
        <v>0</v>
      </c>
      <c r="T469" s="13">
        <v>400</v>
      </c>
      <c r="U469">
        <f t="shared" si="227"/>
        <v>35.655439957083949</v>
      </c>
      <c r="V469">
        <f t="shared" si="228"/>
        <v>0.57470978307841014</v>
      </c>
      <c r="W469">
        <f t="shared" si="229"/>
        <v>266.74838781994345</v>
      </c>
      <c r="X469">
        <v>25.682622909545898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t="e">
        <f t="shared" si="230"/>
        <v>#DIV/0!</v>
      </c>
      <c r="AG469" t="e">
        <f t="shared" si="231"/>
        <v>#DIV/0!</v>
      </c>
      <c r="AH469" t="e">
        <f t="shared" si="232"/>
        <v>#DIV/0!</v>
      </c>
      <c r="AI469" s="8">
        <v>-1</v>
      </c>
      <c r="AJ469" s="8">
        <v>0.85</v>
      </c>
      <c r="AK469" s="8">
        <v>0.85</v>
      </c>
      <c r="AL469" s="8">
        <v>9.9458990097045898</v>
      </c>
      <c r="AM469">
        <f t="shared" si="233"/>
        <v>0.84999999999999987</v>
      </c>
      <c r="AN469">
        <f t="shared" si="234"/>
        <v>2.393383045901103E-2</v>
      </c>
      <c r="AO469" t="e">
        <f t="shared" si="235"/>
        <v>#DIV/0!</v>
      </c>
      <c r="AP469" t="e">
        <f t="shared" si="236"/>
        <v>#DIV/0!</v>
      </c>
      <c r="AQ469" t="e">
        <f t="shared" si="237"/>
        <v>#DIV/0!</v>
      </c>
      <c r="AR469" s="8">
        <v>1801.9818115234375</v>
      </c>
      <c r="AS469" s="8">
        <v>0.5</v>
      </c>
      <c r="AT469" t="e">
        <f t="shared" si="238"/>
        <v>#DIV/0!</v>
      </c>
      <c r="AU469">
        <f t="shared" si="239"/>
        <v>7.042507444633852</v>
      </c>
      <c r="AV469">
        <f t="shared" si="240"/>
        <v>1.2807116854612155</v>
      </c>
      <c r="AW469">
        <f t="shared" si="241"/>
        <v>25.682622909545898</v>
      </c>
      <c r="AX469" s="8">
        <v>2</v>
      </c>
      <c r="AY469">
        <f t="shared" si="242"/>
        <v>4.644859790802002</v>
      </c>
      <c r="AZ469" s="8">
        <v>1</v>
      </c>
      <c r="BA469">
        <f t="shared" si="243"/>
        <v>9.2897195816040039</v>
      </c>
      <c r="BB469" s="8">
        <v>25.580947875976562</v>
      </c>
      <c r="BC469" s="8">
        <v>25.682622909545898</v>
      </c>
      <c r="BD469" s="8">
        <v>25.129440307617188</v>
      </c>
      <c r="BE469" s="8">
        <v>399.8009033203125</v>
      </c>
      <c r="BF469" s="8">
        <v>377.92657470703125</v>
      </c>
      <c r="BG469" s="8">
        <v>16.147226333618164</v>
      </c>
      <c r="BH469" s="8">
        <v>20.086881637573242</v>
      </c>
      <c r="BI469" s="8">
        <v>49.594978332519531</v>
      </c>
      <c r="BJ469" s="8">
        <v>61.695331573486328</v>
      </c>
      <c r="BK469" s="8">
        <v>350.3375244140625</v>
      </c>
      <c r="BL469" s="8">
        <v>1801.802978515625</v>
      </c>
      <c r="BM469" s="8">
        <v>2078.893798828125</v>
      </c>
      <c r="BN469" s="8">
        <v>101.09556579589844</v>
      </c>
      <c r="BO469" s="8">
        <v>-6.8123626708984375</v>
      </c>
      <c r="BP469" s="8">
        <v>-1.1309947967529297</v>
      </c>
      <c r="BQ469" s="8">
        <v>0.25</v>
      </c>
      <c r="BR469" s="8">
        <v>-1.355140209197998</v>
      </c>
      <c r="BS469" s="8">
        <v>7.355140209197998</v>
      </c>
      <c r="BT469" s="8">
        <v>1</v>
      </c>
      <c r="BU469" s="8">
        <v>0</v>
      </c>
      <c r="BV469" s="8">
        <v>0.15999999642372131</v>
      </c>
      <c r="BW469" s="8">
        <v>111115</v>
      </c>
      <c r="BX469">
        <f t="shared" si="244"/>
        <v>1.7516876220703121</v>
      </c>
      <c r="BY469">
        <f t="shared" si="245"/>
        <v>7.0425074446338522E-3</v>
      </c>
      <c r="BZ469">
        <f t="shared" si="246"/>
        <v>298.83262290954588</v>
      </c>
      <c r="CA469">
        <f t="shared" si="247"/>
        <v>298.73094787597654</v>
      </c>
      <c r="CB469">
        <f t="shared" si="248"/>
        <v>288.28847011875041</v>
      </c>
      <c r="CC469">
        <f t="shared" si="268"/>
        <v>-8.6353897169364521E-2</v>
      </c>
      <c r="CD469">
        <f t="shared" si="249"/>
        <v>3.3114063496869255</v>
      </c>
      <c r="CE469">
        <f t="shared" si="250"/>
        <v>32.755208634692394</v>
      </c>
      <c r="CF469">
        <f t="shared" si="251"/>
        <v>12.668326997119152</v>
      </c>
      <c r="CG469">
        <f t="shared" si="252"/>
        <v>25.63178539276123</v>
      </c>
      <c r="CH469">
        <f t="shared" si="253"/>
        <v>3.301434314409768</v>
      </c>
      <c r="CI469">
        <f t="shared" si="254"/>
        <v>0.54122671755527163</v>
      </c>
      <c r="CJ469">
        <f t="shared" si="255"/>
        <v>2.03069466422571</v>
      </c>
      <c r="CK469">
        <f t="shared" si="256"/>
        <v>1.270739650184058</v>
      </c>
      <c r="CL469">
        <f t="shared" si="257"/>
        <v>0.34112360644164491</v>
      </c>
      <c r="CM469">
        <f t="shared" si="258"/>
        <v>26.967079191800927</v>
      </c>
      <c r="CN469">
        <f t="shared" si="259"/>
        <v>0.70582066907236374</v>
      </c>
      <c r="CO469">
        <f t="shared" si="260"/>
        <v>62.589082902690421</v>
      </c>
      <c r="CP469">
        <f t="shared" si="261"/>
        <v>372.74505727593652</v>
      </c>
      <c r="CQ469">
        <f t="shared" si="262"/>
        <v>5.9870446135890237E-2</v>
      </c>
      <c r="CR469">
        <f t="shared" si="263"/>
        <v>0</v>
      </c>
      <c r="CS469">
        <f t="shared" si="264"/>
        <v>1531.532531738281</v>
      </c>
      <c r="CT469">
        <f t="shared" si="265"/>
        <v>0</v>
      </c>
      <c r="CU469" t="e">
        <f t="shared" si="266"/>
        <v>#DIV/0!</v>
      </c>
      <c r="CV469" t="e">
        <f t="shared" si="267"/>
        <v>#DIV/0!</v>
      </c>
    </row>
    <row r="470" spans="1:100" x14ac:dyDescent="0.3">
      <c r="A470" s="4" t="str">
        <f>VLOOKUP(B470,ListCodeMtrx!A$1:B$91,2,TRUE)</f>
        <v>M6</v>
      </c>
      <c r="B470">
        <v>6</v>
      </c>
      <c r="C470" s="10">
        <v>6</v>
      </c>
      <c r="D470" s="10">
        <v>1</v>
      </c>
      <c r="E470" s="10">
        <v>2</v>
      </c>
      <c r="F470" s="1">
        <v>79</v>
      </c>
      <c r="G470" s="3">
        <v>41323</v>
      </c>
      <c r="H470" s="11">
        <v>1</v>
      </c>
      <c r="I470" s="11">
        <v>160.24859546330899</v>
      </c>
      <c r="J470" s="11">
        <v>2.8557891712904153</v>
      </c>
      <c r="K470" s="11">
        <v>188.2082681506738</v>
      </c>
      <c r="L470" s="11">
        <v>274.75618255444709</v>
      </c>
      <c r="M470" s="1">
        <v>47.6</v>
      </c>
      <c r="N470" s="8">
        <v>8</v>
      </c>
      <c r="O470" s="8" t="s">
        <v>649</v>
      </c>
      <c r="P470" s="12">
        <v>0.16111111111111112</v>
      </c>
      <c r="Q470" s="12">
        <f t="shared" si="269"/>
        <v>0.42142361111111115</v>
      </c>
      <c r="R470" s="8">
        <v>1973.5</v>
      </c>
      <c r="S470" s="8">
        <v>0</v>
      </c>
      <c r="T470" s="13">
        <v>50</v>
      </c>
      <c r="U470">
        <f t="shared" si="227"/>
        <v>-1.010217669106694</v>
      </c>
      <c r="V470">
        <f t="shared" si="228"/>
        <v>0.52384911073122342</v>
      </c>
      <c r="W470">
        <f t="shared" si="229"/>
        <v>49.145745413970239</v>
      </c>
      <c r="X470">
        <v>26.148471832275391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t="e">
        <f t="shared" si="230"/>
        <v>#DIV/0!</v>
      </c>
      <c r="AG470" t="e">
        <f t="shared" si="231"/>
        <v>#DIV/0!</v>
      </c>
      <c r="AH470" t="e">
        <f t="shared" si="232"/>
        <v>#DIV/0!</v>
      </c>
      <c r="AI470" s="8">
        <v>-1</v>
      </c>
      <c r="AJ470" s="8">
        <v>0.85</v>
      </c>
      <c r="AK470" s="8">
        <v>0.85</v>
      </c>
      <c r="AL470" s="8">
        <v>9.9458990097045898</v>
      </c>
      <c r="AM470">
        <f t="shared" si="233"/>
        <v>0.84999999999999987</v>
      </c>
      <c r="AN470">
        <f t="shared" si="234"/>
        <v>-6.6810509787487256E-6</v>
      </c>
      <c r="AO470" t="e">
        <f t="shared" si="235"/>
        <v>#DIV/0!</v>
      </c>
      <c r="AP470" t="e">
        <f t="shared" si="236"/>
        <v>#DIV/0!</v>
      </c>
      <c r="AQ470" t="e">
        <f t="shared" si="237"/>
        <v>#DIV/0!</v>
      </c>
      <c r="AR470" s="8">
        <v>1801.9818115234375</v>
      </c>
      <c r="AS470" s="8">
        <v>0.5</v>
      </c>
      <c r="AT470" t="e">
        <f t="shared" si="238"/>
        <v>#DIV/0!</v>
      </c>
      <c r="AU470">
        <f t="shared" si="239"/>
        <v>6.6944737578025508</v>
      </c>
      <c r="AV470">
        <f t="shared" si="240"/>
        <v>1.3278422568853219</v>
      </c>
      <c r="AW470">
        <f t="shared" si="241"/>
        <v>26.148471832275391</v>
      </c>
      <c r="AX470" s="8">
        <v>2</v>
      </c>
      <c r="AY470">
        <f t="shared" si="242"/>
        <v>4.644859790802002</v>
      </c>
      <c r="AZ470" s="8">
        <v>1</v>
      </c>
      <c r="BA470">
        <f t="shared" si="243"/>
        <v>9.2897195816040039</v>
      </c>
      <c r="BB470" s="8">
        <v>25.670007705688477</v>
      </c>
      <c r="BC470" s="8">
        <v>26.148471832275391</v>
      </c>
      <c r="BD470" s="8">
        <v>25.131181716918945</v>
      </c>
      <c r="BE470" s="8">
        <v>46.543685913085938</v>
      </c>
      <c r="BF470" s="8">
        <v>46.941017150878906</v>
      </c>
      <c r="BG470" s="8">
        <v>16.792745590209961</v>
      </c>
      <c r="BH470" s="8">
        <v>20.536140441894531</v>
      </c>
      <c r="BI470" s="8">
        <v>51.307319641113281</v>
      </c>
      <c r="BJ470" s="8">
        <v>62.744613647460938</v>
      </c>
      <c r="BK470" s="8">
        <v>350.32345581054687</v>
      </c>
      <c r="BL470" s="8">
        <v>1799.2359619140625</v>
      </c>
      <c r="BM470" s="8">
        <v>2075.557373046875</v>
      </c>
      <c r="BN470" s="8">
        <v>101.09859466552734</v>
      </c>
      <c r="BO470" s="8">
        <v>-0.17778778076171875</v>
      </c>
      <c r="BP470" s="8">
        <v>-1.2370052337646484</v>
      </c>
      <c r="BQ470" s="8">
        <v>0.25</v>
      </c>
      <c r="BR470" s="8">
        <v>-1.355140209197998</v>
      </c>
      <c r="BS470" s="8">
        <v>7.355140209197998</v>
      </c>
      <c r="BT470" s="8">
        <v>1</v>
      </c>
      <c r="BU470" s="8">
        <v>0</v>
      </c>
      <c r="BV470" s="8">
        <v>0.15999999642372131</v>
      </c>
      <c r="BW470" s="8">
        <v>111135</v>
      </c>
      <c r="BX470">
        <f t="shared" si="244"/>
        <v>1.7516172790527342</v>
      </c>
      <c r="BY470">
        <f t="shared" si="245"/>
        <v>6.694473757802551E-3</v>
      </c>
      <c r="BZ470">
        <f t="shared" si="246"/>
        <v>299.29847183227537</v>
      </c>
      <c r="CA470">
        <f t="shared" si="247"/>
        <v>298.82000770568845</v>
      </c>
      <c r="CB470">
        <f t="shared" si="248"/>
        <v>287.87774747168078</v>
      </c>
      <c r="CC470">
        <f t="shared" si="268"/>
        <v>-4.7349379779065774E-2</v>
      </c>
      <c r="CD470">
        <f t="shared" si="249"/>
        <v>3.4040171954147609</v>
      </c>
      <c r="CE470">
        <f t="shared" si="250"/>
        <v>33.670272140543062</v>
      </c>
      <c r="CF470">
        <f t="shared" si="251"/>
        <v>13.134131698648531</v>
      </c>
      <c r="CG470">
        <f t="shared" si="252"/>
        <v>25.909239768981934</v>
      </c>
      <c r="CH470">
        <f t="shared" si="253"/>
        <v>3.3561791535127723</v>
      </c>
      <c r="CI470">
        <f t="shared" si="254"/>
        <v>0.49588600175250658</v>
      </c>
      <c r="CJ470">
        <f t="shared" si="255"/>
        <v>2.076174938529439</v>
      </c>
      <c r="CK470">
        <f t="shared" si="256"/>
        <v>1.2800042149833333</v>
      </c>
      <c r="CL470">
        <f t="shared" si="257"/>
        <v>0.31232534430791958</v>
      </c>
      <c r="CM470">
        <f t="shared" si="258"/>
        <v>4.968565795142176</v>
      </c>
      <c r="CN470">
        <f t="shared" si="259"/>
        <v>1.0469680547399483</v>
      </c>
      <c r="CO470">
        <f t="shared" si="260"/>
        <v>62.045471044093283</v>
      </c>
      <c r="CP470">
        <f t="shared" si="261"/>
        <v>47.087823934583625</v>
      </c>
      <c r="CQ470">
        <f t="shared" si="262"/>
        <v>-1.3311175989756433E-2</v>
      </c>
      <c r="CR470">
        <f t="shared" si="263"/>
        <v>0</v>
      </c>
      <c r="CS470">
        <f t="shared" si="264"/>
        <v>1529.3505676269529</v>
      </c>
      <c r="CT470">
        <f t="shared" si="265"/>
        <v>0</v>
      </c>
      <c r="CU470" t="e">
        <f t="shared" si="266"/>
        <v>#DIV/0!</v>
      </c>
      <c r="CV470" t="e">
        <f t="shared" si="267"/>
        <v>#DIV/0!</v>
      </c>
    </row>
    <row r="471" spans="1:100" x14ac:dyDescent="0.3">
      <c r="A471" s="4" t="str">
        <f>VLOOKUP(B471,ListCodeMtrx!A$1:B$91,2,TRUE)</f>
        <v>M6</v>
      </c>
      <c r="B471">
        <v>6</v>
      </c>
      <c r="C471" s="10">
        <v>6</v>
      </c>
      <c r="D471" s="10">
        <v>1</v>
      </c>
      <c r="E471" s="10">
        <v>2</v>
      </c>
      <c r="F471" s="1">
        <v>79</v>
      </c>
      <c r="G471" s="3">
        <v>41323</v>
      </c>
      <c r="H471" s="11">
        <v>1</v>
      </c>
      <c r="I471" s="11">
        <v>160.24859546330899</v>
      </c>
      <c r="J471" s="11">
        <v>2.8557891712904153</v>
      </c>
      <c r="K471" s="11">
        <v>188.2082681506738</v>
      </c>
      <c r="L471" s="11">
        <v>274.75618255444709</v>
      </c>
      <c r="M471" s="1">
        <v>47.6</v>
      </c>
      <c r="N471" s="8">
        <v>1</v>
      </c>
      <c r="O471" s="8" t="s">
        <v>650</v>
      </c>
      <c r="P471" s="12">
        <v>0.16111111111111112</v>
      </c>
      <c r="Q471" s="12">
        <f t="shared" si="269"/>
        <v>0.42868055555555551</v>
      </c>
      <c r="R471" s="8">
        <v>468</v>
      </c>
      <c r="S471" s="8">
        <v>0</v>
      </c>
      <c r="T471" s="13" t="s">
        <v>745</v>
      </c>
      <c r="U471">
        <f t="shared" si="227"/>
        <v>33.851186073835088</v>
      </c>
      <c r="V471">
        <f t="shared" si="228"/>
        <v>0.46878176856797105</v>
      </c>
      <c r="W471">
        <f t="shared" si="229"/>
        <v>250.63383771604055</v>
      </c>
      <c r="X471">
        <v>26.674684524536133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t="e">
        <f t="shared" si="230"/>
        <v>#DIV/0!</v>
      </c>
      <c r="AG471" t="e">
        <f t="shared" si="231"/>
        <v>#DIV/0!</v>
      </c>
      <c r="AH471" t="e">
        <f t="shared" si="232"/>
        <v>#DIV/0!</v>
      </c>
      <c r="AI471" s="8">
        <v>-1</v>
      </c>
      <c r="AJ471" s="8">
        <v>0.85</v>
      </c>
      <c r="AK471" s="8">
        <v>0.85</v>
      </c>
      <c r="AL471" s="8">
        <v>9.9458990097045898</v>
      </c>
      <c r="AM471">
        <f t="shared" si="233"/>
        <v>0.84999999999999987</v>
      </c>
      <c r="AN471">
        <f t="shared" si="234"/>
        <v>2.2794340654983026E-2</v>
      </c>
      <c r="AO471" t="e">
        <f t="shared" si="235"/>
        <v>#DIV/0!</v>
      </c>
      <c r="AP471" t="e">
        <f t="shared" si="236"/>
        <v>#DIV/0!</v>
      </c>
      <c r="AQ471" t="e">
        <f t="shared" si="237"/>
        <v>#DIV/0!</v>
      </c>
      <c r="AR471" s="8">
        <v>0</v>
      </c>
      <c r="AS471" s="8">
        <v>0.5</v>
      </c>
      <c r="AT471" t="e">
        <f t="shared" si="238"/>
        <v>#DIV/0!</v>
      </c>
      <c r="AU471">
        <f t="shared" si="239"/>
        <v>6.81418514949209</v>
      </c>
      <c r="AV471">
        <f t="shared" si="240"/>
        <v>1.5013825142659698</v>
      </c>
      <c r="AW471">
        <f t="shared" si="241"/>
        <v>26.674684524536133</v>
      </c>
      <c r="AX471" s="8">
        <v>2</v>
      </c>
      <c r="AY471">
        <f t="shared" si="242"/>
        <v>4.644859790802002</v>
      </c>
      <c r="AZ471" s="8">
        <v>1</v>
      </c>
      <c r="BA471">
        <f t="shared" si="243"/>
        <v>9.2897195816040039</v>
      </c>
      <c r="BB471" s="8">
        <v>25.850934982299805</v>
      </c>
      <c r="BC471" s="8">
        <v>26.674684524536133</v>
      </c>
      <c r="BD471" s="8">
        <v>25.128217697143555</v>
      </c>
      <c r="BE471" s="8">
        <v>399.59747314453125</v>
      </c>
      <c r="BF471" s="8">
        <v>378.79937744140625</v>
      </c>
      <c r="BG471" s="8">
        <v>16.070907592773438</v>
      </c>
      <c r="BH471" s="8">
        <v>19.883562088012695</v>
      </c>
      <c r="BI471" s="8">
        <v>48.572231292724609</v>
      </c>
      <c r="BJ471" s="8">
        <v>60.095485687255859</v>
      </c>
      <c r="BK471" s="8">
        <v>350.34356689453125</v>
      </c>
      <c r="BL471" s="8">
        <v>1798.7532958984375</v>
      </c>
      <c r="BM471" s="8">
        <v>2150.69775390625</v>
      </c>
      <c r="BN471" s="8">
        <v>101.08647918701172</v>
      </c>
      <c r="BO471" s="8">
        <v>2.85333251953125</v>
      </c>
      <c r="BP471" s="8">
        <v>-1.0619716644287109</v>
      </c>
      <c r="BQ471" s="8">
        <v>0.25</v>
      </c>
      <c r="BR471" s="8">
        <v>-1.355140209197998</v>
      </c>
      <c r="BS471" s="8">
        <v>7.355140209197998</v>
      </c>
      <c r="BT471" s="8">
        <v>1</v>
      </c>
      <c r="BU471" s="8">
        <v>0</v>
      </c>
      <c r="BV471" s="8">
        <v>0.15999999642372131</v>
      </c>
      <c r="BW471" s="8">
        <v>111115</v>
      </c>
      <c r="BX471">
        <f t="shared" si="244"/>
        <v>1.7517178344726561</v>
      </c>
      <c r="BY471">
        <f t="shared" si="245"/>
        <v>6.8141851494920901E-3</v>
      </c>
      <c r="BZ471">
        <f t="shared" si="246"/>
        <v>299.82468452453611</v>
      </c>
      <c r="CA471">
        <f t="shared" si="247"/>
        <v>299.00093498229978</v>
      </c>
      <c r="CB471">
        <f t="shared" si="248"/>
        <v>287.80052091090693</v>
      </c>
      <c r="CC471">
        <f t="shared" si="268"/>
        <v>-8.182153957570712E-2</v>
      </c>
      <c r="CD471">
        <f t="shared" si="249"/>
        <v>3.5113417994395202</v>
      </c>
      <c r="CE471">
        <f t="shared" si="250"/>
        <v>34.736018384253725</v>
      </c>
      <c r="CF471">
        <f t="shared" si="251"/>
        <v>14.85245629624103</v>
      </c>
      <c r="CG471">
        <f t="shared" si="252"/>
        <v>26.262809753417969</v>
      </c>
      <c r="CH471">
        <f t="shared" si="253"/>
        <v>3.4270903366269851</v>
      </c>
      <c r="CI471">
        <f t="shared" si="254"/>
        <v>0.44626229158518194</v>
      </c>
      <c r="CJ471">
        <f t="shared" si="255"/>
        <v>2.0099592851735504</v>
      </c>
      <c r="CK471">
        <f t="shared" si="256"/>
        <v>1.4171310514534348</v>
      </c>
      <c r="CL471">
        <f t="shared" si="257"/>
        <v>0.28085336654945237</v>
      </c>
      <c r="CM471">
        <f t="shared" si="258"/>
        <v>25.335692219843406</v>
      </c>
      <c r="CN471">
        <f t="shared" si="259"/>
        <v>0.66165324612976506</v>
      </c>
      <c r="CO471">
        <f t="shared" si="260"/>
        <v>58.15311065752897</v>
      </c>
      <c r="CP471">
        <f t="shared" si="261"/>
        <v>373.88005767096098</v>
      </c>
      <c r="CQ471">
        <f t="shared" si="262"/>
        <v>5.2651959612480599E-2</v>
      </c>
      <c r="CR471">
        <f t="shared" si="263"/>
        <v>0</v>
      </c>
      <c r="CS471">
        <f t="shared" si="264"/>
        <v>1528.9403015136716</v>
      </c>
      <c r="CT471">
        <f t="shared" si="265"/>
        <v>0</v>
      </c>
      <c r="CU471" t="e">
        <f t="shared" si="266"/>
        <v>#DIV/0!</v>
      </c>
      <c r="CV471" t="e">
        <f t="shared" si="267"/>
        <v>#DIV/0!</v>
      </c>
    </row>
    <row r="472" spans="1:100" x14ac:dyDescent="0.3">
      <c r="A472" s="4" t="str">
        <f>VLOOKUP(B472,ListCodeMtrx!A$1:B$91,2,TRUE)</f>
        <v>M6</v>
      </c>
      <c r="B472">
        <v>6</v>
      </c>
      <c r="C472" s="10">
        <v>6</v>
      </c>
      <c r="D472" s="10">
        <v>1</v>
      </c>
      <c r="E472" s="10">
        <v>2</v>
      </c>
      <c r="F472" s="1">
        <v>79</v>
      </c>
      <c r="G472" s="3">
        <v>41323</v>
      </c>
      <c r="H472" s="11">
        <v>1</v>
      </c>
      <c r="I472" s="11">
        <v>160.24859546330899</v>
      </c>
      <c r="J472" s="11">
        <v>2.8557891712904153</v>
      </c>
      <c r="K472" s="11">
        <v>188.2082681506738</v>
      </c>
      <c r="L472" s="11">
        <v>274.75618255444709</v>
      </c>
      <c r="M472" s="1">
        <v>47.6</v>
      </c>
      <c r="N472" s="8">
        <v>2</v>
      </c>
      <c r="O472" s="8" t="s">
        <v>651</v>
      </c>
      <c r="P472" s="12">
        <v>0.16111111111111112</v>
      </c>
      <c r="Q472" s="12">
        <f t="shared" si="269"/>
        <v>0.43093749999999997</v>
      </c>
      <c r="R472" s="8">
        <v>663</v>
      </c>
      <c r="S472" s="8">
        <v>0</v>
      </c>
      <c r="T472" s="13" t="s">
        <v>746</v>
      </c>
      <c r="U472" s="14">
        <f t="shared" si="227"/>
        <v>-0.96606434394448049</v>
      </c>
      <c r="V472" s="14">
        <f t="shared" si="228"/>
        <v>0.43773510556683598</v>
      </c>
      <c r="W472" s="14">
        <f t="shared" si="229"/>
        <v>51.660447756707782</v>
      </c>
      <c r="X472" s="15">
        <v>26.724798202514648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t="e">
        <f t="shared" si="230"/>
        <v>#DIV/0!</v>
      </c>
      <c r="AG472" t="e">
        <f t="shared" si="231"/>
        <v>#DIV/0!</v>
      </c>
      <c r="AH472" t="e">
        <f t="shared" si="232"/>
        <v>#DIV/0!</v>
      </c>
      <c r="AI472" s="8">
        <v>-1</v>
      </c>
      <c r="AJ472" s="8">
        <v>0.85</v>
      </c>
      <c r="AK472" s="8">
        <v>0.85</v>
      </c>
      <c r="AL472" s="8">
        <v>9.9458990097045898</v>
      </c>
      <c r="AM472">
        <f t="shared" si="233"/>
        <v>0.84999999999999987</v>
      </c>
      <c r="AN472">
        <f t="shared" si="234"/>
        <v>2.2191918285501968E-5</v>
      </c>
      <c r="AO472" t="e">
        <f t="shared" si="235"/>
        <v>#DIV/0!</v>
      </c>
      <c r="AP472" t="e">
        <f t="shared" si="236"/>
        <v>#DIV/0!</v>
      </c>
      <c r="AQ472" t="e">
        <f t="shared" si="237"/>
        <v>#DIV/0!</v>
      </c>
      <c r="AR472" s="8">
        <v>0</v>
      </c>
      <c r="AS472" s="8">
        <v>0.5</v>
      </c>
      <c r="AT472" t="e">
        <f t="shared" si="238"/>
        <v>#DIV/0!</v>
      </c>
      <c r="AU472">
        <f t="shared" si="239"/>
        <v>6.7942721448520285</v>
      </c>
      <c r="AV472">
        <f t="shared" si="240"/>
        <v>1.5986752626821985</v>
      </c>
      <c r="AW472">
        <f t="shared" si="241"/>
        <v>26.724798202514648</v>
      </c>
      <c r="AX472" s="8">
        <v>2</v>
      </c>
      <c r="AY472">
        <f t="shared" si="242"/>
        <v>4.644859790802002</v>
      </c>
      <c r="AZ472" s="8">
        <v>1</v>
      </c>
      <c r="BA472">
        <f t="shared" si="243"/>
        <v>9.2897195816040039</v>
      </c>
      <c r="BB472" s="8">
        <v>25.836706161499023</v>
      </c>
      <c r="BC472" s="8">
        <v>26.724798202514648</v>
      </c>
      <c r="BD472" s="8">
        <v>25.129213333129883</v>
      </c>
      <c r="BE472" s="8">
        <v>48.9306640625</v>
      </c>
      <c r="BF472" s="8">
        <v>49.290943145751953</v>
      </c>
      <c r="BG472" s="8">
        <v>15.219425201416016</v>
      </c>
      <c r="BH472" s="8">
        <v>19.023904800415039</v>
      </c>
      <c r="BI472" s="8">
        <v>46.037055969238281</v>
      </c>
      <c r="BJ472" s="8">
        <v>57.545181274414063</v>
      </c>
      <c r="BK472" s="8">
        <v>350.37741088867187</v>
      </c>
      <c r="BL472" s="8">
        <v>1799.046875</v>
      </c>
      <c r="BM472" s="8">
        <v>2099.751708984375</v>
      </c>
      <c r="BN472" s="8">
        <v>101.08544921875</v>
      </c>
      <c r="BO472" s="8">
        <v>5.4973945617675781</v>
      </c>
      <c r="BP472" s="8">
        <v>-1.0953235626220703</v>
      </c>
      <c r="BQ472" s="8">
        <v>0.5</v>
      </c>
      <c r="BR472" s="8">
        <v>-1.355140209197998</v>
      </c>
      <c r="BS472" s="8">
        <v>7.355140209197998</v>
      </c>
      <c r="BT472" s="8">
        <v>1</v>
      </c>
      <c r="BU472" s="8">
        <v>0</v>
      </c>
      <c r="BV472" s="8">
        <v>0.15999999642372131</v>
      </c>
      <c r="BW472" s="8">
        <v>111135</v>
      </c>
      <c r="BX472">
        <f t="shared" si="244"/>
        <v>1.7518870544433591</v>
      </c>
      <c r="BY472">
        <f t="shared" si="245"/>
        <v>6.7942721448520284E-3</v>
      </c>
      <c r="BZ472">
        <f t="shared" si="246"/>
        <v>299.87479820251463</v>
      </c>
      <c r="CA472">
        <f t="shared" si="247"/>
        <v>298.986706161499</v>
      </c>
      <c r="CB472">
        <f t="shared" si="248"/>
        <v>287.847493566107</v>
      </c>
      <c r="CC472">
        <f t="shared" si="268"/>
        <v>-8.1160838569530033E-2</v>
      </c>
      <c r="CD472">
        <f t="shared" si="249"/>
        <v>3.5217152253268873</v>
      </c>
      <c r="CE472">
        <f t="shared" si="250"/>
        <v>34.838992679409849</v>
      </c>
      <c r="CF472">
        <f t="shared" si="251"/>
        <v>15.81508787899481</v>
      </c>
      <c r="CG472">
        <f t="shared" si="252"/>
        <v>26.280752182006836</v>
      </c>
      <c r="CH472">
        <f t="shared" si="253"/>
        <v>3.430723448920161</v>
      </c>
      <c r="CI472">
        <f t="shared" si="254"/>
        <v>0.41803704180732876</v>
      </c>
      <c r="CJ472">
        <f t="shared" si="255"/>
        <v>1.9230399626446888</v>
      </c>
      <c r="CK472">
        <f t="shared" si="256"/>
        <v>1.5076834862754722</v>
      </c>
      <c r="CL472">
        <f t="shared" si="257"/>
        <v>0.2629742645222351</v>
      </c>
      <c r="CM472">
        <f t="shared" si="258"/>
        <v>5.2221195683285728</v>
      </c>
      <c r="CN472">
        <f t="shared" si="259"/>
        <v>1.0480718050768327</v>
      </c>
      <c r="CO472">
        <f t="shared" si="260"/>
        <v>55.448126534263963</v>
      </c>
      <c r="CP472">
        <f t="shared" si="261"/>
        <v>49.431333482927215</v>
      </c>
      <c r="CQ472">
        <f t="shared" si="262"/>
        <v>-1.0836539136006768E-2</v>
      </c>
      <c r="CR472">
        <f t="shared" si="263"/>
        <v>0</v>
      </c>
      <c r="CS472">
        <f t="shared" si="264"/>
        <v>1529.1898437499997</v>
      </c>
      <c r="CT472">
        <f t="shared" si="265"/>
        <v>0</v>
      </c>
      <c r="CU472" t="e">
        <f t="shared" si="266"/>
        <v>#DIV/0!</v>
      </c>
      <c r="CV472" t="e">
        <f t="shared" si="267"/>
        <v>#DIV/0!</v>
      </c>
    </row>
    <row r="473" spans="1:100" s="5" customFormat="1" x14ac:dyDescent="0.3">
      <c r="A473" s="4" t="str">
        <f>VLOOKUP(B473,ListCodeMtrx!A$1:B$91,2,TRUE)</f>
        <v>M6</v>
      </c>
      <c r="B473">
        <v>6</v>
      </c>
      <c r="C473" s="10">
        <v>6</v>
      </c>
      <c r="D473" s="10">
        <v>1</v>
      </c>
      <c r="E473" s="10">
        <v>2</v>
      </c>
      <c r="F473" s="1">
        <v>79</v>
      </c>
      <c r="G473" s="3">
        <v>41323</v>
      </c>
      <c r="H473" s="11">
        <v>1</v>
      </c>
      <c r="I473" s="11">
        <v>160.24859546330899</v>
      </c>
      <c r="J473" s="11">
        <v>2.8557891712904153</v>
      </c>
      <c r="K473" s="11">
        <v>188.2082681506738</v>
      </c>
      <c r="L473" s="11">
        <v>274.75618255444709</v>
      </c>
      <c r="M473" s="1">
        <v>47.6</v>
      </c>
      <c r="N473" s="8">
        <v>3</v>
      </c>
      <c r="O473" s="8" t="s">
        <v>652</v>
      </c>
      <c r="P473" s="12">
        <v>0.16111111111111112</v>
      </c>
      <c r="Q473" s="12">
        <f t="shared" si="269"/>
        <v>0.43335648148148154</v>
      </c>
      <c r="R473" s="8">
        <v>872</v>
      </c>
      <c r="S473" s="8">
        <v>0</v>
      </c>
      <c r="T473" s="13">
        <v>150</v>
      </c>
      <c r="U473" s="14">
        <f t="shared" si="227"/>
        <v>10.470094660759642</v>
      </c>
      <c r="V473" s="14">
        <f t="shared" si="228"/>
        <v>0.41840424566291939</v>
      </c>
      <c r="W473" s="14">
        <f t="shared" si="229"/>
        <v>100.07572368915237</v>
      </c>
      <c r="X473" s="15">
        <v>26.755598068237305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t="e">
        <f t="shared" si="230"/>
        <v>#DIV/0!</v>
      </c>
      <c r="AG473" t="e">
        <f t="shared" si="231"/>
        <v>#DIV/0!</v>
      </c>
      <c r="AH473" t="e">
        <f t="shared" si="232"/>
        <v>#DIV/0!</v>
      </c>
      <c r="AI473" s="8">
        <v>-1</v>
      </c>
      <c r="AJ473" s="8">
        <v>0.85</v>
      </c>
      <c r="AK473" s="8">
        <v>0.85</v>
      </c>
      <c r="AL473" s="8">
        <v>9.9458990097045898</v>
      </c>
      <c r="AM473">
        <f t="shared" si="233"/>
        <v>0.84999999999999987</v>
      </c>
      <c r="AN473">
        <f t="shared" si="234"/>
        <v>7.5026685847423696E-3</v>
      </c>
      <c r="AO473" t="e">
        <f t="shared" si="235"/>
        <v>#DIV/0!</v>
      </c>
      <c r="AP473" t="e">
        <f t="shared" si="236"/>
        <v>#DIV/0!</v>
      </c>
      <c r="AQ473" t="e">
        <f t="shared" si="237"/>
        <v>#DIV/0!</v>
      </c>
      <c r="AR473" s="8">
        <v>0</v>
      </c>
      <c r="AS473" s="8">
        <v>0.5</v>
      </c>
      <c r="AT473" t="e">
        <f t="shared" si="238"/>
        <v>#DIV/0!</v>
      </c>
      <c r="AU473">
        <f t="shared" si="239"/>
        <v>6.7411639619087422</v>
      </c>
      <c r="AV473">
        <f t="shared" si="240"/>
        <v>1.6564101007801377</v>
      </c>
      <c r="AW473">
        <f t="shared" si="241"/>
        <v>26.755598068237305</v>
      </c>
      <c r="AX473" s="8">
        <v>2</v>
      </c>
      <c r="AY473">
        <f t="shared" si="242"/>
        <v>4.644859790802002</v>
      </c>
      <c r="AZ473" s="8">
        <v>1</v>
      </c>
      <c r="BA473">
        <f t="shared" si="243"/>
        <v>9.2897195816040039</v>
      </c>
      <c r="BB473" s="8">
        <v>25.854335784912109</v>
      </c>
      <c r="BC473" s="8">
        <v>26.755598068237305</v>
      </c>
      <c r="BD473" s="8">
        <v>25.132619857788086</v>
      </c>
      <c r="BE473" s="8">
        <v>151.47268676757812</v>
      </c>
      <c r="BF473" s="8">
        <v>144.93783569335938</v>
      </c>
      <c r="BG473" s="8">
        <v>14.740329742431641</v>
      </c>
      <c r="BH473" s="8">
        <v>18.51740837097168</v>
      </c>
      <c r="BI473" s="8">
        <v>44.537811279296875</v>
      </c>
      <c r="BJ473" s="8">
        <v>55.950229644775391</v>
      </c>
      <c r="BK473" s="8">
        <v>350.34140014648437</v>
      </c>
      <c r="BL473" s="8">
        <v>1798.590576171875</v>
      </c>
      <c r="BM473" s="8">
        <v>2127.152099609375</v>
      </c>
      <c r="BN473" s="8">
        <v>101.07752990722656</v>
      </c>
      <c r="BO473" s="8">
        <v>5.1234779357910156</v>
      </c>
      <c r="BP473" s="8">
        <v>-1.0319805145263672</v>
      </c>
      <c r="BQ473" s="8">
        <v>0.25</v>
      </c>
      <c r="BR473" s="8">
        <v>-1.355140209197998</v>
      </c>
      <c r="BS473" s="8">
        <v>7.355140209197998</v>
      </c>
      <c r="BT473" s="8">
        <v>1</v>
      </c>
      <c r="BU473" s="8">
        <v>0</v>
      </c>
      <c r="BV473" s="8">
        <v>0.15999999642372131</v>
      </c>
      <c r="BW473" s="8">
        <v>111115</v>
      </c>
      <c r="BX473">
        <f t="shared" si="244"/>
        <v>1.7517070007324218</v>
      </c>
      <c r="BY473">
        <f t="shared" si="245"/>
        <v>6.7411639619087424E-3</v>
      </c>
      <c r="BZ473">
        <f t="shared" si="246"/>
        <v>299.90559806823728</v>
      </c>
      <c r="CA473">
        <f t="shared" si="247"/>
        <v>299.00433578491209</v>
      </c>
      <c r="CB473">
        <f t="shared" si="248"/>
        <v>287.77448575523886</v>
      </c>
      <c r="CC473">
        <f t="shared" si="268"/>
        <v>-7.3379536805415341E-2</v>
      </c>
      <c r="CD473">
        <f t="shared" si="249"/>
        <v>3.5281039992013552</v>
      </c>
      <c r="CE473">
        <f t="shared" si="250"/>
        <v>34.904928943550615</v>
      </c>
      <c r="CF473">
        <f t="shared" si="251"/>
        <v>16.387520572578936</v>
      </c>
      <c r="CG473">
        <f t="shared" si="252"/>
        <v>26.304966926574707</v>
      </c>
      <c r="CH473">
        <f t="shared" si="253"/>
        <v>3.4356319573141594</v>
      </c>
      <c r="CI473">
        <f t="shared" si="254"/>
        <v>0.40037170756353252</v>
      </c>
      <c r="CJ473">
        <f t="shared" si="255"/>
        <v>1.8716938984212175</v>
      </c>
      <c r="CK473">
        <f t="shared" si="256"/>
        <v>1.5639380588929419</v>
      </c>
      <c r="CL473">
        <f t="shared" si="257"/>
        <v>0.25179226845237562</v>
      </c>
      <c r="CM473">
        <f t="shared" si="258"/>
        <v>10.11540695417764</v>
      </c>
      <c r="CN473">
        <f t="shared" si="259"/>
        <v>0.69047342407457757</v>
      </c>
      <c r="CO473">
        <f t="shared" si="260"/>
        <v>53.841461511301226</v>
      </c>
      <c r="CP473">
        <f t="shared" si="261"/>
        <v>143.41630130603346</v>
      </c>
      <c r="CQ473">
        <f t="shared" si="262"/>
        <v>3.9306912363751993E-2</v>
      </c>
      <c r="CR473">
        <f t="shared" si="263"/>
        <v>0</v>
      </c>
      <c r="CS473">
        <f t="shared" si="264"/>
        <v>1528.8019897460936</v>
      </c>
      <c r="CT473">
        <f t="shared" si="265"/>
        <v>0</v>
      </c>
      <c r="CU473" t="e">
        <f t="shared" si="266"/>
        <v>#DIV/0!</v>
      </c>
      <c r="CV473" t="e">
        <f t="shared" si="267"/>
        <v>#DIV/0!</v>
      </c>
    </row>
    <row r="474" spans="1:100" x14ac:dyDescent="0.3">
      <c r="A474" s="4" t="str">
        <f>VLOOKUP(B474,ListCodeMtrx!A$1:B$91,2,TRUE)</f>
        <v>M6</v>
      </c>
      <c r="B474">
        <v>6</v>
      </c>
      <c r="C474" s="10">
        <v>6</v>
      </c>
      <c r="D474" s="10">
        <v>1</v>
      </c>
      <c r="E474" s="10">
        <v>2</v>
      </c>
      <c r="F474" s="1">
        <v>79</v>
      </c>
      <c r="G474" s="3">
        <v>41323</v>
      </c>
      <c r="H474" s="11">
        <v>1</v>
      </c>
      <c r="I474" s="11">
        <v>160.24859546330899</v>
      </c>
      <c r="J474" s="11">
        <v>2.8557891712904153</v>
      </c>
      <c r="K474" s="11">
        <v>188.2082681506738</v>
      </c>
      <c r="L474" s="11">
        <v>274.75618255444709</v>
      </c>
      <c r="M474" s="1">
        <v>47.6</v>
      </c>
      <c r="N474" s="8">
        <v>4</v>
      </c>
      <c r="O474" s="8" t="s">
        <v>653</v>
      </c>
      <c r="P474" s="12">
        <v>0.16111111111111112</v>
      </c>
      <c r="Q474" s="12">
        <f t="shared" si="269"/>
        <v>0.43531249999999999</v>
      </c>
      <c r="R474" s="8">
        <v>1041</v>
      </c>
      <c r="S474" s="8">
        <v>0</v>
      </c>
      <c r="T474" s="13" t="s">
        <v>192</v>
      </c>
      <c r="U474" s="14">
        <f t="shared" si="227"/>
        <v>32.069443111123455</v>
      </c>
      <c r="V474" s="14">
        <f t="shared" si="228"/>
        <v>0.40000278638373382</v>
      </c>
      <c r="W474" s="14">
        <f t="shared" si="229"/>
        <v>238.47872920253448</v>
      </c>
      <c r="X474" s="15">
        <v>26.797632217407227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t="e">
        <f t="shared" si="230"/>
        <v>#DIV/0!</v>
      </c>
      <c r="AG474" t="e">
        <f t="shared" si="231"/>
        <v>#DIV/0!</v>
      </c>
      <c r="AH474" t="e">
        <f t="shared" si="232"/>
        <v>#DIV/0!</v>
      </c>
      <c r="AI474" s="8">
        <v>-1</v>
      </c>
      <c r="AJ474" s="8">
        <v>0.85</v>
      </c>
      <c r="AK474" s="8">
        <v>0.85</v>
      </c>
      <c r="AL474" s="8">
        <v>9.9458990097045898</v>
      </c>
      <c r="AM474">
        <f t="shared" si="233"/>
        <v>0.84999999999999987</v>
      </c>
      <c r="AN474">
        <f t="shared" si="234"/>
        <v>2.1636952716859333E-2</v>
      </c>
      <c r="AO474" t="e">
        <f t="shared" si="235"/>
        <v>#DIV/0!</v>
      </c>
      <c r="AP474" t="e">
        <f t="shared" si="236"/>
        <v>#DIV/0!</v>
      </c>
      <c r="AQ474" t="e">
        <f t="shared" si="237"/>
        <v>#DIV/0!</v>
      </c>
      <c r="AR474" s="8">
        <v>0</v>
      </c>
      <c r="AS474" s="8">
        <v>0.5</v>
      </c>
      <c r="AT474" t="e">
        <f t="shared" si="238"/>
        <v>#DIV/0!</v>
      </c>
      <c r="AU474">
        <f t="shared" si="239"/>
        <v>6.6030150179915621</v>
      </c>
      <c r="AV474">
        <f t="shared" si="240"/>
        <v>1.6938775684146712</v>
      </c>
      <c r="AW474">
        <f t="shared" si="241"/>
        <v>26.797632217407227</v>
      </c>
      <c r="AX474" s="8">
        <v>2</v>
      </c>
      <c r="AY474">
        <f t="shared" si="242"/>
        <v>4.644859790802002</v>
      </c>
      <c r="AZ474" s="8">
        <v>1</v>
      </c>
      <c r="BA474">
        <f t="shared" si="243"/>
        <v>9.2897195816040039</v>
      </c>
      <c r="BB474" s="8">
        <v>25.874179840087891</v>
      </c>
      <c r="BC474" s="8">
        <v>26.797632217407227</v>
      </c>
      <c r="BD474" s="8">
        <v>25.126884460449219</v>
      </c>
      <c r="BE474" s="8">
        <v>399.69076538085937</v>
      </c>
      <c r="BF474" s="8">
        <v>379.953125</v>
      </c>
      <c r="BG474" s="8">
        <v>14.534709930419922</v>
      </c>
      <c r="BH474" s="8">
        <v>18.235050201416016</v>
      </c>
      <c r="BI474" s="8">
        <v>43.860374450683594</v>
      </c>
      <c r="BJ474" s="8">
        <v>55.026630401611328</v>
      </c>
      <c r="BK474" s="8">
        <v>350.37905883789062</v>
      </c>
      <c r="BL474" s="8">
        <v>1798.091796875</v>
      </c>
      <c r="BM474" s="8">
        <v>2037.6453857421875</v>
      </c>
      <c r="BN474" s="8">
        <v>101.06700134277344</v>
      </c>
      <c r="BO474" s="8">
        <v>2.8856544494628906</v>
      </c>
      <c r="BP474" s="8">
        <v>-0.9496002197265625</v>
      </c>
      <c r="BQ474" s="8">
        <v>0.25</v>
      </c>
      <c r="BR474" s="8">
        <v>-1.355140209197998</v>
      </c>
      <c r="BS474" s="8">
        <v>7.355140209197998</v>
      </c>
      <c r="BT474" s="8">
        <v>1</v>
      </c>
      <c r="BU474" s="8">
        <v>0</v>
      </c>
      <c r="BV474" s="8">
        <v>0.15999999642372131</v>
      </c>
      <c r="BW474" s="8">
        <v>111115</v>
      </c>
      <c r="BX474">
        <f t="shared" si="244"/>
        <v>1.751895294189453</v>
      </c>
      <c r="BY474">
        <f t="shared" si="245"/>
        <v>6.6030150179915625E-3</v>
      </c>
      <c r="BZ474">
        <f t="shared" si="246"/>
        <v>299.9476322174072</v>
      </c>
      <c r="CA474">
        <f t="shared" si="247"/>
        <v>299.02417984008787</v>
      </c>
      <c r="CB474">
        <f t="shared" si="248"/>
        <v>287.69468106952263</v>
      </c>
      <c r="CC474">
        <f t="shared" si="268"/>
        <v>-5.2209243010012195E-2</v>
      </c>
      <c r="CD474">
        <f t="shared" si="249"/>
        <v>3.5368394116067248</v>
      </c>
      <c r="CE474">
        <f t="shared" si="250"/>
        <v>34.994997027876281</v>
      </c>
      <c r="CF474">
        <f t="shared" si="251"/>
        <v>16.759946826460265</v>
      </c>
      <c r="CG474">
        <f t="shared" si="252"/>
        <v>26.335906028747559</v>
      </c>
      <c r="CH474">
        <f t="shared" si="253"/>
        <v>3.4419124658874121</v>
      </c>
      <c r="CI474">
        <f t="shared" si="254"/>
        <v>0.38349021532768834</v>
      </c>
      <c r="CJ474">
        <f t="shared" si="255"/>
        <v>1.8429618431920536</v>
      </c>
      <c r="CK474">
        <f t="shared" si="256"/>
        <v>1.5989506226953585</v>
      </c>
      <c r="CL474">
        <f t="shared" si="257"/>
        <v>0.24111218379337584</v>
      </c>
      <c r="CM474">
        <f t="shared" si="258"/>
        <v>24.102330044535456</v>
      </c>
      <c r="CN474">
        <f t="shared" si="259"/>
        <v>0.62765302746893969</v>
      </c>
      <c r="CO474">
        <f t="shared" si="260"/>
        <v>52.829192864925226</v>
      </c>
      <c r="CP474">
        <f t="shared" si="261"/>
        <v>375.29273155973414</v>
      </c>
      <c r="CQ474">
        <f t="shared" si="262"/>
        <v>4.5143501398151327E-2</v>
      </c>
      <c r="CR474">
        <f t="shared" si="263"/>
        <v>0</v>
      </c>
      <c r="CS474">
        <f t="shared" si="264"/>
        <v>1528.3780273437499</v>
      </c>
      <c r="CT474">
        <f t="shared" si="265"/>
        <v>0</v>
      </c>
      <c r="CU474" t="e">
        <f t="shared" si="266"/>
        <v>#DIV/0!</v>
      </c>
      <c r="CV474" t="e">
        <f t="shared" si="267"/>
        <v>#DIV/0!</v>
      </c>
    </row>
    <row r="475" spans="1:100" x14ac:dyDescent="0.3">
      <c r="A475" s="4" t="str">
        <f>VLOOKUP(B475,ListCodeMtrx!A$1:B$91,2,TRUE)</f>
        <v>M6</v>
      </c>
      <c r="B475">
        <v>6</v>
      </c>
      <c r="C475" s="10">
        <v>6</v>
      </c>
      <c r="D475" s="10">
        <v>1</v>
      </c>
      <c r="E475" s="10">
        <v>2</v>
      </c>
      <c r="F475" s="1">
        <v>79</v>
      </c>
      <c r="G475" s="3">
        <v>41323</v>
      </c>
      <c r="H475" s="11">
        <v>1</v>
      </c>
      <c r="I475" s="11">
        <v>160.24859546330899</v>
      </c>
      <c r="J475" s="11">
        <v>2.8557891712904153</v>
      </c>
      <c r="K475" s="11">
        <v>188.2082681506738</v>
      </c>
      <c r="L475" s="11">
        <v>274.75618255444709</v>
      </c>
      <c r="M475" s="1">
        <v>47.6</v>
      </c>
      <c r="N475" s="8">
        <v>5</v>
      </c>
      <c r="O475" s="8" t="s">
        <v>654</v>
      </c>
      <c r="P475" s="12">
        <v>0.16111111111111112</v>
      </c>
      <c r="Q475" s="12">
        <f t="shared" si="269"/>
        <v>0.43773148148148144</v>
      </c>
      <c r="R475" s="8">
        <v>1250</v>
      </c>
      <c r="S475" s="8">
        <v>0</v>
      </c>
      <c r="T475" s="13">
        <v>800</v>
      </c>
      <c r="U475" s="14">
        <f t="shared" si="227"/>
        <v>51.484497688053885</v>
      </c>
      <c r="V475" s="14">
        <f t="shared" si="228"/>
        <v>0.32425109561026905</v>
      </c>
      <c r="W475" s="14">
        <f t="shared" si="229"/>
        <v>489.19876480596963</v>
      </c>
      <c r="X475" s="15">
        <v>26.908735275268555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t="e">
        <f t="shared" si="230"/>
        <v>#DIV/0!</v>
      </c>
      <c r="AG475" t="e">
        <f t="shared" si="231"/>
        <v>#DIV/0!</v>
      </c>
      <c r="AH475" t="e">
        <f t="shared" si="232"/>
        <v>#DIV/0!</v>
      </c>
      <c r="AI475" s="8">
        <v>-1</v>
      </c>
      <c r="AJ475" s="8">
        <v>0.85</v>
      </c>
      <c r="AK475" s="8">
        <v>0.85</v>
      </c>
      <c r="AL475" s="8">
        <v>9.9458990097045898</v>
      </c>
      <c r="AM475">
        <f t="shared" si="233"/>
        <v>0.84999999999999987</v>
      </c>
      <c r="AN475">
        <f t="shared" si="234"/>
        <v>3.432124779199254E-2</v>
      </c>
      <c r="AO475" t="e">
        <f t="shared" si="235"/>
        <v>#DIV/0!</v>
      </c>
      <c r="AP475" t="e">
        <f t="shared" si="236"/>
        <v>#DIV/0!</v>
      </c>
      <c r="AQ475" t="e">
        <f t="shared" si="237"/>
        <v>#DIV/0!</v>
      </c>
      <c r="AR475" s="8">
        <v>0</v>
      </c>
      <c r="AS475" s="8">
        <v>0.5</v>
      </c>
      <c r="AT475" t="e">
        <f t="shared" si="238"/>
        <v>#DIV/0!</v>
      </c>
      <c r="AU475">
        <f t="shared" si="239"/>
        <v>5.6878641649309207</v>
      </c>
      <c r="AV475">
        <f t="shared" si="240"/>
        <v>1.7861676708939058</v>
      </c>
      <c r="AW475">
        <f t="shared" si="241"/>
        <v>26.908735275268555</v>
      </c>
      <c r="AX475" s="8">
        <v>2</v>
      </c>
      <c r="AY475">
        <f t="shared" si="242"/>
        <v>4.644859790802002</v>
      </c>
      <c r="AZ475" s="8">
        <v>1</v>
      </c>
      <c r="BA475">
        <f t="shared" si="243"/>
        <v>9.2897195816040039</v>
      </c>
      <c r="BB475" s="8">
        <v>25.827560424804687</v>
      </c>
      <c r="BC475" s="8">
        <v>26.908735275268555</v>
      </c>
      <c r="BD475" s="8">
        <v>25.127281188964844</v>
      </c>
      <c r="BE475" s="8">
        <v>800.908935546875</v>
      </c>
      <c r="BF475" s="8">
        <v>769.02362060546875</v>
      </c>
      <c r="BG475" s="8">
        <v>14.363096237182617</v>
      </c>
      <c r="BH475" s="8">
        <v>17.552864074707031</v>
      </c>
      <c r="BI475" s="8">
        <v>43.458366394042969</v>
      </c>
      <c r="BJ475" s="8">
        <v>53.109638214111328</v>
      </c>
      <c r="BK475" s="8">
        <v>350.3719482421875</v>
      </c>
      <c r="BL475" s="8">
        <v>1799.0740966796875</v>
      </c>
      <c r="BM475" s="8">
        <v>2025.223876953125</v>
      </c>
      <c r="BN475" s="8">
        <v>101.05768585205078</v>
      </c>
      <c r="BO475" s="8">
        <v>-4.5722312927246094</v>
      </c>
      <c r="BP475" s="8">
        <v>-0.83464622497558594</v>
      </c>
      <c r="BQ475" s="8">
        <v>0.5</v>
      </c>
      <c r="BR475" s="8">
        <v>-1.355140209197998</v>
      </c>
      <c r="BS475" s="8">
        <v>7.355140209197998</v>
      </c>
      <c r="BT475" s="8">
        <v>1</v>
      </c>
      <c r="BU475" s="8">
        <v>0</v>
      </c>
      <c r="BV475" s="8">
        <v>0.15999999642372131</v>
      </c>
      <c r="BW475" s="8">
        <v>111115</v>
      </c>
      <c r="BX475">
        <f t="shared" si="244"/>
        <v>1.7518597412109373</v>
      </c>
      <c r="BY475">
        <f t="shared" si="245"/>
        <v>5.6878641649309204E-3</v>
      </c>
      <c r="BZ475">
        <f t="shared" si="246"/>
        <v>300.05873527526853</v>
      </c>
      <c r="CA475">
        <f t="shared" si="247"/>
        <v>298.97756042480466</v>
      </c>
      <c r="CB475">
        <f t="shared" si="248"/>
        <v>287.85184903475965</v>
      </c>
      <c r="CC475">
        <f t="shared" si="268"/>
        <v>9.0148569708511886E-2</v>
      </c>
      <c r="CD475">
        <f t="shared" si="249"/>
        <v>3.560019494359397</v>
      </c>
      <c r="CE475">
        <f t="shared" si="250"/>
        <v>35.227597627470836</v>
      </c>
      <c r="CF475">
        <f t="shared" si="251"/>
        <v>17.674733552763804</v>
      </c>
      <c r="CG475">
        <f t="shared" si="252"/>
        <v>26.368147850036621</v>
      </c>
      <c r="CH475">
        <f t="shared" si="253"/>
        <v>3.4484680865589672</v>
      </c>
      <c r="CI475">
        <f t="shared" si="254"/>
        <v>0.31331505507775054</v>
      </c>
      <c r="CJ475">
        <f t="shared" si="255"/>
        <v>1.7738518234654912</v>
      </c>
      <c r="CK475">
        <f t="shared" si="256"/>
        <v>1.674616263093476</v>
      </c>
      <c r="CL475">
        <f t="shared" si="257"/>
        <v>0.19677593164295407</v>
      </c>
      <c r="CM475">
        <f t="shared" si="258"/>
        <v>49.43729509297296</v>
      </c>
      <c r="CN475">
        <f t="shared" si="259"/>
        <v>0.63612969965839672</v>
      </c>
      <c r="CO475">
        <f t="shared" si="260"/>
        <v>50.20511463841185</v>
      </c>
      <c r="CP475">
        <f t="shared" si="261"/>
        <v>761.54179391863227</v>
      </c>
      <c r="CQ475">
        <f t="shared" si="262"/>
        <v>3.3941474114367119E-2</v>
      </c>
      <c r="CR475">
        <f t="shared" si="263"/>
        <v>0</v>
      </c>
      <c r="CS475">
        <f t="shared" si="264"/>
        <v>1529.2129821777341</v>
      </c>
      <c r="CT475">
        <f t="shared" si="265"/>
        <v>0</v>
      </c>
      <c r="CU475" t="e">
        <f t="shared" si="266"/>
        <v>#DIV/0!</v>
      </c>
      <c r="CV475" t="e">
        <f t="shared" si="267"/>
        <v>#DIV/0!</v>
      </c>
    </row>
    <row r="476" spans="1:100" x14ac:dyDescent="0.3">
      <c r="A476" s="4" t="str">
        <f>VLOOKUP(B476,ListCodeMtrx!A$1:B$91,2,TRUE)</f>
        <v>M6</v>
      </c>
      <c r="B476" s="5">
        <v>6</v>
      </c>
      <c r="C476" s="10">
        <v>6</v>
      </c>
      <c r="D476" s="10">
        <v>1</v>
      </c>
      <c r="E476" s="10">
        <v>2</v>
      </c>
      <c r="F476" s="1">
        <v>79</v>
      </c>
      <c r="G476" s="17">
        <v>41323</v>
      </c>
      <c r="H476" s="11">
        <v>1</v>
      </c>
      <c r="I476" s="11">
        <v>160.24859546330899</v>
      </c>
      <c r="J476" s="11">
        <v>2.8557891712904153</v>
      </c>
      <c r="K476" s="11">
        <v>188.2082681506738</v>
      </c>
      <c r="L476" s="11">
        <v>274.75618255444709</v>
      </c>
      <c r="M476" s="1">
        <v>47.6</v>
      </c>
      <c r="N476" s="19">
        <v>6</v>
      </c>
      <c r="O476" s="19" t="s">
        <v>655</v>
      </c>
      <c r="P476" s="12">
        <v>0.16111111111111112</v>
      </c>
      <c r="Q476" s="12">
        <f t="shared" si="269"/>
        <v>0.44060185185185186</v>
      </c>
      <c r="R476" s="19">
        <v>1489.5</v>
      </c>
      <c r="S476" s="19">
        <v>0</v>
      </c>
      <c r="T476" s="13" t="s">
        <v>194</v>
      </c>
      <c r="U476" s="5">
        <f t="shared" si="227"/>
        <v>22.965854428944343</v>
      </c>
      <c r="V476" s="5">
        <f t="shared" si="228"/>
        <v>0.22875487151772325</v>
      </c>
      <c r="W476" s="5">
        <f t="shared" si="229"/>
        <v>211.40316669997961</v>
      </c>
      <c r="X476" s="5">
        <v>27.212018966674805</v>
      </c>
      <c r="Y476" s="19">
        <v>1</v>
      </c>
      <c r="Z476" s="19">
        <v>1</v>
      </c>
      <c r="AA476" s="19">
        <v>0</v>
      </c>
      <c r="AB476" s="19">
        <v>0</v>
      </c>
      <c r="AC476" s="19">
        <v>270.955322265625</v>
      </c>
      <c r="AD476" s="19">
        <v>500.63006591796875</v>
      </c>
      <c r="AE476" s="19">
        <v>345.620849609375</v>
      </c>
      <c r="AF476" s="5" t="e">
        <f t="shared" si="230"/>
        <v>#DIV/0!</v>
      </c>
      <c r="AG476" s="5">
        <f t="shared" si="231"/>
        <v>0.4587713748897721</v>
      </c>
      <c r="AH476" s="5">
        <f t="shared" si="232"/>
        <v>0.30962826018921713</v>
      </c>
      <c r="AI476" s="19">
        <v>-1</v>
      </c>
      <c r="AJ476" s="19">
        <v>0.85</v>
      </c>
      <c r="AK476" s="19">
        <v>0.85</v>
      </c>
      <c r="AL476" s="19">
        <v>9.9458990097045898</v>
      </c>
      <c r="AM476" s="5">
        <f t="shared" si="233"/>
        <v>0.84999999999999987</v>
      </c>
      <c r="AN476" s="5">
        <f t="shared" si="234"/>
        <v>1.5667311479468385E-2</v>
      </c>
      <c r="AO476" s="5">
        <f t="shared" si="235"/>
        <v>0.6749075403050393</v>
      </c>
      <c r="AP476" s="5">
        <f t="shared" si="236"/>
        <v>1.8476480245226083</v>
      </c>
      <c r="AQ476" s="5">
        <f t="shared" si="237"/>
        <v>-1</v>
      </c>
      <c r="AR476" s="19">
        <v>1799.6146240234375</v>
      </c>
      <c r="AS476" s="19">
        <v>0.5</v>
      </c>
      <c r="AT476" s="5">
        <f t="shared" si="238"/>
        <v>236.81490664516579</v>
      </c>
      <c r="AU476" s="5">
        <f t="shared" si="239"/>
        <v>4.4187771061452592</v>
      </c>
      <c r="AV476" s="5">
        <f t="shared" si="240"/>
        <v>1.9476010621143456</v>
      </c>
      <c r="AW476" s="5">
        <f t="shared" si="241"/>
        <v>27.212018966674805</v>
      </c>
      <c r="AX476" s="19">
        <v>2</v>
      </c>
      <c r="AY476" s="5">
        <f t="shared" si="242"/>
        <v>4.644859790802002</v>
      </c>
      <c r="AZ476" s="19">
        <v>1</v>
      </c>
      <c r="BA476" s="5">
        <f t="shared" si="243"/>
        <v>9.2897195816040039</v>
      </c>
      <c r="BB476" s="19">
        <v>25.805732727050781</v>
      </c>
      <c r="BC476" s="19">
        <v>27.212018966674805</v>
      </c>
      <c r="BD476" s="19">
        <v>25.128341674804688</v>
      </c>
      <c r="BE476" s="19">
        <v>398.91098022460937</v>
      </c>
      <c r="BF476" s="19">
        <v>384.83016967773437</v>
      </c>
      <c r="BG476" s="19">
        <v>14.108556747436523</v>
      </c>
      <c r="BH476" s="19">
        <v>16.589176177978516</v>
      </c>
      <c r="BI476" s="19">
        <v>42.741085052490234</v>
      </c>
      <c r="BJ476" s="19">
        <v>50.2559814453125</v>
      </c>
      <c r="BK476" s="19">
        <v>350.3538818359375</v>
      </c>
      <c r="BL476" s="19">
        <v>1799.6146240234375</v>
      </c>
      <c r="BM476" s="19">
        <v>2103.420166015625</v>
      </c>
      <c r="BN476" s="19">
        <v>101.05207824707031</v>
      </c>
      <c r="BO476" s="19">
        <v>2.5519752502441406</v>
      </c>
      <c r="BP476" s="19">
        <v>-0.84052848815917969</v>
      </c>
      <c r="BQ476" s="19">
        <v>0.5</v>
      </c>
      <c r="BR476" s="19">
        <v>-1.355140209197998</v>
      </c>
      <c r="BS476" s="19">
        <v>7.355140209197998</v>
      </c>
      <c r="BT476" s="19">
        <v>1</v>
      </c>
      <c r="BU476" s="19">
        <v>0</v>
      </c>
      <c r="BV476" s="19">
        <v>0.15999999642372131</v>
      </c>
      <c r="BW476" s="19">
        <v>111115</v>
      </c>
      <c r="BX476" s="5">
        <f t="shared" si="244"/>
        <v>1.7517694091796872</v>
      </c>
      <c r="BY476" s="5">
        <f t="shared" si="245"/>
        <v>4.4187771061452588E-3</v>
      </c>
      <c r="BZ476" s="5">
        <f t="shared" si="246"/>
        <v>300.36201896667478</v>
      </c>
      <c r="CA476" s="5">
        <f t="shared" si="247"/>
        <v>298.95573272705076</v>
      </c>
      <c r="CB476" s="5">
        <f t="shared" si="248"/>
        <v>287.93833340782658</v>
      </c>
      <c r="CC476" s="5">
        <f t="shared" si="268"/>
        <v>0.28243955354819678</v>
      </c>
      <c r="CD476" s="5">
        <f t="shared" si="249"/>
        <v>3.6239717913058653</v>
      </c>
      <c r="CE476" s="5">
        <f t="shared" si="250"/>
        <v>35.862417222586224</v>
      </c>
      <c r="CF476" s="5">
        <f t="shared" si="251"/>
        <v>19.273241044607708</v>
      </c>
      <c r="CG476" s="5">
        <f t="shared" si="252"/>
        <v>26.508875846862793</v>
      </c>
      <c r="CH476" s="5">
        <f t="shared" si="253"/>
        <v>3.4772096593421105</v>
      </c>
      <c r="CI476" s="5">
        <f t="shared" si="254"/>
        <v>0.22325726877677896</v>
      </c>
      <c r="CJ476" s="5">
        <f t="shared" si="255"/>
        <v>1.6763707291915197</v>
      </c>
      <c r="CK476" s="5">
        <f t="shared" si="256"/>
        <v>1.8008389301505907</v>
      </c>
      <c r="CL476" s="5">
        <f t="shared" si="257"/>
        <v>0.14001951899273915</v>
      </c>
      <c r="CM476" s="5">
        <f t="shared" si="258"/>
        <v>21.362729343044791</v>
      </c>
      <c r="CN476" s="5">
        <f t="shared" si="259"/>
        <v>0.54934145853744643</v>
      </c>
      <c r="CO476" s="5">
        <f t="shared" si="260"/>
        <v>46.136795812064356</v>
      </c>
      <c r="CP476" s="5">
        <f t="shared" si="261"/>
        <v>381.49272733550583</v>
      </c>
      <c r="CQ476" s="5">
        <f t="shared" si="262"/>
        <v>2.7774341698156506E-2</v>
      </c>
      <c r="CR476" s="5">
        <f t="shared" si="263"/>
        <v>0</v>
      </c>
      <c r="CS476" s="5">
        <f t="shared" si="264"/>
        <v>1529.6724304199217</v>
      </c>
      <c r="CT476" s="5">
        <f t="shared" si="265"/>
        <v>229.67474365234375</v>
      </c>
      <c r="CU476" s="5">
        <f t="shared" si="266"/>
        <v>0.30962826018921713</v>
      </c>
      <c r="CV476" s="5" t="e">
        <f t="shared" si="267"/>
        <v>#DIV/0!</v>
      </c>
    </row>
    <row r="477" spans="1:100" x14ac:dyDescent="0.3">
      <c r="A477" s="4" t="str">
        <f>VLOOKUP(B477,ListCodeMtrx!A$1:B$91,2,TRUE)</f>
        <v>M8</v>
      </c>
      <c r="B477">
        <v>8</v>
      </c>
      <c r="C477" s="10">
        <v>8</v>
      </c>
      <c r="D477" s="10">
        <v>1</v>
      </c>
      <c r="E477" s="10">
        <v>2</v>
      </c>
      <c r="F477" s="1">
        <v>79</v>
      </c>
      <c r="G477" s="3">
        <v>41323</v>
      </c>
      <c r="H477" s="11">
        <v>1</v>
      </c>
      <c r="I477" s="11">
        <v>186.55353971524153</v>
      </c>
      <c r="J477" s="11">
        <v>2.8582894238048584</v>
      </c>
      <c r="K477" s="11">
        <v>219.38080361110954</v>
      </c>
      <c r="L477" s="11">
        <v>308.91325608065921</v>
      </c>
      <c r="M477" s="1">
        <v>50.2</v>
      </c>
      <c r="N477" s="8">
        <v>7</v>
      </c>
      <c r="O477" s="8" t="s">
        <v>656</v>
      </c>
      <c r="P477" s="12">
        <v>0.16111111111111112</v>
      </c>
      <c r="Q477" s="12">
        <f t="shared" si="269"/>
        <v>0.44523148148148151</v>
      </c>
      <c r="R477" s="8">
        <v>1898</v>
      </c>
      <c r="S477" s="8">
        <v>0</v>
      </c>
      <c r="T477" s="13">
        <v>400</v>
      </c>
      <c r="U477">
        <f t="shared" si="227"/>
        <v>34.994758168426877</v>
      </c>
      <c r="V477">
        <f t="shared" si="228"/>
        <v>0.46274063255892239</v>
      </c>
      <c r="W477">
        <f t="shared" si="229"/>
        <v>244.13155641050176</v>
      </c>
      <c r="X477">
        <v>26.393379211425781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t="e">
        <f t="shared" si="230"/>
        <v>#DIV/0!</v>
      </c>
      <c r="AG477" t="e">
        <f t="shared" si="231"/>
        <v>#DIV/0!</v>
      </c>
      <c r="AH477" t="e">
        <f t="shared" si="232"/>
        <v>#DIV/0!</v>
      </c>
      <c r="AI477" s="8">
        <v>-1</v>
      </c>
      <c r="AJ477" s="8">
        <v>0.85</v>
      </c>
      <c r="AK477" s="8">
        <v>0.85</v>
      </c>
      <c r="AL477" s="8">
        <v>10.050127029418945</v>
      </c>
      <c r="AM477">
        <f t="shared" si="233"/>
        <v>0.85</v>
      </c>
      <c r="AN477">
        <f t="shared" si="234"/>
        <v>2.3520674055338489E-2</v>
      </c>
      <c r="AO477" t="e">
        <f t="shared" si="235"/>
        <v>#DIV/0!</v>
      </c>
      <c r="AP477" t="e">
        <f t="shared" si="236"/>
        <v>#DIV/0!</v>
      </c>
      <c r="AQ477" t="e">
        <f t="shared" si="237"/>
        <v>#DIV/0!</v>
      </c>
      <c r="AR477" s="8">
        <v>1799.6146240234375</v>
      </c>
      <c r="AS477" s="8">
        <v>0.5</v>
      </c>
      <c r="AT477" t="e">
        <f t="shared" si="238"/>
        <v>#DIV/0!</v>
      </c>
      <c r="AU477">
        <f t="shared" si="239"/>
        <v>7.4024946972098844</v>
      </c>
      <c r="AV477">
        <f t="shared" si="240"/>
        <v>1.6527756290128308</v>
      </c>
      <c r="AW477">
        <f t="shared" si="241"/>
        <v>26.393379211425781</v>
      </c>
      <c r="AX477" s="8">
        <v>2</v>
      </c>
      <c r="AY477">
        <f t="shared" si="242"/>
        <v>4.644859790802002</v>
      </c>
      <c r="AZ477" s="8">
        <v>1</v>
      </c>
      <c r="BA477">
        <f t="shared" si="243"/>
        <v>9.2897195816040039</v>
      </c>
      <c r="BB477" s="8">
        <v>25.746610641479492</v>
      </c>
      <c r="BC477" s="8">
        <v>26.393379211425781</v>
      </c>
      <c r="BD477" s="8">
        <v>25.130002975463867</v>
      </c>
      <c r="BE477" s="8">
        <v>400.17849731445312</v>
      </c>
      <c r="BF477" s="8">
        <v>378.60183715820312</v>
      </c>
      <c r="BG477" s="8">
        <v>13.672122001647949</v>
      </c>
      <c r="BH477" s="8">
        <v>17.822530746459961</v>
      </c>
      <c r="BI477" s="8">
        <v>41.560325622558594</v>
      </c>
      <c r="BJ477" s="8">
        <v>54.176677703857422</v>
      </c>
      <c r="BK477" s="8">
        <v>350.35409545898438</v>
      </c>
      <c r="BL477" s="8">
        <v>1800.406494140625</v>
      </c>
      <c r="BM477" s="8">
        <v>1993.0609130859375</v>
      </c>
      <c r="BN477" s="8">
        <v>101.04234313964844</v>
      </c>
      <c r="BO477" s="8">
        <v>2.7232704162597656</v>
      </c>
      <c r="BP477" s="8">
        <v>-0.94350051879882813</v>
      </c>
      <c r="BQ477" s="8">
        <v>0.25</v>
      </c>
      <c r="BR477" s="8">
        <v>-1.355140209197998</v>
      </c>
      <c r="BS477" s="8">
        <v>7.355140209197998</v>
      </c>
      <c r="BT477" s="8">
        <v>1</v>
      </c>
      <c r="BU477" s="8">
        <v>0</v>
      </c>
      <c r="BV477" s="8">
        <v>0.15999999642372131</v>
      </c>
      <c r="BW477" s="8">
        <v>111115</v>
      </c>
      <c r="BX477">
        <f t="shared" si="244"/>
        <v>1.7517704772949216</v>
      </c>
      <c r="BY477">
        <f t="shared" si="245"/>
        <v>7.4024946972098844E-3</v>
      </c>
      <c r="BZ477">
        <f t="shared" si="246"/>
        <v>299.54337921142576</v>
      </c>
      <c r="CA477">
        <f t="shared" si="247"/>
        <v>298.89661064147947</v>
      </c>
      <c r="CB477">
        <f t="shared" si="248"/>
        <v>288.06503262374463</v>
      </c>
      <c r="CC477">
        <f t="shared" si="268"/>
        <v>-0.16876157579652723</v>
      </c>
      <c r="CD477">
        <f t="shared" si="249"/>
        <v>3.4536058963135727</v>
      </c>
      <c r="CE477">
        <f t="shared" si="250"/>
        <v>34.179788284802726</v>
      </c>
      <c r="CF477">
        <f t="shared" si="251"/>
        <v>16.357257538342765</v>
      </c>
      <c r="CG477">
        <f t="shared" si="252"/>
        <v>26.069994926452637</v>
      </c>
      <c r="CH477">
        <f t="shared" si="253"/>
        <v>3.3882593483630741</v>
      </c>
      <c r="CI477">
        <f t="shared" si="254"/>
        <v>0.44078423506344072</v>
      </c>
      <c r="CJ477">
        <f t="shared" si="255"/>
        <v>1.8008302673007419</v>
      </c>
      <c r="CK477">
        <f t="shared" si="256"/>
        <v>1.5874290810623322</v>
      </c>
      <c r="CL477">
        <f t="shared" si="257"/>
        <v>0.27738209724008789</v>
      </c>
      <c r="CM477">
        <f t="shared" si="258"/>
        <v>24.667624494046358</v>
      </c>
      <c r="CN477">
        <f t="shared" si="259"/>
        <v>0.64482401417531576</v>
      </c>
      <c r="CO477">
        <f t="shared" si="260"/>
        <v>53.197279208464998</v>
      </c>
      <c r="CP477">
        <f t="shared" si="261"/>
        <v>373.51633128126264</v>
      </c>
      <c r="CQ477">
        <f t="shared" si="262"/>
        <v>4.9840549534544649E-2</v>
      </c>
      <c r="CR477">
        <f t="shared" si="263"/>
        <v>0</v>
      </c>
      <c r="CS477">
        <f t="shared" si="264"/>
        <v>1530.3455200195312</v>
      </c>
      <c r="CT477">
        <f t="shared" si="265"/>
        <v>0</v>
      </c>
      <c r="CU477" t="e">
        <f t="shared" si="266"/>
        <v>#DIV/0!</v>
      </c>
      <c r="CV477" t="e">
        <f t="shared" si="267"/>
        <v>#DIV/0!</v>
      </c>
    </row>
    <row r="478" spans="1:100" x14ac:dyDescent="0.3">
      <c r="A478" s="4" t="str">
        <f>VLOOKUP(B478,ListCodeMtrx!A$1:B$91,2,TRUE)</f>
        <v>M8</v>
      </c>
      <c r="B478">
        <v>8</v>
      </c>
      <c r="C478" s="10">
        <v>8</v>
      </c>
      <c r="D478" s="10">
        <v>1</v>
      </c>
      <c r="E478" s="10">
        <v>2</v>
      </c>
      <c r="F478" s="1">
        <v>79</v>
      </c>
      <c r="G478" s="3">
        <v>41323</v>
      </c>
      <c r="H478" s="11">
        <v>1</v>
      </c>
      <c r="I478" s="11">
        <v>186.55353971524153</v>
      </c>
      <c r="J478" s="11">
        <v>2.8582894238048584</v>
      </c>
      <c r="K478" s="11">
        <v>219.38080361110954</v>
      </c>
      <c r="L478" s="11">
        <v>308.91325608065921</v>
      </c>
      <c r="M478" s="1">
        <v>50.2</v>
      </c>
      <c r="N478" s="8">
        <v>8</v>
      </c>
      <c r="O478" s="8" t="s">
        <v>657</v>
      </c>
      <c r="P478" s="12">
        <v>0.16111111111111112</v>
      </c>
      <c r="Q478" s="12">
        <f t="shared" si="269"/>
        <v>0.44765046296296296</v>
      </c>
      <c r="R478" s="8">
        <v>2107</v>
      </c>
      <c r="S478" s="8">
        <v>0</v>
      </c>
      <c r="T478" s="13">
        <v>50</v>
      </c>
      <c r="U478" s="14">
        <f t="shared" si="227"/>
        <v>-1.1046949144141747</v>
      </c>
      <c r="V478" s="14">
        <f t="shared" si="228"/>
        <v>0.40153541870346771</v>
      </c>
      <c r="W478" s="14">
        <f t="shared" si="229"/>
        <v>51.94204580390435</v>
      </c>
      <c r="X478">
        <v>26.781904220581055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t="e">
        <f t="shared" si="230"/>
        <v>#DIV/0!</v>
      </c>
      <c r="AG478" t="e">
        <f t="shared" si="231"/>
        <v>#DIV/0!</v>
      </c>
      <c r="AH478" t="e">
        <f t="shared" si="232"/>
        <v>#DIV/0!</v>
      </c>
      <c r="AI478" s="8">
        <v>-1</v>
      </c>
      <c r="AJ478" s="8">
        <v>0.85</v>
      </c>
      <c r="AK478" s="8">
        <v>0.85</v>
      </c>
      <c r="AL478" s="8">
        <v>10.050127029418945</v>
      </c>
      <c r="AM478">
        <f t="shared" si="233"/>
        <v>0.85</v>
      </c>
      <c r="AN478">
        <f t="shared" si="234"/>
        <v>-6.8420564209491761E-5</v>
      </c>
      <c r="AO478" t="e">
        <f t="shared" si="235"/>
        <v>#DIV/0!</v>
      </c>
      <c r="AP478" t="e">
        <f t="shared" si="236"/>
        <v>#DIV/0!</v>
      </c>
      <c r="AQ478" t="e">
        <f t="shared" si="237"/>
        <v>#DIV/0!</v>
      </c>
      <c r="AR478" s="8">
        <v>1799.6146240234375</v>
      </c>
      <c r="AS478" s="8">
        <v>0.5</v>
      </c>
      <c r="AT478" t="e">
        <f t="shared" si="238"/>
        <v>#DIV/0!</v>
      </c>
      <c r="AU478">
        <f t="shared" si="239"/>
        <v>6.8803932446287623</v>
      </c>
      <c r="AV478">
        <f t="shared" si="240"/>
        <v>1.7587299497810682</v>
      </c>
      <c r="AW478">
        <f t="shared" si="241"/>
        <v>26.781904220581055</v>
      </c>
      <c r="AX478" s="8">
        <v>2</v>
      </c>
      <c r="AY478">
        <f t="shared" si="242"/>
        <v>4.644859790802002</v>
      </c>
      <c r="AZ478" s="8">
        <v>1</v>
      </c>
      <c r="BA478">
        <f t="shared" si="243"/>
        <v>9.2897195816040039</v>
      </c>
      <c r="BB478" s="8">
        <v>25.753267288208008</v>
      </c>
      <c r="BC478" s="8">
        <v>26.781904220581055</v>
      </c>
      <c r="BD478" s="8">
        <v>25.127948760986328</v>
      </c>
      <c r="BE478" s="8">
        <v>48.370555877685547</v>
      </c>
      <c r="BF478" s="8">
        <v>48.809482574462891</v>
      </c>
      <c r="BG478" s="8">
        <v>13.706856727600098</v>
      </c>
      <c r="BH478" s="8">
        <v>17.565706253051758</v>
      </c>
      <c r="BI478" s="8">
        <v>41.64849853515625</v>
      </c>
      <c r="BJ478" s="8">
        <v>53.373672485351563</v>
      </c>
      <c r="BK478" s="8">
        <v>350.33935546875</v>
      </c>
      <c r="BL478" s="8">
        <v>1800.1968994140625</v>
      </c>
      <c r="BM478" s="8">
        <v>1999.361083984375</v>
      </c>
      <c r="BN478" s="8">
        <v>101.03998565673828</v>
      </c>
      <c r="BO478" s="8">
        <v>5.4274711608886719</v>
      </c>
      <c r="BP478" s="8">
        <v>-1.0066356658935547</v>
      </c>
      <c r="BQ478" s="8">
        <v>0.5</v>
      </c>
      <c r="BR478" s="8">
        <v>-1.355140209197998</v>
      </c>
      <c r="BS478" s="8">
        <v>7.355140209197998</v>
      </c>
      <c r="BT478" s="8">
        <v>1</v>
      </c>
      <c r="BU478" s="8">
        <v>0</v>
      </c>
      <c r="BV478" s="8">
        <v>0.15999999642372131</v>
      </c>
      <c r="BW478" s="8">
        <v>111135</v>
      </c>
      <c r="BX478">
        <f t="shared" si="244"/>
        <v>1.75169677734375</v>
      </c>
      <c r="BY478">
        <f t="shared" si="245"/>
        <v>6.880393244628762E-3</v>
      </c>
      <c r="BZ478">
        <f t="shared" si="246"/>
        <v>299.93190422058103</v>
      </c>
      <c r="CA478">
        <f t="shared" si="247"/>
        <v>298.90326728820799</v>
      </c>
      <c r="CB478">
        <f t="shared" si="248"/>
        <v>288.0314974682442</v>
      </c>
      <c r="CC478">
        <f t="shared" si="268"/>
        <v>-0.10043582571479377</v>
      </c>
      <c r="CD478">
        <f t="shared" si="249"/>
        <v>3.5335686576398957</v>
      </c>
      <c r="CE478">
        <f t="shared" si="250"/>
        <v>34.971982969637772</v>
      </c>
      <c r="CF478">
        <f t="shared" si="251"/>
        <v>17.406276716586014</v>
      </c>
      <c r="CG478">
        <f t="shared" si="252"/>
        <v>26.267585754394531</v>
      </c>
      <c r="CH478">
        <f t="shared" si="253"/>
        <v>3.4280570874420588</v>
      </c>
      <c r="CI478">
        <f t="shared" si="254"/>
        <v>0.38489869905588298</v>
      </c>
      <c r="CJ478">
        <f t="shared" si="255"/>
        <v>1.7748387078588275</v>
      </c>
      <c r="CK478">
        <f t="shared" si="256"/>
        <v>1.6532183795832314</v>
      </c>
      <c r="CL478">
        <f t="shared" si="257"/>
        <v>0.24200304711138226</v>
      </c>
      <c r="CM478">
        <f t="shared" si="258"/>
        <v>5.2482235630081391</v>
      </c>
      <c r="CN478">
        <f t="shared" si="259"/>
        <v>1.0641793984327221</v>
      </c>
      <c r="CO478">
        <f t="shared" si="260"/>
        <v>51.003039129332116</v>
      </c>
      <c r="CP478">
        <f t="shared" si="261"/>
        <v>48.970018974012817</v>
      </c>
      <c r="CQ478">
        <f t="shared" si="262"/>
        <v>-1.1505569964295926E-2</v>
      </c>
      <c r="CR478">
        <f t="shared" si="263"/>
        <v>0</v>
      </c>
      <c r="CS478">
        <f t="shared" si="264"/>
        <v>1530.167364501953</v>
      </c>
      <c r="CT478">
        <f t="shared" si="265"/>
        <v>0</v>
      </c>
      <c r="CU478" t="e">
        <f t="shared" si="266"/>
        <v>#DIV/0!</v>
      </c>
      <c r="CV478" t="e">
        <f t="shared" si="267"/>
        <v>#DIV/0!</v>
      </c>
    </row>
    <row r="479" spans="1:100" x14ac:dyDescent="0.3">
      <c r="A479" s="4" t="str">
        <f>VLOOKUP(B479,ListCodeMtrx!A$1:B$91,2,TRUE)</f>
        <v>M8</v>
      </c>
      <c r="B479">
        <v>8</v>
      </c>
      <c r="C479" s="10">
        <v>8</v>
      </c>
      <c r="D479" s="10">
        <v>1</v>
      </c>
      <c r="E479" s="10">
        <v>2</v>
      </c>
      <c r="F479" s="1">
        <v>79</v>
      </c>
      <c r="G479" s="3">
        <v>41323</v>
      </c>
      <c r="H479" s="11">
        <v>1</v>
      </c>
      <c r="I479" s="11">
        <v>186.55353971524153</v>
      </c>
      <c r="J479" s="11">
        <v>2.8582894238048584</v>
      </c>
      <c r="K479" s="11">
        <v>219.38080361110954</v>
      </c>
      <c r="L479" s="11">
        <v>308.91325608065921</v>
      </c>
      <c r="M479" s="1">
        <v>50.2</v>
      </c>
      <c r="N479" s="8">
        <v>9</v>
      </c>
      <c r="O479" s="8" t="s">
        <v>658</v>
      </c>
      <c r="P479" s="12">
        <v>0.16111111111111112</v>
      </c>
      <c r="Q479" s="12">
        <f t="shared" si="269"/>
        <v>0.4494097222222222</v>
      </c>
      <c r="R479" s="8">
        <v>2259</v>
      </c>
      <c r="S479" s="8">
        <v>0</v>
      </c>
      <c r="T479" s="13">
        <v>150</v>
      </c>
      <c r="U479" s="14">
        <f t="shared" si="227"/>
        <v>11.568260296353007</v>
      </c>
      <c r="V479" s="14">
        <f t="shared" si="228"/>
        <v>0.3832866561539594</v>
      </c>
      <c r="W479" s="14">
        <f t="shared" si="229"/>
        <v>92.166722427935412</v>
      </c>
      <c r="X479">
        <v>26.922800064086914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t="e">
        <f t="shared" si="230"/>
        <v>#DIV/0!</v>
      </c>
      <c r="AG479" t="e">
        <f t="shared" si="231"/>
        <v>#DIV/0!</v>
      </c>
      <c r="AH479" t="e">
        <f t="shared" si="232"/>
        <v>#DIV/0!</v>
      </c>
      <c r="AI479" s="8">
        <v>-1</v>
      </c>
      <c r="AJ479" s="8">
        <v>0.85</v>
      </c>
      <c r="AK479" s="8">
        <v>0.85</v>
      </c>
      <c r="AL479" s="8">
        <v>10.050127029418945</v>
      </c>
      <c r="AM479">
        <f t="shared" si="233"/>
        <v>0.85</v>
      </c>
      <c r="AN479">
        <f t="shared" si="234"/>
        <v>8.2170563026245525E-3</v>
      </c>
      <c r="AO479" t="e">
        <f t="shared" si="235"/>
        <v>#DIV/0!</v>
      </c>
      <c r="AP479" t="e">
        <f t="shared" si="236"/>
        <v>#DIV/0!</v>
      </c>
      <c r="AQ479" t="e">
        <f t="shared" si="237"/>
        <v>#DIV/0!</v>
      </c>
      <c r="AR479" s="8">
        <v>1799.6146240234375</v>
      </c>
      <c r="AS479" s="8">
        <v>0.5</v>
      </c>
      <c r="AT479" t="e">
        <f t="shared" si="238"/>
        <v>#DIV/0!</v>
      </c>
      <c r="AU479">
        <f t="shared" si="239"/>
        <v>6.6118756496116458</v>
      </c>
      <c r="AV479">
        <f t="shared" si="240"/>
        <v>1.7667356001630488</v>
      </c>
      <c r="AW479">
        <f t="shared" si="241"/>
        <v>26.922800064086914</v>
      </c>
      <c r="AX479" s="8">
        <v>2</v>
      </c>
      <c r="AY479">
        <f t="shared" si="242"/>
        <v>4.644859790802002</v>
      </c>
      <c r="AZ479" s="8">
        <v>1</v>
      </c>
      <c r="BA479">
        <f t="shared" si="243"/>
        <v>9.2897195816040039</v>
      </c>
      <c r="BB479" s="8">
        <v>25.790868759155273</v>
      </c>
      <c r="BC479" s="8">
        <v>26.922800064086914</v>
      </c>
      <c r="BD479" s="8">
        <v>25.1273193359375</v>
      </c>
      <c r="BE479" s="8">
        <v>152.71357727050781</v>
      </c>
      <c r="BF479" s="8">
        <v>145.56016540527344</v>
      </c>
      <c r="BG479" s="8">
        <v>14.070305824279785</v>
      </c>
      <c r="BH479" s="8">
        <v>17.777734756469727</v>
      </c>
      <c r="BI479" s="8">
        <v>42.656848907470703</v>
      </c>
      <c r="BJ479" s="8">
        <v>53.896636962890625</v>
      </c>
      <c r="BK479" s="8">
        <v>350.34152221679687</v>
      </c>
      <c r="BL479" s="8">
        <v>1799.4508056640625</v>
      </c>
      <c r="BM479" s="8">
        <v>1979.118408203125</v>
      </c>
      <c r="BN479" s="8">
        <v>101.03805541992187</v>
      </c>
      <c r="BO479" s="8">
        <v>5.1697349548339844</v>
      </c>
      <c r="BP479" s="8">
        <v>-0.98848533630371094</v>
      </c>
      <c r="BQ479" s="8">
        <v>1</v>
      </c>
      <c r="BR479" s="8">
        <v>-1.355140209197998</v>
      </c>
      <c r="BS479" s="8">
        <v>7.355140209197998</v>
      </c>
      <c r="BT479" s="8">
        <v>1</v>
      </c>
      <c r="BU479" s="8">
        <v>0</v>
      </c>
      <c r="BV479" s="8">
        <v>0.15999999642372131</v>
      </c>
      <c r="BW479" s="8">
        <v>111115</v>
      </c>
      <c r="BX479">
        <f t="shared" si="244"/>
        <v>1.7517076110839842</v>
      </c>
      <c r="BY479">
        <f t="shared" si="245"/>
        <v>6.6118756496116454E-3</v>
      </c>
      <c r="BZ479">
        <f t="shared" si="246"/>
        <v>300.07280006408689</v>
      </c>
      <c r="CA479">
        <f t="shared" si="247"/>
        <v>298.94086875915525</v>
      </c>
      <c r="CB479">
        <f t="shared" si="248"/>
        <v>287.91212247091244</v>
      </c>
      <c r="CC479">
        <f t="shared" si="268"/>
        <v>-6.1734316793588775E-2</v>
      </c>
      <c r="CD479">
        <f t="shared" si="249"/>
        <v>3.5629633497279083</v>
      </c>
      <c r="CE479">
        <f t="shared" si="250"/>
        <v>35.263578014441791</v>
      </c>
      <c r="CF479">
        <f t="shared" si="251"/>
        <v>17.485843257972064</v>
      </c>
      <c r="CG479">
        <f t="shared" si="252"/>
        <v>26.356834411621094</v>
      </c>
      <c r="CH479">
        <f t="shared" si="253"/>
        <v>3.4461665227119824</v>
      </c>
      <c r="CI479">
        <f t="shared" si="254"/>
        <v>0.36809916870954584</v>
      </c>
      <c r="CJ479">
        <f t="shared" si="255"/>
        <v>1.7962277495648595</v>
      </c>
      <c r="CK479">
        <f t="shared" si="256"/>
        <v>1.6499387731471229</v>
      </c>
      <c r="CL479">
        <f t="shared" si="257"/>
        <v>0.23137992079023084</v>
      </c>
      <c r="CM479">
        <f t="shared" si="258"/>
        <v>9.3123464085462953</v>
      </c>
      <c r="CN479">
        <f t="shared" si="259"/>
        <v>0.63318643649051765</v>
      </c>
      <c r="CO479">
        <f t="shared" si="260"/>
        <v>51.081334448501373</v>
      </c>
      <c r="CP479">
        <f t="shared" si="261"/>
        <v>143.87904346581226</v>
      </c>
      <c r="CQ479">
        <f t="shared" si="262"/>
        <v>4.1070760477062748E-2</v>
      </c>
      <c r="CR479">
        <f t="shared" si="263"/>
        <v>0</v>
      </c>
      <c r="CS479">
        <f t="shared" si="264"/>
        <v>1529.5331848144531</v>
      </c>
      <c r="CT479">
        <f t="shared" si="265"/>
        <v>0</v>
      </c>
      <c r="CU479" t="e">
        <f t="shared" si="266"/>
        <v>#DIV/0!</v>
      </c>
      <c r="CV479" t="e">
        <f t="shared" si="267"/>
        <v>#DIV/0!</v>
      </c>
    </row>
    <row r="480" spans="1:100" x14ac:dyDescent="0.3">
      <c r="A480" s="4" t="str">
        <f>VLOOKUP(B480,ListCodeMtrx!A$1:B$91,2,TRUE)</f>
        <v>M8</v>
      </c>
      <c r="B480">
        <v>8</v>
      </c>
      <c r="C480" s="10">
        <v>8</v>
      </c>
      <c r="D480" s="10">
        <v>1</v>
      </c>
      <c r="E480" s="10">
        <v>2</v>
      </c>
      <c r="F480" s="1">
        <v>79</v>
      </c>
      <c r="G480" s="3">
        <v>41323</v>
      </c>
      <c r="H480" s="11">
        <v>1</v>
      </c>
      <c r="I480" s="11">
        <v>186.55353971524153</v>
      </c>
      <c r="J480" s="11">
        <v>2.8582894238048584</v>
      </c>
      <c r="K480" s="11">
        <v>219.38080361110954</v>
      </c>
      <c r="L480" s="11">
        <v>308.91325608065921</v>
      </c>
      <c r="M480" s="1">
        <v>50.2</v>
      </c>
      <c r="N480" s="8">
        <v>10</v>
      </c>
      <c r="O480" s="8" t="s">
        <v>659</v>
      </c>
      <c r="P480" s="12">
        <v>0.16111111111111112</v>
      </c>
      <c r="Q480" s="12">
        <f t="shared" si="269"/>
        <v>0.45182870370370365</v>
      </c>
      <c r="R480" s="8">
        <v>2468</v>
      </c>
      <c r="S480" s="8">
        <v>0</v>
      </c>
      <c r="T480" s="13" t="s">
        <v>192</v>
      </c>
      <c r="U480" s="14">
        <f t="shared" si="227"/>
        <v>33.781596975656747</v>
      </c>
      <c r="V480" s="14">
        <f t="shared" si="228"/>
        <v>0.36225736472252273</v>
      </c>
      <c r="W480" s="14">
        <f t="shared" si="229"/>
        <v>215.87526198303706</v>
      </c>
      <c r="X480">
        <v>27.079919815063477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t="e">
        <f t="shared" si="230"/>
        <v>#DIV/0!</v>
      </c>
      <c r="AG480" t="e">
        <f t="shared" si="231"/>
        <v>#DIV/0!</v>
      </c>
      <c r="AH480" t="e">
        <f t="shared" si="232"/>
        <v>#DIV/0!</v>
      </c>
      <c r="AI480" s="8">
        <v>-1</v>
      </c>
      <c r="AJ480" s="8">
        <v>0.85</v>
      </c>
      <c r="AK480" s="8">
        <v>0.85</v>
      </c>
      <c r="AL480" s="8">
        <v>10.050127029418945</v>
      </c>
      <c r="AM480">
        <f t="shared" si="233"/>
        <v>0.85</v>
      </c>
      <c r="AN480">
        <f t="shared" si="234"/>
        <v>2.2741779149066735E-2</v>
      </c>
      <c r="AO480" t="e">
        <f t="shared" si="235"/>
        <v>#DIV/0!</v>
      </c>
      <c r="AP480" t="e">
        <f t="shared" si="236"/>
        <v>#DIV/0!</v>
      </c>
      <c r="AQ480" t="e">
        <f t="shared" si="237"/>
        <v>#DIV/0!</v>
      </c>
      <c r="AR480" s="8">
        <v>1799.6146240234375</v>
      </c>
      <c r="AS480" s="8">
        <v>0.5</v>
      </c>
      <c r="AT480" t="e">
        <f t="shared" si="238"/>
        <v>#DIV/0!</v>
      </c>
      <c r="AU480">
        <f t="shared" si="239"/>
        <v>6.2086589967676531</v>
      </c>
      <c r="AV480">
        <f t="shared" si="240"/>
        <v>1.7506822456639179</v>
      </c>
      <c r="AW480">
        <f t="shared" si="241"/>
        <v>27.079919815063477</v>
      </c>
      <c r="AX480" s="8">
        <v>2</v>
      </c>
      <c r="AY480">
        <f t="shared" si="242"/>
        <v>4.644859790802002</v>
      </c>
      <c r="AZ480" s="8">
        <v>1</v>
      </c>
      <c r="BA480">
        <f t="shared" si="243"/>
        <v>9.2897195816040039</v>
      </c>
      <c r="BB480" s="8">
        <v>25.823896408081055</v>
      </c>
      <c r="BC480" s="8">
        <v>27.079919815063477</v>
      </c>
      <c r="BD480" s="8">
        <v>25.128389358520508</v>
      </c>
      <c r="BE480" s="8">
        <v>399.10836791992187</v>
      </c>
      <c r="BF480" s="8">
        <v>378.48342895507812</v>
      </c>
      <c r="BG480" s="8">
        <v>14.784883499145508</v>
      </c>
      <c r="BH480" s="8">
        <v>18.264244079589844</v>
      </c>
      <c r="BI480" s="8">
        <v>44.733852386474609</v>
      </c>
      <c r="BJ480" s="8">
        <v>55.261173248291016</v>
      </c>
      <c r="BK480" s="8">
        <v>350.3668212890625</v>
      </c>
      <c r="BL480" s="8">
        <v>1799.3106689453125</v>
      </c>
      <c r="BM480" s="8">
        <v>2019.23046875</v>
      </c>
      <c r="BN480" s="8">
        <v>101.03413391113281</v>
      </c>
      <c r="BO480" s="8">
        <v>2.8857078552246094</v>
      </c>
      <c r="BP480" s="8">
        <v>-0.96434211730957031</v>
      </c>
      <c r="BQ480" s="8">
        <v>0.5</v>
      </c>
      <c r="BR480" s="8">
        <v>-1.355140209197998</v>
      </c>
      <c r="BS480" s="8">
        <v>7.355140209197998</v>
      </c>
      <c r="BT480" s="8">
        <v>1</v>
      </c>
      <c r="BU480" s="8">
        <v>0</v>
      </c>
      <c r="BV480" s="8">
        <v>0.15999999642372131</v>
      </c>
      <c r="BW480" s="8">
        <v>111115</v>
      </c>
      <c r="BX480">
        <f t="shared" si="244"/>
        <v>1.7518341064453125</v>
      </c>
      <c r="BY480">
        <f t="shared" si="245"/>
        <v>6.2086589967676534E-3</v>
      </c>
      <c r="BZ480">
        <f t="shared" si="246"/>
        <v>300.22991981506345</v>
      </c>
      <c r="CA480">
        <f t="shared" si="247"/>
        <v>298.97389640808103</v>
      </c>
      <c r="CB480">
        <f t="shared" si="248"/>
        <v>287.8897005964136</v>
      </c>
      <c r="CC480">
        <f t="shared" si="268"/>
        <v>-1.721130014602719E-3</v>
      </c>
      <c r="CD480">
        <f t="shared" si="249"/>
        <v>3.5959943277868129</v>
      </c>
      <c r="CE480">
        <f t="shared" si="250"/>
        <v>35.591875622448178</v>
      </c>
      <c r="CF480">
        <f t="shared" si="251"/>
        <v>17.327631542858335</v>
      </c>
      <c r="CG480">
        <f t="shared" si="252"/>
        <v>26.451908111572266</v>
      </c>
      <c r="CH480">
        <f t="shared" si="253"/>
        <v>3.4655497586472928</v>
      </c>
      <c r="CI480">
        <f t="shared" si="254"/>
        <v>0.34866114510601692</v>
      </c>
      <c r="CJ480">
        <f t="shared" si="255"/>
        <v>1.845312082122895</v>
      </c>
      <c r="CK480">
        <f t="shared" si="256"/>
        <v>1.6202376765243978</v>
      </c>
      <c r="CL480">
        <f t="shared" si="257"/>
        <v>0.21909528196503436</v>
      </c>
      <c r="CM480">
        <f t="shared" si="258"/>
        <v>21.810770127295044</v>
      </c>
      <c r="CN480">
        <f t="shared" si="259"/>
        <v>0.57036912442647292</v>
      </c>
      <c r="CO480">
        <f t="shared" si="260"/>
        <v>51.846294890650846</v>
      </c>
      <c r="CP480">
        <f t="shared" si="261"/>
        <v>373.57422200684618</v>
      </c>
      <c r="CQ480">
        <f t="shared" si="262"/>
        <v>4.6883605331979286E-2</v>
      </c>
      <c r="CR480">
        <f t="shared" si="263"/>
        <v>0</v>
      </c>
      <c r="CS480">
        <f t="shared" si="264"/>
        <v>1529.4140686035155</v>
      </c>
      <c r="CT480">
        <f t="shared" si="265"/>
        <v>0</v>
      </c>
      <c r="CU480" t="e">
        <f t="shared" si="266"/>
        <v>#DIV/0!</v>
      </c>
      <c r="CV480" t="e">
        <f t="shared" si="267"/>
        <v>#DIV/0!</v>
      </c>
    </row>
    <row r="481" spans="1:100" s="5" customFormat="1" x14ac:dyDescent="0.3">
      <c r="A481" s="4" t="str">
        <f>VLOOKUP(B481,ListCodeMtrx!A$1:B$91,2,TRUE)</f>
        <v>M8</v>
      </c>
      <c r="B481">
        <v>8</v>
      </c>
      <c r="C481" s="10">
        <v>8</v>
      </c>
      <c r="D481" s="10">
        <v>1</v>
      </c>
      <c r="E481" s="10">
        <v>2</v>
      </c>
      <c r="F481" s="1">
        <v>79</v>
      </c>
      <c r="G481" s="3">
        <v>41323</v>
      </c>
      <c r="H481" s="11">
        <v>1</v>
      </c>
      <c r="I481" s="11">
        <v>186.55353971524153</v>
      </c>
      <c r="J481" s="11">
        <v>2.8582894238048584</v>
      </c>
      <c r="K481" s="11">
        <v>219.38080361110954</v>
      </c>
      <c r="L481" s="11">
        <v>308.91325608065921</v>
      </c>
      <c r="M481" s="1">
        <v>50.2</v>
      </c>
      <c r="N481" s="8">
        <v>11</v>
      </c>
      <c r="O481" s="8" t="s">
        <v>660</v>
      </c>
      <c r="P481" s="12">
        <v>0.16111111111111112</v>
      </c>
      <c r="Q481" s="12">
        <f t="shared" si="269"/>
        <v>0.45424768518518521</v>
      </c>
      <c r="R481" s="8">
        <v>2677</v>
      </c>
      <c r="S481" s="8">
        <v>0</v>
      </c>
      <c r="T481" s="13">
        <v>800</v>
      </c>
      <c r="U481" s="14">
        <f t="shared" si="227"/>
        <v>57.49645460053592</v>
      </c>
      <c r="V481" s="14">
        <f t="shared" si="228"/>
        <v>0.33628651337940102</v>
      </c>
      <c r="W481" s="14">
        <f t="shared" si="229"/>
        <v>464.46232054070362</v>
      </c>
      <c r="X481">
        <v>27.137735366821289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t="e">
        <f t="shared" si="230"/>
        <v>#DIV/0!</v>
      </c>
      <c r="AG481" t="e">
        <f t="shared" si="231"/>
        <v>#DIV/0!</v>
      </c>
      <c r="AH481" t="e">
        <f t="shared" si="232"/>
        <v>#DIV/0!</v>
      </c>
      <c r="AI481" s="8">
        <v>-1</v>
      </c>
      <c r="AJ481" s="8">
        <v>0.85</v>
      </c>
      <c r="AK481" s="8">
        <v>0.85</v>
      </c>
      <c r="AL481" s="8">
        <v>10.050127029418945</v>
      </c>
      <c r="AM481">
        <f t="shared" si="233"/>
        <v>0.85</v>
      </c>
      <c r="AN481">
        <f t="shared" si="234"/>
        <v>3.8248667386982085E-2</v>
      </c>
      <c r="AO481" t="e">
        <f t="shared" si="235"/>
        <v>#DIV/0!</v>
      </c>
      <c r="AP481" t="e">
        <f t="shared" si="236"/>
        <v>#DIV/0!</v>
      </c>
      <c r="AQ481" t="e">
        <f t="shared" si="237"/>
        <v>#DIV/0!</v>
      </c>
      <c r="AR481" s="8">
        <v>1799.6146240234375</v>
      </c>
      <c r="AS481" s="8">
        <v>0.5</v>
      </c>
      <c r="AT481" t="e">
        <f t="shared" si="238"/>
        <v>#DIV/0!</v>
      </c>
      <c r="AU481">
        <f t="shared" si="239"/>
        <v>5.9189329222921003</v>
      </c>
      <c r="AV481">
        <f t="shared" si="240"/>
        <v>1.7930810812031035</v>
      </c>
      <c r="AW481">
        <f t="shared" si="241"/>
        <v>27.137735366821289</v>
      </c>
      <c r="AX481" s="8">
        <v>2</v>
      </c>
      <c r="AY481">
        <f t="shared" si="242"/>
        <v>4.644859790802002</v>
      </c>
      <c r="AZ481" s="8">
        <v>1</v>
      </c>
      <c r="BA481">
        <f t="shared" si="243"/>
        <v>9.2897195816040039</v>
      </c>
      <c r="BB481" s="8">
        <v>25.836437225341797</v>
      </c>
      <c r="BC481" s="8">
        <v>27.137735366821289</v>
      </c>
      <c r="BD481" s="8">
        <v>25.129589080810547</v>
      </c>
      <c r="BE481" s="8">
        <v>799.74609375</v>
      </c>
      <c r="BF481" s="8">
        <v>764.33966064453125</v>
      </c>
      <c r="BG481" s="8">
        <v>14.64847469329834</v>
      </c>
      <c r="BH481" s="8">
        <v>17.966779708862305</v>
      </c>
      <c r="BI481" s="8">
        <v>44.285202026367188</v>
      </c>
      <c r="BJ481" s="8">
        <v>54.317085266113281</v>
      </c>
      <c r="BK481" s="8">
        <v>350.33480834960937</v>
      </c>
      <c r="BL481" s="8">
        <v>1799.2615966796875</v>
      </c>
      <c r="BM481" s="8">
        <v>1996.3673095703125</v>
      </c>
      <c r="BN481" s="8">
        <v>101.02727508544922</v>
      </c>
      <c r="BO481" s="8">
        <v>-4.3244972229003906</v>
      </c>
      <c r="BP481" s="8">
        <v>-0.87028312683105469</v>
      </c>
      <c r="BQ481" s="8">
        <v>0.25</v>
      </c>
      <c r="BR481" s="8">
        <v>-1.355140209197998</v>
      </c>
      <c r="BS481" s="8">
        <v>7.355140209197998</v>
      </c>
      <c r="BT481" s="8">
        <v>1</v>
      </c>
      <c r="BU481" s="8">
        <v>0</v>
      </c>
      <c r="BV481" s="8">
        <v>0.15999999642372131</v>
      </c>
      <c r="BW481" s="8">
        <v>111115</v>
      </c>
      <c r="BX481">
        <f t="shared" si="244"/>
        <v>1.7516740417480468</v>
      </c>
      <c r="BY481">
        <f t="shared" si="245"/>
        <v>5.9189329222921003E-3</v>
      </c>
      <c r="BZ481">
        <f t="shared" si="246"/>
        <v>300.28773536682127</v>
      </c>
      <c r="CA481">
        <f t="shared" si="247"/>
        <v>298.98643722534177</v>
      </c>
      <c r="CB481">
        <f t="shared" si="248"/>
        <v>287.8818490340891</v>
      </c>
      <c r="CC481">
        <f t="shared" si="268"/>
        <v>4.331186592702975E-2</v>
      </c>
      <c r="CD481">
        <f t="shared" si="249"/>
        <v>3.6082158772500028</v>
      </c>
      <c r="CE481">
        <f t="shared" si="250"/>
        <v>35.715264755959829</v>
      </c>
      <c r="CF481">
        <f t="shared" si="251"/>
        <v>17.748485047097525</v>
      </c>
      <c r="CG481">
        <f t="shared" si="252"/>
        <v>26.487086296081543</v>
      </c>
      <c r="CH481">
        <f t="shared" si="253"/>
        <v>3.4727458328676555</v>
      </c>
      <c r="CI481">
        <f t="shared" si="254"/>
        <v>0.32453827449766892</v>
      </c>
      <c r="CJ481">
        <f t="shared" si="255"/>
        <v>1.8151347960468993</v>
      </c>
      <c r="CK481">
        <f t="shared" si="256"/>
        <v>1.6576110368207562</v>
      </c>
      <c r="CL481">
        <f t="shared" si="257"/>
        <v>0.20386019440507619</v>
      </c>
      <c r="CM481">
        <f t="shared" si="258"/>
        <v>46.923362624091759</v>
      </c>
      <c r="CN481">
        <f t="shared" si="259"/>
        <v>0.60766481769249636</v>
      </c>
      <c r="CO481">
        <f t="shared" si="260"/>
        <v>50.718933954315361</v>
      </c>
      <c r="CP481">
        <f t="shared" si="261"/>
        <v>755.98416476234866</v>
      </c>
      <c r="CQ481">
        <f t="shared" si="262"/>
        <v>3.8574338186152315E-2</v>
      </c>
      <c r="CR481">
        <f t="shared" si="263"/>
        <v>0</v>
      </c>
      <c r="CS481">
        <f t="shared" si="264"/>
        <v>1529.3723571777343</v>
      </c>
      <c r="CT481">
        <f t="shared" si="265"/>
        <v>0</v>
      </c>
      <c r="CU481" t="e">
        <f t="shared" si="266"/>
        <v>#DIV/0!</v>
      </c>
      <c r="CV481" t="e">
        <f t="shared" si="267"/>
        <v>#DIV/0!</v>
      </c>
    </row>
    <row r="482" spans="1:100" x14ac:dyDescent="0.3">
      <c r="A482" s="4" t="str">
        <f>VLOOKUP(B482,ListCodeMtrx!A$1:B$91,2,TRUE)</f>
        <v>M8</v>
      </c>
      <c r="B482" s="5">
        <v>8</v>
      </c>
      <c r="C482" s="10">
        <v>8</v>
      </c>
      <c r="D482" s="10">
        <v>1</v>
      </c>
      <c r="E482" s="10">
        <v>2</v>
      </c>
      <c r="F482" s="1">
        <v>79</v>
      </c>
      <c r="G482" s="17">
        <v>41323</v>
      </c>
      <c r="H482" s="11">
        <v>1</v>
      </c>
      <c r="I482" s="11">
        <v>186.55353971524153</v>
      </c>
      <c r="J482" s="11">
        <v>2.8582894238048584</v>
      </c>
      <c r="K482" s="11">
        <v>219.38080361110954</v>
      </c>
      <c r="L482" s="11">
        <v>308.91325608065921</v>
      </c>
      <c r="M482" s="1">
        <v>50.2</v>
      </c>
      <c r="N482" s="19">
        <v>12</v>
      </c>
      <c r="O482" s="19" t="s">
        <v>661</v>
      </c>
      <c r="P482" s="12">
        <v>0.16111111111111112</v>
      </c>
      <c r="Q482" s="12">
        <f t="shared" si="269"/>
        <v>0.45605324074074072</v>
      </c>
      <c r="R482" s="19">
        <v>2825</v>
      </c>
      <c r="S482" s="19">
        <v>0</v>
      </c>
      <c r="T482" s="13" t="s">
        <v>194</v>
      </c>
      <c r="U482" s="5">
        <f t="shared" si="227"/>
        <v>30.612369289655238</v>
      </c>
      <c r="V482" s="5">
        <f t="shared" si="228"/>
        <v>0.3131613575985025</v>
      </c>
      <c r="W482" s="5">
        <f t="shared" si="229"/>
        <v>209.9525956520979</v>
      </c>
      <c r="X482" s="5">
        <v>27.277080535888672</v>
      </c>
      <c r="Y482" s="19">
        <v>2</v>
      </c>
      <c r="Z482" s="19">
        <v>2</v>
      </c>
      <c r="AA482" s="19">
        <v>0</v>
      </c>
      <c r="AB482" s="19">
        <v>0</v>
      </c>
      <c r="AC482" s="19">
        <v>260.250244140625</v>
      </c>
      <c r="AD482" s="19">
        <v>554.45867919921875</v>
      </c>
      <c r="AE482" s="19">
        <v>343.19482421875</v>
      </c>
      <c r="AF482" s="5" t="e">
        <f t="shared" si="230"/>
        <v>#DIV/0!</v>
      </c>
      <c r="AG482" s="5">
        <f t="shared" si="231"/>
        <v>0.53062283285655576</v>
      </c>
      <c r="AH482" s="5">
        <f t="shared" si="232"/>
        <v>0.38102723053337034</v>
      </c>
      <c r="AI482" s="19">
        <v>-1</v>
      </c>
      <c r="AJ482" s="19">
        <v>0.85</v>
      </c>
      <c r="AK482" s="19">
        <v>0.85</v>
      </c>
      <c r="AL482" s="19">
        <v>10.050127029418945</v>
      </c>
      <c r="AM482" s="5">
        <f t="shared" si="233"/>
        <v>0.85</v>
      </c>
      <c r="AN482" s="5">
        <f t="shared" si="234"/>
        <v>2.066874378632081E-2</v>
      </c>
      <c r="AO482" s="5">
        <f t="shared" si="235"/>
        <v>0.71807545197809852</v>
      </c>
      <c r="AP482" s="5">
        <f t="shared" si="236"/>
        <v>2.1304828398148192</v>
      </c>
      <c r="AQ482" s="5">
        <f t="shared" si="237"/>
        <v>-1</v>
      </c>
      <c r="AR482" s="19">
        <v>1799.384765625</v>
      </c>
      <c r="AS482" s="19">
        <v>0.5</v>
      </c>
      <c r="AT482" s="5">
        <f t="shared" si="238"/>
        <v>291.38620241176335</v>
      </c>
      <c r="AU482" s="5">
        <f t="shared" si="239"/>
        <v>5.7251062746340384</v>
      </c>
      <c r="AV482" s="5">
        <f t="shared" si="240"/>
        <v>1.8579401069104198</v>
      </c>
      <c r="AW482" s="5">
        <f t="shared" si="241"/>
        <v>27.277080535888672</v>
      </c>
      <c r="AX482" s="19">
        <v>2</v>
      </c>
      <c r="AY482" s="5">
        <f t="shared" si="242"/>
        <v>4.644859790802002</v>
      </c>
      <c r="AZ482" s="19">
        <v>1</v>
      </c>
      <c r="BA482" s="5">
        <f t="shared" si="243"/>
        <v>9.2897195816040039</v>
      </c>
      <c r="BB482" s="19">
        <v>25.833059310913086</v>
      </c>
      <c r="BC482" s="19">
        <v>27.277080535888672</v>
      </c>
      <c r="BD482" s="19">
        <v>25.127500534057617</v>
      </c>
      <c r="BE482" s="19">
        <v>398.45956420898437</v>
      </c>
      <c r="BF482" s="19">
        <v>379.74493408203125</v>
      </c>
      <c r="BG482" s="19">
        <v>14.408180236816406</v>
      </c>
      <c r="BH482" s="19">
        <v>17.61851692199707</v>
      </c>
      <c r="BI482" s="19">
        <v>43.565750122070313</v>
      </c>
      <c r="BJ482" s="19">
        <v>53.272789001464844</v>
      </c>
      <c r="BK482" s="19">
        <v>350.38308715820313</v>
      </c>
      <c r="BL482" s="19">
        <v>1799.384765625</v>
      </c>
      <c r="BM482" s="19">
        <v>1948.2840576171875</v>
      </c>
      <c r="BN482" s="19">
        <v>101.02330780029297</v>
      </c>
      <c r="BO482" s="19">
        <v>2.9814720153808594</v>
      </c>
      <c r="BP482" s="19">
        <v>-0.91520309448242188</v>
      </c>
      <c r="BQ482" s="19">
        <v>0.25</v>
      </c>
      <c r="BR482" s="19">
        <v>-1.355140209197998</v>
      </c>
      <c r="BS482" s="19">
        <v>7.355140209197998</v>
      </c>
      <c r="BT482" s="19">
        <v>1</v>
      </c>
      <c r="BU482" s="19">
        <v>0</v>
      </c>
      <c r="BV482" s="19">
        <v>0.15999999642372131</v>
      </c>
      <c r="BW482" s="19">
        <v>111115</v>
      </c>
      <c r="BX482" s="5">
        <f t="shared" si="244"/>
        <v>1.7519154357910156</v>
      </c>
      <c r="BY482" s="5">
        <f t="shared" si="245"/>
        <v>5.7251062746340384E-3</v>
      </c>
      <c r="BZ482" s="5">
        <f t="shared" si="246"/>
        <v>300.42708053588865</v>
      </c>
      <c r="CA482" s="5">
        <f t="shared" si="247"/>
        <v>298.98305931091306</v>
      </c>
      <c r="CB482" s="5">
        <f t="shared" si="248"/>
        <v>287.90155606489861</v>
      </c>
      <c r="CC482" s="5">
        <f t="shared" si="268"/>
        <v>6.8701405204564456E-2</v>
      </c>
      <c r="CD482" s="5">
        <f t="shared" si="249"/>
        <v>3.637820964906</v>
      </c>
      <c r="CE482" s="5">
        <f t="shared" si="250"/>
        <v>36.009719381762814</v>
      </c>
      <c r="CF482" s="5">
        <f t="shared" si="251"/>
        <v>18.391202459765744</v>
      </c>
      <c r="CG482" s="5">
        <f t="shared" si="252"/>
        <v>26.555069923400879</v>
      </c>
      <c r="CH482" s="5">
        <f t="shared" si="253"/>
        <v>3.4866895905670461</v>
      </c>
      <c r="CI482" s="5">
        <f t="shared" si="254"/>
        <v>0.30294879362797789</v>
      </c>
      <c r="CJ482" s="5">
        <f t="shared" si="255"/>
        <v>1.7798808579955803</v>
      </c>
      <c r="CK482" s="5">
        <f t="shared" si="256"/>
        <v>1.7068087325714658</v>
      </c>
      <c r="CL482" s="5">
        <f t="shared" si="257"/>
        <v>0.19023478975638747</v>
      </c>
      <c r="CM482" s="5">
        <f t="shared" si="258"/>
        <v>21.210105694032336</v>
      </c>
      <c r="CN482" s="5">
        <f t="shared" si="259"/>
        <v>0.55287793676464059</v>
      </c>
      <c r="CO482" s="5">
        <f t="shared" si="260"/>
        <v>49.231346072546835</v>
      </c>
      <c r="CP482" s="5">
        <f t="shared" si="261"/>
        <v>375.29628542498546</v>
      </c>
      <c r="CQ482" s="5">
        <f t="shared" si="262"/>
        <v>4.0157289190672255E-2</v>
      </c>
      <c r="CR482" s="5">
        <f t="shared" si="263"/>
        <v>0</v>
      </c>
      <c r="CS482" s="5">
        <f t="shared" si="264"/>
        <v>1529.47705078125</v>
      </c>
      <c r="CT482" s="5">
        <f t="shared" si="265"/>
        <v>294.20843505859375</v>
      </c>
      <c r="CU482" s="5">
        <f t="shared" si="266"/>
        <v>0.38102723053337034</v>
      </c>
      <c r="CV482" s="5" t="e">
        <f t="shared" si="267"/>
        <v>#DIV/0!</v>
      </c>
    </row>
    <row r="483" spans="1:100" x14ac:dyDescent="0.3">
      <c r="A483" s="4" t="str">
        <f>VLOOKUP(B483,ListCodeMtrx!A$1:B$91,2,TRUE)</f>
        <v>M27</v>
      </c>
      <c r="B483">
        <v>27</v>
      </c>
      <c r="C483" s="10">
        <v>27</v>
      </c>
      <c r="D483" s="10">
        <v>1</v>
      </c>
      <c r="E483" s="10">
        <v>6</v>
      </c>
      <c r="F483" s="1">
        <v>79</v>
      </c>
      <c r="G483" s="3">
        <v>41323</v>
      </c>
      <c r="H483" s="11">
        <v>1</v>
      </c>
      <c r="I483" s="11">
        <v>157.79336024649638</v>
      </c>
      <c r="J483" s="11">
        <v>3.595596832094659</v>
      </c>
      <c r="K483" s="11">
        <v>199.58187391455544</v>
      </c>
      <c r="L483" s="11">
        <v>280.18133634234061</v>
      </c>
      <c r="M483" s="1">
        <v>45.4</v>
      </c>
      <c r="N483" s="8">
        <v>13</v>
      </c>
      <c r="O483" s="8" t="s">
        <v>662</v>
      </c>
      <c r="P483" s="12">
        <v>0.16111111111111112</v>
      </c>
      <c r="Q483" s="12">
        <f t="shared" si="269"/>
        <v>0.4603356481481482</v>
      </c>
      <c r="R483" s="8">
        <v>3203</v>
      </c>
      <c r="S483" s="8">
        <v>0</v>
      </c>
      <c r="T483" s="13">
        <v>400</v>
      </c>
      <c r="U483">
        <f t="shared" si="227"/>
        <v>19.76886558173215</v>
      </c>
      <c r="V483">
        <f t="shared" si="228"/>
        <v>0.19653356227849683</v>
      </c>
      <c r="W483">
        <f t="shared" si="229"/>
        <v>213.83331934137587</v>
      </c>
      <c r="X483">
        <v>27.73811149597168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t="e">
        <f t="shared" si="230"/>
        <v>#DIV/0!</v>
      </c>
      <c r="AG483" t="e">
        <f t="shared" si="231"/>
        <v>#DIV/0!</v>
      </c>
      <c r="AH483" t="e">
        <f t="shared" si="232"/>
        <v>#DIV/0!</v>
      </c>
      <c r="AI483" s="8">
        <v>-1</v>
      </c>
      <c r="AJ483" s="8">
        <v>0.85</v>
      </c>
      <c r="AK483" s="8">
        <v>0.85</v>
      </c>
      <c r="AL483" s="8">
        <v>9.9220190048217773</v>
      </c>
      <c r="AM483">
        <f t="shared" si="233"/>
        <v>0.84999999999999987</v>
      </c>
      <c r="AN483">
        <f t="shared" si="234"/>
        <v>1.3573365211698342E-2</v>
      </c>
      <c r="AO483" t="e">
        <f t="shared" si="235"/>
        <v>#DIV/0!</v>
      </c>
      <c r="AP483" t="e">
        <f t="shared" si="236"/>
        <v>#DIV/0!</v>
      </c>
      <c r="AQ483" t="e">
        <f t="shared" si="237"/>
        <v>#DIV/0!</v>
      </c>
      <c r="AR483" s="8">
        <v>1799.384765625</v>
      </c>
      <c r="AS483" s="8">
        <v>0.5</v>
      </c>
      <c r="AT483" t="e">
        <f t="shared" si="238"/>
        <v>#DIV/0!</v>
      </c>
      <c r="AU483">
        <f t="shared" si="239"/>
        <v>3.9965212092727391</v>
      </c>
      <c r="AV483">
        <f t="shared" si="240"/>
        <v>2.0410806856187427</v>
      </c>
      <c r="AW483">
        <f t="shared" si="241"/>
        <v>27.73811149597168</v>
      </c>
      <c r="AX483" s="8">
        <v>2</v>
      </c>
      <c r="AY483">
        <f t="shared" si="242"/>
        <v>4.644859790802002</v>
      </c>
      <c r="AZ483" s="8">
        <v>1</v>
      </c>
      <c r="BA483">
        <f t="shared" si="243"/>
        <v>9.2897195816040039</v>
      </c>
      <c r="BB483" s="8">
        <v>25.823966979980469</v>
      </c>
      <c r="BC483" s="8">
        <v>27.73811149597168</v>
      </c>
      <c r="BD483" s="8">
        <v>25.129274368286133</v>
      </c>
      <c r="BE483" s="8">
        <v>399.82025146484375</v>
      </c>
      <c r="BF483" s="8">
        <v>387.65133666992187</v>
      </c>
      <c r="BG483" s="8">
        <v>14.549498558044434</v>
      </c>
      <c r="BH483" s="8">
        <v>16.792503356933594</v>
      </c>
      <c r="BI483" s="8">
        <v>44.010860443115234</v>
      </c>
      <c r="BJ483" s="8">
        <v>50.795734405517578</v>
      </c>
      <c r="BK483" s="8">
        <v>350.37014770507812</v>
      </c>
      <c r="BL483" s="8">
        <v>1800.14013671875</v>
      </c>
      <c r="BM483" s="8">
        <v>2038.6285400390625</v>
      </c>
      <c r="BN483" s="8">
        <v>101.009765625</v>
      </c>
      <c r="BO483" s="8">
        <v>2.4593772888183594</v>
      </c>
      <c r="BP483" s="8">
        <v>-0.85968399047851563</v>
      </c>
      <c r="BQ483" s="8">
        <v>0.25</v>
      </c>
      <c r="BR483" s="8">
        <v>-1.355140209197998</v>
      </c>
      <c r="BS483" s="8">
        <v>7.355140209197998</v>
      </c>
      <c r="BT483" s="8">
        <v>1</v>
      </c>
      <c r="BU483" s="8">
        <v>0</v>
      </c>
      <c r="BV483" s="8">
        <v>0.15999999642372131</v>
      </c>
      <c r="BW483" s="8">
        <v>111115</v>
      </c>
      <c r="BX483">
        <f t="shared" si="244"/>
        <v>1.7518507385253905</v>
      </c>
      <c r="BY483">
        <f t="shared" si="245"/>
        <v>3.9965212092727392E-3</v>
      </c>
      <c r="BZ483">
        <f t="shared" si="246"/>
        <v>300.88811149597166</v>
      </c>
      <c r="CA483">
        <f t="shared" si="247"/>
        <v>298.97396697998045</v>
      </c>
      <c r="CB483">
        <f t="shared" si="248"/>
        <v>288.0224154371972</v>
      </c>
      <c r="CC483">
        <f t="shared" si="268"/>
        <v>0.32929919852104228</v>
      </c>
      <c r="CD483">
        <f t="shared" si="249"/>
        <v>3.7372875139596307</v>
      </c>
      <c r="CE483">
        <f t="shared" si="250"/>
        <v>36.999269237336485</v>
      </c>
      <c r="CF483">
        <f t="shared" si="251"/>
        <v>20.206765880402891</v>
      </c>
      <c r="CG483">
        <f t="shared" si="252"/>
        <v>26.781039237976074</v>
      </c>
      <c r="CH483">
        <f t="shared" si="253"/>
        <v>3.5333888547026171</v>
      </c>
      <c r="CI483">
        <f t="shared" si="254"/>
        <v>0.1924618344302067</v>
      </c>
      <c r="CJ483">
        <f t="shared" si="255"/>
        <v>1.696206828340888</v>
      </c>
      <c r="CK483">
        <f t="shared" si="256"/>
        <v>1.8371820263617291</v>
      </c>
      <c r="CL483">
        <f t="shared" si="257"/>
        <v>0.12064795696348543</v>
      </c>
      <c r="CM483">
        <f t="shared" si="258"/>
        <v>21.599253469488154</v>
      </c>
      <c r="CN483">
        <f t="shared" si="259"/>
        <v>0.5516124906940566</v>
      </c>
      <c r="CO483">
        <f t="shared" si="260"/>
        <v>45.039300747343368</v>
      </c>
      <c r="CP483">
        <f t="shared" si="261"/>
        <v>384.77848692446912</v>
      </c>
      <c r="CQ483">
        <f t="shared" si="262"/>
        <v>2.3139960071214105E-2</v>
      </c>
      <c r="CR483">
        <f t="shared" si="263"/>
        <v>0</v>
      </c>
      <c r="CS483">
        <f t="shared" si="264"/>
        <v>1530.1191162109374</v>
      </c>
      <c r="CT483">
        <f t="shared" si="265"/>
        <v>0</v>
      </c>
      <c r="CU483" t="e">
        <f t="shared" si="266"/>
        <v>#DIV/0!</v>
      </c>
      <c r="CV483" t="e">
        <f t="shared" si="267"/>
        <v>#DIV/0!</v>
      </c>
    </row>
    <row r="484" spans="1:100" x14ac:dyDescent="0.3">
      <c r="A484" s="4" t="str">
        <f>VLOOKUP(B484,ListCodeMtrx!A$1:B$91,2,TRUE)</f>
        <v>M27</v>
      </c>
      <c r="B484">
        <v>27</v>
      </c>
      <c r="C484" s="10">
        <v>27</v>
      </c>
      <c r="D484" s="10">
        <v>1</v>
      </c>
      <c r="E484" s="10">
        <v>6</v>
      </c>
      <c r="F484" s="1">
        <v>79</v>
      </c>
      <c r="G484" s="3">
        <v>41323</v>
      </c>
      <c r="H484" s="11">
        <v>1</v>
      </c>
      <c r="I484" s="11">
        <v>157.79336024649638</v>
      </c>
      <c r="J484" s="11">
        <v>3.595596832094659</v>
      </c>
      <c r="K484" s="11">
        <v>199.58187391455544</v>
      </c>
      <c r="L484" s="11">
        <v>280.18133634234061</v>
      </c>
      <c r="M484" s="1">
        <v>45.4</v>
      </c>
      <c r="N484" s="8">
        <v>14</v>
      </c>
      <c r="O484" s="8" t="s">
        <v>663</v>
      </c>
      <c r="P484" s="12">
        <v>0.16111111111111112</v>
      </c>
      <c r="Q484" s="12">
        <f t="shared" si="269"/>
        <v>0.46275462962962965</v>
      </c>
      <c r="R484" s="8">
        <v>3412</v>
      </c>
      <c r="S484" s="8">
        <v>0</v>
      </c>
      <c r="T484" s="13">
        <v>50</v>
      </c>
      <c r="U484" s="14">
        <f t="shared" si="227"/>
        <v>-1.4799464823414814</v>
      </c>
      <c r="V484" s="14">
        <f t="shared" si="228"/>
        <v>0.2485584563625744</v>
      </c>
      <c r="W484" s="14">
        <f t="shared" si="229"/>
        <v>56.601469265745756</v>
      </c>
      <c r="X484">
        <v>27.762226104736328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t="e">
        <f t="shared" si="230"/>
        <v>#DIV/0!</v>
      </c>
      <c r="AG484" t="e">
        <f t="shared" si="231"/>
        <v>#DIV/0!</v>
      </c>
      <c r="AH484" t="e">
        <f t="shared" si="232"/>
        <v>#DIV/0!</v>
      </c>
      <c r="AI484" s="8">
        <v>-1</v>
      </c>
      <c r="AJ484" s="8">
        <v>0.85</v>
      </c>
      <c r="AK484" s="8">
        <v>0.85</v>
      </c>
      <c r="AL484" s="8">
        <v>9.9220190048217773</v>
      </c>
      <c r="AM484">
        <f t="shared" si="233"/>
        <v>0.84999999999999987</v>
      </c>
      <c r="AN484">
        <f t="shared" si="234"/>
        <v>-3.1389804388841055E-4</v>
      </c>
      <c r="AO484" t="e">
        <f t="shared" si="235"/>
        <v>#DIV/0!</v>
      </c>
      <c r="AP484" t="e">
        <f t="shared" si="236"/>
        <v>#DIV/0!</v>
      </c>
      <c r="AQ484" t="e">
        <f t="shared" si="237"/>
        <v>#DIV/0!</v>
      </c>
      <c r="AR484" s="8">
        <v>1799.384765625</v>
      </c>
      <c r="AS484" s="8">
        <v>0.5</v>
      </c>
      <c r="AT484" t="e">
        <f t="shared" si="238"/>
        <v>#DIV/0!</v>
      </c>
      <c r="AU484">
        <f t="shared" si="239"/>
        <v>4.7380938756377811</v>
      </c>
      <c r="AV484">
        <f t="shared" si="240"/>
        <v>1.9224981392532368</v>
      </c>
      <c r="AW484">
        <f t="shared" si="241"/>
        <v>27.762226104736328</v>
      </c>
      <c r="AX484" s="8">
        <v>2</v>
      </c>
      <c r="AY484">
        <f t="shared" si="242"/>
        <v>4.644859790802002</v>
      </c>
      <c r="AZ484" s="8">
        <v>1</v>
      </c>
      <c r="BA484">
        <f t="shared" si="243"/>
        <v>9.2897195816040039</v>
      </c>
      <c r="BB484" s="8">
        <v>25.884843826293945</v>
      </c>
      <c r="BC484" s="8">
        <v>27.762226104736328</v>
      </c>
      <c r="BD484" s="8">
        <v>25.127702713012695</v>
      </c>
      <c r="BE484" s="8">
        <v>47.782451629638672</v>
      </c>
      <c r="BF484" s="8">
        <v>48.496063232421875</v>
      </c>
      <c r="BG484" s="8">
        <v>15.363351821899414</v>
      </c>
      <c r="BH484" s="8">
        <v>18.019182205200195</v>
      </c>
      <c r="BI484" s="8">
        <v>46.303958892822266</v>
      </c>
      <c r="BJ484" s="8">
        <v>54.308425903320312</v>
      </c>
      <c r="BK484" s="8">
        <v>350.37759399414062</v>
      </c>
      <c r="BL484" s="8">
        <v>1798.8099365234375</v>
      </c>
      <c r="BM484" s="8">
        <v>2139.05517578125</v>
      </c>
      <c r="BN484" s="8">
        <v>101.00662231445312</v>
      </c>
      <c r="BO484" s="8">
        <v>5.3903045654296875</v>
      </c>
      <c r="BP484" s="8">
        <v>-1.0242710113525391</v>
      </c>
      <c r="BQ484" s="8">
        <v>0.5</v>
      </c>
      <c r="BR484" s="8">
        <v>-1.355140209197998</v>
      </c>
      <c r="BS484" s="8">
        <v>7.355140209197998</v>
      </c>
      <c r="BT484" s="8">
        <v>1</v>
      </c>
      <c r="BU484" s="8">
        <v>0</v>
      </c>
      <c r="BV484" s="8">
        <v>0.15999999642372131</v>
      </c>
      <c r="BW484" s="8">
        <v>111135</v>
      </c>
      <c r="BX484">
        <f t="shared" si="244"/>
        <v>1.7518879699707031</v>
      </c>
      <c r="BY484">
        <f t="shared" si="245"/>
        <v>4.7380938756377807E-3</v>
      </c>
      <c r="BZ484">
        <f t="shared" si="246"/>
        <v>300.91222610473631</v>
      </c>
      <c r="CA484">
        <f t="shared" si="247"/>
        <v>299.03484382629392</v>
      </c>
      <c r="CB484">
        <f t="shared" si="248"/>
        <v>287.80958341070436</v>
      </c>
      <c r="CC484">
        <f t="shared" si="268"/>
        <v>0.20975333598894721</v>
      </c>
      <c r="CD484">
        <f t="shared" si="249"/>
        <v>3.7425548706692076</v>
      </c>
      <c r="CE484">
        <f t="shared" si="250"/>
        <v>37.052569276278852</v>
      </c>
      <c r="CF484">
        <f t="shared" si="251"/>
        <v>19.033387071078657</v>
      </c>
      <c r="CG484">
        <f t="shared" si="252"/>
        <v>26.823534965515137</v>
      </c>
      <c r="CH484">
        <f t="shared" si="253"/>
        <v>3.5422318418658607</v>
      </c>
      <c r="CI484">
        <f t="shared" si="254"/>
        <v>0.24208125932727839</v>
      </c>
      <c r="CJ484">
        <f t="shared" si="255"/>
        <v>1.8200567314159708</v>
      </c>
      <c r="CK484">
        <f t="shared" si="256"/>
        <v>1.7221751104498899</v>
      </c>
      <c r="CL484">
        <f t="shared" si="257"/>
        <v>0.15186968916097346</v>
      </c>
      <c r="CM484">
        <f t="shared" si="258"/>
        <v>5.7171232285683082</v>
      </c>
      <c r="CN484">
        <f t="shared" si="259"/>
        <v>1.167135340336348</v>
      </c>
      <c r="CO484">
        <f t="shared" si="260"/>
        <v>48.553386774783306</v>
      </c>
      <c r="CP484">
        <f t="shared" si="261"/>
        <v>48.711131914916599</v>
      </c>
      <c r="CQ484">
        <f t="shared" si="262"/>
        <v>-1.4751538537149389E-2</v>
      </c>
      <c r="CR484">
        <f t="shared" si="263"/>
        <v>0</v>
      </c>
      <c r="CS484">
        <f t="shared" si="264"/>
        <v>1528.9884460449216</v>
      </c>
      <c r="CT484">
        <f t="shared" si="265"/>
        <v>0</v>
      </c>
      <c r="CU484" t="e">
        <f t="shared" si="266"/>
        <v>#DIV/0!</v>
      </c>
      <c r="CV484" t="e">
        <f t="shared" si="267"/>
        <v>#DIV/0!</v>
      </c>
    </row>
    <row r="485" spans="1:100" x14ac:dyDescent="0.3">
      <c r="A485" s="4" t="str">
        <f>VLOOKUP(B485,ListCodeMtrx!A$1:B$91,2,TRUE)</f>
        <v>M27</v>
      </c>
      <c r="B485">
        <v>27</v>
      </c>
      <c r="C485" s="10">
        <v>27</v>
      </c>
      <c r="D485" s="10">
        <v>1</v>
      </c>
      <c r="E485" s="10">
        <v>6</v>
      </c>
      <c r="F485" s="1">
        <v>79</v>
      </c>
      <c r="G485" s="3">
        <v>41323</v>
      </c>
      <c r="H485" s="11">
        <v>1</v>
      </c>
      <c r="I485" s="11">
        <v>157.79336024649638</v>
      </c>
      <c r="J485" s="11">
        <v>3.595596832094659</v>
      </c>
      <c r="K485" s="11">
        <v>199.58187391455544</v>
      </c>
      <c r="L485" s="11">
        <v>280.18133634234061</v>
      </c>
      <c r="M485" s="1">
        <v>45.4</v>
      </c>
      <c r="N485" s="8">
        <v>15</v>
      </c>
      <c r="O485" s="8" t="s">
        <v>664</v>
      </c>
      <c r="P485" s="12">
        <v>0.16111111111111112</v>
      </c>
      <c r="Q485" s="12">
        <f t="shared" si="269"/>
        <v>0.46517361111111111</v>
      </c>
      <c r="R485" s="8">
        <v>3621</v>
      </c>
      <c r="S485" s="8">
        <v>0</v>
      </c>
      <c r="T485" s="13">
        <v>150</v>
      </c>
      <c r="U485" s="14">
        <f t="shared" si="227"/>
        <v>8.8780264010379124</v>
      </c>
      <c r="V485" s="14">
        <f t="shared" si="228"/>
        <v>0.29327906887058264</v>
      </c>
      <c r="W485" s="14">
        <f t="shared" si="229"/>
        <v>92.2453220676434</v>
      </c>
      <c r="X485">
        <v>27.740285873413086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t="e">
        <f t="shared" si="230"/>
        <v>#DIV/0!</v>
      </c>
      <c r="AG485" t="e">
        <f t="shared" si="231"/>
        <v>#DIV/0!</v>
      </c>
      <c r="AH485" t="e">
        <f t="shared" si="232"/>
        <v>#DIV/0!</v>
      </c>
      <c r="AI485" s="8">
        <v>-1</v>
      </c>
      <c r="AJ485" s="8">
        <v>0.85</v>
      </c>
      <c r="AK485" s="8">
        <v>0.85</v>
      </c>
      <c r="AL485" s="8">
        <v>9.8982534408569336</v>
      </c>
      <c r="AM485">
        <f t="shared" si="233"/>
        <v>0.84999999999999987</v>
      </c>
      <c r="AN485">
        <f t="shared" si="234"/>
        <v>6.4488384238992847E-3</v>
      </c>
      <c r="AO485" t="e">
        <f t="shared" si="235"/>
        <v>#DIV/0!</v>
      </c>
      <c r="AP485" t="e">
        <f t="shared" si="236"/>
        <v>#DIV/0!</v>
      </c>
      <c r="AQ485" t="e">
        <f t="shared" si="237"/>
        <v>#DIV/0!</v>
      </c>
      <c r="AR485" s="8">
        <v>1799.384765625</v>
      </c>
      <c r="AS485" s="8">
        <v>0.5</v>
      </c>
      <c r="AT485" t="e">
        <f t="shared" si="238"/>
        <v>#DIV/0!</v>
      </c>
      <c r="AU485">
        <f t="shared" si="239"/>
        <v>5.215074177206148</v>
      </c>
      <c r="AV485">
        <f t="shared" si="240"/>
        <v>1.8006135211721408</v>
      </c>
      <c r="AW485">
        <f t="shared" si="241"/>
        <v>27.740285873413086</v>
      </c>
      <c r="AX485" s="8">
        <v>2</v>
      </c>
      <c r="AY485">
        <f t="shared" si="242"/>
        <v>4.644859790802002</v>
      </c>
      <c r="AZ485" s="8">
        <v>1</v>
      </c>
      <c r="BA485">
        <f t="shared" si="243"/>
        <v>9.2897195816040039</v>
      </c>
      <c r="BB485" s="8">
        <v>25.94146728515625</v>
      </c>
      <c r="BC485" s="8">
        <v>27.740285873413086</v>
      </c>
      <c r="BD485" s="8">
        <v>25.129043579101562</v>
      </c>
      <c r="BE485" s="8">
        <v>150.96298217773437</v>
      </c>
      <c r="BF485" s="8">
        <v>145.46209716796875</v>
      </c>
      <c r="BG485" s="8">
        <v>16.260011672973633</v>
      </c>
      <c r="BH485" s="8">
        <v>19.179841995239258</v>
      </c>
      <c r="BI485" s="8">
        <v>48.838798522949219</v>
      </c>
      <c r="BJ485" s="8">
        <v>57.608844757080078</v>
      </c>
      <c r="BK485" s="8">
        <v>350.36624145507812</v>
      </c>
      <c r="BL485" s="8">
        <v>1802.0621337890625</v>
      </c>
      <c r="BM485" s="8">
        <v>2164.83154296875</v>
      </c>
      <c r="BN485" s="8">
        <v>100.99919891357422</v>
      </c>
      <c r="BO485" s="8">
        <v>5.210296630859375</v>
      </c>
      <c r="BP485" s="8">
        <v>-1.0685501098632813</v>
      </c>
      <c r="BQ485" s="8">
        <v>0.5</v>
      </c>
      <c r="BR485" s="8">
        <v>-1.355140209197998</v>
      </c>
      <c r="BS485" s="8">
        <v>7.355140209197998</v>
      </c>
      <c r="BT485" s="8">
        <v>1</v>
      </c>
      <c r="BU485" s="8">
        <v>0</v>
      </c>
      <c r="BV485" s="8">
        <v>0.15999999642372131</v>
      </c>
      <c r="BW485" s="8">
        <v>111115</v>
      </c>
      <c r="BX485">
        <f t="shared" si="244"/>
        <v>1.7518312072753905</v>
      </c>
      <c r="BY485">
        <f t="shared" si="245"/>
        <v>5.2150741772061483E-3</v>
      </c>
      <c r="BZ485">
        <f t="shared" si="246"/>
        <v>300.89028587341306</v>
      </c>
      <c r="CA485">
        <f t="shared" si="247"/>
        <v>299.09146728515623</v>
      </c>
      <c r="CB485">
        <f t="shared" si="248"/>
        <v>288.3299349615736</v>
      </c>
      <c r="CC485">
        <f t="shared" si="268"/>
        <v>0.1376413372232714</v>
      </c>
      <c r="CD485">
        <f t="shared" si="249"/>
        <v>3.7377621979802349</v>
      </c>
      <c r="CE485">
        <f t="shared" si="250"/>
        <v>37.007840044143975</v>
      </c>
      <c r="CF485">
        <f t="shared" si="251"/>
        <v>17.827998048904718</v>
      </c>
      <c r="CG485">
        <f t="shared" si="252"/>
        <v>26.840876579284668</v>
      </c>
      <c r="CH485">
        <f t="shared" si="253"/>
        <v>3.545846026325262</v>
      </c>
      <c r="CI485">
        <f t="shared" si="254"/>
        <v>0.28430352631080819</v>
      </c>
      <c r="CJ485">
        <f t="shared" si="255"/>
        <v>1.9371486768080941</v>
      </c>
      <c r="CK485">
        <f t="shared" si="256"/>
        <v>1.6086973495171679</v>
      </c>
      <c r="CL485">
        <f t="shared" si="257"/>
        <v>0.17847487554488853</v>
      </c>
      <c r="CM485">
        <f t="shared" si="258"/>
        <v>9.3167036323566332</v>
      </c>
      <c r="CN485">
        <f t="shared" si="259"/>
        <v>0.63415366520616978</v>
      </c>
      <c r="CO485">
        <f t="shared" si="260"/>
        <v>51.950852916673831</v>
      </c>
      <c r="CP485">
        <f t="shared" si="261"/>
        <v>144.17192521647786</v>
      </c>
      <c r="CQ485">
        <f t="shared" si="262"/>
        <v>3.1991044238199109E-2</v>
      </c>
      <c r="CR485">
        <f t="shared" si="263"/>
        <v>0</v>
      </c>
      <c r="CS485">
        <f t="shared" si="264"/>
        <v>1531.752813720703</v>
      </c>
      <c r="CT485">
        <f t="shared" si="265"/>
        <v>0</v>
      </c>
      <c r="CU485" t="e">
        <f t="shared" si="266"/>
        <v>#DIV/0!</v>
      </c>
      <c r="CV485" t="e">
        <f t="shared" si="267"/>
        <v>#DIV/0!</v>
      </c>
    </row>
    <row r="486" spans="1:100" x14ac:dyDescent="0.3">
      <c r="A486" s="4" t="str">
        <f>VLOOKUP(B486,ListCodeMtrx!A$1:B$91,2,TRUE)</f>
        <v>M27</v>
      </c>
      <c r="B486">
        <v>27</v>
      </c>
      <c r="C486" s="10">
        <v>27</v>
      </c>
      <c r="D486" s="10">
        <v>1</v>
      </c>
      <c r="E486" s="10">
        <v>6</v>
      </c>
      <c r="F486" s="1">
        <v>79</v>
      </c>
      <c r="G486" s="3">
        <v>41323</v>
      </c>
      <c r="H486" s="11">
        <v>1</v>
      </c>
      <c r="I486" s="11">
        <v>157.79336024649638</v>
      </c>
      <c r="J486" s="11">
        <v>3.595596832094659</v>
      </c>
      <c r="K486" s="11">
        <v>199.58187391455544</v>
      </c>
      <c r="L486" s="11">
        <v>280.18133634234061</v>
      </c>
      <c r="M486" s="1">
        <v>45.4</v>
      </c>
      <c r="N486" s="8">
        <v>16</v>
      </c>
      <c r="O486" s="8" t="s">
        <v>665</v>
      </c>
      <c r="P486" s="12">
        <v>0.16111111111111112</v>
      </c>
      <c r="Q486" s="12">
        <f t="shared" si="269"/>
        <v>0.46759259259259256</v>
      </c>
      <c r="R486" s="8">
        <v>3830</v>
      </c>
      <c r="S486" s="8">
        <v>0</v>
      </c>
      <c r="T486" s="13" t="s">
        <v>192</v>
      </c>
      <c r="U486" s="14">
        <f t="shared" si="227"/>
        <v>29.589967167591528</v>
      </c>
      <c r="V486" s="14">
        <f t="shared" si="228"/>
        <v>0.32772069389151043</v>
      </c>
      <c r="W486" s="14">
        <f t="shared" si="229"/>
        <v>224.40188298847312</v>
      </c>
      <c r="X486">
        <v>27.747724533081055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t="e">
        <f t="shared" si="230"/>
        <v>#DIV/0!</v>
      </c>
      <c r="AG486" t="e">
        <f t="shared" si="231"/>
        <v>#DIV/0!</v>
      </c>
      <c r="AH486" t="e">
        <f t="shared" si="232"/>
        <v>#DIV/0!</v>
      </c>
      <c r="AI486" s="8">
        <v>-1</v>
      </c>
      <c r="AJ486" s="8">
        <v>0.85</v>
      </c>
      <c r="AK486" s="8">
        <v>0.85</v>
      </c>
      <c r="AL486" s="8">
        <v>9.8982534408569336</v>
      </c>
      <c r="AM486">
        <f t="shared" si="233"/>
        <v>0.84999999999999987</v>
      </c>
      <c r="AN486">
        <f t="shared" si="234"/>
        <v>1.9980939600460709E-2</v>
      </c>
      <c r="AO486" t="e">
        <f t="shared" si="235"/>
        <v>#DIV/0!</v>
      </c>
      <c r="AP486" t="e">
        <f t="shared" si="236"/>
        <v>#DIV/0!</v>
      </c>
      <c r="AQ486" t="e">
        <f t="shared" si="237"/>
        <v>#DIV/0!</v>
      </c>
      <c r="AR486" s="8">
        <v>1799.384765625</v>
      </c>
      <c r="AS486" s="8">
        <v>0.5</v>
      </c>
      <c r="AT486" t="e">
        <f t="shared" si="238"/>
        <v>#DIV/0!</v>
      </c>
      <c r="AU486">
        <f t="shared" si="239"/>
        <v>5.6150237623317913</v>
      </c>
      <c r="AV486">
        <f t="shared" si="240"/>
        <v>1.7405678098739223</v>
      </c>
      <c r="AW486">
        <f t="shared" si="241"/>
        <v>27.747724533081055</v>
      </c>
      <c r="AX486" s="8">
        <v>2</v>
      </c>
      <c r="AY486">
        <f t="shared" si="242"/>
        <v>4.644859790802002</v>
      </c>
      <c r="AZ486" s="8">
        <v>1</v>
      </c>
      <c r="BA486">
        <f t="shared" si="243"/>
        <v>9.2897195816040039</v>
      </c>
      <c r="BB486" s="8">
        <v>25.988037109375</v>
      </c>
      <c r="BC486" s="8">
        <v>27.747724533081055</v>
      </c>
      <c r="BD486" s="8">
        <v>25.126562118530273</v>
      </c>
      <c r="BE486" s="8">
        <v>399.904541015625</v>
      </c>
      <c r="BF486" s="8">
        <v>381.78994750976562</v>
      </c>
      <c r="BG486" s="8">
        <v>16.649351119995117</v>
      </c>
      <c r="BH486" s="8">
        <v>19.791145324707031</v>
      </c>
      <c r="BI486" s="8">
        <v>49.868797302246094</v>
      </c>
      <c r="BJ486" s="8">
        <v>59.279228210449219</v>
      </c>
      <c r="BK486" s="8">
        <v>350.36642456054687</v>
      </c>
      <c r="BL486" s="8">
        <v>1801.1263427734375</v>
      </c>
      <c r="BM486" s="8">
        <v>2167.713623046875</v>
      </c>
      <c r="BN486" s="8">
        <v>100.99560546875</v>
      </c>
      <c r="BO486" s="8">
        <v>3.068084716796875</v>
      </c>
      <c r="BP486" s="8">
        <v>-1.0471477508544922</v>
      </c>
      <c r="BQ486" s="8">
        <v>0.25</v>
      </c>
      <c r="BR486" s="8">
        <v>-1.355140209197998</v>
      </c>
      <c r="BS486" s="8">
        <v>7.355140209197998</v>
      </c>
      <c r="BT486" s="8">
        <v>1</v>
      </c>
      <c r="BU486" s="8">
        <v>0</v>
      </c>
      <c r="BV486" s="8">
        <v>0.15999999642372131</v>
      </c>
      <c r="BW486" s="8">
        <v>111115</v>
      </c>
      <c r="BX486">
        <f t="shared" si="244"/>
        <v>1.751832122802734</v>
      </c>
      <c r="BY486">
        <f t="shared" si="245"/>
        <v>5.6150237623317917E-3</v>
      </c>
      <c r="BZ486">
        <f t="shared" si="246"/>
        <v>300.89772453308103</v>
      </c>
      <c r="CA486">
        <f t="shared" si="247"/>
        <v>299.13803710937498</v>
      </c>
      <c r="CB486">
        <f t="shared" si="248"/>
        <v>288.18020840242025</v>
      </c>
      <c r="CC486">
        <f t="shared" si="268"/>
        <v>7.3864309014833013E-2</v>
      </c>
      <c r="CD486">
        <f t="shared" si="249"/>
        <v>3.7393865148627299</v>
      </c>
      <c r="CE486">
        <f t="shared" si="250"/>
        <v>37.025239836002257</v>
      </c>
      <c r="CF486">
        <f t="shared" si="251"/>
        <v>17.234094511295226</v>
      </c>
      <c r="CG486">
        <f t="shared" si="252"/>
        <v>26.867880821228027</v>
      </c>
      <c r="CH486">
        <f t="shared" si="253"/>
        <v>3.5514804192604821</v>
      </c>
      <c r="CI486">
        <f t="shared" si="254"/>
        <v>0.31655339260050247</v>
      </c>
      <c r="CJ486">
        <f t="shared" si="255"/>
        <v>1.9988187049888075</v>
      </c>
      <c r="CK486">
        <f t="shared" si="256"/>
        <v>1.5526617142716745</v>
      </c>
      <c r="CL486">
        <f t="shared" si="257"/>
        <v>0.19881976456828257</v>
      </c>
      <c r="CM486">
        <f t="shared" si="258"/>
        <v>22.663604040748432</v>
      </c>
      <c r="CN486">
        <f t="shared" si="259"/>
        <v>0.58776268063666937</v>
      </c>
      <c r="CO486">
        <f t="shared" si="260"/>
        <v>53.724635063815221</v>
      </c>
      <c r="CP486">
        <f t="shared" si="261"/>
        <v>377.48987630467212</v>
      </c>
      <c r="CQ486">
        <f t="shared" si="262"/>
        <v>4.2112657515246149E-2</v>
      </c>
      <c r="CR486">
        <f t="shared" si="263"/>
        <v>0</v>
      </c>
      <c r="CS486">
        <f t="shared" si="264"/>
        <v>1530.9573913574216</v>
      </c>
      <c r="CT486">
        <f t="shared" si="265"/>
        <v>0</v>
      </c>
      <c r="CU486" t="e">
        <f t="shared" si="266"/>
        <v>#DIV/0!</v>
      </c>
      <c r="CV486" t="e">
        <f t="shared" si="267"/>
        <v>#DIV/0!</v>
      </c>
    </row>
    <row r="487" spans="1:100" x14ac:dyDescent="0.3">
      <c r="A487" s="4" t="str">
        <f>VLOOKUP(B487,ListCodeMtrx!A$1:B$91,2,TRUE)</f>
        <v>M27</v>
      </c>
      <c r="B487">
        <v>27</v>
      </c>
      <c r="C487" s="10">
        <v>27</v>
      </c>
      <c r="D487" s="10">
        <v>1</v>
      </c>
      <c r="E487" s="10">
        <v>6</v>
      </c>
      <c r="F487" s="1">
        <v>79</v>
      </c>
      <c r="G487" s="3">
        <v>41323</v>
      </c>
      <c r="H487" s="11">
        <v>1</v>
      </c>
      <c r="I487" s="11">
        <v>157.79336024649638</v>
      </c>
      <c r="J487" s="11">
        <v>3.595596832094659</v>
      </c>
      <c r="K487" s="11">
        <v>199.58187391455544</v>
      </c>
      <c r="L487" s="11">
        <v>280.18133634234061</v>
      </c>
      <c r="M487" s="1">
        <v>45.4</v>
      </c>
      <c r="N487" s="8">
        <v>17</v>
      </c>
      <c r="O487" s="8" t="s">
        <v>666</v>
      </c>
      <c r="P487" s="12">
        <v>0.16111111111111112</v>
      </c>
      <c r="Q487" s="12">
        <f t="shared" si="269"/>
        <v>0.47001157407407412</v>
      </c>
      <c r="R487" s="8">
        <v>4039</v>
      </c>
      <c r="S487" s="8">
        <v>0</v>
      </c>
      <c r="T487" s="13">
        <v>800</v>
      </c>
      <c r="U487" s="14">
        <f t="shared" si="227"/>
        <v>51.784634202617376</v>
      </c>
      <c r="V487" s="14">
        <f t="shared" si="228"/>
        <v>0.34568509407395354</v>
      </c>
      <c r="W487" s="14">
        <f t="shared" si="229"/>
        <v>501.77583301505956</v>
      </c>
      <c r="X487">
        <v>27.600227355957031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t="e">
        <f t="shared" si="230"/>
        <v>#DIV/0!</v>
      </c>
      <c r="AG487" t="e">
        <f t="shared" si="231"/>
        <v>#DIV/0!</v>
      </c>
      <c r="AH487" t="e">
        <f t="shared" si="232"/>
        <v>#DIV/0!</v>
      </c>
      <c r="AI487" s="8">
        <v>-1</v>
      </c>
      <c r="AJ487" s="8">
        <v>0.85</v>
      </c>
      <c r="AK487" s="8">
        <v>0.85</v>
      </c>
      <c r="AL487" s="8">
        <v>9.8982534408569336</v>
      </c>
      <c r="AM487">
        <f t="shared" si="233"/>
        <v>0.84999999999999987</v>
      </c>
      <c r="AN487">
        <f t="shared" si="234"/>
        <v>3.4473541517863526E-2</v>
      </c>
      <c r="AO487" t="e">
        <f t="shared" si="235"/>
        <v>#DIV/0!</v>
      </c>
      <c r="AP487" t="e">
        <f t="shared" si="236"/>
        <v>#DIV/0!</v>
      </c>
      <c r="AQ487" t="e">
        <f t="shared" si="237"/>
        <v>#DIV/0!</v>
      </c>
      <c r="AR487" s="8">
        <v>1799.384765625</v>
      </c>
      <c r="AS487" s="8">
        <v>0.5</v>
      </c>
      <c r="AT487" t="e">
        <f t="shared" si="238"/>
        <v>#DIV/0!</v>
      </c>
      <c r="AU487">
        <f t="shared" si="239"/>
        <v>6.0830453184085664</v>
      </c>
      <c r="AV487">
        <f t="shared" si="240"/>
        <v>1.7919675525587153</v>
      </c>
      <c r="AW487">
        <f t="shared" si="241"/>
        <v>27.600227355957031</v>
      </c>
      <c r="AX487" s="8">
        <v>2</v>
      </c>
      <c r="AY487">
        <f t="shared" si="242"/>
        <v>4.644859790802002</v>
      </c>
      <c r="AZ487" s="8">
        <v>1</v>
      </c>
      <c r="BA487">
        <f t="shared" si="243"/>
        <v>9.2897195816040039</v>
      </c>
      <c r="BB487" s="8">
        <v>25.988981246948242</v>
      </c>
      <c r="BC487" s="8">
        <v>27.600227355957031</v>
      </c>
      <c r="BD487" s="8">
        <v>25.129528045654297</v>
      </c>
      <c r="BE487" s="8">
        <v>799.7623291015625</v>
      </c>
      <c r="BF487" s="8">
        <v>767.53570556640625</v>
      </c>
      <c r="BG487" s="8">
        <v>15.558623313903809</v>
      </c>
      <c r="BH487" s="8">
        <v>18.965282440185547</v>
      </c>
      <c r="BI487" s="8">
        <v>46.597152709960937</v>
      </c>
      <c r="BJ487" s="8">
        <v>56.799892425537109</v>
      </c>
      <c r="BK487" s="8">
        <v>350.35372924804687</v>
      </c>
      <c r="BL487" s="8">
        <v>1801.3690185546875</v>
      </c>
      <c r="BM487" s="8">
        <v>2134.978759765625</v>
      </c>
      <c r="BN487" s="8">
        <v>100.99116516113281</v>
      </c>
      <c r="BO487" s="8">
        <v>-3.962677001953125</v>
      </c>
      <c r="BP487" s="8">
        <v>-0.92457199096679688</v>
      </c>
      <c r="BQ487" s="8">
        <v>0.25</v>
      </c>
      <c r="BR487" s="8">
        <v>-1.355140209197998</v>
      </c>
      <c r="BS487" s="8">
        <v>7.355140209197998</v>
      </c>
      <c r="BT487" s="8">
        <v>1</v>
      </c>
      <c r="BU487" s="8">
        <v>0</v>
      </c>
      <c r="BV487" s="8">
        <v>0.15999999642372131</v>
      </c>
      <c r="BW487" s="8">
        <v>111115</v>
      </c>
      <c r="BX487">
        <f t="shared" si="244"/>
        <v>1.7517686462402342</v>
      </c>
      <c r="BY487">
        <f t="shared" si="245"/>
        <v>6.0830453184085665E-3</v>
      </c>
      <c r="BZ487">
        <f t="shared" si="246"/>
        <v>300.75022735595701</v>
      </c>
      <c r="CA487">
        <f t="shared" si="247"/>
        <v>299.13898124694822</v>
      </c>
      <c r="CB487">
        <f t="shared" si="248"/>
        <v>288.21903652655237</v>
      </c>
      <c r="CC487">
        <f t="shared" si="268"/>
        <v>4.4894781683044093E-3</v>
      </c>
      <c r="CD487">
        <f t="shared" si="249"/>
        <v>3.7072935238030258</v>
      </c>
      <c r="CE487">
        <f t="shared" si="250"/>
        <v>36.709087551252502</v>
      </c>
      <c r="CF487">
        <f t="shared" si="251"/>
        <v>17.743805111066955</v>
      </c>
      <c r="CG487">
        <f t="shared" si="252"/>
        <v>26.794604301452637</v>
      </c>
      <c r="CH487">
        <f t="shared" si="253"/>
        <v>3.5362095285966069</v>
      </c>
      <c r="CI487">
        <f t="shared" si="254"/>
        <v>0.33328310492174285</v>
      </c>
      <c r="CJ487">
        <f t="shared" si="255"/>
        <v>1.9153259712443105</v>
      </c>
      <c r="CK487">
        <f t="shared" si="256"/>
        <v>1.6208835573522964</v>
      </c>
      <c r="CL487">
        <f t="shared" si="257"/>
        <v>0.20938177564053173</v>
      </c>
      <c r="CM487">
        <f t="shared" si="258"/>
        <v>50.67492602588888</v>
      </c>
      <c r="CN487">
        <f t="shared" si="259"/>
        <v>0.65374917332969151</v>
      </c>
      <c r="CO487">
        <f t="shared" si="260"/>
        <v>52.063446197661719</v>
      </c>
      <c r="CP487">
        <f t="shared" si="261"/>
        <v>760.01026246132358</v>
      </c>
      <c r="CQ487">
        <f t="shared" si="262"/>
        <v>3.5474343569285222E-2</v>
      </c>
      <c r="CR487">
        <f t="shared" si="263"/>
        <v>0</v>
      </c>
      <c r="CS487">
        <f t="shared" si="264"/>
        <v>1531.1636657714841</v>
      </c>
      <c r="CT487">
        <f t="shared" si="265"/>
        <v>0</v>
      </c>
      <c r="CU487" t="e">
        <f t="shared" si="266"/>
        <v>#DIV/0!</v>
      </c>
      <c r="CV487" t="e">
        <f t="shared" si="267"/>
        <v>#DIV/0!</v>
      </c>
    </row>
    <row r="488" spans="1:100" x14ac:dyDescent="0.3">
      <c r="A488" s="4" t="str">
        <f>VLOOKUP(B488,ListCodeMtrx!A$1:B$91,2,TRUE)</f>
        <v>M27</v>
      </c>
      <c r="B488" s="5">
        <v>27</v>
      </c>
      <c r="C488" s="10">
        <v>27</v>
      </c>
      <c r="D488" s="10">
        <v>1</v>
      </c>
      <c r="E488" s="10">
        <v>6</v>
      </c>
      <c r="F488" s="1">
        <v>79</v>
      </c>
      <c r="G488" s="17">
        <v>41323</v>
      </c>
      <c r="H488" s="11">
        <v>1</v>
      </c>
      <c r="I488" s="11">
        <v>157.79336024649638</v>
      </c>
      <c r="J488" s="11">
        <v>3.595596832094659</v>
      </c>
      <c r="K488" s="11">
        <v>199.58187391455544</v>
      </c>
      <c r="L488" s="11">
        <v>280.18133634234061</v>
      </c>
      <c r="M488" s="1">
        <v>45.4</v>
      </c>
      <c r="N488" s="19">
        <v>18</v>
      </c>
      <c r="O488" s="19" t="s">
        <v>667</v>
      </c>
      <c r="P488" s="12">
        <v>0.16111111111111112</v>
      </c>
      <c r="Q488" s="12">
        <f t="shared" si="269"/>
        <v>0.47218749999999998</v>
      </c>
      <c r="R488" s="19">
        <v>4218</v>
      </c>
      <c r="S488" s="19">
        <v>0</v>
      </c>
      <c r="T488" s="13" t="s">
        <v>194</v>
      </c>
      <c r="U488" s="5">
        <f t="shared" si="227"/>
        <v>28.960239800687841</v>
      </c>
      <c r="V488" s="5">
        <f t="shared" si="228"/>
        <v>0.3403817425110599</v>
      </c>
      <c r="W488" s="5">
        <f t="shared" si="229"/>
        <v>231.52297202563159</v>
      </c>
      <c r="X488" s="5">
        <v>27.634391784667969</v>
      </c>
      <c r="Y488" s="19">
        <v>3</v>
      </c>
      <c r="Z488" s="19">
        <v>3</v>
      </c>
      <c r="AA488" s="19">
        <v>0</v>
      </c>
      <c r="AB488" s="19">
        <v>0</v>
      </c>
      <c r="AC488" s="19">
        <v>274.437255859375</v>
      </c>
      <c r="AD488" s="19">
        <v>572.70635986328125</v>
      </c>
      <c r="AE488" s="19">
        <v>393.05908203125</v>
      </c>
      <c r="AF488" s="5" t="e">
        <f t="shared" si="230"/>
        <v>#DIV/0!</v>
      </c>
      <c r="AG488" s="5">
        <f t="shared" si="231"/>
        <v>0.52080634144714277</v>
      </c>
      <c r="AH488" s="5">
        <f t="shared" si="232"/>
        <v>0.31368130410655359</v>
      </c>
      <c r="AI488" s="19">
        <v>-1</v>
      </c>
      <c r="AJ488" s="19">
        <v>0.85</v>
      </c>
      <c r="AK488" s="19">
        <v>0.85</v>
      </c>
      <c r="AL488" s="19">
        <v>10.02602481842041</v>
      </c>
      <c r="AM488" s="5">
        <f t="shared" si="233"/>
        <v>0.85</v>
      </c>
      <c r="AN488" s="5">
        <f t="shared" si="234"/>
        <v>1.9590397383729845E-2</v>
      </c>
      <c r="AO488" s="5">
        <f t="shared" si="235"/>
        <v>0.60229931769828404</v>
      </c>
      <c r="AP488" s="5">
        <f t="shared" si="236"/>
        <v>2.0868389682366706</v>
      </c>
      <c r="AQ488" s="5">
        <f t="shared" si="237"/>
        <v>-1</v>
      </c>
      <c r="AR488" s="19">
        <v>1799.2152099609375</v>
      </c>
      <c r="AS488" s="19">
        <v>0.5</v>
      </c>
      <c r="AT488" s="5">
        <f t="shared" si="238"/>
        <v>239.86157370727972</v>
      </c>
      <c r="AU488" s="5">
        <f t="shared" si="239"/>
        <v>6.2323227211413599</v>
      </c>
      <c r="AV488" s="5">
        <f t="shared" si="240"/>
        <v>1.8640643557909484</v>
      </c>
      <c r="AW488" s="5">
        <f t="shared" si="241"/>
        <v>27.634391784667969</v>
      </c>
      <c r="AX488" s="19">
        <v>2</v>
      </c>
      <c r="AY488" s="5">
        <f t="shared" si="242"/>
        <v>4.644859790802002</v>
      </c>
      <c r="AZ488" s="19">
        <v>1</v>
      </c>
      <c r="BA488" s="5">
        <f t="shared" si="243"/>
        <v>9.2897195816040039</v>
      </c>
      <c r="BB488" s="19">
        <v>25.994373321533203</v>
      </c>
      <c r="BC488" s="19">
        <v>27.634391784667969</v>
      </c>
      <c r="BD488" s="19">
        <v>25.128040313720703</v>
      </c>
      <c r="BE488" s="19">
        <v>399.06826782226562</v>
      </c>
      <c r="BF488" s="19">
        <v>381.18087768554687</v>
      </c>
      <c r="BG488" s="19">
        <v>14.832396507263184</v>
      </c>
      <c r="BH488" s="19">
        <v>18.324787139892578</v>
      </c>
      <c r="BI488" s="19">
        <v>44.407970428466797</v>
      </c>
      <c r="BJ488" s="19">
        <v>54.8641357421875</v>
      </c>
      <c r="BK488" s="19">
        <v>350.368408203125</v>
      </c>
      <c r="BL488" s="19">
        <v>1799.2152099609375</v>
      </c>
      <c r="BM488" s="19">
        <v>2143.822021484375</v>
      </c>
      <c r="BN488" s="19">
        <v>100.99114990234375</v>
      </c>
      <c r="BO488" s="19">
        <v>3.100494384765625</v>
      </c>
      <c r="BP488" s="19">
        <v>-0.95595741271972656</v>
      </c>
      <c r="BQ488" s="19">
        <v>0.5</v>
      </c>
      <c r="BR488" s="19">
        <v>-1.355140209197998</v>
      </c>
      <c r="BS488" s="19">
        <v>7.355140209197998</v>
      </c>
      <c r="BT488" s="19">
        <v>1</v>
      </c>
      <c r="BU488" s="19">
        <v>0</v>
      </c>
      <c r="BV488" s="19">
        <v>0.15999999642372131</v>
      </c>
      <c r="BW488" s="19">
        <v>111115</v>
      </c>
      <c r="BX488" s="5">
        <f t="shared" si="244"/>
        <v>1.7518420410156248</v>
      </c>
      <c r="BY488" s="5">
        <f t="shared" si="245"/>
        <v>6.2323227211413595E-3</v>
      </c>
      <c r="BZ488" s="5">
        <f t="shared" si="246"/>
        <v>300.78439178466795</v>
      </c>
      <c r="CA488" s="5">
        <f t="shared" si="247"/>
        <v>299.14437332153318</v>
      </c>
      <c r="CB488" s="5">
        <f t="shared" si="248"/>
        <v>287.87442715925499</v>
      </c>
      <c r="CC488" s="5">
        <f t="shared" si="268"/>
        <v>-2.2240059984558799E-2</v>
      </c>
      <c r="CD488" s="5">
        <f t="shared" si="249"/>
        <v>3.7147056807643808</v>
      </c>
      <c r="CE488" s="5">
        <f t="shared" si="250"/>
        <v>36.782487221468621</v>
      </c>
      <c r="CF488" s="5">
        <f t="shared" si="251"/>
        <v>18.457700081576043</v>
      </c>
      <c r="CG488" s="5">
        <f t="shared" si="252"/>
        <v>26.814382553100586</v>
      </c>
      <c r="CH488" s="5">
        <f t="shared" si="253"/>
        <v>3.5403256745899809</v>
      </c>
      <c r="CI488" s="5">
        <f t="shared" si="254"/>
        <v>0.32835074442127482</v>
      </c>
      <c r="CJ488" s="5">
        <f t="shared" si="255"/>
        <v>1.8506413249734324</v>
      </c>
      <c r="CK488" s="5">
        <f t="shared" si="256"/>
        <v>1.6896843496165486</v>
      </c>
      <c r="CL488" s="5">
        <f t="shared" si="257"/>
        <v>0.20626724479747205</v>
      </c>
      <c r="CM488" s="5">
        <f t="shared" si="258"/>
        <v>23.381771173676697</v>
      </c>
      <c r="CN488" s="5">
        <f t="shared" si="259"/>
        <v>0.60738349056592822</v>
      </c>
      <c r="CO488" s="5">
        <f t="shared" si="260"/>
        <v>50.221410808222934</v>
      </c>
      <c r="CP488" s="5">
        <f t="shared" si="261"/>
        <v>376.97231967822563</v>
      </c>
      <c r="CQ488" s="5">
        <f t="shared" si="262"/>
        <v>3.8581721368201607E-2</v>
      </c>
      <c r="CR488" s="5">
        <f t="shared" si="263"/>
        <v>0</v>
      </c>
      <c r="CS488" s="5">
        <f t="shared" si="264"/>
        <v>1529.3329284667968</v>
      </c>
      <c r="CT488" s="5">
        <f t="shared" si="265"/>
        <v>298.26910400390625</v>
      </c>
      <c r="CU488" s="5">
        <f t="shared" si="266"/>
        <v>0.31368130410655359</v>
      </c>
      <c r="CV488" s="5" t="e">
        <f t="shared" si="267"/>
        <v>#DIV/0!</v>
      </c>
    </row>
    <row r="489" spans="1:100" s="5" customFormat="1" x14ac:dyDescent="0.3">
      <c r="A489" s="4" t="str">
        <f>VLOOKUP(B489,ListCodeMtrx!A$1:B$91,2,TRUE)</f>
        <v>M26</v>
      </c>
      <c r="B489">
        <v>26</v>
      </c>
      <c r="C489" s="10">
        <v>26</v>
      </c>
      <c r="D489" s="10">
        <v>1</v>
      </c>
      <c r="E489" s="10">
        <v>6</v>
      </c>
      <c r="F489" s="1">
        <v>79</v>
      </c>
      <c r="G489" s="3">
        <v>41323</v>
      </c>
      <c r="H489" s="11">
        <v>1</v>
      </c>
      <c r="I489" s="11">
        <v>194.71375636255073</v>
      </c>
      <c r="J489" s="11">
        <v>5.7281626594297501</v>
      </c>
      <c r="K489" s="11">
        <v>265.88159986048328</v>
      </c>
      <c r="L489" s="11">
        <v>301.53897944393412</v>
      </c>
      <c r="M489" s="1">
        <v>46.9</v>
      </c>
      <c r="N489" s="8">
        <v>19</v>
      </c>
      <c r="O489" s="8" t="s">
        <v>668</v>
      </c>
      <c r="P489" s="12">
        <v>0.16111111111111112</v>
      </c>
      <c r="Q489" s="12">
        <f t="shared" si="269"/>
        <v>0.47940972222222222</v>
      </c>
      <c r="R489" s="8">
        <v>4851.5</v>
      </c>
      <c r="S489" s="8">
        <v>0</v>
      </c>
      <c r="T489" s="13">
        <v>400</v>
      </c>
      <c r="U489">
        <f t="shared" si="227"/>
        <v>17.977003814787412</v>
      </c>
      <c r="V489">
        <f t="shared" si="228"/>
        <v>0.12953035960239503</v>
      </c>
      <c r="W489">
        <f t="shared" si="229"/>
        <v>153.31014704552717</v>
      </c>
      <c r="X489">
        <v>28.951637268066406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t="e">
        <f t="shared" si="230"/>
        <v>#DIV/0!</v>
      </c>
      <c r="AG489" t="e">
        <f t="shared" si="231"/>
        <v>#DIV/0!</v>
      </c>
      <c r="AH489" t="e">
        <f t="shared" si="232"/>
        <v>#DIV/0!</v>
      </c>
      <c r="AI489" s="8">
        <v>-1</v>
      </c>
      <c r="AJ489" s="8">
        <v>0.85</v>
      </c>
      <c r="AK489" s="8">
        <v>0.85</v>
      </c>
      <c r="AL489" s="8">
        <v>10.02602481842041</v>
      </c>
      <c r="AM489">
        <f t="shared" si="233"/>
        <v>0.85</v>
      </c>
      <c r="AN489">
        <f t="shared" si="234"/>
        <v>1.2398069291465374E-2</v>
      </c>
      <c r="AO489" t="e">
        <f t="shared" si="235"/>
        <v>#DIV/0!</v>
      </c>
      <c r="AP489" t="e">
        <f t="shared" si="236"/>
        <v>#DIV/0!</v>
      </c>
      <c r="AQ489" t="e">
        <f t="shared" si="237"/>
        <v>#DIV/0!</v>
      </c>
      <c r="AR489" s="8">
        <v>1799.2152099609375</v>
      </c>
      <c r="AS489" s="8">
        <v>0.5</v>
      </c>
      <c r="AT489" t="e">
        <f t="shared" si="238"/>
        <v>#DIV/0!</v>
      </c>
      <c r="AU489">
        <f t="shared" si="239"/>
        <v>3.018884431633591</v>
      </c>
      <c r="AV489">
        <f t="shared" si="240"/>
        <v>2.3186563949317716</v>
      </c>
      <c r="AW489">
        <f t="shared" si="241"/>
        <v>28.951637268066406</v>
      </c>
      <c r="AX489" s="8">
        <v>2</v>
      </c>
      <c r="AY489">
        <f t="shared" si="242"/>
        <v>4.644859790802002</v>
      </c>
      <c r="AZ489" s="8">
        <v>1</v>
      </c>
      <c r="BA489">
        <f t="shared" si="243"/>
        <v>9.2897195816040039</v>
      </c>
      <c r="BB489" s="8">
        <v>26.043573379516602</v>
      </c>
      <c r="BC489" s="8">
        <v>28.951637268066406</v>
      </c>
      <c r="BD489" s="8">
        <v>25.128305435180664</v>
      </c>
      <c r="BE489" s="8">
        <v>399.17562866210937</v>
      </c>
      <c r="BF489" s="8">
        <v>388.2366943359375</v>
      </c>
      <c r="BG489" s="8">
        <v>15.060734748840332</v>
      </c>
      <c r="BH489" s="8">
        <v>16.756381988525391</v>
      </c>
      <c r="BI489" s="8">
        <v>44.950675964355469</v>
      </c>
      <c r="BJ489" s="8">
        <v>50.011550903320312</v>
      </c>
      <c r="BK489" s="8">
        <v>350.10806274414062</v>
      </c>
      <c r="BL489" s="8">
        <v>1800.755126953125</v>
      </c>
      <c r="BM489" s="8">
        <v>1896.324462890625</v>
      </c>
      <c r="BN489" s="8">
        <v>100.968994140625</v>
      </c>
      <c r="BO489" s="8">
        <v>2.741943359375</v>
      </c>
      <c r="BP489" s="8">
        <v>-0.84018898010253906</v>
      </c>
      <c r="BQ489" s="8">
        <v>0.5</v>
      </c>
      <c r="BR489" s="8">
        <v>-1.355140209197998</v>
      </c>
      <c r="BS489" s="8">
        <v>7.355140209197998</v>
      </c>
      <c r="BT489" s="8">
        <v>1</v>
      </c>
      <c r="BU489" s="8">
        <v>0</v>
      </c>
      <c r="BV489" s="8">
        <v>0.15999999642372131</v>
      </c>
      <c r="BW489" s="8">
        <v>111115</v>
      </c>
      <c r="BX489">
        <f t="shared" si="244"/>
        <v>1.750540313720703</v>
      </c>
      <c r="BY489">
        <f t="shared" si="245"/>
        <v>3.0188844316335912E-3</v>
      </c>
      <c r="BZ489">
        <f t="shared" si="246"/>
        <v>302.10163726806638</v>
      </c>
      <c r="CA489">
        <f t="shared" si="247"/>
        <v>299.19357337951658</v>
      </c>
      <c r="CB489">
        <f t="shared" si="248"/>
        <v>288.12081387249782</v>
      </c>
      <c r="CC489">
        <f t="shared" si="268"/>
        <v>0.44461682856558749</v>
      </c>
      <c r="CD489">
        <f t="shared" si="249"/>
        <v>4.0105314297492658</v>
      </c>
      <c r="CE489">
        <f t="shared" si="250"/>
        <v>39.720425699830002</v>
      </c>
      <c r="CF489">
        <f t="shared" si="251"/>
        <v>22.964043711304612</v>
      </c>
      <c r="CG489">
        <f t="shared" si="252"/>
        <v>27.497605323791504</v>
      </c>
      <c r="CH489">
        <f t="shared" si="253"/>
        <v>3.6851066720254786</v>
      </c>
      <c r="CI489">
        <f t="shared" si="254"/>
        <v>0.12774910162925998</v>
      </c>
      <c r="CJ489">
        <f t="shared" si="255"/>
        <v>1.6918750348174945</v>
      </c>
      <c r="CK489">
        <f t="shared" si="256"/>
        <v>1.9932316372079841</v>
      </c>
      <c r="CL489">
        <f t="shared" si="257"/>
        <v>8.000133529301659E-2</v>
      </c>
      <c r="CM489">
        <f t="shared" si="258"/>
        <v>15.479571338738191</v>
      </c>
      <c r="CN489">
        <f t="shared" si="259"/>
        <v>0.39488834847967608</v>
      </c>
      <c r="CO489">
        <f t="shared" si="260"/>
        <v>41.323929435934083</v>
      </c>
      <c r="CP489">
        <f t="shared" si="261"/>
        <v>385.62424140484779</v>
      </c>
      <c r="CQ489">
        <f t="shared" si="262"/>
        <v>1.9264360414828784E-2</v>
      </c>
      <c r="CR489">
        <f t="shared" si="263"/>
        <v>0</v>
      </c>
      <c r="CS489">
        <f t="shared" si="264"/>
        <v>1530.6418579101562</v>
      </c>
      <c r="CT489">
        <f t="shared" si="265"/>
        <v>0</v>
      </c>
      <c r="CU489" t="e">
        <f t="shared" si="266"/>
        <v>#DIV/0!</v>
      </c>
      <c r="CV489" t="e">
        <f t="shared" si="267"/>
        <v>#DIV/0!</v>
      </c>
    </row>
    <row r="490" spans="1:100" x14ac:dyDescent="0.3">
      <c r="A490" s="4" t="str">
        <f>VLOOKUP(B490,ListCodeMtrx!A$1:B$91,2,TRUE)</f>
        <v>M26</v>
      </c>
      <c r="B490">
        <v>26</v>
      </c>
      <c r="C490" s="10">
        <v>26</v>
      </c>
      <c r="D490" s="10">
        <v>1</v>
      </c>
      <c r="E490" s="10">
        <v>6</v>
      </c>
      <c r="F490" s="1">
        <v>79</v>
      </c>
      <c r="G490" s="3">
        <v>41323</v>
      </c>
      <c r="H490" s="11">
        <v>1</v>
      </c>
      <c r="I490" s="11">
        <v>194.71375636255073</v>
      </c>
      <c r="J490" s="11">
        <v>5.7281626594297501</v>
      </c>
      <c r="K490" s="11">
        <v>265.88159986048328</v>
      </c>
      <c r="L490" s="11">
        <v>301.53897944393412</v>
      </c>
      <c r="M490" s="1">
        <v>46.9</v>
      </c>
      <c r="N490" s="8">
        <v>20</v>
      </c>
      <c r="O490" s="8" t="s">
        <v>669</v>
      </c>
      <c r="P490" s="12">
        <v>0.16111111111111112</v>
      </c>
      <c r="Q490" s="12">
        <f t="shared" si="269"/>
        <v>0.48182870370370368</v>
      </c>
      <c r="R490" s="8">
        <v>5060</v>
      </c>
      <c r="S490" s="8">
        <v>0</v>
      </c>
      <c r="T490" s="13">
        <v>50</v>
      </c>
      <c r="U490" s="14">
        <f t="shared" si="227"/>
        <v>-1.6451681270998961</v>
      </c>
      <c r="V490" s="14">
        <f t="shared" si="228"/>
        <v>0.16778172281914042</v>
      </c>
      <c r="W490" s="14">
        <f t="shared" si="229"/>
        <v>63.255251561023329</v>
      </c>
      <c r="X490">
        <v>28.838539123535156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t="e">
        <f t="shared" si="230"/>
        <v>#DIV/0!</v>
      </c>
      <c r="AG490" t="e">
        <f t="shared" si="231"/>
        <v>#DIV/0!</v>
      </c>
      <c r="AH490" t="e">
        <f t="shared" si="232"/>
        <v>#DIV/0!</v>
      </c>
      <c r="AI490" s="8">
        <v>-1</v>
      </c>
      <c r="AJ490" s="8">
        <v>0.85</v>
      </c>
      <c r="AK490" s="8">
        <v>0.85</v>
      </c>
      <c r="AL490" s="8">
        <v>10.02602481842041</v>
      </c>
      <c r="AM490">
        <f t="shared" si="233"/>
        <v>0.85</v>
      </c>
      <c r="AN490">
        <f t="shared" si="234"/>
        <v>-4.2147840252651037E-4</v>
      </c>
      <c r="AO490" t="e">
        <f t="shared" si="235"/>
        <v>#DIV/0!</v>
      </c>
      <c r="AP490" t="e">
        <f t="shared" si="236"/>
        <v>#DIV/0!</v>
      </c>
      <c r="AQ490" t="e">
        <f t="shared" si="237"/>
        <v>#DIV/0!</v>
      </c>
      <c r="AR490" s="8">
        <v>1799.2152099609375</v>
      </c>
      <c r="AS490" s="8">
        <v>0.5</v>
      </c>
      <c r="AT490" t="e">
        <f t="shared" si="238"/>
        <v>#DIV/0!</v>
      </c>
      <c r="AU490">
        <f t="shared" si="239"/>
        <v>3.7042768434720266</v>
      </c>
      <c r="AV490">
        <f t="shared" si="240"/>
        <v>2.2046111436158817</v>
      </c>
      <c r="AW490">
        <f t="shared" si="241"/>
        <v>28.838539123535156</v>
      </c>
      <c r="AX490" s="8">
        <v>2</v>
      </c>
      <c r="AY490">
        <f t="shared" si="242"/>
        <v>4.644859790802002</v>
      </c>
      <c r="AZ490" s="8">
        <v>1</v>
      </c>
      <c r="BA490">
        <f t="shared" si="243"/>
        <v>9.2897195816040039</v>
      </c>
      <c r="BB490" s="8">
        <v>26.071016311645508</v>
      </c>
      <c r="BC490" s="8">
        <v>28.838539123535156</v>
      </c>
      <c r="BD490" s="8">
        <v>25.123567581176758</v>
      </c>
      <c r="BE490" s="8">
        <v>48.508716583251953</v>
      </c>
      <c r="BF490" s="8">
        <v>49.343494415283203</v>
      </c>
      <c r="BG490" s="8">
        <v>15.5498046875</v>
      </c>
      <c r="BH490" s="8">
        <v>17.627054214477539</v>
      </c>
      <c r="BI490" s="8">
        <v>46.333873748779297</v>
      </c>
      <c r="BJ490" s="8">
        <v>52.523471832275391</v>
      </c>
      <c r="BK490" s="8">
        <v>350.3653564453125</v>
      </c>
      <c r="BL490" s="8">
        <v>1800.8546142578125</v>
      </c>
      <c r="BM490" s="8">
        <v>1915.5826416015625</v>
      </c>
      <c r="BN490" s="8">
        <v>100.96632385253906</v>
      </c>
      <c r="BO490" s="8">
        <v>5.5807762145996094</v>
      </c>
      <c r="BP490" s="8">
        <v>-0.98232269287109375</v>
      </c>
      <c r="BQ490" s="8">
        <v>0.25</v>
      </c>
      <c r="BR490" s="8">
        <v>-1.355140209197998</v>
      </c>
      <c r="BS490" s="8">
        <v>7.355140209197998</v>
      </c>
      <c r="BT490" s="8">
        <v>1</v>
      </c>
      <c r="BU490" s="8">
        <v>0</v>
      </c>
      <c r="BV490" s="8">
        <v>0.15999999642372131</v>
      </c>
      <c r="BW490" s="8">
        <v>111135</v>
      </c>
      <c r="BX490">
        <f t="shared" si="244"/>
        <v>1.7518267822265625</v>
      </c>
      <c r="BY490">
        <f t="shared" si="245"/>
        <v>3.7042768434720264E-3</v>
      </c>
      <c r="BZ490">
        <f t="shared" si="246"/>
        <v>301.98853912353513</v>
      </c>
      <c r="CA490">
        <f t="shared" si="247"/>
        <v>299.22101631164549</v>
      </c>
      <c r="CB490">
        <f t="shared" si="248"/>
        <v>288.13673184089203</v>
      </c>
      <c r="CC490">
        <f t="shared" si="268"/>
        <v>0.33966710774585279</v>
      </c>
      <c r="CD490">
        <f t="shared" si="249"/>
        <v>3.9843500080010847</v>
      </c>
      <c r="CE490">
        <f t="shared" si="250"/>
        <v>39.462167740406329</v>
      </c>
      <c r="CF490">
        <f t="shared" si="251"/>
        <v>21.83511352592879</v>
      </c>
      <c r="CG490">
        <f t="shared" si="252"/>
        <v>27.454777717590332</v>
      </c>
      <c r="CH490">
        <f t="shared" si="253"/>
        <v>3.6758816826564074</v>
      </c>
      <c r="CI490">
        <f t="shared" si="254"/>
        <v>0.16480517482765419</v>
      </c>
      <c r="CJ490">
        <f t="shared" si="255"/>
        <v>1.7797388643852028</v>
      </c>
      <c r="CK490">
        <f t="shared" si="256"/>
        <v>1.8961428182712046</v>
      </c>
      <c r="CL490">
        <f t="shared" si="257"/>
        <v>0.1032665858372742</v>
      </c>
      <c r="CM490">
        <f t="shared" si="258"/>
        <v>6.3866502144841091</v>
      </c>
      <c r="CN490">
        <f t="shared" si="259"/>
        <v>1.2819370073115703</v>
      </c>
      <c r="CO490">
        <f t="shared" si="260"/>
        <v>44.052865346940692</v>
      </c>
      <c r="CP490">
        <f t="shared" si="261"/>
        <v>49.582573426449798</v>
      </c>
      <c r="CQ490">
        <f t="shared" si="262"/>
        <v>-1.4616903675586336E-2</v>
      </c>
      <c r="CR490">
        <f t="shared" si="263"/>
        <v>0</v>
      </c>
      <c r="CS490">
        <f t="shared" si="264"/>
        <v>1530.7264221191406</v>
      </c>
      <c r="CT490">
        <f t="shared" si="265"/>
        <v>0</v>
      </c>
      <c r="CU490" t="e">
        <f t="shared" si="266"/>
        <v>#DIV/0!</v>
      </c>
      <c r="CV490" t="e">
        <f t="shared" si="267"/>
        <v>#DIV/0!</v>
      </c>
    </row>
    <row r="491" spans="1:100" x14ac:dyDescent="0.3">
      <c r="A491" s="4" t="str">
        <f>VLOOKUP(B491,ListCodeMtrx!A$1:B$91,2,TRUE)</f>
        <v>M26</v>
      </c>
      <c r="B491">
        <v>26</v>
      </c>
      <c r="C491" s="10">
        <v>26</v>
      </c>
      <c r="D491" s="10">
        <v>1</v>
      </c>
      <c r="E491" s="10">
        <v>6</v>
      </c>
      <c r="F491" s="1">
        <v>79</v>
      </c>
      <c r="G491" s="3">
        <v>41323</v>
      </c>
      <c r="H491" s="11">
        <v>1</v>
      </c>
      <c r="I491" s="11">
        <v>194.71375636255073</v>
      </c>
      <c r="J491" s="11">
        <v>5.7281626594297501</v>
      </c>
      <c r="K491" s="11">
        <v>265.88159986048328</v>
      </c>
      <c r="L491" s="11">
        <v>301.53897944393412</v>
      </c>
      <c r="M491" s="1">
        <v>46.9</v>
      </c>
      <c r="N491" s="8">
        <v>21</v>
      </c>
      <c r="O491" s="8" t="s">
        <v>670</v>
      </c>
      <c r="P491" s="12">
        <v>0.16111111111111112</v>
      </c>
      <c r="Q491" s="12">
        <f t="shared" si="269"/>
        <v>0.48424768518518524</v>
      </c>
      <c r="R491" s="8">
        <v>5269</v>
      </c>
      <c r="S491" s="8">
        <v>0</v>
      </c>
      <c r="T491" s="13">
        <v>150</v>
      </c>
      <c r="U491" s="14">
        <f t="shared" si="227"/>
        <v>7.658983567432025</v>
      </c>
      <c r="V491" s="14">
        <f t="shared" si="228"/>
        <v>0.21088853318467907</v>
      </c>
      <c r="W491" s="14">
        <f t="shared" si="229"/>
        <v>84.036988374485517</v>
      </c>
      <c r="X491">
        <v>28.629461288452148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t="e">
        <f t="shared" si="230"/>
        <v>#DIV/0!</v>
      </c>
      <c r="AG491" t="e">
        <f t="shared" si="231"/>
        <v>#DIV/0!</v>
      </c>
      <c r="AH491" t="e">
        <f t="shared" si="232"/>
        <v>#DIV/0!</v>
      </c>
      <c r="AI491" s="8">
        <v>-1</v>
      </c>
      <c r="AJ491" s="8">
        <v>0.85</v>
      </c>
      <c r="AK491" s="8">
        <v>0.85</v>
      </c>
      <c r="AL491" s="8">
        <v>10.02602481842041</v>
      </c>
      <c r="AM491">
        <f t="shared" si="233"/>
        <v>0.85</v>
      </c>
      <c r="AN491">
        <f t="shared" si="234"/>
        <v>5.66180511922497E-3</v>
      </c>
      <c r="AO491" t="e">
        <f t="shared" si="235"/>
        <v>#DIV/0!</v>
      </c>
      <c r="AP491" t="e">
        <f t="shared" si="236"/>
        <v>#DIV/0!</v>
      </c>
      <c r="AQ491" t="e">
        <f t="shared" si="237"/>
        <v>#DIV/0!</v>
      </c>
      <c r="AR491" s="8">
        <v>1799.2152099609375</v>
      </c>
      <c r="AS491" s="8">
        <v>0.5</v>
      </c>
      <c r="AT491" t="e">
        <f t="shared" si="238"/>
        <v>#DIV/0!</v>
      </c>
      <c r="AU491">
        <f t="shared" si="239"/>
        <v>4.4550207164251283</v>
      </c>
      <c r="AV491">
        <f t="shared" si="240"/>
        <v>2.1189546117332343</v>
      </c>
      <c r="AW491">
        <f t="shared" si="241"/>
        <v>28.629461288452148</v>
      </c>
      <c r="AX491" s="8">
        <v>2</v>
      </c>
      <c r="AY491">
        <f t="shared" si="242"/>
        <v>4.644859790802002</v>
      </c>
      <c r="AZ491" s="8">
        <v>1</v>
      </c>
      <c r="BA491">
        <f t="shared" si="243"/>
        <v>9.2897195816040039</v>
      </c>
      <c r="BB491" s="8">
        <v>26.120925903320313</v>
      </c>
      <c r="BC491" s="8">
        <v>28.629461288452148</v>
      </c>
      <c r="BD491" s="8">
        <v>25.129648208618164</v>
      </c>
      <c r="BE491" s="8">
        <v>152.00631713867187</v>
      </c>
      <c r="BF491" s="8">
        <v>147.25968933105469</v>
      </c>
      <c r="BG491" s="8">
        <v>15.504436492919922</v>
      </c>
      <c r="BH491" s="8">
        <v>18.001800537109375</v>
      </c>
      <c r="BI491" s="8">
        <v>46.057788848876953</v>
      </c>
      <c r="BJ491" s="8">
        <v>53.47650146484375</v>
      </c>
      <c r="BK491" s="8">
        <v>350.35519409179687</v>
      </c>
      <c r="BL491" s="8">
        <v>1799.2564697265625</v>
      </c>
      <c r="BM491" s="8">
        <v>1906.8387451171875</v>
      </c>
      <c r="BN491" s="8">
        <v>100.95587921142578</v>
      </c>
      <c r="BO491" s="8">
        <v>5.3074455261230469</v>
      </c>
      <c r="BP491" s="8">
        <v>-0.97305679321289063</v>
      </c>
      <c r="BQ491" s="8">
        <v>0.5</v>
      </c>
      <c r="BR491" s="8">
        <v>-1.355140209197998</v>
      </c>
      <c r="BS491" s="8">
        <v>7.355140209197998</v>
      </c>
      <c r="BT491" s="8">
        <v>1</v>
      </c>
      <c r="BU491" s="8">
        <v>0</v>
      </c>
      <c r="BV491" s="8">
        <v>0.15999999642372131</v>
      </c>
      <c r="BW491" s="8">
        <v>111115</v>
      </c>
      <c r="BX491">
        <f t="shared" si="244"/>
        <v>1.7517759704589841</v>
      </c>
      <c r="BY491">
        <f t="shared" si="245"/>
        <v>4.4550207164251281E-3</v>
      </c>
      <c r="BZ491">
        <f t="shared" si="246"/>
        <v>301.77946128845213</v>
      </c>
      <c r="CA491">
        <f t="shared" si="247"/>
        <v>299.27092590332029</v>
      </c>
      <c r="CB491">
        <f t="shared" si="248"/>
        <v>287.88102872160744</v>
      </c>
      <c r="CC491">
        <f t="shared" si="268"/>
        <v>0.22825130658959519</v>
      </c>
      <c r="CD491">
        <f t="shared" si="249"/>
        <v>3.9363422123458278</v>
      </c>
      <c r="CE491">
        <f t="shared" si="250"/>
        <v>38.99071795612997</v>
      </c>
      <c r="CF491">
        <f t="shared" si="251"/>
        <v>20.988917419020595</v>
      </c>
      <c r="CG491">
        <f t="shared" si="252"/>
        <v>27.37519359588623</v>
      </c>
      <c r="CH491">
        <f t="shared" si="253"/>
        <v>3.6587929155310008</v>
      </c>
      <c r="CI491">
        <f t="shared" si="254"/>
        <v>0.20620736194896025</v>
      </c>
      <c r="CJ491">
        <f t="shared" si="255"/>
        <v>1.8173876006125937</v>
      </c>
      <c r="CK491">
        <f t="shared" si="256"/>
        <v>1.8414053149184071</v>
      </c>
      <c r="CL491">
        <f t="shared" si="257"/>
        <v>0.12929215596873239</v>
      </c>
      <c r="CM491">
        <f t="shared" si="258"/>
        <v>8.4840280476265519</v>
      </c>
      <c r="CN491">
        <f t="shared" si="259"/>
        <v>0.57067204715855313</v>
      </c>
      <c r="CO491">
        <f t="shared" si="260"/>
        <v>45.820433028848463</v>
      </c>
      <c r="CP491">
        <f t="shared" si="261"/>
        <v>146.14667103968361</v>
      </c>
      <c r="CQ491">
        <f t="shared" si="262"/>
        <v>2.4012722364731717E-2</v>
      </c>
      <c r="CR491">
        <f t="shared" si="263"/>
        <v>0</v>
      </c>
      <c r="CS491">
        <f t="shared" si="264"/>
        <v>1529.3679992675782</v>
      </c>
      <c r="CT491">
        <f t="shared" si="265"/>
        <v>0</v>
      </c>
      <c r="CU491" t="e">
        <f t="shared" si="266"/>
        <v>#DIV/0!</v>
      </c>
      <c r="CV491" t="e">
        <f t="shared" si="267"/>
        <v>#DIV/0!</v>
      </c>
    </row>
    <row r="492" spans="1:100" x14ac:dyDescent="0.3">
      <c r="A492" s="4" t="str">
        <f>VLOOKUP(B492,ListCodeMtrx!A$1:B$91,2,TRUE)</f>
        <v>M26</v>
      </c>
      <c r="B492">
        <v>26</v>
      </c>
      <c r="C492" s="10">
        <v>26</v>
      </c>
      <c r="D492" s="10">
        <v>1</v>
      </c>
      <c r="E492" s="10">
        <v>6</v>
      </c>
      <c r="F492" s="1">
        <v>79</v>
      </c>
      <c r="G492" s="3">
        <v>41323</v>
      </c>
      <c r="H492" s="11">
        <v>1</v>
      </c>
      <c r="I492" s="11">
        <v>194.71375636255073</v>
      </c>
      <c r="J492" s="11">
        <v>5.7281626594297501</v>
      </c>
      <c r="K492" s="11">
        <v>265.88159986048328</v>
      </c>
      <c r="L492" s="11">
        <v>301.53897944393412</v>
      </c>
      <c r="M492" s="1">
        <v>46.9</v>
      </c>
      <c r="N492" s="8">
        <v>22</v>
      </c>
      <c r="O492" s="8" t="s">
        <v>671</v>
      </c>
      <c r="P492" s="12">
        <v>0.16111111111111112</v>
      </c>
      <c r="Q492" s="12">
        <f t="shared" si="269"/>
        <v>0.48653935185185193</v>
      </c>
      <c r="R492" s="8">
        <v>5467</v>
      </c>
      <c r="S492" s="8">
        <v>0</v>
      </c>
      <c r="T492" s="13" t="s">
        <v>192</v>
      </c>
      <c r="U492" s="14">
        <f t="shared" si="227"/>
        <v>27.877851364334372</v>
      </c>
      <c r="V492" s="14">
        <f t="shared" si="228"/>
        <v>0.23761761715095642</v>
      </c>
      <c r="W492" s="14">
        <f t="shared" si="229"/>
        <v>181.98610910650623</v>
      </c>
      <c r="X492">
        <v>28.45875358581543</v>
      </c>
      <c r="Y492" s="8">
        <v>0</v>
      </c>
      <c r="Z492" s="2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t="e">
        <f t="shared" si="230"/>
        <v>#DIV/0!</v>
      </c>
      <c r="AG492" t="e">
        <f t="shared" si="231"/>
        <v>#DIV/0!</v>
      </c>
      <c r="AH492" t="e">
        <f t="shared" si="232"/>
        <v>#DIV/0!</v>
      </c>
      <c r="AI492" s="8">
        <v>-1</v>
      </c>
      <c r="AJ492" s="8">
        <v>0.85</v>
      </c>
      <c r="AK492" s="8">
        <v>0.85</v>
      </c>
      <c r="AL492" s="8">
        <v>10.02602481842041</v>
      </c>
      <c r="AM492">
        <f t="shared" si="233"/>
        <v>0.85</v>
      </c>
      <c r="AN492">
        <f t="shared" si="234"/>
        <v>1.8878143322500405E-2</v>
      </c>
      <c r="AO492" t="e">
        <f t="shared" si="235"/>
        <v>#DIV/0!</v>
      </c>
      <c r="AP492" t="e">
        <f t="shared" si="236"/>
        <v>#DIV/0!</v>
      </c>
      <c r="AQ492" t="e">
        <f t="shared" si="237"/>
        <v>#DIV/0!</v>
      </c>
      <c r="AR492" s="8">
        <v>1799.2152099609375</v>
      </c>
      <c r="AS492" s="8">
        <v>0.5</v>
      </c>
      <c r="AT492" t="e">
        <f t="shared" si="238"/>
        <v>#DIV/0!</v>
      </c>
      <c r="AU492">
        <f t="shared" si="239"/>
        <v>4.7748214020854327</v>
      </c>
      <c r="AV492">
        <f t="shared" si="240"/>
        <v>2.0208808833734091</v>
      </c>
      <c r="AW492">
        <f t="shared" si="241"/>
        <v>28.45875358581543</v>
      </c>
      <c r="AX492" s="8">
        <v>2</v>
      </c>
      <c r="AY492">
        <f t="shared" si="242"/>
        <v>4.644859790802002</v>
      </c>
      <c r="AZ492" s="8">
        <v>1</v>
      </c>
      <c r="BA492">
        <f t="shared" si="243"/>
        <v>9.2897195816040039</v>
      </c>
      <c r="BB492" s="8">
        <v>26.145746231079102</v>
      </c>
      <c r="BC492" s="8">
        <v>28.45875358581543</v>
      </c>
      <c r="BD492" s="8">
        <v>25.126052856445313</v>
      </c>
      <c r="BE492" s="8">
        <v>400.05426025390625</v>
      </c>
      <c r="BF492" s="8">
        <v>383.09613037109375</v>
      </c>
      <c r="BG492" s="8">
        <v>15.915253639221191</v>
      </c>
      <c r="BH492" s="8">
        <v>18.590265274047852</v>
      </c>
      <c r="BI492" s="8">
        <v>47.204879760742187</v>
      </c>
      <c r="BJ492" s="8">
        <v>55.139007568359375</v>
      </c>
      <c r="BK492" s="8">
        <v>350.35781860351562</v>
      </c>
      <c r="BL492" s="8">
        <v>1799.644287109375</v>
      </c>
      <c r="BM492" s="8">
        <v>1884.3067626953125</v>
      </c>
      <c r="BN492" s="8">
        <v>100.94739532470703</v>
      </c>
      <c r="BO492" s="8">
        <v>3.1145744323730469</v>
      </c>
      <c r="BP492" s="8">
        <v>-0.94892692565917969</v>
      </c>
      <c r="BQ492" s="8">
        <v>0.25</v>
      </c>
      <c r="BR492" s="8">
        <v>-1.355140209197998</v>
      </c>
      <c r="BS492" s="8">
        <v>7.355140209197998</v>
      </c>
      <c r="BT492" s="8">
        <v>1</v>
      </c>
      <c r="BU492" s="8">
        <v>0</v>
      </c>
      <c r="BV492" s="8">
        <v>0.15999999642372131</v>
      </c>
      <c r="BW492" s="8">
        <v>111115</v>
      </c>
      <c r="BX492">
        <f t="shared" si="244"/>
        <v>1.7517890930175781</v>
      </c>
      <c r="BY492">
        <f t="shared" si="245"/>
        <v>4.7748214020854329E-3</v>
      </c>
      <c r="BZ492">
        <f t="shared" si="246"/>
        <v>301.60875358581541</v>
      </c>
      <c r="CA492">
        <f t="shared" si="247"/>
        <v>299.29574623107908</v>
      </c>
      <c r="CB492">
        <f t="shared" si="248"/>
        <v>287.94307950147049</v>
      </c>
      <c r="CC492">
        <f t="shared" si="268"/>
        <v>0.18511652621765301</v>
      </c>
      <c r="CD492">
        <f t="shared" si="249"/>
        <v>3.8975197411838907</v>
      </c>
      <c r="CE492">
        <f t="shared" si="250"/>
        <v>38.609413632190737</v>
      </c>
      <c r="CF492">
        <f t="shared" si="251"/>
        <v>20.019148358142886</v>
      </c>
      <c r="CG492">
        <f t="shared" si="252"/>
        <v>27.302249908447266</v>
      </c>
      <c r="CH492">
        <f t="shared" si="253"/>
        <v>3.6431909608641995</v>
      </c>
      <c r="CI492">
        <f t="shared" si="254"/>
        <v>0.23169128843994183</v>
      </c>
      <c r="CJ492">
        <f t="shared" si="255"/>
        <v>1.8766388578104816</v>
      </c>
      <c r="CK492">
        <f t="shared" si="256"/>
        <v>1.7665521030537179</v>
      </c>
      <c r="CL492">
        <f t="shared" si="257"/>
        <v>0.14532808741231434</v>
      </c>
      <c r="CM492">
        <f t="shared" si="258"/>
        <v>18.371023699579752</v>
      </c>
      <c r="CN492">
        <f t="shared" si="259"/>
        <v>0.47504032194275037</v>
      </c>
      <c r="CO492">
        <f t="shared" si="260"/>
        <v>47.954247823884153</v>
      </c>
      <c r="CP492">
        <f t="shared" si="261"/>
        <v>379.04486714282814</v>
      </c>
      <c r="CQ492">
        <f t="shared" si="262"/>
        <v>3.5269212407484041E-2</v>
      </c>
      <c r="CR492">
        <f t="shared" si="263"/>
        <v>0</v>
      </c>
      <c r="CS492">
        <f t="shared" si="264"/>
        <v>1529.6976440429687</v>
      </c>
      <c r="CT492">
        <f t="shared" si="265"/>
        <v>0</v>
      </c>
      <c r="CU492" t="e">
        <f t="shared" si="266"/>
        <v>#DIV/0!</v>
      </c>
      <c r="CV492" t="e">
        <f t="shared" si="267"/>
        <v>#DIV/0!</v>
      </c>
    </row>
    <row r="493" spans="1:100" x14ac:dyDescent="0.3">
      <c r="A493" s="4" t="str">
        <f>VLOOKUP(B493,ListCodeMtrx!A$1:B$91,2,TRUE)</f>
        <v>M26</v>
      </c>
      <c r="B493">
        <v>26</v>
      </c>
      <c r="C493" s="10">
        <v>26</v>
      </c>
      <c r="D493" s="10">
        <v>1</v>
      </c>
      <c r="E493" s="10">
        <v>6</v>
      </c>
      <c r="F493" s="1">
        <v>79</v>
      </c>
      <c r="G493" s="3">
        <v>41323</v>
      </c>
      <c r="H493" s="11">
        <v>1</v>
      </c>
      <c r="I493" s="11">
        <v>194.71375636255073</v>
      </c>
      <c r="J493" s="11">
        <v>5.7281626594297501</v>
      </c>
      <c r="K493" s="11">
        <v>265.88159986048328</v>
      </c>
      <c r="L493" s="11">
        <v>301.53897944393412</v>
      </c>
      <c r="M493" s="1">
        <v>46.9</v>
      </c>
      <c r="N493" s="8">
        <v>23</v>
      </c>
      <c r="O493" s="8" t="s">
        <v>672</v>
      </c>
      <c r="P493" s="12">
        <v>0.16111111111111112</v>
      </c>
      <c r="Q493" s="12">
        <f t="shared" si="269"/>
        <v>0.48895833333333338</v>
      </c>
      <c r="R493" s="8">
        <v>5676</v>
      </c>
      <c r="S493" s="8">
        <v>0</v>
      </c>
      <c r="T493" s="13">
        <v>800</v>
      </c>
      <c r="U493" s="14">
        <f t="shared" si="227"/>
        <v>50.284199734114551</v>
      </c>
      <c r="V493" s="14">
        <f t="shared" si="228"/>
        <v>0.23775944261748694</v>
      </c>
      <c r="W493" s="14">
        <f t="shared" si="229"/>
        <v>405.28275995033056</v>
      </c>
      <c r="X493">
        <v>28.342334747314453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t="e">
        <f t="shared" si="230"/>
        <v>#DIV/0!</v>
      </c>
      <c r="AG493" t="e">
        <f t="shared" si="231"/>
        <v>#DIV/0!</v>
      </c>
      <c r="AH493" t="e">
        <f t="shared" si="232"/>
        <v>#DIV/0!</v>
      </c>
      <c r="AI493" s="8">
        <v>-1</v>
      </c>
      <c r="AJ493" s="8">
        <v>0.85</v>
      </c>
      <c r="AK493" s="8">
        <v>0.85</v>
      </c>
      <c r="AL493" s="8">
        <v>10.02602481842041</v>
      </c>
      <c r="AM493">
        <f t="shared" si="233"/>
        <v>0.85</v>
      </c>
      <c r="AN493">
        <f t="shared" si="234"/>
        <v>3.3516329951965726E-2</v>
      </c>
      <c r="AO493" t="e">
        <f t="shared" si="235"/>
        <v>#DIV/0!</v>
      </c>
      <c r="AP493" t="e">
        <f t="shared" si="236"/>
        <v>#DIV/0!</v>
      </c>
      <c r="AQ493" t="e">
        <f t="shared" si="237"/>
        <v>#DIV/0!</v>
      </c>
      <c r="AR493" s="8">
        <v>1799.2152099609375</v>
      </c>
      <c r="AS493" s="8">
        <v>0.5</v>
      </c>
      <c r="AT493" t="e">
        <f t="shared" si="238"/>
        <v>#DIV/0!</v>
      </c>
      <c r="AU493">
        <f t="shared" si="239"/>
        <v>4.6731970333645982</v>
      </c>
      <c r="AV493">
        <f t="shared" si="240"/>
        <v>1.976674861933122</v>
      </c>
      <c r="AW493">
        <f t="shared" si="241"/>
        <v>28.342334747314453</v>
      </c>
      <c r="AX493" s="8">
        <v>2</v>
      </c>
      <c r="AY493">
        <f t="shared" si="242"/>
        <v>4.644859790802002</v>
      </c>
      <c r="AZ493" s="8">
        <v>1</v>
      </c>
      <c r="BA493">
        <f t="shared" si="243"/>
        <v>9.2897195816040039</v>
      </c>
      <c r="BB493" s="8">
        <v>26.131601333618164</v>
      </c>
      <c r="BC493" s="8">
        <v>28.342334747314453</v>
      </c>
      <c r="BD493" s="8">
        <v>25.127449035644531</v>
      </c>
      <c r="BE493" s="8">
        <v>800.7274169921875</v>
      </c>
      <c r="BF493" s="8">
        <v>769.97027587890625</v>
      </c>
      <c r="BG493" s="8">
        <v>16.151504516601562</v>
      </c>
      <c r="BH493" s="8">
        <v>18.768989562988281</v>
      </c>
      <c r="BI493" s="8">
        <v>47.942642211914062</v>
      </c>
      <c r="BJ493" s="8">
        <v>55.712146759033203</v>
      </c>
      <c r="BK493" s="8">
        <v>350.3734130859375</v>
      </c>
      <c r="BL493" s="8">
        <v>1800.14794921875</v>
      </c>
      <c r="BM493" s="8">
        <v>1936.950927734375</v>
      </c>
      <c r="BN493" s="8">
        <v>100.94100952148437</v>
      </c>
      <c r="BO493" s="8">
        <v>-3.8160285949707031</v>
      </c>
      <c r="BP493" s="8">
        <v>-0.89073944091796875</v>
      </c>
      <c r="BQ493" s="8">
        <v>0.5</v>
      </c>
      <c r="BR493" s="8">
        <v>-1.355140209197998</v>
      </c>
      <c r="BS493" s="8">
        <v>7.355140209197998</v>
      </c>
      <c r="BT493" s="8">
        <v>1</v>
      </c>
      <c r="BU493" s="8">
        <v>0</v>
      </c>
      <c r="BV493" s="8">
        <v>0.15999999642372131</v>
      </c>
      <c r="BW493" s="8">
        <v>111115</v>
      </c>
      <c r="BX493">
        <f t="shared" si="244"/>
        <v>1.7518670654296873</v>
      </c>
      <c r="BY493">
        <f t="shared" si="245"/>
        <v>4.673197033364598E-3</v>
      </c>
      <c r="BZ493">
        <f t="shared" si="246"/>
        <v>301.49233474731443</v>
      </c>
      <c r="CA493">
        <f t="shared" si="247"/>
        <v>299.28160133361814</v>
      </c>
      <c r="CB493">
        <f t="shared" si="248"/>
        <v>288.02366543716926</v>
      </c>
      <c r="CC493">
        <f t="shared" si="268"/>
        <v>0.20636153371212934</v>
      </c>
      <c r="CD493">
        <f t="shared" si="249"/>
        <v>3.8712356161193631</v>
      </c>
      <c r="CE493">
        <f t="shared" si="250"/>
        <v>38.351465221827468</v>
      </c>
      <c r="CF493">
        <f t="shared" si="251"/>
        <v>19.582475658839186</v>
      </c>
      <c r="CG493">
        <f t="shared" si="252"/>
        <v>27.236968040466309</v>
      </c>
      <c r="CH493">
        <f t="shared" si="253"/>
        <v>3.6292770660204146</v>
      </c>
      <c r="CI493">
        <f t="shared" si="254"/>
        <v>0.23182612569177508</v>
      </c>
      <c r="CJ493">
        <f t="shared" si="255"/>
        <v>1.894560754186241</v>
      </c>
      <c r="CK493">
        <f t="shared" si="256"/>
        <v>1.7347163118341735</v>
      </c>
      <c r="CL493">
        <f t="shared" si="257"/>
        <v>0.14541296841306064</v>
      </c>
      <c r="CM493">
        <f t="shared" si="258"/>
        <v>40.909650931039785</v>
      </c>
      <c r="CN493">
        <f t="shared" si="259"/>
        <v>0.52636156569512771</v>
      </c>
      <c r="CO493">
        <f t="shared" si="260"/>
        <v>48.749942439849917</v>
      </c>
      <c r="CP493">
        <f t="shared" si="261"/>
        <v>762.66287881005587</v>
      </c>
      <c r="CQ493">
        <f t="shared" si="262"/>
        <v>3.2142010720342402E-2</v>
      </c>
      <c r="CR493">
        <f t="shared" si="263"/>
        <v>0</v>
      </c>
      <c r="CS493">
        <f t="shared" si="264"/>
        <v>1530.1257568359374</v>
      </c>
      <c r="CT493">
        <f t="shared" si="265"/>
        <v>0</v>
      </c>
      <c r="CU493" t="e">
        <f t="shared" si="266"/>
        <v>#DIV/0!</v>
      </c>
      <c r="CV493" t="e">
        <f t="shared" si="267"/>
        <v>#DIV/0!</v>
      </c>
    </row>
    <row r="494" spans="1:100" x14ac:dyDescent="0.3">
      <c r="A494" s="4" t="str">
        <f>VLOOKUP(B494,ListCodeMtrx!A$1:B$91,2,TRUE)</f>
        <v>M26</v>
      </c>
      <c r="B494" s="5">
        <v>26</v>
      </c>
      <c r="C494" s="10">
        <v>26</v>
      </c>
      <c r="D494" s="10">
        <v>1</v>
      </c>
      <c r="E494" s="10">
        <v>6</v>
      </c>
      <c r="F494" s="1">
        <v>79</v>
      </c>
      <c r="G494" s="17">
        <v>41323</v>
      </c>
      <c r="H494" s="11">
        <v>1</v>
      </c>
      <c r="I494" s="11">
        <v>194.71375636255073</v>
      </c>
      <c r="J494" s="11">
        <v>5.7281626594297501</v>
      </c>
      <c r="K494" s="11">
        <v>265.88159986048328</v>
      </c>
      <c r="L494" s="11">
        <v>301.53897944393412</v>
      </c>
      <c r="M494" s="1">
        <v>46.9</v>
      </c>
      <c r="N494" s="19">
        <v>24</v>
      </c>
      <c r="O494" s="19" t="s">
        <v>673</v>
      </c>
      <c r="P494" s="12">
        <v>0.16111111111111112</v>
      </c>
      <c r="Q494" s="12">
        <f t="shared" si="269"/>
        <v>0.4924074074074074</v>
      </c>
      <c r="R494" s="19">
        <v>5965.5</v>
      </c>
      <c r="S494" s="19">
        <v>0</v>
      </c>
      <c r="T494" s="13" t="s">
        <v>194</v>
      </c>
      <c r="U494" s="5">
        <f t="shared" si="227"/>
        <v>26.948604587939794</v>
      </c>
      <c r="V494" s="5">
        <f t="shared" si="228"/>
        <v>0.24788579163374769</v>
      </c>
      <c r="W494" s="5">
        <f t="shared" si="229"/>
        <v>195.96121167789349</v>
      </c>
      <c r="X494" s="5">
        <v>28.354185104370117</v>
      </c>
      <c r="Y494" s="19">
        <v>4</v>
      </c>
      <c r="Z494" s="19">
        <v>4</v>
      </c>
      <c r="AA494" s="19">
        <v>0</v>
      </c>
      <c r="AB494" s="19">
        <v>0</v>
      </c>
      <c r="AC494" s="19">
        <v>272.104736328125</v>
      </c>
      <c r="AD494" s="19">
        <v>536.24658203125</v>
      </c>
      <c r="AE494" s="19">
        <v>358.70068359375</v>
      </c>
      <c r="AF494" s="5" t="e">
        <f t="shared" si="230"/>
        <v>#DIV/0!</v>
      </c>
      <c r="AG494" s="5">
        <f t="shared" si="231"/>
        <v>0.49257534603312775</v>
      </c>
      <c r="AH494" s="5">
        <f t="shared" si="232"/>
        <v>0.3310900328072458</v>
      </c>
      <c r="AI494" s="19">
        <v>-1</v>
      </c>
      <c r="AJ494" s="19">
        <v>0.85</v>
      </c>
      <c r="AK494" s="19">
        <v>0.85</v>
      </c>
      <c r="AL494" s="19">
        <v>10.02602481842041</v>
      </c>
      <c r="AM494" s="5">
        <f t="shared" si="233"/>
        <v>0.85</v>
      </c>
      <c r="AN494" s="5">
        <f t="shared" si="234"/>
        <v>1.826558032030685E-2</v>
      </c>
      <c r="AO494" s="5">
        <f t="shared" si="235"/>
        <v>0.67216119416780273</v>
      </c>
      <c r="AP494" s="5">
        <f t="shared" si="236"/>
        <v>1.970735935241503</v>
      </c>
      <c r="AQ494" s="5">
        <f t="shared" si="237"/>
        <v>-1</v>
      </c>
      <c r="AR494" s="19">
        <v>1800.14599609375</v>
      </c>
      <c r="AS494" s="19">
        <v>0.5</v>
      </c>
      <c r="AT494" s="5">
        <f t="shared" si="238"/>
        <v>253.30441868441753</v>
      </c>
      <c r="AU494" s="5">
        <f t="shared" si="239"/>
        <v>4.912319388925428</v>
      </c>
      <c r="AV494" s="5">
        <f t="shared" si="240"/>
        <v>1.9949468541239992</v>
      </c>
      <c r="AW494" s="5">
        <f t="shared" si="241"/>
        <v>28.354185104370117</v>
      </c>
      <c r="AX494" s="19">
        <v>2</v>
      </c>
      <c r="AY494" s="5">
        <f t="shared" si="242"/>
        <v>4.644859790802002</v>
      </c>
      <c r="AZ494" s="19">
        <v>1</v>
      </c>
      <c r="BA494" s="5">
        <f t="shared" si="243"/>
        <v>9.2897195816040039</v>
      </c>
      <c r="BB494" s="19">
        <v>26.127141952514648</v>
      </c>
      <c r="BC494" s="19">
        <v>28.354185104370117</v>
      </c>
      <c r="BD494" s="19">
        <v>25.123773574829102</v>
      </c>
      <c r="BE494" s="19">
        <v>399.7291259765625</v>
      </c>
      <c r="BF494" s="19">
        <v>383.27017211914062</v>
      </c>
      <c r="BG494" s="19">
        <v>15.864506721496582</v>
      </c>
      <c r="BH494" s="19">
        <v>18.616596221923828</v>
      </c>
      <c r="BI494" s="19">
        <v>47.097629547119141</v>
      </c>
      <c r="BJ494" s="19">
        <v>55.267871856689453</v>
      </c>
      <c r="BK494" s="19">
        <v>350.34243774414062</v>
      </c>
      <c r="BL494" s="19">
        <v>1800.14599609375</v>
      </c>
      <c r="BM494" s="19">
        <v>1926.2181396484375</v>
      </c>
      <c r="BN494" s="19">
        <v>100.92914581298828</v>
      </c>
      <c r="BO494" s="19">
        <v>3.2257499694824219</v>
      </c>
      <c r="BP494" s="19">
        <v>-0.94703483581542969</v>
      </c>
      <c r="BQ494" s="19">
        <v>0.25</v>
      </c>
      <c r="BR494" s="19">
        <v>-1.355140209197998</v>
      </c>
      <c r="BS494" s="19">
        <v>7.355140209197998</v>
      </c>
      <c r="BT494" s="19">
        <v>1</v>
      </c>
      <c r="BU494" s="19">
        <v>0</v>
      </c>
      <c r="BV494" s="19">
        <v>0.15999999642372131</v>
      </c>
      <c r="BW494" s="19">
        <v>111115</v>
      </c>
      <c r="BX494" s="5">
        <f t="shared" si="244"/>
        <v>1.7517121887207028</v>
      </c>
      <c r="BY494" s="5">
        <f t="shared" si="245"/>
        <v>4.9123193889254284E-3</v>
      </c>
      <c r="BZ494" s="5">
        <f t="shared" si="246"/>
        <v>301.50418510437009</v>
      </c>
      <c r="CA494" s="5">
        <f t="shared" si="247"/>
        <v>299.27714195251463</v>
      </c>
      <c r="CB494" s="5">
        <f t="shared" si="248"/>
        <v>288.02335293717624</v>
      </c>
      <c r="CC494" s="5">
        <f t="shared" si="268"/>
        <v>0.16687474918314754</v>
      </c>
      <c r="CD494" s="5">
        <f t="shared" si="249"/>
        <v>3.8739040087480761</v>
      </c>
      <c r="CE494" s="5">
        <f t="shared" si="250"/>
        <v>38.382411517937911</v>
      </c>
      <c r="CF494" s="5">
        <f t="shared" si="251"/>
        <v>19.765815296014082</v>
      </c>
      <c r="CG494" s="5">
        <f t="shared" si="252"/>
        <v>27.240663528442383</v>
      </c>
      <c r="CH494" s="5">
        <f t="shared" si="253"/>
        <v>3.6300634660579583</v>
      </c>
      <c r="CI494" s="5">
        <f t="shared" si="254"/>
        <v>0.24144315081466858</v>
      </c>
      <c r="CJ494" s="5">
        <f t="shared" si="255"/>
        <v>1.8789571546240769</v>
      </c>
      <c r="CK494" s="5">
        <f t="shared" si="256"/>
        <v>1.7511063114338814</v>
      </c>
      <c r="CL494" s="5">
        <f t="shared" si="257"/>
        <v>0.15146787051593888</v>
      </c>
      <c r="CM494" s="5">
        <f t="shared" si="258"/>
        <v>19.778197707127973</v>
      </c>
      <c r="CN494" s="5">
        <f t="shared" si="259"/>
        <v>0.51128740489875213</v>
      </c>
      <c r="CO494" s="5">
        <f t="shared" si="260"/>
        <v>48.369931165836846</v>
      </c>
      <c r="CP494" s="5">
        <f t="shared" si="261"/>
        <v>379.35394882799181</v>
      </c>
      <c r="CQ494" s="5">
        <f t="shared" si="262"/>
        <v>3.4361106638303163E-2</v>
      </c>
      <c r="CR494" s="5">
        <f t="shared" si="263"/>
        <v>0</v>
      </c>
      <c r="CS494" s="5">
        <f t="shared" si="264"/>
        <v>1530.1240966796875</v>
      </c>
      <c r="CT494" s="5">
        <f t="shared" si="265"/>
        <v>264.141845703125</v>
      </c>
      <c r="CU494" s="5">
        <f t="shared" si="266"/>
        <v>0.3310900328072458</v>
      </c>
      <c r="CV494" s="5" t="e">
        <f t="shared" si="267"/>
        <v>#DIV/0!</v>
      </c>
    </row>
    <row r="495" spans="1:100" x14ac:dyDescent="0.3">
      <c r="A495" s="4" t="str">
        <f>VLOOKUP(B495,ListCodeMtrx!A$1:B$91,2,TRUE)</f>
        <v>M24</v>
      </c>
      <c r="B495">
        <v>24</v>
      </c>
      <c r="C495" s="10">
        <v>24</v>
      </c>
      <c r="D495" s="10">
        <v>1</v>
      </c>
      <c r="E495" s="10">
        <v>5</v>
      </c>
      <c r="F495" s="1">
        <v>79</v>
      </c>
      <c r="G495" s="3">
        <v>41323</v>
      </c>
      <c r="H495" s="11">
        <v>1</v>
      </c>
      <c r="I495" s="11">
        <v>173.29583770300033</v>
      </c>
      <c r="J495" s="11">
        <v>4.2710292149600422</v>
      </c>
      <c r="K495" s="11">
        <v>228.02561379982137</v>
      </c>
      <c r="L495" s="11">
        <v>297.18996033483273</v>
      </c>
      <c r="M495" s="1">
        <v>49.9</v>
      </c>
      <c r="N495" s="8">
        <v>25</v>
      </c>
      <c r="O495" s="8" t="s">
        <v>674</v>
      </c>
      <c r="P495" s="12">
        <v>0.16111111111111112</v>
      </c>
      <c r="Q495" s="12">
        <f t="shared" si="269"/>
        <v>0.4989351851851852</v>
      </c>
      <c r="R495" s="8">
        <v>6538</v>
      </c>
      <c r="S495" s="8">
        <v>0</v>
      </c>
      <c r="T495" s="13">
        <v>400</v>
      </c>
      <c r="U495">
        <f t="shared" si="227"/>
        <v>19.321232529545387</v>
      </c>
      <c r="V495">
        <f t="shared" si="228"/>
        <v>0.15505895901168743</v>
      </c>
      <c r="W495">
        <f t="shared" si="229"/>
        <v>175.9614455617268</v>
      </c>
      <c r="X495">
        <v>28.717721939086914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t="e">
        <f t="shared" si="230"/>
        <v>#DIV/0!</v>
      </c>
      <c r="AG495" t="e">
        <f t="shared" si="231"/>
        <v>#DIV/0!</v>
      </c>
      <c r="AH495" t="e">
        <f t="shared" si="232"/>
        <v>#DIV/0!</v>
      </c>
      <c r="AI495" s="8">
        <v>-1</v>
      </c>
      <c r="AJ495" s="8">
        <v>0.85</v>
      </c>
      <c r="AK495" s="8">
        <v>0.85</v>
      </c>
      <c r="AL495" s="8">
        <v>10.02602481842041</v>
      </c>
      <c r="AM495">
        <f t="shared" si="233"/>
        <v>0.85</v>
      </c>
      <c r="AN495">
        <f t="shared" si="234"/>
        <v>1.3278465433079275E-2</v>
      </c>
      <c r="AO495" t="e">
        <f t="shared" si="235"/>
        <v>#DIV/0!</v>
      </c>
      <c r="AP495" t="e">
        <f t="shared" si="236"/>
        <v>#DIV/0!</v>
      </c>
      <c r="AQ495" t="e">
        <f t="shared" si="237"/>
        <v>#DIV/0!</v>
      </c>
      <c r="AR495" s="8">
        <v>1800.14599609375</v>
      </c>
      <c r="AS495" s="8">
        <v>0.5</v>
      </c>
      <c r="AT495" t="e">
        <f t="shared" si="238"/>
        <v>#DIV/0!</v>
      </c>
      <c r="AU495">
        <f t="shared" si="239"/>
        <v>3.4594359365133718</v>
      </c>
      <c r="AV495">
        <f t="shared" si="240"/>
        <v>2.2246196990541662</v>
      </c>
      <c r="AW495">
        <f t="shared" si="241"/>
        <v>28.717721939086914</v>
      </c>
      <c r="AX495" s="8">
        <v>2</v>
      </c>
      <c r="AY495">
        <f t="shared" si="242"/>
        <v>4.644859790802002</v>
      </c>
      <c r="AZ495" s="8">
        <v>1</v>
      </c>
      <c r="BA495">
        <f t="shared" si="243"/>
        <v>9.2897195816040039</v>
      </c>
      <c r="BB495" s="8">
        <v>26.012733459472656</v>
      </c>
      <c r="BC495" s="8">
        <v>28.717721939086914</v>
      </c>
      <c r="BD495" s="8">
        <v>25.128917694091797</v>
      </c>
      <c r="BE495" s="8">
        <v>400.19247436523437</v>
      </c>
      <c r="BF495" s="8">
        <v>388.39682006835937</v>
      </c>
      <c r="BG495" s="8">
        <v>15.220735549926758</v>
      </c>
      <c r="BH495" s="8">
        <v>17.161518096923828</v>
      </c>
      <c r="BI495" s="8">
        <v>45.488739013671875</v>
      </c>
      <c r="BJ495" s="8">
        <v>51.288967132568359</v>
      </c>
      <c r="BK495" s="8">
        <v>350.38101196289062</v>
      </c>
      <c r="BL495" s="8">
        <v>1800.458984375</v>
      </c>
      <c r="BM495" s="8">
        <v>1479.153564453125</v>
      </c>
      <c r="BN495" s="8">
        <v>100.91920471191406</v>
      </c>
      <c r="BO495" s="8">
        <v>2.9047050476074219</v>
      </c>
      <c r="BP495" s="8">
        <v>-0.87032890319824219</v>
      </c>
      <c r="BQ495" s="8">
        <v>0.25</v>
      </c>
      <c r="BR495" s="8">
        <v>-1.355140209197998</v>
      </c>
      <c r="BS495" s="8">
        <v>7.355140209197998</v>
      </c>
      <c r="BT495" s="8">
        <v>1</v>
      </c>
      <c r="BU495" s="8">
        <v>0</v>
      </c>
      <c r="BV495" s="8">
        <v>0.15999999642372131</v>
      </c>
      <c r="BW495" s="8">
        <v>111115</v>
      </c>
      <c r="BX495">
        <f t="shared" si="244"/>
        <v>1.751905059814453</v>
      </c>
      <c r="BY495">
        <f t="shared" si="245"/>
        <v>3.4594359365133719E-3</v>
      </c>
      <c r="BZ495">
        <f t="shared" si="246"/>
        <v>301.86772193908689</v>
      </c>
      <c r="CA495">
        <f t="shared" si="247"/>
        <v>299.16273345947263</v>
      </c>
      <c r="CB495">
        <f t="shared" si="248"/>
        <v>288.07343106105691</v>
      </c>
      <c r="CC495">
        <f t="shared" si="268"/>
        <v>0.38194943184446212</v>
      </c>
      <c r="CD495">
        <f t="shared" si="249"/>
        <v>3.9565464570448401</v>
      </c>
      <c r="CE495">
        <f t="shared" si="250"/>
        <v>39.205089540085808</v>
      </c>
      <c r="CF495">
        <f t="shared" si="251"/>
        <v>22.04357144316198</v>
      </c>
      <c r="CG495">
        <f t="shared" si="252"/>
        <v>27.365227699279785</v>
      </c>
      <c r="CH495">
        <f t="shared" si="253"/>
        <v>3.6566578726259618</v>
      </c>
      <c r="CI495">
        <f t="shared" si="254"/>
        <v>0.15251328992411758</v>
      </c>
      <c r="CJ495">
        <f t="shared" si="255"/>
        <v>1.7319267579906736</v>
      </c>
      <c r="CK495">
        <f t="shared" si="256"/>
        <v>1.9247311146352881</v>
      </c>
      <c r="CL495">
        <f t="shared" si="257"/>
        <v>9.5546295946611334E-2</v>
      </c>
      <c r="CM495">
        <f t="shared" si="258"/>
        <v>17.757889146048232</v>
      </c>
      <c r="CN495">
        <f t="shared" si="259"/>
        <v>0.45304553608538012</v>
      </c>
      <c r="CO495">
        <f t="shared" si="260"/>
        <v>43.092962366251818</v>
      </c>
      <c r="CP495">
        <f t="shared" si="261"/>
        <v>385.58902122300577</v>
      </c>
      <c r="CQ495">
        <f t="shared" si="262"/>
        <v>2.159317564655866E-2</v>
      </c>
      <c r="CR495">
        <f t="shared" si="263"/>
        <v>0</v>
      </c>
      <c r="CS495">
        <f t="shared" si="264"/>
        <v>1530.39013671875</v>
      </c>
      <c r="CT495">
        <f t="shared" si="265"/>
        <v>0</v>
      </c>
      <c r="CU495" t="e">
        <f t="shared" si="266"/>
        <v>#DIV/0!</v>
      </c>
      <c r="CV495" t="e">
        <f t="shared" si="267"/>
        <v>#DIV/0!</v>
      </c>
    </row>
    <row r="496" spans="1:100" x14ac:dyDescent="0.3">
      <c r="A496" s="4" t="str">
        <f>VLOOKUP(B496,ListCodeMtrx!A$1:B$91,2,TRUE)</f>
        <v>M24</v>
      </c>
      <c r="B496">
        <v>24</v>
      </c>
      <c r="C496" s="10">
        <v>24</v>
      </c>
      <c r="D496" s="10">
        <v>1</v>
      </c>
      <c r="E496" s="10">
        <v>5</v>
      </c>
      <c r="F496" s="1">
        <v>79</v>
      </c>
      <c r="G496" s="3">
        <v>41323</v>
      </c>
      <c r="H496" s="11">
        <v>1</v>
      </c>
      <c r="I496" s="11">
        <v>173.29583770300033</v>
      </c>
      <c r="J496" s="11">
        <v>4.2710292149600422</v>
      </c>
      <c r="K496" s="11">
        <v>228.02561379982137</v>
      </c>
      <c r="L496" s="11">
        <v>297.18996033483273</v>
      </c>
      <c r="M496" s="1">
        <v>49.9</v>
      </c>
      <c r="N496" s="8">
        <v>26</v>
      </c>
      <c r="O496" s="8" t="s">
        <v>675</v>
      </c>
      <c r="P496" s="12">
        <v>0.16111111111111112</v>
      </c>
      <c r="Q496" s="12">
        <f t="shared" si="269"/>
        <v>0.50135416666666666</v>
      </c>
      <c r="R496" s="8">
        <v>6747</v>
      </c>
      <c r="S496" s="8">
        <v>0</v>
      </c>
      <c r="T496" s="13">
        <v>50</v>
      </c>
      <c r="U496" s="14">
        <f t="shared" si="227"/>
        <v>-1.5036482831473741</v>
      </c>
      <c r="V496" s="14">
        <f t="shared" si="228"/>
        <v>0.19616018466401133</v>
      </c>
      <c r="W496" s="14">
        <f t="shared" si="229"/>
        <v>59.706709372409783</v>
      </c>
      <c r="X496">
        <v>28.703651428222656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t="e">
        <f t="shared" si="230"/>
        <v>#DIV/0!</v>
      </c>
      <c r="AG496" t="e">
        <f t="shared" si="231"/>
        <v>#DIV/0!</v>
      </c>
      <c r="AH496" t="e">
        <f t="shared" si="232"/>
        <v>#DIV/0!</v>
      </c>
      <c r="AI496" s="8">
        <v>-1</v>
      </c>
      <c r="AJ496" s="8">
        <v>0.85</v>
      </c>
      <c r="AK496" s="8">
        <v>0.85</v>
      </c>
      <c r="AL496" s="8">
        <v>10.02602481842041</v>
      </c>
      <c r="AM496">
        <f t="shared" si="233"/>
        <v>0.85</v>
      </c>
      <c r="AN496">
        <f t="shared" si="234"/>
        <v>-3.2917288805358377E-4</v>
      </c>
      <c r="AO496" t="e">
        <f t="shared" si="235"/>
        <v>#DIV/0!</v>
      </c>
      <c r="AP496" t="e">
        <f t="shared" si="236"/>
        <v>#DIV/0!</v>
      </c>
      <c r="AQ496" t="e">
        <f t="shared" si="237"/>
        <v>#DIV/0!</v>
      </c>
      <c r="AR496" s="8">
        <v>1800.14599609375</v>
      </c>
      <c r="AS496" s="8">
        <v>0.5</v>
      </c>
      <c r="AT496" t="e">
        <f t="shared" si="238"/>
        <v>#DIV/0!</v>
      </c>
      <c r="AU496">
        <f t="shared" si="239"/>
        <v>4.2069767920626804</v>
      </c>
      <c r="AV496">
        <f t="shared" si="240"/>
        <v>2.1470153497521549</v>
      </c>
      <c r="AW496">
        <f t="shared" si="241"/>
        <v>28.703651428222656</v>
      </c>
      <c r="AX496" s="8">
        <v>2</v>
      </c>
      <c r="AY496">
        <f t="shared" si="242"/>
        <v>4.644859790802002</v>
      </c>
      <c r="AZ496" s="8">
        <v>1</v>
      </c>
      <c r="BA496">
        <f t="shared" si="243"/>
        <v>9.2897195816040039</v>
      </c>
      <c r="BB496" s="8">
        <v>26.059432983398438</v>
      </c>
      <c r="BC496" s="8">
        <v>28.703651428222656</v>
      </c>
      <c r="BD496" s="8">
        <v>25.124372482299805</v>
      </c>
      <c r="BE496" s="8">
        <v>48.380840301513672</v>
      </c>
      <c r="BF496" s="8">
        <v>49.121257781982422</v>
      </c>
      <c r="BG496" s="8">
        <v>15.539851188659668</v>
      </c>
      <c r="BH496" s="8">
        <v>17.898506164550781</v>
      </c>
      <c r="BI496" s="8">
        <v>46.314353942871094</v>
      </c>
      <c r="BJ496" s="8">
        <v>53.343994140625</v>
      </c>
      <c r="BK496" s="8">
        <v>350.34188842773437</v>
      </c>
      <c r="BL496" s="8">
        <v>1800.0491943359375</v>
      </c>
      <c r="BM496" s="8">
        <v>1504.6795654296875</v>
      </c>
      <c r="BN496" s="8">
        <v>100.91926574707031</v>
      </c>
      <c r="BO496" s="8">
        <v>5.6291732788085938</v>
      </c>
      <c r="BP496" s="8">
        <v>-1.0058383941650391</v>
      </c>
      <c r="BQ496" s="8">
        <v>0.25</v>
      </c>
      <c r="BR496" s="8">
        <v>-1.355140209197998</v>
      </c>
      <c r="BS496" s="8">
        <v>7.355140209197998</v>
      </c>
      <c r="BT496" s="8">
        <v>1</v>
      </c>
      <c r="BU496" s="8">
        <v>0</v>
      </c>
      <c r="BV496" s="8">
        <v>0.15999999642372131</v>
      </c>
      <c r="BW496" s="8">
        <v>111135</v>
      </c>
      <c r="BX496">
        <f t="shared" si="244"/>
        <v>1.7517094421386719</v>
      </c>
      <c r="BY496">
        <f t="shared" si="245"/>
        <v>4.2069767920626805E-3</v>
      </c>
      <c r="BZ496">
        <f t="shared" si="246"/>
        <v>301.85365142822263</v>
      </c>
      <c r="CA496">
        <f t="shared" si="247"/>
        <v>299.20943298339841</v>
      </c>
      <c r="CB496">
        <f t="shared" si="248"/>
        <v>288.00786465627243</v>
      </c>
      <c r="CC496">
        <f t="shared" si="268"/>
        <v>0.26308891500216497</v>
      </c>
      <c r="CD496">
        <f t="shared" si="249"/>
        <v>3.9533194498480313</v>
      </c>
      <c r="CE496">
        <f t="shared" si="250"/>
        <v>39.173089702773588</v>
      </c>
      <c r="CF496">
        <f t="shared" si="251"/>
        <v>21.274583538222807</v>
      </c>
      <c r="CG496">
        <f t="shared" si="252"/>
        <v>27.381542205810547</v>
      </c>
      <c r="CH496">
        <f t="shared" si="253"/>
        <v>3.6601535765900666</v>
      </c>
      <c r="CI496">
        <f t="shared" si="254"/>
        <v>0.19210375352683304</v>
      </c>
      <c r="CJ496">
        <f t="shared" si="255"/>
        <v>1.8063041000958764</v>
      </c>
      <c r="CK496">
        <f t="shared" si="256"/>
        <v>1.8538494764941902</v>
      </c>
      <c r="CL496">
        <f t="shared" si="257"/>
        <v>0.12042281863791199</v>
      </c>
      <c r="CM496">
        <f t="shared" si="258"/>
        <v>6.025557270037317</v>
      </c>
      <c r="CN496">
        <f t="shared" si="259"/>
        <v>1.2154963465595559</v>
      </c>
      <c r="CO496">
        <f t="shared" si="260"/>
        <v>45.251600519638203</v>
      </c>
      <c r="CP496">
        <f t="shared" si="261"/>
        <v>49.339770855968929</v>
      </c>
      <c r="CQ496">
        <f t="shared" si="262"/>
        <v>-1.379059737217918E-2</v>
      </c>
      <c r="CR496">
        <f t="shared" si="263"/>
        <v>0</v>
      </c>
      <c r="CS496">
        <f t="shared" si="264"/>
        <v>1530.0418151855467</v>
      </c>
      <c r="CT496">
        <f t="shared" si="265"/>
        <v>0</v>
      </c>
      <c r="CU496" t="e">
        <f t="shared" si="266"/>
        <v>#DIV/0!</v>
      </c>
      <c r="CV496" t="e">
        <f t="shared" si="267"/>
        <v>#DIV/0!</v>
      </c>
    </row>
    <row r="497" spans="1:100" s="5" customFormat="1" x14ac:dyDescent="0.3">
      <c r="A497" s="4" t="str">
        <f>VLOOKUP(B497,ListCodeMtrx!A$1:B$91,2,TRUE)</f>
        <v>M24</v>
      </c>
      <c r="B497">
        <v>24</v>
      </c>
      <c r="C497" s="10">
        <v>24</v>
      </c>
      <c r="D497" s="10">
        <v>1</v>
      </c>
      <c r="E497" s="10">
        <v>5</v>
      </c>
      <c r="F497" s="1">
        <v>79</v>
      </c>
      <c r="G497" s="3">
        <v>41323</v>
      </c>
      <c r="H497" s="11">
        <v>1</v>
      </c>
      <c r="I497" s="11">
        <v>173.29583770300033</v>
      </c>
      <c r="J497" s="11">
        <v>4.2710292149600422</v>
      </c>
      <c r="K497" s="11">
        <v>228.02561379982137</v>
      </c>
      <c r="L497" s="11">
        <v>297.18996033483273</v>
      </c>
      <c r="M497" s="1">
        <v>49.9</v>
      </c>
      <c r="N497" s="8">
        <v>27</v>
      </c>
      <c r="O497" s="8" t="s">
        <v>676</v>
      </c>
      <c r="P497" s="12">
        <v>0.16111111111111112</v>
      </c>
      <c r="Q497" s="12">
        <f t="shared" si="269"/>
        <v>0.50377314814814822</v>
      </c>
      <c r="R497" s="8">
        <v>6956</v>
      </c>
      <c r="S497" s="8">
        <v>0</v>
      </c>
      <c r="T497" s="13">
        <v>150</v>
      </c>
      <c r="U497" s="14">
        <f t="shared" si="227"/>
        <v>8.4333238160191879</v>
      </c>
      <c r="V497" s="14">
        <f t="shared" si="228"/>
        <v>0.24700217345229883</v>
      </c>
      <c r="W497" s="14">
        <f t="shared" si="229"/>
        <v>86.821365319748153</v>
      </c>
      <c r="X497">
        <v>28.431407928466797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t="e">
        <f t="shared" si="230"/>
        <v>#DIV/0!</v>
      </c>
      <c r="AG497" t="e">
        <f t="shared" si="231"/>
        <v>#DIV/0!</v>
      </c>
      <c r="AH497" t="e">
        <f t="shared" si="232"/>
        <v>#DIV/0!</v>
      </c>
      <c r="AI497" s="8">
        <v>-1</v>
      </c>
      <c r="AJ497" s="8">
        <v>0.85</v>
      </c>
      <c r="AK497" s="8">
        <v>0.85</v>
      </c>
      <c r="AL497" s="8">
        <v>10.02602481842041</v>
      </c>
      <c r="AM497">
        <f t="shared" si="233"/>
        <v>0.85</v>
      </c>
      <c r="AN497">
        <f t="shared" si="234"/>
        <v>6.1654456852675852E-3</v>
      </c>
      <c r="AO497" t="e">
        <f t="shared" si="235"/>
        <v>#DIV/0!</v>
      </c>
      <c r="AP497" t="e">
        <f t="shared" si="236"/>
        <v>#DIV/0!</v>
      </c>
      <c r="AQ497" t="e">
        <f t="shared" si="237"/>
        <v>#DIV/0!</v>
      </c>
      <c r="AR497" s="8">
        <v>1800.14599609375</v>
      </c>
      <c r="AS497" s="8">
        <v>0.5</v>
      </c>
      <c r="AT497" t="e">
        <f t="shared" si="238"/>
        <v>#DIV/0!</v>
      </c>
      <c r="AU497">
        <f t="shared" si="239"/>
        <v>5.0527087478431278</v>
      </c>
      <c r="AV497">
        <f t="shared" si="240"/>
        <v>2.0590269166628046</v>
      </c>
      <c r="AW497">
        <f t="shared" si="241"/>
        <v>28.431407928466797</v>
      </c>
      <c r="AX497" s="8">
        <v>2</v>
      </c>
      <c r="AY497">
        <f t="shared" si="242"/>
        <v>4.644859790802002</v>
      </c>
      <c r="AZ497" s="8">
        <v>1</v>
      </c>
      <c r="BA497">
        <f t="shared" si="243"/>
        <v>9.2897195816040039</v>
      </c>
      <c r="BB497" s="8">
        <v>26.060153961181641</v>
      </c>
      <c r="BC497" s="8">
        <v>28.431407928466797</v>
      </c>
      <c r="BD497" s="8">
        <v>25.126794815063477</v>
      </c>
      <c r="BE497" s="8">
        <v>151.83692932128906</v>
      </c>
      <c r="BF497" s="8">
        <v>146.60029602050781</v>
      </c>
      <c r="BG497" s="8">
        <v>15.325949668884277</v>
      </c>
      <c r="BH497" s="8">
        <v>18.157712936401367</v>
      </c>
      <c r="BI497" s="8">
        <v>45.67095947265625</v>
      </c>
      <c r="BJ497" s="8">
        <v>54.109542846679688</v>
      </c>
      <c r="BK497" s="8">
        <v>350.37979125976562</v>
      </c>
      <c r="BL497" s="8">
        <v>1800.03662109375</v>
      </c>
      <c r="BM497" s="8">
        <v>1410.5216064453125</v>
      </c>
      <c r="BN497" s="8">
        <v>100.91056060791016</v>
      </c>
      <c r="BO497" s="8">
        <v>5.3679885864257812</v>
      </c>
      <c r="BP497" s="8">
        <v>-0.99963760375976563</v>
      </c>
      <c r="BQ497" s="8">
        <v>0.5</v>
      </c>
      <c r="BR497" s="8">
        <v>-1.355140209197998</v>
      </c>
      <c r="BS497" s="8">
        <v>7.355140209197998</v>
      </c>
      <c r="BT497" s="8">
        <v>1</v>
      </c>
      <c r="BU497" s="8">
        <v>0</v>
      </c>
      <c r="BV497" s="8">
        <v>0.15999999642372131</v>
      </c>
      <c r="BW497" s="8">
        <v>111115</v>
      </c>
      <c r="BX497">
        <f t="shared" si="244"/>
        <v>1.7518989562988279</v>
      </c>
      <c r="BY497">
        <f t="shared" si="245"/>
        <v>5.0527087478431281E-3</v>
      </c>
      <c r="BZ497">
        <f t="shared" si="246"/>
        <v>301.58140792846677</v>
      </c>
      <c r="CA497">
        <f t="shared" si="247"/>
        <v>299.21015396118162</v>
      </c>
      <c r="CB497">
        <f t="shared" si="248"/>
        <v>288.0058529375674</v>
      </c>
      <c r="CC497">
        <f t="shared" si="268"/>
        <v>0.13783767531524163</v>
      </c>
      <c r="CD497">
        <f t="shared" si="249"/>
        <v>3.8913319084325688</v>
      </c>
      <c r="CE497">
        <f t="shared" si="250"/>
        <v>38.562186999955443</v>
      </c>
      <c r="CF497">
        <f t="shared" si="251"/>
        <v>20.404474063554076</v>
      </c>
      <c r="CG497">
        <f t="shared" si="252"/>
        <v>27.245780944824219</v>
      </c>
      <c r="CH497">
        <f t="shared" si="253"/>
        <v>3.6311526981080879</v>
      </c>
      <c r="CI497">
        <f t="shared" si="254"/>
        <v>0.24060478918785677</v>
      </c>
      <c r="CJ497">
        <f t="shared" si="255"/>
        <v>1.8323049917697645</v>
      </c>
      <c r="CK497">
        <f t="shared" si="256"/>
        <v>1.7988477063383235</v>
      </c>
      <c r="CL497">
        <f t="shared" si="257"/>
        <v>0.15093996405324658</v>
      </c>
      <c r="CM497">
        <f t="shared" si="258"/>
        <v>8.7611926471599553</v>
      </c>
      <c r="CN497">
        <f t="shared" si="259"/>
        <v>0.59223185543638179</v>
      </c>
      <c r="CO497">
        <f t="shared" si="260"/>
        <v>46.952877132413818</v>
      </c>
      <c r="CP497">
        <f t="shared" si="261"/>
        <v>145.37474910796473</v>
      </c>
      <c r="CQ497">
        <f t="shared" si="262"/>
        <v>2.7237798818647383E-2</v>
      </c>
      <c r="CR497">
        <f t="shared" si="263"/>
        <v>0</v>
      </c>
      <c r="CS497">
        <f t="shared" si="264"/>
        <v>1530.0311279296875</v>
      </c>
      <c r="CT497">
        <f t="shared" si="265"/>
        <v>0</v>
      </c>
      <c r="CU497" t="e">
        <f t="shared" si="266"/>
        <v>#DIV/0!</v>
      </c>
      <c r="CV497" t="e">
        <f t="shared" si="267"/>
        <v>#DIV/0!</v>
      </c>
    </row>
    <row r="498" spans="1:100" x14ac:dyDescent="0.3">
      <c r="A498" s="4" t="str">
        <f>VLOOKUP(B498,ListCodeMtrx!A$1:B$91,2,TRUE)</f>
        <v>M24</v>
      </c>
      <c r="B498">
        <v>24</v>
      </c>
      <c r="C498" s="10">
        <v>24</v>
      </c>
      <c r="D498" s="10">
        <v>1</v>
      </c>
      <c r="E498" s="10">
        <v>5</v>
      </c>
      <c r="F498" s="1">
        <v>79</v>
      </c>
      <c r="G498" s="3">
        <v>41323</v>
      </c>
      <c r="H498" s="11">
        <v>1</v>
      </c>
      <c r="I498" s="11">
        <v>173.29583770300033</v>
      </c>
      <c r="J498" s="11">
        <v>4.2710292149600422</v>
      </c>
      <c r="K498" s="11">
        <v>228.02561379982137</v>
      </c>
      <c r="L498" s="11">
        <v>297.18996033483273</v>
      </c>
      <c r="M498" s="1">
        <v>49.9</v>
      </c>
      <c r="N498" s="8">
        <v>28</v>
      </c>
      <c r="O498" s="8" t="s">
        <v>677</v>
      </c>
      <c r="P498" s="12">
        <v>0.16111111111111112</v>
      </c>
      <c r="Q498" s="12">
        <f t="shared" si="269"/>
        <v>0.50619212962962967</v>
      </c>
      <c r="R498" s="8">
        <v>7165</v>
      </c>
      <c r="S498" s="8">
        <v>0</v>
      </c>
      <c r="T498" s="13" t="s">
        <v>192</v>
      </c>
      <c r="U498" s="14">
        <f t="shared" si="227"/>
        <v>29.526355327429606</v>
      </c>
      <c r="V498" s="14">
        <f t="shared" si="228"/>
        <v>0.29068770364608121</v>
      </c>
      <c r="W498" s="14">
        <f t="shared" si="229"/>
        <v>205.83665167889342</v>
      </c>
      <c r="X498">
        <v>27.967370986938477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t="e">
        <f t="shared" si="230"/>
        <v>#DIV/0!</v>
      </c>
      <c r="AG498" t="e">
        <f t="shared" si="231"/>
        <v>#DIV/0!</v>
      </c>
      <c r="AH498" t="e">
        <f t="shared" si="232"/>
        <v>#DIV/0!</v>
      </c>
      <c r="AI498" s="8">
        <v>-1</v>
      </c>
      <c r="AJ498" s="8">
        <v>0.85</v>
      </c>
      <c r="AK498" s="8">
        <v>0.85</v>
      </c>
      <c r="AL498" s="8">
        <v>10.02602481842041</v>
      </c>
      <c r="AM498">
        <f t="shared" si="233"/>
        <v>0.85</v>
      </c>
      <c r="AN498">
        <f t="shared" si="234"/>
        <v>1.9949125278740043E-2</v>
      </c>
      <c r="AO498" t="e">
        <f t="shared" si="235"/>
        <v>#DIV/0!</v>
      </c>
      <c r="AP498" t="e">
        <f t="shared" si="236"/>
        <v>#DIV/0!</v>
      </c>
      <c r="AQ498" t="e">
        <f t="shared" si="237"/>
        <v>#DIV/0!</v>
      </c>
      <c r="AR498" s="8">
        <v>1800.14599609375</v>
      </c>
      <c r="AS498" s="8">
        <v>0.5</v>
      </c>
      <c r="AT498" t="e">
        <f t="shared" si="238"/>
        <v>#DIV/0!</v>
      </c>
      <c r="AU498">
        <f t="shared" si="239"/>
        <v>5.663842150497822</v>
      </c>
      <c r="AV498">
        <f t="shared" si="240"/>
        <v>1.9712393012293206</v>
      </c>
      <c r="AW498">
        <f t="shared" si="241"/>
        <v>27.967370986938477</v>
      </c>
      <c r="AX498" s="8">
        <v>2</v>
      </c>
      <c r="AY498">
        <f t="shared" si="242"/>
        <v>4.644859790802002</v>
      </c>
      <c r="AZ498" s="8">
        <v>1</v>
      </c>
      <c r="BA498">
        <f t="shared" si="243"/>
        <v>9.2897195816040039</v>
      </c>
      <c r="BB498" s="8">
        <v>26.055637359619141</v>
      </c>
      <c r="BC498" s="8">
        <v>27.967370986938477</v>
      </c>
      <c r="BD498" s="8">
        <v>25.125207901000977</v>
      </c>
      <c r="BE498" s="8">
        <v>400.21136474609375</v>
      </c>
      <c r="BF498" s="8">
        <v>382.11996459960937</v>
      </c>
      <c r="BG498" s="8">
        <v>14.826179504394531</v>
      </c>
      <c r="BH498" s="8">
        <v>18.001323699951172</v>
      </c>
      <c r="BI498" s="8">
        <v>44.190158843994141</v>
      </c>
      <c r="BJ498" s="8">
        <v>53.653831481933594</v>
      </c>
      <c r="BK498" s="8">
        <v>350.33908081054687</v>
      </c>
      <c r="BL498" s="8">
        <v>1800.247314453125</v>
      </c>
      <c r="BM498" s="8">
        <v>1482.9083251953125</v>
      </c>
      <c r="BN498" s="8">
        <v>100.90302276611328</v>
      </c>
      <c r="BO498" s="8">
        <v>3.2230606079101562</v>
      </c>
      <c r="BP498" s="8">
        <v>-0.93329620361328125</v>
      </c>
      <c r="BQ498" s="8">
        <v>0.25</v>
      </c>
      <c r="BR498" s="8">
        <v>-1.355140209197998</v>
      </c>
      <c r="BS498" s="8">
        <v>7.355140209197998</v>
      </c>
      <c r="BT498" s="8">
        <v>1</v>
      </c>
      <c r="BU498" s="8">
        <v>0</v>
      </c>
      <c r="BV498" s="8">
        <v>0.15999999642372131</v>
      </c>
      <c r="BW498" s="8">
        <v>111115</v>
      </c>
      <c r="BX498">
        <f t="shared" si="244"/>
        <v>1.7516954040527342</v>
      </c>
      <c r="BY498">
        <f t="shared" si="245"/>
        <v>5.6638421504978222E-3</v>
      </c>
      <c r="BZ498">
        <f t="shared" si="246"/>
        <v>301.11737098693845</v>
      </c>
      <c r="CA498">
        <f t="shared" si="247"/>
        <v>299.20563735961912</v>
      </c>
      <c r="CB498">
        <f t="shared" si="248"/>
        <v>288.0395638743139</v>
      </c>
      <c r="CC498">
        <f t="shared" si="268"/>
        <v>5.8795756556290837E-2</v>
      </c>
      <c r="CD498">
        <f t="shared" si="249"/>
        <v>3.7876272763456682</v>
      </c>
      <c r="CE498">
        <f t="shared" si="250"/>
        <v>37.537302377205734</v>
      </c>
      <c r="CF498">
        <f t="shared" si="251"/>
        <v>19.535978677254562</v>
      </c>
      <c r="CG498">
        <f t="shared" si="252"/>
        <v>27.011504173278809</v>
      </c>
      <c r="CH498">
        <f t="shared" si="253"/>
        <v>3.5815787317893726</v>
      </c>
      <c r="CI498">
        <f t="shared" si="254"/>
        <v>0.28186768811489116</v>
      </c>
      <c r="CJ498">
        <f t="shared" si="255"/>
        <v>1.8163879751163476</v>
      </c>
      <c r="CK498">
        <f t="shared" si="256"/>
        <v>1.7651907566730249</v>
      </c>
      <c r="CL498">
        <f t="shared" si="257"/>
        <v>0.17693905080187128</v>
      </c>
      <c r="CM498">
        <f t="shared" si="258"/>
        <v>20.769540350455912</v>
      </c>
      <c r="CN498">
        <f t="shared" si="259"/>
        <v>0.53867023643889411</v>
      </c>
      <c r="CO498">
        <f t="shared" si="260"/>
        <v>48.093538788873303</v>
      </c>
      <c r="CP498">
        <f t="shared" si="261"/>
        <v>377.82913759004452</v>
      </c>
      <c r="CQ498">
        <f t="shared" si="262"/>
        <v>3.7583838141529512E-2</v>
      </c>
      <c r="CR498">
        <f t="shared" si="263"/>
        <v>0</v>
      </c>
      <c r="CS498">
        <f t="shared" si="264"/>
        <v>1530.2102172851562</v>
      </c>
      <c r="CT498">
        <f t="shared" si="265"/>
        <v>0</v>
      </c>
      <c r="CU498" t="e">
        <f t="shared" si="266"/>
        <v>#DIV/0!</v>
      </c>
      <c r="CV498" t="e">
        <f t="shared" si="267"/>
        <v>#DIV/0!</v>
      </c>
    </row>
    <row r="499" spans="1:100" x14ac:dyDescent="0.3">
      <c r="A499" s="4" t="str">
        <f>VLOOKUP(B499,ListCodeMtrx!A$1:B$91,2,TRUE)</f>
        <v>M24</v>
      </c>
      <c r="B499">
        <v>24</v>
      </c>
      <c r="C499" s="10">
        <v>24</v>
      </c>
      <c r="D499" s="10">
        <v>1</v>
      </c>
      <c r="E499" s="10">
        <v>5</v>
      </c>
      <c r="F499" s="1">
        <v>79</v>
      </c>
      <c r="G499" s="3">
        <v>41323</v>
      </c>
      <c r="H499" s="11">
        <v>1</v>
      </c>
      <c r="I499" s="11">
        <v>173.29583770300033</v>
      </c>
      <c r="J499" s="11">
        <v>4.2710292149600422</v>
      </c>
      <c r="K499" s="11">
        <v>228.02561379982137</v>
      </c>
      <c r="L499" s="11">
        <v>297.18996033483273</v>
      </c>
      <c r="M499" s="1">
        <v>49.9</v>
      </c>
      <c r="N499" s="8">
        <v>29</v>
      </c>
      <c r="O499" s="8" t="s">
        <v>678</v>
      </c>
      <c r="P499" s="12">
        <v>0.16111111111111112</v>
      </c>
      <c r="Q499" s="12">
        <f t="shared" si="269"/>
        <v>0.50847222222222221</v>
      </c>
      <c r="R499" s="8">
        <v>7362</v>
      </c>
      <c r="S499" s="8">
        <v>0</v>
      </c>
      <c r="T499" s="13">
        <v>800</v>
      </c>
      <c r="U499" s="14">
        <f t="shared" si="227"/>
        <v>52.874472741642627</v>
      </c>
      <c r="V499" s="14">
        <f t="shared" si="228"/>
        <v>0.29445096245426305</v>
      </c>
      <c r="W499" s="14">
        <f t="shared" si="229"/>
        <v>454.22243068569367</v>
      </c>
      <c r="X499">
        <v>27.891481399536133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t="e">
        <f t="shared" si="230"/>
        <v>#DIV/0!</v>
      </c>
      <c r="AG499" t="e">
        <f t="shared" si="231"/>
        <v>#DIV/0!</v>
      </c>
      <c r="AH499" t="e">
        <f t="shared" si="232"/>
        <v>#DIV/0!</v>
      </c>
      <c r="AI499" s="8">
        <v>-1</v>
      </c>
      <c r="AJ499" s="8">
        <v>0.85</v>
      </c>
      <c r="AK499" s="8">
        <v>0.85</v>
      </c>
      <c r="AL499" s="8">
        <v>10.02602481842041</v>
      </c>
      <c r="AM499">
        <f t="shared" si="233"/>
        <v>0.85</v>
      </c>
      <c r="AN499">
        <f t="shared" si="234"/>
        <v>3.5205725215712608E-2</v>
      </c>
      <c r="AO499" t="e">
        <f t="shared" si="235"/>
        <v>#DIV/0!</v>
      </c>
      <c r="AP499" t="e">
        <f t="shared" si="236"/>
        <v>#DIV/0!</v>
      </c>
      <c r="AQ499" t="e">
        <f t="shared" si="237"/>
        <v>#DIV/0!</v>
      </c>
      <c r="AR499" s="8">
        <v>1800.14599609375</v>
      </c>
      <c r="AS499" s="8">
        <v>0.5</v>
      </c>
      <c r="AT499" t="e">
        <f t="shared" si="238"/>
        <v>#DIV/0!</v>
      </c>
      <c r="AU499">
        <f t="shared" si="239"/>
        <v>5.7260271719294602</v>
      </c>
      <c r="AV499">
        <f t="shared" si="240"/>
        <v>1.968308643248583</v>
      </c>
      <c r="AW499">
        <f t="shared" si="241"/>
        <v>27.891481399536133</v>
      </c>
      <c r="AX499" s="8">
        <v>2</v>
      </c>
      <c r="AY499">
        <f t="shared" si="242"/>
        <v>4.644859790802002</v>
      </c>
      <c r="AZ499" s="8">
        <v>1</v>
      </c>
      <c r="BA499">
        <f t="shared" si="243"/>
        <v>9.2897195816040039</v>
      </c>
      <c r="BB499" s="8">
        <v>26.059490203857422</v>
      </c>
      <c r="BC499" s="8">
        <v>27.891481399536133</v>
      </c>
      <c r="BD499" s="8">
        <v>25.128738403320313</v>
      </c>
      <c r="BE499" s="8">
        <v>801.57269287109375</v>
      </c>
      <c r="BF499" s="8">
        <v>768.8759765625</v>
      </c>
      <c r="BG499" s="8">
        <v>14.655875205993652</v>
      </c>
      <c r="BH499" s="8">
        <v>17.866188049316406</v>
      </c>
      <c r="BI499" s="8">
        <v>43.668674468994141</v>
      </c>
      <c r="BJ499" s="8">
        <v>53.234127044677734</v>
      </c>
      <c r="BK499" s="8">
        <v>350.35369873046875</v>
      </c>
      <c r="BL499" s="8">
        <v>1800.3245849609375</v>
      </c>
      <c r="BM499" s="8">
        <v>1423.4755859375</v>
      </c>
      <c r="BN499" s="8">
        <v>100.89393615722656</v>
      </c>
      <c r="BO499" s="8">
        <v>-3.7282333374023437</v>
      </c>
      <c r="BP499" s="8">
        <v>-0.85393714904785156</v>
      </c>
      <c r="BQ499" s="8">
        <v>0.25</v>
      </c>
      <c r="BR499" s="8">
        <v>-1.355140209197998</v>
      </c>
      <c r="BS499" s="8">
        <v>7.355140209197998</v>
      </c>
      <c r="BT499" s="8">
        <v>1</v>
      </c>
      <c r="BU499" s="8">
        <v>0</v>
      </c>
      <c r="BV499" s="8">
        <v>0.15999999642372131</v>
      </c>
      <c r="BW499" s="8">
        <v>111115</v>
      </c>
      <c r="BX499">
        <f t="shared" si="244"/>
        <v>1.7517684936523437</v>
      </c>
      <c r="BY499">
        <f t="shared" si="245"/>
        <v>5.7260271719294601E-3</v>
      </c>
      <c r="BZ499">
        <f t="shared" si="246"/>
        <v>301.04148139953611</v>
      </c>
      <c r="CA499">
        <f t="shared" si="247"/>
        <v>299.2094902038574</v>
      </c>
      <c r="CB499">
        <f t="shared" si="248"/>
        <v>288.05192715528756</v>
      </c>
      <c r="CC499">
        <f t="shared" si="268"/>
        <v>5.2202601064903632E-2</v>
      </c>
      <c r="CD499">
        <f t="shared" si="249"/>
        <v>3.7708986796693167</v>
      </c>
      <c r="CE499">
        <f t="shared" si="250"/>
        <v>37.374879237469663</v>
      </c>
      <c r="CF499">
        <f t="shared" si="251"/>
        <v>19.508691188153257</v>
      </c>
      <c r="CG499">
        <f t="shared" si="252"/>
        <v>26.975485801696777</v>
      </c>
      <c r="CH499">
        <f t="shared" si="253"/>
        <v>3.5740097290302435</v>
      </c>
      <c r="CI499">
        <f t="shared" si="254"/>
        <v>0.2854046533457516</v>
      </c>
      <c r="CJ499">
        <f t="shared" si="255"/>
        <v>1.8025900364207337</v>
      </c>
      <c r="CK499">
        <f t="shared" si="256"/>
        <v>1.7714196926095098</v>
      </c>
      <c r="CL499">
        <f t="shared" si="257"/>
        <v>0.17916918730875675</v>
      </c>
      <c r="CM499">
        <f t="shared" si="258"/>
        <v>45.828288922782647</v>
      </c>
      <c r="CN499">
        <f t="shared" si="259"/>
        <v>0.59076163715822783</v>
      </c>
      <c r="CO499">
        <f t="shared" si="260"/>
        <v>47.969185044863302</v>
      </c>
      <c r="CP499">
        <f t="shared" si="261"/>
        <v>761.19215601504573</v>
      </c>
      <c r="CQ499">
        <f t="shared" si="262"/>
        <v>3.332069763266586E-2</v>
      </c>
      <c r="CR499">
        <f t="shared" si="263"/>
        <v>0</v>
      </c>
      <c r="CS499">
        <f t="shared" si="264"/>
        <v>1530.2758972167969</v>
      </c>
      <c r="CT499">
        <f t="shared" si="265"/>
        <v>0</v>
      </c>
      <c r="CU499" t="e">
        <f t="shared" si="266"/>
        <v>#DIV/0!</v>
      </c>
      <c r="CV499" t="e">
        <f t="shared" si="267"/>
        <v>#DIV/0!</v>
      </c>
    </row>
    <row r="500" spans="1:100" x14ac:dyDescent="0.3">
      <c r="A500" s="4" t="str">
        <f>VLOOKUP(B500,ListCodeMtrx!A$1:B$91,2,TRUE)</f>
        <v>M24</v>
      </c>
      <c r="B500">
        <v>24</v>
      </c>
      <c r="C500" s="10">
        <v>24</v>
      </c>
      <c r="D500" s="10">
        <v>1</v>
      </c>
      <c r="E500" s="10">
        <v>5</v>
      </c>
      <c r="F500" s="1">
        <v>79</v>
      </c>
      <c r="G500" s="3">
        <v>41323</v>
      </c>
      <c r="H500" s="11">
        <v>1</v>
      </c>
      <c r="I500" s="11">
        <v>173.29583770300033</v>
      </c>
      <c r="J500" s="11">
        <v>4.2710292149600422</v>
      </c>
      <c r="K500" s="11">
        <v>228.02561379982137</v>
      </c>
      <c r="L500" s="11">
        <v>297.18996033483273</v>
      </c>
      <c r="M500" s="1">
        <v>49.9</v>
      </c>
      <c r="N500" s="8">
        <v>30</v>
      </c>
      <c r="O500" s="8" t="s">
        <v>679</v>
      </c>
      <c r="P500" s="12">
        <v>0.16111111111111112</v>
      </c>
      <c r="Q500" s="12">
        <f t="shared" si="269"/>
        <v>0.51043981481481482</v>
      </c>
      <c r="R500" s="8">
        <v>7532</v>
      </c>
      <c r="S500" s="8">
        <v>0</v>
      </c>
      <c r="T500" s="13">
        <f t="shared" ref="T500" si="270">BE500</f>
        <v>399.71197509765625</v>
      </c>
      <c r="U500">
        <f t="shared" si="227"/>
        <v>28.947371051986856</v>
      </c>
      <c r="V500">
        <f t="shared" si="228"/>
        <v>0.28301172814718462</v>
      </c>
      <c r="W500">
        <f t="shared" si="229"/>
        <v>204.70435394547457</v>
      </c>
      <c r="X500">
        <v>27.945833206176758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t="e">
        <f t="shared" si="230"/>
        <v>#DIV/0!</v>
      </c>
      <c r="AG500" t="e">
        <f t="shared" si="231"/>
        <v>#DIV/0!</v>
      </c>
      <c r="AH500" t="e">
        <f t="shared" si="232"/>
        <v>#DIV/0!</v>
      </c>
      <c r="AI500" s="8">
        <v>-1</v>
      </c>
      <c r="AJ500" s="8">
        <v>0.85</v>
      </c>
      <c r="AK500" s="8">
        <v>0.85</v>
      </c>
      <c r="AL500" s="8">
        <v>10.02602481842041</v>
      </c>
      <c r="AM500">
        <f t="shared" si="233"/>
        <v>0.85</v>
      </c>
      <c r="AN500">
        <f t="shared" si="234"/>
        <v>1.9568565465187076E-2</v>
      </c>
      <c r="AO500" t="e">
        <f t="shared" si="235"/>
        <v>#DIV/0!</v>
      </c>
      <c r="AP500" t="e">
        <f t="shared" si="236"/>
        <v>#DIV/0!</v>
      </c>
      <c r="AQ500" t="e">
        <f t="shared" si="237"/>
        <v>#DIV/0!</v>
      </c>
      <c r="AR500" s="8">
        <v>1800.14599609375</v>
      </c>
      <c r="AS500" s="8">
        <v>0.5</v>
      </c>
      <c r="AT500" t="e">
        <f t="shared" si="238"/>
        <v>#DIV/0!</v>
      </c>
      <c r="AU500">
        <f t="shared" si="239"/>
        <v>5.5012870531265721</v>
      </c>
      <c r="AV500">
        <f t="shared" si="240"/>
        <v>1.9647623027999568</v>
      </c>
      <c r="AW500">
        <f t="shared" si="241"/>
        <v>27.945833206176758</v>
      </c>
      <c r="AX500" s="8">
        <v>2</v>
      </c>
      <c r="AY500">
        <f t="shared" si="242"/>
        <v>4.644859790802002</v>
      </c>
      <c r="AZ500" s="8">
        <v>1</v>
      </c>
      <c r="BA500">
        <f t="shared" si="243"/>
        <v>9.2897195816040039</v>
      </c>
      <c r="BB500" s="8">
        <v>26.045707702636719</v>
      </c>
      <c r="BC500" s="8">
        <v>27.945833206176758</v>
      </c>
      <c r="BD500" s="8">
        <v>25.1234130859375</v>
      </c>
      <c r="BE500" s="8">
        <v>399.71197509765625</v>
      </c>
      <c r="BF500" s="8">
        <v>381.98809814453125</v>
      </c>
      <c r="BG500" s="8">
        <v>14.937192916870117</v>
      </c>
      <c r="BH500" s="8">
        <v>18.020952224731445</v>
      </c>
      <c r="BI500" s="8">
        <v>44.540882110595703</v>
      </c>
      <c r="BJ500" s="8">
        <v>53.736274719238281</v>
      </c>
      <c r="BK500" s="8">
        <v>350.36123657226562</v>
      </c>
      <c r="BL500" s="8">
        <v>1800.4488525390625</v>
      </c>
      <c r="BM500" s="8">
        <v>1510.0687255859375</v>
      </c>
      <c r="BN500" s="8">
        <v>100.88871765136719</v>
      </c>
      <c r="BO500" s="8">
        <v>3.1920547485351562</v>
      </c>
      <c r="BP500" s="8">
        <v>-0.92819404602050781</v>
      </c>
      <c r="BQ500" s="8">
        <v>0.25</v>
      </c>
      <c r="BR500" s="8">
        <v>-1.355140209197998</v>
      </c>
      <c r="BS500" s="8">
        <v>7.355140209197998</v>
      </c>
      <c r="BT500" s="8">
        <v>1</v>
      </c>
      <c r="BU500" s="8">
        <v>0</v>
      </c>
      <c r="BV500" s="8">
        <v>0.15999999642372131</v>
      </c>
      <c r="BW500" s="8">
        <v>111115</v>
      </c>
      <c r="BX500">
        <f t="shared" si="244"/>
        <v>1.7518061828613281</v>
      </c>
      <c r="BY500">
        <f t="shared" si="245"/>
        <v>5.5012870531265723E-3</v>
      </c>
      <c r="BZ500">
        <f t="shared" si="246"/>
        <v>301.09583320617674</v>
      </c>
      <c r="CA500">
        <f t="shared" si="247"/>
        <v>299.1957077026367</v>
      </c>
      <c r="CB500">
        <f t="shared" si="248"/>
        <v>288.07180996734314</v>
      </c>
      <c r="CC500">
        <f t="shared" si="268"/>
        <v>8.5792863712239528E-2</v>
      </c>
      <c r="CD500">
        <f t="shared" si="249"/>
        <v>3.782873063609665</v>
      </c>
      <c r="CE500">
        <f t="shared" si="250"/>
        <v>37.495501495834525</v>
      </c>
      <c r="CF500">
        <f t="shared" si="251"/>
        <v>19.474549271103079</v>
      </c>
      <c r="CG500">
        <f t="shared" si="252"/>
        <v>26.995770454406738</v>
      </c>
      <c r="CH500">
        <f t="shared" si="253"/>
        <v>3.5782706840900351</v>
      </c>
      <c r="CI500">
        <f t="shared" si="254"/>
        <v>0.27464466594966247</v>
      </c>
      <c r="CJ500">
        <f t="shared" si="255"/>
        <v>1.8181107608097082</v>
      </c>
      <c r="CK500">
        <f t="shared" si="256"/>
        <v>1.7601599232803269</v>
      </c>
      <c r="CL500">
        <f t="shared" si="257"/>
        <v>0.17238553362849379</v>
      </c>
      <c r="CM500">
        <f t="shared" si="258"/>
        <v>20.652359767210516</v>
      </c>
      <c r="CN500">
        <f t="shared" si="259"/>
        <v>0.5358919687283592</v>
      </c>
      <c r="CO500">
        <f t="shared" si="260"/>
        <v>48.158124250864518</v>
      </c>
      <c r="CP500">
        <f t="shared" si="261"/>
        <v>377.78141024863731</v>
      </c>
      <c r="CQ500">
        <f t="shared" si="262"/>
        <v>3.6900997614995538E-2</v>
      </c>
      <c r="CR500">
        <f t="shared" si="263"/>
        <v>0</v>
      </c>
      <c r="CS500">
        <f t="shared" si="264"/>
        <v>1530.381524658203</v>
      </c>
      <c r="CT500">
        <f t="shared" si="265"/>
        <v>0</v>
      </c>
      <c r="CU500" t="e">
        <f t="shared" si="266"/>
        <v>#DIV/0!</v>
      </c>
      <c r="CV500" t="e">
        <f t="shared" si="267"/>
        <v>#DIV/0!</v>
      </c>
    </row>
    <row r="501" spans="1:100" x14ac:dyDescent="0.3">
      <c r="A501" s="4" t="str">
        <f>VLOOKUP(B501,ListCodeMtrx!A$1:B$91,2,TRUE)</f>
        <v>M24</v>
      </c>
      <c r="B501" s="5">
        <v>24</v>
      </c>
      <c r="C501" s="10">
        <v>24</v>
      </c>
      <c r="D501" s="10">
        <v>1</v>
      </c>
      <c r="E501" s="10">
        <v>5</v>
      </c>
      <c r="F501" s="1">
        <v>79</v>
      </c>
      <c r="G501" s="17">
        <v>41323</v>
      </c>
      <c r="H501" s="11">
        <v>1</v>
      </c>
      <c r="I501" s="11">
        <v>173.29583770300033</v>
      </c>
      <c r="J501" s="11">
        <v>4.2710292149600422</v>
      </c>
      <c r="K501" s="11">
        <v>228.02561379982137</v>
      </c>
      <c r="L501" s="11">
        <v>297.18996033483273</v>
      </c>
      <c r="M501" s="1">
        <v>49.9</v>
      </c>
      <c r="N501" s="19">
        <v>31</v>
      </c>
      <c r="O501" s="19" t="s">
        <v>680</v>
      </c>
      <c r="P501" s="12">
        <v>0.16111111111111112</v>
      </c>
      <c r="Q501" s="12">
        <f t="shared" si="269"/>
        <v>0.51452546296296298</v>
      </c>
      <c r="R501" s="19">
        <v>7876</v>
      </c>
      <c r="S501" s="19">
        <v>0</v>
      </c>
      <c r="T501" s="13" t="s">
        <v>194</v>
      </c>
      <c r="U501" s="5">
        <f t="shared" si="227"/>
        <v>30.996987920525424</v>
      </c>
      <c r="V501" s="5">
        <f t="shared" si="228"/>
        <v>0.31983500719339442</v>
      </c>
      <c r="W501" s="5">
        <f t="shared" si="229"/>
        <v>213.02477647737774</v>
      </c>
      <c r="X501" s="5">
        <v>28.041084289550781</v>
      </c>
      <c r="Y501" s="19">
        <v>5</v>
      </c>
      <c r="Z501" s="19">
        <v>5</v>
      </c>
      <c r="AA501" s="19">
        <v>0</v>
      </c>
      <c r="AB501" s="19">
        <v>0</v>
      </c>
      <c r="AC501" s="19">
        <v>264.373779296875</v>
      </c>
      <c r="AD501" s="19">
        <v>569.02655029296875</v>
      </c>
      <c r="AE501" s="19">
        <v>370.039794921875</v>
      </c>
      <c r="AF501" s="5" t="e">
        <f t="shared" si="230"/>
        <v>#DIV/0!</v>
      </c>
      <c r="AG501" s="5">
        <f t="shared" si="231"/>
        <v>0.53539289307193194</v>
      </c>
      <c r="AH501" s="5">
        <f t="shared" si="232"/>
        <v>0.34969678527064074</v>
      </c>
      <c r="AI501" s="19">
        <v>-1</v>
      </c>
      <c r="AJ501" s="19">
        <v>0.85</v>
      </c>
      <c r="AK501" s="19">
        <v>0.85</v>
      </c>
      <c r="AL501" s="19">
        <v>10.02602481842041</v>
      </c>
      <c r="AM501" s="5">
        <f t="shared" si="233"/>
        <v>0.85</v>
      </c>
      <c r="AN501" s="5">
        <f t="shared" si="234"/>
        <v>2.0923328713879398E-2</v>
      </c>
      <c r="AO501" s="5">
        <f t="shared" si="235"/>
        <v>0.65315918420989894</v>
      </c>
      <c r="AP501" s="5">
        <f t="shared" si="236"/>
        <v>2.1523562276347685</v>
      </c>
      <c r="AQ501" s="5">
        <f t="shared" si="237"/>
        <v>-1</v>
      </c>
      <c r="AR501" s="19">
        <v>1799.116943359375</v>
      </c>
      <c r="AS501" s="19">
        <v>0.5</v>
      </c>
      <c r="AT501" s="5">
        <f t="shared" si="238"/>
        <v>267.3867998529538</v>
      </c>
      <c r="AU501" s="5">
        <f t="shared" si="239"/>
        <v>5.7880730869116572</v>
      </c>
      <c r="AV501" s="5">
        <f t="shared" si="240"/>
        <v>1.834337297417532</v>
      </c>
      <c r="AW501" s="5">
        <f t="shared" si="241"/>
        <v>28.041084289550781</v>
      </c>
      <c r="AX501" s="19">
        <v>2</v>
      </c>
      <c r="AY501" s="5">
        <f t="shared" si="242"/>
        <v>4.644859790802002</v>
      </c>
      <c r="AZ501" s="19">
        <v>1</v>
      </c>
      <c r="BA501" s="5">
        <f t="shared" si="243"/>
        <v>9.2897195816040039</v>
      </c>
      <c r="BB501" s="19">
        <v>26.110305786132813</v>
      </c>
      <c r="BC501" s="19">
        <v>28.041084289550781</v>
      </c>
      <c r="BD501" s="19">
        <v>25.118789672851562</v>
      </c>
      <c r="BE501" s="19">
        <v>400.47994995117187</v>
      </c>
      <c r="BF501" s="19">
        <v>381.5223388671875</v>
      </c>
      <c r="BG501" s="19">
        <v>16.285295486450195</v>
      </c>
      <c r="BH501" s="19">
        <v>19.525310516357422</v>
      </c>
      <c r="BI501" s="19">
        <v>48.368656158447266</v>
      </c>
      <c r="BJ501" s="19">
        <v>57.991764068603516</v>
      </c>
      <c r="BK501" s="19">
        <v>350.3106689453125</v>
      </c>
      <c r="BL501" s="19">
        <v>1799.116943359375</v>
      </c>
      <c r="BM501" s="19">
        <v>1521.48828125</v>
      </c>
      <c r="BN501" s="19">
        <v>100.87423706054687</v>
      </c>
      <c r="BO501" s="19">
        <v>3.1920547485351562</v>
      </c>
      <c r="BP501" s="19">
        <v>-0.92819404602050781</v>
      </c>
      <c r="BQ501" s="19">
        <v>1</v>
      </c>
      <c r="BR501" s="19">
        <v>-1.355140209197998</v>
      </c>
      <c r="BS501" s="19">
        <v>7.355140209197998</v>
      </c>
      <c r="BT501" s="19">
        <v>1</v>
      </c>
      <c r="BU501" s="19">
        <v>0</v>
      </c>
      <c r="BV501" s="19">
        <v>0.15999999642372131</v>
      </c>
      <c r="BW501" s="19">
        <v>111115</v>
      </c>
      <c r="BX501" s="5">
        <f t="shared" si="244"/>
        <v>1.7515533447265623</v>
      </c>
      <c r="BY501" s="5">
        <f t="shared" si="245"/>
        <v>5.788073086911657E-3</v>
      </c>
      <c r="BZ501" s="5">
        <f t="shared" si="246"/>
        <v>301.19108428955076</v>
      </c>
      <c r="CA501" s="5">
        <f t="shared" si="247"/>
        <v>299.26030578613279</v>
      </c>
      <c r="CB501" s="5">
        <f t="shared" si="248"/>
        <v>287.85870450335642</v>
      </c>
      <c r="CC501" s="5">
        <f t="shared" si="268"/>
        <v>3.7108958150948626E-2</v>
      </c>
      <c r="CD501" s="5">
        <f t="shared" si="249"/>
        <v>3.8039380991253595</v>
      </c>
      <c r="CE501" s="5">
        <f t="shared" si="250"/>
        <v>37.70970874200669</v>
      </c>
      <c r="CF501" s="5">
        <f t="shared" si="251"/>
        <v>18.184398225649268</v>
      </c>
      <c r="CG501" s="5">
        <f t="shared" si="252"/>
        <v>27.075695037841797</v>
      </c>
      <c r="CH501" s="5">
        <f t="shared" si="253"/>
        <v>3.595102676375812</v>
      </c>
      <c r="CI501" s="5">
        <f t="shared" si="254"/>
        <v>0.30918993193198208</v>
      </c>
      <c r="CJ501" s="5">
        <f t="shared" si="255"/>
        <v>1.9696008017078275</v>
      </c>
      <c r="CK501" s="5">
        <f t="shared" si="256"/>
        <v>1.6255018746679846</v>
      </c>
      <c r="CL501" s="5">
        <f t="shared" si="257"/>
        <v>0.19417271404466038</v>
      </c>
      <c r="CM501" s="5">
        <f t="shared" si="258"/>
        <v>21.488711802149012</v>
      </c>
      <c r="CN501" s="5">
        <f t="shared" si="259"/>
        <v>0.55835466177390525</v>
      </c>
      <c r="CO501" s="5">
        <f t="shared" si="260"/>
        <v>52.009549026763501</v>
      </c>
      <c r="CP501" s="5">
        <f t="shared" si="261"/>
        <v>377.01779668751021</v>
      </c>
      <c r="CQ501" s="5">
        <f t="shared" si="262"/>
        <v>4.2760298773661831E-2</v>
      </c>
      <c r="CR501" s="5">
        <f t="shared" si="263"/>
        <v>0</v>
      </c>
      <c r="CS501" s="5">
        <f t="shared" si="264"/>
        <v>1529.2494018554687</v>
      </c>
      <c r="CT501" s="5">
        <f t="shared" si="265"/>
        <v>304.65277099609375</v>
      </c>
      <c r="CU501" s="5">
        <f t="shared" si="266"/>
        <v>0.34969678527064074</v>
      </c>
      <c r="CV501" s="5" t="e">
        <f t="shared" si="267"/>
        <v>#DIV/0!</v>
      </c>
    </row>
    <row r="502" spans="1:100" x14ac:dyDescent="0.3">
      <c r="A502" s="4" t="str">
        <f>VLOOKUP(B502,ListCodeMtrx!A$1:B$91,2,TRUE)</f>
        <v>M37</v>
      </c>
      <c r="B502">
        <v>37</v>
      </c>
      <c r="C502" s="10">
        <v>26</v>
      </c>
      <c r="D502" s="10">
        <v>2</v>
      </c>
      <c r="E502" s="10">
        <v>2</v>
      </c>
      <c r="F502" s="1">
        <v>79</v>
      </c>
      <c r="G502" s="3">
        <v>41323</v>
      </c>
      <c r="H502" s="11">
        <v>2</v>
      </c>
      <c r="I502" s="11">
        <v>165.0730756643207</v>
      </c>
      <c r="J502" s="11">
        <v>2.3367774970004751</v>
      </c>
      <c r="K502" s="11">
        <v>203.1859607882428</v>
      </c>
      <c r="L502" s="11">
        <v>278.69213222057294</v>
      </c>
      <c r="M502" s="1">
        <v>47.1</v>
      </c>
      <c r="N502" s="8">
        <v>1</v>
      </c>
      <c r="O502" s="8" t="s">
        <v>681</v>
      </c>
      <c r="P502" s="12">
        <v>0.15763888888888888</v>
      </c>
      <c r="Q502" s="12">
        <f t="shared" si="269"/>
        <v>0.40708333333333335</v>
      </c>
      <c r="R502" s="8">
        <v>596</v>
      </c>
      <c r="S502" s="8">
        <v>0</v>
      </c>
      <c r="T502" s="13">
        <v>400</v>
      </c>
      <c r="U502">
        <f t="shared" si="227"/>
        <v>29.358876004407758</v>
      </c>
      <c r="V502">
        <f t="shared" si="228"/>
        <v>0.29274613600247651</v>
      </c>
      <c r="W502">
        <f t="shared" si="229"/>
        <v>211.15529782114999</v>
      </c>
      <c r="X502">
        <v>26.786294937133789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t="e">
        <f t="shared" si="230"/>
        <v>#DIV/0!</v>
      </c>
      <c r="AG502" t="e">
        <f t="shared" si="231"/>
        <v>#DIV/0!</v>
      </c>
      <c r="AH502" t="e">
        <f t="shared" si="232"/>
        <v>#DIV/0!</v>
      </c>
      <c r="AI502" s="8">
        <v>-1</v>
      </c>
      <c r="AJ502" s="8">
        <v>0.87</v>
      </c>
      <c r="AK502" s="8">
        <v>0.92</v>
      </c>
      <c r="AL502" s="8">
        <v>10.040945053100586</v>
      </c>
      <c r="AM502">
        <f t="shared" si="233"/>
        <v>0.87502047252655035</v>
      </c>
      <c r="AN502">
        <f t="shared" si="234"/>
        <v>1.9291507673090777E-2</v>
      </c>
      <c r="AO502" t="e">
        <f t="shared" si="235"/>
        <v>#DIV/0!</v>
      </c>
      <c r="AP502" t="e">
        <f t="shared" si="236"/>
        <v>#DIV/0!</v>
      </c>
      <c r="AQ502" t="e">
        <f t="shared" si="237"/>
        <v>#DIV/0!</v>
      </c>
      <c r="AR502" s="8">
        <v>0</v>
      </c>
      <c r="AS502" s="8">
        <v>0.5</v>
      </c>
      <c r="AT502" t="e">
        <f t="shared" si="238"/>
        <v>#DIV/0!</v>
      </c>
      <c r="AU502">
        <f t="shared" si="239"/>
        <v>4.2247092278272556</v>
      </c>
      <c r="AV502">
        <f t="shared" si="240"/>
        <v>1.4624519527427515</v>
      </c>
      <c r="AW502">
        <f t="shared" si="241"/>
        <v>26.786294937133789</v>
      </c>
      <c r="AX502" s="8">
        <v>2</v>
      </c>
      <c r="AY502">
        <f t="shared" si="242"/>
        <v>4.644859790802002</v>
      </c>
      <c r="AZ502" s="8">
        <v>1</v>
      </c>
      <c r="BA502">
        <f t="shared" si="243"/>
        <v>9.2897195816040039</v>
      </c>
      <c r="BB502" s="8">
        <v>25.394741058349609</v>
      </c>
      <c r="BC502" s="8">
        <v>26.786294937133789</v>
      </c>
      <c r="BD502" s="8">
        <v>25.008399963378906</v>
      </c>
      <c r="BE502" s="8">
        <v>400.65634155273437</v>
      </c>
      <c r="BF502" s="8">
        <v>382.99005126953125</v>
      </c>
      <c r="BG502" s="8">
        <v>18.14579963684082</v>
      </c>
      <c r="BH502" s="8">
        <v>20.505767822265625</v>
      </c>
      <c r="BI502" s="8">
        <v>56.325798034667969</v>
      </c>
      <c r="BJ502" s="8">
        <v>63.651302337646484</v>
      </c>
      <c r="BK502" s="8">
        <v>350.6893310546875</v>
      </c>
      <c r="BL502" s="8">
        <v>1798.462158203125</v>
      </c>
      <c r="BM502" s="8">
        <v>1347.8450927734375</v>
      </c>
      <c r="BN502" s="8">
        <v>101.04618072509766</v>
      </c>
      <c r="BO502" s="8">
        <v>1.0523065328598022</v>
      </c>
      <c r="BP502" s="8">
        <v>0.13372732698917389</v>
      </c>
      <c r="BQ502" s="8">
        <v>0.25</v>
      </c>
      <c r="BR502" s="8">
        <v>-1.355140209197998</v>
      </c>
      <c r="BS502" s="8">
        <v>7.355140209197998</v>
      </c>
      <c r="BT502" s="8">
        <v>1</v>
      </c>
      <c r="BU502" s="8">
        <v>0</v>
      </c>
      <c r="BV502" s="8">
        <v>0.15999999642372131</v>
      </c>
      <c r="BW502" s="8">
        <v>111115</v>
      </c>
      <c r="BX502">
        <f t="shared" si="244"/>
        <v>1.7534466552734371</v>
      </c>
      <c r="BY502">
        <f t="shared" si="245"/>
        <v>4.2247092278272554E-3</v>
      </c>
      <c r="BZ502">
        <f t="shared" si="246"/>
        <v>299.93629493713377</v>
      </c>
      <c r="CA502">
        <f t="shared" si="247"/>
        <v>298.54474105834959</v>
      </c>
      <c r="CB502">
        <f t="shared" si="248"/>
        <v>287.75393888069812</v>
      </c>
      <c r="CC502">
        <f t="shared" ref="CC502:CC527" si="271">((CB502+0.00000010773*(CA502^4-BZ502^4))-BY502*44100)/(AY502*51.4+0.00000043092*BZ502^3)</f>
        <v>0.34099621484241771</v>
      </c>
      <c r="CD502">
        <f t="shared" si="249"/>
        <v>3.5344814740182962</v>
      </c>
      <c r="CE502">
        <f t="shared" si="250"/>
        <v>34.978872518042714</v>
      </c>
      <c r="CF502">
        <f t="shared" si="251"/>
        <v>14.473104695777089</v>
      </c>
      <c r="CG502">
        <f t="shared" si="252"/>
        <v>26.090517997741699</v>
      </c>
      <c r="CH502">
        <f t="shared" si="253"/>
        <v>3.3923741341744056</v>
      </c>
      <c r="CI502">
        <f t="shared" si="254"/>
        <v>0.28380268630279037</v>
      </c>
      <c r="CJ502">
        <f t="shared" si="255"/>
        <v>2.0720295212755446</v>
      </c>
      <c r="CK502">
        <f t="shared" si="256"/>
        <v>1.320344612898861</v>
      </c>
      <c r="CL502">
        <f t="shared" si="257"/>
        <v>0.17815908050923543</v>
      </c>
      <c r="CM502">
        <f t="shared" si="258"/>
        <v>21.336436384697741</v>
      </c>
      <c r="CN502">
        <f t="shared" si="259"/>
        <v>0.55133363679086367</v>
      </c>
      <c r="CO502">
        <f t="shared" si="260"/>
        <v>58.742790994182627</v>
      </c>
      <c r="CP502">
        <f t="shared" si="261"/>
        <v>378.72356267880599</v>
      </c>
      <c r="CQ502">
        <f t="shared" si="262"/>
        <v>4.553776123017976E-2</v>
      </c>
      <c r="CR502">
        <f t="shared" si="263"/>
        <v>0</v>
      </c>
      <c r="CS502">
        <f t="shared" si="264"/>
        <v>1573.6912074920181</v>
      </c>
      <c r="CT502">
        <f t="shared" si="265"/>
        <v>0</v>
      </c>
      <c r="CU502" t="e">
        <f t="shared" si="266"/>
        <v>#DIV/0!</v>
      </c>
      <c r="CV502" t="e">
        <f t="shared" si="267"/>
        <v>#DIV/0!</v>
      </c>
    </row>
    <row r="503" spans="1:100" x14ac:dyDescent="0.3">
      <c r="A503" s="4" t="str">
        <f>VLOOKUP(B503,ListCodeMtrx!A$1:B$91,2,TRUE)</f>
        <v>M37</v>
      </c>
      <c r="B503">
        <v>37</v>
      </c>
      <c r="C503" s="10">
        <v>26</v>
      </c>
      <c r="D503" s="10">
        <v>2</v>
      </c>
      <c r="E503" s="10">
        <v>2</v>
      </c>
      <c r="F503" s="1">
        <v>79</v>
      </c>
      <c r="G503" s="3">
        <v>41323</v>
      </c>
      <c r="H503" s="11">
        <v>2</v>
      </c>
      <c r="I503" s="11">
        <v>165.0730756643207</v>
      </c>
      <c r="J503" s="11">
        <v>2.3367774970004751</v>
      </c>
      <c r="K503" s="11">
        <v>203.1859607882428</v>
      </c>
      <c r="L503" s="11">
        <v>278.69213222057294</v>
      </c>
      <c r="M503" s="1">
        <v>47.1</v>
      </c>
      <c r="N503" s="8">
        <v>2</v>
      </c>
      <c r="O503" s="8" t="s">
        <v>682</v>
      </c>
      <c r="P503" s="12">
        <v>0.15763888888888888</v>
      </c>
      <c r="Q503" s="12">
        <f t="shared" si="269"/>
        <v>0.40910879629629637</v>
      </c>
      <c r="R503" s="8">
        <v>771</v>
      </c>
      <c r="S503" s="8">
        <v>0</v>
      </c>
      <c r="T503" s="13">
        <v>50</v>
      </c>
      <c r="U503" s="14">
        <f t="shared" si="227"/>
        <v>-0.42884774584435664</v>
      </c>
      <c r="V503" s="14">
        <f t="shared" si="228"/>
        <v>0.29469661859531321</v>
      </c>
      <c r="W503" s="14">
        <f t="shared" si="229"/>
        <v>51.003308348736176</v>
      </c>
      <c r="X503">
        <v>27.215402603149414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t="e">
        <f t="shared" si="230"/>
        <v>#DIV/0!</v>
      </c>
      <c r="AG503" t="e">
        <f t="shared" si="231"/>
        <v>#DIV/0!</v>
      </c>
      <c r="AH503" t="e">
        <f t="shared" si="232"/>
        <v>#DIV/0!</v>
      </c>
      <c r="AI503" s="8">
        <v>-1</v>
      </c>
      <c r="AJ503" s="8">
        <v>0.87</v>
      </c>
      <c r="AK503" s="8">
        <v>0.92</v>
      </c>
      <c r="AL503" s="8">
        <v>10.012383460998535</v>
      </c>
      <c r="AM503">
        <f t="shared" si="233"/>
        <v>0.87500619173049932</v>
      </c>
      <c r="AN503">
        <f t="shared" si="234"/>
        <v>3.6233756319648214E-4</v>
      </c>
      <c r="AO503" t="e">
        <f t="shared" si="235"/>
        <v>#DIV/0!</v>
      </c>
      <c r="AP503" t="e">
        <f t="shared" si="236"/>
        <v>#DIV/0!</v>
      </c>
      <c r="AQ503" t="e">
        <f t="shared" si="237"/>
        <v>#DIV/0!</v>
      </c>
      <c r="AR503" s="8">
        <v>0</v>
      </c>
      <c r="AS503" s="8">
        <v>0.5</v>
      </c>
      <c r="AT503" t="e">
        <f t="shared" si="238"/>
        <v>#DIV/0!</v>
      </c>
      <c r="AU503">
        <f t="shared" si="239"/>
        <v>4.4255261349313795</v>
      </c>
      <c r="AV503">
        <f t="shared" si="240"/>
        <v>1.5212605915067594</v>
      </c>
      <c r="AW503">
        <f t="shared" si="241"/>
        <v>27.215402603149414</v>
      </c>
      <c r="AX503" s="8">
        <v>2</v>
      </c>
      <c r="AY503">
        <f t="shared" si="242"/>
        <v>4.644859790802002</v>
      </c>
      <c r="AZ503" s="8">
        <v>1</v>
      </c>
      <c r="BA503">
        <f t="shared" si="243"/>
        <v>9.2897195816040039</v>
      </c>
      <c r="BB503" s="8">
        <v>25.528032302856445</v>
      </c>
      <c r="BC503" s="8">
        <v>27.215402603149414</v>
      </c>
      <c r="BD503" s="8">
        <v>25.002004623413086</v>
      </c>
      <c r="BE503" s="8">
        <v>49.737583160400391</v>
      </c>
      <c r="BF503" s="8">
        <v>49.856334686279297</v>
      </c>
      <c r="BG503" s="8">
        <v>18.344099044799805</v>
      </c>
      <c r="BH503" s="8">
        <v>20.815668106079102</v>
      </c>
      <c r="BI503" s="8">
        <v>56.4945068359375</v>
      </c>
      <c r="BJ503" s="8">
        <v>64.106224060058594</v>
      </c>
      <c r="BK503" s="8">
        <v>350.66030883789062</v>
      </c>
      <c r="BL503" s="8">
        <v>1801.4715576171875</v>
      </c>
      <c r="BM503" s="8">
        <v>1354.3800048828125</v>
      </c>
      <c r="BN503" s="8">
        <v>101.05033874511719</v>
      </c>
      <c r="BO503" s="8">
        <v>0.14561021327972412</v>
      </c>
      <c r="BP503" s="8">
        <v>0.1558849960565567</v>
      </c>
      <c r="BQ503" s="8">
        <v>0.5</v>
      </c>
      <c r="BR503" s="8">
        <v>-1.355140209197998</v>
      </c>
      <c r="BS503" s="8">
        <v>7.355140209197998</v>
      </c>
      <c r="BT503" s="8">
        <v>1</v>
      </c>
      <c r="BU503" s="8">
        <v>0</v>
      </c>
      <c r="BV503" s="8">
        <v>0.15999999642372131</v>
      </c>
      <c r="BW503" s="8">
        <v>111115</v>
      </c>
      <c r="BX503">
        <f t="shared" si="244"/>
        <v>1.7533015441894531</v>
      </c>
      <c r="BY503">
        <f t="shared" si="245"/>
        <v>4.4255261349313794E-3</v>
      </c>
      <c r="BZ503">
        <f t="shared" si="246"/>
        <v>300.36540260314939</v>
      </c>
      <c r="CA503">
        <f t="shared" si="247"/>
        <v>298.67803230285642</v>
      </c>
      <c r="CB503">
        <f t="shared" si="248"/>
        <v>288.23544277618566</v>
      </c>
      <c r="CC503">
        <f t="shared" si="271"/>
        <v>0.29362714868431272</v>
      </c>
      <c r="CD503">
        <f t="shared" si="249"/>
        <v>3.6246909048319846</v>
      </c>
      <c r="CE503">
        <f t="shared" si="250"/>
        <v>35.870150954908418</v>
      </c>
      <c r="CF503">
        <f t="shared" si="251"/>
        <v>15.054482848829316</v>
      </c>
      <c r="CG503">
        <f t="shared" si="252"/>
        <v>26.37171745300293</v>
      </c>
      <c r="CH503">
        <f t="shared" si="253"/>
        <v>3.4491945518250211</v>
      </c>
      <c r="CI503">
        <f t="shared" si="254"/>
        <v>0.28563544103400224</v>
      </c>
      <c r="CJ503">
        <f t="shared" si="255"/>
        <v>2.1034303133252252</v>
      </c>
      <c r="CK503">
        <f t="shared" si="256"/>
        <v>1.3457642384997959</v>
      </c>
      <c r="CL503">
        <f t="shared" si="257"/>
        <v>0.17931471268324195</v>
      </c>
      <c r="CM503">
        <f t="shared" si="258"/>
        <v>5.1539015857614539</v>
      </c>
      <c r="CN503">
        <f t="shared" si="259"/>
        <v>1.0230055753130309</v>
      </c>
      <c r="CO503">
        <f t="shared" si="260"/>
        <v>58.13447393323041</v>
      </c>
      <c r="CP503">
        <f t="shared" si="261"/>
        <v>49.918655669362181</v>
      </c>
      <c r="CQ503">
        <f t="shared" si="262"/>
        <v>-4.9942927684678805E-3</v>
      </c>
      <c r="CR503">
        <f t="shared" si="263"/>
        <v>0</v>
      </c>
      <c r="CS503">
        <f t="shared" si="264"/>
        <v>1576.298767141426</v>
      </c>
      <c r="CT503">
        <f t="shared" si="265"/>
        <v>0</v>
      </c>
      <c r="CU503" t="e">
        <f t="shared" si="266"/>
        <v>#DIV/0!</v>
      </c>
      <c r="CV503" t="e">
        <f t="shared" si="267"/>
        <v>#DIV/0!</v>
      </c>
    </row>
    <row r="504" spans="1:100" x14ac:dyDescent="0.3">
      <c r="A504" s="4" t="str">
        <f>VLOOKUP(B504,ListCodeMtrx!A$1:B$91,2,TRUE)</f>
        <v>M37</v>
      </c>
      <c r="B504">
        <v>37</v>
      </c>
      <c r="C504" s="10">
        <v>26</v>
      </c>
      <c r="D504" s="10">
        <v>2</v>
      </c>
      <c r="E504" s="10">
        <v>2</v>
      </c>
      <c r="F504" s="1">
        <v>79</v>
      </c>
      <c r="G504" s="3">
        <v>41323</v>
      </c>
      <c r="H504" s="11">
        <v>2</v>
      </c>
      <c r="I504" s="11">
        <v>165.0730756643207</v>
      </c>
      <c r="J504" s="11">
        <v>2.3367774970004751</v>
      </c>
      <c r="K504" s="11">
        <v>203.1859607882428</v>
      </c>
      <c r="L504" s="11">
        <v>278.69213222057294</v>
      </c>
      <c r="M504" s="1">
        <v>47.1</v>
      </c>
      <c r="N504" s="8">
        <v>3</v>
      </c>
      <c r="O504" s="8" t="s">
        <v>683</v>
      </c>
      <c r="P504" s="12">
        <v>0.15763888888888888</v>
      </c>
      <c r="Q504" s="12">
        <f t="shared" si="269"/>
        <v>0.41085648148148146</v>
      </c>
      <c r="R504" s="8">
        <v>922</v>
      </c>
      <c r="S504" s="8">
        <v>0</v>
      </c>
      <c r="T504" s="13">
        <v>150</v>
      </c>
      <c r="U504" s="14">
        <f t="shared" si="227"/>
        <v>9.4210317755510466</v>
      </c>
      <c r="V504" s="14">
        <f t="shared" si="228"/>
        <v>0.30627780407244171</v>
      </c>
      <c r="W504" s="14">
        <f t="shared" si="229"/>
        <v>91.538822361853917</v>
      </c>
      <c r="X504">
        <v>27.280570983886719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t="e">
        <f t="shared" si="230"/>
        <v>#DIV/0!</v>
      </c>
      <c r="AG504" t="e">
        <f t="shared" si="231"/>
        <v>#DIV/0!</v>
      </c>
      <c r="AH504" t="e">
        <f t="shared" si="232"/>
        <v>#DIV/0!</v>
      </c>
      <c r="AI504" s="8">
        <v>-1</v>
      </c>
      <c r="AJ504" s="8">
        <v>0.87</v>
      </c>
      <c r="AK504" s="8">
        <v>0.92</v>
      </c>
      <c r="AL504" s="8">
        <v>10.012383460998535</v>
      </c>
      <c r="AM504">
        <f t="shared" si="233"/>
        <v>0.87500619173049932</v>
      </c>
      <c r="AN504">
        <f t="shared" si="234"/>
        <v>6.614443435015464E-3</v>
      </c>
      <c r="AO504" t="e">
        <f t="shared" si="235"/>
        <v>#DIV/0!</v>
      </c>
      <c r="AP504" t="e">
        <f t="shared" si="236"/>
        <v>#DIV/0!</v>
      </c>
      <c r="AQ504" t="e">
        <f t="shared" si="237"/>
        <v>#DIV/0!</v>
      </c>
      <c r="AR504" s="8">
        <v>0</v>
      </c>
      <c r="AS504" s="8">
        <v>0.5</v>
      </c>
      <c r="AT504" t="e">
        <f t="shared" si="238"/>
        <v>#DIV/0!</v>
      </c>
      <c r="AU504">
        <f t="shared" si="239"/>
        <v>4.5688948804618645</v>
      </c>
      <c r="AV504">
        <f t="shared" si="240"/>
        <v>1.5126605349523521</v>
      </c>
      <c r="AW504">
        <f t="shared" si="241"/>
        <v>27.280570983886719</v>
      </c>
      <c r="AX504" s="8">
        <v>2</v>
      </c>
      <c r="AY504">
        <f t="shared" si="242"/>
        <v>4.644859790802002</v>
      </c>
      <c r="AZ504" s="8">
        <v>1</v>
      </c>
      <c r="BA504">
        <f t="shared" si="243"/>
        <v>9.2897195816040039</v>
      </c>
      <c r="BB504" s="8">
        <v>25.597705841064453</v>
      </c>
      <c r="BC504" s="8">
        <v>27.280570983886719</v>
      </c>
      <c r="BD504" s="8">
        <v>25.000267028808594</v>
      </c>
      <c r="BE504" s="8">
        <v>150.79765319824219</v>
      </c>
      <c r="BF504" s="8">
        <v>145.04692077636719</v>
      </c>
      <c r="BG504" s="8">
        <v>18.487833023071289</v>
      </c>
      <c r="BH504" s="8">
        <v>21.038644790649414</v>
      </c>
      <c r="BI504" s="8">
        <v>56.700611114501953</v>
      </c>
      <c r="BJ504" s="8">
        <v>64.523727416992188</v>
      </c>
      <c r="BK504" s="8">
        <v>350.6939697265625</v>
      </c>
      <c r="BL504" s="8">
        <v>1800.5545654296875</v>
      </c>
      <c r="BM504" s="8">
        <v>1356.1976318359375</v>
      </c>
      <c r="BN504" s="8">
        <v>101.047607421875</v>
      </c>
      <c r="BO504" s="8">
        <v>0.62694871425628662</v>
      </c>
      <c r="BP504" s="8">
        <v>0.15964247286319733</v>
      </c>
      <c r="BQ504" s="8">
        <v>0.25</v>
      </c>
      <c r="BR504" s="8">
        <v>-1.355140209197998</v>
      </c>
      <c r="BS504" s="8">
        <v>7.355140209197998</v>
      </c>
      <c r="BT504" s="8">
        <v>1</v>
      </c>
      <c r="BU504" s="8">
        <v>0</v>
      </c>
      <c r="BV504" s="8">
        <v>0.15999999642372131</v>
      </c>
      <c r="BW504" s="8">
        <v>111115</v>
      </c>
      <c r="BX504">
        <f t="shared" si="244"/>
        <v>1.7534698486328122</v>
      </c>
      <c r="BY504">
        <f t="shared" si="245"/>
        <v>4.5688948804618644E-3</v>
      </c>
      <c r="BZ504">
        <f t="shared" si="246"/>
        <v>300.4305709838867</v>
      </c>
      <c r="CA504">
        <f t="shared" si="247"/>
        <v>298.74770584106443</v>
      </c>
      <c r="CB504">
        <f t="shared" si="248"/>
        <v>288.08872402946508</v>
      </c>
      <c r="CC504">
        <f t="shared" si="271"/>
        <v>0.26794138320261113</v>
      </c>
      <c r="CD504">
        <f t="shared" si="249"/>
        <v>3.6385652544461697</v>
      </c>
      <c r="CE504">
        <f t="shared" si="250"/>
        <v>36.008425605320028</v>
      </c>
      <c r="CF504">
        <f t="shared" si="251"/>
        <v>14.969780814670614</v>
      </c>
      <c r="CG504">
        <f t="shared" si="252"/>
        <v>26.439138412475586</v>
      </c>
      <c r="CH504">
        <f t="shared" si="253"/>
        <v>3.4629408029379736</v>
      </c>
      <c r="CI504">
        <f t="shared" si="254"/>
        <v>0.29650226021834925</v>
      </c>
      <c r="CJ504">
        <f t="shared" si="255"/>
        <v>2.1259047194938177</v>
      </c>
      <c r="CK504">
        <f t="shared" si="256"/>
        <v>1.3370360834441559</v>
      </c>
      <c r="CL504">
        <f t="shared" si="257"/>
        <v>0.18616807111493949</v>
      </c>
      <c r="CM504">
        <f t="shared" si="258"/>
        <v>9.2497789858813668</v>
      </c>
      <c r="CN504">
        <f t="shared" si="259"/>
        <v>0.63109800519645731</v>
      </c>
      <c r="CO504">
        <f t="shared" si="260"/>
        <v>58.572234596631944</v>
      </c>
      <c r="CP504">
        <f t="shared" si="261"/>
        <v>143.67783823460999</v>
      </c>
      <c r="CQ504">
        <f t="shared" si="262"/>
        <v>3.8406123733491442E-2</v>
      </c>
      <c r="CR504">
        <f t="shared" si="263"/>
        <v>0</v>
      </c>
      <c r="CS504">
        <f t="shared" si="264"/>
        <v>1575.496393299595</v>
      </c>
      <c r="CT504">
        <f t="shared" si="265"/>
        <v>0</v>
      </c>
      <c r="CU504" t="e">
        <f t="shared" si="266"/>
        <v>#DIV/0!</v>
      </c>
      <c r="CV504" t="e">
        <f t="shared" si="267"/>
        <v>#DIV/0!</v>
      </c>
    </row>
    <row r="505" spans="1:100" s="5" customFormat="1" x14ac:dyDescent="0.3">
      <c r="A505" s="4" t="str">
        <f>VLOOKUP(B505,ListCodeMtrx!A$1:B$91,2,TRUE)</f>
        <v>M37</v>
      </c>
      <c r="B505">
        <v>37</v>
      </c>
      <c r="C505" s="10">
        <v>26</v>
      </c>
      <c r="D505" s="10">
        <v>2</v>
      </c>
      <c r="E505" s="10">
        <v>2</v>
      </c>
      <c r="F505" s="1">
        <v>79</v>
      </c>
      <c r="G505" s="3">
        <v>41323</v>
      </c>
      <c r="H505" s="11">
        <v>2</v>
      </c>
      <c r="I505" s="11">
        <v>165.0730756643207</v>
      </c>
      <c r="J505" s="11">
        <v>2.3367774970004751</v>
      </c>
      <c r="K505" s="11">
        <v>203.1859607882428</v>
      </c>
      <c r="L505" s="11">
        <v>278.69213222057294</v>
      </c>
      <c r="M505" s="1">
        <v>47.1</v>
      </c>
      <c r="N505" s="8">
        <v>4</v>
      </c>
      <c r="O505" s="8" t="s">
        <v>684</v>
      </c>
      <c r="P505" s="12">
        <v>0.15763888888888888</v>
      </c>
      <c r="Q505" s="12">
        <f t="shared" si="269"/>
        <v>0.41259259259259262</v>
      </c>
      <c r="R505" s="8">
        <v>1072</v>
      </c>
      <c r="S505" s="8">
        <v>0</v>
      </c>
      <c r="T505" s="13" t="s">
        <v>192</v>
      </c>
      <c r="U505" s="14">
        <f t="shared" si="227"/>
        <v>30.691829602615556</v>
      </c>
      <c r="V505" s="14">
        <f t="shared" si="228"/>
        <v>0.31488883001589324</v>
      </c>
      <c r="W505" s="14">
        <f t="shared" si="229"/>
        <v>214.47403368933578</v>
      </c>
      <c r="X505">
        <v>27.297824859619141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t="e">
        <f t="shared" si="230"/>
        <v>#DIV/0!</v>
      </c>
      <c r="AG505" t="e">
        <f t="shared" si="231"/>
        <v>#DIV/0!</v>
      </c>
      <c r="AH505" t="e">
        <f t="shared" si="232"/>
        <v>#DIV/0!</v>
      </c>
      <c r="AI505" s="8">
        <v>-1</v>
      </c>
      <c r="AJ505" s="8">
        <v>0.87</v>
      </c>
      <c r="AK505" s="8">
        <v>0.92</v>
      </c>
      <c r="AL505" s="8">
        <v>10.012383460998535</v>
      </c>
      <c r="AM505">
        <f t="shared" si="233"/>
        <v>0.87500619173049932</v>
      </c>
      <c r="AN505">
        <f t="shared" si="234"/>
        <v>2.0124536607571467E-2</v>
      </c>
      <c r="AO505" t="e">
        <f t="shared" si="235"/>
        <v>#DIV/0!</v>
      </c>
      <c r="AP505" t="e">
        <f t="shared" si="236"/>
        <v>#DIV/0!</v>
      </c>
      <c r="AQ505" t="e">
        <f t="shared" si="237"/>
        <v>#DIV/0!</v>
      </c>
      <c r="AR505" s="8">
        <v>0</v>
      </c>
      <c r="AS505" s="8">
        <v>0.5</v>
      </c>
      <c r="AT505" t="e">
        <f t="shared" si="238"/>
        <v>#DIV/0!</v>
      </c>
      <c r="AU505">
        <f t="shared" si="239"/>
        <v>4.649193282184533</v>
      </c>
      <c r="AV505">
        <f t="shared" si="240"/>
        <v>1.4982031001627725</v>
      </c>
      <c r="AW505">
        <f t="shared" si="241"/>
        <v>27.297824859619141</v>
      </c>
      <c r="AX505" s="8">
        <v>2</v>
      </c>
      <c r="AY505">
        <f t="shared" si="242"/>
        <v>4.644859790802002</v>
      </c>
      <c r="AZ505" s="8">
        <v>1</v>
      </c>
      <c r="BA505">
        <f t="shared" si="243"/>
        <v>9.2897195816040039</v>
      </c>
      <c r="BB505" s="8">
        <v>25.653964996337891</v>
      </c>
      <c r="BC505" s="8">
        <v>27.297824859619141</v>
      </c>
      <c r="BD505" s="8">
        <v>25.001596450805664</v>
      </c>
      <c r="BE505" s="8">
        <v>400.72064208984375</v>
      </c>
      <c r="BF505" s="8">
        <v>382.20263671875</v>
      </c>
      <c r="BG505" s="8">
        <v>18.62457275390625</v>
      </c>
      <c r="BH505" s="8">
        <v>21.219894409179688</v>
      </c>
      <c r="BI505" s="8">
        <v>56.924922943115234</v>
      </c>
      <c r="BJ505" s="8">
        <v>64.857368469238281</v>
      </c>
      <c r="BK505" s="8">
        <v>350.67236328125</v>
      </c>
      <c r="BL505" s="8">
        <v>1799.7421875</v>
      </c>
      <c r="BM505" s="8">
        <v>1354.7833251953125</v>
      </c>
      <c r="BN505" s="8">
        <v>101.03929901123047</v>
      </c>
      <c r="BO505" s="8">
        <v>1.4750322103500366</v>
      </c>
      <c r="BP505" s="8">
        <v>0.14705778658390045</v>
      </c>
      <c r="BQ505" s="8">
        <v>0.75</v>
      </c>
      <c r="BR505" s="8">
        <v>-1.355140209197998</v>
      </c>
      <c r="BS505" s="8">
        <v>7.355140209197998</v>
      </c>
      <c r="BT505" s="8">
        <v>1</v>
      </c>
      <c r="BU505" s="8">
        <v>0</v>
      </c>
      <c r="BV505" s="8">
        <v>0.15999999642372131</v>
      </c>
      <c r="BW505" s="8">
        <v>111115</v>
      </c>
      <c r="BX505">
        <f t="shared" si="244"/>
        <v>1.7533618164062499</v>
      </c>
      <c r="BY505">
        <f t="shared" si="245"/>
        <v>4.6491932821845329E-3</v>
      </c>
      <c r="BZ505">
        <f t="shared" si="246"/>
        <v>300.44782485961912</v>
      </c>
      <c r="CA505">
        <f t="shared" si="247"/>
        <v>298.80396499633787</v>
      </c>
      <c r="CB505">
        <f t="shared" si="248"/>
        <v>287.95874356362037</v>
      </c>
      <c r="CC505">
        <f t="shared" si="271"/>
        <v>0.25505679964623623</v>
      </c>
      <c r="CD505">
        <f t="shared" si="249"/>
        <v>3.6422463563586165</v>
      </c>
      <c r="CE505">
        <f t="shared" si="250"/>
        <v>36.047818937795505</v>
      </c>
      <c r="CF505">
        <f t="shared" si="251"/>
        <v>14.827924528615817</v>
      </c>
      <c r="CG505">
        <f t="shared" si="252"/>
        <v>26.475894927978516</v>
      </c>
      <c r="CH505">
        <f t="shared" si="253"/>
        <v>3.470455104916085</v>
      </c>
      <c r="CI505">
        <f t="shared" si="254"/>
        <v>0.30456514257135175</v>
      </c>
      <c r="CJ505">
        <f t="shared" si="255"/>
        <v>2.144043256195844</v>
      </c>
      <c r="CK505">
        <f t="shared" si="256"/>
        <v>1.326411848720241</v>
      </c>
      <c r="CL505">
        <f t="shared" si="257"/>
        <v>0.19125457201142199</v>
      </c>
      <c r="CM505">
        <f t="shared" si="258"/>
        <v>21.670306020081515</v>
      </c>
      <c r="CN505">
        <f t="shared" si="259"/>
        <v>0.56115267945458991</v>
      </c>
      <c r="CO505">
        <f t="shared" si="260"/>
        <v>59.041753694899199</v>
      </c>
      <c r="CP505">
        <f t="shared" si="261"/>
        <v>377.74244073548471</v>
      </c>
      <c r="CQ505">
        <f t="shared" si="262"/>
        <v>4.7971825466981928E-2</v>
      </c>
      <c r="CR505">
        <f t="shared" si="263"/>
        <v>0</v>
      </c>
      <c r="CS505">
        <f t="shared" si="264"/>
        <v>1574.7855575810931</v>
      </c>
      <c r="CT505">
        <f t="shared" si="265"/>
        <v>0</v>
      </c>
      <c r="CU505" t="e">
        <f t="shared" si="266"/>
        <v>#DIV/0!</v>
      </c>
      <c r="CV505" t="e">
        <f t="shared" si="267"/>
        <v>#DIV/0!</v>
      </c>
    </row>
    <row r="506" spans="1:100" x14ac:dyDescent="0.3">
      <c r="A506" s="4" t="str">
        <f>VLOOKUP(B506,ListCodeMtrx!A$1:B$91,2,TRUE)</f>
        <v>M37</v>
      </c>
      <c r="B506">
        <v>37</v>
      </c>
      <c r="C506" s="10">
        <v>26</v>
      </c>
      <c r="D506" s="10">
        <v>2</v>
      </c>
      <c r="E506" s="10">
        <v>2</v>
      </c>
      <c r="F506" s="1">
        <v>79</v>
      </c>
      <c r="G506" s="3">
        <v>41323</v>
      </c>
      <c r="H506" s="11">
        <v>2</v>
      </c>
      <c r="I506" s="11">
        <v>165.0730756643207</v>
      </c>
      <c r="J506" s="11">
        <v>2.3367774970004751</v>
      </c>
      <c r="K506" s="11">
        <v>203.1859607882428</v>
      </c>
      <c r="L506" s="11">
        <v>278.69213222057294</v>
      </c>
      <c r="M506" s="1">
        <v>47.1</v>
      </c>
      <c r="N506" s="8">
        <v>5</v>
      </c>
      <c r="O506" s="8" t="s">
        <v>685</v>
      </c>
      <c r="P506" s="12">
        <v>0.15763888888888888</v>
      </c>
      <c r="Q506" s="12">
        <f t="shared" si="269"/>
        <v>0.41502314814814822</v>
      </c>
      <c r="R506" s="8">
        <v>1282.5</v>
      </c>
      <c r="S506" s="8">
        <v>0</v>
      </c>
      <c r="T506" s="13">
        <v>800</v>
      </c>
      <c r="U506" s="14">
        <f t="shared" si="227"/>
        <v>52.076322128102653</v>
      </c>
      <c r="V506" s="14">
        <f t="shared" si="228"/>
        <v>0.30305138988623875</v>
      </c>
      <c r="W506" s="14">
        <f t="shared" si="229"/>
        <v>471.19654082996175</v>
      </c>
      <c r="X506">
        <v>27.359708786010742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t="e">
        <f t="shared" si="230"/>
        <v>#DIV/0!</v>
      </c>
      <c r="AG506" t="e">
        <f t="shared" si="231"/>
        <v>#DIV/0!</v>
      </c>
      <c r="AH506" t="e">
        <f t="shared" si="232"/>
        <v>#DIV/0!</v>
      </c>
      <c r="AI506" s="8">
        <v>-1</v>
      </c>
      <c r="AJ506" s="8">
        <v>0.87</v>
      </c>
      <c r="AK506" s="8">
        <v>0.92</v>
      </c>
      <c r="AL506" s="8">
        <v>10.012383460998535</v>
      </c>
      <c r="AM506">
        <f t="shared" si="233"/>
        <v>0.87500619173049932</v>
      </c>
      <c r="AN506">
        <f t="shared" si="234"/>
        <v>3.3700556370771864E-2</v>
      </c>
      <c r="AO506" t="e">
        <f t="shared" si="235"/>
        <v>#DIV/0!</v>
      </c>
      <c r="AP506" t="e">
        <f t="shared" si="236"/>
        <v>#DIV/0!</v>
      </c>
      <c r="AQ506" t="e">
        <f t="shared" si="237"/>
        <v>#DIV/0!</v>
      </c>
      <c r="AR506" s="8">
        <v>0</v>
      </c>
      <c r="AS506" s="8">
        <v>0.5</v>
      </c>
      <c r="AT506" t="e">
        <f t="shared" si="238"/>
        <v>#DIV/0!</v>
      </c>
      <c r="AU506">
        <f t="shared" si="239"/>
        <v>4.4743617348158038</v>
      </c>
      <c r="AV506">
        <f t="shared" si="240"/>
        <v>1.4961089371052867</v>
      </c>
      <c r="AW506">
        <f t="shared" si="241"/>
        <v>27.359708786010742</v>
      </c>
      <c r="AX506" s="8">
        <v>2</v>
      </c>
      <c r="AY506">
        <f t="shared" si="242"/>
        <v>4.644859790802002</v>
      </c>
      <c r="AZ506" s="8">
        <v>1</v>
      </c>
      <c r="BA506">
        <f t="shared" si="243"/>
        <v>9.2897195816040039</v>
      </c>
      <c r="BB506" s="8">
        <v>25.695009231567383</v>
      </c>
      <c r="BC506" s="8">
        <v>27.359708786010742</v>
      </c>
      <c r="BD506" s="8">
        <v>25.005180358886719</v>
      </c>
      <c r="BE506" s="8">
        <v>800.53790283203125</v>
      </c>
      <c r="BF506" s="8">
        <v>768.8765869140625</v>
      </c>
      <c r="BG506" s="8">
        <v>18.874496459960938</v>
      </c>
      <c r="BH506" s="8">
        <v>21.371707916259766</v>
      </c>
      <c r="BI506" s="8">
        <v>57.548114776611328</v>
      </c>
      <c r="BJ506" s="8">
        <v>65.162078857421875</v>
      </c>
      <c r="BK506" s="8">
        <v>350.69012451171875</v>
      </c>
      <c r="BL506" s="8">
        <v>1799.9176025390625</v>
      </c>
      <c r="BM506" s="8">
        <v>1364.658935546875</v>
      </c>
      <c r="BN506" s="8">
        <v>101.03858184814453</v>
      </c>
      <c r="BO506" s="8">
        <v>2.2419390678405762</v>
      </c>
      <c r="BP506" s="8">
        <v>0.1392071396112442</v>
      </c>
      <c r="BQ506" s="8">
        <v>0.25</v>
      </c>
      <c r="BR506" s="8">
        <v>-1.355140209197998</v>
      </c>
      <c r="BS506" s="8">
        <v>7.355140209197998</v>
      </c>
      <c r="BT506" s="8">
        <v>1</v>
      </c>
      <c r="BU506" s="8">
        <v>0</v>
      </c>
      <c r="BV506" s="8">
        <v>0.15999999642372131</v>
      </c>
      <c r="BW506" s="8">
        <v>111115</v>
      </c>
      <c r="BX506">
        <f t="shared" si="244"/>
        <v>1.7534506225585935</v>
      </c>
      <c r="BY506">
        <f t="shared" si="245"/>
        <v>4.4743617348158042E-3</v>
      </c>
      <c r="BZ506">
        <f t="shared" si="246"/>
        <v>300.50970878601072</v>
      </c>
      <c r="CA506">
        <f t="shared" si="247"/>
        <v>298.84500923156736</v>
      </c>
      <c r="CB506">
        <f t="shared" si="248"/>
        <v>287.98680996924304</v>
      </c>
      <c r="CC506">
        <f t="shared" si="271"/>
        <v>0.28494333315115594</v>
      </c>
      <c r="CD506">
        <f t="shared" si="249"/>
        <v>3.6554759966369375</v>
      </c>
      <c r="CE506">
        <f t="shared" si="250"/>
        <v>36.179011321941537</v>
      </c>
      <c r="CF506">
        <f t="shared" si="251"/>
        <v>14.807303405681772</v>
      </c>
      <c r="CG506">
        <f t="shared" si="252"/>
        <v>26.527359008789062</v>
      </c>
      <c r="CH506">
        <f t="shared" si="253"/>
        <v>3.4810000625702737</v>
      </c>
      <c r="CI506">
        <f t="shared" si="254"/>
        <v>0.29347749875666523</v>
      </c>
      <c r="CJ506">
        <f t="shared" si="255"/>
        <v>2.1593670595316508</v>
      </c>
      <c r="CK506">
        <f t="shared" si="256"/>
        <v>1.321633003038623</v>
      </c>
      <c r="CL506">
        <f t="shared" si="257"/>
        <v>0.18426021738851056</v>
      </c>
      <c r="CM506">
        <f t="shared" si="258"/>
        <v>47.609030257210669</v>
      </c>
      <c r="CN506">
        <f t="shared" si="259"/>
        <v>0.61283767622726104</v>
      </c>
      <c r="CO506">
        <f t="shared" si="260"/>
        <v>59.190796588956459</v>
      </c>
      <c r="CP506">
        <f t="shared" si="261"/>
        <v>761.30875515602361</v>
      </c>
      <c r="CQ506">
        <f t="shared" si="262"/>
        <v>4.0488684378176855E-2</v>
      </c>
      <c r="CR506">
        <f t="shared" si="263"/>
        <v>0</v>
      </c>
      <c r="CS506">
        <f t="shared" si="264"/>
        <v>1574.9390468263955</v>
      </c>
      <c r="CT506">
        <f t="shared" si="265"/>
        <v>0</v>
      </c>
      <c r="CU506" t="e">
        <f t="shared" si="266"/>
        <v>#DIV/0!</v>
      </c>
      <c r="CV506" t="e">
        <f t="shared" si="267"/>
        <v>#DIV/0!</v>
      </c>
    </row>
    <row r="507" spans="1:100" x14ac:dyDescent="0.3">
      <c r="A507" s="4" t="str">
        <f>VLOOKUP(B507,ListCodeMtrx!A$1:B$91,2,TRUE)</f>
        <v>M37</v>
      </c>
      <c r="B507">
        <v>37</v>
      </c>
      <c r="C507" s="10">
        <v>26</v>
      </c>
      <c r="D507" s="10">
        <v>2</v>
      </c>
      <c r="E507" s="10">
        <v>2</v>
      </c>
      <c r="F507" s="1">
        <v>79</v>
      </c>
      <c r="G507" s="3">
        <v>41323</v>
      </c>
      <c r="H507" s="11">
        <v>2</v>
      </c>
      <c r="I507" s="11">
        <v>165.0730756643207</v>
      </c>
      <c r="J507" s="11">
        <v>2.3367774970004751</v>
      </c>
      <c r="K507" s="11">
        <v>203.1859607882428</v>
      </c>
      <c r="L507" s="11">
        <v>278.69213222057294</v>
      </c>
      <c r="M507" s="1">
        <v>47.1</v>
      </c>
      <c r="N507" s="8">
        <v>6</v>
      </c>
      <c r="O507" s="8" t="s">
        <v>505</v>
      </c>
      <c r="P507" s="12">
        <v>0.15763888888888888</v>
      </c>
      <c r="Q507" s="12">
        <f t="shared" si="269"/>
        <v>0.4167939814814815</v>
      </c>
      <c r="R507" s="8">
        <v>1435</v>
      </c>
      <c r="S507" s="8">
        <v>0</v>
      </c>
      <c r="T507" s="13">
        <f t="shared" ref="T507" si="272">BE507</f>
        <v>399.1690673828125</v>
      </c>
      <c r="U507">
        <f t="shared" si="227"/>
        <v>28.981152593992569</v>
      </c>
      <c r="V507">
        <f t="shared" si="228"/>
        <v>0.287659174608623</v>
      </c>
      <c r="W507">
        <f t="shared" si="229"/>
        <v>208.94654433203371</v>
      </c>
      <c r="X507">
        <v>27.513944625854492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t="e">
        <f t="shared" si="230"/>
        <v>#DIV/0!</v>
      </c>
      <c r="AG507" t="e">
        <f t="shared" si="231"/>
        <v>#DIV/0!</v>
      </c>
      <c r="AH507" t="e">
        <f t="shared" si="232"/>
        <v>#DIV/0!</v>
      </c>
      <c r="AI507" s="8">
        <v>-1</v>
      </c>
      <c r="AJ507" s="8">
        <v>0.87</v>
      </c>
      <c r="AK507" s="8">
        <v>0.92</v>
      </c>
      <c r="AL507" s="8">
        <v>10.012383460998535</v>
      </c>
      <c r="AM507">
        <f t="shared" si="233"/>
        <v>0.87500619173049932</v>
      </c>
      <c r="AN507">
        <f t="shared" si="234"/>
        <v>1.9034399861719578E-2</v>
      </c>
      <c r="AO507" t="e">
        <f t="shared" si="235"/>
        <v>#DIV/0!</v>
      </c>
      <c r="AP507" t="e">
        <f t="shared" si="236"/>
        <v>#DIV/0!</v>
      </c>
      <c r="AQ507" t="e">
        <f t="shared" si="237"/>
        <v>#DIV/0!</v>
      </c>
      <c r="AR507" s="8">
        <v>0</v>
      </c>
      <c r="AS507" s="8">
        <v>0.5</v>
      </c>
      <c r="AT507" t="e">
        <f t="shared" si="238"/>
        <v>#DIV/0!</v>
      </c>
      <c r="AU507">
        <f t="shared" si="239"/>
        <v>4.3192994474516819</v>
      </c>
      <c r="AV507">
        <f t="shared" si="240"/>
        <v>1.5187551169006634</v>
      </c>
      <c r="AW507">
        <f t="shared" si="241"/>
        <v>27.513944625854492</v>
      </c>
      <c r="AX507" s="8">
        <v>2</v>
      </c>
      <c r="AY507">
        <f t="shared" si="242"/>
        <v>4.644859790802002</v>
      </c>
      <c r="AZ507" s="8">
        <v>1</v>
      </c>
      <c r="BA507">
        <f t="shared" si="243"/>
        <v>9.2897195816040039</v>
      </c>
      <c r="BB507" s="8">
        <v>25.691774368286133</v>
      </c>
      <c r="BC507" s="8">
        <v>27.513944625854492</v>
      </c>
      <c r="BD507" s="8">
        <v>25.002031326293945</v>
      </c>
      <c r="BE507" s="8">
        <v>399.1690673828125</v>
      </c>
      <c r="BF507" s="8">
        <v>381.70083618164062</v>
      </c>
      <c r="BG507" s="8">
        <v>19.065401077270508</v>
      </c>
      <c r="BH507" s="8">
        <v>21.475801467895508</v>
      </c>
      <c r="BI507" s="8">
        <v>58.14111328125</v>
      </c>
      <c r="BJ507" s="8">
        <v>65.491775512695312</v>
      </c>
      <c r="BK507" s="8">
        <v>350.69186401367187</v>
      </c>
      <c r="BL507" s="8">
        <v>1800.105712890625</v>
      </c>
      <c r="BM507" s="8">
        <v>1362.3057861328125</v>
      </c>
      <c r="BN507" s="8">
        <v>101.03820037841797</v>
      </c>
      <c r="BO507" s="8">
        <v>1.4701800346374512</v>
      </c>
      <c r="BP507" s="8">
        <v>0.15021254122257233</v>
      </c>
      <c r="BQ507" s="8">
        <v>0.75</v>
      </c>
      <c r="BR507" s="8">
        <v>-1.355140209197998</v>
      </c>
      <c r="BS507" s="8">
        <v>7.355140209197998</v>
      </c>
      <c r="BT507" s="8">
        <v>1</v>
      </c>
      <c r="BU507" s="8">
        <v>0</v>
      </c>
      <c r="BV507" s="8">
        <v>0.15999999642372131</v>
      </c>
      <c r="BW507" s="8">
        <v>111115</v>
      </c>
      <c r="BX507">
        <f t="shared" si="244"/>
        <v>1.753459320068359</v>
      </c>
      <c r="BY507">
        <f t="shared" si="245"/>
        <v>4.319299447451682E-3</v>
      </c>
      <c r="BZ507">
        <f t="shared" si="246"/>
        <v>300.66394462585447</v>
      </c>
      <c r="CA507">
        <f t="shared" si="247"/>
        <v>298.84177436828611</v>
      </c>
      <c r="CB507">
        <f t="shared" si="248"/>
        <v>288.01690762482031</v>
      </c>
      <c r="CC507">
        <f t="shared" si="271"/>
        <v>0.30499039059710742</v>
      </c>
      <c r="CD507">
        <f t="shared" si="249"/>
        <v>3.6886314489010124</v>
      </c>
      <c r="CE507">
        <f t="shared" si="250"/>
        <v>36.507295607859163</v>
      </c>
      <c r="CF507">
        <f t="shared" si="251"/>
        <v>15.031494139963655</v>
      </c>
      <c r="CG507">
        <f t="shared" si="252"/>
        <v>26.602859497070313</v>
      </c>
      <c r="CH507">
        <f t="shared" si="253"/>
        <v>3.4965206903596222</v>
      </c>
      <c r="CI507">
        <f t="shared" si="254"/>
        <v>0.27901925309744363</v>
      </c>
      <c r="CJ507">
        <f t="shared" si="255"/>
        <v>2.1698763320003489</v>
      </c>
      <c r="CK507">
        <f t="shared" si="256"/>
        <v>1.3266443583592733</v>
      </c>
      <c r="CL507">
        <f t="shared" si="257"/>
        <v>0.17514322638350804</v>
      </c>
      <c r="CM507">
        <f t="shared" si="258"/>
        <v>21.111582814598016</v>
      </c>
      <c r="CN507">
        <f t="shared" si="259"/>
        <v>0.54740918679204031</v>
      </c>
      <c r="CO507">
        <f t="shared" si="260"/>
        <v>58.870311403612405</v>
      </c>
      <c r="CP507">
        <f t="shared" si="261"/>
        <v>377.48923908678682</v>
      </c>
      <c r="CQ507">
        <f t="shared" si="262"/>
        <v>4.5196771229065506E-2</v>
      </c>
      <c r="CR507">
        <f t="shared" si="263"/>
        <v>0</v>
      </c>
      <c r="CS507">
        <f t="shared" si="264"/>
        <v>1575.1036445487414</v>
      </c>
      <c r="CT507">
        <f t="shared" si="265"/>
        <v>0</v>
      </c>
      <c r="CU507" t="e">
        <f t="shared" si="266"/>
        <v>#DIV/0!</v>
      </c>
      <c r="CV507" t="e">
        <f t="shared" si="267"/>
        <v>#DIV/0!</v>
      </c>
    </row>
    <row r="508" spans="1:100" x14ac:dyDescent="0.3">
      <c r="A508" s="4" t="str">
        <f>VLOOKUP(B508,ListCodeMtrx!A$1:B$91,2,TRUE)</f>
        <v>M37</v>
      </c>
      <c r="B508" s="5">
        <v>37</v>
      </c>
      <c r="C508" s="10">
        <v>26</v>
      </c>
      <c r="D508" s="10">
        <v>2</v>
      </c>
      <c r="E508" s="10">
        <v>2</v>
      </c>
      <c r="F508" s="1">
        <v>79</v>
      </c>
      <c r="G508" s="17">
        <v>41323</v>
      </c>
      <c r="H508" s="11">
        <v>2</v>
      </c>
      <c r="I508" s="11">
        <v>165.0730756643207</v>
      </c>
      <c r="J508" s="11">
        <v>2.3367774970004751</v>
      </c>
      <c r="K508" s="11">
        <v>203.1859607882428</v>
      </c>
      <c r="L508" s="11">
        <v>278.69213222057294</v>
      </c>
      <c r="M508" s="1">
        <v>47.1</v>
      </c>
      <c r="N508" s="19">
        <v>7</v>
      </c>
      <c r="O508" s="19" t="s">
        <v>686</v>
      </c>
      <c r="P508" s="12">
        <v>0.15763888888888888</v>
      </c>
      <c r="Q508" s="12">
        <f t="shared" si="269"/>
        <v>0.41920138888888892</v>
      </c>
      <c r="R508" s="19">
        <v>1634.5</v>
      </c>
      <c r="S508" s="19">
        <v>0</v>
      </c>
      <c r="T508" s="13" t="s">
        <v>194</v>
      </c>
      <c r="U508" s="5">
        <f t="shared" si="227"/>
        <v>29.543362389727498</v>
      </c>
      <c r="V508" s="5">
        <f t="shared" si="228"/>
        <v>0.29313124432550625</v>
      </c>
      <c r="W508" s="5">
        <f t="shared" si="229"/>
        <v>209.30833711920741</v>
      </c>
      <c r="X508" s="5">
        <v>27.661916732788086</v>
      </c>
      <c r="Y508" s="19">
        <v>1</v>
      </c>
      <c r="Z508" s="19">
        <v>1</v>
      </c>
      <c r="AA508" s="19">
        <v>0</v>
      </c>
      <c r="AB508" s="19">
        <v>0</v>
      </c>
      <c r="AC508" s="19">
        <v>503.641845703125</v>
      </c>
      <c r="AD508" s="19">
        <v>950.4149169921875</v>
      </c>
      <c r="AE508" s="19">
        <v>693.04833984375</v>
      </c>
      <c r="AF508" s="5" t="e">
        <f t="shared" si="230"/>
        <v>#DIV/0!</v>
      </c>
      <c r="AG508" s="5">
        <f t="shared" si="231"/>
        <v>0.47008213286780198</v>
      </c>
      <c r="AH508" s="5">
        <f t="shared" si="232"/>
        <v>0.27079391594876773</v>
      </c>
      <c r="AI508" s="19">
        <v>-1</v>
      </c>
      <c r="AJ508" s="19">
        <v>0.87</v>
      </c>
      <c r="AK508" s="19">
        <v>0.92</v>
      </c>
      <c r="AL508" s="19">
        <v>10.012383460998535</v>
      </c>
      <c r="AM508" s="5">
        <f t="shared" si="233"/>
        <v>0.87500619173049932</v>
      </c>
      <c r="AN508" s="5">
        <f t="shared" si="234"/>
        <v>1.9408990200004566E-2</v>
      </c>
      <c r="AO508" s="5">
        <f t="shared" si="235"/>
        <v>0.57605660163416861</v>
      </c>
      <c r="AP508" s="5">
        <f t="shared" si="236"/>
        <v>1.887084889988303</v>
      </c>
      <c r="AQ508" s="5">
        <f t="shared" si="237"/>
        <v>-1</v>
      </c>
      <c r="AR508" s="19">
        <v>1798.46826171875</v>
      </c>
      <c r="AS508" s="19">
        <v>0.5</v>
      </c>
      <c r="AT508" s="5">
        <f t="shared" si="238"/>
        <v>213.07024792445605</v>
      </c>
      <c r="AU508" s="5">
        <f t="shared" si="239"/>
        <v>4.4096023812128777</v>
      </c>
      <c r="AV508" s="5">
        <f t="shared" si="240"/>
        <v>1.5218868242061072</v>
      </c>
      <c r="AW508" s="5">
        <f t="shared" si="241"/>
        <v>27.661916732788086</v>
      </c>
      <c r="AX508" s="19">
        <v>2</v>
      </c>
      <c r="AY508" s="5">
        <f t="shared" si="242"/>
        <v>4.644859790802002</v>
      </c>
      <c r="AZ508" s="19">
        <v>1</v>
      </c>
      <c r="BA508" s="5">
        <f t="shared" si="243"/>
        <v>9.2897195816040039</v>
      </c>
      <c r="BB508" s="19">
        <v>25.778278350830078</v>
      </c>
      <c r="BC508" s="19">
        <v>27.661916732788086</v>
      </c>
      <c r="BD508" s="19">
        <v>25.006206512451172</v>
      </c>
      <c r="BE508" s="19">
        <v>400.04269409179687</v>
      </c>
      <c r="BF508" s="19">
        <v>382.23318481445312</v>
      </c>
      <c r="BG508" s="19">
        <v>19.303049087524414</v>
      </c>
      <c r="BH508" s="19">
        <v>21.763072967529297</v>
      </c>
      <c r="BI508" s="19">
        <v>58.561981201171875</v>
      </c>
      <c r="BJ508" s="19">
        <v>66.025245666503906</v>
      </c>
      <c r="BK508" s="19">
        <v>350.69869995117187</v>
      </c>
      <c r="BL508" s="19">
        <v>1798.46826171875</v>
      </c>
      <c r="BM508" s="19">
        <v>1370.0311279296875</v>
      </c>
      <c r="BN508" s="19">
        <v>101.03352355957031</v>
      </c>
      <c r="BO508" s="19">
        <v>1.4701800346374512</v>
      </c>
      <c r="BP508" s="19">
        <v>0.15021254122257233</v>
      </c>
      <c r="BQ508" s="19">
        <v>0.5</v>
      </c>
      <c r="BR508" s="19">
        <v>-1.355140209197998</v>
      </c>
      <c r="BS508" s="19">
        <v>7.355140209197998</v>
      </c>
      <c r="BT508" s="19">
        <v>1</v>
      </c>
      <c r="BU508" s="19">
        <v>0</v>
      </c>
      <c r="BV508" s="19">
        <v>0.15999999642372131</v>
      </c>
      <c r="BW508" s="19">
        <v>111115</v>
      </c>
      <c r="BX508" s="5">
        <f t="shared" si="244"/>
        <v>1.7534934997558593</v>
      </c>
      <c r="BY508" s="5">
        <f t="shared" si="245"/>
        <v>4.4096023812128776E-3</v>
      </c>
      <c r="BZ508" s="5">
        <f t="shared" si="246"/>
        <v>300.81191673278806</v>
      </c>
      <c r="CA508" s="5">
        <f t="shared" si="247"/>
        <v>298.92827835083006</v>
      </c>
      <c r="CB508" s="5">
        <f t="shared" si="248"/>
        <v>287.75491544317629</v>
      </c>
      <c r="CC508" s="5">
        <f t="shared" si="271"/>
        <v>0.28507339733260684</v>
      </c>
      <c r="CD508" s="5">
        <f t="shared" si="249"/>
        <v>3.7206867695996264</v>
      </c>
      <c r="CE508" s="5">
        <f t="shared" si="250"/>
        <v>36.826259626646348</v>
      </c>
      <c r="CF508" s="5">
        <f t="shared" si="251"/>
        <v>15.063186659117051</v>
      </c>
      <c r="CG508" s="5">
        <f t="shared" si="252"/>
        <v>26.720097541809082</v>
      </c>
      <c r="CH508" s="5">
        <f t="shared" si="253"/>
        <v>3.5207410626519722</v>
      </c>
      <c r="CI508" s="5">
        <f t="shared" si="254"/>
        <v>0.28416460924366616</v>
      </c>
      <c r="CJ508" s="5">
        <f t="shared" si="255"/>
        <v>2.1987999453935192</v>
      </c>
      <c r="CK508" s="5">
        <f t="shared" si="256"/>
        <v>1.321941117258453</v>
      </c>
      <c r="CL508" s="5">
        <f t="shared" si="257"/>
        <v>0.17838728356692993</v>
      </c>
      <c r="CM508" s="5">
        <f t="shared" si="258"/>
        <v>21.147158809547928</v>
      </c>
      <c r="CN508" s="5">
        <f t="shared" si="259"/>
        <v>0.54759331589906735</v>
      </c>
      <c r="CO508" s="5">
        <f t="shared" si="260"/>
        <v>59.151161880840419</v>
      </c>
      <c r="CP508" s="5">
        <f t="shared" si="261"/>
        <v>377.93988630573261</v>
      </c>
      <c r="CQ508" s="5">
        <f t="shared" si="262"/>
        <v>4.6238152535333421E-2</v>
      </c>
      <c r="CR508" s="5">
        <f t="shared" si="263"/>
        <v>0</v>
      </c>
      <c r="CS508" s="5">
        <f t="shared" si="264"/>
        <v>1573.6708646346945</v>
      </c>
      <c r="CT508" s="5">
        <f t="shared" si="265"/>
        <v>446.7730712890625</v>
      </c>
      <c r="CU508" s="5">
        <f t="shared" si="266"/>
        <v>0.27079391594876773</v>
      </c>
      <c r="CV508" s="5" t="e">
        <f t="shared" si="267"/>
        <v>#DIV/0!</v>
      </c>
    </row>
    <row r="509" spans="1:100" x14ac:dyDescent="0.3">
      <c r="A509" s="4" t="str">
        <f>VLOOKUP(B509,ListCodeMtrx!A$1:B$91,2,TRUE)</f>
        <v>M39</v>
      </c>
      <c r="B509">
        <v>39</v>
      </c>
      <c r="C509" s="10">
        <v>4</v>
      </c>
      <c r="D509" s="10">
        <v>2</v>
      </c>
      <c r="E509" s="10">
        <v>2</v>
      </c>
      <c r="F509" s="1">
        <v>79</v>
      </c>
      <c r="G509" s="3">
        <v>41323</v>
      </c>
      <c r="H509" s="11">
        <v>2</v>
      </c>
      <c r="I509" s="11">
        <v>172.77257293721135</v>
      </c>
      <c r="J509" s="11">
        <v>2.4519378496134481</v>
      </c>
      <c r="K509" s="11">
        <v>190.58996561187723</v>
      </c>
      <c r="L509" s="11">
        <v>295.03759609538713</v>
      </c>
      <c r="M509" s="1">
        <v>46.1</v>
      </c>
      <c r="N509" s="8">
        <v>8</v>
      </c>
      <c r="O509" s="8" t="s">
        <v>687</v>
      </c>
      <c r="P509" s="12">
        <v>0.15763888888888888</v>
      </c>
      <c r="Q509" s="12">
        <f t="shared" si="269"/>
        <v>0.42251157407407403</v>
      </c>
      <c r="R509" s="8">
        <v>1929.5</v>
      </c>
      <c r="S509" s="8">
        <v>0</v>
      </c>
      <c r="T509" s="13">
        <v>400</v>
      </c>
      <c r="U509">
        <f t="shared" si="227"/>
        <v>37.122952905375946</v>
      </c>
      <c r="V509">
        <f t="shared" si="228"/>
        <v>0.64799730968209424</v>
      </c>
      <c r="W509">
        <f t="shared" si="229"/>
        <v>274.26540632354892</v>
      </c>
      <c r="X509">
        <v>25.998355865478516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t="e">
        <f t="shared" si="230"/>
        <v>#DIV/0!</v>
      </c>
      <c r="AG509" t="e">
        <f t="shared" si="231"/>
        <v>#DIV/0!</v>
      </c>
      <c r="AH509" t="e">
        <f t="shared" si="232"/>
        <v>#DIV/0!</v>
      </c>
      <c r="AI509" s="8">
        <v>-1</v>
      </c>
      <c r="AJ509" s="8">
        <v>0.87</v>
      </c>
      <c r="AK509" s="8">
        <v>0.92</v>
      </c>
      <c r="AL509" s="8">
        <v>10.012383460998535</v>
      </c>
      <c r="AM509">
        <f t="shared" si="233"/>
        <v>0.87500619173049932</v>
      </c>
      <c r="AN509">
        <f t="shared" si="234"/>
        <v>2.4172937434330227E-2</v>
      </c>
      <c r="AO509" t="e">
        <f t="shared" si="235"/>
        <v>#DIV/0!</v>
      </c>
      <c r="AP509" t="e">
        <f t="shared" si="236"/>
        <v>#DIV/0!</v>
      </c>
      <c r="AQ509" t="e">
        <f t="shared" si="237"/>
        <v>#DIV/0!</v>
      </c>
      <c r="AR509" s="8">
        <v>1798.46826171875</v>
      </c>
      <c r="AS509" s="8">
        <v>0.5</v>
      </c>
      <c r="AT509" t="e">
        <f t="shared" si="238"/>
        <v>#DIV/0!</v>
      </c>
      <c r="AU509">
        <f t="shared" si="239"/>
        <v>7.1076821280763189</v>
      </c>
      <c r="AV509">
        <f t="shared" si="240"/>
        <v>1.1526312545353572</v>
      </c>
      <c r="AW509">
        <f t="shared" si="241"/>
        <v>25.998355865478516</v>
      </c>
      <c r="AX509" s="8">
        <v>2</v>
      </c>
      <c r="AY509">
        <f t="shared" si="242"/>
        <v>4.644859790802002</v>
      </c>
      <c r="AZ509" s="8">
        <v>1</v>
      </c>
      <c r="BA509">
        <f t="shared" si="243"/>
        <v>9.2897195816040039</v>
      </c>
      <c r="BB509" s="8">
        <v>25.523204803466797</v>
      </c>
      <c r="BC509" s="8">
        <v>25.998355865478516</v>
      </c>
      <c r="BD509" s="8">
        <v>24.998916625976563</v>
      </c>
      <c r="BE509" s="8">
        <v>400.16329956054687</v>
      </c>
      <c r="BF509" s="8">
        <v>377.46255493164062</v>
      </c>
      <c r="BG509" s="8">
        <v>18.022384643554688</v>
      </c>
      <c r="BH509" s="8">
        <v>21.98668098449707</v>
      </c>
      <c r="BI509" s="8">
        <v>55.508071899414063</v>
      </c>
      <c r="BJ509" s="8">
        <v>67.717910766601563</v>
      </c>
      <c r="BK509" s="8">
        <v>350.70071411132812</v>
      </c>
      <c r="BL509" s="8">
        <v>1802.37841796875</v>
      </c>
      <c r="BM509" s="8">
        <v>1083.2740478515625</v>
      </c>
      <c r="BN509" s="8">
        <v>101.029296875</v>
      </c>
      <c r="BO509" s="8">
        <v>1.5732378959655762</v>
      </c>
      <c r="BP509" s="8">
        <v>0.14651419222354889</v>
      </c>
      <c r="BQ509" s="8">
        <v>0.5</v>
      </c>
      <c r="BR509" s="8">
        <v>-1.355140209197998</v>
      </c>
      <c r="BS509" s="8">
        <v>7.355140209197998</v>
      </c>
      <c r="BT509" s="8">
        <v>1</v>
      </c>
      <c r="BU509" s="8">
        <v>0</v>
      </c>
      <c r="BV509" s="8">
        <v>0.15999999642372131</v>
      </c>
      <c r="BW509" s="8">
        <v>111115</v>
      </c>
      <c r="BX509">
        <f t="shared" si="244"/>
        <v>1.7535035705566406</v>
      </c>
      <c r="BY509">
        <f t="shared" si="245"/>
        <v>7.1076821280763192E-3</v>
      </c>
      <c r="BZ509">
        <f t="shared" si="246"/>
        <v>299.14835586547849</v>
      </c>
      <c r="CA509">
        <f t="shared" si="247"/>
        <v>298.67320480346677</v>
      </c>
      <c r="CB509">
        <f t="shared" si="248"/>
        <v>288.38054042919248</v>
      </c>
      <c r="CC509">
        <f t="shared" si="271"/>
        <v>-0.12200867638007273</v>
      </c>
      <c r="CD509">
        <f t="shared" si="249"/>
        <v>3.3739301750140291</v>
      </c>
      <c r="CE509">
        <f t="shared" si="250"/>
        <v>33.395562271293187</v>
      </c>
      <c r="CF509">
        <f t="shared" si="251"/>
        <v>11.408881286796117</v>
      </c>
      <c r="CG509">
        <f t="shared" si="252"/>
        <v>25.760780334472656</v>
      </c>
      <c r="CH509">
        <f t="shared" si="253"/>
        <v>3.3267886447001178</v>
      </c>
      <c r="CI509">
        <f t="shared" si="254"/>
        <v>0.6057440921726055</v>
      </c>
      <c r="CJ509">
        <f t="shared" si="255"/>
        <v>2.2212989204786719</v>
      </c>
      <c r="CK509">
        <f t="shared" si="256"/>
        <v>1.1054897242214459</v>
      </c>
      <c r="CL509">
        <f t="shared" si="257"/>
        <v>0.38217228894998828</v>
      </c>
      <c r="CM509">
        <f t="shared" si="258"/>
        <v>27.708841158004326</v>
      </c>
      <c r="CN509">
        <f t="shared" si="259"/>
        <v>0.72660295104826766</v>
      </c>
      <c r="CO509">
        <f t="shared" si="260"/>
        <v>67.155244432595424</v>
      </c>
      <c r="CP509">
        <f t="shared" si="261"/>
        <v>372.06777568324441</v>
      </c>
      <c r="CQ509">
        <f t="shared" si="262"/>
        <v>6.7003947650189341E-2</v>
      </c>
      <c r="CR509">
        <f t="shared" si="263"/>
        <v>0</v>
      </c>
      <c r="CS509">
        <f t="shared" si="264"/>
        <v>1577.0922755640781</v>
      </c>
      <c r="CT509">
        <f t="shared" si="265"/>
        <v>0</v>
      </c>
      <c r="CU509" t="e">
        <f t="shared" si="266"/>
        <v>#DIV/0!</v>
      </c>
      <c r="CV509" t="e">
        <f t="shared" si="267"/>
        <v>#DIV/0!</v>
      </c>
    </row>
    <row r="510" spans="1:100" x14ac:dyDescent="0.3">
      <c r="A510" s="4" t="str">
        <f>VLOOKUP(B510,ListCodeMtrx!A$1:B$91,2,TRUE)</f>
        <v>M39</v>
      </c>
      <c r="B510">
        <v>39</v>
      </c>
      <c r="C510" s="10">
        <v>4</v>
      </c>
      <c r="D510" s="10">
        <v>2</v>
      </c>
      <c r="E510" s="10">
        <v>2</v>
      </c>
      <c r="F510" s="1">
        <v>79</v>
      </c>
      <c r="G510" s="3">
        <v>41323</v>
      </c>
      <c r="H510" s="11">
        <v>2</v>
      </c>
      <c r="I510" s="11">
        <v>172.77257293721135</v>
      </c>
      <c r="J510" s="11">
        <v>2.4519378496134481</v>
      </c>
      <c r="K510" s="11">
        <v>190.58996561187723</v>
      </c>
      <c r="L510" s="11">
        <v>295.03759609538713</v>
      </c>
      <c r="M510" s="1">
        <v>46.1</v>
      </c>
      <c r="N510" s="8">
        <v>9</v>
      </c>
      <c r="O510" s="8" t="s">
        <v>688</v>
      </c>
      <c r="P510" s="12">
        <v>0.15763888888888888</v>
      </c>
      <c r="Q510" s="12">
        <f t="shared" si="269"/>
        <v>0.4243055555555556</v>
      </c>
      <c r="R510" s="8">
        <v>2084.5</v>
      </c>
      <c r="S510" s="8">
        <v>0</v>
      </c>
      <c r="T510" s="13">
        <v>50</v>
      </c>
      <c r="U510" s="14">
        <f t="shared" si="227"/>
        <v>-0.5636071197901088</v>
      </c>
      <c r="V510" s="14">
        <f t="shared" si="228"/>
        <v>0.65142289114999885</v>
      </c>
      <c r="W510" s="14">
        <f t="shared" si="229"/>
        <v>49.044392845508781</v>
      </c>
      <c r="X510">
        <v>26.111143112182617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t="e">
        <f t="shared" si="230"/>
        <v>#DIV/0!</v>
      </c>
      <c r="AG510" t="e">
        <f t="shared" si="231"/>
        <v>#DIV/0!</v>
      </c>
      <c r="AH510" t="e">
        <f t="shared" si="232"/>
        <v>#DIV/0!</v>
      </c>
      <c r="AI510" s="8">
        <v>-1</v>
      </c>
      <c r="AJ510" s="8">
        <v>0.87</v>
      </c>
      <c r="AK510" s="8">
        <v>0.92</v>
      </c>
      <c r="AL510" s="8">
        <v>10.012383460998535</v>
      </c>
      <c r="AM510">
        <f t="shared" si="233"/>
        <v>0.87500619173049932</v>
      </c>
      <c r="AN510">
        <f t="shared" si="234"/>
        <v>2.7686803433747735E-4</v>
      </c>
      <c r="AO510" t="e">
        <f t="shared" si="235"/>
        <v>#DIV/0!</v>
      </c>
      <c r="AP510" t="e">
        <f t="shared" si="236"/>
        <v>#DIV/0!</v>
      </c>
      <c r="AQ510" t="e">
        <f t="shared" si="237"/>
        <v>#DIV/0!</v>
      </c>
      <c r="AR510" s="8">
        <v>1798.46826171875</v>
      </c>
      <c r="AS510" s="8">
        <v>0.5</v>
      </c>
      <c r="AT510" t="e">
        <f t="shared" si="238"/>
        <v>#DIV/0!</v>
      </c>
      <c r="AU510">
        <f t="shared" si="239"/>
        <v>7.4722376601492604</v>
      </c>
      <c r="AV510">
        <f t="shared" si="240"/>
        <v>1.20588517487238</v>
      </c>
      <c r="AW510">
        <f t="shared" si="241"/>
        <v>26.111143112182617</v>
      </c>
      <c r="AX510" s="8">
        <v>2</v>
      </c>
      <c r="AY510">
        <f t="shared" si="242"/>
        <v>4.644859790802002</v>
      </c>
      <c r="AZ510" s="8">
        <v>1</v>
      </c>
      <c r="BA510">
        <f t="shared" si="243"/>
        <v>9.2897195816040039</v>
      </c>
      <c r="BB510" s="8">
        <v>25.545761108398438</v>
      </c>
      <c r="BC510" s="8">
        <v>26.111143112182617</v>
      </c>
      <c r="BD510" s="8">
        <v>24.999832153320313</v>
      </c>
      <c r="BE510" s="8">
        <v>48.411449432373047</v>
      </c>
      <c r="BF510" s="8">
        <v>48.526081085205078</v>
      </c>
      <c r="BG510" s="8">
        <v>17.513479232788086</v>
      </c>
      <c r="BH510" s="8">
        <v>21.682367324829102</v>
      </c>
      <c r="BI510" s="8">
        <v>53.870292663574219</v>
      </c>
      <c r="BJ510" s="8">
        <v>66.693511962890625</v>
      </c>
      <c r="BK510" s="8">
        <v>350.70367431640625</v>
      </c>
      <c r="BL510" s="8">
        <v>1801.331787109375</v>
      </c>
      <c r="BM510" s="8">
        <v>1097.281494140625</v>
      </c>
      <c r="BN510" s="8">
        <v>101.03272247314453</v>
      </c>
      <c r="BO510" s="8">
        <v>0.2919306755065918</v>
      </c>
      <c r="BP510" s="8">
        <v>0.15967489778995514</v>
      </c>
      <c r="BQ510" s="8">
        <v>0.25</v>
      </c>
      <c r="BR510" s="8">
        <v>-1.355140209197998</v>
      </c>
      <c r="BS510" s="8">
        <v>7.355140209197998</v>
      </c>
      <c r="BT510" s="8">
        <v>1</v>
      </c>
      <c r="BU510" s="8">
        <v>0</v>
      </c>
      <c r="BV510" s="8">
        <v>0.15999999642372131</v>
      </c>
      <c r="BW510" s="8">
        <v>111115</v>
      </c>
      <c r="BX510">
        <f t="shared" si="244"/>
        <v>1.7535183715820311</v>
      </c>
      <c r="BY510">
        <f t="shared" si="245"/>
        <v>7.4722376601492604E-3</v>
      </c>
      <c r="BZ510">
        <f t="shared" si="246"/>
        <v>299.26114311218259</v>
      </c>
      <c r="CA510">
        <f t="shared" si="247"/>
        <v>298.69576110839841</v>
      </c>
      <c r="CB510">
        <f t="shared" si="248"/>
        <v>288.21307949543552</v>
      </c>
      <c r="CC510">
        <f t="shared" si="271"/>
        <v>-0.19106969395032858</v>
      </c>
      <c r="CD510">
        <f t="shared" si="249"/>
        <v>3.396513775362616</v>
      </c>
      <c r="CE510">
        <f t="shared" si="250"/>
        <v>33.617957550984947</v>
      </c>
      <c r="CF510">
        <f t="shared" si="251"/>
        <v>11.935590226155846</v>
      </c>
      <c r="CG510">
        <f t="shared" si="252"/>
        <v>25.828452110290527</v>
      </c>
      <c r="CH510">
        <f t="shared" si="253"/>
        <v>3.3401576213986726</v>
      </c>
      <c r="CI510">
        <f t="shared" si="254"/>
        <v>0.60873647112561469</v>
      </c>
      <c r="CJ510">
        <f t="shared" si="255"/>
        <v>2.190628600490236</v>
      </c>
      <c r="CK510">
        <f t="shared" si="256"/>
        <v>1.1495290209084366</v>
      </c>
      <c r="CL510">
        <f t="shared" si="257"/>
        <v>0.38407817480664469</v>
      </c>
      <c r="CM510">
        <f t="shared" si="258"/>
        <v>4.9550885312241633</v>
      </c>
      <c r="CN510">
        <f t="shared" si="259"/>
        <v>1.0106810966126365</v>
      </c>
      <c r="CO510">
        <f t="shared" si="260"/>
        <v>65.879425389791749</v>
      </c>
      <c r="CP510">
        <f t="shared" si="261"/>
        <v>48.607985560903501</v>
      </c>
      <c r="CQ510">
        <f t="shared" si="262"/>
        <v>-7.6386858597227037E-3</v>
      </c>
      <c r="CR510">
        <f t="shared" si="263"/>
        <v>0</v>
      </c>
      <c r="CS510">
        <f t="shared" si="264"/>
        <v>1576.1764670816688</v>
      </c>
      <c r="CT510">
        <f t="shared" si="265"/>
        <v>0</v>
      </c>
      <c r="CU510" t="e">
        <f t="shared" si="266"/>
        <v>#DIV/0!</v>
      </c>
      <c r="CV510" t="e">
        <f t="shared" si="267"/>
        <v>#DIV/0!</v>
      </c>
    </row>
    <row r="511" spans="1:100" x14ac:dyDescent="0.3">
      <c r="A511" s="4" t="str">
        <f>VLOOKUP(B511,ListCodeMtrx!A$1:B$91,2,TRUE)</f>
        <v>M39</v>
      </c>
      <c r="B511">
        <v>39</v>
      </c>
      <c r="C511" s="10">
        <v>4</v>
      </c>
      <c r="D511" s="10">
        <v>2</v>
      </c>
      <c r="E511" s="10">
        <v>2</v>
      </c>
      <c r="F511" s="1">
        <v>79</v>
      </c>
      <c r="G511" s="3">
        <v>41323</v>
      </c>
      <c r="H511" s="11">
        <v>2</v>
      </c>
      <c r="I511" s="11">
        <v>172.77257293721135</v>
      </c>
      <c r="J511" s="11">
        <v>2.4519378496134481</v>
      </c>
      <c r="K511" s="11">
        <v>190.58996561187723</v>
      </c>
      <c r="L511" s="11">
        <v>295.03759609538713</v>
      </c>
      <c r="M511" s="1">
        <v>46.1</v>
      </c>
      <c r="N511" s="8">
        <v>10</v>
      </c>
      <c r="O511" s="8" t="s">
        <v>689</v>
      </c>
      <c r="P511" s="12">
        <v>0.15763888888888888</v>
      </c>
      <c r="Q511" s="12">
        <f t="shared" si="269"/>
        <v>0.4260532407407408</v>
      </c>
      <c r="R511" s="8">
        <v>2235.5</v>
      </c>
      <c r="S511" s="8">
        <v>0</v>
      </c>
      <c r="T511" s="13">
        <v>150</v>
      </c>
      <c r="U511" s="14">
        <f t="shared" si="227"/>
        <v>12.772764020051001</v>
      </c>
      <c r="V511" s="14">
        <f t="shared" si="228"/>
        <v>0.64441506401501059</v>
      </c>
      <c r="W511" s="14">
        <f t="shared" si="229"/>
        <v>107.10758822428654</v>
      </c>
      <c r="X511">
        <v>26.157247543334961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t="e">
        <f t="shared" si="230"/>
        <v>#DIV/0!</v>
      </c>
      <c r="AG511" t="e">
        <f t="shared" si="231"/>
        <v>#DIV/0!</v>
      </c>
      <c r="AH511" t="e">
        <f t="shared" si="232"/>
        <v>#DIV/0!</v>
      </c>
      <c r="AI511" s="8">
        <v>-1</v>
      </c>
      <c r="AJ511" s="8">
        <v>0.87</v>
      </c>
      <c r="AK511" s="8">
        <v>0.92</v>
      </c>
      <c r="AL511" s="8">
        <v>10.012383460998535</v>
      </c>
      <c r="AM511">
        <f t="shared" si="233"/>
        <v>0.87500619173049932</v>
      </c>
      <c r="AN511">
        <f t="shared" si="234"/>
        <v>8.7425628201917051E-3</v>
      </c>
      <c r="AO511" t="e">
        <f t="shared" si="235"/>
        <v>#DIV/0!</v>
      </c>
      <c r="AP511" t="e">
        <f t="shared" si="236"/>
        <v>#DIV/0!</v>
      </c>
      <c r="AQ511" t="e">
        <f t="shared" si="237"/>
        <v>#DIV/0!</v>
      </c>
      <c r="AR511" s="8">
        <v>1798.46826171875</v>
      </c>
      <c r="AS511" s="8">
        <v>0.5</v>
      </c>
      <c r="AT511" t="e">
        <f t="shared" si="238"/>
        <v>#DIV/0!</v>
      </c>
      <c r="AU511">
        <f t="shared" si="239"/>
        <v>7.6010768070088393</v>
      </c>
      <c r="AV511">
        <f t="shared" si="240"/>
        <v>1.2391655689400993</v>
      </c>
      <c r="AW511">
        <f t="shared" si="241"/>
        <v>26.157247543334961</v>
      </c>
      <c r="AX511" s="8">
        <v>2</v>
      </c>
      <c r="AY511">
        <f t="shared" si="242"/>
        <v>4.644859790802002</v>
      </c>
      <c r="AZ511" s="8">
        <v>1</v>
      </c>
      <c r="BA511">
        <f t="shared" si="243"/>
        <v>9.2897195816040039</v>
      </c>
      <c r="BB511" s="8">
        <v>25.58331298828125</v>
      </c>
      <c r="BC511" s="8">
        <v>26.157247543334961</v>
      </c>
      <c r="BD511" s="8">
        <v>25.000967025756836</v>
      </c>
      <c r="BE511" s="8">
        <v>151.1123046875</v>
      </c>
      <c r="BF511" s="8">
        <v>143.20671081542969</v>
      </c>
      <c r="BG511" s="8">
        <v>17.203702926635742</v>
      </c>
      <c r="BH511" s="8">
        <v>21.445899963378906</v>
      </c>
      <c r="BI511" s="8">
        <v>52.796684265136719</v>
      </c>
      <c r="BJ511" s="8">
        <v>65.81561279296875</v>
      </c>
      <c r="BK511" s="8">
        <v>350.67041015625</v>
      </c>
      <c r="BL511" s="8">
        <v>1800.4091796875</v>
      </c>
      <c r="BM511" s="8">
        <v>1115.190185546875</v>
      </c>
      <c r="BN511" s="8">
        <v>101.02713012695312</v>
      </c>
      <c r="BO511" s="8">
        <v>0.8357844352722168</v>
      </c>
      <c r="BP511" s="8">
        <v>0.15744902193546295</v>
      </c>
      <c r="BQ511" s="8">
        <v>0.25</v>
      </c>
      <c r="BR511" s="8">
        <v>-1.355140209197998</v>
      </c>
      <c r="BS511" s="8">
        <v>7.355140209197998</v>
      </c>
      <c r="BT511" s="8">
        <v>1</v>
      </c>
      <c r="BU511" s="8">
        <v>0</v>
      </c>
      <c r="BV511" s="8">
        <v>0.15999999642372131</v>
      </c>
      <c r="BW511" s="8">
        <v>111115</v>
      </c>
      <c r="BX511">
        <f t="shared" si="244"/>
        <v>1.7533520507812499</v>
      </c>
      <c r="BY511">
        <f t="shared" si="245"/>
        <v>7.6010768070088391E-3</v>
      </c>
      <c r="BZ511">
        <f t="shared" si="246"/>
        <v>299.30724754333494</v>
      </c>
      <c r="CA511">
        <f t="shared" si="247"/>
        <v>298.73331298828123</v>
      </c>
      <c r="CB511">
        <f t="shared" si="248"/>
        <v>288.06546231123502</v>
      </c>
      <c r="CC511">
        <f t="shared" si="271"/>
        <v>-0.21475993622471184</v>
      </c>
      <c r="CD511">
        <f t="shared" si="249"/>
        <v>3.4057832952299996</v>
      </c>
      <c r="CE511">
        <f t="shared" si="250"/>
        <v>33.711571247745141</v>
      </c>
      <c r="CF511">
        <f t="shared" si="251"/>
        <v>12.265671284366235</v>
      </c>
      <c r="CG511">
        <f t="shared" si="252"/>
        <v>25.870280265808105</v>
      </c>
      <c r="CH511">
        <f t="shared" si="253"/>
        <v>3.3484444779373557</v>
      </c>
      <c r="CI511">
        <f t="shared" si="254"/>
        <v>0.60261265348370119</v>
      </c>
      <c r="CJ511">
        <f t="shared" si="255"/>
        <v>2.1666177262899002</v>
      </c>
      <c r="CK511">
        <f t="shared" si="256"/>
        <v>1.1818267516474554</v>
      </c>
      <c r="CL511">
        <f t="shared" si="257"/>
        <v>0.38017802487711744</v>
      </c>
      <c r="CM511">
        <f t="shared" si="258"/>
        <v>10.82077225311911</v>
      </c>
      <c r="CN511">
        <f t="shared" si="259"/>
        <v>0.74792296823527304</v>
      </c>
      <c r="CO511">
        <f t="shared" si="260"/>
        <v>65.011087673453005</v>
      </c>
      <c r="CP511">
        <f t="shared" si="261"/>
        <v>141.35054806739424</v>
      </c>
      <c r="CQ511">
        <f t="shared" si="262"/>
        <v>5.8745529670245822E-2</v>
      </c>
      <c r="CR511">
        <f t="shared" si="263"/>
        <v>0</v>
      </c>
      <c r="CS511">
        <f t="shared" si="264"/>
        <v>1575.3691798749917</v>
      </c>
      <c r="CT511">
        <f t="shared" si="265"/>
        <v>0</v>
      </c>
      <c r="CU511" t="e">
        <f t="shared" si="266"/>
        <v>#DIV/0!</v>
      </c>
      <c r="CV511" t="e">
        <f t="shared" si="267"/>
        <v>#DIV/0!</v>
      </c>
    </row>
    <row r="512" spans="1:100" x14ac:dyDescent="0.3">
      <c r="A512" s="4" t="str">
        <f>VLOOKUP(B512,ListCodeMtrx!A$1:B$91,2,TRUE)</f>
        <v>M39</v>
      </c>
      <c r="B512">
        <v>39</v>
      </c>
      <c r="C512" s="10">
        <v>4</v>
      </c>
      <c r="D512" s="10">
        <v>2</v>
      </c>
      <c r="E512" s="10">
        <v>2</v>
      </c>
      <c r="F512" s="1">
        <v>79</v>
      </c>
      <c r="G512" s="3">
        <v>41323</v>
      </c>
      <c r="H512" s="11">
        <v>2</v>
      </c>
      <c r="I512" s="11">
        <v>172.77257293721135</v>
      </c>
      <c r="J512" s="11">
        <v>2.4519378496134481</v>
      </c>
      <c r="K512" s="11">
        <v>190.58996561187723</v>
      </c>
      <c r="L512" s="11">
        <v>295.03759609538713</v>
      </c>
      <c r="M512" s="1">
        <v>46.1</v>
      </c>
      <c r="N512" s="8">
        <v>11</v>
      </c>
      <c r="O512" s="8" t="s">
        <v>690</v>
      </c>
      <c r="P512" s="12">
        <v>0.15763888888888888</v>
      </c>
      <c r="Q512" s="12">
        <f t="shared" si="269"/>
        <v>0.42791666666666661</v>
      </c>
      <c r="R512" s="8">
        <v>2396.5</v>
      </c>
      <c r="S512" s="8">
        <v>0</v>
      </c>
      <c r="T512" s="13" t="s">
        <v>192</v>
      </c>
      <c r="U512" s="14">
        <f t="shared" si="227"/>
        <v>38.635420378961435</v>
      </c>
      <c r="V512" s="14">
        <f t="shared" si="228"/>
        <v>0.64044388347416004</v>
      </c>
      <c r="W512" s="14">
        <f t="shared" si="229"/>
        <v>268.00559250289143</v>
      </c>
      <c r="X512">
        <v>26.022121429443359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t="e">
        <f t="shared" si="230"/>
        <v>#DIV/0!</v>
      </c>
      <c r="AG512" t="e">
        <f t="shared" si="231"/>
        <v>#DIV/0!</v>
      </c>
      <c r="AH512" t="e">
        <f t="shared" si="232"/>
        <v>#DIV/0!</v>
      </c>
      <c r="AI512" s="8">
        <v>-1</v>
      </c>
      <c r="AJ512" s="8">
        <v>0.87</v>
      </c>
      <c r="AK512" s="8">
        <v>0.92</v>
      </c>
      <c r="AL512" s="8">
        <v>10.012383460998535</v>
      </c>
      <c r="AM512">
        <f t="shared" si="233"/>
        <v>0.87500619173049932</v>
      </c>
      <c r="AN512">
        <f t="shared" si="234"/>
        <v>2.515354464466903E-2</v>
      </c>
      <c r="AO512" t="e">
        <f t="shared" si="235"/>
        <v>#DIV/0!</v>
      </c>
      <c r="AP512" t="e">
        <f t="shared" si="236"/>
        <v>#DIV/0!</v>
      </c>
      <c r="AQ512" t="e">
        <f t="shared" si="237"/>
        <v>#DIV/0!</v>
      </c>
      <c r="AR512" s="8">
        <v>1798.46826171875</v>
      </c>
      <c r="AS512" s="8">
        <v>0.5</v>
      </c>
      <c r="AT512" t="e">
        <f t="shared" si="238"/>
        <v>#DIV/0!</v>
      </c>
      <c r="AU512">
        <f t="shared" si="239"/>
        <v>7.5248411618963926</v>
      </c>
      <c r="AV512">
        <f t="shared" si="240"/>
        <v>1.2341020320097429</v>
      </c>
      <c r="AW512">
        <f t="shared" si="241"/>
        <v>26.022121429443359</v>
      </c>
      <c r="AX512" s="8">
        <v>2</v>
      </c>
      <c r="AY512">
        <f t="shared" si="242"/>
        <v>4.644859790802002</v>
      </c>
      <c r="AZ512" s="8">
        <v>1</v>
      </c>
      <c r="BA512">
        <f t="shared" si="243"/>
        <v>9.2897195816040039</v>
      </c>
      <c r="BB512" s="8">
        <v>25.570896148681641</v>
      </c>
      <c r="BC512" s="8">
        <v>26.022121429443359</v>
      </c>
      <c r="BD512" s="8">
        <v>25.002368927001953</v>
      </c>
      <c r="BE512" s="8">
        <v>400.29251098632812</v>
      </c>
      <c r="BF512" s="8">
        <v>376.64202880859375</v>
      </c>
      <c r="BG512" s="8">
        <v>17.028293609619141</v>
      </c>
      <c r="BH512" s="8">
        <v>21.228675842285156</v>
      </c>
      <c r="BI512" s="8">
        <v>52.294551849365234</v>
      </c>
      <c r="BJ512" s="8">
        <v>65.194084167480469</v>
      </c>
      <c r="BK512" s="8">
        <v>350.68707275390625</v>
      </c>
      <c r="BL512" s="8">
        <v>1800.831787109375</v>
      </c>
      <c r="BM512" s="8">
        <v>1128.76123046875</v>
      </c>
      <c r="BN512" s="8">
        <v>101.02259063720703</v>
      </c>
      <c r="BO512" s="8">
        <v>1.6563410758972168</v>
      </c>
      <c r="BP512" s="8">
        <v>0.14597059786319733</v>
      </c>
      <c r="BQ512" s="8">
        <v>0.25</v>
      </c>
      <c r="BR512" s="8">
        <v>-1.355140209197998</v>
      </c>
      <c r="BS512" s="8">
        <v>7.355140209197998</v>
      </c>
      <c r="BT512" s="8">
        <v>1</v>
      </c>
      <c r="BU512" s="8">
        <v>0</v>
      </c>
      <c r="BV512" s="8">
        <v>0.15999999642372131</v>
      </c>
      <c r="BW512" s="8">
        <v>111115</v>
      </c>
      <c r="BX512">
        <f t="shared" si="244"/>
        <v>1.753435363769531</v>
      </c>
      <c r="BY512">
        <f t="shared" si="245"/>
        <v>7.524841161896393E-3</v>
      </c>
      <c r="BZ512">
        <f t="shared" si="246"/>
        <v>299.17212142944334</v>
      </c>
      <c r="CA512">
        <f t="shared" si="247"/>
        <v>298.72089614868162</v>
      </c>
      <c r="CB512">
        <f t="shared" si="248"/>
        <v>288.13307949722366</v>
      </c>
      <c r="CC512">
        <f t="shared" si="271"/>
        <v>-0.19540652379567935</v>
      </c>
      <c r="CD512">
        <f t="shared" si="249"/>
        <v>3.3786778613948822</v>
      </c>
      <c r="CE512">
        <f t="shared" si="250"/>
        <v>33.444775471343945</v>
      </c>
      <c r="CF512">
        <f t="shared" si="251"/>
        <v>12.216099629058789</v>
      </c>
      <c r="CG512">
        <f t="shared" si="252"/>
        <v>25.7965087890625</v>
      </c>
      <c r="CH512">
        <f t="shared" si="253"/>
        <v>3.3338411851879157</v>
      </c>
      <c r="CI512">
        <f t="shared" si="254"/>
        <v>0.59913858479283222</v>
      </c>
      <c r="CJ512">
        <f t="shared" si="255"/>
        <v>2.1445758293851394</v>
      </c>
      <c r="CK512">
        <f t="shared" si="256"/>
        <v>1.1892653558027764</v>
      </c>
      <c r="CL512">
        <f t="shared" si="257"/>
        <v>0.37796578434603739</v>
      </c>
      <c r="CM512">
        <f t="shared" si="258"/>
        <v>27.074619259901723</v>
      </c>
      <c r="CN512">
        <f t="shared" si="259"/>
        <v>0.71156581582425993</v>
      </c>
      <c r="CO512">
        <f t="shared" si="260"/>
        <v>64.869205631526896</v>
      </c>
      <c r="CP512">
        <f t="shared" si="261"/>
        <v>371.02745486441535</v>
      </c>
      <c r="CQ512">
        <f t="shared" si="262"/>
        <v>6.7548883414549288E-2</v>
      </c>
      <c r="CR512">
        <f t="shared" si="263"/>
        <v>0</v>
      </c>
      <c r="CS512">
        <f t="shared" si="264"/>
        <v>1575.7389639858036</v>
      </c>
      <c r="CT512">
        <f t="shared" si="265"/>
        <v>0</v>
      </c>
      <c r="CU512" t="e">
        <f t="shared" si="266"/>
        <v>#DIV/0!</v>
      </c>
      <c r="CV512" t="e">
        <f t="shared" si="267"/>
        <v>#DIV/0!</v>
      </c>
    </row>
    <row r="513" spans="1:100" x14ac:dyDescent="0.3">
      <c r="A513" s="4" t="str">
        <f>VLOOKUP(B513,ListCodeMtrx!A$1:B$91,2,TRUE)</f>
        <v>M39</v>
      </c>
      <c r="B513">
        <v>39</v>
      </c>
      <c r="C513" s="10">
        <v>4</v>
      </c>
      <c r="D513" s="10">
        <v>2</v>
      </c>
      <c r="E513" s="10">
        <v>2</v>
      </c>
      <c r="F513" s="1">
        <v>79</v>
      </c>
      <c r="G513" s="3">
        <v>41323</v>
      </c>
      <c r="H513" s="11">
        <v>2</v>
      </c>
      <c r="I513" s="11">
        <v>172.77257293721135</v>
      </c>
      <c r="J513" s="11">
        <v>2.4519378496134481</v>
      </c>
      <c r="K513" s="11">
        <v>190.58996561187723</v>
      </c>
      <c r="L513" s="11">
        <v>295.03759609538713</v>
      </c>
      <c r="M513" s="1">
        <v>46.1</v>
      </c>
      <c r="N513" s="8">
        <v>12</v>
      </c>
      <c r="O513" s="8" t="s">
        <v>691</v>
      </c>
      <c r="P513" s="12">
        <v>0.15763888888888888</v>
      </c>
      <c r="Q513" s="12">
        <f t="shared" si="269"/>
        <v>0.43033564814814818</v>
      </c>
      <c r="R513" s="8">
        <v>2605</v>
      </c>
      <c r="S513" s="8">
        <v>0</v>
      </c>
      <c r="T513" s="13">
        <v>800</v>
      </c>
      <c r="U513" s="14">
        <f t="shared" ref="U513:U565" si="273">(BE513-BF513*(1000-BG513)/(1000-BH513))*BX513</f>
        <v>58.53220712303186</v>
      </c>
      <c r="V513" s="14">
        <f t="shared" ref="V513:V565" si="274">IF(CI513&lt;&gt;0,1/(1/CI513-1/BA513),0)</f>
        <v>0.62754841728763255</v>
      </c>
      <c r="W513" s="14">
        <f t="shared" ref="W513:W565" si="275">((CL513-BY513/2)*BF513-U513)/(CL513+BY513/2)</f>
        <v>592.13131062719867</v>
      </c>
      <c r="X513">
        <v>26.035982131958008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t="e">
        <f t="shared" ref="AF513:AF565" si="276">CR513/AB513</f>
        <v>#DIV/0!</v>
      </c>
      <c r="AG513" t="e">
        <f t="shared" ref="AG513:AG565" si="277">CT513/AD513</f>
        <v>#DIV/0!</v>
      </c>
      <c r="AH513" t="e">
        <f t="shared" ref="AH513:AH565" si="278">(AD513-AE513)/AD513</f>
        <v>#DIV/0!</v>
      </c>
      <c r="AI513" s="8">
        <v>-1</v>
      </c>
      <c r="AJ513" s="8">
        <v>0.87</v>
      </c>
      <c r="AK513" s="8">
        <v>0.92</v>
      </c>
      <c r="AL513" s="8">
        <v>10.012383460998535</v>
      </c>
      <c r="AM513">
        <f t="shared" ref="AM513:AM565" si="279">(AL513*AK513+(100-AL513)*AJ513)/100</f>
        <v>0.87500619173049932</v>
      </c>
      <c r="AN513">
        <f t="shared" ref="AN513:AN565" si="280">(U513-AI513)/CS513</f>
        <v>3.7796131704721458E-2</v>
      </c>
      <c r="AO513" t="e">
        <f t="shared" ref="AO513:AO565" si="281">(AD513-AE513)/(AD513-AC513)</f>
        <v>#DIV/0!</v>
      </c>
      <c r="AP513" t="e">
        <f t="shared" ref="AP513:AP565" si="282">(AB513-AD513)/(AB513-AC513)</f>
        <v>#DIV/0!</v>
      </c>
      <c r="AQ513" t="e">
        <f t="shared" ref="AQ513:AQ565" si="283">(AB513-AD513)/AD513</f>
        <v>#DIV/0!</v>
      </c>
      <c r="AR513" s="8">
        <v>1798.46826171875</v>
      </c>
      <c r="AS513" s="8">
        <v>0.5</v>
      </c>
      <c r="AT513" t="e">
        <f t="shared" ref="AT513:AT565" si="284">AH513*AS513*AM513*AR513</f>
        <v>#DIV/0!</v>
      </c>
      <c r="AU513">
        <f t="shared" ref="AU513:AU565" si="285">BY513*1000</f>
        <v>7.484562559345326</v>
      </c>
      <c r="AV513">
        <f t="shared" ref="AV513:AV565" si="286">(CD513-CJ513)</f>
        <v>1.2511456791162709</v>
      </c>
      <c r="AW513">
        <f t="shared" ref="AW513:AW565" si="287">(BC513+CC513*S513)</f>
        <v>26.035982131958008</v>
      </c>
      <c r="AX513" s="8">
        <v>2</v>
      </c>
      <c r="AY513">
        <f t="shared" ref="AY513:AY565" si="288">(AX513*BR513+BS513)</f>
        <v>4.644859790802002</v>
      </c>
      <c r="AZ513" s="8">
        <v>1</v>
      </c>
      <c r="BA513">
        <f t="shared" ref="BA513:BA565" si="289">AY513*(AZ513+1)*(AZ513+1)/(AZ513*AZ513+1)</f>
        <v>9.2897195816040039</v>
      </c>
      <c r="BB513" s="8">
        <v>25.594013214111328</v>
      </c>
      <c r="BC513" s="8">
        <v>26.035982131958008</v>
      </c>
      <c r="BD513" s="8">
        <v>25.000516891479492</v>
      </c>
      <c r="BE513" s="8">
        <v>800.3221435546875</v>
      </c>
      <c r="BF513" s="8">
        <v>763.68182373046875</v>
      </c>
      <c r="BG513" s="8">
        <v>16.909343719482422</v>
      </c>
      <c r="BH513" s="8">
        <v>21.087739944458008</v>
      </c>
      <c r="BI513" s="8">
        <v>51.857204437255859</v>
      </c>
      <c r="BJ513" s="8">
        <v>64.671424865722656</v>
      </c>
      <c r="BK513" s="8">
        <v>350.69580078125</v>
      </c>
      <c r="BL513" s="8">
        <v>1800.0870361328125</v>
      </c>
      <c r="BM513" s="8">
        <v>1150.754638671875</v>
      </c>
      <c r="BN513" s="8">
        <v>101.02096557617187</v>
      </c>
      <c r="BO513" s="8">
        <v>2.6083674430847168</v>
      </c>
      <c r="BP513" s="8">
        <v>0.1334698349237442</v>
      </c>
      <c r="BQ513" s="8">
        <v>0.25</v>
      </c>
      <c r="BR513" s="8">
        <v>-1.355140209197998</v>
      </c>
      <c r="BS513" s="8">
        <v>7.355140209197998</v>
      </c>
      <c r="BT513" s="8">
        <v>1</v>
      </c>
      <c r="BU513" s="8">
        <v>0</v>
      </c>
      <c r="BV513" s="8">
        <v>0.15999999642372131</v>
      </c>
      <c r="BW513" s="8">
        <v>111115</v>
      </c>
      <c r="BX513">
        <f t="shared" ref="BX513:BX565" si="290">BK513*0.000001/(AX513*0.0001)</f>
        <v>1.75347900390625</v>
      </c>
      <c r="BY513">
        <f t="shared" ref="BY513:BY565" si="291">(BH513-BG513)/(1000-BH513)*BX513</f>
        <v>7.4845625593453263E-3</v>
      </c>
      <c r="BZ513">
        <f t="shared" ref="BZ513:BZ565" si="292">(BC513+273.15)</f>
        <v>299.18598213195799</v>
      </c>
      <c r="CA513">
        <f t="shared" ref="CA513:CA565" si="293">(BB513+273.15)</f>
        <v>298.74401321411131</v>
      </c>
      <c r="CB513">
        <f t="shared" ref="CB513:CB565" si="294">(BL513*BT513+BM513*BU513)*BV513</f>
        <v>288.0139193436371</v>
      </c>
      <c r="CC513">
        <f t="shared" si="271"/>
        <v>-0.18836234191676907</v>
      </c>
      <c r="CD513">
        <f t="shared" ref="CD513:CD565" si="295">0.61365*EXP(17.502*AW513/(240.97+AW513))</f>
        <v>3.3814495301246281</v>
      </c>
      <c r="CE513">
        <f t="shared" ref="CE513:CE565" si="296">CD513*1000/BN513</f>
        <v>33.472750045879792</v>
      </c>
      <c r="CF513">
        <f t="shared" ref="CF513:CF565" si="297">(CE513-BH513)</f>
        <v>12.385010101421784</v>
      </c>
      <c r="CG513">
        <f t="shared" ref="CG513:CG565" si="298">IF(S513,BC513,(BB513+BC513)/2)</f>
        <v>25.814997673034668</v>
      </c>
      <c r="CH513">
        <f t="shared" ref="CH513:CH565" si="299">0.61365*EXP(17.502*CG513/(240.97+CG513))</f>
        <v>3.3374958831401402</v>
      </c>
      <c r="CI513">
        <f t="shared" ref="CI513:CI565" si="300">IF(CF513&lt;&gt;0,(1000-(CE513+BH513)/2)/CF513*BY513,0)</f>
        <v>0.58783818498532658</v>
      </c>
      <c r="CJ513">
        <f t="shared" ref="CJ513:CJ565" si="301">BH513*BN513/1000</f>
        <v>2.1303038510083572</v>
      </c>
      <c r="CK513">
        <f t="shared" ref="CK513:CK565" si="302">(CH513-CJ513)</f>
        <v>1.2071920321317831</v>
      </c>
      <c r="CL513">
        <f t="shared" ref="CL513:CL565" si="303">1/(1.6/V513+1.37/BA513)</f>
        <v>0.37077150096416972</v>
      </c>
      <c r="CM513">
        <f t="shared" ref="CM513:CM565" si="304">W513*BN513*0.001</f>
        <v>59.817676747443777</v>
      </c>
      <c r="CN513">
        <f t="shared" ref="CN513:CN565" si="305">W513/BF513</f>
        <v>0.7753638913844092</v>
      </c>
      <c r="CO513">
        <f t="shared" ref="CO513:CO565" si="306">(1-BY513*BN513/CD513/V513)*100</f>
        <v>64.369018173043472</v>
      </c>
      <c r="CP513">
        <f t="shared" ref="CP513:CP565" si="307">(BF513-U513/(BA513/1.35))</f>
        <v>755.17581029034625</v>
      </c>
      <c r="CQ513">
        <f t="shared" ref="CQ513:CQ565" si="308">U513*CO513/100/CP513</f>
        <v>4.9891173057598485E-2</v>
      </c>
      <c r="CR513">
        <f t="shared" ref="CR513:CR565" si="309">(AB513-AA513)</f>
        <v>0</v>
      </c>
      <c r="CS513">
        <f t="shared" ref="CS513:CS565" si="310">BL513*AM513</f>
        <v>1575.0873022700139</v>
      </c>
      <c r="CT513">
        <f t="shared" ref="CT513:CT565" si="311">(AD513-AC513)</f>
        <v>0</v>
      </c>
      <c r="CU513" t="e">
        <f t="shared" ref="CU513:CU565" si="312">(AD513-AE513)/(AD513-AA513)</f>
        <v>#DIV/0!</v>
      </c>
      <c r="CV513" t="e">
        <f t="shared" ref="CV513:CV565" si="313">(AB513-AD513)/(AB513-AA513)</f>
        <v>#DIV/0!</v>
      </c>
    </row>
    <row r="514" spans="1:100" s="5" customFormat="1" x14ac:dyDescent="0.3">
      <c r="A514" s="4" t="str">
        <f>VLOOKUP(B514,ListCodeMtrx!A$1:B$91,2,TRUE)</f>
        <v>M39</v>
      </c>
      <c r="B514">
        <v>39</v>
      </c>
      <c r="C514" s="10">
        <v>4</v>
      </c>
      <c r="D514" s="10">
        <v>2</v>
      </c>
      <c r="E514" s="10">
        <v>2</v>
      </c>
      <c r="F514" s="1">
        <v>79</v>
      </c>
      <c r="G514" s="3">
        <v>41323</v>
      </c>
      <c r="H514" s="11">
        <v>2</v>
      </c>
      <c r="I514" s="11">
        <v>172.77257293721135</v>
      </c>
      <c r="J514" s="11">
        <v>2.4519378496134481</v>
      </c>
      <c r="K514" s="11">
        <v>190.58996561187723</v>
      </c>
      <c r="L514" s="11">
        <v>295.03759609538713</v>
      </c>
      <c r="M514" s="1">
        <v>46.1</v>
      </c>
      <c r="N514" s="8">
        <v>13</v>
      </c>
      <c r="O514" s="8" t="s">
        <v>692</v>
      </c>
      <c r="P514" s="12">
        <v>0.15763888888888888</v>
      </c>
      <c r="Q514" s="12">
        <f t="shared" si="269"/>
        <v>0.43203703703703711</v>
      </c>
      <c r="R514" s="8">
        <v>2752</v>
      </c>
      <c r="S514" s="8">
        <v>0</v>
      </c>
      <c r="T514" s="13">
        <f t="shared" ref="T514" si="314">BE514</f>
        <v>399.7657470703125</v>
      </c>
      <c r="U514">
        <f t="shared" si="273"/>
        <v>37.967299116637449</v>
      </c>
      <c r="V514">
        <f t="shared" si="274"/>
        <v>0.61670895617009491</v>
      </c>
      <c r="W514">
        <f t="shared" si="275"/>
        <v>265.77013023814612</v>
      </c>
      <c r="X514">
        <v>26.188911437988281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t="e">
        <f t="shared" si="276"/>
        <v>#DIV/0!</v>
      </c>
      <c r="AG514" t="e">
        <f t="shared" si="277"/>
        <v>#DIV/0!</v>
      </c>
      <c r="AH514" t="e">
        <f t="shared" si="278"/>
        <v>#DIV/0!</v>
      </c>
      <c r="AI514" s="8">
        <v>-1</v>
      </c>
      <c r="AJ514" s="8">
        <v>0.87</v>
      </c>
      <c r="AK514" s="8">
        <v>0.92</v>
      </c>
      <c r="AL514" s="8">
        <v>10.012383460998535</v>
      </c>
      <c r="AM514">
        <f t="shared" si="279"/>
        <v>0.87500619173049932</v>
      </c>
      <c r="AN514">
        <f t="shared" si="280"/>
        <v>2.4748721338655535E-2</v>
      </c>
      <c r="AO514" t="e">
        <f t="shared" si="281"/>
        <v>#DIV/0!</v>
      </c>
      <c r="AP514" t="e">
        <f t="shared" si="282"/>
        <v>#DIV/0!</v>
      </c>
      <c r="AQ514" t="e">
        <f t="shared" si="283"/>
        <v>#DIV/0!</v>
      </c>
      <c r="AR514" s="8">
        <v>1798.46826171875</v>
      </c>
      <c r="AS514" s="8">
        <v>0.5</v>
      </c>
      <c r="AT514" t="e">
        <f t="shared" si="284"/>
        <v>#DIV/0!</v>
      </c>
      <c r="AU514">
        <f t="shared" si="285"/>
        <v>7.5247003911861228</v>
      </c>
      <c r="AV514">
        <f t="shared" si="286"/>
        <v>1.2783019625829191</v>
      </c>
      <c r="AW514">
        <f t="shared" si="287"/>
        <v>26.188911437988281</v>
      </c>
      <c r="AX514" s="8">
        <v>2</v>
      </c>
      <c r="AY514">
        <f t="shared" si="288"/>
        <v>4.644859790802002</v>
      </c>
      <c r="AZ514" s="8">
        <v>1</v>
      </c>
      <c r="BA514">
        <f t="shared" si="289"/>
        <v>9.2897195816040039</v>
      </c>
      <c r="BB514" s="8">
        <v>25.628076553344727</v>
      </c>
      <c r="BC514" s="8">
        <v>26.188911437988281</v>
      </c>
      <c r="BD514" s="8">
        <v>25.001804351806641</v>
      </c>
      <c r="BE514" s="8">
        <v>399.7657470703125</v>
      </c>
      <c r="BF514" s="8">
        <v>376.49795532226562</v>
      </c>
      <c r="BG514" s="8">
        <v>16.923011779785156</v>
      </c>
      <c r="BH514" s="8">
        <v>21.123584747314453</v>
      </c>
      <c r="BI514" s="8">
        <v>51.792747497558594</v>
      </c>
      <c r="BJ514" s="8">
        <v>64.648567199707031</v>
      </c>
      <c r="BK514" s="8">
        <v>350.70223999023437</v>
      </c>
      <c r="BL514" s="8">
        <v>1799.43603515625</v>
      </c>
      <c r="BM514" s="8">
        <v>1110.6331787109375</v>
      </c>
      <c r="BN514" s="8">
        <v>101.01790618896484</v>
      </c>
      <c r="BO514" s="8">
        <v>1.6248774528503418</v>
      </c>
      <c r="BP514" s="8">
        <v>0.14932180941104889</v>
      </c>
      <c r="BQ514" s="8">
        <v>0.5</v>
      </c>
      <c r="BR514" s="8">
        <v>-1.355140209197998</v>
      </c>
      <c r="BS514" s="8">
        <v>7.355140209197998</v>
      </c>
      <c r="BT514" s="8">
        <v>1</v>
      </c>
      <c r="BU514" s="8">
        <v>0</v>
      </c>
      <c r="BV514" s="8">
        <v>0.15999999642372131</v>
      </c>
      <c r="BW514" s="8">
        <v>111115</v>
      </c>
      <c r="BX514">
        <f t="shared" si="290"/>
        <v>1.7535111999511719</v>
      </c>
      <c r="BY514">
        <f t="shared" si="291"/>
        <v>7.524700391186123E-3</v>
      </c>
      <c r="BZ514">
        <f t="shared" si="292"/>
        <v>299.33891143798826</v>
      </c>
      <c r="CA514">
        <f t="shared" si="293"/>
        <v>298.7780765533447</v>
      </c>
      <c r="CB514">
        <f t="shared" si="294"/>
        <v>287.90975918971526</v>
      </c>
      <c r="CC514">
        <f t="shared" si="271"/>
        <v>-0.20132933580088605</v>
      </c>
      <c r="CD514">
        <f t="shared" si="295"/>
        <v>3.4121622649617791</v>
      </c>
      <c r="CE514">
        <f t="shared" si="296"/>
        <v>33.777796369872917</v>
      </c>
      <c r="CF514">
        <f t="shared" si="297"/>
        <v>12.654211622558464</v>
      </c>
      <c r="CG514">
        <f t="shared" si="298"/>
        <v>25.908493995666504</v>
      </c>
      <c r="CH514">
        <f t="shared" si="299"/>
        <v>3.3560309478925436</v>
      </c>
      <c r="CI514">
        <f t="shared" si="300"/>
        <v>0.57831672074739182</v>
      </c>
      <c r="CJ514">
        <f t="shared" si="301"/>
        <v>2.13386030237886</v>
      </c>
      <c r="CK514">
        <f t="shared" si="302"/>
        <v>1.2221706455136836</v>
      </c>
      <c r="CL514">
        <f t="shared" si="303"/>
        <v>0.36471172935338936</v>
      </c>
      <c r="CM514">
        <f t="shared" si="304"/>
        <v>26.847542084226014</v>
      </c>
      <c r="CN514">
        <f t="shared" si="305"/>
        <v>0.70590059383100401</v>
      </c>
      <c r="CO514">
        <f t="shared" si="306"/>
        <v>63.877512979449321</v>
      </c>
      <c r="CP514">
        <f t="shared" si="307"/>
        <v>370.98047405092996</v>
      </c>
      <c r="CQ514">
        <f t="shared" si="308"/>
        <v>6.5374239663748251E-2</v>
      </c>
      <c r="CR514">
        <f t="shared" si="309"/>
        <v>0</v>
      </c>
      <c r="CS514">
        <f t="shared" si="310"/>
        <v>1574.5176723846992</v>
      </c>
      <c r="CT514">
        <f t="shared" si="311"/>
        <v>0</v>
      </c>
      <c r="CU514" t="e">
        <f t="shared" si="312"/>
        <v>#DIV/0!</v>
      </c>
      <c r="CV514" t="e">
        <f t="shared" si="313"/>
        <v>#DIV/0!</v>
      </c>
    </row>
    <row r="515" spans="1:100" x14ac:dyDescent="0.3">
      <c r="A515" s="4" t="str">
        <f>VLOOKUP(B515,ListCodeMtrx!A$1:B$91,2,TRUE)</f>
        <v>M39</v>
      </c>
      <c r="B515" s="5">
        <v>39</v>
      </c>
      <c r="C515" s="10">
        <v>4</v>
      </c>
      <c r="D515" s="10">
        <v>2</v>
      </c>
      <c r="E515" s="10">
        <v>2</v>
      </c>
      <c r="F515" s="1">
        <v>79</v>
      </c>
      <c r="G515" s="17">
        <v>41323</v>
      </c>
      <c r="H515" s="11">
        <v>2</v>
      </c>
      <c r="I515" s="11">
        <v>172.77257293721135</v>
      </c>
      <c r="J515" s="11">
        <v>2.4519378496134481</v>
      </c>
      <c r="K515" s="11">
        <v>190.58996561187723</v>
      </c>
      <c r="L515" s="11">
        <v>295.03759609538713</v>
      </c>
      <c r="M515" s="1">
        <v>46.1</v>
      </c>
      <c r="N515" s="19">
        <v>14</v>
      </c>
      <c r="O515" s="19" t="s">
        <v>693</v>
      </c>
      <c r="P515" s="12">
        <v>0.15763888888888888</v>
      </c>
      <c r="Q515" s="12">
        <f t="shared" si="269"/>
        <v>0.43234953703703705</v>
      </c>
      <c r="R515" s="19">
        <v>2770</v>
      </c>
      <c r="S515" s="19">
        <v>0</v>
      </c>
      <c r="T515" s="13" t="s">
        <v>194</v>
      </c>
      <c r="U515" s="5">
        <f t="shared" si="273"/>
        <v>37.949772871420755</v>
      </c>
      <c r="V515" s="5">
        <f t="shared" si="274"/>
        <v>0.61184973218451877</v>
      </c>
      <c r="W515" s="5">
        <f t="shared" si="275"/>
        <v>264.97717513996679</v>
      </c>
      <c r="X515" s="5">
        <v>26.226333618164062</v>
      </c>
      <c r="Y515" s="19">
        <v>2</v>
      </c>
      <c r="Z515" s="19">
        <v>2</v>
      </c>
      <c r="AA515" s="19">
        <v>0</v>
      </c>
      <c r="AB515" s="19">
        <v>0</v>
      </c>
      <c r="AC515" s="19">
        <v>499.697021484375</v>
      </c>
      <c r="AD515" s="19">
        <v>950.1116943359375</v>
      </c>
      <c r="AE515" s="19">
        <v>678.28662109375</v>
      </c>
      <c r="AF515" s="5" t="e">
        <f t="shared" si="276"/>
        <v>#DIV/0!</v>
      </c>
      <c r="AG515" s="5">
        <f t="shared" si="277"/>
        <v>0.474064971030981</v>
      </c>
      <c r="AH515" s="5">
        <f t="shared" si="278"/>
        <v>0.28609801864629658</v>
      </c>
      <c r="AI515" s="19">
        <v>-1</v>
      </c>
      <c r="AJ515" s="19">
        <v>0.87</v>
      </c>
      <c r="AK515" s="19">
        <v>0.92</v>
      </c>
      <c r="AL515" s="19">
        <v>10.012383460998535</v>
      </c>
      <c r="AM515" s="5">
        <f t="shared" si="279"/>
        <v>0.87500619173049932</v>
      </c>
      <c r="AN515" s="5">
        <f t="shared" si="280"/>
        <v>2.4740737088485541E-2</v>
      </c>
      <c r="AO515" s="5">
        <f t="shared" si="281"/>
        <v>0.60349959631925554</v>
      </c>
      <c r="AP515" s="5">
        <f t="shared" si="282"/>
        <v>1.9013755405497179</v>
      </c>
      <c r="AQ515" s="5">
        <f t="shared" si="283"/>
        <v>-1</v>
      </c>
      <c r="AR515" s="19">
        <v>1799.2071533203125</v>
      </c>
      <c r="AS515" s="19">
        <v>0.5</v>
      </c>
      <c r="AT515" s="5">
        <f t="shared" si="284"/>
        <v>225.2045443387976</v>
      </c>
      <c r="AU515" s="5">
        <f t="shared" si="285"/>
        <v>7.5206217154714503</v>
      </c>
      <c r="AV515" s="5">
        <f t="shared" si="286"/>
        <v>1.2870808659927269</v>
      </c>
      <c r="AW515" s="5">
        <f t="shared" si="287"/>
        <v>26.226333618164062</v>
      </c>
      <c r="AX515" s="19">
        <v>2</v>
      </c>
      <c r="AY515" s="5">
        <f t="shared" si="288"/>
        <v>4.644859790802002</v>
      </c>
      <c r="AZ515" s="19">
        <v>1</v>
      </c>
      <c r="BA515" s="5">
        <f t="shared" si="289"/>
        <v>9.2897195816040039</v>
      </c>
      <c r="BB515" s="19">
        <v>25.635831832885742</v>
      </c>
      <c r="BC515" s="19">
        <v>26.226333618164062</v>
      </c>
      <c r="BD515" s="19">
        <v>25.006401062011719</v>
      </c>
      <c r="BE515" s="19">
        <v>399.73373413085937</v>
      </c>
      <c r="BF515" s="19">
        <v>376.47659301757812</v>
      </c>
      <c r="BG515" s="19">
        <v>16.913066864013672</v>
      </c>
      <c r="BH515" s="19">
        <v>21.111471176147461</v>
      </c>
      <c r="BI515" s="19">
        <v>51.738426208496094</v>
      </c>
      <c r="BJ515" s="19">
        <v>64.581687927246094</v>
      </c>
      <c r="BK515" s="19">
        <v>350.69754028320312</v>
      </c>
      <c r="BL515" s="19">
        <v>1799.2071533203125</v>
      </c>
      <c r="BM515" s="19">
        <v>1112.1822509765625</v>
      </c>
      <c r="BN515" s="19">
        <v>101.01777648925781</v>
      </c>
      <c r="BO515" s="19">
        <v>1.6248774528503418</v>
      </c>
      <c r="BP515" s="19">
        <v>0.14932180941104889</v>
      </c>
      <c r="BQ515" s="19">
        <v>0.25</v>
      </c>
      <c r="BR515" s="19">
        <v>-1.355140209197998</v>
      </c>
      <c r="BS515" s="19">
        <v>7.355140209197998</v>
      </c>
      <c r="BT515" s="19">
        <v>1</v>
      </c>
      <c r="BU515" s="19">
        <v>0</v>
      </c>
      <c r="BV515" s="19">
        <v>0.15999999642372131</v>
      </c>
      <c r="BW515" s="19">
        <v>111115</v>
      </c>
      <c r="BX515" s="5">
        <f t="shared" si="290"/>
        <v>1.7534877014160155</v>
      </c>
      <c r="BY515" s="5">
        <f t="shared" si="291"/>
        <v>7.5206217154714502E-3</v>
      </c>
      <c r="BZ515" s="5">
        <f t="shared" si="292"/>
        <v>299.37633361816404</v>
      </c>
      <c r="CA515" s="5">
        <f t="shared" si="293"/>
        <v>298.78583183288572</v>
      </c>
      <c r="CB515" s="5">
        <f t="shared" si="294"/>
        <v>287.8731380967838</v>
      </c>
      <c r="CC515" s="5">
        <f t="shared" si="271"/>
        <v>-0.20212576176990291</v>
      </c>
      <c r="CD515" s="5">
        <f t="shared" si="295"/>
        <v>3.4197147426241998</v>
      </c>
      <c r="CE515" s="5">
        <f t="shared" si="296"/>
        <v>33.852603585942632</v>
      </c>
      <c r="CF515" s="5">
        <f t="shared" si="297"/>
        <v>12.741132409795171</v>
      </c>
      <c r="CG515" s="5">
        <f t="shared" si="298"/>
        <v>25.931082725524902</v>
      </c>
      <c r="CH515" s="5">
        <f t="shared" si="299"/>
        <v>3.3605224847588135</v>
      </c>
      <c r="CI515" s="5">
        <f t="shared" si="300"/>
        <v>0.57404157441573478</v>
      </c>
      <c r="CJ515" s="5">
        <f t="shared" si="301"/>
        <v>2.132633876631473</v>
      </c>
      <c r="CK515" s="5">
        <f t="shared" si="302"/>
        <v>1.2278886081273406</v>
      </c>
      <c r="CL515" s="5">
        <f t="shared" si="303"/>
        <v>0.36199147232196943</v>
      </c>
      <c r="CM515" s="5">
        <f t="shared" si="304"/>
        <v>26.767405053044087</v>
      </c>
      <c r="CN515" s="5">
        <f t="shared" si="305"/>
        <v>0.7038343951640964</v>
      </c>
      <c r="CO515" s="5">
        <f t="shared" si="306"/>
        <v>63.690782090438077</v>
      </c>
      <c r="CP515" s="5">
        <f t="shared" si="307"/>
        <v>370.96165869406303</v>
      </c>
      <c r="CQ515" s="5">
        <f t="shared" si="308"/>
        <v>6.5156348579103462E-2</v>
      </c>
      <c r="CR515" s="5">
        <f t="shared" si="309"/>
        <v>0</v>
      </c>
      <c r="CS515" s="5">
        <f t="shared" si="310"/>
        <v>1574.3173993610792</v>
      </c>
      <c r="CT515" s="5">
        <f t="shared" si="311"/>
        <v>450.4146728515625</v>
      </c>
      <c r="CU515" s="5">
        <f t="shared" si="312"/>
        <v>0.28609801864629658</v>
      </c>
      <c r="CV515" s="5" t="e">
        <f t="shared" si="313"/>
        <v>#DIV/0!</v>
      </c>
    </row>
    <row r="516" spans="1:100" x14ac:dyDescent="0.3">
      <c r="A516" s="4" t="str">
        <f>VLOOKUP(B516,ListCodeMtrx!A$1:B$91,2,TRUE)</f>
        <v>M72</v>
      </c>
      <c r="B516">
        <v>72</v>
      </c>
      <c r="C516" s="10">
        <v>8</v>
      </c>
      <c r="D516" s="10">
        <v>3</v>
      </c>
      <c r="E516" s="10">
        <v>3</v>
      </c>
      <c r="F516" s="1">
        <v>79</v>
      </c>
      <c r="G516" s="3">
        <v>41323</v>
      </c>
      <c r="H516" s="11">
        <v>2</v>
      </c>
      <c r="I516" s="11">
        <v>171.66239081080425</v>
      </c>
      <c r="J516" s="11">
        <v>4.805181711217589</v>
      </c>
      <c r="K516" s="11">
        <v>231.68247698137441</v>
      </c>
      <c r="L516" s="11">
        <v>285.98541967701578</v>
      </c>
      <c r="M516" s="1">
        <v>46.3</v>
      </c>
      <c r="N516" s="8">
        <v>15</v>
      </c>
      <c r="O516" s="8" t="s">
        <v>694</v>
      </c>
      <c r="P516" s="12">
        <v>0.15763888888888888</v>
      </c>
      <c r="Q516" s="12">
        <f t="shared" si="269"/>
        <v>0.4364351851851852</v>
      </c>
      <c r="R516" s="8">
        <v>3132.5</v>
      </c>
      <c r="S516" s="8">
        <v>0</v>
      </c>
      <c r="T516" s="13">
        <v>400</v>
      </c>
      <c r="U516">
        <f t="shared" si="273"/>
        <v>18.51267758339052</v>
      </c>
      <c r="V516">
        <f t="shared" si="274"/>
        <v>0.14919131366479513</v>
      </c>
      <c r="W516">
        <f t="shared" si="275"/>
        <v>178.63507597951639</v>
      </c>
      <c r="X516">
        <v>28.412021636962891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t="e">
        <f t="shared" si="276"/>
        <v>#DIV/0!</v>
      </c>
      <c r="AG516" t="e">
        <f t="shared" si="277"/>
        <v>#DIV/0!</v>
      </c>
      <c r="AH516" t="e">
        <f t="shared" si="278"/>
        <v>#DIV/0!</v>
      </c>
      <c r="AI516" s="8">
        <v>-1</v>
      </c>
      <c r="AJ516" s="8">
        <v>0.87</v>
      </c>
      <c r="AK516" s="8">
        <v>0.92</v>
      </c>
      <c r="AL516" s="8">
        <v>9.9839849472045898</v>
      </c>
      <c r="AM516">
        <f t="shared" si="279"/>
        <v>0.87499199247360226</v>
      </c>
      <c r="AN516">
        <f t="shared" si="280"/>
        <v>1.2389937619968663E-2</v>
      </c>
      <c r="AO516" t="e">
        <f t="shared" si="281"/>
        <v>#DIV/0!</v>
      </c>
      <c r="AP516" t="e">
        <f t="shared" si="282"/>
        <v>#DIV/0!</v>
      </c>
      <c r="AQ516" t="e">
        <f t="shared" si="283"/>
        <v>#DIV/0!</v>
      </c>
      <c r="AR516" s="8">
        <v>1799.2071533203125</v>
      </c>
      <c r="AS516" s="8">
        <v>0.5</v>
      </c>
      <c r="AT516" t="e">
        <f t="shared" si="284"/>
        <v>#DIV/0!</v>
      </c>
      <c r="AU516">
        <f t="shared" si="285"/>
        <v>2.860633591202264</v>
      </c>
      <c r="AV516">
        <f t="shared" si="286"/>
        <v>1.91061445676347</v>
      </c>
      <c r="AW516">
        <f t="shared" si="287"/>
        <v>28.412021636962891</v>
      </c>
      <c r="AX516" s="8">
        <v>2</v>
      </c>
      <c r="AY516">
        <f t="shared" si="288"/>
        <v>4.644859790802002</v>
      </c>
      <c r="AZ516" s="8">
        <v>1</v>
      </c>
      <c r="BA516">
        <f t="shared" si="289"/>
        <v>9.2897195816040039</v>
      </c>
      <c r="BB516" s="8">
        <v>25.719562530517578</v>
      </c>
      <c r="BC516" s="8">
        <v>28.412021636962891</v>
      </c>
      <c r="BD516" s="8">
        <v>24.999961853027344</v>
      </c>
      <c r="BE516" s="8">
        <v>399.91912841796875</v>
      </c>
      <c r="BF516" s="8">
        <v>388.72683715820312</v>
      </c>
      <c r="BG516" s="8">
        <v>17.967866897583008</v>
      </c>
      <c r="BH516" s="8">
        <v>19.567411422729492</v>
      </c>
      <c r="BI516" s="8">
        <v>54.683963775634766</v>
      </c>
      <c r="BJ516" s="8">
        <v>59.552066802978516</v>
      </c>
      <c r="BK516" s="8">
        <v>350.68212890625</v>
      </c>
      <c r="BL516" s="8">
        <v>1799.8804931640625</v>
      </c>
      <c r="BM516" s="8">
        <v>1230.8607177734375</v>
      </c>
      <c r="BN516" s="8">
        <v>101.00139617919922</v>
      </c>
      <c r="BO516" s="8">
        <v>1.6561274528503418</v>
      </c>
      <c r="BP516" s="8">
        <v>0.16171766817569733</v>
      </c>
      <c r="BQ516" s="8">
        <v>0.5</v>
      </c>
      <c r="BR516" s="8">
        <v>-1.355140209197998</v>
      </c>
      <c r="BS516" s="8">
        <v>7.355140209197998</v>
      </c>
      <c r="BT516" s="8">
        <v>1</v>
      </c>
      <c r="BU516" s="8">
        <v>0</v>
      </c>
      <c r="BV516" s="8">
        <v>0.15999999642372131</v>
      </c>
      <c r="BW516" s="8">
        <v>111115</v>
      </c>
      <c r="BX516">
        <f t="shared" si="290"/>
        <v>1.7534106445312498</v>
      </c>
      <c r="BY516">
        <f t="shared" si="291"/>
        <v>2.8606335912022638E-3</v>
      </c>
      <c r="BZ516">
        <f t="shared" si="292"/>
        <v>301.56202163696287</v>
      </c>
      <c r="CA516">
        <f t="shared" si="293"/>
        <v>298.86956253051756</v>
      </c>
      <c r="CB516">
        <f t="shared" si="294"/>
        <v>287.98087246937575</v>
      </c>
      <c r="CC516">
        <f t="shared" si="271"/>
        <v>0.5205563232506949</v>
      </c>
      <c r="CD516">
        <f t="shared" si="295"/>
        <v>3.8869503300719597</v>
      </c>
      <c r="CE516">
        <f t="shared" si="296"/>
        <v>38.484124745915736</v>
      </c>
      <c r="CF516">
        <f t="shared" si="297"/>
        <v>18.916713323186244</v>
      </c>
      <c r="CG516">
        <f t="shared" si="298"/>
        <v>27.065792083740234</v>
      </c>
      <c r="CH516">
        <f t="shared" si="299"/>
        <v>3.5930133856892064</v>
      </c>
      <c r="CI516">
        <f t="shared" si="300"/>
        <v>0.14683319753042373</v>
      </c>
      <c r="CJ516">
        <f t="shared" si="301"/>
        <v>1.9763358733084897</v>
      </c>
      <c r="CK516">
        <f t="shared" si="302"/>
        <v>1.6166775123807167</v>
      </c>
      <c r="CL516">
        <f t="shared" si="303"/>
        <v>9.1979736608996415E-2</v>
      </c>
      <c r="CM516">
        <f t="shared" si="304"/>
        <v>18.042392080508488</v>
      </c>
      <c r="CN516">
        <f t="shared" si="305"/>
        <v>0.45953883010865004</v>
      </c>
      <c r="CO516">
        <f t="shared" si="306"/>
        <v>50.176173071537292</v>
      </c>
      <c r="CP516">
        <f t="shared" si="307"/>
        <v>386.03653907998472</v>
      </c>
      <c r="CQ516">
        <f t="shared" si="308"/>
        <v>2.4062367688186877E-2</v>
      </c>
      <c r="CR516">
        <f t="shared" si="309"/>
        <v>0</v>
      </c>
      <c r="CS516">
        <f t="shared" si="310"/>
        <v>1574.881018927993</v>
      </c>
      <c r="CT516">
        <f t="shared" si="311"/>
        <v>0</v>
      </c>
      <c r="CU516" t="e">
        <f t="shared" si="312"/>
        <v>#DIV/0!</v>
      </c>
      <c r="CV516" t="e">
        <f t="shared" si="313"/>
        <v>#DIV/0!</v>
      </c>
    </row>
    <row r="517" spans="1:100" x14ac:dyDescent="0.3">
      <c r="A517" s="4" t="str">
        <f>VLOOKUP(B517,ListCodeMtrx!A$1:B$91,2,TRUE)</f>
        <v>M72</v>
      </c>
      <c r="B517">
        <v>72</v>
      </c>
      <c r="C517" s="10">
        <v>8</v>
      </c>
      <c r="D517" s="10">
        <v>3</v>
      </c>
      <c r="E517" s="10">
        <v>3</v>
      </c>
      <c r="F517" s="1">
        <v>79</v>
      </c>
      <c r="G517" s="3">
        <v>41323</v>
      </c>
      <c r="H517" s="11">
        <v>2</v>
      </c>
      <c r="I517" s="11">
        <v>171.66239081080425</v>
      </c>
      <c r="J517" s="11">
        <v>4.805181711217589</v>
      </c>
      <c r="K517" s="11">
        <v>231.68247698137441</v>
      </c>
      <c r="L517" s="11">
        <v>285.98541967701578</v>
      </c>
      <c r="M517" s="1">
        <v>46.3</v>
      </c>
      <c r="N517" s="8">
        <v>16</v>
      </c>
      <c r="O517" s="8" t="s">
        <v>695</v>
      </c>
      <c r="P517" s="12">
        <v>0.15763888888888888</v>
      </c>
      <c r="Q517" s="12">
        <f t="shared" si="269"/>
        <v>0.43828703703703698</v>
      </c>
      <c r="R517" s="8">
        <v>3292</v>
      </c>
      <c r="S517" s="8">
        <v>0</v>
      </c>
      <c r="T517" s="13">
        <v>50</v>
      </c>
      <c r="U517" s="14">
        <f t="shared" si="273"/>
        <v>-1.1217430954094101</v>
      </c>
      <c r="V517" s="14">
        <f t="shared" si="274"/>
        <v>0.16105030373565554</v>
      </c>
      <c r="W517" s="14">
        <f t="shared" si="275"/>
        <v>59.352529701833809</v>
      </c>
      <c r="X517">
        <v>28.677129745483398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t="e">
        <f t="shared" si="276"/>
        <v>#DIV/0!</v>
      </c>
      <c r="AG517" t="e">
        <f t="shared" si="277"/>
        <v>#DIV/0!</v>
      </c>
      <c r="AH517" t="e">
        <f t="shared" si="278"/>
        <v>#DIV/0!</v>
      </c>
      <c r="AI517" s="8">
        <v>-1</v>
      </c>
      <c r="AJ517" s="8">
        <v>0.87</v>
      </c>
      <c r="AK517" s="8">
        <v>0.92</v>
      </c>
      <c r="AL517" s="8">
        <v>9.9839849472045898</v>
      </c>
      <c r="AM517">
        <f t="shared" si="279"/>
        <v>0.87499199247360226</v>
      </c>
      <c r="AN517">
        <f t="shared" si="280"/>
        <v>-7.7406748314561789E-5</v>
      </c>
      <c r="AO517" t="e">
        <f t="shared" si="281"/>
        <v>#DIV/0!</v>
      </c>
      <c r="AP517" t="e">
        <f t="shared" si="282"/>
        <v>#DIV/0!</v>
      </c>
      <c r="AQ517" t="e">
        <f t="shared" si="283"/>
        <v>#DIV/0!</v>
      </c>
      <c r="AR517" s="8">
        <v>1799.2071533203125</v>
      </c>
      <c r="AS517" s="8">
        <v>0.5</v>
      </c>
      <c r="AT517" t="e">
        <f t="shared" si="284"/>
        <v>#DIV/0!</v>
      </c>
      <c r="AU517">
        <f t="shared" si="285"/>
        <v>3.1020902192023527</v>
      </c>
      <c r="AV517">
        <f t="shared" si="286"/>
        <v>1.9205166941746312</v>
      </c>
      <c r="AW517">
        <f t="shared" si="287"/>
        <v>28.677129745483398</v>
      </c>
      <c r="AX517" s="8">
        <v>2</v>
      </c>
      <c r="AY517">
        <f t="shared" si="288"/>
        <v>4.644859790802002</v>
      </c>
      <c r="AZ517" s="8">
        <v>1</v>
      </c>
      <c r="BA517">
        <f t="shared" si="289"/>
        <v>9.2897195816040039</v>
      </c>
      <c r="BB517" s="8">
        <v>25.804210662841797</v>
      </c>
      <c r="BC517" s="8">
        <v>28.677129745483398</v>
      </c>
      <c r="BD517" s="8">
        <v>25.006557464599609</v>
      </c>
      <c r="BE517" s="8">
        <v>49.197261810302734</v>
      </c>
      <c r="BF517" s="8">
        <v>49.748958587646484</v>
      </c>
      <c r="BG517" s="8">
        <v>18.334081649780273</v>
      </c>
      <c r="BH517" s="8">
        <v>20.067634582519531</v>
      </c>
      <c r="BI517" s="8">
        <v>55.515590667724609</v>
      </c>
      <c r="BJ517" s="8">
        <v>60.764785766601563</v>
      </c>
      <c r="BK517" s="8">
        <v>350.7061767578125</v>
      </c>
      <c r="BL517" s="8">
        <v>1797.4691162109375</v>
      </c>
      <c r="BM517" s="8">
        <v>1332.2633056640625</v>
      </c>
      <c r="BN517" s="8">
        <v>100.99478149414062</v>
      </c>
      <c r="BO517" s="8">
        <v>0.33072996139526367</v>
      </c>
      <c r="BP517" s="8">
        <v>0.18004347383975983</v>
      </c>
      <c r="BQ517" s="8">
        <v>0.5</v>
      </c>
      <c r="BR517" s="8">
        <v>-1.355140209197998</v>
      </c>
      <c r="BS517" s="8">
        <v>7.355140209197998</v>
      </c>
      <c r="BT517" s="8">
        <v>1</v>
      </c>
      <c r="BU517" s="8">
        <v>0</v>
      </c>
      <c r="BV517" s="8">
        <v>0.15999999642372131</v>
      </c>
      <c r="BW517" s="8">
        <v>111115</v>
      </c>
      <c r="BX517">
        <f t="shared" si="290"/>
        <v>1.7535308837890624</v>
      </c>
      <c r="BY517">
        <f t="shared" si="291"/>
        <v>3.1020902192023525E-3</v>
      </c>
      <c r="BZ517">
        <f t="shared" si="292"/>
        <v>301.82712974548338</v>
      </c>
      <c r="CA517">
        <f t="shared" si="293"/>
        <v>298.95421066284177</v>
      </c>
      <c r="CB517">
        <f t="shared" si="294"/>
        <v>287.59505216549951</v>
      </c>
      <c r="CC517">
        <f t="shared" si="271"/>
        <v>0.46782906355266773</v>
      </c>
      <c r="CD517">
        <f t="shared" si="295"/>
        <v>3.947243063940451</v>
      </c>
      <c r="CE517">
        <f t="shared" si="296"/>
        <v>39.083633882305662</v>
      </c>
      <c r="CF517">
        <f t="shared" si="297"/>
        <v>19.015999299786131</v>
      </c>
      <c r="CG517">
        <f t="shared" si="298"/>
        <v>27.240670204162598</v>
      </c>
      <c r="CH517">
        <f t="shared" si="299"/>
        <v>3.6300648867861391</v>
      </c>
      <c r="CI517">
        <f t="shared" si="300"/>
        <v>0.15830585004055694</v>
      </c>
      <c r="CJ517">
        <f t="shared" si="301"/>
        <v>2.0267263697658198</v>
      </c>
      <c r="CK517">
        <f t="shared" si="302"/>
        <v>1.6033385170203194</v>
      </c>
      <c r="CL517">
        <f t="shared" si="303"/>
        <v>9.918412163790237E-2</v>
      </c>
      <c r="CM517">
        <f t="shared" si="304"/>
        <v>5.994295768361197</v>
      </c>
      <c r="CN517">
        <f t="shared" si="305"/>
        <v>1.1930406462130858</v>
      </c>
      <c r="CO517">
        <f t="shared" si="306"/>
        <v>50.716908866643976</v>
      </c>
      <c r="CP517">
        <f t="shared" si="307"/>
        <v>49.911972461800609</v>
      </c>
      <c r="CQ517">
        <f t="shared" si="308"/>
        <v>-1.1398335817164332E-2</v>
      </c>
      <c r="CR517">
        <f t="shared" si="309"/>
        <v>0</v>
      </c>
      <c r="CS517">
        <f t="shared" si="310"/>
        <v>1572.7710834031732</v>
      </c>
      <c r="CT517">
        <f t="shared" si="311"/>
        <v>0</v>
      </c>
      <c r="CU517" t="e">
        <f t="shared" si="312"/>
        <v>#DIV/0!</v>
      </c>
      <c r="CV517" t="e">
        <f t="shared" si="313"/>
        <v>#DIV/0!</v>
      </c>
    </row>
    <row r="518" spans="1:100" x14ac:dyDescent="0.3">
      <c r="A518" s="4" t="str">
        <f>VLOOKUP(B518,ListCodeMtrx!A$1:B$91,2,TRUE)</f>
        <v>M72</v>
      </c>
      <c r="B518">
        <v>72</v>
      </c>
      <c r="C518" s="10">
        <v>8</v>
      </c>
      <c r="D518" s="10">
        <v>3</v>
      </c>
      <c r="E518" s="10">
        <v>3</v>
      </c>
      <c r="F518" s="1">
        <v>79</v>
      </c>
      <c r="G518" s="3">
        <v>41323</v>
      </c>
      <c r="H518" s="11">
        <v>2</v>
      </c>
      <c r="I518" s="11">
        <v>171.66239081080425</v>
      </c>
      <c r="J518" s="11">
        <v>4.805181711217589</v>
      </c>
      <c r="K518" s="11">
        <v>231.68247698137441</v>
      </c>
      <c r="L518" s="11">
        <v>285.98541967701578</v>
      </c>
      <c r="M518" s="1">
        <v>46.3</v>
      </c>
      <c r="N518" s="8">
        <v>17</v>
      </c>
      <c r="O518" s="8" t="s">
        <v>696</v>
      </c>
      <c r="P518" s="12">
        <v>0.15763888888888888</v>
      </c>
      <c r="Q518" s="12">
        <f t="shared" si="269"/>
        <v>0.44017361111111108</v>
      </c>
      <c r="R518" s="8">
        <v>3455</v>
      </c>
      <c r="S518" s="8">
        <v>0</v>
      </c>
      <c r="T518" s="13">
        <v>150</v>
      </c>
      <c r="U518" s="14">
        <f t="shared" si="273"/>
        <v>6.4546924196662792</v>
      </c>
      <c r="V518" s="14">
        <f t="shared" si="274"/>
        <v>0.18612255874653327</v>
      </c>
      <c r="W518" s="14">
        <f t="shared" si="275"/>
        <v>86.830820952590528</v>
      </c>
      <c r="X518">
        <v>28.557903289794922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t="e">
        <f t="shared" si="276"/>
        <v>#DIV/0!</v>
      </c>
      <c r="AG518" t="e">
        <f t="shared" si="277"/>
        <v>#DIV/0!</v>
      </c>
      <c r="AH518" t="e">
        <f t="shared" si="278"/>
        <v>#DIV/0!</v>
      </c>
      <c r="AI518" s="8">
        <v>-1</v>
      </c>
      <c r="AJ518" s="8">
        <v>0.87</v>
      </c>
      <c r="AK518" s="8">
        <v>0.92</v>
      </c>
      <c r="AL518" s="8">
        <v>9.9839849472045898</v>
      </c>
      <c r="AM518">
        <f t="shared" si="279"/>
        <v>0.87499199247360226</v>
      </c>
      <c r="AN518">
        <f t="shared" si="280"/>
        <v>4.7387876525116501E-3</v>
      </c>
      <c r="AO518" t="e">
        <f t="shared" si="281"/>
        <v>#DIV/0!</v>
      </c>
      <c r="AP518" t="e">
        <f t="shared" si="282"/>
        <v>#DIV/0!</v>
      </c>
      <c r="AQ518" t="e">
        <f t="shared" si="283"/>
        <v>#DIV/0!</v>
      </c>
      <c r="AR518" s="8">
        <v>1799.2071533203125</v>
      </c>
      <c r="AS518" s="8">
        <v>0.5</v>
      </c>
      <c r="AT518" t="e">
        <f t="shared" si="284"/>
        <v>#DIV/0!</v>
      </c>
      <c r="AU518">
        <f t="shared" si="285"/>
        <v>3.4393232322581446</v>
      </c>
      <c r="AV518">
        <f t="shared" si="286"/>
        <v>1.8471296031954152</v>
      </c>
      <c r="AW518">
        <f t="shared" si="287"/>
        <v>28.557903289794922</v>
      </c>
      <c r="AX518" s="8">
        <v>2</v>
      </c>
      <c r="AY518">
        <f t="shared" si="288"/>
        <v>4.644859790802002</v>
      </c>
      <c r="AZ518" s="8">
        <v>1</v>
      </c>
      <c r="BA518">
        <f t="shared" si="289"/>
        <v>9.2897195816040039</v>
      </c>
      <c r="BB518" s="8">
        <v>25.807361602783203</v>
      </c>
      <c r="BC518" s="8">
        <v>28.557903289794922</v>
      </c>
      <c r="BD518" s="8">
        <v>25.001850128173828</v>
      </c>
      <c r="BE518" s="8">
        <v>150.75241088867187</v>
      </c>
      <c r="BF518" s="8">
        <v>146.78317260742187</v>
      </c>
      <c r="BG518" s="8">
        <v>18.603988647460938</v>
      </c>
      <c r="BH518" s="8">
        <v>20.52528190612793</v>
      </c>
      <c r="BI518" s="8">
        <v>56.321033477783203</v>
      </c>
      <c r="BJ518" s="8">
        <v>62.137485504150391</v>
      </c>
      <c r="BK518" s="8">
        <v>350.67318725585937</v>
      </c>
      <c r="BL518" s="8">
        <v>1797.8704833984375</v>
      </c>
      <c r="BM518" s="8">
        <v>1292.4320068359375</v>
      </c>
      <c r="BN518" s="8">
        <v>100.99242401123047</v>
      </c>
      <c r="BO518" s="8">
        <v>0.80680418014526367</v>
      </c>
      <c r="BP518" s="8">
        <v>0.17549635469913483</v>
      </c>
      <c r="BQ518" s="8">
        <v>0.25</v>
      </c>
      <c r="BR518" s="8">
        <v>-1.355140209197998</v>
      </c>
      <c r="BS518" s="8">
        <v>7.355140209197998</v>
      </c>
      <c r="BT518" s="8">
        <v>1</v>
      </c>
      <c r="BU518" s="8">
        <v>0</v>
      </c>
      <c r="BV518" s="8">
        <v>0.15999999642372131</v>
      </c>
      <c r="BW518" s="8">
        <v>111115</v>
      </c>
      <c r="BX518">
        <f t="shared" si="290"/>
        <v>1.7533659362792966</v>
      </c>
      <c r="BY518">
        <f t="shared" si="291"/>
        <v>3.4393232322581448E-3</v>
      </c>
      <c r="BZ518">
        <f t="shared" si="292"/>
        <v>301.7079032897949</v>
      </c>
      <c r="CA518">
        <f t="shared" si="293"/>
        <v>298.95736160278318</v>
      </c>
      <c r="CB518">
        <f t="shared" si="294"/>
        <v>287.65927091406411</v>
      </c>
      <c r="CC518">
        <f t="shared" si="271"/>
        <v>0.41454052527220059</v>
      </c>
      <c r="CD518">
        <f t="shared" si="295"/>
        <v>3.9200275764091237</v>
      </c>
      <c r="CE518">
        <f t="shared" si="296"/>
        <v>38.815065731794029</v>
      </c>
      <c r="CF518">
        <f t="shared" si="297"/>
        <v>18.289783825666099</v>
      </c>
      <c r="CG518">
        <f t="shared" si="298"/>
        <v>27.182632446289062</v>
      </c>
      <c r="CH518">
        <f t="shared" si="299"/>
        <v>3.6177316024841022</v>
      </c>
      <c r="CI518">
        <f t="shared" si="300"/>
        <v>0.18246677740686276</v>
      </c>
      <c r="CJ518">
        <f t="shared" si="301"/>
        <v>2.0728979732137085</v>
      </c>
      <c r="CK518">
        <f t="shared" si="302"/>
        <v>1.5448336292703937</v>
      </c>
      <c r="CL518">
        <f t="shared" si="303"/>
        <v>0.11436464539134591</v>
      </c>
      <c r="CM518">
        <f t="shared" si="304"/>
        <v>8.7692550868872576</v>
      </c>
      <c r="CN518">
        <f t="shared" si="305"/>
        <v>0.59155841511086171</v>
      </c>
      <c r="CO518">
        <f t="shared" si="306"/>
        <v>52.392688891565086</v>
      </c>
      <c r="CP518">
        <f t="shared" si="307"/>
        <v>145.84516423267985</v>
      </c>
      <c r="CQ518">
        <f t="shared" si="308"/>
        <v>2.3187514897291494E-2</v>
      </c>
      <c r="CR518">
        <f t="shared" si="309"/>
        <v>0</v>
      </c>
      <c r="CS518">
        <f t="shared" si="310"/>
        <v>1573.1222764782774</v>
      </c>
      <c r="CT518">
        <f t="shared" si="311"/>
        <v>0</v>
      </c>
      <c r="CU518" t="e">
        <f t="shared" si="312"/>
        <v>#DIV/0!</v>
      </c>
      <c r="CV518" t="e">
        <f t="shared" si="313"/>
        <v>#DIV/0!</v>
      </c>
    </row>
    <row r="519" spans="1:100" x14ac:dyDescent="0.3">
      <c r="A519" s="4" t="str">
        <f>VLOOKUP(B519,ListCodeMtrx!A$1:B$91,2,TRUE)</f>
        <v>M72</v>
      </c>
      <c r="B519">
        <v>72</v>
      </c>
      <c r="C519" s="10">
        <v>8</v>
      </c>
      <c r="D519" s="10">
        <v>3</v>
      </c>
      <c r="E519" s="10">
        <v>3</v>
      </c>
      <c r="F519" s="1">
        <v>79</v>
      </c>
      <c r="G519" s="3">
        <v>41323</v>
      </c>
      <c r="H519" s="11">
        <v>2</v>
      </c>
      <c r="I519" s="11">
        <v>171.66239081080425</v>
      </c>
      <c r="J519" s="11">
        <v>4.805181711217589</v>
      </c>
      <c r="K519" s="11">
        <v>231.68247698137441</v>
      </c>
      <c r="L519" s="11">
        <v>285.98541967701578</v>
      </c>
      <c r="M519" s="1">
        <v>46.3</v>
      </c>
      <c r="N519" s="8">
        <v>18</v>
      </c>
      <c r="O519" s="8" t="s">
        <v>697</v>
      </c>
      <c r="P519" s="12">
        <v>0.15763888888888888</v>
      </c>
      <c r="Q519" s="12">
        <f t="shared" si="269"/>
        <v>0.44259259259259254</v>
      </c>
      <c r="R519" s="8">
        <v>3664</v>
      </c>
      <c r="S519" s="8">
        <v>0</v>
      </c>
      <c r="T519" s="13" t="s">
        <v>192</v>
      </c>
      <c r="U519" s="14">
        <f t="shared" si="273"/>
        <v>25.447226218594071</v>
      </c>
      <c r="V519" s="14">
        <f t="shared" si="274"/>
        <v>0.21695500404982357</v>
      </c>
      <c r="W519" s="14">
        <f t="shared" si="275"/>
        <v>184.94158936110861</v>
      </c>
      <c r="X519">
        <v>28.402095794677734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t="e">
        <f t="shared" si="276"/>
        <v>#DIV/0!</v>
      </c>
      <c r="AG519" t="e">
        <f t="shared" si="277"/>
        <v>#DIV/0!</v>
      </c>
      <c r="AH519" t="e">
        <f t="shared" si="278"/>
        <v>#DIV/0!</v>
      </c>
      <c r="AI519" s="8">
        <v>-1</v>
      </c>
      <c r="AJ519" s="8">
        <v>0.87</v>
      </c>
      <c r="AK519" s="8">
        <v>0.92</v>
      </c>
      <c r="AL519" s="8">
        <v>9.9557476043701172</v>
      </c>
      <c r="AM519">
        <f t="shared" si="279"/>
        <v>0.87497787380218517</v>
      </c>
      <c r="AN519">
        <f t="shared" si="280"/>
        <v>1.6768854770776675E-2</v>
      </c>
      <c r="AO519" t="e">
        <f t="shared" si="281"/>
        <v>#DIV/0!</v>
      </c>
      <c r="AP519" t="e">
        <f t="shared" si="282"/>
        <v>#DIV/0!</v>
      </c>
      <c r="AQ519" t="e">
        <f t="shared" si="283"/>
        <v>#DIV/0!</v>
      </c>
      <c r="AR519" s="8">
        <v>1799.2071533203125</v>
      </c>
      <c r="AS519" s="8">
        <v>0.5</v>
      </c>
      <c r="AT519" t="e">
        <f t="shared" si="284"/>
        <v>#DIV/0!</v>
      </c>
      <c r="AU519">
        <f t="shared" si="285"/>
        <v>3.7899445421135436</v>
      </c>
      <c r="AV519">
        <f t="shared" si="286"/>
        <v>1.7515128180293114</v>
      </c>
      <c r="AW519">
        <f t="shared" si="287"/>
        <v>28.402095794677734</v>
      </c>
      <c r="AX519" s="8">
        <v>2</v>
      </c>
      <c r="AY519">
        <f t="shared" si="288"/>
        <v>4.644859790802002</v>
      </c>
      <c r="AZ519" s="8">
        <v>1</v>
      </c>
      <c r="BA519">
        <f t="shared" si="289"/>
        <v>9.2897195816040039</v>
      </c>
      <c r="BB519" s="8">
        <v>25.827398300170898</v>
      </c>
      <c r="BC519" s="8">
        <v>28.402095794677734</v>
      </c>
      <c r="BD519" s="8">
        <v>25.002775192260742</v>
      </c>
      <c r="BE519" s="8">
        <v>399.82400512695312</v>
      </c>
      <c r="BF519" s="8">
        <v>384.47946166992187</v>
      </c>
      <c r="BG519" s="8">
        <v>19.007806777954102</v>
      </c>
      <c r="BH519" s="8">
        <v>21.123689651489258</v>
      </c>
      <c r="BI519" s="8">
        <v>57.471572875976562</v>
      </c>
      <c r="BJ519" s="8">
        <v>63.869106292724609</v>
      </c>
      <c r="BK519" s="8">
        <v>350.67034912109375</v>
      </c>
      <c r="BL519" s="8">
        <v>1802.5181884765625</v>
      </c>
      <c r="BM519" s="8">
        <v>1314.176025390625</v>
      </c>
      <c r="BN519" s="8">
        <v>100.98594665527344</v>
      </c>
      <c r="BO519" s="8">
        <v>1.7166247367858887</v>
      </c>
      <c r="BP519" s="8">
        <v>0.16850782930850983</v>
      </c>
      <c r="BQ519" s="8">
        <v>0.5</v>
      </c>
      <c r="BR519" s="8">
        <v>-1.355140209197998</v>
      </c>
      <c r="BS519" s="8">
        <v>7.355140209197998</v>
      </c>
      <c r="BT519" s="8">
        <v>1</v>
      </c>
      <c r="BU519" s="8">
        <v>0</v>
      </c>
      <c r="BV519" s="8">
        <v>0.15999999642372131</v>
      </c>
      <c r="BW519" s="8">
        <v>111115</v>
      </c>
      <c r="BX519">
        <f t="shared" si="290"/>
        <v>1.7533517456054686</v>
      </c>
      <c r="BY519">
        <f t="shared" si="291"/>
        <v>3.7899445421135437E-3</v>
      </c>
      <c r="BZ519">
        <f t="shared" si="292"/>
        <v>301.55209579467771</v>
      </c>
      <c r="CA519">
        <f t="shared" si="293"/>
        <v>298.97739830017088</v>
      </c>
      <c r="CB519">
        <f t="shared" si="294"/>
        <v>288.40290370994262</v>
      </c>
      <c r="CC519">
        <f t="shared" si="271"/>
        <v>0.36410217849996607</v>
      </c>
      <c r="CD519">
        <f t="shared" si="295"/>
        <v>3.884708614337157</v>
      </c>
      <c r="CE519">
        <f t="shared" si="296"/>
        <v>38.467814017707184</v>
      </c>
      <c r="CF519">
        <f t="shared" si="297"/>
        <v>17.344124366217926</v>
      </c>
      <c r="CG519">
        <f t="shared" si="298"/>
        <v>27.114747047424316</v>
      </c>
      <c r="CH519">
        <f t="shared" si="299"/>
        <v>3.6033520732137223</v>
      </c>
      <c r="CI519">
        <f t="shared" si="300"/>
        <v>0.21200380125454857</v>
      </c>
      <c r="CJ519">
        <f t="shared" si="301"/>
        <v>2.1331957963078456</v>
      </c>
      <c r="CK519">
        <f t="shared" si="302"/>
        <v>1.4701562769058767</v>
      </c>
      <c r="CL519">
        <f t="shared" si="303"/>
        <v>0.13293848939012798</v>
      </c>
      <c r="CM519">
        <f t="shared" si="304"/>
        <v>18.6765014775624</v>
      </c>
      <c r="CN519">
        <f t="shared" si="305"/>
        <v>0.48101812397948623</v>
      </c>
      <c r="CO519">
        <f t="shared" si="306"/>
        <v>54.588517946976523</v>
      </c>
      <c r="CP519">
        <f t="shared" si="307"/>
        <v>380.78142158449981</v>
      </c>
      <c r="CQ519">
        <f t="shared" si="308"/>
        <v>3.6480938575051539E-2</v>
      </c>
      <c r="CR519">
        <f t="shared" si="309"/>
        <v>0</v>
      </c>
      <c r="CS519">
        <f t="shared" si="310"/>
        <v>1577.1635320429891</v>
      </c>
      <c r="CT519">
        <f t="shared" si="311"/>
        <v>0</v>
      </c>
      <c r="CU519" t="e">
        <f t="shared" si="312"/>
        <v>#DIV/0!</v>
      </c>
      <c r="CV519" t="e">
        <f t="shared" si="313"/>
        <v>#DIV/0!</v>
      </c>
    </row>
    <row r="520" spans="1:100" x14ac:dyDescent="0.3">
      <c r="A520" s="4" t="str">
        <f>VLOOKUP(B520,ListCodeMtrx!A$1:B$91,2,TRUE)</f>
        <v>M72</v>
      </c>
      <c r="B520">
        <v>72</v>
      </c>
      <c r="C520" s="10">
        <v>8</v>
      </c>
      <c r="D520" s="10">
        <v>3</v>
      </c>
      <c r="E520" s="10">
        <v>3</v>
      </c>
      <c r="F520" s="1">
        <v>79</v>
      </c>
      <c r="G520" s="3">
        <v>41323</v>
      </c>
      <c r="H520" s="11">
        <v>2</v>
      </c>
      <c r="I520" s="11">
        <v>171.66239081080425</v>
      </c>
      <c r="J520" s="11">
        <v>4.805181711217589</v>
      </c>
      <c r="K520" s="11">
        <v>231.68247698137441</v>
      </c>
      <c r="L520" s="11">
        <v>285.98541967701578</v>
      </c>
      <c r="M520" s="1">
        <v>46.3</v>
      </c>
      <c r="N520" s="8">
        <v>19</v>
      </c>
      <c r="O520" s="8" t="s">
        <v>698</v>
      </c>
      <c r="P520" s="12">
        <v>0.15763888888888888</v>
      </c>
      <c r="Q520" s="12">
        <f t="shared" si="269"/>
        <v>0.44487268518518519</v>
      </c>
      <c r="R520" s="8">
        <v>3861</v>
      </c>
      <c r="S520" s="8">
        <v>0</v>
      </c>
      <c r="T520" s="13">
        <v>800</v>
      </c>
      <c r="U520" s="14">
        <f t="shared" si="273"/>
        <v>48.102496175222704</v>
      </c>
      <c r="V520" s="14">
        <f t="shared" si="274"/>
        <v>0.21985290664978618</v>
      </c>
      <c r="W520" s="14">
        <f t="shared" si="275"/>
        <v>397.85199528205993</v>
      </c>
      <c r="X520">
        <v>28.318071365356445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t="e">
        <f t="shared" si="276"/>
        <v>#DIV/0!</v>
      </c>
      <c r="AG520" t="e">
        <f t="shared" si="277"/>
        <v>#DIV/0!</v>
      </c>
      <c r="AH520" t="e">
        <f t="shared" si="278"/>
        <v>#DIV/0!</v>
      </c>
      <c r="AI520" s="8">
        <v>-1</v>
      </c>
      <c r="AJ520" s="8">
        <v>0.87</v>
      </c>
      <c r="AK520" s="8">
        <v>0.92</v>
      </c>
      <c r="AL520" s="8">
        <v>9.9839849472045898</v>
      </c>
      <c r="AM520">
        <f t="shared" si="279"/>
        <v>0.87499199247360226</v>
      </c>
      <c r="AN520">
        <f t="shared" si="280"/>
        <v>3.1205368628644387E-2</v>
      </c>
      <c r="AO520" t="e">
        <f t="shared" si="281"/>
        <v>#DIV/0!</v>
      </c>
      <c r="AP520" t="e">
        <f t="shared" si="282"/>
        <v>#DIV/0!</v>
      </c>
      <c r="AQ520" t="e">
        <f t="shared" si="283"/>
        <v>#DIV/0!</v>
      </c>
      <c r="AR520" s="8">
        <v>1799.2071533203125</v>
      </c>
      <c r="AS520" s="8">
        <v>0.5</v>
      </c>
      <c r="AT520" t="e">
        <f t="shared" si="284"/>
        <v>#DIV/0!</v>
      </c>
      <c r="AU520">
        <f t="shared" si="285"/>
        <v>3.7436379968837308</v>
      </c>
      <c r="AV520">
        <f t="shared" si="286"/>
        <v>1.7077247878873214</v>
      </c>
      <c r="AW520">
        <f t="shared" si="287"/>
        <v>28.318071365356445</v>
      </c>
      <c r="AX520" s="8">
        <v>2</v>
      </c>
      <c r="AY520">
        <f t="shared" si="288"/>
        <v>4.644859790802002</v>
      </c>
      <c r="AZ520" s="8">
        <v>1</v>
      </c>
      <c r="BA520">
        <f t="shared" si="289"/>
        <v>9.2897195816040039</v>
      </c>
      <c r="BB520" s="8">
        <v>25.801357269287109</v>
      </c>
      <c r="BC520" s="8">
        <v>28.318071365356445</v>
      </c>
      <c r="BD520" s="8">
        <v>24.999990463256836</v>
      </c>
      <c r="BE520" s="8">
        <v>800.34423828125</v>
      </c>
      <c r="BF520" s="8">
        <v>771.26513671875</v>
      </c>
      <c r="BG520" s="8">
        <v>19.281112670898438</v>
      </c>
      <c r="BH520" s="8">
        <v>21.370454788208008</v>
      </c>
      <c r="BI520" s="8">
        <v>58.386249542236328</v>
      </c>
      <c r="BJ520" s="8">
        <v>64.713111877441406</v>
      </c>
      <c r="BK520" s="8">
        <v>350.69744873046875</v>
      </c>
      <c r="BL520" s="8">
        <v>1798.333251953125</v>
      </c>
      <c r="BM520" s="8">
        <v>1331.2025146484375</v>
      </c>
      <c r="BN520" s="8">
        <v>100.98298645019531</v>
      </c>
      <c r="BO520" s="8">
        <v>2.6719470024108887</v>
      </c>
      <c r="BP520" s="8">
        <v>0.15899206697940826</v>
      </c>
      <c r="BQ520" s="8">
        <v>0.25</v>
      </c>
      <c r="BR520" s="8">
        <v>-1.355140209197998</v>
      </c>
      <c r="BS520" s="8">
        <v>7.355140209197998</v>
      </c>
      <c r="BT520" s="8">
        <v>1</v>
      </c>
      <c r="BU520" s="8">
        <v>0</v>
      </c>
      <c r="BV520" s="8">
        <v>0.15999999642372131</v>
      </c>
      <c r="BW520" s="8">
        <v>111115</v>
      </c>
      <c r="BX520">
        <f t="shared" si="290"/>
        <v>1.7534872436523434</v>
      </c>
      <c r="BY520">
        <f t="shared" si="291"/>
        <v>3.7436379968837307E-3</v>
      </c>
      <c r="BZ520">
        <f t="shared" si="292"/>
        <v>301.46807136535642</v>
      </c>
      <c r="CA520">
        <f t="shared" si="293"/>
        <v>298.95135726928709</v>
      </c>
      <c r="CB520">
        <f t="shared" si="294"/>
        <v>287.73331388115912</v>
      </c>
      <c r="CC520">
        <f t="shared" si="271"/>
        <v>0.37235880245207653</v>
      </c>
      <c r="CD520">
        <f t="shared" si="295"/>
        <v>3.8657771341994422</v>
      </c>
      <c r="CE520">
        <f t="shared" si="296"/>
        <v>38.281469682083909</v>
      </c>
      <c r="CF520">
        <f t="shared" si="297"/>
        <v>16.911014893875901</v>
      </c>
      <c r="CG520">
        <f t="shared" si="298"/>
        <v>27.059714317321777</v>
      </c>
      <c r="CH520">
        <f t="shared" si="299"/>
        <v>3.5917316446556997</v>
      </c>
      <c r="CI520">
        <f t="shared" si="300"/>
        <v>0.214770101863129</v>
      </c>
      <c r="CJ520">
        <f t="shared" si="301"/>
        <v>2.1580523463121208</v>
      </c>
      <c r="CK520">
        <f t="shared" si="302"/>
        <v>1.4336792983435789</v>
      </c>
      <c r="CL520">
        <f t="shared" si="303"/>
        <v>0.1346789018747809</v>
      </c>
      <c r="CM520">
        <f t="shared" si="304"/>
        <v>40.176282648751425</v>
      </c>
      <c r="CN520">
        <f t="shared" si="305"/>
        <v>0.51584335443278417</v>
      </c>
      <c r="CO520">
        <f t="shared" si="306"/>
        <v>55.51915466259436</v>
      </c>
      <c r="CP520">
        <f t="shared" si="307"/>
        <v>764.27478902675455</v>
      </c>
      <c r="CQ520">
        <f t="shared" si="308"/>
        <v>3.4943059265501356E-2</v>
      </c>
      <c r="CR520">
        <f t="shared" si="309"/>
        <v>0</v>
      </c>
      <c r="CS520">
        <f t="shared" si="310"/>
        <v>1573.5271952579974</v>
      </c>
      <c r="CT520">
        <f t="shared" si="311"/>
        <v>0</v>
      </c>
      <c r="CU520" t="e">
        <f t="shared" si="312"/>
        <v>#DIV/0!</v>
      </c>
      <c r="CV520" t="e">
        <f t="shared" si="313"/>
        <v>#DIV/0!</v>
      </c>
    </row>
    <row r="521" spans="1:100" x14ac:dyDescent="0.3">
      <c r="A521" s="4" t="str">
        <f>VLOOKUP(B521,ListCodeMtrx!A$1:B$91,2,TRUE)</f>
        <v>M72</v>
      </c>
      <c r="B521" s="5">
        <v>72</v>
      </c>
      <c r="C521" s="10">
        <v>8</v>
      </c>
      <c r="D521" s="10">
        <v>3</v>
      </c>
      <c r="E521" s="10">
        <v>3</v>
      </c>
      <c r="F521" s="1">
        <v>79</v>
      </c>
      <c r="G521" s="17">
        <v>41323</v>
      </c>
      <c r="H521" s="11">
        <v>2</v>
      </c>
      <c r="I521" s="11">
        <v>171.66239081080425</v>
      </c>
      <c r="J521" s="11">
        <v>4.805181711217589</v>
      </c>
      <c r="K521" s="11">
        <v>231.68247698137441</v>
      </c>
      <c r="L521" s="11">
        <v>285.98541967701578</v>
      </c>
      <c r="M521" s="1">
        <v>46.3</v>
      </c>
      <c r="N521" s="19">
        <v>20</v>
      </c>
      <c r="O521" s="19" t="s">
        <v>699</v>
      </c>
      <c r="P521" s="12">
        <v>0.15763888888888888</v>
      </c>
      <c r="Q521" s="12">
        <f t="shared" si="269"/>
        <v>0.44621527777777781</v>
      </c>
      <c r="R521" s="19">
        <v>3968</v>
      </c>
      <c r="S521" s="19">
        <v>0</v>
      </c>
      <c r="T521" s="13" t="s">
        <v>194</v>
      </c>
      <c r="U521" s="5">
        <f t="shared" si="273"/>
        <v>25.396308129676239</v>
      </c>
      <c r="V521" s="5">
        <f t="shared" si="274"/>
        <v>0.22327691789467549</v>
      </c>
      <c r="W521" s="5">
        <f t="shared" si="275"/>
        <v>201.65527431241165</v>
      </c>
      <c r="X521" s="5">
        <v>28.389213562011719</v>
      </c>
      <c r="Y521" s="19">
        <v>3</v>
      </c>
      <c r="Z521" s="19">
        <v>3</v>
      </c>
      <c r="AA521" s="19">
        <v>0</v>
      </c>
      <c r="AB521" s="19">
        <v>0</v>
      </c>
      <c r="AC521" s="19">
        <v>498.6171875</v>
      </c>
      <c r="AD521" s="19">
        <v>883.265380859375</v>
      </c>
      <c r="AE521" s="19">
        <v>667.1025390625</v>
      </c>
      <c r="AF521" s="5" t="e">
        <f t="shared" si="276"/>
        <v>#DIV/0!</v>
      </c>
      <c r="AG521" s="5">
        <f t="shared" si="277"/>
        <v>0.43548428557805663</v>
      </c>
      <c r="AH521" s="5">
        <f t="shared" si="278"/>
        <v>0.24473147762970046</v>
      </c>
      <c r="AI521" s="19">
        <v>-1</v>
      </c>
      <c r="AJ521" s="19">
        <v>0.87</v>
      </c>
      <c r="AK521" s="19">
        <v>0.92</v>
      </c>
      <c r="AL521" s="19">
        <v>9.9839849472045898</v>
      </c>
      <c r="AM521" s="5">
        <f t="shared" si="279"/>
        <v>0.87499199247360226</v>
      </c>
      <c r="AN521" s="5">
        <f t="shared" si="280"/>
        <v>1.677554241622296E-2</v>
      </c>
      <c r="AO521" s="5">
        <f t="shared" si="281"/>
        <v>0.56197545062928467</v>
      </c>
      <c r="AP521" s="5">
        <f t="shared" si="282"/>
        <v>1.7714298724597715</v>
      </c>
      <c r="AQ521" s="5">
        <f t="shared" si="283"/>
        <v>-1</v>
      </c>
      <c r="AR521" s="19">
        <v>1798.3016357421875</v>
      </c>
      <c r="AS521" s="19">
        <v>0.5</v>
      </c>
      <c r="AT521" s="5">
        <f t="shared" si="284"/>
        <v>192.54243267559934</v>
      </c>
      <c r="AU521" s="5">
        <f t="shared" si="285"/>
        <v>3.8742519834383096</v>
      </c>
      <c r="AV521" s="5">
        <f t="shared" si="286"/>
        <v>1.7407761265915007</v>
      </c>
      <c r="AW521" s="5">
        <f t="shared" si="287"/>
        <v>28.389213562011719</v>
      </c>
      <c r="AX521" s="19">
        <v>2</v>
      </c>
      <c r="AY521" s="5">
        <f t="shared" si="288"/>
        <v>4.644859790802002</v>
      </c>
      <c r="AZ521" s="19">
        <v>1</v>
      </c>
      <c r="BA521" s="5">
        <f t="shared" si="289"/>
        <v>9.2897195816040039</v>
      </c>
      <c r="BB521" s="19">
        <v>25.793352127075195</v>
      </c>
      <c r="BC521" s="19">
        <v>28.389213562011719</v>
      </c>
      <c r="BD521" s="19">
        <v>24.998559951782227</v>
      </c>
      <c r="BE521" s="19">
        <v>411.21389770507812</v>
      </c>
      <c r="BF521" s="19">
        <v>395.85525512695312</v>
      </c>
      <c r="BG521" s="19">
        <v>19.039882659912109</v>
      </c>
      <c r="BH521" s="19">
        <v>21.202590942382812</v>
      </c>
      <c r="BI521" s="19">
        <v>57.681076049804688</v>
      </c>
      <c r="BJ521" s="19">
        <v>64.23297119140625</v>
      </c>
      <c r="BK521" s="19">
        <v>350.681396484375</v>
      </c>
      <c r="BL521" s="19">
        <v>1798.3016357421875</v>
      </c>
      <c r="BM521" s="19">
        <v>1301.092529296875</v>
      </c>
      <c r="BN521" s="19">
        <v>100.97939300537109</v>
      </c>
      <c r="BO521" s="19">
        <v>1.8173327445983887</v>
      </c>
      <c r="BP521" s="19">
        <v>0.18104864656925201</v>
      </c>
      <c r="BQ521" s="19">
        <v>0.25</v>
      </c>
      <c r="BR521" s="19">
        <v>-1.355140209197998</v>
      </c>
      <c r="BS521" s="19">
        <v>7.355140209197998</v>
      </c>
      <c r="BT521" s="19">
        <v>1</v>
      </c>
      <c r="BU521" s="19">
        <v>0</v>
      </c>
      <c r="BV521" s="19">
        <v>0.15999999642372131</v>
      </c>
      <c r="BW521" s="19">
        <v>111115</v>
      </c>
      <c r="BX521" s="5">
        <f t="shared" si="290"/>
        <v>1.753406982421875</v>
      </c>
      <c r="BY521" s="5">
        <f t="shared" si="291"/>
        <v>3.8742519834383095E-3</v>
      </c>
      <c r="BZ521" s="5">
        <f t="shared" si="292"/>
        <v>301.5392135620117</v>
      </c>
      <c r="CA521" s="5">
        <f t="shared" si="293"/>
        <v>298.94335212707517</v>
      </c>
      <c r="CB521" s="5">
        <f t="shared" si="294"/>
        <v>287.72825528752219</v>
      </c>
      <c r="CC521" s="5">
        <f t="shared" si="271"/>
        <v>0.34561618742080125</v>
      </c>
      <c r="CD521" s="5">
        <f t="shared" si="295"/>
        <v>3.881800890094496</v>
      </c>
      <c r="CE521" s="5">
        <f t="shared" si="296"/>
        <v>38.441515388075494</v>
      </c>
      <c r="CF521" s="5">
        <f t="shared" si="297"/>
        <v>17.238924445692682</v>
      </c>
      <c r="CG521" s="5">
        <f t="shared" si="298"/>
        <v>27.091282844543457</v>
      </c>
      <c r="CH521" s="5">
        <f t="shared" si="299"/>
        <v>3.5983934857883941</v>
      </c>
      <c r="CI521" s="5">
        <f t="shared" si="300"/>
        <v>0.21803644691718979</v>
      </c>
      <c r="CJ521" s="5">
        <f t="shared" si="301"/>
        <v>2.1410247635029953</v>
      </c>
      <c r="CK521" s="5">
        <f t="shared" si="302"/>
        <v>1.4573687222853988</v>
      </c>
      <c r="CL521" s="5">
        <f t="shared" si="303"/>
        <v>0.13673410880476666</v>
      </c>
      <c r="CM521" s="5">
        <f t="shared" si="304"/>
        <v>20.363027196398928</v>
      </c>
      <c r="CN521" s="5">
        <f t="shared" si="305"/>
        <v>0.50941669133011658</v>
      </c>
      <c r="CO521" s="5">
        <f t="shared" si="306"/>
        <v>54.861872803320225</v>
      </c>
      <c r="CP521" s="5">
        <f t="shared" si="307"/>
        <v>392.16461455660095</v>
      </c>
      <c r="CQ521" s="5">
        <f t="shared" si="308"/>
        <v>3.5528167880713578E-2</v>
      </c>
      <c r="CR521" s="5">
        <f t="shared" si="309"/>
        <v>0</v>
      </c>
      <c r="CS521" s="5">
        <f t="shared" si="310"/>
        <v>1573.4995313265947</v>
      </c>
      <c r="CT521" s="5">
        <f t="shared" si="311"/>
        <v>384.648193359375</v>
      </c>
      <c r="CU521" s="5">
        <f t="shared" si="312"/>
        <v>0.24473147762970046</v>
      </c>
      <c r="CV521" s="5" t="e">
        <f t="shared" si="313"/>
        <v>#DIV/0!</v>
      </c>
    </row>
    <row r="522" spans="1:100" x14ac:dyDescent="0.3">
      <c r="A522" s="4" t="str">
        <f>VLOOKUP(B522,ListCodeMtrx!A$1:B$91,2,TRUE)</f>
        <v>M86</v>
      </c>
      <c r="B522">
        <v>86</v>
      </c>
      <c r="C522" s="10">
        <v>4</v>
      </c>
      <c r="D522" s="10">
        <v>3</v>
      </c>
      <c r="E522" s="10">
        <v>6</v>
      </c>
      <c r="F522" s="1">
        <v>79</v>
      </c>
      <c r="G522" s="3">
        <v>41323</v>
      </c>
      <c r="H522" s="11">
        <v>2</v>
      </c>
      <c r="I522" s="11">
        <v>163.66791286528158</v>
      </c>
      <c r="J522" s="11">
        <v>4.2070264232566394</v>
      </c>
      <c r="K522" s="11">
        <v>213.2319745117982</v>
      </c>
      <c r="L522" s="11">
        <v>282.46463415515359</v>
      </c>
      <c r="M522" s="1">
        <v>45.3</v>
      </c>
      <c r="N522" s="8">
        <v>21</v>
      </c>
      <c r="O522" s="8" t="s">
        <v>700</v>
      </c>
      <c r="P522" s="12">
        <v>0.15763888888888888</v>
      </c>
      <c r="Q522" s="12">
        <f t="shared" si="269"/>
        <v>0.45332175925925922</v>
      </c>
      <c r="R522" s="8">
        <v>4591</v>
      </c>
      <c r="S522" s="8">
        <v>0</v>
      </c>
      <c r="T522" s="13">
        <v>400</v>
      </c>
      <c r="U522">
        <f t="shared" si="273"/>
        <v>24.487045439965048</v>
      </c>
      <c r="V522">
        <f t="shared" si="274"/>
        <v>0.24310541478478587</v>
      </c>
      <c r="W522">
        <f t="shared" si="275"/>
        <v>212.02470252678137</v>
      </c>
      <c r="X522">
        <v>28.03178596496582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t="e">
        <f t="shared" si="276"/>
        <v>#DIV/0!</v>
      </c>
      <c r="AG522" t="e">
        <f t="shared" si="277"/>
        <v>#DIV/0!</v>
      </c>
      <c r="AH522" t="e">
        <f t="shared" si="278"/>
        <v>#DIV/0!</v>
      </c>
      <c r="AI522" s="8">
        <v>-1</v>
      </c>
      <c r="AJ522" s="8">
        <v>0.87</v>
      </c>
      <c r="AK522" s="8">
        <v>0.92</v>
      </c>
      <c r="AL522" s="8">
        <v>9.9839849472045898</v>
      </c>
      <c r="AM522">
        <f t="shared" si="279"/>
        <v>0.87499199247360226</v>
      </c>
      <c r="AN522">
        <f t="shared" si="280"/>
        <v>1.6164740905020139E-2</v>
      </c>
      <c r="AO522" t="e">
        <f t="shared" si="281"/>
        <v>#DIV/0!</v>
      </c>
      <c r="AP522" t="e">
        <f t="shared" si="282"/>
        <v>#DIV/0!</v>
      </c>
      <c r="AQ522" t="e">
        <f t="shared" si="283"/>
        <v>#DIV/0!</v>
      </c>
      <c r="AR522" s="8">
        <v>1798.3016357421875</v>
      </c>
      <c r="AS522" s="8">
        <v>0.5</v>
      </c>
      <c r="AT522" t="e">
        <f t="shared" si="284"/>
        <v>#DIV/0!</v>
      </c>
      <c r="AU522">
        <f t="shared" si="285"/>
        <v>4.1611620490880625</v>
      </c>
      <c r="AV522">
        <f t="shared" si="286"/>
        <v>1.7218071747624863</v>
      </c>
      <c r="AW522">
        <f t="shared" si="287"/>
        <v>28.03178596496582</v>
      </c>
      <c r="AX522" s="8">
        <v>2</v>
      </c>
      <c r="AY522">
        <f t="shared" si="288"/>
        <v>4.644859790802002</v>
      </c>
      <c r="AZ522" s="8">
        <v>1</v>
      </c>
      <c r="BA522">
        <f t="shared" si="289"/>
        <v>9.2897195816040039</v>
      </c>
      <c r="BB522" s="8">
        <v>25.751951217651367</v>
      </c>
      <c r="BC522" s="8">
        <v>28.03178596496582</v>
      </c>
      <c r="BD522" s="8">
        <v>25.000524520874023</v>
      </c>
      <c r="BE522" s="8">
        <v>400.0374755859375</v>
      </c>
      <c r="BF522" s="8">
        <v>385.15826416015625</v>
      </c>
      <c r="BG522" s="8">
        <v>18.27703857421875</v>
      </c>
      <c r="BH522" s="8">
        <v>20.601295471191406</v>
      </c>
      <c r="BI522" s="8">
        <v>55.499797821044922</v>
      </c>
      <c r="BJ522" s="8">
        <v>62.557598114013672</v>
      </c>
      <c r="BK522" s="8">
        <v>350.68728637695312</v>
      </c>
      <c r="BL522" s="8">
        <v>1801.96630859375</v>
      </c>
      <c r="BM522" s="8">
        <v>1266.501708984375</v>
      </c>
      <c r="BN522" s="8">
        <v>100.96792602539062</v>
      </c>
      <c r="BO522" s="8">
        <v>1.5969347953796387</v>
      </c>
      <c r="BP522" s="8">
        <v>0.17143751680850983</v>
      </c>
      <c r="BQ522" s="8">
        <v>0.25</v>
      </c>
      <c r="BR522" s="8">
        <v>-1.355140209197998</v>
      </c>
      <c r="BS522" s="8">
        <v>7.355140209197998</v>
      </c>
      <c r="BT522" s="8">
        <v>1</v>
      </c>
      <c r="BU522" s="8">
        <v>0</v>
      </c>
      <c r="BV522" s="8">
        <v>0.15999999642372131</v>
      </c>
      <c r="BW522" s="8">
        <v>111115</v>
      </c>
      <c r="BX522">
        <f t="shared" si="290"/>
        <v>1.7534364318847655</v>
      </c>
      <c r="BY522">
        <f t="shared" si="291"/>
        <v>4.161162049088063E-3</v>
      </c>
      <c r="BZ522">
        <f t="shared" si="292"/>
        <v>301.1817859649658</v>
      </c>
      <c r="CA522">
        <f t="shared" si="293"/>
        <v>298.90195121765134</v>
      </c>
      <c r="CB522">
        <f t="shared" si="294"/>
        <v>288.3146029306663</v>
      </c>
      <c r="CC522">
        <f t="shared" si="271"/>
        <v>0.31243320990763324</v>
      </c>
      <c r="CD522">
        <f t="shared" si="295"/>
        <v>3.8018772519249553</v>
      </c>
      <c r="CE522">
        <f t="shared" si="296"/>
        <v>37.654306685163455</v>
      </c>
      <c r="CF522">
        <f t="shared" si="297"/>
        <v>17.053011213972049</v>
      </c>
      <c r="CG522">
        <f t="shared" si="298"/>
        <v>26.891868591308594</v>
      </c>
      <c r="CH522">
        <f t="shared" si="299"/>
        <v>3.5564919835479478</v>
      </c>
      <c r="CI522">
        <f t="shared" si="300"/>
        <v>0.23690575804923567</v>
      </c>
      <c r="CJ522">
        <f t="shared" si="301"/>
        <v>2.0800700771624689</v>
      </c>
      <c r="CK522">
        <f t="shared" si="302"/>
        <v>1.4764219063854789</v>
      </c>
      <c r="CL522">
        <f t="shared" si="303"/>
        <v>0.1486108917641242</v>
      </c>
      <c r="CM522">
        <f t="shared" si="304"/>
        <v>21.407694480279517</v>
      </c>
      <c r="CN522">
        <f t="shared" si="305"/>
        <v>0.55048722111442838</v>
      </c>
      <c r="CO522">
        <f t="shared" si="306"/>
        <v>54.542521574932977</v>
      </c>
      <c r="CP522">
        <f t="shared" si="307"/>
        <v>381.59975940082904</v>
      </c>
      <c r="CQ522">
        <f t="shared" si="308"/>
        <v>3.4999634337105824E-2</v>
      </c>
      <c r="CR522">
        <f t="shared" si="309"/>
        <v>0</v>
      </c>
      <c r="CS522">
        <f t="shared" si="310"/>
        <v>1576.7060907267473</v>
      </c>
      <c r="CT522">
        <f t="shared" si="311"/>
        <v>0</v>
      </c>
      <c r="CU522" t="e">
        <f t="shared" si="312"/>
        <v>#DIV/0!</v>
      </c>
      <c r="CV522" t="e">
        <f t="shared" si="313"/>
        <v>#DIV/0!</v>
      </c>
    </row>
    <row r="523" spans="1:100" s="5" customFormat="1" x14ac:dyDescent="0.3">
      <c r="A523" s="4" t="str">
        <f>VLOOKUP(B523,ListCodeMtrx!A$1:B$91,2,TRUE)</f>
        <v>M86</v>
      </c>
      <c r="B523">
        <v>86</v>
      </c>
      <c r="C523" s="10">
        <v>4</v>
      </c>
      <c r="D523" s="10">
        <v>3</v>
      </c>
      <c r="E523" s="10">
        <v>6</v>
      </c>
      <c r="F523" s="1">
        <v>79</v>
      </c>
      <c r="G523" s="3">
        <v>41323</v>
      </c>
      <c r="H523" s="11">
        <v>2</v>
      </c>
      <c r="I523" s="11">
        <v>163.66791286528158</v>
      </c>
      <c r="J523" s="11">
        <v>4.2070264232566394</v>
      </c>
      <c r="K523" s="11">
        <v>213.2319745117982</v>
      </c>
      <c r="L523" s="11">
        <v>282.46463415515359</v>
      </c>
      <c r="M523" s="1">
        <v>45.3</v>
      </c>
      <c r="N523" s="8">
        <v>22</v>
      </c>
      <c r="O523" s="8" t="s">
        <v>701</v>
      </c>
      <c r="P523" s="12">
        <v>0.15763888888888888</v>
      </c>
      <c r="Q523" s="12">
        <f t="shared" si="269"/>
        <v>0.45508101851851845</v>
      </c>
      <c r="R523" s="8">
        <v>4743</v>
      </c>
      <c r="S523" s="8">
        <v>0</v>
      </c>
      <c r="T523" s="13">
        <v>50</v>
      </c>
      <c r="U523" s="14">
        <f t="shared" si="273"/>
        <v>-1.243346081197884</v>
      </c>
      <c r="V523" s="14">
        <f t="shared" si="274"/>
        <v>0.23941608273868603</v>
      </c>
      <c r="W523" s="14">
        <f t="shared" si="275"/>
        <v>56.837549007214733</v>
      </c>
      <c r="X523">
        <v>28.16014289855957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t="e">
        <f t="shared" si="276"/>
        <v>#DIV/0!</v>
      </c>
      <c r="AG523" t="e">
        <f t="shared" si="277"/>
        <v>#DIV/0!</v>
      </c>
      <c r="AH523" t="e">
        <f t="shared" si="278"/>
        <v>#DIV/0!</v>
      </c>
      <c r="AI523" s="8">
        <v>-1</v>
      </c>
      <c r="AJ523" s="8">
        <v>0.87</v>
      </c>
      <c r="AK523" s="8">
        <v>0.92</v>
      </c>
      <c r="AL523" s="8">
        <v>9.9839849472045898</v>
      </c>
      <c r="AM523">
        <f t="shared" si="279"/>
        <v>0.87499199247360226</v>
      </c>
      <c r="AN523">
        <f t="shared" si="280"/>
        <v>-1.5440586648081861E-4</v>
      </c>
      <c r="AO523" t="e">
        <f t="shared" si="281"/>
        <v>#DIV/0!</v>
      </c>
      <c r="AP523" t="e">
        <f t="shared" si="282"/>
        <v>#DIV/0!</v>
      </c>
      <c r="AQ523" t="e">
        <f t="shared" si="283"/>
        <v>#DIV/0!</v>
      </c>
      <c r="AR523" s="8">
        <v>1798.3016357421875</v>
      </c>
      <c r="AS523" s="8">
        <v>0.5</v>
      </c>
      <c r="AT523" t="e">
        <f t="shared" si="284"/>
        <v>#DIV/0!</v>
      </c>
      <c r="AU523">
        <f t="shared" si="285"/>
        <v>4.1345987844870411</v>
      </c>
      <c r="AV523">
        <f t="shared" si="286"/>
        <v>1.7360559059621483</v>
      </c>
      <c r="AW523">
        <f t="shared" si="287"/>
        <v>28.16014289855957</v>
      </c>
      <c r="AX523" s="8">
        <v>2</v>
      </c>
      <c r="AY523">
        <f t="shared" si="288"/>
        <v>4.644859790802002</v>
      </c>
      <c r="AZ523" s="8">
        <v>1</v>
      </c>
      <c r="BA523">
        <f t="shared" si="289"/>
        <v>9.2897195816040039</v>
      </c>
      <c r="BB523" s="8">
        <v>25.76336669921875</v>
      </c>
      <c r="BC523" s="8">
        <v>28.16014289855957</v>
      </c>
      <c r="BD523" s="8">
        <v>24.997980117797852</v>
      </c>
      <c r="BE523" s="8">
        <v>49.259956359863281</v>
      </c>
      <c r="BF523" s="8">
        <v>49.851497650146484</v>
      </c>
      <c r="BG523" s="8">
        <v>18.434532165527344</v>
      </c>
      <c r="BH523" s="8">
        <v>20.743616104125977</v>
      </c>
      <c r="BI523" s="8">
        <v>55.937931060791016</v>
      </c>
      <c r="BJ523" s="8">
        <v>62.944644927978516</v>
      </c>
      <c r="BK523" s="8">
        <v>350.68731689453125</v>
      </c>
      <c r="BL523" s="8">
        <v>1801.1773681640625</v>
      </c>
      <c r="BM523" s="8">
        <v>1312.3857421875</v>
      </c>
      <c r="BN523" s="8">
        <v>100.96389007568359</v>
      </c>
      <c r="BO523" s="8">
        <v>0.23824644088745117</v>
      </c>
      <c r="BP523" s="8">
        <v>0.18303228914737701</v>
      </c>
      <c r="BQ523" s="8">
        <v>0.5</v>
      </c>
      <c r="BR523" s="8">
        <v>-1.355140209197998</v>
      </c>
      <c r="BS523" s="8">
        <v>7.355140209197998</v>
      </c>
      <c r="BT523" s="8">
        <v>1</v>
      </c>
      <c r="BU523" s="8">
        <v>0</v>
      </c>
      <c r="BV523" s="8">
        <v>0.15999999642372131</v>
      </c>
      <c r="BW523" s="8">
        <v>111115</v>
      </c>
      <c r="BX523">
        <f t="shared" si="290"/>
        <v>1.7534365844726563</v>
      </c>
      <c r="BY523">
        <f t="shared" si="291"/>
        <v>4.134598784487041E-3</v>
      </c>
      <c r="BZ523">
        <f t="shared" si="292"/>
        <v>301.31014289855955</v>
      </c>
      <c r="CA523">
        <f t="shared" si="293"/>
        <v>298.91336669921873</v>
      </c>
      <c r="CB523">
        <f t="shared" si="294"/>
        <v>288.18837246473777</v>
      </c>
      <c r="CC523">
        <f t="shared" si="271"/>
        <v>0.31107522623215006</v>
      </c>
      <c r="CD523">
        <f t="shared" si="295"/>
        <v>3.8304120820713035</v>
      </c>
      <c r="CE523">
        <f t="shared" si="296"/>
        <v>37.938436001227629</v>
      </c>
      <c r="CF523">
        <f t="shared" si="297"/>
        <v>17.194819897101652</v>
      </c>
      <c r="CG523">
        <f t="shared" si="298"/>
        <v>26.96175479888916</v>
      </c>
      <c r="CH523">
        <f t="shared" si="299"/>
        <v>3.5711279355037697</v>
      </c>
      <c r="CI523">
        <f t="shared" si="300"/>
        <v>0.23340084036067846</v>
      </c>
      <c r="CJ523">
        <f t="shared" si="301"/>
        <v>2.0943561761091551</v>
      </c>
      <c r="CK523">
        <f t="shared" si="302"/>
        <v>1.4767717593946146</v>
      </c>
      <c r="CL523">
        <f t="shared" si="303"/>
        <v>0.14640428871872796</v>
      </c>
      <c r="CM523">
        <f t="shared" si="304"/>
        <v>5.7385400501357076</v>
      </c>
      <c r="CN523">
        <f t="shared" si="305"/>
        <v>1.1401372413341673</v>
      </c>
      <c r="CO523">
        <f t="shared" si="306"/>
        <v>54.480170297163689</v>
      </c>
      <c r="CP523">
        <f t="shared" si="307"/>
        <v>50.032183105167221</v>
      </c>
      <c r="CQ523">
        <f t="shared" si="308"/>
        <v>-1.3538826818647461E-2</v>
      </c>
      <c r="CR523">
        <f t="shared" si="309"/>
        <v>0</v>
      </c>
      <c r="CS523">
        <f t="shared" si="310"/>
        <v>1576.0157741682322</v>
      </c>
      <c r="CT523">
        <f t="shared" si="311"/>
        <v>0</v>
      </c>
      <c r="CU523" t="e">
        <f t="shared" si="312"/>
        <v>#DIV/0!</v>
      </c>
      <c r="CV523" t="e">
        <f t="shared" si="313"/>
        <v>#DIV/0!</v>
      </c>
    </row>
    <row r="524" spans="1:100" x14ac:dyDescent="0.3">
      <c r="A524" s="4" t="str">
        <f>VLOOKUP(B524,ListCodeMtrx!A$1:B$91,2,TRUE)</f>
        <v>M86</v>
      </c>
      <c r="B524">
        <v>86</v>
      </c>
      <c r="C524" s="10">
        <v>4</v>
      </c>
      <c r="D524" s="10">
        <v>3</v>
      </c>
      <c r="E524" s="10">
        <v>6</v>
      </c>
      <c r="F524" s="1">
        <v>79</v>
      </c>
      <c r="G524" s="3">
        <v>41323</v>
      </c>
      <c r="H524" s="11">
        <v>2</v>
      </c>
      <c r="I524" s="11">
        <v>163.66791286528158</v>
      </c>
      <c r="J524" s="11">
        <v>4.2070264232566394</v>
      </c>
      <c r="K524" s="11">
        <v>213.2319745117982</v>
      </c>
      <c r="L524" s="11">
        <v>282.46463415515359</v>
      </c>
      <c r="M524" s="1">
        <v>45.3</v>
      </c>
      <c r="N524" s="8">
        <v>23</v>
      </c>
      <c r="O524" s="8" t="s">
        <v>702</v>
      </c>
      <c r="P524" s="12">
        <v>0.15763888888888888</v>
      </c>
      <c r="Q524" s="12">
        <f t="shared" si="269"/>
        <v>0.45709490740740744</v>
      </c>
      <c r="R524" s="8">
        <v>4917</v>
      </c>
      <c r="S524" s="8">
        <v>0</v>
      </c>
      <c r="T524" s="13">
        <v>150</v>
      </c>
      <c r="U524" s="14">
        <f t="shared" si="273"/>
        <v>7.9015769055947347</v>
      </c>
      <c r="V524" s="14">
        <f t="shared" si="274"/>
        <v>0.26019623974754413</v>
      </c>
      <c r="W524" s="14">
        <f t="shared" si="275"/>
        <v>92.958112432968463</v>
      </c>
      <c r="X524">
        <v>28.028518676757813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t="e">
        <f t="shared" si="276"/>
        <v>#DIV/0!</v>
      </c>
      <c r="AG524" t="e">
        <f t="shared" si="277"/>
        <v>#DIV/0!</v>
      </c>
      <c r="AH524" t="e">
        <f t="shared" si="278"/>
        <v>#DIV/0!</v>
      </c>
      <c r="AI524" s="8">
        <v>-1</v>
      </c>
      <c r="AJ524" s="8">
        <v>0.87</v>
      </c>
      <c r="AK524" s="8">
        <v>0.92</v>
      </c>
      <c r="AL524" s="8">
        <v>9.9839849472045898</v>
      </c>
      <c r="AM524">
        <f t="shared" si="279"/>
        <v>0.87499199247360226</v>
      </c>
      <c r="AN524">
        <f t="shared" si="280"/>
        <v>5.6476943850646373E-3</v>
      </c>
      <c r="AO524" t="e">
        <f t="shared" si="281"/>
        <v>#DIV/0!</v>
      </c>
      <c r="AP524" t="e">
        <f t="shared" si="282"/>
        <v>#DIV/0!</v>
      </c>
      <c r="AQ524" t="e">
        <f t="shared" si="283"/>
        <v>#DIV/0!</v>
      </c>
      <c r="AR524" s="8">
        <v>1798.3016357421875</v>
      </c>
      <c r="AS524" s="8">
        <v>0.5</v>
      </c>
      <c r="AT524" t="e">
        <f t="shared" si="284"/>
        <v>#DIV/0!</v>
      </c>
      <c r="AU524">
        <f t="shared" si="285"/>
        <v>4.3277900036650783</v>
      </c>
      <c r="AV524">
        <f t="shared" si="286"/>
        <v>1.6755962613089461</v>
      </c>
      <c r="AW524">
        <f t="shared" si="287"/>
        <v>28.028518676757813</v>
      </c>
      <c r="AX524" s="8">
        <v>2</v>
      </c>
      <c r="AY524">
        <f t="shared" si="288"/>
        <v>4.644859790802002</v>
      </c>
      <c r="AZ524" s="8">
        <v>1</v>
      </c>
      <c r="BA524">
        <f t="shared" si="289"/>
        <v>9.2897195816040039</v>
      </c>
      <c r="BB524" s="8">
        <v>25.755563735961914</v>
      </c>
      <c r="BC524" s="8">
        <v>28.028518676757813</v>
      </c>
      <c r="BD524" s="8">
        <v>24.999275207519531</v>
      </c>
      <c r="BE524" s="8">
        <v>150.83396911621094</v>
      </c>
      <c r="BF524" s="8">
        <v>145.96725463867187</v>
      </c>
      <c r="BG524" s="8">
        <v>18.637378692626953</v>
      </c>
      <c r="BH524" s="8">
        <v>21.053642272949219</v>
      </c>
      <c r="BI524" s="8">
        <v>56.576938629150391</v>
      </c>
      <c r="BJ524" s="8">
        <v>63.911922454833984</v>
      </c>
      <c r="BK524" s="8">
        <v>350.6798095703125</v>
      </c>
      <c r="BL524" s="8">
        <v>1801.3233642578125</v>
      </c>
      <c r="BM524" s="8">
        <v>1341.449462890625</v>
      </c>
      <c r="BN524" s="8">
        <v>100.95911407470703</v>
      </c>
      <c r="BO524" s="8">
        <v>0.69796323776245117</v>
      </c>
      <c r="BP524" s="8">
        <v>0.17676092684268951</v>
      </c>
      <c r="BQ524" s="8">
        <v>0.25</v>
      </c>
      <c r="BR524" s="8">
        <v>-1.355140209197998</v>
      </c>
      <c r="BS524" s="8">
        <v>7.355140209197998</v>
      </c>
      <c r="BT524" s="8">
        <v>1</v>
      </c>
      <c r="BU524" s="8">
        <v>0</v>
      </c>
      <c r="BV524" s="8">
        <v>0.15999999642372131</v>
      </c>
      <c r="BW524" s="8">
        <v>111115</v>
      </c>
      <c r="BX524">
        <f t="shared" si="290"/>
        <v>1.7533990478515624</v>
      </c>
      <c r="BY524">
        <f t="shared" si="291"/>
        <v>4.3277900036650784E-3</v>
      </c>
      <c r="BZ524">
        <f t="shared" si="292"/>
        <v>301.17851867675779</v>
      </c>
      <c r="CA524">
        <f t="shared" si="293"/>
        <v>298.90556373596189</v>
      </c>
      <c r="CB524">
        <f t="shared" si="294"/>
        <v>288.21173183921564</v>
      </c>
      <c r="CC524">
        <f t="shared" si="271"/>
        <v>0.28301017903744047</v>
      </c>
      <c r="CD524">
        <f t="shared" si="295"/>
        <v>3.8011533332317007</v>
      </c>
      <c r="CE524">
        <f t="shared" si="296"/>
        <v>37.650422827788972</v>
      </c>
      <c r="CF524">
        <f t="shared" si="297"/>
        <v>16.596780554839754</v>
      </c>
      <c r="CG524">
        <f t="shared" si="298"/>
        <v>26.892041206359863</v>
      </c>
      <c r="CH524">
        <f t="shared" si="299"/>
        <v>3.5565280689283605</v>
      </c>
      <c r="CI524">
        <f t="shared" si="300"/>
        <v>0.25310695388940135</v>
      </c>
      <c r="CJ524">
        <f t="shared" si="301"/>
        <v>2.1255570719227546</v>
      </c>
      <c r="CK524">
        <f t="shared" si="302"/>
        <v>1.4309709970056059</v>
      </c>
      <c r="CL524">
        <f t="shared" si="303"/>
        <v>0.15881385668425851</v>
      </c>
      <c r="CM524">
        <f t="shared" si="304"/>
        <v>9.3849686772895051</v>
      </c>
      <c r="CN524">
        <f t="shared" si="305"/>
        <v>0.63684223330141732</v>
      </c>
      <c r="CO524">
        <f t="shared" si="306"/>
        <v>55.823093035774285</v>
      </c>
      <c r="CP524">
        <f t="shared" si="307"/>
        <v>144.81898221463914</v>
      </c>
      <c r="CQ524">
        <f t="shared" si="308"/>
        <v>3.0458055704092109E-2</v>
      </c>
      <c r="CR524">
        <f t="shared" si="309"/>
        <v>0</v>
      </c>
      <c r="CS524">
        <f t="shared" si="310"/>
        <v>1576.1435195811957</v>
      </c>
      <c r="CT524">
        <f t="shared" si="311"/>
        <v>0</v>
      </c>
      <c r="CU524" t="e">
        <f t="shared" si="312"/>
        <v>#DIV/0!</v>
      </c>
      <c r="CV524" t="e">
        <f t="shared" si="313"/>
        <v>#DIV/0!</v>
      </c>
    </row>
    <row r="525" spans="1:100" x14ac:dyDescent="0.3">
      <c r="A525" s="4" t="str">
        <f>VLOOKUP(B525,ListCodeMtrx!A$1:B$91,2,TRUE)</f>
        <v>M86</v>
      </c>
      <c r="B525">
        <v>86</v>
      </c>
      <c r="C525" s="10">
        <v>4</v>
      </c>
      <c r="D525" s="10">
        <v>3</v>
      </c>
      <c r="E525" s="10">
        <v>6</v>
      </c>
      <c r="F525" s="1">
        <v>79</v>
      </c>
      <c r="G525" s="3">
        <v>41323</v>
      </c>
      <c r="H525" s="11">
        <v>2</v>
      </c>
      <c r="I525" s="11">
        <v>163.66791286528158</v>
      </c>
      <c r="J525" s="11">
        <v>4.2070264232566394</v>
      </c>
      <c r="K525" s="11">
        <v>213.2319745117982</v>
      </c>
      <c r="L525" s="11">
        <v>282.46463415515359</v>
      </c>
      <c r="M525" s="1">
        <v>45.3</v>
      </c>
      <c r="N525" s="8">
        <v>24</v>
      </c>
      <c r="O525" s="8" t="s">
        <v>703</v>
      </c>
      <c r="P525" s="12">
        <v>0.15763888888888888</v>
      </c>
      <c r="Q525" s="12">
        <f t="shared" si="269"/>
        <v>0.45884259259259264</v>
      </c>
      <c r="R525" s="8">
        <v>5068</v>
      </c>
      <c r="S525" s="8">
        <v>0</v>
      </c>
      <c r="T525" s="13" t="s">
        <v>192</v>
      </c>
      <c r="U525" s="14">
        <f t="shared" si="273"/>
        <v>28.190094439083317</v>
      </c>
      <c r="V525" s="14">
        <f t="shared" si="274"/>
        <v>0.27474083377423053</v>
      </c>
      <c r="W525" s="14">
        <f t="shared" si="275"/>
        <v>208.22375604461644</v>
      </c>
      <c r="X525">
        <v>27.950860977172852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t="e">
        <f t="shared" si="276"/>
        <v>#DIV/0!</v>
      </c>
      <c r="AG525" t="e">
        <f t="shared" si="277"/>
        <v>#DIV/0!</v>
      </c>
      <c r="AH525" t="e">
        <f t="shared" si="278"/>
        <v>#DIV/0!</v>
      </c>
      <c r="AI525" s="8">
        <v>-1</v>
      </c>
      <c r="AJ525" s="8">
        <v>0.87</v>
      </c>
      <c r="AK525" s="8">
        <v>0.92</v>
      </c>
      <c r="AL525" s="8">
        <v>9.9839849472045898</v>
      </c>
      <c r="AM525">
        <f t="shared" si="279"/>
        <v>0.87499199247360226</v>
      </c>
      <c r="AN525">
        <f t="shared" si="280"/>
        <v>1.8520022297754422E-2</v>
      </c>
      <c r="AO525" t="e">
        <f t="shared" si="281"/>
        <v>#DIV/0!</v>
      </c>
      <c r="AP525" t="e">
        <f t="shared" si="282"/>
        <v>#DIV/0!</v>
      </c>
      <c r="AQ525" t="e">
        <f t="shared" si="283"/>
        <v>#DIV/0!</v>
      </c>
      <c r="AR525" s="8">
        <v>1798.3016357421875</v>
      </c>
      <c r="AS525" s="8">
        <v>0.5</v>
      </c>
      <c r="AT525" t="e">
        <f t="shared" si="284"/>
        <v>#DIV/0!</v>
      </c>
      <c r="AU525">
        <f t="shared" si="285"/>
        <v>4.4597552901043791</v>
      </c>
      <c r="AV525">
        <f t="shared" si="286"/>
        <v>1.6376972599298454</v>
      </c>
      <c r="AW525">
        <f t="shared" si="287"/>
        <v>27.950860977172852</v>
      </c>
      <c r="AX525" s="8">
        <v>2</v>
      </c>
      <c r="AY525">
        <f t="shared" si="288"/>
        <v>4.644859790802002</v>
      </c>
      <c r="AZ525" s="8">
        <v>1</v>
      </c>
      <c r="BA525">
        <f t="shared" si="289"/>
        <v>9.2897195816040039</v>
      </c>
      <c r="BB525" s="8">
        <v>25.755109786987305</v>
      </c>
      <c r="BC525" s="8">
        <v>27.950860977172852</v>
      </c>
      <c r="BD525" s="8">
        <v>25.003589630126953</v>
      </c>
      <c r="BE525" s="8">
        <v>401.4974365234375</v>
      </c>
      <c r="BF525" s="8">
        <v>384.44219970703125</v>
      </c>
      <c r="BG525" s="8">
        <v>18.770078659057617</v>
      </c>
      <c r="BH525" s="8">
        <v>21.259498596191406</v>
      </c>
      <c r="BI525" s="8">
        <v>56.979846954345703</v>
      </c>
      <c r="BJ525" s="8">
        <v>64.536918640136719</v>
      </c>
      <c r="BK525" s="8">
        <v>350.67953491210937</v>
      </c>
      <c r="BL525" s="8">
        <v>1801.3160400390625</v>
      </c>
      <c r="BM525" s="8">
        <v>1374.070556640625</v>
      </c>
      <c r="BN525" s="8">
        <v>100.95652770996094</v>
      </c>
      <c r="BO525" s="8">
        <v>1.5404314994812012</v>
      </c>
      <c r="BP525" s="8">
        <v>0.16779638826847076</v>
      </c>
      <c r="BQ525" s="8">
        <v>0.75</v>
      </c>
      <c r="BR525" s="8">
        <v>-1.355140209197998</v>
      </c>
      <c r="BS525" s="8">
        <v>7.355140209197998</v>
      </c>
      <c r="BT525" s="8">
        <v>1</v>
      </c>
      <c r="BU525" s="8">
        <v>0</v>
      </c>
      <c r="BV525" s="8">
        <v>0.15999999642372131</v>
      </c>
      <c r="BW525" s="8">
        <v>111115</v>
      </c>
      <c r="BX525">
        <f t="shared" si="290"/>
        <v>1.7533976745605466</v>
      </c>
      <c r="BY525">
        <f t="shared" si="291"/>
        <v>4.459755290104379E-3</v>
      </c>
      <c r="BZ525">
        <f t="shared" si="292"/>
        <v>301.10086097717283</v>
      </c>
      <c r="CA525">
        <f t="shared" si="293"/>
        <v>298.90510978698728</v>
      </c>
      <c r="CB525">
        <f t="shared" si="294"/>
        <v>288.21055996424184</v>
      </c>
      <c r="CC525">
        <f t="shared" si="271"/>
        <v>0.26341162886600472</v>
      </c>
      <c r="CD525">
        <f t="shared" si="295"/>
        <v>3.7839824190561187</v>
      </c>
      <c r="CE525">
        <f t="shared" si="296"/>
        <v>37.481305121023588</v>
      </c>
      <c r="CF525">
        <f t="shared" si="297"/>
        <v>16.221806524832182</v>
      </c>
      <c r="CG525">
        <f t="shared" si="298"/>
        <v>26.852985382080078</v>
      </c>
      <c r="CH525">
        <f t="shared" si="299"/>
        <v>3.5483715433196408</v>
      </c>
      <c r="CI525">
        <f t="shared" si="300"/>
        <v>0.26684885425162258</v>
      </c>
      <c r="CJ525">
        <f t="shared" si="301"/>
        <v>2.1462851591262733</v>
      </c>
      <c r="CK525">
        <f t="shared" si="302"/>
        <v>1.4020863841933675</v>
      </c>
      <c r="CL525">
        <f t="shared" si="303"/>
        <v>0.16747206700641107</v>
      </c>
      <c r="CM525">
        <f t="shared" si="304"/>
        <v>21.021547396990467</v>
      </c>
      <c r="CN525">
        <f t="shared" si="305"/>
        <v>0.54162564932594759</v>
      </c>
      <c r="CO525">
        <f t="shared" si="306"/>
        <v>56.691502945697138</v>
      </c>
      <c r="CP525">
        <f t="shared" si="307"/>
        <v>380.34556071179998</v>
      </c>
      <c r="CQ525">
        <f t="shared" si="308"/>
        <v>4.2018074798662715E-2</v>
      </c>
      <c r="CR525">
        <f t="shared" si="309"/>
        <v>0</v>
      </c>
      <c r="CS525">
        <f t="shared" si="310"/>
        <v>1576.1371109484385</v>
      </c>
      <c r="CT525">
        <f t="shared" si="311"/>
        <v>0</v>
      </c>
      <c r="CU525" t="e">
        <f t="shared" si="312"/>
        <v>#DIV/0!</v>
      </c>
      <c r="CV525" t="e">
        <f t="shared" si="313"/>
        <v>#DIV/0!</v>
      </c>
    </row>
    <row r="526" spans="1:100" x14ac:dyDescent="0.3">
      <c r="A526" s="4" t="str">
        <f>VLOOKUP(B526,ListCodeMtrx!A$1:B$91,2,TRUE)</f>
        <v>M86</v>
      </c>
      <c r="B526">
        <v>86</v>
      </c>
      <c r="C526" s="10">
        <v>4</v>
      </c>
      <c r="D526" s="10">
        <v>3</v>
      </c>
      <c r="E526" s="10">
        <v>6</v>
      </c>
      <c r="F526" s="1">
        <v>79</v>
      </c>
      <c r="G526" s="3">
        <v>41323</v>
      </c>
      <c r="H526" s="11">
        <v>2</v>
      </c>
      <c r="I526" s="11">
        <v>163.66791286528158</v>
      </c>
      <c r="J526" s="11">
        <v>4.2070264232566394</v>
      </c>
      <c r="K526" s="11">
        <v>213.2319745117982</v>
      </c>
      <c r="L526" s="11">
        <v>282.46463415515359</v>
      </c>
      <c r="M526" s="1">
        <v>45.3</v>
      </c>
      <c r="N526" s="8">
        <v>25</v>
      </c>
      <c r="O526" s="8" t="s">
        <v>704</v>
      </c>
      <c r="P526" s="12">
        <v>0.15763888888888888</v>
      </c>
      <c r="Q526" s="12">
        <f t="shared" si="269"/>
        <v>0.46126157407407409</v>
      </c>
      <c r="R526" s="8">
        <v>5277</v>
      </c>
      <c r="S526" s="8">
        <v>0</v>
      </c>
      <c r="T526" s="13">
        <v>800</v>
      </c>
      <c r="U526" s="14">
        <f t="shared" si="273"/>
        <v>49.58031284762253</v>
      </c>
      <c r="V526" s="14">
        <f t="shared" si="274"/>
        <v>0.25495201141669405</v>
      </c>
      <c r="W526" s="14">
        <f t="shared" si="275"/>
        <v>435.78485404091055</v>
      </c>
      <c r="X526">
        <v>27.999881744384766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t="e">
        <f t="shared" si="276"/>
        <v>#DIV/0!</v>
      </c>
      <c r="AG526" t="e">
        <f t="shared" si="277"/>
        <v>#DIV/0!</v>
      </c>
      <c r="AH526" t="e">
        <f t="shared" si="278"/>
        <v>#DIV/0!</v>
      </c>
      <c r="AI526" s="8">
        <v>-1</v>
      </c>
      <c r="AJ526" s="8">
        <v>0.87</v>
      </c>
      <c r="AK526" s="8">
        <v>0.92</v>
      </c>
      <c r="AL526" s="8">
        <v>9.9839849472045898</v>
      </c>
      <c r="AM526">
        <f t="shared" si="279"/>
        <v>0.87499199247360226</v>
      </c>
      <c r="AN526">
        <f t="shared" si="280"/>
        <v>3.2092533115304488E-2</v>
      </c>
      <c r="AO526" t="e">
        <f t="shared" si="281"/>
        <v>#DIV/0!</v>
      </c>
      <c r="AP526" t="e">
        <f t="shared" si="282"/>
        <v>#DIV/0!</v>
      </c>
      <c r="AQ526" t="e">
        <f t="shared" si="283"/>
        <v>#DIV/0!</v>
      </c>
      <c r="AR526" s="8">
        <v>1798.3016357421875</v>
      </c>
      <c r="AS526" s="8">
        <v>0.5</v>
      </c>
      <c r="AT526" t="e">
        <f t="shared" si="284"/>
        <v>#DIV/0!</v>
      </c>
      <c r="AU526">
        <f t="shared" si="285"/>
        <v>4.1626107060029991</v>
      </c>
      <c r="AV526">
        <f t="shared" si="286"/>
        <v>1.6435159587783419</v>
      </c>
      <c r="AW526">
        <f t="shared" si="287"/>
        <v>27.999881744384766</v>
      </c>
      <c r="AX526" s="8">
        <v>2</v>
      </c>
      <c r="AY526">
        <f t="shared" si="288"/>
        <v>4.644859790802002</v>
      </c>
      <c r="AZ526" s="8">
        <v>1</v>
      </c>
      <c r="BA526">
        <f t="shared" si="289"/>
        <v>9.2897195816040039</v>
      </c>
      <c r="BB526" s="8">
        <v>25.751623153686523</v>
      </c>
      <c r="BC526" s="8">
        <v>27.999881744384766</v>
      </c>
      <c r="BD526" s="8">
        <v>24.995326995849609</v>
      </c>
      <c r="BE526" s="8">
        <v>800.48065185546875</v>
      </c>
      <c r="BF526" s="8">
        <v>770.37200927734375</v>
      </c>
      <c r="BG526" s="8">
        <v>18.987606048583984</v>
      </c>
      <c r="BH526" s="8">
        <v>21.311273574829102</v>
      </c>
      <c r="BI526" s="8">
        <v>57.646354675292969</v>
      </c>
      <c r="BJ526" s="8">
        <v>64.701004028320312</v>
      </c>
      <c r="BK526" s="8">
        <v>350.64398193359375</v>
      </c>
      <c r="BL526" s="8">
        <v>1801.2476806640625</v>
      </c>
      <c r="BM526" s="8">
        <v>1326.0894775390625</v>
      </c>
      <c r="BN526" s="8">
        <v>100.94645690917969</v>
      </c>
      <c r="BO526" s="8">
        <v>2.6607317924499512</v>
      </c>
      <c r="BP526" s="8">
        <v>0.15937544405460358</v>
      </c>
      <c r="BQ526" s="8">
        <v>0.25</v>
      </c>
      <c r="BR526" s="8">
        <v>-1.355140209197998</v>
      </c>
      <c r="BS526" s="8">
        <v>7.355140209197998</v>
      </c>
      <c r="BT526" s="8">
        <v>1</v>
      </c>
      <c r="BU526" s="8">
        <v>0</v>
      </c>
      <c r="BV526" s="8">
        <v>0.15999999642372131</v>
      </c>
      <c r="BW526" s="8">
        <v>111115</v>
      </c>
      <c r="BX526">
        <f t="shared" si="290"/>
        <v>1.7532199096679686</v>
      </c>
      <c r="BY526">
        <f t="shared" si="291"/>
        <v>4.1626107060029989E-3</v>
      </c>
      <c r="BZ526">
        <f t="shared" si="292"/>
        <v>301.14988174438474</v>
      </c>
      <c r="CA526">
        <f t="shared" si="293"/>
        <v>298.9016231536865</v>
      </c>
      <c r="CB526">
        <f t="shared" si="294"/>
        <v>288.19962246448631</v>
      </c>
      <c r="CC526">
        <f t="shared" si="271"/>
        <v>0.31320790330728937</v>
      </c>
      <c r="CD526">
        <f t="shared" si="295"/>
        <v>3.7948135183795677</v>
      </c>
      <c r="CE526">
        <f t="shared" si="296"/>
        <v>37.592339885625861</v>
      </c>
      <c r="CF526">
        <f t="shared" si="297"/>
        <v>16.28106631079676</v>
      </c>
      <c r="CG526">
        <f t="shared" si="298"/>
        <v>26.875752449035645</v>
      </c>
      <c r="CH526">
        <f t="shared" si="299"/>
        <v>3.5531242926329165</v>
      </c>
      <c r="CI526">
        <f t="shared" si="300"/>
        <v>0.2481418736878121</v>
      </c>
      <c r="CJ526">
        <f t="shared" si="301"/>
        <v>2.1512975596012258</v>
      </c>
      <c r="CK526">
        <f t="shared" si="302"/>
        <v>1.4018267330316907</v>
      </c>
      <c r="CL526">
        <f t="shared" si="303"/>
        <v>0.15568647142774161</v>
      </c>
      <c r="CM526">
        <f t="shared" si="304"/>
        <v>43.990936990113937</v>
      </c>
      <c r="CN526">
        <f t="shared" si="305"/>
        <v>0.56568105901161114</v>
      </c>
      <c r="CO526">
        <f t="shared" si="306"/>
        <v>56.56818331581551</v>
      </c>
      <c r="CP526">
        <f t="shared" si="307"/>
        <v>763.16690241094966</v>
      </c>
      <c r="CQ526">
        <f t="shared" si="308"/>
        <v>3.6750391259886397E-2</v>
      </c>
      <c r="CR526">
        <f t="shared" si="309"/>
        <v>0</v>
      </c>
      <c r="CS526">
        <f t="shared" si="310"/>
        <v>1576.0772970427029</v>
      </c>
      <c r="CT526">
        <f t="shared" si="311"/>
        <v>0</v>
      </c>
      <c r="CU526" t="e">
        <f t="shared" si="312"/>
        <v>#DIV/0!</v>
      </c>
      <c r="CV526" t="e">
        <f t="shared" si="313"/>
        <v>#DIV/0!</v>
      </c>
    </row>
    <row r="527" spans="1:100" x14ac:dyDescent="0.3">
      <c r="A527" s="4" t="str">
        <f>VLOOKUP(B527,ListCodeMtrx!A$1:B$91,2,TRUE)</f>
        <v>M86</v>
      </c>
      <c r="B527" s="5">
        <v>86</v>
      </c>
      <c r="C527" s="10">
        <v>4</v>
      </c>
      <c r="D527" s="10">
        <v>3</v>
      </c>
      <c r="E527" s="10">
        <v>6</v>
      </c>
      <c r="F527" s="1">
        <v>79</v>
      </c>
      <c r="G527" s="17">
        <v>41323</v>
      </c>
      <c r="H527" s="11">
        <v>2</v>
      </c>
      <c r="I527" s="11">
        <v>163.66791286528158</v>
      </c>
      <c r="J527" s="11">
        <v>4.2070264232566394</v>
      </c>
      <c r="K527" s="11">
        <v>213.2319745117982</v>
      </c>
      <c r="L527" s="11">
        <v>282.46463415515359</v>
      </c>
      <c r="M527" s="1">
        <v>45.3</v>
      </c>
      <c r="N527" s="19">
        <v>26</v>
      </c>
      <c r="O527" s="19" t="s">
        <v>705</v>
      </c>
      <c r="P527" s="12">
        <v>0.15763888888888888</v>
      </c>
      <c r="Q527" s="12">
        <f t="shared" si="269"/>
        <v>0.46275462962962965</v>
      </c>
      <c r="R527" s="19">
        <v>5398</v>
      </c>
      <c r="S527" s="19">
        <v>0</v>
      </c>
      <c r="T527" s="13" t="s">
        <v>194</v>
      </c>
      <c r="U527" s="5">
        <f t="shared" si="273"/>
        <v>27.211674834245311</v>
      </c>
      <c r="V527" s="5">
        <f t="shared" si="274"/>
        <v>0.24705575469847829</v>
      </c>
      <c r="W527" s="5">
        <f t="shared" si="275"/>
        <v>206.48343661439137</v>
      </c>
      <c r="X527" s="5">
        <v>28.1168212890625</v>
      </c>
      <c r="Y527" s="19">
        <v>4</v>
      </c>
      <c r="Z527" s="19">
        <v>4</v>
      </c>
      <c r="AA527" s="19">
        <v>0</v>
      </c>
      <c r="AB527" s="19">
        <v>0</v>
      </c>
      <c r="AC527" s="19">
        <v>453.36328125</v>
      </c>
      <c r="AD527" s="19">
        <v>823.2314453125</v>
      </c>
      <c r="AE527" s="19">
        <v>607.849853515625</v>
      </c>
      <c r="AF527" s="5" t="e">
        <f t="shared" si="276"/>
        <v>#DIV/0!</v>
      </c>
      <c r="AG527" s="5">
        <f t="shared" si="277"/>
        <v>0.44928818762759659</v>
      </c>
      <c r="AH527" s="5">
        <f t="shared" si="278"/>
        <v>0.26162945186710623</v>
      </c>
      <c r="AI527" s="19">
        <v>-1</v>
      </c>
      <c r="AJ527" s="19">
        <v>0.87</v>
      </c>
      <c r="AK527" s="19">
        <v>0.92</v>
      </c>
      <c r="AL527" s="19">
        <v>9.9839849472045898</v>
      </c>
      <c r="AM527" s="5">
        <f t="shared" si="279"/>
        <v>0.87499199247360226</v>
      </c>
      <c r="AN527" s="5">
        <f t="shared" si="280"/>
        <v>1.7905640321372741E-2</v>
      </c>
      <c r="AO527" s="5">
        <f t="shared" si="281"/>
        <v>0.58231989861252298</v>
      </c>
      <c r="AP527" s="5">
        <f t="shared" si="282"/>
        <v>1.8158317608843626</v>
      </c>
      <c r="AQ527" s="5">
        <f t="shared" si="283"/>
        <v>-1</v>
      </c>
      <c r="AR527" s="19">
        <v>1800.67333984375</v>
      </c>
      <c r="AS527" s="19">
        <v>0.5</v>
      </c>
      <c r="AT527" s="5">
        <f t="shared" si="284"/>
        <v>206.10837955698332</v>
      </c>
      <c r="AU527" s="5">
        <f t="shared" si="285"/>
        <v>4.0952255347454916</v>
      </c>
      <c r="AV527" s="5">
        <f t="shared" si="286"/>
        <v>1.66687495895559</v>
      </c>
      <c r="AW527" s="5">
        <f t="shared" si="287"/>
        <v>28.1168212890625</v>
      </c>
      <c r="AX527" s="19">
        <v>2</v>
      </c>
      <c r="AY527" s="5">
        <f t="shared" si="288"/>
        <v>4.644859790802002</v>
      </c>
      <c r="AZ527" s="19">
        <v>1</v>
      </c>
      <c r="BA527" s="5">
        <f t="shared" si="289"/>
        <v>9.2897195816040039</v>
      </c>
      <c r="BB527" s="19">
        <v>25.768657684326172</v>
      </c>
      <c r="BC527" s="19">
        <v>28.1168212890625</v>
      </c>
      <c r="BD527" s="19">
        <v>24.998247146606445</v>
      </c>
      <c r="BE527" s="19">
        <v>411.32418823242187</v>
      </c>
      <c r="BF527" s="19">
        <v>394.88290405273437</v>
      </c>
      <c r="BG527" s="19">
        <v>19.052339553833008</v>
      </c>
      <c r="BH527" s="19">
        <v>21.338041305541992</v>
      </c>
      <c r="BI527" s="19">
        <v>57.781440734863281</v>
      </c>
      <c r="BJ527" s="19">
        <v>64.713462829589844</v>
      </c>
      <c r="BK527" s="19">
        <v>350.68804931640625</v>
      </c>
      <c r="BL527" s="19">
        <v>1800.67333984375</v>
      </c>
      <c r="BM527" s="19">
        <v>1335.82470703125</v>
      </c>
      <c r="BN527" s="19">
        <v>100.94110870361328</v>
      </c>
      <c r="BO527" s="19">
        <v>1.5896868705749512</v>
      </c>
      <c r="BP527" s="19">
        <v>0.1767285019159317</v>
      </c>
      <c r="BQ527" s="19">
        <v>0.25</v>
      </c>
      <c r="BR527" s="19">
        <v>-1.355140209197998</v>
      </c>
      <c r="BS527" s="19">
        <v>7.355140209197998</v>
      </c>
      <c r="BT527" s="19">
        <v>1</v>
      </c>
      <c r="BU527" s="19">
        <v>0</v>
      </c>
      <c r="BV527" s="19">
        <v>0.15999999642372131</v>
      </c>
      <c r="BW527" s="19">
        <v>111115</v>
      </c>
      <c r="BX527" s="5">
        <f t="shared" si="290"/>
        <v>1.7534402465820311</v>
      </c>
      <c r="BY527" s="5">
        <f t="shared" si="291"/>
        <v>4.0952255347454919E-3</v>
      </c>
      <c r="BZ527" s="5">
        <f t="shared" si="292"/>
        <v>301.26682128906248</v>
      </c>
      <c r="CA527" s="5">
        <f t="shared" si="293"/>
        <v>298.91865768432615</v>
      </c>
      <c r="CB527" s="5">
        <f t="shared" si="294"/>
        <v>288.10772793529031</v>
      </c>
      <c r="CC527" s="5">
        <f t="shared" si="271"/>
        <v>0.31997143232162101</v>
      </c>
      <c r="CD527" s="5">
        <f t="shared" si="295"/>
        <v>3.8207605059004943</v>
      </c>
      <c r="CE527" s="5">
        <f t="shared" si="296"/>
        <v>37.851382404755839</v>
      </c>
      <c r="CF527" s="5">
        <f t="shared" si="297"/>
        <v>16.513341099213847</v>
      </c>
      <c r="CG527" s="5">
        <f t="shared" si="298"/>
        <v>26.942739486694336</v>
      </c>
      <c r="CH527" s="5">
        <f t="shared" si="299"/>
        <v>3.5671404474478976</v>
      </c>
      <c r="CI527" s="5">
        <f t="shared" si="300"/>
        <v>0.24065563057085054</v>
      </c>
      <c r="CJ527" s="5">
        <f t="shared" si="301"/>
        <v>2.1538855469449043</v>
      </c>
      <c r="CK527" s="5">
        <f t="shared" si="302"/>
        <v>1.4132549005029933</v>
      </c>
      <c r="CL527" s="5">
        <f t="shared" si="303"/>
        <v>0.15097197788296313</v>
      </c>
      <c r="CM527" s="5">
        <f t="shared" si="304"/>
        <v>20.842667020788923</v>
      </c>
      <c r="CN527" s="5">
        <f t="shared" si="305"/>
        <v>0.52289788819729877</v>
      </c>
      <c r="CO527" s="5">
        <f t="shared" si="306"/>
        <v>56.20736225416907</v>
      </c>
      <c r="CP527" s="5">
        <f t="shared" si="307"/>
        <v>390.92845088506533</v>
      </c>
      <c r="CQ527" s="5">
        <f t="shared" si="308"/>
        <v>3.9124716082656288E-2</v>
      </c>
      <c r="CR527" s="5">
        <f t="shared" si="309"/>
        <v>0</v>
      </c>
      <c r="CS527" s="5">
        <f t="shared" si="310"/>
        <v>1575.5747534239788</v>
      </c>
      <c r="CT527" s="5">
        <f t="shared" si="311"/>
        <v>369.8681640625</v>
      </c>
      <c r="CU527" s="5">
        <f t="shared" si="312"/>
        <v>0.26162945186710623</v>
      </c>
      <c r="CV527" s="5" t="e">
        <f t="shared" si="313"/>
        <v>#DIV/0!</v>
      </c>
    </row>
    <row r="528" spans="1:100" x14ac:dyDescent="0.3">
      <c r="A528" s="4" t="str">
        <f>VLOOKUP(B528,ListCodeMtrx!A$1:B$91,2,TRUE)</f>
        <v>M3</v>
      </c>
      <c r="B528">
        <v>3</v>
      </c>
      <c r="C528" s="10">
        <v>3</v>
      </c>
      <c r="D528" s="10">
        <v>1</v>
      </c>
      <c r="E528" s="10">
        <v>1</v>
      </c>
      <c r="F528" s="1">
        <v>82</v>
      </c>
      <c r="G528" s="3">
        <v>41326</v>
      </c>
      <c r="H528" s="11">
        <v>1</v>
      </c>
      <c r="I528" s="11">
        <v>226.76942580450196</v>
      </c>
      <c r="J528" s="11">
        <v>7.1678600514790762</v>
      </c>
      <c r="K528" s="11">
        <v>249.47402233723781</v>
      </c>
      <c r="L528" s="11">
        <v>300.72100161162678</v>
      </c>
      <c r="M528" s="1">
        <v>48.4</v>
      </c>
      <c r="N528" s="8">
        <v>1</v>
      </c>
      <c r="O528" s="8" t="s">
        <v>706</v>
      </c>
      <c r="P528" s="12">
        <v>0.16111111111111112</v>
      </c>
      <c r="Q528" s="12">
        <f t="shared" si="269"/>
        <v>0.53813657407407411</v>
      </c>
      <c r="R528" s="8">
        <v>229</v>
      </c>
      <c r="S528" s="8">
        <v>0</v>
      </c>
      <c r="T528" s="13">
        <v>400</v>
      </c>
      <c r="U528">
        <f t="shared" si="273"/>
        <v>20.788870917269477</v>
      </c>
      <c r="V528">
        <f t="shared" si="274"/>
        <v>0.15134351231372462</v>
      </c>
      <c r="W528">
        <f t="shared" si="275"/>
        <v>155.15840461718105</v>
      </c>
      <c r="X528">
        <v>25.738809585571289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t="e">
        <f t="shared" si="276"/>
        <v>#DIV/0!</v>
      </c>
      <c r="AG528" t="e">
        <f t="shared" si="277"/>
        <v>#DIV/0!</v>
      </c>
      <c r="AH528" t="e">
        <f t="shared" si="278"/>
        <v>#DIV/0!</v>
      </c>
      <c r="AI528" s="8">
        <v>-1</v>
      </c>
      <c r="AJ528" s="8">
        <v>0.85</v>
      </c>
      <c r="AK528" s="8">
        <v>0.85</v>
      </c>
      <c r="AL528" s="8">
        <v>9.9940061569213867</v>
      </c>
      <c r="AM528">
        <f t="shared" si="279"/>
        <v>0.85</v>
      </c>
      <c r="AN528">
        <f t="shared" si="280"/>
        <v>1.4228615431950723E-2</v>
      </c>
      <c r="AO528" t="e">
        <f t="shared" si="281"/>
        <v>#DIV/0!</v>
      </c>
      <c r="AP528" t="e">
        <f t="shared" si="282"/>
        <v>#DIV/0!</v>
      </c>
      <c r="AQ528" t="e">
        <f t="shared" si="283"/>
        <v>#DIV/0!</v>
      </c>
      <c r="AR528" s="8">
        <v>0</v>
      </c>
      <c r="AS528" s="8">
        <v>0.5</v>
      </c>
      <c r="AT528" t="e">
        <f t="shared" si="284"/>
        <v>#DIV/0!</v>
      </c>
      <c r="AU528">
        <f t="shared" si="285"/>
        <v>3.2977352848170236</v>
      </c>
      <c r="AV528">
        <f t="shared" si="286"/>
        <v>2.1826059395281665</v>
      </c>
      <c r="AW528">
        <f t="shared" si="287"/>
        <v>25.738809585571289</v>
      </c>
      <c r="AX528" s="8">
        <v>2</v>
      </c>
      <c r="AY528">
        <f t="shared" si="288"/>
        <v>4.644859790802002</v>
      </c>
      <c r="AZ528" s="8">
        <v>1</v>
      </c>
      <c r="BA528">
        <f t="shared" si="289"/>
        <v>9.2897195816040039</v>
      </c>
      <c r="BB528" s="8">
        <v>25.054941177368164</v>
      </c>
      <c r="BC528" s="8">
        <v>25.738809585571289</v>
      </c>
      <c r="BD528" s="8">
        <v>25.138906478881836</v>
      </c>
      <c r="BE528" s="8">
        <v>400.19149780273437</v>
      </c>
      <c r="BF528" s="8">
        <v>387.59686279296875</v>
      </c>
      <c r="BG528" s="8">
        <v>9.448063850402832</v>
      </c>
      <c r="BH528" s="8">
        <v>11.308939933776855</v>
      </c>
      <c r="BI528" s="8">
        <v>29.851364135742188</v>
      </c>
      <c r="BJ528" s="8">
        <v>35.730842590332031</v>
      </c>
      <c r="BK528" s="8">
        <v>350.4200439453125</v>
      </c>
      <c r="BL528" s="8">
        <v>1801.578369140625</v>
      </c>
      <c r="BM528" s="8">
        <v>1852.7569580078125</v>
      </c>
      <c r="BN528" s="8">
        <v>100.79214477539062</v>
      </c>
      <c r="BO528" s="8">
        <v>-6.9163026809692383</v>
      </c>
      <c r="BP528" s="8">
        <v>-0.52607560157775879</v>
      </c>
      <c r="BQ528" s="8">
        <v>0.25</v>
      </c>
      <c r="BR528" s="8">
        <v>-1.355140209197998</v>
      </c>
      <c r="BS528" s="8">
        <v>7.355140209197998</v>
      </c>
      <c r="BT528" s="8">
        <v>1</v>
      </c>
      <c r="BU528" s="8">
        <v>0</v>
      </c>
      <c r="BV528" s="8">
        <v>0.15999999642372131</v>
      </c>
      <c r="BW528" s="8">
        <v>111115</v>
      </c>
      <c r="BX528">
        <f t="shared" si="290"/>
        <v>1.7521002197265625</v>
      </c>
      <c r="BY528">
        <f t="shared" si="291"/>
        <v>3.2977352848170237E-3</v>
      </c>
      <c r="BZ528">
        <f t="shared" si="292"/>
        <v>298.88880958557127</v>
      </c>
      <c r="CA528">
        <f t="shared" si="293"/>
        <v>298.20494117736814</v>
      </c>
      <c r="CB528">
        <f t="shared" si="294"/>
        <v>288.25253261955368</v>
      </c>
      <c r="CC528">
        <f t="shared" ref="CC528:CC540" si="315">((CB528+0.00000010773*(CA528^4-BZ528^4))-BY528*44100)/(AY528*56+0.00000043092*BZ528^3)</f>
        <v>0.49695037984696716</v>
      </c>
      <c r="CD528">
        <f t="shared" si="295"/>
        <v>3.3224582505895999</v>
      </c>
      <c r="CE528">
        <f t="shared" si="296"/>
        <v>32.963464146868816</v>
      </c>
      <c r="CF528">
        <f t="shared" si="297"/>
        <v>21.65452421309196</v>
      </c>
      <c r="CG528">
        <f t="shared" si="298"/>
        <v>25.396875381469727</v>
      </c>
      <c r="CH528">
        <f t="shared" si="299"/>
        <v>3.255695421338435</v>
      </c>
      <c r="CI528">
        <f t="shared" si="300"/>
        <v>0.14891742337738326</v>
      </c>
      <c r="CJ528">
        <f t="shared" si="301"/>
        <v>1.1398523110614334</v>
      </c>
      <c r="CK528">
        <f t="shared" si="302"/>
        <v>2.1158431102770017</v>
      </c>
      <c r="CL528">
        <f t="shared" si="303"/>
        <v>9.328835979048658E-2</v>
      </c>
      <c r="CM528">
        <f t="shared" si="304"/>
        <v>15.638748381293549</v>
      </c>
      <c r="CN528">
        <f t="shared" si="305"/>
        <v>0.40030872153900138</v>
      </c>
      <c r="CO528">
        <f t="shared" si="306"/>
        <v>33.897309443713773</v>
      </c>
      <c r="CP528">
        <f t="shared" si="307"/>
        <v>384.57578390121301</v>
      </c>
      <c r="CQ528">
        <f t="shared" si="308"/>
        <v>1.8323743198794859E-2</v>
      </c>
      <c r="CR528">
        <f t="shared" si="309"/>
        <v>0</v>
      </c>
      <c r="CS528">
        <f t="shared" si="310"/>
        <v>1531.3416137695312</v>
      </c>
      <c r="CT528">
        <f t="shared" si="311"/>
        <v>0</v>
      </c>
      <c r="CU528" t="e">
        <f t="shared" si="312"/>
        <v>#DIV/0!</v>
      </c>
      <c r="CV528" t="e">
        <f t="shared" si="313"/>
        <v>#DIV/0!</v>
      </c>
    </row>
    <row r="529" spans="1:100" s="5" customFormat="1" x14ac:dyDescent="0.3">
      <c r="A529" s="4" t="str">
        <f>VLOOKUP(B529,ListCodeMtrx!A$1:B$91,2,TRUE)</f>
        <v>M3</v>
      </c>
      <c r="B529">
        <v>3</v>
      </c>
      <c r="C529" s="10">
        <v>3</v>
      </c>
      <c r="D529" s="10">
        <v>1</v>
      </c>
      <c r="E529" s="10">
        <v>1</v>
      </c>
      <c r="F529" s="1">
        <v>82</v>
      </c>
      <c r="G529" s="3">
        <v>41326</v>
      </c>
      <c r="H529" s="11">
        <v>1</v>
      </c>
      <c r="I529" s="11">
        <v>226.76942580450196</v>
      </c>
      <c r="J529" s="11">
        <v>7.1678600514790762</v>
      </c>
      <c r="K529" s="11">
        <v>249.47402233723781</v>
      </c>
      <c r="L529" s="11">
        <v>300.72100161162678</v>
      </c>
      <c r="M529" s="1">
        <v>48.4</v>
      </c>
      <c r="N529" s="8">
        <v>2</v>
      </c>
      <c r="O529" s="8" t="s">
        <v>707</v>
      </c>
      <c r="P529" s="12">
        <v>0.16111111111111112</v>
      </c>
      <c r="Q529" s="12">
        <f t="shared" si="269"/>
        <v>0.5399652777777777</v>
      </c>
      <c r="R529" s="8">
        <v>387</v>
      </c>
      <c r="S529" s="8">
        <v>0</v>
      </c>
      <c r="T529" s="13">
        <v>50</v>
      </c>
      <c r="U529" s="14">
        <f t="shared" si="273"/>
        <v>-1.7250996416976025</v>
      </c>
      <c r="V529" s="14">
        <f t="shared" si="274"/>
        <v>0.14048433884451542</v>
      </c>
      <c r="W529" s="14">
        <f t="shared" si="275"/>
        <v>65.84232733810785</v>
      </c>
      <c r="X529">
        <v>26.175573348999023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t="e">
        <f t="shared" si="276"/>
        <v>#DIV/0!</v>
      </c>
      <c r="AG529" t="e">
        <f t="shared" si="277"/>
        <v>#DIV/0!</v>
      </c>
      <c r="AH529" t="e">
        <f t="shared" si="278"/>
        <v>#DIV/0!</v>
      </c>
      <c r="AI529" s="8">
        <v>-1</v>
      </c>
      <c r="AJ529" s="8">
        <v>0.85</v>
      </c>
      <c r="AK529" s="8">
        <v>0.85</v>
      </c>
      <c r="AL529" s="8">
        <v>9.9940061569213867</v>
      </c>
      <c r="AM529">
        <f t="shared" si="279"/>
        <v>0.85</v>
      </c>
      <c r="AN529">
        <f t="shared" si="280"/>
        <v>-4.7361902715910325E-4</v>
      </c>
      <c r="AO529" t="e">
        <f t="shared" si="281"/>
        <v>#DIV/0!</v>
      </c>
      <c r="AP529" t="e">
        <f t="shared" si="282"/>
        <v>#DIV/0!</v>
      </c>
      <c r="AQ529" t="e">
        <f t="shared" si="283"/>
        <v>#DIV/0!</v>
      </c>
      <c r="AR529" s="8">
        <v>0</v>
      </c>
      <c r="AS529" s="8">
        <v>0.5</v>
      </c>
      <c r="AT529" t="e">
        <f t="shared" si="284"/>
        <v>#DIV/0!</v>
      </c>
      <c r="AU529">
        <f t="shared" si="285"/>
        <v>3.1446996083534393</v>
      </c>
      <c r="AV529">
        <f t="shared" si="286"/>
        <v>2.2382270714470356</v>
      </c>
      <c r="AW529">
        <f t="shared" si="287"/>
        <v>26.175573348999023</v>
      </c>
      <c r="AX529" s="8">
        <v>2</v>
      </c>
      <c r="AY529">
        <f t="shared" si="288"/>
        <v>4.644859790802002</v>
      </c>
      <c r="AZ529" s="8">
        <v>1</v>
      </c>
      <c r="BA529">
        <f t="shared" si="289"/>
        <v>9.2897195816040039</v>
      </c>
      <c r="BB529" s="8">
        <v>25.094505310058594</v>
      </c>
      <c r="BC529" s="8">
        <v>26.175573348999023</v>
      </c>
      <c r="BD529" s="8">
        <v>25.133674621582031</v>
      </c>
      <c r="BE529" s="8">
        <v>47.107143402099609</v>
      </c>
      <c r="BF529" s="8">
        <v>48.005626678466797</v>
      </c>
      <c r="BG529" s="8">
        <v>9.8466024398803711</v>
      </c>
      <c r="BH529" s="8">
        <v>11.620671272277832</v>
      </c>
      <c r="BI529" s="8">
        <v>31.036623001098633</v>
      </c>
      <c r="BJ529" s="8">
        <v>36.628513336181641</v>
      </c>
      <c r="BK529" s="8">
        <v>350.39859008789062</v>
      </c>
      <c r="BL529" s="8">
        <v>1801.14892578125</v>
      </c>
      <c r="BM529" s="8">
        <v>1803.6893310546875</v>
      </c>
      <c r="BN529" s="8">
        <v>100.78994750976562</v>
      </c>
      <c r="BO529" s="8">
        <v>-0.19522953033447266</v>
      </c>
      <c r="BP529" s="8">
        <v>-0.62068486213684082</v>
      </c>
      <c r="BQ529" s="8">
        <v>0.25</v>
      </c>
      <c r="BR529" s="8">
        <v>-1.355140209197998</v>
      </c>
      <c r="BS529" s="8">
        <v>7.355140209197998</v>
      </c>
      <c r="BT529" s="8">
        <v>1</v>
      </c>
      <c r="BU529" s="8">
        <v>0</v>
      </c>
      <c r="BV529" s="8">
        <v>0.15999999642372131</v>
      </c>
      <c r="BW529" s="8">
        <v>111135</v>
      </c>
      <c r="BX529">
        <f t="shared" si="290"/>
        <v>1.7519929504394531</v>
      </c>
      <c r="BY529">
        <f t="shared" si="291"/>
        <v>3.1446996083534392E-3</v>
      </c>
      <c r="BZ529">
        <f t="shared" si="292"/>
        <v>299.325573348999</v>
      </c>
      <c r="CA529">
        <f t="shared" si="293"/>
        <v>298.24450531005857</v>
      </c>
      <c r="CB529">
        <f t="shared" si="294"/>
        <v>288.18382168358949</v>
      </c>
      <c r="CC529">
        <f t="shared" si="315"/>
        <v>0.50457294837893318</v>
      </c>
      <c r="CD529">
        <f t="shared" si="295"/>
        <v>3.4094739190081595</v>
      </c>
      <c r="CE529">
        <f t="shared" si="296"/>
        <v>33.827519541845305</v>
      </c>
      <c r="CF529">
        <f t="shared" si="297"/>
        <v>22.206848269567473</v>
      </c>
      <c r="CG529">
        <f t="shared" si="298"/>
        <v>25.635039329528809</v>
      </c>
      <c r="CH529">
        <f t="shared" si="299"/>
        <v>3.3020718037781522</v>
      </c>
      <c r="CI529">
        <f t="shared" si="300"/>
        <v>0.13839150504929013</v>
      </c>
      <c r="CJ529">
        <f t="shared" si="301"/>
        <v>1.171246847561124</v>
      </c>
      <c r="CK529">
        <f t="shared" si="302"/>
        <v>2.1308249562170283</v>
      </c>
      <c r="CL529">
        <f t="shared" si="303"/>
        <v>8.6680315098410954E-2</v>
      </c>
      <c r="CM529">
        <f t="shared" si="304"/>
        <v>6.6362447163286964</v>
      </c>
      <c r="CN529">
        <f t="shared" si="305"/>
        <v>1.3715543758882291</v>
      </c>
      <c r="CO529">
        <f t="shared" si="306"/>
        <v>33.826957804601641</v>
      </c>
      <c r="CP529">
        <f t="shared" si="307"/>
        <v>48.256321491785336</v>
      </c>
      <c r="CQ529">
        <f t="shared" si="308"/>
        <v>-1.2092689824766677E-2</v>
      </c>
      <c r="CR529">
        <f t="shared" si="309"/>
        <v>0</v>
      </c>
      <c r="CS529">
        <f t="shared" si="310"/>
        <v>1530.9765869140624</v>
      </c>
      <c r="CT529">
        <f t="shared" si="311"/>
        <v>0</v>
      </c>
      <c r="CU529" t="e">
        <f t="shared" si="312"/>
        <v>#DIV/0!</v>
      </c>
      <c r="CV529" t="e">
        <f t="shared" si="313"/>
        <v>#DIV/0!</v>
      </c>
    </row>
    <row r="530" spans="1:100" x14ac:dyDescent="0.3">
      <c r="A530" s="4" t="str">
        <f>VLOOKUP(B530,ListCodeMtrx!A$1:B$91,2,TRUE)</f>
        <v>M3</v>
      </c>
      <c r="B530">
        <v>3</v>
      </c>
      <c r="C530" s="10">
        <v>3</v>
      </c>
      <c r="D530" s="10">
        <v>1</v>
      </c>
      <c r="E530" s="10">
        <v>1</v>
      </c>
      <c r="F530" s="1">
        <v>82</v>
      </c>
      <c r="G530" s="3">
        <v>41326</v>
      </c>
      <c r="H530" s="11">
        <v>1</v>
      </c>
      <c r="I530" s="11">
        <v>226.76942580450196</v>
      </c>
      <c r="J530" s="11">
        <v>7.1678600514790762</v>
      </c>
      <c r="K530" s="11">
        <v>249.47402233723781</v>
      </c>
      <c r="L530" s="11">
        <v>300.72100161162678</v>
      </c>
      <c r="M530" s="1">
        <v>48.4</v>
      </c>
      <c r="N530" s="8">
        <v>3</v>
      </c>
      <c r="O530" s="8" t="s">
        <v>708</v>
      </c>
      <c r="P530" s="12">
        <v>0.16111111111111112</v>
      </c>
      <c r="Q530" s="12">
        <f t="shared" si="269"/>
        <v>0.54238425925925937</v>
      </c>
      <c r="R530" s="8">
        <v>595.5</v>
      </c>
      <c r="S530" s="8">
        <v>0</v>
      </c>
      <c r="T530" s="13">
        <v>150</v>
      </c>
      <c r="U530" s="14">
        <f t="shared" si="273"/>
        <v>6.9213625113237116</v>
      </c>
      <c r="V530" s="14">
        <f t="shared" si="274"/>
        <v>0.17284983080710492</v>
      </c>
      <c r="W530" s="14">
        <f t="shared" si="275"/>
        <v>77.565250919347577</v>
      </c>
      <c r="X530">
        <v>26.184053421020508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t="e">
        <f t="shared" si="276"/>
        <v>#DIV/0!</v>
      </c>
      <c r="AG530" t="e">
        <f t="shared" si="277"/>
        <v>#DIV/0!</v>
      </c>
      <c r="AH530" t="e">
        <f t="shared" si="278"/>
        <v>#DIV/0!</v>
      </c>
      <c r="AI530" s="8">
        <v>-1</v>
      </c>
      <c r="AJ530" s="8">
        <v>0.85</v>
      </c>
      <c r="AK530" s="8">
        <v>0.85</v>
      </c>
      <c r="AL530" s="8">
        <v>9.9940061569213867</v>
      </c>
      <c r="AM530">
        <f t="shared" si="279"/>
        <v>0.85</v>
      </c>
      <c r="AN530">
        <f t="shared" si="280"/>
        <v>5.1755668546124376E-3</v>
      </c>
      <c r="AO530" t="e">
        <f t="shared" si="281"/>
        <v>#DIV/0!</v>
      </c>
      <c r="AP530" t="e">
        <f t="shared" si="282"/>
        <v>#DIV/0!</v>
      </c>
      <c r="AQ530" t="e">
        <f t="shared" si="283"/>
        <v>#DIV/0!</v>
      </c>
      <c r="AR530" s="8">
        <v>0</v>
      </c>
      <c r="AS530" s="8">
        <v>0.5</v>
      </c>
      <c r="AT530" t="e">
        <f t="shared" si="284"/>
        <v>#DIV/0!</v>
      </c>
      <c r="AU530">
        <f t="shared" si="285"/>
        <v>3.7520744448795673</v>
      </c>
      <c r="AV530">
        <f t="shared" si="286"/>
        <v>2.177191587104117</v>
      </c>
      <c r="AW530">
        <f t="shared" si="287"/>
        <v>26.184053421020508</v>
      </c>
      <c r="AX530" s="8">
        <v>2</v>
      </c>
      <c r="AY530">
        <f t="shared" si="288"/>
        <v>4.644859790802002</v>
      </c>
      <c r="AZ530" s="8">
        <v>1</v>
      </c>
      <c r="BA530">
        <f t="shared" si="289"/>
        <v>9.2897195816040039</v>
      </c>
      <c r="BB530" s="8">
        <v>25.156461715698242</v>
      </c>
      <c r="BC530" s="8">
        <v>26.184053421020508</v>
      </c>
      <c r="BD530" s="8">
        <v>25.135591506958008</v>
      </c>
      <c r="BE530" s="8">
        <v>150.87416076660156</v>
      </c>
      <c r="BF530" s="8">
        <v>146.60916137695312</v>
      </c>
      <c r="BG530" s="8">
        <v>10.127716064453125</v>
      </c>
      <c r="BH530" s="8">
        <v>12.243325233459473</v>
      </c>
      <c r="BI530" s="8">
        <v>31.804779052734375</v>
      </c>
      <c r="BJ530" s="8">
        <v>38.448574066162109</v>
      </c>
      <c r="BK530" s="8">
        <v>350.36117553710937</v>
      </c>
      <c r="BL530" s="8">
        <v>1800.6240234375</v>
      </c>
      <c r="BM530" s="8">
        <v>1811.271240234375</v>
      </c>
      <c r="BN530" s="8">
        <v>100.78890228271484</v>
      </c>
      <c r="BO530" s="8">
        <v>-1.4759759902954102</v>
      </c>
      <c r="BP530" s="8">
        <v>-0.63596653938293457</v>
      </c>
      <c r="BQ530" s="8">
        <v>0.5</v>
      </c>
      <c r="BR530" s="8">
        <v>-1.355140209197998</v>
      </c>
      <c r="BS530" s="8">
        <v>7.355140209197998</v>
      </c>
      <c r="BT530" s="8">
        <v>1</v>
      </c>
      <c r="BU530" s="8">
        <v>0</v>
      </c>
      <c r="BV530" s="8">
        <v>0.15999999642372131</v>
      </c>
      <c r="BW530" s="8">
        <v>111115</v>
      </c>
      <c r="BX530">
        <f t="shared" si="290"/>
        <v>1.7518058776855467</v>
      </c>
      <c r="BY530">
        <f t="shared" si="291"/>
        <v>3.7520744448795674E-3</v>
      </c>
      <c r="BZ530">
        <f t="shared" si="292"/>
        <v>299.33405342102049</v>
      </c>
      <c r="CA530">
        <f t="shared" si="293"/>
        <v>298.30646171569822</v>
      </c>
      <c r="CB530">
        <f t="shared" si="294"/>
        <v>288.09983731046668</v>
      </c>
      <c r="CC530">
        <f t="shared" si="315"/>
        <v>0.40791430767771042</v>
      </c>
      <c r="CD530">
        <f t="shared" si="295"/>
        <v>3.4111828976747605</v>
      </c>
      <c r="CE530">
        <f t="shared" si="296"/>
        <v>33.844826368942144</v>
      </c>
      <c r="CF530">
        <f t="shared" si="297"/>
        <v>21.601501135482671</v>
      </c>
      <c r="CG530">
        <f t="shared" si="298"/>
        <v>25.670257568359375</v>
      </c>
      <c r="CH530">
        <f t="shared" si="299"/>
        <v>3.3089784071944179</v>
      </c>
      <c r="CI530">
        <f t="shared" si="300"/>
        <v>0.16969243637141834</v>
      </c>
      <c r="CJ530">
        <f t="shared" si="301"/>
        <v>1.2339913105706437</v>
      </c>
      <c r="CK530">
        <f t="shared" si="302"/>
        <v>2.074987096623774</v>
      </c>
      <c r="CL530">
        <f t="shared" si="303"/>
        <v>0.10633699633247501</v>
      </c>
      <c r="CM530">
        <f t="shared" si="304"/>
        <v>7.8177164954443805</v>
      </c>
      <c r="CN530">
        <f t="shared" si="305"/>
        <v>0.52906141874665136</v>
      </c>
      <c r="CO530">
        <f t="shared" si="306"/>
        <v>35.862770291128896</v>
      </c>
      <c r="CP530">
        <f t="shared" si="307"/>
        <v>145.60333560275106</v>
      </c>
      <c r="CQ530">
        <f t="shared" si="308"/>
        <v>1.704763375218606E-2</v>
      </c>
      <c r="CR530">
        <f t="shared" si="309"/>
        <v>0</v>
      </c>
      <c r="CS530">
        <f t="shared" si="310"/>
        <v>1530.5304199218749</v>
      </c>
      <c r="CT530">
        <f t="shared" si="311"/>
        <v>0</v>
      </c>
      <c r="CU530" t="e">
        <f t="shared" si="312"/>
        <v>#DIV/0!</v>
      </c>
      <c r="CV530" t="e">
        <f t="shared" si="313"/>
        <v>#DIV/0!</v>
      </c>
    </row>
    <row r="531" spans="1:100" x14ac:dyDescent="0.3">
      <c r="A531" s="4" t="str">
        <f>VLOOKUP(B531,ListCodeMtrx!A$1:B$91,2,TRUE)</f>
        <v>M3</v>
      </c>
      <c r="B531">
        <v>3</v>
      </c>
      <c r="C531" s="10">
        <v>3</v>
      </c>
      <c r="D531" s="10">
        <v>1</v>
      </c>
      <c r="E531" s="10">
        <v>1</v>
      </c>
      <c r="F531" s="1">
        <v>82</v>
      </c>
      <c r="G531" s="3">
        <v>41326</v>
      </c>
      <c r="H531" s="11">
        <v>1</v>
      </c>
      <c r="I531" s="11">
        <v>226.76942580450196</v>
      </c>
      <c r="J531" s="11">
        <v>7.1678600514790762</v>
      </c>
      <c r="K531" s="11">
        <v>249.47402233723781</v>
      </c>
      <c r="L531" s="11">
        <v>300.72100161162678</v>
      </c>
      <c r="M531" s="1">
        <v>48.4</v>
      </c>
      <c r="N531" s="8">
        <v>4</v>
      </c>
      <c r="O531" s="8" t="s">
        <v>709</v>
      </c>
      <c r="P531" s="12">
        <v>0.16111111111111112</v>
      </c>
      <c r="Q531" s="12">
        <f t="shared" si="269"/>
        <v>0.54479166666666667</v>
      </c>
      <c r="R531" s="8">
        <v>803.5</v>
      </c>
      <c r="S531" s="8">
        <v>0</v>
      </c>
      <c r="T531" s="13" t="s">
        <v>192</v>
      </c>
      <c r="U531" s="14">
        <f t="shared" si="273"/>
        <v>25.937246943178909</v>
      </c>
      <c r="V531" s="14">
        <f t="shared" si="274"/>
        <v>0.20351070077930938</v>
      </c>
      <c r="W531" s="14">
        <f t="shared" si="275"/>
        <v>166.85016219764987</v>
      </c>
      <c r="X531">
        <v>26.212820053100586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t="e">
        <f t="shared" si="276"/>
        <v>#DIV/0!</v>
      </c>
      <c r="AG531" t="e">
        <f t="shared" si="277"/>
        <v>#DIV/0!</v>
      </c>
      <c r="AH531" t="e">
        <f t="shared" si="278"/>
        <v>#DIV/0!</v>
      </c>
      <c r="AI531" s="8">
        <v>-1</v>
      </c>
      <c r="AJ531" s="8">
        <v>0.85</v>
      </c>
      <c r="AK531" s="8">
        <v>0.85</v>
      </c>
      <c r="AL531" s="8">
        <v>9.9940061569213867</v>
      </c>
      <c r="AM531">
        <f t="shared" si="279"/>
        <v>0.85</v>
      </c>
      <c r="AN531">
        <f t="shared" si="280"/>
        <v>1.7612701549829784E-2</v>
      </c>
      <c r="AO531" t="e">
        <f t="shared" si="281"/>
        <v>#DIV/0!</v>
      </c>
      <c r="AP531" t="e">
        <f t="shared" si="282"/>
        <v>#DIV/0!</v>
      </c>
      <c r="AQ531" t="e">
        <f t="shared" si="283"/>
        <v>#DIV/0!</v>
      </c>
      <c r="AR531" s="8">
        <v>0</v>
      </c>
      <c r="AS531" s="8">
        <v>0.5</v>
      </c>
      <c r="AT531" t="e">
        <f t="shared" si="284"/>
        <v>#DIV/0!</v>
      </c>
      <c r="AU531">
        <f t="shared" si="285"/>
        <v>4.3222308361605117</v>
      </c>
      <c r="AV531">
        <f t="shared" si="286"/>
        <v>2.1364829900179507</v>
      </c>
      <c r="AW531">
        <f t="shared" si="287"/>
        <v>26.212820053100586</v>
      </c>
      <c r="AX531" s="8">
        <v>2</v>
      </c>
      <c r="AY531">
        <f t="shared" si="288"/>
        <v>4.644859790802002</v>
      </c>
      <c r="AZ531" s="8">
        <v>1</v>
      </c>
      <c r="BA531">
        <f t="shared" si="289"/>
        <v>9.2897195816040039</v>
      </c>
      <c r="BB531" s="8">
        <v>25.259189605712891</v>
      </c>
      <c r="BC531" s="8">
        <v>26.212820053100586</v>
      </c>
      <c r="BD531" s="8">
        <v>25.134807586669922</v>
      </c>
      <c r="BE531" s="8">
        <v>399.88299560546875</v>
      </c>
      <c r="BF531" s="8">
        <v>384.13088989257812</v>
      </c>
      <c r="BG531" s="8">
        <v>10.269246101379395</v>
      </c>
      <c r="BH531" s="8">
        <v>12.704941749572754</v>
      </c>
      <c r="BI531" s="8">
        <v>32.052276611328125</v>
      </c>
      <c r="BJ531" s="8">
        <v>39.654544830322266</v>
      </c>
      <c r="BK531" s="8">
        <v>350.39822387695312</v>
      </c>
      <c r="BL531" s="8">
        <v>1799.319580078125</v>
      </c>
      <c r="BM531" s="8">
        <v>1798.5208740234375</v>
      </c>
      <c r="BN531" s="8">
        <v>100.78777313232422</v>
      </c>
      <c r="BO531" s="8">
        <v>-6.4915094375610352</v>
      </c>
      <c r="BP531" s="8">
        <v>-0.6082308292388916</v>
      </c>
      <c r="BQ531" s="8">
        <v>0.25</v>
      </c>
      <c r="BR531" s="8">
        <v>-1.355140209197998</v>
      </c>
      <c r="BS531" s="8">
        <v>7.355140209197998</v>
      </c>
      <c r="BT531" s="8">
        <v>1</v>
      </c>
      <c r="BU531" s="8">
        <v>0</v>
      </c>
      <c r="BV531" s="8">
        <v>0.15999999642372131</v>
      </c>
      <c r="BW531" s="8">
        <v>111115</v>
      </c>
      <c r="BX531">
        <f t="shared" si="290"/>
        <v>1.7519911193847653</v>
      </c>
      <c r="BY531">
        <f t="shared" si="291"/>
        <v>4.3222308361605113E-3</v>
      </c>
      <c r="BZ531">
        <f t="shared" si="292"/>
        <v>299.36282005310056</v>
      </c>
      <c r="CA531">
        <f t="shared" si="293"/>
        <v>298.40918960571287</v>
      </c>
      <c r="CB531">
        <f t="shared" si="294"/>
        <v>287.89112637763174</v>
      </c>
      <c r="CC531">
        <f t="shared" si="315"/>
        <v>0.31769266952149938</v>
      </c>
      <c r="CD531">
        <f t="shared" si="295"/>
        <v>3.4169857767332839</v>
      </c>
      <c r="CE531">
        <f t="shared" si="296"/>
        <v>33.902780769321339</v>
      </c>
      <c r="CF531">
        <f t="shared" si="297"/>
        <v>21.197839019748585</v>
      </c>
      <c r="CG531">
        <f t="shared" si="298"/>
        <v>25.736004829406738</v>
      </c>
      <c r="CH531">
        <f t="shared" si="299"/>
        <v>3.3219057928829785</v>
      </c>
      <c r="CI531">
        <f t="shared" si="300"/>
        <v>0.19914794920795617</v>
      </c>
      <c r="CJ531">
        <f t="shared" si="301"/>
        <v>1.2805027867153331</v>
      </c>
      <c r="CK531">
        <f t="shared" si="302"/>
        <v>2.0414030061676454</v>
      </c>
      <c r="CL531">
        <f t="shared" si="303"/>
        <v>0.12485221711890648</v>
      </c>
      <c r="CM531">
        <f t="shared" si="304"/>
        <v>16.816456294668235</v>
      </c>
      <c r="CN531">
        <f t="shared" si="305"/>
        <v>0.43435757599267627</v>
      </c>
      <c r="CO531">
        <f t="shared" si="306"/>
        <v>37.355148173864805</v>
      </c>
      <c r="CP531">
        <f t="shared" si="307"/>
        <v>380.36163904859887</v>
      </c>
      <c r="CQ531">
        <f t="shared" si="308"/>
        <v>2.5472855391202448E-2</v>
      </c>
      <c r="CR531">
        <f t="shared" si="309"/>
        <v>0</v>
      </c>
      <c r="CS531">
        <f t="shared" si="310"/>
        <v>1529.4216430664062</v>
      </c>
      <c r="CT531">
        <f t="shared" si="311"/>
        <v>0</v>
      </c>
      <c r="CU531" t="e">
        <f t="shared" si="312"/>
        <v>#DIV/0!</v>
      </c>
      <c r="CV531" t="e">
        <f t="shared" si="313"/>
        <v>#DIV/0!</v>
      </c>
    </row>
    <row r="532" spans="1:100" x14ac:dyDescent="0.3">
      <c r="A532" s="4" t="str">
        <f>VLOOKUP(B532,ListCodeMtrx!A$1:B$91,2,TRUE)</f>
        <v>M3</v>
      </c>
      <c r="B532">
        <v>3</v>
      </c>
      <c r="C532" s="10">
        <v>3</v>
      </c>
      <c r="D532" s="10">
        <v>1</v>
      </c>
      <c r="E532" s="10">
        <v>1</v>
      </c>
      <c r="F532" s="1">
        <v>82</v>
      </c>
      <c r="G532" s="3">
        <v>41326</v>
      </c>
      <c r="H532" s="11">
        <v>1</v>
      </c>
      <c r="I532" s="11">
        <v>226.76942580450196</v>
      </c>
      <c r="J532" s="11">
        <v>7.1678600514790762</v>
      </c>
      <c r="K532" s="11">
        <v>249.47402233723781</v>
      </c>
      <c r="L532" s="11">
        <v>300.72100161162678</v>
      </c>
      <c r="M532" s="1">
        <v>48.4</v>
      </c>
      <c r="N532" s="8">
        <v>5</v>
      </c>
      <c r="O532" s="8" t="s">
        <v>710</v>
      </c>
      <c r="P532" s="12">
        <v>0.16111111111111112</v>
      </c>
      <c r="Q532" s="12">
        <f t="shared" ref="Q532:Q565" si="316">O532-P532</f>
        <v>0.54721064814814813</v>
      </c>
      <c r="R532" s="8">
        <v>1012.5</v>
      </c>
      <c r="S532" s="8">
        <v>0</v>
      </c>
      <c r="T532" s="13">
        <v>800</v>
      </c>
      <c r="U532" s="14">
        <f t="shared" si="273"/>
        <v>49.002920865756629</v>
      </c>
      <c r="V532" s="14">
        <f t="shared" si="274"/>
        <v>0.21590951608972975</v>
      </c>
      <c r="W532" s="14">
        <f t="shared" si="275"/>
        <v>380.86425227246548</v>
      </c>
      <c r="X532">
        <v>26.139532089233398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t="e">
        <f t="shared" si="276"/>
        <v>#DIV/0!</v>
      </c>
      <c r="AG532" t="e">
        <f t="shared" si="277"/>
        <v>#DIV/0!</v>
      </c>
      <c r="AH532" t="e">
        <f t="shared" si="278"/>
        <v>#DIV/0!</v>
      </c>
      <c r="AI532" s="8">
        <v>-1</v>
      </c>
      <c r="AJ532" s="8">
        <v>0.85</v>
      </c>
      <c r="AK532" s="8">
        <v>0.85</v>
      </c>
      <c r="AL532" s="8">
        <v>9.9940061569213867</v>
      </c>
      <c r="AM532">
        <f t="shared" si="279"/>
        <v>0.85</v>
      </c>
      <c r="AN532">
        <f t="shared" si="280"/>
        <v>3.2695472512855546E-2</v>
      </c>
      <c r="AO532" t="e">
        <f t="shared" si="281"/>
        <v>#DIV/0!</v>
      </c>
      <c r="AP532" t="e">
        <f t="shared" si="282"/>
        <v>#DIV/0!</v>
      </c>
      <c r="AQ532" t="e">
        <f t="shared" si="283"/>
        <v>#DIV/0!</v>
      </c>
      <c r="AR532" s="8">
        <v>0</v>
      </c>
      <c r="AS532" s="8">
        <v>0.5</v>
      </c>
      <c r="AT532" t="e">
        <f t="shared" si="284"/>
        <v>#DIV/0!</v>
      </c>
      <c r="AU532">
        <f t="shared" si="285"/>
        <v>4.4750929884180328</v>
      </c>
      <c r="AV532">
        <f t="shared" si="286"/>
        <v>2.0874794302326718</v>
      </c>
      <c r="AW532">
        <f t="shared" si="287"/>
        <v>26.139532089233398</v>
      </c>
      <c r="AX532" s="8">
        <v>2</v>
      </c>
      <c r="AY532">
        <f t="shared" si="288"/>
        <v>4.644859790802002</v>
      </c>
      <c r="AZ532" s="8">
        <v>1</v>
      </c>
      <c r="BA532">
        <f t="shared" si="289"/>
        <v>9.2897195816040039</v>
      </c>
      <c r="BB532" s="8">
        <v>25.281700134277344</v>
      </c>
      <c r="BC532" s="8">
        <v>26.139532089233398</v>
      </c>
      <c r="BD532" s="8">
        <v>25.133047103881836</v>
      </c>
      <c r="BE532" s="8">
        <v>800.64306640625</v>
      </c>
      <c r="BF532" s="8">
        <v>770.70220947265625</v>
      </c>
      <c r="BG532" s="8">
        <v>10.523774147033691</v>
      </c>
      <c r="BH532" s="8">
        <v>13.044946670532227</v>
      </c>
      <c r="BI532" s="8">
        <v>32.801952362060547</v>
      </c>
      <c r="BJ532" s="8">
        <v>40.660289764404297</v>
      </c>
      <c r="BK532" s="8">
        <v>350.36996459960937</v>
      </c>
      <c r="BL532" s="8">
        <v>1799.2388916015625</v>
      </c>
      <c r="BM532" s="8">
        <v>1737.89013671875</v>
      </c>
      <c r="BN532" s="8">
        <v>100.78534698486328</v>
      </c>
      <c r="BO532" s="8">
        <v>-17.589714050292969</v>
      </c>
      <c r="BP532" s="8">
        <v>-0.57613778114318848</v>
      </c>
      <c r="BQ532" s="8">
        <v>0.5</v>
      </c>
      <c r="BR532" s="8">
        <v>-1.355140209197998</v>
      </c>
      <c r="BS532" s="8">
        <v>7.355140209197998</v>
      </c>
      <c r="BT532" s="8">
        <v>1</v>
      </c>
      <c r="BU532" s="8">
        <v>0</v>
      </c>
      <c r="BV532" s="8">
        <v>0.15999999642372131</v>
      </c>
      <c r="BW532" s="8">
        <v>111115</v>
      </c>
      <c r="BX532">
        <f t="shared" si="290"/>
        <v>1.7518498229980466</v>
      </c>
      <c r="BY532">
        <f t="shared" si="291"/>
        <v>4.4750929884180331E-3</v>
      </c>
      <c r="BZ532">
        <f t="shared" si="292"/>
        <v>299.28953208923338</v>
      </c>
      <c r="CA532">
        <f t="shared" si="293"/>
        <v>298.43170013427732</v>
      </c>
      <c r="CB532">
        <f t="shared" si="294"/>
        <v>287.8782162216703</v>
      </c>
      <c r="CC532">
        <f t="shared" si="315"/>
        <v>0.29690717252889465</v>
      </c>
      <c r="CD532">
        <f t="shared" si="295"/>
        <v>3.4022189068212989</v>
      </c>
      <c r="CE532">
        <f t="shared" si="296"/>
        <v>33.75707886715189</v>
      </c>
      <c r="CF532">
        <f t="shared" si="297"/>
        <v>20.712132196619663</v>
      </c>
      <c r="CG532">
        <f t="shared" si="298"/>
        <v>25.710616111755371</v>
      </c>
      <c r="CH532">
        <f t="shared" si="299"/>
        <v>3.3169085825724078</v>
      </c>
      <c r="CI532">
        <f t="shared" si="300"/>
        <v>0.21100537785132409</v>
      </c>
      <c r="CJ532">
        <f t="shared" si="301"/>
        <v>1.3147394765886273</v>
      </c>
      <c r="CK532">
        <f t="shared" si="302"/>
        <v>2.0021691059837803</v>
      </c>
      <c r="CL532">
        <f t="shared" si="303"/>
        <v>0.13231037002021789</v>
      </c>
      <c r="CM532">
        <f t="shared" si="304"/>
        <v>38.38553581941094</v>
      </c>
      <c r="CN532">
        <f t="shared" si="305"/>
        <v>0.4941782281032609</v>
      </c>
      <c r="CO532">
        <f t="shared" si="306"/>
        <v>38.600417002855721</v>
      </c>
      <c r="CP532">
        <f t="shared" si="307"/>
        <v>763.58101032475372</v>
      </c>
      <c r="CQ532">
        <f t="shared" si="308"/>
        <v>2.4771872980074106E-2</v>
      </c>
      <c r="CR532">
        <f t="shared" si="309"/>
        <v>0</v>
      </c>
      <c r="CS532">
        <f t="shared" si="310"/>
        <v>1529.3530578613281</v>
      </c>
      <c r="CT532">
        <f t="shared" si="311"/>
        <v>0</v>
      </c>
      <c r="CU532" t="e">
        <f t="shared" si="312"/>
        <v>#DIV/0!</v>
      </c>
      <c r="CV532" t="e">
        <f t="shared" si="313"/>
        <v>#DIV/0!</v>
      </c>
    </row>
    <row r="533" spans="1:100" x14ac:dyDescent="0.3">
      <c r="A533" s="4" t="str">
        <f>VLOOKUP(B533,ListCodeMtrx!A$1:B$91,2,TRUE)</f>
        <v>M3</v>
      </c>
      <c r="B533" s="5">
        <v>3</v>
      </c>
      <c r="C533" s="10">
        <v>3</v>
      </c>
      <c r="D533" s="10">
        <v>1</v>
      </c>
      <c r="E533" s="10">
        <v>1</v>
      </c>
      <c r="F533" s="1">
        <v>82</v>
      </c>
      <c r="G533" s="17">
        <v>41326</v>
      </c>
      <c r="H533" s="11">
        <v>1</v>
      </c>
      <c r="I533" s="11">
        <v>226.76942580450196</v>
      </c>
      <c r="J533" s="11">
        <v>7.1678600514790762</v>
      </c>
      <c r="K533" s="11">
        <v>249.47402233723781</v>
      </c>
      <c r="L533" s="11">
        <v>300.72100161162678</v>
      </c>
      <c r="M533" s="1">
        <v>48.4</v>
      </c>
      <c r="N533" s="19">
        <v>6</v>
      </c>
      <c r="O533" s="19" t="s">
        <v>711</v>
      </c>
      <c r="P533" s="12">
        <v>0.16111111111111112</v>
      </c>
      <c r="Q533" s="12">
        <f t="shared" si="316"/>
        <v>0.54885416666666664</v>
      </c>
      <c r="R533" s="19">
        <v>1146.5</v>
      </c>
      <c r="S533" s="19">
        <v>0</v>
      </c>
      <c r="T533" s="13" t="s">
        <v>194</v>
      </c>
      <c r="U533" s="5">
        <f t="shared" si="273"/>
        <v>26.310323475142066</v>
      </c>
      <c r="V533" s="5">
        <f t="shared" si="274"/>
        <v>0.21511993391413498</v>
      </c>
      <c r="W533" s="5">
        <f t="shared" si="275"/>
        <v>174.71486442411373</v>
      </c>
      <c r="X533" s="5">
        <v>26.102935791015625</v>
      </c>
      <c r="Y533" s="19">
        <v>1</v>
      </c>
      <c r="Z533" s="19">
        <v>1</v>
      </c>
      <c r="AA533" s="19">
        <v>0</v>
      </c>
      <c r="AB533" s="19">
        <v>0</v>
      </c>
      <c r="AC533" s="19">
        <v>262.866943359375</v>
      </c>
      <c r="AD533" s="19">
        <v>528.61041259765625</v>
      </c>
      <c r="AE533" s="19">
        <v>347.07373046875</v>
      </c>
      <c r="AF533" s="5" t="e">
        <f t="shared" si="276"/>
        <v>#DIV/0!</v>
      </c>
      <c r="AG533" s="5">
        <f t="shared" si="277"/>
        <v>0.5027208373221127</v>
      </c>
      <c r="AH533" s="5">
        <f t="shared" si="278"/>
        <v>0.34342244837140606</v>
      </c>
      <c r="AI533" s="19">
        <v>-1</v>
      </c>
      <c r="AJ533" s="19">
        <v>0.85</v>
      </c>
      <c r="AK533" s="19">
        <v>0.85</v>
      </c>
      <c r="AL533" s="19">
        <v>9.9940061569213867</v>
      </c>
      <c r="AM533" s="5">
        <f t="shared" si="279"/>
        <v>0.85</v>
      </c>
      <c r="AN533" s="5">
        <f t="shared" si="280"/>
        <v>1.7845491508080229E-2</v>
      </c>
      <c r="AO533" s="5">
        <f t="shared" si="281"/>
        <v>0.68312753893541511</v>
      </c>
      <c r="AP533" s="5">
        <f t="shared" si="282"/>
        <v>2.0109428969734457</v>
      </c>
      <c r="AQ533" s="5">
        <f t="shared" si="283"/>
        <v>-1</v>
      </c>
      <c r="AR533" s="19">
        <v>1800.443115234375</v>
      </c>
      <c r="AS533" s="19">
        <v>0.5</v>
      </c>
      <c r="AT533" s="5">
        <f t="shared" si="284"/>
        <v>262.78284768457303</v>
      </c>
      <c r="AU533" s="5">
        <f t="shared" si="285"/>
        <v>4.4306486170839401</v>
      </c>
      <c r="AV533" s="5">
        <f t="shared" si="286"/>
        <v>2.0741218474302556</v>
      </c>
      <c r="AW533" s="5">
        <f t="shared" si="287"/>
        <v>26.102935791015625</v>
      </c>
      <c r="AX533" s="19">
        <v>2</v>
      </c>
      <c r="AY533" s="5">
        <f t="shared" si="288"/>
        <v>4.644859790802002</v>
      </c>
      <c r="AZ533" s="19">
        <v>1</v>
      </c>
      <c r="BA533" s="5">
        <f t="shared" si="289"/>
        <v>9.2897195816040039</v>
      </c>
      <c r="BB533" s="19">
        <v>25.242576599121094</v>
      </c>
      <c r="BC533" s="19">
        <v>26.102935791015625</v>
      </c>
      <c r="BD533" s="19">
        <v>25.132604598999023</v>
      </c>
      <c r="BE533" s="19">
        <v>399.65902709960937</v>
      </c>
      <c r="BF533" s="19">
        <v>383.66641235351562</v>
      </c>
      <c r="BG533" s="19">
        <v>10.608299255371094</v>
      </c>
      <c r="BH533" s="19">
        <v>13.104855537414551</v>
      </c>
      <c r="BI533" s="19">
        <v>33.141639709472656</v>
      </c>
      <c r="BJ533" s="19">
        <v>40.941188812255859</v>
      </c>
      <c r="BK533" s="19">
        <v>350.28936767578125</v>
      </c>
      <c r="BL533" s="19">
        <v>1800.443115234375</v>
      </c>
      <c r="BM533" s="19">
        <v>1726.7041015625</v>
      </c>
      <c r="BN533" s="19">
        <v>100.78280639648437</v>
      </c>
      <c r="BO533" s="19">
        <v>-6.3772811889648437</v>
      </c>
      <c r="BP533" s="19">
        <v>-0.63326287269592285</v>
      </c>
      <c r="BQ533" s="19">
        <v>0.25</v>
      </c>
      <c r="BR533" s="19">
        <v>-1.355140209197998</v>
      </c>
      <c r="BS533" s="19">
        <v>7.355140209197998</v>
      </c>
      <c r="BT533" s="19">
        <v>1</v>
      </c>
      <c r="BU533" s="19">
        <v>0</v>
      </c>
      <c r="BV533" s="19">
        <v>0.15999999642372131</v>
      </c>
      <c r="BW533" s="19">
        <v>111115</v>
      </c>
      <c r="BX533" s="5">
        <f t="shared" si="290"/>
        <v>1.7514468383789061</v>
      </c>
      <c r="BY533" s="5">
        <f t="shared" si="291"/>
        <v>4.4306486170839401E-3</v>
      </c>
      <c r="BZ533" s="5">
        <f t="shared" si="292"/>
        <v>299.2529357910156</v>
      </c>
      <c r="CA533" s="5">
        <f t="shared" si="293"/>
        <v>298.39257659912107</v>
      </c>
      <c r="CB533" s="5">
        <f t="shared" si="294"/>
        <v>288.07089199861366</v>
      </c>
      <c r="CC533" s="5">
        <f t="shared" si="315"/>
        <v>0.30474277068293182</v>
      </c>
      <c r="CD533" s="5">
        <f t="shared" si="295"/>
        <v>3.3948659659114027</v>
      </c>
      <c r="CE533" s="5">
        <f t="shared" si="296"/>
        <v>33.684971547188695</v>
      </c>
      <c r="CF533" s="5">
        <f t="shared" si="297"/>
        <v>20.580116009774144</v>
      </c>
      <c r="CG533" s="5">
        <f t="shared" si="298"/>
        <v>25.672756195068359</v>
      </c>
      <c r="CH533" s="5">
        <f t="shared" si="299"/>
        <v>3.3094688887082899</v>
      </c>
      <c r="CI533" s="5">
        <f t="shared" si="300"/>
        <v>0.21025119458490502</v>
      </c>
      <c r="CJ533" s="5">
        <f t="shared" si="301"/>
        <v>1.3207441184811468</v>
      </c>
      <c r="CK533" s="5">
        <f t="shared" si="302"/>
        <v>1.9887247702271431</v>
      </c>
      <c r="CL533" s="5">
        <f t="shared" si="303"/>
        <v>0.13183591777137546</v>
      </c>
      <c r="CM533" s="5">
        <f t="shared" si="304"/>
        <v>17.608254355843471</v>
      </c>
      <c r="CN533" s="5">
        <f t="shared" si="305"/>
        <v>0.4553822247622995</v>
      </c>
      <c r="CO533" s="5">
        <f t="shared" si="306"/>
        <v>38.856475663886592</v>
      </c>
      <c r="CP533" s="5">
        <f t="shared" si="307"/>
        <v>379.84294530702067</v>
      </c>
      <c r="CQ533" s="5">
        <f t="shared" si="308"/>
        <v>2.6914451260757592E-2</v>
      </c>
      <c r="CR533" s="5">
        <f t="shared" si="309"/>
        <v>0</v>
      </c>
      <c r="CS533" s="5">
        <f t="shared" si="310"/>
        <v>1530.3766479492187</v>
      </c>
      <c r="CT533" s="5">
        <f t="shared" si="311"/>
        <v>265.74346923828125</v>
      </c>
      <c r="CU533" s="5">
        <f t="shared" si="312"/>
        <v>0.34342244837140606</v>
      </c>
      <c r="CV533" s="5" t="e">
        <f t="shared" si="313"/>
        <v>#DIV/0!</v>
      </c>
    </row>
    <row r="534" spans="1:100" x14ac:dyDescent="0.3">
      <c r="A534" s="4" t="str">
        <f>VLOOKUP(B534,ListCodeMtrx!A$1:B$91,2,TRUE)</f>
        <v>M12</v>
      </c>
      <c r="B534">
        <v>12</v>
      </c>
      <c r="C534" s="10">
        <v>12</v>
      </c>
      <c r="D534" s="10">
        <v>1</v>
      </c>
      <c r="E534" s="10">
        <v>3</v>
      </c>
      <c r="F534" s="1">
        <v>82</v>
      </c>
      <c r="G534" s="3">
        <v>41326</v>
      </c>
      <c r="H534" s="11">
        <v>1</v>
      </c>
      <c r="I534" s="11">
        <v>204.77729781561919</v>
      </c>
      <c r="J534" s="11">
        <v>4.5263771847790224</v>
      </c>
      <c r="K534" s="11">
        <v>223.08344714234195</v>
      </c>
      <c r="L534" s="11">
        <v>287.57758501289572</v>
      </c>
      <c r="M534" s="1">
        <v>45.1</v>
      </c>
      <c r="N534" s="8">
        <v>14</v>
      </c>
      <c r="O534" s="8" t="s">
        <v>712</v>
      </c>
      <c r="P534" s="12">
        <v>0.16111111111111112</v>
      </c>
      <c r="Q534" s="12">
        <f t="shared" si="316"/>
        <v>0.5671180555555555</v>
      </c>
      <c r="R534" s="8">
        <v>2732.5</v>
      </c>
      <c r="S534" s="8">
        <v>0</v>
      </c>
      <c r="T534" s="13">
        <v>400</v>
      </c>
      <c r="U534">
        <f t="shared" si="273"/>
        <v>10.650104320515924</v>
      </c>
      <c r="V534">
        <f t="shared" si="274"/>
        <v>6.6659729946872803E-2</v>
      </c>
      <c r="W534">
        <f t="shared" si="275"/>
        <v>125.21106730008925</v>
      </c>
      <c r="X534">
        <v>27.450786590576172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t="e">
        <f t="shared" si="276"/>
        <v>#DIV/0!</v>
      </c>
      <c r="AG534" t="e">
        <f t="shared" si="277"/>
        <v>#DIV/0!</v>
      </c>
      <c r="AH534" t="e">
        <f t="shared" si="278"/>
        <v>#DIV/0!</v>
      </c>
      <c r="AI534" s="8">
        <v>-1</v>
      </c>
      <c r="AJ534" s="8">
        <v>0.85</v>
      </c>
      <c r="AK534" s="8">
        <v>0.85</v>
      </c>
      <c r="AL534" s="8">
        <v>9.9940061569213867</v>
      </c>
      <c r="AM534">
        <f t="shared" si="279"/>
        <v>0.85</v>
      </c>
      <c r="AN534">
        <f t="shared" si="280"/>
        <v>7.610412288163163E-3</v>
      </c>
      <c r="AO534" t="e">
        <f t="shared" si="281"/>
        <v>#DIV/0!</v>
      </c>
      <c r="AP534" t="e">
        <f t="shared" si="282"/>
        <v>#DIV/0!</v>
      </c>
      <c r="AQ534" t="e">
        <f t="shared" si="283"/>
        <v>#DIV/0!</v>
      </c>
      <c r="AR534" s="8">
        <v>1765.4481201171875</v>
      </c>
      <c r="AS534" s="8">
        <v>0.5</v>
      </c>
      <c r="AT534" t="e">
        <f t="shared" si="284"/>
        <v>#DIV/0!</v>
      </c>
      <c r="AU534">
        <f t="shared" si="285"/>
        <v>1.747446653188689</v>
      </c>
      <c r="AV534">
        <f t="shared" si="286"/>
        <v>2.5983321085587696</v>
      </c>
      <c r="AW534">
        <f t="shared" si="287"/>
        <v>27.450786590576172</v>
      </c>
      <c r="AX534" s="8">
        <v>2</v>
      </c>
      <c r="AY534">
        <f t="shared" si="288"/>
        <v>4.644859790802002</v>
      </c>
      <c r="AZ534" s="8">
        <v>1</v>
      </c>
      <c r="BA534">
        <f t="shared" si="289"/>
        <v>9.2897195816040039</v>
      </c>
      <c r="BB534" s="8">
        <v>25.239099502563477</v>
      </c>
      <c r="BC534" s="8">
        <v>27.450786590576172</v>
      </c>
      <c r="BD534" s="8">
        <v>25.132823944091797</v>
      </c>
      <c r="BE534" s="8">
        <v>399.8245849609375</v>
      </c>
      <c r="BF534" s="8">
        <v>393.35269165039062</v>
      </c>
      <c r="BG534" s="8">
        <v>9.69586181640625</v>
      </c>
      <c r="BH534" s="8">
        <v>10.682720184326172</v>
      </c>
      <c r="BI534" s="8">
        <v>30.298929214477539</v>
      </c>
      <c r="BJ534" s="8">
        <v>33.382793426513672</v>
      </c>
      <c r="BK534" s="8">
        <v>350.36013793945313</v>
      </c>
      <c r="BL534" s="8">
        <v>1800.954345703125</v>
      </c>
      <c r="BM534" s="8">
        <v>1170.260986328125</v>
      </c>
      <c r="BN534" s="8">
        <v>100.7880859375</v>
      </c>
      <c r="BO534" s="8">
        <v>-6.683685302734375</v>
      </c>
      <c r="BP534" s="8">
        <v>-0.4849846363067627</v>
      </c>
      <c r="BQ534" s="8">
        <v>0.25</v>
      </c>
      <c r="BR534" s="8">
        <v>-1.355140209197998</v>
      </c>
      <c r="BS534" s="8">
        <v>7.355140209197998</v>
      </c>
      <c r="BT534" s="8">
        <v>1</v>
      </c>
      <c r="BU534" s="8">
        <v>0</v>
      </c>
      <c r="BV534" s="8">
        <v>0.15999999642372131</v>
      </c>
      <c r="BW534" s="8">
        <v>111115</v>
      </c>
      <c r="BX534">
        <f t="shared" si="290"/>
        <v>1.7518006896972655</v>
      </c>
      <c r="BY534">
        <f t="shared" si="291"/>
        <v>1.7474466531886891E-3</v>
      </c>
      <c r="BZ534">
        <f t="shared" si="292"/>
        <v>300.60078659057615</v>
      </c>
      <c r="CA534">
        <f t="shared" si="293"/>
        <v>298.38909950256345</v>
      </c>
      <c r="CB534">
        <f t="shared" si="294"/>
        <v>288.15268887178536</v>
      </c>
      <c r="CC534">
        <f t="shared" si="315"/>
        <v>0.68239677066607529</v>
      </c>
      <c r="CD534">
        <f t="shared" si="295"/>
        <v>3.6750230285429017</v>
      </c>
      <c r="CE534">
        <f t="shared" si="296"/>
        <v>36.462871522551097</v>
      </c>
      <c r="CF534">
        <f t="shared" si="297"/>
        <v>25.780151338224925</v>
      </c>
      <c r="CG534">
        <f t="shared" si="298"/>
        <v>26.344943046569824</v>
      </c>
      <c r="CH534">
        <f t="shared" si="299"/>
        <v>3.4437488336286504</v>
      </c>
      <c r="CI534">
        <f t="shared" si="300"/>
        <v>6.6184811236479749E-2</v>
      </c>
      <c r="CJ534">
        <f t="shared" si="301"/>
        <v>1.0766909199841321</v>
      </c>
      <c r="CK534">
        <f t="shared" si="302"/>
        <v>2.3670579136445182</v>
      </c>
      <c r="CL534">
        <f t="shared" si="303"/>
        <v>4.1407914940248716E-2</v>
      </c>
      <c r="CM534">
        <f t="shared" si="304"/>
        <v>12.619783811367492</v>
      </c>
      <c r="CN534">
        <f t="shared" si="305"/>
        <v>0.318317555613363</v>
      </c>
      <c r="CO534">
        <f t="shared" si="306"/>
        <v>28.10651949426931</v>
      </c>
      <c r="CP534">
        <f t="shared" si="307"/>
        <v>391.80499791147867</v>
      </c>
      <c r="CQ534">
        <f t="shared" si="308"/>
        <v>7.6399577926826896E-3</v>
      </c>
      <c r="CR534">
        <f t="shared" si="309"/>
        <v>0</v>
      </c>
      <c r="CS534">
        <f t="shared" si="310"/>
        <v>1530.8111938476561</v>
      </c>
      <c r="CT534">
        <f t="shared" si="311"/>
        <v>0</v>
      </c>
      <c r="CU534" t="e">
        <f t="shared" si="312"/>
        <v>#DIV/0!</v>
      </c>
      <c r="CV534" t="e">
        <f t="shared" si="313"/>
        <v>#DIV/0!</v>
      </c>
    </row>
    <row r="535" spans="1:100" x14ac:dyDescent="0.3">
      <c r="A535" s="4" t="str">
        <f>VLOOKUP(B535,ListCodeMtrx!A$1:B$91,2,TRUE)</f>
        <v>M12</v>
      </c>
      <c r="B535">
        <v>12</v>
      </c>
      <c r="C535" s="10">
        <v>12</v>
      </c>
      <c r="D535" s="10">
        <v>1</v>
      </c>
      <c r="E535" s="10">
        <v>3</v>
      </c>
      <c r="F535" s="1">
        <v>82</v>
      </c>
      <c r="G535" s="3">
        <v>41326</v>
      </c>
      <c r="H535" s="11">
        <v>1</v>
      </c>
      <c r="I535" s="11">
        <v>204.77729781561919</v>
      </c>
      <c r="J535" s="11">
        <v>4.5263771847790224</v>
      </c>
      <c r="K535" s="11">
        <v>223.08344714234195</v>
      </c>
      <c r="L535" s="11">
        <v>287.57758501289572</v>
      </c>
      <c r="M535" s="1">
        <v>45.1</v>
      </c>
      <c r="N535" s="8">
        <v>15</v>
      </c>
      <c r="O535" s="8" t="s">
        <v>713</v>
      </c>
      <c r="P535" s="12">
        <v>0.16111111111111112</v>
      </c>
      <c r="Q535" s="12">
        <f t="shared" si="316"/>
        <v>0.56953703703703695</v>
      </c>
      <c r="R535" s="8">
        <v>2942</v>
      </c>
      <c r="S535" s="8">
        <v>0</v>
      </c>
      <c r="T535" s="13">
        <v>50</v>
      </c>
      <c r="U535" s="14">
        <f t="shared" si="273"/>
        <v>-1.4219744599510433</v>
      </c>
      <c r="V535" s="14">
        <f t="shared" si="274"/>
        <v>0.12698028355122226</v>
      </c>
      <c r="W535" s="14">
        <f t="shared" si="275"/>
        <v>61.880401065514228</v>
      </c>
      <c r="X535">
        <v>26.837383270263672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t="e">
        <f t="shared" si="276"/>
        <v>#DIV/0!</v>
      </c>
      <c r="AG535" t="e">
        <f t="shared" si="277"/>
        <v>#DIV/0!</v>
      </c>
      <c r="AH535" t="e">
        <f t="shared" si="278"/>
        <v>#DIV/0!</v>
      </c>
      <c r="AI535" s="8">
        <v>-1</v>
      </c>
      <c r="AJ535" s="8">
        <v>0.85</v>
      </c>
      <c r="AK535" s="8">
        <v>0.85</v>
      </c>
      <c r="AL535" s="8">
        <v>9.9940061569213867</v>
      </c>
      <c r="AM535">
        <f t="shared" si="279"/>
        <v>0.85</v>
      </c>
      <c r="AN535">
        <f t="shared" si="280"/>
        <v>-2.7559941747414874E-4</v>
      </c>
      <c r="AO535" t="e">
        <f t="shared" si="281"/>
        <v>#DIV/0!</v>
      </c>
      <c r="AP535" t="e">
        <f t="shared" si="282"/>
        <v>#DIV/0!</v>
      </c>
      <c r="AQ535" t="e">
        <f t="shared" si="283"/>
        <v>#DIV/0!</v>
      </c>
      <c r="AR535" s="8">
        <v>1765.4481201171875</v>
      </c>
      <c r="AS535" s="8">
        <v>0.5</v>
      </c>
      <c r="AT535" t="e">
        <f t="shared" si="284"/>
        <v>#DIV/0!</v>
      </c>
      <c r="AU535">
        <f t="shared" si="285"/>
        <v>3.0057188262470573</v>
      </c>
      <c r="AV535">
        <f t="shared" si="286"/>
        <v>2.3616740008463672</v>
      </c>
      <c r="AW535">
        <f t="shared" si="287"/>
        <v>26.837383270263672</v>
      </c>
      <c r="AX535" s="8">
        <v>2</v>
      </c>
      <c r="AY535">
        <f t="shared" si="288"/>
        <v>4.644859790802002</v>
      </c>
      <c r="AZ535" s="8">
        <v>1</v>
      </c>
      <c r="BA535">
        <f t="shared" si="289"/>
        <v>9.2897195816040039</v>
      </c>
      <c r="BB535" s="8">
        <v>25.218610763549805</v>
      </c>
      <c r="BC535" s="8">
        <v>26.837383270263672</v>
      </c>
      <c r="BD535" s="8">
        <v>25.130634307861328</v>
      </c>
      <c r="BE535" s="8">
        <v>45.083415985107422</v>
      </c>
      <c r="BF535" s="8">
        <v>45.816558837890625</v>
      </c>
      <c r="BG535" s="8">
        <v>10.045876502990723</v>
      </c>
      <c r="BH535" s="8">
        <v>11.741594314575195</v>
      </c>
      <c r="BI535" s="8">
        <v>31.43182373046875</v>
      </c>
      <c r="BJ535" s="8">
        <v>36.737434387207031</v>
      </c>
      <c r="BK535" s="8">
        <v>350.344482421875</v>
      </c>
      <c r="BL535" s="8">
        <v>1801.31201171875</v>
      </c>
      <c r="BM535" s="8">
        <v>1141.8599853515625</v>
      </c>
      <c r="BN535" s="8">
        <v>100.79071807861328</v>
      </c>
      <c r="BO535" s="8">
        <v>-4.3880462646484375E-2</v>
      </c>
      <c r="BP535" s="8">
        <v>-0.62546181678771973</v>
      </c>
      <c r="BQ535" s="8">
        <v>0.5</v>
      </c>
      <c r="BR535" s="8">
        <v>-1.355140209197998</v>
      </c>
      <c r="BS535" s="8">
        <v>7.355140209197998</v>
      </c>
      <c r="BT535" s="8">
        <v>1</v>
      </c>
      <c r="BU535" s="8">
        <v>0</v>
      </c>
      <c r="BV535" s="8">
        <v>0.15999999642372131</v>
      </c>
      <c r="BW535" s="8">
        <v>111135</v>
      </c>
      <c r="BX535">
        <f t="shared" si="290"/>
        <v>1.7517224121093751</v>
      </c>
      <c r="BY535">
        <f t="shared" si="291"/>
        <v>3.0057188262470574E-3</v>
      </c>
      <c r="BZ535">
        <f t="shared" si="292"/>
        <v>299.98738327026365</v>
      </c>
      <c r="CA535">
        <f t="shared" si="293"/>
        <v>298.36861076354978</v>
      </c>
      <c r="CB535">
        <f t="shared" si="294"/>
        <v>288.20991543300624</v>
      </c>
      <c r="CC535">
        <f t="shared" si="315"/>
        <v>0.50406649830095474</v>
      </c>
      <c r="CD535">
        <f t="shared" si="295"/>
        <v>3.5451177232001645</v>
      </c>
      <c r="CE535">
        <f t="shared" si="296"/>
        <v>35.173057507488885</v>
      </c>
      <c r="CF535">
        <f t="shared" si="297"/>
        <v>23.431463192913689</v>
      </c>
      <c r="CG535">
        <f t="shared" si="298"/>
        <v>26.027997016906738</v>
      </c>
      <c r="CH535">
        <f t="shared" si="299"/>
        <v>3.3798525365264407</v>
      </c>
      <c r="CI535">
        <f t="shared" si="300"/>
        <v>0.12526800720795547</v>
      </c>
      <c r="CJ535">
        <f t="shared" si="301"/>
        <v>1.183443722353797</v>
      </c>
      <c r="CK535">
        <f t="shared" si="302"/>
        <v>2.1964088141726439</v>
      </c>
      <c r="CL535">
        <f t="shared" si="303"/>
        <v>7.8444562150174924E-2</v>
      </c>
      <c r="CM535">
        <f t="shared" si="304"/>
        <v>6.2369700583857659</v>
      </c>
      <c r="CN535">
        <f t="shared" si="305"/>
        <v>1.3506121506082793</v>
      </c>
      <c r="CO535">
        <f t="shared" si="306"/>
        <v>32.702034234242191</v>
      </c>
      <c r="CP535">
        <f t="shared" si="307"/>
        <v>46.023202914073003</v>
      </c>
      <c r="CQ535">
        <f t="shared" si="308"/>
        <v>-1.010391596524844E-2</v>
      </c>
      <c r="CR535">
        <f t="shared" si="309"/>
        <v>0</v>
      </c>
      <c r="CS535">
        <f t="shared" si="310"/>
        <v>1531.1152099609374</v>
      </c>
      <c r="CT535">
        <f t="shared" si="311"/>
        <v>0</v>
      </c>
      <c r="CU535" t="e">
        <f t="shared" si="312"/>
        <v>#DIV/0!</v>
      </c>
      <c r="CV535" t="e">
        <f t="shared" si="313"/>
        <v>#DIV/0!</v>
      </c>
    </row>
    <row r="536" spans="1:100" x14ac:dyDescent="0.3">
      <c r="A536" s="4" t="str">
        <f>VLOOKUP(B536,ListCodeMtrx!A$1:B$91,2,TRUE)</f>
        <v>M12</v>
      </c>
      <c r="B536">
        <v>12</v>
      </c>
      <c r="C536" s="10">
        <v>12</v>
      </c>
      <c r="D536" s="10">
        <v>1</v>
      </c>
      <c r="E536" s="10">
        <v>3</v>
      </c>
      <c r="F536" s="1">
        <v>82</v>
      </c>
      <c r="G536" s="3">
        <v>41326</v>
      </c>
      <c r="H536" s="11">
        <v>1</v>
      </c>
      <c r="I536" s="11">
        <v>204.77729781561919</v>
      </c>
      <c r="J536" s="11">
        <v>4.5263771847790224</v>
      </c>
      <c r="K536" s="11">
        <v>223.08344714234195</v>
      </c>
      <c r="L536" s="11">
        <v>287.57758501289572</v>
      </c>
      <c r="M536" s="1">
        <v>45.1</v>
      </c>
      <c r="N536" s="8">
        <v>16</v>
      </c>
      <c r="O536" s="8" t="s">
        <v>714</v>
      </c>
      <c r="P536" s="12">
        <v>0.16111111111111112</v>
      </c>
      <c r="Q536" s="12">
        <f t="shared" si="316"/>
        <v>0.57195601851851863</v>
      </c>
      <c r="R536" s="8">
        <v>3150.5</v>
      </c>
      <c r="S536" s="8">
        <v>0</v>
      </c>
      <c r="T536" s="13">
        <v>150</v>
      </c>
      <c r="U536" s="14">
        <f t="shared" si="273"/>
        <v>8.0617772286489835</v>
      </c>
      <c r="V536" s="14">
        <f t="shared" si="274"/>
        <v>0.18760625975074921</v>
      </c>
      <c r="W536" s="14">
        <f t="shared" si="275"/>
        <v>73.56739668348996</v>
      </c>
      <c r="X536">
        <v>26.319713592529297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t="e">
        <f t="shared" si="276"/>
        <v>#DIV/0!</v>
      </c>
      <c r="AG536" t="e">
        <f t="shared" si="277"/>
        <v>#DIV/0!</v>
      </c>
      <c r="AH536" t="e">
        <f t="shared" si="278"/>
        <v>#DIV/0!</v>
      </c>
      <c r="AI536" s="8">
        <v>-1</v>
      </c>
      <c r="AJ536" s="8">
        <v>0.85</v>
      </c>
      <c r="AK536" s="8">
        <v>0.85</v>
      </c>
      <c r="AL536" s="8">
        <v>9.9940061569213867</v>
      </c>
      <c r="AM536">
        <f t="shared" si="279"/>
        <v>0.85</v>
      </c>
      <c r="AN536">
        <f t="shared" si="280"/>
        <v>5.9184600259864937E-3</v>
      </c>
      <c r="AO536" t="e">
        <f t="shared" si="281"/>
        <v>#DIV/0!</v>
      </c>
      <c r="AP536" t="e">
        <f t="shared" si="282"/>
        <v>#DIV/0!</v>
      </c>
      <c r="AQ536" t="e">
        <f t="shared" si="283"/>
        <v>#DIV/0!</v>
      </c>
      <c r="AR536" s="8">
        <v>1765.4481201171875</v>
      </c>
      <c r="AS536" s="8">
        <v>0.5</v>
      </c>
      <c r="AT536" t="e">
        <f t="shared" si="284"/>
        <v>#DIV/0!</v>
      </c>
      <c r="AU536">
        <f t="shared" si="285"/>
        <v>4.0835013516825871</v>
      </c>
      <c r="AV536">
        <f t="shared" si="286"/>
        <v>2.1860970638782993</v>
      </c>
      <c r="AW536">
        <f t="shared" si="287"/>
        <v>26.319713592529297</v>
      </c>
      <c r="AX536" s="8">
        <v>2</v>
      </c>
      <c r="AY536">
        <f t="shared" si="288"/>
        <v>4.644859790802002</v>
      </c>
      <c r="AZ536" s="8">
        <v>1</v>
      </c>
      <c r="BA536">
        <f t="shared" si="289"/>
        <v>9.2897195816040039</v>
      </c>
      <c r="BB536" s="8">
        <v>25.207876205444336</v>
      </c>
      <c r="BC536" s="8">
        <v>26.319713592529297</v>
      </c>
      <c r="BD536" s="8">
        <v>25.132190704345703</v>
      </c>
      <c r="BE536" s="8">
        <v>152.37217712402344</v>
      </c>
      <c r="BF536" s="8">
        <v>147.42588806152344</v>
      </c>
      <c r="BG536" s="8">
        <v>10.12446403503418</v>
      </c>
      <c r="BH536" s="8">
        <v>12.426825523376465</v>
      </c>
      <c r="BI536" s="8">
        <v>31.698427200317383</v>
      </c>
      <c r="BJ536" s="8">
        <v>38.906833648681641</v>
      </c>
      <c r="BK536" s="8">
        <v>350.31478881835937</v>
      </c>
      <c r="BL536" s="8">
        <v>1801.2987060546875</v>
      </c>
      <c r="BM536" s="8">
        <v>1109.439697265625</v>
      </c>
      <c r="BN536" s="8">
        <v>100.79220581054687</v>
      </c>
      <c r="BO536" s="8">
        <v>-1.4386863708496094</v>
      </c>
      <c r="BP536" s="8">
        <v>-0.64562249183654785</v>
      </c>
      <c r="BQ536" s="8">
        <v>0.25</v>
      </c>
      <c r="BR536" s="8">
        <v>-1.355140209197998</v>
      </c>
      <c r="BS536" s="8">
        <v>7.355140209197998</v>
      </c>
      <c r="BT536" s="8">
        <v>1</v>
      </c>
      <c r="BU536" s="8">
        <v>0</v>
      </c>
      <c r="BV536" s="8">
        <v>0.15999999642372131</v>
      </c>
      <c r="BW536" s="8">
        <v>111115</v>
      </c>
      <c r="BX536">
        <f t="shared" si="290"/>
        <v>1.7515739440917968</v>
      </c>
      <c r="BY536">
        <f t="shared" si="291"/>
        <v>4.0835013516825874E-3</v>
      </c>
      <c r="BZ536">
        <f t="shared" si="292"/>
        <v>299.46971359252927</v>
      </c>
      <c r="CA536">
        <f t="shared" si="293"/>
        <v>298.35787620544431</v>
      </c>
      <c r="CB536">
        <f t="shared" si="294"/>
        <v>288.20778652680383</v>
      </c>
      <c r="CC536">
        <f t="shared" si="315"/>
        <v>0.35088115407731924</v>
      </c>
      <c r="CD536">
        <f t="shared" si="295"/>
        <v>3.4386242196022168</v>
      </c>
      <c r="CE536">
        <f t="shared" si="296"/>
        <v>34.115973471853515</v>
      </c>
      <c r="CF536">
        <f t="shared" si="297"/>
        <v>21.68914794847705</v>
      </c>
      <c r="CG536">
        <f t="shared" si="298"/>
        <v>25.763794898986816</v>
      </c>
      <c r="CH536">
        <f t="shared" si="299"/>
        <v>3.3273831942786014</v>
      </c>
      <c r="CI536">
        <f t="shared" si="300"/>
        <v>0.18389254247576794</v>
      </c>
      <c r="CJ536">
        <f t="shared" si="301"/>
        <v>1.2525271557239175</v>
      </c>
      <c r="CK536">
        <f t="shared" si="302"/>
        <v>2.0748560385546839</v>
      </c>
      <c r="CL536">
        <f t="shared" si="303"/>
        <v>0.11526082185406485</v>
      </c>
      <c r="CM536">
        <f t="shared" si="304"/>
        <v>7.415020187468464</v>
      </c>
      <c r="CN536">
        <f t="shared" si="305"/>
        <v>0.49901274227216447</v>
      </c>
      <c r="CO536">
        <f t="shared" si="306"/>
        <v>36.198981678811904</v>
      </c>
      <c r="CP536">
        <f t="shared" si="307"/>
        <v>146.25433501699149</v>
      </c>
      <c r="CQ536">
        <f t="shared" si="308"/>
        <v>1.9953468467421746E-2</v>
      </c>
      <c r="CR536">
        <f t="shared" si="309"/>
        <v>0</v>
      </c>
      <c r="CS536">
        <f t="shared" si="310"/>
        <v>1531.1039001464844</v>
      </c>
      <c r="CT536">
        <f t="shared" si="311"/>
        <v>0</v>
      </c>
      <c r="CU536" t="e">
        <f t="shared" si="312"/>
        <v>#DIV/0!</v>
      </c>
      <c r="CV536" t="e">
        <f t="shared" si="313"/>
        <v>#DIV/0!</v>
      </c>
    </row>
    <row r="537" spans="1:100" s="5" customFormat="1" x14ac:dyDescent="0.3">
      <c r="A537" s="4" t="str">
        <f>VLOOKUP(B537,ListCodeMtrx!A$1:B$91,2,TRUE)</f>
        <v>M12</v>
      </c>
      <c r="B537">
        <v>12</v>
      </c>
      <c r="C537" s="10">
        <v>12</v>
      </c>
      <c r="D537" s="10">
        <v>1</v>
      </c>
      <c r="E537" s="10">
        <v>3</v>
      </c>
      <c r="F537" s="1">
        <v>82</v>
      </c>
      <c r="G537" s="3">
        <v>41326</v>
      </c>
      <c r="H537" s="11">
        <v>1</v>
      </c>
      <c r="I537" s="11">
        <v>204.77729781561919</v>
      </c>
      <c r="J537" s="11">
        <v>4.5263771847790224</v>
      </c>
      <c r="K537" s="11">
        <v>223.08344714234195</v>
      </c>
      <c r="L537" s="11">
        <v>287.57758501289572</v>
      </c>
      <c r="M537" s="1">
        <v>45.1</v>
      </c>
      <c r="N537" s="8">
        <v>17</v>
      </c>
      <c r="O537" s="8" t="s">
        <v>715</v>
      </c>
      <c r="P537" s="12">
        <v>0.16111111111111112</v>
      </c>
      <c r="Q537" s="12">
        <f t="shared" si="316"/>
        <v>0.57437500000000008</v>
      </c>
      <c r="R537" s="8">
        <v>3359.5</v>
      </c>
      <c r="S537" s="8">
        <v>0</v>
      </c>
      <c r="T537" s="13" t="s">
        <v>192</v>
      </c>
      <c r="U537" s="14">
        <f t="shared" si="273"/>
        <v>27.944266625038104</v>
      </c>
      <c r="V537" s="14">
        <f t="shared" si="274"/>
        <v>0.23672950424614103</v>
      </c>
      <c r="W537" s="14">
        <f t="shared" si="275"/>
        <v>180.47432954473058</v>
      </c>
      <c r="X537">
        <v>25.771930694580078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t="e">
        <f t="shared" si="276"/>
        <v>#DIV/0!</v>
      </c>
      <c r="AG537" t="e">
        <f t="shared" si="277"/>
        <v>#DIV/0!</v>
      </c>
      <c r="AH537" t="e">
        <f t="shared" si="278"/>
        <v>#DIV/0!</v>
      </c>
      <c r="AI537" s="8">
        <v>-1</v>
      </c>
      <c r="AJ537" s="8">
        <v>0.85</v>
      </c>
      <c r="AK537" s="8">
        <v>0.85</v>
      </c>
      <c r="AL537" s="8">
        <v>9.9940061569213867</v>
      </c>
      <c r="AM537">
        <f t="shared" si="279"/>
        <v>0.85</v>
      </c>
      <c r="AN537">
        <f t="shared" si="280"/>
        <v>1.8894639972389191E-2</v>
      </c>
      <c r="AO537" t="e">
        <f t="shared" si="281"/>
        <v>#DIV/0!</v>
      </c>
      <c r="AP537" t="e">
        <f t="shared" si="282"/>
        <v>#DIV/0!</v>
      </c>
      <c r="AQ537" t="e">
        <f t="shared" si="283"/>
        <v>#DIV/0!</v>
      </c>
      <c r="AR537" s="8">
        <v>1765.4481201171875</v>
      </c>
      <c r="AS537" s="8">
        <v>0.5</v>
      </c>
      <c r="AT537" t="e">
        <f t="shared" si="284"/>
        <v>#DIV/0!</v>
      </c>
      <c r="AU537">
        <f t="shared" si="285"/>
        <v>4.8557777897902019</v>
      </c>
      <c r="AV537">
        <f t="shared" si="286"/>
        <v>2.0719174060698426</v>
      </c>
      <c r="AW537">
        <f t="shared" si="287"/>
        <v>25.771930694580078</v>
      </c>
      <c r="AX537" s="8">
        <v>2</v>
      </c>
      <c r="AY537">
        <f t="shared" si="288"/>
        <v>4.644859790802002</v>
      </c>
      <c r="AZ537" s="8">
        <v>1</v>
      </c>
      <c r="BA537">
        <f t="shared" si="289"/>
        <v>9.2897195816040039</v>
      </c>
      <c r="BB537" s="8">
        <v>25.152030944824219</v>
      </c>
      <c r="BC537" s="8">
        <v>25.771930694580078</v>
      </c>
      <c r="BD537" s="8">
        <v>25.133579254150391</v>
      </c>
      <c r="BE537" s="8">
        <v>399.924072265625</v>
      </c>
      <c r="BF537" s="8">
        <v>382.91085815429687</v>
      </c>
      <c r="BG537" s="8">
        <v>9.7344427108764648</v>
      </c>
      <c r="BH537" s="8">
        <v>12.471765518188477</v>
      </c>
      <c r="BI537" s="8">
        <v>30.579164505004883</v>
      </c>
      <c r="BJ537" s="8">
        <v>39.178020477294922</v>
      </c>
      <c r="BK537" s="8">
        <v>350.35821533203125</v>
      </c>
      <c r="BL537" s="8">
        <v>1802.2083740234375</v>
      </c>
      <c r="BM537" s="8">
        <v>1084.5875244140625</v>
      </c>
      <c r="BN537" s="8">
        <v>100.7933349609375</v>
      </c>
      <c r="BO537" s="8">
        <v>-6.4786949157714844</v>
      </c>
      <c r="BP537" s="8">
        <v>-0.60612797737121582</v>
      </c>
      <c r="BQ537" s="8">
        <v>0.25</v>
      </c>
      <c r="BR537" s="8">
        <v>-1.355140209197998</v>
      </c>
      <c r="BS537" s="8">
        <v>7.355140209197998</v>
      </c>
      <c r="BT537" s="8">
        <v>1</v>
      </c>
      <c r="BU537" s="8">
        <v>0</v>
      </c>
      <c r="BV537" s="8">
        <v>0.15999999642372131</v>
      </c>
      <c r="BW537" s="8">
        <v>111115</v>
      </c>
      <c r="BX537">
        <f t="shared" si="290"/>
        <v>1.7517910766601561</v>
      </c>
      <c r="BY537">
        <f t="shared" si="291"/>
        <v>4.8557777897902015E-3</v>
      </c>
      <c r="BZ537">
        <f t="shared" si="292"/>
        <v>298.92193069458006</v>
      </c>
      <c r="CA537">
        <f t="shared" si="293"/>
        <v>298.3020309448242</v>
      </c>
      <c r="CB537">
        <f t="shared" si="294"/>
        <v>288.3533333985506</v>
      </c>
      <c r="CC537">
        <f t="shared" si="315"/>
        <v>0.2470371936501323</v>
      </c>
      <c r="CD537">
        <f t="shared" si="295"/>
        <v>3.3289882454988842</v>
      </c>
      <c r="CE537">
        <f t="shared" si="296"/>
        <v>33.027860887716784</v>
      </c>
      <c r="CF537">
        <f t="shared" si="297"/>
        <v>20.556095369528308</v>
      </c>
      <c r="CG537">
        <f t="shared" si="298"/>
        <v>25.461980819702148</v>
      </c>
      <c r="CH537">
        <f t="shared" si="299"/>
        <v>3.2683161822999378</v>
      </c>
      <c r="CI537">
        <f t="shared" si="300"/>
        <v>0.23084684453992765</v>
      </c>
      <c r="CJ537">
        <f t="shared" si="301"/>
        <v>1.2570708394290413</v>
      </c>
      <c r="CK537">
        <f t="shared" si="302"/>
        <v>2.0112453428708967</v>
      </c>
      <c r="CL537">
        <f t="shared" si="303"/>
        <v>0.14479651210742897</v>
      </c>
      <c r="CM537">
        <f t="shared" si="304"/>
        <v>18.190609549652645</v>
      </c>
      <c r="CN537">
        <f t="shared" si="305"/>
        <v>0.47132204715909898</v>
      </c>
      <c r="CO537">
        <f t="shared" si="306"/>
        <v>37.895085385909979</v>
      </c>
      <c r="CP537">
        <f t="shared" si="307"/>
        <v>378.84994333201246</v>
      </c>
      <c r="CQ537">
        <f t="shared" si="308"/>
        <v>2.7951709864040334E-2</v>
      </c>
      <c r="CR537">
        <f t="shared" si="309"/>
        <v>0</v>
      </c>
      <c r="CS537">
        <f t="shared" si="310"/>
        <v>1531.8771179199218</v>
      </c>
      <c r="CT537">
        <f t="shared" si="311"/>
        <v>0</v>
      </c>
      <c r="CU537" t="e">
        <f t="shared" si="312"/>
        <v>#DIV/0!</v>
      </c>
      <c r="CV537" t="e">
        <f t="shared" si="313"/>
        <v>#DIV/0!</v>
      </c>
    </row>
    <row r="538" spans="1:100" x14ac:dyDescent="0.3">
      <c r="A538" s="4" t="str">
        <f>VLOOKUP(B538,ListCodeMtrx!A$1:B$91,2,TRUE)</f>
        <v>M12</v>
      </c>
      <c r="B538">
        <v>12</v>
      </c>
      <c r="C538" s="10">
        <v>12</v>
      </c>
      <c r="D538" s="10">
        <v>1</v>
      </c>
      <c r="E538" s="10">
        <v>3</v>
      </c>
      <c r="F538" s="1">
        <v>82</v>
      </c>
      <c r="G538" s="3">
        <v>41326</v>
      </c>
      <c r="H538" s="11">
        <v>1</v>
      </c>
      <c r="I538" s="11">
        <v>204.77729781561919</v>
      </c>
      <c r="J538" s="11">
        <v>4.5263771847790224</v>
      </c>
      <c r="K538" s="11">
        <v>223.08344714234195</v>
      </c>
      <c r="L538" s="11">
        <v>287.57758501289572</v>
      </c>
      <c r="M538" s="1">
        <v>45.1</v>
      </c>
      <c r="N538" s="8">
        <v>18</v>
      </c>
      <c r="O538" s="8" t="s">
        <v>716</v>
      </c>
      <c r="P538" s="12">
        <v>0.16111111111111112</v>
      </c>
      <c r="Q538" s="12">
        <f t="shared" si="316"/>
        <v>0.57679398148148153</v>
      </c>
      <c r="R538" s="8">
        <v>3568.5</v>
      </c>
      <c r="S538" s="8">
        <v>0</v>
      </c>
      <c r="T538" s="13">
        <v>800</v>
      </c>
      <c r="U538" s="14">
        <f t="shared" si="273"/>
        <v>49.826859422182011</v>
      </c>
      <c r="V538" s="14">
        <f t="shared" si="274"/>
        <v>0.23009254535341947</v>
      </c>
      <c r="W538" s="14">
        <f t="shared" si="275"/>
        <v>396.04278597030526</v>
      </c>
      <c r="X538">
        <v>25.725379943847656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t="e">
        <f t="shared" si="276"/>
        <v>#DIV/0!</v>
      </c>
      <c r="AG538" t="e">
        <f t="shared" si="277"/>
        <v>#DIV/0!</v>
      </c>
      <c r="AH538" t="e">
        <f t="shared" si="278"/>
        <v>#DIV/0!</v>
      </c>
      <c r="AI538" s="8">
        <v>-1</v>
      </c>
      <c r="AJ538" s="8">
        <v>0.85</v>
      </c>
      <c r="AK538" s="8">
        <v>0.85</v>
      </c>
      <c r="AL538" s="8">
        <v>9.9940061569213867</v>
      </c>
      <c r="AM538">
        <f t="shared" si="279"/>
        <v>0.85</v>
      </c>
      <c r="AN538">
        <f t="shared" si="280"/>
        <v>3.31833284470908E-2</v>
      </c>
      <c r="AO538" t="e">
        <f t="shared" si="281"/>
        <v>#DIV/0!</v>
      </c>
      <c r="AP538" t="e">
        <f t="shared" si="282"/>
        <v>#DIV/0!</v>
      </c>
      <c r="AQ538" t="e">
        <f t="shared" si="283"/>
        <v>#DIV/0!</v>
      </c>
      <c r="AR538" s="8">
        <v>1765.4481201171875</v>
      </c>
      <c r="AS538" s="8">
        <v>0.5</v>
      </c>
      <c r="AT538" t="e">
        <f t="shared" si="284"/>
        <v>#DIV/0!</v>
      </c>
      <c r="AU538">
        <f t="shared" si="285"/>
        <v>4.7894591912343945</v>
      </c>
      <c r="AV538">
        <f t="shared" si="286"/>
        <v>2.1016480312134869</v>
      </c>
      <c r="AW538">
        <f t="shared" si="287"/>
        <v>25.725379943847656</v>
      </c>
      <c r="AX538" s="8">
        <v>2</v>
      </c>
      <c r="AY538">
        <f t="shared" si="288"/>
        <v>4.644859790802002</v>
      </c>
      <c r="AZ538" s="8">
        <v>1</v>
      </c>
      <c r="BA538">
        <f t="shared" si="289"/>
        <v>9.2897195816040039</v>
      </c>
      <c r="BB538" s="8">
        <v>25.141151428222656</v>
      </c>
      <c r="BC538" s="8">
        <v>25.725379943847656</v>
      </c>
      <c r="BD538" s="8">
        <v>25.135108947753906</v>
      </c>
      <c r="BE538" s="8">
        <v>800.24359130859375</v>
      </c>
      <c r="BF538" s="8">
        <v>769.6971435546875</v>
      </c>
      <c r="BG538" s="8">
        <v>9.3847160339355469</v>
      </c>
      <c r="BH538" s="8">
        <v>12.085593223571777</v>
      </c>
      <c r="BI538" s="8">
        <v>29.500110626220703</v>
      </c>
      <c r="BJ538" s="8">
        <v>37.990104675292969</v>
      </c>
      <c r="BK538" s="8">
        <v>350.37326049804687</v>
      </c>
      <c r="BL538" s="8">
        <v>1801.9984130859375</v>
      </c>
      <c r="BM538" s="8">
        <v>1052.229736328125</v>
      </c>
      <c r="BN538" s="8">
        <v>100.79486083984375</v>
      </c>
      <c r="BO538" s="8">
        <v>-17.960933685302734</v>
      </c>
      <c r="BP538" s="8">
        <v>-0.5294792652130127</v>
      </c>
      <c r="BQ538" s="8">
        <v>0.25</v>
      </c>
      <c r="BR538" s="8">
        <v>-1.355140209197998</v>
      </c>
      <c r="BS538" s="8">
        <v>7.355140209197998</v>
      </c>
      <c r="BT538" s="8">
        <v>1</v>
      </c>
      <c r="BU538" s="8">
        <v>0</v>
      </c>
      <c r="BV538" s="8">
        <v>0.15999999642372131</v>
      </c>
      <c r="BW538" s="8">
        <v>111115</v>
      </c>
      <c r="BX538">
        <f t="shared" si="290"/>
        <v>1.7518663024902343</v>
      </c>
      <c r="BY538">
        <f t="shared" si="291"/>
        <v>4.789459191234394E-3</v>
      </c>
      <c r="BZ538">
        <f t="shared" si="292"/>
        <v>298.87537994384763</v>
      </c>
      <c r="CA538">
        <f t="shared" si="293"/>
        <v>298.29115142822263</v>
      </c>
      <c r="CB538">
        <f t="shared" si="294"/>
        <v>288.31973964930148</v>
      </c>
      <c r="CC538">
        <f t="shared" si="315"/>
        <v>0.25919997827997232</v>
      </c>
      <c r="CD538">
        <f t="shared" si="295"/>
        <v>3.3198137183503631</v>
      </c>
      <c r="CE538">
        <f t="shared" si="296"/>
        <v>32.936339121746727</v>
      </c>
      <c r="CF538">
        <f t="shared" si="297"/>
        <v>20.850745898174949</v>
      </c>
      <c r="CG538">
        <f t="shared" si="298"/>
        <v>25.433265686035156</v>
      </c>
      <c r="CH538">
        <f t="shared" si="299"/>
        <v>3.2627444631516611</v>
      </c>
      <c r="CI538">
        <f t="shared" si="300"/>
        <v>0.22453124028550775</v>
      </c>
      <c r="CJ538">
        <f t="shared" si="301"/>
        <v>1.218165687136876</v>
      </c>
      <c r="CK538">
        <f t="shared" si="302"/>
        <v>2.0445787760147853</v>
      </c>
      <c r="CL538">
        <f t="shared" si="303"/>
        <v>0.14082129718057793</v>
      </c>
      <c r="CM538">
        <f t="shared" si="304"/>
        <v>39.91907749850094</v>
      </c>
      <c r="CN538">
        <f t="shared" si="305"/>
        <v>0.51454366082387071</v>
      </c>
      <c r="CO538">
        <f t="shared" si="306"/>
        <v>36.801233319416738</v>
      </c>
      <c r="CP538">
        <f t="shared" si="307"/>
        <v>762.45620806367981</v>
      </c>
      <c r="CQ538">
        <f t="shared" si="308"/>
        <v>2.4049773085674055E-2</v>
      </c>
      <c r="CR538">
        <f t="shared" si="309"/>
        <v>0</v>
      </c>
      <c r="CS538">
        <f t="shared" si="310"/>
        <v>1531.6986511230468</v>
      </c>
      <c r="CT538">
        <f t="shared" si="311"/>
        <v>0</v>
      </c>
      <c r="CU538" t="e">
        <f t="shared" si="312"/>
        <v>#DIV/0!</v>
      </c>
      <c r="CV538" t="e">
        <f t="shared" si="313"/>
        <v>#DIV/0!</v>
      </c>
    </row>
    <row r="539" spans="1:100" x14ac:dyDescent="0.3">
      <c r="A539" s="4" t="str">
        <f>VLOOKUP(B539,ListCodeMtrx!A$1:B$91,2,TRUE)</f>
        <v>M12</v>
      </c>
      <c r="B539">
        <v>12</v>
      </c>
      <c r="C539" s="10">
        <v>12</v>
      </c>
      <c r="D539" s="10">
        <v>1</v>
      </c>
      <c r="E539" s="10">
        <v>3</v>
      </c>
      <c r="F539" s="1">
        <v>82</v>
      </c>
      <c r="G539" s="3">
        <v>41326</v>
      </c>
      <c r="H539" s="11">
        <v>1</v>
      </c>
      <c r="I539" s="11">
        <v>204.77729781561919</v>
      </c>
      <c r="J539" s="11">
        <v>4.5263771847790224</v>
      </c>
      <c r="K539" s="11">
        <v>223.08344714234195</v>
      </c>
      <c r="L539" s="11">
        <v>287.57758501289572</v>
      </c>
      <c r="M539" s="1">
        <v>45.1</v>
      </c>
      <c r="N539" s="8">
        <v>19</v>
      </c>
      <c r="O539" s="8" t="s">
        <v>717</v>
      </c>
      <c r="P539" s="12">
        <v>0.16111111111111112</v>
      </c>
      <c r="Q539" s="12">
        <f t="shared" si="316"/>
        <v>0.57921296296296299</v>
      </c>
      <c r="R539" s="8">
        <v>3777.5</v>
      </c>
      <c r="S539" s="8">
        <v>0</v>
      </c>
      <c r="T539" s="13">
        <f t="shared" ref="T539" si="317">BE539</f>
        <v>399.23092651367187</v>
      </c>
      <c r="U539">
        <f t="shared" si="273"/>
        <v>26.891274509038301</v>
      </c>
      <c r="V539">
        <f t="shared" si="274"/>
        <v>0.22350403679610056</v>
      </c>
      <c r="W539">
        <f t="shared" si="275"/>
        <v>176.66915950875267</v>
      </c>
      <c r="X539">
        <v>25.762935638427734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t="e">
        <f t="shared" si="276"/>
        <v>#DIV/0!</v>
      </c>
      <c r="AG539" t="e">
        <f t="shared" si="277"/>
        <v>#DIV/0!</v>
      </c>
      <c r="AH539" t="e">
        <f t="shared" si="278"/>
        <v>#DIV/0!</v>
      </c>
      <c r="AI539" s="8">
        <v>-1</v>
      </c>
      <c r="AJ539" s="8">
        <v>0.85</v>
      </c>
      <c r="AK539" s="8">
        <v>0.85</v>
      </c>
      <c r="AL539" s="8">
        <v>10.018235206604004</v>
      </c>
      <c r="AM539">
        <f t="shared" si="279"/>
        <v>0.84999999999999987</v>
      </c>
      <c r="AN539">
        <f t="shared" si="280"/>
        <v>1.8246541399669421E-2</v>
      </c>
      <c r="AO539" t="e">
        <f t="shared" si="281"/>
        <v>#DIV/0!</v>
      </c>
      <c r="AP539" t="e">
        <f t="shared" si="282"/>
        <v>#DIV/0!</v>
      </c>
      <c r="AQ539" t="e">
        <f t="shared" si="283"/>
        <v>#DIV/0!</v>
      </c>
      <c r="AR539" s="8">
        <v>1765.4481201171875</v>
      </c>
      <c r="AS539" s="8">
        <v>0.5</v>
      </c>
      <c r="AT539" t="e">
        <f t="shared" si="284"/>
        <v>#DIV/0!</v>
      </c>
      <c r="AU539">
        <f t="shared" si="285"/>
        <v>4.7465009555495428</v>
      </c>
      <c r="AV539">
        <f t="shared" si="286"/>
        <v>2.1429726433620111</v>
      </c>
      <c r="AW539">
        <f t="shared" si="287"/>
        <v>25.762935638427734</v>
      </c>
      <c r="AX539" s="8">
        <v>2</v>
      </c>
      <c r="AY539">
        <f t="shared" si="288"/>
        <v>4.644859790802002</v>
      </c>
      <c r="AZ539" s="8">
        <v>1</v>
      </c>
      <c r="BA539">
        <f t="shared" si="289"/>
        <v>9.2897195816040039</v>
      </c>
      <c r="BB539" s="8">
        <v>25.117685317993164</v>
      </c>
      <c r="BC539" s="8">
        <v>25.762935638427734</v>
      </c>
      <c r="BD539" s="8">
        <v>25.131435394287109</v>
      </c>
      <c r="BE539" s="8">
        <v>399.23092651367187</v>
      </c>
      <c r="BF539" s="8">
        <v>382.84332275390625</v>
      </c>
      <c r="BG539" s="8">
        <v>9.0715599060058594</v>
      </c>
      <c r="BH539" s="8">
        <v>11.749165534973145</v>
      </c>
      <c r="BI539" s="8">
        <v>28.555263519287109</v>
      </c>
      <c r="BJ539" s="8">
        <v>36.983776092529297</v>
      </c>
      <c r="BK539" s="8">
        <v>350.36776733398438</v>
      </c>
      <c r="BL539" s="8">
        <v>1798.327880859375</v>
      </c>
      <c r="BM539" s="8">
        <v>1022.8364868164062</v>
      </c>
      <c r="BN539" s="8">
        <v>100.79363250732422</v>
      </c>
      <c r="BO539" s="8">
        <v>-6.4913902282714844</v>
      </c>
      <c r="BP539" s="8">
        <v>-0.56701397895812988</v>
      </c>
      <c r="BQ539" s="8">
        <v>0.5</v>
      </c>
      <c r="BR539" s="8">
        <v>-1.355140209197998</v>
      </c>
      <c r="BS539" s="8">
        <v>7.355140209197998</v>
      </c>
      <c r="BT539" s="8">
        <v>1</v>
      </c>
      <c r="BU539" s="8">
        <v>0</v>
      </c>
      <c r="BV539" s="8">
        <v>0.15999999642372131</v>
      </c>
      <c r="BW539" s="8">
        <v>111115</v>
      </c>
      <c r="BX539">
        <f t="shared" si="290"/>
        <v>1.7518388366699218</v>
      </c>
      <c r="BY539">
        <f t="shared" si="291"/>
        <v>4.746500955549543E-3</v>
      </c>
      <c r="BZ539">
        <f t="shared" si="292"/>
        <v>298.91293563842771</v>
      </c>
      <c r="CA539">
        <f t="shared" si="293"/>
        <v>298.26768531799314</v>
      </c>
      <c r="CB539">
        <f t="shared" si="294"/>
        <v>287.73245450617833</v>
      </c>
      <c r="CC539">
        <f t="shared" si="315"/>
        <v>0.26142938943917315</v>
      </c>
      <c r="CD539">
        <f t="shared" si="295"/>
        <v>3.3272137165618134</v>
      </c>
      <c r="CE539">
        <f t="shared" si="296"/>
        <v>33.010157822420375</v>
      </c>
      <c r="CF539">
        <f t="shared" si="297"/>
        <v>21.26099228744723</v>
      </c>
      <c r="CG539">
        <f t="shared" si="298"/>
        <v>25.440310478210449</v>
      </c>
      <c r="CH539">
        <f t="shared" si="299"/>
        <v>3.2641106252685734</v>
      </c>
      <c r="CI539">
        <f t="shared" si="300"/>
        <v>0.21825302447178879</v>
      </c>
      <c r="CJ539">
        <f t="shared" si="301"/>
        <v>1.1842410731998025</v>
      </c>
      <c r="CK539">
        <f t="shared" si="302"/>
        <v>2.0798695520687707</v>
      </c>
      <c r="CL539">
        <f t="shared" si="303"/>
        <v>0.13687038827137057</v>
      </c>
      <c r="CM539">
        <f t="shared" si="304"/>
        <v>17.807126338903061</v>
      </c>
      <c r="CN539">
        <f t="shared" si="305"/>
        <v>0.46146595489224862</v>
      </c>
      <c r="CO539">
        <f t="shared" si="306"/>
        <v>35.665993230215498</v>
      </c>
      <c r="CP539">
        <f t="shared" si="307"/>
        <v>378.93543078060156</v>
      </c>
      <c r="CQ539">
        <f t="shared" si="308"/>
        <v>2.5310486607586051E-2</v>
      </c>
      <c r="CR539">
        <f t="shared" si="309"/>
        <v>0</v>
      </c>
      <c r="CS539">
        <f t="shared" si="310"/>
        <v>1528.5786987304684</v>
      </c>
      <c r="CT539">
        <f t="shared" si="311"/>
        <v>0</v>
      </c>
      <c r="CU539" t="e">
        <f t="shared" si="312"/>
        <v>#DIV/0!</v>
      </c>
      <c r="CV539" t="e">
        <f t="shared" si="313"/>
        <v>#DIV/0!</v>
      </c>
    </row>
    <row r="540" spans="1:100" x14ac:dyDescent="0.3">
      <c r="A540" s="4" t="str">
        <f>VLOOKUP(B540,ListCodeMtrx!A$1:B$91,2,TRUE)</f>
        <v>M12</v>
      </c>
      <c r="B540" s="5">
        <v>12</v>
      </c>
      <c r="C540" s="10">
        <v>12</v>
      </c>
      <c r="D540" s="10">
        <v>1</v>
      </c>
      <c r="E540" s="10">
        <v>3</v>
      </c>
      <c r="F540" s="1">
        <v>82</v>
      </c>
      <c r="G540" s="17">
        <v>41326</v>
      </c>
      <c r="H540" s="11">
        <v>1</v>
      </c>
      <c r="I540" s="11">
        <v>204.77729781561919</v>
      </c>
      <c r="J540" s="11">
        <v>4.5263771847790224</v>
      </c>
      <c r="K540" s="11">
        <v>223.08344714234195</v>
      </c>
      <c r="L540" s="11">
        <v>287.57758501289572</v>
      </c>
      <c r="M540" s="1">
        <v>45.1</v>
      </c>
      <c r="N540" s="19">
        <v>20</v>
      </c>
      <c r="O540" s="19" t="s">
        <v>718</v>
      </c>
      <c r="P540" s="12">
        <v>0.16111111111111112</v>
      </c>
      <c r="Q540" s="12">
        <f t="shared" si="316"/>
        <v>0.5814583333333333</v>
      </c>
      <c r="R540" s="19">
        <v>3962.5</v>
      </c>
      <c r="S540" s="19">
        <v>0</v>
      </c>
      <c r="T540" s="13" t="s">
        <v>194</v>
      </c>
      <c r="U540" s="5">
        <f t="shared" si="273"/>
        <v>28.881993738416693</v>
      </c>
      <c r="V540" s="5">
        <f t="shared" si="274"/>
        <v>0.25140260920243296</v>
      </c>
      <c r="W540" s="5">
        <f t="shared" si="275"/>
        <v>184.80320160818945</v>
      </c>
      <c r="X540" s="5">
        <v>25.461210250854492</v>
      </c>
      <c r="Y540" s="19">
        <v>3</v>
      </c>
      <c r="Z540" s="19">
        <v>3</v>
      </c>
      <c r="AA540" s="19">
        <v>0</v>
      </c>
      <c r="AB540" s="19">
        <v>0</v>
      </c>
      <c r="AC540" s="19">
        <v>254.496337890625</v>
      </c>
      <c r="AD540" s="19">
        <v>528.85784912109375</v>
      </c>
      <c r="AE540" s="19">
        <v>352.258544921875</v>
      </c>
      <c r="AF540" s="5" t="e">
        <f t="shared" si="276"/>
        <v>#DIV/0!</v>
      </c>
      <c r="AG540" s="5">
        <f t="shared" si="277"/>
        <v>0.51878120308969378</v>
      </c>
      <c r="AH540" s="5">
        <f t="shared" si="278"/>
        <v>0.33392584508806716</v>
      </c>
      <c r="AI540" s="19">
        <v>-1</v>
      </c>
      <c r="AJ540" s="19">
        <v>0.85</v>
      </c>
      <c r="AK540" s="19">
        <v>0.85</v>
      </c>
      <c r="AL540" s="19">
        <v>10.018235206604004</v>
      </c>
      <c r="AM540" s="5">
        <f t="shared" si="279"/>
        <v>0.84999999999999987</v>
      </c>
      <c r="AN540" s="5">
        <f t="shared" si="280"/>
        <v>1.9542641418114994E-2</v>
      </c>
      <c r="AO540" s="5">
        <f t="shared" si="281"/>
        <v>0.64367375513860636</v>
      </c>
      <c r="AP540" s="5">
        <f t="shared" si="282"/>
        <v>2.0780568141156563</v>
      </c>
      <c r="AQ540" s="5">
        <f t="shared" si="283"/>
        <v>-1</v>
      </c>
      <c r="AR540" s="19">
        <v>1798.9014892578125</v>
      </c>
      <c r="AS540" s="19">
        <v>0.5</v>
      </c>
      <c r="AT540" s="5">
        <f t="shared" si="284"/>
        <v>255.29737251300395</v>
      </c>
      <c r="AU540" s="5">
        <f t="shared" si="285"/>
        <v>5.1591877563448598</v>
      </c>
      <c r="AV540" s="5">
        <f t="shared" si="286"/>
        <v>2.0773193970772357</v>
      </c>
      <c r="AW540" s="5">
        <f t="shared" si="287"/>
        <v>25.461210250854492</v>
      </c>
      <c r="AX540" s="19">
        <v>2</v>
      </c>
      <c r="AY540" s="5">
        <f t="shared" si="288"/>
        <v>4.644859790802002</v>
      </c>
      <c r="AZ540" s="19">
        <v>1</v>
      </c>
      <c r="BA540" s="5">
        <f t="shared" si="289"/>
        <v>9.2897195816040039</v>
      </c>
      <c r="BB540" s="19">
        <v>25.074958801269531</v>
      </c>
      <c r="BC540" s="19">
        <v>25.461210250854492</v>
      </c>
      <c r="BD540" s="19">
        <v>25.130868911743164</v>
      </c>
      <c r="BE540" s="19">
        <v>400.01641845703125</v>
      </c>
      <c r="BF540" s="19">
        <v>382.40383911132812</v>
      </c>
      <c r="BG540" s="19">
        <v>8.9051742553710937</v>
      </c>
      <c r="BH540" s="19">
        <v>11.81534481048584</v>
      </c>
      <c r="BI540" s="19">
        <v>28.101444244384766</v>
      </c>
      <c r="BJ540" s="19">
        <v>37.284870147705078</v>
      </c>
      <c r="BK540" s="19">
        <v>350.373291015625</v>
      </c>
      <c r="BL540" s="19">
        <v>1798.9014892578125</v>
      </c>
      <c r="BM540" s="19">
        <v>991.7950439453125</v>
      </c>
      <c r="BN540" s="19">
        <v>100.78818511962891</v>
      </c>
      <c r="BO540" s="19">
        <v>-6.4913902282714844</v>
      </c>
      <c r="BP540" s="19">
        <v>-0.56701397895812988</v>
      </c>
      <c r="BQ540" s="19">
        <v>0.75</v>
      </c>
      <c r="BR540" s="19">
        <v>-1.355140209197998</v>
      </c>
      <c r="BS540" s="19">
        <v>7.355140209197998</v>
      </c>
      <c r="BT540" s="19">
        <v>1</v>
      </c>
      <c r="BU540" s="19">
        <v>0</v>
      </c>
      <c r="BV540" s="19">
        <v>0.15999999642372131</v>
      </c>
      <c r="BW540" s="19">
        <v>111115</v>
      </c>
      <c r="BX540" s="5">
        <f t="shared" si="290"/>
        <v>1.7518664550781247</v>
      </c>
      <c r="BY540" s="5">
        <f t="shared" si="291"/>
        <v>5.15918775634486E-3</v>
      </c>
      <c r="BZ540" s="5">
        <f t="shared" si="292"/>
        <v>298.61121025085447</v>
      </c>
      <c r="CA540" s="5">
        <f t="shared" si="293"/>
        <v>298.22495880126951</v>
      </c>
      <c r="CB540" s="5">
        <f t="shared" si="294"/>
        <v>287.82423184787694</v>
      </c>
      <c r="CC540" s="5">
        <f t="shared" si="315"/>
        <v>0.20575715086604848</v>
      </c>
      <c r="CD540" s="5">
        <f t="shared" si="295"/>
        <v>3.2681665570887293</v>
      </c>
      <c r="CE540" s="5">
        <f t="shared" si="296"/>
        <v>32.426087970625048</v>
      </c>
      <c r="CF540" s="5">
        <f t="shared" si="297"/>
        <v>20.610743160139208</v>
      </c>
      <c r="CG540" s="5">
        <f t="shared" si="298"/>
        <v>25.268084526062012</v>
      </c>
      <c r="CH540" s="5">
        <f t="shared" si="299"/>
        <v>3.2308545435867626</v>
      </c>
      <c r="CI540" s="5">
        <f t="shared" si="300"/>
        <v>0.24477830750606733</v>
      </c>
      <c r="CJ540" s="5">
        <f t="shared" si="301"/>
        <v>1.1908471600114936</v>
      </c>
      <c r="CK540" s="5">
        <f t="shared" si="302"/>
        <v>2.040007383575269</v>
      </c>
      <c r="CL540" s="5">
        <f t="shared" si="303"/>
        <v>0.1535681156283267</v>
      </c>
      <c r="CM540" s="5">
        <f t="shared" si="304"/>
        <v>18.625979294386301</v>
      </c>
      <c r="CN540" s="5">
        <f t="shared" si="305"/>
        <v>0.48326711896422209</v>
      </c>
      <c r="CO540" s="5">
        <f t="shared" si="306"/>
        <v>36.71263762897027</v>
      </c>
      <c r="CP540" s="5">
        <f t="shared" si="307"/>
        <v>378.20665197296995</v>
      </c>
      <c r="CQ540" s="5">
        <f t="shared" si="308"/>
        <v>2.8035841373738227E-2</v>
      </c>
      <c r="CR540" s="5">
        <f t="shared" si="309"/>
        <v>0</v>
      </c>
      <c r="CS540" s="5">
        <f t="shared" si="310"/>
        <v>1529.0662658691404</v>
      </c>
      <c r="CT540" s="5">
        <f t="shared" si="311"/>
        <v>274.36151123046875</v>
      </c>
      <c r="CU540" s="5">
        <f t="shared" si="312"/>
        <v>0.33392584508806716</v>
      </c>
      <c r="CV540" s="5" t="e">
        <f t="shared" si="313"/>
        <v>#DIV/0!</v>
      </c>
    </row>
    <row r="541" spans="1:100" x14ac:dyDescent="0.3">
      <c r="A541" s="4" t="str">
        <f>VLOOKUP(B541,ListCodeMtrx!A$1:B$91,2,TRUE)</f>
        <v>M31</v>
      </c>
      <c r="B541">
        <v>31</v>
      </c>
      <c r="C541" s="10">
        <v>12</v>
      </c>
      <c r="D541" s="10">
        <v>2</v>
      </c>
      <c r="E541" s="10">
        <v>1</v>
      </c>
      <c r="F541" s="1">
        <v>82</v>
      </c>
      <c r="G541" s="3">
        <v>41326</v>
      </c>
      <c r="H541" s="11">
        <v>2</v>
      </c>
      <c r="I541" s="11">
        <v>196.97798872944875</v>
      </c>
      <c r="J541" s="11">
        <v>4.7579144529063866</v>
      </c>
      <c r="K541" s="11">
        <v>223.05348091136332</v>
      </c>
      <c r="L541" s="11">
        <v>280.29245325782307</v>
      </c>
      <c r="M541" s="1">
        <v>44.9</v>
      </c>
      <c r="N541" s="8">
        <v>1</v>
      </c>
      <c r="O541" s="8" t="s">
        <v>719</v>
      </c>
      <c r="P541" s="12">
        <v>0.15763888888888888</v>
      </c>
      <c r="Q541" s="12">
        <f t="shared" si="316"/>
        <v>0.53578703703703712</v>
      </c>
      <c r="R541" s="8">
        <v>527</v>
      </c>
      <c r="S541" s="8">
        <v>0</v>
      </c>
      <c r="T541" s="13">
        <v>400</v>
      </c>
      <c r="U541">
        <f t="shared" si="273"/>
        <v>19.328224323228596</v>
      </c>
      <c r="V541">
        <f t="shared" si="274"/>
        <v>0.13705510613534153</v>
      </c>
      <c r="W541">
        <f t="shared" si="275"/>
        <v>152.15462232306601</v>
      </c>
      <c r="X541">
        <v>26.318351745605469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t="e">
        <f t="shared" si="276"/>
        <v>#DIV/0!</v>
      </c>
      <c r="AG541" t="e">
        <f t="shared" si="277"/>
        <v>#DIV/0!</v>
      </c>
      <c r="AH541" t="e">
        <f t="shared" si="278"/>
        <v>#DIV/0!</v>
      </c>
      <c r="AI541" s="8">
        <v>-1</v>
      </c>
      <c r="AJ541" s="8">
        <v>0.87</v>
      </c>
      <c r="AK541" s="8">
        <v>0.92</v>
      </c>
      <c r="AL541" s="8">
        <v>10.069668769836426</v>
      </c>
      <c r="AM541">
        <f t="shared" si="279"/>
        <v>0.87503483438491825</v>
      </c>
      <c r="AN541">
        <f t="shared" si="280"/>
        <v>1.2887815198560861E-2</v>
      </c>
      <c r="AO541" t="e">
        <f t="shared" si="281"/>
        <v>#DIV/0!</v>
      </c>
      <c r="AP541" t="e">
        <f t="shared" si="282"/>
        <v>#DIV/0!</v>
      </c>
      <c r="AQ541" t="e">
        <f t="shared" si="283"/>
        <v>#DIV/0!</v>
      </c>
      <c r="AR541" s="8">
        <v>0</v>
      </c>
      <c r="AS541" s="8">
        <v>0.5</v>
      </c>
      <c r="AT541" t="e">
        <f t="shared" si="284"/>
        <v>#DIV/0!</v>
      </c>
      <c r="AU541">
        <f t="shared" si="285"/>
        <v>2.4710153042066332</v>
      </c>
      <c r="AV541">
        <f t="shared" si="286"/>
        <v>1.7963733450395882</v>
      </c>
      <c r="AW541">
        <f t="shared" si="287"/>
        <v>26.318351745605469</v>
      </c>
      <c r="AX541" s="8">
        <v>2</v>
      </c>
      <c r="AY541">
        <f t="shared" si="288"/>
        <v>4.644859790802002</v>
      </c>
      <c r="AZ541" s="8">
        <v>1</v>
      </c>
      <c r="BA541">
        <f t="shared" si="289"/>
        <v>9.2897195816040039</v>
      </c>
      <c r="BB541" s="8">
        <v>24.834112167358398</v>
      </c>
      <c r="BC541" s="8">
        <v>26.318351745605469</v>
      </c>
      <c r="BD541" s="8">
        <v>25.013559341430664</v>
      </c>
      <c r="BE541" s="8">
        <v>400.14141845703125</v>
      </c>
      <c r="BF541" s="8">
        <v>388.54263305664062</v>
      </c>
      <c r="BG541" s="8">
        <v>14.911494255065918</v>
      </c>
      <c r="BH541" s="8">
        <v>16.301139831542969</v>
      </c>
      <c r="BI541" s="8">
        <v>47.707252502441406</v>
      </c>
      <c r="BJ541" s="8">
        <v>52.153228759765625</v>
      </c>
      <c r="BK541" s="8">
        <v>349.83523559570312</v>
      </c>
      <c r="BL541" s="8">
        <v>1802.5810546875</v>
      </c>
      <c r="BM541" s="8">
        <v>990.05975341796875</v>
      </c>
      <c r="BN541" s="8">
        <v>100.72758483886719</v>
      </c>
      <c r="BO541" s="8">
        <v>1.1956126689910889</v>
      </c>
      <c r="BP541" s="8">
        <v>0.15267173945903778</v>
      </c>
      <c r="BQ541" s="8">
        <v>0.25</v>
      </c>
      <c r="BR541" s="8">
        <v>-1.355140209197998</v>
      </c>
      <c r="BS541" s="8">
        <v>7.355140209197998</v>
      </c>
      <c r="BT541" s="8">
        <v>1</v>
      </c>
      <c r="BU541" s="8">
        <v>0</v>
      </c>
      <c r="BV541" s="8">
        <v>0.15999999642372131</v>
      </c>
      <c r="BW541" s="8">
        <v>111115</v>
      </c>
      <c r="BX541">
        <f t="shared" si="290"/>
        <v>1.7491761779785153</v>
      </c>
      <c r="BY541">
        <f t="shared" si="291"/>
        <v>2.471015304206633E-3</v>
      </c>
      <c r="BZ541">
        <f t="shared" si="292"/>
        <v>299.46835174560545</v>
      </c>
      <c r="CA541">
        <f t="shared" si="293"/>
        <v>297.98411216735838</v>
      </c>
      <c r="CB541">
        <f t="shared" si="294"/>
        <v>288.41296230346779</v>
      </c>
      <c r="CC541">
        <f t="shared" ref="CC541:CC565" si="318">((CB541+0.00000010773*(CA541^4-BZ541^4))-BY541*44100)/(AY541*51.4+0.00000043092*BZ541^3)</f>
        <v>0.64873740639780664</v>
      </c>
      <c r="CD541">
        <f t="shared" si="295"/>
        <v>3.4383477903915698</v>
      </c>
      <c r="CE541">
        <f t="shared" si="296"/>
        <v>34.135115975349329</v>
      </c>
      <c r="CF541">
        <f t="shared" si="297"/>
        <v>17.83397614380636</v>
      </c>
      <c r="CG541">
        <f t="shared" si="298"/>
        <v>25.576231956481934</v>
      </c>
      <c r="CH541">
        <f t="shared" si="299"/>
        <v>3.2905672336307461</v>
      </c>
      <c r="CI541">
        <f t="shared" si="300"/>
        <v>0.13506247315746833</v>
      </c>
      <c r="CJ541">
        <f t="shared" si="301"/>
        <v>1.6419744453519816</v>
      </c>
      <c r="CK541">
        <f t="shared" si="302"/>
        <v>1.6485927882787645</v>
      </c>
      <c r="CL541">
        <f t="shared" si="303"/>
        <v>8.4590837994142729E-2</v>
      </c>
      <c r="CM541">
        <f t="shared" si="304"/>
        <v>15.326167628672428</v>
      </c>
      <c r="CN541">
        <f t="shared" si="305"/>
        <v>0.39160341588791708</v>
      </c>
      <c r="CO541">
        <f t="shared" si="306"/>
        <v>47.182379451264097</v>
      </c>
      <c r="CP541">
        <f t="shared" si="307"/>
        <v>385.73381815031883</v>
      </c>
      <c r="CQ541">
        <f t="shared" si="308"/>
        <v>2.3641992773948073E-2</v>
      </c>
      <c r="CR541">
        <f t="shared" si="309"/>
        <v>0</v>
      </c>
      <c r="CS541">
        <f t="shared" si="310"/>
        <v>1577.3212146538679</v>
      </c>
      <c r="CT541">
        <f t="shared" si="311"/>
        <v>0</v>
      </c>
      <c r="CU541" t="e">
        <f t="shared" si="312"/>
        <v>#DIV/0!</v>
      </c>
      <c r="CV541" t="e">
        <f t="shared" si="313"/>
        <v>#DIV/0!</v>
      </c>
    </row>
    <row r="542" spans="1:100" x14ac:dyDescent="0.3">
      <c r="A542" s="4" t="str">
        <f>VLOOKUP(B542,ListCodeMtrx!A$1:B$91,2,TRUE)</f>
        <v>M31</v>
      </c>
      <c r="B542">
        <v>31</v>
      </c>
      <c r="C542" s="10">
        <v>12</v>
      </c>
      <c r="D542" s="10">
        <v>2</v>
      </c>
      <c r="E542" s="10">
        <v>1</v>
      </c>
      <c r="F542" s="1">
        <v>82</v>
      </c>
      <c r="G542" s="3">
        <v>41326</v>
      </c>
      <c r="H542" s="11">
        <v>2</v>
      </c>
      <c r="I542" s="11">
        <v>196.97798872944875</v>
      </c>
      <c r="J542" s="11">
        <v>4.7579144529063866</v>
      </c>
      <c r="K542" s="11">
        <v>223.05348091136332</v>
      </c>
      <c r="L542" s="11">
        <v>280.29245325782307</v>
      </c>
      <c r="M542" s="1">
        <v>44.9</v>
      </c>
      <c r="N542" s="8">
        <v>2</v>
      </c>
      <c r="O542" s="8" t="s">
        <v>720</v>
      </c>
      <c r="P542" s="12">
        <v>0.15763888888888888</v>
      </c>
      <c r="Q542" s="12">
        <f t="shared" si="316"/>
        <v>0.53785879629629629</v>
      </c>
      <c r="R542" s="8">
        <v>706</v>
      </c>
      <c r="S542" s="8">
        <v>0</v>
      </c>
      <c r="T542" s="13">
        <v>50</v>
      </c>
      <c r="U542" s="14">
        <f t="shared" si="273"/>
        <v>-0.86027319229126264</v>
      </c>
      <c r="V542" s="14">
        <f t="shared" si="274"/>
        <v>0.15230281442691843</v>
      </c>
      <c r="W542" s="14">
        <f t="shared" si="275"/>
        <v>56.961739991247001</v>
      </c>
      <c r="X542">
        <v>26.655101776123047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t="e">
        <f t="shared" si="276"/>
        <v>#DIV/0!</v>
      </c>
      <c r="AG542" t="e">
        <f t="shared" si="277"/>
        <v>#DIV/0!</v>
      </c>
      <c r="AH542" t="e">
        <f t="shared" si="278"/>
        <v>#DIV/0!</v>
      </c>
      <c r="AI542" s="8">
        <v>-1</v>
      </c>
      <c r="AJ542" s="8">
        <v>0.87</v>
      </c>
      <c r="AK542" s="8">
        <v>0.92</v>
      </c>
      <c r="AL542" s="8">
        <v>10.069668769836426</v>
      </c>
      <c r="AM542">
        <f t="shared" si="279"/>
        <v>0.87503483438491825</v>
      </c>
      <c r="AN542">
        <f t="shared" si="280"/>
        <v>8.8673042378567313E-5</v>
      </c>
      <c r="AO542" t="e">
        <f t="shared" si="281"/>
        <v>#DIV/0!</v>
      </c>
      <c r="AP542" t="e">
        <f t="shared" si="282"/>
        <v>#DIV/0!</v>
      </c>
      <c r="AQ542" t="e">
        <f t="shared" si="283"/>
        <v>#DIV/0!</v>
      </c>
      <c r="AR542" s="8">
        <v>0</v>
      </c>
      <c r="AS542" s="8">
        <v>0.5</v>
      </c>
      <c r="AT542" t="e">
        <f t="shared" si="284"/>
        <v>#DIV/0!</v>
      </c>
      <c r="AU542">
        <f t="shared" si="285"/>
        <v>2.7718394571851195</v>
      </c>
      <c r="AV542">
        <f t="shared" si="286"/>
        <v>1.815148270134471</v>
      </c>
      <c r="AW542">
        <f t="shared" si="287"/>
        <v>26.655101776123047</v>
      </c>
      <c r="AX542" s="8">
        <v>2</v>
      </c>
      <c r="AY542">
        <f t="shared" si="288"/>
        <v>4.644859790802002</v>
      </c>
      <c r="AZ542" s="8">
        <v>1</v>
      </c>
      <c r="BA542">
        <f t="shared" si="289"/>
        <v>9.2897195816040039</v>
      </c>
      <c r="BB542" s="8">
        <v>24.938562393188477</v>
      </c>
      <c r="BC542" s="8">
        <v>26.655101776123047</v>
      </c>
      <c r="BD542" s="8">
        <v>25.005725860595703</v>
      </c>
      <c r="BE542" s="8">
        <v>48.95361328125</v>
      </c>
      <c r="BF542" s="8">
        <v>49.367210388183594</v>
      </c>
      <c r="BG542" s="8">
        <v>15.241274833679199</v>
      </c>
      <c r="BH542" s="8">
        <v>16.799348831176758</v>
      </c>
      <c r="BI542" s="8">
        <v>48.459064483642578</v>
      </c>
      <c r="BJ542" s="8">
        <v>53.41290283203125</v>
      </c>
      <c r="BK542" s="8">
        <v>349.8260498046875</v>
      </c>
      <c r="BL542" s="8">
        <v>1800.788818359375</v>
      </c>
      <c r="BM542" s="8">
        <v>978.663330078125</v>
      </c>
      <c r="BN542" s="8">
        <v>100.72695159912109</v>
      </c>
      <c r="BO542" s="8">
        <v>0.20517992973327637</v>
      </c>
      <c r="BP542" s="8">
        <v>0.17119972407817841</v>
      </c>
      <c r="BQ542" s="8">
        <v>0.25</v>
      </c>
      <c r="BR542" s="8">
        <v>-1.355140209197998</v>
      </c>
      <c r="BS542" s="8">
        <v>7.355140209197998</v>
      </c>
      <c r="BT542" s="8">
        <v>1</v>
      </c>
      <c r="BU542" s="8">
        <v>0</v>
      </c>
      <c r="BV542" s="8">
        <v>0.15999999642372131</v>
      </c>
      <c r="BW542" s="8">
        <v>111115</v>
      </c>
      <c r="BX542">
        <f t="shared" si="290"/>
        <v>1.7491302490234373</v>
      </c>
      <c r="BY542">
        <f t="shared" si="291"/>
        <v>2.7718394571851195E-3</v>
      </c>
      <c r="BZ542">
        <f t="shared" si="292"/>
        <v>299.80510177612302</v>
      </c>
      <c r="CA542">
        <f t="shared" si="293"/>
        <v>298.08856239318845</v>
      </c>
      <c r="CB542">
        <f t="shared" si="294"/>
        <v>288.12620449737733</v>
      </c>
      <c r="CC542">
        <f t="shared" si="318"/>
        <v>0.58366768580227091</v>
      </c>
      <c r="CD542">
        <f t="shared" si="295"/>
        <v>3.5072954667491638</v>
      </c>
      <c r="CE542">
        <f t="shared" si="296"/>
        <v>34.819831346705499</v>
      </c>
      <c r="CF542">
        <f t="shared" si="297"/>
        <v>18.020482515528741</v>
      </c>
      <c r="CG542">
        <f t="shared" si="298"/>
        <v>25.796832084655762</v>
      </c>
      <c r="CH542">
        <f t="shared" si="299"/>
        <v>3.3339050609909942</v>
      </c>
      <c r="CI542">
        <f t="shared" si="300"/>
        <v>0.14984612174928708</v>
      </c>
      <c r="CJ542">
        <f t="shared" si="301"/>
        <v>1.6921471966146928</v>
      </c>
      <c r="CK542">
        <f t="shared" si="302"/>
        <v>1.6417578643763013</v>
      </c>
      <c r="CL542">
        <f t="shared" si="303"/>
        <v>9.3871489019188681E-2</v>
      </c>
      <c r="CM542">
        <f t="shared" si="304"/>
        <v>5.7375824271000573</v>
      </c>
      <c r="CN542">
        <f t="shared" si="305"/>
        <v>1.1538375278519122</v>
      </c>
      <c r="CO542">
        <f t="shared" si="306"/>
        <v>47.732289060150364</v>
      </c>
      <c r="CP542">
        <f t="shared" si="307"/>
        <v>49.492226950781784</v>
      </c>
      <c r="CQ542">
        <f t="shared" si="308"/>
        <v>-8.2968197664615752E-3</v>
      </c>
      <c r="CR542">
        <f t="shared" si="309"/>
        <v>0</v>
      </c>
      <c r="CS542">
        <f t="shared" si="310"/>
        <v>1575.7529454353082</v>
      </c>
      <c r="CT542">
        <f t="shared" si="311"/>
        <v>0</v>
      </c>
      <c r="CU542" t="e">
        <f t="shared" si="312"/>
        <v>#DIV/0!</v>
      </c>
      <c r="CV542" t="e">
        <f t="shared" si="313"/>
        <v>#DIV/0!</v>
      </c>
    </row>
    <row r="543" spans="1:100" x14ac:dyDescent="0.3">
      <c r="A543" s="4" t="str">
        <f>VLOOKUP(B543,ListCodeMtrx!A$1:B$91,2,TRUE)</f>
        <v>M31</v>
      </c>
      <c r="B543">
        <v>31</v>
      </c>
      <c r="C543" s="10">
        <v>12</v>
      </c>
      <c r="D543" s="10">
        <v>2</v>
      </c>
      <c r="E543" s="10">
        <v>1</v>
      </c>
      <c r="F543" s="1">
        <v>82</v>
      </c>
      <c r="G543" s="3">
        <v>41326</v>
      </c>
      <c r="H543" s="11">
        <v>2</v>
      </c>
      <c r="I543" s="11">
        <v>196.97798872944875</v>
      </c>
      <c r="J543" s="11">
        <v>4.7579144529063866</v>
      </c>
      <c r="K543" s="11">
        <v>223.05348091136332</v>
      </c>
      <c r="L543" s="11">
        <v>280.29245325782307</v>
      </c>
      <c r="M543" s="1">
        <v>44.9</v>
      </c>
      <c r="N543" s="8">
        <v>3</v>
      </c>
      <c r="O543" s="8" t="s">
        <v>721</v>
      </c>
      <c r="P543" s="12">
        <v>0.15763888888888888</v>
      </c>
      <c r="Q543" s="12">
        <f t="shared" si="316"/>
        <v>0.53973379629629625</v>
      </c>
      <c r="R543" s="8">
        <v>868</v>
      </c>
      <c r="S543" s="8">
        <v>0</v>
      </c>
      <c r="T543" s="13">
        <v>150</v>
      </c>
      <c r="U543" s="14">
        <f t="shared" si="273"/>
        <v>6.7005682364361512</v>
      </c>
      <c r="V543" s="14">
        <f t="shared" si="274"/>
        <v>0.17320183532442418</v>
      </c>
      <c r="W543" s="14">
        <f t="shared" si="275"/>
        <v>80.649118838571681</v>
      </c>
      <c r="X543">
        <v>26.473043441772461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t="e">
        <f t="shared" si="276"/>
        <v>#DIV/0!</v>
      </c>
      <c r="AG543" t="e">
        <f t="shared" si="277"/>
        <v>#DIV/0!</v>
      </c>
      <c r="AH543" t="e">
        <f t="shared" si="278"/>
        <v>#DIV/0!</v>
      </c>
      <c r="AI543" s="8">
        <v>-1</v>
      </c>
      <c r="AJ543" s="8">
        <v>0.87</v>
      </c>
      <c r="AK543" s="8">
        <v>0.92</v>
      </c>
      <c r="AL543" s="8">
        <v>10.069668769836426</v>
      </c>
      <c r="AM543">
        <f t="shared" si="279"/>
        <v>0.87503483438491825</v>
      </c>
      <c r="AN543">
        <f t="shared" si="280"/>
        <v>4.8848001832068689E-3</v>
      </c>
      <c r="AO543" t="e">
        <f t="shared" si="281"/>
        <v>#DIV/0!</v>
      </c>
      <c r="AP543" t="e">
        <f t="shared" si="282"/>
        <v>#DIV/0!</v>
      </c>
      <c r="AQ543" t="e">
        <f t="shared" si="283"/>
        <v>#DIV/0!</v>
      </c>
      <c r="AR543" s="8">
        <v>0</v>
      </c>
      <c r="AS543" s="8">
        <v>0.5</v>
      </c>
      <c r="AT543" t="e">
        <f t="shared" si="284"/>
        <v>#DIV/0!</v>
      </c>
      <c r="AU543">
        <f t="shared" si="285"/>
        <v>2.9967033841211492</v>
      </c>
      <c r="AV543">
        <f t="shared" si="286"/>
        <v>1.7293013826448773</v>
      </c>
      <c r="AW543">
        <f t="shared" si="287"/>
        <v>26.473043441772461</v>
      </c>
      <c r="AX543" s="8">
        <v>2</v>
      </c>
      <c r="AY543">
        <f t="shared" si="288"/>
        <v>4.644859790802002</v>
      </c>
      <c r="AZ543" s="8">
        <v>1</v>
      </c>
      <c r="BA543">
        <f t="shared" si="289"/>
        <v>9.2897195816040039</v>
      </c>
      <c r="BB543" s="8">
        <v>24.884136199951172</v>
      </c>
      <c r="BC543" s="8">
        <v>26.473043441772461</v>
      </c>
      <c r="BD543" s="8">
        <v>25.008718490600586</v>
      </c>
      <c r="BE543" s="8">
        <v>150.8153076171875</v>
      </c>
      <c r="BF543" s="8">
        <v>146.73318481445312</v>
      </c>
      <c r="BG543" s="8">
        <v>15.59679126739502</v>
      </c>
      <c r="BH543" s="8">
        <v>17.280410766601563</v>
      </c>
      <c r="BI543" s="8">
        <v>49.749759674072266</v>
      </c>
      <c r="BJ543" s="8">
        <v>55.120071411132813</v>
      </c>
      <c r="BK543" s="8">
        <v>349.8319091796875</v>
      </c>
      <c r="BL543" s="8">
        <v>1801.56787109375</v>
      </c>
      <c r="BM543" s="8">
        <v>968.02520751953125</v>
      </c>
      <c r="BN543" s="8">
        <v>100.72505187988281</v>
      </c>
      <c r="BO543" s="8">
        <v>0.68340563774108887</v>
      </c>
      <c r="BP543" s="8">
        <v>0.17300407588481903</v>
      </c>
      <c r="BQ543" s="8">
        <v>0.5</v>
      </c>
      <c r="BR543" s="8">
        <v>-1.355140209197998</v>
      </c>
      <c r="BS543" s="8">
        <v>7.355140209197998</v>
      </c>
      <c r="BT543" s="8">
        <v>1</v>
      </c>
      <c r="BU543" s="8">
        <v>0</v>
      </c>
      <c r="BV543" s="8">
        <v>0.15999999642372131</v>
      </c>
      <c r="BW543" s="8">
        <v>111115</v>
      </c>
      <c r="BX543">
        <f t="shared" si="290"/>
        <v>1.7491595458984373</v>
      </c>
      <c r="BY543">
        <f t="shared" si="291"/>
        <v>2.9967033841211493E-3</v>
      </c>
      <c r="BZ543">
        <f t="shared" si="292"/>
        <v>299.62304344177244</v>
      </c>
      <c r="CA543">
        <f t="shared" si="293"/>
        <v>298.03413619995115</v>
      </c>
      <c r="CB543">
        <f t="shared" si="294"/>
        <v>288.25085293209122</v>
      </c>
      <c r="CC543">
        <f t="shared" si="318"/>
        <v>0.55055875472401605</v>
      </c>
      <c r="CD543">
        <f t="shared" si="295"/>
        <v>3.4698716536165053</v>
      </c>
      <c r="CE543">
        <f t="shared" si="296"/>
        <v>34.448943821388305</v>
      </c>
      <c r="CF543">
        <f t="shared" si="297"/>
        <v>17.168533054786742</v>
      </c>
      <c r="CG543">
        <f t="shared" si="298"/>
        <v>25.678589820861816</v>
      </c>
      <c r="CH543">
        <f t="shared" si="299"/>
        <v>3.3106142792402244</v>
      </c>
      <c r="CI543">
        <f t="shared" si="300"/>
        <v>0.1700316858073751</v>
      </c>
      <c r="CJ543">
        <f t="shared" si="301"/>
        <v>1.740570270971628</v>
      </c>
      <c r="CK543">
        <f t="shared" si="302"/>
        <v>1.5700440082685965</v>
      </c>
      <c r="CL543">
        <f t="shared" si="303"/>
        <v>0.1065501462701936</v>
      </c>
      <c r="CM543">
        <f t="shared" si="304"/>
        <v>8.1233866790819675</v>
      </c>
      <c r="CN543">
        <f t="shared" si="305"/>
        <v>0.54963107998067384</v>
      </c>
      <c r="CO543">
        <f t="shared" si="306"/>
        <v>49.775530601360948</v>
      </c>
      <c r="CP543">
        <f t="shared" si="307"/>
        <v>145.75944529091555</v>
      </c>
      <c r="CQ543">
        <f t="shared" si="308"/>
        <v>2.288183373870329E-2</v>
      </c>
      <c r="CR543">
        <f t="shared" si="309"/>
        <v>0</v>
      </c>
      <c r="CS543">
        <f t="shared" si="310"/>
        <v>1576.4346437157092</v>
      </c>
      <c r="CT543">
        <f t="shared" si="311"/>
        <v>0</v>
      </c>
      <c r="CU543" t="e">
        <f t="shared" si="312"/>
        <v>#DIV/0!</v>
      </c>
      <c r="CV543" t="e">
        <f t="shared" si="313"/>
        <v>#DIV/0!</v>
      </c>
    </row>
    <row r="544" spans="1:100" x14ac:dyDescent="0.3">
      <c r="A544" s="4" t="str">
        <f>VLOOKUP(B544,ListCodeMtrx!A$1:B$91,2,TRUE)</f>
        <v>M31</v>
      </c>
      <c r="B544">
        <v>31</v>
      </c>
      <c r="C544" s="10">
        <v>12</v>
      </c>
      <c r="D544" s="10">
        <v>2</v>
      </c>
      <c r="E544" s="10">
        <v>1</v>
      </c>
      <c r="F544" s="1">
        <v>82</v>
      </c>
      <c r="G544" s="3">
        <v>41326</v>
      </c>
      <c r="H544" s="11">
        <v>2</v>
      </c>
      <c r="I544" s="11">
        <v>196.97798872944875</v>
      </c>
      <c r="J544" s="11">
        <v>4.7579144529063866</v>
      </c>
      <c r="K544" s="11">
        <v>223.05348091136332</v>
      </c>
      <c r="L544" s="11">
        <v>280.29245325782307</v>
      </c>
      <c r="M544" s="1">
        <v>44.9</v>
      </c>
      <c r="N544" s="8">
        <v>4</v>
      </c>
      <c r="O544" s="8" t="s">
        <v>722</v>
      </c>
      <c r="P544" s="12">
        <v>0.15763888888888888</v>
      </c>
      <c r="Q544" s="12">
        <f t="shared" si="316"/>
        <v>0.54215277777777782</v>
      </c>
      <c r="R544" s="8">
        <v>1076.5</v>
      </c>
      <c r="S544" s="8">
        <v>0</v>
      </c>
      <c r="T544" s="13" t="s">
        <v>192</v>
      </c>
      <c r="U544" s="14">
        <f t="shared" si="273"/>
        <v>24.983473983583902</v>
      </c>
      <c r="V544" s="14">
        <f t="shared" si="274"/>
        <v>0.19534727096786603</v>
      </c>
      <c r="W544" s="14">
        <f t="shared" si="275"/>
        <v>169.91182242877846</v>
      </c>
      <c r="X544">
        <v>26.349113464355469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t="e">
        <f t="shared" si="276"/>
        <v>#DIV/0!</v>
      </c>
      <c r="AG544" t="e">
        <f t="shared" si="277"/>
        <v>#DIV/0!</v>
      </c>
      <c r="AH544" t="e">
        <f t="shared" si="278"/>
        <v>#DIV/0!</v>
      </c>
      <c r="AI544" s="8">
        <v>-1</v>
      </c>
      <c r="AJ544" s="8">
        <v>0.87</v>
      </c>
      <c r="AK544" s="8">
        <v>0.92</v>
      </c>
      <c r="AL544" s="8">
        <v>10.069668769836426</v>
      </c>
      <c r="AM544">
        <f t="shared" si="279"/>
        <v>0.87503483438491825</v>
      </c>
      <c r="AN544">
        <f t="shared" si="280"/>
        <v>1.6481353664390914E-2</v>
      </c>
      <c r="AO544" t="e">
        <f t="shared" si="281"/>
        <v>#DIV/0!</v>
      </c>
      <c r="AP544" t="e">
        <f t="shared" si="282"/>
        <v>#DIV/0!</v>
      </c>
      <c r="AQ544" t="e">
        <f t="shared" si="283"/>
        <v>#DIV/0!</v>
      </c>
      <c r="AR544" s="8">
        <v>0</v>
      </c>
      <c r="AS544" s="8">
        <v>0.5</v>
      </c>
      <c r="AT544" t="e">
        <f t="shared" si="284"/>
        <v>#DIV/0!</v>
      </c>
      <c r="AU544">
        <f t="shared" si="285"/>
        <v>3.2147863981588687</v>
      </c>
      <c r="AV544">
        <f t="shared" si="286"/>
        <v>1.6482887554029031</v>
      </c>
      <c r="AW544">
        <f t="shared" si="287"/>
        <v>26.349113464355469</v>
      </c>
      <c r="AX544" s="8">
        <v>2</v>
      </c>
      <c r="AY544">
        <f t="shared" si="288"/>
        <v>4.644859790802002</v>
      </c>
      <c r="AZ544" s="8">
        <v>1</v>
      </c>
      <c r="BA544">
        <f t="shared" si="289"/>
        <v>9.2897195816040039</v>
      </c>
      <c r="BB544" s="8">
        <v>24.895587921142578</v>
      </c>
      <c r="BC544" s="8">
        <v>26.349113464355469</v>
      </c>
      <c r="BD544" s="8">
        <v>25.002229690551758</v>
      </c>
      <c r="BE544" s="8">
        <v>400.66464233398437</v>
      </c>
      <c r="BF544" s="8">
        <v>385.67062377929687</v>
      </c>
      <c r="BG544" s="8">
        <v>16.029947280883789</v>
      </c>
      <c r="BH544" s="8">
        <v>17.835319519042969</v>
      </c>
      <c r="BI544" s="8">
        <v>51.092056274414062</v>
      </c>
      <c r="BJ544" s="8">
        <v>56.846298217773438</v>
      </c>
      <c r="BK544" s="8">
        <v>349.78378295898437</v>
      </c>
      <c r="BL544" s="8">
        <v>1801.685546875</v>
      </c>
      <c r="BM544" s="8">
        <v>934.19329833984375</v>
      </c>
      <c r="BN544" s="8">
        <v>100.71632385253906</v>
      </c>
      <c r="BO544" s="8">
        <v>1.4154307842254639</v>
      </c>
      <c r="BP544" s="8">
        <v>0.16909591853618622</v>
      </c>
      <c r="BQ544" s="8">
        <v>0.75</v>
      </c>
      <c r="BR544" s="8">
        <v>-1.355140209197998</v>
      </c>
      <c r="BS544" s="8">
        <v>7.355140209197998</v>
      </c>
      <c r="BT544" s="8">
        <v>1</v>
      </c>
      <c r="BU544" s="8">
        <v>0</v>
      </c>
      <c r="BV544" s="8">
        <v>0.15999999642372131</v>
      </c>
      <c r="BW544" s="8">
        <v>111115</v>
      </c>
      <c r="BX544">
        <f t="shared" si="290"/>
        <v>1.7489189147949218</v>
      </c>
      <c r="BY544">
        <f t="shared" si="291"/>
        <v>3.2147863981588686E-3</v>
      </c>
      <c r="BZ544">
        <f t="shared" si="292"/>
        <v>299.49911346435545</v>
      </c>
      <c r="CA544">
        <f t="shared" si="293"/>
        <v>298.04558792114256</v>
      </c>
      <c r="CB544">
        <f t="shared" si="294"/>
        <v>288.26968105667038</v>
      </c>
      <c r="CC544">
        <f t="shared" si="318"/>
        <v>0.51850215283225098</v>
      </c>
      <c r="CD544">
        <f t="shared" si="295"/>
        <v>3.4445965720963461</v>
      </c>
      <c r="CE544">
        <f t="shared" si="296"/>
        <v>34.200975972272914</v>
      </c>
      <c r="CF544">
        <f t="shared" si="297"/>
        <v>16.365656453229946</v>
      </c>
      <c r="CG544">
        <f t="shared" si="298"/>
        <v>25.622350692749023</v>
      </c>
      <c r="CH544">
        <f t="shared" si="299"/>
        <v>3.2995865392981734</v>
      </c>
      <c r="CI544">
        <f t="shared" si="300"/>
        <v>0.19132404615904502</v>
      </c>
      <c r="CJ544">
        <f t="shared" si="301"/>
        <v>1.796307816693443</v>
      </c>
      <c r="CK544">
        <f t="shared" si="302"/>
        <v>1.5032787226047304</v>
      </c>
      <c r="CL544">
        <f t="shared" si="303"/>
        <v>0.11993259726683453</v>
      </c>
      <c r="CM544">
        <f t="shared" si="304"/>
        <v>17.112894134111961</v>
      </c>
      <c r="CN544">
        <f t="shared" si="305"/>
        <v>0.44056200278819235</v>
      </c>
      <c r="CO544">
        <f t="shared" si="306"/>
        <v>51.882143318082562</v>
      </c>
      <c r="CP544">
        <f t="shared" si="307"/>
        <v>382.03997706476872</v>
      </c>
      <c r="CQ544">
        <f t="shared" si="308"/>
        <v>3.3928286452078231E-2</v>
      </c>
      <c r="CR544">
        <f t="shared" si="309"/>
        <v>0</v>
      </c>
      <c r="CS544">
        <f t="shared" si="310"/>
        <v>1576.5376141234665</v>
      </c>
      <c r="CT544">
        <f t="shared" si="311"/>
        <v>0</v>
      </c>
      <c r="CU544" t="e">
        <f t="shared" si="312"/>
        <v>#DIV/0!</v>
      </c>
      <c r="CV544" t="e">
        <f t="shared" si="313"/>
        <v>#DIV/0!</v>
      </c>
    </row>
    <row r="545" spans="1:100" x14ac:dyDescent="0.3">
      <c r="A545" s="4" t="str">
        <f>VLOOKUP(B545,ListCodeMtrx!A$1:B$91,2,TRUE)</f>
        <v>M31</v>
      </c>
      <c r="B545">
        <v>31</v>
      </c>
      <c r="C545" s="10">
        <v>12</v>
      </c>
      <c r="D545" s="10">
        <v>2</v>
      </c>
      <c r="E545" s="10">
        <v>1</v>
      </c>
      <c r="F545" s="1">
        <v>82</v>
      </c>
      <c r="G545" s="3">
        <v>41326</v>
      </c>
      <c r="H545" s="11">
        <v>2</v>
      </c>
      <c r="I545" s="11">
        <v>196.97798872944875</v>
      </c>
      <c r="J545" s="11">
        <v>4.7579144529063866</v>
      </c>
      <c r="K545" s="11">
        <v>223.05348091136332</v>
      </c>
      <c r="L545" s="11">
        <v>280.29245325782307</v>
      </c>
      <c r="M545" s="1">
        <v>44.9</v>
      </c>
      <c r="N545" s="8">
        <v>5</v>
      </c>
      <c r="O545" s="8" t="s">
        <v>723</v>
      </c>
      <c r="P545" s="12">
        <v>0.15763888888888888</v>
      </c>
      <c r="Q545" s="12">
        <f t="shared" si="316"/>
        <v>0.54457175925925927</v>
      </c>
      <c r="R545" s="8">
        <v>1286</v>
      </c>
      <c r="S545" s="8">
        <v>0</v>
      </c>
      <c r="T545" s="13">
        <v>800</v>
      </c>
      <c r="U545" s="14">
        <f t="shared" si="273"/>
        <v>47.323495153406441</v>
      </c>
      <c r="V545" s="14">
        <f t="shared" si="274"/>
        <v>0.20363204330245654</v>
      </c>
      <c r="W545" s="14">
        <f t="shared" si="275"/>
        <v>378.00370788853792</v>
      </c>
      <c r="X545">
        <v>26.30250358581543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t="e">
        <f t="shared" si="276"/>
        <v>#DIV/0!</v>
      </c>
      <c r="AG545" t="e">
        <f t="shared" si="277"/>
        <v>#DIV/0!</v>
      </c>
      <c r="AH545" t="e">
        <f t="shared" si="278"/>
        <v>#DIV/0!</v>
      </c>
      <c r="AI545" s="8">
        <v>-1</v>
      </c>
      <c r="AJ545" s="8">
        <v>0.87</v>
      </c>
      <c r="AK545" s="8">
        <v>0.92</v>
      </c>
      <c r="AL545" s="8">
        <v>10.069668769836426</v>
      </c>
      <c r="AM545">
        <f t="shared" si="279"/>
        <v>0.87503483438491825</v>
      </c>
      <c r="AN545">
        <f t="shared" si="280"/>
        <v>3.0659936166698487E-2</v>
      </c>
      <c r="AO545" t="e">
        <f t="shared" si="281"/>
        <v>#DIV/0!</v>
      </c>
      <c r="AP545" t="e">
        <f t="shared" si="282"/>
        <v>#DIV/0!</v>
      </c>
      <c r="AQ545" t="e">
        <f t="shared" si="283"/>
        <v>#DIV/0!</v>
      </c>
      <c r="AR545" s="8">
        <v>0</v>
      </c>
      <c r="AS545" s="8">
        <v>0.5</v>
      </c>
      <c r="AT545" t="e">
        <f t="shared" si="284"/>
        <v>#DIV/0!</v>
      </c>
      <c r="AU545">
        <f t="shared" si="285"/>
        <v>3.2770628157619544</v>
      </c>
      <c r="AV545">
        <f t="shared" si="286"/>
        <v>1.6132291689191285</v>
      </c>
      <c r="AW545">
        <f t="shared" si="287"/>
        <v>26.30250358581543</v>
      </c>
      <c r="AX545" s="8">
        <v>2</v>
      </c>
      <c r="AY545">
        <f t="shared" si="288"/>
        <v>4.644859790802002</v>
      </c>
      <c r="AZ545" s="8">
        <v>1</v>
      </c>
      <c r="BA545">
        <f t="shared" si="289"/>
        <v>9.2897195816040039</v>
      </c>
      <c r="BB545" s="8">
        <v>24.924213409423828</v>
      </c>
      <c r="BC545" s="8">
        <v>26.30250358581543</v>
      </c>
      <c r="BD545" s="8">
        <v>25.008289337158203</v>
      </c>
      <c r="BE545" s="8">
        <v>800.40234375</v>
      </c>
      <c r="BF545" s="8">
        <v>771.90032958984375</v>
      </c>
      <c r="BG545" s="8">
        <v>16.248746871948242</v>
      </c>
      <c r="BH545" s="8">
        <v>18.088420867919922</v>
      </c>
      <c r="BI545" s="8">
        <v>51.704017639160156</v>
      </c>
      <c r="BJ545" s="8">
        <v>57.557914733886719</v>
      </c>
      <c r="BK545" s="8">
        <v>349.82131958007812</v>
      </c>
      <c r="BL545" s="8">
        <v>1801.19921875</v>
      </c>
      <c r="BM545" s="8">
        <v>940.1669921875</v>
      </c>
      <c r="BN545" s="8">
        <v>100.72206878662109</v>
      </c>
      <c r="BO545" s="8">
        <v>2.1092174053192139</v>
      </c>
      <c r="BP545" s="8">
        <v>0.15644447505474091</v>
      </c>
      <c r="BQ545" s="8">
        <v>0.25</v>
      </c>
      <c r="BR545" s="8">
        <v>-1.355140209197998</v>
      </c>
      <c r="BS545" s="8">
        <v>7.355140209197998</v>
      </c>
      <c r="BT545" s="8">
        <v>1</v>
      </c>
      <c r="BU545" s="8">
        <v>0</v>
      </c>
      <c r="BV545" s="8">
        <v>0.15999999642372131</v>
      </c>
      <c r="BW545" s="8">
        <v>111115</v>
      </c>
      <c r="BX545">
        <f t="shared" si="290"/>
        <v>1.7491065979003904</v>
      </c>
      <c r="BY545">
        <f t="shared" si="291"/>
        <v>3.2770628157619544E-3</v>
      </c>
      <c r="BZ545">
        <f t="shared" si="292"/>
        <v>299.45250358581541</v>
      </c>
      <c r="CA545">
        <f t="shared" si="293"/>
        <v>298.07421340942381</v>
      </c>
      <c r="CB545">
        <f t="shared" si="294"/>
        <v>288.19186855840962</v>
      </c>
      <c r="CC545">
        <f t="shared" si="318"/>
        <v>0.51069083262584614</v>
      </c>
      <c r="CD545">
        <f t="shared" si="295"/>
        <v>3.4351323398191114</v>
      </c>
      <c r="CE545">
        <f t="shared" si="296"/>
        <v>34.105061395198426</v>
      </c>
      <c r="CF545">
        <f t="shared" si="297"/>
        <v>16.016640527278504</v>
      </c>
      <c r="CG545">
        <f t="shared" si="298"/>
        <v>25.613358497619629</v>
      </c>
      <c r="CH545">
        <f t="shared" si="299"/>
        <v>3.2978262691912108</v>
      </c>
      <c r="CI545">
        <f t="shared" si="300"/>
        <v>0.19926414346076685</v>
      </c>
      <c r="CJ545">
        <f t="shared" si="301"/>
        <v>1.8219031708999829</v>
      </c>
      <c r="CK545">
        <f t="shared" si="302"/>
        <v>1.4759230982912279</v>
      </c>
      <c r="CL545">
        <f t="shared" si="303"/>
        <v>0.12492528832140726</v>
      </c>
      <c r="CM545">
        <f t="shared" si="304"/>
        <v>38.073315467547147</v>
      </c>
      <c r="CN545">
        <f t="shared" si="305"/>
        <v>0.4897053329273659</v>
      </c>
      <c r="CO545">
        <f t="shared" si="306"/>
        <v>52.813277691430741</v>
      </c>
      <c r="CP545">
        <f t="shared" si="307"/>
        <v>765.02318783159194</v>
      </c>
      <c r="CQ545">
        <f t="shared" si="308"/>
        <v>3.2669714207618439E-2</v>
      </c>
      <c r="CR545">
        <f t="shared" si="309"/>
        <v>0</v>
      </c>
      <c r="CS545">
        <f t="shared" si="310"/>
        <v>1576.1120600731504</v>
      </c>
      <c r="CT545">
        <f t="shared" si="311"/>
        <v>0</v>
      </c>
      <c r="CU545" t="e">
        <f t="shared" si="312"/>
        <v>#DIV/0!</v>
      </c>
      <c r="CV545" t="e">
        <f t="shared" si="313"/>
        <v>#DIV/0!</v>
      </c>
    </row>
    <row r="546" spans="1:100" x14ac:dyDescent="0.3">
      <c r="A546" s="4" t="str">
        <f>VLOOKUP(B546,ListCodeMtrx!A$1:B$91,2,TRUE)</f>
        <v>M31</v>
      </c>
      <c r="B546" s="5">
        <v>31</v>
      </c>
      <c r="C546" s="10">
        <v>12</v>
      </c>
      <c r="D546" s="10">
        <v>2</v>
      </c>
      <c r="E546" s="10">
        <v>1</v>
      </c>
      <c r="F546" s="1">
        <v>82</v>
      </c>
      <c r="G546" s="17">
        <v>41326</v>
      </c>
      <c r="H546" s="11">
        <v>2</v>
      </c>
      <c r="I546" s="11">
        <v>196.97798872944875</v>
      </c>
      <c r="J546" s="11">
        <v>4.7579144529063866</v>
      </c>
      <c r="K546" s="11">
        <v>223.05348091136332</v>
      </c>
      <c r="L546" s="11">
        <v>280.29245325782307</v>
      </c>
      <c r="M546" s="1">
        <v>44.9</v>
      </c>
      <c r="N546" s="19">
        <v>6</v>
      </c>
      <c r="O546" s="19" t="s">
        <v>724</v>
      </c>
      <c r="P546" s="12">
        <v>0.15763888888888888</v>
      </c>
      <c r="Q546" s="12">
        <f t="shared" si="316"/>
        <v>0.54601851851851857</v>
      </c>
      <c r="R546" s="19">
        <v>1402</v>
      </c>
      <c r="S546" s="19">
        <v>0</v>
      </c>
      <c r="T546" s="13" t="s">
        <v>194</v>
      </c>
      <c r="U546" s="5">
        <f t="shared" si="273"/>
        <v>23.234138752515648</v>
      </c>
      <c r="V546" s="5">
        <f t="shared" si="274"/>
        <v>0.20208019168470195</v>
      </c>
      <c r="W546" s="5">
        <f t="shared" si="275"/>
        <v>190.486435356344</v>
      </c>
      <c r="X546" s="5">
        <v>26.449909210205078</v>
      </c>
      <c r="Y546" s="19">
        <v>1</v>
      </c>
      <c r="Z546" s="19">
        <v>1</v>
      </c>
      <c r="AA546" s="19">
        <v>0</v>
      </c>
      <c r="AB546" s="19">
        <v>0</v>
      </c>
      <c r="AC546" s="19">
        <v>466.03564453125</v>
      </c>
      <c r="AD546" s="19">
        <v>877.28369140625</v>
      </c>
      <c r="AE546" s="19">
        <v>658.967529296875</v>
      </c>
      <c r="AF546" s="5" t="e">
        <f t="shared" si="276"/>
        <v>#DIV/0!</v>
      </c>
      <c r="AG546" s="5">
        <f t="shared" si="277"/>
        <v>0.46877429832963857</v>
      </c>
      <c r="AH546" s="5">
        <f t="shared" si="278"/>
        <v>0.2488546911882325</v>
      </c>
      <c r="AI546" s="19">
        <v>-1</v>
      </c>
      <c r="AJ546" s="19">
        <v>0.87</v>
      </c>
      <c r="AK546" s="19">
        <v>0.92</v>
      </c>
      <c r="AL546" s="19">
        <v>10.069668769836426</v>
      </c>
      <c r="AM546" s="5">
        <f t="shared" si="279"/>
        <v>0.87503483438491825</v>
      </c>
      <c r="AN546" s="5">
        <f t="shared" si="280"/>
        <v>1.5378766562892054E-2</v>
      </c>
      <c r="AO546" s="5">
        <f t="shared" si="281"/>
        <v>0.53086248984845108</v>
      </c>
      <c r="AP546" s="5">
        <f t="shared" si="282"/>
        <v>1.8824390402340219</v>
      </c>
      <c r="AQ546" s="5">
        <f t="shared" si="283"/>
        <v>-1</v>
      </c>
      <c r="AR546" s="19">
        <v>1800.86328125</v>
      </c>
      <c r="AS546" s="19">
        <v>0.5</v>
      </c>
      <c r="AT546" s="5">
        <f t="shared" si="284"/>
        <v>196.07486370272147</v>
      </c>
      <c r="AU546" s="5">
        <f t="shared" si="285"/>
        <v>3.3144388574849386</v>
      </c>
      <c r="AV546" s="5">
        <f t="shared" si="286"/>
        <v>1.6436106049756039</v>
      </c>
      <c r="AW546" s="5">
        <f t="shared" si="287"/>
        <v>26.449909210205078</v>
      </c>
      <c r="AX546" s="19">
        <v>2</v>
      </c>
      <c r="AY546" s="5">
        <f t="shared" si="288"/>
        <v>4.644859790802002</v>
      </c>
      <c r="AZ546" s="19">
        <v>1</v>
      </c>
      <c r="BA546" s="5">
        <f t="shared" si="289"/>
        <v>9.2897195816040039</v>
      </c>
      <c r="BB546" s="19">
        <v>24.955205917358398</v>
      </c>
      <c r="BC546" s="19">
        <v>26.449909210205078</v>
      </c>
      <c r="BD546" s="19">
        <v>25.005413055419922</v>
      </c>
      <c r="BE546" s="19">
        <v>399.5867919921875</v>
      </c>
      <c r="BF546" s="19">
        <v>385.57205200195312</v>
      </c>
      <c r="BG546" s="19">
        <v>16.224300384521484</v>
      </c>
      <c r="BH546" s="19">
        <v>18.085052490234375</v>
      </c>
      <c r="BI546" s="19">
        <v>51.529933929443359</v>
      </c>
      <c r="BJ546" s="19">
        <v>57.439861297607422</v>
      </c>
      <c r="BK546" s="19">
        <v>349.80447387695312</v>
      </c>
      <c r="BL546" s="19">
        <v>1800.86328125</v>
      </c>
      <c r="BM546" s="19">
        <v>932.43109130859375</v>
      </c>
      <c r="BN546" s="19">
        <v>100.72023010253906</v>
      </c>
      <c r="BO546" s="19">
        <v>2.1092174053192139</v>
      </c>
      <c r="BP546" s="19">
        <v>0.15644447505474091</v>
      </c>
      <c r="BQ546" s="19">
        <v>1</v>
      </c>
      <c r="BR546" s="19">
        <v>-1.355140209197998</v>
      </c>
      <c r="BS546" s="19">
        <v>7.355140209197998</v>
      </c>
      <c r="BT546" s="19">
        <v>1</v>
      </c>
      <c r="BU546" s="19">
        <v>0</v>
      </c>
      <c r="BV546" s="19">
        <v>0.15999999642372131</v>
      </c>
      <c r="BW546" s="19">
        <v>111115</v>
      </c>
      <c r="BX546" s="5">
        <f t="shared" si="290"/>
        <v>1.7490223693847653</v>
      </c>
      <c r="BY546" s="5">
        <f t="shared" si="291"/>
        <v>3.3144388574849388E-3</v>
      </c>
      <c r="BZ546" s="5">
        <f t="shared" si="292"/>
        <v>299.59990921020506</v>
      </c>
      <c r="CA546" s="5">
        <f t="shared" si="293"/>
        <v>298.10520591735838</v>
      </c>
      <c r="CB546" s="5">
        <f t="shared" si="294"/>
        <v>288.13811855961103</v>
      </c>
      <c r="CC546" s="5">
        <f t="shared" si="318"/>
        <v>0.49845141515596114</v>
      </c>
      <c r="CD546" s="5">
        <f t="shared" si="295"/>
        <v>3.4651412532085071</v>
      </c>
      <c r="CE546" s="5">
        <f t="shared" si="296"/>
        <v>34.403627252249038</v>
      </c>
      <c r="CF546" s="5">
        <f t="shared" si="297"/>
        <v>16.318574762014663</v>
      </c>
      <c r="CG546" s="5">
        <f t="shared" si="298"/>
        <v>25.702557563781738</v>
      </c>
      <c r="CH546" s="5">
        <f t="shared" si="299"/>
        <v>3.3153238083140071</v>
      </c>
      <c r="CI546" s="5">
        <f t="shared" si="300"/>
        <v>0.1977779092043819</v>
      </c>
      <c r="CJ546" s="5">
        <f t="shared" si="301"/>
        <v>1.8215306482329032</v>
      </c>
      <c r="CK546" s="5">
        <f t="shared" si="302"/>
        <v>1.4937931600811039</v>
      </c>
      <c r="CL546" s="5">
        <f t="shared" si="303"/>
        <v>0.12399065849021035</v>
      </c>
      <c r="CM546" s="5">
        <f t="shared" si="304"/>
        <v>19.185837600503401</v>
      </c>
      <c r="CN546" s="5">
        <f t="shared" si="305"/>
        <v>0.49403589904223422</v>
      </c>
      <c r="CO546" s="5">
        <f t="shared" si="306"/>
        <v>52.325951599102268</v>
      </c>
      <c r="CP546" s="5">
        <f t="shared" si="307"/>
        <v>382.19562206342096</v>
      </c>
      <c r="CQ546" s="5">
        <f t="shared" si="308"/>
        <v>3.1809585186960108E-2</v>
      </c>
      <c r="CR546" s="5">
        <f t="shared" si="309"/>
        <v>0</v>
      </c>
      <c r="CS546" s="5">
        <f t="shared" si="310"/>
        <v>1575.8181030584742</v>
      </c>
      <c r="CT546" s="5">
        <f t="shared" si="311"/>
        <v>411.248046875</v>
      </c>
      <c r="CU546" s="5">
        <f t="shared" si="312"/>
        <v>0.2488546911882325</v>
      </c>
      <c r="CV546" s="5" t="e">
        <f t="shared" si="313"/>
        <v>#DIV/0!</v>
      </c>
    </row>
    <row r="547" spans="1:100" x14ac:dyDescent="0.3">
      <c r="A547" s="4" t="str">
        <f>VLOOKUP(B547,ListCodeMtrx!A$1:B$91,2,TRUE)</f>
        <v>M45</v>
      </c>
      <c r="B547">
        <v>45</v>
      </c>
      <c r="C547" s="10">
        <v>3</v>
      </c>
      <c r="D547" s="10">
        <v>2</v>
      </c>
      <c r="E547" s="10">
        <v>3</v>
      </c>
      <c r="F547" s="1">
        <v>82</v>
      </c>
      <c r="G547" s="3">
        <v>41326</v>
      </c>
      <c r="H547" s="11">
        <v>2</v>
      </c>
      <c r="I547" s="11">
        <v>188.28246148992594</v>
      </c>
      <c r="J547" s="11">
        <v>4.4764078470520721</v>
      </c>
      <c r="K547" s="11">
        <v>226.35523818222427</v>
      </c>
      <c r="L547" s="11">
        <v>283.57223232137568</v>
      </c>
      <c r="M547" s="1">
        <v>49.8</v>
      </c>
      <c r="N547" s="8">
        <v>7</v>
      </c>
      <c r="O547" s="8" t="s">
        <v>725</v>
      </c>
      <c r="P547" s="12">
        <v>0.15763888888888888</v>
      </c>
      <c r="Q547" s="12">
        <f t="shared" si="316"/>
        <v>0.55096064814814816</v>
      </c>
      <c r="R547" s="8">
        <v>1838</v>
      </c>
      <c r="S547" s="8">
        <v>0</v>
      </c>
      <c r="T547" s="13">
        <v>400</v>
      </c>
      <c r="U547">
        <f t="shared" si="273"/>
        <v>13.458303934856584</v>
      </c>
      <c r="V547">
        <f t="shared" si="274"/>
        <v>8.6925980883475154E-2</v>
      </c>
      <c r="W547">
        <f t="shared" si="275"/>
        <v>133.55659047126133</v>
      </c>
      <c r="X547">
        <v>27.81239128112793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t="e">
        <f t="shared" si="276"/>
        <v>#DIV/0!</v>
      </c>
      <c r="AG547" t="e">
        <f t="shared" si="277"/>
        <v>#DIV/0!</v>
      </c>
      <c r="AH547" t="e">
        <f t="shared" si="278"/>
        <v>#DIV/0!</v>
      </c>
      <c r="AI547" s="8">
        <v>-1</v>
      </c>
      <c r="AJ547" s="8">
        <v>0.87</v>
      </c>
      <c r="AK547" s="8">
        <v>0.92</v>
      </c>
      <c r="AL547" s="8">
        <v>10.040945053100586</v>
      </c>
      <c r="AM547">
        <f t="shared" si="279"/>
        <v>0.87502047252655035</v>
      </c>
      <c r="AN547">
        <f t="shared" si="280"/>
        <v>9.1700718866345211E-3</v>
      </c>
      <c r="AO547" t="e">
        <f t="shared" si="281"/>
        <v>#DIV/0!</v>
      </c>
      <c r="AP547" t="e">
        <f t="shared" si="282"/>
        <v>#DIV/0!</v>
      </c>
      <c r="AQ547" t="e">
        <f t="shared" si="283"/>
        <v>#DIV/0!</v>
      </c>
      <c r="AR547" s="8">
        <v>1800.86328125</v>
      </c>
      <c r="AS547" s="8">
        <v>0.5</v>
      </c>
      <c r="AT547" t="e">
        <f t="shared" si="284"/>
        <v>#DIV/0!</v>
      </c>
      <c r="AU547">
        <f t="shared" si="285"/>
        <v>1.789315204497594</v>
      </c>
      <c r="AV547">
        <f t="shared" si="286"/>
        <v>2.0357858019144945</v>
      </c>
      <c r="AW547">
        <f t="shared" si="287"/>
        <v>27.81239128112793</v>
      </c>
      <c r="AX547" s="8">
        <v>2</v>
      </c>
      <c r="AY547">
        <f t="shared" si="288"/>
        <v>4.644859790802002</v>
      </c>
      <c r="AZ547" s="8">
        <v>1</v>
      </c>
      <c r="BA547">
        <f t="shared" si="289"/>
        <v>9.2897195816040039</v>
      </c>
      <c r="BB547" s="8">
        <v>25.021919250488281</v>
      </c>
      <c r="BC547" s="8">
        <v>27.81239128112793</v>
      </c>
      <c r="BD547" s="8">
        <v>25.004806518554688</v>
      </c>
      <c r="BE547" s="8">
        <v>400.08041381835937</v>
      </c>
      <c r="BF547" s="8">
        <v>391.98483276367187</v>
      </c>
      <c r="BG547" s="8">
        <v>16.049375534057617</v>
      </c>
      <c r="BH547" s="8">
        <v>17.054941177368164</v>
      </c>
      <c r="BI547" s="8">
        <v>50.771106719970703</v>
      </c>
      <c r="BJ547" s="8">
        <v>53.952144622802734</v>
      </c>
      <c r="BK547" s="8">
        <v>349.81277465820312</v>
      </c>
      <c r="BL547" s="8">
        <v>1801.8822021484375</v>
      </c>
      <c r="BM547" s="8">
        <v>845.52703857421875</v>
      </c>
      <c r="BN547" s="8">
        <v>100.71846008300781</v>
      </c>
      <c r="BO547" s="8">
        <v>1.4566600322723389</v>
      </c>
      <c r="BP547" s="8">
        <v>0.18230812251567841</v>
      </c>
      <c r="BQ547" s="8">
        <v>0.5</v>
      </c>
      <c r="BR547" s="8">
        <v>-1.355140209197998</v>
      </c>
      <c r="BS547" s="8">
        <v>7.355140209197998</v>
      </c>
      <c r="BT547" s="8">
        <v>1</v>
      </c>
      <c r="BU547" s="8">
        <v>0</v>
      </c>
      <c r="BV547" s="8">
        <v>0.15999999642372131</v>
      </c>
      <c r="BW547" s="8">
        <v>111115</v>
      </c>
      <c r="BX547">
        <f t="shared" si="290"/>
        <v>1.7490638732910155</v>
      </c>
      <c r="BY547">
        <f t="shared" si="291"/>
        <v>1.7893152044975939E-3</v>
      </c>
      <c r="BZ547">
        <f t="shared" si="292"/>
        <v>300.96239128112791</v>
      </c>
      <c r="CA547">
        <f t="shared" si="293"/>
        <v>298.17191925048826</v>
      </c>
      <c r="CB547">
        <f t="shared" si="294"/>
        <v>288.30114589971708</v>
      </c>
      <c r="CC547">
        <f t="shared" si="318"/>
        <v>0.70686726030870917</v>
      </c>
      <c r="CD547">
        <f t="shared" si="295"/>
        <v>3.7535332141052962</v>
      </c>
      <c r="CE547">
        <f t="shared" si="296"/>
        <v>37.267579458738709</v>
      </c>
      <c r="CF547">
        <f t="shared" si="297"/>
        <v>20.212638281370545</v>
      </c>
      <c r="CG547">
        <f t="shared" si="298"/>
        <v>26.417155265808105</v>
      </c>
      <c r="CH547">
        <f t="shared" si="299"/>
        <v>3.458453480649986</v>
      </c>
      <c r="CI547">
        <f t="shared" si="300"/>
        <v>8.6120135541215059E-2</v>
      </c>
      <c r="CJ547">
        <f t="shared" si="301"/>
        <v>1.7177474121908016</v>
      </c>
      <c r="CK547">
        <f t="shared" si="302"/>
        <v>1.7407060684591844</v>
      </c>
      <c r="CL547">
        <f t="shared" si="303"/>
        <v>5.3896909412440859E-2</v>
      </c>
      <c r="CM547">
        <f t="shared" si="304"/>
        <v>13.451614126202356</v>
      </c>
      <c r="CN547">
        <f t="shared" si="305"/>
        <v>0.34071877100352699</v>
      </c>
      <c r="CO547">
        <f t="shared" si="306"/>
        <v>44.766054612690432</v>
      </c>
      <c r="CP547">
        <f t="shared" si="307"/>
        <v>390.02904603055725</v>
      </c>
      <c r="CQ547">
        <f t="shared" si="308"/>
        <v>1.5446930813834176E-2</v>
      </c>
      <c r="CR547">
        <f t="shared" si="309"/>
        <v>0</v>
      </c>
      <c r="CS547">
        <f t="shared" si="310"/>
        <v>1576.6838159611068</v>
      </c>
      <c r="CT547">
        <f t="shared" si="311"/>
        <v>0</v>
      </c>
      <c r="CU547" t="e">
        <f t="shared" si="312"/>
        <v>#DIV/0!</v>
      </c>
      <c r="CV547" t="e">
        <f t="shared" si="313"/>
        <v>#DIV/0!</v>
      </c>
    </row>
    <row r="548" spans="1:100" x14ac:dyDescent="0.3">
      <c r="A548" s="4" t="str">
        <f>VLOOKUP(B548,ListCodeMtrx!A$1:B$91,2,TRUE)</f>
        <v>M45</v>
      </c>
      <c r="B548">
        <v>45</v>
      </c>
      <c r="C548" s="10">
        <v>3</v>
      </c>
      <c r="D548" s="10">
        <v>2</v>
      </c>
      <c r="E548" s="10">
        <v>3</v>
      </c>
      <c r="F548" s="1">
        <v>82</v>
      </c>
      <c r="G548" s="3">
        <v>41326</v>
      </c>
      <c r="H548" s="11">
        <v>2</v>
      </c>
      <c r="I548" s="11">
        <v>188.28246148992594</v>
      </c>
      <c r="J548" s="11">
        <v>4.4764078470520721</v>
      </c>
      <c r="K548" s="11">
        <v>226.35523818222427</v>
      </c>
      <c r="L548" s="11">
        <v>283.57223232137568</v>
      </c>
      <c r="M548" s="1">
        <v>49.8</v>
      </c>
      <c r="N548" s="8">
        <v>8</v>
      </c>
      <c r="O548" s="8" t="s">
        <v>726</v>
      </c>
      <c r="P548" s="12">
        <v>0.15763888888888888</v>
      </c>
      <c r="Q548" s="12">
        <f t="shared" si="316"/>
        <v>0.55337962962962961</v>
      </c>
      <c r="R548" s="8">
        <v>2047</v>
      </c>
      <c r="S548" s="8">
        <v>0</v>
      </c>
      <c r="T548" s="13">
        <v>50</v>
      </c>
      <c r="U548" s="14">
        <f t="shared" si="273"/>
        <v>-0.82884913869177346</v>
      </c>
      <c r="V548" s="14">
        <f t="shared" si="274"/>
        <v>0.14290054007363981</v>
      </c>
      <c r="W548" s="14">
        <f t="shared" si="275"/>
        <v>57.892144219296974</v>
      </c>
      <c r="X548">
        <v>27.631256103515625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t="e">
        <f t="shared" si="276"/>
        <v>#DIV/0!</v>
      </c>
      <c r="AG548" t="e">
        <f t="shared" si="277"/>
        <v>#DIV/0!</v>
      </c>
      <c r="AH548" t="e">
        <f t="shared" si="278"/>
        <v>#DIV/0!</v>
      </c>
      <c r="AI548" s="8">
        <v>-1</v>
      </c>
      <c r="AJ548" s="8">
        <v>0.87</v>
      </c>
      <c r="AK548" s="8">
        <v>0.92</v>
      </c>
      <c r="AL548" s="8">
        <v>10.040945053100586</v>
      </c>
      <c r="AM548">
        <f t="shared" si="279"/>
        <v>0.87502047252655035</v>
      </c>
      <c r="AN548">
        <f t="shared" si="280"/>
        <v>1.0856503386208724E-4</v>
      </c>
      <c r="AO548" t="e">
        <f t="shared" si="281"/>
        <v>#DIV/0!</v>
      </c>
      <c r="AP548" t="e">
        <f t="shared" si="282"/>
        <v>#DIV/0!</v>
      </c>
      <c r="AQ548" t="e">
        <f t="shared" si="283"/>
        <v>#DIV/0!</v>
      </c>
      <c r="AR548" s="8">
        <v>1800.86328125</v>
      </c>
      <c r="AS548" s="8">
        <v>0.5</v>
      </c>
      <c r="AT548" t="e">
        <f t="shared" si="284"/>
        <v>#DIV/0!</v>
      </c>
      <c r="AU548">
        <f t="shared" si="285"/>
        <v>2.8103006716256527</v>
      </c>
      <c r="AV548">
        <f t="shared" si="286"/>
        <v>1.9566871974068587</v>
      </c>
      <c r="AW548">
        <f t="shared" si="287"/>
        <v>27.631256103515625</v>
      </c>
      <c r="AX548" s="8">
        <v>2</v>
      </c>
      <c r="AY548">
        <f t="shared" si="288"/>
        <v>4.644859790802002</v>
      </c>
      <c r="AZ548" s="8">
        <v>1</v>
      </c>
      <c r="BA548">
        <f t="shared" si="289"/>
        <v>9.2897195816040039</v>
      </c>
      <c r="BB548" s="8">
        <v>25.041685104370117</v>
      </c>
      <c r="BC548" s="8">
        <v>27.631256103515625</v>
      </c>
      <c r="BD548" s="8">
        <v>25.002841949462891</v>
      </c>
      <c r="BE548" s="8">
        <v>49.819618225097656</v>
      </c>
      <c r="BF548" s="8">
        <v>50.212825775146484</v>
      </c>
      <c r="BG548" s="8">
        <v>15.868387222290039</v>
      </c>
      <c r="BH548" s="8">
        <v>17.447120666503906</v>
      </c>
      <c r="BI548" s="8">
        <v>50.142036437988281</v>
      </c>
      <c r="BJ548" s="8">
        <v>55.130630493164063</v>
      </c>
      <c r="BK548" s="8">
        <v>349.80813598632812</v>
      </c>
      <c r="BL548" s="8">
        <v>1801.6519775390625</v>
      </c>
      <c r="BM548" s="8">
        <v>815.25732421875</v>
      </c>
      <c r="BN548" s="8">
        <v>100.72364807128906</v>
      </c>
      <c r="BO548" s="8">
        <v>0.25993990898132324</v>
      </c>
      <c r="BP548" s="8">
        <v>0.19140808284282684</v>
      </c>
      <c r="BQ548" s="8">
        <v>0.25</v>
      </c>
      <c r="BR548" s="8">
        <v>-1.355140209197998</v>
      </c>
      <c r="BS548" s="8">
        <v>7.355140209197998</v>
      </c>
      <c r="BT548" s="8">
        <v>1</v>
      </c>
      <c r="BU548" s="8">
        <v>0</v>
      </c>
      <c r="BV548" s="8">
        <v>0.15999999642372131</v>
      </c>
      <c r="BW548" s="8">
        <v>111115</v>
      </c>
      <c r="BX548">
        <f t="shared" si="290"/>
        <v>1.7490406799316405</v>
      </c>
      <c r="BY548">
        <f t="shared" si="291"/>
        <v>2.8103006716256526E-3</v>
      </c>
      <c r="BZ548">
        <f t="shared" si="292"/>
        <v>300.7812561035156</v>
      </c>
      <c r="CA548">
        <f t="shared" si="293"/>
        <v>298.19168510437009</v>
      </c>
      <c r="CB548">
        <f t="shared" si="294"/>
        <v>288.26430996304043</v>
      </c>
      <c r="CC548">
        <f t="shared" si="318"/>
        <v>0.53640657666514668</v>
      </c>
      <c r="CD548">
        <f t="shared" si="295"/>
        <v>3.7140248392771125</v>
      </c>
      <c r="CE548">
        <f t="shared" si="296"/>
        <v>36.87341463891817</v>
      </c>
      <c r="CF548">
        <f t="shared" si="297"/>
        <v>19.426293972414264</v>
      </c>
      <c r="CG548">
        <f t="shared" si="298"/>
        <v>26.336470603942871</v>
      </c>
      <c r="CH548">
        <f t="shared" si="299"/>
        <v>3.4420271653760945</v>
      </c>
      <c r="CI548">
        <f t="shared" si="300"/>
        <v>0.1407356522598702</v>
      </c>
      <c r="CJ548">
        <f t="shared" si="301"/>
        <v>1.7573376418702538</v>
      </c>
      <c r="CK548">
        <f t="shared" si="302"/>
        <v>1.6846895235058408</v>
      </c>
      <c r="CL548">
        <f t="shared" si="303"/>
        <v>8.8151755748153635E-2</v>
      </c>
      <c r="CM548">
        <f t="shared" si="304"/>
        <v>5.8311079604367801</v>
      </c>
      <c r="CN548">
        <f t="shared" si="305"/>
        <v>1.1529353969947549</v>
      </c>
      <c r="CO548">
        <f t="shared" si="306"/>
        <v>46.665827651996651</v>
      </c>
      <c r="CP548">
        <f t="shared" si="307"/>
        <v>50.333275733555311</v>
      </c>
      <c r="CQ548">
        <f t="shared" si="308"/>
        <v>-7.6845646328379882E-3</v>
      </c>
      <c r="CR548">
        <f t="shared" si="309"/>
        <v>0</v>
      </c>
      <c r="CS548">
        <f t="shared" si="310"/>
        <v>1576.4823647146243</v>
      </c>
      <c r="CT548">
        <f t="shared" si="311"/>
        <v>0</v>
      </c>
      <c r="CU548" t="e">
        <f t="shared" si="312"/>
        <v>#DIV/0!</v>
      </c>
      <c r="CV548" t="e">
        <f t="shared" si="313"/>
        <v>#DIV/0!</v>
      </c>
    </row>
    <row r="549" spans="1:100" x14ac:dyDescent="0.3">
      <c r="A549" s="4" t="str">
        <f>VLOOKUP(B549,ListCodeMtrx!A$1:B$91,2,TRUE)</f>
        <v>M45</v>
      </c>
      <c r="B549">
        <v>45</v>
      </c>
      <c r="C549" s="10">
        <v>3</v>
      </c>
      <c r="D549" s="10">
        <v>2</v>
      </c>
      <c r="E549" s="10">
        <v>3</v>
      </c>
      <c r="F549" s="1">
        <v>82</v>
      </c>
      <c r="G549" s="3">
        <v>41326</v>
      </c>
      <c r="H549" s="11">
        <v>2</v>
      </c>
      <c r="I549" s="11">
        <v>188.28246148992594</v>
      </c>
      <c r="J549" s="11">
        <v>4.4764078470520721</v>
      </c>
      <c r="K549" s="11">
        <v>226.35523818222427</v>
      </c>
      <c r="L549" s="11">
        <v>283.57223232137568</v>
      </c>
      <c r="M549" s="1">
        <v>49.8</v>
      </c>
      <c r="N549" s="8">
        <v>9</v>
      </c>
      <c r="O549" s="8" t="s">
        <v>727</v>
      </c>
      <c r="P549" s="12">
        <v>0.15763888888888888</v>
      </c>
      <c r="Q549" s="12">
        <f t="shared" si="316"/>
        <v>0.55579861111111106</v>
      </c>
      <c r="R549" s="8">
        <v>2255.5</v>
      </c>
      <c r="S549" s="8">
        <v>0</v>
      </c>
      <c r="T549" s="13">
        <v>150</v>
      </c>
      <c r="U549" s="14">
        <f t="shared" si="273"/>
        <v>7.1796101484151</v>
      </c>
      <c r="V549" s="14">
        <f t="shared" si="274"/>
        <v>0.19236065758848309</v>
      </c>
      <c r="W549" s="14">
        <f t="shared" si="275"/>
        <v>82.619826410379005</v>
      </c>
      <c r="X549">
        <v>27.176116943359375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t="e">
        <f t="shared" si="276"/>
        <v>#DIV/0!</v>
      </c>
      <c r="AG549" t="e">
        <f t="shared" si="277"/>
        <v>#DIV/0!</v>
      </c>
      <c r="AH549" t="e">
        <f t="shared" si="278"/>
        <v>#DIV/0!</v>
      </c>
      <c r="AI549" s="8">
        <v>-1</v>
      </c>
      <c r="AJ549" s="8">
        <v>0.87</v>
      </c>
      <c r="AK549" s="8">
        <v>0.92</v>
      </c>
      <c r="AL549" s="8">
        <v>10.040945053100586</v>
      </c>
      <c r="AM549">
        <f t="shared" si="279"/>
        <v>0.87502047252655035</v>
      </c>
      <c r="AN549">
        <f t="shared" si="280"/>
        <v>5.1867645370525465E-3</v>
      </c>
      <c r="AO549" t="e">
        <f t="shared" si="281"/>
        <v>#DIV/0!</v>
      </c>
      <c r="AP549" t="e">
        <f t="shared" si="282"/>
        <v>#DIV/0!</v>
      </c>
      <c r="AQ549" t="e">
        <f t="shared" si="283"/>
        <v>#DIV/0!</v>
      </c>
      <c r="AR549" s="8">
        <v>1800.86328125</v>
      </c>
      <c r="AS549" s="8">
        <v>0.5</v>
      </c>
      <c r="AT549" t="e">
        <f t="shared" si="284"/>
        <v>#DIV/0!</v>
      </c>
      <c r="AU549">
        <f t="shared" si="285"/>
        <v>3.5208705600640045</v>
      </c>
      <c r="AV549">
        <f t="shared" si="286"/>
        <v>1.8313251162573627</v>
      </c>
      <c r="AW549">
        <f t="shared" si="287"/>
        <v>27.176116943359375</v>
      </c>
      <c r="AX549" s="8">
        <v>2</v>
      </c>
      <c r="AY549">
        <f t="shared" si="288"/>
        <v>4.644859790802002</v>
      </c>
      <c r="AZ549" s="8">
        <v>1</v>
      </c>
      <c r="BA549">
        <f t="shared" si="289"/>
        <v>9.2897195816040039</v>
      </c>
      <c r="BB549" s="8">
        <v>25.004249572753906</v>
      </c>
      <c r="BC549" s="8">
        <v>27.176116943359375</v>
      </c>
      <c r="BD549" s="8">
        <v>25.002264022827148</v>
      </c>
      <c r="BE549" s="8">
        <v>151.21609497070312</v>
      </c>
      <c r="BF549" s="8">
        <v>146.81568908691406</v>
      </c>
      <c r="BG549" s="8">
        <v>15.744541168212891</v>
      </c>
      <c r="BH549" s="8">
        <v>17.721885681152344</v>
      </c>
      <c r="BI549" s="8">
        <v>49.862159729003906</v>
      </c>
      <c r="BJ549" s="8">
        <v>56.124305725097656</v>
      </c>
      <c r="BK549" s="8">
        <v>349.80996704101562</v>
      </c>
      <c r="BL549" s="8">
        <v>1802.26171875</v>
      </c>
      <c r="BM549" s="8">
        <v>792.44720458984375</v>
      </c>
      <c r="BN549" s="8">
        <v>100.72428131103516</v>
      </c>
      <c r="BO549" s="8">
        <v>0.74864840507507324</v>
      </c>
      <c r="BP549" s="8">
        <v>0.18477813899517059</v>
      </c>
      <c r="BQ549" s="8">
        <v>0.25</v>
      </c>
      <c r="BR549" s="8">
        <v>-1.355140209197998</v>
      </c>
      <c r="BS549" s="8">
        <v>7.355140209197998</v>
      </c>
      <c r="BT549" s="8">
        <v>1</v>
      </c>
      <c r="BU549" s="8">
        <v>0</v>
      </c>
      <c r="BV549" s="8">
        <v>0.15999999642372131</v>
      </c>
      <c r="BW549" s="8">
        <v>111115</v>
      </c>
      <c r="BX549">
        <f t="shared" si="290"/>
        <v>1.7490498352050778</v>
      </c>
      <c r="BY549">
        <f t="shared" si="291"/>
        <v>3.5208705600640045E-3</v>
      </c>
      <c r="BZ549">
        <f t="shared" si="292"/>
        <v>300.32611694335935</v>
      </c>
      <c r="CA549">
        <f t="shared" si="293"/>
        <v>298.15424957275388</v>
      </c>
      <c r="CB549">
        <f t="shared" si="294"/>
        <v>288.36186855460983</v>
      </c>
      <c r="CC549">
        <f t="shared" si="318"/>
        <v>0.43133107655325281</v>
      </c>
      <c r="CD549">
        <f t="shared" si="295"/>
        <v>3.6163493149677572</v>
      </c>
      <c r="CE549">
        <f t="shared" si="296"/>
        <v>35.903451162888139</v>
      </c>
      <c r="CF549">
        <f t="shared" si="297"/>
        <v>18.181565481735795</v>
      </c>
      <c r="CG549">
        <f t="shared" si="298"/>
        <v>26.090183258056641</v>
      </c>
      <c r="CH549">
        <f t="shared" si="299"/>
        <v>3.3923069853404435</v>
      </c>
      <c r="CI549">
        <f t="shared" si="300"/>
        <v>0.18845828367321815</v>
      </c>
      <c r="CJ549">
        <f t="shared" si="301"/>
        <v>1.7850241987103945</v>
      </c>
      <c r="CK549">
        <f t="shared" si="302"/>
        <v>1.607282786630049</v>
      </c>
      <c r="CL549">
        <f t="shared" si="303"/>
        <v>0.11813092321229605</v>
      </c>
      <c r="CM549">
        <f t="shared" si="304"/>
        <v>8.3218226372279087</v>
      </c>
      <c r="CN549">
        <f t="shared" si="305"/>
        <v>0.56274521424933366</v>
      </c>
      <c r="CO549">
        <f t="shared" si="306"/>
        <v>49.020260773477631</v>
      </c>
      <c r="CP549">
        <f t="shared" si="307"/>
        <v>145.77233426708139</v>
      </c>
      <c r="CQ549">
        <f t="shared" si="308"/>
        <v>2.4143563557292358E-2</v>
      </c>
      <c r="CR549">
        <f t="shared" si="309"/>
        <v>0</v>
      </c>
      <c r="CS549">
        <f t="shared" si="310"/>
        <v>1577.0159007571378</v>
      </c>
      <c r="CT549">
        <f t="shared" si="311"/>
        <v>0</v>
      </c>
      <c r="CU549" t="e">
        <f t="shared" si="312"/>
        <v>#DIV/0!</v>
      </c>
      <c r="CV549" t="e">
        <f t="shared" si="313"/>
        <v>#DIV/0!</v>
      </c>
    </row>
    <row r="550" spans="1:100" s="5" customFormat="1" x14ac:dyDescent="0.3">
      <c r="A550" s="4" t="str">
        <f>VLOOKUP(B550,ListCodeMtrx!A$1:B$91,2,TRUE)</f>
        <v>M45</v>
      </c>
      <c r="B550">
        <v>45</v>
      </c>
      <c r="C550" s="10">
        <v>3</v>
      </c>
      <c r="D550" s="10">
        <v>2</v>
      </c>
      <c r="E550" s="10">
        <v>3</v>
      </c>
      <c r="F550" s="1">
        <v>82</v>
      </c>
      <c r="G550" s="3">
        <v>41326</v>
      </c>
      <c r="H550" s="11">
        <v>2</v>
      </c>
      <c r="I550" s="11">
        <v>188.28246148992594</v>
      </c>
      <c r="J550" s="11">
        <v>4.4764078470520721</v>
      </c>
      <c r="K550" s="11">
        <v>226.35523818222427</v>
      </c>
      <c r="L550" s="11">
        <v>283.57223232137568</v>
      </c>
      <c r="M550" s="1">
        <v>49.8</v>
      </c>
      <c r="N550" s="8">
        <v>10</v>
      </c>
      <c r="O550" s="8" t="s">
        <v>728</v>
      </c>
      <c r="P550" s="12">
        <v>0.15763888888888888</v>
      </c>
      <c r="Q550" s="12">
        <f t="shared" si="316"/>
        <v>0.55793981481481481</v>
      </c>
      <c r="R550" s="8">
        <v>2441</v>
      </c>
      <c r="S550" s="8">
        <v>0</v>
      </c>
      <c r="T550" s="13" t="s">
        <v>192</v>
      </c>
      <c r="U550" s="14">
        <f t="shared" si="273"/>
        <v>26.659338992010312</v>
      </c>
      <c r="V550" s="14">
        <f t="shared" si="274"/>
        <v>0.22358650138712727</v>
      </c>
      <c r="W550" s="14">
        <f t="shared" si="275"/>
        <v>181.17072787998359</v>
      </c>
      <c r="X550">
        <v>26.909357070922852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t="e">
        <f t="shared" si="276"/>
        <v>#DIV/0!</v>
      </c>
      <c r="AG550" t="e">
        <f t="shared" si="277"/>
        <v>#DIV/0!</v>
      </c>
      <c r="AH550" t="e">
        <f t="shared" si="278"/>
        <v>#DIV/0!</v>
      </c>
      <c r="AI550" s="8">
        <v>-1</v>
      </c>
      <c r="AJ550" s="8">
        <v>0.87</v>
      </c>
      <c r="AK550" s="8">
        <v>0.92</v>
      </c>
      <c r="AL550" s="8">
        <v>10.040945053100586</v>
      </c>
      <c r="AM550">
        <f t="shared" si="279"/>
        <v>0.87502047252655035</v>
      </c>
      <c r="AN550">
        <f t="shared" si="280"/>
        <v>1.7541513437320942E-2</v>
      </c>
      <c r="AO550" t="e">
        <f t="shared" si="281"/>
        <v>#DIV/0!</v>
      </c>
      <c r="AP550" t="e">
        <f t="shared" si="282"/>
        <v>#DIV/0!</v>
      </c>
      <c r="AQ550" t="e">
        <f t="shared" si="283"/>
        <v>#DIV/0!</v>
      </c>
      <c r="AR550" s="8">
        <v>1800.86328125</v>
      </c>
      <c r="AS550" s="8">
        <v>0.5</v>
      </c>
      <c r="AT550" t="e">
        <f t="shared" si="284"/>
        <v>#DIV/0!</v>
      </c>
      <c r="AU550">
        <f t="shared" si="285"/>
        <v>3.9047830753175345</v>
      </c>
      <c r="AV550">
        <f t="shared" si="286"/>
        <v>1.7534048078220943</v>
      </c>
      <c r="AW550">
        <f t="shared" si="287"/>
        <v>26.909357070922852</v>
      </c>
      <c r="AX550" s="8">
        <v>2</v>
      </c>
      <c r="AY550">
        <f t="shared" si="288"/>
        <v>4.644859790802002</v>
      </c>
      <c r="AZ550" s="8">
        <v>1</v>
      </c>
      <c r="BA550">
        <f t="shared" si="289"/>
        <v>9.2897195816040039</v>
      </c>
      <c r="BB550" s="8">
        <v>25.028469085693359</v>
      </c>
      <c r="BC550" s="8">
        <v>26.909357070922852</v>
      </c>
      <c r="BD550" s="8">
        <v>25.008275985717773</v>
      </c>
      <c r="BE550" s="8">
        <v>400.03591918945312</v>
      </c>
      <c r="BF550" s="8">
        <v>383.9364013671875</v>
      </c>
      <c r="BG550" s="8">
        <v>15.745234489440918</v>
      </c>
      <c r="BH550" s="8">
        <v>17.93773078918457</v>
      </c>
      <c r="BI550" s="8">
        <v>49.791858673095703</v>
      </c>
      <c r="BJ550" s="8">
        <v>56.725284576416016</v>
      </c>
      <c r="BK550" s="8">
        <v>349.80584716796875</v>
      </c>
      <c r="BL550" s="8">
        <v>1802.0072021484375</v>
      </c>
      <c r="BM550" s="8">
        <v>763.4915771484375</v>
      </c>
      <c r="BN550" s="8">
        <v>100.72315216064453</v>
      </c>
      <c r="BO550" s="8">
        <v>1.4543979167938232</v>
      </c>
      <c r="BP550" s="8">
        <v>0.17273132503032684</v>
      </c>
      <c r="BQ550" s="8">
        <v>0.25</v>
      </c>
      <c r="BR550" s="8">
        <v>-1.355140209197998</v>
      </c>
      <c r="BS550" s="8">
        <v>7.355140209197998</v>
      </c>
      <c r="BT550" s="8">
        <v>1</v>
      </c>
      <c r="BU550" s="8">
        <v>0</v>
      </c>
      <c r="BV550" s="8">
        <v>0.15999999642372131</v>
      </c>
      <c r="BW550" s="8">
        <v>111115</v>
      </c>
      <c r="BX550">
        <f t="shared" si="290"/>
        <v>1.7490292358398434</v>
      </c>
      <c r="BY550">
        <f t="shared" si="291"/>
        <v>3.9047830753175345E-3</v>
      </c>
      <c r="BZ550">
        <f t="shared" si="292"/>
        <v>300.05935707092283</v>
      </c>
      <c r="CA550">
        <f t="shared" si="293"/>
        <v>298.17846908569334</v>
      </c>
      <c r="CB550">
        <f t="shared" si="294"/>
        <v>288.32114589927005</v>
      </c>
      <c r="CC550">
        <f t="shared" si="318"/>
        <v>0.37712905624121179</v>
      </c>
      <c r="CD550">
        <f t="shared" si="295"/>
        <v>3.5601495955178102</v>
      </c>
      <c r="CE550">
        <f t="shared" si="296"/>
        <v>35.345891377979179</v>
      </c>
      <c r="CF550">
        <f t="shared" si="297"/>
        <v>17.408160588794608</v>
      </c>
      <c r="CG550">
        <f t="shared" si="298"/>
        <v>25.968913078308105</v>
      </c>
      <c r="CH550">
        <f t="shared" si="299"/>
        <v>3.3680564219927835</v>
      </c>
      <c r="CI550">
        <f t="shared" si="300"/>
        <v>0.21833165904668003</v>
      </c>
      <c r="CJ550">
        <f t="shared" si="301"/>
        <v>1.8067447876957159</v>
      </c>
      <c r="CK550">
        <f t="shared" si="302"/>
        <v>1.5613116342970677</v>
      </c>
      <c r="CL550">
        <f t="shared" si="303"/>
        <v>0.13691986859292124</v>
      </c>
      <c r="CM550">
        <f t="shared" si="304"/>
        <v>18.24808679131031</v>
      </c>
      <c r="CN550">
        <f t="shared" si="305"/>
        <v>0.47187692345617493</v>
      </c>
      <c r="CO550">
        <f t="shared" si="306"/>
        <v>50.59027992076436</v>
      </c>
      <c r="CP550">
        <f t="shared" si="307"/>
        <v>380.06221471138321</v>
      </c>
      <c r="CQ550">
        <f t="shared" si="308"/>
        <v>3.548638538383897E-2</v>
      </c>
      <c r="CR550">
        <f t="shared" si="309"/>
        <v>0</v>
      </c>
      <c r="CS550">
        <f t="shared" si="310"/>
        <v>1576.7931935201727</v>
      </c>
      <c r="CT550">
        <f t="shared" si="311"/>
        <v>0</v>
      </c>
      <c r="CU550" t="e">
        <f t="shared" si="312"/>
        <v>#DIV/0!</v>
      </c>
      <c r="CV550" t="e">
        <f t="shared" si="313"/>
        <v>#DIV/0!</v>
      </c>
    </row>
    <row r="551" spans="1:100" x14ac:dyDescent="0.3">
      <c r="A551" s="4" t="str">
        <f>VLOOKUP(B551,ListCodeMtrx!A$1:B$91,2,TRUE)</f>
        <v>M45</v>
      </c>
      <c r="B551">
        <v>45</v>
      </c>
      <c r="C551" s="10">
        <v>3</v>
      </c>
      <c r="D551" s="10">
        <v>2</v>
      </c>
      <c r="E551" s="10">
        <v>3</v>
      </c>
      <c r="F551" s="1">
        <v>82</v>
      </c>
      <c r="G551" s="3">
        <v>41326</v>
      </c>
      <c r="H551" s="11">
        <v>2</v>
      </c>
      <c r="I551" s="11">
        <v>188.28246148992594</v>
      </c>
      <c r="J551" s="11">
        <v>4.4764078470520721</v>
      </c>
      <c r="K551" s="11">
        <v>226.35523818222427</v>
      </c>
      <c r="L551" s="11">
        <v>283.57223232137568</v>
      </c>
      <c r="M551" s="1">
        <v>49.8</v>
      </c>
      <c r="N551" s="8">
        <v>11</v>
      </c>
      <c r="O551" s="8" t="s">
        <v>729</v>
      </c>
      <c r="P551" s="12">
        <v>0.15763888888888888</v>
      </c>
      <c r="Q551" s="12">
        <f t="shared" si="316"/>
        <v>0.56035879629629626</v>
      </c>
      <c r="R551" s="8">
        <v>2649.5</v>
      </c>
      <c r="S551" s="8">
        <v>0</v>
      </c>
      <c r="T551" s="13">
        <v>800</v>
      </c>
      <c r="U551" s="14">
        <f t="shared" si="273"/>
        <v>49.511034139586833</v>
      </c>
      <c r="V551" s="14">
        <f t="shared" si="274"/>
        <v>0.24396922803322424</v>
      </c>
      <c r="W551" s="14">
        <f t="shared" si="275"/>
        <v>422.42767757178808</v>
      </c>
      <c r="X551">
        <v>26.570407867431641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t="e">
        <f t="shared" si="276"/>
        <v>#DIV/0!</v>
      </c>
      <c r="AG551" t="e">
        <f t="shared" si="277"/>
        <v>#DIV/0!</v>
      </c>
      <c r="AH551" t="e">
        <f t="shared" si="278"/>
        <v>#DIV/0!</v>
      </c>
      <c r="AI551" s="8">
        <v>-1</v>
      </c>
      <c r="AJ551" s="8">
        <v>0.87</v>
      </c>
      <c r="AK551" s="8">
        <v>0.92</v>
      </c>
      <c r="AL551" s="8">
        <v>10.069668769836426</v>
      </c>
      <c r="AM551">
        <f t="shared" si="279"/>
        <v>0.87503483438491825</v>
      </c>
      <c r="AN551">
        <f t="shared" si="280"/>
        <v>3.2104160917222527E-2</v>
      </c>
      <c r="AO551" t="e">
        <f t="shared" si="281"/>
        <v>#DIV/0!</v>
      </c>
      <c r="AP551" t="e">
        <f t="shared" si="282"/>
        <v>#DIV/0!</v>
      </c>
      <c r="AQ551" t="e">
        <f t="shared" si="283"/>
        <v>#DIV/0!</v>
      </c>
      <c r="AR551" s="8">
        <v>1800.86328125</v>
      </c>
      <c r="AS551" s="8">
        <v>0.5</v>
      </c>
      <c r="AT551" t="e">
        <f t="shared" si="284"/>
        <v>#DIV/0!</v>
      </c>
      <c r="AU551">
        <f t="shared" si="285"/>
        <v>4.0914917397117652</v>
      </c>
      <c r="AV551">
        <f t="shared" si="286"/>
        <v>1.6880074806349492</v>
      </c>
      <c r="AW551">
        <f t="shared" si="287"/>
        <v>26.570407867431641</v>
      </c>
      <c r="AX551" s="8">
        <v>2</v>
      </c>
      <c r="AY551">
        <f t="shared" si="288"/>
        <v>4.644859790802002</v>
      </c>
      <c r="AZ551" s="8">
        <v>1</v>
      </c>
      <c r="BA551">
        <f t="shared" si="289"/>
        <v>9.2897195816040039</v>
      </c>
      <c r="BB551" s="8">
        <v>24.964895248413086</v>
      </c>
      <c r="BC551" s="8">
        <v>26.570407867431641</v>
      </c>
      <c r="BD551" s="8">
        <v>25.004711151123047</v>
      </c>
      <c r="BE551" s="8">
        <v>800.91094970703125</v>
      </c>
      <c r="BF551" s="8">
        <v>770.8016357421875</v>
      </c>
      <c r="BG551" s="8">
        <v>15.591622352600098</v>
      </c>
      <c r="BH551" s="8">
        <v>17.888950347900391</v>
      </c>
      <c r="BI551" s="8">
        <v>49.493408203125</v>
      </c>
      <c r="BJ551" s="8">
        <v>56.785953521728516</v>
      </c>
      <c r="BK551" s="8">
        <v>349.82373046875</v>
      </c>
      <c r="BL551" s="8">
        <v>1798.041015625</v>
      </c>
      <c r="BM551" s="8">
        <v>742.526611328125</v>
      </c>
      <c r="BN551" s="8">
        <v>100.72333526611328</v>
      </c>
      <c r="BO551" s="8">
        <v>2.3924472332000732</v>
      </c>
      <c r="BP551" s="8">
        <v>0.16329185664653778</v>
      </c>
      <c r="BQ551" s="8">
        <v>0.5</v>
      </c>
      <c r="BR551" s="8">
        <v>-1.355140209197998</v>
      </c>
      <c r="BS551" s="8">
        <v>7.355140209197998</v>
      </c>
      <c r="BT551" s="8">
        <v>1</v>
      </c>
      <c r="BU551" s="8">
        <v>0</v>
      </c>
      <c r="BV551" s="8">
        <v>0.15999999642372131</v>
      </c>
      <c r="BW551" s="8">
        <v>111115</v>
      </c>
      <c r="BX551">
        <f t="shared" si="290"/>
        <v>1.7491186523437499</v>
      </c>
      <c r="BY551">
        <f t="shared" si="291"/>
        <v>4.091491739711765E-3</v>
      </c>
      <c r="BZ551">
        <f t="shared" si="292"/>
        <v>299.72040786743162</v>
      </c>
      <c r="CA551">
        <f t="shared" si="293"/>
        <v>298.11489524841306</v>
      </c>
      <c r="CB551">
        <f t="shared" si="294"/>
        <v>287.68655606970424</v>
      </c>
      <c r="CC551">
        <f t="shared" si="318"/>
        <v>0.35459903883031246</v>
      </c>
      <c r="CD551">
        <f t="shared" si="295"/>
        <v>3.4898422240853741</v>
      </c>
      <c r="CE551">
        <f t="shared" si="296"/>
        <v>34.647802466678989</v>
      </c>
      <c r="CF551">
        <f t="shared" si="297"/>
        <v>16.758852118778599</v>
      </c>
      <c r="CG551">
        <f t="shared" si="298"/>
        <v>25.767651557922363</v>
      </c>
      <c r="CH551">
        <f t="shared" si="299"/>
        <v>3.3281439618394852</v>
      </c>
      <c r="CI551">
        <f t="shared" si="300"/>
        <v>0.23772600094498947</v>
      </c>
      <c r="CJ551">
        <f t="shared" si="301"/>
        <v>1.8018347434504249</v>
      </c>
      <c r="CK551">
        <f t="shared" si="302"/>
        <v>1.5263092183890603</v>
      </c>
      <c r="CL551">
        <f t="shared" si="303"/>
        <v>0.14912732958552158</v>
      </c>
      <c r="CM551">
        <f t="shared" si="304"/>
        <v>42.548324593748809</v>
      </c>
      <c r="CN551">
        <f t="shared" si="305"/>
        <v>0.54803682034878143</v>
      </c>
      <c r="CO551">
        <f t="shared" si="306"/>
        <v>51.597150227240007</v>
      </c>
      <c r="CP551">
        <f t="shared" si="307"/>
        <v>763.60659659151156</v>
      </c>
      <c r="CQ551">
        <f t="shared" si="308"/>
        <v>3.345476948220838E-2</v>
      </c>
      <c r="CR551">
        <f t="shared" si="309"/>
        <v>0</v>
      </c>
      <c r="CS551">
        <f t="shared" si="310"/>
        <v>1573.3485223247121</v>
      </c>
      <c r="CT551">
        <f t="shared" si="311"/>
        <v>0</v>
      </c>
      <c r="CU551" t="e">
        <f t="shared" si="312"/>
        <v>#DIV/0!</v>
      </c>
      <c r="CV551" t="e">
        <f t="shared" si="313"/>
        <v>#DIV/0!</v>
      </c>
    </row>
    <row r="552" spans="1:100" x14ac:dyDescent="0.3">
      <c r="A552" s="4" t="str">
        <f>VLOOKUP(B552,ListCodeMtrx!A$1:B$91,2,TRUE)</f>
        <v>M45</v>
      </c>
      <c r="B552" s="5">
        <v>45</v>
      </c>
      <c r="C552" s="10">
        <v>3</v>
      </c>
      <c r="D552" s="10">
        <v>2</v>
      </c>
      <c r="E552" s="10">
        <v>3</v>
      </c>
      <c r="F552" s="1">
        <v>82</v>
      </c>
      <c r="G552" s="17">
        <v>41326</v>
      </c>
      <c r="H552" s="11">
        <v>2</v>
      </c>
      <c r="I552" s="11">
        <v>188.28246148992594</v>
      </c>
      <c r="J552" s="11">
        <v>4.4764078470520721</v>
      </c>
      <c r="K552" s="11">
        <v>226.35523818222427</v>
      </c>
      <c r="L552" s="11">
        <v>283.57223232137568</v>
      </c>
      <c r="M552" s="1">
        <v>49.8</v>
      </c>
      <c r="N552" s="19">
        <v>12</v>
      </c>
      <c r="O552" s="19" t="s">
        <v>730</v>
      </c>
      <c r="P552" s="12">
        <v>0.15763888888888888</v>
      </c>
      <c r="Q552" s="12">
        <f t="shared" si="316"/>
        <v>0.56185185185185182</v>
      </c>
      <c r="R552" s="19">
        <v>2770.5</v>
      </c>
      <c r="S552" s="19">
        <v>0</v>
      </c>
      <c r="T552" s="13" t="s">
        <v>194</v>
      </c>
      <c r="U552" s="5">
        <f t="shared" si="273"/>
        <v>27.674407170747106</v>
      </c>
      <c r="V552" s="5">
        <f t="shared" si="274"/>
        <v>0.2487791233817469</v>
      </c>
      <c r="W552" s="5">
        <f t="shared" si="275"/>
        <v>192.78243986125776</v>
      </c>
      <c r="X552" s="5">
        <v>26.592382431030273</v>
      </c>
      <c r="Y552" s="19">
        <v>2</v>
      </c>
      <c r="Z552" s="19">
        <v>2</v>
      </c>
      <c r="AA552" s="19">
        <v>0</v>
      </c>
      <c r="AB552" s="19">
        <v>0</v>
      </c>
      <c r="AC552" s="19">
        <v>501.350341796875</v>
      </c>
      <c r="AD552" s="19">
        <v>929.6387939453125</v>
      </c>
      <c r="AE552" s="19">
        <v>693.109619140625</v>
      </c>
      <c r="AF552" s="5" t="e">
        <f t="shared" si="276"/>
        <v>#DIV/0!</v>
      </c>
      <c r="AG552" s="5">
        <f t="shared" si="277"/>
        <v>0.46070415191131991</v>
      </c>
      <c r="AH552" s="5">
        <f t="shared" si="278"/>
        <v>0.25443126550353673</v>
      </c>
      <c r="AI552" s="19">
        <v>-1</v>
      </c>
      <c r="AJ552" s="19">
        <v>0.87</v>
      </c>
      <c r="AK552" s="19">
        <v>0.92</v>
      </c>
      <c r="AL552" s="19">
        <v>10.069668769836426</v>
      </c>
      <c r="AM552" s="5">
        <f t="shared" si="279"/>
        <v>0.87503483438491825</v>
      </c>
      <c r="AN552" s="5">
        <f t="shared" si="280"/>
        <v>1.8228067740122863E-2</v>
      </c>
      <c r="AO552" s="5">
        <f t="shared" si="281"/>
        <v>0.552266057182206</v>
      </c>
      <c r="AP552" s="5">
        <f t="shared" si="282"/>
        <v>1.8542697918852942</v>
      </c>
      <c r="AQ552" s="5">
        <f t="shared" si="283"/>
        <v>-1</v>
      </c>
      <c r="AR552" s="19">
        <v>1797.74658203125</v>
      </c>
      <c r="AS552" s="19">
        <v>0.5</v>
      </c>
      <c r="AT552" s="5">
        <f t="shared" si="284"/>
        <v>200.12175201538116</v>
      </c>
      <c r="AU552" s="5">
        <f t="shared" si="285"/>
        <v>4.1980111582093738</v>
      </c>
      <c r="AV552" s="5">
        <f t="shared" si="286"/>
        <v>1.6993672939608626</v>
      </c>
      <c r="AW552" s="5">
        <f t="shared" si="287"/>
        <v>26.592382431030273</v>
      </c>
      <c r="AX552" s="19">
        <v>2</v>
      </c>
      <c r="AY552" s="5">
        <f t="shared" si="288"/>
        <v>4.644859790802002</v>
      </c>
      <c r="AZ552" s="19">
        <v>1</v>
      </c>
      <c r="BA552" s="5">
        <f t="shared" si="289"/>
        <v>9.2897195816040039</v>
      </c>
      <c r="BB552" s="19">
        <v>24.974815368652344</v>
      </c>
      <c r="BC552" s="19">
        <v>26.592382431030273</v>
      </c>
      <c r="BD552" s="19">
        <v>25.008417129516602</v>
      </c>
      <c r="BE552" s="19">
        <v>399.53814697265625</v>
      </c>
      <c r="BF552" s="19">
        <v>382.79736328125</v>
      </c>
      <c r="BG552" s="19">
        <v>15.463508605957031</v>
      </c>
      <c r="BH552" s="19">
        <v>17.820827484130859</v>
      </c>
      <c r="BI552" s="19">
        <v>49.058322906494141</v>
      </c>
      <c r="BJ552" s="19">
        <v>56.536972045898437</v>
      </c>
      <c r="BK552" s="19">
        <v>349.82107543945313</v>
      </c>
      <c r="BL552" s="19">
        <v>1797.74658203125</v>
      </c>
      <c r="BM552" s="19">
        <v>726.22344970703125</v>
      </c>
      <c r="BN552" s="19">
        <v>100.72461700439453</v>
      </c>
      <c r="BO552" s="19">
        <v>1.5041415691375732</v>
      </c>
      <c r="BP552" s="19">
        <v>0.17357246577739716</v>
      </c>
      <c r="BQ552" s="19">
        <v>0.5</v>
      </c>
      <c r="BR552" s="19">
        <v>-1.355140209197998</v>
      </c>
      <c r="BS552" s="19">
        <v>7.355140209197998</v>
      </c>
      <c r="BT552" s="19">
        <v>1</v>
      </c>
      <c r="BU552" s="19">
        <v>0</v>
      </c>
      <c r="BV552" s="19">
        <v>0.15999999642372131</v>
      </c>
      <c r="BW552" s="19">
        <v>111115</v>
      </c>
      <c r="BX552" s="5">
        <f t="shared" si="290"/>
        <v>1.7491053771972656</v>
      </c>
      <c r="BY552" s="5">
        <f t="shared" si="291"/>
        <v>4.1980111582093742E-3</v>
      </c>
      <c r="BZ552" s="5">
        <f t="shared" si="292"/>
        <v>299.74238243103025</v>
      </c>
      <c r="CA552" s="5">
        <f t="shared" si="293"/>
        <v>298.12481536865232</v>
      </c>
      <c r="CB552" s="5">
        <f t="shared" si="294"/>
        <v>287.63944669575721</v>
      </c>
      <c r="CC552" s="5">
        <f t="shared" si="318"/>
        <v>0.33507745228093166</v>
      </c>
      <c r="CD552" s="5">
        <f t="shared" si="295"/>
        <v>3.4943633170013313</v>
      </c>
      <c r="CE552" s="5">
        <f t="shared" si="296"/>
        <v>34.692247247253121</v>
      </c>
      <c r="CF552" s="5">
        <f t="shared" si="297"/>
        <v>16.871419763122262</v>
      </c>
      <c r="CG552" s="5">
        <f t="shared" si="298"/>
        <v>25.783598899841309</v>
      </c>
      <c r="CH552" s="5">
        <f t="shared" si="299"/>
        <v>3.3312913603118801</v>
      </c>
      <c r="CI552" s="5">
        <f t="shared" si="300"/>
        <v>0.24229057060789785</v>
      </c>
      <c r="CJ552" s="5">
        <f t="shared" si="301"/>
        <v>1.7949960230404687</v>
      </c>
      <c r="CK552" s="5">
        <f t="shared" si="302"/>
        <v>1.5362953372714114</v>
      </c>
      <c r="CL552" s="5">
        <f t="shared" si="303"/>
        <v>0.15200149477166994</v>
      </c>
      <c r="CM552" s="5">
        <f t="shared" si="304"/>
        <v>19.417937420197909</v>
      </c>
      <c r="CN552" s="5">
        <f t="shared" si="305"/>
        <v>0.50361485828630459</v>
      </c>
      <c r="CO552" s="5">
        <f t="shared" si="306"/>
        <v>51.359590504858943</v>
      </c>
      <c r="CP552" s="5">
        <f t="shared" si="307"/>
        <v>378.77566495630896</v>
      </c>
      <c r="CQ552" s="5">
        <f t="shared" si="308"/>
        <v>3.7524750168896219E-2</v>
      </c>
      <c r="CR552" s="5">
        <f t="shared" si="309"/>
        <v>0</v>
      </c>
      <c r="CS552" s="5">
        <f t="shared" si="310"/>
        <v>1573.0908826737677</v>
      </c>
      <c r="CT552" s="5">
        <f t="shared" si="311"/>
        <v>428.2884521484375</v>
      </c>
      <c r="CU552" s="5">
        <f t="shared" si="312"/>
        <v>0.25443126550353673</v>
      </c>
      <c r="CV552" s="5" t="e">
        <f t="shared" si="313"/>
        <v>#DIV/0!</v>
      </c>
    </row>
    <row r="553" spans="1:100" x14ac:dyDescent="0.3">
      <c r="A553" s="4" t="str">
        <f>VLOOKUP(B553,ListCodeMtrx!A$1:B$91,2,TRUE)</f>
        <v>M84</v>
      </c>
      <c r="B553">
        <v>84</v>
      </c>
      <c r="C553" s="10">
        <v>3</v>
      </c>
      <c r="D553" s="10">
        <v>3</v>
      </c>
      <c r="E553" s="10">
        <v>5</v>
      </c>
      <c r="F553" s="1">
        <v>83</v>
      </c>
      <c r="G553" s="3">
        <v>41327</v>
      </c>
      <c r="H553" s="11">
        <v>2</v>
      </c>
      <c r="I553" s="11">
        <v>169.65099427505649</v>
      </c>
      <c r="J553" s="11">
        <v>3.0925774368154273</v>
      </c>
      <c r="K553" s="11">
        <v>189.50398076934528</v>
      </c>
      <c r="L553" s="11">
        <v>258.39464110180666</v>
      </c>
      <c r="M553" s="1">
        <v>47.4</v>
      </c>
      <c r="N553" s="8">
        <v>1</v>
      </c>
      <c r="O553" s="8" t="s">
        <v>731</v>
      </c>
      <c r="P553" s="12">
        <v>0.15763888888888888</v>
      </c>
      <c r="Q553" s="12">
        <f t="shared" si="316"/>
        <v>0.42931712962962965</v>
      </c>
      <c r="R553" s="8">
        <v>231</v>
      </c>
      <c r="S553" s="8">
        <v>0</v>
      </c>
      <c r="T553" s="13">
        <v>400</v>
      </c>
      <c r="U553">
        <f t="shared" si="273"/>
        <v>20.18112778388695</v>
      </c>
      <c r="V553">
        <f t="shared" si="274"/>
        <v>0.15421647583738785</v>
      </c>
      <c r="W553">
        <f t="shared" si="275"/>
        <v>167.33656648937452</v>
      </c>
      <c r="X553">
        <v>26.409111022949219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t="e">
        <f t="shared" si="276"/>
        <v>#DIV/0!</v>
      </c>
      <c r="AG553" t="e">
        <f t="shared" si="277"/>
        <v>#DIV/0!</v>
      </c>
      <c r="AH553" t="e">
        <f t="shared" si="278"/>
        <v>#DIV/0!</v>
      </c>
      <c r="AI553" s="8">
        <v>-1</v>
      </c>
      <c r="AJ553" s="8">
        <v>0.87</v>
      </c>
      <c r="AK553" s="8">
        <v>0.92</v>
      </c>
      <c r="AL553" s="8">
        <v>10.069668769836426</v>
      </c>
      <c r="AM553">
        <f t="shared" si="279"/>
        <v>0.87503483438491825</v>
      </c>
      <c r="AN553">
        <f t="shared" si="280"/>
        <v>1.343634035539645E-2</v>
      </c>
      <c r="AO553" t="e">
        <f t="shared" si="281"/>
        <v>#DIV/0!</v>
      </c>
      <c r="AP553" t="e">
        <f t="shared" si="282"/>
        <v>#DIV/0!</v>
      </c>
      <c r="AQ553" t="e">
        <f t="shared" si="283"/>
        <v>#DIV/0!</v>
      </c>
      <c r="AR553" s="8">
        <v>0</v>
      </c>
      <c r="AS553" s="8">
        <v>0.5</v>
      </c>
      <c r="AT553" t="e">
        <f t="shared" si="284"/>
        <v>#DIV/0!</v>
      </c>
      <c r="AU553">
        <f t="shared" si="285"/>
        <v>2.9910034356084099</v>
      </c>
      <c r="AV553">
        <f t="shared" si="286"/>
        <v>1.9456496023029255</v>
      </c>
      <c r="AW553">
        <f t="shared" si="287"/>
        <v>26.409111022949219</v>
      </c>
      <c r="AX553" s="8">
        <v>2</v>
      </c>
      <c r="AY553">
        <f t="shared" si="288"/>
        <v>4.644859790802002</v>
      </c>
      <c r="AZ553" s="8">
        <v>1</v>
      </c>
      <c r="BA553">
        <f t="shared" si="289"/>
        <v>9.2897195816040039</v>
      </c>
      <c r="BB553" s="8">
        <v>24.733285903930664</v>
      </c>
      <c r="BC553" s="8">
        <v>26.409111022949219</v>
      </c>
      <c r="BD553" s="8">
        <v>25.005893707275391</v>
      </c>
      <c r="BE553" s="8">
        <v>400.60800170898437</v>
      </c>
      <c r="BF553" s="8">
        <v>388.43841552734375</v>
      </c>
      <c r="BG553" s="8">
        <v>13.257822036743164</v>
      </c>
      <c r="BH553" s="8">
        <v>14.937793731689453</v>
      </c>
      <c r="BI553" s="8">
        <v>42.857494354248047</v>
      </c>
      <c r="BJ553" s="8">
        <v>48.288200378417969</v>
      </c>
      <c r="BK553" s="8">
        <v>350.75881958007812</v>
      </c>
      <c r="BL553" s="8">
        <v>1801.53515625</v>
      </c>
      <c r="BM553" s="8">
        <v>1014.2875366210937</v>
      </c>
      <c r="BN553" s="8">
        <v>101.16374206542969</v>
      </c>
      <c r="BO553" s="8">
        <v>-0.11711537837982178</v>
      </c>
      <c r="BP553" s="8">
        <v>0.1261494904756546</v>
      </c>
      <c r="BQ553" s="8">
        <v>0.25</v>
      </c>
      <c r="BR553" s="8">
        <v>-1.355140209197998</v>
      </c>
      <c r="BS553" s="8">
        <v>7.355140209197998</v>
      </c>
      <c r="BT553" s="8">
        <v>1</v>
      </c>
      <c r="BU553" s="8">
        <v>0</v>
      </c>
      <c r="BV553" s="8">
        <v>0.15999999642372131</v>
      </c>
      <c r="BW553" s="8">
        <v>111115</v>
      </c>
      <c r="BX553">
        <f t="shared" si="290"/>
        <v>1.7537940979003905</v>
      </c>
      <c r="BY553">
        <f t="shared" si="291"/>
        <v>2.9910034356084099E-3</v>
      </c>
      <c r="BZ553">
        <f t="shared" si="292"/>
        <v>299.5591110229492</v>
      </c>
      <c r="CA553">
        <f t="shared" si="293"/>
        <v>297.88328590393064</v>
      </c>
      <c r="CB553">
        <f t="shared" si="294"/>
        <v>288.24561855720822</v>
      </c>
      <c r="CC553">
        <f t="shared" si="318"/>
        <v>0.5476485414485841</v>
      </c>
      <c r="CD553">
        <f t="shared" si="295"/>
        <v>3.4568127144021497</v>
      </c>
      <c r="CE553">
        <f t="shared" si="296"/>
        <v>34.170470999050096</v>
      </c>
      <c r="CF553">
        <f t="shared" si="297"/>
        <v>19.232677267360643</v>
      </c>
      <c r="CG553">
        <f t="shared" si="298"/>
        <v>25.571198463439941</v>
      </c>
      <c r="CH553">
        <f t="shared" si="299"/>
        <v>3.2895841530381156</v>
      </c>
      <c r="CI553">
        <f t="shared" si="300"/>
        <v>0.151698169775694</v>
      </c>
      <c r="CJ553">
        <f t="shared" si="301"/>
        <v>1.5111631120992242</v>
      </c>
      <c r="CK553">
        <f t="shared" si="302"/>
        <v>1.7784210409388914</v>
      </c>
      <c r="CL553">
        <f t="shared" si="303"/>
        <v>9.5034439176477303E-2</v>
      </c>
      <c r="CM553">
        <f t="shared" si="304"/>
        <v>16.928393250445708</v>
      </c>
      <c r="CN553">
        <f t="shared" si="305"/>
        <v>0.43079304157442433</v>
      </c>
      <c r="CO553">
        <f t="shared" si="306"/>
        <v>43.240942870395216</v>
      </c>
      <c r="CP553">
        <f t="shared" si="307"/>
        <v>385.50565504206514</v>
      </c>
      <c r="CQ553">
        <f t="shared" si="308"/>
        <v>2.2636528988607973E-2</v>
      </c>
      <c r="CR553">
        <f t="shared" si="309"/>
        <v>0</v>
      </c>
      <c r="CS553">
        <f t="shared" si="310"/>
        <v>1576.4060170878265</v>
      </c>
      <c r="CT553">
        <f t="shared" si="311"/>
        <v>0</v>
      </c>
      <c r="CU553" t="e">
        <f t="shared" si="312"/>
        <v>#DIV/0!</v>
      </c>
      <c r="CV553" t="e">
        <f t="shared" si="313"/>
        <v>#DIV/0!</v>
      </c>
    </row>
    <row r="554" spans="1:100" x14ac:dyDescent="0.3">
      <c r="A554" s="4" t="str">
        <f>VLOOKUP(B554,ListCodeMtrx!A$1:B$91,2,TRUE)</f>
        <v>M84</v>
      </c>
      <c r="B554">
        <v>84</v>
      </c>
      <c r="C554" s="10">
        <v>3</v>
      </c>
      <c r="D554" s="10">
        <v>3</v>
      </c>
      <c r="E554" s="10">
        <v>5</v>
      </c>
      <c r="F554" s="1">
        <v>83</v>
      </c>
      <c r="G554" s="3">
        <v>41327</v>
      </c>
      <c r="H554" s="11">
        <v>2</v>
      </c>
      <c r="I554" s="11">
        <v>169.65099427505649</v>
      </c>
      <c r="J554" s="11">
        <v>3.0925774368154273</v>
      </c>
      <c r="K554" s="11">
        <v>189.50398076934528</v>
      </c>
      <c r="L554" s="11">
        <v>258.39464110180666</v>
      </c>
      <c r="M554" s="1">
        <v>47.4</v>
      </c>
      <c r="N554" s="8">
        <v>2</v>
      </c>
      <c r="O554" s="8" t="s">
        <v>732</v>
      </c>
      <c r="P554" s="12">
        <v>0.15763888888888888</v>
      </c>
      <c r="Q554" s="12">
        <f t="shared" si="316"/>
        <v>0.4317361111111111</v>
      </c>
      <c r="R554" s="8">
        <v>439.5</v>
      </c>
      <c r="S554" s="8">
        <v>0</v>
      </c>
      <c r="T554" s="13">
        <v>50</v>
      </c>
      <c r="U554" s="14">
        <f t="shared" si="273"/>
        <v>-0.43648787923534693</v>
      </c>
      <c r="V554" s="14">
        <f t="shared" si="274"/>
        <v>0.18248538180983045</v>
      </c>
      <c r="W554" s="14">
        <f t="shared" si="275"/>
        <v>52.027338209344634</v>
      </c>
      <c r="X554">
        <v>26.542261123657227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t="e">
        <f t="shared" si="276"/>
        <v>#DIV/0!</v>
      </c>
      <c r="AG554" t="e">
        <f t="shared" si="277"/>
        <v>#DIV/0!</v>
      </c>
      <c r="AH554" t="e">
        <f t="shared" si="278"/>
        <v>#DIV/0!</v>
      </c>
      <c r="AI554" s="8">
        <v>-1</v>
      </c>
      <c r="AJ554" s="8">
        <v>0.87</v>
      </c>
      <c r="AK554" s="8">
        <v>0.92</v>
      </c>
      <c r="AL554" s="8">
        <v>10.069668769836426</v>
      </c>
      <c r="AM554">
        <f t="shared" si="279"/>
        <v>0.87503483438491825</v>
      </c>
      <c r="AN554">
        <f t="shared" si="280"/>
        <v>3.5808522518527208E-4</v>
      </c>
      <c r="AO554" t="e">
        <f t="shared" si="281"/>
        <v>#DIV/0!</v>
      </c>
      <c r="AP554" t="e">
        <f t="shared" si="282"/>
        <v>#DIV/0!</v>
      </c>
      <c r="AQ554" t="e">
        <f t="shared" si="283"/>
        <v>#DIV/0!</v>
      </c>
      <c r="AR554" s="8">
        <v>0</v>
      </c>
      <c r="AS554" s="8">
        <v>0.5</v>
      </c>
      <c r="AT554" t="e">
        <f t="shared" si="284"/>
        <v>#DIV/0!</v>
      </c>
      <c r="AU554">
        <f t="shared" si="285"/>
        <v>3.5000862080413548</v>
      </c>
      <c r="AV554">
        <f t="shared" si="286"/>
        <v>1.9291481308489216</v>
      </c>
      <c r="AW554">
        <f t="shared" si="287"/>
        <v>26.542261123657227</v>
      </c>
      <c r="AX554" s="8">
        <v>2</v>
      </c>
      <c r="AY554">
        <f t="shared" si="288"/>
        <v>4.644859790802002</v>
      </c>
      <c r="AZ554" s="8">
        <v>1</v>
      </c>
      <c r="BA554">
        <f t="shared" si="289"/>
        <v>9.2897195816040039</v>
      </c>
      <c r="BB554" s="8">
        <v>24.878896713256836</v>
      </c>
      <c r="BC554" s="8">
        <v>26.542261123657227</v>
      </c>
      <c r="BD554" s="8">
        <v>25.0096435546875</v>
      </c>
      <c r="BE554" s="8">
        <v>49.57379150390625</v>
      </c>
      <c r="BF554" s="8">
        <v>49.72344970703125</v>
      </c>
      <c r="BG554" s="8">
        <v>13.405238151550293</v>
      </c>
      <c r="BH554" s="8">
        <v>15.370421409606934</v>
      </c>
      <c r="BI554" s="8">
        <v>42.958408355712891</v>
      </c>
      <c r="BJ554" s="8">
        <v>49.256031036376953</v>
      </c>
      <c r="BK554" s="8">
        <v>350.73455810546875</v>
      </c>
      <c r="BL554" s="8">
        <v>1798.421630859375</v>
      </c>
      <c r="BM554" s="8">
        <v>950.13330078125</v>
      </c>
      <c r="BN554" s="8">
        <v>101.16252136230469</v>
      </c>
      <c r="BO554" s="8">
        <v>-0.19605672359466553</v>
      </c>
      <c r="BP554" s="8">
        <v>0.14221413433551788</v>
      </c>
      <c r="BQ554" s="8">
        <v>0.25</v>
      </c>
      <c r="BR554" s="8">
        <v>-1.355140209197998</v>
      </c>
      <c r="BS554" s="8">
        <v>7.355140209197998</v>
      </c>
      <c r="BT554" s="8">
        <v>1</v>
      </c>
      <c r="BU554" s="8">
        <v>0</v>
      </c>
      <c r="BV554" s="8">
        <v>0.15999999642372131</v>
      </c>
      <c r="BW554" s="8">
        <v>111115</v>
      </c>
      <c r="BX554">
        <f t="shared" si="290"/>
        <v>1.7536727905273437</v>
      </c>
      <c r="BY554">
        <f t="shared" si="291"/>
        <v>3.5000862080413549E-3</v>
      </c>
      <c r="BZ554">
        <f t="shared" si="292"/>
        <v>299.6922611236572</v>
      </c>
      <c r="CA554">
        <f t="shared" si="293"/>
        <v>298.02889671325681</v>
      </c>
      <c r="CB554">
        <f t="shared" si="294"/>
        <v>287.74745450584305</v>
      </c>
      <c r="CC554">
        <f t="shared" si="318"/>
        <v>0.45641120390324891</v>
      </c>
      <c r="CD554">
        <f t="shared" si="295"/>
        <v>3.4840587150459084</v>
      </c>
      <c r="CE554">
        <f t="shared" si="296"/>
        <v>34.440212324958352</v>
      </c>
      <c r="CF554">
        <f t="shared" si="297"/>
        <v>19.069790915351419</v>
      </c>
      <c r="CG554">
        <f t="shared" si="298"/>
        <v>25.710578918457031</v>
      </c>
      <c r="CH554">
        <f t="shared" si="299"/>
        <v>3.3169012667098978</v>
      </c>
      <c r="CI554">
        <f t="shared" si="300"/>
        <v>0.17896973632887817</v>
      </c>
      <c r="CJ554">
        <f t="shared" si="301"/>
        <v>1.5549105841969868</v>
      </c>
      <c r="CK554">
        <f t="shared" si="302"/>
        <v>1.761990682512911</v>
      </c>
      <c r="CL554">
        <f t="shared" si="303"/>
        <v>0.1121667191160243</v>
      </c>
      <c r="CM554">
        <f t="shared" si="304"/>
        <v>5.2632167130266776</v>
      </c>
      <c r="CN554">
        <f t="shared" si="305"/>
        <v>1.0463340439146482</v>
      </c>
      <c r="CO554">
        <f t="shared" si="306"/>
        <v>44.309022538451579</v>
      </c>
      <c r="CP554">
        <f t="shared" si="307"/>
        <v>49.786880969061443</v>
      </c>
      <c r="CQ554">
        <f t="shared" si="308"/>
        <v>-3.884628018939045E-3</v>
      </c>
      <c r="CR554">
        <f t="shared" si="309"/>
        <v>0</v>
      </c>
      <c r="CS554">
        <f t="shared" si="310"/>
        <v>1573.6815739132878</v>
      </c>
      <c r="CT554">
        <f t="shared" si="311"/>
        <v>0</v>
      </c>
      <c r="CU554" t="e">
        <f t="shared" si="312"/>
        <v>#DIV/0!</v>
      </c>
      <c r="CV554" t="e">
        <f t="shared" si="313"/>
        <v>#DIV/0!</v>
      </c>
    </row>
    <row r="555" spans="1:100" x14ac:dyDescent="0.3">
      <c r="A555" s="4" t="str">
        <f>VLOOKUP(B555,ListCodeMtrx!A$1:B$91,2,TRUE)</f>
        <v>M84</v>
      </c>
      <c r="B555">
        <v>84</v>
      </c>
      <c r="C555" s="10">
        <v>3</v>
      </c>
      <c r="D555" s="10">
        <v>3</v>
      </c>
      <c r="E555" s="10">
        <v>5</v>
      </c>
      <c r="F555" s="1">
        <v>83</v>
      </c>
      <c r="G555" s="3">
        <v>41327</v>
      </c>
      <c r="H555" s="11">
        <v>2</v>
      </c>
      <c r="I555" s="11">
        <v>169.65099427505649</v>
      </c>
      <c r="J555" s="11">
        <v>3.0925774368154273</v>
      </c>
      <c r="K555" s="11">
        <v>189.50398076934528</v>
      </c>
      <c r="L555" s="11">
        <v>258.39464110180666</v>
      </c>
      <c r="M555" s="1">
        <v>47.4</v>
      </c>
      <c r="N555" s="8">
        <v>3</v>
      </c>
      <c r="O555" s="8" t="s">
        <v>733</v>
      </c>
      <c r="P555" s="12">
        <v>0.15763888888888888</v>
      </c>
      <c r="Q555" s="12">
        <f t="shared" si="316"/>
        <v>0.43385416666666665</v>
      </c>
      <c r="R555" s="8">
        <v>622.5</v>
      </c>
      <c r="S555" s="8">
        <v>0</v>
      </c>
      <c r="T555" s="13">
        <v>150</v>
      </c>
      <c r="U555" s="14">
        <f t="shared" si="273"/>
        <v>7.4618781355481278</v>
      </c>
      <c r="V555" s="14">
        <f t="shared" si="274"/>
        <v>0.21512171582793596</v>
      </c>
      <c r="W555" s="14">
        <f t="shared" si="275"/>
        <v>86.19683959296006</v>
      </c>
      <c r="X555">
        <v>26.477947235107422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t="e">
        <f t="shared" si="276"/>
        <v>#DIV/0!</v>
      </c>
      <c r="AG555" t="e">
        <f t="shared" si="277"/>
        <v>#DIV/0!</v>
      </c>
      <c r="AH555" t="e">
        <f t="shared" si="278"/>
        <v>#DIV/0!</v>
      </c>
      <c r="AI555" s="8">
        <v>-1</v>
      </c>
      <c r="AJ555" s="8">
        <v>0.87</v>
      </c>
      <c r="AK555" s="8">
        <v>0.92</v>
      </c>
      <c r="AL555" s="8">
        <v>10.040945053100586</v>
      </c>
      <c r="AM555">
        <f t="shared" si="279"/>
        <v>0.87502047252655035</v>
      </c>
      <c r="AN555">
        <f t="shared" si="280"/>
        <v>5.3648694919328733E-3</v>
      </c>
      <c r="AO555" t="e">
        <f t="shared" si="281"/>
        <v>#DIV/0!</v>
      </c>
      <c r="AP555" t="e">
        <f t="shared" si="282"/>
        <v>#DIV/0!</v>
      </c>
      <c r="AQ555" t="e">
        <f t="shared" si="283"/>
        <v>#DIV/0!</v>
      </c>
      <c r="AR555" s="8">
        <v>0</v>
      </c>
      <c r="AS555" s="8">
        <v>0.5</v>
      </c>
      <c r="AT555" t="e">
        <f t="shared" si="284"/>
        <v>#DIV/0!</v>
      </c>
      <c r="AU555">
        <f t="shared" si="285"/>
        <v>3.9880984447452805</v>
      </c>
      <c r="AV555">
        <f t="shared" si="286"/>
        <v>1.8707633544538538</v>
      </c>
      <c r="AW555">
        <f t="shared" si="287"/>
        <v>26.477947235107422</v>
      </c>
      <c r="AX555" s="8">
        <v>2</v>
      </c>
      <c r="AY555">
        <f t="shared" si="288"/>
        <v>4.644859790802002</v>
      </c>
      <c r="AZ555" s="8">
        <v>1</v>
      </c>
      <c r="BA555">
        <f t="shared" si="289"/>
        <v>9.2897195816040039</v>
      </c>
      <c r="BB555" s="8">
        <v>24.945636749267578</v>
      </c>
      <c r="BC555" s="8">
        <v>26.477947235107422</v>
      </c>
      <c r="BD555" s="8">
        <v>25.00567626953125</v>
      </c>
      <c r="BE555" s="8">
        <v>150.9007568359375</v>
      </c>
      <c r="BF555" s="8">
        <v>146.31285095214844</v>
      </c>
      <c r="BG555" s="8">
        <v>13.579020500183105</v>
      </c>
      <c r="BH555" s="8">
        <v>15.817273139953613</v>
      </c>
      <c r="BI555" s="8">
        <v>43.342292785644531</v>
      </c>
      <c r="BJ555" s="8">
        <v>50.486480712890625</v>
      </c>
      <c r="BK555" s="8">
        <v>350.72158813476562</v>
      </c>
      <c r="BL555" s="8">
        <v>1802.55859375</v>
      </c>
      <c r="BM555" s="8">
        <v>1527.5433349609375</v>
      </c>
      <c r="BN555" s="8">
        <v>101.16230010986328</v>
      </c>
      <c r="BO555" s="8">
        <v>0.14722025394439697</v>
      </c>
      <c r="BP555" s="8">
        <v>0.14230568706989288</v>
      </c>
      <c r="BQ555" s="8">
        <v>0.25</v>
      </c>
      <c r="BR555" s="8">
        <v>-1.355140209197998</v>
      </c>
      <c r="BS555" s="8">
        <v>7.355140209197998</v>
      </c>
      <c r="BT555" s="8">
        <v>1</v>
      </c>
      <c r="BU555" s="8">
        <v>0</v>
      </c>
      <c r="BV555" s="8">
        <v>0.15999999642372131</v>
      </c>
      <c r="BW555" s="8">
        <v>111115</v>
      </c>
      <c r="BX555">
        <f t="shared" si="290"/>
        <v>1.7536079406738281</v>
      </c>
      <c r="BY555">
        <f t="shared" si="291"/>
        <v>3.9880984447452804E-3</v>
      </c>
      <c r="BZ555">
        <f t="shared" si="292"/>
        <v>299.6279472351074</v>
      </c>
      <c r="CA555">
        <f t="shared" si="293"/>
        <v>298.09563674926756</v>
      </c>
      <c r="CB555">
        <f t="shared" si="294"/>
        <v>288.40936855354812</v>
      </c>
      <c r="CC555">
        <f t="shared" si="318"/>
        <v>0.37912064767450865</v>
      </c>
      <c r="CD555">
        <f t="shared" si="295"/>
        <v>3.4708750867575207</v>
      </c>
      <c r="CE555">
        <f t="shared" si="296"/>
        <v>34.309966093970928</v>
      </c>
      <c r="CF555">
        <f t="shared" si="297"/>
        <v>18.492692954017315</v>
      </c>
      <c r="CG555">
        <f t="shared" si="298"/>
        <v>25.7117919921875</v>
      </c>
      <c r="CH555">
        <f t="shared" si="299"/>
        <v>3.3171398836468149</v>
      </c>
      <c r="CI555">
        <f t="shared" si="300"/>
        <v>0.21025289675220254</v>
      </c>
      <c r="CJ555">
        <f t="shared" si="301"/>
        <v>1.6001117323036669</v>
      </c>
      <c r="CK555">
        <f t="shared" si="302"/>
        <v>1.717028151343148</v>
      </c>
      <c r="CL555">
        <f t="shared" si="303"/>
        <v>0.13183698858228288</v>
      </c>
      <c r="CM555">
        <f t="shared" si="304"/>
        <v>8.7198705554247713</v>
      </c>
      <c r="CN555">
        <f t="shared" si="305"/>
        <v>0.58912692242700337</v>
      </c>
      <c r="CO555">
        <f t="shared" si="306"/>
        <v>45.966720418048688</v>
      </c>
      <c r="CP555">
        <f t="shared" si="307"/>
        <v>145.22847640300293</v>
      </c>
      <c r="CQ555">
        <f t="shared" si="308"/>
        <v>2.3617824447767801E-2</v>
      </c>
      <c r="CR555">
        <f t="shared" si="309"/>
        <v>0</v>
      </c>
      <c r="CS555">
        <f t="shared" si="310"/>
        <v>1577.2756724599192</v>
      </c>
      <c r="CT555">
        <f t="shared" si="311"/>
        <v>0</v>
      </c>
      <c r="CU555" t="e">
        <f t="shared" si="312"/>
        <v>#DIV/0!</v>
      </c>
      <c r="CV555" t="e">
        <f t="shared" si="313"/>
        <v>#DIV/0!</v>
      </c>
    </row>
    <row r="556" spans="1:100" x14ac:dyDescent="0.3">
      <c r="A556" s="4" t="str">
        <f>VLOOKUP(B556,ListCodeMtrx!A$1:B$91,2,TRUE)</f>
        <v>M84</v>
      </c>
      <c r="B556">
        <v>84</v>
      </c>
      <c r="C556" s="10">
        <v>3</v>
      </c>
      <c r="D556" s="10">
        <v>3</v>
      </c>
      <c r="E556" s="10">
        <v>5</v>
      </c>
      <c r="F556" s="1">
        <v>83</v>
      </c>
      <c r="G556" s="3">
        <v>41327</v>
      </c>
      <c r="H556" s="11">
        <v>2</v>
      </c>
      <c r="I556" s="11">
        <v>169.65099427505649</v>
      </c>
      <c r="J556" s="11">
        <v>3.0925774368154273</v>
      </c>
      <c r="K556" s="11">
        <v>189.50398076934528</v>
      </c>
      <c r="L556" s="11">
        <v>258.39464110180666</v>
      </c>
      <c r="M556" s="1">
        <v>47.4</v>
      </c>
      <c r="N556" s="8">
        <v>4</v>
      </c>
      <c r="O556" s="8" t="s">
        <v>734</v>
      </c>
      <c r="P556" s="12">
        <v>0.15763888888888888</v>
      </c>
      <c r="Q556" s="12">
        <f t="shared" si="316"/>
        <v>0.43611111111111112</v>
      </c>
      <c r="R556" s="8">
        <v>817.5</v>
      </c>
      <c r="S556" s="8">
        <v>0</v>
      </c>
      <c r="T556" s="13" t="s">
        <v>192</v>
      </c>
      <c r="U556" s="14">
        <f t="shared" si="273"/>
        <v>27.29472651566747</v>
      </c>
      <c r="V556" s="14">
        <f t="shared" si="274"/>
        <v>0.25337330907398642</v>
      </c>
      <c r="W556" s="14">
        <f t="shared" si="275"/>
        <v>199.09878641156726</v>
      </c>
      <c r="X556">
        <v>26.191154479980469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t="e">
        <f t="shared" si="276"/>
        <v>#DIV/0!</v>
      </c>
      <c r="AG556" t="e">
        <f t="shared" si="277"/>
        <v>#DIV/0!</v>
      </c>
      <c r="AH556" t="e">
        <f t="shared" si="278"/>
        <v>#DIV/0!</v>
      </c>
      <c r="AI556" s="8">
        <v>-1</v>
      </c>
      <c r="AJ556" s="8">
        <v>0.87</v>
      </c>
      <c r="AK556" s="8">
        <v>0.92</v>
      </c>
      <c r="AL556" s="8">
        <v>10.040945053100586</v>
      </c>
      <c r="AM556">
        <f t="shared" si="279"/>
        <v>0.87502047252655035</v>
      </c>
      <c r="AN556">
        <f t="shared" si="280"/>
        <v>1.7942227971022229E-2</v>
      </c>
      <c r="AO556" t="e">
        <f t="shared" si="281"/>
        <v>#DIV/0!</v>
      </c>
      <c r="AP556" t="e">
        <f t="shared" si="282"/>
        <v>#DIV/0!</v>
      </c>
      <c r="AQ556" t="e">
        <f t="shared" si="283"/>
        <v>#DIV/0!</v>
      </c>
      <c r="AR556" s="8">
        <v>0</v>
      </c>
      <c r="AS556" s="8">
        <v>0.5</v>
      </c>
      <c r="AT556" t="e">
        <f t="shared" si="284"/>
        <v>#DIV/0!</v>
      </c>
      <c r="AU556">
        <f t="shared" si="285"/>
        <v>4.4419534454081946</v>
      </c>
      <c r="AV556">
        <f t="shared" si="286"/>
        <v>1.776453330136653</v>
      </c>
      <c r="AW556">
        <f t="shared" si="287"/>
        <v>26.191154479980469</v>
      </c>
      <c r="AX556" s="8">
        <v>2</v>
      </c>
      <c r="AY556">
        <f t="shared" si="288"/>
        <v>4.644859790802002</v>
      </c>
      <c r="AZ556" s="8">
        <v>1</v>
      </c>
      <c r="BA556">
        <f t="shared" si="289"/>
        <v>9.2897195816040039</v>
      </c>
      <c r="BB556" s="8">
        <v>24.959707260131836</v>
      </c>
      <c r="BC556" s="8">
        <v>26.191154479980469</v>
      </c>
      <c r="BD556" s="8">
        <v>25.004812240600586</v>
      </c>
      <c r="BE556" s="8">
        <v>400.38833618164062</v>
      </c>
      <c r="BF556" s="8">
        <v>383.8514404296875</v>
      </c>
      <c r="BG556" s="8">
        <v>13.681231498718262</v>
      </c>
      <c r="BH556" s="8">
        <v>16.173254013061523</v>
      </c>
      <c r="BI556" s="8">
        <v>43.632911682128906</v>
      </c>
      <c r="BJ556" s="8">
        <v>51.580604553222656</v>
      </c>
      <c r="BK556" s="8">
        <v>350.72817993164062</v>
      </c>
      <c r="BL556" s="8">
        <v>1802.23291015625</v>
      </c>
      <c r="BM556" s="8">
        <v>1564.230712890625</v>
      </c>
      <c r="BN556" s="8">
        <v>101.16462707519531</v>
      </c>
      <c r="BO556" s="8">
        <v>0.33050882816314697</v>
      </c>
      <c r="BP556" s="8">
        <v>0.13030083477497101</v>
      </c>
      <c r="BQ556" s="8">
        <v>0.25</v>
      </c>
      <c r="BR556" s="8">
        <v>-1.355140209197998</v>
      </c>
      <c r="BS556" s="8">
        <v>7.355140209197998</v>
      </c>
      <c r="BT556" s="8">
        <v>1</v>
      </c>
      <c r="BU556" s="8">
        <v>0</v>
      </c>
      <c r="BV556" s="8">
        <v>0.15999999642372131</v>
      </c>
      <c r="BW556" s="8">
        <v>111115</v>
      </c>
      <c r="BX556">
        <f t="shared" si="290"/>
        <v>1.7536408996582031</v>
      </c>
      <c r="BY556">
        <f t="shared" si="291"/>
        <v>4.4419534454081949E-3</v>
      </c>
      <c r="BZ556">
        <f t="shared" si="292"/>
        <v>299.34115447998045</v>
      </c>
      <c r="CA556">
        <f t="shared" si="293"/>
        <v>298.10970726013181</v>
      </c>
      <c r="CB556">
        <f t="shared" si="294"/>
        <v>288.35725917971286</v>
      </c>
      <c r="CC556">
        <f t="shared" si="318"/>
        <v>0.31290413538894846</v>
      </c>
      <c r="CD556">
        <f t="shared" si="295"/>
        <v>3.412614540960428</v>
      </c>
      <c r="CE556">
        <f t="shared" si="296"/>
        <v>33.733278514671376</v>
      </c>
      <c r="CF556">
        <f t="shared" si="297"/>
        <v>17.560024501609853</v>
      </c>
      <c r="CG556">
        <f t="shared" si="298"/>
        <v>25.575430870056152</v>
      </c>
      <c r="CH556">
        <f t="shared" si="299"/>
        <v>3.2904107580100708</v>
      </c>
      <c r="CI556">
        <f t="shared" si="300"/>
        <v>0.24664613639668675</v>
      </c>
      <c r="CJ556">
        <f t="shared" si="301"/>
        <v>1.6361612108237751</v>
      </c>
      <c r="CK556">
        <f t="shared" si="302"/>
        <v>1.6542495471862957</v>
      </c>
      <c r="CL556">
        <f t="shared" si="303"/>
        <v>0.15474443683592748</v>
      </c>
      <c r="CM556">
        <f t="shared" si="304"/>
        <v>20.141754478450167</v>
      </c>
      <c r="CN556">
        <f t="shared" si="305"/>
        <v>0.51868708943411523</v>
      </c>
      <c r="CO556">
        <f t="shared" si="306"/>
        <v>48.029776187835573</v>
      </c>
      <c r="CP556">
        <f t="shared" si="307"/>
        <v>379.8849180311945</v>
      </c>
      <c r="CQ556">
        <f t="shared" si="308"/>
        <v>3.4509388065467751E-2</v>
      </c>
      <c r="CR556">
        <f t="shared" si="309"/>
        <v>0</v>
      </c>
      <c r="CS556">
        <f t="shared" si="310"/>
        <v>1576.9906926478218</v>
      </c>
      <c r="CT556">
        <f t="shared" si="311"/>
        <v>0</v>
      </c>
      <c r="CU556" t="e">
        <f t="shared" si="312"/>
        <v>#DIV/0!</v>
      </c>
      <c r="CV556" t="e">
        <f t="shared" si="313"/>
        <v>#DIV/0!</v>
      </c>
    </row>
    <row r="557" spans="1:100" x14ac:dyDescent="0.3">
      <c r="A557" s="4" t="str">
        <f>VLOOKUP(B557,ListCodeMtrx!A$1:B$91,2,TRUE)</f>
        <v>M84</v>
      </c>
      <c r="B557">
        <v>84</v>
      </c>
      <c r="C557" s="10">
        <v>3</v>
      </c>
      <c r="D557" s="10">
        <v>3</v>
      </c>
      <c r="E557" s="10">
        <v>5</v>
      </c>
      <c r="F557" s="1">
        <v>83</v>
      </c>
      <c r="G557" s="3">
        <v>41327</v>
      </c>
      <c r="H557" s="11">
        <v>2</v>
      </c>
      <c r="I557" s="11">
        <v>169.65099427505649</v>
      </c>
      <c r="J557" s="11">
        <v>3.0925774368154273</v>
      </c>
      <c r="K557" s="11">
        <v>189.50398076934528</v>
      </c>
      <c r="L557" s="11">
        <v>258.39464110180666</v>
      </c>
      <c r="M557" s="1">
        <v>47.4</v>
      </c>
      <c r="N557" s="8">
        <v>5</v>
      </c>
      <c r="O557" s="8" t="s">
        <v>735</v>
      </c>
      <c r="P557" s="12">
        <v>0.15763888888888888</v>
      </c>
      <c r="Q557" s="12">
        <f t="shared" si="316"/>
        <v>0.43853009259259257</v>
      </c>
      <c r="R557" s="8">
        <v>1026.5</v>
      </c>
      <c r="S557" s="8">
        <v>0</v>
      </c>
      <c r="T557" s="13">
        <v>800</v>
      </c>
      <c r="U557" s="14">
        <f t="shared" si="273"/>
        <v>47.834684860020793</v>
      </c>
      <c r="V557" s="14">
        <f t="shared" si="274"/>
        <v>0.27899973072601669</v>
      </c>
      <c r="W557" s="14">
        <f t="shared" si="275"/>
        <v>472.7909204540374</v>
      </c>
      <c r="X557">
        <v>25.947391510009766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t="e">
        <f t="shared" si="276"/>
        <v>#DIV/0!</v>
      </c>
      <c r="AG557" t="e">
        <f t="shared" si="277"/>
        <v>#DIV/0!</v>
      </c>
      <c r="AH557" t="e">
        <f t="shared" si="278"/>
        <v>#DIV/0!</v>
      </c>
      <c r="AI557" s="8">
        <v>-1</v>
      </c>
      <c r="AJ557" s="8">
        <v>0.87</v>
      </c>
      <c r="AK557" s="8">
        <v>0.92</v>
      </c>
      <c r="AL557" s="8">
        <v>10.040945053100586</v>
      </c>
      <c r="AM557">
        <f t="shared" si="279"/>
        <v>0.87502047252655035</v>
      </c>
      <c r="AN557">
        <f t="shared" si="280"/>
        <v>3.0965484134019849E-2</v>
      </c>
      <c r="AO557" t="e">
        <f t="shared" si="281"/>
        <v>#DIV/0!</v>
      </c>
      <c r="AP557" t="e">
        <f t="shared" si="282"/>
        <v>#DIV/0!</v>
      </c>
      <c r="AQ557" t="e">
        <f t="shared" si="283"/>
        <v>#DIV/0!</v>
      </c>
      <c r="AR557" s="8">
        <v>0</v>
      </c>
      <c r="AS557" s="8">
        <v>0.5</v>
      </c>
      <c r="AT557" t="e">
        <f t="shared" si="284"/>
        <v>#DIV/0!</v>
      </c>
      <c r="AU557">
        <f t="shared" si="285"/>
        <v>4.6642849344642459</v>
      </c>
      <c r="AV557">
        <f t="shared" si="286"/>
        <v>1.6987818253256963</v>
      </c>
      <c r="AW557">
        <f t="shared" si="287"/>
        <v>25.947391510009766</v>
      </c>
      <c r="AX557" s="8">
        <v>2</v>
      </c>
      <c r="AY557">
        <f t="shared" si="288"/>
        <v>4.644859790802002</v>
      </c>
      <c r="AZ557" s="8">
        <v>1</v>
      </c>
      <c r="BA557">
        <f t="shared" si="289"/>
        <v>9.2897195816040039</v>
      </c>
      <c r="BB557" s="8">
        <v>24.956975936889648</v>
      </c>
      <c r="BC557" s="8">
        <v>25.947391510009766</v>
      </c>
      <c r="BD557" s="8">
        <v>25.003141403198242</v>
      </c>
      <c r="BE557" s="8">
        <v>800.56085205078125</v>
      </c>
      <c r="BF557" s="8">
        <v>771.232177734375</v>
      </c>
      <c r="BG557" s="8">
        <v>13.841936111450195</v>
      </c>
      <c r="BH557" s="8">
        <v>16.457935333251953</v>
      </c>
      <c r="BI557" s="8">
        <v>44.153316497802734</v>
      </c>
      <c r="BJ557" s="8">
        <v>52.497890472412109</v>
      </c>
      <c r="BK557" s="8">
        <v>350.72796630859375</v>
      </c>
      <c r="BL557" s="8">
        <v>1802.3216552734375</v>
      </c>
      <c r="BM557" s="8">
        <v>1558.6693115234375</v>
      </c>
      <c r="BN557" s="8">
        <v>101.16619873046875</v>
      </c>
      <c r="BO557" s="8">
        <v>0.37500345706939697</v>
      </c>
      <c r="BP557" s="8">
        <v>0.1270182877779007</v>
      </c>
      <c r="BQ557" s="8">
        <v>0.5</v>
      </c>
      <c r="BR557" s="8">
        <v>-1.355140209197998</v>
      </c>
      <c r="BS557" s="8">
        <v>7.355140209197998</v>
      </c>
      <c r="BT557" s="8">
        <v>1</v>
      </c>
      <c r="BU557" s="8">
        <v>0</v>
      </c>
      <c r="BV557" s="8">
        <v>0.15999999642372131</v>
      </c>
      <c r="BW557" s="8">
        <v>111115</v>
      </c>
      <c r="BX557">
        <f t="shared" si="290"/>
        <v>1.7536398315429687</v>
      </c>
      <c r="BY557">
        <f t="shared" si="291"/>
        <v>4.6642849344642459E-3</v>
      </c>
      <c r="BZ557">
        <f t="shared" si="292"/>
        <v>299.09739151000974</v>
      </c>
      <c r="CA557">
        <f t="shared" si="293"/>
        <v>298.10697593688963</v>
      </c>
      <c r="CB557">
        <f t="shared" si="294"/>
        <v>288.37145839814548</v>
      </c>
      <c r="CC557">
        <f t="shared" si="318"/>
        <v>0.28493934624997863</v>
      </c>
      <c r="CD557">
        <f t="shared" si="295"/>
        <v>3.3637685819426668</v>
      </c>
      <c r="CE557">
        <f t="shared" si="296"/>
        <v>33.24992560909164</v>
      </c>
      <c r="CF557">
        <f t="shared" si="297"/>
        <v>16.791990275839687</v>
      </c>
      <c r="CG557">
        <f t="shared" si="298"/>
        <v>25.452183723449707</v>
      </c>
      <c r="CH557">
        <f t="shared" si="299"/>
        <v>3.2664142766633151</v>
      </c>
      <c r="CI557">
        <f t="shared" si="300"/>
        <v>0.27086480198535584</v>
      </c>
      <c r="CJ557">
        <f t="shared" si="301"/>
        <v>1.6649867566169705</v>
      </c>
      <c r="CK557">
        <f t="shared" si="302"/>
        <v>1.6014275200463446</v>
      </c>
      <c r="CL557">
        <f t="shared" si="303"/>
        <v>0.17000304991298643</v>
      </c>
      <c r="CM557">
        <f t="shared" si="304"/>
        <v>47.830460216614391</v>
      </c>
      <c r="CN557">
        <f t="shared" si="305"/>
        <v>0.61303318780466443</v>
      </c>
      <c r="CO557">
        <f t="shared" si="306"/>
        <v>49.720539287043032</v>
      </c>
      <c r="CP557">
        <f t="shared" si="307"/>
        <v>764.28074890019286</v>
      </c>
      <c r="CQ557">
        <f t="shared" si="308"/>
        <v>3.1119013939425767E-2</v>
      </c>
      <c r="CR557">
        <f t="shared" si="309"/>
        <v>0</v>
      </c>
      <c r="CS557">
        <f t="shared" si="310"/>
        <v>1577.0683464421977</v>
      </c>
      <c r="CT557">
        <f t="shared" si="311"/>
        <v>0</v>
      </c>
      <c r="CU557" t="e">
        <f t="shared" si="312"/>
        <v>#DIV/0!</v>
      </c>
      <c r="CV557" t="e">
        <f t="shared" si="313"/>
        <v>#DIV/0!</v>
      </c>
    </row>
    <row r="558" spans="1:100" x14ac:dyDescent="0.3">
      <c r="A558" s="4" t="str">
        <f>VLOOKUP(B558,ListCodeMtrx!A$1:B$91,2,TRUE)</f>
        <v>M84</v>
      </c>
      <c r="B558" s="5">
        <v>84</v>
      </c>
      <c r="C558" s="10">
        <v>3</v>
      </c>
      <c r="D558" s="10">
        <v>3</v>
      </c>
      <c r="E558" s="10">
        <v>5</v>
      </c>
      <c r="F558" s="1">
        <v>83</v>
      </c>
      <c r="G558" s="17">
        <v>41327</v>
      </c>
      <c r="H558" s="11">
        <v>2</v>
      </c>
      <c r="I558" s="11">
        <v>169.65099427505649</v>
      </c>
      <c r="J558" s="11">
        <v>3.0925774368154273</v>
      </c>
      <c r="K558" s="11">
        <v>189.50398076934528</v>
      </c>
      <c r="L558" s="11">
        <v>258.39464110180666</v>
      </c>
      <c r="M558" s="1">
        <v>47.4</v>
      </c>
      <c r="N558" s="19">
        <v>6</v>
      </c>
      <c r="O558" s="19" t="s">
        <v>736</v>
      </c>
      <c r="P558" s="12">
        <v>0.15763888888888888</v>
      </c>
      <c r="Q558" s="12">
        <f t="shared" si="316"/>
        <v>0.44079861111111118</v>
      </c>
      <c r="R558" s="19">
        <v>1214</v>
      </c>
      <c r="S558" s="19">
        <v>0</v>
      </c>
      <c r="T558" s="13" t="s">
        <v>194</v>
      </c>
      <c r="U558" s="5">
        <f t="shared" si="273"/>
        <v>28.098137198456772</v>
      </c>
      <c r="V558" s="5">
        <f t="shared" si="274"/>
        <v>0.28807314159885478</v>
      </c>
      <c r="W558" s="5">
        <f t="shared" si="275"/>
        <v>214.12746710713188</v>
      </c>
      <c r="X558" s="5">
        <v>26.03741455078125</v>
      </c>
      <c r="Y558" s="19">
        <v>1</v>
      </c>
      <c r="Z558" s="19">
        <v>1</v>
      </c>
      <c r="AA558" s="19">
        <v>0</v>
      </c>
      <c r="AB558" s="19">
        <v>0</v>
      </c>
      <c r="AC558" s="19">
        <v>507.65234375</v>
      </c>
      <c r="AD558" s="19">
        <v>964.2239990234375</v>
      </c>
      <c r="AE558" s="19">
        <v>731.208740234375</v>
      </c>
      <c r="AF558" s="5" t="e">
        <f t="shared" si="276"/>
        <v>#DIV/0!</v>
      </c>
      <c r="AG558" s="5">
        <f t="shared" si="277"/>
        <v>0.4735120218287987</v>
      </c>
      <c r="AH558" s="5">
        <f t="shared" si="278"/>
        <v>0.24166092010265197</v>
      </c>
      <c r="AI558" s="19">
        <v>-1</v>
      </c>
      <c r="AJ558" s="19">
        <v>0.87</v>
      </c>
      <c r="AK558" s="19">
        <v>0.92</v>
      </c>
      <c r="AL558" s="19">
        <v>10.040945053100586</v>
      </c>
      <c r="AM558" s="5">
        <f t="shared" si="279"/>
        <v>0.87502047252655035</v>
      </c>
      <c r="AN558" s="5">
        <f t="shared" si="280"/>
        <v>1.8456622791695184E-2</v>
      </c>
      <c r="AO558" s="5">
        <f t="shared" si="281"/>
        <v>0.51035857372598248</v>
      </c>
      <c r="AP558" s="5">
        <f t="shared" si="282"/>
        <v>1.8993786020975847</v>
      </c>
      <c r="AQ558" s="5">
        <f t="shared" si="283"/>
        <v>-1</v>
      </c>
      <c r="AR558" s="19">
        <v>1801.7508544921875</v>
      </c>
      <c r="AS558" s="19">
        <v>0.5</v>
      </c>
      <c r="AT558" s="5">
        <f t="shared" si="284"/>
        <v>190.49754356513048</v>
      </c>
      <c r="AU558" s="5">
        <f t="shared" si="285"/>
        <v>4.8106303854043464</v>
      </c>
      <c r="AV558" s="5">
        <f t="shared" si="286"/>
        <v>1.6982429963193872</v>
      </c>
      <c r="AW558" s="5">
        <f t="shared" si="287"/>
        <v>26.03741455078125</v>
      </c>
      <c r="AX558" s="19">
        <v>2</v>
      </c>
      <c r="AY558" s="5">
        <f t="shared" si="288"/>
        <v>4.644859790802002</v>
      </c>
      <c r="AZ558" s="19">
        <v>1</v>
      </c>
      <c r="BA558" s="5">
        <f t="shared" si="289"/>
        <v>9.2897195816040039</v>
      </c>
      <c r="BB558" s="19">
        <v>25.003376007080078</v>
      </c>
      <c r="BC558" s="19">
        <v>26.03741455078125</v>
      </c>
      <c r="BD558" s="19">
        <v>25.005626678466797</v>
      </c>
      <c r="BE558" s="19">
        <v>399.58795166015625</v>
      </c>
      <c r="BF558" s="19">
        <v>382.51483154296875</v>
      </c>
      <c r="BG558" s="19">
        <v>13.942638397216797</v>
      </c>
      <c r="BH558" s="19">
        <v>16.640380859375</v>
      </c>
      <c r="BI558" s="19">
        <v>44.352951049804688</v>
      </c>
      <c r="BJ558" s="19">
        <v>52.934749603271484</v>
      </c>
      <c r="BK558" s="19">
        <v>350.70654296875</v>
      </c>
      <c r="BL558" s="19">
        <v>1801.7508544921875</v>
      </c>
      <c r="BM558" s="19">
        <v>1559.26708984375</v>
      </c>
      <c r="BN558" s="19">
        <v>101.16914367675781</v>
      </c>
      <c r="BO558" s="19">
        <v>0.37500345706939697</v>
      </c>
      <c r="BP558" s="19">
        <v>0.1270182877779007</v>
      </c>
      <c r="BQ558" s="19">
        <v>0.75</v>
      </c>
      <c r="BR558" s="19">
        <v>-1.355140209197998</v>
      </c>
      <c r="BS558" s="19">
        <v>7.355140209197998</v>
      </c>
      <c r="BT558" s="19">
        <v>1</v>
      </c>
      <c r="BU558" s="19">
        <v>0</v>
      </c>
      <c r="BV558" s="19">
        <v>0.15999999642372131</v>
      </c>
      <c r="BW558" s="19">
        <v>111115</v>
      </c>
      <c r="BX558" s="5">
        <f t="shared" si="290"/>
        <v>1.7535327148437498</v>
      </c>
      <c r="BY558" s="5">
        <f t="shared" si="291"/>
        <v>4.8106303854043462E-3</v>
      </c>
      <c r="BZ558" s="5">
        <f t="shared" si="292"/>
        <v>299.18741455078123</v>
      </c>
      <c r="CA558" s="5">
        <f t="shared" si="293"/>
        <v>298.15337600708006</v>
      </c>
      <c r="CB558" s="5">
        <f t="shared" si="294"/>
        <v>288.28013027518682</v>
      </c>
      <c r="CC558" s="5">
        <f t="shared" si="318"/>
        <v>0.25674463607416093</v>
      </c>
      <c r="CD558" s="5">
        <f t="shared" si="295"/>
        <v>3.3817360783174673</v>
      </c>
      <c r="CE558" s="5">
        <f t="shared" si="296"/>
        <v>33.426556313675448</v>
      </c>
      <c r="CF558" s="5">
        <f t="shared" si="297"/>
        <v>16.786175454300448</v>
      </c>
      <c r="CG558" s="5">
        <f t="shared" si="298"/>
        <v>25.520395278930664</v>
      </c>
      <c r="CH558" s="5">
        <f t="shared" si="299"/>
        <v>3.2796762479298276</v>
      </c>
      <c r="CI558" s="5">
        <f t="shared" si="300"/>
        <v>0.27940870947874907</v>
      </c>
      <c r="CJ558" s="5">
        <f t="shared" si="301"/>
        <v>1.68349308199808</v>
      </c>
      <c r="CK558" s="5">
        <f t="shared" si="302"/>
        <v>1.5961831659317476</v>
      </c>
      <c r="CL558" s="5">
        <f t="shared" si="303"/>
        <v>0.17538875368087431</v>
      </c>
      <c r="CM558" s="5">
        <f t="shared" si="304"/>
        <v>21.663092484901661</v>
      </c>
      <c r="CN558" s="5">
        <f t="shared" si="305"/>
        <v>0.55978866556205276</v>
      </c>
      <c r="CO558" s="5">
        <f t="shared" si="306"/>
        <v>50.04170773091888</v>
      </c>
      <c r="CP558" s="5">
        <f t="shared" si="307"/>
        <v>378.43155595163307</v>
      </c>
      <c r="CQ558" s="5">
        <f t="shared" si="308"/>
        <v>3.715543134167551E-2</v>
      </c>
      <c r="CR558" s="5">
        <f t="shared" si="309"/>
        <v>0</v>
      </c>
      <c r="CS558" s="5">
        <f t="shared" si="310"/>
        <v>1576.5688840728699</v>
      </c>
      <c r="CT558" s="5">
        <f t="shared" si="311"/>
        <v>456.5716552734375</v>
      </c>
      <c r="CU558" s="5">
        <f t="shared" si="312"/>
        <v>0.24166092010265197</v>
      </c>
      <c r="CV558" s="5" t="e">
        <f t="shared" si="313"/>
        <v>#DIV/0!</v>
      </c>
    </row>
    <row r="559" spans="1:100" s="5" customFormat="1" x14ac:dyDescent="0.3">
      <c r="A559" s="4" t="str">
        <f>VLOOKUP(B559,ListCodeMtrx!A$1:B$91,2,TRUE)</f>
        <v>M88</v>
      </c>
      <c r="B559">
        <v>88</v>
      </c>
      <c r="C559" s="10">
        <v>12</v>
      </c>
      <c r="D559" s="10">
        <v>3</v>
      </c>
      <c r="E559" s="10">
        <v>6</v>
      </c>
      <c r="F559" s="1">
        <v>83</v>
      </c>
      <c r="G559" s="3">
        <v>41327</v>
      </c>
      <c r="H559" s="11">
        <v>2</v>
      </c>
      <c r="I559" s="11">
        <v>170.90532487511527</v>
      </c>
      <c r="J559" s="11">
        <v>3.3216109018533349</v>
      </c>
      <c r="K559" s="11">
        <v>190.0604935615315</v>
      </c>
      <c r="L559" s="11">
        <v>272.95234957881593</v>
      </c>
      <c r="M559" s="1">
        <v>41.8</v>
      </c>
      <c r="N559" s="8">
        <v>7</v>
      </c>
      <c r="O559" s="8" t="s">
        <v>737</v>
      </c>
      <c r="P559" s="12">
        <v>0.15763888888888888</v>
      </c>
      <c r="Q559" s="12">
        <f t="shared" si="316"/>
        <v>0.44471064814814809</v>
      </c>
      <c r="R559" s="8">
        <v>1561</v>
      </c>
      <c r="S559" s="8">
        <v>0</v>
      </c>
      <c r="T559" s="13">
        <v>400</v>
      </c>
      <c r="U559">
        <f t="shared" si="273"/>
        <v>17.256077511642875</v>
      </c>
      <c r="V559">
        <f t="shared" si="274"/>
        <v>0.13338011798338764</v>
      </c>
      <c r="W559">
        <f t="shared" si="275"/>
        <v>170.69337122405378</v>
      </c>
      <c r="X559">
        <v>27.549772262573242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t="e">
        <f t="shared" si="276"/>
        <v>#DIV/0!</v>
      </c>
      <c r="AG559" t="e">
        <f t="shared" si="277"/>
        <v>#DIV/0!</v>
      </c>
      <c r="AH559" t="e">
        <f t="shared" si="278"/>
        <v>#DIV/0!</v>
      </c>
      <c r="AI559" s="8">
        <v>-1</v>
      </c>
      <c r="AJ559" s="8">
        <v>0.87</v>
      </c>
      <c r="AK559" s="8">
        <v>0.92</v>
      </c>
      <c r="AL559" s="8">
        <v>10.069668769836426</v>
      </c>
      <c r="AM559">
        <f t="shared" si="279"/>
        <v>0.87503483438491825</v>
      </c>
      <c r="AN559">
        <f t="shared" si="280"/>
        <v>1.1600269018256157E-2</v>
      </c>
      <c r="AO559" t="e">
        <f t="shared" si="281"/>
        <v>#DIV/0!</v>
      </c>
      <c r="AP559" t="e">
        <f t="shared" si="282"/>
        <v>#DIV/0!</v>
      </c>
      <c r="AQ559" t="e">
        <f t="shared" si="283"/>
        <v>#DIV/0!</v>
      </c>
      <c r="AR559" s="8">
        <v>1801.7508544921875</v>
      </c>
      <c r="AS559" s="8">
        <v>0.5</v>
      </c>
      <c r="AT559" t="e">
        <f t="shared" si="284"/>
        <v>#DIV/0!</v>
      </c>
      <c r="AU559">
        <f t="shared" si="285"/>
        <v>2.8761887147290577</v>
      </c>
      <c r="AV559">
        <f t="shared" si="286"/>
        <v>2.1555119355670564</v>
      </c>
      <c r="AW559">
        <f t="shared" si="287"/>
        <v>27.549772262573242</v>
      </c>
      <c r="AX559" s="8">
        <v>2</v>
      </c>
      <c r="AY559">
        <f t="shared" si="288"/>
        <v>4.644859790802002</v>
      </c>
      <c r="AZ559" s="8">
        <v>1</v>
      </c>
      <c r="BA559">
        <f t="shared" si="289"/>
        <v>9.2897195816040039</v>
      </c>
      <c r="BB559" s="8">
        <v>25.089834213256836</v>
      </c>
      <c r="BC559" s="8">
        <v>27.549772262573242</v>
      </c>
      <c r="BD559" s="8">
        <v>25.003944396972656</v>
      </c>
      <c r="BE559" s="8">
        <v>400.51153564453125</v>
      </c>
      <c r="BF559" s="8">
        <v>390.030517578125</v>
      </c>
      <c r="BG559" s="8">
        <v>13.616084098815918</v>
      </c>
      <c r="BH559" s="8">
        <v>15.23140811920166</v>
      </c>
      <c r="BI559" s="8">
        <v>43.089023590087891</v>
      </c>
      <c r="BJ559" s="8">
        <v>48.200828552246094</v>
      </c>
      <c r="BK559" s="8">
        <v>350.68881225585937</v>
      </c>
      <c r="BL559" s="8">
        <v>1798.5150146484375</v>
      </c>
      <c r="BM559" s="8">
        <v>1580.099609375</v>
      </c>
      <c r="BN559" s="8">
        <v>101.16324615478516</v>
      </c>
      <c r="BO559" s="8">
        <v>0.20810282230377197</v>
      </c>
      <c r="BP559" s="8">
        <v>0.14405186474323273</v>
      </c>
      <c r="BQ559" s="8">
        <v>0.25</v>
      </c>
      <c r="BR559" s="8">
        <v>-1.355140209197998</v>
      </c>
      <c r="BS559" s="8">
        <v>7.355140209197998</v>
      </c>
      <c r="BT559" s="8">
        <v>1</v>
      </c>
      <c r="BU559" s="8">
        <v>0</v>
      </c>
      <c r="BV559" s="8">
        <v>0.15999999642372131</v>
      </c>
      <c r="BW559" s="8">
        <v>111115</v>
      </c>
      <c r="BX559">
        <f t="shared" si="290"/>
        <v>1.7534440612792968</v>
      </c>
      <c r="BY559">
        <f t="shared" si="291"/>
        <v>2.8761887147290576E-3</v>
      </c>
      <c r="BZ559">
        <f t="shared" si="292"/>
        <v>300.69977226257322</v>
      </c>
      <c r="CA559">
        <f t="shared" si="293"/>
        <v>298.23983421325681</v>
      </c>
      <c r="CB559">
        <f t="shared" si="294"/>
        <v>287.76239591175909</v>
      </c>
      <c r="CC559">
        <f t="shared" si="318"/>
        <v>0.52883215801079453</v>
      </c>
      <c r="CD559">
        <f t="shared" si="295"/>
        <v>3.6963706244138472</v>
      </c>
      <c r="CE559">
        <f t="shared" si="296"/>
        <v>36.538671552296798</v>
      </c>
      <c r="CF559">
        <f t="shared" si="297"/>
        <v>21.307263433095137</v>
      </c>
      <c r="CG559">
        <f t="shared" si="298"/>
        <v>26.319803237915039</v>
      </c>
      <c r="CH559">
        <f t="shared" si="299"/>
        <v>3.4386424166035718</v>
      </c>
      <c r="CI559">
        <f t="shared" si="300"/>
        <v>0.1314921770254838</v>
      </c>
      <c r="CJ559">
        <f t="shared" si="301"/>
        <v>1.5408586888467908</v>
      </c>
      <c r="CK559">
        <f t="shared" si="302"/>
        <v>1.8977837277567811</v>
      </c>
      <c r="CL559">
        <f t="shared" si="303"/>
        <v>8.2350170376571594E-2</v>
      </c>
      <c r="CM559">
        <f t="shared" si="304"/>
        <v>17.267895530129074</v>
      </c>
      <c r="CN559">
        <f t="shared" si="305"/>
        <v>0.43764106532987657</v>
      </c>
      <c r="CO559">
        <f t="shared" si="306"/>
        <v>40.983489503283209</v>
      </c>
      <c r="CP559">
        <f t="shared" si="307"/>
        <v>387.52283105044449</v>
      </c>
      <c r="CQ559">
        <f t="shared" si="308"/>
        <v>1.8249615632948295E-2</v>
      </c>
      <c r="CR559">
        <f t="shared" si="309"/>
        <v>0</v>
      </c>
      <c r="CS559">
        <f t="shared" si="310"/>
        <v>1573.7632879816842</v>
      </c>
      <c r="CT559">
        <f t="shared" si="311"/>
        <v>0</v>
      </c>
      <c r="CU559" t="e">
        <f t="shared" si="312"/>
        <v>#DIV/0!</v>
      </c>
      <c r="CV559" t="e">
        <f t="shared" si="313"/>
        <v>#DIV/0!</v>
      </c>
    </row>
    <row r="560" spans="1:100" x14ac:dyDescent="0.3">
      <c r="A560" s="4" t="str">
        <f>VLOOKUP(B560,ListCodeMtrx!A$1:B$91,2,TRUE)</f>
        <v>M88</v>
      </c>
      <c r="B560">
        <v>88</v>
      </c>
      <c r="C560" s="10">
        <v>12</v>
      </c>
      <c r="D560" s="10">
        <v>3</v>
      </c>
      <c r="E560" s="10">
        <v>6</v>
      </c>
      <c r="F560" s="1">
        <v>83</v>
      </c>
      <c r="G560" s="3">
        <v>41327</v>
      </c>
      <c r="H560" s="11">
        <v>2</v>
      </c>
      <c r="I560" s="11">
        <v>170.90532487511527</v>
      </c>
      <c r="J560" s="11">
        <v>3.3216109018533349</v>
      </c>
      <c r="K560" s="11">
        <v>190.0604935615315</v>
      </c>
      <c r="L560" s="11">
        <v>272.95234957881593</v>
      </c>
      <c r="M560" s="1">
        <v>41.8</v>
      </c>
      <c r="N560" s="8">
        <v>8</v>
      </c>
      <c r="O560" s="8" t="s">
        <v>738</v>
      </c>
      <c r="P560" s="12">
        <v>0.15763888888888888</v>
      </c>
      <c r="Q560" s="12">
        <f t="shared" si="316"/>
        <v>0.44712962962962965</v>
      </c>
      <c r="R560" s="8">
        <v>1769.5</v>
      </c>
      <c r="S560" s="8">
        <v>0</v>
      </c>
      <c r="T560" s="13">
        <v>50</v>
      </c>
      <c r="U560" s="14">
        <f t="shared" si="273"/>
        <v>-0.6218226439835961</v>
      </c>
      <c r="V560" s="14">
        <f t="shared" si="274"/>
        <v>0.21315205580801183</v>
      </c>
      <c r="W560" s="14">
        <f t="shared" si="275"/>
        <v>52.903090619410158</v>
      </c>
      <c r="X560">
        <v>26.792757034301758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t="e">
        <f t="shared" si="276"/>
        <v>#DIV/0!</v>
      </c>
      <c r="AG560" t="e">
        <f t="shared" si="277"/>
        <v>#DIV/0!</v>
      </c>
      <c r="AH560" t="e">
        <f t="shared" si="278"/>
        <v>#DIV/0!</v>
      </c>
      <c r="AI560" s="8">
        <v>-1</v>
      </c>
      <c r="AJ560" s="8">
        <v>0.87</v>
      </c>
      <c r="AK560" s="8">
        <v>0.92</v>
      </c>
      <c r="AL560" s="8">
        <v>10.069668769836426</v>
      </c>
      <c r="AM560">
        <f t="shared" si="279"/>
        <v>0.87503483438491825</v>
      </c>
      <c r="AN560">
        <f t="shared" si="280"/>
        <v>2.4030051205661162E-4</v>
      </c>
      <c r="AO560" t="e">
        <f t="shared" si="281"/>
        <v>#DIV/0!</v>
      </c>
      <c r="AP560" t="e">
        <f t="shared" si="282"/>
        <v>#DIV/0!</v>
      </c>
      <c r="AQ560" t="e">
        <f t="shared" si="283"/>
        <v>#DIV/0!</v>
      </c>
      <c r="AR560" s="8">
        <v>1801.7508544921875</v>
      </c>
      <c r="AS560" s="8">
        <v>0.5</v>
      </c>
      <c r="AT560" t="e">
        <f t="shared" si="284"/>
        <v>#DIV/0!</v>
      </c>
      <c r="AU560">
        <f t="shared" si="285"/>
        <v>4.0694983438039003</v>
      </c>
      <c r="AV560">
        <f t="shared" si="286"/>
        <v>1.9253842406281672</v>
      </c>
      <c r="AW560">
        <f t="shared" si="287"/>
        <v>26.792757034301758</v>
      </c>
      <c r="AX560" s="8">
        <v>2</v>
      </c>
      <c r="AY560">
        <f t="shared" si="288"/>
        <v>4.644859790802002</v>
      </c>
      <c r="AZ560" s="8">
        <v>1</v>
      </c>
      <c r="BA560">
        <f t="shared" si="289"/>
        <v>9.2897195816040039</v>
      </c>
      <c r="BB560" s="8">
        <v>25.094383239746094</v>
      </c>
      <c r="BC560" s="8">
        <v>26.792757034301758</v>
      </c>
      <c r="BD560" s="8">
        <v>24.995855331420898</v>
      </c>
      <c r="BE560" s="8">
        <v>49.503139495849609</v>
      </c>
      <c r="BF560" s="8">
        <v>49.742317199707031</v>
      </c>
      <c r="BG560" s="8">
        <v>13.636080741882324</v>
      </c>
      <c r="BH560" s="8">
        <v>15.919929504394531</v>
      </c>
      <c r="BI560" s="8">
        <v>43.138721466064453</v>
      </c>
      <c r="BJ560" s="8">
        <v>50.363842010498047</v>
      </c>
      <c r="BK560" s="8">
        <v>350.69854736328125</v>
      </c>
      <c r="BL560" s="8">
        <v>1798.5208740234375</v>
      </c>
      <c r="BM560" s="8">
        <v>1585.8607177734375</v>
      </c>
      <c r="BN560" s="8">
        <v>101.15880584716797</v>
      </c>
      <c r="BO560" s="8">
        <v>-0.13506734371185303</v>
      </c>
      <c r="BP560" s="8">
        <v>0.15016968548297882</v>
      </c>
      <c r="BQ560" s="8">
        <v>0.25</v>
      </c>
      <c r="BR560" s="8">
        <v>-1.355140209197998</v>
      </c>
      <c r="BS560" s="8">
        <v>7.355140209197998</v>
      </c>
      <c r="BT560" s="8">
        <v>1</v>
      </c>
      <c r="BU560" s="8">
        <v>0</v>
      </c>
      <c r="BV560" s="8">
        <v>0.15999999642372131</v>
      </c>
      <c r="BW560" s="8">
        <v>111115</v>
      </c>
      <c r="BX560">
        <f t="shared" si="290"/>
        <v>1.7534927368164062</v>
      </c>
      <c r="BY560">
        <f t="shared" si="291"/>
        <v>4.0694983438039007E-3</v>
      </c>
      <c r="BZ560">
        <f t="shared" si="292"/>
        <v>299.94275703430174</v>
      </c>
      <c r="CA560">
        <f t="shared" si="293"/>
        <v>298.24438323974607</v>
      </c>
      <c r="CB560">
        <f t="shared" si="294"/>
        <v>287.76333341173813</v>
      </c>
      <c r="CC560">
        <f t="shared" si="318"/>
        <v>0.35433620506904639</v>
      </c>
      <c r="CD560">
        <f t="shared" si="295"/>
        <v>3.5358252984638145</v>
      </c>
      <c r="CE560">
        <f t="shared" si="296"/>
        <v>34.953213107376783</v>
      </c>
      <c r="CF560">
        <f t="shared" si="297"/>
        <v>19.033283602982252</v>
      </c>
      <c r="CG560">
        <f t="shared" si="298"/>
        <v>25.943570137023926</v>
      </c>
      <c r="CH560">
        <f t="shared" si="299"/>
        <v>3.3630077310600548</v>
      </c>
      <c r="CI560">
        <f t="shared" si="300"/>
        <v>0.20837099586858121</v>
      </c>
      <c r="CJ560">
        <f t="shared" si="301"/>
        <v>1.6104410578356474</v>
      </c>
      <c r="CK560">
        <f t="shared" si="302"/>
        <v>1.7525666732244074</v>
      </c>
      <c r="CL560">
        <f t="shared" si="303"/>
        <v>0.13065314421142468</v>
      </c>
      <c r="CM560">
        <f t="shared" si="304"/>
        <v>5.3516134726840452</v>
      </c>
      <c r="CN560">
        <f t="shared" si="305"/>
        <v>1.0635429468839008</v>
      </c>
      <c r="CO560">
        <f t="shared" si="306"/>
        <v>45.378421632802677</v>
      </c>
      <c r="CP560">
        <f t="shared" si="307"/>
        <v>49.832681667870332</v>
      </c>
      <c r="CQ560">
        <f t="shared" si="308"/>
        <v>-5.6624145390323085E-3</v>
      </c>
      <c r="CR560">
        <f t="shared" si="309"/>
        <v>0</v>
      </c>
      <c r="CS560">
        <f t="shared" si="310"/>
        <v>1573.7684151389171</v>
      </c>
      <c r="CT560">
        <f t="shared" si="311"/>
        <v>0</v>
      </c>
      <c r="CU560" t="e">
        <f t="shared" si="312"/>
        <v>#DIV/0!</v>
      </c>
      <c r="CV560" t="e">
        <f t="shared" si="313"/>
        <v>#DIV/0!</v>
      </c>
    </row>
    <row r="561" spans="1:100" x14ac:dyDescent="0.3">
      <c r="A561" s="4" t="str">
        <f>VLOOKUP(B561,ListCodeMtrx!A$1:B$91,2,TRUE)</f>
        <v>M88</v>
      </c>
      <c r="B561">
        <v>88</v>
      </c>
      <c r="C561" s="10">
        <v>12</v>
      </c>
      <c r="D561" s="10">
        <v>3</v>
      </c>
      <c r="E561" s="10">
        <v>6</v>
      </c>
      <c r="F561" s="1">
        <v>83</v>
      </c>
      <c r="G561" s="3">
        <v>41327</v>
      </c>
      <c r="H561" s="11">
        <v>2</v>
      </c>
      <c r="I561" s="11">
        <v>170.90532487511527</v>
      </c>
      <c r="J561" s="11">
        <v>3.3216109018533349</v>
      </c>
      <c r="K561" s="11">
        <v>190.0604935615315</v>
      </c>
      <c r="L561" s="11">
        <v>272.95234957881593</v>
      </c>
      <c r="M561" s="1">
        <v>41.8</v>
      </c>
      <c r="N561" s="8">
        <v>9</v>
      </c>
      <c r="O561" s="8" t="s">
        <v>739</v>
      </c>
      <c r="P561" s="12">
        <v>0.15763888888888888</v>
      </c>
      <c r="Q561" s="12">
        <f t="shared" si="316"/>
        <v>0.44924768518518521</v>
      </c>
      <c r="R561" s="8">
        <v>1952.5</v>
      </c>
      <c r="S561" s="8">
        <v>0</v>
      </c>
      <c r="T561" s="13">
        <v>150</v>
      </c>
      <c r="U561" s="14">
        <f t="shared" si="273"/>
        <v>8.2294982561004542</v>
      </c>
      <c r="V561" s="14">
        <f t="shared" si="274"/>
        <v>0.25534760681920504</v>
      </c>
      <c r="W561" s="14">
        <f t="shared" si="275"/>
        <v>89.539634961260717</v>
      </c>
      <c r="X561">
        <v>26.390283584594727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t="e">
        <f t="shared" si="276"/>
        <v>#DIV/0!</v>
      </c>
      <c r="AG561" t="e">
        <f t="shared" si="277"/>
        <v>#DIV/0!</v>
      </c>
      <c r="AH561" t="e">
        <f t="shared" si="278"/>
        <v>#DIV/0!</v>
      </c>
      <c r="AI561" s="8">
        <v>-1</v>
      </c>
      <c r="AJ561" s="8">
        <v>0.87</v>
      </c>
      <c r="AK561" s="8">
        <v>0.92</v>
      </c>
      <c r="AL561" s="8">
        <v>10.069668769836426</v>
      </c>
      <c r="AM561">
        <f t="shared" si="279"/>
        <v>0.87503483438491825</v>
      </c>
      <c r="AN561">
        <f t="shared" si="280"/>
        <v>5.8651627733554762E-3</v>
      </c>
      <c r="AO561" t="e">
        <f t="shared" si="281"/>
        <v>#DIV/0!</v>
      </c>
      <c r="AP561" t="e">
        <f t="shared" si="282"/>
        <v>#DIV/0!</v>
      </c>
      <c r="AQ561" t="e">
        <f t="shared" si="283"/>
        <v>#DIV/0!</v>
      </c>
      <c r="AR561" s="8">
        <v>1801.7508544921875</v>
      </c>
      <c r="AS561" s="8">
        <v>0.5</v>
      </c>
      <c r="AT561" t="e">
        <f t="shared" si="284"/>
        <v>#DIV/0!</v>
      </c>
      <c r="AU561">
        <f t="shared" si="285"/>
        <v>4.5546340970090853</v>
      </c>
      <c r="AV561">
        <f t="shared" si="286"/>
        <v>1.8071201433927555</v>
      </c>
      <c r="AW561">
        <f t="shared" si="287"/>
        <v>26.390283584594727</v>
      </c>
      <c r="AX561" s="8">
        <v>2</v>
      </c>
      <c r="AY561">
        <f t="shared" si="288"/>
        <v>4.644859790802002</v>
      </c>
      <c r="AZ561" s="8">
        <v>1</v>
      </c>
      <c r="BA561">
        <f t="shared" si="289"/>
        <v>9.2897195816040039</v>
      </c>
      <c r="BB561" s="8">
        <v>25.078910827636719</v>
      </c>
      <c r="BC561" s="8">
        <v>26.390283584594727</v>
      </c>
      <c r="BD561" s="8">
        <v>25.002504348754883</v>
      </c>
      <c r="BE561" s="8">
        <v>150.82752990722656</v>
      </c>
      <c r="BF561" s="8">
        <v>145.75564575195312</v>
      </c>
      <c r="BG561" s="8">
        <v>13.715840339660645</v>
      </c>
      <c r="BH561" s="8">
        <v>16.271083831787109</v>
      </c>
      <c r="BI561" s="8">
        <v>43.428203582763672</v>
      </c>
      <c r="BJ561" s="8">
        <v>51.518821716308594</v>
      </c>
      <c r="BK561" s="8">
        <v>350.692626953125</v>
      </c>
      <c r="BL561" s="8">
        <v>1798.3436279296875</v>
      </c>
      <c r="BM561" s="8">
        <v>1574.4329833984375</v>
      </c>
      <c r="BN561" s="8">
        <v>101.15214538574219</v>
      </c>
      <c r="BO561" s="8">
        <v>7.1673989295959473E-2</v>
      </c>
      <c r="BP561" s="8">
        <v>0.14346154034137726</v>
      </c>
      <c r="BQ561" s="8">
        <v>0.5</v>
      </c>
      <c r="BR561" s="8">
        <v>-1.355140209197998</v>
      </c>
      <c r="BS561" s="8">
        <v>7.355140209197998</v>
      </c>
      <c r="BT561" s="8">
        <v>1</v>
      </c>
      <c r="BU561" s="8">
        <v>0</v>
      </c>
      <c r="BV561" s="8">
        <v>0.15999999642372131</v>
      </c>
      <c r="BW561" s="8">
        <v>111115</v>
      </c>
      <c r="BX561">
        <f t="shared" si="290"/>
        <v>1.7534631347656249</v>
      </c>
      <c r="BY561">
        <f t="shared" si="291"/>
        <v>4.5546340970090849E-3</v>
      </c>
      <c r="BZ561">
        <f t="shared" si="292"/>
        <v>299.5402835845947</v>
      </c>
      <c r="CA561">
        <f t="shared" si="293"/>
        <v>298.2289108276367</v>
      </c>
      <c r="CB561">
        <f t="shared" si="294"/>
        <v>287.73497403737201</v>
      </c>
      <c r="CC561">
        <f t="shared" si="318"/>
        <v>0.28677454710935985</v>
      </c>
      <c r="CD561">
        <f t="shared" si="295"/>
        <v>3.4529751807292843</v>
      </c>
      <c r="CE561">
        <f t="shared" si="296"/>
        <v>34.136450270643444</v>
      </c>
      <c r="CF561">
        <f t="shared" si="297"/>
        <v>17.865366438856334</v>
      </c>
      <c r="CG561">
        <f t="shared" si="298"/>
        <v>25.734597206115723</v>
      </c>
      <c r="CH561">
        <f t="shared" si="299"/>
        <v>3.3216285611147409</v>
      </c>
      <c r="CI561">
        <f t="shared" si="300"/>
        <v>0.24851660196390382</v>
      </c>
      <c r="CJ561">
        <f t="shared" si="301"/>
        <v>1.6458550373365288</v>
      </c>
      <c r="CK561">
        <f t="shared" si="302"/>
        <v>1.6757735237782121</v>
      </c>
      <c r="CL561">
        <f t="shared" si="303"/>
        <v>0.15592248697505554</v>
      </c>
      <c r="CM561">
        <f t="shared" si="304"/>
        <v>9.0571261733877275</v>
      </c>
      <c r="CN561">
        <f t="shared" si="305"/>
        <v>0.61431332213120049</v>
      </c>
      <c r="CO561">
        <f t="shared" si="306"/>
        <v>47.747948914008568</v>
      </c>
      <c r="CP561">
        <f t="shared" si="307"/>
        <v>144.55971916362682</v>
      </c>
      <c r="CQ561">
        <f t="shared" si="308"/>
        <v>2.7181960825161625E-2</v>
      </c>
      <c r="CR561">
        <f t="shared" si="309"/>
        <v>0</v>
      </c>
      <c r="CS561">
        <f t="shared" si="310"/>
        <v>1573.6133186326272</v>
      </c>
      <c r="CT561">
        <f t="shared" si="311"/>
        <v>0</v>
      </c>
      <c r="CU561" t="e">
        <f t="shared" si="312"/>
        <v>#DIV/0!</v>
      </c>
      <c r="CV561" t="e">
        <f t="shared" si="313"/>
        <v>#DIV/0!</v>
      </c>
    </row>
    <row r="562" spans="1:100" x14ac:dyDescent="0.3">
      <c r="A562" s="4" t="str">
        <f>VLOOKUP(B562,ListCodeMtrx!A$1:B$91,2,TRUE)</f>
        <v>M88</v>
      </c>
      <c r="B562">
        <v>88</v>
      </c>
      <c r="C562" s="10">
        <v>12</v>
      </c>
      <c r="D562" s="10">
        <v>3</v>
      </c>
      <c r="E562" s="10">
        <v>6</v>
      </c>
      <c r="F562" s="1">
        <v>83</v>
      </c>
      <c r="G562" s="3">
        <v>41327</v>
      </c>
      <c r="H562" s="11">
        <v>2</v>
      </c>
      <c r="I562" s="11">
        <v>170.90532487511527</v>
      </c>
      <c r="J562" s="11">
        <v>3.3216109018533349</v>
      </c>
      <c r="K562" s="11">
        <v>190.0604935615315</v>
      </c>
      <c r="L562" s="11">
        <v>272.95234957881593</v>
      </c>
      <c r="M562" s="1">
        <v>41.8</v>
      </c>
      <c r="N562" s="8">
        <v>10</v>
      </c>
      <c r="O562" s="8" t="s">
        <v>740</v>
      </c>
      <c r="P562" s="12">
        <v>0.15763888888888888</v>
      </c>
      <c r="Q562" s="12">
        <f t="shared" si="316"/>
        <v>0.45156249999999998</v>
      </c>
      <c r="R562" s="8">
        <v>2152.5</v>
      </c>
      <c r="S562" s="8">
        <v>0</v>
      </c>
      <c r="T562" s="13" t="s">
        <v>192</v>
      </c>
      <c r="U562" s="14">
        <f t="shared" si="273"/>
        <v>29.199677876170487</v>
      </c>
      <c r="V562" s="14">
        <f t="shared" si="274"/>
        <v>0.29579805764984984</v>
      </c>
      <c r="W562" s="14">
        <f t="shared" si="275"/>
        <v>211.8796238898079</v>
      </c>
      <c r="X562">
        <v>26.073677062988281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t="e">
        <f t="shared" si="276"/>
        <v>#DIV/0!</v>
      </c>
      <c r="AG562" t="e">
        <f t="shared" si="277"/>
        <v>#DIV/0!</v>
      </c>
      <c r="AH562" t="e">
        <f t="shared" si="278"/>
        <v>#DIV/0!</v>
      </c>
      <c r="AI562" s="8">
        <v>-1</v>
      </c>
      <c r="AJ562" s="8">
        <v>0.87</v>
      </c>
      <c r="AK562" s="8">
        <v>0.92</v>
      </c>
      <c r="AL562" s="8">
        <v>10.069668769836426</v>
      </c>
      <c r="AM562">
        <f t="shared" si="279"/>
        <v>0.87503483438491825</v>
      </c>
      <c r="AN562">
        <f t="shared" si="280"/>
        <v>1.9189318011481469E-2</v>
      </c>
      <c r="AO562" t="e">
        <f t="shared" si="281"/>
        <v>#DIV/0!</v>
      </c>
      <c r="AP562" t="e">
        <f t="shared" si="282"/>
        <v>#DIV/0!</v>
      </c>
      <c r="AQ562" t="e">
        <f t="shared" si="283"/>
        <v>#DIV/0!</v>
      </c>
      <c r="AR562" s="8">
        <v>1801.7508544921875</v>
      </c>
      <c r="AS562" s="8">
        <v>0.5</v>
      </c>
      <c r="AT562" t="e">
        <f t="shared" si="284"/>
        <v>#DIV/0!</v>
      </c>
      <c r="AU562">
        <f t="shared" si="285"/>
        <v>4.9746516007299313</v>
      </c>
      <c r="AV562">
        <f t="shared" si="286"/>
        <v>1.711220391620663</v>
      </c>
      <c r="AW562">
        <f t="shared" si="287"/>
        <v>26.073677062988281</v>
      </c>
      <c r="AX562" s="8">
        <v>2</v>
      </c>
      <c r="AY562">
        <f t="shared" si="288"/>
        <v>4.644859790802002</v>
      </c>
      <c r="AZ562" s="8">
        <v>1</v>
      </c>
      <c r="BA562">
        <f t="shared" si="289"/>
        <v>9.2897195816040039</v>
      </c>
      <c r="BB562" s="8">
        <v>25.082847595214844</v>
      </c>
      <c r="BC562" s="8">
        <v>26.073677062988281</v>
      </c>
      <c r="BD562" s="8">
        <v>24.999164581298828</v>
      </c>
      <c r="BE562" s="8">
        <v>400.08123779296875</v>
      </c>
      <c r="BF562" s="8">
        <v>382.34243774414062</v>
      </c>
      <c r="BG562" s="8">
        <v>13.797709465026855</v>
      </c>
      <c r="BH562" s="8">
        <v>16.587928771972656</v>
      </c>
      <c r="BI562" s="8">
        <v>43.673854827880859</v>
      </c>
      <c r="BJ562" s="8">
        <v>52.505729675292969</v>
      </c>
      <c r="BK562" s="8">
        <v>350.66293334960937</v>
      </c>
      <c r="BL562" s="8">
        <v>1798.5289306640625</v>
      </c>
      <c r="BM562" s="8">
        <v>1575.6383056640625</v>
      </c>
      <c r="BN562" s="8">
        <v>101.14444732666016</v>
      </c>
      <c r="BO562" s="8">
        <v>0.18828165531158447</v>
      </c>
      <c r="BP562" s="8">
        <v>0.13150627911090851</v>
      </c>
      <c r="BQ562" s="8">
        <v>0.75</v>
      </c>
      <c r="BR562" s="8">
        <v>-1.355140209197998</v>
      </c>
      <c r="BS562" s="8">
        <v>7.355140209197998</v>
      </c>
      <c r="BT562" s="8">
        <v>1</v>
      </c>
      <c r="BU562" s="8">
        <v>0</v>
      </c>
      <c r="BV562" s="8">
        <v>0.15999999642372131</v>
      </c>
      <c r="BW562" s="8">
        <v>111115</v>
      </c>
      <c r="BX562">
        <f t="shared" si="290"/>
        <v>1.7533146667480468</v>
      </c>
      <c r="BY562">
        <f t="shared" si="291"/>
        <v>4.9746516007299312E-3</v>
      </c>
      <c r="BZ562">
        <f t="shared" si="292"/>
        <v>299.22367706298826</v>
      </c>
      <c r="CA562">
        <f t="shared" si="293"/>
        <v>298.23284759521482</v>
      </c>
      <c r="CB562">
        <f t="shared" si="294"/>
        <v>287.76462247420932</v>
      </c>
      <c r="CC562">
        <f t="shared" si="318"/>
        <v>0.2277365325990483</v>
      </c>
      <c r="CD562">
        <f t="shared" si="295"/>
        <v>3.3889972795558418</v>
      </c>
      <c r="CE562">
        <f t="shared" si="296"/>
        <v>33.506508455284752</v>
      </c>
      <c r="CF562">
        <f t="shared" si="297"/>
        <v>16.918579683312096</v>
      </c>
      <c r="CG562">
        <f t="shared" si="298"/>
        <v>25.578262329101562</v>
      </c>
      <c r="CH562">
        <f t="shared" si="299"/>
        <v>3.2909638539346986</v>
      </c>
      <c r="CI562">
        <f t="shared" si="300"/>
        <v>0.28667006955339952</v>
      </c>
      <c r="CJ562">
        <f t="shared" si="301"/>
        <v>1.6777768879351789</v>
      </c>
      <c r="CK562">
        <f t="shared" si="302"/>
        <v>1.6131869659995197</v>
      </c>
      <c r="CL562">
        <f t="shared" si="303"/>
        <v>0.17996712037989696</v>
      </c>
      <c r="CM562">
        <f t="shared" si="304"/>
        <v>21.430447458115239</v>
      </c>
      <c r="CN562">
        <f t="shared" si="305"/>
        <v>0.55416193174872053</v>
      </c>
      <c r="CO562">
        <f t="shared" si="306"/>
        <v>49.807575090616595</v>
      </c>
      <c r="CP562">
        <f t="shared" si="307"/>
        <v>378.09908413302725</v>
      </c>
      <c r="CQ562">
        <f t="shared" si="308"/>
        <v>3.8465185700568526E-2</v>
      </c>
      <c r="CR562">
        <f t="shared" si="309"/>
        <v>0</v>
      </c>
      <c r="CS562">
        <f t="shared" si="310"/>
        <v>1573.775464980112</v>
      </c>
      <c r="CT562">
        <f t="shared" si="311"/>
        <v>0</v>
      </c>
      <c r="CU562" t="e">
        <f t="shared" si="312"/>
        <v>#DIV/0!</v>
      </c>
      <c r="CV562" t="e">
        <f t="shared" si="313"/>
        <v>#DIV/0!</v>
      </c>
    </row>
    <row r="563" spans="1:100" x14ac:dyDescent="0.3">
      <c r="A563" s="4" t="str">
        <f>VLOOKUP(B563,ListCodeMtrx!A$1:B$91,2,TRUE)</f>
        <v>M88</v>
      </c>
      <c r="B563">
        <v>88</v>
      </c>
      <c r="C563" s="10">
        <v>12</v>
      </c>
      <c r="D563" s="10">
        <v>3</v>
      </c>
      <c r="E563" s="10">
        <v>6</v>
      </c>
      <c r="F563" s="1">
        <v>83</v>
      </c>
      <c r="G563" s="3">
        <v>41327</v>
      </c>
      <c r="H563" s="11">
        <v>2</v>
      </c>
      <c r="I563" s="11">
        <v>170.90532487511527</v>
      </c>
      <c r="J563" s="11">
        <v>3.3216109018533349</v>
      </c>
      <c r="K563" s="11">
        <v>190.0604935615315</v>
      </c>
      <c r="L563" s="11">
        <v>272.95234957881593</v>
      </c>
      <c r="M563" s="1">
        <v>41.8</v>
      </c>
      <c r="N563" s="8">
        <v>11</v>
      </c>
      <c r="O563" s="8" t="s">
        <v>741</v>
      </c>
      <c r="P563" s="12">
        <v>0.15763888888888888</v>
      </c>
      <c r="Q563" s="12">
        <f t="shared" si="316"/>
        <v>0.45398148148148143</v>
      </c>
      <c r="R563" s="8">
        <v>2361.5</v>
      </c>
      <c r="S563" s="8">
        <v>0</v>
      </c>
      <c r="T563" s="13">
        <v>800</v>
      </c>
      <c r="U563" s="14">
        <f t="shared" si="273"/>
        <v>50.357279259698906</v>
      </c>
      <c r="V563" s="14">
        <f t="shared" si="274"/>
        <v>0.29083069588310806</v>
      </c>
      <c r="W563" s="14">
        <f t="shared" si="275"/>
        <v>467.56212819479242</v>
      </c>
      <c r="X563">
        <v>25.962701797485352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t="e">
        <f t="shared" si="276"/>
        <v>#DIV/0!</v>
      </c>
      <c r="AG563" t="e">
        <f t="shared" si="277"/>
        <v>#DIV/0!</v>
      </c>
      <c r="AH563" t="e">
        <f t="shared" si="278"/>
        <v>#DIV/0!</v>
      </c>
      <c r="AI563" s="8">
        <v>-1</v>
      </c>
      <c r="AJ563" s="8">
        <v>0.87</v>
      </c>
      <c r="AK563" s="8">
        <v>0.92</v>
      </c>
      <c r="AL563" s="8">
        <v>10.069668769836426</v>
      </c>
      <c r="AM563">
        <f t="shared" si="279"/>
        <v>0.87503483438491825</v>
      </c>
      <c r="AN563">
        <f t="shared" si="280"/>
        <v>3.2624162608524972E-2</v>
      </c>
      <c r="AO563" t="e">
        <f t="shared" si="281"/>
        <v>#DIV/0!</v>
      </c>
      <c r="AP563" t="e">
        <f t="shared" si="282"/>
        <v>#DIV/0!</v>
      </c>
      <c r="AQ563" t="e">
        <f t="shared" si="283"/>
        <v>#DIV/0!</v>
      </c>
      <c r="AR563" s="8">
        <v>1801.7508544921875</v>
      </c>
      <c r="AS563" s="8">
        <v>0.5</v>
      </c>
      <c r="AT563" t="e">
        <f t="shared" si="284"/>
        <v>#DIV/0!</v>
      </c>
      <c r="AU563">
        <f t="shared" si="285"/>
        <v>4.8644545878447838</v>
      </c>
      <c r="AV563">
        <f t="shared" si="286"/>
        <v>1.7011828955842041</v>
      </c>
      <c r="AW563">
        <f t="shared" si="287"/>
        <v>25.962701797485352</v>
      </c>
      <c r="AX563" s="8">
        <v>2</v>
      </c>
      <c r="AY563">
        <f t="shared" si="288"/>
        <v>4.644859790802002</v>
      </c>
      <c r="AZ563" s="8">
        <v>1</v>
      </c>
      <c r="BA563">
        <f t="shared" si="289"/>
        <v>9.2897195816040039</v>
      </c>
      <c r="BB563" s="8">
        <v>25.071559906005859</v>
      </c>
      <c r="BC563" s="8">
        <v>25.962701797485352</v>
      </c>
      <c r="BD563" s="8">
        <v>24.997264862060547</v>
      </c>
      <c r="BE563" s="8">
        <v>799.87115478515625</v>
      </c>
      <c r="BF563" s="8">
        <v>769.018310546875</v>
      </c>
      <c r="BG563" s="8">
        <v>13.740500450134277</v>
      </c>
      <c r="BH563" s="8">
        <v>16.469070434570313</v>
      </c>
      <c r="BI563" s="8">
        <v>43.518909454345703</v>
      </c>
      <c r="BJ563" s="8">
        <v>52.160831451416016</v>
      </c>
      <c r="BK563" s="8">
        <v>350.68490600585937</v>
      </c>
      <c r="BL563" s="8">
        <v>1799.025390625</v>
      </c>
      <c r="BM563" s="8">
        <v>1577.309326171875</v>
      </c>
      <c r="BN563" s="8">
        <v>101.13719177246094</v>
      </c>
      <c r="BO563" s="8">
        <v>5.4553627967834473E-2</v>
      </c>
      <c r="BP563" s="8">
        <v>0.12556679546833038</v>
      </c>
      <c r="BQ563" s="8">
        <v>0.5</v>
      </c>
      <c r="BR563" s="8">
        <v>-1.355140209197998</v>
      </c>
      <c r="BS563" s="8">
        <v>7.355140209197998</v>
      </c>
      <c r="BT563" s="8">
        <v>1</v>
      </c>
      <c r="BU563" s="8">
        <v>0</v>
      </c>
      <c r="BV563" s="8">
        <v>0.15999999642372131</v>
      </c>
      <c r="BW563" s="8">
        <v>111115</v>
      </c>
      <c r="BX563">
        <f t="shared" si="290"/>
        <v>1.7534245300292965</v>
      </c>
      <c r="BY563">
        <f t="shared" si="291"/>
        <v>4.864454587844784E-3</v>
      </c>
      <c r="BZ563">
        <f t="shared" si="292"/>
        <v>299.11270179748533</v>
      </c>
      <c r="CA563">
        <f t="shared" si="293"/>
        <v>298.22155990600584</v>
      </c>
      <c r="CB563">
        <f t="shared" si="294"/>
        <v>287.84405606618384</v>
      </c>
      <c r="CC563">
        <f t="shared" si="318"/>
        <v>0.25208348448808005</v>
      </c>
      <c r="CD563">
        <f t="shared" si="295"/>
        <v>3.3668184304395083</v>
      </c>
      <c r="CE563">
        <f t="shared" si="296"/>
        <v>33.289617512954052</v>
      </c>
      <c r="CF563">
        <f t="shared" si="297"/>
        <v>16.82054707838374</v>
      </c>
      <c r="CG563">
        <f t="shared" si="298"/>
        <v>25.517130851745605</v>
      </c>
      <c r="CH563">
        <f t="shared" si="299"/>
        <v>3.2790404944894984</v>
      </c>
      <c r="CI563">
        <f t="shared" si="300"/>
        <v>0.28200213267765112</v>
      </c>
      <c r="CJ563">
        <f t="shared" si="301"/>
        <v>1.6656355348553042</v>
      </c>
      <c r="CK563">
        <f t="shared" si="302"/>
        <v>1.6134049596341942</v>
      </c>
      <c r="CL563">
        <f t="shared" si="303"/>
        <v>0.17702381665408981</v>
      </c>
      <c r="CM563">
        <f t="shared" si="304"/>
        <v>47.287920624776689</v>
      </c>
      <c r="CN563">
        <f t="shared" si="305"/>
        <v>0.60799869363616732</v>
      </c>
      <c r="CO563">
        <f t="shared" si="306"/>
        <v>49.755896026450387</v>
      </c>
      <c r="CP563">
        <f t="shared" si="307"/>
        <v>761.70029342015619</v>
      </c>
      <c r="CQ563">
        <f t="shared" si="308"/>
        <v>3.2894454323630209E-2</v>
      </c>
      <c r="CR563">
        <f t="shared" si="309"/>
        <v>0</v>
      </c>
      <c r="CS563">
        <f t="shared" si="310"/>
        <v>1574.2098847398097</v>
      </c>
      <c r="CT563">
        <f t="shared" si="311"/>
        <v>0</v>
      </c>
      <c r="CU563" t="e">
        <f t="shared" si="312"/>
        <v>#DIV/0!</v>
      </c>
      <c r="CV563" t="e">
        <f t="shared" si="313"/>
        <v>#DIV/0!</v>
      </c>
    </row>
    <row r="564" spans="1:100" x14ac:dyDescent="0.3">
      <c r="A564" s="4" t="str">
        <f>VLOOKUP(B564,ListCodeMtrx!A$1:B$91,2,TRUE)</f>
        <v>M88</v>
      </c>
      <c r="B564">
        <v>88</v>
      </c>
      <c r="C564" s="10">
        <v>12</v>
      </c>
      <c r="D564" s="10">
        <v>3</v>
      </c>
      <c r="E564" s="10">
        <v>6</v>
      </c>
      <c r="F564" s="1">
        <v>83</v>
      </c>
      <c r="G564" s="3">
        <v>41327</v>
      </c>
      <c r="H564" s="11">
        <v>2</v>
      </c>
      <c r="I564" s="11">
        <v>170.90532487511527</v>
      </c>
      <c r="J564" s="11">
        <v>3.3216109018533349</v>
      </c>
      <c r="K564" s="11">
        <v>190.0604935615315</v>
      </c>
      <c r="L564" s="11">
        <v>272.95234957881593</v>
      </c>
      <c r="M564" s="1">
        <v>41.8</v>
      </c>
      <c r="N564" s="8">
        <v>12</v>
      </c>
      <c r="O564" s="8" t="s">
        <v>742</v>
      </c>
      <c r="P564" s="12">
        <v>0.15763888888888888</v>
      </c>
      <c r="Q564" s="12">
        <f t="shared" si="316"/>
        <v>0.45618055555555559</v>
      </c>
      <c r="R564" s="8">
        <v>2551.5</v>
      </c>
      <c r="S564" s="8">
        <v>0</v>
      </c>
      <c r="T564" s="13" t="s">
        <v>745</v>
      </c>
      <c r="U564">
        <f t="shared" si="273"/>
        <v>27.693195393271399</v>
      </c>
      <c r="V564">
        <f t="shared" si="274"/>
        <v>0.27919762381137225</v>
      </c>
      <c r="W564">
        <f t="shared" si="275"/>
        <v>211.39150657846309</v>
      </c>
      <c r="X564">
        <v>26.049770355224609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t="e">
        <f t="shared" si="276"/>
        <v>#DIV/0!</v>
      </c>
      <c r="AG564" t="e">
        <f t="shared" si="277"/>
        <v>#DIV/0!</v>
      </c>
      <c r="AH564" t="e">
        <f t="shared" si="278"/>
        <v>#DIV/0!</v>
      </c>
      <c r="AI564" s="8">
        <v>-1</v>
      </c>
      <c r="AJ564" s="8">
        <v>0.87</v>
      </c>
      <c r="AK564" s="8">
        <v>0.92</v>
      </c>
      <c r="AL564" s="8">
        <v>10.069668769836426</v>
      </c>
      <c r="AM564">
        <f t="shared" si="279"/>
        <v>0.87503483438491825</v>
      </c>
      <c r="AN564">
        <f t="shared" si="280"/>
        <v>1.8225522051869524E-2</v>
      </c>
      <c r="AO564" t="e">
        <f t="shared" si="281"/>
        <v>#DIV/0!</v>
      </c>
      <c r="AP564" t="e">
        <f t="shared" si="282"/>
        <v>#DIV/0!</v>
      </c>
      <c r="AQ564" t="e">
        <f t="shared" si="283"/>
        <v>#DIV/0!</v>
      </c>
      <c r="AR564" s="8">
        <v>1801.7508544921875</v>
      </c>
      <c r="AS564" s="8">
        <v>0.5</v>
      </c>
      <c r="AT564" t="e">
        <f t="shared" si="284"/>
        <v>#DIV/0!</v>
      </c>
      <c r="AU564">
        <f t="shared" si="285"/>
        <v>4.7472155574125852</v>
      </c>
      <c r="AV564">
        <f t="shared" si="286"/>
        <v>1.7270123135606006</v>
      </c>
      <c r="AW564">
        <f t="shared" si="287"/>
        <v>26.049770355224609</v>
      </c>
      <c r="AX564" s="8">
        <v>2</v>
      </c>
      <c r="AY564">
        <f t="shared" si="288"/>
        <v>4.644859790802002</v>
      </c>
      <c r="AZ564" s="8">
        <v>1</v>
      </c>
      <c r="BA564">
        <f t="shared" si="289"/>
        <v>9.2897195816040039</v>
      </c>
      <c r="BB564" s="8">
        <v>25.053552627563477</v>
      </c>
      <c r="BC564" s="8">
        <v>26.049770355224609</v>
      </c>
      <c r="BD564" s="8">
        <v>24.999032974243164</v>
      </c>
      <c r="BE564" s="8">
        <v>399.29257202148437</v>
      </c>
      <c r="BF564" s="8">
        <v>382.46292114257813</v>
      </c>
      <c r="BG564" s="8">
        <v>13.724062919616699</v>
      </c>
      <c r="BH564" s="8">
        <v>16.387155532836914</v>
      </c>
      <c r="BI564" s="8">
        <v>43.509456634521484</v>
      </c>
      <c r="BJ564" s="8">
        <v>51.952274322509766</v>
      </c>
      <c r="BK564" s="8">
        <v>350.67666625976562</v>
      </c>
      <c r="BL564" s="8">
        <v>1799.17578125</v>
      </c>
      <c r="BM564" s="8">
        <v>1573.2169189453125</v>
      </c>
      <c r="BN564" s="8">
        <v>101.12776184082031</v>
      </c>
      <c r="BO564" s="8">
        <v>0.24742472171783447</v>
      </c>
      <c r="BP564" s="8">
        <v>0.13134224712848663</v>
      </c>
      <c r="BQ564" s="8">
        <v>0.25</v>
      </c>
      <c r="BR564" s="8">
        <v>-1.355140209197998</v>
      </c>
      <c r="BS564" s="8">
        <v>7.355140209197998</v>
      </c>
      <c r="BT564" s="8">
        <v>1</v>
      </c>
      <c r="BU564" s="8">
        <v>0</v>
      </c>
      <c r="BV564" s="8">
        <v>0.15999999642372131</v>
      </c>
      <c r="BW564" s="8">
        <v>111115</v>
      </c>
      <c r="BX564">
        <f t="shared" si="290"/>
        <v>1.7533833312988281</v>
      </c>
      <c r="BY564">
        <f t="shared" si="291"/>
        <v>4.7472155574125848E-3</v>
      </c>
      <c r="BZ564">
        <f t="shared" si="292"/>
        <v>299.19977035522459</v>
      </c>
      <c r="CA564">
        <f t="shared" si="293"/>
        <v>298.20355262756345</v>
      </c>
      <c r="CB564">
        <f t="shared" si="294"/>
        <v>287.868118565646</v>
      </c>
      <c r="CC564">
        <f t="shared" si="318"/>
        <v>0.26799105336528611</v>
      </c>
      <c r="CD564">
        <f t="shared" si="295"/>
        <v>3.384208675533813</v>
      </c>
      <c r="CE564">
        <f t="shared" si="296"/>
        <v>33.464684809901271</v>
      </c>
      <c r="CF564">
        <f t="shared" si="297"/>
        <v>17.077529277064357</v>
      </c>
      <c r="CG564">
        <f t="shared" si="298"/>
        <v>25.551661491394043</v>
      </c>
      <c r="CH564">
        <f t="shared" si="299"/>
        <v>3.2857708596908766</v>
      </c>
      <c r="CI564">
        <f t="shared" si="300"/>
        <v>0.27105131932691073</v>
      </c>
      <c r="CJ564">
        <f t="shared" si="301"/>
        <v>1.6571963619732124</v>
      </c>
      <c r="CK564">
        <f t="shared" si="302"/>
        <v>1.6285744977176642</v>
      </c>
      <c r="CL564">
        <f t="shared" si="303"/>
        <v>0.17012060697856649</v>
      </c>
      <c r="CM564">
        <f t="shared" si="304"/>
        <v>21.377549932439017</v>
      </c>
      <c r="CN564">
        <f t="shared" si="305"/>
        <v>0.55271111235292425</v>
      </c>
      <c r="CO564">
        <f t="shared" si="306"/>
        <v>49.191017768265297</v>
      </c>
      <c r="CP564">
        <f t="shared" si="307"/>
        <v>378.43849247683562</v>
      </c>
      <c r="CQ564">
        <f t="shared" si="308"/>
        <v>3.599677341843973E-2</v>
      </c>
      <c r="CR564">
        <f t="shared" si="309"/>
        <v>0</v>
      </c>
      <c r="CS564">
        <f t="shared" si="310"/>
        <v>1574.3414817754497</v>
      </c>
      <c r="CT564">
        <f t="shared" si="311"/>
        <v>0</v>
      </c>
      <c r="CU564" t="e">
        <f t="shared" si="312"/>
        <v>#DIV/0!</v>
      </c>
      <c r="CV564" t="e">
        <f t="shared" si="313"/>
        <v>#DIV/0!</v>
      </c>
    </row>
    <row r="565" spans="1:100" x14ac:dyDescent="0.3">
      <c r="A565" s="4" t="str">
        <f>VLOOKUP(B565,ListCodeMtrx!A$1:B$91,2,TRUE)</f>
        <v>M88</v>
      </c>
      <c r="B565" s="5">
        <v>88</v>
      </c>
      <c r="C565" s="10">
        <v>12</v>
      </c>
      <c r="D565" s="10">
        <v>3</v>
      </c>
      <c r="E565" s="10">
        <v>6</v>
      </c>
      <c r="F565" s="1">
        <v>83</v>
      </c>
      <c r="G565" s="17">
        <v>41327</v>
      </c>
      <c r="H565" s="11">
        <v>2</v>
      </c>
      <c r="I565" s="11">
        <v>170.90532487511527</v>
      </c>
      <c r="J565" s="11">
        <v>3.3216109018533349</v>
      </c>
      <c r="K565" s="11">
        <v>190.0604935615315</v>
      </c>
      <c r="L565" s="11">
        <v>272.95234957881593</v>
      </c>
      <c r="M565" s="1">
        <v>41.8</v>
      </c>
      <c r="N565" s="19">
        <v>13</v>
      </c>
      <c r="O565" s="19" t="s">
        <v>743</v>
      </c>
      <c r="P565" s="12">
        <v>0.15763888888888888</v>
      </c>
      <c r="Q565" s="12">
        <f t="shared" si="316"/>
        <v>0.4564583333333333</v>
      </c>
      <c r="R565" s="19">
        <v>2566.5</v>
      </c>
      <c r="S565" s="19">
        <v>0</v>
      </c>
      <c r="T565" s="13" t="s">
        <v>194</v>
      </c>
      <c r="U565" s="5">
        <f t="shared" si="273"/>
        <v>28.69519677130484</v>
      </c>
      <c r="V565" s="5">
        <f t="shared" si="274"/>
        <v>0.27872988976382385</v>
      </c>
      <c r="W565" s="5">
        <f t="shared" si="275"/>
        <v>205.72120320618083</v>
      </c>
      <c r="X565" s="5">
        <v>26.030130386352539</v>
      </c>
      <c r="Y565" s="19">
        <v>2</v>
      </c>
      <c r="Z565" s="19">
        <v>2</v>
      </c>
      <c r="AA565" s="19">
        <v>0</v>
      </c>
      <c r="AB565" s="19">
        <v>0</v>
      </c>
      <c r="AC565" s="19">
        <v>456.6806640625</v>
      </c>
      <c r="AD565" s="19">
        <v>841.88916015625</v>
      </c>
      <c r="AE565" s="19">
        <v>614.94580078125</v>
      </c>
      <c r="AF565" s="5" t="e">
        <f t="shared" si="276"/>
        <v>#DIV/0!</v>
      </c>
      <c r="AG565" s="5">
        <f t="shared" si="277"/>
        <v>0.45755250729473396</v>
      </c>
      <c r="AH565" s="5">
        <f t="shared" si="278"/>
        <v>0.26956441550201282</v>
      </c>
      <c r="AI565" s="19">
        <v>-1</v>
      </c>
      <c r="AJ565" s="19">
        <v>0.87</v>
      </c>
      <c r="AK565" s="19">
        <v>0.92</v>
      </c>
      <c r="AL565" s="19">
        <v>10.069668769836426</v>
      </c>
      <c r="AM565" s="5">
        <f t="shared" si="279"/>
        <v>0.87503483438491825</v>
      </c>
      <c r="AN565" s="5">
        <f t="shared" si="280"/>
        <v>1.8863747004823642E-2</v>
      </c>
      <c r="AO565" s="5">
        <f t="shared" si="281"/>
        <v>0.58914422105520681</v>
      </c>
      <c r="AP565" s="5">
        <f t="shared" si="282"/>
        <v>1.8434964000162517</v>
      </c>
      <c r="AQ565" s="5">
        <f t="shared" si="283"/>
        <v>-1</v>
      </c>
      <c r="AR565" s="19">
        <v>1799.0072021484375</v>
      </c>
      <c r="AS565" s="19">
        <v>0.5</v>
      </c>
      <c r="AT565" s="5">
        <f t="shared" si="284"/>
        <v>212.17333859564462</v>
      </c>
      <c r="AU565" s="5">
        <f t="shared" si="285"/>
        <v>4.7377193649723948</v>
      </c>
      <c r="AV565" s="5">
        <f t="shared" si="286"/>
        <v>1.7263912369289318</v>
      </c>
      <c r="AW565" s="5">
        <f t="shared" si="287"/>
        <v>26.030130386352539</v>
      </c>
      <c r="AX565" s="19">
        <v>2</v>
      </c>
      <c r="AY565" s="5">
        <f t="shared" si="288"/>
        <v>4.644859790802002</v>
      </c>
      <c r="AZ565" s="19">
        <v>1</v>
      </c>
      <c r="BA565" s="5">
        <f t="shared" si="289"/>
        <v>9.2897195816040039</v>
      </c>
      <c r="BB565" s="19">
        <v>25.056612014770508</v>
      </c>
      <c r="BC565" s="19">
        <v>26.030130386352539</v>
      </c>
      <c r="BD565" s="19">
        <v>24.997947692871094</v>
      </c>
      <c r="BE565" s="19">
        <v>400.28140258789062</v>
      </c>
      <c r="BF565" s="19">
        <v>382.88223266601562</v>
      </c>
      <c r="BG565" s="19">
        <v>13.697089195251465</v>
      </c>
      <c r="BH565" s="19">
        <v>16.354787826538086</v>
      </c>
      <c r="BI565" s="19">
        <v>43.415107727050781</v>
      </c>
      <c r="BJ565" s="19">
        <v>51.839103698730469</v>
      </c>
      <c r="BK565" s="19">
        <v>350.697021484375</v>
      </c>
      <c r="BL565" s="19">
        <v>1799.0072021484375</v>
      </c>
      <c r="BM565" s="19">
        <v>1573.8736572265625</v>
      </c>
      <c r="BN565" s="19">
        <v>101.1256103515625</v>
      </c>
      <c r="BO565" s="19">
        <v>0.24742472171783447</v>
      </c>
      <c r="BP565" s="19">
        <v>0.13134224712848663</v>
      </c>
      <c r="BQ565" s="19">
        <v>0.5</v>
      </c>
      <c r="BR565" s="19">
        <v>-1.355140209197998</v>
      </c>
      <c r="BS565" s="19">
        <v>7.355140209197998</v>
      </c>
      <c r="BT565" s="19">
        <v>1</v>
      </c>
      <c r="BU565" s="19">
        <v>0</v>
      </c>
      <c r="BV565" s="19">
        <v>0.15999999642372131</v>
      </c>
      <c r="BW565" s="19">
        <v>111115</v>
      </c>
      <c r="BX565" s="5">
        <f t="shared" si="290"/>
        <v>1.7534851074218749</v>
      </c>
      <c r="BY565" s="5">
        <f t="shared" si="291"/>
        <v>4.7377193649723948E-3</v>
      </c>
      <c r="BZ565" s="5">
        <f t="shared" si="292"/>
        <v>299.18013038635252</v>
      </c>
      <c r="CA565" s="5">
        <f t="shared" si="293"/>
        <v>298.20661201477049</v>
      </c>
      <c r="CB565" s="5">
        <f t="shared" si="294"/>
        <v>287.84114590999889</v>
      </c>
      <c r="CC565" s="5">
        <f t="shared" si="318"/>
        <v>0.27060423211016427</v>
      </c>
      <c r="CD565" s="5">
        <f t="shared" si="295"/>
        <v>3.3802791380579</v>
      </c>
      <c r="CE565" s="5">
        <f t="shared" si="296"/>
        <v>33.426538799680742</v>
      </c>
      <c r="CF565" s="5">
        <f t="shared" si="297"/>
        <v>17.071750973142656</v>
      </c>
      <c r="CG565" s="5">
        <f t="shared" si="298"/>
        <v>25.543371200561523</v>
      </c>
      <c r="CH565" s="5">
        <f t="shared" si="299"/>
        <v>3.2841538996029418</v>
      </c>
      <c r="CI565" s="5">
        <f t="shared" si="300"/>
        <v>0.27061046020731833</v>
      </c>
      <c r="CJ565" s="5">
        <f t="shared" si="301"/>
        <v>1.6538879011289682</v>
      </c>
      <c r="CK565" s="5">
        <f t="shared" si="302"/>
        <v>1.6302659984739736</v>
      </c>
      <c r="CL565" s="5">
        <f t="shared" si="303"/>
        <v>0.16984274595411009</v>
      </c>
      <c r="CM565" s="5">
        <f t="shared" si="304"/>
        <v>20.803682236482853</v>
      </c>
      <c r="CN565" s="5">
        <f t="shared" si="305"/>
        <v>0.53729629022934944</v>
      </c>
      <c r="CO565" s="5">
        <f t="shared" si="306"/>
        <v>49.149599268819379</v>
      </c>
      <c r="CP565" s="5">
        <f t="shared" si="307"/>
        <v>378.71219122386344</v>
      </c>
      <c r="CQ565" s="5">
        <f t="shared" si="308"/>
        <v>3.7240877239567538E-2</v>
      </c>
      <c r="CR565" s="5">
        <f t="shared" si="309"/>
        <v>0</v>
      </c>
      <c r="CS565" s="5">
        <f t="shared" si="310"/>
        <v>1574.1939691892333</v>
      </c>
      <c r="CT565" s="5">
        <f t="shared" si="311"/>
        <v>385.20849609375</v>
      </c>
      <c r="CU565" s="5">
        <f t="shared" si="312"/>
        <v>0.26956441550201282</v>
      </c>
      <c r="CV565" s="5" t="e">
        <f t="shared" si="313"/>
        <v>#DIV/0!</v>
      </c>
    </row>
  </sheetData>
  <autoFilter ref="A1:CV565"/>
  <conditionalFormatting sqref="BG2:BG6 BG8:BG12 BG20:BG565 BG14:BG1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6 V8:V12 V20:V565 V14:V1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2 V7:CV7 V19:CV19 U14:U56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7">
    <cfRule type="colorScale" priority="36">
      <colorScale>
        <cfvo type="min"/>
        <cfvo type="max"/>
        <color rgb="FFFCFCFF"/>
        <color rgb="FF63BE7B"/>
      </colorScale>
    </cfRule>
  </conditionalFormatting>
  <conditionalFormatting sqref="I8:I13">
    <cfRule type="colorScale" priority="35">
      <colorScale>
        <cfvo type="min"/>
        <cfvo type="max"/>
        <color rgb="FFFCFCFF"/>
        <color rgb="FF63BE7B"/>
      </colorScale>
    </cfRule>
  </conditionalFormatting>
  <conditionalFormatting sqref="I14:I19">
    <cfRule type="colorScale" priority="34">
      <colorScale>
        <cfvo type="min"/>
        <cfvo type="max"/>
        <color rgb="FFFCFCFF"/>
        <color rgb="FF63BE7B"/>
      </colorScale>
    </cfRule>
  </conditionalFormatting>
  <conditionalFormatting sqref="I20:I25">
    <cfRule type="colorScale" priority="33">
      <colorScale>
        <cfvo type="min"/>
        <cfvo type="max"/>
        <color rgb="FFFCFCFF"/>
        <color rgb="FF63BE7B"/>
      </colorScale>
    </cfRule>
  </conditionalFormatting>
  <conditionalFormatting sqref="I26:I31">
    <cfRule type="colorScale" priority="32">
      <colorScale>
        <cfvo type="min"/>
        <cfvo type="max"/>
        <color rgb="FFFCFCFF"/>
        <color rgb="FF63BE7B"/>
      </colorScale>
    </cfRule>
  </conditionalFormatting>
  <conditionalFormatting sqref="I32:I37">
    <cfRule type="colorScale" priority="31">
      <colorScale>
        <cfvo type="min"/>
        <cfvo type="max"/>
        <color rgb="FFFCFCFF"/>
        <color rgb="FF63BE7B"/>
      </colorScale>
    </cfRule>
  </conditionalFormatting>
  <conditionalFormatting sqref="I38:I43">
    <cfRule type="colorScale" priority="30">
      <colorScale>
        <cfvo type="min"/>
        <cfvo type="max"/>
        <color rgb="FFFCFCFF"/>
        <color rgb="FF63BE7B"/>
      </colorScale>
    </cfRule>
  </conditionalFormatting>
  <conditionalFormatting sqref="I44:I49">
    <cfRule type="colorScale" priority="29">
      <colorScale>
        <cfvo type="min"/>
        <cfvo type="max"/>
        <color rgb="FFFCFCFF"/>
        <color rgb="FF63BE7B"/>
      </colorScale>
    </cfRule>
  </conditionalFormatting>
  <conditionalFormatting sqref="I50:I56">
    <cfRule type="colorScale" priority="28">
      <colorScale>
        <cfvo type="min"/>
        <cfvo type="max"/>
        <color rgb="FFFCFCFF"/>
        <color rgb="FF63BE7B"/>
      </colorScale>
    </cfRule>
  </conditionalFormatting>
  <conditionalFormatting sqref="I57:I62">
    <cfRule type="colorScale" priority="27">
      <colorScale>
        <cfvo type="min"/>
        <cfvo type="max"/>
        <color rgb="FFFCFCFF"/>
        <color rgb="FF63BE7B"/>
      </colorScale>
    </cfRule>
  </conditionalFormatting>
  <conditionalFormatting sqref="I63:I68">
    <cfRule type="colorScale" priority="26">
      <colorScale>
        <cfvo type="min"/>
        <cfvo type="max"/>
        <color rgb="FFFCFCFF"/>
        <color rgb="FF63BE7B"/>
      </colorScale>
    </cfRule>
  </conditionalFormatting>
  <conditionalFormatting sqref="I69:I74">
    <cfRule type="colorScale" priority="25">
      <colorScale>
        <cfvo type="min"/>
        <cfvo type="max"/>
        <color rgb="FFFCFCFF"/>
        <color rgb="FF63BE7B"/>
      </colorScale>
    </cfRule>
  </conditionalFormatting>
  <conditionalFormatting sqref="I75:I81">
    <cfRule type="colorScale" priority="24">
      <colorScale>
        <cfvo type="min"/>
        <cfvo type="max"/>
        <color rgb="FFFCFCFF"/>
        <color rgb="FF63BE7B"/>
      </colorScale>
    </cfRule>
  </conditionalFormatting>
  <conditionalFormatting sqref="I89:I94">
    <cfRule type="colorScale" priority="23">
      <colorScale>
        <cfvo type="min"/>
        <cfvo type="max"/>
        <color rgb="FFFCFCFF"/>
        <color rgb="FF63BE7B"/>
      </colorScale>
    </cfRule>
  </conditionalFormatting>
  <conditionalFormatting sqref="I95:I100">
    <cfRule type="colorScale" priority="22">
      <colorScale>
        <cfvo type="min"/>
        <cfvo type="max"/>
        <color rgb="FFFCFCFF"/>
        <color rgb="FF63BE7B"/>
      </colorScale>
    </cfRule>
  </conditionalFormatting>
  <conditionalFormatting sqref="I101:I107">
    <cfRule type="colorScale" priority="21">
      <colorScale>
        <cfvo type="min"/>
        <cfvo type="max"/>
        <color rgb="FFFCFCFF"/>
        <color rgb="FF63BE7B"/>
      </colorScale>
    </cfRule>
  </conditionalFormatting>
  <conditionalFormatting sqref="I108:I114">
    <cfRule type="colorScale" priority="20">
      <colorScale>
        <cfvo type="min"/>
        <cfvo type="max"/>
        <color rgb="FFFCFCFF"/>
        <color rgb="FF63BE7B"/>
      </colorScale>
    </cfRule>
  </conditionalFormatting>
  <conditionalFormatting sqref="I115:I120">
    <cfRule type="colorScale" priority="19">
      <colorScale>
        <cfvo type="min"/>
        <cfvo type="max"/>
        <color rgb="FFFCFCFF"/>
        <color rgb="FF63BE7B"/>
      </colorScale>
    </cfRule>
  </conditionalFormatting>
  <conditionalFormatting sqref="I121:I126">
    <cfRule type="colorScale" priority="18">
      <colorScale>
        <cfvo type="min"/>
        <cfvo type="max"/>
        <color rgb="FFFCFCFF"/>
        <color rgb="FF63BE7B"/>
      </colorScale>
    </cfRule>
  </conditionalFormatting>
  <conditionalFormatting sqref="I127:I138">
    <cfRule type="colorScale" priority="17">
      <colorScale>
        <cfvo type="min"/>
        <cfvo type="max"/>
        <color rgb="FFFCFCFF"/>
        <color rgb="FF63BE7B"/>
      </colorScale>
    </cfRule>
  </conditionalFormatting>
  <conditionalFormatting sqref="I139:I150">
    <cfRule type="colorScale" priority="16">
      <colorScale>
        <cfvo type="min"/>
        <cfvo type="max"/>
        <color rgb="FFFCFCFF"/>
        <color rgb="FF63BE7B"/>
      </colorScale>
    </cfRule>
  </conditionalFormatting>
  <conditionalFormatting sqref="I151:I162">
    <cfRule type="colorScale" priority="15">
      <colorScale>
        <cfvo type="min"/>
        <cfvo type="max"/>
        <color rgb="FFFCFCFF"/>
        <color rgb="FF63BE7B"/>
      </colorScale>
    </cfRule>
  </conditionalFormatting>
  <conditionalFormatting sqref="I163:I180">
    <cfRule type="colorScale" priority="14">
      <colorScale>
        <cfvo type="min"/>
        <cfvo type="max"/>
        <color rgb="FFFCFCFF"/>
        <color rgb="FF63BE7B"/>
      </colorScale>
    </cfRule>
  </conditionalFormatting>
  <conditionalFormatting sqref="I181:I199">
    <cfRule type="colorScale" priority="13">
      <colorScale>
        <cfvo type="min"/>
        <cfvo type="max"/>
        <color rgb="FFFCFCFF"/>
        <color rgb="FF63BE7B"/>
      </colorScale>
    </cfRule>
  </conditionalFormatting>
  <conditionalFormatting sqref="I200:I224">
    <cfRule type="colorScale" priority="12">
      <colorScale>
        <cfvo type="min"/>
        <cfvo type="max"/>
        <color rgb="FFFCFCFF"/>
        <color rgb="FF63BE7B"/>
      </colorScale>
    </cfRule>
  </conditionalFormatting>
  <conditionalFormatting sqref="I225:I256">
    <cfRule type="colorScale" priority="11">
      <colorScale>
        <cfvo type="min"/>
        <cfvo type="max"/>
        <color rgb="FFFCFCFF"/>
        <color rgb="FF63BE7B"/>
      </colorScale>
    </cfRule>
  </conditionalFormatting>
  <conditionalFormatting sqref="I257:I288">
    <cfRule type="colorScale" priority="10">
      <colorScale>
        <cfvo type="min"/>
        <cfvo type="max"/>
        <color rgb="FFFCFCFF"/>
        <color rgb="FF63BE7B"/>
      </colorScale>
    </cfRule>
  </conditionalFormatting>
  <conditionalFormatting sqref="I289:I318">
    <cfRule type="colorScale" priority="9">
      <colorScale>
        <cfvo type="min"/>
        <cfvo type="max"/>
        <color rgb="FFFCFCFF"/>
        <color rgb="FF63BE7B"/>
      </colorScale>
    </cfRule>
  </conditionalFormatting>
  <conditionalFormatting sqref="I319:I348">
    <cfRule type="colorScale" priority="8">
      <colorScale>
        <cfvo type="min"/>
        <cfvo type="max"/>
        <color rgb="FFFCFCFF"/>
        <color rgb="FF63BE7B"/>
      </colorScale>
    </cfRule>
  </conditionalFormatting>
  <conditionalFormatting sqref="I349:I379">
    <cfRule type="colorScale" priority="7">
      <colorScale>
        <cfvo type="min"/>
        <cfvo type="max"/>
        <color rgb="FFFCFCFF"/>
        <color rgb="FF63BE7B"/>
      </colorScale>
    </cfRule>
  </conditionalFormatting>
  <conditionalFormatting sqref="I380:I409">
    <cfRule type="colorScale" priority="6">
      <colorScale>
        <cfvo type="min"/>
        <cfvo type="max"/>
        <color rgb="FFFCFCFF"/>
        <color rgb="FF63BE7B"/>
      </colorScale>
    </cfRule>
  </conditionalFormatting>
  <conditionalFormatting sqref="I410:I441">
    <cfRule type="colorScale" priority="5">
      <colorScale>
        <cfvo type="min"/>
        <cfvo type="max"/>
        <color rgb="FFFCFCFF"/>
        <color rgb="FF63BE7B"/>
      </colorScale>
    </cfRule>
  </conditionalFormatting>
  <conditionalFormatting sqref="I442:I4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477:I501">
    <cfRule type="colorScale" priority="3">
      <colorScale>
        <cfvo type="min"/>
        <cfvo type="max"/>
        <color rgb="FFFCFCFF"/>
        <color rgb="FF63BE7B"/>
      </colorScale>
    </cfRule>
  </conditionalFormatting>
  <conditionalFormatting sqref="I502:I533">
    <cfRule type="colorScale" priority="2">
      <colorScale>
        <cfvo type="min"/>
        <cfvo type="max"/>
        <color rgb="FFFCFCFF"/>
        <color rgb="FF63BE7B"/>
      </colorScale>
    </cfRule>
  </conditionalFormatting>
  <conditionalFormatting sqref="I534:I56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CB_Lcr!$CW121:$CW121</xm:f>
              <xm:sqref>CW121</xm:sqref>
            </x14:sparkline>
            <x14:sparkline>
              <xm:f>CB_Lcr!$CX121:$CX121</xm:f>
              <xm:sqref>CX121</xm:sqref>
            </x14:sparkline>
            <x14:sparkline>
              <xm:f>CB_Lcr!$CY121:$CY121</xm:f>
              <xm:sqref>CY121</xm:sqref>
            </x14:sparkline>
            <x14:sparkline>
              <xm:f>CB_Lcr!$CZ121:$CZ121</xm:f>
              <xm:sqref>CZ121</xm:sqref>
            </x14:sparkline>
            <x14:sparkline>
              <xm:f>CB_Lcr!$DA121:$DA121</xm:f>
              <xm:sqref>DA121</xm:sqref>
            </x14:sparkline>
            <x14:sparkline>
              <xm:f>CB_Lcr!$DB121:$DB121</xm:f>
              <xm:sqref>DB121</xm:sqref>
            </x14:sparkline>
            <x14:sparkline>
              <xm:f>CB_Lcr!$DC121:$DC121</xm:f>
              <xm:sqref>DC121</xm:sqref>
            </x14:sparkline>
            <x14:sparkline>
              <xm:f>CB_Lcr!$DD121:$DD121</xm:f>
              <xm:sqref>DD121</xm:sqref>
            </x14:sparkline>
            <x14:sparkline>
              <xm:f>CB_Lcr!$DE121:$DE121</xm:f>
              <xm:sqref>DE121</xm:sqref>
            </x14:sparkline>
            <x14:sparkline>
              <xm:f>CB_Lcr!$DF121:$DF121</xm:f>
              <xm:sqref>DF121</xm:sqref>
            </x14:sparkline>
            <x14:sparkline>
              <xm:f>CB_Lcr!$DG121:$DG121</xm:f>
              <xm:sqref>DG121</xm:sqref>
            </x14:sparkline>
            <x14:sparkline>
              <xm:f>CB_Lcr!$DH121:$DH121</xm:f>
              <xm:sqref>DH121</xm:sqref>
            </x14:sparkline>
            <x14:sparkline>
              <xm:f>CB_Lcr!$DI121:$DI121</xm:f>
              <xm:sqref>DI121</xm:sqref>
            </x14:sparkline>
            <x14:sparkline>
              <xm:f>CB_Lcr!$DJ121:$DJ121</xm:f>
              <xm:sqref>DJ121</xm:sqref>
            </x14:sparkline>
            <x14:sparkline>
              <xm:f>CB_Lcr!$DK121:$DK121</xm:f>
              <xm:sqref>DK121</xm:sqref>
            </x14:sparkline>
            <x14:sparkline>
              <xm:f>CB_Lcr!$DL121:$DL121</xm:f>
              <xm:sqref>DL121</xm:sqref>
            </x14:sparkline>
            <x14:sparkline>
              <xm:f>CB_Lcr!$DM121:$DM121</xm:f>
              <xm:sqref>DM121</xm:sqref>
            </x14:sparkline>
            <x14:sparkline>
              <xm:f>CB_Lcr!$DN121:$DN121</xm:f>
              <xm:sqref>DN121</xm:sqref>
            </x14:sparkline>
            <x14:sparkline>
              <xm:f>CB_Lcr!$DO121:$DO121</xm:f>
              <xm:sqref>DO121</xm:sqref>
            </x14:sparkline>
            <x14:sparkline>
              <xm:f>CB_Lcr!$DP121:$DP121</xm:f>
              <xm:sqref>DP121</xm:sqref>
            </x14:sparkline>
            <x14:sparkline>
              <xm:f>CB_Lcr!$DQ121:$DQ121</xm:f>
              <xm:sqref>DQ121</xm:sqref>
            </x14:sparkline>
            <x14:sparkline>
              <xm:f>CB_Lcr!$DR121:$DR121</xm:f>
              <xm:sqref>DR121</xm:sqref>
            </x14:sparkline>
            <x14:sparkline>
              <xm:f>CB_Lcr!$DS121:$DS121</xm:f>
              <xm:sqref>DS121</xm:sqref>
            </x14:sparkline>
            <x14:sparkline>
              <xm:f>CB_Lcr!$DT121:$DT121</xm:f>
              <xm:sqref>DT121</xm:sqref>
            </x14:sparkline>
            <x14:sparkline>
              <xm:f>CB_Lcr!$DU121:$DU121</xm:f>
              <xm:sqref>DU121</xm:sqref>
            </x14:sparkline>
            <x14:sparkline>
              <xm:f>CB_Lcr!$DV121:$DV121</xm:f>
              <xm:sqref>DV121</xm:sqref>
            </x14:sparkline>
            <x14:sparkline>
              <xm:f>CB_Lcr!$DW121:$DW121</xm:f>
              <xm:sqref>DW121</xm:sqref>
            </x14:sparkline>
            <x14:sparkline>
              <xm:f>CB_Lcr!$DX121:$DX121</xm:f>
              <xm:sqref>DX121</xm:sqref>
            </x14:sparkline>
            <x14:sparkline>
              <xm:f>CB_Lcr!$DY121:$DY121</xm:f>
              <xm:sqref>DY121</xm:sqref>
            </x14:sparkline>
            <x14:sparkline>
              <xm:f>CB_Lcr!$DZ121:$DZ121</xm:f>
              <xm:sqref>DZ121</xm:sqref>
            </x14:sparkline>
            <x14:sparkline>
              <xm:f>CB_Lcr!$EA121:$EA121</xm:f>
              <xm:sqref>EA121</xm:sqref>
            </x14:sparkline>
            <x14:sparkline>
              <xm:f>CB_Lcr!$EB121:$EB121</xm:f>
              <xm:sqref>EB121</xm:sqref>
            </x14:sparkline>
            <x14:sparkline>
              <xm:f>CB_Lcr!$EC121:$EC121</xm:f>
              <xm:sqref>EC121</xm:sqref>
            </x14:sparkline>
            <x14:sparkline>
              <xm:f>CB_Lcr!$ED121:$ED121</xm:f>
              <xm:sqref>ED121</xm:sqref>
            </x14:sparkline>
            <x14:sparkline>
              <xm:f>CB_Lcr!$EE121:$EE121</xm:f>
              <xm:sqref>EE121</xm:sqref>
            </x14:sparkline>
            <x14:sparkline>
              <xm:f>CB_Lcr!$EF121:$EF121</xm:f>
              <xm:sqref>EF121</xm:sqref>
            </x14:sparkline>
            <x14:sparkline>
              <xm:f>CB_Lcr!$EG121:$EG121</xm:f>
              <xm:sqref>EG121</xm:sqref>
            </x14:sparkline>
            <x14:sparkline>
              <xm:f>CB_Lcr!$EH121:$EH121</xm:f>
              <xm:sqref>EH121</xm:sqref>
            </x14:sparkline>
            <x14:sparkline>
              <xm:f>CB_Lcr!$EI121:$EI121</xm:f>
              <xm:sqref>EI121</xm:sqref>
            </x14:sparkline>
            <x14:sparkline>
              <xm:f>CB_Lcr!$EJ121:$EJ121</xm:f>
              <xm:sqref>EJ121</xm:sqref>
            </x14:sparkline>
            <x14:sparkline>
              <xm:f>CB_Lcr!$EK121:$EK121</xm:f>
              <xm:sqref>EK121</xm:sqref>
            </x14:sparkline>
            <x14:sparkline>
              <xm:f>CB_Lcr!$EL121:$EL121</xm:f>
              <xm:sqref>EL121</xm:sqref>
            </x14:sparkline>
            <x14:sparkline>
              <xm:f>CB_Lcr!$EM121:$EM121</xm:f>
              <xm:sqref>EM121</xm:sqref>
            </x14:sparkline>
            <x14:sparkline>
              <xm:f>CB_Lcr!$EN121:$EN121</xm:f>
              <xm:sqref>EN121</xm:sqref>
            </x14:sparkline>
            <x14:sparkline>
              <xm:f>CB_Lcr!$EO121:$EO121</xm:f>
              <xm:sqref>EO121</xm:sqref>
            </x14:sparkline>
            <x14:sparkline>
              <xm:f>CB_Lcr!$EP121:$EP121</xm:f>
              <xm:sqref>EP121</xm:sqref>
            </x14:sparkline>
            <x14:sparkline>
              <xm:f>CB_Lcr!$EQ121:$EQ121</xm:f>
              <xm:sqref>EQ121</xm:sqref>
            </x14:sparkline>
            <x14:sparkline>
              <xm:f>CB_Lcr!$ER121:$ER121</xm:f>
              <xm:sqref>ER121</xm:sqref>
            </x14:sparkline>
            <x14:sparkline>
              <xm:f>CB_Lcr!$ES121:$ES121</xm:f>
              <xm:sqref>ES121</xm:sqref>
            </x14:sparkline>
            <x14:sparkline>
              <xm:f>CB_Lcr!$ET121:$ET121</xm:f>
              <xm:sqref>ET121</xm:sqref>
            </x14:sparkline>
            <x14:sparkline>
              <xm:f>CB_Lcr!$EU121:$EU121</xm:f>
              <xm:sqref>EU121</xm:sqref>
            </x14:sparkline>
            <x14:sparkline>
              <xm:f>CB_Lcr!$EV121:$EV121</xm:f>
              <xm:sqref>EV121</xm:sqref>
            </x14:sparkline>
            <x14:sparkline>
              <xm:f>CB_Lcr!$EW121:$EW121</xm:f>
              <xm:sqref>EW121</xm:sqref>
            </x14:sparkline>
            <x14:sparkline>
              <xm:f>CB_Lcr!$EX121:$EX121</xm:f>
              <xm:sqref>EX121</xm:sqref>
            </x14:sparkline>
            <x14:sparkline>
              <xm:f>CB_Lcr!$EY121:$EY121</xm:f>
              <xm:sqref>EY121</xm:sqref>
            </x14:sparkline>
            <x14:sparkline>
              <xm:f>CB_Lcr!$EZ121:$EZ121</xm:f>
              <xm:sqref>EZ121</xm:sqref>
            </x14:sparkline>
            <x14:sparkline>
              <xm:f>CB_Lcr!$FA121:$FA121</xm:f>
              <xm:sqref>FA121</xm:sqref>
            </x14:sparkline>
            <x14:sparkline>
              <xm:f>CB_Lcr!$FB121:$FB121</xm:f>
              <xm:sqref>FB121</xm:sqref>
            </x14:sparkline>
            <x14:sparkline>
              <xm:f>CB_Lcr!$FC121:$FC121</xm:f>
              <xm:sqref>FC121</xm:sqref>
            </x14:sparkline>
            <x14:sparkline>
              <xm:f>CB_Lcr!$FD121:$FD121</xm:f>
              <xm:sqref>FD121</xm:sqref>
            </x14:sparkline>
            <x14:sparkline>
              <xm:f>CB_Lcr!$FE121:$FE121</xm:f>
              <xm:sqref>FE121</xm:sqref>
            </x14:sparkline>
            <x14:sparkline>
              <xm:f>CB_Lcr!$FF121:$FF121</xm:f>
              <xm:sqref>FF121</xm:sqref>
            </x14:sparkline>
            <x14:sparkline>
              <xm:f>CB_Lcr!$FG121:$FG121</xm:f>
              <xm:sqref>FG121</xm:sqref>
            </x14:sparkline>
            <x14:sparkline>
              <xm:f>CB_Lcr!$FH121:$FH121</xm:f>
              <xm:sqref>FH121</xm:sqref>
            </x14:sparkline>
            <x14:sparkline>
              <xm:f>CB_Lcr!$FI121:$FI121</xm:f>
              <xm:sqref>FI121</xm:sqref>
            </x14:sparkline>
            <x14:sparkline>
              <xm:f>CB_Lcr!$FJ121:$FJ121</xm:f>
              <xm:sqref>FJ121</xm:sqref>
            </x14:sparkline>
            <x14:sparkline>
              <xm:f>CB_Lcr!$FK121:$FK121</xm:f>
              <xm:sqref>FK121</xm:sqref>
            </x14:sparkline>
            <x14:sparkline>
              <xm:f>CB_Lcr!$FL121:$FL121</xm:f>
              <xm:sqref>FL121</xm:sqref>
            </x14:sparkline>
            <x14:sparkline>
              <xm:f>CB_Lcr!$FM121:$FM121</xm:f>
              <xm:sqref>FM121</xm:sqref>
            </x14:sparkline>
            <x14:sparkline>
              <xm:f>CB_Lcr!$FN121:$FN121</xm:f>
              <xm:sqref>FN121</xm:sqref>
            </x14:sparkline>
            <x14:sparkline>
              <xm:f>CB_Lcr!$FO121:$FO121</xm:f>
              <xm:sqref>FO121</xm:sqref>
            </x14:sparkline>
            <x14:sparkline>
              <xm:f>CB_Lcr!$FP121:$FP121</xm:f>
              <xm:sqref>FP121</xm:sqref>
            </x14:sparkline>
            <x14:sparkline>
              <xm:f>CB_Lcr!$FQ121:$FQ121</xm:f>
              <xm:sqref>FQ121</xm:sqref>
            </x14:sparkline>
            <x14:sparkline>
              <xm:f>CB_Lcr!$FR121:$FR121</xm:f>
              <xm:sqref>FR121</xm:sqref>
            </x14:sparkline>
            <x14:sparkline>
              <xm:f>CB_Lcr!$FS121:$FS121</xm:f>
              <xm:sqref>FS121</xm:sqref>
            </x14:sparkline>
            <x14:sparkline>
              <xm:f>CB_Lcr!$FT121:$FT121</xm:f>
              <xm:sqref>FT121</xm:sqref>
            </x14:sparkline>
            <x14:sparkline>
              <xm:f>CB_Lcr!$FU121:$FU121</xm:f>
              <xm:sqref>FU121</xm:sqref>
            </x14:sparkline>
            <x14:sparkline>
              <xm:f>CB_Lcr!$FV121:$FV121</xm:f>
              <xm:sqref>FV121</xm:sqref>
            </x14:sparkline>
            <x14:sparkline>
              <xm:f>CB_Lcr!$FW121:$FW121</xm:f>
              <xm:sqref>FW121</xm:sqref>
            </x14:sparkline>
            <x14:sparkline>
              <xm:f>CB_Lcr!$FX121:$FX121</xm:f>
              <xm:sqref>FX121</xm:sqref>
            </x14:sparkline>
            <x14:sparkline>
              <xm:f>CB_Lcr!$FY121:$FY121</xm:f>
              <xm:sqref>FY121</xm:sqref>
            </x14:sparkline>
            <x14:sparkline>
              <xm:f>CB_Lcr!$FZ121:$FZ121</xm:f>
              <xm:sqref>FZ121</xm:sqref>
            </x14:sparkline>
            <x14:sparkline>
              <xm:f>CB_Lcr!$GA121:$GA121</xm:f>
              <xm:sqref>GA121</xm:sqref>
            </x14:sparkline>
            <x14:sparkline>
              <xm:f>CB_Lcr!$GB121:$GB121</xm:f>
              <xm:sqref>GB121</xm:sqref>
            </x14:sparkline>
            <x14:sparkline>
              <xm:f>CB_Lcr!$GC121:$GC121</xm:f>
              <xm:sqref>GC121</xm:sqref>
            </x14:sparkline>
            <x14:sparkline>
              <xm:f>CB_Lcr!$GD121:$GD121</xm:f>
              <xm:sqref>GD121</xm:sqref>
            </x14:sparkline>
            <x14:sparkline>
              <xm:f>CB_Lcr!$GE121:$GE121</xm:f>
              <xm:sqref>GE121</xm:sqref>
            </x14:sparkline>
            <x14:sparkline>
              <xm:f>CB_Lcr!$GF121:$GF121</xm:f>
              <xm:sqref>GF121</xm:sqref>
            </x14:sparkline>
            <x14:sparkline>
              <xm:f>CB_Lcr!$GG121:$GG121</xm:f>
              <xm:sqref>GG121</xm:sqref>
            </x14:sparkline>
            <x14:sparkline>
              <xm:f>CB_Lcr!$GH121:$GH121</xm:f>
              <xm:sqref>GH121</xm:sqref>
            </x14:sparkline>
            <x14:sparkline>
              <xm:f>CB_Lcr!$GI121:$GI121</xm:f>
              <xm:sqref>GI121</xm:sqref>
            </x14:sparkline>
            <x14:sparkline>
              <xm:f>CB_Lcr!$GJ121:$GJ121</xm:f>
              <xm:sqref>GJ121</xm:sqref>
            </x14:sparkline>
            <x14:sparkline>
              <xm:f>CB_Lcr!$GK121:$GK121</xm:f>
              <xm:sqref>GK121</xm:sqref>
            </x14:sparkline>
            <x14:sparkline>
              <xm:f>CB_Lcr!$GL121:$GL121</xm:f>
              <xm:sqref>GL121</xm:sqref>
            </x14:sparkline>
            <x14:sparkline>
              <xm:f>CB_Lcr!$GM121:$GM121</xm:f>
              <xm:sqref>GM121</xm:sqref>
            </x14:sparkline>
            <x14:sparkline>
              <xm:f>CB_Lcr!$GN121:$GN121</xm:f>
              <xm:sqref>GN121</xm:sqref>
            </x14:sparkline>
            <x14:sparkline>
              <xm:f>CB_Lcr!$GO121:$GO121</xm:f>
              <xm:sqref>GO121</xm:sqref>
            </x14:sparkline>
            <x14:sparkline>
              <xm:f>CB_Lcr!$GP121:$GP121</xm:f>
              <xm:sqref>GP121</xm:sqref>
            </x14:sparkline>
            <x14:sparkline>
              <xm:f>CB_Lcr!$GQ121:$GQ121</xm:f>
              <xm:sqref>GQ121</xm:sqref>
            </x14:sparkline>
            <x14:sparkline>
              <xm:f>CB_Lcr!$GR121:$GR121</xm:f>
              <xm:sqref>GR121</xm:sqref>
            </x14:sparkline>
            <x14:sparkline>
              <xm:f>CB_Lcr!$GS121:$GS121</xm:f>
              <xm:sqref>GS121</xm:sqref>
            </x14:sparkline>
            <x14:sparkline>
              <xm:f>CB_Lcr!$GT121:$GT121</xm:f>
              <xm:sqref>GT121</xm:sqref>
            </x14:sparkline>
            <x14:sparkline>
              <xm:f>CB_Lcr!$GU121:$GU121</xm:f>
              <xm:sqref>GU121</xm:sqref>
            </x14:sparkline>
            <x14:sparkline>
              <xm:f>CB_Lcr!$GV121:$GV121</xm:f>
              <xm:sqref>GV121</xm:sqref>
            </x14:sparkline>
            <x14:sparkline>
              <xm:f>CB_Lcr!$GW121:$GW121</xm:f>
              <xm:sqref>GW121</xm:sqref>
            </x14:sparkline>
            <x14:sparkline>
              <xm:f>CB_Lcr!$GX121:$GX121</xm:f>
              <xm:sqref>GX121</xm:sqref>
            </x14:sparkline>
            <x14:sparkline>
              <xm:f>CB_Lcr!$GY121:$GY121</xm:f>
              <xm:sqref>GY121</xm:sqref>
            </x14:sparkline>
            <x14:sparkline>
              <xm:f>CB_Lcr!$GZ121:$GZ121</xm:f>
              <xm:sqref>GZ121</xm:sqref>
            </x14:sparkline>
            <x14:sparkline>
              <xm:f>CB_Lcr!$HA121:$HA121</xm:f>
              <xm:sqref>HA121</xm:sqref>
            </x14:sparkline>
            <x14:sparkline>
              <xm:f>CB_Lcr!$HB121:$HB121</xm:f>
              <xm:sqref>HB121</xm:sqref>
            </x14:sparkline>
            <x14:sparkline>
              <xm:f>CB_Lcr!$HC121:$HC121</xm:f>
              <xm:sqref>HC121</xm:sqref>
            </x14:sparkline>
            <x14:sparkline>
              <xm:f>CB_Lcr!$HD121:$HD121</xm:f>
              <xm:sqref>HD121</xm:sqref>
            </x14:sparkline>
            <x14:sparkline>
              <xm:f>CB_Lcr!$HE121:$HE121</xm:f>
              <xm:sqref>HE121</xm:sqref>
            </x14:sparkline>
            <x14:sparkline>
              <xm:f>CB_Lcr!$HF121:$HF121</xm:f>
              <xm:sqref>HF121</xm:sqref>
            </x14:sparkline>
            <x14:sparkline>
              <xm:f>CB_Lcr!$HG121:$HG121</xm:f>
              <xm:sqref>HG121</xm:sqref>
            </x14:sparkline>
            <x14:sparkline>
              <xm:f>CB_Lcr!$HH121:$HH121</xm:f>
              <xm:sqref>HH121</xm:sqref>
            </x14:sparkline>
            <x14:sparkline>
              <xm:f>CB_Lcr!$HI121:$HI121</xm:f>
              <xm:sqref>HI121</xm:sqref>
            </x14:sparkline>
            <x14:sparkline>
              <xm:f>CB_Lcr!$HJ121:$HJ121</xm:f>
              <xm:sqref>HJ121</xm:sqref>
            </x14:sparkline>
            <x14:sparkline>
              <xm:f>CB_Lcr!$HK121:$HK121</xm:f>
              <xm:sqref>HK121</xm:sqref>
            </x14:sparkline>
            <x14:sparkline>
              <xm:f>CB_Lcr!$HL121:$HL121</xm:f>
              <xm:sqref>HL121</xm:sqref>
            </x14:sparkline>
            <x14:sparkline>
              <xm:f>CB_Lcr!$HM121:$HM121</xm:f>
              <xm:sqref>HM121</xm:sqref>
            </x14:sparkline>
            <x14:sparkline>
              <xm:f>CB_Lcr!$HN121:$HN121</xm:f>
              <xm:sqref>HN121</xm:sqref>
            </x14:sparkline>
            <x14:sparkline>
              <xm:f>CB_Lcr!$HO121:$HO121</xm:f>
              <xm:sqref>HO121</xm:sqref>
            </x14:sparkline>
            <x14:sparkline>
              <xm:f>CB_Lcr!$HP121:$HP121</xm:f>
              <xm:sqref>HP121</xm:sqref>
            </x14:sparkline>
            <x14:sparkline>
              <xm:f>CB_Lcr!$HQ121:$HQ121</xm:f>
              <xm:sqref>HQ121</xm:sqref>
            </x14:sparkline>
            <x14:sparkline>
              <xm:f>CB_Lcr!$HR121:$HR121</xm:f>
              <xm:sqref>HR121</xm:sqref>
            </x14:sparkline>
            <x14:sparkline>
              <xm:f>CB_Lcr!$HS121:$HS121</xm:f>
              <xm:sqref>HS121</xm:sqref>
            </x14:sparkline>
            <x14:sparkline>
              <xm:f>CB_Lcr!$HT121:$HT121</xm:f>
              <xm:sqref>HT121</xm:sqref>
            </x14:sparkline>
            <x14:sparkline>
              <xm:f>CB_Lcr!$HU121:$HU121</xm:f>
              <xm:sqref>HU121</xm:sqref>
            </x14:sparkline>
            <x14:sparkline>
              <xm:f>CB_Lcr!$HV121:$HV121</xm:f>
              <xm:sqref>HV121</xm:sqref>
            </x14:sparkline>
            <x14:sparkline>
              <xm:f>CB_Lcr!$HW121:$HW121</xm:f>
              <xm:sqref>HW121</xm:sqref>
            </x14:sparkline>
            <x14:sparkline>
              <xm:f>CB_Lcr!$HX121:$HX121</xm:f>
              <xm:sqref>HX121</xm:sqref>
            </x14:sparkline>
            <x14:sparkline>
              <xm:f>CB_Lcr!$HY121:$HY121</xm:f>
              <xm:sqref>HY121</xm:sqref>
            </x14:sparkline>
            <x14:sparkline>
              <xm:f>CB_Lcr!$HZ121:$HZ121</xm:f>
              <xm:sqref>HZ121</xm:sqref>
            </x14:sparkline>
            <x14:sparkline>
              <xm:f>CB_Lcr!$IA121:$IA121</xm:f>
              <xm:sqref>IA121</xm:sqref>
            </x14:sparkline>
            <x14:sparkline>
              <xm:f>CB_Lcr!$IB121:$IB121</xm:f>
              <xm:sqref>IB121</xm:sqref>
            </x14:sparkline>
            <x14:sparkline>
              <xm:f>CB_Lcr!$IC121:$IC121</xm:f>
              <xm:sqref>IC121</xm:sqref>
            </x14:sparkline>
            <x14:sparkline>
              <xm:f>CB_Lcr!$ID121:$ID121</xm:f>
              <xm:sqref>ID121</xm:sqref>
            </x14:sparkline>
            <x14:sparkline>
              <xm:f>CB_Lcr!$IE121:$IE121</xm:f>
              <xm:sqref>IE121</xm:sqref>
            </x14:sparkline>
            <x14:sparkline>
              <xm:f>CB_Lcr!$IF121:$IF121</xm:f>
              <xm:sqref>IF121</xm:sqref>
            </x14:sparkline>
            <x14:sparkline>
              <xm:f>CB_Lcr!$IG121:$IG121</xm:f>
              <xm:sqref>IG121</xm:sqref>
            </x14:sparkline>
            <x14:sparkline>
              <xm:f>CB_Lcr!$IH121:$IH121</xm:f>
              <xm:sqref>IH121</xm:sqref>
            </x14:sparkline>
            <x14:sparkline>
              <xm:f>CB_Lcr!$II121:$II121</xm:f>
              <xm:sqref>II121</xm:sqref>
            </x14:sparkline>
            <x14:sparkline>
              <xm:f>CB_Lcr!$IJ121:$IJ121</xm:f>
              <xm:sqref>IJ121</xm:sqref>
            </x14:sparkline>
            <x14:sparkline>
              <xm:f>CB_Lcr!$IK121:$IK121</xm:f>
              <xm:sqref>IK121</xm:sqref>
            </x14:sparkline>
            <x14:sparkline>
              <xm:f>CB_Lcr!$IL121:$IL121</xm:f>
              <xm:sqref>IL121</xm:sqref>
            </x14:sparkline>
            <x14:sparkline>
              <xm:f>CB_Lcr!$IM121:$IM121</xm:f>
              <xm:sqref>IM121</xm:sqref>
            </x14:sparkline>
            <x14:sparkline>
              <xm:f>CB_Lcr!$IN121:$IN121</xm:f>
              <xm:sqref>IN121</xm:sqref>
            </x14:sparkline>
            <x14:sparkline>
              <xm:f>CB_Lcr!$IO121:$IO121</xm:f>
              <xm:sqref>IO121</xm:sqref>
            </x14:sparkline>
            <x14:sparkline>
              <xm:f>CB_Lcr!$IP121:$IP121</xm:f>
              <xm:sqref>IP121</xm:sqref>
            </x14:sparkline>
            <x14:sparkline>
              <xm:f>CB_Lcr!$IQ121:$IQ121</xm:f>
              <xm:sqref>IQ121</xm:sqref>
            </x14:sparkline>
            <x14:sparkline>
              <xm:f>CB_Lcr!$IR121:$IR121</xm:f>
              <xm:sqref>IR121</xm:sqref>
            </x14:sparkline>
            <x14:sparkline>
              <xm:f>CB_Lcr!$IS121:$IS121</xm:f>
              <xm:sqref>IS121</xm:sqref>
            </x14:sparkline>
            <x14:sparkline>
              <xm:f>CB_Lcr!$IT121:$IT121</xm:f>
              <xm:sqref>IT121</xm:sqref>
            </x14:sparkline>
            <x14:sparkline>
              <xm:f>CB_Lcr!$IU121:$IU121</xm:f>
              <xm:sqref>IU121</xm:sqref>
            </x14:sparkline>
            <x14:sparkline>
              <xm:f>CB_Lcr!$IV121:$IV121</xm:f>
              <xm:sqref>IV121</xm:sqref>
            </x14:sparkline>
            <x14:sparkline>
              <xm:f>CB_Lcr!$IW121:$IW121</xm:f>
              <xm:sqref>IW121</xm:sqref>
            </x14:sparkline>
            <x14:sparkline>
              <xm:f>CB_Lcr!$IX121:$IX121</xm:f>
              <xm:sqref>IX121</xm:sqref>
            </x14:sparkline>
            <x14:sparkline>
              <xm:f>CB_Lcr!$IY121:$IY121</xm:f>
              <xm:sqref>IY121</xm:sqref>
            </x14:sparkline>
            <x14:sparkline>
              <xm:f>CB_Lcr!$IZ121:$IZ121</xm:f>
              <xm:sqref>IZ121</xm:sqref>
            </x14:sparkline>
            <x14:sparkline>
              <xm:f>CB_Lcr!$JA121:$JA121</xm:f>
              <xm:sqref>JA121</xm:sqref>
            </x14:sparkline>
            <x14:sparkline>
              <xm:f>CB_Lcr!$JB121:$JB121</xm:f>
              <xm:sqref>JB121</xm:sqref>
            </x14:sparkline>
            <x14:sparkline>
              <xm:f>CB_Lcr!$JC121:$JC121</xm:f>
              <xm:sqref>JC121</xm:sqref>
            </x14:sparkline>
            <x14:sparkline>
              <xm:f>CB_Lcr!$JD121:$JD121</xm:f>
              <xm:sqref>JD121</xm:sqref>
            </x14:sparkline>
            <x14:sparkline>
              <xm:f>CB_Lcr!$JE121:$JE121</xm:f>
              <xm:sqref>JE121</xm:sqref>
            </x14:sparkline>
            <x14:sparkline>
              <xm:f>CB_Lcr!$JF121:$JF121</xm:f>
              <xm:sqref>JF121</xm:sqref>
            </x14:sparkline>
            <x14:sparkline>
              <xm:f>CB_Lcr!$JG121:$JG121</xm:f>
              <xm:sqref>JG121</xm:sqref>
            </x14:sparkline>
            <x14:sparkline>
              <xm:f>CB_Lcr!$JH121:$JH121</xm:f>
              <xm:sqref>JH121</xm:sqref>
            </x14:sparkline>
            <x14:sparkline>
              <xm:f>CB_Lcr!$JI121:$JI121</xm:f>
              <xm:sqref>JI121</xm:sqref>
            </x14:sparkline>
            <x14:sparkline>
              <xm:f>CB_Lcr!$JJ121:$JJ121</xm:f>
              <xm:sqref>JJ121</xm:sqref>
            </x14:sparkline>
            <x14:sparkline>
              <xm:f>CB_Lcr!$JK121:$JK121</xm:f>
              <xm:sqref>JK121</xm:sqref>
            </x14:sparkline>
            <x14:sparkline>
              <xm:f>CB_Lcr!$JL121:$JL121</xm:f>
              <xm:sqref>JL121</xm:sqref>
            </x14:sparkline>
            <x14:sparkline>
              <xm:f>CB_Lcr!$JM121:$JM121</xm:f>
              <xm:sqref>JM121</xm:sqref>
            </x14:sparkline>
            <x14:sparkline>
              <xm:f>CB_Lcr!$JN121:$JN121</xm:f>
              <xm:sqref>JN121</xm:sqref>
            </x14:sparkline>
            <x14:sparkline>
              <xm:f>CB_Lcr!$JO121:$JO121</xm:f>
              <xm:sqref>JO121</xm:sqref>
            </x14:sparkline>
            <x14:sparkline>
              <xm:f>CB_Lcr!$JP121:$JP121</xm:f>
              <xm:sqref>JP121</xm:sqref>
            </x14:sparkline>
            <x14:sparkline>
              <xm:f>CB_Lcr!$JQ121:$JQ121</xm:f>
              <xm:sqref>JQ121</xm:sqref>
            </x14:sparkline>
            <x14:sparkline>
              <xm:f>CB_Lcr!$JR121:$JR121</xm:f>
              <xm:sqref>JR121</xm:sqref>
            </x14:sparkline>
            <x14:sparkline>
              <xm:f>CB_Lcr!$JS121:$JS121</xm:f>
              <xm:sqref>JS121</xm:sqref>
            </x14:sparkline>
            <x14:sparkline>
              <xm:f>CB_Lcr!$JT121:$JT121</xm:f>
              <xm:sqref>JT121</xm:sqref>
            </x14:sparkline>
            <x14:sparkline>
              <xm:f>CB_Lcr!$JU121:$JU121</xm:f>
              <xm:sqref>JU121</xm:sqref>
            </x14:sparkline>
            <x14:sparkline>
              <xm:f>CB_Lcr!$JV121:$JV121</xm:f>
              <xm:sqref>JV121</xm:sqref>
            </x14:sparkline>
            <x14:sparkline>
              <xm:f>CB_Lcr!$JW121:$JW121</xm:f>
              <xm:sqref>JW121</xm:sqref>
            </x14:sparkline>
            <x14:sparkline>
              <xm:f>CB_Lcr!$JX121:$JX121</xm:f>
              <xm:sqref>JX121</xm:sqref>
            </x14:sparkline>
            <x14:sparkline>
              <xm:f>CB_Lcr!$JY121:$JY121</xm:f>
              <xm:sqref>JY121</xm:sqref>
            </x14:sparkline>
            <x14:sparkline>
              <xm:f>CB_Lcr!$JZ121:$JZ121</xm:f>
              <xm:sqref>JZ121</xm:sqref>
            </x14:sparkline>
            <x14:sparkline>
              <xm:f>CB_Lcr!$KA121:$KA121</xm:f>
              <xm:sqref>KA121</xm:sqref>
            </x14:sparkline>
            <x14:sparkline>
              <xm:f>CB_Lcr!$KB121:$KB121</xm:f>
              <xm:sqref>KB121</xm:sqref>
            </x14:sparkline>
            <x14:sparkline>
              <xm:f>CB_Lcr!$KC121:$KC121</xm:f>
              <xm:sqref>KC121</xm:sqref>
            </x14:sparkline>
            <x14:sparkline>
              <xm:f>CB_Lcr!$KD121:$KD121</xm:f>
              <xm:sqref>KD121</xm:sqref>
            </x14:sparkline>
            <x14:sparkline>
              <xm:f>CB_Lcr!$KE121:$KE121</xm:f>
              <xm:sqref>KE121</xm:sqref>
            </x14:sparkline>
            <x14:sparkline>
              <xm:f>CB_Lcr!$KF121:$KF121</xm:f>
              <xm:sqref>KF121</xm:sqref>
            </x14:sparkline>
            <x14:sparkline>
              <xm:f>CB_Lcr!$KG121:$KG121</xm:f>
              <xm:sqref>KG121</xm:sqref>
            </x14:sparkline>
            <x14:sparkline>
              <xm:f>CB_Lcr!$KH121:$KH121</xm:f>
              <xm:sqref>KH121</xm:sqref>
            </x14:sparkline>
            <x14:sparkline>
              <xm:f>CB_Lcr!$KI121:$KI121</xm:f>
              <xm:sqref>KI121</xm:sqref>
            </x14:sparkline>
            <x14:sparkline>
              <xm:f>CB_Lcr!$KJ121:$KJ121</xm:f>
              <xm:sqref>KJ121</xm:sqref>
            </x14:sparkline>
            <x14:sparkline>
              <xm:f>CB_Lcr!$KK121:$KK121</xm:f>
              <xm:sqref>KK121</xm:sqref>
            </x14:sparkline>
            <x14:sparkline>
              <xm:f>CB_Lcr!$KL121:$KL121</xm:f>
              <xm:sqref>KL121</xm:sqref>
            </x14:sparkline>
            <x14:sparkline>
              <xm:f>CB_Lcr!$KM121:$KM121</xm:f>
              <xm:sqref>KM121</xm:sqref>
            </x14:sparkline>
            <x14:sparkline>
              <xm:f>CB_Lcr!$KN121:$KN121</xm:f>
              <xm:sqref>KN121</xm:sqref>
            </x14:sparkline>
            <x14:sparkline>
              <xm:f>CB_Lcr!$KO121:$KO121</xm:f>
              <xm:sqref>KO121</xm:sqref>
            </x14:sparkline>
            <x14:sparkline>
              <xm:f>CB_Lcr!$KP121:$KP121</xm:f>
              <xm:sqref>KP121</xm:sqref>
            </x14:sparkline>
            <x14:sparkline>
              <xm:f>CB_Lcr!$KQ121:$KQ121</xm:f>
              <xm:sqref>KQ121</xm:sqref>
            </x14:sparkline>
            <x14:sparkline>
              <xm:f>CB_Lcr!$KR121:$KR121</xm:f>
              <xm:sqref>KR121</xm:sqref>
            </x14:sparkline>
            <x14:sparkline>
              <xm:f>CB_Lcr!$KS121:$KS121</xm:f>
              <xm:sqref>KS121</xm:sqref>
            </x14:sparkline>
            <x14:sparkline>
              <xm:f>CB_Lcr!$KT121:$KT121</xm:f>
              <xm:sqref>KT121</xm:sqref>
            </x14:sparkline>
            <x14:sparkline>
              <xm:f>CB_Lcr!$KU121:$KU121</xm:f>
              <xm:sqref>KU121</xm:sqref>
            </x14:sparkline>
            <x14:sparkline>
              <xm:f>CB_Lcr!$KV121:$KV121</xm:f>
              <xm:sqref>KV121</xm:sqref>
            </x14:sparkline>
            <x14:sparkline>
              <xm:f>CB_Lcr!$KW121:$KW121</xm:f>
              <xm:sqref>KW121</xm:sqref>
            </x14:sparkline>
            <x14:sparkline>
              <xm:f>CB_Lcr!$KX121:$KX121</xm:f>
              <xm:sqref>KX121</xm:sqref>
            </x14:sparkline>
            <x14:sparkline>
              <xm:f>CB_Lcr!$KY121:$KY121</xm:f>
              <xm:sqref>KY121</xm:sqref>
            </x14:sparkline>
            <x14:sparkline>
              <xm:f>CB_Lcr!$KZ121:$KZ121</xm:f>
              <xm:sqref>KZ121</xm:sqref>
            </x14:sparkline>
            <x14:sparkline>
              <xm:f>CB_Lcr!$LA121:$LA121</xm:f>
              <xm:sqref>LA121</xm:sqref>
            </x14:sparkline>
            <x14:sparkline>
              <xm:f>CB_Lcr!$LB121:$LB121</xm:f>
              <xm:sqref>LB121</xm:sqref>
            </x14:sparkline>
            <x14:sparkline>
              <xm:f>CB_Lcr!$LC121:$LC121</xm:f>
              <xm:sqref>LC121</xm:sqref>
            </x14:sparkline>
            <x14:sparkline>
              <xm:f>CB_Lcr!$LD121:$LD121</xm:f>
              <xm:sqref>LD121</xm:sqref>
            </x14:sparkline>
            <x14:sparkline>
              <xm:f>CB_Lcr!$LE121:$LE121</xm:f>
              <xm:sqref>LE121</xm:sqref>
            </x14:sparkline>
            <x14:sparkline>
              <xm:f>CB_Lcr!$LF121:$LF121</xm:f>
              <xm:sqref>LF121</xm:sqref>
            </x14:sparkline>
            <x14:sparkline>
              <xm:f>CB_Lcr!$LG121:$LG121</xm:f>
              <xm:sqref>LG121</xm:sqref>
            </x14:sparkline>
            <x14:sparkline>
              <xm:f>CB_Lcr!$LH121:$LH121</xm:f>
              <xm:sqref>LH121</xm:sqref>
            </x14:sparkline>
            <x14:sparkline>
              <xm:f>CB_Lcr!$LI121:$LI121</xm:f>
              <xm:sqref>LI121</xm:sqref>
            </x14:sparkline>
            <x14:sparkline>
              <xm:f>CB_Lcr!$LJ121:$LJ121</xm:f>
              <xm:sqref>LJ121</xm:sqref>
            </x14:sparkline>
            <x14:sparkline>
              <xm:f>CB_Lcr!$LK121:$LK121</xm:f>
              <xm:sqref>LK121</xm:sqref>
            </x14:sparkline>
            <x14:sparkline>
              <xm:f>CB_Lcr!$LL121:$LL121</xm:f>
              <xm:sqref>LL121</xm:sqref>
            </x14:sparkline>
            <x14:sparkline>
              <xm:f>CB_Lcr!$LM121:$LM121</xm:f>
              <xm:sqref>LM121</xm:sqref>
            </x14:sparkline>
            <x14:sparkline>
              <xm:f>CB_Lcr!$LN121:$LN121</xm:f>
              <xm:sqref>LN121</xm:sqref>
            </x14:sparkline>
            <x14:sparkline>
              <xm:f>CB_Lcr!$LO121:$LO121</xm:f>
              <xm:sqref>LO121</xm:sqref>
            </x14:sparkline>
            <x14:sparkline>
              <xm:f>CB_Lcr!$LP121:$LP121</xm:f>
              <xm:sqref>LP121</xm:sqref>
            </x14:sparkline>
            <x14:sparkline>
              <xm:f>CB_Lcr!$LQ121:$LQ121</xm:f>
              <xm:sqref>LQ121</xm:sqref>
            </x14:sparkline>
            <x14:sparkline>
              <xm:f>CB_Lcr!$LR121:$LR121</xm:f>
              <xm:sqref>LR121</xm:sqref>
            </x14:sparkline>
            <x14:sparkline>
              <xm:f>CB_Lcr!$LS121:$LS121</xm:f>
              <xm:sqref>LS121</xm:sqref>
            </x14:sparkline>
            <x14:sparkline>
              <xm:f>CB_Lcr!$LT121:$LT121</xm:f>
              <xm:sqref>LT121</xm:sqref>
            </x14:sparkline>
            <x14:sparkline>
              <xm:f>CB_Lcr!$LU121:$LU121</xm:f>
              <xm:sqref>LU121</xm:sqref>
            </x14:sparkline>
            <x14:sparkline>
              <xm:f>CB_Lcr!$LV121:$LV121</xm:f>
              <xm:sqref>LV121</xm:sqref>
            </x14:sparkline>
            <x14:sparkline>
              <xm:f>CB_Lcr!$LW121:$LW121</xm:f>
              <xm:sqref>LW121</xm:sqref>
            </x14:sparkline>
            <x14:sparkline>
              <xm:f>CB_Lcr!$LX121:$LX121</xm:f>
              <xm:sqref>LX121</xm:sqref>
            </x14:sparkline>
            <x14:sparkline>
              <xm:f>CB_Lcr!$LY121:$LY121</xm:f>
              <xm:sqref>LY121</xm:sqref>
            </x14:sparkline>
            <x14:sparkline>
              <xm:f>CB_Lcr!$LZ121:$LZ121</xm:f>
              <xm:sqref>LZ121</xm:sqref>
            </x14:sparkline>
            <x14:sparkline>
              <xm:f>CB_Lcr!$MA121:$MA121</xm:f>
              <xm:sqref>MA121</xm:sqref>
            </x14:sparkline>
            <x14:sparkline>
              <xm:f>CB_Lcr!$MB121:$MB121</xm:f>
              <xm:sqref>MB121</xm:sqref>
            </x14:sparkline>
            <x14:sparkline>
              <xm:f>CB_Lcr!$MC121:$MC121</xm:f>
              <xm:sqref>MC121</xm:sqref>
            </x14:sparkline>
            <x14:sparkline>
              <xm:f>CB_Lcr!$MD121:$MD121</xm:f>
              <xm:sqref>MD121</xm:sqref>
            </x14:sparkline>
            <x14:sparkline>
              <xm:f>CB_Lcr!$ME121:$ME121</xm:f>
              <xm:sqref>ME121</xm:sqref>
            </x14:sparkline>
            <x14:sparkline>
              <xm:f>CB_Lcr!$MF121:$MF121</xm:f>
              <xm:sqref>MF121</xm:sqref>
            </x14:sparkline>
            <x14:sparkline>
              <xm:f>CB_Lcr!$MG121:$MG121</xm:f>
              <xm:sqref>MG121</xm:sqref>
            </x14:sparkline>
            <x14:sparkline>
              <xm:f>CB_Lcr!$MH121:$MH121</xm:f>
              <xm:sqref>MH121</xm:sqref>
            </x14:sparkline>
            <x14:sparkline>
              <xm:f>CB_Lcr!$MI121:$MI121</xm:f>
              <xm:sqref>MI121</xm:sqref>
            </x14:sparkline>
            <x14:sparkline>
              <xm:f>CB_Lcr!$MJ121:$MJ121</xm:f>
              <xm:sqref>MJ121</xm:sqref>
            </x14:sparkline>
            <x14:sparkline>
              <xm:f>CB_Lcr!$MK121:$MK121</xm:f>
              <xm:sqref>MK121</xm:sqref>
            </x14:sparkline>
            <x14:sparkline>
              <xm:f>CB_Lcr!$ML121:$ML121</xm:f>
              <xm:sqref>ML121</xm:sqref>
            </x14:sparkline>
            <x14:sparkline>
              <xm:f>CB_Lcr!$MM121:$MM121</xm:f>
              <xm:sqref>MM121</xm:sqref>
            </x14:sparkline>
            <x14:sparkline>
              <xm:f>CB_Lcr!$MN121:$MN121</xm:f>
              <xm:sqref>MN121</xm:sqref>
            </x14:sparkline>
            <x14:sparkline>
              <xm:f>CB_Lcr!$MO121:$MO121</xm:f>
              <xm:sqref>MO121</xm:sqref>
            </x14:sparkline>
            <x14:sparkline>
              <xm:f>CB_Lcr!$MP121:$MP121</xm:f>
              <xm:sqref>MP121</xm:sqref>
            </x14:sparkline>
            <x14:sparkline>
              <xm:f>CB_Lcr!$MQ121:$MQ121</xm:f>
              <xm:sqref>MQ121</xm:sqref>
            </x14:sparkline>
            <x14:sparkline>
              <xm:f>CB_Lcr!$MR121:$MR121</xm:f>
              <xm:sqref>MR121</xm:sqref>
            </x14:sparkline>
            <x14:sparkline>
              <xm:f>CB_Lcr!$MS121:$MS121</xm:f>
              <xm:sqref>MS121</xm:sqref>
            </x14:sparkline>
            <x14:sparkline>
              <xm:f>CB_Lcr!$MT121:$MT121</xm:f>
              <xm:sqref>MT121</xm:sqref>
            </x14:sparkline>
            <x14:sparkline>
              <xm:f>CB_Lcr!$MU121:$MU121</xm:f>
              <xm:sqref>MU121</xm:sqref>
            </x14:sparkline>
            <x14:sparkline>
              <xm:f>CB_Lcr!$MV121:$MV121</xm:f>
              <xm:sqref>MV121</xm:sqref>
            </x14:sparkline>
            <x14:sparkline>
              <xm:f>CB_Lcr!$MW121:$MW121</xm:f>
              <xm:sqref>MW121</xm:sqref>
            </x14:sparkline>
            <x14:sparkline>
              <xm:f>CB_Lcr!$MX121:$MX121</xm:f>
              <xm:sqref>MX121</xm:sqref>
            </x14:sparkline>
            <x14:sparkline>
              <xm:f>CB_Lcr!$MY121:$MY121</xm:f>
              <xm:sqref>MY121</xm:sqref>
            </x14:sparkline>
            <x14:sparkline>
              <xm:f>CB_Lcr!$MZ121:$MZ121</xm:f>
              <xm:sqref>MZ121</xm:sqref>
            </x14:sparkline>
            <x14:sparkline>
              <xm:f>CB_Lcr!$NA121:$NA121</xm:f>
              <xm:sqref>NA121</xm:sqref>
            </x14:sparkline>
            <x14:sparkline>
              <xm:f>CB_Lcr!$NB121:$NB121</xm:f>
              <xm:sqref>NB121</xm:sqref>
            </x14:sparkline>
            <x14:sparkline>
              <xm:f>CB_Lcr!$NC121:$NC121</xm:f>
              <xm:sqref>NC121</xm:sqref>
            </x14:sparkline>
            <x14:sparkline>
              <xm:f>CB_Lcr!$ND121:$ND121</xm:f>
              <xm:sqref>ND121</xm:sqref>
            </x14:sparkline>
            <x14:sparkline>
              <xm:f>CB_Lcr!$NE121:$NE121</xm:f>
              <xm:sqref>NE121</xm:sqref>
            </x14:sparkline>
            <x14:sparkline>
              <xm:f>CB_Lcr!$NF121:$NF121</xm:f>
              <xm:sqref>NF121</xm:sqref>
            </x14:sparkline>
            <x14:sparkline>
              <xm:f>CB_Lcr!$NG121:$NG121</xm:f>
              <xm:sqref>NG121</xm:sqref>
            </x14:sparkline>
            <x14:sparkline>
              <xm:f>CB_Lcr!$NH121:$NH121</xm:f>
              <xm:sqref>NH121</xm:sqref>
            </x14:sparkline>
            <x14:sparkline>
              <xm:f>CB_Lcr!$NI121:$NI121</xm:f>
              <xm:sqref>NI121</xm:sqref>
            </x14:sparkline>
            <x14:sparkline>
              <xm:f>CB_Lcr!$NJ121:$NJ121</xm:f>
              <xm:sqref>NJ121</xm:sqref>
            </x14:sparkline>
            <x14:sparkline>
              <xm:f>CB_Lcr!$NK121:$NK121</xm:f>
              <xm:sqref>NK121</xm:sqref>
            </x14:sparkline>
            <x14:sparkline>
              <xm:f>CB_Lcr!$NL121:$NL121</xm:f>
              <xm:sqref>NL121</xm:sqref>
            </x14:sparkline>
            <x14:sparkline>
              <xm:f>CB_Lcr!$NM121:$NM121</xm:f>
              <xm:sqref>NM121</xm:sqref>
            </x14:sparkline>
            <x14:sparkline>
              <xm:f>CB_Lcr!$NN121:$NN121</xm:f>
              <xm:sqref>NN121</xm:sqref>
            </x14:sparkline>
            <x14:sparkline>
              <xm:f>CB_Lcr!$NO121:$NO121</xm:f>
              <xm:sqref>NO121</xm:sqref>
            </x14:sparkline>
            <x14:sparkline>
              <xm:f>CB_Lcr!$NP121:$NP121</xm:f>
              <xm:sqref>NP121</xm:sqref>
            </x14:sparkline>
            <x14:sparkline>
              <xm:f>CB_Lcr!$NQ121:$NQ121</xm:f>
              <xm:sqref>NQ121</xm:sqref>
            </x14:sparkline>
            <x14:sparkline>
              <xm:f>CB_Lcr!$NR121:$NR121</xm:f>
              <xm:sqref>NR121</xm:sqref>
            </x14:sparkline>
            <x14:sparkline>
              <xm:f>CB_Lcr!$NS121:$NS121</xm:f>
              <xm:sqref>NS121</xm:sqref>
            </x14:sparkline>
            <x14:sparkline>
              <xm:f>CB_Lcr!$NT121:$NT121</xm:f>
              <xm:sqref>NT121</xm:sqref>
            </x14:sparkline>
            <x14:sparkline>
              <xm:f>CB_Lcr!$NU121:$NU121</xm:f>
              <xm:sqref>NU121</xm:sqref>
            </x14:sparkline>
            <x14:sparkline>
              <xm:f>CB_Lcr!$NV121:$NV121</xm:f>
              <xm:sqref>NV121</xm:sqref>
            </x14:sparkline>
            <x14:sparkline>
              <xm:f>CB_Lcr!$NW121:$NW121</xm:f>
              <xm:sqref>NW121</xm:sqref>
            </x14:sparkline>
            <x14:sparkline>
              <xm:f>CB_Lcr!$NX121:$NX121</xm:f>
              <xm:sqref>NX121</xm:sqref>
            </x14:sparkline>
            <x14:sparkline>
              <xm:f>CB_Lcr!$NY121:$NY121</xm:f>
              <xm:sqref>NY121</xm:sqref>
            </x14:sparkline>
            <x14:sparkline>
              <xm:f>CB_Lcr!$NZ121:$NZ121</xm:f>
              <xm:sqref>NZ121</xm:sqref>
            </x14:sparkline>
            <x14:sparkline>
              <xm:f>CB_Lcr!$OA121:$OA121</xm:f>
              <xm:sqref>OA121</xm:sqref>
            </x14:sparkline>
            <x14:sparkline>
              <xm:f>CB_Lcr!$OB121:$OB121</xm:f>
              <xm:sqref>OB121</xm:sqref>
            </x14:sparkline>
            <x14:sparkline>
              <xm:f>CB_Lcr!$OC121:$OC121</xm:f>
              <xm:sqref>OC121</xm:sqref>
            </x14:sparkline>
            <x14:sparkline>
              <xm:f>CB_Lcr!$OD121:$OD121</xm:f>
              <xm:sqref>OD121</xm:sqref>
            </x14:sparkline>
            <x14:sparkline>
              <xm:f>CB_Lcr!$OE121:$OE121</xm:f>
              <xm:sqref>OE121</xm:sqref>
            </x14:sparkline>
            <x14:sparkline>
              <xm:f>CB_Lcr!$OF121:$OF121</xm:f>
              <xm:sqref>OF121</xm:sqref>
            </x14:sparkline>
            <x14:sparkline>
              <xm:f>CB_Lcr!$OG121:$OG121</xm:f>
              <xm:sqref>OG121</xm:sqref>
            </x14:sparkline>
            <x14:sparkline>
              <xm:f>CB_Lcr!$OH121:$OH121</xm:f>
              <xm:sqref>OH121</xm:sqref>
            </x14:sparkline>
            <x14:sparkline>
              <xm:f>CB_Lcr!$OI121:$OI121</xm:f>
              <xm:sqref>OI121</xm:sqref>
            </x14:sparkline>
            <x14:sparkline>
              <xm:f>CB_Lcr!$OJ121:$OJ121</xm:f>
              <xm:sqref>OJ121</xm:sqref>
            </x14:sparkline>
            <x14:sparkline>
              <xm:f>CB_Lcr!$OK121:$OK121</xm:f>
              <xm:sqref>OK121</xm:sqref>
            </x14:sparkline>
            <x14:sparkline>
              <xm:f>CB_Lcr!$OL121:$OL121</xm:f>
              <xm:sqref>OL121</xm:sqref>
            </x14:sparkline>
            <x14:sparkline>
              <xm:f>CB_Lcr!$OM121:$OM121</xm:f>
              <xm:sqref>OM121</xm:sqref>
            </x14:sparkline>
            <x14:sparkline>
              <xm:f>CB_Lcr!$ON121:$ON121</xm:f>
              <xm:sqref>ON121</xm:sqref>
            </x14:sparkline>
            <x14:sparkline>
              <xm:f>CB_Lcr!$OO121:$OO121</xm:f>
              <xm:sqref>OO121</xm:sqref>
            </x14:sparkline>
            <x14:sparkline>
              <xm:f>CB_Lcr!$OP121:$OP121</xm:f>
              <xm:sqref>OP121</xm:sqref>
            </x14:sparkline>
            <x14:sparkline>
              <xm:f>CB_Lcr!$OQ121:$OQ121</xm:f>
              <xm:sqref>OQ121</xm:sqref>
            </x14:sparkline>
            <x14:sparkline>
              <xm:f>CB_Lcr!$OR121:$OR121</xm:f>
              <xm:sqref>OR121</xm:sqref>
            </x14:sparkline>
            <x14:sparkline>
              <xm:f>CB_Lcr!$OS121:$OS121</xm:f>
              <xm:sqref>OS121</xm:sqref>
            </x14:sparkline>
            <x14:sparkline>
              <xm:f>CB_Lcr!$OT121:$OT121</xm:f>
              <xm:sqref>OT121</xm:sqref>
            </x14:sparkline>
            <x14:sparkline>
              <xm:f>CB_Lcr!$OU121:$OU121</xm:f>
              <xm:sqref>OU121</xm:sqref>
            </x14:sparkline>
            <x14:sparkline>
              <xm:f>CB_Lcr!$OV121:$OV121</xm:f>
              <xm:sqref>OV121</xm:sqref>
            </x14:sparkline>
            <x14:sparkline>
              <xm:f>CB_Lcr!$OW121:$OW121</xm:f>
              <xm:sqref>OW121</xm:sqref>
            </x14:sparkline>
            <x14:sparkline>
              <xm:f>CB_Lcr!$OX121:$OX121</xm:f>
              <xm:sqref>OX121</xm:sqref>
            </x14:sparkline>
            <x14:sparkline>
              <xm:f>CB_Lcr!$OY121:$OY121</xm:f>
              <xm:sqref>OY121</xm:sqref>
            </x14:sparkline>
            <x14:sparkline>
              <xm:f>CB_Lcr!$OZ121:$OZ121</xm:f>
              <xm:sqref>OZ121</xm:sqref>
            </x14:sparkline>
            <x14:sparkline>
              <xm:f>CB_Lcr!$PA121:$PA121</xm:f>
              <xm:sqref>PA121</xm:sqref>
            </x14:sparkline>
            <x14:sparkline>
              <xm:f>CB_Lcr!$PB121:$PB121</xm:f>
              <xm:sqref>PB121</xm:sqref>
            </x14:sparkline>
            <x14:sparkline>
              <xm:f>CB_Lcr!$PC121:$PC121</xm:f>
              <xm:sqref>PC121</xm:sqref>
            </x14:sparkline>
            <x14:sparkline>
              <xm:f>CB_Lcr!$PD121:$PD121</xm:f>
              <xm:sqref>PD121</xm:sqref>
            </x14:sparkline>
            <x14:sparkline>
              <xm:f>CB_Lcr!$PE121:$PE121</xm:f>
              <xm:sqref>PE121</xm:sqref>
            </x14:sparkline>
            <x14:sparkline>
              <xm:f>CB_Lcr!$PF121:$PF121</xm:f>
              <xm:sqref>PF121</xm:sqref>
            </x14:sparkline>
            <x14:sparkline>
              <xm:f>CB_Lcr!$PG121:$PG121</xm:f>
              <xm:sqref>PG121</xm:sqref>
            </x14:sparkline>
            <x14:sparkline>
              <xm:f>CB_Lcr!$PH121:$PH121</xm:f>
              <xm:sqref>PH121</xm:sqref>
            </x14:sparkline>
            <x14:sparkline>
              <xm:f>CB_Lcr!$PI121:$PI121</xm:f>
              <xm:sqref>PI121</xm:sqref>
            </x14:sparkline>
            <x14:sparkline>
              <xm:f>CB_Lcr!$PJ121:$PJ121</xm:f>
              <xm:sqref>PJ121</xm:sqref>
            </x14:sparkline>
            <x14:sparkline>
              <xm:f>CB_Lcr!$PK121:$PK121</xm:f>
              <xm:sqref>PK121</xm:sqref>
            </x14:sparkline>
            <x14:sparkline>
              <xm:f>CB_Lcr!$PL121:$PL121</xm:f>
              <xm:sqref>PL121</xm:sqref>
            </x14:sparkline>
            <x14:sparkline>
              <xm:f>CB_Lcr!$PM121:$PM121</xm:f>
              <xm:sqref>PM121</xm:sqref>
            </x14:sparkline>
            <x14:sparkline>
              <xm:f>CB_Lcr!$PN121:$PN121</xm:f>
              <xm:sqref>PN121</xm:sqref>
            </x14:sparkline>
            <x14:sparkline>
              <xm:f>CB_Lcr!$PO121:$PO121</xm:f>
              <xm:sqref>PO121</xm:sqref>
            </x14:sparkline>
            <x14:sparkline>
              <xm:f>CB_Lcr!$PP121:$PP121</xm:f>
              <xm:sqref>PP121</xm:sqref>
            </x14:sparkline>
            <x14:sparkline>
              <xm:f>CB_Lcr!$PQ121:$PQ121</xm:f>
              <xm:sqref>PQ121</xm:sqref>
            </x14:sparkline>
            <x14:sparkline>
              <xm:f>CB_Lcr!$PR121:$PR121</xm:f>
              <xm:sqref>PR121</xm:sqref>
            </x14:sparkline>
            <x14:sparkline>
              <xm:f>CB_Lcr!$PS121:$PS121</xm:f>
              <xm:sqref>PS121</xm:sqref>
            </x14:sparkline>
            <x14:sparkline>
              <xm:f>CB_Lcr!$PT121:$PT121</xm:f>
              <xm:sqref>PT121</xm:sqref>
            </x14:sparkline>
            <x14:sparkline>
              <xm:f>CB_Lcr!$PU121:$PU121</xm:f>
              <xm:sqref>PU121</xm:sqref>
            </x14:sparkline>
            <x14:sparkline>
              <xm:f>CB_Lcr!$PV121:$PV121</xm:f>
              <xm:sqref>PV121</xm:sqref>
            </x14:sparkline>
            <x14:sparkline>
              <xm:f>CB_Lcr!$PW121:$PW121</xm:f>
              <xm:sqref>PW121</xm:sqref>
            </x14:sparkline>
            <x14:sparkline>
              <xm:f>CB_Lcr!$PX121:$PX121</xm:f>
              <xm:sqref>PX121</xm:sqref>
            </x14:sparkline>
            <x14:sparkline>
              <xm:f>CB_Lcr!$PY121:$PY121</xm:f>
              <xm:sqref>PY121</xm:sqref>
            </x14:sparkline>
            <x14:sparkline>
              <xm:f>CB_Lcr!$PZ121:$PZ121</xm:f>
              <xm:sqref>PZ121</xm:sqref>
            </x14:sparkline>
            <x14:sparkline>
              <xm:f>CB_Lcr!$QA121:$QA121</xm:f>
              <xm:sqref>QA121</xm:sqref>
            </x14:sparkline>
            <x14:sparkline>
              <xm:f>CB_Lcr!$QB121:$QB121</xm:f>
              <xm:sqref>QB121</xm:sqref>
            </x14:sparkline>
            <x14:sparkline>
              <xm:f>CB_Lcr!$QC121:$QC121</xm:f>
              <xm:sqref>QC121</xm:sqref>
            </x14:sparkline>
            <x14:sparkline>
              <xm:f>CB_Lcr!$QD121:$QD121</xm:f>
              <xm:sqref>QD121</xm:sqref>
            </x14:sparkline>
            <x14:sparkline>
              <xm:f>CB_Lcr!$QE121:$QE121</xm:f>
              <xm:sqref>QE121</xm:sqref>
            </x14:sparkline>
            <x14:sparkline>
              <xm:f>CB_Lcr!$QF121:$QF121</xm:f>
              <xm:sqref>QF121</xm:sqref>
            </x14:sparkline>
            <x14:sparkline>
              <xm:f>CB_Lcr!$QG121:$QG121</xm:f>
              <xm:sqref>QG121</xm:sqref>
            </x14:sparkline>
            <x14:sparkline>
              <xm:f>CB_Lcr!$QH121:$QH121</xm:f>
              <xm:sqref>QH121</xm:sqref>
            </x14:sparkline>
            <x14:sparkline>
              <xm:f>CB_Lcr!$QI121:$QI121</xm:f>
              <xm:sqref>QI121</xm:sqref>
            </x14:sparkline>
            <x14:sparkline>
              <xm:f>CB_Lcr!$QJ121:$QJ121</xm:f>
              <xm:sqref>QJ121</xm:sqref>
            </x14:sparkline>
            <x14:sparkline>
              <xm:f>CB_Lcr!$QK121:$QK121</xm:f>
              <xm:sqref>QK121</xm:sqref>
            </x14:sparkline>
            <x14:sparkline>
              <xm:f>CB_Lcr!$QL121:$QL121</xm:f>
              <xm:sqref>QL121</xm:sqref>
            </x14:sparkline>
            <x14:sparkline>
              <xm:f>CB_Lcr!$QM121:$QM121</xm:f>
              <xm:sqref>QM121</xm:sqref>
            </x14:sparkline>
            <x14:sparkline>
              <xm:f>CB_Lcr!$QN121:$QN121</xm:f>
              <xm:sqref>QN121</xm:sqref>
            </x14:sparkline>
            <x14:sparkline>
              <xm:f>CB_Lcr!$QO121:$QO121</xm:f>
              <xm:sqref>QO121</xm:sqref>
            </x14:sparkline>
            <x14:sparkline>
              <xm:f>CB_Lcr!$QP121:$QP121</xm:f>
              <xm:sqref>QP121</xm:sqref>
            </x14:sparkline>
            <x14:sparkline>
              <xm:f>CB_Lcr!$QQ121:$QQ121</xm:f>
              <xm:sqref>QQ121</xm:sqref>
            </x14:sparkline>
            <x14:sparkline>
              <xm:f>CB_Lcr!$QR121:$QR121</xm:f>
              <xm:sqref>QR121</xm:sqref>
            </x14:sparkline>
            <x14:sparkline>
              <xm:f>CB_Lcr!$QS121:$QS121</xm:f>
              <xm:sqref>QS121</xm:sqref>
            </x14:sparkline>
            <x14:sparkline>
              <xm:f>CB_Lcr!$QT121:$QT121</xm:f>
              <xm:sqref>QT121</xm:sqref>
            </x14:sparkline>
            <x14:sparkline>
              <xm:f>CB_Lcr!$QU121:$QU121</xm:f>
              <xm:sqref>QU121</xm:sqref>
            </x14:sparkline>
            <x14:sparkline>
              <xm:f>CB_Lcr!$QV121:$QV121</xm:f>
              <xm:sqref>QV121</xm:sqref>
            </x14:sparkline>
            <x14:sparkline>
              <xm:f>CB_Lcr!$QW121:$QW121</xm:f>
              <xm:sqref>QW121</xm:sqref>
            </x14:sparkline>
            <x14:sparkline>
              <xm:f>CB_Lcr!$QX121:$QX121</xm:f>
              <xm:sqref>QX121</xm:sqref>
            </x14:sparkline>
            <x14:sparkline>
              <xm:f>CB_Lcr!$QY121:$QY121</xm:f>
              <xm:sqref>QY121</xm:sqref>
            </x14:sparkline>
            <x14:sparkline>
              <xm:f>CB_Lcr!$QZ121:$QZ121</xm:f>
              <xm:sqref>QZ121</xm:sqref>
            </x14:sparkline>
            <x14:sparkline>
              <xm:f>CB_Lcr!$RA121:$RA121</xm:f>
              <xm:sqref>RA121</xm:sqref>
            </x14:sparkline>
            <x14:sparkline>
              <xm:f>CB_Lcr!$RB121:$RB121</xm:f>
              <xm:sqref>RB121</xm:sqref>
            </x14:sparkline>
            <x14:sparkline>
              <xm:f>CB_Lcr!$RC121:$RC121</xm:f>
              <xm:sqref>RC121</xm:sqref>
            </x14:sparkline>
            <x14:sparkline>
              <xm:f>CB_Lcr!$RD121:$RD121</xm:f>
              <xm:sqref>RD121</xm:sqref>
            </x14:sparkline>
            <x14:sparkline>
              <xm:f>CB_Lcr!$RE121:$RE121</xm:f>
              <xm:sqref>RE121</xm:sqref>
            </x14:sparkline>
            <x14:sparkline>
              <xm:f>CB_Lcr!$RF121:$RF121</xm:f>
              <xm:sqref>RF121</xm:sqref>
            </x14:sparkline>
            <x14:sparkline>
              <xm:f>CB_Lcr!$RG121:$RG121</xm:f>
              <xm:sqref>RG121</xm:sqref>
            </x14:sparkline>
            <x14:sparkline>
              <xm:f>CB_Lcr!$RH121:$RH121</xm:f>
              <xm:sqref>RH121</xm:sqref>
            </x14:sparkline>
            <x14:sparkline>
              <xm:f>CB_Lcr!$RI121:$RI121</xm:f>
              <xm:sqref>RI121</xm:sqref>
            </x14:sparkline>
            <x14:sparkline>
              <xm:f>CB_Lcr!$RJ121:$RJ121</xm:f>
              <xm:sqref>RJ121</xm:sqref>
            </x14:sparkline>
            <x14:sparkline>
              <xm:f>CB_Lcr!$RK121:$RK121</xm:f>
              <xm:sqref>RK121</xm:sqref>
            </x14:sparkline>
            <x14:sparkline>
              <xm:f>CB_Lcr!$RL121:$RL121</xm:f>
              <xm:sqref>RL121</xm:sqref>
            </x14:sparkline>
            <x14:sparkline>
              <xm:f>CB_Lcr!$RM121:$RM121</xm:f>
              <xm:sqref>RM121</xm:sqref>
            </x14:sparkline>
            <x14:sparkline>
              <xm:f>CB_Lcr!$RN121:$RN121</xm:f>
              <xm:sqref>RN121</xm:sqref>
            </x14:sparkline>
            <x14:sparkline>
              <xm:f>CB_Lcr!$RO121:$RO121</xm:f>
              <xm:sqref>RO121</xm:sqref>
            </x14:sparkline>
            <x14:sparkline>
              <xm:f>CB_Lcr!$RP121:$RP121</xm:f>
              <xm:sqref>RP121</xm:sqref>
            </x14:sparkline>
            <x14:sparkline>
              <xm:f>CB_Lcr!$RQ121:$RQ121</xm:f>
              <xm:sqref>RQ121</xm:sqref>
            </x14:sparkline>
            <x14:sparkline>
              <xm:f>CB_Lcr!$RR121:$RR121</xm:f>
              <xm:sqref>RR121</xm:sqref>
            </x14:sparkline>
            <x14:sparkline>
              <xm:f>CB_Lcr!$RS121:$RS121</xm:f>
              <xm:sqref>RS121</xm:sqref>
            </x14:sparkline>
            <x14:sparkline>
              <xm:f>CB_Lcr!$RT121:$RT121</xm:f>
              <xm:sqref>RT121</xm:sqref>
            </x14:sparkline>
            <x14:sparkline>
              <xm:f>CB_Lcr!$RU121:$RU121</xm:f>
              <xm:sqref>RU121</xm:sqref>
            </x14:sparkline>
            <x14:sparkline>
              <xm:f>CB_Lcr!$RV121:$RV121</xm:f>
              <xm:sqref>RV121</xm:sqref>
            </x14:sparkline>
            <x14:sparkline>
              <xm:f>CB_Lcr!$RW121:$RW121</xm:f>
              <xm:sqref>RW121</xm:sqref>
            </x14:sparkline>
            <x14:sparkline>
              <xm:f>CB_Lcr!$RX121:$RX121</xm:f>
              <xm:sqref>RX121</xm:sqref>
            </x14:sparkline>
            <x14:sparkline>
              <xm:f>CB_Lcr!$RY121:$RY121</xm:f>
              <xm:sqref>RY121</xm:sqref>
            </x14:sparkline>
            <x14:sparkline>
              <xm:f>CB_Lcr!$RZ121:$RZ121</xm:f>
              <xm:sqref>RZ121</xm:sqref>
            </x14:sparkline>
            <x14:sparkline>
              <xm:f>CB_Lcr!$SA121:$SA121</xm:f>
              <xm:sqref>SA121</xm:sqref>
            </x14:sparkline>
            <x14:sparkline>
              <xm:f>CB_Lcr!$SB121:$SB121</xm:f>
              <xm:sqref>SB121</xm:sqref>
            </x14:sparkline>
            <x14:sparkline>
              <xm:f>CB_Lcr!$SC121:$SC121</xm:f>
              <xm:sqref>SC121</xm:sqref>
            </x14:sparkline>
            <x14:sparkline>
              <xm:f>CB_Lcr!$SD121:$SD121</xm:f>
              <xm:sqref>SD121</xm:sqref>
            </x14:sparkline>
            <x14:sparkline>
              <xm:f>CB_Lcr!$SE121:$SE121</xm:f>
              <xm:sqref>SE121</xm:sqref>
            </x14:sparkline>
            <x14:sparkline>
              <xm:f>CB_Lcr!$SF121:$SF121</xm:f>
              <xm:sqref>SF121</xm:sqref>
            </x14:sparkline>
            <x14:sparkline>
              <xm:f>CB_Lcr!$SG121:$SG121</xm:f>
              <xm:sqref>SG121</xm:sqref>
            </x14:sparkline>
            <x14:sparkline>
              <xm:f>CB_Lcr!$SH121:$SH121</xm:f>
              <xm:sqref>SH121</xm:sqref>
            </x14:sparkline>
            <x14:sparkline>
              <xm:f>CB_Lcr!$SI121:$SI121</xm:f>
              <xm:sqref>SI121</xm:sqref>
            </x14:sparkline>
            <x14:sparkline>
              <xm:f>CB_Lcr!$SJ121:$SJ121</xm:f>
              <xm:sqref>SJ121</xm:sqref>
            </x14:sparkline>
            <x14:sparkline>
              <xm:f>CB_Lcr!$SK121:$SK121</xm:f>
              <xm:sqref>SK121</xm:sqref>
            </x14:sparkline>
            <x14:sparkline>
              <xm:f>CB_Lcr!$SL121:$SL121</xm:f>
              <xm:sqref>SL121</xm:sqref>
            </x14:sparkline>
            <x14:sparkline>
              <xm:f>CB_Lcr!$SM121:$SM121</xm:f>
              <xm:sqref>SM121</xm:sqref>
            </x14:sparkline>
            <x14:sparkline>
              <xm:f>CB_Lcr!$SN121:$SN121</xm:f>
              <xm:sqref>SN121</xm:sqref>
            </x14:sparkline>
            <x14:sparkline>
              <xm:f>CB_Lcr!$SO121:$SO121</xm:f>
              <xm:sqref>SO121</xm:sqref>
            </x14:sparkline>
            <x14:sparkline>
              <xm:f>CB_Lcr!$SP121:$SP121</xm:f>
              <xm:sqref>SP121</xm:sqref>
            </x14:sparkline>
            <x14:sparkline>
              <xm:f>CB_Lcr!$SQ121:$SQ121</xm:f>
              <xm:sqref>SQ121</xm:sqref>
            </x14:sparkline>
            <x14:sparkline>
              <xm:f>CB_Lcr!$SR121:$SR121</xm:f>
              <xm:sqref>SR121</xm:sqref>
            </x14:sparkline>
            <x14:sparkline>
              <xm:f>CB_Lcr!$SS121:$SS121</xm:f>
              <xm:sqref>SS121</xm:sqref>
            </x14:sparkline>
            <x14:sparkline>
              <xm:f>CB_Lcr!$ST121:$ST121</xm:f>
              <xm:sqref>ST121</xm:sqref>
            </x14:sparkline>
            <x14:sparkline>
              <xm:f>CB_Lcr!$SU121:$SU121</xm:f>
              <xm:sqref>SU121</xm:sqref>
            </x14:sparkline>
            <x14:sparkline>
              <xm:f>CB_Lcr!$SV121:$SV121</xm:f>
              <xm:sqref>SV121</xm:sqref>
            </x14:sparkline>
            <x14:sparkline>
              <xm:f>CB_Lcr!$SW121:$SW121</xm:f>
              <xm:sqref>SW121</xm:sqref>
            </x14:sparkline>
            <x14:sparkline>
              <xm:f>CB_Lcr!$SX121:$SX121</xm:f>
              <xm:sqref>SX121</xm:sqref>
            </x14:sparkline>
            <x14:sparkline>
              <xm:f>CB_Lcr!$SY121:$SY121</xm:f>
              <xm:sqref>SY121</xm:sqref>
            </x14:sparkline>
            <x14:sparkline>
              <xm:f>CB_Lcr!$SZ121:$SZ121</xm:f>
              <xm:sqref>SZ121</xm:sqref>
            </x14:sparkline>
            <x14:sparkline>
              <xm:f>CB_Lcr!$TA121:$TA121</xm:f>
              <xm:sqref>TA121</xm:sqref>
            </x14:sparkline>
            <x14:sparkline>
              <xm:f>CB_Lcr!$TB121:$TB121</xm:f>
              <xm:sqref>TB121</xm:sqref>
            </x14:sparkline>
            <x14:sparkline>
              <xm:f>CB_Lcr!$TC121:$TC121</xm:f>
              <xm:sqref>TC121</xm:sqref>
            </x14:sparkline>
            <x14:sparkline>
              <xm:f>CB_Lcr!$TD121:$TD121</xm:f>
              <xm:sqref>TD121</xm:sqref>
            </x14:sparkline>
            <x14:sparkline>
              <xm:f>CB_Lcr!$TE121:$TE121</xm:f>
              <xm:sqref>TE121</xm:sqref>
            </x14:sparkline>
            <x14:sparkline>
              <xm:f>CB_Lcr!$TF121:$TF121</xm:f>
              <xm:sqref>TF121</xm:sqref>
            </x14:sparkline>
            <x14:sparkline>
              <xm:f>CB_Lcr!$TG121:$TG121</xm:f>
              <xm:sqref>TG121</xm:sqref>
            </x14:sparkline>
            <x14:sparkline>
              <xm:f>CB_Lcr!$TH121:$TH121</xm:f>
              <xm:sqref>TH121</xm:sqref>
            </x14:sparkline>
            <x14:sparkline>
              <xm:f>CB_Lcr!$TI121:$TI121</xm:f>
              <xm:sqref>TI121</xm:sqref>
            </x14:sparkline>
            <x14:sparkline>
              <xm:f>CB_Lcr!$TJ121:$TJ121</xm:f>
              <xm:sqref>TJ121</xm:sqref>
            </x14:sparkline>
            <x14:sparkline>
              <xm:f>CB_Lcr!$TK121:$TK121</xm:f>
              <xm:sqref>TK121</xm:sqref>
            </x14:sparkline>
            <x14:sparkline>
              <xm:f>CB_Lcr!$TL121:$TL121</xm:f>
              <xm:sqref>TL121</xm:sqref>
            </x14:sparkline>
            <x14:sparkline>
              <xm:f>CB_Lcr!$TM121:$TM121</xm:f>
              <xm:sqref>TM121</xm:sqref>
            </x14:sparkline>
            <x14:sparkline>
              <xm:f>CB_Lcr!$TN121:$TN121</xm:f>
              <xm:sqref>TN121</xm:sqref>
            </x14:sparkline>
            <x14:sparkline>
              <xm:f>CB_Lcr!$TO121:$TO121</xm:f>
              <xm:sqref>TO121</xm:sqref>
            </x14:sparkline>
            <x14:sparkline>
              <xm:f>CB_Lcr!$TP121:$TP121</xm:f>
              <xm:sqref>TP121</xm:sqref>
            </x14:sparkline>
            <x14:sparkline>
              <xm:f>CB_Lcr!$TQ121:$TQ121</xm:f>
              <xm:sqref>TQ121</xm:sqref>
            </x14:sparkline>
            <x14:sparkline>
              <xm:f>CB_Lcr!$TR121:$TR121</xm:f>
              <xm:sqref>TR121</xm:sqref>
            </x14:sparkline>
            <x14:sparkline>
              <xm:f>CB_Lcr!$TS121:$TS121</xm:f>
              <xm:sqref>TS121</xm:sqref>
            </x14:sparkline>
            <x14:sparkline>
              <xm:f>CB_Lcr!$TT121:$TT121</xm:f>
              <xm:sqref>TT121</xm:sqref>
            </x14:sparkline>
            <x14:sparkline>
              <xm:f>CB_Lcr!$TU121:$TU121</xm:f>
              <xm:sqref>TU121</xm:sqref>
            </x14:sparkline>
            <x14:sparkline>
              <xm:f>CB_Lcr!$TV121:$TV121</xm:f>
              <xm:sqref>TV121</xm:sqref>
            </x14:sparkline>
            <x14:sparkline>
              <xm:f>CB_Lcr!$TW121:$TW121</xm:f>
              <xm:sqref>TW121</xm:sqref>
            </x14:sparkline>
            <x14:sparkline>
              <xm:f>CB_Lcr!$TX121:$TX121</xm:f>
              <xm:sqref>TX121</xm:sqref>
            </x14:sparkline>
            <x14:sparkline>
              <xm:f>CB_Lcr!$TY121:$TY121</xm:f>
              <xm:sqref>TY121</xm:sqref>
            </x14:sparkline>
            <x14:sparkline>
              <xm:f>CB_Lcr!$TZ121:$TZ121</xm:f>
              <xm:sqref>TZ121</xm:sqref>
            </x14:sparkline>
            <x14:sparkline>
              <xm:f>CB_Lcr!$UA121:$UA121</xm:f>
              <xm:sqref>UA121</xm:sqref>
            </x14:sparkline>
            <x14:sparkline>
              <xm:f>CB_Lcr!$UB121:$UB121</xm:f>
              <xm:sqref>UB121</xm:sqref>
            </x14:sparkline>
            <x14:sparkline>
              <xm:f>CB_Lcr!$UC121:$UC121</xm:f>
              <xm:sqref>UC121</xm:sqref>
            </x14:sparkline>
            <x14:sparkline>
              <xm:f>CB_Lcr!$UD121:$UD121</xm:f>
              <xm:sqref>UD121</xm:sqref>
            </x14:sparkline>
            <x14:sparkline>
              <xm:f>CB_Lcr!$UE121:$UE121</xm:f>
              <xm:sqref>UE121</xm:sqref>
            </x14:sparkline>
            <x14:sparkline>
              <xm:f>CB_Lcr!$UF121:$UF121</xm:f>
              <xm:sqref>UF121</xm:sqref>
            </x14:sparkline>
            <x14:sparkline>
              <xm:f>CB_Lcr!$UG121:$UG121</xm:f>
              <xm:sqref>UG121</xm:sqref>
            </x14:sparkline>
            <x14:sparkline>
              <xm:f>CB_Lcr!$UH121:$UH121</xm:f>
              <xm:sqref>UH121</xm:sqref>
            </x14:sparkline>
            <x14:sparkline>
              <xm:f>CB_Lcr!$UI121:$UI121</xm:f>
              <xm:sqref>UI121</xm:sqref>
            </x14:sparkline>
            <x14:sparkline>
              <xm:f>CB_Lcr!$UJ121:$UJ121</xm:f>
              <xm:sqref>UJ121</xm:sqref>
            </x14:sparkline>
            <x14:sparkline>
              <xm:f>CB_Lcr!$UK121:$UK121</xm:f>
              <xm:sqref>UK121</xm:sqref>
            </x14:sparkline>
            <x14:sparkline>
              <xm:f>CB_Lcr!$UL121:$UL121</xm:f>
              <xm:sqref>UL121</xm:sqref>
            </x14:sparkline>
            <x14:sparkline>
              <xm:f>CB_Lcr!$UM121:$UM121</xm:f>
              <xm:sqref>UM121</xm:sqref>
            </x14:sparkline>
            <x14:sparkline>
              <xm:f>CB_Lcr!$UN121:$UN121</xm:f>
              <xm:sqref>UN121</xm:sqref>
            </x14:sparkline>
            <x14:sparkline>
              <xm:f>CB_Lcr!$UO121:$UO121</xm:f>
              <xm:sqref>UO121</xm:sqref>
            </x14:sparkline>
            <x14:sparkline>
              <xm:f>CB_Lcr!$UP121:$UP121</xm:f>
              <xm:sqref>UP121</xm:sqref>
            </x14:sparkline>
            <x14:sparkline>
              <xm:f>CB_Lcr!$UQ121:$UQ121</xm:f>
              <xm:sqref>UQ121</xm:sqref>
            </x14:sparkline>
            <x14:sparkline>
              <xm:f>CB_Lcr!$UR121:$UR121</xm:f>
              <xm:sqref>UR121</xm:sqref>
            </x14:sparkline>
            <x14:sparkline>
              <xm:f>CB_Lcr!$US121:$US121</xm:f>
              <xm:sqref>US121</xm:sqref>
            </x14:sparkline>
            <x14:sparkline>
              <xm:f>CB_Lcr!$UT121:$UT121</xm:f>
              <xm:sqref>UT121</xm:sqref>
            </x14:sparkline>
            <x14:sparkline>
              <xm:f>CB_Lcr!$UU121:$UU121</xm:f>
              <xm:sqref>UU121</xm:sqref>
            </x14:sparkline>
            <x14:sparkline>
              <xm:f>CB_Lcr!$UV121:$UV121</xm:f>
              <xm:sqref>UV121</xm:sqref>
            </x14:sparkline>
            <x14:sparkline>
              <xm:f>CB_Lcr!$UW121:$UW121</xm:f>
              <xm:sqref>UW121</xm:sqref>
            </x14:sparkline>
            <x14:sparkline>
              <xm:f>CB_Lcr!$UX121:$UX121</xm:f>
              <xm:sqref>UX121</xm:sqref>
            </x14:sparkline>
            <x14:sparkline>
              <xm:f>CB_Lcr!$UY121:$UY121</xm:f>
              <xm:sqref>UY121</xm:sqref>
            </x14:sparkline>
            <x14:sparkline>
              <xm:f>CB_Lcr!$UZ121:$UZ121</xm:f>
              <xm:sqref>UZ121</xm:sqref>
            </x14:sparkline>
            <x14:sparkline>
              <xm:f>CB_Lcr!$VA121:$VA121</xm:f>
              <xm:sqref>VA121</xm:sqref>
            </x14:sparkline>
            <x14:sparkline>
              <xm:f>CB_Lcr!$VB121:$VB121</xm:f>
              <xm:sqref>VB121</xm:sqref>
            </x14:sparkline>
            <x14:sparkline>
              <xm:f>CB_Lcr!$VC121:$VC121</xm:f>
              <xm:sqref>VC121</xm:sqref>
            </x14:sparkline>
            <x14:sparkline>
              <xm:f>CB_Lcr!$VD121:$VD121</xm:f>
              <xm:sqref>VD121</xm:sqref>
            </x14:sparkline>
            <x14:sparkline>
              <xm:f>CB_Lcr!$VE121:$VE121</xm:f>
              <xm:sqref>VE121</xm:sqref>
            </x14:sparkline>
            <x14:sparkline>
              <xm:f>CB_Lcr!$VF121:$VF121</xm:f>
              <xm:sqref>VF121</xm:sqref>
            </x14:sparkline>
            <x14:sparkline>
              <xm:f>CB_Lcr!$VG121:$VG121</xm:f>
              <xm:sqref>VG121</xm:sqref>
            </x14:sparkline>
            <x14:sparkline>
              <xm:f>CB_Lcr!$VH121:$VH121</xm:f>
              <xm:sqref>VH121</xm:sqref>
            </x14:sparkline>
            <x14:sparkline>
              <xm:f>CB_Lcr!$VI121:$VI121</xm:f>
              <xm:sqref>VI121</xm:sqref>
            </x14:sparkline>
            <x14:sparkline>
              <xm:f>CB_Lcr!$VJ121:$VJ121</xm:f>
              <xm:sqref>VJ121</xm:sqref>
            </x14:sparkline>
            <x14:sparkline>
              <xm:f>CB_Lcr!$VK121:$VK121</xm:f>
              <xm:sqref>VK121</xm:sqref>
            </x14:sparkline>
            <x14:sparkline>
              <xm:f>CB_Lcr!$VL121:$VL121</xm:f>
              <xm:sqref>VL121</xm:sqref>
            </x14:sparkline>
            <x14:sparkline>
              <xm:f>CB_Lcr!$VM121:$VM121</xm:f>
              <xm:sqref>VM121</xm:sqref>
            </x14:sparkline>
            <x14:sparkline>
              <xm:f>CB_Lcr!$VN121:$VN121</xm:f>
              <xm:sqref>VN121</xm:sqref>
            </x14:sparkline>
            <x14:sparkline>
              <xm:f>CB_Lcr!$VO121:$VO121</xm:f>
              <xm:sqref>VO121</xm:sqref>
            </x14:sparkline>
            <x14:sparkline>
              <xm:f>CB_Lcr!$VP121:$VP121</xm:f>
              <xm:sqref>VP121</xm:sqref>
            </x14:sparkline>
            <x14:sparkline>
              <xm:f>CB_Lcr!$VQ121:$VQ121</xm:f>
              <xm:sqref>VQ121</xm:sqref>
            </x14:sparkline>
            <x14:sparkline>
              <xm:f>CB_Lcr!$VR121:$VR121</xm:f>
              <xm:sqref>VR121</xm:sqref>
            </x14:sparkline>
            <x14:sparkline>
              <xm:f>CB_Lcr!$VS121:$VS121</xm:f>
              <xm:sqref>VS121</xm:sqref>
            </x14:sparkline>
            <x14:sparkline>
              <xm:f>CB_Lcr!$VT121:$VT121</xm:f>
              <xm:sqref>VT121</xm:sqref>
            </x14:sparkline>
            <x14:sparkline>
              <xm:f>CB_Lcr!$VU121:$VU121</xm:f>
              <xm:sqref>VU121</xm:sqref>
            </x14:sparkline>
            <x14:sparkline>
              <xm:f>CB_Lcr!$VV121:$VV121</xm:f>
              <xm:sqref>VV121</xm:sqref>
            </x14:sparkline>
            <x14:sparkline>
              <xm:f>CB_Lcr!$VW121:$VW121</xm:f>
              <xm:sqref>VW121</xm:sqref>
            </x14:sparkline>
            <x14:sparkline>
              <xm:f>CB_Lcr!$VX121:$VX121</xm:f>
              <xm:sqref>VX121</xm:sqref>
            </x14:sparkline>
            <x14:sparkline>
              <xm:f>CB_Lcr!$VY121:$VY121</xm:f>
              <xm:sqref>VY121</xm:sqref>
            </x14:sparkline>
            <x14:sparkline>
              <xm:f>CB_Lcr!$VZ121:$VZ121</xm:f>
              <xm:sqref>VZ121</xm:sqref>
            </x14:sparkline>
            <x14:sparkline>
              <xm:f>CB_Lcr!$WA121:$WA121</xm:f>
              <xm:sqref>WA121</xm:sqref>
            </x14:sparkline>
            <x14:sparkline>
              <xm:f>CB_Lcr!$WB121:$WB121</xm:f>
              <xm:sqref>WB121</xm:sqref>
            </x14:sparkline>
            <x14:sparkline>
              <xm:f>CB_Lcr!$WC121:$WC121</xm:f>
              <xm:sqref>WC121</xm:sqref>
            </x14:sparkline>
            <x14:sparkline>
              <xm:f>CB_Lcr!$WD121:$WD121</xm:f>
              <xm:sqref>WD121</xm:sqref>
            </x14:sparkline>
            <x14:sparkline>
              <xm:f>CB_Lcr!$WE121:$WE121</xm:f>
              <xm:sqref>WE121</xm:sqref>
            </x14:sparkline>
            <x14:sparkline>
              <xm:f>CB_Lcr!$WF121:$WF121</xm:f>
              <xm:sqref>WF121</xm:sqref>
            </x14:sparkline>
            <x14:sparkline>
              <xm:f>CB_Lcr!$WG121:$WG121</xm:f>
              <xm:sqref>WG121</xm:sqref>
            </x14:sparkline>
            <x14:sparkline>
              <xm:f>CB_Lcr!$WH121:$WH121</xm:f>
              <xm:sqref>WH121</xm:sqref>
            </x14:sparkline>
            <x14:sparkline>
              <xm:f>CB_Lcr!$WI121:$WI121</xm:f>
              <xm:sqref>WI121</xm:sqref>
            </x14:sparkline>
            <x14:sparkline>
              <xm:f>CB_Lcr!$WJ121:$WJ121</xm:f>
              <xm:sqref>WJ121</xm:sqref>
            </x14:sparkline>
            <x14:sparkline>
              <xm:f>CB_Lcr!$WK121:$WK121</xm:f>
              <xm:sqref>WK121</xm:sqref>
            </x14:sparkline>
            <x14:sparkline>
              <xm:f>CB_Lcr!$WL121:$WL121</xm:f>
              <xm:sqref>WL121</xm:sqref>
            </x14:sparkline>
            <x14:sparkline>
              <xm:f>CB_Lcr!$WM121:$WM121</xm:f>
              <xm:sqref>WM121</xm:sqref>
            </x14:sparkline>
            <x14:sparkline>
              <xm:f>CB_Lcr!$WN121:$WN121</xm:f>
              <xm:sqref>WN121</xm:sqref>
            </x14:sparkline>
            <x14:sparkline>
              <xm:f>CB_Lcr!$WO121:$WO121</xm:f>
              <xm:sqref>WO121</xm:sqref>
            </x14:sparkline>
            <x14:sparkline>
              <xm:f>CB_Lcr!$WP121:$WP121</xm:f>
              <xm:sqref>WP121</xm:sqref>
            </x14:sparkline>
            <x14:sparkline>
              <xm:f>CB_Lcr!$WQ121:$WQ121</xm:f>
              <xm:sqref>WQ121</xm:sqref>
            </x14:sparkline>
            <x14:sparkline>
              <xm:f>CB_Lcr!$WR121:$WR121</xm:f>
              <xm:sqref>WR121</xm:sqref>
            </x14:sparkline>
            <x14:sparkline>
              <xm:f>CB_Lcr!$WS121:$WS121</xm:f>
              <xm:sqref>WS121</xm:sqref>
            </x14:sparkline>
            <x14:sparkline>
              <xm:f>CB_Lcr!$WT121:$WT121</xm:f>
              <xm:sqref>WT121</xm:sqref>
            </x14:sparkline>
            <x14:sparkline>
              <xm:f>CB_Lcr!$WU121:$WU121</xm:f>
              <xm:sqref>WU121</xm:sqref>
            </x14:sparkline>
            <x14:sparkline>
              <xm:f>CB_Lcr!$WV121:$WV121</xm:f>
              <xm:sqref>WV121</xm:sqref>
            </x14:sparkline>
            <x14:sparkline>
              <xm:f>CB_Lcr!$WW121:$WW121</xm:f>
              <xm:sqref>WW121</xm:sqref>
            </x14:sparkline>
            <x14:sparkline>
              <xm:f>CB_Lcr!$WX121:$WX121</xm:f>
              <xm:sqref>WX121</xm:sqref>
            </x14:sparkline>
            <x14:sparkline>
              <xm:f>CB_Lcr!$WY121:$WY121</xm:f>
              <xm:sqref>WY121</xm:sqref>
            </x14:sparkline>
            <x14:sparkline>
              <xm:f>CB_Lcr!$WZ121:$WZ121</xm:f>
              <xm:sqref>WZ121</xm:sqref>
            </x14:sparkline>
            <x14:sparkline>
              <xm:f>CB_Lcr!$XA121:$XA121</xm:f>
              <xm:sqref>XA121</xm:sqref>
            </x14:sparkline>
            <x14:sparkline>
              <xm:f>CB_Lcr!$XB121:$XB121</xm:f>
              <xm:sqref>XB121</xm:sqref>
            </x14:sparkline>
            <x14:sparkline>
              <xm:f>CB_Lcr!$XC121:$XC121</xm:f>
              <xm:sqref>XC121</xm:sqref>
            </x14:sparkline>
            <x14:sparkline>
              <xm:f>CB_Lcr!$XD121:$XD121</xm:f>
              <xm:sqref>XD121</xm:sqref>
            </x14:sparkline>
            <x14:sparkline>
              <xm:f>CB_Lcr!$XE121:$XE121</xm:f>
              <xm:sqref>XE121</xm:sqref>
            </x14:sparkline>
            <x14:sparkline>
              <xm:f>CB_Lcr!$XF121:$XF121</xm:f>
              <xm:sqref>XF121</xm:sqref>
            </x14:sparkline>
            <x14:sparkline>
              <xm:f>CB_Lcr!$XG121:$XG121</xm:f>
              <xm:sqref>XG121</xm:sqref>
            </x14:sparkline>
            <x14:sparkline>
              <xm:f>CB_Lcr!$XH121:$XH121</xm:f>
              <xm:sqref>XH121</xm:sqref>
            </x14:sparkline>
            <x14:sparkline>
              <xm:f>CB_Lcr!$XI121:$XI121</xm:f>
              <xm:sqref>XI121</xm:sqref>
            </x14:sparkline>
            <x14:sparkline>
              <xm:f>CB_Lcr!$XJ121:$XJ121</xm:f>
              <xm:sqref>XJ121</xm:sqref>
            </x14:sparkline>
            <x14:sparkline>
              <xm:f>CB_Lcr!$XK121:$XK121</xm:f>
              <xm:sqref>XK121</xm:sqref>
            </x14:sparkline>
            <x14:sparkline>
              <xm:f>CB_Lcr!$XL121:$XL121</xm:f>
              <xm:sqref>XL121</xm:sqref>
            </x14:sparkline>
            <x14:sparkline>
              <xm:f>CB_Lcr!$XM121:$XM121</xm:f>
              <xm:sqref>XM121</xm:sqref>
            </x14:sparkline>
            <x14:sparkline>
              <xm:f>CB_Lcr!$XN121:$XN121</xm:f>
              <xm:sqref>XN121</xm:sqref>
            </x14:sparkline>
            <x14:sparkline>
              <xm:f>CB_Lcr!$XO121:$XO121</xm:f>
              <xm:sqref>XO121</xm:sqref>
            </x14:sparkline>
            <x14:sparkline>
              <xm:f>CB_Lcr!$XP121:$XP121</xm:f>
              <xm:sqref>XP121</xm:sqref>
            </x14:sparkline>
            <x14:sparkline>
              <xm:f>CB_Lcr!$XQ121:$XQ121</xm:f>
              <xm:sqref>XQ121</xm:sqref>
            </x14:sparkline>
            <x14:sparkline>
              <xm:f>CB_Lcr!$XR121:$XR121</xm:f>
              <xm:sqref>XR121</xm:sqref>
            </x14:sparkline>
            <x14:sparkline>
              <xm:f>CB_Lcr!$XS121:$XS121</xm:f>
              <xm:sqref>XS121</xm:sqref>
            </x14:sparkline>
            <x14:sparkline>
              <xm:f>CB_Lcr!$XT121:$XT121</xm:f>
              <xm:sqref>XT121</xm:sqref>
            </x14:sparkline>
            <x14:sparkline>
              <xm:f>CB_Lcr!$XU121:$XU121</xm:f>
              <xm:sqref>XU121</xm:sqref>
            </x14:sparkline>
            <x14:sparkline>
              <xm:f>CB_Lcr!$XV121:$XV121</xm:f>
              <xm:sqref>XV121</xm:sqref>
            </x14:sparkline>
            <x14:sparkline>
              <xm:f>CB_Lcr!$XW121:$XW121</xm:f>
              <xm:sqref>XW121</xm:sqref>
            </x14:sparkline>
            <x14:sparkline>
              <xm:f>CB_Lcr!$XX121:$XX121</xm:f>
              <xm:sqref>XX121</xm:sqref>
            </x14:sparkline>
            <x14:sparkline>
              <xm:f>CB_Lcr!$XY121:$XY121</xm:f>
              <xm:sqref>XY121</xm:sqref>
            </x14:sparkline>
            <x14:sparkline>
              <xm:f>CB_Lcr!$XZ121:$XZ121</xm:f>
              <xm:sqref>XZ121</xm:sqref>
            </x14:sparkline>
            <x14:sparkline>
              <xm:f>CB_Lcr!$YA121:$YA121</xm:f>
              <xm:sqref>YA121</xm:sqref>
            </x14:sparkline>
            <x14:sparkline>
              <xm:f>CB_Lcr!$YB121:$YB121</xm:f>
              <xm:sqref>YB121</xm:sqref>
            </x14:sparkline>
            <x14:sparkline>
              <xm:f>CB_Lcr!$YC121:$YC121</xm:f>
              <xm:sqref>YC121</xm:sqref>
            </x14:sparkline>
            <x14:sparkline>
              <xm:f>CB_Lcr!$YD121:$YD121</xm:f>
              <xm:sqref>YD121</xm:sqref>
            </x14:sparkline>
            <x14:sparkline>
              <xm:f>CB_Lcr!$YE121:$YE121</xm:f>
              <xm:sqref>YE121</xm:sqref>
            </x14:sparkline>
            <x14:sparkline>
              <xm:f>CB_Lcr!$YF121:$YF121</xm:f>
              <xm:sqref>YF121</xm:sqref>
            </x14:sparkline>
            <x14:sparkline>
              <xm:f>CB_Lcr!$YG121:$YG121</xm:f>
              <xm:sqref>YG121</xm:sqref>
            </x14:sparkline>
            <x14:sparkline>
              <xm:f>CB_Lcr!$YH121:$YH121</xm:f>
              <xm:sqref>YH121</xm:sqref>
            </x14:sparkline>
            <x14:sparkline>
              <xm:f>CB_Lcr!$YI121:$YI121</xm:f>
              <xm:sqref>YI121</xm:sqref>
            </x14:sparkline>
            <x14:sparkline>
              <xm:f>CB_Lcr!$YJ121:$YJ121</xm:f>
              <xm:sqref>YJ121</xm:sqref>
            </x14:sparkline>
            <x14:sparkline>
              <xm:f>CB_Lcr!$YK121:$YK121</xm:f>
              <xm:sqref>YK121</xm:sqref>
            </x14:sparkline>
            <x14:sparkline>
              <xm:f>CB_Lcr!$YL121:$YL121</xm:f>
              <xm:sqref>YL121</xm:sqref>
            </x14:sparkline>
            <x14:sparkline>
              <xm:f>CB_Lcr!$YM121:$YM121</xm:f>
              <xm:sqref>YM121</xm:sqref>
            </x14:sparkline>
            <x14:sparkline>
              <xm:f>CB_Lcr!$YN121:$YN121</xm:f>
              <xm:sqref>YN121</xm:sqref>
            </x14:sparkline>
            <x14:sparkline>
              <xm:f>CB_Lcr!$YO121:$YO121</xm:f>
              <xm:sqref>YO121</xm:sqref>
            </x14:sparkline>
            <x14:sparkline>
              <xm:f>CB_Lcr!$YP121:$YP121</xm:f>
              <xm:sqref>YP121</xm:sqref>
            </x14:sparkline>
            <x14:sparkline>
              <xm:f>CB_Lcr!$YQ121:$YQ121</xm:f>
              <xm:sqref>YQ121</xm:sqref>
            </x14:sparkline>
            <x14:sparkline>
              <xm:f>CB_Lcr!$YR121:$YR121</xm:f>
              <xm:sqref>YR121</xm:sqref>
            </x14:sparkline>
            <x14:sparkline>
              <xm:f>CB_Lcr!$YS121:$YS121</xm:f>
              <xm:sqref>YS121</xm:sqref>
            </x14:sparkline>
            <x14:sparkline>
              <xm:f>CB_Lcr!$YT121:$YT121</xm:f>
              <xm:sqref>YT121</xm:sqref>
            </x14:sparkline>
            <x14:sparkline>
              <xm:f>CB_Lcr!$YU121:$YU121</xm:f>
              <xm:sqref>YU121</xm:sqref>
            </x14:sparkline>
            <x14:sparkline>
              <xm:f>CB_Lcr!$YV121:$YV121</xm:f>
              <xm:sqref>YV121</xm:sqref>
            </x14:sparkline>
            <x14:sparkline>
              <xm:f>CB_Lcr!$YW121:$YW121</xm:f>
              <xm:sqref>YW121</xm:sqref>
            </x14:sparkline>
            <x14:sparkline>
              <xm:f>CB_Lcr!$YX121:$YX121</xm:f>
              <xm:sqref>YX121</xm:sqref>
            </x14:sparkline>
            <x14:sparkline>
              <xm:f>CB_Lcr!$YY121:$YY121</xm:f>
              <xm:sqref>YY121</xm:sqref>
            </x14:sparkline>
            <x14:sparkline>
              <xm:f>CB_Lcr!$YZ121:$YZ121</xm:f>
              <xm:sqref>YZ121</xm:sqref>
            </x14:sparkline>
            <x14:sparkline>
              <xm:f>CB_Lcr!$ZA121:$ZA121</xm:f>
              <xm:sqref>ZA121</xm:sqref>
            </x14:sparkline>
            <x14:sparkline>
              <xm:f>CB_Lcr!$ZB121:$ZB121</xm:f>
              <xm:sqref>ZB121</xm:sqref>
            </x14:sparkline>
            <x14:sparkline>
              <xm:f>CB_Lcr!$ZC121:$ZC121</xm:f>
              <xm:sqref>ZC121</xm:sqref>
            </x14:sparkline>
            <x14:sparkline>
              <xm:f>CB_Lcr!$ZD121:$ZD121</xm:f>
              <xm:sqref>ZD121</xm:sqref>
            </x14:sparkline>
            <x14:sparkline>
              <xm:f>CB_Lcr!$ZE121:$ZE121</xm:f>
              <xm:sqref>ZE121</xm:sqref>
            </x14:sparkline>
            <x14:sparkline>
              <xm:f>CB_Lcr!$ZF121:$ZF121</xm:f>
              <xm:sqref>ZF121</xm:sqref>
            </x14:sparkline>
            <x14:sparkline>
              <xm:f>CB_Lcr!$ZG121:$ZG121</xm:f>
              <xm:sqref>ZG121</xm:sqref>
            </x14:sparkline>
            <x14:sparkline>
              <xm:f>CB_Lcr!$ZH121:$ZH121</xm:f>
              <xm:sqref>ZH121</xm:sqref>
            </x14:sparkline>
            <x14:sparkline>
              <xm:f>CB_Lcr!$ZI121:$ZI121</xm:f>
              <xm:sqref>ZI121</xm:sqref>
            </x14:sparkline>
            <x14:sparkline>
              <xm:f>CB_Lcr!$ZJ121:$ZJ121</xm:f>
              <xm:sqref>ZJ121</xm:sqref>
            </x14:sparkline>
            <x14:sparkline>
              <xm:f>CB_Lcr!$ZK121:$ZK121</xm:f>
              <xm:sqref>ZK121</xm:sqref>
            </x14:sparkline>
            <x14:sparkline>
              <xm:f>CB_Lcr!$ZL121:$ZL121</xm:f>
              <xm:sqref>ZL121</xm:sqref>
            </x14:sparkline>
            <x14:sparkline>
              <xm:f>CB_Lcr!$ZM121:$ZM121</xm:f>
              <xm:sqref>ZM121</xm:sqref>
            </x14:sparkline>
            <x14:sparkline>
              <xm:f>CB_Lcr!$ZN121:$ZN121</xm:f>
              <xm:sqref>ZN121</xm:sqref>
            </x14:sparkline>
            <x14:sparkline>
              <xm:f>CB_Lcr!$ZO121:$ZO121</xm:f>
              <xm:sqref>ZO121</xm:sqref>
            </x14:sparkline>
            <x14:sparkline>
              <xm:f>CB_Lcr!$ZP121:$ZP121</xm:f>
              <xm:sqref>ZP121</xm:sqref>
            </x14:sparkline>
            <x14:sparkline>
              <xm:f>CB_Lcr!$ZQ121:$ZQ121</xm:f>
              <xm:sqref>ZQ121</xm:sqref>
            </x14:sparkline>
            <x14:sparkline>
              <xm:f>CB_Lcr!$ZR121:$ZR121</xm:f>
              <xm:sqref>ZR121</xm:sqref>
            </x14:sparkline>
            <x14:sparkline>
              <xm:f>CB_Lcr!$ZS121:$ZS121</xm:f>
              <xm:sqref>ZS121</xm:sqref>
            </x14:sparkline>
            <x14:sparkline>
              <xm:f>CB_Lcr!$ZT121:$ZT121</xm:f>
              <xm:sqref>ZT121</xm:sqref>
            </x14:sparkline>
            <x14:sparkline>
              <xm:f>CB_Lcr!$ZU121:$ZU121</xm:f>
              <xm:sqref>ZU121</xm:sqref>
            </x14:sparkline>
            <x14:sparkline>
              <xm:f>CB_Lcr!$ZV121:$ZV121</xm:f>
              <xm:sqref>ZV121</xm:sqref>
            </x14:sparkline>
            <x14:sparkline>
              <xm:f>CB_Lcr!$ZW121:$ZW121</xm:f>
              <xm:sqref>ZW121</xm:sqref>
            </x14:sparkline>
            <x14:sparkline>
              <xm:f>CB_Lcr!$ZX121:$ZX121</xm:f>
              <xm:sqref>ZX121</xm:sqref>
            </x14:sparkline>
            <x14:sparkline>
              <xm:f>CB_Lcr!$ZY121:$ZY121</xm:f>
              <xm:sqref>ZY121</xm:sqref>
            </x14:sparkline>
            <x14:sparkline>
              <xm:f>CB_Lcr!$ZZ121:$ZZ121</xm:f>
              <xm:sqref>ZZ121</xm:sqref>
            </x14:sparkline>
            <x14:sparkline>
              <xm:f>CB_Lcr!$AAA121:$AAA121</xm:f>
              <xm:sqref>AAA121</xm:sqref>
            </x14:sparkline>
            <x14:sparkline>
              <xm:f>CB_Lcr!$AAB121:$AAB121</xm:f>
              <xm:sqref>AAB121</xm:sqref>
            </x14:sparkline>
            <x14:sparkline>
              <xm:f>CB_Lcr!$AAC121:$AAC121</xm:f>
              <xm:sqref>AAC121</xm:sqref>
            </x14:sparkline>
            <x14:sparkline>
              <xm:f>CB_Lcr!$AAD121:$AAD121</xm:f>
              <xm:sqref>AAD121</xm:sqref>
            </x14:sparkline>
            <x14:sparkline>
              <xm:f>CB_Lcr!$AAE121:$AAE121</xm:f>
              <xm:sqref>AAE121</xm:sqref>
            </x14:sparkline>
            <x14:sparkline>
              <xm:f>CB_Lcr!$AAF121:$AAF121</xm:f>
              <xm:sqref>AAF121</xm:sqref>
            </x14:sparkline>
            <x14:sparkline>
              <xm:f>CB_Lcr!$AAG121:$AAG121</xm:f>
              <xm:sqref>AAG121</xm:sqref>
            </x14:sparkline>
            <x14:sparkline>
              <xm:f>CB_Lcr!$AAH121:$AAH121</xm:f>
              <xm:sqref>AAH121</xm:sqref>
            </x14:sparkline>
            <x14:sparkline>
              <xm:f>CB_Lcr!$AAI121:$AAI121</xm:f>
              <xm:sqref>AAI121</xm:sqref>
            </x14:sparkline>
            <x14:sparkline>
              <xm:f>CB_Lcr!$AAJ121:$AAJ121</xm:f>
              <xm:sqref>AAJ121</xm:sqref>
            </x14:sparkline>
            <x14:sparkline>
              <xm:f>CB_Lcr!$AAK121:$AAK121</xm:f>
              <xm:sqref>AAK121</xm:sqref>
            </x14:sparkline>
            <x14:sparkline>
              <xm:f>CB_Lcr!$AAL121:$AAL121</xm:f>
              <xm:sqref>AAL121</xm:sqref>
            </x14:sparkline>
            <x14:sparkline>
              <xm:f>CB_Lcr!$AAM121:$AAM121</xm:f>
              <xm:sqref>AAM121</xm:sqref>
            </x14:sparkline>
            <x14:sparkline>
              <xm:f>CB_Lcr!$AAN121:$AAN121</xm:f>
              <xm:sqref>AAN121</xm:sqref>
            </x14:sparkline>
            <x14:sparkline>
              <xm:f>CB_Lcr!$AAO121:$AAO121</xm:f>
              <xm:sqref>AAO121</xm:sqref>
            </x14:sparkline>
            <x14:sparkline>
              <xm:f>CB_Lcr!$AAP121:$AAP121</xm:f>
              <xm:sqref>AAP121</xm:sqref>
            </x14:sparkline>
            <x14:sparkline>
              <xm:f>CB_Lcr!$AAQ121:$AAQ121</xm:f>
              <xm:sqref>AAQ121</xm:sqref>
            </x14:sparkline>
            <x14:sparkline>
              <xm:f>CB_Lcr!$AAR121:$AAR121</xm:f>
              <xm:sqref>AAR121</xm:sqref>
            </x14:sparkline>
            <x14:sparkline>
              <xm:f>CB_Lcr!$AAS121:$AAS121</xm:f>
              <xm:sqref>AAS121</xm:sqref>
            </x14:sparkline>
            <x14:sparkline>
              <xm:f>CB_Lcr!$AAT121:$AAT121</xm:f>
              <xm:sqref>AAT121</xm:sqref>
            </x14:sparkline>
            <x14:sparkline>
              <xm:f>CB_Lcr!$AAU121:$AAU121</xm:f>
              <xm:sqref>AAU121</xm:sqref>
            </x14:sparkline>
            <x14:sparkline>
              <xm:f>CB_Lcr!$AAV121:$AAV121</xm:f>
              <xm:sqref>AAV121</xm:sqref>
            </x14:sparkline>
            <x14:sparkline>
              <xm:f>CB_Lcr!$AAW121:$AAW121</xm:f>
              <xm:sqref>AAW121</xm:sqref>
            </x14:sparkline>
            <x14:sparkline>
              <xm:f>CB_Lcr!$AAX121:$AAX121</xm:f>
              <xm:sqref>AAX121</xm:sqref>
            </x14:sparkline>
            <x14:sparkline>
              <xm:f>CB_Lcr!$AAY121:$AAY121</xm:f>
              <xm:sqref>AAY121</xm:sqref>
            </x14:sparkline>
            <x14:sparkline>
              <xm:f>CB_Lcr!$AAZ121:$AAZ121</xm:f>
              <xm:sqref>AAZ121</xm:sqref>
            </x14:sparkline>
            <x14:sparkline>
              <xm:f>CB_Lcr!$ABA121:$ABA121</xm:f>
              <xm:sqref>ABA121</xm:sqref>
            </x14:sparkline>
            <x14:sparkline>
              <xm:f>CB_Lcr!$ABB121:$ABB121</xm:f>
              <xm:sqref>ABB121</xm:sqref>
            </x14:sparkline>
            <x14:sparkline>
              <xm:f>CB_Lcr!$ABC121:$ABC121</xm:f>
              <xm:sqref>ABC121</xm:sqref>
            </x14:sparkline>
            <x14:sparkline>
              <xm:f>CB_Lcr!$ABD121:$ABD121</xm:f>
              <xm:sqref>ABD121</xm:sqref>
            </x14:sparkline>
            <x14:sparkline>
              <xm:f>CB_Lcr!$ABE121:$ABE121</xm:f>
              <xm:sqref>ABE121</xm:sqref>
            </x14:sparkline>
            <x14:sparkline>
              <xm:f>CB_Lcr!$ABF121:$ABF121</xm:f>
              <xm:sqref>ABF121</xm:sqref>
            </x14:sparkline>
            <x14:sparkline>
              <xm:f>CB_Lcr!$ABG121:$ABG121</xm:f>
              <xm:sqref>ABG121</xm:sqref>
            </x14:sparkline>
            <x14:sparkline>
              <xm:f>CB_Lcr!$ABH121:$ABH121</xm:f>
              <xm:sqref>ABH121</xm:sqref>
            </x14:sparkline>
            <x14:sparkline>
              <xm:f>CB_Lcr!$ABI121:$ABI121</xm:f>
              <xm:sqref>ABI121</xm:sqref>
            </x14:sparkline>
            <x14:sparkline>
              <xm:f>CB_Lcr!$ABJ121:$ABJ121</xm:f>
              <xm:sqref>ABJ121</xm:sqref>
            </x14:sparkline>
            <x14:sparkline>
              <xm:f>CB_Lcr!$ABK121:$ABK121</xm:f>
              <xm:sqref>ABK121</xm:sqref>
            </x14:sparkline>
            <x14:sparkline>
              <xm:f>CB_Lcr!$ABL121:$ABL121</xm:f>
              <xm:sqref>ABL121</xm:sqref>
            </x14:sparkline>
            <x14:sparkline>
              <xm:f>CB_Lcr!$ABM121:$ABM121</xm:f>
              <xm:sqref>ABM121</xm:sqref>
            </x14:sparkline>
            <x14:sparkline>
              <xm:f>CB_Lcr!$ABN121:$ABN121</xm:f>
              <xm:sqref>ABN121</xm:sqref>
            </x14:sparkline>
            <x14:sparkline>
              <xm:f>CB_Lcr!$ABO121:$ABO121</xm:f>
              <xm:sqref>ABO121</xm:sqref>
            </x14:sparkline>
            <x14:sparkline>
              <xm:f>CB_Lcr!$ABP121:$ABP121</xm:f>
              <xm:sqref>ABP121</xm:sqref>
            </x14:sparkline>
            <x14:sparkline>
              <xm:f>CB_Lcr!$ABQ121:$ABQ121</xm:f>
              <xm:sqref>ABQ121</xm:sqref>
            </x14:sparkline>
            <x14:sparkline>
              <xm:f>CB_Lcr!$ABR121:$ABR121</xm:f>
              <xm:sqref>ABR121</xm:sqref>
            </x14:sparkline>
            <x14:sparkline>
              <xm:f>CB_Lcr!$ABS121:$ABS121</xm:f>
              <xm:sqref>ABS121</xm:sqref>
            </x14:sparkline>
            <x14:sparkline>
              <xm:f>CB_Lcr!$ABT121:$ABT121</xm:f>
              <xm:sqref>ABT121</xm:sqref>
            </x14:sparkline>
            <x14:sparkline>
              <xm:f>CB_Lcr!$ABU121:$ABU121</xm:f>
              <xm:sqref>ABU121</xm:sqref>
            </x14:sparkline>
            <x14:sparkline>
              <xm:f>CB_Lcr!$ABV121:$ABV121</xm:f>
              <xm:sqref>ABV121</xm:sqref>
            </x14:sparkline>
            <x14:sparkline>
              <xm:f>CB_Lcr!$ABW121:$ABW121</xm:f>
              <xm:sqref>ABW121</xm:sqref>
            </x14:sparkline>
            <x14:sparkline>
              <xm:f>CB_Lcr!$ABX121:$ABX121</xm:f>
              <xm:sqref>ABX121</xm:sqref>
            </x14:sparkline>
            <x14:sparkline>
              <xm:f>CB_Lcr!$ABY121:$ABY121</xm:f>
              <xm:sqref>ABY121</xm:sqref>
            </x14:sparkline>
            <x14:sparkline>
              <xm:f>CB_Lcr!$ABZ121:$ABZ121</xm:f>
              <xm:sqref>ABZ121</xm:sqref>
            </x14:sparkline>
            <x14:sparkline>
              <xm:f>CB_Lcr!$ACA121:$ACA121</xm:f>
              <xm:sqref>ACA121</xm:sqref>
            </x14:sparkline>
            <x14:sparkline>
              <xm:f>CB_Lcr!$ACB121:$ACB121</xm:f>
              <xm:sqref>ACB121</xm:sqref>
            </x14:sparkline>
            <x14:sparkline>
              <xm:f>CB_Lcr!$ACC121:$ACC121</xm:f>
              <xm:sqref>ACC121</xm:sqref>
            </x14:sparkline>
            <x14:sparkline>
              <xm:f>CB_Lcr!$ACD121:$ACD121</xm:f>
              <xm:sqref>ACD121</xm:sqref>
            </x14:sparkline>
            <x14:sparkline>
              <xm:f>CB_Lcr!$ACE121:$ACE121</xm:f>
              <xm:sqref>ACE121</xm:sqref>
            </x14:sparkline>
            <x14:sparkline>
              <xm:f>CB_Lcr!$ACF121:$ACF121</xm:f>
              <xm:sqref>ACF121</xm:sqref>
            </x14:sparkline>
            <x14:sparkline>
              <xm:f>CB_Lcr!$ACG121:$ACG121</xm:f>
              <xm:sqref>ACG121</xm:sqref>
            </x14:sparkline>
            <x14:sparkline>
              <xm:f>CB_Lcr!$ACH121:$ACH121</xm:f>
              <xm:sqref>ACH121</xm:sqref>
            </x14:sparkline>
            <x14:sparkline>
              <xm:f>CB_Lcr!$ACI121:$ACI121</xm:f>
              <xm:sqref>ACI121</xm:sqref>
            </x14:sparkline>
            <x14:sparkline>
              <xm:f>CB_Lcr!$ACJ121:$ACJ121</xm:f>
              <xm:sqref>ACJ121</xm:sqref>
            </x14:sparkline>
            <x14:sparkline>
              <xm:f>CB_Lcr!$ACK121:$ACK121</xm:f>
              <xm:sqref>ACK121</xm:sqref>
            </x14:sparkline>
            <x14:sparkline>
              <xm:f>CB_Lcr!$ACL121:$ACL121</xm:f>
              <xm:sqref>ACL121</xm:sqref>
            </x14:sparkline>
            <x14:sparkline>
              <xm:f>CB_Lcr!$ACM121:$ACM121</xm:f>
              <xm:sqref>ACM121</xm:sqref>
            </x14:sparkline>
            <x14:sparkline>
              <xm:f>CB_Lcr!$ACN121:$ACN121</xm:f>
              <xm:sqref>ACN121</xm:sqref>
            </x14:sparkline>
            <x14:sparkline>
              <xm:f>CB_Lcr!$ACO121:$ACO121</xm:f>
              <xm:sqref>ACO121</xm:sqref>
            </x14:sparkline>
            <x14:sparkline>
              <xm:f>CB_Lcr!$ACP121:$ACP121</xm:f>
              <xm:sqref>ACP121</xm:sqref>
            </x14:sparkline>
            <x14:sparkline>
              <xm:f>CB_Lcr!$ACQ121:$ACQ121</xm:f>
              <xm:sqref>ACQ121</xm:sqref>
            </x14:sparkline>
            <x14:sparkline>
              <xm:f>CB_Lcr!$ACR121:$ACR121</xm:f>
              <xm:sqref>ACR121</xm:sqref>
            </x14:sparkline>
            <x14:sparkline>
              <xm:f>CB_Lcr!$ACS121:$ACS121</xm:f>
              <xm:sqref>ACS121</xm:sqref>
            </x14:sparkline>
            <x14:sparkline>
              <xm:f>CB_Lcr!$ACT121:$ACT121</xm:f>
              <xm:sqref>ACT121</xm:sqref>
            </x14:sparkline>
            <x14:sparkline>
              <xm:f>CB_Lcr!$ACU121:$ACU121</xm:f>
              <xm:sqref>ACU121</xm:sqref>
            </x14:sparkline>
            <x14:sparkline>
              <xm:f>CB_Lcr!$ACV121:$ACV121</xm:f>
              <xm:sqref>ACV121</xm:sqref>
            </x14:sparkline>
            <x14:sparkline>
              <xm:f>CB_Lcr!$ACW121:$ACW121</xm:f>
              <xm:sqref>ACW121</xm:sqref>
            </x14:sparkline>
            <x14:sparkline>
              <xm:f>CB_Lcr!$ACX121:$ACX121</xm:f>
              <xm:sqref>ACX121</xm:sqref>
            </x14:sparkline>
            <x14:sparkline>
              <xm:f>CB_Lcr!$ACY121:$ACY121</xm:f>
              <xm:sqref>ACY121</xm:sqref>
            </x14:sparkline>
            <x14:sparkline>
              <xm:f>CB_Lcr!$ACZ121:$ACZ121</xm:f>
              <xm:sqref>ACZ121</xm:sqref>
            </x14:sparkline>
            <x14:sparkline>
              <xm:f>CB_Lcr!$ADA121:$ADA121</xm:f>
              <xm:sqref>ADA121</xm:sqref>
            </x14:sparkline>
            <x14:sparkline>
              <xm:f>CB_Lcr!$ADB121:$ADB121</xm:f>
              <xm:sqref>ADB121</xm:sqref>
            </x14:sparkline>
            <x14:sparkline>
              <xm:f>CB_Lcr!$ADC121:$ADC121</xm:f>
              <xm:sqref>ADC121</xm:sqref>
            </x14:sparkline>
            <x14:sparkline>
              <xm:f>CB_Lcr!$ADD121:$ADD121</xm:f>
              <xm:sqref>ADD121</xm:sqref>
            </x14:sparkline>
            <x14:sparkline>
              <xm:f>CB_Lcr!$ADE121:$ADE121</xm:f>
              <xm:sqref>ADE121</xm:sqref>
            </x14:sparkline>
            <x14:sparkline>
              <xm:f>CB_Lcr!$ADF121:$ADF121</xm:f>
              <xm:sqref>ADF121</xm:sqref>
            </x14:sparkline>
            <x14:sparkline>
              <xm:f>CB_Lcr!$ADG121:$ADG121</xm:f>
              <xm:sqref>ADG121</xm:sqref>
            </x14:sparkline>
            <x14:sparkline>
              <xm:f>CB_Lcr!$ADH121:$ADH121</xm:f>
              <xm:sqref>ADH121</xm:sqref>
            </x14:sparkline>
            <x14:sparkline>
              <xm:f>CB_Lcr!$ADI121:$ADI121</xm:f>
              <xm:sqref>ADI121</xm:sqref>
            </x14:sparkline>
            <x14:sparkline>
              <xm:f>CB_Lcr!$ADJ121:$ADJ121</xm:f>
              <xm:sqref>ADJ121</xm:sqref>
            </x14:sparkline>
            <x14:sparkline>
              <xm:f>CB_Lcr!$ADK121:$ADK121</xm:f>
              <xm:sqref>ADK121</xm:sqref>
            </x14:sparkline>
            <x14:sparkline>
              <xm:f>CB_Lcr!$ADL121:$ADL121</xm:f>
              <xm:sqref>ADL121</xm:sqref>
            </x14:sparkline>
            <x14:sparkline>
              <xm:f>CB_Lcr!$ADM121:$ADM121</xm:f>
              <xm:sqref>ADM121</xm:sqref>
            </x14:sparkline>
            <x14:sparkline>
              <xm:f>CB_Lcr!$ADN121:$ADN121</xm:f>
              <xm:sqref>ADN121</xm:sqref>
            </x14:sparkline>
            <x14:sparkline>
              <xm:f>CB_Lcr!$ADO121:$ADO121</xm:f>
              <xm:sqref>ADO121</xm:sqref>
            </x14:sparkline>
            <x14:sparkline>
              <xm:f>CB_Lcr!$ADP121:$ADP121</xm:f>
              <xm:sqref>ADP121</xm:sqref>
            </x14:sparkline>
            <x14:sparkline>
              <xm:f>CB_Lcr!$ADQ121:$ADQ121</xm:f>
              <xm:sqref>ADQ121</xm:sqref>
            </x14:sparkline>
            <x14:sparkline>
              <xm:f>CB_Lcr!$ADR121:$ADR121</xm:f>
              <xm:sqref>ADR121</xm:sqref>
            </x14:sparkline>
            <x14:sparkline>
              <xm:f>CB_Lcr!$ADS121:$ADS121</xm:f>
              <xm:sqref>ADS121</xm:sqref>
            </x14:sparkline>
            <x14:sparkline>
              <xm:f>CB_Lcr!$ADT121:$ADT121</xm:f>
              <xm:sqref>ADT121</xm:sqref>
            </x14:sparkline>
            <x14:sparkline>
              <xm:f>CB_Lcr!$ADU121:$ADU121</xm:f>
              <xm:sqref>ADU121</xm:sqref>
            </x14:sparkline>
            <x14:sparkline>
              <xm:f>CB_Lcr!$ADV121:$ADV121</xm:f>
              <xm:sqref>ADV121</xm:sqref>
            </x14:sparkline>
            <x14:sparkline>
              <xm:f>CB_Lcr!$ADW121:$ADW121</xm:f>
              <xm:sqref>ADW121</xm:sqref>
            </x14:sparkline>
            <x14:sparkline>
              <xm:f>CB_Lcr!$ADX121:$ADX121</xm:f>
              <xm:sqref>ADX121</xm:sqref>
            </x14:sparkline>
            <x14:sparkline>
              <xm:f>CB_Lcr!$ADY121:$ADY121</xm:f>
              <xm:sqref>ADY121</xm:sqref>
            </x14:sparkline>
            <x14:sparkline>
              <xm:f>CB_Lcr!$ADZ121:$ADZ121</xm:f>
              <xm:sqref>ADZ121</xm:sqref>
            </x14:sparkline>
            <x14:sparkline>
              <xm:f>CB_Lcr!$AEA121:$AEA121</xm:f>
              <xm:sqref>AEA121</xm:sqref>
            </x14:sparkline>
            <x14:sparkline>
              <xm:f>CB_Lcr!$AEB121:$AEB121</xm:f>
              <xm:sqref>AEB121</xm:sqref>
            </x14:sparkline>
            <x14:sparkline>
              <xm:f>CB_Lcr!$AEC121:$AEC121</xm:f>
              <xm:sqref>AEC121</xm:sqref>
            </x14:sparkline>
            <x14:sparkline>
              <xm:f>CB_Lcr!$AED121:$AED121</xm:f>
              <xm:sqref>AED121</xm:sqref>
            </x14:sparkline>
            <x14:sparkline>
              <xm:f>CB_Lcr!$AEE121:$AEE121</xm:f>
              <xm:sqref>AEE121</xm:sqref>
            </x14:sparkline>
            <x14:sparkline>
              <xm:f>CB_Lcr!$AEF121:$AEF121</xm:f>
              <xm:sqref>AEF121</xm:sqref>
            </x14:sparkline>
            <x14:sparkline>
              <xm:f>CB_Lcr!$AEG121:$AEG121</xm:f>
              <xm:sqref>AEG121</xm:sqref>
            </x14:sparkline>
            <x14:sparkline>
              <xm:f>CB_Lcr!$AEH121:$AEH121</xm:f>
              <xm:sqref>AEH121</xm:sqref>
            </x14:sparkline>
            <x14:sparkline>
              <xm:f>CB_Lcr!$AEI121:$AEI121</xm:f>
              <xm:sqref>AEI121</xm:sqref>
            </x14:sparkline>
            <x14:sparkline>
              <xm:f>CB_Lcr!$AEJ121:$AEJ121</xm:f>
              <xm:sqref>AEJ121</xm:sqref>
            </x14:sparkline>
            <x14:sparkline>
              <xm:f>CB_Lcr!$AEK121:$AEK121</xm:f>
              <xm:sqref>AEK121</xm:sqref>
            </x14:sparkline>
            <x14:sparkline>
              <xm:f>CB_Lcr!$AEL121:$AEL121</xm:f>
              <xm:sqref>AEL121</xm:sqref>
            </x14:sparkline>
            <x14:sparkline>
              <xm:f>CB_Lcr!$AEM121:$AEM121</xm:f>
              <xm:sqref>AEM121</xm:sqref>
            </x14:sparkline>
            <x14:sparkline>
              <xm:f>CB_Lcr!$AEN121:$AEN121</xm:f>
              <xm:sqref>AEN121</xm:sqref>
            </x14:sparkline>
            <x14:sparkline>
              <xm:f>CB_Lcr!$AEO121:$AEO121</xm:f>
              <xm:sqref>AEO121</xm:sqref>
            </x14:sparkline>
            <x14:sparkline>
              <xm:f>CB_Lcr!$AEP121:$AEP121</xm:f>
              <xm:sqref>AEP121</xm:sqref>
            </x14:sparkline>
            <x14:sparkline>
              <xm:f>CB_Lcr!$AEQ121:$AEQ121</xm:f>
              <xm:sqref>AEQ121</xm:sqref>
            </x14:sparkline>
            <x14:sparkline>
              <xm:f>CB_Lcr!$AER121:$AER121</xm:f>
              <xm:sqref>AER121</xm:sqref>
            </x14:sparkline>
            <x14:sparkline>
              <xm:f>CB_Lcr!$AES121:$AES121</xm:f>
              <xm:sqref>AES121</xm:sqref>
            </x14:sparkline>
            <x14:sparkline>
              <xm:f>CB_Lcr!$AET121:$AET121</xm:f>
              <xm:sqref>AET121</xm:sqref>
            </x14:sparkline>
            <x14:sparkline>
              <xm:f>CB_Lcr!$AEU121:$AEU121</xm:f>
              <xm:sqref>AEU121</xm:sqref>
            </x14:sparkline>
            <x14:sparkline>
              <xm:f>CB_Lcr!$AEV121:$AEV121</xm:f>
              <xm:sqref>AEV121</xm:sqref>
            </x14:sparkline>
            <x14:sparkline>
              <xm:f>CB_Lcr!$AEW121:$AEW121</xm:f>
              <xm:sqref>AEW121</xm:sqref>
            </x14:sparkline>
            <x14:sparkline>
              <xm:f>CB_Lcr!$AEX121:$AEX121</xm:f>
              <xm:sqref>AEX121</xm:sqref>
            </x14:sparkline>
            <x14:sparkline>
              <xm:f>CB_Lcr!$AEY121:$AEY121</xm:f>
              <xm:sqref>AEY121</xm:sqref>
            </x14:sparkline>
            <x14:sparkline>
              <xm:f>CB_Lcr!$AEZ121:$AEZ121</xm:f>
              <xm:sqref>AEZ121</xm:sqref>
            </x14:sparkline>
            <x14:sparkline>
              <xm:f>CB_Lcr!$AFA121:$AFA121</xm:f>
              <xm:sqref>AFA121</xm:sqref>
            </x14:sparkline>
            <x14:sparkline>
              <xm:f>CB_Lcr!$AFB121:$AFB121</xm:f>
              <xm:sqref>AFB121</xm:sqref>
            </x14:sparkline>
            <x14:sparkline>
              <xm:f>CB_Lcr!$AFC121:$AFC121</xm:f>
              <xm:sqref>AFC121</xm:sqref>
            </x14:sparkline>
            <x14:sparkline>
              <xm:f>CB_Lcr!$AFD121:$AFD121</xm:f>
              <xm:sqref>AFD121</xm:sqref>
            </x14:sparkline>
            <x14:sparkline>
              <xm:f>CB_Lcr!$AFE121:$AFE121</xm:f>
              <xm:sqref>AFE121</xm:sqref>
            </x14:sparkline>
            <x14:sparkline>
              <xm:f>CB_Lcr!$AFF121:$AFF121</xm:f>
              <xm:sqref>AFF121</xm:sqref>
            </x14:sparkline>
            <x14:sparkline>
              <xm:f>CB_Lcr!$AFG121:$AFG121</xm:f>
              <xm:sqref>AFG121</xm:sqref>
            </x14:sparkline>
            <x14:sparkline>
              <xm:f>CB_Lcr!$AFH121:$AFH121</xm:f>
              <xm:sqref>AFH121</xm:sqref>
            </x14:sparkline>
            <x14:sparkline>
              <xm:f>CB_Lcr!$AFI121:$AFI121</xm:f>
              <xm:sqref>AFI121</xm:sqref>
            </x14:sparkline>
            <x14:sparkline>
              <xm:f>CB_Lcr!$AFJ121:$AFJ121</xm:f>
              <xm:sqref>AFJ121</xm:sqref>
            </x14:sparkline>
            <x14:sparkline>
              <xm:f>CB_Lcr!$AFK121:$AFK121</xm:f>
              <xm:sqref>AFK121</xm:sqref>
            </x14:sparkline>
            <x14:sparkline>
              <xm:f>CB_Lcr!$AFL121:$AFL121</xm:f>
              <xm:sqref>AFL121</xm:sqref>
            </x14:sparkline>
            <x14:sparkline>
              <xm:f>CB_Lcr!$AFM121:$AFM121</xm:f>
              <xm:sqref>AFM121</xm:sqref>
            </x14:sparkline>
            <x14:sparkline>
              <xm:f>CB_Lcr!$AFN121:$AFN121</xm:f>
              <xm:sqref>AFN121</xm:sqref>
            </x14:sparkline>
            <x14:sparkline>
              <xm:f>CB_Lcr!$AFO121:$AFO121</xm:f>
              <xm:sqref>AFO121</xm:sqref>
            </x14:sparkline>
            <x14:sparkline>
              <xm:f>CB_Lcr!$AFP121:$AFP121</xm:f>
              <xm:sqref>AFP121</xm:sqref>
            </x14:sparkline>
            <x14:sparkline>
              <xm:f>CB_Lcr!$AFQ121:$AFQ121</xm:f>
              <xm:sqref>AFQ121</xm:sqref>
            </x14:sparkline>
            <x14:sparkline>
              <xm:f>CB_Lcr!$AFR121:$AFR121</xm:f>
              <xm:sqref>AFR121</xm:sqref>
            </x14:sparkline>
            <x14:sparkline>
              <xm:f>CB_Lcr!$AFS121:$AFS121</xm:f>
              <xm:sqref>AFS121</xm:sqref>
            </x14:sparkline>
            <x14:sparkline>
              <xm:f>CB_Lcr!$AFT121:$AFT121</xm:f>
              <xm:sqref>AFT121</xm:sqref>
            </x14:sparkline>
            <x14:sparkline>
              <xm:f>CB_Lcr!$AFU121:$AFU121</xm:f>
              <xm:sqref>AFU121</xm:sqref>
            </x14:sparkline>
            <x14:sparkline>
              <xm:f>CB_Lcr!$AFV121:$AFV121</xm:f>
              <xm:sqref>AFV121</xm:sqref>
            </x14:sparkline>
            <x14:sparkline>
              <xm:f>CB_Lcr!$AFW121:$AFW121</xm:f>
              <xm:sqref>AFW121</xm:sqref>
            </x14:sparkline>
            <x14:sparkline>
              <xm:f>CB_Lcr!$AFX121:$AFX121</xm:f>
              <xm:sqref>AFX121</xm:sqref>
            </x14:sparkline>
            <x14:sparkline>
              <xm:f>CB_Lcr!$AFY121:$AFY121</xm:f>
              <xm:sqref>AFY121</xm:sqref>
            </x14:sparkline>
            <x14:sparkline>
              <xm:f>CB_Lcr!$AFZ121:$AFZ121</xm:f>
              <xm:sqref>AFZ121</xm:sqref>
            </x14:sparkline>
            <x14:sparkline>
              <xm:f>CB_Lcr!$AGA121:$AGA121</xm:f>
              <xm:sqref>AGA121</xm:sqref>
            </x14:sparkline>
            <x14:sparkline>
              <xm:f>CB_Lcr!$AGB121:$AGB121</xm:f>
              <xm:sqref>AGB121</xm:sqref>
            </x14:sparkline>
            <x14:sparkline>
              <xm:f>CB_Lcr!$AGC121:$AGC121</xm:f>
              <xm:sqref>AGC121</xm:sqref>
            </x14:sparkline>
            <x14:sparkline>
              <xm:f>CB_Lcr!$AGD121:$AGD121</xm:f>
              <xm:sqref>AGD121</xm:sqref>
            </x14:sparkline>
            <x14:sparkline>
              <xm:f>CB_Lcr!$AGE121:$AGE121</xm:f>
              <xm:sqref>AGE121</xm:sqref>
            </x14:sparkline>
            <x14:sparkline>
              <xm:f>CB_Lcr!$AGF121:$AGF121</xm:f>
              <xm:sqref>AGF121</xm:sqref>
            </x14:sparkline>
            <x14:sparkline>
              <xm:f>CB_Lcr!$AGG121:$AGG121</xm:f>
              <xm:sqref>AGG121</xm:sqref>
            </x14:sparkline>
            <x14:sparkline>
              <xm:f>CB_Lcr!$AGH121:$AGH121</xm:f>
              <xm:sqref>AGH121</xm:sqref>
            </x14:sparkline>
            <x14:sparkline>
              <xm:f>CB_Lcr!$AGI121:$AGI121</xm:f>
              <xm:sqref>AGI121</xm:sqref>
            </x14:sparkline>
            <x14:sparkline>
              <xm:f>CB_Lcr!$AGJ121:$AGJ121</xm:f>
              <xm:sqref>AGJ121</xm:sqref>
            </x14:sparkline>
            <x14:sparkline>
              <xm:f>CB_Lcr!$AGK121:$AGK121</xm:f>
              <xm:sqref>AGK121</xm:sqref>
            </x14:sparkline>
            <x14:sparkline>
              <xm:f>CB_Lcr!$AGL121:$AGL121</xm:f>
              <xm:sqref>AGL121</xm:sqref>
            </x14:sparkline>
            <x14:sparkline>
              <xm:f>CB_Lcr!$AGM121:$AGM121</xm:f>
              <xm:sqref>AGM121</xm:sqref>
            </x14:sparkline>
            <x14:sparkline>
              <xm:f>CB_Lcr!$AGN121:$AGN121</xm:f>
              <xm:sqref>AGN121</xm:sqref>
            </x14:sparkline>
            <x14:sparkline>
              <xm:f>CB_Lcr!$AGO121:$AGO121</xm:f>
              <xm:sqref>AGO121</xm:sqref>
            </x14:sparkline>
            <x14:sparkline>
              <xm:f>CB_Lcr!$AGP121:$AGP121</xm:f>
              <xm:sqref>AGP121</xm:sqref>
            </x14:sparkline>
            <x14:sparkline>
              <xm:f>CB_Lcr!$AGQ121:$AGQ121</xm:f>
              <xm:sqref>AGQ121</xm:sqref>
            </x14:sparkline>
            <x14:sparkline>
              <xm:f>CB_Lcr!$AGR121:$AGR121</xm:f>
              <xm:sqref>AGR121</xm:sqref>
            </x14:sparkline>
            <x14:sparkline>
              <xm:f>CB_Lcr!$AGS121:$AGS121</xm:f>
              <xm:sqref>AGS121</xm:sqref>
            </x14:sparkline>
            <x14:sparkline>
              <xm:f>CB_Lcr!$AGT121:$AGT121</xm:f>
              <xm:sqref>AGT121</xm:sqref>
            </x14:sparkline>
            <x14:sparkline>
              <xm:f>CB_Lcr!$AGU121:$AGU121</xm:f>
              <xm:sqref>AGU121</xm:sqref>
            </x14:sparkline>
            <x14:sparkline>
              <xm:f>CB_Lcr!$AGV121:$AGV121</xm:f>
              <xm:sqref>AGV121</xm:sqref>
            </x14:sparkline>
            <x14:sparkline>
              <xm:f>CB_Lcr!$AGW121:$AGW121</xm:f>
              <xm:sqref>AGW121</xm:sqref>
            </x14:sparkline>
            <x14:sparkline>
              <xm:f>CB_Lcr!$AGX121:$AGX121</xm:f>
              <xm:sqref>AGX121</xm:sqref>
            </x14:sparkline>
            <x14:sparkline>
              <xm:f>CB_Lcr!$AGY121:$AGY121</xm:f>
              <xm:sqref>AGY121</xm:sqref>
            </x14:sparkline>
            <x14:sparkline>
              <xm:f>CB_Lcr!$AGZ121:$AGZ121</xm:f>
              <xm:sqref>AGZ121</xm:sqref>
            </x14:sparkline>
            <x14:sparkline>
              <xm:f>CB_Lcr!$AHA121:$AHA121</xm:f>
              <xm:sqref>AHA121</xm:sqref>
            </x14:sparkline>
            <x14:sparkline>
              <xm:f>CB_Lcr!$AHB121:$AHB121</xm:f>
              <xm:sqref>AHB121</xm:sqref>
            </x14:sparkline>
            <x14:sparkline>
              <xm:f>CB_Lcr!$AHC121:$AHC121</xm:f>
              <xm:sqref>AHC121</xm:sqref>
            </x14:sparkline>
            <x14:sparkline>
              <xm:f>CB_Lcr!$AHD121:$AHD121</xm:f>
              <xm:sqref>AHD121</xm:sqref>
            </x14:sparkline>
            <x14:sparkline>
              <xm:f>CB_Lcr!$AHE121:$AHE121</xm:f>
              <xm:sqref>AHE121</xm:sqref>
            </x14:sparkline>
            <x14:sparkline>
              <xm:f>CB_Lcr!$AHF121:$AHF121</xm:f>
              <xm:sqref>AHF121</xm:sqref>
            </x14:sparkline>
            <x14:sparkline>
              <xm:f>CB_Lcr!$AHG121:$AHG121</xm:f>
              <xm:sqref>AHG121</xm:sqref>
            </x14:sparkline>
            <x14:sparkline>
              <xm:f>CB_Lcr!$AHH121:$AHH121</xm:f>
              <xm:sqref>AHH121</xm:sqref>
            </x14:sparkline>
            <x14:sparkline>
              <xm:f>CB_Lcr!$AHI121:$AHI121</xm:f>
              <xm:sqref>AHI121</xm:sqref>
            </x14:sparkline>
            <x14:sparkline>
              <xm:f>CB_Lcr!$AHJ121:$AHJ121</xm:f>
              <xm:sqref>AHJ121</xm:sqref>
            </x14:sparkline>
            <x14:sparkline>
              <xm:f>CB_Lcr!$AHK121:$AHK121</xm:f>
              <xm:sqref>AHK121</xm:sqref>
            </x14:sparkline>
            <x14:sparkline>
              <xm:f>CB_Lcr!$AHL121:$AHL121</xm:f>
              <xm:sqref>AHL121</xm:sqref>
            </x14:sparkline>
            <x14:sparkline>
              <xm:f>CB_Lcr!$AHM121:$AHM121</xm:f>
              <xm:sqref>AHM121</xm:sqref>
            </x14:sparkline>
            <x14:sparkline>
              <xm:f>CB_Lcr!$AHN121:$AHN121</xm:f>
              <xm:sqref>AHN121</xm:sqref>
            </x14:sparkline>
            <x14:sparkline>
              <xm:f>CB_Lcr!$AHO121:$AHO121</xm:f>
              <xm:sqref>AHO121</xm:sqref>
            </x14:sparkline>
            <x14:sparkline>
              <xm:f>CB_Lcr!$AHP121:$AHP121</xm:f>
              <xm:sqref>AHP121</xm:sqref>
            </x14:sparkline>
            <x14:sparkline>
              <xm:f>CB_Lcr!$AHQ121:$AHQ121</xm:f>
              <xm:sqref>AHQ121</xm:sqref>
            </x14:sparkline>
            <x14:sparkline>
              <xm:f>CB_Lcr!$AHR121:$AHR121</xm:f>
              <xm:sqref>AHR121</xm:sqref>
            </x14:sparkline>
            <x14:sparkline>
              <xm:f>CB_Lcr!$AHS121:$AHS121</xm:f>
              <xm:sqref>AHS121</xm:sqref>
            </x14:sparkline>
            <x14:sparkline>
              <xm:f>CB_Lcr!$AHT121:$AHT121</xm:f>
              <xm:sqref>AHT121</xm:sqref>
            </x14:sparkline>
            <x14:sparkline>
              <xm:f>CB_Lcr!$AHU121:$AHU121</xm:f>
              <xm:sqref>AHU121</xm:sqref>
            </x14:sparkline>
            <x14:sparkline>
              <xm:f>CB_Lcr!$AHV121:$AHV121</xm:f>
              <xm:sqref>AHV121</xm:sqref>
            </x14:sparkline>
            <x14:sparkline>
              <xm:f>CB_Lcr!$AHW121:$AHW121</xm:f>
              <xm:sqref>AHW121</xm:sqref>
            </x14:sparkline>
            <x14:sparkline>
              <xm:f>CB_Lcr!$AHX121:$AHX121</xm:f>
              <xm:sqref>AHX121</xm:sqref>
            </x14:sparkline>
            <x14:sparkline>
              <xm:f>CB_Lcr!$AHY121:$AHY121</xm:f>
              <xm:sqref>AHY121</xm:sqref>
            </x14:sparkline>
            <x14:sparkline>
              <xm:f>CB_Lcr!$AHZ121:$AHZ121</xm:f>
              <xm:sqref>AHZ121</xm:sqref>
            </x14:sparkline>
            <x14:sparkline>
              <xm:f>CB_Lcr!$AIA121:$AIA121</xm:f>
              <xm:sqref>AIA121</xm:sqref>
            </x14:sparkline>
            <x14:sparkline>
              <xm:f>CB_Lcr!$AIB121:$AIB121</xm:f>
              <xm:sqref>AIB121</xm:sqref>
            </x14:sparkline>
            <x14:sparkline>
              <xm:f>CB_Lcr!$AIC121:$AIC121</xm:f>
              <xm:sqref>AIC121</xm:sqref>
            </x14:sparkline>
            <x14:sparkline>
              <xm:f>CB_Lcr!$AID121:$AID121</xm:f>
              <xm:sqref>AID121</xm:sqref>
            </x14:sparkline>
            <x14:sparkline>
              <xm:f>CB_Lcr!$AIE121:$AIE121</xm:f>
              <xm:sqref>AIE121</xm:sqref>
            </x14:sparkline>
            <x14:sparkline>
              <xm:f>CB_Lcr!$AIF121:$AIF121</xm:f>
              <xm:sqref>AIF121</xm:sqref>
            </x14:sparkline>
            <x14:sparkline>
              <xm:f>CB_Lcr!$AIG121:$AIG121</xm:f>
              <xm:sqref>AIG121</xm:sqref>
            </x14:sparkline>
            <x14:sparkline>
              <xm:f>CB_Lcr!$AIH121:$AIH121</xm:f>
              <xm:sqref>AIH121</xm:sqref>
            </x14:sparkline>
            <x14:sparkline>
              <xm:f>CB_Lcr!$AII121:$AII121</xm:f>
              <xm:sqref>AII121</xm:sqref>
            </x14:sparkline>
            <x14:sparkline>
              <xm:f>CB_Lcr!$AIJ121:$AIJ121</xm:f>
              <xm:sqref>AIJ121</xm:sqref>
            </x14:sparkline>
            <x14:sparkline>
              <xm:f>CB_Lcr!$AIK121:$AIK121</xm:f>
              <xm:sqref>AIK121</xm:sqref>
            </x14:sparkline>
            <x14:sparkline>
              <xm:f>CB_Lcr!$AIL121:$AIL121</xm:f>
              <xm:sqref>AIL121</xm:sqref>
            </x14:sparkline>
            <x14:sparkline>
              <xm:f>CB_Lcr!$AIM121:$AIM121</xm:f>
              <xm:sqref>AIM121</xm:sqref>
            </x14:sparkline>
            <x14:sparkline>
              <xm:f>CB_Lcr!$AIN121:$AIN121</xm:f>
              <xm:sqref>AIN121</xm:sqref>
            </x14:sparkline>
            <x14:sparkline>
              <xm:f>CB_Lcr!$AIO121:$AIO121</xm:f>
              <xm:sqref>AIO121</xm:sqref>
            </x14:sparkline>
            <x14:sparkline>
              <xm:f>CB_Lcr!$AIP121:$AIP121</xm:f>
              <xm:sqref>AIP121</xm:sqref>
            </x14:sparkline>
            <x14:sparkline>
              <xm:f>CB_Lcr!$AIQ121:$AIQ121</xm:f>
              <xm:sqref>AIQ121</xm:sqref>
            </x14:sparkline>
            <x14:sparkline>
              <xm:f>CB_Lcr!$AIR121:$AIR121</xm:f>
              <xm:sqref>AIR121</xm:sqref>
            </x14:sparkline>
            <x14:sparkline>
              <xm:f>CB_Lcr!$AIS121:$AIS121</xm:f>
              <xm:sqref>AIS121</xm:sqref>
            </x14:sparkline>
            <x14:sparkline>
              <xm:f>CB_Lcr!$AIT121:$AIT121</xm:f>
              <xm:sqref>AIT121</xm:sqref>
            </x14:sparkline>
            <x14:sparkline>
              <xm:f>CB_Lcr!$AIU121:$AIU121</xm:f>
              <xm:sqref>AIU121</xm:sqref>
            </x14:sparkline>
            <x14:sparkline>
              <xm:f>CB_Lcr!$AIV121:$AIV121</xm:f>
              <xm:sqref>AIV121</xm:sqref>
            </x14:sparkline>
            <x14:sparkline>
              <xm:f>CB_Lcr!$AIW121:$AIW121</xm:f>
              <xm:sqref>AIW121</xm:sqref>
            </x14:sparkline>
            <x14:sparkline>
              <xm:f>CB_Lcr!$AIX121:$AIX121</xm:f>
              <xm:sqref>AIX121</xm:sqref>
            </x14:sparkline>
            <x14:sparkline>
              <xm:f>CB_Lcr!$AIY121:$AIY121</xm:f>
              <xm:sqref>AIY121</xm:sqref>
            </x14:sparkline>
            <x14:sparkline>
              <xm:f>CB_Lcr!$AIZ121:$AIZ121</xm:f>
              <xm:sqref>AIZ121</xm:sqref>
            </x14:sparkline>
            <x14:sparkline>
              <xm:f>CB_Lcr!$AJA121:$AJA121</xm:f>
              <xm:sqref>AJA121</xm:sqref>
            </x14:sparkline>
            <x14:sparkline>
              <xm:f>CB_Lcr!$AJB121:$AJB121</xm:f>
              <xm:sqref>AJB121</xm:sqref>
            </x14:sparkline>
            <x14:sparkline>
              <xm:f>CB_Lcr!$AJC121:$AJC121</xm:f>
              <xm:sqref>AJC121</xm:sqref>
            </x14:sparkline>
            <x14:sparkline>
              <xm:f>CB_Lcr!$AJD121:$AJD121</xm:f>
              <xm:sqref>AJD121</xm:sqref>
            </x14:sparkline>
            <x14:sparkline>
              <xm:f>CB_Lcr!$AJE121:$AJE121</xm:f>
              <xm:sqref>AJE121</xm:sqref>
            </x14:sparkline>
            <x14:sparkline>
              <xm:f>CB_Lcr!$AJF121:$AJF121</xm:f>
              <xm:sqref>AJF121</xm:sqref>
            </x14:sparkline>
            <x14:sparkline>
              <xm:f>CB_Lcr!$AJG121:$AJG121</xm:f>
              <xm:sqref>AJG121</xm:sqref>
            </x14:sparkline>
            <x14:sparkline>
              <xm:f>CB_Lcr!$AJH121:$AJH121</xm:f>
              <xm:sqref>AJH121</xm:sqref>
            </x14:sparkline>
            <x14:sparkline>
              <xm:f>CB_Lcr!$AJI121:$AJI121</xm:f>
              <xm:sqref>AJI121</xm:sqref>
            </x14:sparkline>
            <x14:sparkline>
              <xm:f>CB_Lcr!$AJJ121:$AJJ121</xm:f>
              <xm:sqref>AJJ121</xm:sqref>
            </x14:sparkline>
            <x14:sparkline>
              <xm:f>CB_Lcr!$AJK121:$AJK121</xm:f>
              <xm:sqref>AJK121</xm:sqref>
            </x14:sparkline>
            <x14:sparkline>
              <xm:f>CB_Lcr!$AJL121:$AJL121</xm:f>
              <xm:sqref>AJL121</xm:sqref>
            </x14:sparkline>
            <x14:sparkline>
              <xm:f>CB_Lcr!$AJM121:$AJM121</xm:f>
              <xm:sqref>AJM121</xm:sqref>
            </x14:sparkline>
            <x14:sparkline>
              <xm:f>CB_Lcr!$AJN121:$AJN121</xm:f>
              <xm:sqref>AJN121</xm:sqref>
            </x14:sparkline>
            <x14:sparkline>
              <xm:f>CB_Lcr!$AJO121:$AJO121</xm:f>
              <xm:sqref>AJO121</xm:sqref>
            </x14:sparkline>
            <x14:sparkline>
              <xm:f>CB_Lcr!$AJP121:$AJP121</xm:f>
              <xm:sqref>AJP121</xm:sqref>
            </x14:sparkline>
            <x14:sparkline>
              <xm:f>CB_Lcr!$AJQ121:$AJQ121</xm:f>
              <xm:sqref>AJQ121</xm:sqref>
            </x14:sparkline>
            <x14:sparkline>
              <xm:f>CB_Lcr!$AJR121:$AJR121</xm:f>
              <xm:sqref>AJR121</xm:sqref>
            </x14:sparkline>
            <x14:sparkline>
              <xm:f>CB_Lcr!$AJS121:$AJS121</xm:f>
              <xm:sqref>AJS121</xm:sqref>
            </x14:sparkline>
            <x14:sparkline>
              <xm:f>CB_Lcr!$AJT121:$AJT121</xm:f>
              <xm:sqref>AJT121</xm:sqref>
            </x14:sparkline>
            <x14:sparkline>
              <xm:f>CB_Lcr!$AJU121:$AJU121</xm:f>
              <xm:sqref>AJU121</xm:sqref>
            </x14:sparkline>
            <x14:sparkline>
              <xm:f>CB_Lcr!$AJV121:$AJV121</xm:f>
              <xm:sqref>AJV121</xm:sqref>
            </x14:sparkline>
            <x14:sparkline>
              <xm:f>CB_Lcr!$AJW121:$AJW121</xm:f>
              <xm:sqref>AJW121</xm:sqref>
            </x14:sparkline>
            <x14:sparkline>
              <xm:f>CB_Lcr!$AJX121:$AJX121</xm:f>
              <xm:sqref>AJX121</xm:sqref>
            </x14:sparkline>
            <x14:sparkline>
              <xm:f>CB_Lcr!$AJY121:$AJY121</xm:f>
              <xm:sqref>AJY121</xm:sqref>
            </x14:sparkline>
            <x14:sparkline>
              <xm:f>CB_Lcr!$AJZ121:$AJZ121</xm:f>
              <xm:sqref>AJZ121</xm:sqref>
            </x14:sparkline>
            <x14:sparkline>
              <xm:f>CB_Lcr!$AKA121:$AKA121</xm:f>
              <xm:sqref>AKA121</xm:sqref>
            </x14:sparkline>
            <x14:sparkline>
              <xm:f>CB_Lcr!$AKB121:$AKB121</xm:f>
              <xm:sqref>AKB121</xm:sqref>
            </x14:sparkline>
            <x14:sparkline>
              <xm:f>CB_Lcr!$AKC121:$AKC121</xm:f>
              <xm:sqref>AKC121</xm:sqref>
            </x14:sparkline>
            <x14:sparkline>
              <xm:f>CB_Lcr!$AKD121:$AKD121</xm:f>
              <xm:sqref>AKD121</xm:sqref>
            </x14:sparkline>
            <x14:sparkline>
              <xm:f>CB_Lcr!$AKE121:$AKE121</xm:f>
              <xm:sqref>AKE121</xm:sqref>
            </x14:sparkline>
            <x14:sparkline>
              <xm:f>CB_Lcr!$AKF121:$AKF121</xm:f>
              <xm:sqref>AKF121</xm:sqref>
            </x14:sparkline>
            <x14:sparkline>
              <xm:f>CB_Lcr!$AKG121:$AKG121</xm:f>
              <xm:sqref>AKG121</xm:sqref>
            </x14:sparkline>
            <x14:sparkline>
              <xm:f>CB_Lcr!$AKH121:$AKH121</xm:f>
              <xm:sqref>AKH121</xm:sqref>
            </x14:sparkline>
            <x14:sparkline>
              <xm:f>CB_Lcr!$AKI121:$AKI121</xm:f>
              <xm:sqref>AKI121</xm:sqref>
            </x14:sparkline>
            <x14:sparkline>
              <xm:f>CB_Lcr!$AKJ121:$AKJ121</xm:f>
              <xm:sqref>AKJ121</xm:sqref>
            </x14:sparkline>
            <x14:sparkline>
              <xm:f>CB_Lcr!$AKK121:$AKK121</xm:f>
              <xm:sqref>AKK121</xm:sqref>
            </x14:sparkline>
            <x14:sparkline>
              <xm:f>CB_Lcr!$AKL121:$AKL121</xm:f>
              <xm:sqref>AKL121</xm:sqref>
            </x14:sparkline>
            <x14:sparkline>
              <xm:f>CB_Lcr!$AKM121:$AKM121</xm:f>
              <xm:sqref>AKM121</xm:sqref>
            </x14:sparkline>
            <x14:sparkline>
              <xm:f>CB_Lcr!$AKN121:$AKN121</xm:f>
              <xm:sqref>AKN121</xm:sqref>
            </x14:sparkline>
            <x14:sparkline>
              <xm:f>CB_Lcr!$AKO121:$AKO121</xm:f>
              <xm:sqref>AKO121</xm:sqref>
            </x14:sparkline>
            <x14:sparkline>
              <xm:f>CB_Lcr!$AKP121:$AKP121</xm:f>
              <xm:sqref>AKP121</xm:sqref>
            </x14:sparkline>
            <x14:sparkline>
              <xm:f>CB_Lcr!$AKQ121:$AKQ121</xm:f>
              <xm:sqref>AKQ121</xm:sqref>
            </x14:sparkline>
            <x14:sparkline>
              <xm:f>CB_Lcr!$AKR121:$AKR121</xm:f>
              <xm:sqref>AKR121</xm:sqref>
            </x14:sparkline>
            <x14:sparkline>
              <xm:f>CB_Lcr!$AKS121:$AKS121</xm:f>
              <xm:sqref>AKS121</xm:sqref>
            </x14:sparkline>
            <x14:sparkline>
              <xm:f>CB_Lcr!$AKT121:$AKT121</xm:f>
              <xm:sqref>AKT121</xm:sqref>
            </x14:sparkline>
            <x14:sparkline>
              <xm:f>CB_Lcr!$AKU121:$AKU121</xm:f>
              <xm:sqref>AKU121</xm:sqref>
            </x14:sparkline>
            <x14:sparkline>
              <xm:f>CB_Lcr!$AKV121:$AKV121</xm:f>
              <xm:sqref>AKV121</xm:sqref>
            </x14:sparkline>
            <x14:sparkline>
              <xm:f>CB_Lcr!$AKW121:$AKW121</xm:f>
              <xm:sqref>AKW121</xm:sqref>
            </x14:sparkline>
            <x14:sparkline>
              <xm:f>CB_Lcr!$AKX121:$AKX121</xm:f>
              <xm:sqref>AKX121</xm:sqref>
            </x14:sparkline>
            <x14:sparkline>
              <xm:f>CB_Lcr!$AKY121:$AKY121</xm:f>
              <xm:sqref>AKY121</xm:sqref>
            </x14:sparkline>
            <x14:sparkline>
              <xm:f>CB_Lcr!$AKZ121:$AKZ121</xm:f>
              <xm:sqref>AKZ121</xm:sqref>
            </x14:sparkline>
            <x14:sparkline>
              <xm:f>CB_Lcr!$ALA121:$ALA121</xm:f>
              <xm:sqref>ALA121</xm:sqref>
            </x14:sparkline>
            <x14:sparkline>
              <xm:f>CB_Lcr!$ALB121:$ALB121</xm:f>
              <xm:sqref>ALB121</xm:sqref>
            </x14:sparkline>
            <x14:sparkline>
              <xm:f>CB_Lcr!$ALC121:$ALC121</xm:f>
              <xm:sqref>ALC121</xm:sqref>
            </x14:sparkline>
            <x14:sparkline>
              <xm:f>CB_Lcr!$ALD121:$ALD121</xm:f>
              <xm:sqref>ALD121</xm:sqref>
            </x14:sparkline>
            <x14:sparkline>
              <xm:f>CB_Lcr!$ALE121:$ALE121</xm:f>
              <xm:sqref>ALE121</xm:sqref>
            </x14:sparkline>
            <x14:sparkline>
              <xm:f>CB_Lcr!$ALF121:$ALF121</xm:f>
              <xm:sqref>ALF121</xm:sqref>
            </x14:sparkline>
            <x14:sparkline>
              <xm:f>CB_Lcr!$ALG121:$ALG121</xm:f>
              <xm:sqref>ALG121</xm:sqref>
            </x14:sparkline>
            <x14:sparkline>
              <xm:f>CB_Lcr!$ALH121:$ALH121</xm:f>
              <xm:sqref>ALH121</xm:sqref>
            </x14:sparkline>
            <x14:sparkline>
              <xm:f>CB_Lcr!$ALI121:$ALI121</xm:f>
              <xm:sqref>ALI121</xm:sqref>
            </x14:sparkline>
            <x14:sparkline>
              <xm:f>CB_Lcr!$ALJ121:$ALJ121</xm:f>
              <xm:sqref>ALJ121</xm:sqref>
            </x14:sparkline>
            <x14:sparkline>
              <xm:f>CB_Lcr!$ALK121:$ALK121</xm:f>
              <xm:sqref>ALK121</xm:sqref>
            </x14:sparkline>
            <x14:sparkline>
              <xm:f>CB_Lcr!$ALL121:$ALL121</xm:f>
              <xm:sqref>ALL121</xm:sqref>
            </x14:sparkline>
            <x14:sparkline>
              <xm:f>CB_Lcr!$ALM121:$ALM121</xm:f>
              <xm:sqref>ALM121</xm:sqref>
            </x14:sparkline>
            <x14:sparkline>
              <xm:f>CB_Lcr!$ALN121:$ALN121</xm:f>
              <xm:sqref>ALN121</xm:sqref>
            </x14:sparkline>
            <x14:sparkline>
              <xm:f>CB_Lcr!$ALO121:$ALO121</xm:f>
              <xm:sqref>ALO121</xm:sqref>
            </x14:sparkline>
            <x14:sparkline>
              <xm:f>CB_Lcr!$ALP121:$ALP121</xm:f>
              <xm:sqref>ALP121</xm:sqref>
            </x14:sparkline>
            <x14:sparkline>
              <xm:f>CB_Lcr!$ALQ121:$ALQ121</xm:f>
              <xm:sqref>ALQ121</xm:sqref>
            </x14:sparkline>
            <x14:sparkline>
              <xm:f>CB_Lcr!$ALR121:$ALR121</xm:f>
              <xm:sqref>ALR121</xm:sqref>
            </x14:sparkline>
            <x14:sparkline>
              <xm:f>CB_Lcr!$ALS121:$ALS121</xm:f>
              <xm:sqref>ALS121</xm:sqref>
            </x14:sparkline>
            <x14:sparkline>
              <xm:f>CB_Lcr!$ALT121:$ALT121</xm:f>
              <xm:sqref>ALT121</xm:sqref>
            </x14:sparkline>
            <x14:sparkline>
              <xm:f>CB_Lcr!$ALU121:$ALU121</xm:f>
              <xm:sqref>ALU121</xm:sqref>
            </x14:sparkline>
            <x14:sparkline>
              <xm:f>CB_Lcr!$ALV121:$ALV121</xm:f>
              <xm:sqref>ALV121</xm:sqref>
            </x14:sparkline>
            <x14:sparkline>
              <xm:f>CB_Lcr!$ALW121:$ALW121</xm:f>
              <xm:sqref>ALW121</xm:sqref>
            </x14:sparkline>
            <x14:sparkline>
              <xm:f>CB_Lcr!$ALX121:$ALX121</xm:f>
              <xm:sqref>ALX121</xm:sqref>
            </x14:sparkline>
            <x14:sparkline>
              <xm:f>CB_Lcr!$ALY121:$ALY121</xm:f>
              <xm:sqref>ALY121</xm:sqref>
            </x14:sparkline>
            <x14:sparkline>
              <xm:f>CB_Lcr!$ALZ121:$ALZ121</xm:f>
              <xm:sqref>ALZ121</xm:sqref>
            </x14:sparkline>
            <x14:sparkline>
              <xm:f>CB_Lcr!$AMA121:$AMA121</xm:f>
              <xm:sqref>AMA121</xm:sqref>
            </x14:sparkline>
            <x14:sparkline>
              <xm:f>CB_Lcr!$AMB121:$AMB121</xm:f>
              <xm:sqref>AMB121</xm:sqref>
            </x14:sparkline>
            <x14:sparkline>
              <xm:f>CB_Lcr!$AMC121:$AMC121</xm:f>
              <xm:sqref>AMC121</xm:sqref>
            </x14:sparkline>
            <x14:sparkline>
              <xm:f>CB_Lcr!$AMD121:$AMD121</xm:f>
              <xm:sqref>AMD121</xm:sqref>
            </x14:sparkline>
            <x14:sparkline>
              <xm:f>CB_Lcr!$AME121:$AME121</xm:f>
              <xm:sqref>AME121</xm:sqref>
            </x14:sparkline>
            <x14:sparkline>
              <xm:f>CB_Lcr!$AMF121:$AMF121</xm:f>
              <xm:sqref>AMF121</xm:sqref>
            </x14:sparkline>
            <x14:sparkline>
              <xm:f>CB_Lcr!$AMG121:$AMG121</xm:f>
              <xm:sqref>AMG121</xm:sqref>
            </x14:sparkline>
            <x14:sparkline>
              <xm:f>CB_Lcr!$AMH121:$AMH121</xm:f>
              <xm:sqref>AMH121</xm:sqref>
            </x14:sparkline>
            <x14:sparkline>
              <xm:f>CB_Lcr!$AMI121:$AMI121</xm:f>
              <xm:sqref>AMI121</xm:sqref>
            </x14:sparkline>
            <x14:sparkline>
              <xm:f>CB_Lcr!$AMJ121:$AMJ121</xm:f>
              <xm:sqref>AMJ121</xm:sqref>
            </x14:sparkline>
            <x14:sparkline>
              <xm:f>CB_Lcr!$AMK121:$AMK121</xm:f>
              <xm:sqref>AMK121</xm:sqref>
            </x14:sparkline>
            <x14:sparkline>
              <xm:f>CB_Lcr!$AML121:$AML121</xm:f>
              <xm:sqref>AML121</xm:sqref>
            </x14:sparkline>
            <x14:sparkline>
              <xm:f>CB_Lcr!$AMM121:$AMM121</xm:f>
              <xm:sqref>AMM121</xm:sqref>
            </x14:sparkline>
            <x14:sparkline>
              <xm:f>CB_Lcr!$AMN121:$AMN121</xm:f>
              <xm:sqref>AMN121</xm:sqref>
            </x14:sparkline>
            <x14:sparkline>
              <xm:f>CB_Lcr!$AMO121:$AMO121</xm:f>
              <xm:sqref>AMO121</xm:sqref>
            </x14:sparkline>
            <x14:sparkline>
              <xm:f>CB_Lcr!$AMP121:$AMP121</xm:f>
              <xm:sqref>AMP121</xm:sqref>
            </x14:sparkline>
            <x14:sparkline>
              <xm:f>CB_Lcr!$AMQ121:$AMQ121</xm:f>
              <xm:sqref>AMQ121</xm:sqref>
            </x14:sparkline>
            <x14:sparkline>
              <xm:f>CB_Lcr!$AMR121:$AMR121</xm:f>
              <xm:sqref>AMR121</xm:sqref>
            </x14:sparkline>
            <x14:sparkline>
              <xm:f>CB_Lcr!$AMS121:$AMS121</xm:f>
              <xm:sqref>AMS121</xm:sqref>
            </x14:sparkline>
            <x14:sparkline>
              <xm:f>CB_Lcr!$AMT121:$AMT121</xm:f>
              <xm:sqref>AMT121</xm:sqref>
            </x14:sparkline>
            <x14:sparkline>
              <xm:f>CB_Lcr!$AMU121:$AMU121</xm:f>
              <xm:sqref>AMU121</xm:sqref>
            </x14:sparkline>
            <x14:sparkline>
              <xm:f>CB_Lcr!$AMV121:$AMV121</xm:f>
              <xm:sqref>AMV121</xm:sqref>
            </x14:sparkline>
            <x14:sparkline>
              <xm:f>CB_Lcr!$AMW121:$AMW121</xm:f>
              <xm:sqref>AMW121</xm:sqref>
            </x14:sparkline>
            <x14:sparkline>
              <xm:f>CB_Lcr!$AMX121:$AMX121</xm:f>
              <xm:sqref>AMX121</xm:sqref>
            </x14:sparkline>
            <x14:sparkline>
              <xm:f>CB_Lcr!$AMY121:$AMY121</xm:f>
              <xm:sqref>AMY121</xm:sqref>
            </x14:sparkline>
            <x14:sparkline>
              <xm:f>CB_Lcr!$AMZ121:$AMZ121</xm:f>
              <xm:sqref>AMZ121</xm:sqref>
            </x14:sparkline>
            <x14:sparkline>
              <xm:f>CB_Lcr!$ANA121:$ANA121</xm:f>
              <xm:sqref>ANA121</xm:sqref>
            </x14:sparkline>
            <x14:sparkline>
              <xm:f>CB_Lcr!$ANB121:$ANB121</xm:f>
              <xm:sqref>ANB121</xm:sqref>
            </x14:sparkline>
            <x14:sparkline>
              <xm:f>CB_Lcr!$ANC121:$ANC121</xm:f>
              <xm:sqref>ANC121</xm:sqref>
            </x14:sparkline>
            <x14:sparkline>
              <xm:f>CB_Lcr!$AND121:$AND121</xm:f>
              <xm:sqref>AND121</xm:sqref>
            </x14:sparkline>
            <x14:sparkline>
              <xm:f>CB_Lcr!$ANE121:$ANE121</xm:f>
              <xm:sqref>ANE121</xm:sqref>
            </x14:sparkline>
            <x14:sparkline>
              <xm:f>CB_Lcr!$ANF121:$ANF121</xm:f>
              <xm:sqref>ANF121</xm:sqref>
            </x14:sparkline>
            <x14:sparkline>
              <xm:f>CB_Lcr!$ANG121:$ANG121</xm:f>
              <xm:sqref>ANG121</xm:sqref>
            </x14:sparkline>
            <x14:sparkline>
              <xm:f>CB_Lcr!$ANH121:$ANH121</xm:f>
              <xm:sqref>ANH121</xm:sqref>
            </x14:sparkline>
            <x14:sparkline>
              <xm:f>CB_Lcr!$ANI121:$ANI121</xm:f>
              <xm:sqref>ANI121</xm:sqref>
            </x14:sparkline>
            <x14:sparkline>
              <xm:f>CB_Lcr!$ANJ121:$ANJ121</xm:f>
              <xm:sqref>ANJ121</xm:sqref>
            </x14:sparkline>
            <x14:sparkline>
              <xm:f>CB_Lcr!$ANK121:$ANK121</xm:f>
              <xm:sqref>ANK121</xm:sqref>
            </x14:sparkline>
            <x14:sparkline>
              <xm:f>CB_Lcr!$ANL121:$ANL121</xm:f>
              <xm:sqref>ANL121</xm:sqref>
            </x14:sparkline>
            <x14:sparkline>
              <xm:f>CB_Lcr!$ANM121:$ANM121</xm:f>
              <xm:sqref>ANM121</xm:sqref>
            </x14:sparkline>
            <x14:sparkline>
              <xm:f>CB_Lcr!$ANN121:$ANN121</xm:f>
              <xm:sqref>ANN121</xm:sqref>
            </x14:sparkline>
            <x14:sparkline>
              <xm:f>CB_Lcr!$ANO121:$ANO121</xm:f>
              <xm:sqref>ANO121</xm:sqref>
            </x14:sparkline>
            <x14:sparkline>
              <xm:f>CB_Lcr!$ANP121:$ANP121</xm:f>
              <xm:sqref>ANP121</xm:sqref>
            </x14:sparkline>
            <x14:sparkline>
              <xm:f>CB_Lcr!$ANQ121:$ANQ121</xm:f>
              <xm:sqref>ANQ121</xm:sqref>
            </x14:sparkline>
            <x14:sparkline>
              <xm:f>CB_Lcr!$ANR121:$ANR121</xm:f>
              <xm:sqref>ANR121</xm:sqref>
            </x14:sparkline>
            <x14:sparkline>
              <xm:f>CB_Lcr!$ANS121:$ANS121</xm:f>
              <xm:sqref>ANS121</xm:sqref>
            </x14:sparkline>
            <x14:sparkline>
              <xm:f>CB_Lcr!$ANT121:$ANT121</xm:f>
              <xm:sqref>ANT121</xm:sqref>
            </x14:sparkline>
            <x14:sparkline>
              <xm:f>CB_Lcr!$ANU121:$ANU121</xm:f>
              <xm:sqref>ANU121</xm:sqref>
            </x14:sparkline>
            <x14:sparkline>
              <xm:f>CB_Lcr!$ANV121:$ANV121</xm:f>
              <xm:sqref>ANV121</xm:sqref>
            </x14:sparkline>
            <x14:sparkline>
              <xm:f>CB_Lcr!$ANW121:$ANW121</xm:f>
              <xm:sqref>ANW121</xm:sqref>
            </x14:sparkline>
            <x14:sparkline>
              <xm:f>CB_Lcr!$ANX121:$ANX121</xm:f>
              <xm:sqref>ANX121</xm:sqref>
            </x14:sparkline>
            <x14:sparkline>
              <xm:f>CB_Lcr!$ANY121:$ANY121</xm:f>
              <xm:sqref>ANY121</xm:sqref>
            </x14:sparkline>
            <x14:sparkline>
              <xm:f>CB_Lcr!$ANZ121:$ANZ121</xm:f>
              <xm:sqref>ANZ121</xm:sqref>
            </x14:sparkline>
            <x14:sparkline>
              <xm:f>CB_Lcr!$AOA121:$AOA121</xm:f>
              <xm:sqref>AOA121</xm:sqref>
            </x14:sparkline>
            <x14:sparkline>
              <xm:f>CB_Lcr!$AOB121:$AOB121</xm:f>
              <xm:sqref>AOB121</xm:sqref>
            </x14:sparkline>
            <x14:sparkline>
              <xm:f>CB_Lcr!$AOC121:$AOC121</xm:f>
              <xm:sqref>AOC121</xm:sqref>
            </x14:sparkline>
            <x14:sparkline>
              <xm:f>CB_Lcr!$AOD121:$AOD121</xm:f>
              <xm:sqref>AOD121</xm:sqref>
            </x14:sparkline>
            <x14:sparkline>
              <xm:f>CB_Lcr!$AOE121:$AOE121</xm:f>
              <xm:sqref>AOE121</xm:sqref>
            </x14:sparkline>
            <x14:sparkline>
              <xm:f>CB_Lcr!$AOF121:$AOF121</xm:f>
              <xm:sqref>AOF121</xm:sqref>
            </x14:sparkline>
            <x14:sparkline>
              <xm:f>CB_Lcr!$AOG121:$AOG121</xm:f>
              <xm:sqref>AOG121</xm:sqref>
            </x14:sparkline>
            <x14:sparkline>
              <xm:f>CB_Lcr!$AOH121:$AOH121</xm:f>
              <xm:sqref>AOH121</xm:sqref>
            </x14:sparkline>
            <x14:sparkline>
              <xm:f>CB_Lcr!$AOI121:$AOI121</xm:f>
              <xm:sqref>AOI121</xm:sqref>
            </x14:sparkline>
            <x14:sparkline>
              <xm:f>CB_Lcr!$AOJ121:$AOJ121</xm:f>
              <xm:sqref>AOJ121</xm:sqref>
            </x14:sparkline>
            <x14:sparkline>
              <xm:f>CB_Lcr!$AOK121:$AOK121</xm:f>
              <xm:sqref>AOK121</xm:sqref>
            </x14:sparkline>
            <x14:sparkline>
              <xm:f>CB_Lcr!$AOL121:$AOL121</xm:f>
              <xm:sqref>AOL121</xm:sqref>
            </x14:sparkline>
            <x14:sparkline>
              <xm:f>CB_Lcr!$AOM121:$AOM121</xm:f>
              <xm:sqref>AOM121</xm:sqref>
            </x14:sparkline>
            <x14:sparkline>
              <xm:f>CB_Lcr!$AON121:$AON121</xm:f>
              <xm:sqref>AON121</xm:sqref>
            </x14:sparkline>
            <x14:sparkline>
              <xm:f>CB_Lcr!$AOO121:$AOO121</xm:f>
              <xm:sqref>AOO121</xm:sqref>
            </x14:sparkline>
            <x14:sparkline>
              <xm:f>CB_Lcr!$AOP121:$AOP121</xm:f>
              <xm:sqref>AOP121</xm:sqref>
            </x14:sparkline>
            <x14:sparkline>
              <xm:f>CB_Lcr!$AOQ121:$AOQ121</xm:f>
              <xm:sqref>AOQ121</xm:sqref>
            </x14:sparkline>
            <x14:sparkline>
              <xm:f>CB_Lcr!$AOR121:$AOR121</xm:f>
              <xm:sqref>AOR121</xm:sqref>
            </x14:sparkline>
            <x14:sparkline>
              <xm:f>CB_Lcr!$AOS121:$AOS121</xm:f>
              <xm:sqref>AOS121</xm:sqref>
            </x14:sparkline>
            <x14:sparkline>
              <xm:f>CB_Lcr!$AOT121:$AOT121</xm:f>
              <xm:sqref>AOT121</xm:sqref>
            </x14:sparkline>
            <x14:sparkline>
              <xm:f>CB_Lcr!$AOU121:$AOU121</xm:f>
              <xm:sqref>AOU121</xm:sqref>
            </x14:sparkline>
            <x14:sparkline>
              <xm:f>CB_Lcr!$AOV121:$AOV121</xm:f>
              <xm:sqref>AOV121</xm:sqref>
            </x14:sparkline>
            <x14:sparkline>
              <xm:f>CB_Lcr!$AOW121:$AOW121</xm:f>
              <xm:sqref>AOW121</xm:sqref>
            </x14:sparkline>
            <x14:sparkline>
              <xm:f>CB_Lcr!$AOX121:$AOX121</xm:f>
              <xm:sqref>AOX121</xm:sqref>
            </x14:sparkline>
            <x14:sparkline>
              <xm:f>CB_Lcr!$AOY121:$AOY121</xm:f>
              <xm:sqref>AOY121</xm:sqref>
            </x14:sparkline>
            <x14:sparkline>
              <xm:f>CB_Lcr!$AOZ121:$AOZ121</xm:f>
              <xm:sqref>AOZ121</xm:sqref>
            </x14:sparkline>
            <x14:sparkline>
              <xm:f>CB_Lcr!$APA121:$APA121</xm:f>
              <xm:sqref>APA121</xm:sqref>
            </x14:sparkline>
            <x14:sparkline>
              <xm:f>CB_Lcr!$APB121:$APB121</xm:f>
              <xm:sqref>APB121</xm:sqref>
            </x14:sparkline>
            <x14:sparkline>
              <xm:f>CB_Lcr!$APC121:$APC121</xm:f>
              <xm:sqref>APC121</xm:sqref>
            </x14:sparkline>
            <x14:sparkline>
              <xm:f>CB_Lcr!$APD121:$APD121</xm:f>
              <xm:sqref>APD121</xm:sqref>
            </x14:sparkline>
            <x14:sparkline>
              <xm:f>CB_Lcr!$APE121:$APE121</xm:f>
              <xm:sqref>APE121</xm:sqref>
            </x14:sparkline>
            <x14:sparkline>
              <xm:f>CB_Lcr!$APF121:$APF121</xm:f>
              <xm:sqref>APF121</xm:sqref>
            </x14:sparkline>
            <x14:sparkline>
              <xm:f>CB_Lcr!$APG121:$APG121</xm:f>
              <xm:sqref>APG121</xm:sqref>
            </x14:sparkline>
            <x14:sparkline>
              <xm:f>CB_Lcr!$APH121:$APH121</xm:f>
              <xm:sqref>APH121</xm:sqref>
            </x14:sparkline>
            <x14:sparkline>
              <xm:f>CB_Lcr!$API121:$API121</xm:f>
              <xm:sqref>API121</xm:sqref>
            </x14:sparkline>
            <x14:sparkline>
              <xm:f>CB_Lcr!$APJ121:$APJ121</xm:f>
              <xm:sqref>APJ121</xm:sqref>
            </x14:sparkline>
            <x14:sparkline>
              <xm:f>CB_Lcr!$APK121:$APK121</xm:f>
              <xm:sqref>APK121</xm:sqref>
            </x14:sparkline>
            <x14:sparkline>
              <xm:f>CB_Lcr!$APL121:$APL121</xm:f>
              <xm:sqref>APL121</xm:sqref>
            </x14:sparkline>
            <x14:sparkline>
              <xm:f>CB_Lcr!$APM121:$APM121</xm:f>
              <xm:sqref>APM121</xm:sqref>
            </x14:sparkline>
            <x14:sparkline>
              <xm:f>CB_Lcr!$APN121:$APN121</xm:f>
              <xm:sqref>APN121</xm:sqref>
            </x14:sparkline>
            <x14:sparkline>
              <xm:f>CB_Lcr!$APO121:$APO121</xm:f>
              <xm:sqref>APO121</xm:sqref>
            </x14:sparkline>
            <x14:sparkline>
              <xm:f>CB_Lcr!$APP121:$APP121</xm:f>
              <xm:sqref>APP121</xm:sqref>
            </x14:sparkline>
            <x14:sparkline>
              <xm:f>CB_Lcr!$APQ121:$APQ121</xm:f>
              <xm:sqref>APQ121</xm:sqref>
            </x14:sparkline>
            <x14:sparkline>
              <xm:f>CB_Lcr!$APR121:$APR121</xm:f>
              <xm:sqref>APR121</xm:sqref>
            </x14:sparkline>
            <x14:sparkline>
              <xm:f>CB_Lcr!$APS121:$APS121</xm:f>
              <xm:sqref>APS121</xm:sqref>
            </x14:sparkline>
            <x14:sparkline>
              <xm:f>CB_Lcr!$APT121:$APT121</xm:f>
              <xm:sqref>APT121</xm:sqref>
            </x14:sparkline>
            <x14:sparkline>
              <xm:f>CB_Lcr!$APU121:$APU121</xm:f>
              <xm:sqref>APU121</xm:sqref>
            </x14:sparkline>
            <x14:sparkline>
              <xm:f>CB_Lcr!$APV121:$APV121</xm:f>
              <xm:sqref>APV121</xm:sqref>
            </x14:sparkline>
            <x14:sparkline>
              <xm:f>CB_Lcr!$APW121:$APW121</xm:f>
              <xm:sqref>APW121</xm:sqref>
            </x14:sparkline>
            <x14:sparkline>
              <xm:f>CB_Lcr!$APX121:$APX121</xm:f>
              <xm:sqref>APX121</xm:sqref>
            </x14:sparkline>
            <x14:sparkline>
              <xm:f>CB_Lcr!$APY121:$APY121</xm:f>
              <xm:sqref>APY121</xm:sqref>
            </x14:sparkline>
            <x14:sparkline>
              <xm:f>CB_Lcr!$APZ121:$APZ121</xm:f>
              <xm:sqref>APZ121</xm:sqref>
            </x14:sparkline>
            <x14:sparkline>
              <xm:f>CB_Lcr!$AQA121:$AQA121</xm:f>
              <xm:sqref>AQA121</xm:sqref>
            </x14:sparkline>
            <x14:sparkline>
              <xm:f>CB_Lcr!$AQB121:$AQB121</xm:f>
              <xm:sqref>AQB121</xm:sqref>
            </x14:sparkline>
            <x14:sparkline>
              <xm:f>CB_Lcr!$AQC121:$AQC121</xm:f>
              <xm:sqref>AQC121</xm:sqref>
            </x14:sparkline>
            <x14:sparkline>
              <xm:f>CB_Lcr!$AQD121:$AQD121</xm:f>
              <xm:sqref>AQD121</xm:sqref>
            </x14:sparkline>
            <x14:sparkline>
              <xm:f>CB_Lcr!$AQE121:$AQE121</xm:f>
              <xm:sqref>AQE121</xm:sqref>
            </x14:sparkline>
            <x14:sparkline>
              <xm:f>CB_Lcr!$AQF121:$AQF121</xm:f>
              <xm:sqref>AQF121</xm:sqref>
            </x14:sparkline>
            <x14:sparkline>
              <xm:f>CB_Lcr!$AQG121:$AQG121</xm:f>
              <xm:sqref>AQG121</xm:sqref>
            </x14:sparkline>
            <x14:sparkline>
              <xm:f>CB_Lcr!$AQH121:$AQH121</xm:f>
              <xm:sqref>AQH121</xm:sqref>
            </x14:sparkline>
            <x14:sparkline>
              <xm:f>CB_Lcr!$AQI121:$AQI121</xm:f>
              <xm:sqref>AQI121</xm:sqref>
            </x14:sparkline>
            <x14:sparkline>
              <xm:f>CB_Lcr!$AQJ121:$AQJ121</xm:f>
              <xm:sqref>AQJ121</xm:sqref>
            </x14:sparkline>
            <x14:sparkline>
              <xm:f>CB_Lcr!$AQK121:$AQK121</xm:f>
              <xm:sqref>AQK121</xm:sqref>
            </x14:sparkline>
            <x14:sparkline>
              <xm:f>CB_Lcr!$AQL121:$AQL121</xm:f>
              <xm:sqref>AQL121</xm:sqref>
            </x14:sparkline>
            <x14:sparkline>
              <xm:f>CB_Lcr!$AQM121:$AQM121</xm:f>
              <xm:sqref>AQM121</xm:sqref>
            </x14:sparkline>
            <x14:sparkline>
              <xm:f>CB_Lcr!$AQN121:$AQN121</xm:f>
              <xm:sqref>AQN121</xm:sqref>
            </x14:sparkline>
            <x14:sparkline>
              <xm:f>CB_Lcr!$AQO121:$AQO121</xm:f>
              <xm:sqref>AQO121</xm:sqref>
            </x14:sparkline>
            <x14:sparkline>
              <xm:f>CB_Lcr!$AQP121:$AQP121</xm:f>
              <xm:sqref>AQP121</xm:sqref>
            </x14:sparkline>
            <x14:sparkline>
              <xm:f>CB_Lcr!$AQQ121:$AQQ121</xm:f>
              <xm:sqref>AQQ121</xm:sqref>
            </x14:sparkline>
            <x14:sparkline>
              <xm:f>CB_Lcr!$AQR121:$AQR121</xm:f>
              <xm:sqref>AQR121</xm:sqref>
            </x14:sparkline>
            <x14:sparkline>
              <xm:f>CB_Lcr!$AQS121:$AQS121</xm:f>
              <xm:sqref>AQS121</xm:sqref>
            </x14:sparkline>
            <x14:sparkline>
              <xm:f>CB_Lcr!$AQT121:$AQT121</xm:f>
              <xm:sqref>AQT121</xm:sqref>
            </x14:sparkline>
            <x14:sparkline>
              <xm:f>CB_Lcr!$AQU121:$AQU121</xm:f>
              <xm:sqref>AQU121</xm:sqref>
            </x14:sparkline>
            <x14:sparkline>
              <xm:f>CB_Lcr!$AQV121:$AQV121</xm:f>
              <xm:sqref>AQV121</xm:sqref>
            </x14:sparkline>
            <x14:sparkline>
              <xm:f>CB_Lcr!$AQW121:$AQW121</xm:f>
              <xm:sqref>AQW121</xm:sqref>
            </x14:sparkline>
            <x14:sparkline>
              <xm:f>CB_Lcr!$AQX121:$AQX121</xm:f>
              <xm:sqref>AQX121</xm:sqref>
            </x14:sparkline>
            <x14:sparkline>
              <xm:f>CB_Lcr!$AQY121:$AQY121</xm:f>
              <xm:sqref>AQY121</xm:sqref>
            </x14:sparkline>
            <x14:sparkline>
              <xm:f>CB_Lcr!$AQZ121:$AQZ121</xm:f>
              <xm:sqref>AQZ121</xm:sqref>
            </x14:sparkline>
            <x14:sparkline>
              <xm:f>CB_Lcr!$ARA121:$ARA121</xm:f>
              <xm:sqref>ARA121</xm:sqref>
            </x14:sparkline>
            <x14:sparkline>
              <xm:f>CB_Lcr!$ARB121:$ARB121</xm:f>
              <xm:sqref>ARB121</xm:sqref>
            </x14:sparkline>
            <x14:sparkline>
              <xm:f>CB_Lcr!$ARC121:$ARC121</xm:f>
              <xm:sqref>ARC121</xm:sqref>
            </x14:sparkline>
            <x14:sparkline>
              <xm:f>CB_Lcr!$ARD121:$ARD121</xm:f>
              <xm:sqref>ARD121</xm:sqref>
            </x14:sparkline>
            <x14:sparkline>
              <xm:f>CB_Lcr!$ARE121:$ARE121</xm:f>
              <xm:sqref>ARE121</xm:sqref>
            </x14:sparkline>
            <x14:sparkline>
              <xm:f>CB_Lcr!$ARF121:$ARF121</xm:f>
              <xm:sqref>ARF121</xm:sqref>
            </x14:sparkline>
            <x14:sparkline>
              <xm:f>CB_Lcr!$ARG121:$ARG121</xm:f>
              <xm:sqref>ARG121</xm:sqref>
            </x14:sparkline>
            <x14:sparkline>
              <xm:f>CB_Lcr!$ARH121:$ARH121</xm:f>
              <xm:sqref>ARH121</xm:sqref>
            </x14:sparkline>
            <x14:sparkline>
              <xm:f>CB_Lcr!$ARI121:$ARI121</xm:f>
              <xm:sqref>ARI121</xm:sqref>
            </x14:sparkline>
            <x14:sparkline>
              <xm:f>CB_Lcr!$ARJ121:$ARJ121</xm:f>
              <xm:sqref>ARJ121</xm:sqref>
            </x14:sparkline>
            <x14:sparkline>
              <xm:f>CB_Lcr!$ARK121:$ARK121</xm:f>
              <xm:sqref>ARK121</xm:sqref>
            </x14:sparkline>
            <x14:sparkline>
              <xm:f>CB_Lcr!$ARL121:$ARL121</xm:f>
              <xm:sqref>ARL121</xm:sqref>
            </x14:sparkline>
            <x14:sparkline>
              <xm:f>CB_Lcr!$ARM121:$ARM121</xm:f>
              <xm:sqref>ARM121</xm:sqref>
            </x14:sparkline>
            <x14:sparkline>
              <xm:f>CB_Lcr!$ARN121:$ARN121</xm:f>
              <xm:sqref>ARN121</xm:sqref>
            </x14:sparkline>
            <x14:sparkline>
              <xm:f>CB_Lcr!$ARO121:$ARO121</xm:f>
              <xm:sqref>ARO121</xm:sqref>
            </x14:sparkline>
            <x14:sparkline>
              <xm:f>CB_Lcr!$ARP121:$ARP121</xm:f>
              <xm:sqref>ARP121</xm:sqref>
            </x14:sparkline>
            <x14:sparkline>
              <xm:f>CB_Lcr!$ARQ121:$ARQ121</xm:f>
              <xm:sqref>ARQ121</xm:sqref>
            </x14:sparkline>
            <x14:sparkline>
              <xm:f>CB_Lcr!$ARR121:$ARR121</xm:f>
              <xm:sqref>ARR121</xm:sqref>
            </x14:sparkline>
            <x14:sparkline>
              <xm:f>CB_Lcr!$ARS121:$ARS121</xm:f>
              <xm:sqref>ARS121</xm:sqref>
            </x14:sparkline>
            <x14:sparkline>
              <xm:f>CB_Lcr!$ART121:$ART121</xm:f>
              <xm:sqref>ART121</xm:sqref>
            </x14:sparkline>
            <x14:sparkline>
              <xm:f>CB_Lcr!$ARU121:$ARU121</xm:f>
              <xm:sqref>ARU121</xm:sqref>
            </x14:sparkline>
            <x14:sparkline>
              <xm:f>CB_Lcr!$ARV121:$ARV121</xm:f>
              <xm:sqref>ARV121</xm:sqref>
            </x14:sparkline>
            <x14:sparkline>
              <xm:f>CB_Lcr!$ARW121:$ARW121</xm:f>
              <xm:sqref>ARW121</xm:sqref>
            </x14:sparkline>
            <x14:sparkline>
              <xm:f>CB_Lcr!$ARX121:$ARX121</xm:f>
              <xm:sqref>ARX121</xm:sqref>
            </x14:sparkline>
            <x14:sparkline>
              <xm:f>CB_Lcr!$ARY121:$ARY121</xm:f>
              <xm:sqref>ARY121</xm:sqref>
            </x14:sparkline>
            <x14:sparkline>
              <xm:f>CB_Lcr!$ARZ121:$ARZ121</xm:f>
              <xm:sqref>ARZ121</xm:sqref>
            </x14:sparkline>
            <x14:sparkline>
              <xm:f>CB_Lcr!$ASA121:$ASA121</xm:f>
              <xm:sqref>ASA121</xm:sqref>
            </x14:sparkline>
            <x14:sparkline>
              <xm:f>CB_Lcr!$ASB121:$ASB121</xm:f>
              <xm:sqref>ASB121</xm:sqref>
            </x14:sparkline>
            <x14:sparkline>
              <xm:f>CB_Lcr!$ASC121:$ASC121</xm:f>
              <xm:sqref>ASC121</xm:sqref>
            </x14:sparkline>
            <x14:sparkline>
              <xm:f>CB_Lcr!$ASD121:$ASD121</xm:f>
              <xm:sqref>ASD121</xm:sqref>
            </x14:sparkline>
            <x14:sparkline>
              <xm:f>CB_Lcr!$ASE121:$ASE121</xm:f>
              <xm:sqref>ASE121</xm:sqref>
            </x14:sparkline>
            <x14:sparkline>
              <xm:f>CB_Lcr!$ASF121:$ASF121</xm:f>
              <xm:sqref>ASF121</xm:sqref>
            </x14:sparkline>
            <x14:sparkline>
              <xm:f>CB_Lcr!$ASG121:$ASG121</xm:f>
              <xm:sqref>ASG121</xm:sqref>
            </x14:sparkline>
            <x14:sparkline>
              <xm:f>CB_Lcr!$ASH121:$ASH121</xm:f>
              <xm:sqref>ASH121</xm:sqref>
            </x14:sparkline>
            <x14:sparkline>
              <xm:f>CB_Lcr!$ASI121:$ASI121</xm:f>
              <xm:sqref>ASI121</xm:sqref>
            </x14:sparkline>
            <x14:sparkline>
              <xm:f>CB_Lcr!$ASJ121:$ASJ121</xm:f>
              <xm:sqref>ASJ121</xm:sqref>
            </x14:sparkline>
            <x14:sparkline>
              <xm:f>CB_Lcr!$ASK121:$ASK121</xm:f>
              <xm:sqref>ASK121</xm:sqref>
            </x14:sparkline>
            <x14:sparkline>
              <xm:f>CB_Lcr!$ASL121:$ASL121</xm:f>
              <xm:sqref>ASL121</xm:sqref>
            </x14:sparkline>
            <x14:sparkline>
              <xm:f>CB_Lcr!$ASM121:$ASM121</xm:f>
              <xm:sqref>ASM121</xm:sqref>
            </x14:sparkline>
            <x14:sparkline>
              <xm:f>CB_Lcr!$ASN121:$ASN121</xm:f>
              <xm:sqref>ASN121</xm:sqref>
            </x14:sparkline>
            <x14:sparkline>
              <xm:f>CB_Lcr!$ASO121:$ASO121</xm:f>
              <xm:sqref>ASO121</xm:sqref>
            </x14:sparkline>
            <x14:sparkline>
              <xm:f>CB_Lcr!$ASP121:$ASP121</xm:f>
              <xm:sqref>ASP121</xm:sqref>
            </x14:sparkline>
            <x14:sparkline>
              <xm:f>CB_Lcr!$ASQ121:$ASQ121</xm:f>
              <xm:sqref>ASQ121</xm:sqref>
            </x14:sparkline>
            <x14:sparkline>
              <xm:f>CB_Lcr!$ASR121:$ASR121</xm:f>
              <xm:sqref>ASR121</xm:sqref>
            </x14:sparkline>
            <x14:sparkline>
              <xm:f>CB_Lcr!$ASS121:$ASS121</xm:f>
              <xm:sqref>ASS121</xm:sqref>
            </x14:sparkline>
            <x14:sparkline>
              <xm:f>CB_Lcr!$AST121:$AST121</xm:f>
              <xm:sqref>AST121</xm:sqref>
            </x14:sparkline>
            <x14:sparkline>
              <xm:f>CB_Lcr!$ASU121:$ASU121</xm:f>
              <xm:sqref>ASU121</xm:sqref>
            </x14:sparkline>
            <x14:sparkline>
              <xm:f>CB_Lcr!$ASV121:$ASV121</xm:f>
              <xm:sqref>ASV121</xm:sqref>
            </x14:sparkline>
            <x14:sparkline>
              <xm:f>CB_Lcr!$ASW121:$ASW121</xm:f>
              <xm:sqref>ASW121</xm:sqref>
            </x14:sparkline>
            <x14:sparkline>
              <xm:f>CB_Lcr!$ASX121:$ASX121</xm:f>
              <xm:sqref>ASX121</xm:sqref>
            </x14:sparkline>
            <x14:sparkline>
              <xm:f>CB_Lcr!$ASY121:$ASY121</xm:f>
              <xm:sqref>ASY121</xm:sqref>
            </x14:sparkline>
            <x14:sparkline>
              <xm:f>CB_Lcr!$ASZ121:$ASZ121</xm:f>
              <xm:sqref>ASZ121</xm:sqref>
            </x14:sparkline>
            <x14:sparkline>
              <xm:f>CB_Lcr!$ATA121:$ATA121</xm:f>
              <xm:sqref>ATA121</xm:sqref>
            </x14:sparkline>
            <x14:sparkline>
              <xm:f>CB_Lcr!$ATB121:$ATB121</xm:f>
              <xm:sqref>ATB121</xm:sqref>
            </x14:sparkline>
            <x14:sparkline>
              <xm:f>CB_Lcr!$ATC121:$ATC121</xm:f>
              <xm:sqref>ATC121</xm:sqref>
            </x14:sparkline>
            <x14:sparkline>
              <xm:f>CB_Lcr!$ATD121:$ATD121</xm:f>
              <xm:sqref>ATD121</xm:sqref>
            </x14:sparkline>
            <x14:sparkline>
              <xm:f>CB_Lcr!$ATE121:$ATE121</xm:f>
              <xm:sqref>ATE121</xm:sqref>
            </x14:sparkline>
            <x14:sparkline>
              <xm:f>CB_Lcr!$ATF121:$ATF121</xm:f>
              <xm:sqref>ATF121</xm:sqref>
            </x14:sparkline>
            <x14:sparkline>
              <xm:f>CB_Lcr!$ATG121:$ATG121</xm:f>
              <xm:sqref>ATG121</xm:sqref>
            </x14:sparkline>
            <x14:sparkline>
              <xm:f>CB_Lcr!$ATH121:$ATH121</xm:f>
              <xm:sqref>ATH121</xm:sqref>
            </x14:sparkline>
            <x14:sparkline>
              <xm:f>CB_Lcr!$ATI121:$ATI121</xm:f>
              <xm:sqref>ATI121</xm:sqref>
            </x14:sparkline>
            <x14:sparkline>
              <xm:f>CB_Lcr!$ATJ121:$ATJ121</xm:f>
              <xm:sqref>ATJ121</xm:sqref>
            </x14:sparkline>
            <x14:sparkline>
              <xm:f>CB_Lcr!$ATK121:$ATK121</xm:f>
              <xm:sqref>ATK121</xm:sqref>
            </x14:sparkline>
            <x14:sparkline>
              <xm:f>CB_Lcr!$ATL121:$ATL121</xm:f>
              <xm:sqref>ATL121</xm:sqref>
            </x14:sparkline>
            <x14:sparkline>
              <xm:f>CB_Lcr!$ATM121:$ATM121</xm:f>
              <xm:sqref>ATM121</xm:sqref>
            </x14:sparkline>
            <x14:sparkline>
              <xm:f>CB_Lcr!$ATN121:$ATN121</xm:f>
              <xm:sqref>ATN121</xm:sqref>
            </x14:sparkline>
            <x14:sparkline>
              <xm:f>CB_Lcr!$ATO121:$ATO121</xm:f>
              <xm:sqref>ATO121</xm:sqref>
            </x14:sparkline>
            <x14:sparkline>
              <xm:f>CB_Lcr!$ATP121:$ATP121</xm:f>
              <xm:sqref>ATP121</xm:sqref>
            </x14:sparkline>
            <x14:sparkline>
              <xm:f>CB_Lcr!$ATQ121:$ATQ121</xm:f>
              <xm:sqref>ATQ121</xm:sqref>
            </x14:sparkline>
            <x14:sparkline>
              <xm:f>CB_Lcr!$ATR121:$ATR121</xm:f>
              <xm:sqref>ATR121</xm:sqref>
            </x14:sparkline>
            <x14:sparkline>
              <xm:f>CB_Lcr!$ATS121:$ATS121</xm:f>
              <xm:sqref>ATS121</xm:sqref>
            </x14:sparkline>
            <x14:sparkline>
              <xm:f>CB_Lcr!$ATT121:$ATT121</xm:f>
              <xm:sqref>ATT121</xm:sqref>
            </x14:sparkline>
            <x14:sparkline>
              <xm:f>CB_Lcr!$ATU121:$ATU121</xm:f>
              <xm:sqref>ATU121</xm:sqref>
            </x14:sparkline>
            <x14:sparkline>
              <xm:f>CB_Lcr!$ATV121:$ATV121</xm:f>
              <xm:sqref>ATV121</xm:sqref>
            </x14:sparkline>
            <x14:sparkline>
              <xm:f>CB_Lcr!$ATW121:$ATW121</xm:f>
              <xm:sqref>ATW121</xm:sqref>
            </x14:sparkline>
            <x14:sparkline>
              <xm:f>CB_Lcr!$ATX121:$ATX121</xm:f>
              <xm:sqref>ATX121</xm:sqref>
            </x14:sparkline>
            <x14:sparkline>
              <xm:f>CB_Lcr!$ATY121:$ATY121</xm:f>
              <xm:sqref>ATY121</xm:sqref>
            </x14:sparkline>
            <x14:sparkline>
              <xm:f>CB_Lcr!$ATZ121:$ATZ121</xm:f>
              <xm:sqref>ATZ121</xm:sqref>
            </x14:sparkline>
            <x14:sparkline>
              <xm:f>CB_Lcr!$AUA121:$AUA121</xm:f>
              <xm:sqref>AUA121</xm:sqref>
            </x14:sparkline>
            <x14:sparkline>
              <xm:f>CB_Lcr!$AUB121:$AUB121</xm:f>
              <xm:sqref>AUB121</xm:sqref>
            </x14:sparkline>
            <x14:sparkline>
              <xm:f>CB_Lcr!$AUC121:$AUC121</xm:f>
              <xm:sqref>AUC121</xm:sqref>
            </x14:sparkline>
            <x14:sparkline>
              <xm:f>CB_Lcr!$AUD121:$AUD121</xm:f>
              <xm:sqref>AUD121</xm:sqref>
            </x14:sparkline>
            <x14:sparkline>
              <xm:f>CB_Lcr!$AUE121:$AUE121</xm:f>
              <xm:sqref>AUE121</xm:sqref>
            </x14:sparkline>
            <x14:sparkline>
              <xm:f>CB_Lcr!$AUF121:$AUF121</xm:f>
              <xm:sqref>AUF121</xm:sqref>
            </x14:sparkline>
            <x14:sparkline>
              <xm:f>CB_Lcr!$AUG121:$AUG121</xm:f>
              <xm:sqref>AUG121</xm:sqref>
            </x14:sparkline>
            <x14:sparkline>
              <xm:f>CB_Lcr!$AUH121:$AUH121</xm:f>
              <xm:sqref>AUH121</xm:sqref>
            </x14:sparkline>
            <x14:sparkline>
              <xm:f>CB_Lcr!$AUI121:$AUI121</xm:f>
              <xm:sqref>AUI121</xm:sqref>
            </x14:sparkline>
            <x14:sparkline>
              <xm:f>CB_Lcr!$AUJ121:$AUJ121</xm:f>
              <xm:sqref>AUJ121</xm:sqref>
            </x14:sparkline>
            <x14:sparkline>
              <xm:f>CB_Lcr!$AUK121:$AUK121</xm:f>
              <xm:sqref>AUK121</xm:sqref>
            </x14:sparkline>
            <x14:sparkline>
              <xm:f>CB_Lcr!$AUL121:$AUL121</xm:f>
              <xm:sqref>AUL121</xm:sqref>
            </x14:sparkline>
            <x14:sparkline>
              <xm:f>CB_Lcr!$AUM121:$AUM121</xm:f>
              <xm:sqref>AUM121</xm:sqref>
            </x14:sparkline>
            <x14:sparkline>
              <xm:f>CB_Lcr!$AUN121:$AUN121</xm:f>
              <xm:sqref>AUN121</xm:sqref>
            </x14:sparkline>
            <x14:sparkline>
              <xm:f>CB_Lcr!$AUO121:$AUO121</xm:f>
              <xm:sqref>AUO121</xm:sqref>
            </x14:sparkline>
            <x14:sparkline>
              <xm:f>CB_Lcr!$AUP121:$AUP121</xm:f>
              <xm:sqref>AUP121</xm:sqref>
            </x14:sparkline>
            <x14:sparkline>
              <xm:f>CB_Lcr!$AUQ121:$AUQ121</xm:f>
              <xm:sqref>AUQ121</xm:sqref>
            </x14:sparkline>
            <x14:sparkline>
              <xm:f>CB_Lcr!$AUR121:$AUR121</xm:f>
              <xm:sqref>AUR121</xm:sqref>
            </x14:sparkline>
            <x14:sparkline>
              <xm:f>CB_Lcr!$AUS121:$AUS121</xm:f>
              <xm:sqref>AUS121</xm:sqref>
            </x14:sparkline>
            <x14:sparkline>
              <xm:f>CB_Lcr!$AUT121:$AUT121</xm:f>
              <xm:sqref>AUT121</xm:sqref>
            </x14:sparkline>
            <x14:sparkline>
              <xm:f>CB_Lcr!$AUU121:$AUU121</xm:f>
              <xm:sqref>AUU121</xm:sqref>
            </x14:sparkline>
            <x14:sparkline>
              <xm:f>CB_Lcr!$AUV121:$AUV121</xm:f>
              <xm:sqref>AUV121</xm:sqref>
            </x14:sparkline>
            <x14:sparkline>
              <xm:f>CB_Lcr!$AUW121:$AUW121</xm:f>
              <xm:sqref>AUW121</xm:sqref>
            </x14:sparkline>
            <x14:sparkline>
              <xm:f>CB_Lcr!$AUX121:$AUX121</xm:f>
              <xm:sqref>AUX121</xm:sqref>
            </x14:sparkline>
            <x14:sparkline>
              <xm:f>CB_Lcr!$AUY121:$AUY121</xm:f>
              <xm:sqref>AUY121</xm:sqref>
            </x14:sparkline>
            <x14:sparkline>
              <xm:f>CB_Lcr!$AUZ121:$AUZ121</xm:f>
              <xm:sqref>AUZ121</xm:sqref>
            </x14:sparkline>
            <x14:sparkline>
              <xm:f>CB_Lcr!$AVA121:$AVA121</xm:f>
              <xm:sqref>AVA121</xm:sqref>
            </x14:sparkline>
            <x14:sparkline>
              <xm:f>CB_Lcr!$AVB121:$AVB121</xm:f>
              <xm:sqref>AVB121</xm:sqref>
            </x14:sparkline>
            <x14:sparkline>
              <xm:f>CB_Lcr!$AVC121:$AVC121</xm:f>
              <xm:sqref>AVC121</xm:sqref>
            </x14:sparkline>
            <x14:sparkline>
              <xm:f>CB_Lcr!$AVD121:$AVD121</xm:f>
              <xm:sqref>AVD121</xm:sqref>
            </x14:sparkline>
            <x14:sparkline>
              <xm:f>CB_Lcr!$AVE121:$AVE121</xm:f>
              <xm:sqref>AVE121</xm:sqref>
            </x14:sparkline>
            <x14:sparkline>
              <xm:f>CB_Lcr!$AVF121:$AVF121</xm:f>
              <xm:sqref>AVF121</xm:sqref>
            </x14:sparkline>
            <x14:sparkline>
              <xm:f>CB_Lcr!$AVG121:$AVG121</xm:f>
              <xm:sqref>AVG121</xm:sqref>
            </x14:sparkline>
            <x14:sparkline>
              <xm:f>CB_Lcr!$AVH121:$AVH121</xm:f>
              <xm:sqref>AVH121</xm:sqref>
            </x14:sparkline>
            <x14:sparkline>
              <xm:f>CB_Lcr!$AVI121:$AVI121</xm:f>
              <xm:sqref>AVI121</xm:sqref>
            </x14:sparkline>
            <x14:sparkline>
              <xm:f>CB_Lcr!$AVJ121:$AVJ121</xm:f>
              <xm:sqref>AVJ121</xm:sqref>
            </x14:sparkline>
            <x14:sparkline>
              <xm:f>CB_Lcr!$AVK121:$AVK121</xm:f>
              <xm:sqref>AVK121</xm:sqref>
            </x14:sparkline>
            <x14:sparkline>
              <xm:f>CB_Lcr!$AVL121:$AVL121</xm:f>
              <xm:sqref>AVL121</xm:sqref>
            </x14:sparkline>
            <x14:sparkline>
              <xm:f>CB_Lcr!$AVM121:$AVM121</xm:f>
              <xm:sqref>AVM121</xm:sqref>
            </x14:sparkline>
            <x14:sparkline>
              <xm:f>CB_Lcr!$AVN121:$AVN121</xm:f>
              <xm:sqref>AVN121</xm:sqref>
            </x14:sparkline>
            <x14:sparkline>
              <xm:f>CB_Lcr!$AVO121:$AVO121</xm:f>
              <xm:sqref>AVO121</xm:sqref>
            </x14:sparkline>
            <x14:sparkline>
              <xm:f>CB_Lcr!$AVP121:$AVP121</xm:f>
              <xm:sqref>AVP121</xm:sqref>
            </x14:sparkline>
            <x14:sparkline>
              <xm:f>CB_Lcr!$AVQ121:$AVQ121</xm:f>
              <xm:sqref>AVQ121</xm:sqref>
            </x14:sparkline>
            <x14:sparkline>
              <xm:f>CB_Lcr!$AVR121:$AVR121</xm:f>
              <xm:sqref>AVR121</xm:sqref>
            </x14:sparkline>
            <x14:sparkline>
              <xm:f>CB_Lcr!$AVS121:$AVS121</xm:f>
              <xm:sqref>AVS121</xm:sqref>
            </x14:sparkline>
            <x14:sparkline>
              <xm:f>CB_Lcr!$AVT121:$AVT121</xm:f>
              <xm:sqref>AVT121</xm:sqref>
            </x14:sparkline>
            <x14:sparkline>
              <xm:f>CB_Lcr!$AVU121:$AVU121</xm:f>
              <xm:sqref>AVU121</xm:sqref>
            </x14:sparkline>
            <x14:sparkline>
              <xm:f>CB_Lcr!$AVV121:$AVV121</xm:f>
              <xm:sqref>AVV121</xm:sqref>
            </x14:sparkline>
            <x14:sparkline>
              <xm:f>CB_Lcr!$AVW121:$AVW121</xm:f>
              <xm:sqref>AVW121</xm:sqref>
            </x14:sparkline>
            <x14:sparkline>
              <xm:f>CB_Lcr!$AVX121:$AVX121</xm:f>
              <xm:sqref>AVX121</xm:sqref>
            </x14:sparkline>
            <x14:sparkline>
              <xm:f>CB_Lcr!$AVY121:$AVY121</xm:f>
              <xm:sqref>AVY121</xm:sqref>
            </x14:sparkline>
            <x14:sparkline>
              <xm:f>CB_Lcr!$AVZ121:$AVZ121</xm:f>
              <xm:sqref>AVZ121</xm:sqref>
            </x14:sparkline>
            <x14:sparkline>
              <xm:f>CB_Lcr!$AWA121:$AWA121</xm:f>
              <xm:sqref>AWA121</xm:sqref>
            </x14:sparkline>
            <x14:sparkline>
              <xm:f>CB_Lcr!$AWB121:$AWB121</xm:f>
              <xm:sqref>AWB121</xm:sqref>
            </x14:sparkline>
            <x14:sparkline>
              <xm:f>CB_Lcr!$AWC121:$AWC121</xm:f>
              <xm:sqref>AWC121</xm:sqref>
            </x14:sparkline>
            <x14:sparkline>
              <xm:f>CB_Lcr!$AWD121:$AWD121</xm:f>
              <xm:sqref>AWD121</xm:sqref>
            </x14:sparkline>
            <x14:sparkline>
              <xm:f>CB_Lcr!$AWE121:$AWE121</xm:f>
              <xm:sqref>AWE121</xm:sqref>
            </x14:sparkline>
            <x14:sparkline>
              <xm:f>CB_Lcr!$AWF121:$AWF121</xm:f>
              <xm:sqref>AWF121</xm:sqref>
            </x14:sparkline>
            <x14:sparkline>
              <xm:f>CB_Lcr!$AWG121:$AWG121</xm:f>
              <xm:sqref>AWG121</xm:sqref>
            </x14:sparkline>
            <x14:sparkline>
              <xm:f>CB_Lcr!$AWH121:$AWH121</xm:f>
              <xm:sqref>AWH121</xm:sqref>
            </x14:sparkline>
            <x14:sparkline>
              <xm:f>CB_Lcr!$AWI121:$AWI121</xm:f>
              <xm:sqref>AWI121</xm:sqref>
            </x14:sparkline>
            <x14:sparkline>
              <xm:f>CB_Lcr!$AWJ121:$AWJ121</xm:f>
              <xm:sqref>AWJ121</xm:sqref>
            </x14:sparkline>
            <x14:sparkline>
              <xm:f>CB_Lcr!$AWK121:$AWK121</xm:f>
              <xm:sqref>AWK121</xm:sqref>
            </x14:sparkline>
            <x14:sparkline>
              <xm:f>CB_Lcr!$AWL121:$AWL121</xm:f>
              <xm:sqref>AWL121</xm:sqref>
            </x14:sparkline>
            <x14:sparkline>
              <xm:f>CB_Lcr!$AWM121:$AWM121</xm:f>
              <xm:sqref>AWM121</xm:sqref>
            </x14:sparkline>
            <x14:sparkline>
              <xm:f>CB_Lcr!$AWN121:$AWN121</xm:f>
              <xm:sqref>AWN121</xm:sqref>
            </x14:sparkline>
            <x14:sparkline>
              <xm:f>CB_Lcr!$AWO121:$AWO121</xm:f>
              <xm:sqref>AWO121</xm:sqref>
            </x14:sparkline>
            <x14:sparkline>
              <xm:f>CB_Lcr!$AWP121:$AWP121</xm:f>
              <xm:sqref>AWP121</xm:sqref>
            </x14:sparkline>
            <x14:sparkline>
              <xm:f>CB_Lcr!$AWQ121:$AWQ121</xm:f>
              <xm:sqref>AWQ121</xm:sqref>
            </x14:sparkline>
            <x14:sparkline>
              <xm:f>CB_Lcr!$AWR121:$AWR121</xm:f>
              <xm:sqref>AWR121</xm:sqref>
            </x14:sparkline>
            <x14:sparkline>
              <xm:f>CB_Lcr!$AWS121:$AWS121</xm:f>
              <xm:sqref>AWS121</xm:sqref>
            </x14:sparkline>
            <x14:sparkline>
              <xm:f>CB_Lcr!$AWT121:$AWT121</xm:f>
              <xm:sqref>AWT121</xm:sqref>
            </x14:sparkline>
            <x14:sparkline>
              <xm:f>CB_Lcr!$AWU121:$AWU121</xm:f>
              <xm:sqref>AWU121</xm:sqref>
            </x14:sparkline>
            <x14:sparkline>
              <xm:f>CB_Lcr!$AWV121:$AWV121</xm:f>
              <xm:sqref>AWV121</xm:sqref>
            </x14:sparkline>
            <x14:sparkline>
              <xm:f>CB_Lcr!$AWW121:$AWW121</xm:f>
              <xm:sqref>AWW121</xm:sqref>
            </x14:sparkline>
            <x14:sparkline>
              <xm:f>CB_Lcr!$AWX121:$AWX121</xm:f>
              <xm:sqref>AWX121</xm:sqref>
            </x14:sparkline>
            <x14:sparkline>
              <xm:f>CB_Lcr!$AWY121:$AWY121</xm:f>
              <xm:sqref>AWY121</xm:sqref>
            </x14:sparkline>
            <x14:sparkline>
              <xm:f>CB_Lcr!$AWZ121:$AWZ121</xm:f>
              <xm:sqref>AWZ121</xm:sqref>
            </x14:sparkline>
            <x14:sparkline>
              <xm:f>CB_Lcr!$AXA121:$AXA121</xm:f>
              <xm:sqref>AXA121</xm:sqref>
            </x14:sparkline>
            <x14:sparkline>
              <xm:f>CB_Lcr!$AXB121:$AXB121</xm:f>
              <xm:sqref>AXB121</xm:sqref>
            </x14:sparkline>
            <x14:sparkline>
              <xm:f>CB_Lcr!$AXC121:$AXC121</xm:f>
              <xm:sqref>AXC121</xm:sqref>
            </x14:sparkline>
            <x14:sparkline>
              <xm:f>CB_Lcr!$AXD121:$AXD121</xm:f>
              <xm:sqref>AXD121</xm:sqref>
            </x14:sparkline>
            <x14:sparkline>
              <xm:f>CB_Lcr!$AXE121:$AXE121</xm:f>
              <xm:sqref>AXE121</xm:sqref>
            </x14:sparkline>
            <x14:sparkline>
              <xm:f>CB_Lcr!$AXF121:$AXF121</xm:f>
              <xm:sqref>AXF121</xm:sqref>
            </x14:sparkline>
            <x14:sparkline>
              <xm:f>CB_Lcr!$AXG121:$AXG121</xm:f>
              <xm:sqref>AXG121</xm:sqref>
            </x14:sparkline>
            <x14:sparkline>
              <xm:f>CB_Lcr!$AXH121:$AXH121</xm:f>
              <xm:sqref>AXH121</xm:sqref>
            </x14:sparkline>
            <x14:sparkline>
              <xm:f>CB_Lcr!$AXI121:$AXI121</xm:f>
              <xm:sqref>AXI121</xm:sqref>
            </x14:sparkline>
            <x14:sparkline>
              <xm:f>CB_Lcr!$AXJ121:$AXJ121</xm:f>
              <xm:sqref>AXJ121</xm:sqref>
            </x14:sparkline>
            <x14:sparkline>
              <xm:f>CB_Lcr!$AXK121:$AXK121</xm:f>
              <xm:sqref>AXK121</xm:sqref>
            </x14:sparkline>
            <x14:sparkline>
              <xm:f>CB_Lcr!$AXL121:$AXL121</xm:f>
              <xm:sqref>AXL121</xm:sqref>
            </x14:sparkline>
            <x14:sparkline>
              <xm:f>CB_Lcr!$AXM121:$AXM121</xm:f>
              <xm:sqref>AXM121</xm:sqref>
            </x14:sparkline>
            <x14:sparkline>
              <xm:f>CB_Lcr!$AXN121:$AXN121</xm:f>
              <xm:sqref>AXN121</xm:sqref>
            </x14:sparkline>
            <x14:sparkline>
              <xm:f>CB_Lcr!$AXO121:$AXO121</xm:f>
              <xm:sqref>AXO121</xm:sqref>
            </x14:sparkline>
            <x14:sparkline>
              <xm:f>CB_Lcr!$AXP121:$AXP121</xm:f>
              <xm:sqref>AXP121</xm:sqref>
            </x14:sparkline>
            <x14:sparkline>
              <xm:f>CB_Lcr!$AXQ121:$AXQ121</xm:f>
              <xm:sqref>AXQ121</xm:sqref>
            </x14:sparkline>
            <x14:sparkline>
              <xm:f>CB_Lcr!$AXR121:$AXR121</xm:f>
              <xm:sqref>AXR121</xm:sqref>
            </x14:sparkline>
            <x14:sparkline>
              <xm:f>CB_Lcr!$AXS121:$AXS121</xm:f>
              <xm:sqref>AXS121</xm:sqref>
            </x14:sparkline>
            <x14:sparkline>
              <xm:f>CB_Lcr!$AXT121:$AXT121</xm:f>
              <xm:sqref>AXT121</xm:sqref>
            </x14:sparkline>
            <x14:sparkline>
              <xm:f>CB_Lcr!$AXU121:$AXU121</xm:f>
              <xm:sqref>AXU121</xm:sqref>
            </x14:sparkline>
            <x14:sparkline>
              <xm:f>CB_Lcr!$AXV121:$AXV121</xm:f>
              <xm:sqref>AXV121</xm:sqref>
            </x14:sparkline>
            <x14:sparkline>
              <xm:f>CB_Lcr!$AXW121:$AXW121</xm:f>
              <xm:sqref>AXW121</xm:sqref>
            </x14:sparkline>
            <x14:sparkline>
              <xm:f>CB_Lcr!$AXX121:$AXX121</xm:f>
              <xm:sqref>AXX121</xm:sqref>
            </x14:sparkline>
            <x14:sparkline>
              <xm:f>CB_Lcr!$AXY121:$AXY121</xm:f>
              <xm:sqref>AXY121</xm:sqref>
            </x14:sparkline>
            <x14:sparkline>
              <xm:f>CB_Lcr!$AXZ121:$AXZ121</xm:f>
              <xm:sqref>AXZ121</xm:sqref>
            </x14:sparkline>
            <x14:sparkline>
              <xm:f>CB_Lcr!$AYA121:$AYA121</xm:f>
              <xm:sqref>AYA121</xm:sqref>
            </x14:sparkline>
            <x14:sparkline>
              <xm:f>CB_Lcr!$AYB121:$AYB121</xm:f>
              <xm:sqref>AYB121</xm:sqref>
            </x14:sparkline>
            <x14:sparkline>
              <xm:f>CB_Lcr!$AYC121:$AYC121</xm:f>
              <xm:sqref>AYC121</xm:sqref>
            </x14:sparkline>
            <x14:sparkline>
              <xm:f>CB_Lcr!$AYD121:$AYD121</xm:f>
              <xm:sqref>AYD121</xm:sqref>
            </x14:sparkline>
            <x14:sparkline>
              <xm:f>CB_Lcr!$AYE121:$AYE121</xm:f>
              <xm:sqref>AYE121</xm:sqref>
            </x14:sparkline>
            <x14:sparkline>
              <xm:f>CB_Lcr!$AYF121:$AYF121</xm:f>
              <xm:sqref>AYF121</xm:sqref>
            </x14:sparkline>
            <x14:sparkline>
              <xm:f>CB_Lcr!$AYG121:$AYG121</xm:f>
              <xm:sqref>AYG121</xm:sqref>
            </x14:sparkline>
            <x14:sparkline>
              <xm:f>CB_Lcr!$AYH121:$AYH121</xm:f>
              <xm:sqref>AYH121</xm:sqref>
            </x14:sparkline>
            <x14:sparkline>
              <xm:f>CB_Lcr!$AYI121:$AYI121</xm:f>
              <xm:sqref>AYI121</xm:sqref>
            </x14:sparkline>
            <x14:sparkline>
              <xm:f>CB_Lcr!$AYJ121:$AYJ121</xm:f>
              <xm:sqref>AYJ121</xm:sqref>
            </x14:sparkline>
            <x14:sparkline>
              <xm:f>CB_Lcr!$AYK121:$AYK121</xm:f>
              <xm:sqref>AYK121</xm:sqref>
            </x14:sparkline>
            <x14:sparkline>
              <xm:f>CB_Lcr!$AYL121:$AYL121</xm:f>
              <xm:sqref>AYL121</xm:sqref>
            </x14:sparkline>
            <x14:sparkline>
              <xm:f>CB_Lcr!$AYM121:$AYM121</xm:f>
              <xm:sqref>AYM121</xm:sqref>
            </x14:sparkline>
            <x14:sparkline>
              <xm:f>CB_Lcr!$AYN121:$AYN121</xm:f>
              <xm:sqref>AYN121</xm:sqref>
            </x14:sparkline>
            <x14:sparkline>
              <xm:f>CB_Lcr!$AYO121:$AYO121</xm:f>
              <xm:sqref>AYO121</xm:sqref>
            </x14:sparkline>
            <x14:sparkline>
              <xm:f>CB_Lcr!$AYP121:$AYP121</xm:f>
              <xm:sqref>AYP121</xm:sqref>
            </x14:sparkline>
            <x14:sparkline>
              <xm:f>CB_Lcr!$AYQ121:$AYQ121</xm:f>
              <xm:sqref>AYQ121</xm:sqref>
            </x14:sparkline>
            <x14:sparkline>
              <xm:f>CB_Lcr!$AYR121:$AYR121</xm:f>
              <xm:sqref>AYR121</xm:sqref>
            </x14:sparkline>
            <x14:sparkline>
              <xm:f>CB_Lcr!$AYS121:$AYS121</xm:f>
              <xm:sqref>AYS121</xm:sqref>
            </x14:sparkline>
            <x14:sparkline>
              <xm:f>CB_Lcr!$AYT121:$AYT121</xm:f>
              <xm:sqref>AYT121</xm:sqref>
            </x14:sparkline>
            <x14:sparkline>
              <xm:f>CB_Lcr!$AYU121:$AYU121</xm:f>
              <xm:sqref>AYU121</xm:sqref>
            </x14:sparkline>
            <x14:sparkline>
              <xm:f>CB_Lcr!$AYV121:$AYV121</xm:f>
              <xm:sqref>AYV121</xm:sqref>
            </x14:sparkline>
            <x14:sparkline>
              <xm:f>CB_Lcr!$AYW121:$AYW121</xm:f>
              <xm:sqref>AYW121</xm:sqref>
            </x14:sparkline>
            <x14:sparkline>
              <xm:f>CB_Lcr!$AYX121:$AYX121</xm:f>
              <xm:sqref>AYX121</xm:sqref>
            </x14:sparkline>
            <x14:sparkline>
              <xm:f>CB_Lcr!$AYY121:$AYY121</xm:f>
              <xm:sqref>AYY121</xm:sqref>
            </x14:sparkline>
            <x14:sparkline>
              <xm:f>CB_Lcr!$AYZ121:$AYZ121</xm:f>
              <xm:sqref>AYZ121</xm:sqref>
            </x14:sparkline>
            <x14:sparkline>
              <xm:f>CB_Lcr!$AZA121:$AZA121</xm:f>
              <xm:sqref>AZA121</xm:sqref>
            </x14:sparkline>
            <x14:sparkline>
              <xm:f>CB_Lcr!$AZB121:$AZB121</xm:f>
              <xm:sqref>AZB121</xm:sqref>
            </x14:sparkline>
            <x14:sparkline>
              <xm:f>CB_Lcr!$AZC121:$AZC121</xm:f>
              <xm:sqref>AZC121</xm:sqref>
            </x14:sparkline>
            <x14:sparkline>
              <xm:f>CB_Lcr!$AZD121:$AZD121</xm:f>
              <xm:sqref>AZD121</xm:sqref>
            </x14:sparkline>
            <x14:sparkline>
              <xm:f>CB_Lcr!$AZE121:$AZE121</xm:f>
              <xm:sqref>AZE121</xm:sqref>
            </x14:sparkline>
            <x14:sparkline>
              <xm:f>CB_Lcr!$AZF121:$AZF121</xm:f>
              <xm:sqref>AZF121</xm:sqref>
            </x14:sparkline>
            <x14:sparkline>
              <xm:f>CB_Lcr!$AZG121:$AZG121</xm:f>
              <xm:sqref>AZG121</xm:sqref>
            </x14:sparkline>
            <x14:sparkline>
              <xm:f>CB_Lcr!$AZH121:$AZH121</xm:f>
              <xm:sqref>AZH121</xm:sqref>
            </x14:sparkline>
            <x14:sparkline>
              <xm:f>CB_Lcr!$AZI121:$AZI121</xm:f>
              <xm:sqref>AZI121</xm:sqref>
            </x14:sparkline>
            <x14:sparkline>
              <xm:f>CB_Lcr!$AZJ121:$AZJ121</xm:f>
              <xm:sqref>AZJ121</xm:sqref>
            </x14:sparkline>
            <x14:sparkline>
              <xm:f>CB_Lcr!$AZK121:$AZK121</xm:f>
              <xm:sqref>AZK121</xm:sqref>
            </x14:sparkline>
            <x14:sparkline>
              <xm:f>CB_Lcr!$AZL121:$AZL121</xm:f>
              <xm:sqref>AZL121</xm:sqref>
            </x14:sparkline>
            <x14:sparkline>
              <xm:f>CB_Lcr!$AZM121:$AZM121</xm:f>
              <xm:sqref>AZM121</xm:sqref>
            </x14:sparkline>
            <x14:sparkline>
              <xm:f>CB_Lcr!$AZN121:$AZN121</xm:f>
              <xm:sqref>AZN121</xm:sqref>
            </x14:sparkline>
            <x14:sparkline>
              <xm:f>CB_Lcr!$AZO121:$AZO121</xm:f>
              <xm:sqref>AZO121</xm:sqref>
            </x14:sparkline>
            <x14:sparkline>
              <xm:f>CB_Lcr!$AZP121:$AZP121</xm:f>
              <xm:sqref>AZP121</xm:sqref>
            </x14:sparkline>
            <x14:sparkline>
              <xm:f>CB_Lcr!$AZQ121:$AZQ121</xm:f>
              <xm:sqref>AZQ121</xm:sqref>
            </x14:sparkline>
            <x14:sparkline>
              <xm:f>CB_Lcr!$AZR121:$AZR121</xm:f>
              <xm:sqref>AZR121</xm:sqref>
            </x14:sparkline>
            <x14:sparkline>
              <xm:f>CB_Lcr!$AZS121:$AZS121</xm:f>
              <xm:sqref>AZS121</xm:sqref>
            </x14:sparkline>
            <x14:sparkline>
              <xm:f>CB_Lcr!$AZT121:$AZT121</xm:f>
              <xm:sqref>AZT121</xm:sqref>
            </x14:sparkline>
            <x14:sparkline>
              <xm:f>CB_Lcr!$AZU121:$AZU121</xm:f>
              <xm:sqref>AZU121</xm:sqref>
            </x14:sparkline>
            <x14:sparkline>
              <xm:f>CB_Lcr!$AZV121:$AZV121</xm:f>
              <xm:sqref>AZV121</xm:sqref>
            </x14:sparkline>
            <x14:sparkline>
              <xm:f>CB_Lcr!$AZW121:$AZW121</xm:f>
              <xm:sqref>AZW121</xm:sqref>
            </x14:sparkline>
            <x14:sparkline>
              <xm:f>CB_Lcr!$AZX121:$AZX121</xm:f>
              <xm:sqref>AZX121</xm:sqref>
            </x14:sparkline>
            <x14:sparkline>
              <xm:f>CB_Lcr!$AZY121:$AZY121</xm:f>
              <xm:sqref>AZY121</xm:sqref>
            </x14:sparkline>
            <x14:sparkline>
              <xm:f>CB_Lcr!$AZZ121:$AZZ121</xm:f>
              <xm:sqref>AZZ121</xm:sqref>
            </x14:sparkline>
            <x14:sparkline>
              <xm:f>CB_Lcr!$BAA121:$BAA121</xm:f>
              <xm:sqref>BAA121</xm:sqref>
            </x14:sparkline>
            <x14:sparkline>
              <xm:f>CB_Lcr!$BAB121:$BAB121</xm:f>
              <xm:sqref>BAB121</xm:sqref>
            </x14:sparkline>
            <x14:sparkline>
              <xm:f>CB_Lcr!$BAC121:$BAC121</xm:f>
              <xm:sqref>BAC121</xm:sqref>
            </x14:sparkline>
            <x14:sparkline>
              <xm:f>CB_Lcr!$BAD121:$BAD121</xm:f>
              <xm:sqref>BAD121</xm:sqref>
            </x14:sparkline>
            <x14:sparkline>
              <xm:f>CB_Lcr!$BAE121:$BAE121</xm:f>
              <xm:sqref>BAE121</xm:sqref>
            </x14:sparkline>
            <x14:sparkline>
              <xm:f>CB_Lcr!$BAF121:$BAF121</xm:f>
              <xm:sqref>BAF121</xm:sqref>
            </x14:sparkline>
            <x14:sparkline>
              <xm:f>CB_Lcr!$BAG121:$BAG121</xm:f>
              <xm:sqref>BAG121</xm:sqref>
            </x14:sparkline>
            <x14:sparkline>
              <xm:f>CB_Lcr!$BAH121:$BAH121</xm:f>
              <xm:sqref>BAH121</xm:sqref>
            </x14:sparkline>
            <x14:sparkline>
              <xm:f>CB_Lcr!$BAI121:$BAI121</xm:f>
              <xm:sqref>BAI121</xm:sqref>
            </x14:sparkline>
            <x14:sparkline>
              <xm:f>CB_Lcr!$BAJ121:$BAJ121</xm:f>
              <xm:sqref>BAJ121</xm:sqref>
            </x14:sparkline>
            <x14:sparkline>
              <xm:f>CB_Lcr!$BAK121:$BAK121</xm:f>
              <xm:sqref>BAK121</xm:sqref>
            </x14:sparkline>
            <x14:sparkline>
              <xm:f>CB_Lcr!$BAL121:$BAL121</xm:f>
              <xm:sqref>BAL121</xm:sqref>
            </x14:sparkline>
            <x14:sparkline>
              <xm:f>CB_Lcr!$BAM121:$BAM121</xm:f>
              <xm:sqref>BAM121</xm:sqref>
            </x14:sparkline>
            <x14:sparkline>
              <xm:f>CB_Lcr!$BAN121:$BAN121</xm:f>
              <xm:sqref>BAN121</xm:sqref>
            </x14:sparkline>
            <x14:sparkline>
              <xm:f>CB_Lcr!$BAO121:$BAO121</xm:f>
              <xm:sqref>BAO121</xm:sqref>
            </x14:sparkline>
            <x14:sparkline>
              <xm:f>CB_Lcr!$BAP121:$BAP121</xm:f>
              <xm:sqref>BAP121</xm:sqref>
            </x14:sparkline>
            <x14:sparkline>
              <xm:f>CB_Lcr!$BAQ121:$BAQ121</xm:f>
              <xm:sqref>BAQ121</xm:sqref>
            </x14:sparkline>
            <x14:sparkline>
              <xm:f>CB_Lcr!$BAR121:$BAR121</xm:f>
              <xm:sqref>BAR121</xm:sqref>
            </x14:sparkline>
            <x14:sparkline>
              <xm:f>CB_Lcr!$BAS121:$BAS121</xm:f>
              <xm:sqref>BAS121</xm:sqref>
            </x14:sparkline>
            <x14:sparkline>
              <xm:f>CB_Lcr!$BAT121:$BAT121</xm:f>
              <xm:sqref>BAT121</xm:sqref>
            </x14:sparkline>
            <x14:sparkline>
              <xm:f>CB_Lcr!$BAU121:$BAU121</xm:f>
              <xm:sqref>BAU121</xm:sqref>
            </x14:sparkline>
            <x14:sparkline>
              <xm:f>CB_Lcr!$BAV121:$BAV121</xm:f>
              <xm:sqref>BAV121</xm:sqref>
            </x14:sparkline>
            <x14:sparkline>
              <xm:f>CB_Lcr!$BAW121:$BAW121</xm:f>
              <xm:sqref>BAW121</xm:sqref>
            </x14:sparkline>
            <x14:sparkline>
              <xm:f>CB_Lcr!$BAX121:$BAX121</xm:f>
              <xm:sqref>BAX121</xm:sqref>
            </x14:sparkline>
            <x14:sparkline>
              <xm:f>CB_Lcr!$BAY121:$BAY121</xm:f>
              <xm:sqref>BAY121</xm:sqref>
            </x14:sparkline>
            <x14:sparkline>
              <xm:f>CB_Lcr!$BAZ121:$BAZ121</xm:f>
              <xm:sqref>BAZ121</xm:sqref>
            </x14:sparkline>
            <x14:sparkline>
              <xm:f>CB_Lcr!$BBA121:$BBA121</xm:f>
              <xm:sqref>BBA121</xm:sqref>
            </x14:sparkline>
            <x14:sparkline>
              <xm:f>CB_Lcr!$BBB121:$BBB121</xm:f>
              <xm:sqref>BBB121</xm:sqref>
            </x14:sparkline>
            <x14:sparkline>
              <xm:f>CB_Lcr!$BBC121:$BBC121</xm:f>
              <xm:sqref>BBC121</xm:sqref>
            </x14:sparkline>
            <x14:sparkline>
              <xm:f>CB_Lcr!$BBD121:$BBD121</xm:f>
              <xm:sqref>BBD121</xm:sqref>
            </x14:sparkline>
            <x14:sparkline>
              <xm:f>CB_Lcr!$BBE121:$BBE121</xm:f>
              <xm:sqref>BBE121</xm:sqref>
            </x14:sparkline>
            <x14:sparkline>
              <xm:f>CB_Lcr!$BBF121:$BBF121</xm:f>
              <xm:sqref>BBF121</xm:sqref>
            </x14:sparkline>
            <x14:sparkline>
              <xm:f>CB_Lcr!$BBG121:$BBG121</xm:f>
              <xm:sqref>BBG121</xm:sqref>
            </x14:sparkline>
            <x14:sparkline>
              <xm:f>CB_Lcr!$BBH121:$BBH121</xm:f>
              <xm:sqref>BBH121</xm:sqref>
            </x14:sparkline>
            <x14:sparkline>
              <xm:f>CB_Lcr!$BBI121:$BBI121</xm:f>
              <xm:sqref>BBI121</xm:sqref>
            </x14:sparkline>
            <x14:sparkline>
              <xm:f>CB_Lcr!$BBJ121:$BBJ121</xm:f>
              <xm:sqref>BBJ121</xm:sqref>
            </x14:sparkline>
            <x14:sparkline>
              <xm:f>CB_Lcr!$BBK121:$BBK121</xm:f>
              <xm:sqref>BBK121</xm:sqref>
            </x14:sparkline>
            <x14:sparkline>
              <xm:f>CB_Lcr!$BBL121:$BBL121</xm:f>
              <xm:sqref>BBL121</xm:sqref>
            </x14:sparkline>
            <x14:sparkline>
              <xm:f>CB_Lcr!$BBM121:$BBM121</xm:f>
              <xm:sqref>BBM121</xm:sqref>
            </x14:sparkline>
            <x14:sparkline>
              <xm:f>CB_Lcr!$BBN121:$BBN121</xm:f>
              <xm:sqref>BBN121</xm:sqref>
            </x14:sparkline>
            <x14:sparkline>
              <xm:f>CB_Lcr!$BBO121:$BBO121</xm:f>
              <xm:sqref>BBO121</xm:sqref>
            </x14:sparkline>
            <x14:sparkline>
              <xm:f>CB_Lcr!$BBP121:$BBP121</xm:f>
              <xm:sqref>BBP121</xm:sqref>
            </x14:sparkline>
            <x14:sparkline>
              <xm:f>CB_Lcr!$BBQ121:$BBQ121</xm:f>
              <xm:sqref>BBQ121</xm:sqref>
            </x14:sparkline>
            <x14:sparkline>
              <xm:f>CB_Lcr!$BBR121:$BBR121</xm:f>
              <xm:sqref>BBR121</xm:sqref>
            </x14:sparkline>
            <x14:sparkline>
              <xm:f>CB_Lcr!$BBS121:$BBS121</xm:f>
              <xm:sqref>BBS121</xm:sqref>
            </x14:sparkline>
            <x14:sparkline>
              <xm:f>CB_Lcr!$BBT121:$BBT121</xm:f>
              <xm:sqref>BBT121</xm:sqref>
            </x14:sparkline>
            <x14:sparkline>
              <xm:f>CB_Lcr!$BBU121:$BBU121</xm:f>
              <xm:sqref>BBU121</xm:sqref>
            </x14:sparkline>
            <x14:sparkline>
              <xm:f>CB_Lcr!$BBV121:$BBV121</xm:f>
              <xm:sqref>BBV121</xm:sqref>
            </x14:sparkline>
            <x14:sparkline>
              <xm:f>CB_Lcr!$BBW121:$BBW121</xm:f>
              <xm:sqref>BBW121</xm:sqref>
            </x14:sparkline>
            <x14:sparkline>
              <xm:f>CB_Lcr!$BBX121:$BBX121</xm:f>
              <xm:sqref>BBX121</xm:sqref>
            </x14:sparkline>
            <x14:sparkline>
              <xm:f>CB_Lcr!$BBY121:$BBY121</xm:f>
              <xm:sqref>BBY121</xm:sqref>
            </x14:sparkline>
            <x14:sparkline>
              <xm:f>CB_Lcr!$BBZ121:$BBZ121</xm:f>
              <xm:sqref>BBZ121</xm:sqref>
            </x14:sparkline>
            <x14:sparkline>
              <xm:f>CB_Lcr!$BCA121:$BCA121</xm:f>
              <xm:sqref>BCA121</xm:sqref>
            </x14:sparkline>
            <x14:sparkline>
              <xm:f>CB_Lcr!$BCB121:$BCB121</xm:f>
              <xm:sqref>BCB121</xm:sqref>
            </x14:sparkline>
            <x14:sparkline>
              <xm:f>CB_Lcr!$BCC121:$BCC121</xm:f>
              <xm:sqref>BCC121</xm:sqref>
            </x14:sparkline>
            <x14:sparkline>
              <xm:f>CB_Lcr!$BCD121:$BCD121</xm:f>
              <xm:sqref>BCD121</xm:sqref>
            </x14:sparkline>
            <x14:sparkline>
              <xm:f>CB_Lcr!$BCE121:$BCE121</xm:f>
              <xm:sqref>BCE121</xm:sqref>
            </x14:sparkline>
            <x14:sparkline>
              <xm:f>CB_Lcr!$BCF121:$BCF121</xm:f>
              <xm:sqref>BCF121</xm:sqref>
            </x14:sparkline>
            <x14:sparkline>
              <xm:f>CB_Lcr!$BCG121:$BCG121</xm:f>
              <xm:sqref>BCG121</xm:sqref>
            </x14:sparkline>
            <x14:sparkline>
              <xm:f>CB_Lcr!$BCH121:$BCH121</xm:f>
              <xm:sqref>BCH121</xm:sqref>
            </x14:sparkline>
            <x14:sparkline>
              <xm:f>CB_Lcr!$BCI121:$BCI121</xm:f>
              <xm:sqref>BCI121</xm:sqref>
            </x14:sparkline>
            <x14:sparkline>
              <xm:f>CB_Lcr!$BCJ121:$BCJ121</xm:f>
              <xm:sqref>BCJ121</xm:sqref>
            </x14:sparkline>
            <x14:sparkline>
              <xm:f>CB_Lcr!$BCK121:$BCK121</xm:f>
              <xm:sqref>BCK121</xm:sqref>
            </x14:sparkline>
            <x14:sparkline>
              <xm:f>CB_Lcr!$BCL121:$BCL121</xm:f>
              <xm:sqref>BCL121</xm:sqref>
            </x14:sparkline>
            <x14:sparkline>
              <xm:f>CB_Lcr!$BCM121:$BCM121</xm:f>
              <xm:sqref>BCM121</xm:sqref>
            </x14:sparkline>
            <x14:sparkline>
              <xm:f>CB_Lcr!$BCN121:$BCN121</xm:f>
              <xm:sqref>BCN121</xm:sqref>
            </x14:sparkline>
            <x14:sparkline>
              <xm:f>CB_Lcr!$BCO121:$BCO121</xm:f>
              <xm:sqref>BCO121</xm:sqref>
            </x14:sparkline>
            <x14:sparkline>
              <xm:f>CB_Lcr!$BCP121:$BCP121</xm:f>
              <xm:sqref>BCP121</xm:sqref>
            </x14:sparkline>
            <x14:sparkline>
              <xm:f>CB_Lcr!$BCQ121:$BCQ121</xm:f>
              <xm:sqref>BCQ121</xm:sqref>
            </x14:sparkline>
            <x14:sparkline>
              <xm:f>CB_Lcr!$BCR121:$BCR121</xm:f>
              <xm:sqref>BCR121</xm:sqref>
            </x14:sparkline>
            <x14:sparkline>
              <xm:f>CB_Lcr!$BCS121:$BCS121</xm:f>
              <xm:sqref>BCS121</xm:sqref>
            </x14:sparkline>
            <x14:sparkline>
              <xm:f>CB_Lcr!$BCT121:$BCT121</xm:f>
              <xm:sqref>BCT121</xm:sqref>
            </x14:sparkline>
            <x14:sparkline>
              <xm:f>CB_Lcr!$BCU121:$BCU121</xm:f>
              <xm:sqref>BCU121</xm:sqref>
            </x14:sparkline>
            <x14:sparkline>
              <xm:f>CB_Lcr!$BCV121:$BCV121</xm:f>
              <xm:sqref>BCV121</xm:sqref>
            </x14:sparkline>
            <x14:sparkline>
              <xm:f>CB_Lcr!$BCW121:$BCW121</xm:f>
              <xm:sqref>BCW121</xm:sqref>
            </x14:sparkline>
            <x14:sparkline>
              <xm:f>CB_Lcr!$BCX121:$BCX121</xm:f>
              <xm:sqref>BCX121</xm:sqref>
            </x14:sparkline>
            <x14:sparkline>
              <xm:f>CB_Lcr!$BCY121:$BCY121</xm:f>
              <xm:sqref>BCY121</xm:sqref>
            </x14:sparkline>
            <x14:sparkline>
              <xm:f>CB_Lcr!$BCZ121:$BCZ121</xm:f>
              <xm:sqref>BCZ121</xm:sqref>
            </x14:sparkline>
            <x14:sparkline>
              <xm:f>CB_Lcr!$BDA121:$BDA121</xm:f>
              <xm:sqref>BDA121</xm:sqref>
            </x14:sparkline>
            <x14:sparkline>
              <xm:f>CB_Lcr!$BDB121:$BDB121</xm:f>
              <xm:sqref>BDB121</xm:sqref>
            </x14:sparkline>
            <x14:sparkline>
              <xm:f>CB_Lcr!$BDC121:$BDC121</xm:f>
              <xm:sqref>BDC121</xm:sqref>
            </x14:sparkline>
            <x14:sparkline>
              <xm:f>CB_Lcr!$BDD121:$BDD121</xm:f>
              <xm:sqref>BDD121</xm:sqref>
            </x14:sparkline>
            <x14:sparkline>
              <xm:f>CB_Lcr!$BDE121:$BDE121</xm:f>
              <xm:sqref>BDE121</xm:sqref>
            </x14:sparkline>
            <x14:sparkline>
              <xm:f>CB_Lcr!$BDF121:$BDF121</xm:f>
              <xm:sqref>BDF121</xm:sqref>
            </x14:sparkline>
            <x14:sparkline>
              <xm:f>CB_Lcr!$BDG121:$BDG121</xm:f>
              <xm:sqref>BDG121</xm:sqref>
            </x14:sparkline>
            <x14:sparkline>
              <xm:f>CB_Lcr!$BDH121:$BDH121</xm:f>
              <xm:sqref>BDH121</xm:sqref>
            </x14:sparkline>
            <x14:sparkline>
              <xm:f>CB_Lcr!$BDI121:$BDI121</xm:f>
              <xm:sqref>BDI121</xm:sqref>
            </x14:sparkline>
            <x14:sparkline>
              <xm:f>CB_Lcr!$BDJ121:$BDJ121</xm:f>
              <xm:sqref>BDJ121</xm:sqref>
            </x14:sparkline>
            <x14:sparkline>
              <xm:f>CB_Lcr!$BDK121:$BDK121</xm:f>
              <xm:sqref>BDK121</xm:sqref>
            </x14:sparkline>
            <x14:sparkline>
              <xm:f>CB_Lcr!$BDL121:$BDL121</xm:f>
              <xm:sqref>BDL121</xm:sqref>
            </x14:sparkline>
            <x14:sparkline>
              <xm:f>CB_Lcr!$BDM121:$BDM121</xm:f>
              <xm:sqref>BDM121</xm:sqref>
            </x14:sparkline>
            <x14:sparkline>
              <xm:f>CB_Lcr!$BDN121:$BDN121</xm:f>
              <xm:sqref>BDN121</xm:sqref>
            </x14:sparkline>
            <x14:sparkline>
              <xm:f>CB_Lcr!$BDO121:$BDO121</xm:f>
              <xm:sqref>BDO121</xm:sqref>
            </x14:sparkline>
            <x14:sparkline>
              <xm:f>CB_Lcr!$BDP121:$BDP121</xm:f>
              <xm:sqref>BDP121</xm:sqref>
            </x14:sparkline>
            <x14:sparkline>
              <xm:f>CB_Lcr!$BDQ121:$BDQ121</xm:f>
              <xm:sqref>BDQ121</xm:sqref>
            </x14:sparkline>
            <x14:sparkline>
              <xm:f>CB_Lcr!$BDR121:$BDR121</xm:f>
              <xm:sqref>BDR121</xm:sqref>
            </x14:sparkline>
            <x14:sparkline>
              <xm:f>CB_Lcr!$BDS121:$BDS121</xm:f>
              <xm:sqref>BDS121</xm:sqref>
            </x14:sparkline>
            <x14:sparkline>
              <xm:f>CB_Lcr!$BDT121:$BDT121</xm:f>
              <xm:sqref>BDT121</xm:sqref>
            </x14:sparkline>
            <x14:sparkline>
              <xm:f>CB_Lcr!$BDU121:$BDU121</xm:f>
              <xm:sqref>BDU121</xm:sqref>
            </x14:sparkline>
            <x14:sparkline>
              <xm:f>CB_Lcr!$BDV121:$BDV121</xm:f>
              <xm:sqref>BDV121</xm:sqref>
            </x14:sparkline>
            <x14:sparkline>
              <xm:f>CB_Lcr!$BDW121:$BDW121</xm:f>
              <xm:sqref>BDW121</xm:sqref>
            </x14:sparkline>
            <x14:sparkline>
              <xm:f>CB_Lcr!$BDX121:$BDX121</xm:f>
              <xm:sqref>BDX121</xm:sqref>
            </x14:sparkline>
            <x14:sparkline>
              <xm:f>CB_Lcr!$BDY121:$BDY121</xm:f>
              <xm:sqref>BDY121</xm:sqref>
            </x14:sparkline>
            <x14:sparkline>
              <xm:f>CB_Lcr!$BDZ121:$BDZ121</xm:f>
              <xm:sqref>BDZ121</xm:sqref>
            </x14:sparkline>
            <x14:sparkline>
              <xm:f>CB_Lcr!$BEA121:$BEA121</xm:f>
              <xm:sqref>BEA121</xm:sqref>
            </x14:sparkline>
            <x14:sparkline>
              <xm:f>CB_Lcr!$BEB121:$BEB121</xm:f>
              <xm:sqref>BEB121</xm:sqref>
            </x14:sparkline>
            <x14:sparkline>
              <xm:f>CB_Lcr!$BEC121:$BEC121</xm:f>
              <xm:sqref>BEC121</xm:sqref>
            </x14:sparkline>
            <x14:sparkline>
              <xm:f>CB_Lcr!$BED121:$BED121</xm:f>
              <xm:sqref>BED121</xm:sqref>
            </x14:sparkline>
            <x14:sparkline>
              <xm:f>CB_Lcr!$BEE121:$BEE121</xm:f>
              <xm:sqref>BEE121</xm:sqref>
            </x14:sparkline>
            <x14:sparkline>
              <xm:f>CB_Lcr!$BEF121:$BEF121</xm:f>
              <xm:sqref>BEF121</xm:sqref>
            </x14:sparkline>
            <x14:sparkline>
              <xm:f>CB_Lcr!$BEG121:$BEG121</xm:f>
              <xm:sqref>BEG121</xm:sqref>
            </x14:sparkline>
            <x14:sparkline>
              <xm:f>CB_Lcr!$BEH121:$BEH121</xm:f>
              <xm:sqref>BEH121</xm:sqref>
            </x14:sparkline>
            <x14:sparkline>
              <xm:f>CB_Lcr!$BEI121:$BEI121</xm:f>
              <xm:sqref>BEI121</xm:sqref>
            </x14:sparkline>
            <x14:sparkline>
              <xm:f>CB_Lcr!$BEJ121:$BEJ121</xm:f>
              <xm:sqref>BEJ121</xm:sqref>
            </x14:sparkline>
            <x14:sparkline>
              <xm:f>CB_Lcr!$BEK121:$BEK121</xm:f>
              <xm:sqref>BEK121</xm:sqref>
            </x14:sparkline>
            <x14:sparkline>
              <xm:f>CB_Lcr!$BEL121:$BEL121</xm:f>
              <xm:sqref>BEL121</xm:sqref>
            </x14:sparkline>
            <x14:sparkline>
              <xm:f>CB_Lcr!$BEM121:$BEM121</xm:f>
              <xm:sqref>BEM121</xm:sqref>
            </x14:sparkline>
            <x14:sparkline>
              <xm:f>CB_Lcr!$BEN121:$BEN121</xm:f>
              <xm:sqref>BEN121</xm:sqref>
            </x14:sparkline>
            <x14:sparkline>
              <xm:f>CB_Lcr!$BEO121:$BEO121</xm:f>
              <xm:sqref>BEO121</xm:sqref>
            </x14:sparkline>
            <x14:sparkline>
              <xm:f>CB_Lcr!$BEP121:$BEP121</xm:f>
              <xm:sqref>BEP121</xm:sqref>
            </x14:sparkline>
            <x14:sparkline>
              <xm:f>CB_Lcr!$BEQ121:$BEQ121</xm:f>
              <xm:sqref>BEQ121</xm:sqref>
            </x14:sparkline>
            <x14:sparkline>
              <xm:f>CB_Lcr!$BER121:$BER121</xm:f>
              <xm:sqref>BER121</xm:sqref>
            </x14:sparkline>
            <x14:sparkline>
              <xm:f>CB_Lcr!$BES121:$BES121</xm:f>
              <xm:sqref>BES121</xm:sqref>
            </x14:sparkline>
            <x14:sparkline>
              <xm:f>CB_Lcr!$BET121:$BET121</xm:f>
              <xm:sqref>BET121</xm:sqref>
            </x14:sparkline>
            <x14:sparkline>
              <xm:f>CB_Lcr!$BEU121:$BEU121</xm:f>
              <xm:sqref>BEU121</xm:sqref>
            </x14:sparkline>
            <x14:sparkline>
              <xm:f>CB_Lcr!$BEV121:$BEV121</xm:f>
              <xm:sqref>BEV121</xm:sqref>
            </x14:sparkline>
            <x14:sparkline>
              <xm:f>CB_Lcr!$BEW121:$BEW121</xm:f>
              <xm:sqref>BEW121</xm:sqref>
            </x14:sparkline>
            <x14:sparkline>
              <xm:f>CB_Lcr!$BEX121:$BEX121</xm:f>
              <xm:sqref>BEX121</xm:sqref>
            </x14:sparkline>
            <x14:sparkline>
              <xm:f>CB_Lcr!$BEY121:$BEY121</xm:f>
              <xm:sqref>BEY121</xm:sqref>
            </x14:sparkline>
            <x14:sparkline>
              <xm:f>CB_Lcr!$BEZ121:$BEZ121</xm:f>
              <xm:sqref>BEZ121</xm:sqref>
            </x14:sparkline>
            <x14:sparkline>
              <xm:f>CB_Lcr!$BFA121:$BFA121</xm:f>
              <xm:sqref>BFA121</xm:sqref>
            </x14:sparkline>
            <x14:sparkline>
              <xm:f>CB_Lcr!$BFB121:$BFB121</xm:f>
              <xm:sqref>BFB121</xm:sqref>
            </x14:sparkline>
            <x14:sparkline>
              <xm:f>CB_Lcr!$BFC121:$BFC121</xm:f>
              <xm:sqref>BFC121</xm:sqref>
            </x14:sparkline>
            <x14:sparkline>
              <xm:f>CB_Lcr!$BFD121:$BFD121</xm:f>
              <xm:sqref>BFD121</xm:sqref>
            </x14:sparkline>
            <x14:sparkline>
              <xm:f>CB_Lcr!$BFE121:$BFE121</xm:f>
              <xm:sqref>BFE121</xm:sqref>
            </x14:sparkline>
            <x14:sparkline>
              <xm:f>CB_Lcr!$BFF121:$BFF121</xm:f>
              <xm:sqref>BFF121</xm:sqref>
            </x14:sparkline>
            <x14:sparkline>
              <xm:f>CB_Lcr!$BFG121:$BFG121</xm:f>
              <xm:sqref>BFG121</xm:sqref>
            </x14:sparkline>
            <x14:sparkline>
              <xm:f>CB_Lcr!$BFH121:$BFH121</xm:f>
              <xm:sqref>BFH121</xm:sqref>
            </x14:sparkline>
            <x14:sparkline>
              <xm:f>CB_Lcr!$BFI121:$BFI121</xm:f>
              <xm:sqref>BFI121</xm:sqref>
            </x14:sparkline>
            <x14:sparkline>
              <xm:f>CB_Lcr!$BFJ121:$BFJ121</xm:f>
              <xm:sqref>BFJ121</xm:sqref>
            </x14:sparkline>
            <x14:sparkline>
              <xm:f>CB_Lcr!$BFK121:$BFK121</xm:f>
              <xm:sqref>BFK121</xm:sqref>
            </x14:sparkline>
            <x14:sparkline>
              <xm:f>CB_Lcr!$BFL121:$BFL121</xm:f>
              <xm:sqref>BFL121</xm:sqref>
            </x14:sparkline>
            <x14:sparkline>
              <xm:f>CB_Lcr!$BFM121:$BFM121</xm:f>
              <xm:sqref>BFM121</xm:sqref>
            </x14:sparkline>
            <x14:sparkline>
              <xm:f>CB_Lcr!$BFN121:$BFN121</xm:f>
              <xm:sqref>BFN121</xm:sqref>
            </x14:sparkline>
            <x14:sparkline>
              <xm:f>CB_Lcr!$BFO121:$BFO121</xm:f>
              <xm:sqref>BFO121</xm:sqref>
            </x14:sparkline>
            <x14:sparkline>
              <xm:f>CB_Lcr!$BFP121:$BFP121</xm:f>
              <xm:sqref>BFP121</xm:sqref>
            </x14:sparkline>
            <x14:sparkline>
              <xm:f>CB_Lcr!$BFQ121:$BFQ121</xm:f>
              <xm:sqref>BFQ121</xm:sqref>
            </x14:sparkline>
            <x14:sparkline>
              <xm:f>CB_Lcr!$BFR121:$BFR121</xm:f>
              <xm:sqref>BFR121</xm:sqref>
            </x14:sparkline>
            <x14:sparkline>
              <xm:f>CB_Lcr!$BFS121:$BFS121</xm:f>
              <xm:sqref>BFS121</xm:sqref>
            </x14:sparkline>
            <x14:sparkline>
              <xm:f>CB_Lcr!$BFT121:$BFT121</xm:f>
              <xm:sqref>BFT121</xm:sqref>
            </x14:sparkline>
            <x14:sparkline>
              <xm:f>CB_Lcr!$BFU121:$BFU121</xm:f>
              <xm:sqref>BFU121</xm:sqref>
            </x14:sparkline>
            <x14:sparkline>
              <xm:f>CB_Lcr!$BFV121:$BFV121</xm:f>
              <xm:sqref>BFV121</xm:sqref>
            </x14:sparkline>
            <x14:sparkline>
              <xm:f>CB_Lcr!$BFW121:$BFW121</xm:f>
              <xm:sqref>BFW121</xm:sqref>
            </x14:sparkline>
            <x14:sparkline>
              <xm:f>CB_Lcr!$BFX121:$BFX121</xm:f>
              <xm:sqref>BFX121</xm:sqref>
            </x14:sparkline>
            <x14:sparkline>
              <xm:f>CB_Lcr!$BFY121:$BFY121</xm:f>
              <xm:sqref>BFY121</xm:sqref>
            </x14:sparkline>
            <x14:sparkline>
              <xm:f>CB_Lcr!$BFZ121:$BFZ121</xm:f>
              <xm:sqref>BFZ121</xm:sqref>
            </x14:sparkline>
            <x14:sparkline>
              <xm:f>CB_Lcr!$BGA121:$BGA121</xm:f>
              <xm:sqref>BGA121</xm:sqref>
            </x14:sparkline>
            <x14:sparkline>
              <xm:f>CB_Lcr!$BGB121:$BGB121</xm:f>
              <xm:sqref>BGB121</xm:sqref>
            </x14:sparkline>
            <x14:sparkline>
              <xm:f>CB_Lcr!$BGC121:$BGC121</xm:f>
              <xm:sqref>BGC121</xm:sqref>
            </x14:sparkline>
            <x14:sparkline>
              <xm:f>CB_Lcr!$BGD121:$BGD121</xm:f>
              <xm:sqref>BGD121</xm:sqref>
            </x14:sparkline>
            <x14:sparkline>
              <xm:f>CB_Lcr!$BGE121:$BGE121</xm:f>
              <xm:sqref>BGE121</xm:sqref>
            </x14:sparkline>
            <x14:sparkline>
              <xm:f>CB_Lcr!$BGF121:$BGF121</xm:f>
              <xm:sqref>BGF121</xm:sqref>
            </x14:sparkline>
            <x14:sparkline>
              <xm:f>CB_Lcr!$BGG121:$BGG121</xm:f>
              <xm:sqref>BGG121</xm:sqref>
            </x14:sparkline>
            <x14:sparkline>
              <xm:f>CB_Lcr!$BGH121:$BGH121</xm:f>
              <xm:sqref>BGH121</xm:sqref>
            </x14:sparkline>
            <x14:sparkline>
              <xm:f>CB_Lcr!$BGI121:$BGI121</xm:f>
              <xm:sqref>BGI121</xm:sqref>
            </x14:sparkline>
            <x14:sparkline>
              <xm:f>CB_Lcr!$BGJ121:$BGJ121</xm:f>
              <xm:sqref>BGJ121</xm:sqref>
            </x14:sparkline>
            <x14:sparkline>
              <xm:f>CB_Lcr!$BGK121:$BGK121</xm:f>
              <xm:sqref>BGK121</xm:sqref>
            </x14:sparkline>
            <x14:sparkline>
              <xm:f>CB_Lcr!$BGL121:$BGL121</xm:f>
              <xm:sqref>BGL121</xm:sqref>
            </x14:sparkline>
            <x14:sparkline>
              <xm:f>CB_Lcr!$BGM121:$BGM121</xm:f>
              <xm:sqref>BGM121</xm:sqref>
            </x14:sparkline>
            <x14:sparkline>
              <xm:f>CB_Lcr!$BGN121:$BGN121</xm:f>
              <xm:sqref>BGN121</xm:sqref>
            </x14:sparkline>
            <x14:sparkline>
              <xm:f>CB_Lcr!$BGO121:$BGO121</xm:f>
              <xm:sqref>BGO121</xm:sqref>
            </x14:sparkline>
            <x14:sparkline>
              <xm:f>CB_Lcr!$BGP121:$BGP121</xm:f>
              <xm:sqref>BGP121</xm:sqref>
            </x14:sparkline>
            <x14:sparkline>
              <xm:f>CB_Lcr!$BGQ121:$BGQ121</xm:f>
              <xm:sqref>BGQ121</xm:sqref>
            </x14:sparkline>
            <x14:sparkline>
              <xm:f>CB_Lcr!$BGR121:$BGR121</xm:f>
              <xm:sqref>BGR121</xm:sqref>
            </x14:sparkline>
            <x14:sparkline>
              <xm:f>CB_Lcr!$BGS121:$BGS121</xm:f>
              <xm:sqref>BGS121</xm:sqref>
            </x14:sparkline>
            <x14:sparkline>
              <xm:f>CB_Lcr!$BGT121:$BGT121</xm:f>
              <xm:sqref>BGT121</xm:sqref>
            </x14:sparkline>
            <x14:sparkline>
              <xm:f>CB_Lcr!$BGU121:$BGU121</xm:f>
              <xm:sqref>BGU121</xm:sqref>
            </x14:sparkline>
            <x14:sparkline>
              <xm:f>CB_Lcr!$BGV121:$BGV121</xm:f>
              <xm:sqref>BGV121</xm:sqref>
            </x14:sparkline>
            <x14:sparkline>
              <xm:f>CB_Lcr!$BGW121:$BGW121</xm:f>
              <xm:sqref>BGW121</xm:sqref>
            </x14:sparkline>
            <x14:sparkline>
              <xm:f>CB_Lcr!$BGX121:$BGX121</xm:f>
              <xm:sqref>BGX121</xm:sqref>
            </x14:sparkline>
            <x14:sparkline>
              <xm:f>CB_Lcr!$BGY121:$BGY121</xm:f>
              <xm:sqref>BGY121</xm:sqref>
            </x14:sparkline>
            <x14:sparkline>
              <xm:f>CB_Lcr!$BGZ121:$BGZ121</xm:f>
              <xm:sqref>BGZ121</xm:sqref>
            </x14:sparkline>
            <x14:sparkline>
              <xm:f>CB_Lcr!$BHA121:$BHA121</xm:f>
              <xm:sqref>BHA121</xm:sqref>
            </x14:sparkline>
            <x14:sparkline>
              <xm:f>CB_Lcr!$BHB121:$BHB121</xm:f>
              <xm:sqref>BHB121</xm:sqref>
            </x14:sparkline>
            <x14:sparkline>
              <xm:f>CB_Lcr!$BHC121:$BHC121</xm:f>
              <xm:sqref>BHC121</xm:sqref>
            </x14:sparkline>
            <x14:sparkline>
              <xm:f>CB_Lcr!$BHD121:$BHD121</xm:f>
              <xm:sqref>BHD121</xm:sqref>
            </x14:sparkline>
            <x14:sparkline>
              <xm:f>CB_Lcr!$BHE121:$BHE121</xm:f>
              <xm:sqref>BHE121</xm:sqref>
            </x14:sparkline>
            <x14:sparkline>
              <xm:f>CB_Lcr!$BHF121:$BHF121</xm:f>
              <xm:sqref>BHF121</xm:sqref>
            </x14:sparkline>
            <x14:sparkline>
              <xm:f>CB_Lcr!$BHG121:$BHG121</xm:f>
              <xm:sqref>BHG121</xm:sqref>
            </x14:sparkline>
            <x14:sparkline>
              <xm:f>CB_Lcr!$BHH121:$BHH121</xm:f>
              <xm:sqref>BHH121</xm:sqref>
            </x14:sparkline>
            <x14:sparkline>
              <xm:f>CB_Lcr!$BHI121:$BHI121</xm:f>
              <xm:sqref>BHI121</xm:sqref>
            </x14:sparkline>
            <x14:sparkline>
              <xm:f>CB_Lcr!$BHJ121:$BHJ121</xm:f>
              <xm:sqref>BHJ121</xm:sqref>
            </x14:sparkline>
            <x14:sparkline>
              <xm:f>CB_Lcr!$BHK121:$BHK121</xm:f>
              <xm:sqref>BHK121</xm:sqref>
            </x14:sparkline>
            <x14:sparkline>
              <xm:f>CB_Lcr!$BHL121:$BHL121</xm:f>
              <xm:sqref>BHL121</xm:sqref>
            </x14:sparkline>
            <x14:sparkline>
              <xm:f>CB_Lcr!$BHM121:$BHM121</xm:f>
              <xm:sqref>BHM121</xm:sqref>
            </x14:sparkline>
            <x14:sparkline>
              <xm:f>CB_Lcr!$BHN121:$BHN121</xm:f>
              <xm:sqref>BHN121</xm:sqref>
            </x14:sparkline>
            <x14:sparkline>
              <xm:f>CB_Lcr!$BHO121:$BHO121</xm:f>
              <xm:sqref>BHO121</xm:sqref>
            </x14:sparkline>
            <x14:sparkline>
              <xm:f>CB_Lcr!$BHP121:$BHP121</xm:f>
              <xm:sqref>BHP121</xm:sqref>
            </x14:sparkline>
            <x14:sparkline>
              <xm:f>CB_Lcr!$BHQ121:$BHQ121</xm:f>
              <xm:sqref>BHQ121</xm:sqref>
            </x14:sparkline>
            <x14:sparkline>
              <xm:f>CB_Lcr!$BHR121:$BHR121</xm:f>
              <xm:sqref>BHR121</xm:sqref>
            </x14:sparkline>
            <x14:sparkline>
              <xm:f>CB_Lcr!$BHS121:$BHS121</xm:f>
              <xm:sqref>BHS121</xm:sqref>
            </x14:sparkline>
            <x14:sparkline>
              <xm:f>CB_Lcr!$BHT121:$BHT121</xm:f>
              <xm:sqref>BHT121</xm:sqref>
            </x14:sparkline>
            <x14:sparkline>
              <xm:f>CB_Lcr!$BHU121:$BHU121</xm:f>
              <xm:sqref>BHU121</xm:sqref>
            </x14:sparkline>
            <x14:sparkline>
              <xm:f>CB_Lcr!$BHV121:$BHV121</xm:f>
              <xm:sqref>BHV121</xm:sqref>
            </x14:sparkline>
            <x14:sparkline>
              <xm:f>CB_Lcr!$BHW121:$BHW121</xm:f>
              <xm:sqref>BHW121</xm:sqref>
            </x14:sparkline>
            <x14:sparkline>
              <xm:f>CB_Lcr!$BHX121:$BHX121</xm:f>
              <xm:sqref>BHX121</xm:sqref>
            </x14:sparkline>
            <x14:sparkline>
              <xm:f>CB_Lcr!$BHY121:$BHY121</xm:f>
              <xm:sqref>BHY121</xm:sqref>
            </x14:sparkline>
            <x14:sparkline>
              <xm:f>CB_Lcr!$BHZ121:$BHZ121</xm:f>
              <xm:sqref>BHZ121</xm:sqref>
            </x14:sparkline>
            <x14:sparkline>
              <xm:f>CB_Lcr!$BIA121:$BIA121</xm:f>
              <xm:sqref>BIA121</xm:sqref>
            </x14:sparkline>
            <x14:sparkline>
              <xm:f>CB_Lcr!$BIB121:$BIB121</xm:f>
              <xm:sqref>BIB121</xm:sqref>
            </x14:sparkline>
            <x14:sparkline>
              <xm:f>CB_Lcr!$BIC121:$BIC121</xm:f>
              <xm:sqref>BIC121</xm:sqref>
            </x14:sparkline>
            <x14:sparkline>
              <xm:f>CB_Lcr!$BID121:$BID121</xm:f>
              <xm:sqref>BID121</xm:sqref>
            </x14:sparkline>
            <x14:sparkline>
              <xm:f>CB_Lcr!$BIE121:$BIE121</xm:f>
              <xm:sqref>BIE121</xm:sqref>
            </x14:sparkline>
            <x14:sparkline>
              <xm:f>CB_Lcr!$BIF121:$BIF121</xm:f>
              <xm:sqref>BIF121</xm:sqref>
            </x14:sparkline>
            <x14:sparkline>
              <xm:f>CB_Lcr!$BIG121:$BIG121</xm:f>
              <xm:sqref>BIG121</xm:sqref>
            </x14:sparkline>
            <x14:sparkline>
              <xm:f>CB_Lcr!$BIH121:$BIH121</xm:f>
              <xm:sqref>BIH121</xm:sqref>
            </x14:sparkline>
            <x14:sparkline>
              <xm:f>CB_Lcr!$BII121:$BII121</xm:f>
              <xm:sqref>BII121</xm:sqref>
            </x14:sparkline>
            <x14:sparkline>
              <xm:f>CB_Lcr!$BIJ121:$BIJ121</xm:f>
              <xm:sqref>BIJ121</xm:sqref>
            </x14:sparkline>
            <x14:sparkline>
              <xm:f>CB_Lcr!$BIK121:$BIK121</xm:f>
              <xm:sqref>BIK121</xm:sqref>
            </x14:sparkline>
            <x14:sparkline>
              <xm:f>CB_Lcr!$BIL121:$BIL121</xm:f>
              <xm:sqref>BIL121</xm:sqref>
            </x14:sparkline>
            <x14:sparkline>
              <xm:f>CB_Lcr!$BIM121:$BIM121</xm:f>
              <xm:sqref>BIM121</xm:sqref>
            </x14:sparkline>
            <x14:sparkline>
              <xm:f>CB_Lcr!$BIN121:$BIN121</xm:f>
              <xm:sqref>BIN121</xm:sqref>
            </x14:sparkline>
            <x14:sparkline>
              <xm:f>CB_Lcr!$BIO121:$BIO121</xm:f>
              <xm:sqref>BIO121</xm:sqref>
            </x14:sparkline>
            <x14:sparkline>
              <xm:f>CB_Lcr!$BIP121:$BIP121</xm:f>
              <xm:sqref>BIP121</xm:sqref>
            </x14:sparkline>
            <x14:sparkline>
              <xm:f>CB_Lcr!$BIQ121:$BIQ121</xm:f>
              <xm:sqref>BIQ121</xm:sqref>
            </x14:sparkline>
            <x14:sparkline>
              <xm:f>CB_Lcr!$BIR121:$BIR121</xm:f>
              <xm:sqref>BIR121</xm:sqref>
            </x14:sparkline>
            <x14:sparkline>
              <xm:f>CB_Lcr!$BIS121:$BIS121</xm:f>
              <xm:sqref>BIS121</xm:sqref>
            </x14:sparkline>
            <x14:sparkline>
              <xm:f>CB_Lcr!$BIT121:$BIT121</xm:f>
              <xm:sqref>BIT121</xm:sqref>
            </x14:sparkline>
            <x14:sparkline>
              <xm:f>CB_Lcr!$BIU121:$BIU121</xm:f>
              <xm:sqref>BIU121</xm:sqref>
            </x14:sparkline>
            <x14:sparkline>
              <xm:f>CB_Lcr!$BIV121:$BIV121</xm:f>
              <xm:sqref>BIV121</xm:sqref>
            </x14:sparkline>
            <x14:sparkline>
              <xm:f>CB_Lcr!$BIW121:$BIW121</xm:f>
              <xm:sqref>BIW121</xm:sqref>
            </x14:sparkline>
            <x14:sparkline>
              <xm:f>CB_Lcr!$BIX121:$BIX121</xm:f>
              <xm:sqref>BIX121</xm:sqref>
            </x14:sparkline>
            <x14:sparkline>
              <xm:f>CB_Lcr!$BIY121:$BIY121</xm:f>
              <xm:sqref>BIY121</xm:sqref>
            </x14:sparkline>
            <x14:sparkline>
              <xm:f>CB_Lcr!$BIZ121:$BIZ121</xm:f>
              <xm:sqref>BIZ121</xm:sqref>
            </x14:sparkline>
            <x14:sparkline>
              <xm:f>CB_Lcr!$BJA121:$BJA121</xm:f>
              <xm:sqref>BJA121</xm:sqref>
            </x14:sparkline>
            <x14:sparkline>
              <xm:f>CB_Lcr!$BJB121:$BJB121</xm:f>
              <xm:sqref>BJB121</xm:sqref>
            </x14:sparkline>
            <x14:sparkline>
              <xm:f>CB_Lcr!$BJC121:$BJC121</xm:f>
              <xm:sqref>BJC121</xm:sqref>
            </x14:sparkline>
            <x14:sparkline>
              <xm:f>CB_Lcr!$BJD121:$BJD121</xm:f>
              <xm:sqref>BJD121</xm:sqref>
            </x14:sparkline>
            <x14:sparkline>
              <xm:f>CB_Lcr!$BJE121:$BJE121</xm:f>
              <xm:sqref>BJE121</xm:sqref>
            </x14:sparkline>
            <x14:sparkline>
              <xm:f>CB_Lcr!$BJF121:$BJF121</xm:f>
              <xm:sqref>BJF121</xm:sqref>
            </x14:sparkline>
            <x14:sparkline>
              <xm:f>CB_Lcr!$BJG121:$BJG121</xm:f>
              <xm:sqref>BJG121</xm:sqref>
            </x14:sparkline>
            <x14:sparkline>
              <xm:f>CB_Lcr!$BJH121:$BJH121</xm:f>
              <xm:sqref>BJH121</xm:sqref>
            </x14:sparkline>
            <x14:sparkline>
              <xm:f>CB_Lcr!$BJI121:$BJI121</xm:f>
              <xm:sqref>BJI121</xm:sqref>
            </x14:sparkline>
            <x14:sparkline>
              <xm:f>CB_Lcr!$BJJ121:$BJJ121</xm:f>
              <xm:sqref>BJJ121</xm:sqref>
            </x14:sparkline>
            <x14:sparkline>
              <xm:f>CB_Lcr!$BJK121:$BJK121</xm:f>
              <xm:sqref>BJK121</xm:sqref>
            </x14:sparkline>
            <x14:sparkline>
              <xm:f>CB_Lcr!$BJL121:$BJL121</xm:f>
              <xm:sqref>BJL121</xm:sqref>
            </x14:sparkline>
            <x14:sparkline>
              <xm:f>CB_Lcr!$BJM121:$BJM121</xm:f>
              <xm:sqref>BJM121</xm:sqref>
            </x14:sparkline>
            <x14:sparkline>
              <xm:f>CB_Lcr!$BJN121:$BJN121</xm:f>
              <xm:sqref>BJN121</xm:sqref>
            </x14:sparkline>
            <x14:sparkline>
              <xm:f>CB_Lcr!$BJO121:$BJO121</xm:f>
              <xm:sqref>BJO121</xm:sqref>
            </x14:sparkline>
            <x14:sparkline>
              <xm:f>CB_Lcr!$BJP121:$BJP121</xm:f>
              <xm:sqref>BJP121</xm:sqref>
            </x14:sparkline>
            <x14:sparkline>
              <xm:f>CB_Lcr!$BJQ121:$BJQ121</xm:f>
              <xm:sqref>BJQ121</xm:sqref>
            </x14:sparkline>
            <x14:sparkline>
              <xm:f>CB_Lcr!$BJR121:$BJR121</xm:f>
              <xm:sqref>BJR121</xm:sqref>
            </x14:sparkline>
            <x14:sparkline>
              <xm:f>CB_Lcr!$BJS121:$BJS121</xm:f>
              <xm:sqref>BJS121</xm:sqref>
            </x14:sparkline>
            <x14:sparkline>
              <xm:f>CB_Lcr!$BJT121:$BJT121</xm:f>
              <xm:sqref>BJT121</xm:sqref>
            </x14:sparkline>
            <x14:sparkline>
              <xm:f>CB_Lcr!$BJU121:$BJU121</xm:f>
              <xm:sqref>BJU121</xm:sqref>
            </x14:sparkline>
            <x14:sparkline>
              <xm:f>CB_Lcr!$BJV121:$BJV121</xm:f>
              <xm:sqref>BJV121</xm:sqref>
            </x14:sparkline>
            <x14:sparkline>
              <xm:f>CB_Lcr!$BJW121:$BJW121</xm:f>
              <xm:sqref>BJW121</xm:sqref>
            </x14:sparkline>
            <x14:sparkline>
              <xm:f>CB_Lcr!$BJX121:$BJX121</xm:f>
              <xm:sqref>BJX121</xm:sqref>
            </x14:sparkline>
            <x14:sparkline>
              <xm:f>CB_Lcr!$BJY121:$BJY121</xm:f>
              <xm:sqref>BJY121</xm:sqref>
            </x14:sparkline>
            <x14:sparkline>
              <xm:f>CB_Lcr!$BJZ121:$BJZ121</xm:f>
              <xm:sqref>BJZ121</xm:sqref>
            </x14:sparkline>
            <x14:sparkline>
              <xm:f>CB_Lcr!$BKA121:$BKA121</xm:f>
              <xm:sqref>BKA121</xm:sqref>
            </x14:sparkline>
            <x14:sparkline>
              <xm:f>CB_Lcr!$BKB121:$BKB121</xm:f>
              <xm:sqref>BKB121</xm:sqref>
            </x14:sparkline>
            <x14:sparkline>
              <xm:f>CB_Lcr!$BKC121:$BKC121</xm:f>
              <xm:sqref>BKC121</xm:sqref>
            </x14:sparkline>
            <x14:sparkline>
              <xm:f>CB_Lcr!$BKD121:$BKD121</xm:f>
              <xm:sqref>BKD121</xm:sqref>
            </x14:sparkline>
            <x14:sparkline>
              <xm:f>CB_Lcr!$BKE121:$BKE121</xm:f>
              <xm:sqref>BKE121</xm:sqref>
            </x14:sparkline>
            <x14:sparkline>
              <xm:f>CB_Lcr!$BKF121:$BKF121</xm:f>
              <xm:sqref>BKF121</xm:sqref>
            </x14:sparkline>
            <x14:sparkline>
              <xm:f>CB_Lcr!$BKG121:$BKG121</xm:f>
              <xm:sqref>BKG121</xm:sqref>
            </x14:sparkline>
            <x14:sparkline>
              <xm:f>CB_Lcr!$BKH121:$BKH121</xm:f>
              <xm:sqref>BKH121</xm:sqref>
            </x14:sparkline>
            <x14:sparkline>
              <xm:f>CB_Lcr!$BKI121:$BKI121</xm:f>
              <xm:sqref>BKI121</xm:sqref>
            </x14:sparkline>
            <x14:sparkline>
              <xm:f>CB_Lcr!$BKJ121:$BKJ121</xm:f>
              <xm:sqref>BKJ121</xm:sqref>
            </x14:sparkline>
            <x14:sparkline>
              <xm:f>CB_Lcr!$BKK121:$BKK121</xm:f>
              <xm:sqref>BKK121</xm:sqref>
            </x14:sparkline>
            <x14:sparkline>
              <xm:f>CB_Lcr!$BKL121:$BKL121</xm:f>
              <xm:sqref>BKL121</xm:sqref>
            </x14:sparkline>
            <x14:sparkline>
              <xm:f>CB_Lcr!$BKM121:$BKM121</xm:f>
              <xm:sqref>BKM121</xm:sqref>
            </x14:sparkline>
            <x14:sparkline>
              <xm:f>CB_Lcr!$BKN121:$BKN121</xm:f>
              <xm:sqref>BKN121</xm:sqref>
            </x14:sparkline>
            <x14:sparkline>
              <xm:f>CB_Lcr!$BKO121:$BKO121</xm:f>
              <xm:sqref>BKO121</xm:sqref>
            </x14:sparkline>
            <x14:sparkline>
              <xm:f>CB_Lcr!$BKP121:$BKP121</xm:f>
              <xm:sqref>BKP121</xm:sqref>
            </x14:sparkline>
            <x14:sparkline>
              <xm:f>CB_Lcr!$BKQ121:$BKQ121</xm:f>
              <xm:sqref>BKQ121</xm:sqref>
            </x14:sparkline>
            <x14:sparkline>
              <xm:f>CB_Lcr!$BKR121:$BKR121</xm:f>
              <xm:sqref>BKR121</xm:sqref>
            </x14:sparkline>
            <x14:sparkline>
              <xm:f>CB_Lcr!$BKS121:$BKS121</xm:f>
              <xm:sqref>BKS121</xm:sqref>
            </x14:sparkline>
            <x14:sparkline>
              <xm:f>CB_Lcr!$BKT121:$BKT121</xm:f>
              <xm:sqref>BKT121</xm:sqref>
            </x14:sparkline>
            <x14:sparkline>
              <xm:f>CB_Lcr!$BKU121:$BKU121</xm:f>
              <xm:sqref>BKU121</xm:sqref>
            </x14:sparkline>
            <x14:sparkline>
              <xm:f>CB_Lcr!$BKV121:$BKV121</xm:f>
              <xm:sqref>BKV121</xm:sqref>
            </x14:sparkline>
            <x14:sparkline>
              <xm:f>CB_Lcr!$BKW121:$BKW121</xm:f>
              <xm:sqref>BKW121</xm:sqref>
            </x14:sparkline>
            <x14:sparkline>
              <xm:f>CB_Lcr!$BKX121:$BKX121</xm:f>
              <xm:sqref>BKX121</xm:sqref>
            </x14:sparkline>
            <x14:sparkline>
              <xm:f>CB_Lcr!$BKY121:$BKY121</xm:f>
              <xm:sqref>BKY121</xm:sqref>
            </x14:sparkline>
            <x14:sparkline>
              <xm:f>CB_Lcr!$BKZ121:$BKZ121</xm:f>
              <xm:sqref>BKZ121</xm:sqref>
            </x14:sparkline>
            <x14:sparkline>
              <xm:f>CB_Lcr!$BLA121:$BLA121</xm:f>
              <xm:sqref>BLA121</xm:sqref>
            </x14:sparkline>
            <x14:sparkline>
              <xm:f>CB_Lcr!$BLB121:$BLB121</xm:f>
              <xm:sqref>BLB121</xm:sqref>
            </x14:sparkline>
            <x14:sparkline>
              <xm:f>CB_Lcr!$BLC121:$BLC121</xm:f>
              <xm:sqref>BLC121</xm:sqref>
            </x14:sparkline>
            <x14:sparkline>
              <xm:f>CB_Lcr!$BLD121:$BLD121</xm:f>
              <xm:sqref>BLD121</xm:sqref>
            </x14:sparkline>
            <x14:sparkline>
              <xm:f>CB_Lcr!$BLE121:$BLE121</xm:f>
              <xm:sqref>BLE121</xm:sqref>
            </x14:sparkline>
            <x14:sparkline>
              <xm:f>CB_Lcr!$BLF121:$BLF121</xm:f>
              <xm:sqref>BLF121</xm:sqref>
            </x14:sparkline>
            <x14:sparkline>
              <xm:f>CB_Lcr!$BLG121:$BLG121</xm:f>
              <xm:sqref>BLG121</xm:sqref>
            </x14:sparkline>
            <x14:sparkline>
              <xm:f>CB_Lcr!$BLH121:$BLH121</xm:f>
              <xm:sqref>BLH121</xm:sqref>
            </x14:sparkline>
            <x14:sparkline>
              <xm:f>CB_Lcr!$BLI121:$BLI121</xm:f>
              <xm:sqref>BLI121</xm:sqref>
            </x14:sparkline>
            <x14:sparkline>
              <xm:f>CB_Lcr!$BLJ121:$BLJ121</xm:f>
              <xm:sqref>BLJ121</xm:sqref>
            </x14:sparkline>
            <x14:sparkline>
              <xm:f>CB_Lcr!$BLK121:$BLK121</xm:f>
              <xm:sqref>BLK121</xm:sqref>
            </x14:sparkline>
            <x14:sparkline>
              <xm:f>CB_Lcr!$BLL121:$BLL121</xm:f>
              <xm:sqref>BLL121</xm:sqref>
            </x14:sparkline>
            <x14:sparkline>
              <xm:f>CB_Lcr!$BLM121:$BLM121</xm:f>
              <xm:sqref>BLM121</xm:sqref>
            </x14:sparkline>
            <x14:sparkline>
              <xm:f>CB_Lcr!$BLN121:$BLN121</xm:f>
              <xm:sqref>BLN121</xm:sqref>
            </x14:sparkline>
            <x14:sparkline>
              <xm:f>CB_Lcr!$BLO121:$BLO121</xm:f>
              <xm:sqref>BLO121</xm:sqref>
            </x14:sparkline>
            <x14:sparkline>
              <xm:f>CB_Lcr!$BLP121:$BLP121</xm:f>
              <xm:sqref>BLP121</xm:sqref>
            </x14:sparkline>
            <x14:sparkline>
              <xm:f>CB_Lcr!$BLQ121:$BLQ121</xm:f>
              <xm:sqref>BLQ121</xm:sqref>
            </x14:sparkline>
            <x14:sparkline>
              <xm:f>CB_Lcr!$BLR121:$BLR121</xm:f>
              <xm:sqref>BLR121</xm:sqref>
            </x14:sparkline>
            <x14:sparkline>
              <xm:f>CB_Lcr!$BLS121:$BLS121</xm:f>
              <xm:sqref>BLS121</xm:sqref>
            </x14:sparkline>
            <x14:sparkline>
              <xm:f>CB_Lcr!$BLT121:$BLT121</xm:f>
              <xm:sqref>BLT121</xm:sqref>
            </x14:sparkline>
            <x14:sparkline>
              <xm:f>CB_Lcr!$BLU121:$BLU121</xm:f>
              <xm:sqref>BLU121</xm:sqref>
            </x14:sparkline>
            <x14:sparkline>
              <xm:f>CB_Lcr!$BLV121:$BLV121</xm:f>
              <xm:sqref>BLV121</xm:sqref>
            </x14:sparkline>
            <x14:sparkline>
              <xm:f>CB_Lcr!$BLW121:$BLW121</xm:f>
              <xm:sqref>BLW121</xm:sqref>
            </x14:sparkline>
            <x14:sparkline>
              <xm:f>CB_Lcr!$BLX121:$BLX121</xm:f>
              <xm:sqref>BLX121</xm:sqref>
            </x14:sparkline>
            <x14:sparkline>
              <xm:f>CB_Lcr!$BLY121:$BLY121</xm:f>
              <xm:sqref>BLY121</xm:sqref>
            </x14:sparkline>
            <x14:sparkline>
              <xm:f>CB_Lcr!$BLZ121:$BLZ121</xm:f>
              <xm:sqref>BLZ121</xm:sqref>
            </x14:sparkline>
            <x14:sparkline>
              <xm:f>CB_Lcr!$BMA121:$BMA121</xm:f>
              <xm:sqref>BMA121</xm:sqref>
            </x14:sparkline>
            <x14:sparkline>
              <xm:f>CB_Lcr!$BMB121:$BMB121</xm:f>
              <xm:sqref>BMB121</xm:sqref>
            </x14:sparkline>
            <x14:sparkline>
              <xm:f>CB_Lcr!$BMC121:$BMC121</xm:f>
              <xm:sqref>BMC121</xm:sqref>
            </x14:sparkline>
            <x14:sparkline>
              <xm:f>CB_Lcr!$BMD121:$BMD121</xm:f>
              <xm:sqref>BMD121</xm:sqref>
            </x14:sparkline>
            <x14:sparkline>
              <xm:f>CB_Lcr!$BME121:$BME121</xm:f>
              <xm:sqref>BME121</xm:sqref>
            </x14:sparkline>
            <x14:sparkline>
              <xm:f>CB_Lcr!$BMF121:$BMF121</xm:f>
              <xm:sqref>BMF121</xm:sqref>
            </x14:sparkline>
            <x14:sparkline>
              <xm:f>CB_Lcr!$BMG121:$BMG121</xm:f>
              <xm:sqref>BMG121</xm:sqref>
            </x14:sparkline>
            <x14:sparkline>
              <xm:f>CB_Lcr!$BMH121:$BMH121</xm:f>
              <xm:sqref>BMH121</xm:sqref>
            </x14:sparkline>
            <x14:sparkline>
              <xm:f>CB_Lcr!$BMI121:$BMI121</xm:f>
              <xm:sqref>BMI121</xm:sqref>
            </x14:sparkline>
            <x14:sparkline>
              <xm:f>CB_Lcr!$BMJ121:$BMJ121</xm:f>
              <xm:sqref>BMJ121</xm:sqref>
            </x14:sparkline>
            <x14:sparkline>
              <xm:f>CB_Lcr!$BMK121:$BMK121</xm:f>
              <xm:sqref>BMK121</xm:sqref>
            </x14:sparkline>
            <x14:sparkline>
              <xm:f>CB_Lcr!$BML121:$BML121</xm:f>
              <xm:sqref>BML121</xm:sqref>
            </x14:sparkline>
            <x14:sparkline>
              <xm:f>CB_Lcr!$BMM121:$BMM121</xm:f>
              <xm:sqref>BMM121</xm:sqref>
            </x14:sparkline>
            <x14:sparkline>
              <xm:f>CB_Lcr!$BMN121:$BMN121</xm:f>
              <xm:sqref>BMN121</xm:sqref>
            </x14:sparkline>
            <x14:sparkline>
              <xm:f>CB_Lcr!$BMO121:$BMO121</xm:f>
              <xm:sqref>BMO121</xm:sqref>
            </x14:sparkline>
            <x14:sparkline>
              <xm:f>CB_Lcr!$BMP121:$BMP121</xm:f>
              <xm:sqref>BMP121</xm:sqref>
            </x14:sparkline>
            <x14:sparkline>
              <xm:f>CB_Lcr!$BMQ121:$BMQ121</xm:f>
              <xm:sqref>BMQ121</xm:sqref>
            </x14:sparkline>
            <x14:sparkline>
              <xm:f>CB_Lcr!$BMR121:$BMR121</xm:f>
              <xm:sqref>BMR121</xm:sqref>
            </x14:sparkline>
            <x14:sparkline>
              <xm:f>CB_Lcr!$BMS121:$BMS121</xm:f>
              <xm:sqref>BMS121</xm:sqref>
            </x14:sparkline>
            <x14:sparkline>
              <xm:f>CB_Lcr!$BMT121:$BMT121</xm:f>
              <xm:sqref>BMT121</xm:sqref>
            </x14:sparkline>
            <x14:sparkline>
              <xm:f>CB_Lcr!$BMU121:$BMU121</xm:f>
              <xm:sqref>BMU121</xm:sqref>
            </x14:sparkline>
            <x14:sparkline>
              <xm:f>CB_Lcr!$BMV121:$BMV121</xm:f>
              <xm:sqref>BMV121</xm:sqref>
            </x14:sparkline>
            <x14:sparkline>
              <xm:f>CB_Lcr!$BMW121:$BMW121</xm:f>
              <xm:sqref>BMW121</xm:sqref>
            </x14:sparkline>
            <x14:sparkline>
              <xm:f>CB_Lcr!$BMX121:$BMX121</xm:f>
              <xm:sqref>BMX121</xm:sqref>
            </x14:sparkline>
            <x14:sparkline>
              <xm:f>CB_Lcr!$BMY121:$BMY121</xm:f>
              <xm:sqref>BMY121</xm:sqref>
            </x14:sparkline>
            <x14:sparkline>
              <xm:f>CB_Lcr!$BMZ121:$BMZ121</xm:f>
              <xm:sqref>BMZ121</xm:sqref>
            </x14:sparkline>
            <x14:sparkline>
              <xm:f>CB_Lcr!$BNA121:$BNA121</xm:f>
              <xm:sqref>BNA121</xm:sqref>
            </x14:sparkline>
            <x14:sparkline>
              <xm:f>CB_Lcr!$BNB121:$BNB121</xm:f>
              <xm:sqref>BNB121</xm:sqref>
            </x14:sparkline>
            <x14:sparkline>
              <xm:f>CB_Lcr!$BNC121:$BNC121</xm:f>
              <xm:sqref>BNC121</xm:sqref>
            </x14:sparkline>
            <x14:sparkline>
              <xm:f>CB_Lcr!$BND121:$BND121</xm:f>
              <xm:sqref>BND121</xm:sqref>
            </x14:sparkline>
            <x14:sparkline>
              <xm:f>CB_Lcr!$BNE121:$BNE121</xm:f>
              <xm:sqref>BNE121</xm:sqref>
            </x14:sparkline>
            <x14:sparkline>
              <xm:f>CB_Lcr!$BNF121:$BNF121</xm:f>
              <xm:sqref>BNF121</xm:sqref>
            </x14:sparkline>
            <x14:sparkline>
              <xm:f>CB_Lcr!$BNG121:$BNG121</xm:f>
              <xm:sqref>BNG121</xm:sqref>
            </x14:sparkline>
            <x14:sparkline>
              <xm:f>CB_Lcr!$BNH121:$BNH121</xm:f>
              <xm:sqref>BNH121</xm:sqref>
            </x14:sparkline>
            <x14:sparkline>
              <xm:f>CB_Lcr!$BNI121:$BNI121</xm:f>
              <xm:sqref>BNI121</xm:sqref>
            </x14:sparkline>
            <x14:sparkline>
              <xm:f>CB_Lcr!$BNJ121:$BNJ121</xm:f>
              <xm:sqref>BNJ121</xm:sqref>
            </x14:sparkline>
            <x14:sparkline>
              <xm:f>CB_Lcr!$BNK121:$BNK121</xm:f>
              <xm:sqref>BNK121</xm:sqref>
            </x14:sparkline>
            <x14:sparkline>
              <xm:f>CB_Lcr!$BNL121:$BNL121</xm:f>
              <xm:sqref>BNL121</xm:sqref>
            </x14:sparkline>
            <x14:sparkline>
              <xm:f>CB_Lcr!$BNM121:$BNM121</xm:f>
              <xm:sqref>BNM121</xm:sqref>
            </x14:sparkline>
            <x14:sparkline>
              <xm:f>CB_Lcr!$BNN121:$BNN121</xm:f>
              <xm:sqref>BNN121</xm:sqref>
            </x14:sparkline>
            <x14:sparkline>
              <xm:f>CB_Lcr!$BNO121:$BNO121</xm:f>
              <xm:sqref>BNO121</xm:sqref>
            </x14:sparkline>
            <x14:sparkline>
              <xm:f>CB_Lcr!$BNP121:$BNP121</xm:f>
              <xm:sqref>BNP121</xm:sqref>
            </x14:sparkline>
            <x14:sparkline>
              <xm:f>CB_Lcr!$BNQ121:$BNQ121</xm:f>
              <xm:sqref>BNQ121</xm:sqref>
            </x14:sparkline>
            <x14:sparkline>
              <xm:f>CB_Lcr!$BNR121:$BNR121</xm:f>
              <xm:sqref>BNR121</xm:sqref>
            </x14:sparkline>
            <x14:sparkline>
              <xm:f>CB_Lcr!$BNS121:$BNS121</xm:f>
              <xm:sqref>BNS121</xm:sqref>
            </x14:sparkline>
            <x14:sparkline>
              <xm:f>CB_Lcr!$BNT121:$BNT121</xm:f>
              <xm:sqref>BNT121</xm:sqref>
            </x14:sparkline>
            <x14:sparkline>
              <xm:f>CB_Lcr!$BNU121:$BNU121</xm:f>
              <xm:sqref>BNU121</xm:sqref>
            </x14:sparkline>
            <x14:sparkline>
              <xm:f>CB_Lcr!$BNV121:$BNV121</xm:f>
              <xm:sqref>BNV121</xm:sqref>
            </x14:sparkline>
            <x14:sparkline>
              <xm:f>CB_Lcr!$BNW121:$BNW121</xm:f>
              <xm:sqref>BNW121</xm:sqref>
            </x14:sparkline>
            <x14:sparkline>
              <xm:f>CB_Lcr!$BNX121:$BNX121</xm:f>
              <xm:sqref>BNX121</xm:sqref>
            </x14:sparkline>
            <x14:sparkline>
              <xm:f>CB_Lcr!$BNY121:$BNY121</xm:f>
              <xm:sqref>BNY121</xm:sqref>
            </x14:sparkline>
            <x14:sparkline>
              <xm:f>CB_Lcr!$BNZ121:$BNZ121</xm:f>
              <xm:sqref>BNZ121</xm:sqref>
            </x14:sparkline>
            <x14:sparkline>
              <xm:f>CB_Lcr!$BOA121:$BOA121</xm:f>
              <xm:sqref>BOA121</xm:sqref>
            </x14:sparkline>
            <x14:sparkline>
              <xm:f>CB_Lcr!$BOB121:$BOB121</xm:f>
              <xm:sqref>BOB121</xm:sqref>
            </x14:sparkline>
            <x14:sparkline>
              <xm:f>CB_Lcr!$BOC121:$BOC121</xm:f>
              <xm:sqref>BOC121</xm:sqref>
            </x14:sparkline>
            <x14:sparkline>
              <xm:f>CB_Lcr!$BOD121:$BOD121</xm:f>
              <xm:sqref>BOD121</xm:sqref>
            </x14:sparkline>
            <x14:sparkline>
              <xm:f>CB_Lcr!$BOE121:$BOE121</xm:f>
              <xm:sqref>BOE121</xm:sqref>
            </x14:sparkline>
            <x14:sparkline>
              <xm:f>CB_Lcr!$BOF121:$BOF121</xm:f>
              <xm:sqref>BOF121</xm:sqref>
            </x14:sparkline>
            <x14:sparkline>
              <xm:f>CB_Lcr!$BOG121:$BOG121</xm:f>
              <xm:sqref>BOG121</xm:sqref>
            </x14:sparkline>
            <x14:sparkline>
              <xm:f>CB_Lcr!$BOH121:$BOH121</xm:f>
              <xm:sqref>BOH121</xm:sqref>
            </x14:sparkline>
            <x14:sparkline>
              <xm:f>CB_Lcr!$BOI121:$BOI121</xm:f>
              <xm:sqref>BOI121</xm:sqref>
            </x14:sparkline>
            <x14:sparkline>
              <xm:f>CB_Lcr!$BOJ121:$BOJ121</xm:f>
              <xm:sqref>BOJ121</xm:sqref>
            </x14:sparkline>
            <x14:sparkline>
              <xm:f>CB_Lcr!$BOK121:$BOK121</xm:f>
              <xm:sqref>BOK121</xm:sqref>
            </x14:sparkline>
            <x14:sparkline>
              <xm:f>CB_Lcr!$BOL121:$BOL121</xm:f>
              <xm:sqref>BOL121</xm:sqref>
            </x14:sparkline>
            <x14:sparkline>
              <xm:f>CB_Lcr!$BOM121:$BOM121</xm:f>
              <xm:sqref>BOM121</xm:sqref>
            </x14:sparkline>
            <x14:sparkline>
              <xm:f>CB_Lcr!$BON121:$BON121</xm:f>
              <xm:sqref>BON121</xm:sqref>
            </x14:sparkline>
            <x14:sparkline>
              <xm:f>CB_Lcr!$BOO121:$BOO121</xm:f>
              <xm:sqref>BOO121</xm:sqref>
            </x14:sparkline>
            <x14:sparkline>
              <xm:f>CB_Lcr!$BOP121:$BOP121</xm:f>
              <xm:sqref>BOP121</xm:sqref>
            </x14:sparkline>
            <x14:sparkline>
              <xm:f>CB_Lcr!$BOQ121:$BOQ121</xm:f>
              <xm:sqref>BOQ121</xm:sqref>
            </x14:sparkline>
            <x14:sparkline>
              <xm:f>CB_Lcr!$BOR121:$BOR121</xm:f>
              <xm:sqref>BOR121</xm:sqref>
            </x14:sparkline>
            <x14:sparkline>
              <xm:f>CB_Lcr!$BOS121:$BOS121</xm:f>
              <xm:sqref>BOS121</xm:sqref>
            </x14:sparkline>
            <x14:sparkline>
              <xm:f>CB_Lcr!$BOT121:$BOT121</xm:f>
              <xm:sqref>BOT121</xm:sqref>
            </x14:sparkline>
            <x14:sparkline>
              <xm:f>CB_Lcr!$BOU121:$BOU121</xm:f>
              <xm:sqref>BOU121</xm:sqref>
            </x14:sparkline>
            <x14:sparkline>
              <xm:f>CB_Lcr!$BOV121:$BOV121</xm:f>
              <xm:sqref>BOV121</xm:sqref>
            </x14:sparkline>
            <x14:sparkline>
              <xm:f>CB_Lcr!$BOW121:$BOW121</xm:f>
              <xm:sqref>BOW121</xm:sqref>
            </x14:sparkline>
            <x14:sparkline>
              <xm:f>CB_Lcr!$BOX121:$BOX121</xm:f>
              <xm:sqref>BOX121</xm:sqref>
            </x14:sparkline>
            <x14:sparkline>
              <xm:f>CB_Lcr!$BOY121:$BOY121</xm:f>
              <xm:sqref>BOY121</xm:sqref>
            </x14:sparkline>
            <x14:sparkline>
              <xm:f>CB_Lcr!$BOZ121:$BOZ121</xm:f>
              <xm:sqref>BOZ121</xm:sqref>
            </x14:sparkline>
            <x14:sparkline>
              <xm:f>CB_Lcr!$BPA121:$BPA121</xm:f>
              <xm:sqref>BPA121</xm:sqref>
            </x14:sparkline>
            <x14:sparkline>
              <xm:f>CB_Lcr!$BPB121:$BPB121</xm:f>
              <xm:sqref>BPB121</xm:sqref>
            </x14:sparkline>
            <x14:sparkline>
              <xm:f>CB_Lcr!$BPC121:$BPC121</xm:f>
              <xm:sqref>BPC121</xm:sqref>
            </x14:sparkline>
            <x14:sparkline>
              <xm:f>CB_Lcr!$BPD121:$BPD121</xm:f>
              <xm:sqref>BPD121</xm:sqref>
            </x14:sparkline>
            <x14:sparkline>
              <xm:f>CB_Lcr!$BPE121:$BPE121</xm:f>
              <xm:sqref>BPE121</xm:sqref>
            </x14:sparkline>
            <x14:sparkline>
              <xm:f>CB_Lcr!$BPF121:$BPF121</xm:f>
              <xm:sqref>BPF121</xm:sqref>
            </x14:sparkline>
            <x14:sparkline>
              <xm:f>CB_Lcr!$BPG121:$BPG121</xm:f>
              <xm:sqref>BPG121</xm:sqref>
            </x14:sparkline>
            <x14:sparkline>
              <xm:f>CB_Lcr!$BPH121:$BPH121</xm:f>
              <xm:sqref>BPH121</xm:sqref>
            </x14:sparkline>
            <x14:sparkline>
              <xm:f>CB_Lcr!$BPI121:$BPI121</xm:f>
              <xm:sqref>BPI121</xm:sqref>
            </x14:sparkline>
            <x14:sparkline>
              <xm:f>CB_Lcr!$BPJ121:$BPJ121</xm:f>
              <xm:sqref>BPJ121</xm:sqref>
            </x14:sparkline>
            <x14:sparkline>
              <xm:f>CB_Lcr!$BPK121:$BPK121</xm:f>
              <xm:sqref>BPK121</xm:sqref>
            </x14:sparkline>
            <x14:sparkline>
              <xm:f>CB_Lcr!$BPL121:$BPL121</xm:f>
              <xm:sqref>BPL121</xm:sqref>
            </x14:sparkline>
            <x14:sparkline>
              <xm:f>CB_Lcr!$BPM121:$BPM121</xm:f>
              <xm:sqref>BPM121</xm:sqref>
            </x14:sparkline>
            <x14:sparkline>
              <xm:f>CB_Lcr!$BPN121:$BPN121</xm:f>
              <xm:sqref>BPN121</xm:sqref>
            </x14:sparkline>
            <x14:sparkline>
              <xm:f>CB_Lcr!$BPO121:$BPO121</xm:f>
              <xm:sqref>BPO121</xm:sqref>
            </x14:sparkline>
            <x14:sparkline>
              <xm:f>CB_Lcr!$BPP121:$BPP121</xm:f>
              <xm:sqref>BPP121</xm:sqref>
            </x14:sparkline>
            <x14:sparkline>
              <xm:f>CB_Lcr!$BPQ121:$BPQ121</xm:f>
              <xm:sqref>BPQ121</xm:sqref>
            </x14:sparkline>
            <x14:sparkline>
              <xm:f>CB_Lcr!$BPR121:$BPR121</xm:f>
              <xm:sqref>BPR121</xm:sqref>
            </x14:sparkline>
            <x14:sparkline>
              <xm:f>CB_Lcr!$BPS121:$BPS121</xm:f>
              <xm:sqref>BPS121</xm:sqref>
            </x14:sparkline>
            <x14:sparkline>
              <xm:f>CB_Lcr!$BPT121:$BPT121</xm:f>
              <xm:sqref>BPT121</xm:sqref>
            </x14:sparkline>
            <x14:sparkline>
              <xm:f>CB_Lcr!$BPU121:$BPU121</xm:f>
              <xm:sqref>BPU121</xm:sqref>
            </x14:sparkline>
            <x14:sparkline>
              <xm:f>CB_Lcr!$BPV121:$BPV121</xm:f>
              <xm:sqref>BPV121</xm:sqref>
            </x14:sparkline>
            <x14:sparkline>
              <xm:f>CB_Lcr!$BPW121:$BPW121</xm:f>
              <xm:sqref>BPW121</xm:sqref>
            </x14:sparkline>
            <x14:sparkline>
              <xm:f>CB_Lcr!$BPX121:$BPX121</xm:f>
              <xm:sqref>BPX121</xm:sqref>
            </x14:sparkline>
            <x14:sparkline>
              <xm:f>CB_Lcr!$BPY121:$BPY121</xm:f>
              <xm:sqref>BPY121</xm:sqref>
            </x14:sparkline>
            <x14:sparkline>
              <xm:f>CB_Lcr!$BPZ121:$BPZ121</xm:f>
              <xm:sqref>BPZ121</xm:sqref>
            </x14:sparkline>
            <x14:sparkline>
              <xm:f>CB_Lcr!$BQA121:$BQA121</xm:f>
              <xm:sqref>BQA121</xm:sqref>
            </x14:sparkline>
            <x14:sparkline>
              <xm:f>CB_Lcr!$BQB121:$BQB121</xm:f>
              <xm:sqref>BQB121</xm:sqref>
            </x14:sparkline>
            <x14:sparkline>
              <xm:f>CB_Lcr!$BQC121:$BQC121</xm:f>
              <xm:sqref>BQC121</xm:sqref>
            </x14:sparkline>
            <x14:sparkline>
              <xm:f>CB_Lcr!$BQD121:$BQD121</xm:f>
              <xm:sqref>BQD121</xm:sqref>
            </x14:sparkline>
            <x14:sparkline>
              <xm:f>CB_Lcr!$BQE121:$BQE121</xm:f>
              <xm:sqref>BQE121</xm:sqref>
            </x14:sparkline>
            <x14:sparkline>
              <xm:f>CB_Lcr!$BQF121:$BQF121</xm:f>
              <xm:sqref>BQF121</xm:sqref>
            </x14:sparkline>
            <x14:sparkline>
              <xm:f>CB_Lcr!$BQG121:$BQG121</xm:f>
              <xm:sqref>BQG121</xm:sqref>
            </x14:sparkline>
            <x14:sparkline>
              <xm:f>CB_Lcr!$BQH121:$BQH121</xm:f>
              <xm:sqref>BQH121</xm:sqref>
            </x14:sparkline>
            <x14:sparkline>
              <xm:f>CB_Lcr!$BQI121:$BQI121</xm:f>
              <xm:sqref>BQI121</xm:sqref>
            </x14:sparkline>
            <x14:sparkline>
              <xm:f>CB_Lcr!$BQJ121:$BQJ121</xm:f>
              <xm:sqref>BQJ121</xm:sqref>
            </x14:sparkline>
            <x14:sparkline>
              <xm:f>CB_Lcr!$BQK121:$BQK121</xm:f>
              <xm:sqref>BQK121</xm:sqref>
            </x14:sparkline>
            <x14:sparkline>
              <xm:f>CB_Lcr!$BQL121:$BQL121</xm:f>
              <xm:sqref>BQL121</xm:sqref>
            </x14:sparkline>
            <x14:sparkline>
              <xm:f>CB_Lcr!$BQM121:$BQM121</xm:f>
              <xm:sqref>BQM121</xm:sqref>
            </x14:sparkline>
            <x14:sparkline>
              <xm:f>CB_Lcr!$BQN121:$BQN121</xm:f>
              <xm:sqref>BQN121</xm:sqref>
            </x14:sparkline>
            <x14:sparkline>
              <xm:f>CB_Lcr!$BQO121:$BQO121</xm:f>
              <xm:sqref>BQO121</xm:sqref>
            </x14:sparkline>
            <x14:sparkline>
              <xm:f>CB_Lcr!$BQP121:$BQP121</xm:f>
              <xm:sqref>BQP121</xm:sqref>
            </x14:sparkline>
            <x14:sparkline>
              <xm:f>CB_Lcr!$BQQ121:$BQQ121</xm:f>
              <xm:sqref>BQQ121</xm:sqref>
            </x14:sparkline>
            <x14:sparkline>
              <xm:f>CB_Lcr!$BQR121:$BQR121</xm:f>
              <xm:sqref>BQR121</xm:sqref>
            </x14:sparkline>
            <x14:sparkline>
              <xm:f>CB_Lcr!$BQS121:$BQS121</xm:f>
              <xm:sqref>BQS121</xm:sqref>
            </x14:sparkline>
            <x14:sparkline>
              <xm:f>CB_Lcr!$BQT121:$BQT121</xm:f>
              <xm:sqref>BQT121</xm:sqref>
            </x14:sparkline>
            <x14:sparkline>
              <xm:f>CB_Lcr!$BQU121:$BQU121</xm:f>
              <xm:sqref>BQU121</xm:sqref>
            </x14:sparkline>
            <x14:sparkline>
              <xm:f>CB_Lcr!$BQV121:$BQV121</xm:f>
              <xm:sqref>BQV121</xm:sqref>
            </x14:sparkline>
            <x14:sparkline>
              <xm:f>CB_Lcr!$BQW121:$BQW121</xm:f>
              <xm:sqref>BQW121</xm:sqref>
            </x14:sparkline>
            <x14:sparkline>
              <xm:f>CB_Lcr!$BQX121:$BQX121</xm:f>
              <xm:sqref>BQX121</xm:sqref>
            </x14:sparkline>
            <x14:sparkline>
              <xm:f>CB_Lcr!$BQY121:$BQY121</xm:f>
              <xm:sqref>BQY121</xm:sqref>
            </x14:sparkline>
            <x14:sparkline>
              <xm:f>CB_Lcr!$BQZ121:$BQZ121</xm:f>
              <xm:sqref>BQZ121</xm:sqref>
            </x14:sparkline>
            <x14:sparkline>
              <xm:f>CB_Lcr!$BRA121:$BRA121</xm:f>
              <xm:sqref>BRA121</xm:sqref>
            </x14:sparkline>
            <x14:sparkline>
              <xm:f>CB_Lcr!$BRB121:$BRB121</xm:f>
              <xm:sqref>BRB121</xm:sqref>
            </x14:sparkline>
            <x14:sparkline>
              <xm:f>CB_Lcr!$BRC121:$BRC121</xm:f>
              <xm:sqref>BRC121</xm:sqref>
            </x14:sparkline>
            <x14:sparkline>
              <xm:f>CB_Lcr!$BRD121:$BRD121</xm:f>
              <xm:sqref>BRD121</xm:sqref>
            </x14:sparkline>
            <x14:sparkline>
              <xm:f>CB_Lcr!$BRE121:$BRE121</xm:f>
              <xm:sqref>BRE121</xm:sqref>
            </x14:sparkline>
            <x14:sparkline>
              <xm:f>CB_Lcr!$BRF121:$BRF121</xm:f>
              <xm:sqref>BRF121</xm:sqref>
            </x14:sparkline>
            <x14:sparkline>
              <xm:f>CB_Lcr!$BRG121:$BRG121</xm:f>
              <xm:sqref>BRG121</xm:sqref>
            </x14:sparkline>
            <x14:sparkline>
              <xm:f>CB_Lcr!$BRH121:$BRH121</xm:f>
              <xm:sqref>BRH121</xm:sqref>
            </x14:sparkline>
            <x14:sparkline>
              <xm:f>CB_Lcr!$BRI121:$BRI121</xm:f>
              <xm:sqref>BRI121</xm:sqref>
            </x14:sparkline>
            <x14:sparkline>
              <xm:f>CB_Lcr!$BRJ121:$BRJ121</xm:f>
              <xm:sqref>BRJ121</xm:sqref>
            </x14:sparkline>
            <x14:sparkline>
              <xm:f>CB_Lcr!$BRK121:$BRK121</xm:f>
              <xm:sqref>BRK121</xm:sqref>
            </x14:sparkline>
            <x14:sparkline>
              <xm:f>CB_Lcr!$BRL121:$BRL121</xm:f>
              <xm:sqref>BRL121</xm:sqref>
            </x14:sparkline>
            <x14:sparkline>
              <xm:f>CB_Lcr!$BRM121:$BRM121</xm:f>
              <xm:sqref>BRM121</xm:sqref>
            </x14:sparkline>
            <x14:sparkline>
              <xm:f>CB_Lcr!$BRN121:$BRN121</xm:f>
              <xm:sqref>BRN121</xm:sqref>
            </x14:sparkline>
            <x14:sparkline>
              <xm:f>CB_Lcr!$BRO121:$BRO121</xm:f>
              <xm:sqref>BRO121</xm:sqref>
            </x14:sparkline>
            <x14:sparkline>
              <xm:f>CB_Lcr!$BRP121:$BRP121</xm:f>
              <xm:sqref>BRP121</xm:sqref>
            </x14:sparkline>
            <x14:sparkline>
              <xm:f>CB_Lcr!$BRQ121:$BRQ121</xm:f>
              <xm:sqref>BRQ121</xm:sqref>
            </x14:sparkline>
            <x14:sparkline>
              <xm:f>CB_Lcr!$BRR121:$BRR121</xm:f>
              <xm:sqref>BRR121</xm:sqref>
            </x14:sparkline>
            <x14:sparkline>
              <xm:f>CB_Lcr!$BRS121:$BRS121</xm:f>
              <xm:sqref>BRS121</xm:sqref>
            </x14:sparkline>
            <x14:sparkline>
              <xm:f>CB_Lcr!$BRT121:$BRT121</xm:f>
              <xm:sqref>BRT121</xm:sqref>
            </x14:sparkline>
            <x14:sparkline>
              <xm:f>CB_Lcr!$BRU121:$BRU121</xm:f>
              <xm:sqref>BRU121</xm:sqref>
            </x14:sparkline>
            <x14:sparkline>
              <xm:f>CB_Lcr!$BRV121:$BRV121</xm:f>
              <xm:sqref>BRV121</xm:sqref>
            </x14:sparkline>
            <x14:sparkline>
              <xm:f>CB_Lcr!$BRW121:$BRW121</xm:f>
              <xm:sqref>BRW121</xm:sqref>
            </x14:sparkline>
            <x14:sparkline>
              <xm:f>CB_Lcr!$BRX121:$BRX121</xm:f>
              <xm:sqref>BRX121</xm:sqref>
            </x14:sparkline>
            <x14:sparkline>
              <xm:f>CB_Lcr!$BRY121:$BRY121</xm:f>
              <xm:sqref>BRY121</xm:sqref>
            </x14:sparkline>
            <x14:sparkline>
              <xm:f>CB_Lcr!$BRZ121:$BRZ121</xm:f>
              <xm:sqref>BRZ121</xm:sqref>
            </x14:sparkline>
            <x14:sparkline>
              <xm:f>CB_Lcr!$BSA121:$BSA121</xm:f>
              <xm:sqref>BSA121</xm:sqref>
            </x14:sparkline>
            <x14:sparkline>
              <xm:f>CB_Lcr!$BSB121:$BSB121</xm:f>
              <xm:sqref>BSB121</xm:sqref>
            </x14:sparkline>
            <x14:sparkline>
              <xm:f>CB_Lcr!$BSC121:$BSC121</xm:f>
              <xm:sqref>BSC121</xm:sqref>
            </x14:sparkline>
            <x14:sparkline>
              <xm:f>CB_Lcr!$BSD121:$BSD121</xm:f>
              <xm:sqref>BSD121</xm:sqref>
            </x14:sparkline>
            <x14:sparkline>
              <xm:f>CB_Lcr!$BSE121:$BSE121</xm:f>
              <xm:sqref>BSE121</xm:sqref>
            </x14:sparkline>
            <x14:sparkline>
              <xm:f>CB_Lcr!$BSF121:$BSF121</xm:f>
              <xm:sqref>BSF121</xm:sqref>
            </x14:sparkline>
            <x14:sparkline>
              <xm:f>CB_Lcr!$BSG121:$BSG121</xm:f>
              <xm:sqref>BSG121</xm:sqref>
            </x14:sparkline>
            <x14:sparkline>
              <xm:f>CB_Lcr!$BSH121:$BSH121</xm:f>
              <xm:sqref>BSH121</xm:sqref>
            </x14:sparkline>
            <x14:sparkline>
              <xm:f>CB_Lcr!$BSI121:$BSI121</xm:f>
              <xm:sqref>BSI121</xm:sqref>
            </x14:sparkline>
            <x14:sparkline>
              <xm:f>CB_Lcr!$BSJ121:$BSJ121</xm:f>
              <xm:sqref>BSJ121</xm:sqref>
            </x14:sparkline>
            <x14:sparkline>
              <xm:f>CB_Lcr!$BSK121:$BSK121</xm:f>
              <xm:sqref>BSK121</xm:sqref>
            </x14:sparkline>
            <x14:sparkline>
              <xm:f>CB_Lcr!$BSL121:$BSL121</xm:f>
              <xm:sqref>BSL121</xm:sqref>
            </x14:sparkline>
            <x14:sparkline>
              <xm:f>CB_Lcr!$BSM121:$BSM121</xm:f>
              <xm:sqref>BSM121</xm:sqref>
            </x14:sparkline>
            <x14:sparkline>
              <xm:f>CB_Lcr!$BSN121:$BSN121</xm:f>
              <xm:sqref>BSN121</xm:sqref>
            </x14:sparkline>
            <x14:sparkline>
              <xm:f>CB_Lcr!$BSO121:$BSO121</xm:f>
              <xm:sqref>BSO121</xm:sqref>
            </x14:sparkline>
            <x14:sparkline>
              <xm:f>CB_Lcr!$BSP121:$BSP121</xm:f>
              <xm:sqref>BSP121</xm:sqref>
            </x14:sparkline>
            <x14:sparkline>
              <xm:f>CB_Lcr!$BSQ121:$BSQ121</xm:f>
              <xm:sqref>BSQ121</xm:sqref>
            </x14:sparkline>
            <x14:sparkline>
              <xm:f>CB_Lcr!$BSR121:$BSR121</xm:f>
              <xm:sqref>BSR121</xm:sqref>
            </x14:sparkline>
            <x14:sparkline>
              <xm:f>CB_Lcr!$BSS121:$BSS121</xm:f>
              <xm:sqref>BSS121</xm:sqref>
            </x14:sparkline>
            <x14:sparkline>
              <xm:f>CB_Lcr!$BST121:$BST121</xm:f>
              <xm:sqref>BST121</xm:sqref>
            </x14:sparkline>
            <x14:sparkline>
              <xm:f>CB_Lcr!$BSU121:$BSU121</xm:f>
              <xm:sqref>BSU121</xm:sqref>
            </x14:sparkline>
            <x14:sparkline>
              <xm:f>CB_Lcr!$BSV121:$BSV121</xm:f>
              <xm:sqref>BSV121</xm:sqref>
            </x14:sparkline>
            <x14:sparkline>
              <xm:f>CB_Lcr!$BSW121:$BSW121</xm:f>
              <xm:sqref>BSW121</xm:sqref>
            </x14:sparkline>
            <x14:sparkline>
              <xm:f>CB_Lcr!$BSX121:$BSX121</xm:f>
              <xm:sqref>BSX121</xm:sqref>
            </x14:sparkline>
            <x14:sparkline>
              <xm:f>CB_Lcr!$BSY121:$BSY121</xm:f>
              <xm:sqref>BSY121</xm:sqref>
            </x14:sparkline>
            <x14:sparkline>
              <xm:f>CB_Lcr!$BSZ121:$BSZ121</xm:f>
              <xm:sqref>BSZ121</xm:sqref>
            </x14:sparkline>
            <x14:sparkline>
              <xm:f>CB_Lcr!$BTA121:$BTA121</xm:f>
              <xm:sqref>BTA121</xm:sqref>
            </x14:sparkline>
            <x14:sparkline>
              <xm:f>CB_Lcr!$BTB121:$BTB121</xm:f>
              <xm:sqref>BTB121</xm:sqref>
            </x14:sparkline>
            <x14:sparkline>
              <xm:f>CB_Lcr!$BTC121:$BTC121</xm:f>
              <xm:sqref>BTC121</xm:sqref>
            </x14:sparkline>
            <x14:sparkline>
              <xm:f>CB_Lcr!$BTD121:$BTD121</xm:f>
              <xm:sqref>BTD121</xm:sqref>
            </x14:sparkline>
            <x14:sparkline>
              <xm:f>CB_Lcr!$BTE121:$BTE121</xm:f>
              <xm:sqref>BTE121</xm:sqref>
            </x14:sparkline>
            <x14:sparkline>
              <xm:f>CB_Lcr!$BTF121:$BTF121</xm:f>
              <xm:sqref>BTF121</xm:sqref>
            </x14:sparkline>
            <x14:sparkline>
              <xm:f>CB_Lcr!$BTG121:$BTG121</xm:f>
              <xm:sqref>BTG121</xm:sqref>
            </x14:sparkline>
            <x14:sparkline>
              <xm:f>CB_Lcr!$BTH121:$BTH121</xm:f>
              <xm:sqref>BTH121</xm:sqref>
            </x14:sparkline>
            <x14:sparkline>
              <xm:f>CB_Lcr!$BTI121:$BTI121</xm:f>
              <xm:sqref>BTI121</xm:sqref>
            </x14:sparkline>
            <x14:sparkline>
              <xm:f>CB_Lcr!$BTJ121:$BTJ121</xm:f>
              <xm:sqref>BTJ121</xm:sqref>
            </x14:sparkline>
            <x14:sparkline>
              <xm:f>CB_Lcr!$BTK121:$BTK121</xm:f>
              <xm:sqref>BTK121</xm:sqref>
            </x14:sparkline>
            <x14:sparkline>
              <xm:f>CB_Lcr!$BTL121:$BTL121</xm:f>
              <xm:sqref>BTL121</xm:sqref>
            </x14:sparkline>
            <x14:sparkline>
              <xm:f>CB_Lcr!$BTM121:$BTM121</xm:f>
              <xm:sqref>BTM121</xm:sqref>
            </x14:sparkline>
            <x14:sparkline>
              <xm:f>CB_Lcr!$BTN121:$BTN121</xm:f>
              <xm:sqref>BTN121</xm:sqref>
            </x14:sparkline>
            <x14:sparkline>
              <xm:f>CB_Lcr!$BTO121:$BTO121</xm:f>
              <xm:sqref>BTO121</xm:sqref>
            </x14:sparkline>
            <x14:sparkline>
              <xm:f>CB_Lcr!$BTP121:$BTP121</xm:f>
              <xm:sqref>BTP121</xm:sqref>
            </x14:sparkline>
            <x14:sparkline>
              <xm:f>CB_Lcr!$BTQ121:$BTQ121</xm:f>
              <xm:sqref>BTQ121</xm:sqref>
            </x14:sparkline>
            <x14:sparkline>
              <xm:f>CB_Lcr!$BTR121:$BTR121</xm:f>
              <xm:sqref>BTR121</xm:sqref>
            </x14:sparkline>
            <x14:sparkline>
              <xm:f>CB_Lcr!$BTS121:$BTS121</xm:f>
              <xm:sqref>BTS121</xm:sqref>
            </x14:sparkline>
            <x14:sparkline>
              <xm:f>CB_Lcr!$BTT121:$BTT121</xm:f>
              <xm:sqref>BTT121</xm:sqref>
            </x14:sparkline>
            <x14:sparkline>
              <xm:f>CB_Lcr!$BTU121:$BTU121</xm:f>
              <xm:sqref>BTU121</xm:sqref>
            </x14:sparkline>
            <x14:sparkline>
              <xm:f>CB_Lcr!$BTV121:$BTV121</xm:f>
              <xm:sqref>BTV121</xm:sqref>
            </x14:sparkline>
            <x14:sparkline>
              <xm:f>CB_Lcr!$BTW121:$BTW121</xm:f>
              <xm:sqref>BTW121</xm:sqref>
            </x14:sparkline>
            <x14:sparkline>
              <xm:f>CB_Lcr!$BTX121:$BTX121</xm:f>
              <xm:sqref>BTX121</xm:sqref>
            </x14:sparkline>
            <x14:sparkline>
              <xm:f>CB_Lcr!$BTY121:$BTY121</xm:f>
              <xm:sqref>BTY121</xm:sqref>
            </x14:sparkline>
            <x14:sparkline>
              <xm:f>CB_Lcr!$BTZ121:$BTZ121</xm:f>
              <xm:sqref>BTZ121</xm:sqref>
            </x14:sparkline>
            <x14:sparkline>
              <xm:f>CB_Lcr!$BUA121:$BUA121</xm:f>
              <xm:sqref>BUA121</xm:sqref>
            </x14:sparkline>
            <x14:sparkline>
              <xm:f>CB_Lcr!$BUB121:$BUB121</xm:f>
              <xm:sqref>BUB121</xm:sqref>
            </x14:sparkline>
            <x14:sparkline>
              <xm:f>CB_Lcr!$BUC121:$BUC121</xm:f>
              <xm:sqref>BUC121</xm:sqref>
            </x14:sparkline>
            <x14:sparkline>
              <xm:f>CB_Lcr!$BUD121:$BUD121</xm:f>
              <xm:sqref>BUD121</xm:sqref>
            </x14:sparkline>
            <x14:sparkline>
              <xm:f>CB_Lcr!$BUE121:$BUE121</xm:f>
              <xm:sqref>BUE121</xm:sqref>
            </x14:sparkline>
            <x14:sparkline>
              <xm:f>CB_Lcr!$BUF121:$BUF121</xm:f>
              <xm:sqref>BUF121</xm:sqref>
            </x14:sparkline>
            <x14:sparkline>
              <xm:f>CB_Lcr!$BUG121:$BUG121</xm:f>
              <xm:sqref>BUG121</xm:sqref>
            </x14:sparkline>
            <x14:sparkline>
              <xm:f>CB_Lcr!$BUH121:$BUH121</xm:f>
              <xm:sqref>BUH121</xm:sqref>
            </x14:sparkline>
            <x14:sparkline>
              <xm:f>CB_Lcr!$BUI121:$BUI121</xm:f>
              <xm:sqref>BUI121</xm:sqref>
            </x14:sparkline>
            <x14:sparkline>
              <xm:f>CB_Lcr!$BUJ121:$BUJ121</xm:f>
              <xm:sqref>BUJ121</xm:sqref>
            </x14:sparkline>
            <x14:sparkline>
              <xm:f>CB_Lcr!$BUK121:$BUK121</xm:f>
              <xm:sqref>BUK121</xm:sqref>
            </x14:sparkline>
            <x14:sparkline>
              <xm:f>CB_Lcr!$BUL121:$BUL121</xm:f>
              <xm:sqref>BUL121</xm:sqref>
            </x14:sparkline>
            <x14:sparkline>
              <xm:f>CB_Lcr!$BUM121:$BUM121</xm:f>
              <xm:sqref>BUM121</xm:sqref>
            </x14:sparkline>
            <x14:sparkline>
              <xm:f>CB_Lcr!$BUN121:$BUN121</xm:f>
              <xm:sqref>BUN121</xm:sqref>
            </x14:sparkline>
            <x14:sparkline>
              <xm:f>CB_Lcr!$BUO121:$BUO121</xm:f>
              <xm:sqref>BUO121</xm:sqref>
            </x14:sparkline>
            <x14:sparkline>
              <xm:f>CB_Lcr!$BUP121:$BUP121</xm:f>
              <xm:sqref>BUP121</xm:sqref>
            </x14:sparkline>
            <x14:sparkline>
              <xm:f>CB_Lcr!$BUQ121:$BUQ121</xm:f>
              <xm:sqref>BUQ121</xm:sqref>
            </x14:sparkline>
            <x14:sparkline>
              <xm:f>CB_Lcr!$BUR121:$BUR121</xm:f>
              <xm:sqref>BUR121</xm:sqref>
            </x14:sparkline>
            <x14:sparkline>
              <xm:f>CB_Lcr!$BUS121:$BUS121</xm:f>
              <xm:sqref>BUS121</xm:sqref>
            </x14:sparkline>
            <x14:sparkline>
              <xm:f>CB_Lcr!$BUT121:$BUT121</xm:f>
              <xm:sqref>BUT121</xm:sqref>
            </x14:sparkline>
            <x14:sparkline>
              <xm:f>CB_Lcr!$BUU121:$BUU121</xm:f>
              <xm:sqref>BUU121</xm:sqref>
            </x14:sparkline>
            <x14:sparkline>
              <xm:f>CB_Lcr!$BUV121:$BUV121</xm:f>
              <xm:sqref>BUV121</xm:sqref>
            </x14:sparkline>
            <x14:sparkline>
              <xm:f>CB_Lcr!$BUW121:$BUW121</xm:f>
              <xm:sqref>BUW121</xm:sqref>
            </x14:sparkline>
            <x14:sparkline>
              <xm:f>CB_Lcr!$BUX121:$BUX121</xm:f>
              <xm:sqref>BUX121</xm:sqref>
            </x14:sparkline>
            <x14:sparkline>
              <xm:f>CB_Lcr!$BUY121:$BUY121</xm:f>
              <xm:sqref>BUY121</xm:sqref>
            </x14:sparkline>
            <x14:sparkline>
              <xm:f>CB_Lcr!$BUZ121:$BUZ121</xm:f>
              <xm:sqref>BUZ121</xm:sqref>
            </x14:sparkline>
            <x14:sparkline>
              <xm:f>CB_Lcr!$BVA121:$BVA121</xm:f>
              <xm:sqref>BVA121</xm:sqref>
            </x14:sparkline>
            <x14:sparkline>
              <xm:f>CB_Lcr!$BVB121:$BVB121</xm:f>
              <xm:sqref>BVB121</xm:sqref>
            </x14:sparkline>
            <x14:sparkline>
              <xm:f>CB_Lcr!$BVC121:$BVC121</xm:f>
              <xm:sqref>BVC121</xm:sqref>
            </x14:sparkline>
            <x14:sparkline>
              <xm:f>CB_Lcr!$BVD121:$BVD121</xm:f>
              <xm:sqref>BVD121</xm:sqref>
            </x14:sparkline>
            <x14:sparkline>
              <xm:f>CB_Lcr!$BVE121:$BVE121</xm:f>
              <xm:sqref>BVE121</xm:sqref>
            </x14:sparkline>
            <x14:sparkline>
              <xm:f>CB_Lcr!$BVF121:$BVF121</xm:f>
              <xm:sqref>BVF121</xm:sqref>
            </x14:sparkline>
            <x14:sparkline>
              <xm:f>CB_Lcr!$BVG121:$BVG121</xm:f>
              <xm:sqref>BVG121</xm:sqref>
            </x14:sparkline>
            <x14:sparkline>
              <xm:f>CB_Lcr!$BVH121:$BVH121</xm:f>
              <xm:sqref>BVH121</xm:sqref>
            </x14:sparkline>
            <x14:sparkline>
              <xm:f>CB_Lcr!$BVI121:$BVI121</xm:f>
              <xm:sqref>BVI121</xm:sqref>
            </x14:sparkline>
            <x14:sparkline>
              <xm:f>CB_Lcr!$BVJ121:$BVJ121</xm:f>
              <xm:sqref>BVJ121</xm:sqref>
            </x14:sparkline>
            <x14:sparkline>
              <xm:f>CB_Lcr!$BVK121:$BVK121</xm:f>
              <xm:sqref>BVK121</xm:sqref>
            </x14:sparkline>
            <x14:sparkline>
              <xm:f>CB_Lcr!$BVL121:$BVL121</xm:f>
              <xm:sqref>BVL121</xm:sqref>
            </x14:sparkline>
            <x14:sparkline>
              <xm:f>CB_Lcr!$BVM121:$BVM121</xm:f>
              <xm:sqref>BVM121</xm:sqref>
            </x14:sparkline>
            <x14:sparkline>
              <xm:f>CB_Lcr!$BVN121:$BVN121</xm:f>
              <xm:sqref>BVN121</xm:sqref>
            </x14:sparkline>
            <x14:sparkline>
              <xm:f>CB_Lcr!$BVO121:$BVO121</xm:f>
              <xm:sqref>BVO121</xm:sqref>
            </x14:sparkline>
            <x14:sparkline>
              <xm:f>CB_Lcr!$BVP121:$BVP121</xm:f>
              <xm:sqref>BVP121</xm:sqref>
            </x14:sparkline>
            <x14:sparkline>
              <xm:f>CB_Lcr!$BVQ121:$BVQ121</xm:f>
              <xm:sqref>BVQ121</xm:sqref>
            </x14:sparkline>
            <x14:sparkline>
              <xm:f>CB_Lcr!$BVR121:$BVR121</xm:f>
              <xm:sqref>BVR121</xm:sqref>
            </x14:sparkline>
            <x14:sparkline>
              <xm:f>CB_Lcr!$BVS121:$BVS121</xm:f>
              <xm:sqref>BVS121</xm:sqref>
            </x14:sparkline>
            <x14:sparkline>
              <xm:f>CB_Lcr!$BVT121:$BVT121</xm:f>
              <xm:sqref>BVT121</xm:sqref>
            </x14:sparkline>
            <x14:sparkline>
              <xm:f>CB_Lcr!$BVU121:$BVU121</xm:f>
              <xm:sqref>BVU121</xm:sqref>
            </x14:sparkline>
            <x14:sparkline>
              <xm:f>CB_Lcr!$BVV121:$BVV121</xm:f>
              <xm:sqref>BVV121</xm:sqref>
            </x14:sparkline>
            <x14:sparkline>
              <xm:f>CB_Lcr!$BVW121:$BVW121</xm:f>
              <xm:sqref>BVW121</xm:sqref>
            </x14:sparkline>
            <x14:sparkline>
              <xm:f>CB_Lcr!$BVX121:$BVX121</xm:f>
              <xm:sqref>BVX121</xm:sqref>
            </x14:sparkline>
            <x14:sparkline>
              <xm:f>CB_Lcr!$BVY121:$BVY121</xm:f>
              <xm:sqref>BVY121</xm:sqref>
            </x14:sparkline>
            <x14:sparkline>
              <xm:f>CB_Lcr!$BVZ121:$BVZ121</xm:f>
              <xm:sqref>BVZ121</xm:sqref>
            </x14:sparkline>
            <x14:sparkline>
              <xm:f>CB_Lcr!$BWA121:$BWA121</xm:f>
              <xm:sqref>BWA121</xm:sqref>
            </x14:sparkline>
            <x14:sparkline>
              <xm:f>CB_Lcr!$BWB121:$BWB121</xm:f>
              <xm:sqref>BWB121</xm:sqref>
            </x14:sparkline>
            <x14:sparkline>
              <xm:f>CB_Lcr!$BWC121:$BWC121</xm:f>
              <xm:sqref>BWC121</xm:sqref>
            </x14:sparkline>
            <x14:sparkline>
              <xm:f>CB_Lcr!$BWD121:$BWD121</xm:f>
              <xm:sqref>BWD121</xm:sqref>
            </x14:sparkline>
            <x14:sparkline>
              <xm:f>CB_Lcr!$BWE121:$BWE121</xm:f>
              <xm:sqref>BWE121</xm:sqref>
            </x14:sparkline>
            <x14:sparkline>
              <xm:f>CB_Lcr!$BWF121:$BWF121</xm:f>
              <xm:sqref>BWF121</xm:sqref>
            </x14:sparkline>
            <x14:sparkline>
              <xm:f>CB_Lcr!$BWG121:$BWG121</xm:f>
              <xm:sqref>BWG121</xm:sqref>
            </x14:sparkline>
            <x14:sparkline>
              <xm:f>CB_Lcr!$BWH121:$BWH121</xm:f>
              <xm:sqref>BWH121</xm:sqref>
            </x14:sparkline>
            <x14:sparkline>
              <xm:f>CB_Lcr!$BWI121:$BWI121</xm:f>
              <xm:sqref>BWI121</xm:sqref>
            </x14:sparkline>
            <x14:sparkline>
              <xm:f>CB_Lcr!$BWJ121:$BWJ121</xm:f>
              <xm:sqref>BWJ121</xm:sqref>
            </x14:sparkline>
            <x14:sparkline>
              <xm:f>CB_Lcr!$BWK121:$BWK121</xm:f>
              <xm:sqref>BWK121</xm:sqref>
            </x14:sparkline>
            <x14:sparkline>
              <xm:f>CB_Lcr!$BWL121:$BWL121</xm:f>
              <xm:sqref>BWL121</xm:sqref>
            </x14:sparkline>
            <x14:sparkline>
              <xm:f>CB_Lcr!$BWM121:$BWM121</xm:f>
              <xm:sqref>BWM121</xm:sqref>
            </x14:sparkline>
            <x14:sparkline>
              <xm:f>CB_Lcr!$BWN121:$BWN121</xm:f>
              <xm:sqref>BWN121</xm:sqref>
            </x14:sparkline>
            <x14:sparkline>
              <xm:f>CB_Lcr!$BWO121:$BWO121</xm:f>
              <xm:sqref>BWO121</xm:sqref>
            </x14:sparkline>
            <x14:sparkline>
              <xm:f>CB_Lcr!$BWP121:$BWP121</xm:f>
              <xm:sqref>BWP121</xm:sqref>
            </x14:sparkline>
            <x14:sparkline>
              <xm:f>CB_Lcr!$BWQ121:$BWQ121</xm:f>
              <xm:sqref>BWQ121</xm:sqref>
            </x14:sparkline>
            <x14:sparkline>
              <xm:f>CB_Lcr!$BWR121:$BWR121</xm:f>
              <xm:sqref>BWR121</xm:sqref>
            </x14:sparkline>
            <x14:sparkline>
              <xm:f>CB_Lcr!$BWS121:$BWS121</xm:f>
              <xm:sqref>BWS121</xm:sqref>
            </x14:sparkline>
            <x14:sparkline>
              <xm:f>CB_Lcr!$BWT121:$BWT121</xm:f>
              <xm:sqref>BWT121</xm:sqref>
            </x14:sparkline>
            <x14:sparkline>
              <xm:f>CB_Lcr!$BWU121:$BWU121</xm:f>
              <xm:sqref>BWU121</xm:sqref>
            </x14:sparkline>
            <x14:sparkline>
              <xm:f>CB_Lcr!$BWV121:$BWV121</xm:f>
              <xm:sqref>BWV121</xm:sqref>
            </x14:sparkline>
            <x14:sparkline>
              <xm:f>CB_Lcr!$BWW121:$BWW121</xm:f>
              <xm:sqref>BWW121</xm:sqref>
            </x14:sparkline>
            <x14:sparkline>
              <xm:f>CB_Lcr!$BWX121:$BWX121</xm:f>
              <xm:sqref>BWX121</xm:sqref>
            </x14:sparkline>
            <x14:sparkline>
              <xm:f>CB_Lcr!$BWY121:$BWY121</xm:f>
              <xm:sqref>BWY121</xm:sqref>
            </x14:sparkline>
            <x14:sparkline>
              <xm:f>CB_Lcr!$BWZ121:$BWZ121</xm:f>
              <xm:sqref>BWZ121</xm:sqref>
            </x14:sparkline>
            <x14:sparkline>
              <xm:f>CB_Lcr!$BXA121:$BXA121</xm:f>
              <xm:sqref>BXA121</xm:sqref>
            </x14:sparkline>
            <x14:sparkline>
              <xm:f>CB_Lcr!$BXB121:$BXB121</xm:f>
              <xm:sqref>BXB121</xm:sqref>
            </x14:sparkline>
            <x14:sparkline>
              <xm:f>CB_Lcr!$BXC121:$BXC121</xm:f>
              <xm:sqref>BXC121</xm:sqref>
            </x14:sparkline>
            <x14:sparkline>
              <xm:f>CB_Lcr!$BXD121:$BXD121</xm:f>
              <xm:sqref>BXD121</xm:sqref>
            </x14:sparkline>
            <x14:sparkline>
              <xm:f>CB_Lcr!$BXE121:$BXE121</xm:f>
              <xm:sqref>BXE121</xm:sqref>
            </x14:sparkline>
            <x14:sparkline>
              <xm:f>CB_Lcr!$BXF121:$BXF121</xm:f>
              <xm:sqref>BXF121</xm:sqref>
            </x14:sparkline>
            <x14:sparkline>
              <xm:f>CB_Lcr!$BXG121:$BXG121</xm:f>
              <xm:sqref>BXG121</xm:sqref>
            </x14:sparkline>
            <x14:sparkline>
              <xm:f>CB_Lcr!$BXH121:$BXH121</xm:f>
              <xm:sqref>BXH121</xm:sqref>
            </x14:sparkline>
            <x14:sparkline>
              <xm:f>CB_Lcr!$BXI121:$BXI121</xm:f>
              <xm:sqref>BXI121</xm:sqref>
            </x14:sparkline>
            <x14:sparkline>
              <xm:f>CB_Lcr!$BXJ121:$BXJ121</xm:f>
              <xm:sqref>BXJ121</xm:sqref>
            </x14:sparkline>
            <x14:sparkline>
              <xm:f>CB_Lcr!$BXK121:$BXK121</xm:f>
              <xm:sqref>BXK121</xm:sqref>
            </x14:sparkline>
            <x14:sparkline>
              <xm:f>CB_Lcr!$BXL121:$BXL121</xm:f>
              <xm:sqref>BXL121</xm:sqref>
            </x14:sparkline>
            <x14:sparkline>
              <xm:f>CB_Lcr!$BXM121:$BXM121</xm:f>
              <xm:sqref>BXM121</xm:sqref>
            </x14:sparkline>
            <x14:sparkline>
              <xm:f>CB_Lcr!$BXN121:$BXN121</xm:f>
              <xm:sqref>BXN121</xm:sqref>
            </x14:sparkline>
            <x14:sparkline>
              <xm:f>CB_Lcr!$BXO121:$BXO121</xm:f>
              <xm:sqref>BXO121</xm:sqref>
            </x14:sparkline>
            <x14:sparkline>
              <xm:f>CB_Lcr!$BXP121:$BXP121</xm:f>
              <xm:sqref>BXP121</xm:sqref>
            </x14:sparkline>
            <x14:sparkline>
              <xm:f>CB_Lcr!$BXQ121:$BXQ121</xm:f>
              <xm:sqref>BXQ121</xm:sqref>
            </x14:sparkline>
            <x14:sparkline>
              <xm:f>CB_Lcr!$BXR121:$BXR121</xm:f>
              <xm:sqref>BXR121</xm:sqref>
            </x14:sparkline>
            <x14:sparkline>
              <xm:f>CB_Lcr!$BXS121:$BXS121</xm:f>
              <xm:sqref>BXS121</xm:sqref>
            </x14:sparkline>
            <x14:sparkline>
              <xm:f>CB_Lcr!$BXT121:$BXT121</xm:f>
              <xm:sqref>BXT121</xm:sqref>
            </x14:sparkline>
            <x14:sparkline>
              <xm:f>CB_Lcr!$BXU121:$BXU121</xm:f>
              <xm:sqref>BXU121</xm:sqref>
            </x14:sparkline>
            <x14:sparkline>
              <xm:f>CB_Lcr!$BXV121:$BXV121</xm:f>
              <xm:sqref>BXV121</xm:sqref>
            </x14:sparkline>
            <x14:sparkline>
              <xm:f>CB_Lcr!$BXW121:$BXW121</xm:f>
              <xm:sqref>BXW121</xm:sqref>
            </x14:sparkline>
            <x14:sparkline>
              <xm:f>CB_Lcr!$BXX121:$BXX121</xm:f>
              <xm:sqref>BXX121</xm:sqref>
            </x14:sparkline>
            <x14:sparkline>
              <xm:f>CB_Lcr!$BXY121:$BXY121</xm:f>
              <xm:sqref>BXY121</xm:sqref>
            </x14:sparkline>
            <x14:sparkline>
              <xm:f>CB_Lcr!$BXZ121:$BXZ121</xm:f>
              <xm:sqref>BXZ121</xm:sqref>
            </x14:sparkline>
            <x14:sparkline>
              <xm:f>CB_Lcr!$BYA121:$BYA121</xm:f>
              <xm:sqref>BYA121</xm:sqref>
            </x14:sparkline>
            <x14:sparkline>
              <xm:f>CB_Lcr!$BYB121:$BYB121</xm:f>
              <xm:sqref>BYB121</xm:sqref>
            </x14:sparkline>
            <x14:sparkline>
              <xm:f>CB_Lcr!$BYC121:$BYC121</xm:f>
              <xm:sqref>BYC121</xm:sqref>
            </x14:sparkline>
            <x14:sparkline>
              <xm:f>CB_Lcr!$BYD121:$BYD121</xm:f>
              <xm:sqref>BYD121</xm:sqref>
            </x14:sparkline>
            <x14:sparkline>
              <xm:f>CB_Lcr!$BYE121:$BYE121</xm:f>
              <xm:sqref>BYE121</xm:sqref>
            </x14:sparkline>
            <x14:sparkline>
              <xm:f>CB_Lcr!$BYF121:$BYF121</xm:f>
              <xm:sqref>BYF121</xm:sqref>
            </x14:sparkline>
            <x14:sparkline>
              <xm:f>CB_Lcr!$BYG121:$BYG121</xm:f>
              <xm:sqref>BYG121</xm:sqref>
            </x14:sparkline>
            <x14:sparkline>
              <xm:f>CB_Lcr!$BYH121:$BYH121</xm:f>
              <xm:sqref>BYH121</xm:sqref>
            </x14:sparkline>
            <x14:sparkline>
              <xm:f>CB_Lcr!$BYI121:$BYI121</xm:f>
              <xm:sqref>BYI121</xm:sqref>
            </x14:sparkline>
            <x14:sparkline>
              <xm:f>CB_Lcr!$BYJ121:$BYJ121</xm:f>
              <xm:sqref>BYJ121</xm:sqref>
            </x14:sparkline>
            <x14:sparkline>
              <xm:f>CB_Lcr!$BYK121:$BYK121</xm:f>
              <xm:sqref>BYK121</xm:sqref>
            </x14:sparkline>
            <x14:sparkline>
              <xm:f>CB_Lcr!$BYL121:$BYL121</xm:f>
              <xm:sqref>BYL121</xm:sqref>
            </x14:sparkline>
            <x14:sparkline>
              <xm:f>CB_Lcr!$BYM121:$BYM121</xm:f>
              <xm:sqref>BYM121</xm:sqref>
            </x14:sparkline>
            <x14:sparkline>
              <xm:f>CB_Lcr!$BYN121:$BYN121</xm:f>
              <xm:sqref>BYN121</xm:sqref>
            </x14:sparkline>
            <x14:sparkline>
              <xm:f>CB_Lcr!$BYO121:$BYO121</xm:f>
              <xm:sqref>BYO121</xm:sqref>
            </x14:sparkline>
            <x14:sparkline>
              <xm:f>CB_Lcr!$BYP121:$BYP121</xm:f>
              <xm:sqref>BYP121</xm:sqref>
            </x14:sparkline>
            <x14:sparkline>
              <xm:f>CB_Lcr!$BYQ121:$BYQ121</xm:f>
              <xm:sqref>BYQ121</xm:sqref>
            </x14:sparkline>
            <x14:sparkline>
              <xm:f>CB_Lcr!$BYR121:$BYR121</xm:f>
              <xm:sqref>BYR121</xm:sqref>
            </x14:sparkline>
            <x14:sparkline>
              <xm:f>CB_Lcr!$BYS121:$BYS121</xm:f>
              <xm:sqref>BYS121</xm:sqref>
            </x14:sparkline>
            <x14:sparkline>
              <xm:f>CB_Lcr!$BYT121:$BYT121</xm:f>
              <xm:sqref>BYT121</xm:sqref>
            </x14:sparkline>
            <x14:sparkline>
              <xm:f>CB_Lcr!$BYU121:$BYU121</xm:f>
              <xm:sqref>BYU121</xm:sqref>
            </x14:sparkline>
            <x14:sparkline>
              <xm:f>CB_Lcr!$BYV121:$BYV121</xm:f>
              <xm:sqref>BYV121</xm:sqref>
            </x14:sparkline>
            <x14:sparkline>
              <xm:f>CB_Lcr!$BYW121:$BYW121</xm:f>
              <xm:sqref>BYW121</xm:sqref>
            </x14:sparkline>
            <x14:sparkline>
              <xm:f>CB_Lcr!$BYX121:$BYX121</xm:f>
              <xm:sqref>BYX121</xm:sqref>
            </x14:sparkline>
            <x14:sparkline>
              <xm:f>CB_Lcr!$BYY121:$BYY121</xm:f>
              <xm:sqref>BYY121</xm:sqref>
            </x14:sparkline>
            <x14:sparkline>
              <xm:f>CB_Lcr!$BYZ121:$BYZ121</xm:f>
              <xm:sqref>BYZ121</xm:sqref>
            </x14:sparkline>
            <x14:sparkline>
              <xm:f>CB_Lcr!$BZA121:$BZA121</xm:f>
              <xm:sqref>BZA121</xm:sqref>
            </x14:sparkline>
            <x14:sparkline>
              <xm:f>CB_Lcr!$BZB121:$BZB121</xm:f>
              <xm:sqref>BZB121</xm:sqref>
            </x14:sparkline>
            <x14:sparkline>
              <xm:f>CB_Lcr!$BZC121:$BZC121</xm:f>
              <xm:sqref>BZC121</xm:sqref>
            </x14:sparkline>
            <x14:sparkline>
              <xm:f>CB_Lcr!$BZD121:$BZD121</xm:f>
              <xm:sqref>BZD121</xm:sqref>
            </x14:sparkline>
            <x14:sparkline>
              <xm:f>CB_Lcr!$BZE121:$BZE121</xm:f>
              <xm:sqref>BZE121</xm:sqref>
            </x14:sparkline>
            <x14:sparkline>
              <xm:f>CB_Lcr!$BZF121:$BZF121</xm:f>
              <xm:sqref>BZF121</xm:sqref>
            </x14:sparkline>
            <x14:sparkline>
              <xm:f>CB_Lcr!$BZG121:$BZG121</xm:f>
              <xm:sqref>BZG121</xm:sqref>
            </x14:sparkline>
            <x14:sparkline>
              <xm:f>CB_Lcr!$BZH121:$BZH121</xm:f>
              <xm:sqref>BZH121</xm:sqref>
            </x14:sparkline>
            <x14:sparkline>
              <xm:f>CB_Lcr!$BZI121:$BZI121</xm:f>
              <xm:sqref>BZI121</xm:sqref>
            </x14:sparkline>
            <x14:sparkline>
              <xm:f>CB_Lcr!$BZJ121:$BZJ121</xm:f>
              <xm:sqref>BZJ121</xm:sqref>
            </x14:sparkline>
            <x14:sparkline>
              <xm:f>CB_Lcr!$BZK121:$BZK121</xm:f>
              <xm:sqref>BZK121</xm:sqref>
            </x14:sparkline>
            <x14:sparkline>
              <xm:f>CB_Lcr!$BZL121:$BZL121</xm:f>
              <xm:sqref>BZL121</xm:sqref>
            </x14:sparkline>
            <x14:sparkline>
              <xm:f>CB_Lcr!$BZM121:$BZM121</xm:f>
              <xm:sqref>BZM121</xm:sqref>
            </x14:sparkline>
            <x14:sparkline>
              <xm:f>CB_Lcr!$BZN121:$BZN121</xm:f>
              <xm:sqref>BZN121</xm:sqref>
            </x14:sparkline>
            <x14:sparkline>
              <xm:f>CB_Lcr!$BZO121:$BZO121</xm:f>
              <xm:sqref>BZO121</xm:sqref>
            </x14:sparkline>
            <x14:sparkline>
              <xm:f>CB_Lcr!$BZP121:$BZP121</xm:f>
              <xm:sqref>BZP121</xm:sqref>
            </x14:sparkline>
            <x14:sparkline>
              <xm:f>CB_Lcr!$BZQ121:$BZQ121</xm:f>
              <xm:sqref>BZQ121</xm:sqref>
            </x14:sparkline>
            <x14:sparkline>
              <xm:f>CB_Lcr!$BZR121:$BZR121</xm:f>
              <xm:sqref>BZR121</xm:sqref>
            </x14:sparkline>
            <x14:sparkline>
              <xm:f>CB_Lcr!$BZS121:$BZS121</xm:f>
              <xm:sqref>BZS121</xm:sqref>
            </x14:sparkline>
            <x14:sparkline>
              <xm:f>CB_Lcr!$BZT121:$BZT121</xm:f>
              <xm:sqref>BZT121</xm:sqref>
            </x14:sparkline>
            <x14:sparkline>
              <xm:f>CB_Lcr!$BZU121:$BZU121</xm:f>
              <xm:sqref>BZU121</xm:sqref>
            </x14:sparkline>
            <x14:sparkline>
              <xm:f>CB_Lcr!$BZV121:$BZV121</xm:f>
              <xm:sqref>BZV121</xm:sqref>
            </x14:sparkline>
            <x14:sparkline>
              <xm:f>CB_Lcr!$BZW121:$BZW121</xm:f>
              <xm:sqref>BZW121</xm:sqref>
            </x14:sparkline>
            <x14:sparkline>
              <xm:f>CB_Lcr!$BZX121:$BZX121</xm:f>
              <xm:sqref>BZX121</xm:sqref>
            </x14:sparkline>
            <x14:sparkline>
              <xm:f>CB_Lcr!$BZY121:$BZY121</xm:f>
              <xm:sqref>BZY121</xm:sqref>
            </x14:sparkline>
            <x14:sparkline>
              <xm:f>CB_Lcr!$BZZ121:$BZZ121</xm:f>
              <xm:sqref>BZZ121</xm:sqref>
            </x14:sparkline>
            <x14:sparkline>
              <xm:f>CB_Lcr!$CAA121:$CAA121</xm:f>
              <xm:sqref>CAA121</xm:sqref>
            </x14:sparkline>
            <x14:sparkline>
              <xm:f>CB_Lcr!$CAB121:$CAB121</xm:f>
              <xm:sqref>CAB121</xm:sqref>
            </x14:sparkline>
            <x14:sparkline>
              <xm:f>CB_Lcr!$CAC121:$CAC121</xm:f>
              <xm:sqref>CAC121</xm:sqref>
            </x14:sparkline>
            <x14:sparkline>
              <xm:f>CB_Lcr!$CAD121:$CAD121</xm:f>
              <xm:sqref>CAD121</xm:sqref>
            </x14:sparkline>
            <x14:sparkline>
              <xm:f>CB_Lcr!$CAE121:$CAE121</xm:f>
              <xm:sqref>CAE121</xm:sqref>
            </x14:sparkline>
            <x14:sparkline>
              <xm:f>CB_Lcr!$CAF121:$CAF121</xm:f>
              <xm:sqref>CAF121</xm:sqref>
            </x14:sparkline>
            <x14:sparkline>
              <xm:f>CB_Lcr!$CAG121:$CAG121</xm:f>
              <xm:sqref>CAG121</xm:sqref>
            </x14:sparkline>
            <x14:sparkline>
              <xm:f>CB_Lcr!$CAH121:$CAH121</xm:f>
              <xm:sqref>CAH121</xm:sqref>
            </x14:sparkline>
            <x14:sparkline>
              <xm:f>CB_Lcr!$CAI121:$CAI121</xm:f>
              <xm:sqref>CAI121</xm:sqref>
            </x14:sparkline>
            <x14:sparkline>
              <xm:f>CB_Lcr!$CAJ121:$CAJ121</xm:f>
              <xm:sqref>CAJ121</xm:sqref>
            </x14:sparkline>
            <x14:sparkline>
              <xm:f>CB_Lcr!$CAK121:$CAK121</xm:f>
              <xm:sqref>CAK121</xm:sqref>
            </x14:sparkline>
            <x14:sparkline>
              <xm:f>CB_Lcr!$CAL121:$CAL121</xm:f>
              <xm:sqref>CAL121</xm:sqref>
            </x14:sparkline>
            <x14:sparkline>
              <xm:f>CB_Lcr!$CAM121:$CAM121</xm:f>
              <xm:sqref>CAM121</xm:sqref>
            </x14:sparkline>
            <x14:sparkline>
              <xm:f>CB_Lcr!$CAN121:$CAN121</xm:f>
              <xm:sqref>CAN121</xm:sqref>
            </x14:sparkline>
            <x14:sparkline>
              <xm:f>CB_Lcr!$CAO121:$CAO121</xm:f>
              <xm:sqref>CAO121</xm:sqref>
            </x14:sparkline>
            <x14:sparkline>
              <xm:f>CB_Lcr!$CAP121:$CAP121</xm:f>
              <xm:sqref>CAP121</xm:sqref>
            </x14:sparkline>
            <x14:sparkline>
              <xm:f>CB_Lcr!$CAQ121:$CAQ121</xm:f>
              <xm:sqref>CAQ121</xm:sqref>
            </x14:sparkline>
            <x14:sparkline>
              <xm:f>CB_Lcr!$CAR121:$CAR121</xm:f>
              <xm:sqref>CAR121</xm:sqref>
            </x14:sparkline>
            <x14:sparkline>
              <xm:f>CB_Lcr!$CAS121:$CAS121</xm:f>
              <xm:sqref>CAS121</xm:sqref>
            </x14:sparkline>
            <x14:sparkline>
              <xm:f>CB_Lcr!$CAT121:$CAT121</xm:f>
              <xm:sqref>CAT121</xm:sqref>
            </x14:sparkline>
            <x14:sparkline>
              <xm:f>CB_Lcr!$CAU121:$CAU121</xm:f>
              <xm:sqref>CAU121</xm:sqref>
            </x14:sparkline>
            <x14:sparkline>
              <xm:f>CB_Lcr!$CAV121:$CAV121</xm:f>
              <xm:sqref>CAV121</xm:sqref>
            </x14:sparkline>
            <x14:sparkline>
              <xm:f>CB_Lcr!$CAW121:$CAW121</xm:f>
              <xm:sqref>CAW121</xm:sqref>
            </x14:sparkline>
            <x14:sparkline>
              <xm:f>CB_Lcr!$CAX121:$CAX121</xm:f>
              <xm:sqref>CAX121</xm:sqref>
            </x14:sparkline>
            <x14:sparkline>
              <xm:f>CB_Lcr!$CAY121:$CAY121</xm:f>
              <xm:sqref>CAY121</xm:sqref>
            </x14:sparkline>
            <x14:sparkline>
              <xm:f>CB_Lcr!$CAZ121:$CAZ121</xm:f>
              <xm:sqref>CAZ121</xm:sqref>
            </x14:sparkline>
            <x14:sparkline>
              <xm:f>CB_Lcr!$CBA121:$CBA121</xm:f>
              <xm:sqref>CBA121</xm:sqref>
            </x14:sparkline>
            <x14:sparkline>
              <xm:f>CB_Lcr!$CBB121:$CBB121</xm:f>
              <xm:sqref>CBB121</xm:sqref>
            </x14:sparkline>
            <x14:sparkline>
              <xm:f>CB_Lcr!$CBC121:$CBC121</xm:f>
              <xm:sqref>CBC121</xm:sqref>
            </x14:sparkline>
            <x14:sparkline>
              <xm:f>CB_Lcr!$CBD121:$CBD121</xm:f>
              <xm:sqref>CBD121</xm:sqref>
            </x14:sparkline>
            <x14:sparkline>
              <xm:f>CB_Lcr!$CBE121:$CBE121</xm:f>
              <xm:sqref>CBE121</xm:sqref>
            </x14:sparkline>
            <x14:sparkline>
              <xm:f>CB_Lcr!$CBF121:$CBF121</xm:f>
              <xm:sqref>CBF121</xm:sqref>
            </x14:sparkline>
            <x14:sparkline>
              <xm:f>CB_Lcr!$CBG121:$CBG121</xm:f>
              <xm:sqref>CBG121</xm:sqref>
            </x14:sparkline>
            <x14:sparkline>
              <xm:f>CB_Lcr!$CBH121:$CBH121</xm:f>
              <xm:sqref>CBH121</xm:sqref>
            </x14:sparkline>
            <x14:sparkline>
              <xm:f>CB_Lcr!$CBI121:$CBI121</xm:f>
              <xm:sqref>CBI121</xm:sqref>
            </x14:sparkline>
            <x14:sparkline>
              <xm:f>CB_Lcr!$CBJ121:$CBJ121</xm:f>
              <xm:sqref>CBJ121</xm:sqref>
            </x14:sparkline>
            <x14:sparkline>
              <xm:f>CB_Lcr!$CBK121:$CBK121</xm:f>
              <xm:sqref>CBK121</xm:sqref>
            </x14:sparkline>
            <x14:sparkline>
              <xm:f>CB_Lcr!$CBL121:$CBL121</xm:f>
              <xm:sqref>CBL121</xm:sqref>
            </x14:sparkline>
            <x14:sparkline>
              <xm:f>CB_Lcr!$CBM121:$CBM121</xm:f>
              <xm:sqref>CBM121</xm:sqref>
            </x14:sparkline>
            <x14:sparkline>
              <xm:f>CB_Lcr!$CBN121:$CBN121</xm:f>
              <xm:sqref>CBN121</xm:sqref>
            </x14:sparkline>
            <x14:sparkline>
              <xm:f>CB_Lcr!$CBO121:$CBO121</xm:f>
              <xm:sqref>CBO121</xm:sqref>
            </x14:sparkline>
            <x14:sparkline>
              <xm:f>CB_Lcr!$CBP121:$CBP121</xm:f>
              <xm:sqref>CBP121</xm:sqref>
            </x14:sparkline>
            <x14:sparkline>
              <xm:f>CB_Lcr!$CBQ121:$CBQ121</xm:f>
              <xm:sqref>CBQ121</xm:sqref>
            </x14:sparkline>
            <x14:sparkline>
              <xm:f>CB_Lcr!$CBR121:$CBR121</xm:f>
              <xm:sqref>CBR121</xm:sqref>
            </x14:sparkline>
            <x14:sparkline>
              <xm:f>CB_Lcr!$CBS121:$CBS121</xm:f>
              <xm:sqref>CBS121</xm:sqref>
            </x14:sparkline>
            <x14:sparkline>
              <xm:f>CB_Lcr!$CBT121:$CBT121</xm:f>
              <xm:sqref>CBT121</xm:sqref>
            </x14:sparkline>
            <x14:sparkline>
              <xm:f>CB_Lcr!$CBU121:$CBU121</xm:f>
              <xm:sqref>CBU121</xm:sqref>
            </x14:sparkline>
            <x14:sparkline>
              <xm:f>CB_Lcr!$CBV121:$CBV121</xm:f>
              <xm:sqref>CBV121</xm:sqref>
            </x14:sparkline>
            <x14:sparkline>
              <xm:f>CB_Lcr!$CBW121:$CBW121</xm:f>
              <xm:sqref>CBW121</xm:sqref>
            </x14:sparkline>
            <x14:sparkline>
              <xm:f>CB_Lcr!$CBX121:$CBX121</xm:f>
              <xm:sqref>CBX121</xm:sqref>
            </x14:sparkline>
            <x14:sparkline>
              <xm:f>CB_Lcr!$CBY121:$CBY121</xm:f>
              <xm:sqref>CBY121</xm:sqref>
            </x14:sparkline>
            <x14:sparkline>
              <xm:f>CB_Lcr!$CBZ121:$CBZ121</xm:f>
              <xm:sqref>CBZ121</xm:sqref>
            </x14:sparkline>
            <x14:sparkline>
              <xm:f>CB_Lcr!$CCA121:$CCA121</xm:f>
              <xm:sqref>CCA121</xm:sqref>
            </x14:sparkline>
            <x14:sparkline>
              <xm:f>CB_Lcr!$CCB121:$CCB121</xm:f>
              <xm:sqref>CCB121</xm:sqref>
            </x14:sparkline>
            <x14:sparkline>
              <xm:f>CB_Lcr!$CCC121:$CCC121</xm:f>
              <xm:sqref>CCC121</xm:sqref>
            </x14:sparkline>
            <x14:sparkline>
              <xm:f>CB_Lcr!$CCD121:$CCD121</xm:f>
              <xm:sqref>CCD121</xm:sqref>
            </x14:sparkline>
            <x14:sparkline>
              <xm:f>CB_Lcr!$CCE121:$CCE121</xm:f>
              <xm:sqref>CCE121</xm:sqref>
            </x14:sparkline>
            <x14:sparkline>
              <xm:f>CB_Lcr!$CCF121:$CCF121</xm:f>
              <xm:sqref>CCF121</xm:sqref>
            </x14:sparkline>
            <x14:sparkline>
              <xm:f>CB_Lcr!$CCG121:$CCG121</xm:f>
              <xm:sqref>CCG121</xm:sqref>
            </x14:sparkline>
            <x14:sparkline>
              <xm:f>CB_Lcr!$CCH121:$CCH121</xm:f>
              <xm:sqref>CCH121</xm:sqref>
            </x14:sparkline>
            <x14:sparkline>
              <xm:f>CB_Lcr!$CCI121:$CCI121</xm:f>
              <xm:sqref>CCI121</xm:sqref>
            </x14:sparkline>
            <x14:sparkline>
              <xm:f>CB_Lcr!$CCJ121:$CCJ121</xm:f>
              <xm:sqref>CCJ121</xm:sqref>
            </x14:sparkline>
            <x14:sparkline>
              <xm:f>CB_Lcr!$CCK121:$CCK121</xm:f>
              <xm:sqref>CCK121</xm:sqref>
            </x14:sparkline>
            <x14:sparkline>
              <xm:f>CB_Lcr!$CCL121:$CCL121</xm:f>
              <xm:sqref>CCL121</xm:sqref>
            </x14:sparkline>
            <x14:sparkline>
              <xm:f>CB_Lcr!$CCM121:$CCM121</xm:f>
              <xm:sqref>CCM121</xm:sqref>
            </x14:sparkline>
            <x14:sparkline>
              <xm:f>CB_Lcr!$CCN121:$CCN121</xm:f>
              <xm:sqref>CCN121</xm:sqref>
            </x14:sparkline>
            <x14:sparkline>
              <xm:f>CB_Lcr!$CCO121:$CCO121</xm:f>
              <xm:sqref>CCO121</xm:sqref>
            </x14:sparkline>
            <x14:sparkline>
              <xm:f>CB_Lcr!$CCP121:$CCP121</xm:f>
              <xm:sqref>CCP121</xm:sqref>
            </x14:sparkline>
            <x14:sparkline>
              <xm:f>CB_Lcr!$CCQ121:$CCQ121</xm:f>
              <xm:sqref>CCQ121</xm:sqref>
            </x14:sparkline>
            <x14:sparkline>
              <xm:f>CB_Lcr!$CCR121:$CCR121</xm:f>
              <xm:sqref>CCR121</xm:sqref>
            </x14:sparkline>
            <x14:sparkline>
              <xm:f>CB_Lcr!$CCS121:$CCS121</xm:f>
              <xm:sqref>CCS121</xm:sqref>
            </x14:sparkline>
            <x14:sparkline>
              <xm:f>CB_Lcr!$CCT121:$CCT121</xm:f>
              <xm:sqref>CCT121</xm:sqref>
            </x14:sparkline>
            <x14:sparkline>
              <xm:f>CB_Lcr!$CCU121:$CCU121</xm:f>
              <xm:sqref>CCU121</xm:sqref>
            </x14:sparkline>
            <x14:sparkline>
              <xm:f>CB_Lcr!$CCV121:$CCV121</xm:f>
              <xm:sqref>CCV121</xm:sqref>
            </x14:sparkline>
            <x14:sparkline>
              <xm:f>CB_Lcr!$CCW121:$CCW121</xm:f>
              <xm:sqref>CCW121</xm:sqref>
            </x14:sparkline>
            <x14:sparkline>
              <xm:f>CB_Lcr!$CCX121:$CCX121</xm:f>
              <xm:sqref>CCX121</xm:sqref>
            </x14:sparkline>
            <x14:sparkline>
              <xm:f>CB_Lcr!$CCY121:$CCY121</xm:f>
              <xm:sqref>CCY121</xm:sqref>
            </x14:sparkline>
            <x14:sparkline>
              <xm:f>CB_Lcr!$CCZ121:$CCZ121</xm:f>
              <xm:sqref>CCZ121</xm:sqref>
            </x14:sparkline>
            <x14:sparkline>
              <xm:f>CB_Lcr!$CDA121:$CDA121</xm:f>
              <xm:sqref>CDA121</xm:sqref>
            </x14:sparkline>
            <x14:sparkline>
              <xm:f>CB_Lcr!$CDB121:$CDB121</xm:f>
              <xm:sqref>CDB121</xm:sqref>
            </x14:sparkline>
            <x14:sparkline>
              <xm:f>CB_Lcr!$CDC121:$CDC121</xm:f>
              <xm:sqref>CDC121</xm:sqref>
            </x14:sparkline>
            <x14:sparkline>
              <xm:f>CB_Lcr!$CDD121:$CDD121</xm:f>
              <xm:sqref>CDD121</xm:sqref>
            </x14:sparkline>
            <x14:sparkline>
              <xm:f>CB_Lcr!$CDE121:$CDE121</xm:f>
              <xm:sqref>CDE121</xm:sqref>
            </x14:sparkline>
            <x14:sparkline>
              <xm:f>CB_Lcr!$CDF121:$CDF121</xm:f>
              <xm:sqref>CDF121</xm:sqref>
            </x14:sparkline>
            <x14:sparkline>
              <xm:f>CB_Lcr!$CDG121:$CDG121</xm:f>
              <xm:sqref>CDG121</xm:sqref>
            </x14:sparkline>
            <x14:sparkline>
              <xm:f>CB_Lcr!$CDH121:$CDH121</xm:f>
              <xm:sqref>CDH121</xm:sqref>
            </x14:sparkline>
            <x14:sparkline>
              <xm:f>CB_Lcr!$CDI121:$CDI121</xm:f>
              <xm:sqref>CDI121</xm:sqref>
            </x14:sparkline>
            <x14:sparkline>
              <xm:f>CB_Lcr!$CDJ121:$CDJ121</xm:f>
              <xm:sqref>CDJ121</xm:sqref>
            </x14:sparkline>
            <x14:sparkline>
              <xm:f>CB_Lcr!$CDK121:$CDK121</xm:f>
              <xm:sqref>CDK121</xm:sqref>
            </x14:sparkline>
            <x14:sparkline>
              <xm:f>CB_Lcr!$CDL121:$CDL121</xm:f>
              <xm:sqref>CDL121</xm:sqref>
            </x14:sparkline>
            <x14:sparkline>
              <xm:f>CB_Lcr!$CDM121:$CDM121</xm:f>
              <xm:sqref>CDM121</xm:sqref>
            </x14:sparkline>
            <x14:sparkline>
              <xm:f>CB_Lcr!$CDN121:$CDN121</xm:f>
              <xm:sqref>CDN121</xm:sqref>
            </x14:sparkline>
            <x14:sparkline>
              <xm:f>CB_Lcr!$CDO121:$CDO121</xm:f>
              <xm:sqref>CDO121</xm:sqref>
            </x14:sparkline>
            <x14:sparkline>
              <xm:f>CB_Lcr!$CDP121:$CDP121</xm:f>
              <xm:sqref>CDP121</xm:sqref>
            </x14:sparkline>
            <x14:sparkline>
              <xm:f>CB_Lcr!$CDQ121:$CDQ121</xm:f>
              <xm:sqref>CDQ121</xm:sqref>
            </x14:sparkline>
            <x14:sparkline>
              <xm:f>CB_Lcr!$CDR121:$CDR121</xm:f>
              <xm:sqref>CDR121</xm:sqref>
            </x14:sparkline>
            <x14:sparkline>
              <xm:f>CB_Lcr!$CDS121:$CDS121</xm:f>
              <xm:sqref>CDS121</xm:sqref>
            </x14:sparkline>
            <x14:sparkline>
              <xm:f>CB_Lcr!$CDT121:$CDT121</xm:f>
              <xm:sqref>CDT121</xm:sqref>
            </x14:sparkline>
            <x14:sparkline>
              <xm:f>CB_Lcr!$CDU121:$CDU121</xm:f>
              <xm:sqref>CDU121</xm:sqref>
            </x14:sparkline>
            <x14:sparkline>
              <xm:f>CB_Lcr!$CDV121:$CDV121</xm:f>
              <xm:sqref>CDV121</xm:sqref>
            </x14:sparkline>
            <x14:sparkline>
              <xm:f>CB_Lcr!$CDW121:$CDW121</xm:f>
              <xm:sqref>CDW121</xm:sqref>
            </x14:sparkline>
            <x14:sparkline>
              <xm:f>CB_Lcr!$CDX121:$CDX121</xm:f>
              <xm:sqref>CDX121</xm:sqref>
            </x14:sparkline>
            <x14:sparkline>
              <xm:f>CB_Lcr!$CDY121:$CDY121</xm:f>
              <xm:sqref>CDY121</xm:sqref>
            </x14:sparkline>
            <x14:sparkline>
              <xm:f>CB_Lcr!$CDZ121:$CDZ121</xm:f>
              <xm:sqref>CDZ121</xm:sqref>
            </x14:sparkline>
            <x14:sparkline>
              <xm:f>CB_Lcr!$CEA121:$CEA121</xm:f>
              <xm:sqref>CEA121</xm:sqref>
            </x14:sparkline>
            <x14:sparkline>
              <xm:f>CB_Lcr!$CEB121:$CEB121</xm:f>
              <xm:sqref>CEB121</xm:sqref>
            </x14:sparkline>
            <x14:sparkline>
              <xm:f>CB_Lcr!$CEC121:$CEC121</xm:f>
              <xm:sqref>CEC121</xm:sqref>
            </x14:sparkline>
            <x14:sparkline>
              <xm:f>CB_Lcr!$CED121:$CED121</xm:f>
              <xm:sqref>CED121</xm:sqref>
            </x14:sparkline>
            <x14:sparkline>
              <xm:f>CB_Lcr!$CEE121:$CEE121</xm:f>
              <xm:sqref>CEE121</xm:sqref>
            </x14:sparkline>
            <x14:sparkline>
              <xm:f>CB_Lcr!$CEF121:$CEF121</xm:f>
              <xm:sqref>CEF121</xm:sqref>
            </x14:sparkline>
            <x14:sparkline>
              <xm:f>CB_Lcr!$CEG121:$CEG121</xm:f>
              <xm:sqref>CEG121</xm:sqref>
            </x14:sparkline>
            <x14:sparkline>
              <xm:f>CB_Lcr!$CEH121:$CEH121</xm:f>
              <xm:sqref>CEH121</xm:sqref>
            </x14:sparkline>
            <x14:sparkline>
              <xm:f>CB_Lcr!$CEI121:$CEI121</xm:f>
              <xm:sqref>CEI121</xm:sqref>
            </x14:sparkline>
            <x14:sparkline>
              <xm:f>CB_Lcr!$CEJ121:$CEJ121</xm:f>
              <xm:sqref>CEJ121</xm:sqref>
            </x14:sparkline>
            <x14:sparkline>
              <xm:f>CB_Lcr!$CEK121:$CEK121</xm:f>
              <xm:sqref>CEK121</xm:sqref>
            </x14:sparkline>
            <x14:sparkline>
              <xm:f>CB_Lcr!$CEL121:$CEL121</xm:f>
              <xm:sqref>CEL121</xm:sqref>
            </x14:sparkline>
            <x14:sparkline>
              <xm:f>CB_Lcr!$CEM121:$CEM121</xm:f>
              <xm:sqref>CEM121</xm:sqref>
            </x14:sparkline>
            <x14:sparkline>
              <xm:f>CB_Lcr!$CEN121:$CEN121</xm:f>
              <xm:sqref>CEN121</xm:sqref>
            </x14:sparkline>
            <x14:sparkline>
              <xm:f>CB_Lcr!$CEO121:$CEO121</xm:f>
              <xm:sqref>CEO121</xm:sqref>
            </x14:sparkline>
            <x14:sparkline>
              <xm:f>CB_Lcr!$CEP121:$CEP121</xm:f>
              <xm:sqref>CEP121</xm:sqref>
            </x14:sparkline>
            <x14:sparkline>
              <xm:f>CB_Lcr!$CEQ121:$CEQ121</xm:f>
              <xm:sqref>CEQ121</xm:sqref>
            </x14:sparkline>
            <x14:sparkline>
              <xm:f>CB_Lcr!$CER121:$CER121</xm:f>
              <xm:sqref>CER121</xm:sqref>
            </x14:sparkline>
            <x14:sparkline>
              <xm:f>CB_Lcr!$CES121:$CES121</xm:f>
              <xm:sqref>CES121</xm:sqref>
            </x14:sparkline>
            <x14:sparkline>
              <xm:f>CB_Lcr!$CET121:$CET121</xm:f>
              <xm:sqref>CET121</xm:sqref>
            </x14:sparkline>
            <x14:sparkline>
              <xm:f>CB_Lcr!$CEU121:$CEU121</xm:f>
              <xm:sqref>CEU121</xm:sqref>
            </x14:sparkline>
            <x14:sparkline>
              <xm:f>CB_Lcr!$CEV121:$CEV121</xm:f>
              <xm:sqref>CEV121</xm:sqref>
            </x14:sparkline>
            <x14:sparkline>
              <xm:f>CB_Lcr!$CEW121:$CEW121</xm:f>
              <xm:sqref>CEW121</xm:sqref>
            </x14:sparkline>
            <x14:sparkline>
              <xm:f>CB_Lcr!$CEX121:$CEX121</xm:f>
              <xm:sqref>CEX121</xm:sqref>
            </x14:sparkline>
            <x14:sparkline>
              <xm:f>CB_Lcr!$CEY121:$CEY121</xm:f>
              <xm:sqref>CEY121</xm:sqref>
            </x14:sparkline>
            <x14:sparkline>
              <xm:f>CB_Lcr!$CEZ121:$CEZ121</xm:f>
              <xm:sqref>CEZ121</xm:sqref>
            </x14:sparkline>
            <x14:sparkline>
              <xm:f>CB_Lcr!$CFA121:$CFA121</xm:f>
              <xm:sqref>CFA121</xm:sqref>
            </x14:sparkline>
            <x14:sparkline>
              <xm:f>CB_Lcr!$CFB121:$CFB121</xm:f>
              <xm:sqref>CFB121</xm:sqref>
            </x14:sparkline>
            <x14:sparkline>
              <xm:f>CB_Lcr!$CFC121:$CFC121</xm:f>
              <xm:sqref>CFC121</xm:sqref>
            </x14:sparkline>
            <x14:sparkline>
              <xm:f>CB_Lcr!$CFD121:$CFD121</xm:f>
              <xm:sqref>CFD121</xm:sqref>
            </x14:sparkline>
            <x14:sparkline>
              <xm:f>CB_Lcr!$CFE121:$CFE121</xm:f>
              <xm:sqref>CFE121</xm:sqref>
            </x14:sparkline>
            <x14:sparkline>
              <xm:f>CB_Lcr!$CFF121:$CFF121</xm:f>
              <xm:sqref>CFF121</xm:sqref>
            </x14:sparkline>
            <x14:sparkline>
              <xm:f>CB_Lcr!$CFG121:$CFG121</xm:f>
              <xm:sqref>CFG121</xm:sqref>
            </x14:sparkline>
            <x14:sparkline>
              <xm:f>CB_Lcr!$CFH121:$CFH121</xm:f>
              <xm:sqref>CFH121</xm:sqref>
            </x14:sparkline>
            <x14:sparkline>
              <xm:f>CB_Lcr!$CFI121:$CFI121</xm:f>
              <xm:sqref>CFI121</xm:sqref>
            </x14:sparkline>
            <x14:sparkline>
              <xm:f>CB_Lcr!$CFJ121:$CFJ121</xm:f>
              <xm:sqref>CFJ121</xm:sqref>
            </x14:sparkline>
            <x14:sparkline>
              <xm:f>CB_Lcr!$CFK121:$CFK121</xm:f>
              <xm:sqref>CFK121</xm:sqref>
            </x14:sparkline>
            <x14:sparkline>
              <xm:f>CB_Lcr!$CFL121:$CFL121</xm:f>
              <xm:sqref>CFL121</xm:sqref>
            </x14:sparkline>
            <x14:sparkline>
              <xm:f>CB_Lcr!$CFM121:$CFM121</xm:f>
              <xm:sqref>CFM121</xm:sqref>
            </x14:sparkline>
            <x14:sparkline>
              <xm:f>CB_Lcr!$CFN121:$CFN121</xm:f>
              <xm:sqref>CFN121</xm:sqref>
            </x14:sparkline>
            <x14:sparkline>
              <xm:f>CB_Lcr!$CFO121:$CFO121</xm:f>
              <xm:sqref>CFO121</xm:sqref>
            </x14:sparkline>
            <x14:sparkline>
              <xm:f>CB_Lcr!$CFP121:$CFP121</xm:f>
              <xm:sqref>CFP121</xm:sqref>
            </x14:sparkline>
            <x14:sparkline>
              <xm:f>CB_Lcr!$CFQ121:$CFQ121</xm:f>
              <xm:sqref>CFQ121</xm:sqref>
            </x14:sparkline>
            <x14:sparkline>
              <xm:f>CB_Lcr!$CFR121:$CFR121</xm:f>
              <xm:sqref>CFR121</xm:sqref>
            </x14:sparkline>
            <x14:sparkline>
              <xm:f>CB_Lcr!$CFS121:$CFS121</xm:f>
              <xm:sqref>CFS121</xm:sqref>
            </x14:sparkline>
            <x14:sparkline>
              <xm:f>CB_Lcr!$CFT121:$CFT121</xm:f>
              <xm:sqref>CFT121</xm:sqref>
            </x14:sparkline>
            <x14:sparkline>
              <xm:f>CB_Lcr!$CFU121:$CFU121</xm:f>
              <xm:sqref>CFU121</xm:sqref>
            </x14:sparkline>
            <x14:sparkline>
              <xm:f>CB_Lcr!$CFV121:$CFV121</xm:f>
              <xm:sqref>CFV121</xm:sqref>
            </x14:sparkline>
            <x14:sparkline>
              <xm:f>CB_Lcr!$CFW121:$CFW121</xm:f>
              <xm:sqref>CFW121</xm:sqref>
            </x14:sparkline>
            <x14:sparkline>
              <xm:f>CB_Lcr!$CFX121:$CFX121</xm:f>
              <xm:sqref>CFX121</xm:sqref>
            </x14:sparkline>
            <x14:sparkline>
              <xm:f>CB_Lcr!$CFY121:$CFY121</xm:f>
              <xm:sqref>CFY121</xm:sqref>
            </x14:sparkline>
            <x14:sparkline>
              <xm:f>CB_Lcr!$CFZ121:$CFZ121</xm:f>
              <xm:sqref>CFZ121</xm:sqref>
            </x14:sparkline>
            <x14:sparkline>
              <xm:f>CB_Lcr!$CGA121:$CGA121</xm:f>
              <xm:sqref>CGA121</xm:sqref>
            </x14:sparkline>
            <x14:sparkline>
              <xm:f>CB_Lcr!$CGB121:$CGB121</xm:f>
              <xm:sqref>CGB121</xm:sqref>
            </x14:sparkline>
            <x14:sparkline>
              <xm:f>CB_Lcr!$CGC121:$CGC121</xm:f>
              <xm:sqref>CGC121</xm:sqref>
            </x14:sparkline>
            <x14:sparkline>
              <xm:f>CB_Lcr!$CGD121:$CGD121</xm:f>
              <xm:sqref>CGD121</xm:sqref>
            </x14:sparkline>
            <x14:sparkline>
              <xm:f>CB_Lcr!$CGE121:$CGE121</xm:f>
              <xm:sqref>CGE121</xm:sqref>
            </x14:sparkline>
            <x14:sparkline>
              <xm:f>CB_Lcr!$CGF121:$CGF121</xm:f>
              <xm:sqref>CGF121</xm:sqref>
            </x14:sparkline>
            <x14:sparkline>
              <xm:f>CB_Lcr!$CGG121:$CGG121</xm:f>
              <xm:sqref>CGG121</xm:sqref>
            </x14:sparkline>
            <x14:sparkline>
              <xm:f>CB_Lcr!$CGH121:$CGH121</xm:f>
              <xm:sqref>CGH121</xm:sqref>
            </x14:sparkline>
            <x14:sparkline>
              <xm:f>CB_Lcr!$CGI121:$CGI121</xm:f>
              <xm:sqref>CGI121</xm:sqref>
            </x14:sparkline>
            <x14:sparkline>
              <xm:f>CB_Lcr!$CGJ121:$CGJ121</xm:f>
              <xm:sqref>CGJ121</xm:sqref>
            </x14:sparkline>
            <x14:sparkline>
              <xm:f>CB_Lcr!$CGK121:$CGK121</xm:f>
              <xm:sqref>CGK121</xm:sqref>
            </x14:sparkline>
            <x14:sparkline>
              <xm:f>CB_Lcr!$CGL121:$CGL121</xm:f>
              <xm:sqref>CGL121</xm:sqref>
            </x14:sparkline>
            <x14:sparkline>
              <xm:f>CB_Lcr!$CGM121:$CGM121</xm:f>
              <xm:sqref>CGM121</xm:sqref>
            </x14:sparkline>
            <x14:sparkline>
              <xm:f>CB_Lcr!$CGN121:$CGN121</xm:f>
              <xm:sqref>CGN121</xm:sqref>
            </x14:sparkline>
            <x14:sparkline>
              <xm:f>CB_Lcr!$CGO121:$CGO121</xm:f>
              <xm:sqref>CGO121</xm:sqref>
            </x14:sparkline>
            <x14:sparkline>
              <xm:f>CB_Lcr!$CGP121:$CGP121</xm:f>
              <xm:sqref>CGP121</xm:sqref>
            </x14:sparkline>
            <x14:sparkline>
              <xm:f>CB_Lcr!$CGQ121:$CGQ121</xm:f>
              <xm:sqref>CGQ121</xm:sqref>
            </x14:sparkline>
            <x14:sparkline>
              <xm:f>CB_Lcr!$CGR121:$CGR121</xm:f>
              <xm:sqref>CGR121</xm:sqref>
            </x14:sparkline>
            <x14:sparkline>
              <xm:f>CB_Lcr!$CGS121:$CGS121</xm:f>
              <xm:sqref>CGS121</xm:sqref>
            </x14:sparkline>
            <x14:sparkline>
              <xm:f>CB_Lcr!$CGT121:$CGT121</xm:f>
              <xm:sqref>CGT121</xm:sqref>
            </x14:sparkline>
            <x14:sparkline>
              <xm:f>CB_Lcr!$CGU121:$CGU121</xm:f>
              <xm:sqref>CGU121</xm:sqref>
            </x14:sparkline>
            <x14:sparkline>
              <xm:f>CB_Lcr!$CGV121:$CGV121</xm:f>
              <xm:sqref>CGV121</xm:sqref>
            </x14:sparkline>
            <x14:sparkline>
              <xm:f>CB_Lcr!$CGW121:$CGW121</xm:f>
              <xm:sqref>CGW121</xm:sqref>
            </x14:sparkline>
            <x14:sparkline>
              <xm:f>CB_Lcr!$CGX121:$CGX121</xm:f>
              <xm:sqref>CGX121</xm:sqref>
            </x14:sparkline>
            <x14:sparkline>
              <xm:f>CB_Lcr!$CGY121:$CGY121</xm:f>
              <xm:sqref>CGY121</xm:sqref>
            </x14:sparkline>
            <x14:sparkline>
              <xm:f>CB_Lcr!$CGZ121:$CGZ121</xm:f>
              <xm:sqref>CGZ121</xm:sqref>
            </x14:sparkline>
            <x14:sparkline>
              <xm:f>CB_Lcr!$CHA121:$CHA121</xm:f>
              <xm:sqref>CHA121</xm:sqref>
            </x14:sparkline>
            <x14:sparkline>
              <xm:f>CB_Lcr!$CHB121:$CHB121</xm:f>
              <xm:sqref>CHB121</xm:sqref>
            </x14:sparkline>
            <x14:sparkline>
              <xm:f>CB_Lcr!$CHC121:$CHC121</xm:f>
              <xm:sqref>CHC121</xm:sqref>
            </x14:sparkline>
            <x14:sparkline>
              <xm:f>CB_Lcr!$CHD121:$CHD121</xm:f>
              <xm:sqref>CHD121</xm:sqref>
            </x14:sparkline>
            <x14:sparkline>
              <xm:f>CB_Lcr!$CHE121:$CHE121</xm:f>
              <xm:sqref>CHE121</xm:sqref>
            </x14:sparkline>
            <x14:sparkline>
              <xm:f>CB_Lcr!$CHF121:$CHF121</xm:f>
              <xm:sqref>CHF121</xm:sqref>
            </x14:sparkline>
            <x14:sparkline>
              <xm:f>CB_Lcr!$CHG121:$CHG121</xm:f>
              <xm:sqref>CHG121</xm:sqref>
            </x14:sparkline>
            <x14:sparkline>
              <xm:f>CB_Lcr!$CHH121:$CHH121</xm:f>
              <xm:sqref>CHH121</xm:sqref>
            </x14:sparkline>
            <x14:sparkline>
              <xm:f>CB_Lcr!$CHI121:$CHI121</xm:f>
              <xm:sqref>CHI121</xm:sqref>
            </x14:sparkline>
            <x14:sparkline>
              <xm:f>CB_Lcr!$CHJ121:$CHJ121</xm:f>
              <xm:sqref>CHJ121</xm:sqref>
            </x14:sparkline>
            <x14:sparkline>
              <xm:f>CB_Lcr!$CHK121:$CHK121</xm:f>
              <xm:sqref>CHK121</xm:sqref>
            </x14:sparkline>
            <x14:sparkline>
              <xm:f>CB_Lcr!$CHL121:$CHL121</xm:f>
              <xm:sqref>CHL121</xm:sqref>
            </x14:sparkline>
            <x14:sparkline>
              <xm:f>CB_Lcr!$CHM121:$CHM121</xm:f>
              <xm:sqref>CHM121</xm:sqref>
            </x14:sparkline>
            <x14:sparkline>
              <xm:f>CB_Lcr!$CHN121:$CHN121</xm:f>
              <xm:sqref>CHN121</xm:sqref>
            </x14:sparkline>
            <x14:sparkline>
              <xm:f>CB_Lcr!$CHO121:$CHO121</xm:f>
              <xm:sqref>CHO121</xm:sqref>
            </x14:sparkline>
            <x14:sparkline>
              <xm:f>CB_Lcr!$CHP121:$CHP121</xm:f>
              <xm:sqref>CHP121</xm:sqref>
            </x14:sparkline>
            <x14:sparkline>
              <xm:f>CB_Lcr!$CHQ121:$CHQ121</xm:f>
              <xm:sqref>CHQ121</xm:sqref>
            </x14:sparkline>
            <x14:sparkline>
              <xm:f>CB_Lcr!$CHR121:$CHR121</xm:f>
              <xm:sqref>CHR121</xm:sqref>
            </x14:sparkline>
            <x14:sparkline>
              <xm:f>CB_Lcr!$CHS121:$CHS121</xm:f>
              <xm:sqref>CHS121</xm:sqref>
            </x14:sparkline>
            <x14:sparkline>
              <xm:f>CB_Lcr!$CHT121:$CHT121</xm:f>
              <xm:sqref>CHT121</xm:sqref>
            </x14:sparkline>
            <x14:sparkline>
              <xm:f>CB_Lcr!$CHU121:$CHU121</xm:f>
              <xm:sqref>CHU121</xm:sqref>
            </x14:sparkline>
            <x14:sparkline>
              <xm:f>CB_Lcr!$CHV121:$CHV121</xm:f>
              <xm:sqref>CHV121</xm:sqref>
            </x14:sparkline>
            <x14:sparkline>
              <xm:f>CB_Lcr!$CHW121:$CHW121</xm:f>
              <xm:sqref>CHW121</xm:sqref>
            </x14:sparkline>
            <x14:sparkline>
              <xm:f>CB_Lcr!$CHX121:$CHX121</xm:f>
              <xm:sqref>CHX121</xm:sqref>
            </x14:sparkline>
            <x14:sparkline>
              <xm:f>CB_Lcr!$CHY121:$CHY121</xm:f>
              <xm:sqref>CHY121</xm:sqref>
            </x14:sparkline>
            <x14:sparkline>
              <xm:f>CB_Lcr!$CHZ121:$CHZ121</xm:f>
              <xm:sqref>CHZ121</xm:sqref>
            </x14:sparkline>
            <x14:sparkline>
              <xm:f>CB_Lcr!$CIA121:$CIA121</xm:f>
              <xm:sqref>CIA121</xm:sqref>
            </x14:sparkline>
            <x14:sparkline>
              <xm:f>CB_Lcr!$CIB121:$CIB121</xm:f>
              <xm:sqref>CIB121</xm:sqref>
            </x14:sparkline>
            <x14:sparkline>
              <xm:f>CB_Lcr!$CIC121:$CIC121</xm:f>
              <xm:sqref>CIC121</xm:sqref>
            </x14:sparkline>
            <x14:sparkline>
              <xm:f>CB_Lcr!$CID121:$CID121</xm:f>
              <xm:sqref>CID121</xm:sqref>
            </x14:sparkline>
            <x14:sparkline>
              <xm:f>CB_Lcr!$CIE121:$CIE121</xm:f>
              <xm:sqref>CIE121</xm:sqref>
            </x14:sparkline>
            <x14:sparkline>
              <xm:f>CB_Lcr!$CIF121:$CIF121</xm:f>
              <xm:sqref>CIF121</xm:sqref>
            </x14:sparkline>
            <x14:sparkline>
              <xm:f>CB_Lcr!$CIG121:$CIG121</xm:f>
              <xm:sqref>CIG121</xm:sqref>
            </x14:sparkline>
            <x14:sparkline>
              <xm:f>CB_Lcr!$CIH121:$CIH121</xm:f>
              <xm:sqref>CIH121</xm:sqref>
            </x14:sparkline>
            <x14:sparkline>
              <xm:f>CB_Lcr!$CII121:$CII121</xm:f>
              <xm:sqref>CII121</xm:sqref>
            </x14:sparkline>
            <x14:sparkline>
              <xm:f>CB_Lcr!$CIJ121:$CIJ121</xm:f>
              <xm:sqref>CIJ121</xm:sqref>
            </x14:sparkline>
            <x14:sparkline>
              <xm:f>CB_Lcr!$CIK121:$CIK121</xm:f>
              <xm:sqref>CIK121</xm:sqref>
            </x14:sparkline>
            <x14:sparkline>
              <xm:f>CB_Lcr!$CIL121:$CIL121</xm:f>
              <xm:sqref>CIL121</xm:sqref>
            </x14:sparkline>
            <x14:sparkline>
              <xm:f>CB_Lcr!$CIM121:$CIM121</xm:f>
              <xm:sqref>CIM121</xm:sqref>
            </x14:sparkline>
            <x14:sparkline>
              <xm:f>CB_Lcr!$CIN121:$CIN121</xm:f>
              <xm:sqref>CIN121</xm:sqref>
            </x14:sparkline>
            <x14:sparkline>
              <xm:f>CB_Lcr!$CIO121:$CIO121</xm:f>
              <xm:sqref>CIO121</xm:sqref>
            </x14:sparkline>
            <x14:sparkline>
              <xm:f>CB_Lcr!$CIP121:$CIP121</xm:f>
              <xm:sqref>CIP121</xm:sqref>
            </x14:sparkline>
            <x14:sparkline>
              <xm:f>CB_Lcr!$CIQ121:$CIQ121</xm:f>
              <xm:sqref>CIQ121</xm:sqref>
            </x14:sparkline>
            <x14:sparkline>
              <xm:f>CB_Lcr!$CIR121:$CIR121</xm:f>
              <xm:sqref>CIR121</xm:sqref>
            </x14:sparkline>
            <x14:sparkline>
              <xm:f>CB_Lcr!$CIS121:$CIS121</xm:f>
              <xm:sqref>CIS121</xm:sqref>
            </x14:sparkline>
            <x14:sparkline>
              <xm:f>CB_Lcr!$CIT121:$CIT121</xm:f>
              <xm:sqref>CIT121</xm:sqref>
            </x14:sparkline>
            <x14:sparkline>
              <xm:f>CB_Lcr!$CIU121:$CIU121</xm:f>
              <xm:sqref>CIU121</xm:sqref>
            </x14:sparkline>
            <x14:sparkline>
              <xm:f>CB_Lcr!$CIV121:$CIV121</xm:f>
              <xm:sqref>CIV121</xm:sqref>
            </x14:sparkline>
            <x14:sparkline>
              <xm:f>CB_Lcr!$CIW121:$CIW121</xm:f>
              <xm:sqref>CIW121</xm:sqref>
            </x14:sparkline>
            <x14:sparkline>
              <xm:f>CB_Lcr!$CIX121:$CIX121</xm:f>
              <xm:sqref>CIX121</xm:sqref>
            </x14:sparkline>
            <x14:sparkline>
              <xm:f>CB_Lcr!$CIY121:$CIY121</xm:f>
              <xm:sqref>CIY121</xm:sqref>
            </x14:sparkline>
            <x14:sparkline>
              <xm:f>CB_Lcr!$CIZ121:$CIZ121</xm:f>
              <xm:sqref>CIZ121</xm:sqref>
            </x14:sparkline>
            <x14:sparkline>
              <xm:f>CB_Lcr!$CJA121:$CJA121</xm:f>
              <xm:sqref>CJA121</xm:sqref>
            </x14:sparkline>
            <x14:sparkline>
              <xm:f>CB_Lcr!$CJB121:$CJB121</xm:f>
              <xm:sqref>CJB121</xm:sqref>
            </x14:sparkline>
            <x14:sparkline>
              <xm:f>CB_Lcr!$CJC121:$CJC121</xm:f>
              <xm:sqref>CJC121</xm:sqref>
            </x14:sparkline>
            <x14:sparkline>
              <xm:f>CB_Lcr!$CJD121:$CJD121</xm:f>
              <xm:sqref>CJD121</xm:sqref>
            </x14:sparkline>
            <x14:sparkline>
              <xm:f>CB_Lcr!$CJE121:$CJE121</xm:f>
              <xm:sqref>CJE121</xm:sqref>
            </x14:sparkline>
            <x14:sparkline>
              <xm:f>CB_Lcr!$CJF121:$CJF121</xm:f>
              <xm:sqref>CJF121</xm:sqref>
            </x14:sparkline>
            <x14:sparkline>
              <xm:f>CB_Lcr!$CJG121:$CJG121</xm:f>
              <xm:sqref>CJG121</xm:sqref>
            </x14:sparkline>
            <x14:sparkline>
              <xm:f>CB_Lcr!$CJH121:$CJH121</xm:f>
              <xm:sqref>CJH121</xm:sqref>
            </x14:sparkline>
            <x14:sparkline>
              <xm:f>CB_Lcr!$CJI121:$CJI121</xm:f>
              <xm:sqref>CJI121</xm:sqref>
            </x14:sparkline>
            <x14:sparkline>
              <xm:f>CB_Lcr!$CJJ121:$CJJ121</xm:f>
              <xm:sqref>CJJ121</xm:sqref>
            </x14:sparkline>
            <x14:sparkline>
              <xm:f>CB_Lcr!$CJK121:$CJK121</xm:f>
              <xm:sqref>CJK121</xm:sqref>
            </x14:sparkline>
            <x14:sparkline>
              <xm:f>CB_Lcr!$CJL121:$CJL121</xm:f>
              <xm:sqref>CJL121</xm:sqref>
            </x14:sparkline>
            <x14:sparkline>
              <xm:f>CB_Lcr!$CJM121:$CJM121</xm:f>
              <xm:sqref>CJM121</xm:sqref>
            </x14:sparkline>
            <x14:sparkline>
              <xm:f>CB_Lcr!$CJN121:$CJN121</xm:f>
              <xm:sqref>CJN121</xm:sqref>
            </x14:sparkline>
            <x14:sparkline>
              <xm:f>CB_Lcr!$CJO121:$CJO121</xm:f>
              <xm:sqref>CJO121</xm:sqref>
            </x14:sparkline>
            <x14:sparkline>
              <xm:f>CB_Lcr!$CJP121:$CJP121</xm:f>
              <xm:sqref>CJP121</xm:sqref>
            </x14:sparkline>
            <x14:sparkline>
              <xm:f>CB_Lcr!$CJQ121:$CJQ121</xm:f>
              <xm:sqref>CJQ121</xm:sqref>
            </x14:sparkline>
            <x14:sparkline>
              <xm:f>CB_Lcr!$CJR121:$CJR121</xm:f>
              <xm:sqref>CJR121</xm:sqref>
            </x14:sparkline>
            <x14:sparkline>
              <xm:f>CB_Lcr!$CJS121:$CJS121</xm:f>
              <xm:sqref>CJS121</xm:sqref>
            </x14:sparkline>
            <x14:sparkline>
              <xm:f>CB_Lcr!$CJT121:$CJT121</xm:f>
              <xm:sqref>CJT121</xm:sqref>
            </x14:sparkline>
            <x14:sparkline>
              <xm:f>CB_Lcr!$CJU121:$CJU121</xm:f>
              <xm:sqref>CJU121</xm:sqref>
            </x14:sparkline>
            <x14:sparkline>
              <xm:f>CB_Lcr!$CJV121:$CJV121</xm:f>
              <xm:sqref>CJV121</xm:sqref>
            </x14:sparkline>
            <x14:sparkline>
              <xm:f>CB_Lcr!$CJW121:$CJW121</xm:f>
              <xm:sqref>CJW121</xm:sqref>
            </x14:sparkline>
            <x14:sparkline>
              <xm:f>CB_Lcr!$CJX121:$CJX121</xm:f>
              <xm:sqref>CJX121</xm:sqref>
            </x14:sparkline>
            <x14:sparkline>
              <xm:f>CB_Lcr!$CJY121:$CJY121</xm:f>
              <xm:sqref>CJY121</xm:sqref>
            </x14:sparkline>
            <x14:sparkline>
              <xm:f>CB_Lcr!$CJZ121:$CJZ121</xm:f>
              <xm:sqref>CJZ121</xm:sqref>
            </x14:sparkline>
            <x14:sparkline>
              <xm:f>CB_Lcr!$CKA121:$CKA121</xm:f>
              <xm:sqref>CKA121</xm:sqref>
            </x14:sparkline>
            <x14:sparkline>
              <xm:f>CB_Lcr!$CKB121:$CKB121</xm:f>
              <xm:sqref>CKB121</xm:sqref>
            </x14:sparkline>
            <x14:sparkline>
              <xm:f>CB_Lcr!$CKC121:$CKC121</xm:f>
              <xm:sqref>CKC121</xm:sqref>
            </x14:sparkline>
            <x14:sparkline>
              <xm:f>CB_Lcr!$CKD121:$CKD121</xm:f>
              <xm:sqref>CKD121</xm:sqref>
            </x14:sparkline>
            <x14:sparkline>
              <xm:f>CB_Lcr!$CKE121:$CKE121</xm:f>
              <xm:sqref>CKE121</xm:sqref>
            </x14:sparkline>
            <x14:sparkline>
              <xm:f>CB_Lcr!$CKF121:$CKF121</xm:f>
              <xm:sqref>CKF121</xm:sqref>
            </x14:sparkline>
            <x14:sparkline>
              <xm:f>CB_Lcr!$CKG121:$CKG121</xm:f>
              <xm:sqref>CKG121</xm:sqref>
            </x14:sparkline>
            <x14:sparkline>
              <xm:f>CB_Lcr!$CKH121:$CKH121</xm:f>
              <xm:sqref>CKH121</xm:sqref>
            </x14:sparkline>
            <x14:sparkline>
              <xm:f>CB_Lcr!$CKI121:$CKI121</xm:f>
              <xm:sqref>CKI121</xm:sqref>
            </x14:sparkline>
            <x14:sparkline>
              <xm:f>CB_Lcr!$CKJ121:$CKJ121</xm:f>
              <xm:sqref>CKJ121</xm:sqref>
            </x14:sparkline>
            <x14:sparkline>
              <xm:f>CB_Lcr!$CKK121:$CKK121</xm:f>
              <xm:sqref>CKK121</xm:sqref>
            </x14:sparkline>
            <x14:sparkline>
              <xm:f>CB_Lcr!$CKL121:$CKL121</xm:f>
              <xm:sqref>CKL121</xm:sqref>
            </x14:sparkline>
            <x14:sparkline>
              <xm:f>CB_Lcr!$CKM121:$CKM121</xm:f>
              <xm:sqref>CKM121</xm:sqref>
            </x14:sparkline>
            <x14:sparkline>
              <xm:f>CB_Lcr!$CKN121:$CKN121</xm:f>
              <xm:sqref>CKN121</xm:sqref>
            </x14:sparkline>
            <x14:sparkline>
              <xm:f>CB_Lcr!$CKO121:$CKO121</xm:f>
              <xm:sqref>CKO121</xm:sqref>
            </x14:sparkline>
            <x14:sparkline>
              <xm:f>CB_Lcr!$CKP121:$CKP121</xm:f>
              <xm:sqref>CKP121</xm:sqref>
            </x14:sparkline>
            <x14:sparkline>
              <xm:f>CB_Lcr!$CKQ121:$CKQ121</xm:f>
              <xm:sqref>CKQ121</xm:sqref>
            </x14:sparkline>
            <x14:sparkline>
              <xm:f>CB_Lcr!$CKR121:$CKR121</xm:f>
              <xm:sqref>CKR121</xm:sqref>
            </x14:sparkline>
            <x14:sparkline>
              <xm:f>CB_Lcr!$CKS121:$CKS121</xm:f>
              <xm:sqref>CKS121</xm:sqref>
            </x14:sparkline>
            <x14:sparkline>
              <xm:f>CB_Lcr!$CKT121:$CKT121</xm:f>
              <xm:sqref>CKT121</xm:sqref>
            </x14:sparkline>
            <x14:sparkline>
              <xm:f>CB_Lcr!$CKU121:$CKU121</xm:f>
              <xm:sqref>CKU121</xm:sqref>
            </x14:sparkline>
            <x14:sparkline>
              <xm:f>CB_Lcr!$CKV121:$CKV121</xm:f>
              <xm:sqref>CKV121</xm:sqref>
            </x14:sparkline>
            <x14:sparkline>
              <xm:f>CB_Lcr!$CKW121:$CKW121</xm:f>
              <xm:sqref>CKW121</xm:sqref>
            </x14:sparkline>
            <x14:sparkline>
              <xm:f>CB_Lcr!$CKX121:$CKX121</xm:f>
              <xm:sqref>CKX121</xm:sqref>
            </x14:sparkline>
            <x14:sparkline>
              <xm:f>CB_Lcr!$CKY121:$CKY121</xm:f>
              <xm:sqref>CKY121</xm:sqref>
            </x14:sparkline>
            <x14:sparkline>
              <xm:f>CB_Lcr!$CKZ121:$CKZ121</xm:f>
              <xm:sqref>CKZ121</xm:sqref>
            </x14:sparkline>
            <x14:sparkline>
              <xm:f>CB_Lcr!$CLA121:$CLA121</xm:f>
              <xm:sqref>CLA121</xm:sqref>
            </x14:sparkline>
            <x14:sparkline>
              <xm:f>CB_Lcr!$CLB121:$CLB121</xm:f>
              <xm:sqref>CLB121</xm:sqref>
            </x14:sparkline>
            <x14:sparkline>
              <xm:f>CB_Lcr!$CLC121:$CLC121</xm:f>
              <xm:sqref>CLC121</xm:sqref>
            </x14:sparkline>
            <x14:sparkline>
              <xm:f>CB_Lcr!$CLD121:$CLD121</xm:f>
              <xm:sqref>CLD121</xm:sqref>
            </x14:sparkline>
            <x14:sparkline>
              <xm:f>CB_Lcr!$CLE121:$CLE121</xm:f>
              <xm:sqref>CLE121</xm:sqref>
            </x14:sparkline>
            <x14:sparkline>
              <xm:f>CB_Lcr!$CLF121:$CLF121</xm:f>
              <xm:sqref>CLF121</xm:sqref>
            </x14:sparkline>
            <x14:sparkline>
              <xm:f>CB_Lcr!$CLG121:$CLG121</xm:f>
              <xm:sqref>CLG121</xm:sqref>
            </x14:sparkline>
            <x14:sparkline>
              <xm:f>CB_Lcr!$CLH121:$CLH121</xm:f>
              <xm:sqref>CLH121</xm:sqref>
            </x14:sparkline>
            <x14:sparkline>
              <xm:f>CB_Lcr!$CLI121:$CLI121</xm:f>
              <xm:sqref>CLI121</xm:sqref>
            </x14:sparkline>
            <x14:sparkline>
              <xm:f>CB_Lcr!$CLJ121:$CLJ121</xm:f>
              <xm:sqref>CLJ121</xm:sqref>
            </x14:sparkline>
            <x14:sparkline>
              <xm:f>CB_Lcr!$CLK121:$CLK121</xm:f>
              <xm:sqref>CLK121</xm:sqref>
            </x14:sparkline>
            <x14:sparkline>
              <xm:f>CB_Lcr!$CLL121:$CLL121</xm:f>
              <xm:sqref>CLL121</xm:sqref>
            </x14:sparkline>
            <x14:sparkline>
              <xm:f>CB_Lcr!$CLM121:$CLM121</xm:f>
              <xm:sqref>CLM121</xm:sqref>
            </x14:sparkline>
            <x14:sparkline>
              <xm:f>CB_Lcr!$CLN121:$CLN121</xm:f>
              <xm:sqref>CLN121</xm:sqref>
            </x14:sparkline>
            <x14:sparkline>
              <xm:f>CB_Lcr!$CLO121:$CLO121</xm:f>
              <xm:sqref>CLO121</xm:sqref>
            </x14:sparkline>
            <x14:sparkline>
              <xm:f>CB_Lcr!$CLP121:$CLP121</xm:f>
              <xm:sqref>CLP121</xm:sqref>
            </x14:sparkline>
            <x14:sparkline>
              <xm:f>CB_Lcr!$CLQ121:$CLQ121</xm:f>
              <xm:sqref>CLQ121</xm:sqref>
            </x14:sparkline>
            <x14:sparkline>
              <xm:f>CB_Lcr!$CLR121:$CLR121</xm:f>
              <xm:sqref>CLR121</xm:sqref>
            </x14:sparkline>
            <x14:sparkline>
              <xm:f>CB_Lcr!$CLS121:$CLS121</xm:f>
              <xm:sqref>CLS121</xm:sqref>
            </x14:sparkline>
            <x14:sparkline>
              <xm:f>CB_Lcr!$CLT121:$CLT121</xm:f>
              <xm:sqref>CLT121</xm:sqref>
            </x14:sparkline>
            <x14:sparkline>
              <xm:f>CB_Lcr!$CLU121:$CLU121</xm:f>
              <xm:sqref>CLU121</xm:sqref>
            </x14:sparkline>
            <x14:sparkline>
              <xm:f>CB_Lcr!$CLV121:$CLV121</xm:f>
              <xm:sqref>CLV121</xm:sqref>
            </x14:sparkline>
            <x14:sparkline>
              <xm:f>CB_Lcr!$CLW121:$CLW121</xm:f>
              <xm:sqref>CLW121</xm:sqref>
            </x14:sparkline>
            <x14:sparkline>
              <xm:f>CB_Lcr!$CLX121:$CLX121</xm:f>
              <xm:sqref>CLX121</xm:sqref>
            </x14:sparkline>
            <x14:sparkline>
              <xm:f>CB_Lcr!$CLY121:$CLY121</xm:f>
              <xm:sqref>CLY121</xm:sqref>
            </x14:sparkline>
            <x14:sparkline>
              <xm:f>CB_Lcr!$CLZ121:$CLZ121</xm:f>
              <xm:sqref>CLZ121</xm:sqref>
            </x14:sparkline>
            <x14:sparkline>
              <xm:f>CB_Lcr!$CMA121:$CMA121</xm:f>
              <xm:sqref>CMA121</xm:sqref>
            </x14:sparkline>
            <x14:sparkline>
              <xm:f>CB_Lcr!$CMB121:$CMB121</xm:f>
              <xm:sqref>CMB121</xm:sqref>
            </x14:sparkline>
            <x14:sparkline>
              <xm:f>CB_Lcr!$CMC121:$CMC121</xm:f>
              <xm:sqref>CMC121</xm:sqref>
            </x14:sparkline>
            <x14:sparkline>
              <xm:f>CB_Lcr!$CMD121:$CMD121</xm:f>
              <xm:sqref>CMD121</xm:sqref>
            </x14:sparkline>
            <x14:sparkline>
              <xm:f>CB_Lcr!$CME121:$CME121</xm:f>
              <xm:sqref>CME121</xm:sqref>
            </x14:sparkline>
            <x14:sparkline>
              <xm:f>CB_Lcr!$CMF121:$CMF121</xm:f>
              <xm:sqref>CMF121</xm:sqref>
            </x14:sparkline>
            <x14:sparkline>
              <xm:f>CB_Lcr!$CMG121:$CMG121</xm:f>
              <xm:sqref>CMG121</xm:sqref>
            </x14:sparkline>
            <x14:sparkline>
              <xm:f>CB_Lcr!$CMH121:$CMH121</xm:f>
              <xm:sqref>CMH121</xm:sqref>
            </x14:sparkline>
            <x14:sparkline>
              <xm:f>CB_Lcr!$CMI121:$CMI121</xm:f>
              <xm:sqref>CMI121</xm:sqref>
            </x14:sparkline>
            <x14:sparkline>
              <xm:f>CB_Lcr!$CMJ121:$CMJ121</xm:f>
              <xm:sqref>CMJ121</xm:sqref>
            </x14:sparkline>
            <x14:sparkline>
              <xm:f>CB_Lcr!$CMK121:$CMK121</xm:f>
              <xm:sqref>CMK121</xm:sqref>
            </x14:sparkline>
            <x14:sparkline>
              <xm:f>CB_Lcr!$CML121:$CML121</xm:f>
              <xm:sqref>CML121</xm:sqref>
            </x14:sparkline>
            <x14:sparkline>
              <xm:f>CB_Lcr!$CMM121:$CMM121</xm:f>
              <xm:sqref>CMM121</xm:sqref>
            </x14:sparkline>
            <x14:sparkline>
              <xm:f>CB_Lcr!$CMN121:$CMN121</xm:f>
              <xm:sqref>CMN121</xm:sqref>
            </x14:sparkline>
            <x14:sparkline>
              <xm:f>CB_Lcr!$CMO121:$CMO121</xm:f>
              <xm:sqref>CMO121</xm:sqref>
            </x14:sparkline>
            <x14:sparkline>
              <xm:f>CB_Lcr!$CMP121:$CMP121</xm:f>
              <xm:sqref>CMP121</xm:sqref>
            </x14:sparkline>
            <x14:sparkline>
              <xm:f>CB_Lcr!$CMQ121:$CMQ121</xm:f>
              <xm:sqref>CMQ121</xm:sqref>
            </x14:sparkline>
            <x14:sparkline>
              <xm:f>CB_Lcr!$CMR121:$CMR121</xm:f>
              <xm:sqref>CMR121</xm:sqref>
            </x14:sparkline>
            <x14:sparkline>
              <xm:f>CB_Lcr!$CMS121:$CMS121</xm:f>
              <xm:sqref>CMS121</xm:sqref>
            </x14:sparkline>
            <x14:sparkline>
              <xm:f>CB_Lcr!$CMT121:$CMT121</xm:f>
              <xm:sqref>CMT121</xm:sqref>
            </x14:sparkline>
            <x14:sparkline>
              <xm:f>CB_Lcr!$CMU121:$CMU121</xm:f>
              <xm:sqref>CMU121</xm:sqref>
            </x14:sparkline>
            <x14:sparkline>
              <xm:f>CB_Lcr!$CMV121:$CMV121</xm:f>
              <xm:sqref>CMV121</xm:sqref>
            </x14:sparkline>
            <x14:sparkline>
              <xm:f>CB_Lcr!$CMW121:$CMW121</xm:f>
              <xm:sqref>CMW121</xm:sqref>
            </x14:sparkline>
            <x14:sparkline>
              <xm:f>CB_Lcr!$CMX121:$CMX121</xm:f>
              <xm:sqref>CMX121</xm:sqref>
            </x14:sparkline>
            <x14:sparkline>
              <xm:f>CB_Lcr!$CMY121:$CMY121</xm:f>
              <xm:sqref>CMY121</xm:sqref>
            </x14:sparkline>
            <x14:sparkline>
              <xm:f>CB_Lcr!$CMZ121:$CMZ121</xm:f>
              <xm:sqref>CMZ121</xm:sqref>
            </x14:sparkline>
            <x14:sparkline>
              <xm:f>CB_Lcr!$CNA121:$CNA121</xm:f>
              <xm:sqref>CNA121</xm:sqref>
            </x14:sparkline>
            <x14:sparkline>
              <xm:f>CB_Lcr!$CNB121:$CNB121</xm:f>
              <xm:sqref>CNB121</xm:sqref>
            </x14:sparkline>
            <x14:sparkline>
              <xm:f>CB_Lcr!$CNC121:$CNC121</xm:f>
              <xm:sqref>CNC121</xm:sqref>
            </x14:sparkline>
            <x14:sparkline>
              <xm:f>CB_Lcr!$CND121:$CND121</xm:f>
              <xm:sqref>CND121</xm:sqref>
            </x14:sparkline>
            <x14:sparkline>
              <xm:f>CB_Lcr!$CNE121:$CNE121</xm:f>
              <xm:sqref>CNE121</xm:sqref>
            </x14:sparkline>
            <x14:sparkline>
              <xm:f>CB_Lcr!$CNF121:$CNF121</xm:f>
              <xm:sqref>CNF121</xm:sqref>
            </x14:sparkline>
            <x14:sparkline>
              <xm:f>CB_Lcr!$CNG121:$CNG121</xm:f>
              <xm:sqref>CNG121</xm:sqref>
            </x14:sparkline>
            <x14:sparkline>
              <xm:f>CB_Lcr!$CNH121:$CNH121</xm:f>
              <xm:sqref>CNH121</xm:sqref>
            </x14:sparkline>
            <x14:sparkline>
              <xm:f>CB_Lcr!$CNI121:$CNI121</xm:f>
              <xm:sqref>CNI121</xm:sqref>
            </x14:sparkline>
            <x14:sparkline>
              <xm:f>CB_Lcr!$CNJ121:$CNJ121</xm:f>
              <xm:sqref>CNJ121</xm:sqref>
            </x14:sparkline>
            <x14:sparkline>
              <xm:f>CB_Lcr!$CNK121:$CNK121</xm:f>
              <xm:sqref>CNK121</xm:sqref>
            </x14:sparkline>
            <x14:sparkline>
              <xm:f>CB_Lcr!$CNL121:$CNL121</xm:f>
              <xm:sqref>CNL121</xm:sqref>
            </x14:sparkline>
            <x14:sparkline>
              <xm:f>CB_Lcr!$CNM121:$CNM121</xm:f>
              <xm:sqref>CNM121</xm:sqref>
            </x14:sparkline>
            <x14:sparkline>
              <xm:f>CB_Lcr!$CNN121:$CNN121</xm:f>
              <xm:sqref>CNN121</xm:sqref>
            </x14:sparkline>
            <x14:sparkline>
              <xm:f>CB_Lcr!$CNO121:$CNO121</xm:f>
              <xm:sqref>CNO121</xm:sqref>
            </x14:sparkline>
            <x14:sparkline>
              <xm:f>CB_Lcr!$CNP121:$CNP121</xm:f>
              <xm:sqref>CNP121</xm:sqref>
            </x14:sparkline>
            <x14:sparkline>
              <xm:f>CB_Lcr!$CNQ121:$CNQ121</xm:f>
              <xm:sqref>CNQ121</xm:sqref>
            </x14:sparkline>
            <x14:sparkline>
              <xm:f>CB_Lcr!$CNR121:$CNR121</xm:f>
              <xm:sqref>CNR121</xm:sqref>
            </x14:sparkline>
            <x14:sparkline>
              <xm:f>CB_Lcr!$CNS121:$CNS121</xm:f>
              <xm:sqref>CNS121</xm:sqref>
            </x14:sparkline>
            <x14:sparkline>
              <xm:f>CB_Lcr!$CNT121:$CNT121</xm:f>
              <xm:sqref>CNT121</xm:sqref>
            </x14:sparkline>
            <x14:sparkline>
              <xm:f>CB_Lcr!$CNU121:$CNU121</xm:f>
              <xm:sqref>CNU121</xm:sqref>
            </x14:sparkline>
            <x14:sparkline>
              <xm:f>CB_Lcr!$CNV121:$CNV121</xm:f>
              <xm:sqref>CNV121</xm:sqref>
            </x14:sparkline>
            <x14:sparkline>
              <xm:f>CB_Lcr!$CNW121:$CNW121</xm:f>
              <xm:sqref>CNW121</xm:sqref>
            </x14:sparkline>
            <x14:sparkline>
              <xm:f>CB_Lcr!$CNX121:$CNX121</xm:f>
              <xm:sqref>CNX121</xm:sqref>
            </x14:sparkline>
            <x14:sparkline>
              <xm:f>CB_Lcr!$CNY121:$CNY121</xm:f>
              <xm:sqref>CNY121</xm:sqref>
            </x14:sparkline>
            <x14:sparkline>
              <xm:f>CB_Lcr!$CNZ121:$CNZ121</xm:f>
              <xm:sqref>CNZ121</xm:sqref>
            </x14:sparkline>
            <x14:sparkline>
              <xm:f>CB_Lcr!$COA121:$COA121</xm:f>
              <xm:sqref>COA121</xm:sqref>
            </x14:sparkline>
            <x14:sparkline>
              <xm:f>CB_Lcr!$COB121:$COB121</xm:f>
              <xm:sqref>COB121</xm:sqref>
            </x14:sparkline>
            <x14:sparkline>
              <xm:f>CB_Lcr!$COC121:$COC121</xm:f>
              <xm:sqref>COC121</xm:sqref>
            </x14:sparkline>
            <x14:sparkline>
              <xm:f>CB_Lcr!$COD121:$COD121</xm:f>
              <xm:sqref>COD121</xm:sqref>
            </x14:sparkline>
            <x14:sparkline>
              <xm:f>CB_Lcr!$COE121:$COE121</xm:f>
              <xm:sqref>COE121</xm:sqref>
            </x14:sparkline>
            <x14:sparkline>
              <xm:f>CB_Lcr!$COF121:$COF121</xm:f>
              <xm:sqref>COF121</xm:sqref>
            </x14:sparkline>
            <x14:sparkline>
              <xm:f>CB_Lcr!$COG121:$COG121</xm:f>
              <xm:sqref>COG121</xm:sqref>
            </x14:sparkline>
            <x14:sparkline>
              <xm:f>CB_Lcr!$COH121:$COH121</xm:f>
              <xm:sqref>COH121</xm:sqref>
            </x14:sparkline>
            <x14:sparkline>
              <xm:f>CB_Lcr!$COI121:$COI121</xm:f>
              <xm:sqref>COI121</xm:sqref>
            </x14:sparkline>
            <x14:sparkline>
              <xm:f>CB_Lcr!$COJ121:$COJ121</xm:f>
              <xm:sqref>COJ121</xm:sqref>
            </x14:sparkline>
            <x14:sparkline>
              <xm:f>CB_Lcr!$COK121:$COK121</xm:f>
              <xm:sqref>COK121</xm:sqref>
            </x14:sparkline>
            <x14:sparkline>
              <xm:f>CB_Lcr!$COL121:$COL121</xm:f>
              <xm:sqref>COL121</xm:sqref>
            </x14:sparkline>
            <x14:sparkline>
              <xm:f>CB_Lcr!$COM121:$COM121</xm:f>
              <xm:sqref>COM121</xm:sqref>
            </x14:sparkline>
            <x14:sparkline>
              <xm:f>CB_Lcr!$CON121:$CON121</xm:f>
              <xm:sqref>CON121</xm:sqref>
            </x14:sparkline>
            <x14:sparkline>
              <xm:f>CB_Lcr!$COO121:$COO121</xm:f>
              <xm:sqref>COO121</xm:sqref>
            </x14:sparkline>
            <x14:sparkline>
              <xm:f>CB_Lcr!$COP121:$COP121</xm:f>
              <xm:sqref>COP121</xm:sqref>
            </x14:sparkline>
            <x14:sparkline>
              <xm:f>CB_Lcr!$COQ121:$COQ121</xm:f>
              <xm:sqref>COQ121</xm:sqref>
            </x14:sparkline>
            <x14:sparkline>
              <xm:f>CB_Lcr!$COR121:$COR121</xm:f>
              <xm:sqref>COR121</xm:sqref>
            </x14:sparkline>
            <x14:sparkline>
              <xm:f>CB_Lcr!$COS121:$COS121</xm:f>
              <xm:sqref>COS121</xm:sqref>
            </x14:sparkline>
            <x14:sparkline>
              <xm:f>CB_Lcr!$COT121:$COT121</xm:f>
              <xm:sqref>COT121</xm:sqref>
            </x14:sparkline>
            <x14:sparkline>
              <xm:f>CB_Lcr!$COU121:$COU121</xm:f>
              <xm:sqref>COU121</xm:sqref>
            </x14:sparkline>
            <x14:sparkline>
              <xm:f>CB_Lcr!$COV121:$COV121</xm:f>
              <xm:sqref>COV121</xm:sqref>
            </x14:sparkline>
            <x14:sparkline>
              <xm:f>CB_Lcr!$COW121:$COW121</xm:f>
              <xm:sqref>COW121</xm:sqref>
            </x14:sparkline>
            <x14:sparkline>
              <xm:f>CB_Lcr!$COX121:$COX121</xm:f>
              <xm:sqref>COX121</xm:sqref>
            </x14:sparkline>
            <x14:sparkline>
              <xm:f>CB_Lcr!$COY121:$COY121</xm:f>
              <xm:sqref>COY121</xm:sqref>
            </x14:sparkline>
            <x14:sparkline>
              <xm:f>CB_Lcr!$COZ121:$COZ121</xm:f>
              <xm:sqref>COZ121</xm:sqref>
            </x14:sparkline>
            <x14:sparkline>
              <xm:f>CB_Lcr!$CPA121:$CPA121</xm:f>
              <xm:sqref>CPA121</xm:sqref>
            </x14:sparkline>
            <x14:sparkline>
              <xm:f>CB_Lcr!$CPB121:$CPB121</xm:f>
              <xm:sqref>CPB121</xm:sqref>
            </x14:sparkline>
            <x14:sparkline>
              <xm:f>CB_Lcr!$CPC121:$CPC121</xm:f>
              <xm:sqref>CPC121</xm:sqref>
            </x14:sparkline>
            <x14:sparkline>
              <xm:f>CB_Lcr!$CPD121:$CPD121</xm:f>
              <xm:sqref>CPD121</xm:sqref>
            </x14:sparkline>
            <x14:sparkline>
              <xm:f>CB_Lcr!$CPE121:$CPE121</xm:f>
              <xm:sqref>CPE121</xm:sqref>
            </x14:sparkline>
            <x14:sparkline>
              <xm:f>CB_Lcr!$CPF121:$CPF121</xm:f>
              <xm:sqref>CPF121</xm:sqref>
            </x14:sparkline>
            <x14:sparkline>
              <xm:f>CB_Lcr!$CPG121:$CPG121</xm:f>
              <xm:sqref>CPG121</xm:sqref>
            </x14:sparkline>
            <x14:sparkline>
              <xm:f>CB_Lcr!$CPH121:$CPH121</xm:f>
              <xm:sqref>CPH121</xm:sqref>
            </x14:sparkline>
            <x14:sparkline>
              <xm:f>CB_Lcr!$CPI121:$CPI121</xm:f>
              <xm:sqref>CPI121</xm:sqref>
            </x14:sparkline>
            <x14:sparkline>
              <xm:f>CB_Lcr!$CPJ121:$CPJ121</xm:f>
              <xm:sqref>CPJ121</xm:sqref>
            </x14:sparkline>
            <x14:sparkline>
              <xm:f>CB_Lcr!$CPK121:$CPK121</xm:f>
              <xm:sqref>CPK121</xm:sqref>
            </x14:sparkline>
            <x14:sparkline>
              <xm:f>CB_Lcr!$CPL121:$CPL121</xm:f>
              <xm:sqref>CPL121</xm:sqref>
            </x14:sparkline>
            <x14:sparkline>
              <xm:f>CB_Lcr!$CPM121:$CPM121</xm:f>
              <xm:sqref>CPM121</xm:sqref>
            </x14:sparkline>
            <x14:sparkline>
              <xm:f>CB_Lcr!$CPN121:$CPN121</xm:f>
              <xm:sqref>CPN121</xm:sqref>
            </x14:sparkline>
            <x14:sparkline>
              <xm:f>CB_Lcr!$CPO121:$CPO121</xm:f>
              <xm:sqref>CPO121</xm:sqref>
            </x14:sparkline>
            <x14:sparkline>
              <xm:f>CB_Lcr!$CPP121:$CPP121</xm:f>
              <xm:sqref>CPP121</xm:sqref>
            </x14:sparkline>
            <x14:sparkline>
              <xm:f>CB_Lcr!$CPQ121:$CPQ121</xm:f>
              <xm:sqref>CPQ121</xm:sqref>
            </x14:sparkline>
            <x14:sparkline>
              <xm:f>CB_Lcr!$CPR121:$CPR121</xm:f>
              <xm:sqref>CPR121</xm:sqref>
            </x14:sparkline>
            <x14:sparkline>
              <xm:f>CB_Lcr!$CPS121:$CPS121</xm:f>
              <xm:sqref>CPS121</xm:sqref>
            </x14:sparkline>
            <x14:sparkline>
              <xm:f>CB_Lcr!$CPT121:$CPT121</xm:f>
              <xm:sqref>CPT121</xm:sqref>
            </x14:sparkline>
            <x14:sparkline>
              <xm:f>CB_Lcr!$CPU121:$CPU121</xm:f>
              <xm:sqref>CPU121</xm:sqref>
            </x14:sparkline>
            <x14:sparkline>
              <xm:f>CB_Lcr!$CPV121:$CPV121</xm:f>
              <xm:sqref>CPV121</xm:sqref>
            </x14:sparkline>
            <x14:sparkline>
              <xm:f>CB_Lcr!$CPW121:$CPW121</xm:f>
              <xm:sqref>CPW121</xm:sqref>
            </x14:sparkline>
            <x14:sparkline>
              <xm:f>CB_Lcr!$CPX121:$CPX121</xm:f>
              <xm:sqref>CPX121</xm:sqref>
            </x14:sparkline>
            <x14:sparkline>
              <xm:f>CB_Lcr!$CPY121:$CPY121</xm:f>
              <xm:sqref>CPY121</xm:sqref>
            </x14:sparkline>
            <x14:sparkline>
              <xm:f>CB_Lcr!$CPZ121:$CPZ121</xm:f>
              <xm:sqref>CPZ121</xm:sqref>
            </x14:sparkline>
            <x14:sparkline>
              <xm:f>CB_Lcr!$CQA121:$CQA121</xm:f>
              <xm:sqref>CQA121</xm:sqref>
            </x14:sparkline>
            <x14:sparkline>
              <xm:f>CB_Lcr!$CQB121:$CQB121</xm:f>
              <xm:sqref>CQB121</xm:sqref>
            </x14:sparkline>
            <x14:sparkline>
              <xm:f>CB_Lcr!$CQC121:$CQC121</xm:f>
              <xm:sqref>CQC121</xm:sqref>
            </x14:sparkline>
            <x14:sparkline>
              <xm:f>CB_Lcr!$CQD121:$CQD121</xm:f>
              <xm:sqref>CQD121</xm:sqref>
            </x14:sparkline>
            <x14:sparkline>
              <xm:f>CB_Lcr!$CQE121:$CQE121</xm:f>
              <xm:sqref>CQE121</xm:sqref>
            </x14:sparkline>
            <x14:sparkline>
              <xm:f>CB_Lcr!$CQF121:$CQF121</xm:f>
              <xm:sqref>CQF121</xm:sqref>
            </x14:sparkline>
            <x14:sparkline>
              <xm:f>CB_Lcr!$CQG121:$CQG121</xm:f>
              <xm:sqref>CQG121</xm:sqref>
            </x14:sparkline>
            <x14:sparkline>
              <xm:f>CB_Lcr!$CQH121:$CQH121</xm:f>
              <xm:sqref>CQH121</xm:sqref>
            </x14:sparkline>
            <x14:sparkline>
              <xm:f>CB_Lcr!$CQI121:$CQI121</xm:f>
              <xm:sqref>CQI121</xm:sqref>
            </x14:sparkline>
            <x14:sparkline>
              <xm:f>CB_Lcr!$CQJ121:$CQJ121</xm:f>
              <xm:sqref>CQJ121</xm:sqref>
            </x14:sparkline>
            <x14:sparkline>
              <xm:f>CB_Lcr!$CQK121:$CQK121</xm:f>
              <xm:sqref>CQK121</xm:sqref>
            </x14:sparkline>
            <x14:sparkline>
              <xm:f>CB_Lcr!$CQL121:$CQL121</xm:f>
              <xm:sqref>CQL121</xm:sqref>
            </x14:sparkline>
            <x14:sparkline>
              <xm:f>CB_Lcr!$CQM121:$CQM121</xm:f>
              <xm:sqref>CQM121</xm:sqref>
            </x14:sparkline>
            <x14:sparkline>
              <xm:f>CB_Lcr!$CQN121:$CQN121</xm:f>
              <xm:sqref>CQN121</xm:sqref>
            </x14:sparkline>
            <x14:sparkline>
              <xm:f>CB_Lcr!$CQO121:$CQO121</xm:f>
              <xm:sqref>CQO121</xm:sqref>
            </x14:sparkline>
            <x14:sparkline>
              <xm:f>CB_Lcr!$CQP121:$CQP121</xm:f>
              <xm:sqref>CQP121</xm:sqref>
            </x14:sparkline>
            <x14:sparkline>
              <xm:f>CB_Lcr!$CQQ121:$CQQ121</xm:f>
              <xm:sqref>CQQ121</xm:sqref>
            </x14:sparkline>
            <x14:sparkline>
              <xm:f>CB_Lcr!$CQR121:$CQR121</xm:f>
              <xm:sqref>CQR121</xm:sqref>
            </x14:sparkline>
            <x14:sparkline>
              <xm:f>CB_Lcr!$CQS121:$CQS121</xm:f>
              <xm:sqref>CQS121</xm:sqref>
            </x14:sparkline>
            <x14:sparkline>
              <xm:f>CB_Lcr!$CQT121:$CQT121</xm:f>
              <xm:sqref>CQT121</xm:sqref>
            </x14:sparkline>
            <x14:sparkline>
              <xm:f>CB_Lcr!$CQU121:$CQU121</xm:f>
              <xm:sqref>CQU121</xm:sqref>
            </x14:sparkline>
            <x14:sparkline>
              <xm:f>CB_Lcr!$CQV121:$CQV121</xm:f>
              <xm:sqref>CQV121</xm:sqref>
            </x14:sparkline>
            <x14:sparkline>
              <xm:f>CB_Lcr!$CQW121:$CQW121</xm:f>
              <xm:sqref>CQW121</xm:sqref>
            </x14:sparkline>
            <x14:sparkline>
              <xm:f>CB_Lcr!$CQX121:$CQX121</xm:f>
              <xm:sqref>CQX121</xm:sqref>
            </x14:sparkline>
            <x14:sparkline>
              <xm:f>CB_Lcr!$CQY121:$CQY121</xm:f>
              <xm:sqref>CQY121</xm:sqref>
            </x14:sparkline>
            <x14:sparkline>
              <xm:f>CB_Lcr!$CQZ121:$CQZ121</xm:f>
              <xm:sqref>CQZ121</xm:sqref>
            </x14:sparkline>
            <x14:sparkline>
              <xm:f>CB_Lcr!$CRA121:$CRA121</xm:f>
              <xm:sqref>CRA121</xm:sqref>
            </x14:sparkline>
            <x14:sparkline>
              <xm:f>CB_Lcr!$CRB121:$CRB121</xm:f>
              <xm:sqref>CRB121</xm:sqref>
            </x14:sparkline>
            <x14:sparkline>
              <xm:f>CB_Lcr!$CRC121:$CRC121</xm:f>
              <xm:sqref>CRC121</xm:sqref>
            </x14:sparkline>
            <x14:sparkline>
              <xm:f>CB_Lcr!$CRD121:$CRD121</xm:f>
              <xm:sqref>CRD121</xm:sqref>
            </x14:sparkline>
            <x14:sparkline>
              <xm:f>CB_Lcr!$CRE121:$CRE121</xm:f>
              <xm:sqref>CRE121</xm:sqref>
            </x14:sparkline>
            <x14:sparkline>
              <xm:f>CB_Lcr!$CRF121:$CRF121</xm:f>
              <xm:sqref>CRF121</xm:sqref>
            </x14:sparkline>
            <x14:sparkline>
              <xm:f>CB_Lcr!$CRG121:$CRG121</xm:f>
              <xm:sqref>CRG121</xm:sqref>
            </x14:sparkline>
            <x14:sparkline>
              <xm:f>CB_Lcr!$CRH121:$CRH121</xm:f>
              <xm:sqref>CRH121</xm:sqref>
            </x14:sparkline>
            <x14:sparkline>
              <xm:f>CB_Lcr!$CRI121:$CRI121</xm:f>
              <xm:sqref>CRI121</xm:sqref>
            </x14:sparkline>
            <x14:sparkline>
              <xm:f>CB_Lcr!$CRJ121:$CRJ121</xm:f>
              <xm:sqref>CRJ121</xm:sqref>
            </x14:sparkline>
            <x14:sparkline>
              <xm:f>CB_Lcr!$CRK121:$CRK121</xm:f>
              <xm:sqref>CRK121</xm:sqref>
            </x14:sparkline>
            <x14:sparkline>
              <xm:f>CB_Lcr!$CRL121:$CRL121</xm:f>
              <xm:sqref>CRL121</xm:sqref>
            </x14:sparkline>
            <x14:sparkline>
              <xm:f>CB_Lcr!$CRM121:$CRM121</xm:f>
              <xm:sqref>CRM121</xm:sqref>
            </x14:sparkline>
            <x14:sparkline>
              <xm:f>CB_Lcr!$CRN121:$CRN121</xm:f>
              <xm:sqref>CRN121</xm:sqref>
            </x14:sparkline>
            <x14:sparkline>
              <xm:f>CB_Lcr!$CRO121:$CRO121</xm:f>
              <xm:sqref>CRO121</xm:sqref>
            </x14:sparkline>
            <x14:sparkline>
              <xm:f>CB_Lcr!$CRP121:$CRP121</xm:f>
              <xm:sqref>CRP121</xm:sqref>
            </x14:sparkline>
            <x14:sparkline>
              <xm:f>CB_Lcr!$CRQ121:$CRQ121</xm:f>
              <xm:sqref>CRQ121</xm:sqref>
            </x14:sparkline>
            <x14:sparkline>
              <xm:f>CB_Lcr!$CRR121:$CRR121</xm:f>
              <xm:sqref>CRR121</xm:sqref>
            </x14:sparkline>
            <x14:sparkline>
              <xm:f>CB_Lcr!$CRS121:$CRS121</xm:f>
              <xm:sqref>CRS121</xm:sqref>
            </x14:sparkline>
            <x14:sparkline>
              <xm:f>CB_Lcr!$CRT121:$CRT121</xm:f>
              <xm:sqref>CRT121</xm:sqref>
            </x14:sparkline>
            <x14:sparkline>
              <xm:f>CB_Lcr!$CRU121:$CRU121</xm:f>
              <xm:sqref>CRU121</xm:sqref>
            </x14:sparkline>
            <x14:sparkline>
              <xm:f>CB_Lcr!$CRV121:$CRV121</xm:f>
              <xm:sqref>CRV121</xm:sqref>
            </x14:sparkline>
            <x14:sparkline>
              <xm:f>CB_Lcr!$CRW121:$CRW121</xm:f>
              <xm:sqref>CRW121</xm:sqref>
            </x14:sparkline>
            <x14:sparkline>
              <xm:f>CB_Lcr!$CRX121:$CRX121</xm:f>
              <xm:sqref>CRX121</xm:sqref>
            </x14:sparkline>
            <x14:sparkline>
              <xm:f>CB_Lcr!$CRY121:$CRY121</xm:f>
              <xm:sqref>CRY121</xm:sqref>
            </x14:sparkline>
            <x14:sparkline>
              <xm:f>CB_Lcr!$CRZ121:$CRZ121</xm:f>
              <xm:sqref>CRZ121</xm:sqref>
            </x14:sparkline>
            <x14:sparkline>
              <xm:f>CB_Lcr!$CSA121:$CSA121</xm:f>
              <xm:sqref>CSA121</xm:sqref>
            </x14:sparkline>
            <x14:sparkline>
              <xm:f>CB_Lcr!$CSB121:$CSB121</xm:f>
              <xm:sqref>CSB121</xm:sqref>
            </x14:sparkline>
            <x14:sparkline>
              <xm:f>CB_Lcr!$CSC121:$CSC121</xm:f>
              <xm:sqref>CSC121</xm:sqref>
            </x14:sparkline>
            <x14:sparkline>
              <xm:f>CB_Lcr!$CSD121:$CSD121</xm:f>
              <xm:sqref>CSD121</xm:sqref>
            </x14:sparkline>
            <x14:sparkline>
              <xm:f>CB_Lcr!$CSE121:$CSE121</xm:f>
              <xm:sqref>CSE121</xm:sqref>
            </x14:sparkline>
            <x14:sparkline>
              <xm:f>CB_Lcr!$CSF121:$CSF121</xm:f>
              <xm:sqref>CSF121</xm:sqref>
            </x14:sparkline>
            <x14:sparkline>
              <xm:f>CB_Lcr!$CSG121:$CSG121</xm:f>
              <xm:sqref>CSG121</xm:sqref>
            </x14:sparkline>
            <x14:sparkline>
              <xm:f>CB_Lcr!$CSH121:$CSH121</xm:f>
              <xm:sqref>CSH121</xm:sqref>
            </x14:sparkline>
            <x14:sparkline>
              <xm:f>CB_Lcr!$CSI121:$CSI121</xm:f>
              <xm:sqref>CSI121</xm:sqref>
            </x14:sparkline>
            <x14:sparkline>
              <xm:f>CB_Lcr!$CSJ121:$CSJ121</xm:f>
              <xm:sqref>CSJ121</xm:sqref>
            </x14:sparkline>
            <x14:sparkline>
              <xm:f>CB_Lcr!$CSK121:$CSK121</xm:f>
              <xm:sqref>CSK121</xm:sqref>
            </x14:sparkline>
            <x14:sparkline>
              <xm:f>CB_Lcr!$CSL121:$CSL121</xm:f>
              <xm:sqref>CSL121</xm:sqref>
            </x14:sparkline>
            <x14:sparkline>
              <xm:f>CB_Lcr!$CSM121:$CSM121</xm:f>
              <xm:sqref>CSM121</xm:sqref>
            </x14:sparkline>
            <x14:sparkline>
              <xm:f>CB_Lcr!$CSN121:$CSN121</xm:f>
              <xm:sqref>CSN121</xm:sqref>
            </x14:sparkline>
            <x14:sparkline>
              <xm:f>CB_Lcr!$CSO121:$CSO121</xm:f>
              <xm:sqref>CSO121</xm:sqref>
            </x14:sparkline>
            <x14:sparkline>
              <xm:f>CB_Lcr!$CSP121:$CSP121</xm:f>
              <xm:sqref>CSP121</xm:sqref>
            </x14:sparkline>
            <x14:sparkline>
              <xm:f>CB_Lcr!$CSQ121:$CSQ121</xm:f>
              <xm:sqref>CSQ121</xm:sqref>
            </x14:sparkline>
            <x14:sparkline>
              <xm:f>CB_Lcr!$CSR121:$CSR121</xm:f>
              <xm:sqref>CSR121</xm:sqref>
            </x14:sparkline>
            <x14:sparkline>
              <xm:f>CB_Lcr!$CSS121:$CSS121</xm:f>
              <xm:sqref>CSS121</xm:sqref>
            </x14:sparkline>
            <x14:sparkline>
              <xm:f>CB_Lcr!$CST121:$CST121</xm:f>
              <xm:sqref>CST121</xm:sqref>
            </x14:sparkline>
            <x14:sparkline>
              <xm:f>CB_Lcr!$CSU121:$CSU121</xm:f>
              <xm:sqref>CSU121</xm:sqref>
            </x14:sparkline>
            <x14:sparkline>
              <xm:f>CB_Lcr!$CSV121:$CSV121</xm:f>
              <xm:sqref>CSV121</xm:sqref>
            </x14:sparkline>
            <x14:sparkline>
              <xm:f>CB_Lcr!$CSW121:$CSW121</xm:f>
              <xm:sqref>CSW121</xm:sqref>
            </x14:sparkline>
            <x14:sparkline>
              <xm:f>CB_Lcr!$CSX121:$CSX121</xm:f>
              <xm:sqref>CSX121</xm:sqref>
            </x14:sparkline>
            <x14:sparkline>
              <xm:f>CB_Lcr!$CSY121:$CSY121</xm:f>
              <xm:sqref>CSY121</xm:sqref>
            </x14:sparkline>
            <x14:sparkline>
              <xm:f>CB_Lcr!$CSZ121:$CSZ121</xm:f>
              <xm:sqref>CSZ121</xm:sqref>
            </x14:sparkline>
            <x14:sparkline>
              <xm:f>CB_Lcr!$CTA121:$CTA121</xm:f>
              <xm:sqref>CTA121</xm:sqref>
            </x14:sparkline>
            <x14:sparkline>
              <xm:f>CB_Lcr!$CTB121:$CTB121</xm:f>
              <xm:sqref>CTB121</xm:sqref>
            </x14:sparkline>
            <x14:sparkline>
              <xm:f>CB_Lcr!$CTC121:$CTC121</xm:f>
              <xm:sqref>CTC121</xm:sqref>
            </x14:sparkline>
            <x14:sparkline>
              <xm:f>CB_Lcr!$CTD121:$CTD121</xm:f>
              <xm:sqref>CTD121</xm:sqref>
            </x14:sparkline>
            <x14:sparkline>
              <xm:f>CB_Lcr!$CTE121:$CTE121</xm:f>
              <xm:sqref>CTE121</xm:sqref>
            </x14:sparkline>
            <x14:sparkline>
              <xm:f>CB_Lcr!$CTF121:$CTF121</xm:f>
              <xm:sqref>CTF121</xm:sqref>
            </x14:sparkline>
            <x14:sparkline>
              <xm:f>CB_Lcr!$CTG121:$CTG121</xm:f>
              <xm:sqref>CTG121</xm:sqref>
            </x14:sparkline>
            <x14:sparkline>
              <xm:f>CB_Lcr!$CTH121:$CTH121</xm:f>
              <xm:sqref>CTH121</xm:sqref>
            </x14:sparkline>
            <x14:sparkline>
              <xm:f>CB_Lcr!$CTI121:$CTI121</xm:f>
              <xm:sqref>CTI121</xm:sqref>
            </x14:sparkline>
            <x14:sparkline>
              <xm:f>CB_Lcr!$CTJ121:$CTJ121</xm:f>
              <xm:sqref>CTJ121</xm:sqref>
            </x14:sparkline>
            <x14:sparkline>
              <xm:f>CB_Lcr!$CTK121:$CTK121</xm:f>
              <xm:sqref>CTK121</xm:sqref>
            </x14:sparkline>
            <x14:sparkline>
              <xm:f>CB_Lcr!$CTL121:$CTL121</xm:f>
              <xm:sqref>CTL121</xm:sqref>
            </x14:sparkline>
            <x14:sparkline>
              <xm:f>CB_Lcr!$CTM121:$CTM121</xm:f>
              <xm:sqref>CTM121</xm:sqref>
            </x14:sparkline>
            <x14:sparkline>
              <xm:f>CB_Lcr!$CTN121:$CTN121</xm:f>
              <xm:sqref>CTN121</xm:sqref>
            </x14:sparkline>
            <x14:sparkline>
              <xm:f>CB_Lcr!$CTO121:$CTO121</xm:f>
              <xm:sqref>CTO121</xm:sqref>
            </x14:sparkline>
            <x14:sparkline>
              <xm:f>CB_Lcr!$CTP121:$CTP121</xm:f>
              <xm:sqref>CTP121</xm:sqref>
            </x14:sparkline>
            <x14:sparkline>
              <xm:f>CB_Lcr!$CTQ121:$CTQ121</xm:f>
              <xm:sqref>CTQ121</xm:sqref>
            </x14:sparkline>
            <x14:sparkline>
              <xm:f>CB_Lcr!$CTR121:$CTR121</xm:f>
              <xm:sqref>CTR121</xm:sqref>
            </x14:sparkline>
            <x14:sparkline>
              <xm:f>CB_Lcr!$CTS121:$CTS121</xm:f>
              <xm:sqref>CTS121</xm:sqref>
            </x14:sparkline>
            <x14:sparkline>
              <xm:f>CB_Lcr!$CTT121:$CTT121</xm:f>
              <xm:sqref>CTT121</xm:sqref>
            </x14:sparkline>
            <x14:sparkline>
              <xm:f>CB_Lcr!$CTU121:$CTU121</xm:f>
              <xm:sqref>CTU121</xm:sqref>
            </x14:sparkline>
            <x14:sparkline>
              <xm:f>CB_Lcr!$CTV121:$CTV121</xm:f>
              <xm:sqref>CTV121</xm:sqref>
            </x14:sparkline>
            <x14:sparkline>
              <xm:f>CB_Lcr!$CTW121:$CTW121</xm:f>
              <xm:sqref>CTW121</xm:sqref>
            </x14:sparkline>
            <x14:sparkline>
              <xm:f>CB_Lcr!$CTX121:$CTX121</xm:f>
              <xm:sqref>CTX121</xm:sqref>
            </x14:sparkline>
            <x14:sparkline>
              <xm:f>CB_Lcr!$CTY121:$CTY121</xm:f>
              <xm:sqref>CTY121</xm:sqref>
            </x14:sparkline>
            <x14:sparkline>
              <xm:f>CB_Lcr!$CTZ121:$CTZ121</xm:f>
              <xm:sqref>CTZ121</xm:sqref>
            </x14:sparkline>
            <x14:sparkline>
              <xm:f>CB_Lcr!$CUA121:$CUA121</xm:f>
              <xm:sqref>CUA121</xm:sqref>
            </x14:sparkline>
            <x14:sparkline>
              <xm:f>CB_Lcr!$CUB121:$CUB121</xm:f>
              <xm:sqref>CUB121</xm:sqref>
            </x14:sparkline>
            <x14:sparkline>
              <xm:f>CB_Lcr!$CUC121:$CUC121</xm:f>
              <xm:sqref>CUC121</xm:sqref>
            </x14:sparkline>
            <x14:sparkline>
              <xm:f>CB_Lcr!$CUD121:$CUD121</xm:f>
              <xm:sqref>CUD121</xm:sqref>
            </x14:sparkline>
            <x14:sparkline>
              <xm:f>CB_Lcr!$CUE121:$CUE121</xm:f>
              <xm:sqref>CUE121</xm:sqref>
            </x14:sparkline>
            <x14:sparkline>
              <xm:f>CB_Lcr!$CUF121:$CUF121</xm:f>
              <xm:sqref>CUF121</xm:sqref>
            </x14:sparkline>
            <x14:sparkline>
              <xm:f>CB_Lcr!$CUG121:$CUG121</xm:f>
              <xm:sqref>CUG121</xm:sqref>
            </x14:sparkline>
            <x14:sparkline>
              <xm:f>CB_Lcr!$CUH121:$CUH121</xm:f>
              <xm:sqref>CUH121</xm:sqref>
            </x14:sparkline>
            <x14:sparkline>
              <xm:f>CB_Lcr!$CUI121:$CUI121</xm:f>
              <xm:sqref>CUI121</xm:sqref>
            </x14:sparkline>
            <x14:sparkline>
              <xm:f>CB_Lcr!$CUJ121:$CUJ121</xm:f>
              <xm:sqref>CUJ121</xm:sqref>
            </x14:sparkline>
            <x14:sparkline>
              <xm:f>CB_Lcr!$CUK121:$CUK121</xm:f>
              <xm:sqref>CUK121</xm:sqref>
            </x14:sparkline>
            <x14:sparkline>
              <xm:f>CB_Lcr!$CUL121:$CUL121</xm:f>
              <xm:sqref>CUL121</xm:sqref>
            </x14:sparkline>
            <x14:sparkline>
              <xm:f>CB_Lcr!$CUM121:$CUM121</xm:f>
              <xm:sqref>CUM121</xm:sqref>
            </x14:sparkline>
            <x14:sparkline>
              <xm:f>CB_Lcr!$CUN121:$CUN121</xm:f>
              <xm:sqref>CUN121</xm:sqref>
            </x14:sparkline>
            <x14:sparkline>
              <xm:f>CB_Lcr!$CUO121:$CUO121</xm:f>
              <xm:sqref>CUO121</xm:sqref>
            </x14:sparkline>
            <x14:sparkline>
              <xm:f>CB_Lcr!$CUP121:$CUP121</xm:f>
              <xm:sqref>CUP121</xm:sqref>
            </x14:sparkline>
            <x14:sparkline>
              <xm:f>CB_Lcr!$CUQ121:$CUQ121</xm:f>
              <xm:sqref>CUQ121</xm:sqref>
            </x14:sparkline>
            <x14:sparkline>
              <xm:f>CB_Lcr!$CUR121:$CUR121</xm:f>
              <xm:sqref>CUR121</xm:sqref>
            </x14:sparkline>
            <x14:sparkline>
              <xm:f>CB_Lcr!$CUS121:$CUS121</xm:f>
              <xm:sqref>CUS121</xm:sqref>
            </x14:sparkline>
            <x14:sparkline>
              <xm:f>CB_Lcr!$CUT121:$CUT121</xm:f>
              <xm:sqref>CUT121</xm:sqref>
            </x14:sparkline>
            <x14:sparkline>
              <xm:f>CB_Lcr!$CUU121:$CUU121</xm:f>
              <xm:sqref>CUU121</xm:sqref>
            </x14:sparkline>
            <x14:sparkline>
              <xm:f>CB_Lcr!$CUV121:$CUV121</xm:f>
              <xm:sqref>CUV121</xm:sqref>
            </x14:sparkline>
            <x14:sparkline>
              <xm:f>CB_Lcr!$CUW121:$CUW121</xm:f>
              <xm:sqref>CUW121</xm:sqref>
            </x14:sparkline>
            <x14:sparkline>
              <xm:f>CB_Lcr!$CUX121:$CUX121</xm:f>
              <xm:sqref>CUX121</xm:sqref>
            </x14:sparkline>
            <x14:sparkline>
              <xm:f>CB_Lcr!$CUY121:$CUY121</xm:f>
              <xm:sqref>CUY121</xm:sqref>
            </x14:sparkline>
            <x14:sparkline>
              <xm:f>CB_Lcr!$CUZ121:$CUZ121</xm:f>
              <xm:sqref>CUZ121</xm:sqref>
            </x14:sparkline>
            <x14:sparkline>
              <xm:f>CB_Lcr!$CVA121:$CVA121</xm:f>
              <xm:sqref>CVA121</xm:sqref>
            </x14:sparkline>
            <x14:sparkline>
              <xm:f>CB_Lcr!$CVB121:$CVB121</xm:f>
              <xm:sqref>CVB121</xm:sqref>
            </x14:sparkline>
            <x14:sparkline>
              <xm:f>CB_Lcr!$CVC121:$CVC121</xm:f>
              <xm:sqref>CVC121</xm:sqref>
            </x14:sparkline>
            <x14:sparkline>
              <xm:f>CB_Lcr!$CVD121:$CVD121</xm:f>
              <xm:sqref>CVD121</xm:sqref>
            </x14:sparkline>
            <x14:sparkline>
              <xm:f>CB_Lcr!$CVE121:$CVE121</xm:f>
              <xm:sqref>CVE121</xm:sqref>
            </x14:sparkline>
            <x14:sparkline>
              <xm:f>CB_Lcr!$CVF121:$CVF121</xm:f>
              <xm:sqref>CVF121</xm:sqref>
            </x14:sparkline>
            <x14:sparkline>
              <xm:f>CB_Lcr!$CVG121:$CVG121</xm:f>
              <xm:sqref>CVG121</xm:sqref>
            </x14:sparkline>
            <x14:sparkline>
              <xm:f>CB_Lcr!$CVH121:$CVH121</xm:f>
              <xm:sqref>CVH121</xm:sqref>
            </x14:sparkline>
            <x14:sparkline>
              <xm:f>CB_Lcr!$CVI121:$CVI121</xm:f>
              <xm:sqref>CVI121</xm:sqref>
            </x14:sparkline>
            <x14:sparkline>
              <xm:f>CB_Lcr!$CVJ121:$CVJ121</xm:f>
              <xm:sqref>CVJ121</xm:sqref>
            </x14:sparkline>
            <x14:sparkline>
              <xm:f>CB_Lcr!$CVK121:$CVK121</xm:f>
              <xm:sqref>CVK121</xm:sqref>
            </x14:sparkline>
            <x14:sparkline>
              <xm:f>CB_Lcr!$CVL121:$CVL121</xm:f>
              <xm:sqref>CVL121</xm:sqref>
            </x14:sparkline>
            <x14:sparkline>
              <xm:f>CB_Lcr!$CVM121:$CVM121</xm:f>
              <xm:sqref>CVM121</xm:sqref>
            </x14:sparkline>
            <x14:sparkline>
              <xm:f>CB_Lcr!$CVN121:$CVN121</xm:f>
              <xm:sqref>CVN121</xm:sqref>
            </x14:sparkline>
            <x14:sparkline>
              <xm:f>CB_Lcr!$CVO121:$CVO121</xm:f>
              <xm:sqref>CVO121</xm:sqref>
            </x14:sparkline>
            <x14:sparkline>
              <xm:f>CB_Lcr!$CVP121:$CVP121</xm:f>
              <xm:sqref>CVP121</xm:sqref>
            </x14:sparkline>
            <x14:sparkline>
              <xm:f>CB_Lcr!$CVQ121:$CVQ121</xm:f>
              <xm:sqref>CVQ121</xm:sqref>
            </x14:sparkline>
            <x14:sparkline>
              <xm:f>CB_Lcr!$CVR121:$CVR121</xm:f>
              <xm:sqref>CVR121</xm:sqref>
            </x14:sparkline>
            <x14:sparkline>
              <xm:f>CB_Lcr!$CVS121:$CVS121</xm:f>
              <xm:sqref>CVS121</xm:sqref>
            </x14:sparkline>
            <x14:sparkline>
              <xm:f>CB_Lcr!$CVT121:$CVT121</xm:f>
              <xm:sqref>CVT121</xm:sqref>
            </x14:sparkline>
            <x14:sparkline>
              <xm:f>CB_Lcr!$CVU121:$CVU121</xm:f>
              <xm:sqref>CVU121</xm:sqref>
            </x14:sparkline>
            <x14:sparkline>
              <xm:f>CB_Lcr!$CVV121:$CVV121</xm:f>
              <xm:sqref>CVV121</xm:sqref>
            </x14:sparkline>
            <x14:sparkline>
              <xm:f>CB_Lcr!$CVW121:$CVW121</xm:f>
              <xm:sqref>CVW121</xm:sqref>
            </x14:sparkline>
            <x14:sparkline>
              <xm:f>CB_Lcr!$CVX121:$CVX121</xm:f>
              <xm:sqref>CVX121</xm:sqref>
            </x14:sparkline>
            <x14:sparkline>
              <xm:f>CB_Lcr!$CVY121:$CVY121</xm:f>
              <xm:sqref>CVY121</xm:sqref>
            </x14:sparkline>
            <x14:sparkline>
              <xm:f>CB_Lcr!$CVZ121:$CVZ121</xm:f>
              <xm:sqref>CVZ121</xm:sqref>
            </x14:sparkline>
            <x14:sparkline>
              <xm:f>CB_Lcr!$CWA121:$CWA121</xm:f>
              <xm:sqref>CWA121</xm:sqref>
            </x14:sparkline>
            <x14:sparkline>
              <xm:f>CB_Lcr!$CWB121:$CWB121</xm:f>
              <xm:sqref>CWB121</xm:sqref>
            </x14:sparkline>
            <x14:sparkline>
              <xm:f>CB_Lcr!$CWC121:$CWC121</xm:f>
              <xm:sqref>CWC121</xm:sqref>
            </x14:sparkline>
            <x14:sparkline>
              <xm:f>CB_Lcr!$CWD121:$CWD121</xm:f>
              <xm:sqref>CWD121</xm:sqref>
            </x14:sparkline>
            <x14:sparkline>
              <xm:f>CB_Lcr!$CWE121:$CWE121</xm:f>
              <xm:sqref>CWE121</xm:sqref>
            </x14:sparkline>
            <x14:sparkline>
              <xm:f>CB_Lcr!$CWF121:$CWF121</xm:f>
              <xm:sqref>CWF121</xm:sqref>
            </x14:sparkline>
            <x14:sparkline>
              <xm:f>CB_Lcr!$CWG121:$CWG121</xm:f>
              <xm:sqref>CWG121</xm:sqref>
            </x14:sparkline>
            <x14:sparkline>
              <xm:f>CB_Lcr!$CWH121:$CWH121</xm:f>
              <xm:sqref>CWH121</xm:sqref>
            </x14:sparkline>
            <x14:sparkline>
              <xm:f>CB_Lcr!$CWI121:$CWI121</xm:f>
              <xm:sqref>CWI121</xm:sqref>
            </x14:sparkline>
            <x14:sparkline>
              <xm:f>CB_Lcr!$CWJ121:$CWJ121</xm:f>
              <xm:sqref>CWJ121</xm:sqref>
            </x14:sparkline>
            <x14:sparkline>
              <xm:f>CB_Lcr!$CWK121:$CWK121</xm:f>
              <xm:sqref>CWK121</xm:sqref>
            </x14:sparkline>
            <x14:sparkline>
              <xm:f>CB_Lcr!$CWL121:$CWL121</xm:f>
              <xm:sqref>CWL121</xm:sqref>
            </x14:sparkline>
            <x14:sparkline>
              <xm:f>CB_Lcr!$CWM121:$CWM121</xm:f>
              <xm:sqref>CWM121</xm:sqref>
            </x14:sparkline>
            <x14:sparkline>
              <xm:f>CB_Lcr!$CWN121:$CWN121</xm:f>
              <xm:sqref>CWN121</xm:sqref>
            </x14:sparkline>
            <x14:sparkline>
              <xm:f>CB_Lcr!$CWO121:$CWO121</xm:f>
              <xm:sqref>CWO121</xm:sqref>
            </x14:sparkline>
            <x14:sparkline>
              <xm:f>CB_Lcr!$CWP121:$CWP121</xm:f>
              <xm:sqref>CWP121</xm:sqref>
            </x14:sparkline>
            <x14:sparkline>
              <xm:f>CB_Lcr!$CWQ121:$CWQ121</xm:f>
              <xm:sqref>CWQ121</xm:sqref>
            </x14:sparkline>
            <x14:sparkline>
              <xm:f>CB_Lcr!$CWR121:$CWR121</xm:f>
              <xm:sqref>CWR121</xm:sqref>
            </x14:sparkline>
            <x14:sparkline>
              <xm:f>CB_Lcr!$CWS121:$CWS121</xm:f>
              <xm:sqref>CWS121</xm:sqref>
            </x14:sparkline>
            <x14:sparkline>
              <xm:f>CB_Lcr!$CWT121:$CWT121</xm:f>
              <xm:sqref>CWT121</xm:sqref>
            </x14:sparkline>
            <x14:sparkline>
              <xm:f>CB_Lcr!$CWU121:$CWU121</xm:f>
              <xm:sqref>CWU121</xm:sqref>
            </x14:sparkline>
            <x14:sparkline>
              <xm:f>CB_Lcr!$CWV121:$CWV121</xm:f>
              <xm:sqref>CWV121</xm:sqref>
            </x14:sparkline>
            <x14:sparkline>
              <xm:f>CB_Lcr!$CWW121:$CWW121</xm:f>
              <xm:sqref>CWW121</xm:sqref>
            </x14:sparkline>
            <x14:sparkline>
              <xm:f>CB_Lcr!$CWX121:$CWX121</xm:f>
              <xm:sqref>CWX121</xm:sqref>
            </x14:sparkline>
            <x14:sparkline>
              <xm:f>CB_Lcr!$CWY121:$CWY121</xm:f>
              <xm:sqref>CWY121</xm:sqref>
            </x14:sparkline>
            <x14:sparkline>
              <xm:f>CB_Lcr!$CWZ121:$CWZ121</xm:f>
              <xm:sqref>CWZ121</xm:sqref>
            </x14:sparkline>
            <x14:sparkline>
              <xm:f>CB_Lcr!$CXA121:$CXA121</xm:f>
              <xm:sqref>CXA121</xm:sqref>
            </x14:sparkline>
            <x14:sparkline>
              <xm:f>CB_Lcr!$CXB121:$CXB121</xm:f>
              <xm:sqref>CXB121</xm:sqref>
            </x14:sparkline>
            <x14:sparkline>
              <xm:f>CB_Lcr!$CXC121:$CXC121</xm:f>
              <xm:sqref>CXC121</xm:sqref>
            </x14:sparkline>
            <x14:sparkline>
              <xm:f>CB_Lcr!$CXD121:$CXD121</xm:f>
              <xm:sqref>CXD121</xm:sqref>
            </x14:sparkline>
            <x14:sparkline>
              <xm:f>CB_Lcr!$CXE121:$CXE121</xm:f>
              <xm:sqref>CXE121</xm:sqref>
            </x14:sparkline>
            <x14:sparkline>
              <xm:f>CB_Lcr!$CXF121:$CXF121</xm:f>
              <xm:sqref>CXF121</xm:sqref>
            </x14:sparkline>
            <x14:sparkline>
              <xm:f>CB_Lcr!$CXG121:$CXG121</xm:f>
              <xm:sqref>CXG121</xm:sqref>
            </x14:sparkline>
            <x14:sparkline>
              <xm:f>CB_Lcr!$CXH121:$CXH121</xm:f>
              <xm:sqref>CXH121</xm:sqref>
            </x14:sparkline>
            <x14:sparkline>
              <xm:f>CB_Lcr!$CXI121:$CXI121</xm:f>
              <xm:sqref>CXI121</xm:sqref>
            </x14:sparkline>
            <x14:sparkline>
              <xm:f>CB_Lcr!$CXJ121:$CXJ121</xm:f>
              <xm:sqref>CXJ121</xm:sqref>
            </x14:sparkline>
            <x14:sparkline>
              <xm:f>CB_Lcr!$CXK121:$CXK121</xm:f>
              <xm:sqref>CXK121</xm:sqref>
            </x14:sparkline>
            <x14:sparkline>
              <xm:f>CB_Lcr!$CXL121:$CXL121</xm:f>
              <xm:sqref>CXL121</xm:sqref>
            </x14:sparkline>
            <x14:sparkline>
              <xm:f>CB_Lcr!$CXM121:$CXM121</xm:f>
              <xm:sqref>CXM121</xm:sqref>
            </x14:sparkline>
            <x14:sparkline>
              <xm:f>CB_Lcr!$CXN121:$CXN121</xm:f>
              <xm:sqref>CXN121</xm:sqref>
            </x14:sparkline>
            <x14:sparkline>
              <xm:f>CB_Lcr!$CXO121:$CXO121</xm:f>
              <xm:sqref>CXO121</xm:sqref>
            </x14:sparkline>
            <x14:sparkline>
              <xm:f>CB_Lcr!$CXP121:$CXP121</xm:f>
              <xm:sqref>CXP121</xm:sqref>
            </x14:sparkline>
            <x14:sparkline>
              <xm:f>CB_Lcr!$CXQ121:$CXQ121</xm:f>
              <xm:sqref>CXQ121</xm:sqref>
            </x14:sparkline>
            <x14:sparkline>
              <xm:f>CB_Lcr!$CXR121:$CXR121</xm:f>
              <xm:sqref>CXR121</xm:sqref>
            </x14:sparkline>
            <x14:sparkline>
              <xm:f>CB_Lcr!$CXS121:$CXS121</xm:f>
              <xm:sqref>CXS121</xm:sqref>
            </x14:sparkline>
            <x14:sparkline>
              <xm:f>CB_Lcr!$CXT121:$CXT121</xm:f>
              <xm:sqref>CXT121</xm:sqref>
            </x14:sparkline>
            <x14:sparkline>
              <xm:f>CB_Lcr!$CXU121:$CXU121</xm:f>
              <xm:sqref>CXU121</xm:sqref>
            </x14:sparkline>
            <x14:sparkline>
              <xm:f>CB_Lcr!$CXV121:$CXV121</xm:f>
              <xm:sqref>CXV121</xm:sqref>
            </x14:sparkline>
            <x14:sparkline>
              <xm:f>CB_Lcr!$CXW121:$CXW121</xm:f>
              <xm:sqref>CXW121</xm:sqref>
            </x14:sparkline>
            <x14:sparkline>
              <xm:f>CB_Lcr!$CXX121:$CXX121</xm:f>
              <xm:sqref>CXX121</xm:sqref>
            </x14:sparkline>
            <x14:sparkline>
              <xm:f>CB_Lcr!$CXY121:$CXY121</xm:f>
              <xm:sqref>CXY121</xm:sqref>
            </x14:sparkline>
            <x14:sparkline>
              <xm:f>CB_Lcr!$CXZ121:$CXZ121</xm:f>
              <xm:sqref>CXZ121</xm:sqref>
            </x14:sparkline>
            <x14:sparkline>
              <xm:f>CB_Lcr!$CYA121:$CYA121</xm:f>
              <xm:sqref>CYA121</xm:sqref>
            </x14:sparkline>
            <x14:sparkline>
              <xm:f>CB_Lcr!$CYB121:$CYB121</xm:f>
              <xm:sqref>CYB121</xm:sqref>
            </x14:sparkline>
            <x14:sparkline>
              <xm:f>CB_Lcr!$CYC121:$CYC121</xm:f>
              <xm:sqref>CYC121</xm:sqref>
            </x14:sparkline>
            <x14:sparkline>
              <xm:f>CB_Lcr!$CYD121:$CYD121</xm:f>
              <xm:sqref>CYD121</xm:sqref>
            </x14:sparkline>
            <x14:sparkline>
              <xm:f>CB_Lcr!$CYE121:$CYE121</xm:f>
              <xm:sqref>CYE121</xm:sqref>
            </x14:sparkline>
            <x14:sparkline>
              <xm:f>CB_Lcr!$CYF121:$CYF121</xm:f>
              <xm:sqref>CYF121</xm:sqref>
            </x14:sparkline>
            <x14:sparkline>
              <xm:f>CB_Lcr!$CYG121:$CYG121</xm:f>
              <xm:sqref>CYG121</xm:sqref>
            </x14:sparkline>
            <x14:sparkline>
              <xm:f>CB_Lcr!$CYH121:$CYH121</xm:f>
              <xm:sqref>CYH121</xm:sqref>
            </x14:sparkline>
            <x14:sparkline>
              <xm:f>CB_Lcr!$CYI121:$CYI121</xm:f>
              <xm:sqref>CYI121</xm:sqref>
            </x14:sparkline>
            <x14:sparkline>
              <xm:f>CB_Lcr!$CYJ121:$CYJ121</xm:f>
              <xm:sqref>CYJ121</xm:sqref>
            </x14:sparkline>
            <x14:sparkline>
              <xm:f>CB_Lcr!$CYK121:$CYK121</xm:f>
              <xm:sqref>CYK121</xm:sqref>
            </x14:sparkline>
            <x14:sparkline>
              <xm:f>CB_Lcr!$CYL121:$CYL121</xm:f>
              <xm:sqref>CYL121</xm:sqref>
            </x14:sparkline>
            <x14:sparkline>
              <xm:f>CB_Lcr!$CYM121:$CYM121</xm:f>
              <xm:sqref>CYM121</xm:sqref>
            </x14:sparkline>
            <x14:sparkline>
              <xm:f>CB_Lcr!$CYN121:$CYN121</xm:f>
              <xm:sqref>CYN121</xm:sqref>
            </x14:sparkline>
            <x14:sparkline>
              <xm:f>CB_Lcr!$CYO121:$CYO121</xm:f>
              <xm:sqref>CYO121</xm:sqref>
            </x14:sparkline>
            <x14:sparkline>
              <xm:f>CB_Lcr!$CYP121:$CYP121</xm:f>
              <xm:sqref>CYP121</xm:sqref>
            </x14:sparkline>
            <x14:sparkline>
              <xm:f>CB_Lcr!$CYQ121:$CYQ121</xm:f>
              <xm:sqref>CYQ121</xm:sqref>
            </x14:sparkline>
            <x14:sparkline>
              <xm:f>CB_Lcr!$CYR121:$CYR121</xm:f>
              <xm:sqref>CYR121</xm:sqref>
            </x14:sparkline>
            <x14:sparkline>
              <xm:f>CB_Lcr!$CYS121:$CYS121</xm:f>
              <xm:sqref>CYS121</xm:sqref>
            </x14:sparkline>
            <x14:sparkline>
              <xm:f>CB_Lcr!$CYT121:$CYT121</xm:f>
              <xm:sqref>CYT121</xm:sqref>
            </x14:sparkline>
            <x14:sparkline>
              <xm:f>CB_Lcr!$CYU121:$CYU121</xm:f>
              <xm:sqref>CYU121</xm:sqref>
            </x14:sparkline>
            <x14:sparkline>
              <xm:f>CB_Lcr!$CYV121:$CYV121</xm:f>
              <xm:sqref>CYV121</xm:sqref>
            </x14:sparkline>
            <x14:sparkline>
              <xm:f>CB_Lcr!$CYW121:$CYW121</xm:f>
              <xm:sqref>CYW121</xm:sqref>
            </x14:sparkline>
            <x14:sparkline>
              <xm:f>CB_Lcr!$CYX121:$CYX121</xm:f>
              <xm:sqref>CYX121</xm:sqref>
            </x14:sparkline>
            <x14:sparkline>
              <xm:f>CB_Lcr!$CYY121:$CYY121</xm:f>
              <xm:sqref>CYY121</xm:sqref>
            </x14:sparkline>
            <x14:sparkline>
              <xm:f>CB_Lcr!$CYZ121:$CYZ121</xm:f>
              <xm:sqref>CYZ121</xm:sqref>
            </x14:sparkline>
            <x14:sparkline>
              <xm:f>CB_Lcr!$CZA121:$CZA121</xm:f>
              <xm:sqref>CZA121</xm:sqref>
            </x14:sparkline>
            <x14:sparkline>
              <xm:f>CB_Lcr!$CZB121:$CZB121</xm:f>
              <xm:sqref>CZB121</xm:sqref>
            </x14:sparkline>
            <x14:sparkline>
              <xm:f>CB_Lcr!$CZC121:$CZC121</xm:f>
              <xm:sqref>CZC121</xm:sqref>
            </x14:sparkline>
            <x14:sparkline>
              <xm:f>CB_Lcr!$CZD121:$CZD121</xm:f>
              <xm:sqref>CZD121</xm:sqref>
            </x14:sparkline>
            <x14:sparkline>
              <xm:f>CB_Lcr!$CZE121:$CZE121</xm:f>
              <xm:sqref>CZE121</xm:sqref>
            </x14:sparkline>
            <x14:sparkline>
              <xm:f>CB_Lcr!$CZF121:$CZF121</xm:f>
              <xm:sqref>CZF121</xm:sqref>
            </x14:sparkline>
            <x14:sparkline>
              <xm:f>CB_Lcr!$CZG121:$CZG121</xm:f>
              <xm:sqref>CZG121</xm:sqref>
            </x14:sparkline>
            <x14:sparkline>
              <xm:f>CB_Lcr!$CZH121:$CZH121</xm:f>
              <xm:sqref>CZH121</xm:sqref>
            </x14:sparkline>
            <x14:sparkline>
              <xm:f>CB_Lcr!$CZI121:$CZI121</xm:f>
              <xm:sqref>CZI121</xm:sqref>
            </x14:sparkline>
            <x14:sparkline>
              <xm:f>CB_Lcr!$CZJ121:$CZJ121</xm:f>
              <xm:sqref>CZJ121</xm:sqref>
            </x14:sparkline>
            <x14:sparkline>
              <xm:f>CB_Lcr!$CZK121:$CZK121</xm:f>
              <xm:sqref>CZK121</xm:sqref>
            </x14:sparkline>
            <x14:sparkline>
              <xm:f>CB_Lcr!$CZL121:$CZL121</xm:f>
              <xm:sqref>CZL121</xm:sqref>
            </x14:sparkline>
            <x14:sparkline>
              <xm:f>CB_Lcr!$CZM121:$CZM121</xm:f>
              <xm:sqref>CZM121</xm:sqref>
            </x14:sparkline>
            <x14:sparkline>
              <xm:f>CB_Lcr!$CZN121:$CZN121</xm:f>
              <xm:sqref>CZN121</xm:sqref>
            </x14:sparkline>
            <x14:sparkline>
              <xm:f>CB_Lcr!$CZO121:$CZO121</xm:f>
              <xm:sqref>CZO121</xm:sqref>
            </x14:sparkline>
            <x14:sparkline>
              <xm:f>CB_Lcr!$CZP121:$CZP121</xm:f>
              <xm:sqref>CZP121</xm:sqref>
            </x14:sparkline>
            <x14:sparkline>
              <xm:f>CB_Lcr!$CZQ121:$CZQ121</xm:f>
              <xm:sqref>CZQ121</xm:sqref>
            </x14:sparkline>
            <x14:sparkline>
              <xm:f>CB_Lcr!$CZR121:$CZR121</xm:f>
              <xm:sqref>CZR121</xm:sqref>
            </x14:sparkline>
            <x14:sparkline>
              <xm:f>CB_Lcr!$CZS121:$CZS121</xm:f>
              <xm:sqref>CZS121</xm:sqref>
            </x14:sparkline>
            <x14:sparkline>
              <xm:f>CB_Lcr!$CZT121:$CZT121</xm:f>
              <xm:sqref>CZT121</xm:sqref>
            </x14:sparkline>
            <x14:sparkline>
              <xm:f>CB_Lcr!$CZU121:$CZU121</xm:f>
              <xm:sqref>CZU121</xm:sqref>
            </x14:sparkline>
            <x14:sparkline>
              <xm:f>CB_Lcr!$CZV121:$CZV121</xm:f>
              <xm:sqref>CZV121</xm:sqref>
            </x14:sparkline>
            <x14:sparkline>
              <xm:f>CB_Lcr!$CZW121:$CZW121</xm:f>
              <xm:sqref>CZW121</xm:sqref>
            </x14:sparkline>
            <x14:sparkline>
              <xm:f>CB_Lcr!$CZX121:$CZX121</xm:f>
              <xm:sqref>CZX121</xm:sqref>
            </x14:sparkline>
            <x14:sparkline>
              <xm:f>CB_Lcr!$CZY121:$CZY121</xm:f>
              <xm:sqref>CZY121</xm:sqref>
            </x14:sparkline>
            <x14:sparkline>
              <xm:f>CB_Lcr!$CZZ121:$CZZ121</xm:f>
              <xm:sqref>CZZ121</xm:sqref>
            </x14:sparkline>
            <x14:sparkline>
              <xm:f>CB_Lcr!$DAA121:$DAA121</xm:f>
              <xm:sqref>DAA121</xm:sqref>
            </x14:sparkline>
            <x14:sparkline>
              <xm:f>CB_Lcr!$DAB121:$DAB121</xm:f>
              <xm:sqref>DAB121</xm:sqref>
            </x14:sparkline>
            <x14:sparkline>
              <xm:f>CB_Lcr!$DAC121:$DAC121</xm:f>
              <xm:sqref>DAC121</xm:sqref>
            </x14:sparkline>
            <x14:sparkline>
              <xm:f>CB_Lcr!$DAD121:$DAD121</xm:f>
              <xm:sqref>DAD121</xm:sqref>
            </x14:sparkline>
            <x14:sparkline>
              <xm:f>CB_Lcr!$DAE121:$DAE121</xm:f>
              <xm:sqref>DAE121</xm:sqref>
            </x14:sparkline>
            <x14:sparkline>
              <xm:f>CB_Lcr!$DAF121:$DAF121</xm:f>
              <xm:sqref>DAF121</xm:sqref>
            </x14:sparkline>
            <x14:sparkline>
              <xm:f>CB_Lcr!$DAG121:$DAG121</xm:f>
              <xm:sqref>DAG121</xm:sqref>
            </x14:sparkline>
            <x14:sparkline>
              <xm:f>CB_Lcr!$DAH121:$DAH121</xm:f>
              <xm:sqref>DAH121</xm:sqref>
            </x14:sparkline>
            <x14:sparkline>
              <xm:f>CB_Lcr!$DAI121:$DAI121</xm:f>
              <xm:sqref>DAI121</xm:sqref>
            </x14:sparkline>
            <x14:sparkline>
              <xm:f>CB_Lcr!$DAJ121:$DAJ121</xm:f>
              <xm:sqref>DAJ121</xm:sqref>
            </x14:sparkline>
            <x14:sparkline>
              <xm:f>CB_Lcr!$DAK121:$DAK121</xm:f>
              <xm:sqref>DAK121</xm:sqref>
            </x14:sparkline>
            <x14:sparkline>
              <xm:f>CB_Lcr!$DAL121:$DAL121</xm:f>
              <xm:sqref>DAL121</xm:sqref>
            </x14:sparkline>
            <x14:sparkline>
              <xm:f>CB_Lcr!$DAM121:$DAM121</xm:f>
              <xm:sqref>DAM121</xm:sqref>
            </x14:sparkline>
            <x14:sparkline>
              <xm:f>CB_Lcr!$DAN121:$DAN121</xm:f>
              <xm:sqref>DAN121</xm:sqref>
            </x14:sparkline>
            <x14:sparkline>
              <xm:f>CB_Lcr!$DAO121:$DAO121</xm:f>
              <xm:sqref>DAO121</xm:sqref>
            </x14:sparkline>
            <x14:sparkline>
              <xm:f>CB_Lcr!$DAP121:$DAP121</xm:f>
              <xm:sqref>DAP121</xm:sqref>
            </x14:sparkline>
            <x14:sparkline>
              <xm:f>CB_Lcr!$DAQ121:$DAQ121</xm:f>
              <xm:sqref>DAQ121</xm:sqref>
            </x14:sparkline>
            <x14:sparkline>
              <xm:f>CB_Lcr!$DAR121:$DAR121</xm:f>
              <xm:sqref>DAR121</xm:sqref>
            </x14:sparkline>
            <x14:sparkline>
              <xm:f>CB_Lcr!$DAS121:$DAS121</xm:f>
              <xm:sqref>DAS121</xm:sqref>
            </x14:sparkline>
            <x14:sparkline>
              <xm:f>CB_Lcr!$DAT121:$DAT121</xm:f>
              <xm:sqref>DAT121</xm:sqref>
            </x14:sparkline>
            <x14:sparkline>
              <xm:f>CB_Lcr!$DAU121:$DAU121</xm:f>
              <xm:sqref>DAU121</xm:sqref>
            </x14:sparkline>
            <x14:sparkline>
              <xm:f>CB_Lcr!$DAV121:$DAV121</xm:f>
              <xm:sqref>DAV121</xm:sqref>
            </x14:sparkline>
            <x14:sparkline>
              <xm:f>CB_Lcr!$DAW121:$DAW121</xm:f>
              <xm:sqref>DAW121</xm:sqref>
            </x14:sparkline>
            <x14:sparkline>
              <xm:f>CB_Lcr!$DAX121:$DAX121</xm:f>
              <xm:sqref>DAX121</xm:sqref>
            </x14:sparkline>
            <x14:sparkline>
              <xm:f>CB_Lcr!$DAY121:$DAY121</xm:f>
              <xm:sqref>DAY121</xm:sqref>
            </x14:sparkline>
            <x14:sparkline>
              <xm:f>CB_Lcr!$DAZ121:$DAZ121</xm:f>
              <xm:sqref>DAZ121</xm:sqref>
            </x14:sparkline>
            <x14:sparkline>
              <xm:f>CB_Lcr!$DBA121:$DBA121</xm:f>
              <xm:sqref>DBA121</xm:sqref>
            </x14:sparkline>
            <x14:sparkline>
              <xm:f>CB_Lcr!$DBB121:$DBB121</xm:f>
              <xm:sqref>DBB121</xm:sqref>
            </x14:sparkline>
            <x14:sparkline>
              <xm:f>CB_Lcr!$DBC121:$DBC121</xm:f>
              <xm:sqref>DBC121</xm:sqref>
            </x14:sparkline>
            <x14:sparkline>
              <xm:f>CB_Lcr!$DBD121:$DBD121</xm:f>
              <xm:sqref>DBD121</xm:sqref>
            </x14:sparkline>
            <x14:sparkline>
              <xm:f>CB_Lcr!$DBE121:$DBE121</xm:f>
              <xm:sqref>DBE121</xm:sqref>
            </x14:sparkline>
            <x14:sparkline>
              <xm:f>CB_Lcr!$DBF121:$DBF121</xm:f>
              <xm:sqref>DBF121</xm:sqref>
            </x14:sparkline>
            <x14:sparkline>
              <xm:f>CB_Lcr!$DBG121:$DBG121</xm:f>
              <xm:sqref>DBG121</xm:sqref>
            </x14:sparkline>
            <x14:sparkline>
              <xm:f>CB_Lcr!$DBH121:$DBH121</xm:f>
              <xm:sqref>DBH121</xm:sqref>
            </x14:sparkline>
            <x14:sparkline>
              <xm:f>CB_Lcr!$DBI121:$DBI121</xm:f>
              <xm:sqref>DBI121</xm:sqref>
            </x14:sparkline>
            <x14:sparkline>
              <xm:f>CB_Lcr!$DBJ121:$DBJ121</xm:f>
              <xm:sqref>DBJ121</xm:sqref>
            </x14:sparkline>
            <x14:sparkline>
              <xm:f>CB_Lcr!$DBK121:$DBK121</xm:f>
              <xm:sqref>DBK121</xm:sqref>
            </x14:sparkline>
            <x14:sparkline>
              <xm:f>CB_Lcr!$DBL121:$DBL121</xm:f>
              <xm:sqref>DBL121</xm:sqref>
            </x14:sparkline>
            <x14:sparkline>
              <xm:f>CB_Lcr!$DBM121:$DBM121</xm:f>
              <xm:sqref>DBM121</xm:sqref>
            </x14:sparkline>
            <x14:sparkline>
              <xm:f>CB_Lcr!$DBN121:$DBN121</xm:f>
              <xm:sqref>DBN121</xm:sqref>
            </x14:sparkline>
            <x14:sparkline>
              <xm:f>CB_Lcr!$DBO121:$DBO121</xm:f>
              <xm:sqref>DBO121</xm:sqref>
            </x14:sparkline>
            <x14:sparkline>
              <xm:f>CB_Lcr!$DBP121:$DBP121</xm:f>
              <xm:sqref>DBP121</xm:sqref>
            </x14:sparkline>
            <x14:sparkline>
              <xm:f>CB_Lcr!$DBQ121:$DBQ121</xm:f>
              <xm:sqref>DBQ121</xm:sqref>
            </x14:sparkline>
            <x14:sparkline>
              <xm:f>CB_Lcr!$DBR121:$DBR121</xm:f>
              <xm:sqref>DBR121</xm:sqref>
            </x14:sparkline>
            <x14:sparkline>
              <xm:f>CB_Lcr!$DBS121:$DBS121</xm:f>
              <xm:sqref>DBS121</xm:sqref>
            </x14:sparkline>
            <x14:sparkline>
              <xm:f>CB_Lcr!$DBT121:$DBT121</xm:f>
              <xm:sqref>DBT121</xm:sqref>
            </x14:sparkline>
            <x14:sparkline>
              <xm:f>CB_Lcr!$DBU121:$DBU121</xm:f>
              <xm:sqref>DBU121</xm:sqref>
            </x14:sparkline>
            <x14:sparkline>
              <xm:f>CB_Lcr!$DBV121:$DBV121</xm:f>
              <xm:sqref>DBV121</xm:sqref>
            </x14:sparkline>
            <x14:sparkline>
              <xm:f>CB_Lcr!$DBW121:$DBW121</xm:f>
              <xm:sqref>DBW121</xm:sqref>
            </x14:sparkline>
            <x14:sparkline>
              <xm:f>CB_Lcr!$DBX121:$DBX121</xm:f>
              <xm:sqref>DBX121</xm:sqref>
            </x14:sparkline>
            <x14:sparkline>
              <xm:f>CB_Lcr!$DBY121:$DBY121</xm:f>
              <xm:sqref>DBY121</xm:sqref>
            </x14:sparkline>
            <x14:sparkline>
              <xm:f>CB_Lcr!$DBZ121:$DBZ121</xm:f>
              <xm:sqref>DBZ121</xm:sqref>
            </x14:sparkline>
            <x14:sparkline>
              <xm:f>CB_Lcr!$DCA121:$DCA121</xm:f>
              <xm:sqref>DCA121</xm:sqref>
            </x14:sparkline>
            <x14:sparkline>
              <xm:f>CB_Lcr!$DCB121:$DCB121</xm:f>
              <xm:sqref>DCB121</xm:sqref>
            </x14:sparkline>
            <x14:sparkline>
              <xm:f>CB_Lcr!$DCC121:$DCC121</xm:f>
              <xm:sqref>DCC121</xm:sqref>
            </x14:sparkline>
            <x14:sparkline>
              <xm:f>CB_Lcr!$DCD121:$DCD121</xm:f>
              <xm:sqref>DCD121</xm:sqref>
            </x14:sparkline>
            <x14:sparkline>
              <xm:f>CB_Lcr!$DCE121:$DCE121</xm:f>
              <xm:sqref>DCE121</xm:sqref>
            </x14:sparkline>
            <x14:sparkline>
              <xm:f>CB_Lcr!$DCF121:$DCF121</xm:f>
              <xm:sqref>DCF121</xm:sqref>
            </x14:sparkline>
            <x14:sparkline>
              <xm:f>CB_Lcr!$DCG121:$DCG121</xm:f>
              <xm:sqref>DCG121</xm:sqref>
            </x14:sparkline>
            <x14:sparkline>
              <xm:f>CB_Lcr!$DCH121:$DCH121</xm:f>
              <xm:sqref>DCH121</xm:sqref>
            </x14:sparkline>
            <x14:sparkline>
              <xm:f>CB_Lcr!$DCI121:$DCI121</xm:f>
              <xm:sqref>DCI121</xm:sqref>
            </x14:sparkline>
            <x14:sparkline>
              <xm:f>CB_Lcr!$DCJ121:$DCJ121</xm:f>
              <xm:sqref>DCJ121</xm:sqref>
            </x14:sparkline>
            <x14:sparkline>
              <xm:f>CB_Lcr!$DCK121:$DCK121</xm:f>
              <xm:sqref>DCK121</xm:sqref>
            </x14:sparkline>
            <x14:sparkline>
              <xm:f>CB_Lcr!$DCL121:$DCL121</xm:f>
              <xm:sqref>DCL121</xm:sqref>
            </x14:sparkline>
            <x14:sparkline>
              <xm:f>CB_Lcr!$DCM121:$DCM121</xm:f>
              <xm:sqref>DCM121</xm:sqref>
            </x14:sparkline>
            <x14:sparkline>
              <xm:f>CB_Lcr!$DCN121:$DCN121</xm:f>
              <xm:sqref>DCN121</xm:sqref>
            </x14:sparkline>
            <x14:sparkline>
              <xm:f>CB_Lcr!$DCO121:$DCO121</xm:f>
              <xm:sqref>DCO121</xm:sqref>
            </x14:sparkline>
            <x14:sparkline>
              <xm:f>CB_Lcr!$DCP121:$DCP121</xm:f>
              <xm:sqref>DCP121</xm:sqref>
            </x14:sparkline>
            <x14:sparkline>
              <xm:f>CB_Lcr!$DCQ121:$DCQ121</xm:f>
              <xm:sqref>DCQ121</xm:sqref>
            </x14:sparkline>
            <x14:sparkline>
              <xm:f>CB_Lcr!$DCR121:$DCR121</xm:f>
              <xm:sqref>DCR121</xm:sqref>
            </x14:sparkline>
            <x14:sparkline>
              <xm:f>CB_Lcr!$DCS121:$DCS121</xm:f>
              <xm:sqref>DCS121</xm:sqref>
            </x14:sparkline>
            <x14:sparkline>
              <xm:f>CB_Lcr!$DCT121:$DCT121</xm:f>
              <xm:sqref>DCT121</xm:sqref>
            </x14:sparkline>
            <x14:sparkline>
              <xm:f>CB_Lcr!$DCU121:$DCU121</xm:f>
              <xm:sqref>DCU121</xm:sqref>
            </x14:sparkline>
            <x14:sparkline>
              <xm:f>CB_Lcr!$DCV121:$DCV121</xm:f>
              <xm:sqref>DCV121</xm:sqref>
            </x14:sparkline>
            <x14:sparkline>
              <xm:f>CB_Lcr!$DCW121:$DCW121</xm:f>
              <xm:sqref>DCW121</xm:sqref>
            </x14:sparkline>
            <x14:sparkline>
              <xm:f>CB_Lcr!$DCX121:$DCX121</xm:f>
              <xm:sqref>DCX121</xm:sqref>
            </x14:sparkline>
            <x14:sparkline>
              <xm:f>CB_Lcr!$DCY121:$DCY121</xm:f>
              <xm:sqref>DCY121</xm:sqref>
            </x14:sparkline>
            <x14:sparkline>
              <xm:f>CB_Lcr!$DCZ121:$DCZ121</xm:f>
              <xm:sqref>DCZ121</xm:sqref>
            </x14:sparkline>
            <x14:sparkline>
              <xm:f>CB_Lcr!$DDA121:$DDA121</xm:f>
              <xm:sqref>DDA121</xm:sqref>
            </x14:sparkline>
            <x14:sparkline>
              <xm:f>CB_Lcr!$DDB121:$DDB121</xm:f>
              <xm:sqref>DDB121</xm:sqref>
            </x14:sparkline>
            <x14:sparkline>
              <xm:f>CB_Lcr!$DDC121:$DDC121</xm:f>
              <xm:sqref>DDC121</xm:sqref>
            </x14:sparkline>
            <x14:sparkline>
              <xm:f>CB_Lcr!$DDD121:$DDD121</xm:f>
              <xm:sqref>DDD121</xm:sqref>
            </x14:sparkline>
            <x14:sparkline>
              <xm:f>CB_Lcr!$DDE121:$DDE121</xm:f>
              <xm:sqref>DDE121</xm:sqref>
            </x14:sparkline>
            <x14:sparkline>
              <xm:f>CB_Lcr!$DDF121:$DDF121</xm:f>
              <xm:sqref>DDF121</xm:sqref>
            </x14:sparkline>
            <x14:sparkline>
              <xm:f>CB_Lcr!$DDG121:$DDG121</xm:f>
              <xm:sqref>DDG121</xm:sqref>
            </x14:sparkline>
            <x14:sparkline>
              <xm:f>CB_Lcr!$DDH121:$DDH121</xm:f>
              <xm:sqref>DDH121</xm:sqref>
            </x14:sparkline>
            <x14:sparkline>
              <xm:f>CB_Lcr!$DDI121:$DDI121</xm:f>
              <xm:sqref>DDI121</xm:sqref>
            </x14:sparkline>
            <x14:sparkline>
              <xm:f>CB_Lcr!$DDJ121:$DDJ121</xm:f>
              <xm:sqref>DDJ121</xm:sqref>
            </x14:sparkline>
            <x14:sparkline>
              <xm:f>CB_Lcr!$DDK121:$DDK121</xm:f>
              <xm:sqref>DDK121</xm:sqref>
            </x14:sparkline>
            <x14:sparkline>
              <xm:f>CB_Lcr!$DDL121:$DDL121</xm:f>
              <xm:sqref>DDL121</xm:sqref>
            </x14:sparkline>
            <x14:sparkline>
              <xm:f>CB_Lcr!$DDM121:$DDM121</xm:f>
              <xm:sqref>DDM121</xm:sqref>
            </x14:sparkline>
            <x14:sparkline>
              <xm:f>CB_Lcr!$DDN121:$DDN121</xm:f>
              <xm:sqref>DDN121</xm:sqref>
            </x14:sparkline>
            <x14:sparkline>
              <xm:f>CB_Lcr!$DDO121:$DDO121</xm:f>
              <xm:sqref>DDO121</xm:sqref>
            </x14:sparkline>
            <x14:sparkline>
              <xm:f>CB_Lcr!$DDP121:$DDP121</xm:f>
              <xm:sqref>DDP121</xm:sqref>
            </x14:sparkline>
            <x14:sparkline>
              <xm:f>CB_Lcr!$DDQ121:$DDQ121</xm:f>
              <xm:sqref>DDQ121</xm:sqref>
            </x14:sparkline>
            <x14:sparkline>
              <xm:f>CB_Lcr!$DDR121:$DDR121</xm:f>
              <xm:sqref>DDR121</xm:sqref>
            </x14:sparkline>
            <x14:sparkline>
              <xm:f>CB_Lcr!$DDS121:$DDS121</xm:f>
              <xm:sqref>DDS121</xm:sqref>
            </x14:sparkline>
            <x14:sparkline>
              <xm:f>CB_Lcr!$DDT121:$DDT121</xm:f>
              <xm:sqref>DDT121</xm:sqref>
            </x14:sparkline>
            <x14:sparkline>
              <xm:f>CB_Lcr!$DDU121:$DDU121</xm:f>
              <xm:sqref>DDU121</xm:sqref>
            </x14:sparkline>
            <x14:sparkline>
              <xm:f>CB_Lcr!$DDV121:$DDV121</xm:f>
              <xm:sqref>DDV121</xm:sqref>
            </x14:sparkline>
            <x14:sparkline>
              <xm:f>CB_Lcr!$DDW121:$DDW121</xm:f>
              <xm:sqref>DDW121</xm:sqref>
            </x14:sparkline>
            <x14:sparkline>
              <xm:f>CB_Lcr!$DDX121:$DDX121</xm:f>
              <xm:sqref>DDX121</xm:sqref>
            </x14:sparkline>
            <x14:sparkline>
              <xm:f>CB_Lcr!$DDY121:$DDY121</xm:f>
              <xm:sqref>DDY121</xm:sqref>
            </x14:sparkline>
            <x14:sparkline>
              <xm:f>CB_Lcr!$DDZ121:$DDZ121</xm:f>
              <xm:sqref>DDZ121</xm:sqref>
            </x14:sparkline>
            <x14:sparkline>
              <xm:f>CB_Lcr!$DEA121:$DEA121</xm:f>
              <xm:sqref>DEA121</xm:sqref>
            </x14:sparkline>
            <x14:sparkline>
              <xm:f>CB_Lcr!$DEB121:$DEB121</xm:f>
              <xm:sqref>DEB121</xm:sqref>
            </x14:sparkline>
            <x14:sparkline>
              <xm:f>CB_Lcr!$DEC121:$DEC121</xm:f>
              <xm:sqref>DEC121</xm:sqref>
            </x14:sparkline>
            <x14:sparkline>
              <xm:f>CB_Lcr!$DED121:$DED121</xm:f>
              <xm:sqref>DED121</xm:sqref>
            </x14:sparkline>
            <x14:sparkline>
              <xm:f>CB_Lcr!$DEE121:$DEE121</xm:f>
              <xm:sqref>DEE121</xm:sqref>
            </x14:sparkline>
            <x14:sparkline>
              <xm:f>CB_Lcr!$DEF121:$DEF121</xm:f>
              <xm:sqref>DEF121</xm:sqref>
            </x14:sparkline>
            <x14:sparkline>
              <xm:f>CB_Lcr!$DEG121:$DEG121</xm:f>
              <xm:sqref>DEG121</xm:sqref>
            </x14:sparkline>
            <x14:sparkline>
              <xm:f>CB_Lcr!$DEH121:$DEH121</xm:f>
              <xm:sqref>DEH121</xm:sqref>
            </x14:sparkline>
            <x14:sparkline>
              <xm:f>CB_Lcr!$DEI121:$DEI121</xm:f>
              <xm:sqref>DEI121</xm:sqref>
            </x14:sparkline>
            <x14:sparkline>
              <xm:f>CB_Lcr!$DEJ121:$DEJ121</xm:f>
              <xm:sqref>DEJ121</xm:sqref>
            </x14:sparkline>
            <x14:sparkline>
              <xm:f>CB_Lcr!$DEK121:$DEK121</xm:f>
              <xm:sqref>DEK121</xm:sqref>
            </x14:sparkline>
            <x14:sparkline>
              <xm:f>CB_Lcr!$DEL121:$DEL121</xm:f>
              <xm:sqref>DEL121</xm:sqref>
            </x14:sparkline>
            <x14:sparkline>
              <xm:f>CB_Lcr!$DEM121:$DEM121</xm:f>
              <xm:sqref>DEM121</xm:sqref>
            </x14:sparkline>
            <x14:sparkline>
              <xm:f>CB_Lcr!$DEN121:$DEN121</xm:f>
              <xm:sqref>DEN121</xm:sqref>
            </x14:sparkline>
            <x14:sparkline>
              <xm:f>CB_Lcr!$DEO121:$DEO121</xm:f>
              <xm:sqref>DEO121</xm:sqref>
            </x14:sparkline>
            <x14:sparkline>
              <xm:f>CB_Lcr!$DEP121:$DEP121</xm:f>
              <xm:sqref>DEP121</xm:sqref>
            </x14:sparkline>
            <x14:sparkline>
              <xm:f>CB_Lcr!$DEQ121:$DEQ121</xm:f>
              <xm:sqref>DEQ121</xm:sqref>
            </x14:sparkline>
            <x14:sparkline>
              <xm:f>CB_Lcr!$DER121:$DER121</xm:f>
              <xm:sqref>DER121</xm:sqref>
            </x14:sparkline>
            <x14:sparkline>
              <xm:f>CB_Lcr!$DES121:$DES121</xm:f>
              <xm:sqref>DES121</xm:sqref>
            </x14:sparkline>
            <x14:sparkline>
              <xm:f>CB_Lcr!$DET121:$DET121</xm:f>
              <xm:sqref>DET121</xm:sqref>
            </x14:sparkline>
            <x14:sparkline>
              <xm:f>CB_Lcr!$DEU121:$DEU121</xm:f>
              <xm:sqref>DEU121</xm:sqref>
            </x14:sparkline>
            <x14:sparkline>
              <xm:f>CB_Lcr!$DEV121:$DEV121</xm:f>
              <xm:sqref>DEV121</xm:sqref>
            </x14:sparkline>
            <x14:sparkline>
              <xm:f>CB_Lcr!$DEW121:$DEW121</xm:f>
              <xm:sqref>DEW121</xm:sqref>
            </x14:sparkline>
            <x14:sparkline>
              <xm:f>CB_Lcr!$DEX121:$DEX121</xm:f>
              <xm:sqref>DEX121</xm:sqref>
            </x14:sparkline>
            <x14:sparkline>
              <xm:f>CB_Lcr!$DEY121:$DEY121</xm:f>
              <xm:sqref>DEY121</xm:sqref>
            </x14:sparkline>
            <x14:sparkline>
              <xm:f>CB_Lcr!$DEZ121:$DEZ121</xm:f>
              <xm:sqref>DEZ121</xm:sqref>
            </x14:sparkline>
            <x14:sparkline>
              <xm:f>CB_Lcr!$DFA121:$DFA121</xm:f>
              <xm:sqref>DFA121</xm:sqref>
            </x14:sparkline>
            <x14:sparkline>
              <xm:f>CB_Lcr!$DFB121:$DFB121</xm:f>
              <xm:sqref>DFB121</xm:sqref>
            </x14:sparkline>
            <x14:sparkline>
              <xm:f>CB_Lcr!$DFC121:$DFC121</xm:f>
              <xm:sqref>DFC121</xm:sqref>
            </x14:sparkline>
            <x14:sparkline>
              <xm:f>CB_Lcr!$DFD121:$DFD121</xm:f>
              <xm:sqref>DFD121</xm:sqref>
            </x14:sparkline>
            <x14:sparkline>
              <xm:f>CB_Lcr!$DFE121:$DFE121</xm:f>
              <xm:sqref>DFE121</xm:sqref>
            </x14:sparkline>
            <x14:sparkline>
              <xm:f>CB_Lcr!$DFF121:$DFF121</xm:f>
              <xm:sqref>DFF121</xm:sqref>
            </x14:sparkline>
            <x14:sparkline>
              <xm:f>CB_Lcr!$DFG121:$DFG121</xm:f>
              <xm:sqref>DFG121</xm:sqref>
            </x14:sparkline>
            <x14:sparkline>
              <xm:f>CB_Lcr!$DFH121:$DFH121</xm:f>
              <xm:sqref>DFH121</xm:sqref>
            </x14:sparkline>
            <x14:sparkline>
              <xm:f>CB_Lcr!$DFI121:$DFI121</xm:f>
              <xm:sqref>DFI121</xm:sqref>
            </x14:sparkline>
            <x14:sparkline>
              <xm:f>CB_Lcr!$DFJ121:$DFJ121</xm:f>
              <xm:sqref>DFJ121</xm:sqref>
            </x14:sparkline>
            <x14:sparkline>
              <xm:f>CB_Lcr!$DFK121:$DFK121</xm:f>
              <xm:sqref>DFK121</xm:sqref>
            </x14:sparkline>
            <x14:sparkline>
              <xm:f>CB_Lcr!$DFL121:$DFL121</xm:f>
              <xm:sqref>DFL121</xm:sqref>
            </x14:sparkline>
            <x14:sparkline>
              <xm:f>CB_Lcr!$DFM121:$DFM121</xm:f>
              <xm:sqref>DFM121</xm:sqref>
            </x14:sparkline>
            <x14:sparkline>
              <xm:f>CB_Lcr!$DFN121:$DFN121</xm:f>
              <xm:sqref>DFN121</xm:sqref>
            </x14:sparkline>
            <x14:sparkline>
              <xm:f>CB_Lcr!$DFO121:$DFO121</xm:f>
              <xm:sqref>DFO121</xm:sqref>
            </x14:sparkline>
            <x14:sparkline>
              <xm:f>CB_Lcr!$DFP121:$DFP121</xm:f>
              <xm:sqref>DFP121</xm:sqref>
            </x14:sparkline>
            <x14:sparkline>
              <xm:f>CB_Lcr!$DFQ121:$DFQ121</xm:f>
              <xm:sqref>DFQ121</xm:sqref>
            </x14:sparkline>
            <x14:sparkline>
              <xm:f>CB_Lcr!$DFR121:$DFR121</xm:f>
              <xm:sqref>DFR121</xm:sqref>
            </x14:sparkline>
            <x14:sparkline>
              <xm:f>CB_Lcr!$DFS121:$DFS121</xm:f>
              <xm:sqref>DFS121</xm:sqref>
            </x14:sparkline>
            <x14:sparkline>
              <xm:f>CB_Lcr!$DFT121:$DFT121</xm:f>
              <xm:sqref>DFT121</xm:sqref>
            </x14:sparkline>
            <x14:sparkline>
              <xm:f>CB_Lcr!$DFU121:$DFU121</xm:f>
              <xm:sqref>DFU121</xm:sqref>
            </x14:sparkline>
            <x14:sparkline>
              <xm:f>CB_Lcr!$DFV121:$DFV121</xm:f>
              <xm:sqref>DFV121</xm:sqref>
            </x14:sparkline>
            <x14:sparkline>
              <xm:f>CB_Lcr!$DFW121:$DFW121</xm:f>
              <xm:sqref>DFW121</xm:sqref>
            </x14:sparkline>
            <x14:sparkline>
              <xm:f>CB_Lcr!$DFX121:$DFX121</xm:f>
              <xm:sqref>DFX121</xm:sqref>
            </x14:sparkline>
            <x14:sparkline>
              <xm:f>CB_Lcr!$DFY121:$DFY121</xm:f>
              <xm:sqref>DFY121</xm:sqref>
            </x14:sparkline>
            <x14:sparkline>
              <xm:f>CB_Lcr!$DFZ121:$DFZ121</xm:f>
              <xm:sqref>DFZ121</xm:sqref>
            </x14:sparkline>
            <x14:sparkline>
              <xm:f>CB_Lcr!$DGA121:$DGA121</xm:f>
              <xm:sqref>DGA121</xm:sqref>
            </x14:sparkline>
            <x14:sparkline>
              <xm:f>CB_Lcr!$DGB121:$DGB121</xm:f>
              <xm:sqref>DGB121</xm:sqref>
            </x14:sparkline>
            <x14:sparkline>
              <xm:f>CB_Lcr!$DGC121:$DGC121</xm:f>
              <xm:sqref>DGC121</xm:sqref>
            </x14:sparkline>
            <x14:sparkline>
              <xm:f>CB_Lcr!$DGD121:$DGD121</xm:f>
              <xm:sqref>DGD121</xm:sqref>
            </x14:sparkline>
            <x14:sparkline>
              <xm:f>CB_Lcr!$DGE121:$DGE121</xm:f>
              <xm:sqref>DGE121</xm:sqref>
            </x14:sparkline>
            <x14:sparkline>
              <xm:f>CB_Lcr!$DGF121:$DGF121</xm:f>
              <xm:sqref>DGF121</xm:sqref>
            </x14:sparkline>
            <x14:sparkline>
              <xm:f>CB_Lcr!$DGG121:$DGG121</xm:f>
              <xm:sqref>DGG121</xm:sqref>
            </x14:sparkline>
            <x14:sparkline>
              <xm:f>CB_Lcr!$DGH121:$DGH121</xm:f>
              <xm:sqref>DGH121</xm:sqref>
            </x14:sparkline>
            <x14:sparkline>
              <xm:f>CB_Lcr!$DGI121:$DGI121</xm:f>
              <xm:sqref>DGI121</xm:sqref>
            </x14:sparkline>
            <x14:sparkline>
              <xm:f>CB_Lcr!$DGJ121:$DGJ121</xm:f>
              <xm:sqref>DGJ121</xm:sqref>
            </x14:sparkline>
            <x14:sparkline>
              <xm:f>CB_Lcr!$DGK121:$DGK121</xm:f>
              <xm:sqref>DGK121</xm:sqref>
            </x14:sparkline>
            <x14:sparkline>
              <xm:f>CB_Lcr!$DGL121:$DGL121</xm:f>
              <xm:sqref>DGL121</xm:sqref>
            </x14:sparkline>
            <x14:sparkline>
              <xm:f>CB_Lcr!$DGM121:$DGM121</xm:f>
              <xm:sqref>DGM121</xm:sqref>
            </x14:sparkline>
            <x14:sparkline>
              <xm:f>CB_Lcr!$DGN121:$DGN121</xm:f>
              <xm:sqref>DGN121</xm:sqref>
            </x14:sparkline>
            <x14:sparkline>
              <xm:f>CB_Lcr!$DGO121:$DGO121</xm:f>
              <xm:sqref>DGO121</xm:sqref>
            </x14:sparkline>
            <x14:sparkline>
              <xm:f>CB_Lcr!$DGP121:$DGP121</xm:f>
              <xm:sqref>DGP121</xm:sqref>
            </x14:sparkline>
            <x14:sparkline>
              <xm:f>CB_Lcr!$DGQ121:$DGQ121</xm:f>
              <xm:sqref>DGQ121</xm:sqref>
            </x14:sparkline>
            <x14:sparkline>
              <xm:f>CB_Lcr!$DGR121:$DGR121</xm:f>
              <xm:sqref>DGR121</xm:sqref>
            </x14:sparkline>
            <x14:sparkline>
              <xm:f>CB_Lcr!$DGS121:$DGS121</xm:f>
              <xm:sqref>DGS121</xm:sqref>
            </x14:sparkline>
            <x14:sparkline>
              <xm:f>CB_Lcr!$DGT121:$DGT121</xm:f>
              <xm:sqref>DGT121</xm:sqref>
            </x14:sparkline>
            <x14:sparkline>
              <xm:f>CB_Lcr!$DGU121:$DGU121</xm:f>
              <xm:sqref>DGU121</xm:sqref>
            </x14:sparkline>
            <x14:sparkline>
              <xm:f>CB_Lcr!$DGV121:$DGV121</xm:f>
              <xm:sqref>DGV121</xm:sqref>
            </x14:sparkline>
            <x14:sparkline>
              <xm:f>CB_Lcr!$DGW121:$DGW121</xm:f>
              <xm:sqref>DGW121</xm:sqref>
            </x14:sparkline>
            <x14:sparkline>
              <xm:f>CB_Lcr!$DGX121:$DGX121</xm:f>
              <xm:sqref>DGX121</xm:sqref>
            </x14:sparkline>
            <x14:sparkline>
              <xm:f>CB_Lcr!$DGY121:$DGY121</xm:f>
              <xm:sqref>DGY121</xm:sqref>
            </x14:sparkline>
            <x14:sparkline>
              <xm:f>CB_Lcr!$DGZ121:$DGZ121</xm:f>
              <xm:sqref>DGZ121</xm:sqref>
            </x14:sparkline>
            <x14:sparkline>
              <xm:f>CB_Lcr!$DHA121:$DHA121</xm:f>
              <xm:sqref>DHA121</xm:sqref>
            </x14:sparkline>
            <x14:sparkline>
              <xm:f>CB_Lcr!$DHB121:$DHB121</xm:f>
              <xm:sqref>DHB121</xm:sqref>
            </x14:sparkline>
            <x14:sparkline>
              <xm:f>CB_Lcr!$DHC121:$DHC121</xm:f>
              <xm:sqref>DHC121</xm:sqref>
            </x14:sparkline>
            <x14:sparkline>
              <xm:f>CB_Lcr!$DHD121:$DHD121</xm:f>
              <xm:sqref>DHD121</xm:sqref>
            </x14:sparkline>
            <x14:sparkline>
              <xm:f>CB_Lcr!$DHE121:$DHE121</xm:f>
              <xm:sqref>DHE121</xm:sqref>
            </x14:sparkline>
            <x14:sparkline>
              <xm:f>CB_Lcr!$DHF121:$DHF121</xm:f>
              <xm:sqref>DHF121</xm:sqref>
            </x14:sparkline>
            <x14:sparkline>
              <xm:f>CB_Lcr!$DHG121:$DHG121</xm:f>
              <xm:sqref>DHG121</xm:sqref>
            </x14:sparkline>
            <x14:sparkline>
              <xm:f>CB_Lcr!$DHH121:$DHH121</xm:f>
              <xm:sqref>DHH121</xm:sqref>
            </x14:sparkline>
            <x14:sparkline>
              <xm:f>CB_Lcr!$DHI121:$DHI121</xm:f>
              <xm:sqref>DHI121</xm:sqref>
            </x14:sparkline>
            <x14:sparkline>
              <xm:f>CB_Lcr!$DHJ121:$DHJ121</xm:f>
              <xm:sqref>DHJ121</xm:sqref>
            </x14:sparkline>
            <x14:sparkline>
              <xm:f>CB_Lcr!$DHK121:$DHK121</xm:f>
              <xm:sqref>DHK121</xm:sqref>
            </x14:sparkline>
            <x14:sparkline>
              <xm:f>CB_Lcr!$DHL121:$DHL121</xm:f>
              <xm:sqref>DHL121</xm:sqref>
            </x14:sparkline>
            <x14:sparkline>
              <xm:f>CB_Lcr!$DHM121:$DHM121</xm:f>
              <xm:sqref>DHM121</xm:sqref>
            </x14:sparkline>
            <x14:sparkline>
              <xm:f>CB_Lcr!$DHN121:$DHN121</xm:f>
              <xm:sqref>DHN121</xm:sqref>
            </x14:sparkline>
            <x14:sparkline>
              <xm:f>CB_Lcr!$DHO121:$DHO121</xm:f>
              <xm:sqref>DHO121</xm:sqref>
            </x14:sparkline>
            <x14:sparkline>
              <xm:f>CB_Lcr!$DHP121:$DHP121</xm:f>
              <xm:sqref>DHP121</xm:sqref>
            </x14:sparkline>
            <x14:sparkline>
              <xm:f>CB_Lcr!$DHQ121:$DHQ121</xm:f>
              <xm:sqref>DHQ121</xm:sqref>
            </x14:sparkline>
            <x14:sparkline>
              <xm:f>CB_Lcr!$DHR121:$DHR121</xm:f>
              <xm:sqref>DHR121</xm:sqref>
            </x14:sparkline>
            <x14:sparkline>
              <xm:f>CB_Lcr!$DHS121:$DHS121</xm:f>
              <xm:sqref>DHS121</xm:sqref>
            </x14:sparkline>
            <x14:sparkline>
              <xm:f>CB_Lcr!$DHT121:$DHT121</xm:f>
              <xm:sqref>DHT121</xm:sqref>
            </x14:sparkline>
            <x14:sparkline>
              <xm:f>CB_Lcr!$DHU121:$DHU121</xm:f>
              <xm:sqref>DHU121</xm:sqref>
            </x14:sparkline>
            <x14:sparkline>
              <xm:f>CB_Lcr!$DHV121:$DHV121</xm:f>
              <xm:sqref>DHV121</xm:sqref>
            </x14:sparkline>
            <x14:sparkline>
              <xm:f>CB_Lcr!$DHW121:$DHW121</xm:f>
              <xm:sqref>DHW121</xm:sqref>
            </x14:sparkline>
            <x14:sparkline>
              <xm:f>CB_Lcr!$DHX121:$DHX121</xm:f>
              <xm:sqref>DHX121</xm:sqref>
            </x14:sparkline>
            <x14:sparkline>
              <xm:f>CB_Lcr!$DHY121:$DHY121</xm:f>
              <xm:sqref>DHY121</xm:sqref>
            </x14:sparkline>
            <x14:sparkline>
              <xm:f>CB_Lcr!$DHZ121:$DHZ121</xm:f>
              <xm:sqref>DHZ121</xm:sqref>
            </x14:sparkline>
            <x14:sparkline>
              <xm:f>CB_Lcr!$DIA121:$DIA121</xm:f>
              <xm:sqref>DIA121</xm:sqref>
            </x14:sparkline>
            <x14:sparkline>
              <xm:f>CB_Lcr!$DIB121:$DIB121</xm:f>
              <xm:sqref>DIB121</xm:sqref>
            </x14:sparkline>
            <x14:sparkline>
              <xm:f>CB_Lcr!$DIC121:$DIC121</xm:f>
              <xm:sqref>DIC121</xm:sqref>
            </x14:sparkline>
            <x14:sparkline>
              <xm:f>CB_Lcr!$DID121:$DID121</xm:f>
              <xm:sqref>DID121</xm:sqref>
            </x14:sparkline>
            <x14:sparkline>
              <xm:f>CB_Lcr!$DIE121:$DIE121</xm:f>
              <xm:sqref>DIE121</xm:sqref>
            </x14:sparkline>
            <x14:sparkline>
              <xm:f>CB_Lcr!$DIF121:$DIF121</xm:f>
              <xm:sqref>DIF121</xm:sqref>
            </x14:sparkline>
            <x14:sparkline>
              <xm:f>CB_Lcr!$DIG121:$DIG121</xm:f>
              <xm:sqref>DIG121</xm:sqref>
            </x14:sparkline>
            <x14:sparkline>
              <xm:f>CB_Lcr!$DIH121:$DIH121</xm:f>
              <xm:sqref>DIH121</xm:sqref>
            </x14:sparkline>
            <x14:sparkline>
              <xm:f>CB_Lcr!$DII121:$DII121</xm:f>
              <xm:sqref>DII121</xm:sqref>
            </x14:sparkline>
            <x14:sparkline>
              <xm:f>CB_Lcr!$DIJ121:$DIJ121</xm:f>
              <xm:sqref>DIJ121</xm:sqref>
            </x14:sparkline>
            <x14:sparkline>
              <xm:f>CB_Lcr!$DIK121:$DIK121</xm:f>
              <xm:sqref>DIK121</xm:sqref>
            </x14:sparkline>
            <x14:sparkline>
              <xm:f>CB_Lcr!$DIL121:$DIL121</xm:f>
              <xm:sqref>DIL121</xm:sqref>
            </x14:sparkline>
            <x14:sparkline>
              <xm:f>CB_Lcr!$DIM121:$DIM121</xm:f>
              <xm:sqref>DIM121</xm:sqref>
            </x14:sparkline>
            <x14:sparkline>
              <xm:f>CB_Lcr!$DIN121:$DIN121</xm:f>
              <xm:sqref>DIN121</xm:sqref>
            </x14:sparkline>
            <x14:sparkline>
              <xm:f>CB_Lcr!$DIO121:$DIO121</xm:f>
              <xm:sqref>DIO121</xm:sqref>
            </x14:sparkline>
            <x14:sparkline>
              <xm:f>CB_Lcr!$DIP121:$DIP121</xm:f>
              <xm:sqref>DIP121</xm:sqref>
            </x14:sparkline>
            <x14:sparkline>
              <xm:f>CB_Lcr!$DIQ121:$DIQ121</xm:f>
              <xm:sqref>DIQ121</xm:sqref>
            </x14:sparkline>
            <x14:sparkline>
              <xm:f>CB_Lcr!$DIR121:$DIR121</xm:f>
              <xm:sqref>DIR121</xm:sqref>
            </x14:sparkline>
            <x14:sparkline>
              <xm:f>CB_Lcr!$DIS121:$DIS121</xm:f>
              <xm:sqref>DIS121</xm:sqref>
            </x14:sparkline>
            <x14:sparkline>
              <xm:f>CB_Lcr!$DIT121:$DIT121</xm:f>
              <xm:sqref>DIT121</xm:sqref>
            </x14:sparkline>
            <x14:sparkline>
              <xm:f>CB_Lcr!$DIU121:$DIU121</xm:f>
              <xm:sqref>DIU121</xm:sqref>
            </x14:sparkline>
            <x14:sparkline>
              <xm:f>CB_Lcr!$DIV121:$DIV121</xm:f>
              <xm:sqref>DIV121</xm:sqref>
            </x14:sparkline>
            <x14:sparkline>
              <xm:f>CB_Lcr!$DIW121:$DIW121</xm:f>
              <xm:sqref>DIW121</xm:sqref>
            </x14:sparkline>
            <x14:sparkline>
              <xm:f>CB_Lcr!$DIX121:$DIX121</xm:f>
              <xm:sqref>DIX121</xm:sqref>
            </x14:sparkline>
            <x14:sparkline>
              <xm:f>CB_Lcr!$DIY121:$DIY121</xm:f>
              <xm:sqref>DIY121</xm:sqref>
            </x14:sparkline>
            <x14:sparkline>
              <xm:f>CB_Lcr!$DIZ121:$DIZ121</xm:f>
              <xm:sqref>DIZ121</xm:sqref>
            </x14:sparkline>
            <x14:sparkline>
              <xm:f>CB_Lcr!$DJA121:$DJA121</xm:f>
              <xm:sqref>DJA121</xm:sqref>
            </x14:sparkline>
            <x14:sparkline>
              <xm:f>CB_Lcr!$DJB121:$DJB121</xm:f>
              <xm:sqref>DJB121</xm:sqref>
            </x14:sparkline>
            <x14:sparkline>
              <xm:f>CB_Lcr!$DJC121:$DJC121</xm:f>
              <xm:sqref>DJC121</xm:sqref>
            </x14:sparkline>
            <x14:sparkline>
              <xm:f>CB_Lcr!$DJD121:$DJD121</xm:f>
              <xm:sqref>DJD121</xm:sqref>
            </x14:sparkline>
            <x14:sparkline>
              <xm:f>CB_Lcr!$DJE121:$DJE121</xm:f>
              <xm:sqref>DJE121</xm:sqref>
            </x14:sparkline>
            <x14:sparkline>
              <xm:f>CB_Lcr!$DJF121:$DJF121</xm:f>
              <xm:sqref>DJF121</xm:sqref>
            </x14:sparkline>
            <x14:sparkline>
              <xm:f>CB_Lcr!$DJG121:$DJG121</xm:f>
              <xm:sqref>DJG121</xm:sqref>
            </x14:sparkline>
            <x14:sparkline>
              <xm:f>CB_Lcr!$DJH121:$DJH121</xm:f>
              <xm:sqref>DJH121</xm:sqref>
            </x14:sparkline>
            <x14:sparkline>
              <xm:f>CB_Lcr!$DJI121:$DJI121</xm:f>
              <xm:sqref>DJI121</xm:sqref>
            </x14:sparkline>
            <x14:sparkline>
              <xm:f>CB_Lcr!$DJJ121:$DJJ121</xm:f>
              <xm:sqref>DJJ121</xm:sqref>
            </x14:sparkline>
            <x14:sparkline>
              <xm:f>CB_Lcr!$DJK121:$DJK121</xm:f>
              <xm:sqref>DJK121</xm:sqref>
            </x14:sparkline>
            <x14:sparkline>
              <xm:f>CB_Lcr!$DJL121:$DJL121</xm:f>
              <xm:sqref>DJL121</xm:sqref>
            </x14:sparkline>
            <x14:sparkline>
              <xm:f>CB_Lcr!$DJM121:$DJM121</xm:f>
              <xm:sqref>DJM121</xm:sqref>
            </x14:sparkline>
            <x14:sparkline>
              <xm:f>CB_Lcr!$DJN121:$DJN121</xm:f>
              <xm:sqref>DJN121</xm:sqref>
            </x14:sparkline>
            <x14:sparkline>
              <xm:f>CB_Lcr!$DJO121:$DJO121</xm:f>
              <xm:sqref>DJO121</xm:sqref>
            </x14:sparkline>
            <x14:sparkline>
              <xm:f>CB_Lcr!$DJP121:$DJP121</xm:f>
              <xm:sqref>DJP121</xm:sqref>
            </x14:sparkline>
            <x14:sparkline>
              <xm:f>CB_Lcr!$DJQ121:$DJQ121</xm:f>
              <xm:sqref>DJQ121</xm:sqref>
            </x14:sparkline>
            <x14:sparkline>
              <xm:f>CB_Lcr!$DJR121:$DJR121</xm:f>
              <xm:sqref>DJR121</xm:sqref>
            </x14:sparkline>
            <x14:sparkline>
              <xm:f>CB_Lcr!$DJS121:$DJS121</xm:f>
              <xm:sqref>DJS121</xm:sqref>
            </x14:sparkline>
            <x14:sparkline>
              <xm:f>CB_Lcr!$DJT121:$DJT121</xm:f>
              <xm:sqref>DJT121</xm:sqref>
            </x14:sparkline>
            <x14:sparkline>
              <xm:f>CB_Lcr!$DJU121:$DJU121</xm:f>
              <xm:sqref>DJU121</xm:sqref>
            </x14:sparkline>
            <x14:sparkline>
              <xm:f>CB_Lcr!$DJV121:$DJV121</xm:f>
              <xm:sqref>DJV121</xm:sqref>
            </x14:sparkline>
            <x14:sparkline>
              <xm:f>CB_Lcr!$DJW121:$DJW121</xm:f>
              <xm:sqref>DJW121</xm:sqref>
            </x14:sparkline>
            <x14:sparkline>
              <xm:f>CB_Lcr!$DJX121:$DJX121</xm:f>
              <xm:sqref>DJX121</xm:sqref>
            </x14:sparkline>
            <x14:sparkline>
              <xm:f>CB_Lcr!$DJY121:$DJY121</xm:f>
              <xm:sqref>DJY121</xm:sqref>
            </x14:sparkline>
            <x14:sparkline>
              <xm:f>CB_Lcr!$DJZ121:$DJZ121</xm:f>
              <xm:sqref>DJZ121</xm:sqref>
            </x14:sparkline>
            <x14:sparkline>
              <xm:f>CB_Lcr!$DKA121:$DKA121</xm:f>
              <xm:sqref>DKA121</xm:sqref>
            </x14:sparkline>
            <x14:sparkline>
              <xm:f>CB_Lcr!$DKB121:$DKB121</xm:f>
              <xm:sqref>DKB121</xm:sqref>
            </x14:sparkline>
            <x14:sparkline>
              <xm:f>CB_Lcr!$DKC121:$DKC121</xm:f>
              <xm:sqref>DKC121</xm:sqref>
            </x14:sparkline>
            <x14:sparkline>
              <xm:f>CB_Lcr!$DKD121:$DKD121</xm:f>
              <xm:sqref>DKD121</xm:sqref>
            </x14:sparkline>
            <x14:sparkline>
              <xm:f>CB_Lcr!$DKE121:$DKE121</xm:f>
              <xm:sqref>DKE121</xm:sqref>
            </x14:sparkline>
            <x14:sparkline>
              <xm:f>CB_Lcr!$DKF121:$DKF121</xm:f>
              <xm:sqref>DKF121</xm:sqref>
            </x14:sparkline>
            <x14:sparkline>
              <xm:f>CB_Lcr!$DKG121:$DKG121</xm:f>
              <xm:sqref>DKG121</xm:sqref>
            </x14:sparkline>
            <x14:sparkline>
              <xm:f>CB_Lcr!$DKH121:$DKH121</xm:f>
              <xm:sqref>DKH121</xm:sqref>
            </x14:sparkline>
            <x14:sparkline>
              <xm:f>CB_Lcr!$DKI121:$DKI121</xm:f>
              <xm:sqref>DKI121</xm:sqref>
            </x14:sparkline>
            <x14:sparkline>
              <xm:f>CB_Lcr!$DKJ121:$DKJ121</xm:f>
              <xm:sqref>DKJ121</xm:sqref>
            </x14:sparkline>
            <x14:sparkline>
              <xm:f>CB_Lcr!$DKK121:$DKK121</xm:f>
              <xm:sqref>DKK121</xm:sqref>
            </x14:sparkline>
            <x14:sparkline>
              <xm:f>CB_Lcr!$DKL121:$DKL121</xm:f>
              <xm:sqref>DKL121</xm:sqref>
            </x14:sparkline>
            <x14:sparkline>
              <xm:f>CB_Lcr!$DKM121:$DKM121</xm:f>
              <xm:sqref>DKM121</xm:sqref>
            </x14:sparkline>
            <x14:sparkline>
              <xm:f>CB_Lcr!$DKN121:$DKN121</xm:f>
              <xm:sqref>DKN121</xm:sqref>
            </x14:sparkline>
            <x14:sparkline>
              <xm:f>CB_Lcr!$DKO121:$DKO121</xm:f>
              <xm:sqref>DKO121</xm:sqref>
            </x14:sparkline>
            <x14:sparkline>
              <xm:f>CB_Lcr!$DKP121:$DKP121</xm:f>
              <xm:sqref>DKP121</xm:sqref>
            </x14:sparkline>
            <x14:sparkline>
              <xm:f>CB_Lcr!$DKQ121:$DKQ121</xm:f>
              <xm:sqref>DKQ121</xm:sqref>
            </x14:sparkline>
            <x14:sparkline>
              <xm:f>CB_Lcr!$DKR121:$DKR121</xm:f>
              <xm:sqref>DKR121</xm:sqref>
            </x14:sparkline>
            <x14:sparkline>
              <xm:f>CB_Lcr!$DKS121:$DKS121</xm:f>
              <xm:sqref>DKS121</xm:sqref>
            </x14:sparkline>
            <x14:sparkline>
              <xm:f>CB_Lcr!$DKT121:$DKT121</xm:f>
              <xm:sqref>DKT121</xm:sqref>
            </x14:sparkline>
            <x14:sparkline>
              <xm:f>CB_Lcr!$DKU121:$DKU121</xm:f>
              <xm:sqref>DKU121</xm:sqref>
            </x14:sparkline>
            <x14:sparkline>
              <xm:f>CB_Lcr!$DKV121:$DKV121</xm:f>
              <xm:sqref>DKV121</xm:sqref>
            </x14:sparkline>
            <x14:sparkline>
              <xm:f>CB_Lcr!$DKW121:$DKW121</xm:f>
              <xm:sqref>DKW121</xm:sqref>
            </x14:sparkline>
            <x14:sparkline>
              <xm:f>CB_Lcr!$DKX121:$DKX121</xm:f>
              <xm:sqref>DKX121</xm:sqref>
            </x14:sparkline>
            <x14:sparkline>
              <xm:f>CB_Lcr!$DKY121:$DKY121</xm:f>
              <xm:sqref>DKY121</xm:sqref>
            </x14:sparkline>
            <x14:sparkline>
              <xm:f>CB_Lcr!$DKZ121:$DKZ121</xm:f>
              <xm:sqref>DKZ121</xm:sqref>
            </x14:sparkline>
            <x14:sparkline>
              <xm:f>CB_Lcr!$DLA121:$DLA121</xm:f>
              <xm:sqref>DLA121</xm:sqref>
            </x14:sparkline>
            <x14:sparkline>
              <xm:f>CB_Lcr!$DLB121:$DLB121</xm:f>
              <xm:sqref>DLB121</xm:sqref>
            </x14:sparkline>
            <x14:sparkline>
              <xm:f>CB_Lcr!$DLC121:$DLC121</xm:f>
              <xm:sqref>DLC121</xm:sqref>
            </x14:sparkline>
            <x14:sparkline>
              <xm:f>CB_Lcr!$DLD121:$DLD121</xm:f>
              <xm:sqref>DLD121</xm:sqref>
            </x14:sparkline>
            <x14:sparkline>
              <xm:f>CB_Lcr!$DLE121:$DLE121</xm:f>
              <xm:sqref>DLE121</xm:sqref>
            </x14:sparkline>
            <x14:sparkline>
              <xm:f>CB_Lcr!$DLF121:$DLF121</xm:f>
              <xm:sqref>DLF121</xm:sqref>
            </x14:sparkline>
            <x14:sparkline>
              <xm:f>CB_Lcr!$DLG121:$DLG121</xm:f>
              <xm:sqref>DLG121</xm:sqref>
            </x14:sparkline>
            <x14:sparkline>
              <xm:f>CB_Lcr!$DLH121:$DLH121</xm:f>
              <xm:sqref>DLH121</xm:sqref>
            </x14:sparkline>
            <x14:sparkline>
              <xm:f>CB_Lcr!$DLI121:$DLI121</xm:f>
              <xm:sqref>DLI121</xm:sqref>
            </x14:sparkline>
            <x14:sparkline>
              <xm:f>CB_Lcr!$DLJ121:$DLJ121</xm:f>
              <xm:sqref>DLJ121</xm:sqref>
            </x14:sparkline>
            <x14:sparkline>
              <xm:f>CB_Lcr!$DLK121:$DLK121</xm:f>
              <xm:sqref>DLK121</xm:sqref>
            </x14:sparkline>
            <x14:sparkline>
              <xm:f>CB_Lcr!$DLL121:$DLL121</xm:f>
              <xm:sqref>DLL121</xm:sqref>
            </x14:sparkline>
            <x14:sparkline>
              <xm:f>CB_Lcr!$DLM121:$DLM121</xm:f>
              <xm:sqref>DLM121</xm:sqref>
            </x14:sparkline>
            <x14:sparkline>
              <xm:f>CB_Lcr!$DLN121:$DLN121</xm:f>
              <xm:sqref>DLN121</xm:sqref>
            </x14:sparkline>
            <x14:sparkline>
              <xm:f>CB_Lcr!$DLO121:$DLO121</xm:f>
              <xm:sqref>DLO121</xm:sqref>
            </x14:sparkline>
            <x14:sparkline>
              <xm:f>CB_Lcr!$DLP121:$DLP121</xm:f>
              <xm:sqref>DLP121</xm:sqref>
            </x14:sparkline>
            <x14:sparkline>
              <xm:f>CB_Lcr!$DLQ121:$DLQ121</xm:f>
              <xm:sqref>DLQ121</xm:sqref>
            </x14:sparkline>
            <x14:sparkline>
              <xm:f>CB_Lcr!$DLR121:$DLR121</xm:f>
              <xm:sqref>DLR121</xm:sqref>
            </x14:sparkline>
            <x14:sparkline>
              <xm:f>CB_Lcr!$DLS121:$DLS121</xm:f>
              <xm:sqref>DLS121</xm:sqref>
            </x14:sparkline>
            <x14:sparkline>
              <xm:f>CB_Lcr!$DLT121:$DLT121</xm:f>
              <xm:sqref>DLT121</xm:sqref>
            </x14:sparkline>
            <x14:sparkline>
              <xm:f>CB_Lcr!$DLU121:$DLU121</xm:f>
              <xm:sqref>DLU121</xm:sqref>
            </x14:sparkline>
            <x14:sparkline>
              <xm:f>CB_Lcr!$DLV121:$DLV121</xm:f>
              <xm:sqref>DLV121</xm:sqref>
            </x14:sparkline>
            <x14:sparkline>
              <xm:f>CB_Lcr!$DLW121:$DLW121</xm:f>
              <xm:sqref>DLW121</xm:sqref>
            </x14:sparkline>
            <x14:sparkline>
              <xm:f>CB_Lcr!$DLX121:$DLX121</xm:f>
              <xm:sqref>DLX121</xm:sqref>
            </x14:sparkline>
            <x14:sparkline>
              <xm:f>CB_Lcr!$DLY121:$DLY121</xm:f>
              <xm:sqref>DLY121</xm:sqref>
            </x14:sparkline>
            <x14:sparkline>
              <xm:f>CB_Lcr!$DLZ121:$DLZ121</xm:f>
              <xm:sqref>DLZ121</xm:sqref>
            </x14:sparkline>
            <x14:sparkline>
              <xm:f>CB_Lcr!$DMA121:$DMA121</xm:f>
              <xm:sqref>DMA121</xm:sqref>
            </x14:sparkline>
            <x14:sparkline>
              <xm:f>CB_Lcr!$DMB121:$DMB121</xm:f>
              <xm:sqref>DMB121</xm:sqref>
            </x14:sparkline>
            <x14:sparkline>
              <xm:f>CB_Lcr!$DMC121:$DMC121</xm:f>
              <xm:sqref>DMC121</xm:sqref>
            </x14:sparkline>
            <x14:sparkline>
              <xm:f>CB_Lcr!$DMD121:$DMD121</xm:f>
              <xm:sqref>DMD121</xm:sqref>
            </x14:sparkline>
            <x14:sparkline>
              <xm:f>CB_Lcr!$DME121:$DME121</xm:f>
              <xm:sqref>DME121</xm:sqref>
            </x14:sparkline>
            <x14:sparkline>
              <xm:f>CB_Lcr!$DMF121:$DMF121</xm:f>
              <xm:sqref>DMF121</xm:sqref>
            </x14:sparkline>
            <x14:sparkline>
              <xm:f>CB_Lcr!$DMG121:$DMG121</xm:f>
              <xm:sqref>DMG121</xm:sqref>
            </x14:sparkline>
            <x14:sparkline>
              <xm:f>CB_Lcr!$DMH121:$DMH121</xm:f>
              <xm:sqref>DMH121</xm:sqref>
            </x14:sparkline>
            <x14:sparkline>
              <xm:f>CB_Lcr!$DMI121:$DMI121</xm:f>
              <xm:sqref>DMI121</xm:sqref>
            </x14:sparkline>
            <x14:sparkline>
              <xm:f>CB_Lcr!$DMJ121:$DMJ121</xm:f>
              <xm:sqref>DMJ121</xm:sqref>
            </x14:sparkline>
            <x14:sparkline>
              <xm:f>CB_Lcr!$DMK121:$DMK121</xm:f>
              <xm:sqref>DMK121</xm:sqref>
            </x14:sparkline>
            <x14:sparkline>
              <xm:f>CB_Lcr!$DML121:$DML121</xm:f>
              <xm:sqref>DML121</xm:sqref>
            </x14:sparkline>
            <x14:sparkline>
              <xm:f>CB_Lcr!$DMM121:$DMM121</xm:f>
              <xm:sqref>DMM121</xm:sqref>
            </x14:sparkline>
            <x14:sparkline>
              <xm:f>CB_Lcr!$DMN121:$DMN121</xm:f>
              <xm:sqref>DMN121</xm:sqref>
            </x14:sparkline>
            <x14:sparkline>
              <xm:f>CB_Lcr!$DMO121:$DMO121</xm:f>
              <xm:sqref>DMO121</xm:sqref>
            </x14:sparkline>
            <x14:sparkline>
              <xm:f>CB_Lcr!$DMP121:$DMP121</xm:f>
              <xm:sqref>DMP121</xm:sqref>
            </x14:sparkline>
            <x14:sparkline>
              <xm:f>CB_Lcr!$DMQ121:$DMQ121</xm:f>
              <xm:sqref>DMQ121</xm:sqref>
            </x14:sparkline>
            <x14:sparkline>
              <xm:f>CB_Lcr!$DMR121:$DMR121</xm:f>
              <xm:sqref>DMR121</xm:sqref>
            </x14:sparkline>
            <x14:sparkline>
              <xm:f>CB_Lcr!$DMS121:$DMS121</xm:f>
              <xm:sqref>DMS121</xm:sqref>
            </x14:sparkline>
            <x14:sparkline>
              <xm:f>CB_Lcr!$DMT121:$DMT121</xm:f>
              <xm:sqref>DMT121</xm:sqref>
            </x14:sparkline>
            <x14:sparkline>
              <xm:f>CB_Lcr!$DMU121:$DMU121</xm:f>
              <xm:sqref>DMU121</xm:sqref>
            </x14:sparkline>
            <x14:sparkline>
              <xm:f>CB_Lcr!$DMV121:$DMV121</xm:f>
              <xm:sqref>DMV121</xm:sqref>
            </x14:sparkline>
            <x14:sparkline>
              <xm:f>CB_Lcr!$DMW121:$DMW121</xm:f>
              <xm:sqref>DMW121</xm:sqref>
            </x14:sparkline>
            <x14:sparkline>
              <xm:f>CB_Lcr!$DMX121:$DMX121</xm:f>
              <xm:sqref>DMX121</xm:sqref>
            </x14:sparkline>
            <x14:sparkline>
              <xm:f>CB_Lcr!$DMY121:$DMY121</xm:f>
              <xm:sqref>DMY121</xm:sqref>
            </x14:sparkline>
            <x14:sparkline>
              <xm:f>CB_Lcr!$DMZ121:$DMZ121</xm:f>
              <xm:sqref>DMZ121</xm:sqref>
            </x14:sparkline>
            <x14:sparkline>
              <xm:f>CB_Lcr!$DNA121:$DNA121</xm:f>
              <xm:sqref>DNA121</xm:sqref>
            </x14:sparkline>
            <x14:sparkline>
              <xm:f>CB_Lcr!$DNB121:$DNB121</xm:f>
              <xm:sqref>DNB121</xm:sqref>
            </x14:sparkline>
            <x14:sparkline>
              <xm:f>CB_Lcr!$DNC121:$DNC121</xm:f>
              <xm:sqref>DNC121</xm:sqref>
            </x14:sparkline>
            <x14:sparkline>
              <xm:f>CB_Lcr!$DND121:$DND121</xm:f>
              <xm:sqref>DND121</xm:sqref>
            </x14:sparkline>
            <x14:sparkline>
              <xm:f>CB_Lcr!$DNE121:$DNE121</xm:f>
              <xm:sqref>DNE121</xm:sqref>
            </x14:sparkline>
            <x14:sparkline>
              <xm:f>CB_Lcr!$DNF121:$DNF121</xm:f>
              <xm:sqref>DNF121</xm:sqref>
            </x14:sparkline>
            <x14:sparkline>
              <xm:f>CB_Lcr!$DNG121:$DNG121</xm:f>
              <xm:sqref>DNG121</xm:sqref>
            </x14:sparkline>
            <x14:sparkline>
              <xm:f>CB_Lcr!$DNH121:$DNH121</xm:f>
              <xm:sqref>DNH121</xm:sqref>
            </x14:sparkline>
            <x14:sparkline>
              <xm:f>CB_Lcr!$DNI121:$DNI121</xm:f>
              <xm:sqref>DNI121</xm:sqref>
            </x14:sparkline>
            <x14:sparkline>
              <xm:f>CB_Lcr!$DNJ121:$DNJ121</xm:f>
              <xm:sqref>DNJ121</xm:sqref>
            </x14:sparkline>
            <x14:sparkline>
              <xm:f>CB_Lcr!$DNK121:$DNK121</xm:f>
              <xm:sqref>DNK121</xm:sqref>
            </x14:sparkline>
            <x14:sparkline>
              <xm:f>CB_Lcr!$DNL121:$DNL121</xm:f>
              <xm:sqref>DNL121</xm:sqref>
            </x14:sparkline>
            <x14:sparkline>
              <xm:f>CB_Lcr!$DNM121:$DNM121</xm:f>
              <xm:sqref>DNM121</xm:sqref>
            </x14:sparkline>
            <x14:sparkline>
              <xm:f>CB_Lcr!$DNN121:$DNN121</xm:f>
              <xm:sqref>DNN121</xm:sqref>
            </x14:sparkline>
            <x14:sparkline>
              <xm:f>CB_Lcr!$DNO121:$DNO121</xm:f>
              <xm:sqref>DNO121</xm:sqref>
            </x14:sparkline>
            <x14:sparkline>
              <xm:f>CB_Lcr!$DNP121:$DNP121</xm:f>
              <xm:sqref>DNP121</xm:sqref>
            </x14:sparkline>
            <x14:sparkline>
              <xm:f>CB_Lcr!$DNQ121:$DNQ121</xm:f>
              <xm:sqref>DNQ121</xm:sqref>
            </x14:sparkline>
            <x14:sparkline>
              <xm:f>CB_Lcr!$DNR121:$DNR121</xm:f>
              <xm:sqref>DNR121</xm:sqref>
            </x14:sparkline>
            <x14:sparkline>
              <xm:f>CB_Lcr!$DNS121:$DNS121</xm:f>
              <xm:sqref>DNS121</xm:sqref>
            </x14:sparkline>
            <x14:sparkline>
              <xm:f>CB_Lcr!$DNT121:$DNT121</xm:f>
              <xm:sqref>DNT121</xm:sqref>
            </x14:sparkline>
            <x14:sparkline>
              <xm:f>CB_Lcr!$DNU121:$DNU121</xm:f>
              <xm:sqref>DNU121</xm:sqref>
            </x14:sparkline>
            <x14:sparkline>
              <xm:f>CB_Lcr!$DNV121:$DNV121</xm:f>
              <xm:sqref>DNV121</xm:sqref>
            </x14:sparkline>
            <x14:sparkline>
              <xm:f>CB_Lcr!$DNW121:$DNW121</xm:f>
              <xm:sqref>DNW121</xm:sqref>
            </x14:sparkline>
            <x14:sparkline>
              <xm:f>CB_Lcr!$DNX121:$DNX121</xm:f>
              <xm:sqref>DNX121</xm:sqref>
            </x14:sparkline>
            <x14:sparkline>
              <xm:f>CB_Lcr!$DNY121:$DNY121</xm:f>
              <xm:sqref>DNY121</xm:sqref>
            </x14:sparkline>
            <x14:sparkline>
              <xm:f>CB_Lcr!$DNZ121:$DNZ121</xm:f>
              <xm:sqref>DNZ121</xm:sqref>
            </x14:sparkline>
            <x14:sparkline>
              <xm:f>CB_Lcr!$DOA121:$DOA121</xm:f>
              <xm:sqref>DOA121</xm:sqref>
            </x14:sparkline>
            <x14:sparkline>
              <xm:f>CB_Lcr!$DOB121:$DOB121</xm:f>
              <xm:sqref>DOB121</xm:sqref>
            </x14:sparkline>
            <x14:sparkline>
              <xm:f>CB_Lcr!$DOC121:$DOC121</xm:f>
              <xm:sqref>DOC121</xm:sqref>
            </x14:sparkline>
            <x14:sparkline>
              <xm:f>CB_Lcr!$DOD121:$DOD121</xm:f>
              <xm:sqref>DOD121</xm:sqref>
            </x14:sparkline>
            <x14:sparkline>
              <xm:f>CB_Lcr!$DOE121:$DOE121</xm:f>
              <xm:sqref>DOE121</xm:sqref>
            </x14:sparkline>
            <x14:sparkline>
              <xm:f>CB_Lcr!$DOF121:$DOF121</xm:f>
              <xm:sqref>DOF121</xm:sqref>
            </x14:sparkline>
            <x14:sparkline>
              <xm:f>CB_Lcr!$DOG121:$DOG121</xm:f>
              <xm:sqref>DOG121</xm:sqref>
            </x14:sparkline>
            <x14:sparkline>
              <xm:f>CB_Lcr!$DOH121:$DOH121</xm:f>
              <xm:sqref>DOH121</xm:sqref>
            </x14:sparkline>
            <x14:sparkline>
              <xm:f>CB_Lcr!$DOI121:$DOI121</xm:f>
              <xm:sqref>DOI121</xm:sqref>
            </x14:sparkline>
            <x14:sparkline>
              <xm:f>CB_Lcr!$DOJ121:$DOJ121</xm:f>
              <xm:sqref>DOJ121</xm:sqref>
            </x14:sparkline>
            <x14:sparkline>
              <xm:f>CB_Lcr!$DOK121:$DOK121</xm:f>
              <xm:sqref>DOK121</xm:sqref>
            </x14:sparkline>
            <x14:sparkline>
              <xm:f>CB_Lcr!$DOL121:$DOL121</xm:f>
              <xm:sqref>DOL121</xm:sqref>
            </x14:sparkline>
            <x14:sparkline>
              <xm:f>CB_Lcr!$DOM121:$DOM121</xm:f>
              <xm:sqref>DOM121</xm:sqref>
            </x14:sparkline>
            <x14:sparkline>
              <xm:f>CB_Lcr!$DON121:$DON121</xm:f>
              <xm:sqref>DON121</xm:sqref>
            </x14:sparkline>
            <x14:sparkline>
              <xm:f>CB_Lcr!$DOO121:$DOO121</xm:f>
              <xm:sqref>DOO121</xm:sqref>
            </x14:sparkline>
            <x14:sparkline>
              <xm:f>CB_Lcr!$DOP121:$DOP121</xm:f>
              <xm:sqref>DOP121</xm:sqref>
            </x14:sparkline>
            <x14:sparkline>
              <xm:f>CB_Lcr!$DOQ121:$DOQ121</xm:f>
              <xm:sqref>DOQ121</xm:sqref>
            </x14:sparkline>
            <x14:sparkline>
              <xm:f>CB_Lcr!$DOR121:$DOR121</xm:f>
              <xm:sqref>DOR121</xm:sqref>
            </x14:sparkline>
            <x14:sparkline>
              <xm:f>CB_Lcr!$DOS121:$DOS121</xm:f>
              <xm:sqref>DOS121</xm:sqref>
            </x14:sparkline>
            <x14:sparkline>
              <xm:f>CB_Lcr!$DOT121:$DOT121</xm:f>
              <xm:sqref>DOT121</xm:sqref>
            </x14:sparkline>
            <x14:sparkline>
              <xm:f>CB_Lcr!$DOU121:$DOU121</xm:f>
              <xm:sqref>DOU121</xm:sqref>
            </x14:sparkline>
            <x14:sparkline>
              <xm:f>CB_Lcr!$DOV121:$DOV121</xm:f>
              <xm:sqref>DOV121</xm:sqref>
            </x14:sparkline>
            <x14:sparkline>
              <xm:f>CB_Lcr!$DOW121:$DOW121</xm:f>
              <xm:sqref>DOW121</xm:sqref>
            </x14:sparkline>
            <x14:sparkline>
              <xm:f>CB_Lcr!$DOX121:$DOX121</xm:f>
              <xm:sqref>DOX121</xm:sqref>
            </x14:sparkline>
            <x14:sparkline>
              <xm:f>CB_Lcr!$DOY121:$DOY121</xm:f>
              <xm:sqref>DOY121</xm:sqref>
            </x14:sparkline>
            <x14:sparkline>
              <xm:f>CB_Lcr!$DOZ121:$DOZ121</xm:f>
              <xm:sqref>DOZ121</xm:sqref>
            </x14:sparkline>
            <x14:sparkline>
              <xm:f>CB_Lcr!$DPA121:$DPA121</xm:f>
              <xm:sqref>DPA121</xm:sqref>
            </x14:sparkline>
            <x14:sparkline>
              <xm:f>CB_Lcr!$DPB121:$DPB121</xm:f>
              <xm:sqref>DPB121</xm:sqref>
            </x14:sparkline>
            <x14:sparkline>
              <xm:f>CB_Lcr!$DPC121:$DPC121</xm:f>
              <xm:sqref>DPC121</xm:sqref>
            </x14:sparkline>
            <x14:sparkline>
              <xm:f>CB_Lcr!$DPD121:$DPD121</xm:f>
              <xm:sqref>DPD121</xm:sqref>
            </x14:sparkline>
            <x14:sparkline>
              <xm:f>CB_Lcr!$DPE121:$DPE121</xm:f>
              <xm:sqref>DPE121</xm:sqref>
            </x14:sparkline>
            <x14:sparkline>
              <xm:f>CB_Lcr!$DPF121:$DPF121</xm:f>
              <xm:sqref>DPF121</xm:sqref>
            </x14:sparkline>
            <x14:sparkline>
              <xm:f>CB_Lcr!$DPG121:$DPG121</xm:f>
              <xm:sqref>DPG121</xm:sqref>
            </x14:sparkline>
            <x14:sparkline>
              <xm:f>CB_Lcr!$DPH121:$DPH121</xm:f>
              <xm:sqref>DPH121</xm:sqref>
            </x14:sparkline>
            <x14:sparkline>
              <xm:f>CB_Lcr!$DPI121:$DPI121</xm:f>
              <xm:sqref>DPI121</xm:sqref>
            </x14:sparkline>
            <x14:sparkline>
              <xm:f>CB_Lcr!$DPJ121:$DPJ121</xm:f>
              <xm:sqref>DPJ121</xm:sqref>
            </x14:sparkline>
            <x14:sparkline>
              <xm:f>CB_Lcr!$DPK121:$DPK121</xm:f>
              <xm:sqref>DPK121</xm:sqref>
            </x14:sparkline>
            <x14:sparkline>
              <xm:f>CB_Lcr!$DPL121:$DPL121</xm:f>
              <xm:sqref>DPL121</xm:sqref>
            </x14:sparkline>
            <x14:sparkline>
              <xm:f>CB_Lcr!$DPM121:$DPM121</xm:f>
              <xm:sqref>DPM121</xm:sqref>
            </x14:sparkline>
            <x14:sparkline>
              <xm:f>CB_Lcr!$DPN121:$DPN121</xm:f>
              <xm:sqref>DPN121</xm:sqref>
            </x14:sparkline>
            <x14:sparkline>
              <xm:f>CB_Lcr!$DPO121:$DPO121</xm:f>
              <xm:sqref>DPO121</xm:sqref>
            </x14:sparkline>
            <x14:sparkline>
              <xm:f>CB_Lcr!$DPP121:$DPP121</xm:f>
              <xm:sqref>DPP121</xm:sqref>
            </x14:sparkline>
            <x14:sparkline>
              <xm:f>CB_Lcr!$DPQ121:$DPQ121</xm:f>
              <xm:sqref>DPQ121</xm:sqref>
            </x14:sparkline>
            <x14:sparkline>
              <xm:f>CB_Lcr!$DPR121:$DPR121</xm:f>
              <xm:sqref>DPR121</xm:sqref>
            </x14:sparkline>
            <x14:sparkline>
              <xm:f>CB_Lcr!$DPS121:$DPS121</xm:f>
              <xm:sqref>DPS121</xm:sqref>
            </x14:sparkline>
            <x14:sparkline>
              <xm:f>CB_Lcr!$DPT121:$DPT121</xm:f>
              <xm:sqref>DPT121</xm:sqref>
            </x14:sparkline>
            <x14:sparkline>
              <xm:f>CB_Lcr!$DPU121:$DPU121</xm:f>
              <xm:sqref>DPU121</xm:sqref>
            </x14:sparkline>
            <x14:sparkline>
              <xm:f>CB_Lcr!$DPV121:$DPV121</xm:f>
              <xm:sqref>DPV121</xm:sqref>
            </x14:sparkline>
            <x14:sparkline>
              <xm:f>CB_Lcr!$DPW121:$DPW121</xm:f>
              <xm:sqref>DPW121</xm:sqref>
            </x14:sparkline>
            <x14:sparkline>
              <xm:f>CB_Lcr!$DPX121:$DPX121</xm:f>
              <xm:sqref>DPX121</xm:sqref>
            </x14:sparkline>
            <x14:sparkline>
              <xm:f>CB_Lcr!$DPY121:$DPY121</xm:f>
              <xm:sqref>DPY121</xm:sqref>
            </x14:sparkline>
            <x14:sparkline>
              <xm:f>CB_Lcr!$DPZ121:$DPZ121</xm:f>
              <xm:sqref>DPZ121</xm:sqref>
            </x14:sparkline>
            <x14:sparkline>
              <xm:f>CB_Lcr!$DQA121:$DQA121</xm:f>
              <xm:sqref>DQA121</xm:sqref>
            </x14:sparkline>
            <x14:sparkline>
              <xm:f>CB_Lcr!$DQB121:$DQB121</xm:f>
              <xm:sqref>DQB121</xm:sqref>
            </x14:sparkline>
            <x14:sparkline>
              <xm:f>CB_Lcr!$DQC121:$DQC121</xm:f>
              <xm:sqref>DQC121</xm:sqref>
            </x14:sparkline>
            <x14:sparkline>
              <xm:f>CB_Lcr!$DQD121:$DQD121</xm:f>
              <xm:sqref>DQD121</xm:sqref>
            </x14:sparkline>
            <x14:sparkline>
              <xm:f>CB_Lcr!$DQE121:$DQE121</xm:f>
              <xm:sqref>DQE121</xm:sqref>
            </x14:sparkline>
            <x14:sparkline>
              <xm:f>CB_Lcr!$DQF121:$DQF121</xm:f>
              <xm:sqref>DQF121</xm:sqref>
            </x14:sparkline>
            <x14:sparkline>
              <xm:f>CB_Lcr!$DQG121:$DQG121</xm:f>
              <xm:sqref>DQG121</xm:sqref>
            </x14:sparkline>
            <x14:sparkline>
              <xm:f>CB_Lcr!$DQH121:$DQH121</xm:f>
              <xm:sqref>DQH121</xm:sqref>
            </x14:sparkline>
            <x14:sparkline>
              <xm:f>CB_Lcr!$DQI121:$DQI121</xm:f>
              <xm:sqref>DQI121</xm:sqref>
            </x14:sparkline>
            <x14:sparkline>
              <xm:f>CB_Lcr!$DQJ121:$DQJ121</xm:f>
              <xm:sqref>DQJ121</xm:sqref>
            </x14:sparkline>
            <x14:sparkline>
              <xm:f>CB_Lcr!$DQK121:$DQK121</xm:f>
              <xm:sqref>DQK121</xm:sqref>
            </x14:sparkline>
            <x14:sparkline>
              <xm:f>CB_Lcr!$DQL121:$DQL121</xm:f>
              <xm:sqref>DQL121</xm:sqref>
            </x14:sparkline>
            <x14:sparkline>
              <xm:f>CB_Lcr!$DQM121:$DQM121</xm:f>
              <xm:sqref>DQM121</xm:sqref>
            </x14:sparkline>
            <x14:sparkline>
              <xm:f>CB_Lcr!$DQN121:$DQN121</xm:f>
              <xm:sqref>DQN121</xm:sqref>
            </x14:sparkline>
            <x14:sparkline>
              <xm:f>CB_Lcr!$DQO121:$DQO121</xm:f>
              <xm:sqref>DQO121</xm:sqref>
            </x14:sparkline>
            <x14:sparkline>
              <xm:f>CB_Lcr!$DQP121:$DQP121</xm:f>
              <xm:sqref>DQP121</xm:sqref>
            </x14:sparkline>
            <x14:sparkline>
              <xm:f>CB_Lcr!$DQQ121:$DQQ121</xm:f>
              <xm:sqref>DQQ121</xm:sqref>
            </x14:sparkline>
            <x14:sparkline>
              <xm:f>CB_Lcr!$DQR121:$DQR121</xm:f>
              <xm:sqref>DQR121</xm:sqref>
            </x14:sparkline>
            <x14:sparkline>
              <xm:f>CB_Lcr!$DQS121:$DQS121</xm:f>
              <xm:sqref>DQS121</xm:sqref>
            </x14:sparkline>
            <x14:sparkline>
              <xm:f>CB_Lcr!$DQT121:$DQT121</xm:f>
              <xm:sqref>DQT121</xm:sqref>
            </x14:sparkline>
            <x14:sparkline>
              <xm:f>CB_Lcr!$DQU121:$DQU121</xm:f>
              <xm:sqref>DQU121</xm:sqref>
            </x14:sparkline>
            <x14:sparkline>
              <xm:f>CB_Lcr!$DQV121:$DQV121</xm:f>
              <xm:sqref>DQV121</xm:sqref>
            </x14:sparkline>
            <x14:sparkline>
              <xm:f>CB_Lcr!$DQW121:$DQW121</xm:f>
              <xm:sqref>DQW121</xm:sqref>
            </x14:sparkline>
            <x14:sparkline>
              <xm:f>CB_Lcr!$DQX121:$DQX121</xm:f>
              <xm:sqref>DQX121</xm:sqref>
            </x14:sparkline>
            <x14:sparkline>
              <xm:f>CB_Lcr!$DQY121:$DQY121</xm:f>
              <xm:sqref>DQY121</xm:sqref>
            </x14:sparkline>
            <x14:sparkline>
              <xm:f>CB_Lcr!$DQZ121:$DQZ121</xm:f>
              <xm:sqref>DQZ121</xm:sqref>
            </x14:sparkline>
            <x14:sparkline>
              <xm:f>CB_Lcr!$DRA121:$DRA121</xm:f>
              <xm:sqref>DRA121</xm:sqref>
            </x14:sparkline>
            <x14:sparkline>
              <xm:f>CB_Lcr!$DRB121:$DRB121</xm:f>
              <xm:sqref>DRB121</xm:sqref>
            </x14:sparkline>
            <x14:sparkline>
              <xm:f>CB_Lcr!$DRC121:$DRC121</xm:f>
              <xm:sqref>DRC121</xm:sqref>
            </x14:sparkline>
            <x14:sparkline>
              <xm:f>CB_Lcr!$DRD121:$DRD121</xm:f>
              <xm:sqref>DRD121</xm:sqref>
            </x14:sparkline>
            <x14:sparkline>
              <xm:f>CB_Lcr!$DRE121:$DRE121</xm:f>
              <xm:sqref>DRE121</xm:sqref>
            </x14:sparkline>
            <x14:sparkline>
              <xm:f>CB_Lcr!$DRF121:$DRF121</xm:f>
              <xm:sqref>DRF121</xm:sqref>
            </x14:sparkline>
            <x14:sparkline>
              <xm:f>CB_Lcr!$DRG121:$DRG121</xm:f>
              <xm:sqref>DRG121</xm:sqref>
            </x14:sparkline>
            <x14:sparkline>
              <xm:f>CB_Lcr!$DRH121:$DRH121</xm:f>
              <xm:sqref>DRH121</xm:sqref>
            </x14:sparkline>
            <x14:sparkline>
              <xm:f>CB_Lcr!$DRI121:$DRI121</xm:f>
              <xm:sqref>DRI121</xm:sqref>
            </x14:sparkline>
            <x14:sparkline>
              <xm:f>CB_Lcr!$DRJ121:$DRJ121</xm:f>
              <xm:sqref>DRJ121</xm:sqref>
            </x14:sparkline>
            <x14:sparkline>
              <xm:f>CB_Lcr!$DRK121:$DRK121</xm:f>
              <xm:sqref>DRK121</xm:sqref>
            </x14:sparkline>
            <x14:sparkline>
              <xm:f>CB_Lcr!$DRL121:$DRL121</xm:f>
              <xm:sqref>DRL121</xm:sqref>
            </x14:sparkline>
            <x14:sparkline>
              <xm:f>CB_Lcr!$DRM121:$DRM121</xm:f>
              <xm:sqref>DRM121</xm:sqref>
            </x14:sparkline>
            <x14:sparkline>
              <xm:f>CB_Lcr!$DRN121:$DRN121</xm:f>
              <xm:sqref>DRN121</xm:sqref>
            </x14:sparkline>
            <x14:sparkline>
              <xm:f>CB_Lcr!$DRO121:$DRO121</xm:f>
              <xm:sqref>DRO121</xm:sqref>
            </x14:sparkline>
            <x14:sparkline>
              <xm:f>CB_Lcr!$DRP121:$DRP121</xm:f>
              <xm:sqref>DRP121</xm:sqref>
            </x14:sparkline>
            <x14:sparkline>
              <xm:f>CB_Lcr!$DRQ121:$DRQ121</xm:f>
              <xm:sqref>DRQ121</xm:sqref>
            </x14:sparkline>
            <x14:sparkline>
              <xm:f>CB_Lcr!$DRR121:$DRR121</xm:f>
              <xm:sqref>DRR121</xm:sqref>
            </x14:sparkline>
            <x14:sparkline>
              <xm:f>CB_Lcr!$DRS121:$DRS121</xm:f>
              <xm:sqref>DRS121</xm:sqref>
            </x14:sparkline>
            <x14:sparkline>
              <xm:f>CB_Lcr!$DRT121:$DRT121</xm:f>
              <xm:sqref>DRT121</xm:sqref>
            </x14:sparkline>
            <x14:sparkline>
              <xm:f>CB_Lcr!$DRU121:$DRU121</xm:f>
              <xm:sqref>DRU121</xm:sqref>
            </x14:sparkline>
            <x14:sparkline>
              <xm:f>CB_Lcr!$DRV121:$DRV121</xm:f>
              <xm:sqref>DRV121</xm:sqref>
            </x14:sparkline>
            <x14:sparkline>
              <xm:f>CB_Lcr!$DRW121:$DRW121</xm:f>
              <xm:sqref>DRW121</xm:sqref>
            </x14:sparkline>
            <x14:sparkline>
              <xm:f>CB_Lcr!$DRX121:$DRX121</xm:f>
              <xm:sqref>DRX121</xm:sqref>
            </x14:sparkline>
            <x14:sparkline>
              <xm:f>CB_Lcr!$DRY121:$DRY121</xm:f>
              <xm:sqref>DRY121</xm:sqref>
            </x14:sparkline>
            <x14:sparkline>
              <xm:f>CB_Lcr!$DRZ121:$DRZ121</xm:f>
              <xm:sqref>DRZ121</xm:sqref>
            </x14:sparkline>
            <x14:sparkline>
              <xm:f>CB_Lcr!$DSA121:$DSA121</xm:f>
              <xm:sqref>DSA121</xm:sqref>
            </x14:sparkline>
            <x14:sparkline>
              <xm:f>CB_Lcr!$DSB121:$DSB121</xm:f>
              <xm:sqref>DSB121</xm:sqref>
            </x14:sparkline>
            <x14:sparkline>
              <xm:f>CB_Lcr!$DSC121:$DSC121</xm:f>
              <xm:sqref>DSC121</xm:sqref>
            </x14:sparkline>
            <x14:sparkline>
              <xm:f>CB_Lcr!$DSD121:$DSD121</xm:f>
              <xm:sqref>DSD121</xm:sqref>
            </x14:sparkline>
            <x14:sparkline>
              <xm:f>CB_Lcr!$DSE121:$DSE121</xm:f>
              <xm:sqref>DSE121</xm:sqref>
            </x14:sparkline>
            <x14:sparkline>
              <xm:f>CB_Lcr!$DSF121:$DSF121</xm:f>
              <xm:sqref>DSF121</xm:sqref>
            </x14:sparkline>
            <x14:sparkline>
              <xm:f>CB_Lcr!$DSG121:$DSG121</xm:f>
              <xm:sqref>DSG121</xm:sqref>
            </x14:sparkline>
            <x14:sparkline>
              <xm:f>CB_Lcr!$DSH121:$DSH121</xm:f>
              <xm:sqref>DSH121</xm:sqref>
            </x14:sparkline>
            <x14:sparkline>
              <xm:f>CB_Lcr!$DSI121:$DSI121</xm:f>
              <xm:sqref>DSI121</xm:sqref>
            </x14:sparkline>
            <x14:sparkline>
              <xm:f>CB_Lcr!$DSJ121:$DSJ121</xm:f>
              <xm:sqref>DSJ121</xm:sqref>
            </x14:sparkline>
            <x14:sparkline>
              <xm:f>CB_Lcr!$DSK121:$DSK121</xm:f>
              <xm:sqref>DSK121</xm:sqref>
            </x14:sparkline>
            <x14:sparkline>
              <xm:f>CB_Lcr!$DSL121:$DSL121</xm:f>
              <xm:sqref>DSL121</xm:sqref>
            </x14:sparkline>
            <x14:sparkline>
              <xm:f>CB_Lcr!$DSM121:$DSM121</xm:f>
              <xm:sqref>DSM121</xm:sqref>
            </x14:sparkline>
            <x14:sparkline>
              <xm:f>CB_Lcr!$DSN121:$DSN121</xm:f>
              <xm:sqref>DSN121</xm:sqref>
            </x14:sparkline>
            <x14:sparkline>
              <xm:f>CB_Lcr!$DSO121:$DSO121</xm:f>
              <xm:sqref>DSO121</xm:sqref>
            </x14:sparkline>
            <x14:sparkline>
              <xm:f>CB_Lcr!$DSP121:$DSP121</xm:f>
              <xm:sqref>DSP121</xm:sqref>
            </x14:sparkline>
            <x14:sparkline>
              <xm:f>CB_Lcr!$DSQ121:$DSQ121</xm:f>
              <xm:sqref>DSQ121</xm:sqref>
            </x14:sparkline>
            <x14:sparkline>
              <xm:f>CB_Lcr!$DSR121:$DSR121</xm:f>
              <xm:sqref>DSR121</xm:sqref>
            </x14:sparkline>
            <x14:sparkline>
              <xm:f>CB_Lcr!$DSS121:$DSS121</xm:f>
              <xm:sqref>DSS121</xm:sqref>
            </x14:sparkline>
            <x14:sparkline>
              <xm:f>CB_Lcr!$DST121:$DST121</xm:f>
              <xm:sqref>DST121</xm:sqref>
            </x14:sparkline>
            <x14:sparkline>
              <xm:f>CB_Lcr!$DSU121:$DSU121</xm:f>
              <xm:sqref>DSU121</xm:sqref>
            </x14:sparkline>
            <x14:sparkline>
              <xm:f>CB_Lcr!$DSV121:$DSV121</xm:f>
              <xm:sqref>DSV121</xm:sqref>
            </x14:sparkline>
            <x14:sparkline>
              <xm:f>CB_Lcr!$DSW121:$DSW121</xm:f>
              <xm:sqref>DSW121</xm:sqref>
            </x14:sparkline>
            <x14:sparkline>
              <xm:f>CB_Lcr!$DSX121:$DSX121</xm:f>
              <xm:sqref>DSX121</xm:sqref>
            </x14:sparkline>
            <x14:sparkline>
              <xm:f>CB_Lcr!$DSY121:$DSY121</xm:f>
              <xm:sqref>DSY121</xm:sqref>
            </x14:sparkline>
            <x14:sparkline>
              <xm:f>CB_Lcr!$DSZ121:$DSZ121</xm:f>
              <xm:sqref>DSZ121</xm:sqref>
            </x14:sparkline>
            <x14:sparkline>
              <xm:f>CB_Lcr!$DTA121:$DTA121</xm:f>
              <xm:sqref>DTA121</xm:sqref>
            </x14:sparkline>
            <x14:sparkline>
              <xm:f>CB_Lcr!$DTB121:$DTB121</xm:f>
              <xm:sqref>DTB121</xm:sqref>
            </x14:sparkline>
            <x14:sparkline>
              <xm:f>CB_Lcr!$DTC121:$DTC121</xm:f>
              <xm:sqref>DTC121</xm:sqref>
            </x14:sparkline>
            <x14:sparkline>
              <xm:f>CB_Lcr!$DTD121:$DTD121</xm:f>
              <xm:sqref>DTD121</xm:sqref>
            </x14:sparkline>
            <x14:sparkline>
              <xm:f>CB_Lcr!$DTE121:$DTE121</xm:f>
              <xm:sqref>DTE121</xm:sqref>
            </x14:sparkline>
            <x14:sparkline>
              <xm:f>CB_Lcr!$DTF121:$DTF121</xm:f>
              <xm:sqref>DTF121</xm:sqref>
            </x14:sparkline>
            <x14:sparkline>
              <xm:f>CB_Lcr!$DTG121:$DTG121</xm:f>
              <xm:sqref>DTG121</xm:sqref>
            </x14:sparkline>
            <x14:sparkline>
              <xm:f>CB_Lcr!$DTH121:$DTH121</xm:f>
              <xm:sqref>DTH121</xm:sqref>
            </x14:sparkline>
            <x14:sparkline>
              <xm:f>CB_Lcr!$DTI121:$DTI121</xm:f>
              <xm:sqref>DTI121</xm:sqref>
            </x14:sparkline>
            <x14:sparkline>
              <xm:f>CB_Lcr!$DTJ121:$DTJ121</xm:f>
              <xm:sqref>DTJ121</xm:sqref>
            </x14:sparkline>
            <x14:sparkline>
              <xm:f>CB_Lcr!$DTK121:$DTK121</xm:f>
              <xm:sqref>DTK121</xm:sqref>
            </x14:sparkline>
            <x14:sparkline>
              <xm:f>CB_Lcr!$DTL121:$DTL121</xm:f>
              <xm:sqref>DTL121</xm:sqref>
            </x14:sparkline>
            <x14:sparkline>
              <xm:f>CB_Lcr!$DTM121:$DTM121</xm:f>
              <xm:sqref>DTM121</xm:sqref>
            </x14:sparkline>
            <x14:sparkline>
              <xm:f>CB_Lcr!$DTN121:$DTN121</xm:f>
              <xm:sqref>DTN121</xm:sqref>
            </x14:sparkline>
            <x14:sparkline>
              <xm:f>CB_Lcr!$DTO121:$DTO121</xm:f>
              <xm:sqref>DTO121</xm:sqref>
            </x14:sparkline>
            <x14:sparkline>
              <xm:f>CB_Lcr!$DTP121:$DTP121</xm:f>
              <xm:sqref>DTP121</xm:sqref>
            </x14:sparkline>
            <x14:sparkline>
              <xm:f>CB_Lcr!$DTQ121:$DTQ121</xm:f>
              <xm:sqref>DTQ121</xm:sqref>
            </x14:sparkline>
            <x14:sparkline>
              <xm:f>CB_Lcr!$DTR121:$DTR121</xm:f>
              <xm:sqref>DTR121</xm:sqref>
            </x14:sparkline>
            <x14:sparkline>
              <xm:f>CB_Lcr!$DTS121:$DTS121</xm:f>
              <xm:sqref>DTS121</xm:sqref>
            </x14:sparkline>
            <x14:sparkline>
              <xm:f>CB_Lcr!$DTT121:$DTT121</xm:f>
              <xm:sqref>DTT121</xm:sqref>
            </x14:sparkline>
            <x14:sparkline>
              <xm:f>CB_Lcr!$DTU121:$DTU121</xm:f>
              <xm:sqref>DTU121</xm:sqref>
            </x14:sparkline>
            <x14:sparkline>
              <xm:f>CB_Lcr!$DTV121:$DTV121</xm:f>
              <xm:sqref>DTV121</xm:sqref>
            </x14:sparkline>
            <x14:sparkline>
              <xm:f>CB_Lcr!$DTW121:$DTW121</xm:f>
              <xm:sqref>DTW121</xm:sqref>
            </x14:sparkline>
            <x14:sparkline>
              <xm:f>CB_Lcr!$DTX121:$DTX121</xm:f>
              <xm:sqref>DTX121</xm:sqref>
            </x14:sparkline>
            <x14:sparkline>
              <xm:f>CB_Lcr!$DTY121:$DTY121</xm:f>
              <xm:sqref>DTY121</xm:sqref>
            </x14:sparkline>
            <x14:sparkline>
              <xm:f>CB_Lcr!$DTZ121:$DTZ121</xm:f>
              <xm:sqref>DTZ121</xm:sqref>
            </x14:sparkline>
            <x14:sparkline>
              <xm:f>CB_Lcr!$DUA121:$DUA121</xm:f>
              <xm:sqref>DUA121</xm:sqref>
            </x14:sparkline>
            <x14:sparkline>
              <xm:f>CB_Lcr!$DUB121:$DUB121</xm:f>
              <xm:sqref>DUB121</xm:sqref>
            </x14:sparkline>
            <x14:sparkline>
              <xm:f>CB_Lcr!$DUC121:$DUC121</xm:f>
              <xm:sqref>DUC121</xm:sqref>
            </x14:sparkline>
            <x14:sparkline>
              <xm:f>CB_Lcr!$DUD121:$DUD121</xm:f>
              <xm:sqref>DUD121</xm:sqref>
            </x14:sparkline>
            <x14:sparkline>
              <xm:f>CB_Lcr!$DUE121:$DUE121</xm:f>
              <xm:sqref>DUE121</xm:sqref>
            </x14:sparkline>
            <x14:sparkline>
              <xm:f>CB_Lcr!$DUF121:$DUF121</xm:f>
              <xm:sqref>DUF121</xm:sqref>
            </x14:sparkline>
            <x14:sparkline>
              <xm:f>CB_Lcr!$DUG121:$DUG121</xm:f>
              <xm:sqref>DUG121</xm:sqref>
            </x14:sparkline>
            <x14:sparkline>
              <xm:f>CB_Lcr!$DUH121:$DUH121</xm:f>
              <xm:sqref>DUH121</xm:sqref>
            </x14:sparkline>
            <x14:sparkline>
              <xm:f>CB_Lcr!$DUI121:$DUI121</xm:f>
              <xm:sqref>DUI121</xm:sqref>
            </x14:sparkline>
            <x14:sparkline>
              <xm:f>CB_Lcr!$DUJ121:$DUJ121</xm:f>
              <xm:sqref>DUJ121</xm:sqref>
            </x14:sparkline>
            <x14:sparkline>
              <xm:f>CB_Lcr!$DUK121:$DUK121</xm:f>
              <xm:sqref>DUK121</xm:sqref>
            </x14:sparkline>
            <x14:sparkline>
              <xm:f>CB_Lcr!$DUL121:$DUL121</xm:f>
              <xm:sqref>DUL121</xm:sqref>
            </x14:sparkline>
            <x14:sparkline>
              <xm:f>CB_Lcr!$DUM121:$DUM121</xm:f>
              <xm:sqref>DUM121</xm:sqref>
            </x14:sparkline>
            <x14:sparkline>
              <xm:f>CB_Lcr!$DUN121:$DUN121</xm:f>
              <xm:sqref>DUN121</xm:sqref>
            </x14:sparkline>
            <x14:sparkline>
              <xm:f>CB_Lcr!$DUO121:$DUO121</xm:f>
              <xm:sqref>DUO121</xm:sqref>
            </x14:sparkline>
            <x14:sparkline>
              <xm:f>CB_Lcr!$DUP121:$DUP121</xm:f>
              <xm:sqref>DUP121</xm:sqref>
            </x14:sparkline>
            <x14:sparkline>
              <xm:f>CB_Lcr!$DUQ121:$DUQ121</xm:f>
              <xm:sqref>DUQ121</xm:sqref>
            </x14:sparkline>
            <x14:sparkline>
              <xm:f>CB_Lcr!$DUR121:$DUR121</xm:f>
              <xm:sqref>DUR121</xm:sqref>
            </x14:sparkline>
            <x14:sparkline>
              <xm:f>CB_Lcr!$DUS121:$DUS121</xm:f>
              <xm:sqref>DUS121</xm:sqref>
            </x14:sparkline>
            <x14:sparkline>
              <xm:f>CB_Lcr!$DUT121:$DUT121</xm:f>
              <xm:sqref>DUT121</xm:sqref>
            </x14:sparkline>
            <x14:sparkline>
              <xm:f>CB_Lcr!$DUU121:$DUU121</xm:f>
              <xm:sqref>DUU121</xm:sqref>
            </x14:sparkline>
            <x14:sparkline>
              <xm:f>CB_Lcr!$DUV121:$DUV121</xm:f>
              <xm:sqref>DUV121</xm:sqref>
            </x14:sparkline>
            <x14:sparkline>
              <xm:f>CB_Lcr!$DUW121:$DUW121</xm:f>
              <xm:sqref>DUW121</xm:sqref>
            </x14:sparkline>
            <x14:sparkline>
              <xm:f>CB_Lcr!$DUX121:$DUX121</xm:f>
              <xm:sqref>DUX121</xm:sqref>
            </x14:sparkline>
            <x14:sparkline>
              <xm:f>CB_Lcr!$DUY121:$DUY121</xm:f>
              <xm:sqref>DUY121</xm:sqref>
            </x14:sparkline>
            <x14:sparkline>
              <xm:f>CB_Lcr!$DUZ121:$DUZ121</xm:f>
              <xm:sqref>DUZ121</xm:sqref>
            </x14:sparkline>
            <x14:sparkline>
              <xm:f>CB_Lcr!$DVA121:$DVA121</xm:f>
              <xm:sqref>DVA121</xm:sqref>
            </x14:sparkline>
            <x14:sparkline>
              <xm:f>CB_Lcr!$DVB121:$DVB121</xm:f>
              <xm:sqref>DVB121</xm:sqref>
            </x14:sparkline>
            <x14:sparkline>
              <xm:f>CB_Lcr!$DVC121:$DVC121</xm:f>
              <xm:sqref>DVC121</xm:sqref>
            </x14:sparkline>
            <x14:sparkline>
              <xm:f>CB_Lcr!$DVD121:$DVD121</xm:f>
              <xm:sqref>DVD121</xm:sqref>
            </x14:sparkline>
            <x14:sparkline>
              <xm:f>CB_Lcr!$DVE121:$DVE121</xm:f>
              <xm:sqref>DVE121</xm:sqref>
            </x14:sparkline>
            <x14:sparkline>
              <xm:f>CB_Lcr!$DVF121:$DVF121</xm:f>
              <xm:sqref>DVF121</xm:sqref>
            </x14:sparkline>
            <x14:sparkline>
              <xm:f>CB_Lcr!$DVG121:$DVG121</xm:f>
              <xm:sqref>DVG121</xm:sqref>
            </x14:sparkline>
            <x14:sparkline>
              <xm:f>CB_Lcr!$DVH121:$DVH121</xm:f>
              <xm:sqref>DVH121</xm:sqref>
            </x14:sparkline>
            <x14:sparkline>
              <xm:f>CB_Lcr!$DVI121:$DVI121</xm:f>
              <xm:sqref>DVI121</xm:sqref>
            </x14:sparkline>
            <x14:sparkline>
              <xm:f>CB_Lcr!$DVJ121:$DVJ121</xm:f>
              <xm:sqref>DVJ121</xm:sqref>
            </x14:sparkline>
            <x14:sparkline>
              <xm:f>CB_Lcr!$DVK121:$DVK121</xm:f>
              <xm:sqref>DVK121</xm:sqref>
            </x14:sparkline>
            <x14:sparkline>
              <xm:f>CB_Lcr!$DVL121:$DVL121</xm:f>
              <xm:sqref>DVL121</xm:sqref>
            </x14:sparkline>
            <x14:sparkline>
              <xm:f>CB_Lcr!$DVM121:$DVM121</xm:f>
              <xm:sqref>DVM121</xm:sqref>
            </x14:sparkline>
            <x14:sparkline>
              <xm:f>CB_Lcr!$DVN121:$DVN121</xm:f>
              <xm:sqref>DVN121</xm:sqref>
            </x14:sparkline>
            <x14:sparkline>
              <xm:f>CB_Lcr!$DVO121:$DVO121</xm:f>
              <xm:sqref>DVO121</xm:sqref>
            </x14:sparkline>
            <x14:sparkline>
              <xm:f>CB_Lcr!$DVP121:$DVP121</xm:f>
              <xm:sqref>DVP121</xm:sqref>
            </x14:sparkline>
            <x14:sparkline>
              <xm:f>CB_Lcr!$DVQ121:$DVQ121</xm:f>
              <xm:sqref>DVQ121</xm:sqref>
            </x14:sparkline>
            <x14:sparkline>
              <xm:f>CB_Lcr!$DVR121:$DVR121</xm:f>
              <xm:sqref>DVR121</xm:sqref>
            </x14:sparkline>
            <x14:sparkline>
              <xm:f>CB_Lcr!$DVS121:$DVS121</xm:f>
              <xm:sqref>DVS121</xm:sqref>
            </x14:sparkline>
            <x14:sparkline>
              <xm:f>CB_Lcr!$DVT121:$DVT121</xm:f>
              <xm:sqref>DVT121</xm:sqref>
            </x14:sparkline>
            <x14:sparkline>
              <xm:f>CB_Lcr!$DVU121:$DVU121</xm:f>
              <xm:sqref>DVU121</xm:sqref>
            </x14:sparkline>
            <x14:sparkline>
              <xm:f>CB_Lcr!$DVV121:$DVV121</xm:f>
              <xm:sqref>DVV121</xm:sqref>
            </x14:sparkline>
            <x14:sparkline>
              <xm:f>CB_Lcr!$DVW121:$DVW121</xm:f>
              <xm:sqref>DVW121</xm:sqref>
            </x14:sparkline>
            <x14:sparkline>
              <xm:f>CB_Lcr!$DVX121:$DVX121</xm:f>
              <xm:sqref>DVX121</xm:sqref>
            </x14:sparkline>
            <x14:sparkline>
              <xm:f>CB_Lcr!$DVY121:$DVY121</xm:f>
              <xm:sqref>DVY121</xm:sqref>
            </x14:sparkline>
            <x14:sparkline>
              <xm:f>CB_Lcr!$DVZ121:$DVZ121</xm:f>
              <xm:sqref>DVZ121</xm:sqref>
            </x14:sparkline>
            <x14:sparkline>
              <xm:f>CB_Lcr!$DWA121:$DWA121</xm:f>
              <xm:sqref>DWA121</xm:sqref>
            </x14:sparkline>
            <x14:sparkline>
              <xm:f>CB_Lcr!$DWB121:$DWB121</xm:f>
              <xm:sqref>DWB121</xm:sqref>
            </x14:sparkline>
            <x14:sparkline>
              <xm:f>CB_Lcr!$DWC121:$DWC121</xm:f>
              <xm:sqref>DWC121</xm:sqref>
            </x14:sparkline>
            <x14:sparkline>
              <xm:f>CB_Lcr!$DWD121:$DWD121</xm:f>
              <xm:sqref>DWD121</xm:sqref>
            </x14:sparkline>
            <x14:sparkline>
              <xm:f>CB_Lcr!$DWE121:$DWE121</xm:f>
              <xm:sqref>DWE121</xm:sqref>
            </x14:sparkline>
            <x14:sparkline>
              <xm:f>CB_Lcr!$DWF121:$DWF121</xm:f>
              <xm:sqref>DWF121</xm:sqref>
            </x14:sparkline>
            <x14:sparkline>
              <xm:f>CB_Lcr!$DWG121:$DWG121</xm:f>
              <xm:sqref>DWG121</xm:sqref>
            </x14:sparkline>
            <x14:sparkline>
              <xm:f>CB_Lcr!$DWH121:$DWH121</xm:f>
              <xm:sqref>DWH121</xm:sqref>
            </x14:sparkline>
            <x14:sparkline>
              <xm:f>CB_Lcr!$DWI121:$DWI121</xm:f>
              <xm:sqref>DWI121</xm:sqref>
            </x14:sparkline>
            <x14:sparkline>
              <xm:f>CB_Lcr!$DWJ121:$DWJ121</xm:f>
              <xm:sqref>DWJ121</xm:sqref>
            </x14:sparkline>
            <x14:sparkline>
              <xm:f>CB_Lcr!$DWK121:$DWK121</xm:f>
              <xm:sqref>DWK121</xm:sqref>
            </x14:sparkline>
            <x14:sparkline>
              <xm:f>CB_Lcr!$DWL121:$DWL121</xm:f>
              <xm:sqref>DWL121</xm:sqref>
            </x14:sparkline>
            <x14:sparkline>
              <xm:f>CB_Lcr!$DWM121:$DWM121</xm:f>
              <xm:sqref>DWM121</xm:sqref>
            </x14:sparkline>
            <x14:sparkline>
              <xm:f>CB_Lcr!$DWN121:$DWN121</xm:f>
              <xm:sqref>DWN121</xm:sqref>
            </x14:sparkline>
            <x14:sparkline>
              <xm:f>CB_Lcr!$DWO121:$DWO121</xm:f>
              <xm:sqref>DWO121</xm:sqref>
            </x14:sparkline>
            <x14:sparkline>
              <xm:f>CB_Lcr!$DWP121:$DWP121</xm:f>
              <xm:sqref>DWP121</xm:sqref>
            </x14:sparkline>
            <x14:sparkline>
              <xm:f>CB_Lcr!$DWQ121:$DWQ121</xm:f>
              <xm:sqref>DWQ121</xm:sqref>
            </x14:sparkline>
            <x14:sparkline>
              <xm:f>CB_Lcr!$DWR121:$DWR121</xm:f>
              <xm:sqref>DWR121</xm:sqref>
            </x14:sparkline>
            <x14:sparkline>
              <xm:f>CB_Lcr!$DWS121:$DWS121</xm:f>
              <xm:sqref>DWS121</xm:sqref>
            </x14:sparkline>
            <x14:sparkline>
              <xm:f>CB_Lcr!$DWT121:$DWT121</xm:f>
              <xm:sqref>DWT121</xm:sqref>
            </x14:sparkline>
            <x14:sparkline>
              <xm:f>CB_Lcr!$DWU121:$DWU121</xm:f>
              <xm:sqref>DWU121</xm:sqref>
            </x14:sparkline>
            <x14:sparkline>
              <xm:f>CB_Lcr!$DWV121:$DWV121</xm:f>
              <xm:sqref>DWV121</xm:sqref>
            </x14:sparkline>
            <x14:sparkline>
              <xm:f>CB_Lcr!$DWW121:$DWW121</xm:f>
              <xm:sqref>DWW121</xm:sqref>
            </x14:sparkline>
            <x14:sparkline>
              <xm:f>CB_Lcr!$DWX121:$DWX121</xm:f>
              <xm:sqref>DWX121</xm:sqref>
            </x14:sparkline>
            <x14:sparkline>
              <xm:f>CB_Lcr!$DWY121:$DWY121</xm:f>
              <xm:sqref>DWY121</xm:sqref>
            </x14:sparkline>
            <x14:sparkline>
              <xm:f>CB_Lcr!$DWZ121:$DWZ121</xm:f>
              <xm:sqref>DWZ121</xm:sqref>
            </x14:sparkline>
            <x14:sparkline>
              <xm:f>CB_Lcr!$DXA121:$DXA121</xm:f>
              <xm:sqref>DXA121</xm:sqref>
            </x14:sparkline>
            <x14:sparkline>
              <xm:f>CB_Lcr!$DXB121:$DXB121</xm:f>
              <xm:sqref>DXB121</xm:sqref>
            </x14:sparkline>
            <x14:sparkline>
              <xm:f>CB_Lcr!$DXC121:$DXC121</xm:f>
              <xm:sqref>DXC121</xm:sqref>
            </x14:sparkline>
            <x14:sparkline>
              <xm:f>CB_Lcr!$DXD121:$DXD121</xm:f>
              <xm:sqref>DXD121</xm:sqref>
            </x14:sparkline>
            <x14:sparkline>
              <xm:f>CB_Lcr!$DXE121:$DXE121</xm:f>
              <xm:sqref>DXE121</xm:sqref>
            </x14:sparkline>
            <x14:sparkline>
              <xm:f>CB_Lcr!$DXF121:$DXF121</xm:f>
              <xm:sqref>DXF121</xm:sqref>
            </x14:sparkline>
            <x14:sparkline>
              <xm:f>CB_Lcr!$DXG121:$DXG121</xm:f>
              <xm:sqref>DXG121</xm:sqref>
            </x14:sparkline>
            <x14:sparkline>
              <xm:f>CB_Lcr!$DXH121:$DXH121</xm:f>
              <xm:sqref>DXH121</xm:sqref>
            </x14:sparkline>
            <x14:sparkline>
              <xm:f>CB_Lcr!$DXI121:$DXI121</xm:f>
              <xm:sqref>DXI121</xm:sqref>
            </x14:sparkline>
            <x14:sparkline>
              <xm:f>CB_Lcr!$DXJ121:$DXJ121</xm:f>
              <xm:sqref>DXJ121</xm:sqref>
            </x14:sparkline>
            <x14:sparkline>
              <xm:f>CB_Lcr!$DXK121:$DXK121</xm:f>
              <xm:sqref>DXK121</xm:sqref>
            </x14:sparkline>
            <x14:sparkline>
              <xm:f>CB_Lcr!$DXL121:$DXL121</xm:f>
              <xm:sqref>DXL121</xm:sqref>
            </x14:sparkline>
            <x14:sparkline>
              <xm:f>CB_Lcr!$DXM121:$DXM121</xm:f>
              <xm:sqref>DXM121</xm:sqref>
            </x14:sparkline>
            <x14:sparkline>
              <xm:f>CB_Lcr!$DXN121:$DXN121</xm:f>
              <xm:sqref>DXN121</xm:sqref>
            </x14:sparkline>
            <x14:sparkline>
              <xm:f>CB_Lcr!$DXO121:$DXO121</xm:f>
              <xm:sqref>DXO121</xm:sqref>
            </x14:sparkline>
            <x14:sparkline>
              <xm:f>CB_Lcr!$DXP121:$DXP121</xm:f>
              <xm:sqref>DXP121</xm:sqref>
            </x14:sparkline>
            <x14:sparkline>
              <xm:f>CB_Lcr!$DXQ121:$DXQ121</xm:f>
              <xm:sqref>DXQ121</xm:sqref>
            </x14:sparkline>
            <x14:sparkline>
              <xm:f>CB_Lcr!$DXR121:$DXR121</xm:f>
              <xm:sqref>DXR121</xm:sqref>
            </x14:sparkline>
            <x14:sparkline>
              <xm:f>CB_Lcr!$DXS121:$DXS121</xm:f>
              <xm:sqref>DXS121</xm:sqref>
            </x14:sparkline>
            <x14:sparkline>
              <xm:f>CB_Lcr!$DXT121:$DXT121</xm:f>
              <xm:sqref>DXT121</xm:sqref>
            </x14:sparkline>
            <x14:sparkline>
              <xm:f>CB_Lcr!$DXU121:$DXU121</xm:f>
              <xm:sqref>DXU121</xm:sqref>
            </x14:sparkline>
            <x14:sparkline>
              <xm:f>CB_Lcr!$DXV121:$DXV121</xm:f>
              <xm:sqref>DXV121</xm:sqref>
            </x14:sparkline>
            <x14:sparkline>
              <xm:f>CB_Lcr!$DXW121:$DXW121</xm:f>
              <xm:sqref>DXW121</xm:sqref>
            </x14:sparkline>
            <x14:sparkline>
              <xm:f>CB_Lcr!$DXX121:$DXX121</xm:f>
              <xm:sqref>DXX121</xm:sqref>
            </x14:sparkline>
            <x14:sparkline>
              <xm:f>CB_Lcr!$DXY121:$DXY121</xm:f>
              <xm:sqref>DXY121</xm:sqref>
            </x14:sparkline>
            <x14:sparkline>
              <xm:f>CB_Lcr!$DXZ121:$DXZ121</xm:f>
              <xm:sqref>DXZ121</xm:sqref>
            </x14:sparkline>
            <x14:sparkline>
              <xm:f>CB_Lcr!$DYA121:$DYA121</xm:f>
              <xm:sqref>DYA121</xm:sqref>
            </x14:sparkline>
            <x14:sparkline>
              <xm:f>CB_Lcr!$DYB121:$DYB121</xm:f>
              <xm:sqref>DYB121</xm:sqref>
            </x14:sparkline>
            <x14:sparkline>
              <xm:f>CB_Lcr!$DYC121:$DYC121</xm:f>
              <xm:sqref>DYC121</xm:sqref>
            </x14:sparkline>
            <x14:sparkline>
              <xm:f>CB_Lcr!$DYD121:$DYD121</xm:f>
              <xm:sqref>DYD121</xm:sqref>
            </x14:sparkline>
            <x14:sparkline>
              <xm:f>CB_Lcr!$DYE121:$DYE121</xm:f>
              <xm:sqref>DYE121</xm:sqref>
            </x14:sparkline>
            <x14:sparkline>
              <xm:f>CB_Lcr!$DYF121:$DYF121</xm:f>
              <xm:sqref>DYF121</xm:sqref>
            </x14:sparkline>
            <x14:sparkline>
              <xm:f>CB_Lcr!$DYG121:$DYG121</xm:f>
              <xm:sqref>DYG121</xm:sqref>
            </x14:sparkline>
            <x14:sparkline>
              <xm:f>CB_Lcr!$DYH121:$DYH121</xm:f>
              <xm:sqref>DYH121</xm:sqref>
            </x14:sparkline>
            <x14:sparkline>
              <xm:f>CB_Lcr!$DYI121:$DYI121</xm:f>
              <xm:sqref>DYI121</xm:sqref>
            </x14:sparkline>
            <x14:sparkline>
              <xm:f>CB_Lcr!$DYJ121:$DYJ121</xm:f>
              <xm:sqref>DYJ121</xm:sqref>
            </x14:sparkline>
            <x14:sparkline>
              <xm:f>CB_Lcr!$DYK121:$DYK121</xm:f>
              <xm:sqref>DYK121</xm:sqref>
            </x14:sparkline>
            <x14:sparkline>
              <xm:f>CB_Lcr!$DYL121:$DYL121</xm:f>
              <xm:sqref>DYL121</xm:sqref>
            </x14:sparkline>
            <x14:sparkline>
              <xm:f>CB_Lcr!$DYM121:$DYM121</xm:f>
              <xm:sqref>DYM121</xm:sqref>
            </x14:sparkline>
            <x14:sparkline>
              <xm:f>CB_Lcr!$DYN121:$DYN121</xm:f>
              <xm:sqref>DYN121</xm:sqref>
            </x14:sparkline>
            <x14:sparkline>
              <xm:f>CB_Lcr!$DYO121:$DYO121</xm:f>
              <xm:sqref>DYO121</xm:sqref>
            </x14:sparkline>
            <x14:sparkline>
              <xm:f>CB_Lcr!$DYP121:$DYP121</xm:f>
              <xm:sqref>DYP121</xm:sqref>
            </x14:sparkline>
            <x14:sparkline>
              <xm:f>CB_Lcr!$DYQ121:$DYQ121</xm:f>
              <xm:sqref>DYQ121</xm:sqref>
            </x14:sparkline>
            <x14:sparkline>
              <xm:f>CB_Lcr!$DYR121:$DYR121</xm:f>
              <xm:sqref>DYR121</xm:sqref>
            </x14:sparkline>
            <x14:sparkline>
              <xm:f>CB_Lcr!$DYS121:$DYS121</xm:f>
              <xm:sqref>DYS121</xm:sqref>
            </x14:sparkline>
            <x14:sparkline>
              <xm:f>CB_Lcr!$DYT121:$DYT121</xm:f>
              <xm:sqref>DYT121</xm:sqref>
            </x14:sparkline>
            <x14:sparkline>
              <xm:f>CB_Lcr!$DYU121:$DYU121</xm:f>
              <xm:sqref>DYU121</xm:sqref>
            </x14:sparkline>
            <x14:sparkline>
              <xm:f>CB_Lcr!$DYV121:$DYV121</xm:f>
              <xm:sqref>DYV121</xm:sqref>
            </x14:sparkline>
            <x14:sparkline>
              <xm:f>CB_Lcr!$DYW121:$DYW121</xm:f>
              <xm:sqref>DYW121</xm:sqref>
            </x14:sparkline>
            <x14:sparkline>
              <xm:f>CB_Lcr!$DYX121:$DYX121</xm:f>
              <xm:sqref>DYX121</xm:sqref>
            </x14:sparkline>
            <x14:sparkline>
              <xm:f>CB_Lcr!$DYY121:$DYY121</xm:f>
              <xm:sqref>DYY121</xm:sqref>
            </x14:sparkline>
            <x14:sparkline>
              <xm:f>CB_Lcr!$DYZ121:$DYZ121</xm:f>
              <xm:sqref>DYZ121</xm:sqref>
            </x14:sparkline>
            <x14:sparkline>
              <xm:f>CB_Lcr!$DZA121:$DZA121</xm:f>
              <xm:sqref>DZA121</xm:sqref>
            </x14:sparkline>
            <x14:sparkline>
              <xm:f>CB_Lcr!$DZB121:$DZB121</xm:f>
              <xm:sqref>DZB121</xm:sqref>
            </x14:sparkline>
            <x14:sparkline>
              <xm:f>CB_Lcr!$DZC121:$DZC121</xm:f>
              <xm:sqref>DZC121</xm:sqref>
            </x14:sparkline>
            <x14:sparkline>
              <xm:f>CB_Lcr!$DZD121:$DZD121</xm:f>
              <xm:sqref>DZD121</xm:sqref>
            </x14:sparkline>
            <x14:sparkline>
              <xm:f>CB_Lcr!$DZE121:$DZE121</xm:f>
              <xm:sqref>DZE121</xm:sqref>
            </x14:sparkline>
            <x14:sparkline>
              <xm:f>CB_Lcr!$DZF121:$DZF121</xm:f>
              <xm:sqref>DZF121</xm:sqref>
            </x14:sparkline>
            <x14:sparkline>
              <xm:f>CB_Lcr!$DZG121:$DZG121</xm:f>
              <xm:sqref>DZG121</xm:sqref>
            </x14:sparkline>
            <x14:sparkline>
              <xm:f>CB_Lcr!$DZH121:$DZH121</xm:f>
              <xm:sqref>DZH121</xm:sqref>
            </x14:sparkline>
            <x14:sparkline>
              <xm:f>CB_Lcr!$DZI121:$DZI121</xm:f>
              <xm:sqref>DZI121</xm:sqref>
            </x14:sparkline>
            <x14:sparkline>
              <xm:f>CB_Lcr!$DZJ121:$DZJ121</xm:f>
              <xm:sqref>DZJ121</xm:sqref>
            </x14:sparkline>
            <x14:sparkline>
              <xm:f>CB_Lcr!$DZK121:$DZK121</xm:f>
              <xm:sqref>DZK121</xm:sqref>
            </x14:sparkline>
            <x14:sparkline>
              <xm:f>CB_Lcr!$DZL121:$DZL121</xm:f>
              <xm:sqref>DZL121</xm:sqref>
            </x14:sparkline>
            <x14:sparkline>
              <xm:f>CB_Lcr!$DZM121:$DZM121</xm:f>
              <xm:sqref>DZM121</xm:sqref>
            </x14:sparkline>
            <x14:sparkline>
              <xm:f>CB_Lcr!$DZN121:$DZN121</xm:f>
              <xm:sqref>DZN121</xm:sqref>
            </x14:sparkline>
            <x14:sparkline>
              <xm:f>CB_Lcr!$DZO121:$DZO121</xm:f>
              <xm:sqref>DZO121</xm:sqref>
            </x14:sparkline>
            <x14:sparkline>
              <xm:f>CB_Lcr!$DZP121:$DZP121</xm:f>
              <xm:sqref>DZP121</xm:sqref>
            </x14:sparkline>
            <x14:sparkline>
              <xm:f>CB_Lcr!$DZQ121:$DZQ121</xm:f>
              <xm:sqref>DZQ121</xm:sqref>
            </x14:sparkline>
            <x14:sparkline>
              <xm:f>CB_Lcr!$DZR121:$DZR121</xm:f>
              <xm:sqref>DZR121</xm:sqref>
            </x14:sparkline>
            <x14:sparkline>
              <xm:f>CB_Lcr!$DZS121:$DZS121</xm:f>
              <xm:sqref>DZS121</xm:sqref>
            </x14:sparkline>
            <x14:sparkline>
              <xm:f>CB_Lcr!$DZT121:$DZT121</xm:f>
              <xm:sqref>DZT121</xm:sqref>
            </x14:sparkline>
            <x14:sparkline>
              <xm:f>CB_Lcr!$DZU121:$DZU121</xm:f>
              <xm:sqref>DZU121</xm:sqref>
            </x14:sparkline>
            <x14:sparkline>
              <xm:f>CB_Lcr!$DZV121:$DZV121</xm:f>
              <xm:sqref>DZV121</xm:sqref>
            </x14:sparkline>
            <x14:sparkline>
              <xm:f>CB_Lcr!$DZW121:$DZW121</xm:f>
              <xm:sqref>DZW121</xm:sqref>
            </x14:sparkline>
            <x14:sparkline>
              <xm:f>CB_Lcr!$DZX121:$DZX121</xm:f>
              <xm:sqref>DZX121</xm:sqref>
            </x14:sparkline>
            <x14:sparkline>
              <xm:f>CB_Lcr!$DZY121:$DZY121</xm:f>
              <xm:sqref>DZY121</xm:sqref>
            </x14:sparkline>
            <x14:sparkline>
              <xm:f>CB_Lcr!$DZZ121:$DZZ121</xm:f>
              <xm:sqref>DZZ121</xm:sqref>
            </x14:sparkline>
            <x14:sparkline>
              <xm:f>CB_Lcr!$EAA121:$EAA121</xm:f>
              <xm:sqref>EAA121</xm:sqref>
            </x14:sparkline>
            <x14:sparkline>
              <xm:f>CB_Lcr!$EAB121:$EAB121</xm:f>
              <xm:sqref>EAB121</xm:sqref>
            </x14:sparkline>
            <x14:sparkline>
              <xm:f>CB_Lcr!$EAC121:$EAC121</xm:f>
              <xm:sqref>EAC121</xm:sqref>
            </x14:sparkline>
            <x14:sparkline>
              <xm:f>CB_Lcr!$EAD121:$EAD121</xm:f>
              <xm:sqref>EAD121</xm:sqref>
            </x14:sparkline>
            <x14:sparkline>
              <xm:f>CB_Lcr!$EAE121:$EAE121</xm:f>
              <xm:sqref>EAE121</xm:sqref>
            </x14:sparkline>
            <x14:sparkline>
              <xm:f>CB_Lcr!$EAF121:$EAF121</xm:f>
              <xm:sqref>EAF121</xm:sqref>
            </x14:sparkline>
            <x14:sparkline>
              <xm:f>CB_Lcr!$EAG121:$EAG121</xm:f>
              <xm:sqref>EAG121</xm:sqref>
            </x14:sparkline>
            <x14:sparkline>
              <xm:f>CB_Lcr!$EAH121:$EAH121</xm:f>
              <xm:sqref>EAH121</xm:sqref>
            </x14:sparkline>
            <x14:sparkline>
              <xm:f>CB_Lcr!$EAI121:$EAI121</xm:f>
              <xm:sqref>EAI121</xm:sqref>
            </x14:sparkline>
            <x14:sparkline>
              <xm:f>CB_Lcr!$EAJ121:$EAJ121</xm:f>
              <xm:sqref>EAJ121</xm:sqref>
            </x14:sparkline>
            <x14:sparkline>
              <xm:f>CB_Lcr!$EAK121:$EAK121</xm:f>
              <xm:sqref>EAK121</xm:sqref>
            </x14:sparkline>
            <x14:sparkline>
              <xm:f>CB_Lcr!$EAL121:$EAL121</xm:f>
              <xm:sqref>EAL121</xm:sqref>
            </x14:sparkline>
            <x14:sparkline>
              <xm:f>CB_Lcr!$EAM121:$EAM121</xm:f>
              <xm:sqref>EAM121</xm:sqref>
            </x14:sparkline>
            <x14:sparkline>
              <xm:f>CB_Lcr!$EAN121:$EAN121</xm:f>
              <xm:sqref>EAN121</xm:sqref>
            </x14:sparkline>
            <x14:sparkline>
              <xm:f>CB_Lcr!$EAO121:$EAO121</xm:f>
              <xm:sqref>EAO121</xm:sqref>
            </x14:sparkline>
            <x14:sparkline>
              <xm:f>CB_Lcr!$EAP121:$EAP121</xm:f>
              <xm:sqref>EAP121</xm:sqref>
            </x14:sparkline>
            <x14:sparkline>
              <xm:f>CB_Lcr!$EAQ121:$EAQ121</xm:f>
              <xm:sqref>EAQ121</xm:sqref>
            </x14:sparkline>
            <x14:sparkline>
              <xm:f>CB_Lcr!$EAR121:$EAR121</xm:f>
              <xm:sqref>EAR121</xm:sqref>
            </x14:sparkline>
            <x14:sparkline>
              <xm:f>CB_Lcr!$EAS121:$EAS121</xm:f>
              <xm:sqref>EAS121</xm:sqref>
            </x14:sparkline>
            <x14:sparkline>
              <xm:f>CB_Lcr!$EAT121:$EAT121</xm:f>
              <xm:sqref>EAT121</xm:sqref>
            </x14:sparkline>
            <x14:sparkline>
              <xm:f>CB_Lcr!$EAU121:$EAU121</xm:f>
              <xm:sqref>EAU121</xm:sqref>
            </x14:sparkline>
            <x14:sparkline>
              <xm:f>CB_Lcr!$EAV121:$EAV121</xm:f>
              <xm:sqref>EAV121</xm:sqref>
            </x14:sparkline>
            <x14:sparkline>
              <xm:f>CB_Lcr!$EAW121:$EAW121</xm:f>
              <xm:sqref>EAW121</xm:sqref>
            </x14:sparkline>
            <x14:sparkline>
              <xm:f>CB_Lcr!$EAX121:$EAX121</xm:f>
              <xm:sqref>EAX121</xm:sqref>
            </x14:sparkline>
            <x14:sparkline>
              <xm:f>CB_Lcr!$EAY121:$EAY121</xm:f>
              <xm:sqref>EAY121</xm:sqref>
            </x14:sparkline>
            <x14:sparkline>
              <xm:f>CB_Lcr!$EAZ121:$EAZ121</xm:f>
              <xm:sqref>EAZ121</xm:sqref>
            </x14:sparkline>
            <x14:sparkline>
              <xm:f>CB_Lcr!$EBA121:$EBA121</xm:f>
              <xm:sqref>EBA121</xm:sqref>
            </x14:sparkline>
            <x14:sparkline>
              <xm:f>CB_Lcr!$EBB121:$EBB121</xm:f>
              <xm:sqref>EBB121</xm:sqref>
            </x14:sparkline>
            <x14:sparkline>
              <xm:f>CB_Lcr!$EBC121:$EBC121</xm:f>
              <xm:sqref>EBC121</xm:sqref>
            </x14:sparkline>
            <x14:sparkline>
              <xm:f>CB_Lcr!$EBD121:$EBD121</xm:f>
              <xm:sqref>EBD121</xm:sqref>
            </x14:sparkline>
            <x14:sparkline>
              <xm:f>CB_Lcr!$EBE121:$EBE121</xm:f>
              <xm:sqref>EBE121</xm:sqref>
            </x14:sparkline>
            <x14:sparkline>
              <xm:f>CB_Lcr!$EBF121:$EBF121</xm:f>
              <xm:sqref>EBF121</xm:sqref>
            </x14:sparkline>
            <x14:sparkline>
              <xm:f>CB_Lcr!$EBG121:$EBG121</xm:f>
              <xm:sqref>EBG121</xm:sqref>
            </x14:sparkline>
            <x14:sparkline>
              <xm:f>CB_Lcr!$EBH121:$EBH121</xm:f>
              <xm:sqref>EBH121</xm:sqref>
            </x14:sparkline>
            <x14:sparkline>
              <xm:f>CB_Lcr!$EBI121:$EBI121</xm:f>
              <xm:sqref>EBI121</xm:sqref>
            </x14:sparkline>
            <x14:sparkline>
              <xm:f>CB_Lcr!$EBJ121:$EBJ121</xm:f>
              <xm:sqref>EBJ121</xm:sqref>
            </x14:sparkline>
            <x14:sparkline>
              <xm:f>CB_Lcr!$EBK121:$EBK121</xm:f>
              <xm:sqref>EBK121</xm:sqref>
            </x14:sparkline>
            <x14:sparkline>
              <xm:f>CB_Lcr!$EBL121:$EBL121</xm:f>
              <xm:sqref>EBL121</xm:sqref>
            </x14:sparkline>
            <x14:sparkline>
              <xm:f>CB_Lcr!$EBM121:$EBM121</xm:f>
              <xm:sqref>EBM121</xm:sqref>
            </x14:sparkline>
            <x14:sparkline>
              <xm:f>CB_Lcr!$EBN121:$EBN121</xm:f>
              <xm:sqref>EBN121</xm:sqref>
            </x14:sparkline>
            <x14:sparkline>
              <xm:f>CB_Lcr!$EBO121:$EBO121</xm:f>
              <xm:sqref>EBO121</xm:sqref>
            </x14:sparkline>
            <x14:sparkline>
              <xm:f>CB_Lcr!$EBP121:$EBP121</xm:f>
              <xm:sqref>EBP121</xm:sqref>
            </x14:sparkline>
            <x14:sparkline>
              <xm:f>CB_Lcr!$EBQ121:$EBQ121</xm:f>
              <xm:sqref>EBQ121</xm:sqref>
            </x14:sparkline>
            <x14:sparkline>
              <xm:f>CB_Lcr!$EBR121:$EBR121</xm:f>
              <xm:sqref>EBR121</xm:sqref>
            </x14:sparkline>
            <x14:sparkline>
              <xm:f>CB_Lcr!$EBS121:$EBS121</xm:f>
              <xm:sqref>EBS121</xm:sqref>
            </x14:sparkline>
            <x14:sparkline>
              <xm:f>CB_Lcr!$EBT121:$EBT121</xm:f>
              <xm:sqref>EBT121</xm:sqref>
            </x14:sparkline>
            <x14:sparkline>
              <xm:f>CB_Lcr!$EBU121:$EBU121</xm:f>
              <xm:sqref>EBU121</xm:sqref>
            </x14:sparkline>
            <x14:sparkline>
              <xm:f>CB_Lcr!$EBV121:$EBV121</xm:f>
              <xm:sqref>EBV121</xm:sqref>
            </x14:sparkline>
            <x14:sparkline>
              <xm:f>CB_Lcr!$EBW121:$EBW121</xm:f>
              <xm:sqref>EBW121</xm:sqref>
            </x14:sparkline>
            <x14:sparkline>
              <xm:f>CB_Lcr!$EBX121:$EBX121</xm:f>
              <xm:sqref>EBX121</xm:sqref>
            </x14:sparkline>
            <x14:sparkline>
              <xm:f>CB_Lcr!$EBY121:$EBY121</xm:f>
              <xm:sqref>EBY121</xm:sqref>
            </x14:sparkline>
            <x14:sparkline>
              <xm:f>CB_Lcr!$EBZ121:$EBZ121</xm:f>
              <xm:sqref>EBZ121</xm:sqref>
            </x14:sparkline>
            <x14:sparkline>
              <xm:f>CB_Lcr!$ECA121:$ECA121</xm:f>
              <xm:sqref>ECA121</xm:sqref>
            </x14:sparkline>
            <x14:sparkline>
              <xm:f>CB_Lcr!$ECB121:$ECB121</xm:f>
              <xm:sqref>ECB121</xm:sqref>
            </x14:sparkline>
            <x14:sparkline>
              <xm:f>CB_Lcr!$ECC121:$ECC121</xm:f>
              <xm:sqref>ECC121</xm:sqref>
            </x14:sparkline>
            <x14:sparkline>
              <xm:f>CB_Lcr!$ECD121:$ECD121</xm:f>
              <xm:sqref>ECD121</xm:sqref>
            </x14:sparkline>
            <x14:sparkline>
              <xm:f>CB_Lcr!$ECE121:$ECE121</xm:f>
              <xm:sqref>ECE121</xm:sqref>
            </x14:sparkline>
            <x14:sparkline>
              <xm:f>CB_Lcr!$ECF121:$ECF121</xm:f>
              <xm:sqref>ECF121</xm:sqref>
            </x14:sparkline>
            <x14:sparkline>
              <xm:f>CB_Lcr!$ECG121:$ECG121</xm:f>
              <xm:sqref>ECG121</xm:sqref>
            </x14:sparkline>
            <x14:sparkline>
              <xm:f>CB_Lcr!$ECH121:$ECH121</xm:f>
              <xm:sqref>ECH121</xm:sqref>
            </x14:sparkline>
            <x14:sparkline>
              <xm:f>CB_Lcr!$ECI121:$ECI121</xm:f>
              <xm:sqref>ECI121</xm:sqref>
            </x14:sparkline>
            <x14:sparkline>
              <xm:f>CB_Lcr!$ECJ121:$ECJ121</xm:f>
              <xm:sqref>ECJ121</xm:sqref>
            </x14:sparkline>
            <x14:sparkline>
              <xm:f>CB_Lcr!$ECK121:$ECK121</xm:f>
              <xm:sqref>ECK121</xm:sqref>
            </x14:sparkline>
            <x14:sparkline>
              <xm:f>CB_Lcr!$ECL121:$ECL121</xm:f>
              <xm:sqref>ECL121</xm:sqref>
            </x14:sparkline>
            <x14:sparkline>
              <xm:f>CB_Lcr!$ECM121:$ECM121</xm:f>
              <xm:sqref>ECM121</xm:sqref>
            </x14:sparkline>
            <x14:sparkline>
              <xm:f>CB_Lcr!$ECN121:$ECN121</xm:f>
              <xm:sqref>ECN121</xm:sqref>
            </x14:sparkline>
            <x14:sparkline>
              <xm:f>CB_Lcr!$ECO121:$ECO121</xm:f>
              <xm:sqref>ECO121</xm:sqref>
            </x14:sparkline>
            <x14:sparkline>
              <xm:f>CB_Lcr!$ECP121:$ECP121</xm:f>
              <xm:sqref>ECP121</xm:sqref>
            </x14:sparkline>
            <x14:sparkline>
              <xm:f>CB_Lcr!$ECQ121:$ECQ121</xm:f>
              <xm:sqref>ECQ121</xm:sqref>
            </x14:sparkline>
            <x14:sparkline>
              <xm:f>CB_Lcr!$ECR121:$ECR121</xm:f>
              <xm:sqref>ECR121</xm:sqref>
            </x14:sparkline>
            <x14:sparkline>
              <xm:f>CB_Lcr!$ECS121:$ECS121</xm:f>
              <xm:sqref>ECS121</xm:sqref>
            </x14:sparkline>
            <x14:sparkline>
              <xm:f>CB_Lcr!$ECT121:$ECT121</xm:f>
              <xm:sqref>ECT121</xm:sqref>
            </x14:sparkline>
            <x14:sparkline>
              <xm:f>CB_Lcr!$ECU121:$ECU121</xm:f>
              <xm:sqref>ECU121</xm:sqref>
            </x14:sparkline>
            <x14:sparkline>
              <xm:f>CB_Lcr!$ECV121:$ECV121</xm:f>
              <xm:sqref>ECV121</xm:sqref>
            </x14:sparkline>
            <x14:sparkline>
              <xm:f>CB_Lcr!$ECW121:$ECW121</xm:f>
              <xm:sqref>ECW121</xm:sqref>
            </x14:sparkline>
            <x14:sparkline>
              <xm:f>CB_Lcr!$ECX121:$ECX121</xm:f>
              <xm:sqref>ECX121</xm:sqref>
            </x14:sparkline>
            <x14:sparkline>
              <xm:f>CB_Lcr!$ECY121:$ECY121</xm:f>
              <xm:sqref>ECY121</xm:sqref>
            </x14:sparkline>
            <x14:sparkline>
              <xm:f>CB_Lcr!$ECZ121:$ECZ121</xm:f>
              <xm:sqref>ECZ121</xm:sqref>
            </x14:sparkline>
            <x14:sparkline>
              <xm:f>CB_Lcr!$EDA121:$EDA121</xm:f>
              <xm:sqref>EDA121</xm:sqref>
            </x14:sparkline>
            <x14:sparkline>
              <xm:f>CB_Lcr!$EDB121:$EDB121</xm:f>
              <xm:sqref>EDB121</xm:sqref>
            </x14:sparkline>
            <x14:sparkline>
              <xm:f>CB_Lcr!$EDC121:$EDC121</xm:f>
              <xm:sqref>EDC121</xm:sqref>
            </x14:sparkline>
            <x14:sparkline>
              <xm:f>CB_Lcr!$EDD121:$EDD121</xm:f>
              <xm:sqref>EDD121</xm:sqref>
            </x14:sparkline>
            <x14:sparkline>
              <xm:f>CB_Lcr!$EDE121:$EDE121</xm:f>
              <xm:sqref>EDE121</xm:sqref>
            </x14:sparkline>
            <x14:sparkline>
              <xm:f>CB_Lcr!$EDF121:$EDF121</xm:f>
              <xm:sqref>EDF121</xm:sqref>
            </x14:sparkline>
            <x14:sparkline>
              <xm:f>CB_Lcr!$EDG121:$EDG121</xm:f>
              <xm:sqref>EDG121</xm:sqref>
            </x14:sparkline>
            <x14:sparkline>
              <xm:f>CB_Lcr!$EDH121:$EDH121</xm:f>
              <xm:sqref>EDH121</xm:sqref>
            </x14:sparkline>
            <x14:sparkline>
              <xm:f>CB_Lcr!$EDI121:$EDI121</xm:f>
              <xm:sqref>EDI121</xm:sqref>
            </x14:sparkline>
            <x14:sparkline>
              <xm:f>CB_Lcr!$EDJ121:$EDJ121</xm:f>
              <xm:sqref>EDJ121</xm:sqref>
            </x14:sparkline>
            <x14:sparkline>
              <xm:f>CB_Lcr!$EDK121:$EDK121</xm:f>
              <xm:sqref>EDK121</xm:sqref>
            </x14:sparkline>
            <x14:sparkline>
              <xm:f>CB_Lcr!$EDL121:$EDL121</xm:f>
              <xm:sqref>EDL121</xm:sqref>
            </x14:sparkline>
            <x14:sparkline>
              <xm:f>CB_Lcr!$EDM121:$EDM121</xm:f>
              <xm:sqref>EDM121</xm:sqref>
            </x14:sparkline>
            <x14:sparkline>
              <xm:f>CB_Lcr!$EDN121:$EDN121</xm:f>
              <xm:sqref>EDN121</xm:sqref>
            </x14:sparkline>
            <x14:sparkline>
              <xm:f>CB_Lcr!$EDO121:$EDO121</xm:f>
              <xm:sqref>EDO121</xm:sqref>
            </x14:sparkline>
            <x14:sparkline>
              <xm:f>CB_Lcr!$EDP121:$EDP121</xm:f>
              <xm:sqref>EDP121</xm:sqref>
            </x14:sparkline>
            <x14:sparkline>
              <xm:f>CB_Lcr!$EDQ121:$EDQ121</xm:f>
              <xm:sqref>EDQ121</xm:sqref>
            </x14:sparkline>
            <x14:sparkline>
              <xm:f>CB_Lcr!$EDR121:$EDR121</xm:f>
              <xm:sqref>EDR121</xm:sqref>
            </x14:sparkline>
            <x14:sparkline>
              <xm:f>CB_Lcr!$EDS121:$EDS121</xm:f>
              <xm:sqref>EDS121</xm:sqref>
            </x14:sparkline>
            <x14:sparkline>
              <xm:f>CB_Lcr!$EDT121:$EDT121</xm:f>
              <xm:sqref>EDT121</xm:sqref>
            </x14:sparkline>
            <x14:sparkline>
              <xm:f>CB_Lcr!$EDU121:$EDU121</xm:f>
              <xm:sqref>EDU121</xm:sqref>
            </x14:sparkline>
            <x14:sparkline>
              <xm:f>CB_Lcr!$EDV121:$EDV121</xm:f>
              <xm:sqref>EDV121</xm:sqref>
            </x14:sparkline>
            <x14:sparkline>
              <xm:f>CB_Lcr!$EDW121:$EDW121</xm:f>
              <xm:sqref>EDW121</xm:sqref>
            </x14:sparkline>
            <x14:sparkline>
              <xm:f>CB_Lcr!$EDX121:$EDX121</xm:f>
              <xm:sqref>EDX121</xm:sqref>
            </x14:sparkline>
            <x14:sparkline>
              <xm:f>CB_Lcr!$EDY121:$EDY121</xm:f>
              <xm:sqref>EDY121</xm:sqref>
            </x14:sparkline>
            <x14:sparkline>
              <xm:f>CB_Lcr!$EDZ121:$EDZ121</xm:f>
              <xm:sqref>EDZ121</xm:sqref>
            </x14:sparkline>
            <x14:sparkline>
              <xm:f>CB_Lcr!$EEA121:$EEA121</xm:f>
              <xm:sqref>EEA121</xm:sqref>
            </x14:sparkline>
            <x14:sparkline>
              <xm:f>CB_Lcr!$EEB121:$EEB121</xm:f>
              <xm:sqref>EEB121</xm:sqref>
            </x14:sparkline>
            <x14:sparkline>
              <xm:f>CB_Lcr!$EEC121:$EEC121</xm:f>
              <xm:sqref>EEC121</xm:sqref>
            </x14:sparkline>
            <x14:sparkline>
              <xm:f>CB_Lcr!$EED121:$EED121</xm:f>
              <xm:sqref>EED121</xm:sqref>
            </x14:sparkline>
            <x14:sparkline>
              <xm:f>CB_Lcr!$EEE121:$EEE121</xm:f>
              <xm:sqref>EEE121</xm:sqref>
            </x14:sparkline>
            <x14:sparkline>
              <xm:f>CB_Lcr!$EEF121:$EEF121</xm:f>
              <xm:sqref>EEF121</xm:sqref>
            </x14:sparkline>
            <x14:sparkline>
              <xm:f>CB_Lcr!$EEG121:$EEG121</xm:f>
              <xm:sqref>EEG121</xm:sqref>
            </x14:sparkline>
            <x14:sparkline>
              <xm:f>CB_Lcr!$EEH121:$EEH121</xm:f>
              <xm:sqref>EEH121</xm:sqref>
            </x14:sparkline>
            <x14:sparkline>
              <xm:f>CB_Lcr!$EEI121:$EEI121</xm:f>
              <xm:sqref>EEI121</xm:sqref>
            </x14:sparkline>
            <x14:sparkline>
              <xm:f>CB_Lcr!$EEJ121:$EEJ121</xm:f>
              <xm:sqref>EEJ121</xm:sqref>
            </x14:sparkline>
            <x14:sparkline>
              <xm:f>CB_Lcr!$EEK121:$EEK121</xm:f>
              <xm:sqref>EEK121</xm:sqref>
            </x14:sparkline>
            <x14:sparkline>
              <xm:f>CB_Lcr!$EEL121:$EEL121</xm:f>
              <xm:sqref>EEL121</xm:sqref>
            </x14:sparkline>
            <x14:sparkline>
              <xm:f>CB_Lcr!$EEM121:$EEM121</xm:f>
              <xm:sqref>EEM121</xm:sqref>
            </x14:sparkline>
            <x14:sparkline>
              <xm:f>CB_Lcr!$EEN121:$EEN121</xm:f>
              <xm:sqref>EEN121</xm:sqref>
            </x14:sparkline>
            <x14:sparkline>
              <xm:f>CB_Lcr!$EEO121:$EEO121</xm:f>
              <xm:sqref>EEO121</xm:sqref>
            </x14:sparkline>
            <x14:sparkline>
              <xm:f>CB_Lcr!$EEP121:$EEP121</xm:f>
              <xm:sqref>EEP121</xm:sqref>
            </x14:sparkline>
            <x14:sparkline>
              <xm:f>CB_Lcr!$EEQ121:$EEQ121</xm:f>
              <xm:sqref>EEQ121</xm:sqref>
            </x14:sparkline>
            <x14:sparkline>
              <xm:f>CB_Lcr!$EER121:$EER121</xm:f>
              <xm:sqref>EER121</xm:sqref>
            </x14:sparkline>
            <x14:sparkline>
              <xm:f>CB_Lcr!$EES121:$EES121</xm:f>
              <xm:sqref>EES121</xm:sqref>
            </x14:sparkline>
            <x14:sparkline>
              <xm:f>CB_Lcr!$EET121:$EET121</xm:f>
              <xm:sqref>EET121</xm:sqref>
            </x14:sparkline>
            <x14:sparkline>
              <xm:f>CB_Lcr!$EEU121:$EEU121</xm:f>
              <xm:sqref>EEU121</xm:sqref>
            </x14:sparkline>
            <x14:sparkline>
              <xm:f>CB_Lcr!$EEV121:$EEV121</xm:f>
              <xm:sqref>EEV121</xm:sqref>
            </x14:sparkline>
            <x14:sparkline>
              <xm:f>CB_Lcr!$EEW121:$EEW121</xm:f>
              <xm:sqref>EEW121</xm:sqref>
            </x14:sparkline>
            <x14:sparkline>
              <xm:f>CB_Lcr!$EEX121:$EEX121</xm:f>
              <xm:sqref>EEX121</xm:sqref>
            </x14:sparkline>
            <x14:sparkline>
              <xm:f>CB_Lcr!$EEY121:$EEY121</xm:f>
              <xm:sqref>EEY121</xm:sqref>
            </x14:sparkline>
            <x14:sparkline>
              <xm:f>CB_Lcr!$EEZ121:$EEZ121</xm:f>
              <xm:sqref>EEZ121</xm:sqref>
            </x14:sparkline>
            <x14:sparkline>
              <xm:f>CB_Lcr!$EFA121:$EFA121</xm:f>
              <xm:sqref>EFA121</xm:sqref>
            </x14:sparkline>
            <x14:sparkline>
              <xm:f>CB_Lcr!$EFB121:$EFB121</xm:f>
              <xm:sqref>EFB121</xm:sqref>
            </x14:sparkline>
            <x14:sparkline>
              <xm:f>CB_Lcr!$EFC121:$EFC121</xm:f>
              <xm:sqref>EFC121</xm:sqref>
            </x14:sparkline>
            <x14:sparkline>
              <xm:f>CB_Lcr!$EFD121:$EFD121</xm:f>
              <xm:sqref>EFD121</xm:sqref>
            </x14:sparkline>
            <x14:sparkline>
              <xm:f>CB_Lcr!$EFE121:$EFE121</xm:f>
              <xm:sqref>EFE121</xm:sqref>
            </x14:sparkline>
            <x14:sparkline>
              <xm:f>CB_Lcr!$EFF121:$EFF121</xm:f>
              <xm:sqref>EFF121</xm:sqref>
            </x14:sparkline>
            <x14:sparkline>
              <xm:f>CB_Lcr!$EFG121:$EFG121</xm:f>
              <xm:sqref>EFG121</xm:sqref>
            </x14:sparkline>
            <x14:sparkline>
              <xm:f>CB_Lcr!$EFH121:$EFH121</xm:f>
              <xm:sqref>EFH121</xm:sqref>
            </x14:sparkline>
            <x14:sparkline>
              <xm:f>CB_Lcr!$EFI121:$EFI121</xm:f>
              <xm:sqref>EFI121</xm:sqref>
            </x14:sparkline>
            <x14:sparkline>
              <xm:f>CB_Lcr!$EFJ121:$EFJ121</xm:f>
              <xm:sqref>EFJ121</xm:sqref>
            </x14:sparkline>
            <x14:sparkline>
              <xm:f>CB_Lcr!$EFK121:$EFK121</xm:f>
              <xm:sqref>EFK121</xm:sqref>
            </x14:sparkline>
            <x14:sparkline>
              <xm:f>CB_Lcr!$EFL121:$EFL121</xm:f>
              <xm:sqref>EFL121</xm:sqref>
            </x14:sparkline>
            <x14:sparkline>
              <xm:f>CB_Lcr!$EFM121:$EFM121</xm:f>
              <xm:sqref>EFM121</xm:sqref>
            </x14:sparkline>
            <x14:sparkline>
              <xm:f>CB_Lcr!$EFN121:$EFN121</xm:f>
              <xm:sqref>EFN121</xm:sqref>
            </x14:sparkline>
            <x14:sparkline>
              <xm:f>CB_Lcr!$EFO121:$EFO121</xm:f>
              <xm:sqref>EFO121</xm:sqref>
            </x14:sparkline>
            <x14:sparkline>
              <xm:f>CB_Lcr!$EFP121:$EFP121</xm:f>
              <xm:sqref>EFP121</xm:sqref>
            </x14:sparkline>
            <x14:sparkline>
              <xm:f>CB_Lcr!$EFQ121:$EFQ121</xm:f>
              <xm:sqref>EFQ121</xm:sqref>
            </x14:sparkline>
            <x14:sparkline>
              <xm:f>CB_Lcr!$EFR121:$EFR121</xm:f>
              <xm:sqref>EFR121</xm:sqref>
            </x14:sparkline>
            <x14:sparkline>
              <xm:f>CB_Lcr!$EFS121:$EFS121</xm:f>
              <xm:sqref>EFS121</xm:sqref>
            </x14:sparkline>
            <x14:sparkline>
              <xm:f>CB_Lcr!$EFT121:$EFT121</xm:f>
              <xm:sqref>EFT121</xm:sqref>
            </x14:sparkline>
            <x14:sparkline>
              <xm:f>CB_Lcr!$EFU121:$EFU121</xm:f>
              <xm:sqref>EFU121</xm:sqref>
            </x14:sparkline>
            <x14:sparkline>
              <xm:f>CB_Lcr!$EFV121:$EFV121</xm:f>
              <xm:sqref>EFV121</xm:sqref>
            </x14:sparkline>
            <x14:sparkline>
              <xm:f>CB_Lcr!$EFW121:$EFW121</xm:f>
              <xm:sqref>EFW121</xm:sqref>
            </x14:sparkline>
            <x14:sparkline>
              <xm:f>CB_Lcr!$EFX121:$EFX121</xm:f>
              <xm:sqref>EFX121</xm:sqref>
            </x14:sparkline>
            <x14:sparkline>
              <xm:f>CB_Lcr!$EFY121:$EFY121</xm:f>
              <xm:sqref>EFY121</xm:sqref>
            </x14:sparkline>
            <x14:sparkline>
              <xm:f>CB_Lcr!$EFZ121:$EFZ121</xm:f>
              <xm:sqref>EFZ121</xm:sqref>
            </x14:sparkline>
            <x14:sparkline>
              <xm:f>CB_Lcr!$EGA121:$EGA121</xm:f>
              <xm:sqref>EGA121</xm:sqref>
            </x14:sparkline>
            <x14:sparkline>
              <xm:f>CB_Lcr!$EGB121:$EGB121</xm:f>
              <xm:sqref>EGB121</xm:sqref>
            </x14:sparkline>
            <x14:sparkline>
              <xm:f>CB_Lcr!$EGC121:$EGC121</xm:f>
              <xm:sqref>EGC121</xm:sqref>
            </x14:sparkline>
            <x14:sparkline>
              <xm:f>CB_Lcr!$EGD121:$EGD121</xm:f>
              <xm:sqref>EGD121</xm:sqref>
            </x14:sparkline>
            <x14:sparkline>
              <xm:f>CB_Lcr!$EGE121:$EGE121</xm:f>
              <xm:sqref>EGE121</xm:sqref>
            </x14:sparkline>
            <x14:sparkline>
              <xm:f>CB_Lcr!$EGF121:$EGF121</xm:f>
              <xm:sqref>EGF121</xm:sqref>
            </x14:sparkline>
            <x14:sparkline>
              <xm:f>CB_Lcr!$EGG121:$EGG121</xm:f>
              <xm:sqref>EGG121</xm:sqref>
            </x14:sparkline>
            <x14:sparkline>
              <xm:f>CB_Lcr!$EGH121:$EGH121</xm:f>
              <xm:sqref>EGH121</xm:sqref>
            </x14:sparkline>
            <x14:sparkline>
              <xm:f>CB_Lcr!$EGI121:$EGI121</xm:f>
              <xm:sqref>EGI121</xm:sqref>
            </x14:sparkline>
            <x14:sparkline>
              <xm:f>CB_Lcr!$EGJ121:$EGJ121</xm:f>
              <xm:sqref>EGJ121</xm:sqref>
            </x14:sparkline>
            <x14:sparkline>
              <xm:f>CB_Lcr!$EGK121:$EGK121</xm:f>
              <xm:sqref>EGK121</xm:sqref>
            </x14:sparkline>
            <x14:sparkline>
              <xm:f>CB_Lcr!$EGL121:$EGL121</xm:f>
              <xm:sqref>EGL121</xm:sqref>
            </x14:sparkline>
            <x14:sparkline>
              <xm:f>CB_Lcr!$EGM121:$EGM121</xm:f>
              <xm:sqref>EGM121</xm:sqref>
            </x14:sparkline>
            <x14:sparkline>
              <xm:f>CB_Lcr!$EGN121:$EGN121</xm:f>
              <xm:sqref>EGN121</xm:sqref>
            </x14:sparkline>
            <x14:sparkline>
              <xm:f>CB_Lcr!$EGO121:$EGO121</xm:f>
              <xm:sqref>EGO121</xm:sqref>
            </x14:sparkline>
            <x14:sparkline>
              <xm:f>CB_Lcr!$EGP121:$EGP121</xm:f>
              <xm:sqref>EGP121</xm:sqref>
            </x14:sparkline>
            <x14:sparkline>
              <xm:f>CB_Lcr!$EGQ121:$EGQ121</xm:f>
              <xm:sqref>EGQ121</xm:sqref>
            </x14:sparkline>
            <x14:sparkline>
              <xm:f>CB_Lcr!$EGR121:$EGR121</xm:f>
              <xm:sqref>EGR121</xm:sqref>
            </x14:sparkline>
            <x14:sparkline>
              <xm:f>CB_Lcr!$EGS121:$EGS121</xm:f>
              <xm:sqref>EGS121</xm:sqref>
            </x14:sparkline>
            <x14:sparkline>
              <xm:f>CB_Lcr!$EGT121:$EGT121</xm:f>
              <xm:sqref>EGT121</xm:sqref>
            </x14:sparkline>
            <x14:sparkline>
              <xm:f>CB_Lcr!$EGU121:$EGU121</xm:f>
              <xm:sqref>EGU121</xm:sqref>
            </x14:sparkline>
            <x14:sparkline>
              <xm:f>CB_Lcr!$EGV121:$EGV121</xm:f>
              <xm:sqref>EGV121</xm:sqref>
            </x14:sparkline>
            <x14:sparkline>
              <xm:f>CB_Lcr!$EGW121:$EGW121</xm:f>
              <xm:sqref>EGW121</xm:sqref>
            </x14:sparkline>
            <x14:sparkline>
              <xm:f>CB_Lcr!$EGX121:$EGX121</xm:f>
              <xm:sqref>EGX121</xm:sqref>
            </x14:sparkline>
            <x14:sparkline>
              <xm:f>CB_Lcr!$EGY121:$EGY121</xm:f>
              <xm:sqref>EGY121</xm:sqref>
            </x14:sparkline>
            <x14:sparkline>
              <xm:f>CB_Lcr!$EGZ121:$EGZ121</xm:f>
              <xm:sqref>EGZ121</xm:sqref>
            </x14:sparkline>
            <x14:sparkline>
              <xm:f>CB_Lcr!$EHA121:$EHA121</xm:f>
              <xm:sqref>EHA121</xm:sqref>
            </x14:sparkline>
            <x14:sparkline>
              <xm:f>CB_Lcr!$EHB121:$EHB121</xm:f>
              <xm:sqref>EHB121</xm:sqref>
            </x14:sparkline>
            <x14:sparkline>
              <xm:f>CB_Lcr!$EHC121:$EHC121</xm:f>
              <xm:sqref>EHC121</xm:sqref>
            </x14:sparkline>
            <x14:sparkline>
              <xm:f>CB_Lcr!$EHD121:$EHD121</xm:f>
              <xm:sqref>EHD121</xm:sqref>
            </x14:sparkline>
            <x14:sparkline>
              <xm:f>CB_Lcr!$EHE121:$EHE121</xm:f>
              <xm:sqref>EHE121</xm:sqref>
            </x14:sparkline>
            <x14:sparkline>
              <xm:f>CB_Lcr!$EHF121:$EHF121</xm:f>
              <xm:sqref>EHF121</xm:sqref>
            </x14:sparkline>
            <x14:sparkline>
              <xm:f>CB_Lcr!$EHG121:$EHG121</xm:f>
              <xm:sqref>EHG121</xm:sqref>
            </x14:sparkline>
            <x14:sparkline>
              <xm:f>CB_Lcr!$EHH121:$EHH121</xm:f>
              <xm:sqref>EHH121</xm:sqref>
            </x14:sparkline>
            <x14:sparkline>
              <xm:f>CB_Lcr!$EHI121:$EHI121</xm:f>
              <xm:sqref>EHI121</xm:sqref>
            </x14:sparkline>
            <x14:sparkline>
              <xm:f>CB_Lcr!$EHJ121:$EHJ121</xm:f>
              <xm:sqref>EHJ121</xm:sqref>
            </x14:sparkline>
            <x14:sparkline>
              <xm:f>CB_Lcr!$EHK121:$EHK121</xm:f>
              <xm:sqref>EHK121</xm:sqref>
            </x14:sparkline>
            <x14:sparkline>
              <xm:f>CB_Lcr!$EHL121:$EHL121</xm:f>
              <xm:sqref>EHL121</xm:sqref>
            </x14:sparkline>
            <x14:sparkline>
              <xm:f>CB_Lcr!$EHM121:$EHM121</xm:f>
              <xm:sqref>EHM121</xm:sqref>
            </x14:sparkline>
            <x14:sparkline>
              <xm:f>CB_Lcr!$EHN121:$EHN121</xm:f>
              <xm:sqref>EHN121</xm:sqref>
            </x14:sparkline>
            <x14:sparkline>
              <xm:f>CB_Lcr!$EHO121:$EHO121</xm:f>
              <xm:sqref>EHO121</xm:sqref>
            </x14:sparkline>
            <x14:sparkline>
              <xm:f>CB_Lcr!$EHP121:$EHP121</xm:f>
              <xm:sqref>EHP121</xm:sqref>
            </x14:sparkline>
            <x14:sparkline>
              <xm:f>CB_Lcr!$EHQ121:$EHQ121</xm:f>
              <xm:sqref>EHQ121</xm:sqref>
            </x14:sparkline>
            <x14:sparkline>
              <xm:f>CB_Lcr!$EHR121:$EHR121</xm:f>
              <xm:sqref>EHR121</xm:sqref>
            </x14:sparkline>
            <x14:sparkline>
              <xm:f>CB_Lcr!$EHS121:$EHS121</xm:f>
              <xm:sqref>EHS121</xm:sqref>
            </x14:sparkline>
            <x14:sparkline>
              <xm:f>CB_Lcr!$EHT121:$EHT121</xm:f>
              <xm:sqref>EHT121</xm:sqref>
            </x14:sparkline>
            <x14:sparkline>
              <xm:f>CB_Lcr!$EHU121:$EHU121</xm:f>
              <xm:sqref>EHU121</xm:sqref>
            </x14:sparkline>
            <x14:sparkline>
              <xm:f>CB_Lcr!$EHV121:$EHV121</xm:f>
              <xm:sqref>EHV121</xm:sqref>
            </x14:sparkline>
            <x14:sparkline>
              <xm:f>CB_Lcr!$EHW121:$EHW121</xm:f>
              <xm:sqref>EHW121</xm:sqref>
            </x14:sparkline>
            <x14:sparkline>
              <xm:f>CB_Lcr!$EHX121:$EHX121</xm:f>
              <xm:sqref>EHX121</xm:sqref>
            </x14:sparkline>
            <x14:sparkline>
              <xm:f>CB_Lcr!$EHY121:$EHY121</xm:f>
              <xm:sqref>EHY121</xm:sqref>
            </x14:sparkline>
            <x14:sparkline>
              <xm:f>CB_Lcr!$EHZ121:$EHZ121</xm:f>
              <xm:sqref>EHZ121</xm:sqref>
            </x14:sparkline>
            <x14:sparkline>
              <xm:f>CB_Lcr!$EIA121:$EIA121</xm:f>
              <xm:sqref>EIA121</xm:sqref>
            </x14:sparkline>
            <x14:sparkline>
              <xm:f>CB_Lcr!$EIB121:$EIB121</xm:f>
              <xm:sqref>EIB121</xm:sqref>
            </x14:sparkline>
            <x14:sparkline>
              <xm:f>CB_Lcr!$EIC121:$EIC121</xm:f>
              <xm:sqref>EIC121</xm:sqref>
            </x14:sparkline>
            <x14:sparkline>
              <xm:f>CB_Lcr!$EID121:$EID121</xm:f>
              <xm:sqref>EID121</xm:sqref>
            </x14:sparkline>
            <x14:sparkline>
              <xm:f>CB_Lcr!$EIE121:$EIE121</xm:f>
              <xm:sqref>EIE121</xm:sqref>
            </x14:sparkline>
            <x14:sparkline>
              <xm:f>CB_Lcr!$EIF121:$EIF121</xm:f>
              <xm:sqref>EIF121</xm:sqref>
            </x14:sparkline>
            <x14:sparkline>
              <xm:f>CB_Lcr!$EIG121:$EIG121</xm:f>
              <xm:sqref>EIG121</xm:sqref>
            </x14:sparkline>
            <x14:sparkline>
              <xm:f>CB_Lcr!$EIH121:$EIH121</xm:f>
              <xm:sqref>EIH121</xm:sqref>
            </x14:sparkline>
            <x14:sparkline>
              <xm:f>CB_Lcr!$EII121:$EII121</xm:f>
              <xm:sqref>EII121</xm:sqref>
            </x14:sparkline>
            <x14:sparkline>
              <xm:f>CB_Lcr!$EIJ121:$EIJ121</xm:f>
              <xm:sqref>EIJ121</xm:sqref>
            </x14:sparkline>
            <x14:sparkline>
              <xm:f>CB_Lcr!$EIK121:$EIK121</xm:f>
              <xm:sqref>EIK121</xm:sqref>
            </x14:sparkline>
            <x14:sparkline>
              <xm:f>CB_Lcr!$EIL121:$EIL121</xm:f>
              <xm:sqref>EIL121</xm:sqref>
            </x14:sparkline>
            <x14:sparkline>
              <xm:f>CB_Lcr!$EIM121:$EIM121</xm:f>
              <xm:sqref>EIM121</xm:sqref>
            </x14:sparkline>
            <x14:sparkline>
              <xm:f>CB_Lcr!$EIN121:$EIN121</xm:f>
              <xm:sqref>EIN121</xm:sqref>
            </x14:sparkline>
            <x14:sparkline>
              <xm:f>CB_Lcr!$EIO121:$EIO121</xm:f>
              <xm:sqref>EIO121</xm:sqref>
            </x14:sparkline>
            <x14:sparkline>
              <xm:f>CB_Lcr!$EIP121:$EIP121</xm:f>
              <xm:sqref>EIP121</xm:sqref>
            </x14:sparkline>
            <x14:sparkline>
              <xm:f>CB_Lcr!$EIQ121:$EIQ121</xm:f>
              <xm:sqref>EIQ121</xm:sqref>
            </x14:sparkline>
            <x14:sparkline>
              <xm:f>CB_Lcr!$EIR121:$EIR121</xm:f>
              <xm:sqref>EIR121</xm:sqref>
            </x14:sparkline>
            <x14:sparkline>
              <xm:f>CB_Lcr!$EIS121:$EIS121</xm:f>
              <xm:sqref>EIS121</xm:sqref>
            </x14:sparkline>
            <x14:sparkline>
              <xm:f>CB_Lcr!$EIT121:$EIT121</xm:f>
              <xm:sqref>EIT121</xm:sqref>
            </x14:sparkline>
            <x14:sparkline>
              <xm:f>CB_Lcr!$EIU121:$EIU121</xm:f>
              <xm:sqref>EIU121</xm:sqref>
            </x14:sparkline>
            <x14:sparkline>
              <xm:f>CB_Lcr!$EIV121:$EIV121</xm:f>
              <xm:sqref>EIV121</xm:sqref>
            </x14:sparkline>
            <x14:sparkline>
              <xm:f>CB_Lcr!$EIW121:$EIW121</xm:f>
              <xm:sqref>EIW121</xm:sqref>
            </x14:sparkline>
            <x14:sparkline>
              <xm:f>CB_Lcr!$EIX121:$EIX121</xm:f>
              <xm:sqref>EIX121</xm:sqref>
            </x14:sparkline>
            <x14:sparkline>
              <xm:f>CB_Lcr!$EIY121:$EIY121</xm:f>
              <xm:sqref>EIY121</xm:sqref>
            </x14:sparkline>
            <x14:sparkline>
              <xm:f>CB_Lcr!$EIZ121:$EIZ121</xm:f>
              <xm:sqref>EIZ121</xm:sqref>
            </x14:sparkline>
            <x14:sparkline>
              <xm:f>CB_Lcr!$EJA121:$EJA121</xm:f>
              <xm:sqref>EJA121</xm:sqref>
            </x14:sparkline>
            <x14:sparkline>
              <xm:f>CB_Lcr!$EJB121:$EJB121</xm:f>
              <xm:sqref>EJB121</xm:sqref>
            </x14:sparkline>
            <x14:sparkline>
              <xm:f>CB_Lcr!$EJC121:$EJC121</xm:f>
              <xm:sqref>EJC121</xm:sqref>
            </x14:sparkline>
            <x14:sparkline>
              <xm:f>CB_Lcr!$EJD121:$EJD121</xm:f>
              <xm:sqref>EJD121</xm:sqref>
            </x14:sparkline>
            <x14:sparkline>
              <xm:f>CB_Lcr!$EJE121:$EJE121</xm:f>
              <xm:sqref>EJE121</xm:sqref>
            </x14:sparkline>
            <x14:sparkline>
              <xm:f>CB_Lcr!$EJF121:$EJF121</xm:f>
              <xm:sqref>EJF121</xm:sqref>
            </x14:sparkline>
            <x14:sparkline>
              <xm:f>CB_Lcr!$EJG121:$EJG121</xm:f>
              <xm:sqref>EJG121</xm:sqref>
            </x14:sparkline>
            <x14:sparkline>
              <xm:f>CB_Lcr!$EJH121:$EJH121</xm:f>
              <xm:sqref>EJH121</xm:sqref>
            </x14:sparkline>
            <x14:sparkline>
              <xm:f>CB_Lcr!$EJI121:$EJI121</xm:f>
              <xm:sqref>EJI121</xm:sqref>
            </x14:sparkline>
            <x14:sparkline>
              <xm:f>CB_Lcr!$EJJ121:$EJJ121</xm:f>
              <xm:sqref>EJJ121</xm:sqref>
            </x14:sparkline>
            <x14:sparkline>
              <xm:f>CB_Lcr!$EJK121:$EJK121</xm:f>
              <xm:sqref>EJK121</xm:sqref>
            </x14:sparkline>
            <x14:sparkline>
              <xm:f>CB_Lcr!$EJL121:$EJL121</xm:f>
              <xm:sqref>EJL121</xm:sqref>
            </x14:sparkline>
            <x14:sparkline>
              <xm:f>CB_Lcr!$EJM121:$EJM121</xm:f>
              <xm:sqref>EJM121</xm:sqref>
            </x14:sparkline>
            <x14:sparkline>
              <xm:f>CB_Lcr!$EJN121:$EJN121</xm:f>
              <xm:sqref>EJN121</xm:sqref>
            </x14:sparkline>
            <x14:sparkline>
              <xm:f>CB_Lcr!$EJO121:$EJO121</xm:f>
              <xm:sqref>EJO121</xm:sqref>
            </x14:sparkline>
            <x14:sparkline>
              <xm:f>CB_Lcr!$EJP121:$EJP121</xm:f>
              <xm:sqref>EJP121</xm:sqref>
            </x14:sparkline>
            <x14:sparkline>
              <xm:f>CB_Lcr!$EJQ121:$EJQ121</xm:f>
              <xm:sqref>EJQ121</xm:sqref>
            </x14:sparkline>
            <x14:sparkline>
              <xm:f>CB_Lcr!$EJR121:$EJR121</xm:f>
              <xm:sqref>EJR121</xm:sqref>
            </x14:sparkline>
            <x14:sparkline>
              <xm:f>CB_Lcr!$EJS121:$EJS121</xm:f>
              <xm:sqref>EJS121</xm:sqref>
            </x14:sparkline>
            <x14:sparkline>
              <xm:f>CB_Lcr!$EJT121:$EJT121</xm:f>
              <xm:sqref>EJT121</xm:sqref>
            </x14:sparkline>
            <x14:sparkline>
              <xm:f>CB_Lcr!$EJU121:$EJU121</xm:f>
              <xm:sqref>EJU121</xm:sqref>
            </x14:sparkline>
            <x14:sparkline>
              <xm:f>CB_Lcr!$EJV121:$EJV121</xm:f>
              <xm:sqref>EJV121</xm:sqref>
            </x14:sparkline>
            <x14:sparkline>
              <xm:f>CB_Lcr!$EJW121:$EJW121</xm:f>
              <xm:sqref>EJW121</xm:sqref>
            </x14:sparkline>
            <x14:sparkline>
              <xm:f>CB_Lcr!$EJX121:$EJX121</xm:f>
              <xm:sqref>EJX121</xm:sqref>
            </x14:sparkline>
            <x14:sparkline>
              <xm:f>CB_Lcr!$EJY121:$EJY121</xm:f>
              <xm:sqref>EJY121</xm:sqref>
            </x14:sparkline>
            <x14:sparkline>
              <xm:f>CB_Lcr!$EJZ121:$EJZ121</xm:f>
              <xm:sqref>EJZ121</xm:sqref>
            </x14:sparkline>
            <x14:sparkline>
              <xm:f>CB_Lcr!$EKA121:$EKA121</xm:f>
              <xm:sqref>EKA121</xm:sqref>
            </x14:sparkline>
            <x14:sparkline>
              <xm:f>CB_Lcr!$EKB121:$EKB121</xm:f>
              <xm:sqref>EKB121</xm:sqref>
            </x14:sparkline>
            <x14:sparkline>
              <xm:f>CB_Lcr!$EKC121:$EKC121</xm:f>
              <xm:sqref>EKC121</xm:sqref>
            </x14:sparkline>
            <x14:sparkline>
              <xm:f>CB_Lcr!$EKD121:$EKD121</xm:f>
              <xm:sqref>EKD121</xm:sqref>
            </x14:sparkline>
            <x14:sparkline>
              <xm:f>CB_Lcr!$EKE121:$EKE121</xm:f>
              <xm:sqref>EKE121</xm:sqref>
            </x14:sparkline>
            <x14:sparkline>
              <xm:f>CB_Lcr!$EKF121:$EKF121</xm:f>
              <xm:sqref>EKF121</xm:sqref>
            </x14:sparkline>
            <x14:sparkline>
              <xm:f>CB_Lcr!$EKG121:$EKG121</xm:f>
              <xm:sqref>EKG121</xm:sqref>
            </x14:sparkline>
            <x14:sparkline>
              <xm:f>CB_Lcr!$EKH121:$EKH121</xm:f>
              <xm:sqref>EKH121</xm:sqref>
            </x14:sparkline>
            <x14:sparkline>
              <xm:f>CB_Lcr!$EKI121:$EKI121</xm:f>
              <xm:sqref>EKI121</xm:sqref>
            </x14:sparkline>
            <x14:sparkline>
              <xm:f>CB_Lcr!$EKJ121:$EKJ121</xm:f>
              <xm:sqref>EKJ121</xm:sqref>
            </x14:sparkline>
            <x14:sparkline>
              <xm:f>CB_Lcr!$EKK121:$EKK121</xm:f>
              <xm:sqref>EKK121</xm:sqref>
            </x14:sparkline>
            <x14:sparkline>
              <xm:f>CB_Lcr!$EKL121:$EKL121</xm:f>
              <xm:sqref>EKL121</xm:sqref>
            </x14:sparkline>
            <x14:sparkline>
              <xm:f>CB_Lcr!$EKM121:$EKM121</xm:f>
              <xm:sqref>EKM121</xm:sqref>
            </x14:sparkline>
            <x14:sparkline>
              <xm:f>CB_Lcr!$EKN121:$EKN121</xm:f>
              <xm:sqref>EKN121</xm:sqref>
            </x14:sparkline>
            <x14:sparkline>
              <xm:f>CB_Lcr!$EKO121:$EKO121</xm:f>
              <xm:sqref>EKO121</xm:sqref>
            </x14:sparkline>
            <x14:sparkline>
              <xm:f>CB_Lcr!$EKP121:$EKP121</xm:f>
              <xm:sqref>EKP121</xm:sqref>
            </x14:sparkline>
            <x14:sparkline>
              <xm:f>CB_Lcr!$EKQ121:$EKQ121</xm:f>
              <xm:sqref>EKQ121</xm:sqref>
            </x14:sparkline>
            <x14:sparkline>
              <xm:f>CB_Lcr!$EKR121:$EKR121</xm:f>
              <xm:sqref>EKR121</xm:sqref>
            </x14:sparkline>
            <x14:sparkline>
              <xm:f>CB_Lcr!$EKS121:$EKS121</xm:f>
              <xm:sqref>EKS121</xm:sqref>
            </x14:sparkline>
            <x14:sparkline>
              <xm:f>CB_Lcr!$EKT121:$EKT121</xm:f>
              <xm:sqref>EKT121</xm:sqref>
            </x14:sparkline>
            <x14:sparkline>
              <xm:f>CB_Lcr!$EKU121:$EKU121</xm:f>
              <xm:sqref>EKU121</xm:sqref>
            </x14:sparkline>
            <x14:sparkline>
              <xm:f>CB_Lcr!$EKV121:$EKV121</xm:f>
              <xm:sqref>EKV121</xm:sqref>
            </x14:sparkline>
            <x14:sparkline>
              <xm:f>CB_Lcr!$EKW121:$EKW121</xm:f>
              <xm:sqref>EKW121</xm:sqref>
            </x14:sparkline>
            <x14:sparkline>
              <xm:f>CB_Lcr!$EKX121:$EKX121</xm:f>
              <xm:sqref>EKX121</xm:sqref>
            </x14:sparkline>
            <x14:sparkline>
              <xm:f>CB_Lcr!$EKY121:$EKY121</xm:f>
              <xm:sqref>EKY121</xm:sqref>
            </x14:sparkline>
            <x14:sparkline>
              <xm:f>CB_Lcr!$EKZ121:$EKZ121</xm:f>
              <xm:sqref>EKZ121</xm:sqref>
            </x14:sparkline>
            <x14:sparkline>
              <xm:f>CB_Lcr!$ELA121:$ELA121</xm:f>
              <xm:sqref>ELA121</xm:sqref>
            </x14:sparkline>
            <x14:sparkline>
              <xm:f>CB_Lcr!$ELB121:$ELB121</xm:f>
              <xm:sqref>ELB121</xm:sqref>
            </x14:sparkline>
            <x14:sparkline>
              <xm:f>CB_Lcr!$ELC121:$ELC121</xm:f>
              <xm:sqref>ELC121</xm:sqref>
            </x14:sparkline>
            <x14:sparkline>
              <xm:f>CB_Lcr!$ELD121:$ELD121</xm:f>
              <xm:sqref>ELD121</xm:sqref>
            </x14:sparkline>
            <x14:sparkline>
              <xm:f>CB_Lcr!$ELE121:$ELE121</xm:f>
              <xm:sqref>ELE121</xm:sqref>
            </x14:sparkline>
            <x14:sparkline>
              <xm:f>CB_Lcr!$ELF121:$ELF121</xm:f>
              <xm:sqref>ELF121</xm:sqref>
            </x14:sparkline>
            <x14:sparkline>
              <xm:f>CB_Lcr!$ELG121:$ELG121</xm:f>
              <xm:sqref>ELG121</xm:sqref>
            </x14:sparkline>
            <x14:sparkline>
              <xm:f>CB_Lcr!$ELH121:$ELH121</xm:f>
              <xm:sqref>ELH121</xm:sqref>
            </x14:sparkline>
            <x14:sparkline>
              <xm:f>CB_Lcr!$ELI121:$ELI121</xm:f>
              <xm:sqref>ELI121</xm:sqref>
            </x14:sparkline>
            <x14:sparkline>
              <xm:f>CB_Lcr!$ELJ121:$ELJ121</xm:f>
              <xm:sqref>ELJ121</xm:sqref>
            </x14:sparkline>
            <x14:sparkline>
              <xm:f>CB_Lcr!$ELK121:$ELK121</xm:f>
              <xm:sqref>ELK121</xm:sqref>
            </x14:sparkline>
            <x14:sparkline>
              <xm:f>CB_Lcr!$ELL121:$ELL121</xm:f>
              <xm:sqref>ELL121</xm:sqref>
            </x14:sparkline>
            <x14:sparkline>
              <xm:f>CB_Lcr!$ELM121:$ELM121</xm:f>
              <xm:sqref>ELM121</xm:sqref>
            </x14:sparkline>
            <x14:sparkline>
              <xm:f>CB_Lcr!$ELN121:$ELN121</xm:f>
              <xm:sqref>ELN121</xm:sqref>
            </x14:sparkline>
            <x14:sparkline>
              <xm:f>CB_Lcr!$ELO121:$ELO121</xm:f>
              <xm:sqref>ELO121</xm:sqref>
            </x14:sparkline>
            <x14:sparkline>
              <xm:f>CB_Lcr!$ELP121:$ELP121</xm:f>
              <xm:sqref>ELP121</xm:sqref>
            </x14:sparkline>
            <x14:sparkline>
              <xm:f>CB_Lcr!$ELQ121:$ELQ121</xm:f>
              <xm:sqref>ELQ121</xm:sqref>
            </x14:sparkline>
            <x14:sparkline>
              <xm:f>CB_Lcr!$ELR121:$ELR121</xm:f>
              <xm:sqref>ELR121</xm:sqref>
            </x14:sparkline>
            <x14:sparkline>
              <xm:f>CB_Lcr!$ELS121:$ELS121</xm:f>
              <xm:sqref>ELS121</xm:sqref>
            </x14:sparkline>
            <x14:sparkline>
              <xm:f>CB_Lcr!$ELT121:$ELT121</xm:f>
              <xm:sqref>ELT121</xm:sqref>
            </x14:sparkline>
            <x14:sparkline>
              <xm:f>CB_Lcr!$ELU121:$ELU121</xm:f>
              <xm:sqref>ELU121</xm:sqref>
            </x14:sparkline>
            <x14:sparkline>
              <xm:f>CB_Lcr!$ELV121:$ELV121</xm:f>
              <xm:sqref>ELV121</xm:sqref>
            </x14:sparkline>
            <x14:sparkline>
              <xm:f>CB_Lcr!$ELW121:$ELW121</xm:f>
              <xm:sqref>ELW121</xm:sqref>
            </x14:sparkline>
            <x14:sparkline>
              <xm:f>CB_Lcr!$ELX121:$ELX121</xm:f>
              <xm:sqref>ELX121</xm:sqref>
            </x14:sparkline>
            <x14:sparkline>
              <xm:f>CB_Lcr!$ELY121:$ELY121</xm:f>
              <xm:sqref>ELY121</xm:sqref>
            </x14:sparkline>
            <x14:sparkline>
              <xm:f>CB_Lcr!$ELZ121:$ELZ121</xm:f>
              <xm:sqref>ELZ121</xm:sqref>
            </x14:sparkline>
            <x14:sparkline>
              <xm:f>CB_Lcr!$EMA121:$EMA121</xm:f>
              <xm:sqref>EMA121</xm:sqref>
            </x14:sparkline>
            <x14:sparkline>
              <xm:f>CB_Lcr!$EMB121:$EMB121</xm:f>
              <xm:sqref>EMB121</xm:sqref>
            </x14:sparkline>
            <x14:sparkline>
              <xm:f>CB_Lcr!$EMC121:$EMC121</xm:f>
              <xm:sqref>EMC121</xm:sqref>
            </x14:sparkline>
            <x14:sparkline>
              <xm:f>CB_Lcr!$EMD121:$EMD121</xm:f>
              <xm:sqref>EMD121</xm:sqref>
            </x14:sparkline>
            <x14:sparkline>
              <xm:f>CB_Lcr!$EME121:$EME121</xm:f>
              <xm:sqref>EME121</xm:sqref>
            </x14:sparkline>
            <x14:sparkline>
              <xm:f>CB_Lcr!$EMF121:$EMF121</xm:f>
              <xm:sqref>EMF121</xm:sqref>
            </x14:sparkline>
            <x14:sparkline>
              <xm:f>CB_Lcr!$EMG121:$EMG121</xm:f>
              <xm:sqref>EMG121</xm:sqref>
            </x14:sparkline>
            <x14:sparkline>
              <xm:f>CB_Lcr!$EMH121:$EMH121</xm:f>
              <xm:sqref>EMH121</xm:sqref>
            </x14:sparkline>
            <x14:sparkline>
              <xm:f>CB_Lcr!$EMI121:$EMI121</xm:f>
              <xm:sqref>EMI121</xm:sqref>
            </x14:sparkline>
            <x14:sparkline>
              <xm:f>CB_Lcr!$EMJ121:$EMJ121</xm:f>
              <xm:sqref>EMJ121</xm:sqref>
            </x14:sparkline>
            <x14:sparkline>
              <xm:f>CB_Lcr!$EMK121:$EMK121</xm:f>
              <xm:sqref>EMK121</xm:sqref>
            </x14:sparkline>
            <x14:sparkline>
              <xm:f>CB_Lcr!$EML121:$EML121</xm:f>
              <xm:sqref>EML121</xm:sqref>
            </x14:sparkline>
            <x14:sparkline>
              <xm:f>CB_Lcr!$EMM121:$EMM121</xm:f>
              <xm:sqref>EMM121</xm:sqref>
            </x14:sparkline>
            <x14:sparkline>
              <xm:f>CB_Lcr!$EMN121:$EMN121</xm:f>
              <xm:sqref>EMN121</xm:sqref>
            </x14:sparkline>
            <x14:sparkline>
              <xm:f>CB_Lcr!$EMO121:$EMO121</xm:f>
              <xm:sqref>EMO121</xm:sqref>
            </x14:sparkline>
            <x14:sparkline>
              <xm:f>CB_Lcr!$EMP121:$EMP121</xm:f>
              <xm:sqref>EMP121</xm:sqref>
            </x14:sparkline>
            <x14:sparkline>
              <xm:f>CB_Lcr!$EMQ121:$EMQ121</xm:f>
              <xm:sqref>EMQ121</xm:sqref>
            </x14:sparkline>
            <x14:sparkline>
              <xm:f>CB_Lcr!$EMR121:$EMR121</xm:f>
              <xm:sqref>EMR121</xm:sqref>
            </x14:sparkline>
            <x14:sparkline>
              <xm:f>CB_Lcr!$EMS121:$EMS121</xm:f>
              <xm:sqref>EMS121</xm:sqref>
            </x14:sparkline>
            <x14:sparkline>
              <xm:f>CB_Lcr!$EMT121:$EMT121</xm:f>
              <xm:sqref>EMT121</xm:sqref>
            </x14:sparkline>
            <x14:sparkline>
              <xm:f>CB_Lcr!$EMU121:$EMU121</xm:f>
              <xm:sqref>EMU121</xm:sqref>
            </x14:sparkline>
            <x14:sparkline>
              <xm:f>CB_Lcr!$EMV121:$EMV121</xm:f>
              <xm:sqref>EMV121</xm:sqref>
            </x14:sparkline>
            <x14:sparkline>
              <xm:f>CB_Lcr!$EMW121:$EMW121</xm:f>
              <xm:sqref>EMW121</xm:sqref>
            </x14:sparkline>
            <x14:sparkline>
              <xm:f>CB_Lcr!$EMX121:$EMX121</xm:f>
              <xm:sqref>EMX121</xm:sqref>
            </x14:sparkline>
            <x14:sparkline>
              <xm:f>CB_Lcr!$EMY121:$EMY121</xm:f>
              <xm:sqref>EMY121</xm:sqref>
            </x14:sparkline>
            <x14:sparkline>
              <xm:f>CB_Lcr!$EMZ121:$EMZ121</xm:f>
              <xm:sqref>EMZ121</xm:sqref>
            </x14:sparkline>
            <x14:sparkline>
              <xm:f>CB_Lcr!$ENA121:$ENA121</xm:f>
              <xm:sqref>ENA121</xm:sqref>
            </x14:sparkline>
            <x14:sparkline>
              <xm:f>CB_Lcr!$ENB121:$ENB121</xm:f>
              <xm:sqref>ENB121</xm:sqref>
            </x14:sparkline>
            <x14:sparkline>
              <xm:f>CB_Lcr!$ENC121:$ENC121</xm:f>
              <xm:sqref>ENC121</xm:sqref>
            </x14:sparkline>
            <x14:sparkline>
              <xm:f>CB_Lcr!$END121:$END121</xm:f>
              <xm:sqref>END121</xm:sqref>
            </x14:sparkline>
            <x14:sparkline>
              <xm:f>CB_Lcr!$ENE121:$ENE121</xm:f>
              <xm:sqref>ENE121</xm:sqref>
            </x14:sparkline>
            <x14:sparkline>
              <xm:f>CB_Lcr!$ENF121:$ENF121</xm:f>
              <xm:sqref>ENF121</xm:sqref>
            </x14:sparkline>
            <x14:sparkline>
              <xm:f>CB_Lcr!$ENG121:$ENG121</xm:f>
              <xm:sqref>ENG121</xm:sqref>
            </x14:sparkline>
            <x14:sparkline>
              <xm:f>CB_Lcr!$ENH121:$ENH121</xm:f>
              <xm:sqref>ENH121</xm:sqref>
            </x14:sparkline>
            <x14:sparkline>
              <xm:f>CB_Lcr!$ENI121:$ENI121</xm:f>
              <xm:sqref>ENI121</xm:sqref>
            </x14:sparkline>
            <x14:sparkline>
              <xm:f>CB_Lcr!$ENJ121:$ENJ121</xm:f>
              <xm:sqref>ENJ121</xm:sqref>
            </x14:sparkline>
            <x14:sparkline>
              <xm:f>CB_Lcr!$ENK121:$ENK121</xm:f>
              <xm:sqref>ENK121</xm:sqref>
            </x14:sparkline>
            <x14:sparkline>
              <xm:f>CB_Lcr!$ENL121:$ENL121</xm:f>
              <xm:sqref>ENL121</xm:sqref>
            </x14:sparkline>
            <x14:sparkline>
              <xm:f>CB_Lcr!$ENM121:$ENM121</xm:f>
              <xm:sqref>ENM121</xm:sqref>
            </x14:sparkline>
            <x14:sparkline>
              <xm:f>CB_Lcr!$ENN121:$ENN121</xm:f>
              <xm:sqref>ENN121</xm:sqref>
            </x14:sparkline>
            <x14:sparkline>
              <xm:f>CB_Lcr!$ENO121:$ENO121</xm:f>
              <xm:sqref>ENO121</xm:sqref>
            </x14:sparkline>
            <x14:sparkline>
              <xm:f>CB_Lcr!$ENP121:$ENP121</xm:f>
              <xm:sqref>ENP121</xm:sqref>
            </x14:sparkline>
            <x14:sparkline>
              <xm:f>CB_Lcr!$ENQ121:$ENQ121</xm:f>
              <xm:sqref>ENQ121</xm:sqref>
            </x14:sparkline>
            <x14:sparkline>
              <xm:f>CB_Lcr!$ENR121:$ENR121</xm:f>
              <xm:sqref>ENR121</xm:sqref>
            </x14:sparkline>
            <x14:sparkline>
              <xm:f>CB_Lcr!$ENS121:$ENS121</xm:f>
              <xm:sqref>ENS121</xm:sqref>
            </x14:sparkline>
            <x14:sparkline>
              <xm:f>CB_Lcr!$ENT121:$ENT121</xm:f>
              <xm:sqref>ENT121</xm:sqref>
            </x14:sparkline>
            <x14:sparkline>
              <xm:f>CB_Lcr!$ENU121:$ENU121</xm:f>
              <xm:sqref>ENU121</xm:sqref>
            </x14:sparkline>
            <x14:sparkline>
              <xm:f>CB_Lcr!$ENV121:$ENV121</xm:f>
              <xm:sqref>ENV121</xm:sqref>
            </x14:sparkline>
            <x14:sparkline>
              <xm:f>CB_Lcr!$ENW121:$ENW121</xm:f>
              <xm:sqref>ENW121</xm:sqref>
            </x14:sparkline>
            <x14:sparkline>
              <xm:f>CB_Lcr!$ENX121:$ENX121</xm:f>
              <xm:sqref>ENX121</xm:sqref>
            </x14:sparkline>
            <x14:sparkline>
              <xm:f>CB_Lcr!$ENY121:$ENY121</xm:f>
              <xm:sqref>ENY121</xm:sqref>
            </x14:sparkline>
            <x14:sparkline>
              <xm:f>CB_Lcr!$ENZ121:$ENZ121</xm:f>
              <xm:sqref>ENZ121</xm:sqref>
            </x14:sparkline>
            <x14:sparkline>
              <xm:f>CB_Lcr!$EOA121:$EOA121</xm:f>
              <xm:sqref>EOA121</xm:sqref>
            </x14:sparkline>
            <x14:sparkline>
              <xm:f>CB_Lcr!$EOB121:$EOB121</xm:f>
              <xm:sqref>EOB121</xm:sqref>
            </x14:sparkline>
            <x14:sparkline>
              <xm:f>CB_Lcr!$EOC121:$EOC121</xm:f>
              <xm:sqref>EOC121</xm:sqref>
            </x14:sparkline>
            <x14:sparkline>
              <xm:f>CB_Lcr!$EOD121:$EOD121</xm:f>
              <xm:sqref>EOD121</xm:sqref>
            </x14:sparkline>
            <x14:sparkline>
              <xm:f>CB_Lcr!$EOE121:$EOE121</xm:f>
              <xm:sqref>EOE121</xm:sqref>
            </x14:sparkline>
            <x14:sparkline>
              <xm:f>CB_Lcr!$EOF121:$EOF121</xm:f>
              <xm:sqref>EOF121</xm:sqref>
            </x14:sparkline>
            <x14:sparkline>
              <xm:f>CB_Lcr!$EOG121:$EOG121</xm:f>
              <xm:sqref>EOG121</xm:sqref>
            </x14:sparkline>
            <x14:sparkline>
              <xm:f>CB_Lcr!$EOH121:$EOH121</xm:f>
              <xm:sqref>EOH121</xm:sqref>
            </x14:sparkline>
            <x14:sparkline>
              <xm:f>CB_Lcr!$EOI121:$EOI121</xm:f>
              <xm:sqref>EOI121</xm:sqref>
            </x14:sparkline>
            <x14:sparkline>
              <xm:f>CB_Lcr!$EOJ121:$EOJ121</xm:f>
              <xm:sqref>EOJ121</xm:sqref>
            </x14:sparkline>
            <x14:sparkline>
              <xm:f>CB_Lcr!$EOK121:$EOK121</xm:f>
              <xm:sqref>EOK121</xm:sqref>
            </x14:sparkline>
            <x14:sparkline>
              <xm:f>CB_Lcr!$EOL121:$EOL121</xm:f>
              <xm:sqref>EOL121</xm:sqref>
            </x14:sparkline>
            <x14:sparkline>
              <xm:f>CB_Lcr!$EOM121:$EOM121</xm:f>
              <xm:sqref>EOM121</xm:sqref>
            </x14:sparkline>
            <x14:sparkline>
              <xm:f>CB_Lcr!$EON121:$EON121</xm:f>
              <xm:sqref>EON121</xm:sqref>
            </x14:sparkline>
            <x14:sparkline>
              <xm:f>CB_Lcr!$EOO121:$EOO121</xm:f>
              <xm:sqref>EOO121</xm:sqref>
            </x14:sparkline>
            <x14:sparkline>
              <xm:f>CB_Lcr!$EOP121:$EOP121</xm:f>
              <xm:sqref>EOP121</xm:sqref>
            </x14:sparkline>
            <x14:sparkline>
              <xm:f>CB_Lcr!$EOQ121:$EOQ121</xm:f>
              <xm:sqref>EOQ121</xm:sqref>
            </x14:sparkline>
            <x14:sparkline>
              <xm:f>CB_Lcr!$EOR121:$EOR121</xm:f>
              <xm:sqref>EOR121</xm:sqref>
            </x14:sparkline>
            <x14:sparkline>
              <xm:f>CB_Lcr!$EOS121:$EOS121</xm:f>
              <xm:sqref>EOS121</xm:sqref>
            </x14:sparkline>
            <x14:sparkline>
              <xm:f>CB_Lcr!$EOT121:$EOT121</xm:f>
              <xm:sqref>EOT121</xm:sqref>
            </x14:sparkline>
            <x14:sparkline>
              <xm:f>CB_Lcr!$EOU121:$EOU121</xm:f>
              <xm:sqref>EOU121</xm:sqref>
            </x14:sparkline>
            <x14:sparkline>
              <xm:f>CB_Lcr!$EOV121:$EOV121</xm:f>
              <xm:sqref>EOV121</xm:sqref>
            </x14:sparkline>
            <x14:sparkline>
              <xm:f>CB_Lcr!$EOW121:$EOW121</xm:f>
              <xm:sqref>EOW121</xm:sqref>
            </x14:sparkline>
            <x14:sparkline>
              <xm:f>CB_Lcr!$EOX121:$EOX121</xm:f>
              <xm:sqref>EOX121</xm:sqref>
            </x14:sparkline>
            <x14:sparkline>
              <xm:f>CB_Lcr!$EOY121:$EOY121</xm:f>
              <xm:sqref>EOY121</xm:sqref>
            </x14:sparkline>
            <x14:sparkline>
              <xm:f>CB_Lcr!$EOZ121:$EOZ121</xm:f>
              <xm:sqref>EOZ121</xm:sqref>
            </x14:sparkline>
            <x14:sparkline>
              <xm:f>CB_Lcr!$EPA121:$EPA121</xm:f>
              <xm:sqref>EPA121</xm:sqref>
            </x14:sparkline>
            <x14:sparkline>
              <xm:f>CB_Lcr!$EPB121:$EPB121</xm:f>
              <xm:sqref>EPB121</xm:sqref>
            </x14:sparkline>
            <x14:sparkline>
              <xm:f>CB_Lcr!$EPC121:$EPC121</xm:f>
              <xm:sqref>EPC121</xm:sqref>
            </x14:sparkline>
            <x14:sparkline>
              <xm:f>CB_Lcr!$EPD121:$EPD121</xm:f>
              <xm:sqref>EPD121</xm:sqref>
            </x14:sparkline>
            <x14:sparkline>
              <xm:f>CB_Lcr!$EPE121:$EPE121</xm:f>
              <xm:sqref>EPE121</xm:sqref>
            </x14:sparkline>
            <x14:sparkline>
              <xm:f>CB_Lcr!$EPF121:$EPF121</xm:f>
              <xm:sqref>EPF121</xm:sqref>
            </x14:sparkline>
            <x14:sparkline>
              <xm:f>CB_Lcr!$EPG121:$EPG121</xm:f>
              <xm:sqref>EPG121</xm:sqref>
            </x14:sparkline>
            <x14:sparkline>
              <xm:f>CB_Lcr!$EPH121:$EPH121</xm:f>
              <xm:sqref>EPH121</xm:sqref>
            </x14:sparkline>
            <x14:sparkline>
              <xm:f>CB_Lcr!$EPI121:$EPI121</xm:f>
              <xm:sqref>EPI121</xm:sqref>
            </x14:sparkline>
            <x14:sparkline>
              <xm:f>CB_Lcr!$EPJ121:$EPJ121</xm:f>
              <xm:sqref>EPJ121</xm:sqref>
            </x14:sparkline>
            <x14:sparkline>
              <xm:f>CB_Lcr!$EPK121:$EPK121</xm:f>
              <xm:sqref>EPK121</xm:sqref>
            </x14:sparkline>
            <x14:sparkline>
              <xm:f>CB_Lcr!$EPL121:$EPL121</xm:f>
              <xm:sqref>EPL121</xm:sqref>
            </x14:sparkline>
            <x14:sparkline>
              <xm:f>CB_Lcr!$EPM121:$EPM121</xm:f>
              <xm:sqref>EPM121</xm:sqref>
            </x14:sparkline>
            <x14:sparkline>
              <xm:f>CB_Lcr!$EPN121:$EPN121</xm:f>
              <xm:sqref>EPN121</xm:sqref>
            </x14:sparkline>
            <x14:sparkline>
              <xm:f>CB_Lcr!$EPO121:$EPO121</xm:f>
              <xm:sqref>EPO121</xm:sqref>
            </x14:sparkline>
            <x14:sparkline>
              <xm:f>CB_Lcr!$EPP121:$EPP121</xm:f>
              <xm:sqref>EPP121</xm:sqref>
            </x14:sparkline>
            <x14:sparkline>
              <xm:f>CB_Lcr!$EPQ121:$EPQ121</xm:f>
              <xm:sqref>EPQ121</xm:sqref>
            </x14:sparkline>
            <x14:sparkline>
              <xm:f>CB_Lcr!$EPR121:$EPR121</xm:f>
              <xm:sqref>EPR121</xm:sqref>
            </x14:sparkline>
            <x14:sparkline>
              <xm:f>CB_Lcr!$EPS121:$EPS121</xm:f>
              <xm:sqref>EPS121</xm:sqref>
            </x14:sparkline>
            <x14:sparkline>
              <xm:f>CB_Lcr!$EPT121:$EPT121</xm:f>
              <xm:sqref>EPT121</xm:sqref>
            </x14:sparkline>
            <x14:sparkline>
              <xm:f>CB_Lcr!$EPU121:$EPU121</xm:f>
              <xm:sqref>EPU121</xm:sqref>
            </x14:sparkline>
            <x14:sparkline>
              <xm:f>CB_Lcr!$EPV121:$EPV121</xm:f>
              <xm:sqref>EPV121</xm:sqref>
            </x14:sparkline>
            <x14:sparkline>
              <xm:f>CB_Lcr!$EPW121:$EPW121</xm:f>
              <xm:sqref>EPW121</xm:sqref>
            </x14:sparkline>
            <x14:sparkline>
              <xm:f>CB_Lcr!$EPX121:$EPX121</xm:f>
              <xm:sqref>EPX121</xm:sqref>
            </x14:sparkline>
            <x14:sparkline>
              <xm:f>CB_Lcr!$EPY121:$EPY121</xm:f>
              <xm:sqref>EPY121</xm:sqref>
            </x14:sparkline>
            <x14:sparkline>
              <xm:f>CB_Lcr!$EPZ121:$EPZ121</xm:f>
              <xm:sqref>EPZ121</xm:sqref>
            </x14:sparkline>
            <x14:sparkline>
              <xm:f>CB_Lcr!$EQA121:$EQA121</xm:f>
              <xm:sqref>EQA121</xm:sqref>
            </x14:sparkline>
            <x14:sparkline>
              <xm:f>CB_Lcr!$EQB121:$EQB121</xm:f>
              <xm:sqref>EQB121</xm:sqref>
            </x14:sparkline>
            <x14:sparkline>
              <xm:f>CB_Lcr!$EQC121:$EQC121</xm:f>
              <xm:sqref>EQC121</xm:sqref>
            </x14:sparkline>
            <x14:sparkline>
              <xm:f>CB_Lcr!$EQD121:$EQD121</xm:f>
              <xm:sqref>EQD121</xm:sqref>
            </x14:sparkline>
            <x14:sparkline>
              <xm:f>CB_Lcr!$EQE121:$EQE121</xm:f>
              <xm:sqref>EQE121</xm:sqref>
            </x14:sparkline>
            <x14:sparkline>
              <xm:f>CB_Lcr!$EQF121:$EQF121</xm:f>
              <xm:sqref>EQF121</xm:sqref>
            </x14:sparkline>
            <x14:sparkline>
              <xm:f>CB_Lcr!$EQG121:$EQG121</xm:f>
              <xm:sqref>EQG121</xm:sqref>
            </x14:sparkline>
            <x14:sparkline>
              <xm:f>CB_Lcr!$EQH121:$EQH121</xm:f>
              <xm:sqref>EQH121</xm:sqref>
            </x14:sparkline>
            <x14:sparkline>
              <xm:f>CB_Lcr!$EQI121:$EQI121</xm:f>
              <xm:sqref>EQI121</xm:sqref>
            </x14:sparkline>
            <x14:sparkline>
              <xm:f>CB_Lcr!$EQJ121:$EQJ121</xm:f>
              <xm:sqref>EQJ121</xm:sqref>
            </x14:sparkline>
            <x14:sparkline>
              <xm:f>CB_Lcr!$EQK121:$EQK121</xm:f>
              <xm:sqref>EQK121</xm:sqref>
            </x14:sparkline>
            <x14:sparkline>
              <xm:f>CB_Lcr!$EQL121:$EQL121</xm:f>
              <xm:sqref>EQL121</xm:sqref>
            </x14:sparkline>
            <x14:sparkline>
              <xm:f>CB_Lcr!$EQM121:$EQM121</xm:f>
              <xm:sqref>EQM121</xm:sqref>
            </x14:sparkline>
            <x14:sparkline>
              <xm:f>CB_Lcr!$EQN121:$EQN121</xm:f>
              <xm:sqref>EQN121</xm:sqref>
            </x14:sparkline>
            <x14:sparkline>
              <xm:f>CB_Lcr!$EQO121:$EQO121</xm:f>
              <xm:sqref>EQO121</xm:sqref>
            </x14:sparkline>
            <x14:sparkline>
              <xm:f>CB_Lcr!$EQP121:$EQP121</xm:f>
              <xm:sqref>EQP121</xm:sqref>
            </x14:sparkline>
            <x14:sparkline>
              <xm:f>CB_Lcr!$EQQ121:$EQQ121</xm:f>
              <xm:sqref>EQQ121</xm:sqref>
            </x14:sparkline>
            <x14:sparkline>
              <xm:f>CB_Lcr!$EQR121:$EQR121</xm:f>
              <xm:sqref>EQR121</xm:sqref>
            </x14:sparkline>
            <x14:sparkline>
              <xm:f>CB_Lcr!$EQS121:$EQS121</xm:f>
              <xm:sqref>EQS121</xm:sqref>
            </x14:sparkline>
            <x14:sparkline>
              <xm:f>CB_Lcr!$EQT121:$EQT121</xm:f>
              <xm:sqref>EQT121</xm:sqref>
            </x14:sparkline>
            <x14:sparkline>
              <xm:f>CB_Lcr!$EQU121:$EQU121</xm:f>
              <xm:sqref>EQU121</xm:sqref>
            </x14:sparkline>
            <x14:sparkline>
              <xm:f>CB_Lcr!$EQV121:$EQV121</xm:f>
              <xm:sqref>EQV121</xm:sqref>
            </x14:sparkline>
            <x14:sparkline>
              <xm:f>CB_Lcr!$EQW121:$EQW121</xm:f>
              <xm:sqref>EQW121</xm:sqref>
            </x14:sparkline>
            <x14:sparkline>
              <xm:f>CB_Lcr!$EQX121:$EQX121</xm:f>
              <xm:sqref>EQX121</xm:sqref>
            </x14:sparkline>
            <x14:sparkline>
              <xm:f>CB_Lcr!$EQY121:$EQY121</xm:f>
              <xm:sqref>EQY121</xm:sqref>
            </x14:sparkline>
            <x14:sparkline>
              <xm:f>CB_Lcr!$EQZ121:$EQZ121</xm:f>
              <xm:sqref>EQZ121</xm:sqref>
            </x14:sparkline>
            <x14:sparkline>
              <xm:f>CB_Lcr!$ERA121:$ERA121</xm:f>
              <xm:sqref>ERA121</xm:sqref>
            </x14:sparkline>
            <x14:sparkline>
              <xm:f>CB_Lcr!$ERB121:$ERB121</xm:f>
              <xm:sqref>ERB121</xm:sqref>
            </x14:sparkline>
            <x14:sparkline>
              <xm:f>CB_Lcr!$ERC121:$ERC121</xm:f>
              <xm:sqref>ERC121</xm:sqref>
            </x14:sparkline>
            <x14:sparkline>
              <xm:f>CB_Lcr!$ERD121:$ERD121</xm:f>
              <xm:sqref>ERD121</xm:sqref>
            </x14:sparkline>
            <x14:sparkline>
              <xm:f>CB_Lcr!$ERE121:$ERE121</xm:f>
              <xm:sqref>ERE121</xm:sqref>
            </x14:sparkline>
            <x14:sparkline>
              <xm:f>CB_Lcr!$ERF121:$ERF121</xm:f>
              <xm:sqref>ERF121</xm:sqref>
            </x14:sparkline>
            <x14:sparkline>
              <xm:f>CB_Lcr!$ERG121:$ERG121</xm:f>
              <xm:sqref>ERG121</xm:sqref>
            </x14:sparkline>
            <x14:sparkline>
              <xm:f>CB_Lcr!$ERH121:$ERH121</xm:f>
              <xm:sqref>ERH121</xm:sqref>
            </x14:sparkline>
            <x14:sparkline>
              <xm:f>CB_Lcr!$ERI121:$ERI121</xm:f>
              <xm:sqref>ERI121</xm:sqref>
            </x14:sparkline>
            <x14:sparkline>
              <xm:f>CB_Lcr!$ERJ121:$ERJ121</xm:f>
              <xm:sqref>ERJ121</xm:sqref>
            </x14:sparkline>
            <x14:sparkline>
              <xm:f>CB_Lcr!$ERK121:$ERK121</xm:f>
              <xm:sqref>ERK121</xm:sqref>
            </x14:sparkline>
            <x14:sparkline>
              <xm:f>CB_Lcr!$ERL121:$ERL121</xm:f>
              <xm:sqref>ERL121</xm:sqref>
            </x14:sparkline>
            <x14:sparkline>
              <xm:f>CB_Lcr!$ERM121:$ERM121</xm:f>
              <xm:sqref>ERM121</xm:sqref>
            </x14:sparkline>
            <x14:sparkline>
              <xm:f>CB_Lcr!$ERN121:$ERN121</xm:f>
              <xm:sqref>ERN121</xm:sqref>
            </x14:sparkline>
            <x14:sparkline>
              <xm:f>CB_Lcr!$ERO121:$ERO121</xm:f>
              <xm:sqref>ERO121</xm:sqref>
            </x14:sparkline>
            <x14:sparkline>
              <xm:f>CB_Lcr!$ERP121:$ERP121</xm:f>
              <xm:sqref>ERP121</xm:sqref>
            </x14:sparkline>
            <x14:sparkline>
              <xm:f>CB_Lcr!$ERQ121:$ERQ121</xm:f>
              <xm:sqref>ERQ121</xm:sqref>
            </x14:sparkline>
            <x14:sparkline>
              <xm:f>CB_Lcr!$ERR121:$ERR121</xm:f>
              <xm:sqref>ERR121</xm:sqref>
            </x14:sparkline>
            <x14:sparkline>
              <xm:f>CB_Lcr!$ERS121:$ERS121</xm:f>
              <xm:sqref>ERS121</xm:sqref>
            </x14:sparkline>
            <x14:sparkline>
              <xm:f>CB_Lcr!$ERT121:$ERT121</xm:f>
              <xm:sqref>ERT121</xm:sqref>
            </x14:sparkline>
            <x14:sparkline>
              <xm:f>CB_Lcr!$ERU121:$ERU121</xm:f>
              <xm:sqref>ERU121</xm:sqref>
            </x14:sparkline>
            <x14:sparkline>
              <xm:f>CB_Lcr!$ERV121:$ERV121</xm:f>
              <xm:sqref>ERV121</xm:sqref>
            </x14:sparkline>
            <x14:sparkline>
              <xm:f>CB_Lcr!$ERW121:$ERW121</xm:f>
              <xm:sqref>ERW121</xm:sqref>
            </x14:sparkline>
            <x14:sparkline>
              <xm:f>CB_Lcr!$ERX121:$ERX121</xm:f>
              <xm:sqref>ERX121</xm:sqref>
            </x14:sparkline>
            <x14:sparkline>
              <xm:f>CB_Lcr!$ERY121:$ERY121</xm:f>
              <xm:sqref>ERY121</xm:sqref>
            </x14:sparkline>
            <x14:sparkline>
              <xm:f>CB_Lcr!$ERZ121:$ERZ121</xm:f>
              <xm:sqref>ERZ121</xm:sqref>
            </x14:sparkline>
            <x14:sparkline>
              <xm:f>CB_Lcr!$ESA121:$ESA121</xm:f>
              <xm:sqref>ESA121</xm:sqref>
            </x14:sparkline>
            <x14:sparkline>
              <xm:f>CB_Lcr!$ESB121:$ESB121</xm:f>
              <xm:sqref>ESB121</xm:sqref>
            </x14:sparkline>
            <x14:sparkline>
              <xm:f>CB_Lcr!$ESC121:$ESC121</xm:f>
              <xm:sqref>ESC121</xm:sqref>
            </x14:sparkline>
            <x14:sparkline>
              <xm:f>CB_Lcr!$ESD121:$ESD121</xm:f>
              <xm:sqref>ESD121</xm:sqref>
            </x14:sparkline>
            <x14:sparkline>
              <xm:f>CB_Lcr!$ESE121:$ESE121</xm:f>
              <xm:sqref>ESE121</xm:sqref>
            </x14:sparkline>
            <x14:sparkline>
              <xm:f>CB_Lcr!$ESF121:$ESF121</xm:f>
              <xm:sqref>ESF121</xm:sqref>
            </x14:sparkline>
            <x14:sparkline>
              <xm:f>CB_Lcr!$ESG121:$ESG121</xm:f>
              <xm:sqref>ESG121</xm:sqref>
            </x14:sparkline>
            <x14:sparkline>
              <xm:f>CB_Lcr!$ESH121:$ESH121</xm:f>
              <xm:sqref>ESH121</xm:sqref>
            </x14:sparkline>
            <x14:sparkline>
              <xm:f>CB_Lcr!$ESI121:$ESI121</xm:f>
              <xm:sqref>ESI121</xm:sqref>
            </x14:sparkline>
            <x14:sparkline>
              <xm:f>CB_Lcr!$ESJ121:$ESJ121</xm:f>
              <xm:sqref>ESJ121</xm:sqref>
            </x14:sparkline>
            <x14:sparkline>
              <xm:f>CB_Lcr!$ESK121:$ESK121</xm:f>
              <xm:sqref>ESK121</xm:sqref>
            </x14:sparkline>
            <x14:sparkline>
              <xm:f>CB_Lcr!$ESL121:$ESL121</xm:f>
              <xm:sqref>ESL121</xm:sqref>
            </x14:sparkline>
            <x14:sparkline>
              <xm:f>CB_Lcr!$ESM121:$ESM121</xm:f>
              <xm:sqref>ESM121</xm:sqref>
            </x14:sparkline>
            <x14:sparkline>
              <xm:f>CB_Lcr!$ESN121:$ESN121</xm:f>
              <xm:sqref>ESN121</xm:sqref>
            </x14:sparkline>
            <x14:sparkline>
              <xm:f>CB_Lcr!$ESO121:$ESO121</xm:f>
              <xm:sqref>ESO121</xm:sqref>
            </x14:sparkline>
            <x14:sparkline>
              <xm:f>CB_Lcr!$ESP121:$ESP121</xm:f>
              <xm:sqref>ESP121</xm:sqref>
            </x14:sparkline>
            <x14:sparkline>
              <xm:f>CB_Lcr!$ESQ121:$ESQ121</xm:f>
              <xm:sqref>ESQ121</xm:sqref>
            </x14:sparkline>
            <x14:sparkline>
              <xm:f>CB_Lcr!$ESR121:$ESR121</xm:f>
              <xm:sqref>ESR121</xm:sqref>
            </x14:sparkline>
            <x14:sparkline>
              <xm:f>CB_Lcr!$ESS121:$ESS121</xm:f>
              <xm:sqref>ESS121</xm:sqref>
            </x14:sparkline>
            <x14:sparkline>
              <xm:f>CB_Lcr!$EST121:$EST121</xm:f>
              <xm:sqref>EST121</xm:sqref>
            </x14:sparkline>
            <x14:sparkline>
              <xm:f>CB_Lcr!$ESU121:$ESU121</xm:f>
              <xm:sqref>ESU121</xm:sqref>
            </x14:sparkline>
            <x14:sparkline>
              <xm:f>CB_Lcr!$ESV121:$ESV121</xm:f>
              <xm:sqref>ESV121</xm:sqref>
            </x14:sparkline>
            <x14:sparkline>
              <xm:f>CB_Lcr!$ESW121:$ESW121</xm:f>
              <xm:sqref>ESW121</xm:sqref>
            </x14:sparkline>
            <x14:sparkline>
              <xm:f>CB_Lcr!$ESX121:$ESX121</xm:f>
              <xm:sqref>ESX121</xm:sqref>
            </x14:sparkline>
            <x14:sparkline>
              <xm:f>CB_Lcr!$ESY121:$ESY121</xm:f>
              <xm:sqref>ESY121</xm:sqref>
            </x14:sparkline>
            <x14:sparkline>
              <xm:f>CB_Lcr!$ESZ121:$ESZ121</xm:f>
              <xm:sqref>ESZ121</xm:sqref>
            </x14:sparkline>
            <x14:sparkline>
              <xm:f>CB_Lcr!$ETA121:$ETA121</xm:f>
              <xm:sqref>ETA121</xm:sqref>
            </x14:sparkline>
            <x14:sparkline>
              <xm:f>CB_Lcr!$ETB121:$ETB121</xm:f>
              <xm:sqref>ETB121</xm:sqref>
            </x14:sparkline>
            <x14:sparkline>
              <xm:f>CB_Lcr!$ETC121:$ETC121</xm:f>
              <xm:sqref>ETC121</xm:sqref>
            </x14:sparkline>
            <x14:sparkline>
              <xm:f>CB_Lcr!$ETD121:$ETD121</xm:f>
              <xm:sqref>ETD121</xm:sqref>
            </x14:sparkline>
            <x14:sparkline>
              <xm:f>CB_Lcr!$ETE121:$ETE121</xm:f>
              <xm:sqref>ETE121</xm:sqref>
            </x14:sparkline>
            <x14:sparkline>
              <xm:f>CB_Lcr!$ETF121:$ETF121</xm:f>
              <xm:sqref>ETF121</xm:sqref>
            </x14:sparkline>
            <x14:sparkline>
              <xm:f>CB_Lcr!$ETG121:$ETG121</xm:f>
              <xm:sqref>ETG121</xm:sqref>
            </x14:sparkline>
            <x14:sparkline>
              <xm:f>CB_Lcr!$ETH121:$ETH121</xm:f>
              <xm:sqref>ETH121</xm:sqref>
            </x14:sparkline>
            <x14:sparkline>
              <xm:f>CB_Lcr!$ETI121:$ETI121</xm:f>
              <xm:sqref>ETI121</xm:sqref>
            </x14:sparkline>
            <x14:sparkline>
              <xm:f>CB_Lcr!$ETJ121:$ETJ121</xm:f>
              <xm:sqref>ETJ121</xm:sqref>
            </x14:sparkline>
            <x14:sparkline>
              <xm:f>CB_Lcr!$ETK121:$ETK121</xm:f>
              <xm:sqref>ETK121</xm:sqref>
            </x14:sparkline>
            <x14:sparkline>
              <xm:f>CB_Lcr!$ETL121:$ETL121</xm:f>
              <xm:sqref>ETL121</xm:sqref>
            </x14:sparkline>
            <x14:sparkline>
              <xm:f>CB_Lcr!$ETM121:$ETM121</xm:f>
              <xm:sqref>ETM121</xm:sqref>
            </x14:sparkline>
            <x14:sparkline>
              <xm:f>CB_Lcr!$ETN121:$ETN121</xm:f>
              <xm:sqref>ETN121</xm:sqref>
            </x14:sparkline>
            <x14:sparkline>
              <xm:f>CB_Lcr!$ETO121:$ETO121</xm:f>
              <xm:sqref>ETO121</xm:sqref>
            </x14:sparkline>
            <x14:sparkline>
              <xm:f>CB_Lcr!$ETP121:$ETP121</xm:f>
              <xm:sqref>ETP121</xm:sqref>
            </x14:sparkline>
            <x14:sparkline>
              <xm:f>CB_Lcr!$ETQ121:$ETQ121</xm:f>
              <xm:sqref>ETQ121</xm:sqref>
            </x14:sparkline>
            <x14:sparkline>
              <xm:f>CB_Lcr!$ETR121:$ETR121</xm:f>
              <xm:sqref>ETR121</xm:sqref>
            </x14:sparkline>
            <x14:sparkline>
              <xm:f>CB_Lcr!$ETS121:$ETS121</xm:f>
              <xm:sqref>ETS121</xm:sqref>
            </x14:sparkline>
            <x14:sparkline>
              <xm:f>CB_Lcr!$ETT121:$ETT121</xm:f>
              <xm:sqref>ETT121</xm:sqref>
            </x14:sparkline>
            <x14:sparkline>
              <xm:f>CB_Lcr!$ETU121:$ETU121</xm:f>
              <xm:sqref>ETU121</xm:sqref>
            </x14:sparkline>
            <x14:sparkline>
              <xm:f>CB_Lcr!$ETV121:$ETV121</xm:f>
              <xm:sqref>ETV121</xm:sqref>
            </x14:sparkline>
            <x14:sparkline>
              <xm:f>CB_Lcr!$ETW121:$ETW121</xm:f>
              <xm:sqref>ETW121</xm:sqref>
            </x14:sparkline>
            <x14:sparkline>
              <xm:f>CB_Lcr!$ETX121:$ETX121</xm:f>
              <xm:sqref>ETX121</xm:sqref>
            </x14:sparkline>
            <x14:sparkline>
              <xm:f>CB_Lcr!$ETY121:$ETY121</xm:f>
              <xm:sqref>ETY121</xm:sqref>
            </x14:sparkline>
            <x14:sparkline>
              <xm:f>CB_Lcr!$ETZ121:$ETZ121</xm:f>
              <xm:sqref>ETZ121</xm:sqref>
            </x14:sparkline>
            <x14:sparkline>
              <xm:f>CB_Lcr!$EUA121:$EUA121</xm:f>
              <xm:sqref>EUA121</xm:sqref>
            </x14:sparkline>
            <x14:sparkline>
              <xm:f>CB_Lcr!$EUB121:$EUB121</xm:f>
              <xm:sqref>EUB121</xm:sqref>
            </x14:sparkline>
            <x14:sparkline>
              <xm:f>CB_Lcr!$EUC121:$EUC121</xm:f>
              <xm:sqref>EUC121</xm:sqref>
            </x14:sparkline>
            <x14:sparkline>
              <xm:f>CB_Lcr!$EUD121:$EUD121</xm:f>
              <xm:sqref>EUD121</xm:sqref>
            </x14:sparkline>
            <x14:sparkline>
              <xm:f>CB_Lcr!$EUE121:$EUE121</xm:f>
              <xm:sqref>EUE121</xm:sqref>
            </x14:sparkline>
            <x14:sparkline>
              <xm:f>CB_Lcr!$EUF121:$EUF121</xm:f>
              <xm:sqref>EUF121</xm:sqref>
            </x14:sparkline>
            <x14:sparkline>
              <xm:f>CB_Lcr!$EUG121:$EUG121</xm:f>
              <xm:sqref>EUG121</xm:sqref>
            </x14:sparkline>
            <x14:sparkline>
              <xm:f>CB_Lcr!$EUH121:$EUH121</xm:f>
              <xm:sqref>EUH121</xm:sqref>
            </x14:sparkline>
            <x14:sparkline>
              <xm:f>CB_Lcr!$EUI121:$EUI121</xm:f>
              <xm:sqref>EUI121</xm:sqref>
            </x14:sparkline>
            <x14:sparkline>
              <xm:f>CB_Lcr!$EUJ121:$EUJ121</xm:f>
              <xm:sqref>EUJ121</xm:sqref>
            </x14:sparkline>
            <x14:sparkline>
              <xm:f>CB_Lcr!$EUK121:$EUK121</xm:f>
              <xm:sqref>EUK121</xm:sqref>
            </x14:sparkline>
            <x14:sparkline>
              <xm:f>CB_Lcr!$EUL121:$EUL121</xm:f>
              <xm:sqref>EUL121</xm:sqref>
            </x14:sparkline>
            <x14:sparkline>
              <xm:f>CB_Lcr!$EUM121:$EUM121</xm:f>
              <xm:sqref>EUM121</xm:sqref>
            </x14:sparkline>
            <x14:sparkline>
              <xm:f>CB_Lcr!$EUN121:$EUN121</xm:f>
              <xm:sqref>EUN121</xm:sqref>
            </x14:sparkline>
            <x14:sparkline>
              <xm:f>CB_Lcr!$EUO121:$EUO121</xm:f>
              <xm:sqref>EUO121</xm:sqref>
            </x14:sparkline>
            <x14:sparkline>
              <xm:f>CB_Lcr!$EUP121:$EUP121</xm:f>
              <xm:sqref>EUP121</xm:sqref>
            </x14:sparkline>
            <x14:sparkline>
              <xm:f>CB_Lcr!$EUQ121:$EUQ121</xm:f>
              <xm:sqref>EUQ121</xm:sqref>
            </x14:sparkline>
            <x14:sparkline>
              <xm:f>CB_Lcr!$EUR121:$EUR121</xm:f>
              <xm:sqref>EUR121</xm:sqref>
            </x14:sparkline>
            <x14:sparkline>
              <xm:f>CB_Lcr!$EUS121:$EUS121</xm:f>
              <xm:sqref>EUS121</xm:sqref>
            </x14:sparkline>
            <x14:sparkline>
              <xm:f>CB_Lcr!$EUT121:$EUT121</xm:f>
              <xm:sqref>EUT121</xm:sqref>
            </x14:sparkline>
            <x14:sparkline>
              <xm:f>CB_Lcr!$EUU121:$EUU121</xm:f>
              <xm:sqref>EUU121</xm:sqref>
            </x14:sparkline>
            <x14:sparkline>
              <xm:f>CB_Lcr!$EUV121:$EUV121</xm:f>
              <xm:sqref>EUV121</xm:sqref>
            </x14:sparkline>
            <x14:sparkline>
              <xm:f>CB_Lcr!$EUW121:$EUW121</xm:f>
              <xm:sqref>EUW121</xm:sqref>
            </x14:sparkline>
            <x14:sparkline>
              <xm:f>CB_Lcr!$EUX121:$EUX121</xm:f>
              <xm:sqref>EUX121</xm:sqref>
            </x14:sparkline>
            <x14:sparkline>
              <xm:f>CB_Lcr!$EUY121:$EUY121</xm:f>
              <xm:sqref>EUY121</xm:sqref>
            </x14:sparkline>
            <x14:sparkline>
              <xm:f>CB_Lcr!$EUZ121:$EUZ121</xm:f>
              <xm:sqref>EUZ121</xm:sqref>
            </x14:sparkline>
            <x14:sparkline>
              <xm:f>CB_Lcr!$EVA121:$EVA121</xm:f>
              <xm:sqref>EVA121</xm:sqref>
            </x14:sparkline>
            <x14:sparkline>
              <xm:f>CB_Lcr!$EVB121:$EVB121</xm:f>
              <xm:sqref>EVB121</xm:sqref>
            </x14:sparkline>
            <x14:sparkline>
              <xm:f>CB_Lcr!$EVC121:$EVC121</xm:f>
              <xm:sqref>EVC121</xm:sqref>
            </x14:sparkline>
            <x14:sparkline>
              <xm:f>CB_Lcr!$EVD121:$EVD121</xm:f>
              <xm:sqref>EVD121</xm:sqref>
            </x14:sparkline>
            <x14:sparkline>
              <xm:f>CB_Lcr!$EVE121:$EVE121</xm:f>
              <xm:sqref>EVE121</xm:sqref>
            </x14:sparkline>
            <x14:sparkline>
              <xm:f>CB_Lcr!$EVF121:$EVF121</xm:f>
              <xm:sqref>EVF121</xm:sqref>
            </x14:sparkline>
            <x14:sparkline>
              <xm:f>CB_Lcr!$EVG121:$EVG121</xm:f>
              <xm:sqref>EVG121</xm:sqref>
            </x14:sparkline>
            <x14:sparkline>
              <xm:f>CB_Lcr!$EVH121:$EVH121</xm:f>
              <xm:sqref>EVH121</xm:sqref>
            </x14:sparkline>
            <x14:sparkline>
              <xm:f>CB_Lcr!$EVI121:$EVI121</xm:f>
              <xm:sqref>EVI121</xm:sqref>
            </x14:sparkline>
            <x14:sparkline>
              <xm:f>CB_Lcr!$EVJ121:$EVJ121</xm:f>
              <xm:sqref>EVJ121</xm:sqref>
            </x14:sparkline>
            <x14:sparkline>
              <xm:f>CB_Lcr!$EVK121:$EVK121</xm:f>
              <xm:sqref>EVK121</xm:sqref>
            </x14:sparkline>
            <x14:sparkline>
              <xm:f>CB_Lcr!$EVL121:$EVL121</xm:f>
              <xm:sqref>EVL121</xm:sqref>
            </x14:sparkline>
            <x14:sparkline>
              <xm:f>CB_Lcr!$EVM121:$EVM121</xm:f>
              <xm:sqref>EVM121</xm:sqref>
            </x14:sparkline>
            <x14:sparkline>
              <xm:f>CB_Lcr!$EVN121:$EVN121</xm:f>
              <xm:sqref>EVN121</xm:sqref>
            </x14:sparkline>
            <x14:sparkline>
              <xm:f>CB_Lcr!$EVO121:$EVO121</xm:f>
              <xm:sqref>EVO121</xm:sqref>
            </x14:sparkline>
            <x14:sparkline>
              <xm:f>CB_Lcr!$EVP121:$EVP121</xm:f>
              <xm:sqref>EVP121</xm:sqref>
            </x14:sparkline>
            <x14:sparkline>
              <xm:f>CB_Lcr!$EVQ121:$EVQ121</xm:f>
              <xm:sqref>EVQ121</xm:sqref>
            </x14:sparkline>
            <x14:sparkline>
              <xm:f>CB_Lcr!$EVR121:$EVR121</xm:f>
              <xm:sqref>EVR121</xm:sqref>
            </x14:sparkline>
            <x14:sparkline>
              <xm:f>CB_Lcr!$EVS121:$EVS121</xm:f>
              <xm:sqref>EVS121</xm:sqref>
            </x14:sparkline>
            <x14:sparkline>
              <xm:f>CB_Lcr!$EVT121:$EVT121</xm:f>
              <xm:sqref>EVT121</xm:sqref>
            </x14:sparkline>
            <x14:sparkline>
              <xm:f>CB_Lcr!$EVU121:$EVU121</xm:f>
              <xm:sqref>EVU121</xm:sqref>
            </x14:sparkline>
            <x14:sparkline>
              <xm:f>CB_Lcr!$EVV121:$EVV121</xm:f>
              <xm:sqref>EVV121</xm:sqref>
            </x14:sparkline>
            <x14:sparkline>
              <xm:f>CB_Lcr!$EVW121:$EVW121</xm:f>
              <xm:sqref>EVW121</xm:sqref>
            </x14:sparkline>
            <x14:sparkline>
              <xm:f>CB_Lcr!$EVX121:$EVX121</xm:f>
              <xm:sqref>EVX121</xm:sqref>
            </x14:sparkline>
            <x14:sparkline>
              <xm:f>CB_Lcr!$EVY121:$EVY121</xm:f>
              <xm:sqref>EVY121</xm:sqref>
            </x14:sparkline>
            <x14:sparkline>
              <xm:f>CB_Lcr!$EVZ121:$EVZ121</xm:f>
              <xm:sqref>EVZ121</xm:sqref>
            </x14:sparkline>
            <x14:sparkline>
              <xm:f>CB_Lcr!$EWA121:$EWA121</xm:f>
              <xm:sqref>EWA121</xm:sqref>
            </x14:sparkline>
            <x14:sparkline>
              <xm:f>CB_Lcr!$EWB121:$EWB121</xm:f>
              <xm:sqref>EWB121</xm:sqref>
            </x14:sparkline>
            <x14:sparkline>
              <xm:f>CB_Lcr!$EWC121:$EWC121</xm:f>
              <xm:sqref>EWC121</xm:sqref>
            </x14:sparkline>
            <x14:sparkline>
              <xm:f>CB_Lcr!$EWD121:$EWD121</xm:f>
              <xm:sqref>EWD121</xm:sqref>
            </x14:sparkline>
            <x14:sparkline>
              <xm:f>CB_Lcr!$EWE121:$EWE121</xm:f>
              <xm:sqref>EWE121</xm:sqref>
            </x14:sparkline>
            <x14:sparkline>
              <xm:f>CB_Lcr!$EWF121:$EWF121</xm:f>
              <xm:sqref>EWF121</xm:sqref>
            </x14:sparkline>
            <x14:sparkline>
              <xm:f>CB_Lcr!$EWG121:$EWG121</xm:f>
              <xm:sqref>EWG121</xm:sqref>
            </x14:sparkline>
            <x14:sparkline>
              <xm:f>CB_Lcr!$EWH121:$EWH121</xm:f>
              <xm:sqref>EWH121</xm:sqref>
            </x14:sparkline>
            <x14:sparkline>
              <xm:f>CB_Lcr!$EWI121:$EWI121</xm:f>
              <xm:sqref>EWI121</xm:sqref>
            </x14:sparkline>
            <x14:sparkline>
              <xm:f>CB_Lcr!$EWJ121:$EWJ121</xm:f>
              <xm:sqref>EWJ121</xm:sqref>
            </x14:sparkline>
            <x14:sparkline>
              <xm:f>CB_Lcr!$EWK121:$EWK121</xm:f>
              <xm:sqref>EWK121</xm:sqref>
            </x14:sparkline>
            <x14:sparkline>
              <xm:f>CB_Lcr!$EWL121:$EWL121</xm:f>
              <xm:sqref>EWL121</xm:sqref>
            </x14:sparkline>
            <x14:sparkline>
              <xm:f>CB_Lcr!$EWM121:$EWM121</xm:f>
              <xm:sqref>EWM121</xm:sqref>
            </x14:sparkline>
            <x14:sparkline>
              <xm:f>CB_Lcr!$EWN121:$EWN121</xm:f>
              <xm:sqref>EWN121</xm:sqref>
            </x14:sparkline>
            <x14:sparkline>
              <xm:f>CB_Lcr!$EWO121:$EWO121</xm:f>
              <xm:sqref>EWO121</xm:sqref>
            </x14:sparkline>
            <x14:sparkline>
              <xm:f>CB_Lcr!$EWP121:$EWP121</xm:f>
              <xm:sqref>EWP121</xm:sqref>
            </x14:sparkline>
            <x14:sparkline>
              <xm:f>CB_Lcr!$EWQ121:$EWQ121</xm:f>
              <xm:sqref>EWQ121</xm:sqref>
            </x14:sparkline>
            <x14:sparkline>
              <xm:f>CB_Lcr!$EWR121:$EWR121</xm:f>
              <xm:sqref>EWR121</xm:sqref>
            </x14:sparkline>
            <x14:sparkline>
              <xm:f>CB_Lcr!$EWS121:$EWS121</xm:f>
              <xm:sqref>EWS121</xm:sqref>
            </x14:sparkline>
            <x14:sparkline>
              <xm:f>CB_Lcr!$EWT121:$EWT121</xm:f>
              <xm:sqref>EWT121</xm:sqref>
            </x14:sparkline>
            <x14:sparkline>
              <xm:f>CB_Lcr!$EWU121:$EWU121</xm:f>
              <xm:sqref>EWU121</xm:sqref>
            </x14:sparkline>
            <x14:sparkline>
              <xm:f>CB_Lcr!$EWV121:$EWV121</xm:f>
              <xm:sqref>EWV121</xm:sqref>
            </x14:sparkline>
            <x14:sparkline>
              <xm:f>CB_Lcr!$EWW121:$EWW121</xm:f>
              <xm:sqref>EWW121</xm:sqref>
            </x14:sparkline>
            <x14:sparkline>
              <xm:f>CB_Lcr!$EWX121:$EWX121</xm:f>
              <xm:sqref>EWX121</xm:sqref>
            </x14:sparkline>
            <x14:sparkline>
              <xm:f>CB_Lcr!$EWY121:$EWY121</xm:f>
              <xm:sqref>EWY121</xm:sqref>
            </x14:sparkline>
            <x14:sparkline>
              <xm:f>CB_Lcr!$EWZ121:$EWZ121</xm:f>
              <xm:sqref>EWZ121</xm:sqref>
            </x14:sparkline>
            <x14:sparkline>
              <xm:f>CB_Lcr!$EXA121:$EXA121</xm:f>
              <xm:sqref>EXA121</xm:sqref>
            </x14:sparkline>
            <x14:sparkline>
              <xm:f>CB_Lcr!$EXB121:$EXB121</xm:f>
              <xm:sqref>EXB121</xm:sqref>
            </x14:sparkline>
            <x14:sparkline>
              <xm:f>CB_Lcr!$EXC121:$EXC121</xm:f>
              <xm:sqref>EXC121</xm:sqref>
            </x14:sparkline>
            <x14:sparkline>
              <xm:f>CB_Lcr!$EXD121:$EXD121</xm:f>
              <xm:sqref>EXD121</xm:sqref>
            </x14:sparkline>
            <x14:sparkline>
              <xm:f>CB_Lcr!$EXE121:$EXE121</xm:f>
              <xm:sqref>EXE121</xm:sqref>
            </x14:sparkline>
            <x14:sparkline>
              <xm:f>CB_Lcr!$EXF121:$EXF121</xm:f>
              <xm:sqref>EXF121</xm:sqref>
            </x14:sparkline>
            <x14:sparkline>
              <xm:f>CB_Lcr!$EXG121:$EXG121</xm:f>
              <xm:sqref>EXG121</xm:sqref>
            </x14:sparkline>
            <x14:sparkline>
              <xm:f>CB_Lcr!$EXH121:$EXH121</xm:f>
              <xm:sqref>EXH121</xm:sqref>
            </x14:sparkline>
            <x14:sparkline>
              <xm:f>CB_Lcr!$EXI121:$EXI121</xm:f>
              <xm:sqref>EXI121</xm:sqref>
            </x14:sparkline>
            <x14:sparkline>
              <xm:f>CB_Lcr!$EXJ121:$EXJ121</xm:f>
              <xm:sqref>EXJ121</xm:sqref>
            </x14:sparkline>
            <x14:sparkline>
              <xm:f>CB_Lcr!$EXK121:$EXK121</xm:f>
              <xm:sqref>EXK121</xm:sqref>
            </x14:sparkline>
            <x14:sparkline>
              <xm:f>CB_Lcr!$EXL121:$EXL121</xm:f>
              <xm:sqref>EXL121</xm:sqref>
            </x14:sparkline>
            <x14:sparkline>
              <xm:f>CB_Lcr!$EXM121:$EXM121</xm:f>
              <xm:sqref>EXM121</xm:sqref>
            </x14:sparkline>
            <x14:sparkline>
              <xm:f>CB_Lcr!$EXN121:$EXN121</xm:f>
              <xm:sqref>EXN121</xm:sqref>
            </x14:sparkline>
            <x14:sparkline>
              <xm:f>CB_Lcr!$EXO121:$EXO121</xm:f>
              <xm:sqref>EXO121</xm:sqref>
            </x14:sparkline>
            <x14:sparkline>
              <xm:f>CB_Lcr!$EXP121:$EXP121</xm:f>
              <xm:sqref>EXP121</xm:sqref>
            </x14:sparkline>
            <x14:sparkline>
              <xm:f>CB_Lcr!$EXQ121:$EXQ121</xm:f>
              <xm:sqref>EXQ121</xm:sqref>
            </x14:sparkline>
            <x14:sparkline>
              <xm:f>CB_Lcr!$EXR121:$EXR121</xm:f>
              <xm:sqref>EXR121</xm:sqref>
            </x14:sparkline>
            <x14:sparkline>
              <xm:f>CB_Lcr!$EXS121:$EXS121</xm:f>
              <xm:sqref>EXS121</xm:sqref>
            </x14:sparkline>
            <x14:sparkline>
              <xm:f>CB_Lcr!$EXT121:$EXT121</xm:f>
              <xm:sqref>EXT121</xm:sqref>
            </x14:sparkline>
            <x14:sparkline>
              <xm:f>CB_Lcr!$EXU121:$EXU121</xm:f>
              <xm:sqref>EXU121</xm:sqref>
            </x14:sparkline>
            <x14:sparkline>
              <xm:f>CB_Lcr!$EXV121:$EXV121</xm:f>
              <xm:sqref>EXV121</xm:sqref>
            </x14:sparkline>
            <x14:sparkline>
              <xm:f>CB_Lcr!$EXW121:$EXW121</xm:f>
              <xm:sqref>EXW121</xm:sqref>
            </x14:sparkline>
            <x14:sparkline>
              <xm:f>CB_Lcr!$EXX121:$EXX121</xm:f>
              <xm:sqref>EXX121</xm:sqref>
            </x14:sparkline>
            <x14:sparkline>
              <xm:f>CB_Lcr!$EXY121:$EXY121</xm:f>
              <xm:sqref>EXY121</xm:sqref>
            </x14:sparkline>
            <x14:sparkline>
              <xm:f>CB_Lcr!$EXZ121:$EXZ121</xm:f>
              <xm:sqref>EXZ121</xm:sqref>
            </x14:sparkline>
            <x14:sparkline>
              <xm:f>CB_Lcr!$EYA121:$EYA121</xm:f>
              <xm:sqref>EYA121</xm:sqref>
            </x14:sparkline>
            <x14:sparkline>
              <xm:f>CB_Lcr!$EYB121:$EYB121</xm:f>
              <xm:sqref>EYB121</xm:sqref>
            </x14:sparkline>
            <x14:sparkline>
              <xm:f>CB_Lcr!$EYC121:$EYC121</xm:f>
              <xm:sqref>EYC121</xm:sqref>
            </x14:sparkline>
            <x14:sparkline>
              <xm:f>CB_Lcr!$EYD121:$EYD121</xm:f>
              <xm:sqref>EYD121</xm:sqref>
            </x14:sparkline>
            <x14:sparkline>
              <xm:f>CB_Lcr!$EYE121:$EYE121</xm:f>
              <xm:sqref>EYE121</xm:sqref>
            </x14:sparkline>
            <x14:sparkline>
              <xm:f>CB_Lcr!$EYF121:$EYF121</xm:f>
              <xm:sqref>EYF121</xm:sqref>
            </x14:sparkline>
            <x14:sparkline>
              <xm:f>CB_Lcr!$EYG121:$EYG121</xm:f>
              <xm:sqref>EYG121</xm:sqref>
            </x14:sparkline>
            <x14:sparkline>
              <xm:f>CB_Lcr!$EYH121:$EYH121</xm:f>
              <xm:sqref>EYH121</xm:sqref>
            </x14:sparkline>
            <x14:sparkline>
              <xm:f>CB_Lcr!$EYI121:$EYI121</xm:f>
              <xm:sqref>EYI121</xm:sqref>
            </x14:sparkline>
            <x14:sparkline>
              <xm:f>CB_Lcr!$EYJ121:$EYJ121</xm:f>
              <xm:sqref>EYJ121</xm:sqref>
            </x14:sparkline>
            <x14:sparkline>
              <xm:f>CB_Lcr!$EYK121:$EYK121</xm:f>
              <xm:sqref>EYK121</xm:sqref>
            </x14:sparkline>
            <x14:sparkline>
              <xm:f>CB_Lcr!$EYL121:$EYL121</xm:f>
              <xm:sqref>EYL121</xm:sqref>
            </x14:sparkline>
            <x14:sparkline>
              <xm:f>CB_Lcr!$EYM121:$EYM121</xm:f>
              <xm:sqref>EYM121</xm:sqref>
            </x14:sparkline>
            <x14:sparkline>
              <xm:f>CB_Lcr!$EYN121:$EYN121</xm:f>
              <xm:sqref>EYN121</xm:sqref>
            </x14:sparkline>
            <x14:sparkline>
              <xm:f>CB_Lcr!$EYO121:$EYO121</xm:f>
              <xm:sqref>EYO121</xm:sqref>
            </x14:sparkline>
            <x14:sparkline>
              <xm:f>CB_Lcr!$EYP121:$EYP121</xm:f>
              <xm:sqref>EYP121</xm:sqref>
            </x14:sparkline>
            <x14:sparkline>
              <xm:f>CB_Lcr!$EYQ121:$EYQ121</xm:f>
              <xm:sqref>EYQ121</xm:sqref>
            </x14:sparkline>
            <x14:sparkline>
              <xm:f>CB_Lcr!$EYR121:$EYR121</xm:f>
              <xm:sqref>EYR121</xm:sqref>
            </x14:sparkline>
            <x14:sparkline>
              <xm:f>CB_Lcr!$EYS121:$EYS121</xm:f>
              <xm:sqref>EYS121</xm:sqref>
            </x14:sparkline>
            <x14:sparkline>
              <xm:f>CB_Lcr!$EYT121:$EYT121</xm:f>
              <xm:sqref>EYT121</xm:sqref>
            </x14:sparkline>
            <x14:sparkline>
              <xm:f>CB_Lcr!$EYU121:$EYU121</xm:f>
              <xm:sqref>EYU121</xm:sqref>
            </x14:sparkline>
            <x14:sparkline>
              <xm:f>CB_Lcr!$EYV121:$EYV121</xm:f>
              <xm:sqref>EYV121</xm:sqref>
            </x14:sparkline>
            <x14:sparkline>
              <xm:f>CB_Lcr!$EYW121:$EYW121</xm:f>
              <xm:sqref>EYW121</xm:sqref>
            </x14:sparkline>
            <x14:sparkline>
              <xm:f>CB_Lcr!$EYX121:$EYX121</xm:f>
              <xm:sqref>EYX121</xm:sqref>
            </x14:sparkline>
            <x14:sparkline>
              <xm:f>CB_Lcr!$EYY121:$EYY121</xm:f>
              <xm:sqref>EYY121</xm:sqref>
            </x14:sparkline>
            <x14:sparkline>
              <xm:f>CB_Lcr!$EYZ121:$EYZ121</xm:f>
              <xm:sqref>EYZ121</xm:sqref>
            </x14:sparkline>
            <x14:sparkline>
              <xm:f>CB_Lcr!$EZA121:$EZA121</xm:f>
              <xm:sqref>EZA121</xm:sqref>
            </x14:sparkline>
            <x14:sparkline>
              <xm:f>CB_Lcr!$EZB121:$EZB121</xm:f>
              <xm:sqref>EZB121</xm:sqref>
            </x14:sparkline>
            <x14:sparkline>
              <xm:f>CB_Lcr!$EZC121:$EZC121</xm:f>
              <xm:sqref>EZC121</xm:sqref>
            </x14:sparkline>
            <x14:sparkline>
              <xm:f>CB_Lcr!$EZD121:$EZD121</xm:f>
              <xm:sqref>EZD121</xm:sqref>
            </x14:sparkline>
            <x14:sparkline>
              <xm:f>CB_Lcr!$EZE121:$EZE121</xm:f>
              <xm:sqref>EZE121</xm:sqref>
            </x14:sparkline>
            <x14:sparkline>
              <xm:f>CB_Lcr!$EZF121:$EZF121</xm:f>
              <xm:sqref>EZF121</xm:sqref>
            </x14:sparkline>
            <x14:sparkline>
              <xm:f>CB_Lcr!$EZG121:$EZG121</xm:f>
              <xm:sqref>EZG121</xm:sqref>
            </x14:sparkline>
            <x14:sparkline>
              <xm:f>CB_Lcr!$EZH121:$EZH121</xm:f>
              <xm:sqref>EZH121</xm:sqref>
            </x14:sparkline>
            <x14:sparkline>
              <xm:f>CB_Lcr!$EZI121:$EZI121</xm:f>
              <xm:sqref>EZI121</xm:sqref>
            </x14:sparkline>
            <x14:sparkline>
              <xm:f>CB_Lcr!$EZJ121:$EZJ121</xm:f>
              <xm:sqref>EZJ121</xm:sqref>
            </x14:sparkline>
            <x14:sparkline>
              <xm:f>CB_Lcr!$EZK121:$EZK121</xm:f>
              <xm:sqref>EZK121</xm:sqref>
            </x14:sparkline>
            <x14:sparkline>
              <xm:f>CB_Lcr!$EZL121:$EZL121</xm:f>
              <xm:sqref>EZL121</xm:sqref>
            </x14:sparkline>
            <x14:sparkline>
              <xm:f>CB_Lcr!$EZM121:$EZM121</xm:f>
              <xm:sqref>EZM121</xm:sqref>
            </x14:sparkline>
            <x14:sparkline>
              <xm:f>CB_Lcr!$EZN121:$EZN121</xm:f>
              <xm:sqref>EZN121</xm:sqref>
            </x14:sparkline>
            <x14:sparkline>
              <xm:f>CB_Lcr!$EZO121:$EZO121</xm:f>
              <xm:sqref>EZO121</xm:sqref>
            </x14:sparkline>
            <x14:sparkline>
              <xm:f>CB_Lcr!$EZP121:$EZP121</xm:f>
              <xm:sqref>EZP121</xm:sqref>
            </x14:sparkline>
            <x14:sparkline>
              <xm:f>CB_Lcr!$EZQ121:$EZQ121</xm:f>
              <xm:sqref>EZQ121</xm:sqref>
            </x14:sparkline>
            <x14:sparkline>
              <xm:f>CB_Lcr!$EZR121:$EZR121</xm:f>
              <xm:sqref>EZR121</xm:sqref>
            </x14:sparkline>
            <x14:sparkline>
              <xm:f>CB_Lcr!$EZS121:$EZS121</xm:f>
              <xm:sqref>EZS121</xm:sqref>
            </x14:sparkline>
            <x14:sparkline>
              <xm:f>CB_Lcr!$EZT121:$EZT121</xm:f>
              <xm:sqref>EZT121</xm:sqref>
            </x14:sparkline>
            <x14:sparkline>
              <xm:f>CB_Lcr!$EZU121:$EZU121</xm:f>
              <xm:sqref>EZU121</xm:sqref>
            </x14:sparkline>
            <x14:sparkline>
              <xm:f>CB_Lcr!$EZV121:$EZV121</xm:f>
              <xm:sqref>EZV121</xm:sqref>
            </x14:sparkline>
            <x14:sparkline>
              <xm:f>CB_Lcr!$EZW121:$EZW121</xm:f>
              <xm:sqref>EZW121</xm:sqref>
            </x14:sparkline>
            <x14:sparkline>
              <xm:f>CB_Lcr!$EZX121:$EZX121</xm:f>
              <xm:sqref>EZX121</xm:sqref>
            </x14:sparkline>
            <x14:sparkline>
              <xm:f>CB_Lcr!$EZY121:$EZY121</xm:f>
              <xm:sqref>EZY121</xm:sqref>
            </x14:sparkline>
            <x14:sparkline>
              <xm:f>CB_Lcr!$EZZ121:$EZZ121</xm:f>
              <xm:sqref>EZZ121</xm:sqref>
            </x14:sparkline>
            <x14:sparkline>
              <xm:f>CB_Lcr!$FAA121:$FAA121</xm:f>
              <xm:sqref>FAA121</xm:sqref>
            </x14:sparkline>
            <x14:sparkline>
              <xm:f>CB_Lcr!$FAB121:$FAB121</xm:f>
              <xm:sqref>FAB121</xm:sqref>
            </x14:sparkline>
            <x14:sparkline>
              <xm:f>CB_Lcr!$FAC121:$FAC121</xm:f>
              <xm:sqref>FAC121</xm:sqref>
            </x14:sparkline>
            <x14:sparkline>
              <xm:f>CB_Lcr!$FAD121:$FAD121</xm:f>
              <xm:sqref>FAD121</xm:sqref>
            </x14:sparkline>
            <x14:sparkline>
              <xm:f>CB_Lcr!$FAE121:$FAE121</xm:f>
              <xm:sqref>FAE121</xm:sqref>
            </x14:sparkline>
            <x14:sparkline>
              <xm:f>CB_Lcr!$FAF121:$FAF121</xm:f>
              <xm:sqref>FAF121</xm:sqref>
            </x14:sparkline>
            <x14:sparkline>
              <xm:f>CB_Lcr!$FAG121:$FAG121</xm:f>
              <xm:sqref>FAG121</xm:sqref>
            </x14:sparkline>
            <x14:sparkline>
              <xm:f>CB_Lcr!$FAH121:$FAH121</xm:f>
              <xm:sqref>FAH121</xm:sqref>
            </x14:sparkline>
            <x14:sparkline>
              <xm:f>CB_Lcr!$FAI121:$FAI121</xm:f>
              <xm:sqref>FAI121</xm:sqref>
            </x14:sparkline>
            <x14:sparkline>
              <xm:f>CB_Lcr!$FAJ121:$FAJ121</xm:f>
              <xm:sqref>FAJ121</xm:sqref>
            </x14:sparkline>
            <x14:sparkline>
              <xm:f>CB_Lcr!$FAK121:$FAK121</xm:f>
              <xm:sqref>FAK121</xm:sqref>
            </x14:sparkline>
            <x14:sparkline>
              <xm:f>CB_Lcr!$FAL121:$FAL121</xm:f>
              <xm:sqref>FAL121</xm:sqref>
            </x14:sparkline>
            <x14:sparkline>
              <xm:f>CB_Lcr!$FAM121:$FAM121</xm:f>
              <xm:sqref>FAM121</xm:sqref>
            </x14:sparkline>
            <x14:sparkline>
              <xm:f>CB_Lcr!$FAN121:$FAN121</xm:f>
              <xm:sqref>FAN121</xm:sqref>
            </x14:sparkline>
            <x14:sparkline>
              <xm:f>CB_Lcr!$FAO121:$FAO121</xm:f>
              <xm:sqref>FAO121</xm:sqref>
            </x14:sparkline>
            <x14:sparkline>
              <xm:f>CB_Lcr!$FAP121:$FAP121</xm:f>
              <xm:sqref>FAP121</xm:sqref>
            </x14:sparkline>
            <x14:sparkline>
              <xm:f>CB_Lcr!$FAQ121:$FAQ121</xm:f>
              <xm:sqref>FAQ121</xm:sqref>
            </x14:sparkline>
            <x14:sparkline>
              <xm:f>CB_Lcr!$FAR121:$FAR121</xm:f>
              <xm:sqref>FAR121</xm:sqref>
            </x14:sparkline>
            <x14:sparkline>
              <xm:f>CB_Lcr!$FAS121:$FAS121</xm:f>
              <xm:sqref>FAS121</xm:sqref>
            </x14:sparkline>
            <x14:sparkline>
              <xm:f>CB_Lcr!$FAT121:$FAT121</xm:f>
              <xm:sqref>FAT121</xm:sqref>
            </x14:sparkline>
            <x14:sparkline>
              <xm:f>CB_Lcr!$FAU121:$FAU121</xm:f>
              <xm:sqref>FAU121</xm:sqref>
            </x14:sparkline>
            <x14:sparkline>
              <xm:f>CB_Lcr!$FAV121:$FAV121</xm:f>
              <xm:sqref>FAV121</xm:sqref>
            </x14:sparkline>
            <x14:sparkline>
              <xm:f>CB_Lcr!$FAW121:$FAW121</xm:f>
              <xm:sqref>FAW121</xm:sqref>
            </x14:sparkline>
            <x14:sparkline>
              <xm:f>CB_Lcr!$FAX121:$FAX121</xm:f>
              <xm:sqref>FAX121</xm:sqref>
            </x14:sparkline>
            <x14:sparkline>
              <xm:f>CB_Lcr!$FAY121:$FAY121</xm:f>
              <xm:sqref>FAY121</xm:sqref>
            </x14:sparkline>
            <x14:sparkline>
              <xm:f>CB_Lcr!$FAZ121:$FAZ121</xm:f>
              <xm:sqref>FAZ121</xm:sqref>
            </x14:sparkline>
            <x14:sparkline>
              <xm:f>CB_Lcr!$FBA121:$FBA121</xm:f>
              <xm:sqref>FBA121</xm:sqref>
            </x14:sparkline>
            <x14:sparkline>
              <xm:f>CB_Lcr!$FBB121:$FBB121</xm:f>
              <xm:sqref>FBB121</xm:sqref>
            </x14:sparkline>
            <x14:sparkline>
              <xm:f>CB_Lcr!$FBC121:$FBC121</xm:f>
              <xm:sqref>FBC121</xm:sqref>
            </x14:sparkline>
            <x14:sparkline>
              <xm:f>CB_Lcr!$FBD121:$FBD121</xm:f>
              <xm:sqref>FBD121</xm:sqref>
            </x14:sparkline>
            <x14:sparkline>
              <xm:f>CB_Lcr!$FBE121:$FBE121</xm:f>
              <xm:sqref>FBE121</xm:sqref>
            </x14:sparkline>
            <x14:sparkline>
              <xm:f>CB_Lcr!$FBF121:$FBF121</xm:f>
              <xm:sqref>FBF121</xm:sqref>
            </x14:sparkline>
            <x14:sparkline>
              <xm:f>CB_Lcr!$FBG121:$FBG121</xm:f>
              <xm:sqref>FBG121</xm:sqref>
            </x14:sparkline>
            <x14:sparkline>
              <xm:f>CB_Lcr!$FBH121:$FBH121</xm:f>
              <xm:sqref>FBH121</xm:sqref>
            </x14:sparkline>
            <x14:sparkline>
              <xm:f>CB_Lcr!$FBI121:$FBI121</xm:f>
              <xm:sqref>FBI121</xm:sqref>
            </x14:sparkline>
            <x14:sparkline>
              <xm:f>CB_Lcr!$FBJ121:$FBJ121</xm:f>
              <xm:sqref>FBJ121</xm:sqref>
            </x14:sparkline>
            <x14:sparkline>
              <xm:f>CB_Lcr!$FBK121:$FBK121</xm:f>
              <xm:sqref>FBK121</xm:sqref>
            </x14:sparkline>
            <x14:sparkline>
              <xm:f>CB_Lcr!$FBL121:$FBL121</xm:f>
              <xm:sqref>FBL121</xm:sqref>
            </x14:sparkline>
            <x14:sparkline>
              <xm:f>CB_Lcr!$FBM121:$FBM121</xm:f>
              <xm:sqref>FBM121</xm:sqref>
            </x14:sparkline>
            <x14:sparkline>
              <xm:f>CB_Lcr!$FBN121:$FBN121</xm:f>
              <xm:sqref>FBN121</xm:sqref>
            </x14:sparkline>
            <x14:sparkline>
              <xm:f>CB_Lcr!$FBO121:$FBO121</xm:f>
              <xm:sqref>FBO121</xm:sqref>
            </x14:sparkline>
            <x14:sparkline>
              <xm:f>CB_Lcr!$FBP121:$FBP121</xm:f>
              <xm:sqref>FBP121</xm:sqref>
            </x14:sparkline>
            <x14:sparkline>
              <xm:f>CB_Lcr!$FBQ121:$FBQ121</xm:f>
              <xm:sqref>FBQ121</xm:sqref>
            </x14:sparkline>
            <x14:sparkline>
              <xm:f>CB_Lcr!$FBR121:$FBR121</xm:f>
              <xm:sqref>FBR121</xm:sqref>
            </x14:sparkline>
            <x14:sparkline>
              <xm:f>CB_Lcr!$FBS121:$FBS121</xm:f>
              <xm:sqref>FBS121</xm:sqref>
            </x14:sparkline>
            <x14:sparkline>
              <xm:f>CB_Lcr!$FBT121:$FBT121</xm:f>
              <xm:sqref>FBT121</xm:sqref>
            </x14:sparkline>
            <x14:sparkline>
              <xm:f>CB_Lcr!$FBU121:$FBU121</xm:f>
              <xm:sqref>FBU121</xm:sqref>
            </x14:sparkline>
            <x14:sparkline>
              <xm:f>CB_Lcr!$FBV121:$FBV121</xm:f>
              <xm:sqref>FBV121</xm:sqref>
            </x14:sparkline>
            <x14:sparkline>
              <xm:f>CB_Lcr!$FBW121:$FBW121</xm:f>
              <xm:sqref>FBW121</xm:sqref>
            </x14:sparkline>
            <x14:sparkline>
              <xm:f>CB_Lcr!$FBX121:$FBX121</xm:f>
              <xm:sqref>FBX121</xm:sqref>
            </x14:sparkline>
            <x14:sparkline>
              <xm:f>CB_Lcr!$FBY121:$FBY121</xm:f>
              <xm:sqref>FBY121</xm:sqref>
            </x14:sparkline>
            <x14:sparkline>
              <xm:f>CB_Lcr!$FBZ121:$FBZ121</xm:f>
              <xm:sqref>FBZ121</xm:sqref>
            </x14:sparkline>
            <x14:sparkline>
              <xm:f>CB_Lcr!$FCA121:$FCA121</xm:f>
              <xm:sqref>FCA121</xm:sqref>
            </x14:sparkline>
            <x14:sparkline>
              <xm:f>CB_Lcr!$FCB121:$FCB121</xm:f>
              <xm:sqref>FCB121</xm:sqref>
            </x14:sparkline>
            <x14:sparkline>
              <xm:f>CB_Lcr!$FCC121:$FCC121</xm:f>
              <xm:sqref>FCC121</xm:sqref>
            </x14:sparkline>
            <x14:sparkline>
              <xm:f>CB_Lcr!$FCD121:$FCD121</xm:f>
              <xm:sqref>FCD121</xm:sqref>
            </x14:sparkline>
            <x14:sparkline>
              <xm:f>CB_Lcr!$FCE121:$FCE121</xm:f>
              <xm:sqref>FCE121</xm:sqref>
            </x14:sparkline>
            <x14:sparkline>
              <xm:f>CB_Lcr!$FCF121:$FCF121</xm:f>
              <xm:sqref>FCF121</xm:sqref>
            </x14:sparkline>
            <x14:sparkline>
              <xm:f>CB_Lcr!$FCG121:$FCG121</xm:f>
              <xm:sqref>FCG121</xm:sqref>
            </x14:sparkline>
            <x14:sparkline>
              <xm:f>CB_Lcr!$FCH121:$FCH121</xm:f>
              <xm:sqref>FCH121</xm:sqref>
            </x14:sparkline>
            <x14:sparkline>
              <xm:f>CB_Lcr!$FCI121:$FCI121</xm:f>
              <xm:sqref>FCI121</xm:sqref>
            </x14:sparkline>
            <x14:sparkline>
              <xm:f>CB_Lcr!$FCJ121:$FCJ121</xm:f>
              <xm:sqref>FCJ121</xm:sqref>
            </x14:sparkline>
            <x14:sparkline>
              <xm:f>CB_Lcr!$FCK121:$FCK121</xm:f>
              <xm:sqref>FCK121</xm:sqref>
            </x14:sparkline>
            <x14:sparkline>
              <xm:f>CB_Lcr!$FCL121:$FCL121</xm:f>
              <xm:sqref>FCL121</xm:sqref>
            </x14:sparkline>
            <x14:sparkline>
              <xm:f>CB_Lcr!$FCM121:$FCM121</xm:f>
              <xm:sqref>FCM121</xm:sqref>
            </x14:sparkline>
            <x14:sparkline>
              <xm:f>CB_Lcr!$FCN121:$FCN121</xm:f>
              <xm:sqref>FCN121</xm:sqref>
            </x14:sparkline>
            <x14:sparkline>
              <xm:f>CB_Lcr!$FCO121:$FCO121</xm:f>
              <xm:sqref>FCO121</xm:sqref>
            </x14:sparkline>
            <x14:sparkline>
              <xm:f>CB_Lcr!$FCP121:$FCP121</xm:f>
              <xm:sqref>FCP121</xm:sqref>
            </x14:sparkline>
            <x14:sparkline>
              <xm:f>CB_Lcr!$FCQ121:$FCQ121</xm:f>
              <xm:sqref>FCQ121</xm:sqref>
            </x14:sparkline>
            <x14:sparkline>
              <xm:f>CB_Lcr!$FCR121:$FCR121</xm:f>
              <xm:sqref>FCR121</xm:sqref>
            </x14:sparkline>
            <x14:sparkline>
              <xm:f>CB_Lcr!$FCS121:$FCS121</xm:f>
              <xm:sqref>FCS121</xm:sqref>
            </x14:sparkline>
            <x14:sparkline>
              <xm:f>CB_Lcr!$FCT121:$FCT121</xm:f>
              <xm:sqref>FCT121</xm:sqref>
            </x14:sparkline>
            <x14:sparkline>
              <xm:f>CB_Lcr!$FCU121:$FCU121</xm:f>
              <xm:sqref>FCU121</xm:sqref>
            </x14:sparkline>
            <x14:sparkline>
              <xm:f>CB_Lcr!$FCV121:$FCV121</xm:f>
              <xm:sqref>FCV121</xm:sqref>
            </x14:sparkline>
            <x14:sparkline>
              <xm:f>CB_Lcr!$FCW121:$FCW121</xm:f>
              <xm:sqref>FCW121</xm:sqref>
            </x14:sparkline>
            <x14:sparkline>
              <xm:f>CB_Lcr!$FCX121:$FCX121</xm:f>
              <xm:sqref>FCX121</xm:sqref>
            </x14:sparkline>
            <x14:sparkline>
              <xm:f>CB_Lcr!$FCY121:$FCY121</xm:f>
              <xm:sqref>FCY121</xm:sqref>
            </x14:sparkline>
            <x14:sparkline>
              <xm:f>CB_Lcr!$FCZ121:$FCZ121</xm:f>
              <xm:sqref>FCZ121</xm:sqref>
            </x14:sparkline>
            <x14:sparkline>
              <xm:f>CB_Lcr!$FDA121:$FDA121</xm:f>
              <xm:sqref>FDA121</xm:sqref>
            </x14:sparkline>
            <x14:sparkline>
              <xm:f>CB_Lcr!$FDB121:$FDB121</xm:f>
              <xm:sqref>FDB121</xm:sqref>
            </x14:sparkline>
            <x14:sparkline>
              <xm:f>CB_Lcr!$FDC121:$FDC121</xm:f>
              <xm:sqref>FDC121</xm:sqref>
            </x14:sparkline>
            <x14:sparkline>
              <xm:f>CB_Lcr!$FDD121:$FDD121</xm:f>
              <xm:sqref>FDD121</xm:sqref>
            </x14:sparkline>
            <x14:sparkline>
              <xm:f>CB_Lcr!$FDE121:$FDE121</xm:f>
              <xm:sqref>FDE121</xm:sqref>
            </x14:sparkline>
            <x14:sparkline>
              <xm:f>CB_Lcr!$FDF121:$FDF121</xm:f>
              <xm:sqref>FDF121</xm:sqref>
            </x14:sparkline>
            <x14:sparkline>
              <xm:f>CB_Lcr!$FDG121:$FDG121</xm:f>
              <xm:sqref>FDG121</xm:sqref>
            </x14:sparkline>
            <x14:sparkline>
              <xm:f>CB_Lcr!$FDH121:$FDH121</xm:f>
              <xm:sqref>FDH121</xm:sqref>
            </x14:sparkline>
            <x14:sparkline>
              <xm:f>CB_Lcr!$FDI121:$FDI121</xm:f>
              <xm:sqref>FDI121</xm:sqref>
            </x14:sparkline>
            <x14:sparkline>
              <xm:f>CB_Lcr!$FDJ121:$FDJ121</xm:f>
              <xm:sqref>FDJ121</xm:sqref>
            </x14:sparkline>
            <x14:sparkline>
              <xm:f>CB_Lcr!$FDK121:$FDK121</xm:f>
              <xm:sqref>FDK121</xm:sqref>
            </x14:sparkline>
            <x14:sparkline>
              <xm:f>CB_Lcr!$FDL121:$FDL121</xm:f>
              <xm:sqref>FDL121</xm:sqref>
            </x14:sparkline>
            <x14:sparkline>
              <xm:f>CB_Lcr!$FDM121:$FDM121</xm:f>
              <xm:sqref>FDM121</xm:sqref>
            </x14:sparkline>
            <x14:sparkline>
              <xm:f>CB_Lcr!$FDN121:$FDN121</xm:f>
              <xm:sqref>FDN121</xm:sqref>
            </x14:sparkline>
            <x14:sparkline>
              <xm:f>CB_Lcr!$FDO121:$FDO121</xm:f>
              <xm:sqref>FDO121</xm:sqref>
            </x14:sparkline>
            <x14:sparkline>
              <xm:f>CB_Lcr!$FDP121:$FDP121</xm:f>
              <xm:sqref>FDP121</xm:sqref>
            </x14:sparkline>
            <x14:sparkline>
              <xm:f>CB_Lcr!$FDQ121:$FDQ121</xm:f>
              <xm:sqref>FDQ121</xm:sqref>
            </x14:sparkline>
            <x14:sparkline>
              <xm:f>CB_Lcr!$FDR121:$FDR121</xm:f>
              <xm:sqref>FDR121</xm:sqref>
            </x14:sparkline>
            <x14:sparkline>
              <xm:f>CB_Lcr!$FDS121:$FDS121</xm:f>
              <xm:sqref>FDS121</xm:sqref>
            </x14:sparkline>
            <x14:sparkline>
              <xm:f>CB_Lcr!$FDT121:$FDT121</xm:f>
              <xm:sqref>FDT121</xm:sqref>
            </x14:sparkline>
            <x14:sparkline>
              <xm:f>CB_Lcr!$FDU121:$FDU121</xm:f>
              <xm:sqref>FDU121</xm:sqref>
            </x14:sparkline>
            <x14:sparkline>
              <xm:f>CB_Lcr!$FDV121:$FDV121</xm:f>
              <xm:sqref>FDV121</xm:sqref>
            </x14:sparkline>
            <x14:sparkline>
              <xm:f>CB_Lcr!$FDW121:$FDW121</xm:f>
              <xm:sqref>FDW121</xm:sqref>
            </x14:sparkline>
            <x14:sparkline>
              <xm:f>CB_Lcr!$FDX121:$FDX121</xm:f>
              <xm:sqref>FDX121</xm:sqref>
            </x14:sparkline>
            <x14:sparkline>
              <xm:f>CB_Lcr!$FDY121:$FDY121</xm:f>
              <xm:sqref>FDY121</xm:sqref>
            </x14:sparkline>
            <x14:sparkline>
              <xm:f>CB_Lcr!$FDZ121:$FDZ121</xm:f>
              <xm:sqref>FDZ121</xm:sqref>
            </x14:sparkline>
            <x14:sparkline>
              <xm:f>CB_Lcr!$FEA121:$FEA121</xm:f>
              <xm:sqref>FEA121</xm:sqref>
            </x14:sparkline>
            <x14:sparkline>
              <xm:f>CB_Lcr!$FEB121:$FEB121</xm:f>
              <xm:sqref>FEB121</xm:sqref>
            </x14:sparkline>
            <x14:sparkline>
              <xm:f>CB_Lcr!$FEC121:$FEC121</xm:f>
              <xm:sqref>FEC121</xm:sqref>
            </x14:sparkline>
            <x14:sparkline>
              <xm:f>CB_Lcr!$FED121:$FED121</xm:f>
              <xm:sqref>FED121</xm:sqref>
            </x14:sparkline>
            <x14:sparkline>
              <xm:f>CB_Lcr!$FEE121:$FEE121</xm:f>
              <xm:sqref>FEE121</xm:sqref>
            </x14:sparkline>
            <x14:sparkline>
              <xm:f>CB_Lcr!$FEF121:$FEF121</xm:f>
              <xm:sqref>FEF121</xm:sqref>
            </x14:sparkline>
            <x14:sparkline>
              <xm:f>CB_Lcr!$FEG121:$FEG121</xm:f>
              <xm:sqref>FEG121</xm:sqref>
            </x14:sparkline>
            <x14:sparkline>
              <xm:f>CB_Lcr!$FEH121:$FEH121</xm:f>
              <xm:sqref>FEH121</xm:sqref>
            </x14:sparkline>
            <x14:sparkline>
              <xm:f>CB_Lcr!$FEI121:$FEI121</xm:f>
              <xm:sqref>FEI121</xm:sqref>
            </x14:sparkline>
            <x14:sparkline>
              <xm:f>CB_Lcr!$FEJ121:$FEJ121</xm:f>
              <xm:sqref>FEJ121</xm:sqref>
            </x14:sparkline>
            <x14:sparkline>
              <xm:f>CB_Lcr!$FEK121:$FEK121</xm:f>
              <xm:sqref>FEK121</xm:sqref>
            </x14:sparkline>
            <x14:sparkline>
              <xm:f>CB_Lcr!$FEL121:$FEL121</xm:f>
              <xm:sqref>FEL121</xm:sqref>
            </x14:sparkline>
            <x14:sparkline>
              <xm:f>CB_Lcr!$FEM121:$FEM121</xm:f>
              <xm:sqref>FEM121</xm:sqref>
            </x14:sparkline>
            <x14:sparkline>
              <xm:f>CB_Lcr!$FEN121:$FEN121</xm:f>
              <xm:sqref>FEN121</xm:sqref>
            </x14:sparkline>
            <x14:sparkline>
              <xm:f>CB_Lcr!$FEO121:$FEO121</xm:f>
              <xm:sqref>FEO121</xm:sqref>
            </x14:sparkline>
            <x14:sparkline>
              <xm:f>CB_Lcr!$FEP121:$FEP121</xm:f>
              <xm:sqref>FEP121</xm:sqref>
            </x14:sparkline>
            <x14:sparkline>
              <xm:f>CB_Lcr!$FEQ121:$FEQ121</xm:f>
              <xm:sqref>FEQ121</xm:sqref>
            </x14:sparkline>
            <x14:sparkline>
              <xm:f>CB_Lcr!$FER121:$FER121</xm:f>
              <xm:sqref>FER121</xm:sqref>
            </x14:sparkline>
            <x14:sparkline>
              <xm:f>CB_Lcr!$FES121:$FES121</xm:f>
              <xm:sqref>FES121</xm:sqref>
            </x14:sparkline>
            <x14:sparkline>
              <xm:f>CB_Lcr!$FET121:$FET121</xm:f>
              <xm:sqref>FET121</xm:sqref>
            </x14:sparkline>
            <x14:sparkline>
              <xm:f>CB_Lcr!$FEU121:$FEU121</xm:f>
              <xm:sqref>FEU121</xm:sqref>
            </x14:sparkline>
            <x14:sparkline>
              <xm:f>CB_Lcr!$FEV121:$FEV121</xm:f>
              <xm:sqref>FEV121</xm:sqref>
            </x14:sparkline>
            <x14:sparkline>
              <xm:f>CB_Lcr!$FEW121:$FEW121</xm:f>
              <xm:sqref>FEW121</xm:sqref>
            </x14:sparkline>
            <x14:sparkline>
              <xm:f>CB_Lcr!$FEX121:$FEX121</xm:f>
              <xm:sqref>FEX121</xm:sqref>
            </x14:sparkline>
            <x14:sparkline>
              <xm:f>CB_Lcr!$FEY121:$FEY121</xm:f>
              <xm:sqref>FEY121</xm:sqref>
            </x14:sparkline>
            <x14:sparkline>
              <xm:f>CB_Lcr!$FEZ121:$FEZ121</xm:f>
              <xm:sqref>FEZ121</xm:sqref>
            </x14:sparkline>
            <x14:sparkline>
              <xm:f>CB_Lcr!$FFA121:$FFA121</xm:f>
              <xm:sqref>FFA121</xm:sqref>
            </x14:sparkline>
            <x14:sparkline>
              <xm:f>CB_Lcr!$FFB121:$FFB121</xm:f>
              <xm:sqref>FFB121</xm:sqref>
            </x14:sparkline>
            <x14:sparkline>
              <xm:f>CB_Lcr!$FFC121:$FFC121</xm:f>
              <xm:sqref>FFC121</xm:sqref>
            </x14:sparkline>
            <x14:sparkline>
              <xm:f>CB_Lcr!$FFD121:$FFD121</xm:f>
              <xm:sqref>FFD121</xm:sqref>
            </x14:sparkline>
            <x14:sparkline>
              <xm:f>CB_Lcr!$FFE121:$FFE121</xm:f>
              <xm:sqref>FFE121</xm:sqref>
            </x14:sparkline>
            <x14:sparkline>
              <xm:f>CB_Lcr!$FFF121:$FFF121</xm:f>
              <xm:sqref>FFF121</xm:sqref>
            </x14:sparkline>
            <x14:sparkline>
              <xm:f>CB_Lcr!$FFG121:$FFG121</xm:f>
              <xm:sqref>FFG121</xm:sqref>
            </x14:sparkline>
            <x14:sparkline>
              <xm:f>CB_Lcr!$FFH121:$FFH121</xm:f>
              <xm:sqref>FFH121</xm:sqref>
            </x14:sparkline>
            <x14:sparkline>
              <xm:f>CB_Lcr!$FFI121:$FFI121</xm:f>
              <xm:sqref>FFI121</xm:sqref>
            </x14:sparkline>
            <x14:sparkline>
              <xm:f>CB_Lcr!$FFJ121:$FFJ121</xm:f>
              <xm:sqref>FFJ121</xm:sqref>
            </x14:sparkline>
            <x14:sparkline>
              <xm:f>CB_Lcr!$FFK121:$FFK121</xm:f>
              <xm:sqref>FFK121</xm:sqref>
            </x14:sparkline>
            <x14:sparkline>
              <xm:f>CB_Lcr!$FFL121:$FFL121</xm:f>
              <xm:sqref>FFL121</xm:sqref>
            </x14:sparkline>
            <x14:sparkline>
              <xm:f>CB_Lcr!$FFM121:$FFM121</xm:f>
              <xm:sqref>FFM121</xm:sqref>
            </x14:sparkline>
            <x14:sparkline>
              <xm:f>CB_Lcr!$FFN121:$FFN121</xm:f>
              <xm:sqref>FFN121</xm:sqref>
            </x14:sparkline>
            <x14:sparkline>
              <xm:f>CB_Lcr!$FFO121:$FFO121</xm:f>
              <xm:sqref>FFO121</xm:sqref>
            </x14:sparkline>
            <x14:sparkline>
              <xm:f>CB_Lcr!$FFP121:$FFP121</xm:f>
              <xm:sqref>FFP121</xm:sqref>
            </x14:sparkline>
            <x14:sparkline>
              <xm:f>CB_Lcr!$FFQ121:$FFQ121</xm:f>
              <xm:sqref>FFQ121</xm:sqref>
            </x14:sparkline>
            <x14:sparkline>
              <xm:f>CB_Lcr!$FFR121:$FFR121</xm:f>
              <xm:sqref>FFR121</xm:sqref>
            </x14:sparkline>
            <x14:sparkline>
              <xm:f>CB_Lcr!$FFS121:$FFS121</xm:f>
              <xm:sqref>FFS121</xm:sqref>
            </x14:sparkline>
            <x14:sparkline>
              <xm:f>CB_Lcr!$FFT121:$FFT121</xm:f>
              <xm:sqref>FFT121</xm:sqref>
            </x14:sparkline>
            <x14:sparkline>
              <xm:f>CB_Lcr!$FFU121:$FFU121</xm:f>
              <xm:sqref>FFU121</xm:sqref>
            </x14:sparkline>
            <x14:sparkline>
              <xm:f>CB_Lcr!$FFV121:$FFV121</xm:f>
              <xm:sqref>FFV121</xm:sqref>
            </x14:sparkline>
            <x14:sparkline>
              <xm:f>CB_Lcr!$FFW121:$FFW121</xm:f>
              <xm:sqref>FFW121</xm:sqref>
            </x14:sparkline>
            <x14:sparkline>
              <xm:f>CB_Lcr!$FFX121:$FFX121</xm:f>
              <xm:sqref>FFX121</xm:sqref>
            </x14:sparkline>
            <x14:sparkline>
              <xm:f>CB_Lcr!$FFY121:$FFY121</xm:f>
              <xm:sqref>FFY121</xm:sqref>
            </x14:sparkline>
            <x14:sparkline>
              <xm:f>CB_Lcr!$FFZ121:$FFZ121</xm:f>
              <xm:sqref>FFZ121</xm:sqref>
            </x14:sparkline>
            <x14:sparkline>
              <xm:f>CB_Lcr!$FGA121:$FGA121</xm:f>
              <xm:sqref>FGA121</xm:sqref>
            </x14:sparkline>
            <x14:sparkline>
              <xm:f>CB_Lcr!$FGB121:$FGB121</xm:f>
              <xm:sqref>FGB121</xm:sqref>
            </x14:sparkline>
            <x14:sparkline>
              <xm:f>CB_Lcr!$FGC121:$FGC121</xm:f>
              <xm:sqref>FGC121</xm:sqref>
            </x14:sparkline>
            <x14:sparkline>
              <xm:f>CB_Lcr!$FGD121:$FGD121</xm:f>
              <xm:sqref>FGD121</xm:sqref>
            </x14:sparkline>
            <x14:sparkline>
              <xm:f>CB_Lcr!$FGE121:$FGE121</xm:f>
              <xm:sqref>FGE121</xm:sqref>
            </x14:sparkline>
            <x14:sparkline>
              <xm:f>CB_Lcr!$FGF121:$FGF121</xm:f>
              <xm:sqref>FGF121</xm:sqref>
            </x14:sparkline>
            <x14:sparkline>
              <xm:f>CB_Lcr!$FGG121:$FGG121</xm:f>
              <xm:sqref>FGG121</xm:sqref>
            </x14:sparkline>
            <x14:sparkline>
              <xm:f>CB_Lcr!$FGH121:$FGH121</xm:f>
              <xm:sqref>FGH121</xm:sqref>
            </x14:sparkline>
            <x14:sparkline>
              <xm:f>CB_Lcr!$FGI121:$FGI121</xm:f>
              <xm:sqref>FGI121</xm:sqref>
            </x14:sparkline>
            <x14:sparkline>
              <xm:f>CB_Lcr!$FGJ121:$FGJ121</xm:f>
              <xm:sqref>FGJ121</xm:sqref>
            </x14:sparkline>
            <x14:sparkline>
              <xm:f>CB_Lcr!$FGK121:$FGK121</xm:f>
              <xm:sqref>FGK121</xm:sqref>
            </x14:sparkline>
            <x14:sparkline>
              <xm:f>CB_Lcr!$FGL121:$FGL121</xm:f>
              <xm:sqref>FGL121</xm:sqref>
            </x14:sparkline>
            <x14:sparkline>
              <xm:f>CB_Lcr!$FGM121:$FGM121</xm:f>
              <xm:sqref>FGM121</xm:sqref>
            </x14:sparkline>
            <x14:sparkline>
              <xm:f>CB_Lcr!$FGN121:$FGN121</xm:f>
              <xm:sqref>FGN121</xm:sqref>
            </x14:sparkline>
            <x14:sparkline>
              <xm:f>CB_Lcr!$FGO121:$FGO121</xm:f>
              <xm:sqref>FGO121</xm:sqref>
            </x14:sparkline>
            <x14:sparkline>
              <xm:f>CB_Lcr!$FGP121:$FGP121</xm:f>
              <xm:sqref>FGP121</xm:sqref>
            </x14:sparkline>
            <x14:sparkline>
              <xm:f>CB_Lcr!$FGQ121:$FGQ121</xm:f>
              <xm:sqref>FGQ121</xm:sqref>
            </x14:sparkline>
            <x14:sparkline>
              <xm:f>CB_Lcr!$FGR121:$FGR121</xm:f>
              <xm:sqref>FGR121</xm:sqref>
            </x14:sparkline>
            <x14:sparkline>
              <xm:f>CB_Lcr!$FGS121:$FGS121</xm:f>
              <xm:sqref>FGS121</xm:sqref>
            </x14:sparkline>
            <x14:sparkline>
              <xm:f>CB_Lcr!$FGT121:$FGT121</xm:f>
              <xm:sqref>FGT121</xm:sqref>
            </x14:sparkline>
            <x14:sparkline>
              <xm:f>CB_Lcr!$FGU121:$FGU121</xm:f>
              <xm:sqref>FGU121</xm:sqref>
            </x14:sparkline>
            <x14:sparkline>
              <xm:f>CB_Lcr!$FGV121:$FGV121</xm:f>
              <xm:sqref>FGV121</xm:sqref>
            </x14:sparkline>
            <x14:sparkline>
              <xm:f>CB_Lcr!$FGW121:$FGW121</xm:f>
              <xm:sqref>FGW121</xm:sqref>
            </x14:sparkline>
            <x14:sparkline>
              <xm:f>CB_Lcr!$FGX121:$FGX121</xm:f>
              <xm:sqref>FGX121</xm:sqref>
            </x14:sparkline>
            <x14:sparkline>
              <xm:f>CB_Lcr!$FGY121:$FGY121</xm:f>
              <xm:sqref>FGY121</xm:sqref>
            </x14:sparkline>
            <x14:sparkline>
              <xm:f>CB_Lcr!$FGZ121:$FGZ121</xm:f>
              <xm:sqref>FGZ121</xm:sqref>
            </x14:sparkline>
            <x14:sparkline>
              <xm:f>CB_Lcr!$FHA121:$FHA121</xm:f>
              <xm:sqref>FHA121</xm:sqref>
            </x14:sparkline>
            <x14:sparkline>
              <xm:f>CB_Lcr!$FHB121:$FHB121</xm:f>
              <xm:sqref>FHB121</xm:sqref>
            </x14:sparkline>
            <x14:sparkline>
              <xm:f>CB_Lcr!$FHC121:$FHC121</xm:f>
              <xm:sqref>FHC121</xm:sqref>
            </x14:sparkline>
            <x14:sparkline>
              <xm:f>CB_Lcr!$FHD121:$FHD121</xm:f>
              <xm:sqref>FHD121</xm:sqref>
            </x14:sparkline>
            <x14:sparkline>
              <xm:f>CB_Lcr!$FHE121:$FHE121</xm:f>
              <xm:sqref>FHE121</xm:sqref>
            </x14:sparkline>
            <x14:sparkline>
              <xm:f>CB_Lcr!$FHF121:$FHF121</xm:f>
              <xm:sqref>FHF121</xm:sqref>
            </x14:sparkline>
            <x14:sparkline>
              <xm:f>CB_Lcr!$FHG121:$FHG121</xm:f>
              <xm:sqref>FHG121</xm:sqref>
            </x14:sparkline>
            <x14:sparkline>
              <xm:f>CB_Lcr!$FHH121:$FHH121</xm:f>
              <xm:sqref>FHH121</xm:sqref>
            </x14:sparkline>
            <x14:sparkline>
              <xm:f>CB_Lcr!$FHI121:$FHI121</xm:f>
              <xm:sqref>FHI121</xm:sqref>
            </x14:sparkline>
            <x14:sparkline>
              <xm:f>CB_Lcr!$FHJ121:$FHJ121</xm:f>
              <xm:sqref>FHJ121</xm:sqref>
            </x14:sparkline>
            <x14:sparkline>
              <xm:f>CB_Lcr!$FHK121:$FHK121</xm:f>
              <xm:sqref>FHK121</xm:sqref>
            </x14:sparkline>
            <x14:sparkline>
              <xm:f>CB_Lcr!$FHL121:$FHL121</xm:f>
              <xm:sqref>FHL121</xm:sqref>
            </x14:sparkline>
            <x14:sparkline>
              <xm:f>CB_Lcr!$FHM121:$FHM121</xm:f>
              <xm:sqref>FHM121</xm:sqref>
            </x14:sparkline>
            <x14:sparkline>
              <xm:f>CB_Lcr!$FHN121:$FHN121</xm:f>
              <xm:sqref>FHN121</xm:sqref>
            </x14:sparkline>
            <x14:sparkline>
              <xm:f>CB_Lcr!$FHO121:$FHO121</xm:f>
              <xm:sqref>FHO121</xm:sqref>
            </x14:sparkline>
            <x14:sparkline>
              <xm:f>CB_Lcr!$FHP121:$FHP121</xm:f>
              <xm:sqref>FHP121</xm:sqref>
            </x14:sparkline>
            <x14:sparkline>
              <xm:f>CB_Lcr!$FHQ121:$FHQ121</xm:f>
              <xm:sqref>FHQ121</xm:sqref>
            </x14:sparkline>
            <x14:sparkline>
              <xm:f>CB_Lcr!$FHR121:$FHR121</xm:f>
              <xm:sqref>FHR121</xm:sqref>
            </x14:sparkline>
            <x14:sparkline>
              <xm:f>CB_Lcr!$FHS121:$FHS121</xm:f>
              <xm:sqref>FHS121</xm:sqref>
            </x14:sparkline>
            <x14:sparkline>
              <xm:f>CB_Lcr!$FHT121:$FHT121</xm:f>
              <xm:sqref>FHT121</xm:sqref>
            </x14:sparkline>
            <x14:sparkline>
              <xm:f>CB_Lcr!$FHU121:$FHU121</xm:f>
              <xm:sqref>FHU121</xm:sqref>
            </x14:sparkline>
            <x14:sparkline>
              <xm:f>CB_Lcr!$FHV121:$FHV121</xm:f>
              <xm:sqref>FHV121</xm:sqref>
            </x14:sparkline>
            <x14:sparkline>
              <xm:f>CB_Lcr!$FHW121:$FHW121</xm:f>
              <xm:sqref>FHW121</xm:sqref>
            </x14:sparkline>
            <x14:sparkline>
              <xm:f>CB_Lcr!$FHX121:$FHX121</xm:f>
              <xm:sqref>FHX121</xm:sqref>
            </x14:sparkline>
            <x14:sparkline>
              <xm:f>CB_Lcr!$FHY121:$FHY121</xm:f>
              <xm:sqref>FHY121</xm:sqref>
            </x14:sparkline>
            <x14:sparkline>
              <xm:f>CB_Lcr!$FHZ121:$FHZ121</xm:f>
              <xm:sqref>FHZ121</xm:sqref>
            </x14:sparkline>
            <x14:sparkline>
              <xm:f>CB_Lcr!$FIA121:$FIA121</xm:f>
              <xm:sqref>FIA121</xm:sqref>
            </x14:sparkline>
            <x14:sparkline>
              <xm:f>CB_Lcr!$FIB121:$FIB121</xm:f>
              <xm:sqref>FIB121</xm:sqref>
            </x14:sparkline>
            <x14:sparkline>
              <xm:f>CB_Lcr!$FIC121:$FIC121</xm:f>
              <xm:sqref>FIC121</xm:sqref>
            </x14:sparkline>
            <x14:sparkline>
              <xm:f>CB_Lcr!$FID121:$FID121</xm:f>
              <xm:sqref>FID121</xm:sqref>
            </x14:sparkline>
            <x14:sparkline>
              <xm:f>CB_Lcr!$FIE121:$FIE121</xm:f>
              <xm:sqref>FIE121</xm:sqref>
            </x14:sparkline>
            <x14:sparkline>
              <xm:f>CB_Lcr!$FIF121:$FIF121</xm:f>
              <xm:sqref>FIF121</xm:sqref>
            </x14:sparkline>
            <x14:sparkline>
              <xm:f>CB_Lcr!$FIG121:$FIG121</xm:f>
              <xm:sqref>FIG121</xm:sqref>
            </x14:sparkline>
            <x14:sparkline>
              <xm:f>CB_Lcr!$FIH121:$FIH121</xm:f>
              <xm:sqref>FIH121</xm:sqref>
            </x14:sparkline>
            <x14:sparkline>
              <xm:f>CB_Lcr!$FII121:$FII121</xm:f>
              <xm:sqref>FII121</xm:sqref>
            </x14:sparkline>
            <x14:sparkline>
              <xm:f>CB_Lcr!$FIJ121:$FIJ121</xm:f>
              <xm:sqref>FIJ121</xm:sqref>
            </x14:sparkline>
            <x14:sparkline>
              <xm:f>CB_Lcr!$FIK121:$FIK121</xm:f>
              <xm:sqref>FIK121</xm:sqref>
            </x14:sparkline>
            <x14:sparkline>
              <xm:f>CB_Lcr!$FIL121:$FIL121</xm:f>
              <xm:sqref>FIL121</xm:sqref>
            </x14:sparkline>
            <x14:sparkline>
              <xm:f>CB_Lcr!$FIM121:$FIM121</xm:f>
              <xm:sqref>FIM121</xm:sqref>
            </x14:sparkline>
            <x14:sparkline>
              <xm:f>CB_Lcr!$FIN121:$FIN121</xm:f>
              <xm:sqref>FIN121</xm:sqref>
            </x14:sparkline>
            <x14:sparkline>
              <xm:f>CB_Lcr!$FIO121:$FIO121</xm:f>
              <xm:sqref>FIO121</xm:sqref>
            </x14:sparkline>
            <x14:sparkline>
              <xm:f>CB_Lcr!$FIP121:$FIP121</xm:f>
              <xm:sqref>FIP121</xm:sqref>
            </x14:sparkline>
            <x14:sparkline>
              <xm:f>CB_Lcr!$FIQ121:$FIQ121</xm:f>
              <xm:sqref>FIQ121</xm:sqref>
            </x14:sparkline>
            <x14:sparkline>
              <xm:f>CB_Lcr!$FIR121:$FIR121</xm:f>
              <xm:sqref>FIR121</xm:sqref>
            </x14:sparkline>
            <x14:sparkline>
              <xm:f>CB_Lcr!$FIS121:$FIS121</xm:f>
              <xm:sqref>FIS121</xm:sqref>
            </x14:sparkline>
            <x14:sparkline>
              <xm:f>CB_Lcr!$FIT121:$FIT121</xm:f>
              <xm:sqref>FIT121</xm:sqref>
            </x14:sparkline>
            <x14:sparkline>
              <xm:f>CB_Lcr!$FIU121:$FIU121</xm:f>
              <xm:sqref>FIU121</xm:sqref>
            </x14:sparkline>
            <x14:sparkline>
              <xm:f>CB_Lcr!$FIV121:$FIV121</xm:f>
              <xm:sqref>FIV121</xm:sqref>
            </x14:sparkline>
            <x14:sparkline>
              <xm:f>CB_Lcr!$FIW121:$FIW121</xm:f>
              <xm:sqref>FIW121</xm:sqref>
            </x14:sparkline>
            <x14:sparkline>
              <xm:f>CB_Lcr!$FIX121:$FIX121</xm:f>
              <xm:sqref>FIX121</xm:sqref>
            </x14:sparkline>
            <x14:sparkline>
              <xm:f>CB_Lcr!$FIY121:$FIY121</xm:f>
              <xm:sqref>FIY121</xm:sqref>
            </x14:sparkline>
            <x14:sparkline>
              <xm:f>CB_Lcr!$FIZ121:$FIZ121</xm:f>
              <xm:sqref>FIZ121</xm:sqref>
            </x14:sparkline>
            <x14:sparkline>
              <xm:f>CB_Lcr!$FJA121:$FJA121</xm:f>
              <xm:sqref>FJA121</xm:sqref>
            </x14:sparkline>
            <x14:sparkline>
              <xm:f>CB_Lcr!$FJB121:$FJB121</xm:f>
              <xm:sqref>FJB121</xm:sqref>
            </x14:sparkline>
            <x14:sparkline>
              <xm:f>CB_Lcr!$FJC121:$FJC121</xm:f>
              <xm:sqref>FJC121</xm:sqref>
            </x14:sparkline>
            <x14:sparkline>
              <xm:f>CB_Lcr!$FJD121:$FJD121</xm:f>
              <xm:sqref>FJD121</xm:sqref>
            </x14:sparkline>
            <x14:sparkline>
              <xm:f>CB_Lcr!$FJE121:$FJE121</xm:f>
              <xm:sqref>FJE121</xm:sqref>
            </x14:sparkline>
            <x14:sparkline>
              <xm:f>CB_Lcr!$FJF121:$FJF121</xm:f>
              <xm:sqref>FJF121</xm:sqref>
            </x14:sparkline>
            <x14:sparkline>
              <xm:f>CB_Lcr!$FJG121:$FJG121</xm:f>
              <xm:sqref>FJG121</xm:sqref>
            </x14:sparkline>
            <x14:sparkline>
              <xm:f>CB_Lcr!$FJH121:$FJH121</xm:f>
              <xm:sqref>FJH121</xm:sqref>
            </x14:sparkline>
            <x14:sparkline>
              <xm:f>CB_Lcr!$FJI121:$FJI121</xm:f>
              <xm:sqref>FJI121</xm:sqref>
            </x14:sparkline>
            <x14:sparkline>
              <xm:f>CB_Lcr!$FJJ121:$FJJ121</xm:f>
              <xm:sqref>FJJ121</xm:sqref>
            </x14:sparkline>
            <x14:sparkline>
              <xm:f>CB_Lcr!$FJK121:$FJK121</xm:f>
              <xm:sqref>FJK121</xm:sqref>
            </x14:sparkline>
            <x14:sparkline>
              <xm:f>CB_Lcr!$FJL121:$FJL121</xm:f>
              <xm:sqref>FJL121</xm:sqref>
            </x14:sparkline>
            <x14:sparkline>
              <xm:f>CB_Lcr!$FJM121:$FJM121</xm:f>
              <xm:sqref>FJM121</xm:sqref>
            </x14:sparkline>
            <x14:sparkline>
              <xm:f>CB_Lcr!$FJN121:$FJN121</xm:f>
              <xm:sqref>FJN121</xm:sqref>
            </x14:sparkline>
            <x14:sparkline>
              <xm:f>CB_Lcr!$FJO121:$FJO121</xm:f>
              <xm:sqref>FJO121</xm:sqref>
            </x14:sparkline>
            <x14:sparkline>
              <xm:f>CB_Lcr!$FJP121:$FJP121</xm:f>
              <xm:sqref>FJP121</xm:sqref>
            </x14:sparkline>
            <x14:sparkline>
              <xm:f>CB_Lcr!$FJQ121:$FJQ121</xm:f>
              <xm:sqref>FJQ121</xm:sqref>
            </x14:sparkline>
            <x14:sparkline>
              <xm:f>CB_Lcr!$FJR121:$FJR121</xm:f>
              <xm:sqref>FJR121</xm:sqref>
            </x14:sparkline>
            <x14:sparkline>
              <xm:f>CB_Lcr!$FJS121:$FJS121</xm:f>
              <xm:sqref>FJS121</xm:sqref>
            </x14:sparkline>
            <x14:sparkline>
              <xm:f>CB_Lcr!$FJT121:$FJT121</xm:f>
              <xm:sqref>FJT121</xm:sqref>
            </x14:sparkline>
            <x14:sparkline>
              <xm:f>CB_Lcr!$FJU121:$FJU121</xm:f>
              <xm:sqref>FJU121</xm:sqref>
            </x14:sparkline>
            <x14:sparkline>
              <xm:f>CB_Lcr!$FJV121:$FJV121</xm:f>
              <xm:sqref>FJV121</xm:sqref>
            </x14:sparkline>
            <x14:sparkline>
              <xm:f>CB_Lcr!$FJW121:$FJW121</xm:f>
              <xm:sqref>FJW121</xm:sqref>
            </x14:sparkline>
            <x14:sparkline>
              <xm:f>CB_Lcr!$FJX121:$FJX121</xm:f>
              <xm:sqref>FJX121</xm:sqref>
            </x14:sparkline>
            <x14:sparkline>
              <xm:f>CB_Lcr!$FJY121:$FJY121</xm:f>
              <xm:sqref>FJY121</xm:sqref>
            </x14:sparkline>
            <x14:sparkline>
              <xm:f>CB_Lcr!$FJZ121:$FJZ121</xm:f>
              <xm:sqref>FJZ121</xm:sqref>
            </x14:sparkline>
            <x14:sparkline>
              <xm:f>CB_Lcr!$FKA121:$FKA121</xm:f>
              <xm:sqref>FKA121</xm:sqref>
            </x14:sparkline>
            <x14:sparkline>
              <xm:f>CB_Lcr!$FKB121:$FKB121</xm:f>
              <xm:sqref>FKB121</xm:sqref>
            </x14:sparkline>
            <x14:sparkline>
              <xm:f>CB_Lcr!$FKC121:$FKC121</xm:f>
              <xm:sqref>FKC121</xm:sqref>
            </x14:sparkline>
            <x14:sparkline>
              <xm:f>CB_Lcr!$FKD121:$FKD121</xm:f>
              <xm:sqref>FKD121</xm:sqref>
            </x14:sparkline>
            <x14:sparkline>
              <xm:f>CB_Lcr!$FKE121:$FKE121</xm:f>
              <xm:sqref>FKE121</xm:sqref>
            </x14:sparkline>
            <x14:sparkline>
              <xm:f>CB_Lcr!$FKF121:$FKF121</xm:f>
              <xm:sqref>FKF121</xm:sqref>
            </x14:sparkline>
            <x14:sparkline>
              <xm:f>CB_Lcr!$FKG121:$FKG121</xm:f>
              <xm:sqref>FKG121</xm:sqref>
            </x14:sparkline>
            <x14:sparkline>
              <xm:f>CB_Lcr!$FKH121:$FKH121</xm:f>
              <xm:sqref>FKH121</xm:sqref>
            </x14:sparkline>
            <x14:sparkline>
              <xm:f>CB_Lcr!$FKI121:$FKI121</xm:f>
              <xm:sqref>FKI121</xm:sqref>
            </x14:sparkline>
            <x14:sparkline>
              <xm:f>CB_Lcr!$FKJ121:$FKJ121</xm:f>
              <xm:sqref>FKJ121</xm:sqref>
            </x14:sparkline>
            <x14:sparkline>
              <xm:f>CB_Lcr!$FKK121:$FKK121</xm:f>
              <xm:sqref>FKK121</xm:sqref>
            </x14:sparkline>
            <x14:sparkline>
              <xm:f>CB_Lcr!$FKL121:$FKL121</xm:f>
              <xm:sqref>FKL121</xm:sqref>
            </x14:sparkline>
            <x14:sparkline>
              <xm:f>CB_Lcr!$FKM121:$FKM121</xm:f>
              <xm:sqref>FKM121</xm:sqref>
            </x14:sparkline>
            <x14:sparkline>
              <xm:f>CB_Lcr!$FKN121:$FKN121</xm:f>
              <xm:sqref>FKN121</xm:sqref>
            </x14:sparkline>
            <x14:sparkline>
              <xm:f>CB_Lcr!$FKO121:$FKO121</xm:f>
              <xm:sqref>FKO121</xm:sqref>
            </x14:sparkline>
            <x14:sparkline>
              <xm:f>CB_Lcr!$FKP121:$FKP121</xm:f>
              <xm:sqref>FKP121</xm:sqref>
            </x14:sparkline>
            <x14:sparkline>
              <xm:f>CB_Lcr!$FKQ121:$FKQ121</xm:f>
              <xm:sqref>FKQ121</xm:sqref>
            </x14:sparkline>
            <x14:sparkline>
              <xm:f>CB_Lcr!$FKR121:$FKR121</xm:f>
              <xm:sqref>FKR121</xm:sqref>
            </x14:sparkline>
            <x14:sparkline>
              <xm:f>CB_Lcr!$FKS121:$FKS121</xm:f>
              <xm:sqref>FKS121</xm:sqref>
            </x14:sparkline>
            <x14:sparkline>
              <xm:f>CB_Lcr!$FKT121:$FKT121</xm:f>
              <xm:sqref>FKT121</xm:sqref>
            </x14:sparkline>
            <x14:sparkline>
              <xm:f>CB_Lcr!$FKU121:$FKU121</xm:f>
              <xm:sqref>FKU121</xm:sqref>
            </x14:sparkline>
            <x14:sparkline>
              <xm:f>CB_Lcr!$FKV121:$FKV121</xm:f>
              <xm:sqref>FKV121</xm:sqref>
            </x14:sparkline>
            <x14:sparkline>
              <xm:f>CB_Lcr!$FKW121:$FKW121</xm:f>
              <xm:sqref>FKW121</xm:sqref>
            </x14:sparkline>
            <x14:sparkline>
              <xm:f>CB_Lcr!$FKX121:$FKX121</xm:f>
              <xm:sqref>FKX121</xm:sqref>
            </x14:sparkline>
            <x14:sparkline>
              <xm:f>CB_Lcr!$FKY121:$FKY121</xm:f>
              <xm:sqref>FKY121</xm:sqref>
            </x14:sparkline>
            <x14:sparkline>
              <xm:f>CB_Lcr!$FKZ121:$FKZ121</xm:f>
              <xm:sqref>FKZ121</xm:sqref>
            </x14:sparkline>
            <x14:sparkline>
              <xm:f>CB_Lcr!$FLA121:$FLA121</xm:f>
              <xm:sqref>FLA121</xm:sqref>
            </x14:sparkline>
            <x14:sparkline>
              <xm:f>CB_Lcr!$FLB121:$FLB121</xm:f>
              <xm:sqref>FLB121</xm:sqref>
            </x14:sparkline>
            <x14:sparkline>
              <xm:f>CB_Lcr!$FLC121:$FLC121</xm:f>
              <xm:sqref>FLC121</xm:sqref>
            </x14:sparkline>
            <x14:sparkline>
              <xm:f>CB_Lcr!$FLD121:$FLD121</xm:f>
              <xm:sqref>FLD121</xm:sqref>
            </x14:sparkline>
            <x14:sparkline>
              <xm:f>CB_Lcr!$FLE121:$FLE121</xm:f>
              <xm:sqref>FLE121</xm:sqref>
            </x14:sparkline>
            <x14:sparkline>
              <xm:f>CB_Lcr!$FLF121:$FLF121</xm:f>
              <xm:sqref>FLF121</xm:sqref>
            </x14:sparkline>
            <x14:sparkline>
              <xm:f>CB_Lcr!$FLG121:$FLG121</xm:f>
              <xm:sqref>FLG121</xm:sqref>
            </x14:sparkline>
            <x14:sparkline>
              <xm:f>CB_Lcr!$FLH121:$FLH121</xm:f>
              <xm:sqref>FLH121</xm:sqref>
            </x14:sparkline>
            <x14:sparkline>
              <xm:f>CB_Lcr!$FLI121:$FLI121</xm:f>
              <xm:sqref>FLI121</xm:sqref>
            </x14:sparkline>
            <x14:sparkline>
              <xm:f>CB_Lcr!$FLJ121:$FLJ121</xm:f>
              <xm:sqref>FLJ121</xm:sqref>
            </x14:sparkline>
            <x14:sparkline>
              <xm:f>CB_Lcr!$FLK121:$FLK121</xm:f>
              <xm:sqref>FLK121</xm:sqref>
            </x14:sparkline>
            <x14:sparkline>
              <xm:f>CB_Lcr!$FLL121:$FLL121</xm:f>
              <xm:sqref>FLL121</xm:sqref>
            </x14:sparkline>
            <x14:sparkline>
              <xm:f>CB_Lcr!$FLM121:$FLM121</xm:f>
              <xm:sqref>FLM121</xm:sqref>
            </x14:sparkline>
            <x14:sparkline>
              <xm:f>CB_Lcr!$FLN121:$FLN121</xm:f>
              <xm:sqref>FLN121</xm:sqref>
            </x14:sparkline>
            <x14:sparkline>
              <xm:f>CB_Lcr!$FLO121:$FLO121</xm:f>
              <xm:sqref>FLO121</xm:sqref>
            </x14:sparkline>
            <x14:sparkline>
              <xm:f>CB_Lcr!$FLP121:$FLP121</xm:f>
              <xm:sqref>FLP121</xm:sqref>
            </x14:sparkline>
            <x14:sparkline>
              <xm:f>CB_Lcr!$FLQ121:$FLQ121</xm:f>
              <xm:sqref>FLQ121</xm:sqref>
            </x14:sparkline>
            <x14:sparkline>
              <xm:f>CB_Lcr!$FLR121:$FLR121</xm:f>
              <xm:sqref>FLR121</xm:sqref>
            </x14:sparkline>
            <x14:sparkline>
              <xm:f>CB_Lcr!$FLS121:$FLS121</xm:f>
              <xm:sqref>FLS121</xm:sqref>
            </x14:sparkline>
            <x14:sparkline>
              <xm:f>CB_Lcr!$FLT121:$FLT121</xm:f>
              <xm:sqref>FLT121</xm:sqref>
            </x14:sparkline>
            <x14:sparkline>
              <xm:f>CB_Lcr!$FLU121:$FLU121</xm:f>
              <xm:sqref>FLU121</xm:sqref>
            </x14:sparkline>
            <x14:sparkline>
              <xm:f>CB_Lcr!$FLV121:$FLV121</xm:f>
              <xm:sqref>FLV121</xm:sqref>
            </x14:sparkline>
            <x14:sparkline>
              <xm:f>CB_Lcr!$FLW121:$FLW121</xm:f>
              <xm:sqref>FLW121</xm:sqref>
            </x14:sparkline>
            <x14:sparkline>
              <xm:f>CB_Lcr!$FLX121:$FLX121</xm:f>
              <xm:sqref>FLX121</xm:sqref>
            </x14:sparkline>
            <x14:sparkline>
              <xm:f>CB_Lcr!$FLY121:$FLY121</xm:f>
              <xm:sqref>FLY121</xm:sqref>
            </x14:sparkline>
            <x14:sparkline>
              <xm:f>CB_Lcr!$FLZ121:$FLZ121</xm:f>
              <xm:sqref>FLZ121</xm:sqref>
            </x14:sparkline>
            <x14:sparkline>
              <xm:f>CB_Lcr!$FMA121:$FMA121</xm:f>
              <xm:sqref>FMA121</xm:sqref>
            </x14:sparkline>
            <x14:sparkline>
              <xm:f>CB_Lcr!$FMB121:$FMB121</xm:f>
              <xm:sqref>FMB121</xm:sqref>
            </x14:sparkline>
            <x14:sparkline>
              <xm:f>CB_Lcr!$FMC121:$FMC121</xm:f>
              <xm:sqref>FMC121</xm:sqref>
            </x14:sparkline>
            <x14:sparkline>
              <xm:f>CB_Lcr!$FMD121:$FMD121</xm:f>
              <xm:sqref>FMD121</xm:sqref>
            </x14:sparkline>
            <x14:sparkline>
              <xm:f>CB_Lcr!$FME121:$FME121</xm:f>
              <xm:sqref>FME121</xm:sqref>
            </x14:sparkline>
            <x14:sparkline>
              <xm:f>CB_Lcr!$FMF121:$FMF121</xm:f>
              <xm:sqref>FMF121</xm:sqref>
            </x14:sparkline>
            <x14:sparkline>
              <xm:f>CB_Lcr!$FMG121:$FMG121</xm:f>
              <xm:sqref>FMG121</xm:sqref>
            </x14:sparkline>
            <x14:sparkline>
              <xm:f>CB_Lcr!$FMH121:$FMH121</xm:f>
              <xm:sqref>FMH121</xm:sqref>
            </x14:sparkline>
            <x14:sparkline>
              <xm:f>CB_Lcr!$FMI121:$FMI121</xm:f>
              <xm:sqref>FMI121</xm:sqref>
            </x14:sparkline>
            <x14:sparkline>
              <xm:f>CB_Lcr!$FMJ121:$FMJ121</xm:f>
              <xm:sqref>FMJ121</xm:sqref>
            </x14:sparkline>
            <x14:sparkline>
              <xm:f>CB_Lcr!$FMK121:$FMK121</xm:f>
              <xm:sqref>FMK121</xm:sqref>
            </x14:sparkline>
            <x14:sparkline>
              <xm:f>CB_Lcr!$FML121:$FML121</xm:f>
              <xm:sqref>FML121</xm:sqref>
            </x14:sparkline>
            <x14:sparkline>
              <xm:f>CB_Lcr!$FMM121:$FMM121</xm:f>
              <xm:sqref>FMM121</xm:sqref>
            </x14:sparkline>
            <x14:sparkline>
              <xm:f>CB_Lcr!$FMN121:$FMN121</xm:f>
              <xm:sqref>FMN121</xm:sqref>
            </x14:sparkline>
            <x14:sparkline>
              <xm:f>CB_Lcr!$FMO121:$FMO121</xm:f>
              <xm:sqref>FMO121</xm:sqref>
            </x14:sparkline>
            <x14:sparkline>
              <xm:f>CB_Lcr!$FMP121:$FMP121</xm:f>
              <xm:sqref>FMP121</xm:sqref>
            </x14:sparkline>
            <x14:sparkline>
              <xm:f>CB_Lcr!$FMQ121:$FMQ121</xm:f>
              <xm:sqref>FMQ121</xm:sqref>
            </x14:sparkline>
            <x14:sparkline>
              <xm:f>CB_Lcr!$FMR121:$FMR121</xm:f>
              <xm:sqref>FMR121</xm:sqref>
            </x14:sparkline>
            <x14:sparkline>
              <xm:f>CB_Lcr!$FMS121:$FMS121</xm:f>
              <xm:sqref>FMS121</xm:sqref>
            </x14:sparkline>
            <x14:sparkline>
              <xm:f>CB_Lcr!$FMT121:$FMT121</xm:f>
              <xm:sqref>FMT121</xm:sqref>
            </x14:sparkline>
            <x14:sparkline>
              <xm:f>CB_Lcr!$FMU121:$FMU121</xm:f>
              <xm:sqref>FMU121</xm:sqref>
            </x14:sparkline>
            <x14:sparkline>
              <xm:f>CB_Lcr!$FMV121:$FMV121</xm:f>
              <xm:sqref>FMV121</xm:sqref>
            </x14:sparkline>
            <x14:sparkline>
              <xm:f>CB_Lcr!$FMW121:$FMW121</xm:f>
              <xm:sqref>FMW121</xm:sqref>
            </x14:sparkline>
            <x14:sparkline>
              <xm:f>CB_Lcr!$FMX121:$FMX121</xm:f>
              <xm:sqref>FMX121</xm:sqref>
            </x14:sparkline>
            <x14:sparkline>
              <xm:f>CB_Lcr!$FMY121:$FMY121</xm:f>
              <xm:sqref>FMY121</xm:sqref>
            </x14:sparkline>
            <x14:sparkline>
              <xm:f>CB_Lcr!$FMZ121:$FMZ121</xm:f>
              <xm:sqref>FMZ121</xm:sqref>
            </x14:sparkline>
            <x14:sparkline>
              <xm:f>CB_Lcr!$FNA121:$FNA121</xm:f>
              <xm:sqref>FNA121</xm:sqref>
            </x14:sparkline>
            <x14:sparkline>
              <xm:f>CB_Lcr!$FNB121:$FNB121</xm:f>
              <xm:sqref>FNB121</xm:sqref>
            </x14:sparkline>
            <x14:sparkline>
              <xm:f>CB_Lcr!$FNC121:$FNC121</xm:f>
              <xm:sqref>FNC121</xm:sqref>
            </x14:sparkline>
            <x14:sparkline>
              <xm:f>CB_Lcr!$FND121:$FND121</xm:f>
              <xm:sqref>FND121</xm:sqref>
            </x14:sparkline>
            <x14:sparkline>
              <xm:f>CB_Lcr!$FNE121:$FNE121</xm:f>
              <xm:sqref>FNE121</xm:sqref>
            </x14:sparkline>
            <x14:sparkline>
              <xm:f>CB_Lcr!$FNF121:$FNF121</xm:f>
              <xm:sqref>FNF121</xm:sqref>
            </x14:sparkline>
            <x14:sparkline>
              <xm:f>CB_Lcr!$FNG121:$FNG121</xm:f>
              <xm:sqref>FNG121</xm:sqref>
            </x14:sparkline>
            <x14:sparkline>
              <xm:f>CB_Lcr!$FNH121:$FNH121</xm:f>
              <xm:sqref>FNH121</xm:sqref>
            </x14:sparkline>
            <x14:sparkline>
              <xm:f>CB_Lcr!$FNI121:$FNI121</xm:f>
              <xm:sqref>FNI121</xm:sqref>
            </x14:sparkline>
            <x14:sparkline>
              <xm:f>CB_Lcr!$FNJ121:$FNJ121</xm:f>
              <xm:sqref>FNJ121</xm:sqref>
            </x14:sparkline>
            <x14:sparkline>
              <xm:f>CB_Lcr!$FNK121:$FNK121</xm:f>
              <xm:sqref>FNK121</xm:sqref>
            </x14:sparkline>
            <x14:sparkline>
              <xm:f>CB_Lcr!$FNL121:$FNL121</xm:f>
              <xm:sqref>FNL121</xm:sqref>
            </x14:sparkline>
            <x14:sparkline>
              <xm:f>CB_Lcr!$FNM121:$FNM121</xm:f>
              <xm:sqref>FNM121</xm:sqref>
            </x14:sparkline>
            <x14:sparkline>
              <xm:f>CB_Lcr!$FNN121:$FNN121</xm:f>
              <xm:sqref>FNN121</xm:sqref>
            </x14:sparkline>
            <x14:sparkline>
              <xm:f>CB_Lcr!$FNO121:$FNO121</xm:f>
              <xm:sqref>FNO121</xm:sqref>
            </x14:sparkline>
            <x14:sparkline>
              <xm:f>CB_Lcr!$FNP121:$FNP121</xm:f>
              <xm:sqref>FNP121</xm:sqref>
            </x14:sparkline>
            <x14:sparkline>
              <xm:f>CB_Lcr!$FNQ121:$FNQ121</xm:f>
              <xm:sqref>FNQ121</xm:sqref>
            </x14:sparkline>
            <x14:sparkline>
              <xm:f>CB_Lcr!$FNR121:$FNR121</xm:f>
              <xm:sqref>FNR121</xm:sqref>
            </x14:sparkline>
            <x14:sparkline>
              <xm:f>CB_Lcr!$FNS121:$FNS121</xm:f>
              <xm:sqref>FNS121</xm:sqref>
            </x14:sparkline>
            <x14:sparkline>
              <xm:f>CB_Lcr!$FNT121:$FNT121</xm:f>
              <xm:sqref>FNT121</xm:sqref>
            </x14:sparkline>
            <x14:sparkline>
              <xm:f>CB_Lcr!$FNU121:$FNU121</xm:f>
              <xm:sqref>FNU121</xm:sqref>
            </x14:sparkline>
            <x14:sparkline>
              <xm:f>CB_Lcr!$FNV121:$FNV121</xm:f>
              <xm:sqref>FNV121</xm:sqref>
            </x14:sparkline>
            <x14:sparkline>
              <xm:f>CB_Lcr!$FNW121:$FNW121</xm:f>
              <xm:sqref>FNW121</xm:sqref>
            </x14:sparkline>
            <x14:sparkline>
              <xm:f>CB_Lcr!$FNX121:$FNX121</xm:f>
              <xm:sqref>FNX121</xm:sqref>
            </x14:sparkline>
            <x14:sparkline>
              <xm:f>CB_Lcr!$FNY121:$FNY121</xm:f>
              <xm:sqref>FNY121</xm:sqref>
            </x14:sparkline>
            <x14:sparkline>
              <xm:f>CB_Lcr!$FNZ121:$FNZ121</xm:f>
              <xm:sqref>FNZ121</xm:sqref>
            </x14:sparkline>
            <x14:sparkline>
              <xm:f>CB_Lcr!$FOA121:$FOA121</xm:f>
              <xm:sqref>FOA121</xm:sqref>
            </x14:sparkline>
            <x14:sparkline>
              <xm:f>CB_Lcr!$FOB121:$FOB121</xm:f>
              <xm:sqref>FOB121</xm:sqref>
            </x14:sparkline>
            <x14:sparkline>
              <xm:f>CB_Lcr!$FOC121:$FOC121</xm:f>
              <xm:sqref>FOC121</xm:sqref>
            </x14:sparkline>
            <x14:sparkline>
              <xm:f>CB_Lcr!$FOD121:$FOD121</xm:f>
              <xm:sqref>FOD121</xm:sqref>
            </x14:sparkline>
            <x14:sparkline>
              <xm:f>CB_Lcr!$FOE121:$FOE121</xm:f>
              <xm:sqref>FOE121</xm:sqref>
            </x14:sparkline>
            <x14:sparkline>
              <xm:f>CB_Lcr!$FOF121:$FOF121</xm:f>
              <xm:sqref>FOF121</xm:sqref>
            </x14:sparkline>
            <x14:sparkline>
              <xm:f>CB_Lcr!$FOG121:$FOG121</xm:f>
              <xm:sqref>FOG121</xm:sqref>
            </x14:sparkline>
            <x14:sparkline>
              <xm:f>CB_Lcr!$FOH121:$FOH121</xm:f>
              <xm:sqref>FOH121</xm:sqref>
            </x14:sparkline>
            <x14:sparkline>
              <xm:f>CB_Lcr!$FOI121:$FOI121</xm:f>
              <xm:sqref>FOI121</xm:sqref>
            </x14:sparkline>
            <x14:sparkline>
              <xm:f>CB_Lcr!$FOJ121:$FOJ121</xm:f>
              <xm:sqref>FOJ121</xm:sqref>
            </x14:sparkline>
            <x14:sparkline>
              <xm:f>CB_Lcr!$FOK121:$FOK121</xm:f>
              <xm:sqref>FOK121</xm:sqref>
            </x14:sparkline>
            <x14:sparkline>
              <xm:f>CB_Lcr!$FOL121:$FOL121</xm:f>
              <xm:sqref>FOL121</xm:sqref>
            </x14:sparkline>
            <x14:sparkline>
              <xm:f>CB_Lcr!$FOM121:$FOM121</xm:f>
              <xm:sqref>FOM121</xm:sqref>
            </x14:sparkline>
            <x14:sparkline>
              <xm:f>CB_Lcr!$FON121:$FON121</xm:f>
              <xm:sqref>FON121</xm:sqref>
            </x14:sparkline>
            <x14:sparkline>
              <xm:f>CB_Lcr!$FOO121:$FOO121</xm:f>
              <xm:sqref>FOO121</xm:sqref>
            </x14:sparkline>
            <x14:sparkline>
              <xm:f>CB_Lcr!$FOP121:$FOP121</xm:f>
              <xm:sqref>FOP121</xm:sqref>
            </x14:sparkline>
            <x14:sparkline>
              <xm:f>CB_Lcr!$FOQ121:$FOQ121</xm:f>
              <xm:sqref>FOQ121</xm:sqref>
            </x14:sparkline>
            <x14:sparkline>
              <xm:f>CB_Lcr!$FOR121:$FOR121</xm:f>
              <xm:sqref>FOR121</xm:sqref>
            </x14:sparkline>
            <x14:sparkline>
              <xm:f>CB_Lcr!$FOS121:$FOS121</xm:f>
              <xm:sqref>FOS121</xm:sqref>
            </x14:sparkline>
            <x14:sparkline>
              <xm:f>CB_Lcr!$FOT121:$FOT121</xm:f>
              <xm:sqref>FOT121</xm:sqref>
            </x14:sparkline>
            <x14:sparkline>
              <xm:f>CB_Lcr!$FOU121:$FOU121</xm:f>
              <xm:sqref>FOU121</xm:sqref>
            </x14:sparkline>
            <x14:sparkline>
              <xm:f>CB_Lcr!$FOV121:$FOV121</xm:f>
              <xm:sqref>FOV121</xm:sqref>
            </x14:sparkline>
            <x14:sparkline>
              <xm:f>CB_Lcr!$FOW121:$FOW121</xm:f>
              <xm:sqref>FOW121</xm:sqref>
            </x14:sparkline>
            <x14:sparkline>
              <xm:f>CB_Lcr!$FOX121:$FOX121</xm:f>
              <xm:sqref>FOX121</xm:sqref>
            </x14:sparkline>
            <x14:sparkline>
              <xm:f>CB_Lcr!$FOY121:$FOY121</xm:f>
              <xm:sqref>FOY121</xm:sqref>
            </x14:sparkline>
            <x14:sparkline>
              <xm:f>CB_Lcr!$FOZ121:$FOZ121</xm:f>
              <xm:sqref>FOZ121</xm:sqref>
            </x14:sparkline>
            <x14:sparkline>
              <xm:f>CB_Lcr!$FPA121:$FPA121</xm:f>
              <xm:sqref>FPA121</xm:sqref>
            </x14:sparkline>
            <x14:sparkline>
              <xm:f>CB_Lcr!$FPB121:$FPB121</xm:f>
              <xm:sqref>FPB121</xm:sqref>
            </x14:sparkline>
            <x14:sparkline>
              <xm:f>CB_Lcr!$FPC121:$FPC121</xm:f>
              <xm:sqref>FPC121</xm:sqref>
            </x14:sparkline>
            <x14:sparkline>
              <xm:f>CB_Lcr!$FPD121:$FPD121</xm:f>
              <xm:sqref>FPD121</xm:sqref>
            </x14:sparkline>
            <x14:sparkline>
              <xm:f>CB_Lcr!$FPE121:$FPE121</xm:f>
              <xm:sqref>FPE121</xm:sqref>
            </x14:sparkline>
            <x14:sparkline>
              <xm:f>CB_Lcr!$FPF121:$FPF121</xm:f>
              <xm:sqref>FPF121</xm:sqref>
            </x14:sparkline>
            <x14:sparkline>
              <xm:f>CB_Lcr!$FPG121:$FPG121</xm:f>
              <xm:sqref>FPG121</xm:sqref>
            </x14:sparkline>
            <x14:sparkline>
              <xm:f>CB_Lcr!$FPH121:$FPH121</xm:f>
              <xm:sqref>FPH121</xm:sqref>
            </x14:sparkline>
            <x14:sparkline>
              <xm:f>CB_Lcr!$FPI121:$FPI121</xm:f>
              <xm:sqref>FPI121</xm:sqref>
            </x14:sparkline>
            <x14:sparkline>
              <xm:f>CB_Lcr!$FPJ121:$FPJ121</xm:f>
              <xm:sqref>FPJ121</xm:sqref>
            </x14:sparkline>
            <x14:sparkline>
              <xm:f>CB_Lcr!$FPK121:$FPK121</xm:f>
              <xm:sqref>FPK121</xm:sqref>
            </x14:sparkline>
            <x14:sparkline>
              <xm:f>CB_Lcr!$FPL121:$FPL121</xm:f>
              <xm:sqref>FPL121</xm:sqref>
            </x14:sparkline>
            <x14:sparkline>
              <xm:f>CB_Lcr!$FPM121:$FPM121</xm:f>
              <xm:sqref>FPM121</xm:sqref>
            </x14:sparkline>
            <x14:sparkline>
              <xm:f>CB_Lcr!$FPN121:$FPN121</xm:f>
              <xm:sqref>FPN121</xm:sqref>
            </x14:sparkline>
            <x14:sparkline>
              <xm:f>CB_Lcr!$FPO121:$FPO121</xm:f>
              <xm:sqref>FPO121</xm:sqref>
            </x14:sparkline>
            <x14:sparkline>
              <xm:f>CB_Lcr!$FPP121:$FPP121</xm:f>
              <xm:sqref>FPP121</xm:sqref>
            </x14:sparkline>
            <x14:sparkline>
              <xm:f>CB_Lcr!$FPQ121:$FPQ121</xm:f>
              <xm:sqref>FPQ121</xm:sqref>
            </x14:sparkline>
            <x14:sparkline>
              <xm:f>CB_Lcr!$FPR121:$FPR121</xm:f>
              <xm:sqref>FPR121</xm:sqref>
            </x14:sparkline>
            <x14:sparkline>
              <xm:f>CB_Lcr!$FPS121:$FPS121</xm:f>
              <xm:sqref>FPS121</xm:sqref>
            </x14:sparkline>
            <x14:sparkline>
              <xm:f>CB_Lcr!$FPT121:$FPT121</xm:f>
              <xm:sqref>FPT121</xm:sqref>
            </x14:sparkline>
            <x14:sparkline>
              <xm:f>CB_Lcr!$FPU121:$FPU121</xm:f>
              <xm:sqref>FPU121</xm:sqref>
            </x14:sparkline>
            <x14:sparkline>
              <xm:f>CB_Lcr!$FPV121:$FPV121</xm:f>
              <xm:sqref>FPV121</xm:sqref>
            </x14:sparkline>
            <x14:sparkline>
              <xm:f>CB_Lcr!$FPW121:$FPW121</xm:f>
              <xm:sqref>FPW121</xm:sqref>
            </x14:sparkline>
            <x14:sparkline>
              <xm:f>CB_Lcr!$FPX121:$FPX121</xm:f>
              <xm:sqref>FPX121</xm:sqref>
            </x14:sparkline>
            <x14:sparkline>
              <xm:f>CB_Lcr!$FPY121:$FPY121</xm:f>
              <xm:sqref>FPY121</xm:sqref>
            </x14:sparkline>
            <x14:sparkline>
              <xm:f>CB_Lcr!$FPZ121:$FPZ121</xm:f>
              <xm:sqref>FPZ121</xm:sqref>
            </x14:sparkline>
            <x14:sparkline>
              <xm:f>CB_Lcr!$FQA121:$FQA121</xm:f>
              <xm:sqref>FQA121</xm:sqref>
            </x14:sparkline>
            <x14:sparkline>
              <xm:f>CB_Lcr!$FQB121:$FQB121</xm:f>
              <xm:sqref>FQB121</xm:sqref>
            </x14:sparkline>
            <x14:sparkline>
              <xm:f>CB_Lcr!$FQC121:$FQC121</xm:f>
              <xm:sqref>FQC121</xm:sqref>
            </x14:sparkline>
            <x14:sparkline>
              <xm:f>CB_Lcr!$FQD121:$FQD121</xm:f>
              <xm:sqref>FQD121</xm:sqref>
            </x14:sparkline>
            <x14:sparkline>
              <xm:f>CB_Lcr!$FQE121:$FQE121</xm:f>
              <xm:sqref>FQE121</xm:sqref>
            </x14:sparkline>
            <x14:sparkline>
              <xm:f>CB_Lcr!$FQF121:$FQF121</xm:f>
              <xm:sqref>FQF121</xm:sqref>
            </x14:sparkline>
            <x14:sparkline>
              <xm:f>CB_Lcr!$FQG121:$FQG121</xm:f>
              <xm:sqref>FQG121</xm:sqref>
            </x14:sparkline>
            <x14:sparkline>
              <xm:f>CB_Lcr!$FQH121:$FQH121</xm:f>
              <xm:sqref>FQH121</xm:sqref>
            </x14:sparkline>
            <x14:sparkline>
              <xm:f>CB_Lcr!$FQI121:$FQI121</xm:f>
              <xm:sqref>FQI121</xm:sqref>
            </x14:sparkline>
            <x14:sparkline>
              <xm:f>CB_Lcr!$FQJ121:$FQJ121</xm:f>
              <xm:sqref>FQJ121</xm:sqref>
            </x14:sparkline>
            <x14:sparkline>
              <xm:f>CB_Lcr!$FQK121:$FQK121</xm:f>
              <xm:sqref>FQK121</xm:sqref>
            </x14:sparkline>
            <x14:sparkline>
              <xm:f>CB_Lcr!$FQL121:$FQL121</xm:f>
              <xm:sqref>FQL121</xm:sqref>
            </x14:sparkline>
            <x14:sparkline>
              <xm:f>CB_Lcr!$FQM121:$FQM121</xm:f>
              <xm:sqref>FQM121</xm:sqref>
            </x14:sparkline>
            <x14:sparkline>
              <xm:f>CB_Lcr!$FQN121:$FQN121</xm:f>
              <xm:sqref>FQN121</xm:sqref>
            </x14:sparkline>
            <x14:sparkline>
              <xm:f>CB_Lcr!$FQO121:$FQO121</xm:f>
              <xm:sqref>FQO121</xm:sqref>
            </x14:sparkline>
            <x14:sparkline>
              <xm:f>CB_Lcr!$FQP121:$FQP121</xm:f>
              <xm:sqref>FQP121</xm:sqref>
            </x14:sparkline>
            <x14:sparkline>
              <xm:f>CB_Lcr!$FQQ121:$FQQ121</xm:f>
              <xm:sqref>FQQ121</xm:sqref>
            </x14:sparkline>
            <x14:sparkline>
              <xm:f>CB_Lcr!$FQR121:$FQR121</xm:f>
              <xm:sqref>FQR121</xm:sqref>
            </x14:sparkline>
            <x14:sparkline>
              <xm:f>CB_Lcr!$FQS121:$FQS121</xm:f>
              <xm:sqref>FQS121</xm:sqref>
            </x14:sparkline>
            <x14:sparkline>
              <xm:f>CB_Lcr!$FQT121:$FQT121</xm:f>
              <xm:sqref>FQT121</xm:sqref>
            </x14:sparkline>
            <x14:sparkline>
              <xm:f>CB_Lcr!$FQU121:$FQU121</xm:f>
              <xm:sqref>FQU121</xm:sqref>
            </x14:sparkline>
            <x14:sparkline>
              <xm:f>CB_Lcr!$FQV121:$FQV121</xm:f>
              <xm:sqref>FQV121</xm:sqref>
            </x14:sparkline>
            <x14:sparkline>
              <xm:f>CB_Lcr!$FQW121:$FQW121</xm:f>
              <xm:sqref>FQW121</xm:sqref>
            </x14:sparkline>
            <x14:sparkline>
              <xm:f>CB_Lcr!$FQX121:$FQX121</xm:f>
              <xm:sqref>FQX121</xm:sqref>
            </x14:sparkline>
            <x14:sparkline>
              <xm:f>CB_Lcr!$FQY121:$FQY121</xm:f>
              <xm:sqref>FQY121</xm:sqref>
            </x14:sparkline>
            <x14:sparkline>
              <xm:f>CB_Lcr!$FQZ121:$FQZ121</xm:f>
              <xm:sqref>FQZ121</xm:sqref>
            </x14:sparkline>
            <x14:sparkline>
              <xm:f>CB_Lcr!$FRA121:$FRA121</xm:f>
              <xm:sqref>FRA121</xm:sqref>
            </x14:sparkline>
            <x14:sparkline>
              <xm:f>CB_Lcr!$FRB121:$FRB121</xm:f>
              <xm:sqref>FRB121</xm:sqref>
            </x14:sparkline>
            <x14:sparkline>
              <xm:f>CB_Lcr!$FRC121:$FRC121</xm:f>
              <xm:sqref>FRC121</xm:sqref>
            </x14:sparkline>
            <x14:sparkline>
              <xm:f>CB_Lcr!$FRD121:$FRD121</xm:f>
              <xm:sqref>FRD121</xm:sqref>
            </x14:sparkline>
            <x14:sparkline>
              <xm:f>CB_Lcr!$FRE121:$FRE121</xm:f>
              <xm:sqref>FRE121</xm:sqref>
            </x14:sparkline>
            <x14:sparkline>
              <xm:f>CB_Lcr!$FRF121:$FRF121</xm:f>
              <xm:sqref>FRF121</xm:sqref>
            </x14:sparkline>
            <x14:sparkline>
              <xm:f>CB_Lcr!$FRG121:$FRG121</xm:f>
              <xm:sqref>FRG121</xm:sqref>
            </x14:sparkline>
            <x14:sparkline>
              <xm:f>CB_Lcr!$FRH121:$FRH121</xm:f>
              <xm:sqref>FRH121</xm:sqref>
            </x14:sparkline>
            <x14:sparkline>
              <xm:f>CB_Lcr!$FRI121:$FRI121</xm:f>
              <xm:sqref>FRI121</xm:sqref>
            </x14:sparkline>
            <x14:sparkline>
              <xm:f>CB_Lcr!$FRJ121:$FRJ121</xm:f>
              <xm:sqref>FRJ121</xm:sqref>
            </x14:sparkline>
            <x14:sparkline>
              <xm:f>CB_Lcr!$FRK121:$FRK121</xm:f>
              <xm:sqref>FRK121</xm:sqref>
            </x14:sparkline>
            <x14:sparkline>
              <xm:f>CB_Lcr!$FRL121:$FRL121</xm:f>
              <xm:sqref>FRL121</xm:sqref>
            </x14:sparkline>
            <x14:sparkline>
              <xm:f>CB_Lcr!$FRM121:$FRM121</xm:f>
              <xm:sqref>FRM121</xm:sqref>
            </x14:sparkline>
            <x14:sparkline>
              <xm:f>CB_Lcr!$FRN121:$FRN121</xm:f>
              <xm:sqref>FRN121</xm:sqref>
            </x14:sparkline>
            <x14:sparkline>
              <xm:f>CB_Lcr!$FRO121:$FRO121</xm:f>
              <xm:sqref>FRO121</xm:sqref>
            </x14:sparkline>
            <x14:sparkline>
              <xm:f>CB_Lcr!$FRP121:$FRP121</xm:f>
              <xm:sqref>FRP121</xm:sqref>
            </x14:sparkline>
            <x14:sparkline>
              <xm:f>CB_Lcr!$FRQ121:$FRQ121</xm:f>
              <xm:sqref>FRQ121</xm:sqref>
            </x14:sparkline>
            <x14:sparkline>
              <xm:f>CB_Lcr!$FRR121:$FRR121</xm:f>
              <xm:sqref>FRR121</xm:sqref>
            </x14:sparkline>
            <x14:sparkline>
              <xm:f>CB_Lcr!$FRS121:$FRS121</xm:f>
              <xm:sqref>FRS121</xm:sqref>
            </x14:sparkline>
            <x14:sparkline>
              <xm:f>CB_Lcr!$FRT121:$FRT121</xm:f>
              <xm:sqref>FRT121</xm:sqref>
            </x14:sparkline>
            <x14:sparkline>
              <xm:f>CB_Lcr!$FRU121:$FRU121</xm:f>
              <xm:sqref>FRU121</xm:sqref>
            </x14:sparkline>
            <x14:sparkline>
              <xm:f>CB_Lcr!$FRV121:$FRV121</xm:f>
              <xm:sqref>FRV121</xm:sqref>
            </x14:sparkline>
            <x14:sparkline>
              <xm:f>CB_Lcr!$FRW121:$FRW121</xm:f>
              <xm:sqref>FRW121</xm:sqref>
            </x14:sparkline>
            <x14:sparkline>
              <xm:f>CB_Lcr!$FRX121:$FRX121</xm:f>
              <xm:sqref>FRX121</xm:sqref>
            </x14:sparkline>
            <x14:sparkline>
              <xm:f>CB_Lcr!$FRY121:$FRY121</xm:f>
              <xm:sqref>FRY121</xm:sqref>
            </x14:sparkline>
            <x14:sparkline>
              <xm:f>CB_Lcr!$FRZ121:$FRZ121</xm:f>
              <xm:sqref>FRZ121</xm:sqref>
            </x14:sparkline>
            <x14:sparkline>
              <xm:f>CB_Lcr!$FSA121:$FSA121</xm:f>
              <xm:sqref>FSA121</xm:sqref>
            </x14:sparkline>
            <x14:sparkline>
              <xm:f>CB_Lcr!$FSB121:$FSB121</xm:f>
              <xm:sqref>FSB121</xm:sqref>
            </x14:sparkline>
            <x14:sparkline>
              <xm:f>CB_Lcr!$FSC121:$FSC121</xm:f>
              <xm:sqref>FSC121</xm:sqref>
            </x14:sparkline>
            <x14:sparkline>
              <xm:f>CB_Lcr!$FSD121:$FSD121</xm:f>
              <xm:sqref>FSD121</xm:sqref>
            </x14:sparkline>
            <x14:sparkline>
              <xm:f>CB_Lcr!$FSE121:$FSE121</xm:f>
              <xm:sqref>FSE121</xm:sqref>
            </x14:sparkline>
            <x14:sparkline>
              <xm:f>CB_Lcr!$FSF121:$FSF121</xm:f>
              <xm:sqref>FSF121</xm:sqref>
            </x14:sparkline>
            <x14:sparkline>
              <xm:f>CB_Lcr!$FSG121:$FSG121</xm:f>
              <xm:sqref>FSG121</xm:sqref>
            </x14:sparkline>
            <x14:sparkline>
              <xm:f>CB_Lcr!$FSH121:$FSH121</xm:f>
              <xm:sqref>FSH121</xm:sqref>
            </x14:sparkline>
            <x14:sparkline>
              <xm:f>CB_Lcr!$FSI121:$FSI121</xm:f>
              <xm:sqref>FSI121</xm:sqref>
            </x14:sparkline>
            <x14:sparkline>
              <xm:f>CB_Lcr!$FSJ121:$FSJ121</xm:f>
              <xm:sqref>FSJ121</xm:sqref>
            </x14:sparkline>
            <x14:sparkline>
              <xm:f>CB_Lcr!$FSK121:$FSK121</xm:f>
              <xm:sqref>FSK121</xm:sqref>
            </x14:sparkline>
            <x14:sparkline>
              <xm:f>CB_Lcr!$FSL121:$FSL121</xm:f>
              <xm:sqref>FSL121</xm:sqref>
            </x14:sparkline>
            <x14:sparkline>
              <xm:f>CB_Lcr!$FSM121:$FSM121</xm:f>
              <xm:sqref>FSM121</xm:sqref>
            </x14:sparkline>
            <x14:sparkline>
              <xm:f>CB_Lcr!$FSN121:$FSN121</xm:f>
              <xm:sqref>FSN121</xm:sqref>
            </x14:sparkline>
            <x14:sparkline>
              <xm:f>CB_Lcr!$FSO121:$FSO121</xm:f>
              <xm:sqref>FSO121</xm:sqref>
            </x14:sparkline>
            <x14:sparkline>
              <xm:f>CB_Lcr!$FSP121:$FSP121</xm:f>
              <xm:sqref>FSP121</xm:sqref>
            </x14:sparkline>
            <x14:sparkline>
              <xm:f>CB_Lcr!$FSQ121:$FSQ121</xm:f>
              <xm:sqref>FSQ121</xm:sqref>
            </x14:sparkline>
            <x14:sparkline>
              <xm:f>CB_Lcr!$FSR121:$FSR121</xm:f>
              <xm:sqref>FSR121</xm:sqref>
            </x14:sparkline>
            <x14:sparkline>
              <xm:f>CB_Lcr!$FSS121:$FSS121</xm:f>
              <xm:sqref>FSS121</xm:sqref>
            </x14:sparkline>
            <x14:sparkline>
              <xm:f>CB_Lcr!$FST121:$FST121</xm:f>
              <xm:sqref>FST121</xm:sqref>
            </x14:sparkline>
            <x14:sparkline>
              <xm:f>CB_Lcr!$FSU121:$FSU121</xm:f>
              <xm:sqref>FSU121</xm:sqref>
            </x14:sparkline>
            <x14:sparkline>
              <xm:f>CB_Lcr!$FSV121:$FSV121</xm:f>
              <xm:sqref>FSV121</xm:sqref>
            </x14:sparkline>
            <x14:sparkline>
              <xm:f>CB_Lcr!$FSW121:$FSW121</xm:f>
              <xm:sqref>FSW121</xm:sqref>
            </x14:sparkline>
            <x14:sparkline>
              <xm:f>CB_Lcr!$FSX121:$FSX121</xm:f>
              <xm:sqref>FSX121</xm:sqref>
            </x14:sparkline>
            <x14:sparkline>
              <xm:f>CB_Lcr!$FSY121:$FSY121</xm:f>
              <xm:sqref>FSY121</xm:sqref>
            </x14:sparkline>
            <x14:sparkline>
              <xm:f>CB_Lcr!$FSZ121:$FSZ121</xm:f>
              <xm:sqref>FSZ121</xm:sqref>
            </x14:sparkline>
            <x14:sparkline>
              <xm:f>CB_Lcr!$FTA121:$FTA121</xm:f>
              <xm:sqref>FTA121</xm:sqref>
            </x14:sparkline>
            <x14:sparkline>
              <xm:f>CB_Lcr!$FTB121:$FTB121</xm:f>
              <xm:sqref>FTB121</xm:sqref>
            </x14:sparkline>
            <x14:sparkline>
              <xm:f>CB_Lcr!$FTC121:$FTC121</xm:f>
              <xm:sqref>FTC121</xm:sqref>
            </x14:sparkline>
            <x14:sparkline>
              <xm:f>CB_Lcr!$FTD121:$FTD121</xm:f>
              <xm:sqref>FTD121</xm:sqref>
            </x14:sparkline>
            <x14:sparkline>
              <xm:f>CB_Lcr!$FTE121:$FTE121</xm:f>
              <xm:sqref>FTE121</xm:sqref>
            </x14:sparkline>
            <x14:sparkline>
              <xm:f>CB_Lcr!$FTF121:$FTF121</xm:f>
              <xm:sqref>FTF121</xm:sqref>
            </x14:sparkline>
            <x14:sparkline>
              <xm:f>CB_Lcr!$FTG121:$FTG121</xm:f>
              <xm:sqref>FTG121</xm:sqref>
            </x14:sparkline>
            <x14:sparkline>
              <xm:f>CB_Lcr!$FTH121:$FTH121</xm:f>
              <xm:sqref>FTH121</xm:sqref>
            </x14:sparkline>
            <x14:sparkline>
              <xm:f>CB_Lcr!$FTI121:$FTI121</xm:f>
              <xm:sqref>FTI121</xm:sqref>
            </x14:sparkline>
            <x14:sparkline>
              <xm:f>CB_Lcr!$FTJ121:$FTJ121</xm:f>
              <xm:sqref>FTJ121</xm:sqref>
            </x14:sparkline>
            <x14:sparkline>
              <xm:f>CB_Lcr!$FTK121:$FTK121</xm:f>
              <xm:sqref>FTK121</xm:sqref>
            </x14:sparkline>
            <x14:sparkline>
              <xm:f>CB_Lcr!$FTL121:$FTL121</xm:f>
              <xm:sqref>FTL121</xm:sqref>
            </x14:sparkline>
            <x14:sparkline>
              <xm:f>CB_Lcr!$FTM121:$FTM121</xm:f>
              <xm:sqref>FTM121</xm:sqref>
            </x14:sparkline>
            <x14:sparkline>
              <xm:f>CB_Lcr!$FTN121:$FTN121</xm:f>
              <xm:sqref>FTN121</xm:sqref>
            </x14:sparkline>
            <x14:sparkline>
              <xm:f>CB_Lcr!$FTO121:$FTO121</xm:f>
              <xm:sqref>FTO121</xm:sqref>
            </x14:sparkline>
            <x14:sparkline>
              <xm:f>CB_Lcr!$FTP121:$FTP121</xm:f>
              <xm:sqref>FTP121</xm:sqref>
            </x14:sparkline>
            <x14:sparkline>
              <xm:f>CB_Lcr!$FTQ121:$FTQ121</xm:f>
              <xm:sqref>FTQ121</xm:sqref>
            </x14:sparkline>
            <x14:sparkline>
              <xm:f>CB_Lcr!$FTR121:$FTR121</xm:f>
              <xm:sqref>FTR121</xm:sqref>
            </x14:sparkline>
            <x14:sparkline>
              <xm:f>CB_Lcr!$FTS121:$FTS121</xm:f>
              <xm:sqref>FTS121</xm:sqref>
            </x14:sparkline>
            <x14:sparkline>
              <xm:f>CB_Lcr!$FTT121:$FTT121</xm:f>
              <xm:sqref>FTT121</xm:sqref>
            </x14:sparkline>
            <x14:sparkline>
              <xm:f>CB_Lcr!$FTU121:$FTU121</xm:f>
              <xm:sqref>FTU121</xm:sqref>
            </x14:sparkline>
            <x14:sparkline>
              <xm:f>CB_Lcr!$FTV121:$FTV121</xm:f>
              <xm:sqref>FTV121</xm:sqref>
            </x14:sparkline>
            <x14:sparkline>
              <xm:f>CB_Lcr!$FTW121:$FTW121</xm:f>
              <xm:sqref>FTW121</xm:sqref>
            </x14:sparkline>
            <x14:sparkline>
              <xm:f>CB_Lcr!$FTX121:$FTX121</xm:f>
              <xm:sqref>FTX121</xm:sqref>
            </x14:sparkline>
            <x14:sparkline>
              <xm:f>CB_Lcr!$FTY121:$FTY121</xm:f>
              <xm:sqref>FTY121</xm:sqref>
            </x14:sparkline>
            <x14:sparkline>
              <xm:f>CB_Lcr!$FTZ121:$FTZ121</xm:f>
              <xm:sqref>FTZ121</xm:sqref>
            </x14:sparkline>
            <x14:sparkline>
              <xm:f>CB_Lcr!$FUA121:$FUA121</xm:f>
              <xm:sqref>FUA121</xm:sqref>
            </x14:sparkline>
            <x14:sparkline>
              <xm:f>CB_Lcr!$FUB121:$FUB121</xm:f>
              <xm:sqref>FUB121</xm:sqref>
            </x14:sparkline>
            <x14:sparkline>
              <xm:f>CB_Lcr!$FUC121:$FUC121</xm:f>
              <xm:sqref>FUC121</xm:sqref>
            </x14:sparkline>
            <x14:sparkline>
              <xm:f>CB_Lcr!$FUD121:$FUD121</xm:f>
              <xm:sqref>FUD121</xm:sqref>
            </x14:sparkline>
            <x14:sparkline>
              <xm:f>CB_Lcr!$FUE121:$FUE121</xm:f>
              <xm:sqref>FUE121</xm:sqref>
            </x14:sparkline>
            <x14:sparkline>
              <xm:f>CB_Lcr!$FUF121:$FUF121</xm:f>
              <xm:sqref>FUF121</xm:sqref>
            </x14:sparkline>
            <x14:sparkline>
              <xm:f>CB_Lcr!$FUG121:$FUG121</xm:f>
              <xm:sqref>FUG121</xm:sqref>
            </x14:sparkline>
            <x14:sparkline>
              <xm:f>CB_Lcr!$FUH121:$FUH121</xm:f>
              <xm:sqref>FUH121</xm:sqref>
            </x14:sparkline>
            <x14:sparkline>
              <xm:f>CB_Lcr!$FUI121:$FUI121</xm:f>
              <xm:sqref>FUI121</xm:sqref>
            </x14:sparkline>
            <x14:sparkline>
              <xm:f>CB_Lcr!$FUJ121:$FUJ121</xm:f>
              <xm:sqref>FUJ121</xm:sqref>
            </x14:sparkline>
            <x14:sparkline>
              <xm:f>CB_Lcr!$FUK121:$FUK121</xm:f>
              <xm:sqref>FUK121</xm:sqref>
            </x14:sparkline>
            <x14:sparkline>
              <xm:f>CB_Lcr!$FUL121:$FUL121</xm:f>
              <xm:sqref>FUL121</xm:sqref>
            </x14:sparkline>
            <x14:sparkline>
              <xm:f>CB_Lcr!$FUM121:$FUM121</xm:f>
              <xm:sqref>FUM121</xm:sqref>
            </x14:sparkline>
            <x14:sparkline>
              <xm:f>CB_Lcr!$FUN121:$FUN121</xm:f>
              <xm:sqref>FUN121</xm:sqref>
            </x14:sparkline>
            <x14:sparkline>
              <xm:f>CB_Lcr!$FUO121:$FUO121</xm:f>
              <xm:sqref>FUO121</xm:sqref>
            </x14:sparkline>
            <x14:sparkline>
              <xm:f>CB_Lcr!$FUP121:$FUP121</xm:f>
              <xm:sqref>FUP121</xm:sqref>
            </x14:sparkline>
            <x14:sparkline>
              <xm:f>CB_Lcr!$FUQ121:$FUQ121</xm:f>
              <xm:sqref>FUQ121</xm:sqref>
            </x14:sparkline>
            <x14:sparkline>
              <xm:f>CB_Lcr!$FUR121:$FUR121</xm:f>
              <xm:sqref>FUR121</xm:sqref>
            </x14:sparkline>
            <x14:sparkline>
              <xm:f>CB_Lcr!$FUS121:$FUS121</xm:f>
              <xm:sqref>FUS121</xm:sqref>
            </x14:sparkline>
            <x14:sparkline>
              <xm:f>CB_Lcr!$FUT121:$FUT121</xm:f>
              <xm:sqref>FUT121</xm:sqref>
            </x14:sparkline>
            <x14:sparkline>
              <xm:f>CB_Lcr!$FUU121:$FUU121</xm:f>
              <xm:sqref>FUU121</xm:sqref>
            </x14:sparkline>
            <x14:sparkline>
              <xm:f>CB_Lcr!$FUV121:$FUV121</xm:f>
              <xm:sqref>FUV121</xm:sqref>
            </x14:sparkline>
            <x14:sparkline>
              <xm:f>CB_Lcr!$FUW121:$FUW121</xm:f>
              <xm:sqref>FUW121</xm:sqref>
            </x14:sparkline>
            <x14:sparkline>
              <xm:f>CB_Lcr!$FUX121:$FUX121</xm:f>
              <xm:sqref>FUX121</xm:sqref>
            </x14:sparkline>
            <x14:sparkline>
              <xm:f>CB_Lcr!$FUY121:$FUY121</xm:f>
              <xm:sqref>FUY121</xm:sqref>
            </x14:sparkline>
            <x14:sparkline>
              <xm:f>CB_Lcr!$FUZ121:$FUZ121</xm:f>
              <xm:sqref>FUZ121</xm:sqref>
            </x14:sparkline>
            <x14:sparkline>
              <xm:f>CB_Lcr!$FVA121:$FVA121</xm:f>
              <xm:sqref>FVA121</xm:sqref>
            </x14:sparkline>
            <x14:sparkline>
              <xm:f>CB_Lcr!$FVB121:$FVB121</xm:f>
              <xm:sqref>FVB121</xm:sqref>
            </x14:sparkline>
            <x14:sparkline>
              <xm:f>CB_Lcr!$FVC121:$FVC121</xm:f>
              <xm:sqref>FVC121</xm:sqref>
            </x14:sparkline>
            <x14:sparkline>
              <xm:f>CB_Lcr!$FVD121:$FVD121</xm:f>
              <xm:sqref>FVD121</xm:sqref>
            </x14:sparkline>
            <x14:sparkline>
              <xm:f>CB_Lcr!$FVE121:$FVE121</xm:f>
              <xm:sqref>FVE121</xm:sqref>
            </x14:sparkline>
            <x14:sparkline>
              <xm:f>CB_Lcr!$FVF121:$FVF121</xm:f>
              <xm:sqref>FVF121</xm:sqref>
            </x14:sparkline>
            <x14:sparkline>
              <xm:f>CB_Lcr!$FVG121:$FVG121</xm:f>
              <xm:sqref>FVG121</xm:sqref>
            </x14:sparkline>
            <x14:sparkline>
              <xm:f>CB_Lcr!$FVH121:$FVH121</xm:f>
              <xm:sqref>FVH121</xm:sqref>
            </x14:sparkline>
            <x14:sparkline>
              <xm:f>CB_Lcr!$FVI121:$FVI121</xm:f>
              <xm:sqref>FVI121</xm:sqref>
            </x14:sparkline>
            <x14:sparkline>
              <xm:f>CB_Lcr!$FVJ121:$FVJ121</xm:f>
              <xm:sqref>FVJ121</xm:sqref>
            </x14:sparkline>
            <x14:sparkline>
              <xm:f>CB_Lcr!$FVK121:$FVK121</xm:f>
              <xm:sqref>FVK121</xm:sqref>
            </x14:sparkline>
            <x14:sparkline>
              <xm:f>CB_Lcr!$FVL121:$FVL121</xm:f>
              <xm:sqref>FVL121</xm:sqref>
            </x14:sparkline>
            <x14:sparkline>
              <xm:f>CB_Lcr!$FVM121:$FVM121</xm:f>
              <xm:sqref>FVM121</xm:sqref>
            </x14:sparkline>
            <x14:sparkline>
              <xm:f>CB_Lcr!$FVN121:$FVN121</xm:f>
              <xm:sqref>FVN121</xm:sqref>
            </x14:sparkline>
            <x14:sparkline>
              <xm:f>CB_Lcr!$FVO121:$FVO121</xm:f>
              <xm:sqref>FVO121</xm:sqref>
            </x14:sparkline>
            <x14:sparkline>
              <xm:f>CB_Lcr!$FVP121:$FVP121</xm:f>
              <xm:sqref>FVP121</xm:sqref>
            </x14:sparkline>
            <x14:sparkline>
              <xm:f>CB_Lcr!$FVQ121:$FVQ121</xm:f>
              <xm:sqref>FVQ121</xm:sqref>
            </x14:sparkline>
            <x14:sparkline>
              <xm:f>CB_Lcr!$FVR121:$FVR121</xm:f>
              <xm:sqref>FVR121</xm:sqref>
            </x14:sparkline>
            <x14:sparkline>
              <xm:f>CB_Lcr!$FVS121:$FVS121</xm:f>
              <xm:sqref>FVS121</xm:sqref>
            </x14:sparkline>
            <x14:sparkline>
              <xm:f>CB_Lcr!$FVT121:$FVT121</xm:f>
              <xm:sqref>FVT121</xm:sqref>
            </x14:sparkline>
            <x14:sparkline>
              <xm:f>CB_Lcr!$FVU121:$FVU121</xm:f>
              <xm:sqref>FVU121</xm:sqref>
            </x14:sparkline>
            <x14:sparkline>
              <xm:f>CB_Lcr!$FVV121:$FVV121</xm:f>
              <xm:sqref>FVV121</xm:sqref>
            </x14:sparkline>
            <x14:sparkline>
              <xm:f>CB_Lcr!$FVW121:$FVW121</xm:f>
              <xm:sqref>FVW121</xm:sqref>
            </x14:sparkline>
            <x14:sparkline>
              <xm:f>CB_Lcr!$FVX121:$FVX121</xm:f>
              <xm:sqref>FVX121</xm:sqref>
            </x14:sparkline>
            <x14:sparkline>
              <xm:f>CB_Lcr!$FVY121:$FVY121</xm:f>
              <xm:sqref>FVY121</xm:sqref>
            </x14:sparkline>
            <x14:sparkline>
              <xm:f>CB_Lcr!$FVZ121:$FVZ121</xm:f>
              <xm:sqref>FVZ121</xm:sqref>
            </x14:sparkline>
            <x14:sparkline>
              <xm:f>CB_Lcr!$FWA121:$FWA121</xm:f>
              <xm:sqref>FWA121</xm:sqref>
            </x14:sparkline>
            <x14:sparkline>
              <xm:f>CB_Lcr!$FWB121:$FWB121</xm:f>
              <xm:sqref>FWB121</xm:sqref>
            </x14:sparkline>
            <x14:sparkline>
              <xm:f>CB_Lcr!$FWC121:$FWC121</xm:f>
              <xm:sqref>FWC121</xm:sqref>
            </x14:sparkline>
            <x14:sparkline>
              <xm:f>CB_Lcr!$FWD121:$FWD121</xm:f>
              <xm:sqref>FWD121</xm:sqref>
            </x14:sparkline>
            <x14:sparkline>
              <xm:f>CB_Lcr!$FWE121:$FWE121</xm:f>
              <xm:sqref>FWE121</xm:sqref>
            </x14:sparkline>
            <x14:sparkline>
              <xm:f>CB_Lcr!$FWF121:$FWF121</xm:f>
              <xm:sqref>FWF121</xm:sqref>
            </x14:sparkline>
            <x14:sparkline>
              <xm:f>CB_Lcr!$FWG121:$FWG121</xm:f>
              <xm:sqref>FWG121</xm:sqref>
            </x14:sparkline>
            <x14:sparkline>
              <xm:f>CB_Lcr!$FWH121:$FWH121</xm:f>
              <xm:sqref>FWH121</xm:sqref>
            </x14:sparkline>
            <x14:sparkline>
              <xm:f>CB_Lcr!$FWI121:$FWI121</xm:f>
              <xm:sqref>FWI121</xm:sqref>
            </x14:sparkline>
            <x14:sparkline>
              <xm:f>CB_Lcr!$FWJ121:$FWJ121</xm:f>
              <xm:sqref>FWJ121</xm:sqref>
            </x14:sparkline>
            <x14:sparkline>
              <xm:f>CB_Lcr!$FWK121:$FWK121</xm:f>
              <xm:sqref>FWK121</xm:sqref>
            </x14:sparkline>
            <x14:sparkline>
              <xm:f>CB_Lcr!$FWL121:$FWL121</xm:f>
              <xm:sqref>FWL121</xm:sqref>
            </x14:sparkline>
            <x14:sparkline>
              <xm:f>CB_Lcr!$FWM121:$FWM121</xm:f>
              <xm:sqref>FWM121</xm:sqref>
            </x14:sparkline>
            <x14:sparkline>
              <xm:f>CB_Lcr!$FWN121:$FWN121</xm:f>
              <xm:sqref>FWN121</xm:sqref>
            </x14:sparkline>
            <x14:sparkline>
              <xm:f>CB_Lcr!$FWO121:$FWO121</xm:f>
              <xm:sqref>FWO121</xm:sqref>
            </x14:sparkline>
            <x14:sparkline>
              <xm:f>CB_Lcr!$FWP121:$FWP121</xm:f>
              <xm:sqref>FWP121</xm:sqref>
            </x14:sparkline>
            <x14:sparkline>
              <xm:f>CB_Lcr!$FWQ121:$FWQ121</xm:f>
              <xm:sqref>FWQ121</xm:sqref>
            </x14:sparkline>
            <x14:sparkline>
              <xm:f>CB_Lcr!$FWR121:$FWR121</xm:f>
              <xm:sqref>FWR121</xm:sqref>
            </x14:sparkline>
            <x14:sparkline>
              <xm:f>CB_Lcr!$FWS121:$FWS121</xm:f>
              <xm:sqref>FWS121</xm:sqref>
            </x14:sparkline>
            <x14:sparkline>
              <xm:f>CB_Lcr!$FWT121:$FWT121</xm:f>
              <xm:sqref>FWT121</xm:sqref>
            </x14:sparkline>
            <x14:sparkline>
              <xm:f>CB_Lcr!$FWU121:$FWU121</xm:f>
              <xm:sqref>FWU121</xm:sqref>
            </x14:sparkline>
            <x14:sparkline>
              <xm:f>CB_Lcr!$FWV121:$FWV121</xm:f>
              <xm:sqref>FWV121</xm:sqref>
            </x14:sparkline>
            <x14:sparkline>
              <xm:f>CB_Lcr!$FWW121:$FWW121</xm:f>
              <xm:sqref>FWW121</xm:sqref>
            </x14:sparkline>
            <x14:sparkline>
              <xm:f>CB_Lcr!$FWX121:$FWX121</xm:f>
              <xm:sqref>FWX121</xm:sqref>
            </x14:sparkline>
            <x14:sparkline>
              <xm:f>CB_Lcr!$FWY121:$FWY121</xm:f>
              <xm:sqref>FWY121</xm:sqref>
            </x14:sparkline>
            <x14:sparkline>
              <xm:f>CB_Lcr!$FWZ121:$FWZ121</xm:f>
              <xm:sqref>FWZ121</xm:sqref>
            </x14:sparkline>
            <x14:sparkline>
              <xm:f>CB_Lcr!$FXA121:$FXA121</xm:f>
              <xm:sqref>FXA121</xm:sqref>
            </x14:sparkline>
            <x14:sparkline>
              <xm:f>CB_Lcr!$FXB121:$FXB121</xm:f>
              <xm:sqref>FXB121</xm:sqref>
            </x14:sparkline>
            <x14:sparkline>
              <xm:f>CB_Lcr!$FXC121:$FXC121</xm:f>
              <xm:sqref>FXC121</xm:sqref>
            </x14:sparkline>
            <x14:sparkline>
              <xm:f>CB_Lcr!$FXD121:$FXD121</xm:f>
              <xm:sqref>FXD121</xm:sqref>
            </x14:sparkline>
            <x14:sparkline>
              <xm:f>CB_Lcr!$FXE121:$FXE121</xm:f>
              <xm:sqref>FXE121</xm:sqref>
            </x14:sparkline>
            <x14:sparkline>
              <xm:f>CB_Lcr!$FXF121:$FXF121</xm:f>
              <xm:sqref>FXF121</xm:sqref>
            </x14:sparkline>
            <x14:sparkline>
              <xm:f>CB_Lcr!$FXG121:$FXG121</xm:f>
              <xm:sqref>FXG121</xm:sqref>
            </x14:sparkline>
            <x14:sparkline>
              <xm:f>CB_Lcr!$FXH121:$FXH121</xm:f>
              <xm:sqref>FXH121</xm:sqref>
            </x14:sparkline>
            <x14:sparkline>
              <xm:f>CB_Lcr!$FXI121:$FXI121</xm:f>
              <xm:sqref>FXI121</xm:sqref>
            </x14:sparkline>
            <x14:sparkline>
              <xm:f>CB_Lcr!$FXJ121:$FXJ121</xm:f>
              <xm:sqref>FXJ121</xm:sqref>
            </x14:sparkline>
            <x14:sparkline>
              <xm:f>CB_Lcr!$FXK121:$FXK121</xm:f>
              <xm:sqref>FXK121</xm:sqref>
            </x14:sparkline>
            <x14:sparkline>
              <xm:f>CB_Lcr!$FXL121:$FXL121</xm:f>
              <xm:sqref>FXL121</xm:sqref>
            </x14:sparkline>
            <x14:sparkline>
              <xm:f>CB_Lcr!$FXM121:$FXM121</xm:f>
              <xm:sqref>FXM121</xm:sqref>
            </x14:sparkline>
            <x14:sparkline>
              <xm:f>CB_Lcr!$FXN121:$FXN121</xm:f>
              <xm:sqref>FXN121</xm:sqref>
            </x14:sparkline>
            <x14:sparkline>
              <xm:f>CB_Lcr!$FXO121:$FXO121</xm:f>
              <xm:sqref>FXO121</xm:sqref>
            </x14:sparkline>
            <x14:sparkline>
              <xm:f>CB_Lcr!$FXP121:$FXP121</xm:f>
              <xm:sqref>FXP121</xm:sqref>
            </x14:sparkline>
            <x14:sparkline>
              <xm:f>CB_Lcr!$FXQ121:$FXQ121</xm:f>
              <xm:sqref>FXQ121</xm:sqref>
            </x14:sparkline>
            <x14:sparkline>
              <xm:f>CB_Lcr!$FXR121:$FXR121</xm:f>
              <xm:sqref>FXR121</xm:sqref>
            </x14:sparkline>
            <x14:sparkline>
              <xm:f>CB_Lcr!$FXS121:$FXS121</xm:f>
              <xm:sqref>FXS121</xm:sqref>
            </x14:sparkline>
            <x14:sparkline>
              <xm:f>CB_Lcr!$FXT121:$FXT121</xm:f>
              <xm:sqref>FXT121</xm:sqref>
            </x14:sparkline>
            <x14:sparkline>
              <xm:f>CB_Lcr!$FXU121:$FXU121</xm:f>
              <xm:sqref>FXU121</xm:sqref>
            </x14:sparkline>
            <x14:sparkline>
              <xm:f>CB_Lcr!$FXV121:$FXV121</xm:f>
              <xm:sqref>FXV121</xm:sqref>
            </x14:sparkline>
            <x14:sparkline>
              <xm:f>CB_Lcr!$FXW121:$FXW121</xm:f>
              <xm:sqref>FXW121</xm:sqref>
            </x14:sparkline>
            <x14:sparkline>
              <xm:f>CB_Lcr!$FXX121:$FXX121</xm:f>
              <xm:sqref>FXX121</xm:sqref>
            </x14:sparkline>
            <x14:sparkline>
              <xm:f>CB_Lcr!$FXY121:$FXY121</xm:f>
              <xm:sqref>FXY121</xm:sqref>
            </x14:sparkline>
            <x14:sparkline>
              <xm:f>CB_Lcr!$FXZ121:$FXZ121</xm:f>
              <xm:sqref>FXZ121</xm:sqref>
            </x14:sparkline>
            <x14:sparkline>
              <xm:f>CB_Lcr!$FYA121:$FYA121</xm:f>
              <xm:sqref>FYA121</xm:sqref>
            </x14:sparkline>
            <x14:sparkline>
              <xm:f>CB_Lcr!$FYB121:$FYB121</xm:f>
              <xm:sqref>FYB121</xm:sqref>
            </x14:sparkline>
            <x14:sparkline>
              <xm:f>CB_Lcr!$FYC121:$FYC121</xm:f>
              <xm:sqref>FYC121</xm:sqref>
            </x14:sparkline>
            <x14:sparkline>
              <xm:f>CB_Lcr!$FYD121:$FYD121</xm:f>
              <xm:sqref>FYD121</xm:sqref>
            </x14:sparkline>
            <x14:sparkline>
              <xm:f>CB_Lcr!$FYE121:$FYE121</xm:f>
              <xm:sqref>FYE121</xm:sqref>
            </x14:sparkline>
            <x14:sparkline>
              <xm:f>CB_Lcr!$FYF121:$FYF121</xm:f>
              <xm:sqref>FYF121</xm:sqref>
            </x14:sparkline>
            <x14:sparkline>
              <xm:f>CB_Lcr!$FYG121:$FYG121</xm:f>
              <xm:sqref>FYG121</xm:sqref>
            </x14:sparkline>
            <x14:sparkline>
              <xm:f>CB_Lcr!$FYH121:$FYH121</xm:f>
              <xm:sqref>FYH121</xm:sqref>
            </x14:sparkline>
            <x14:sparkline>
              <xm:f>CB_Lcr!$FYI121:$FYI121</xm:f>
              <xm:sqref>FYI121</xm:sqref>
            </x14:sparkline>
            <x14:sparkline>
              <xm:f>CB_Lcr!$FYJ121:$FYJ121</xm:f>
              <xm:sqref>FYJ121</xm:sqref>
            </x14:sparkline>
            <x14:sparkline>
              <xm:f>CB_Lcr!$FYK121:$FYK121</xm:f>
              <xm:sqref>FYK121</xm:sqref>
            </x14:sparkline>
            <x14:sparkline>
              <xm:f>CB_Lcr!$FYL121:$FYL121</xm:f>
              <xm:sqref>FYL121</xm:sqref>
            </x14:sparkline>
            <x14:sparkline>
              <xm:f>CB_Lcr!$FYM121:$FYM121</xm:f>
              <xm:sqref>FYM121</xm:sqref>
            </x14:sparkline>
            <x14:sparkline>
              <xm:f>CB_Lcr!$FYN121:$FYN121</xm:f>
              <xm:sqref>FYN121</xm:sqref>
            </x14:sparkline>
            <x14:sparkline>
              <xm:f>CB_Lcr!$FYO121:$FYO121</xm:f>
              <xm:sqref>FYO121</xm:sqref>
            </x14:sparkline>
            <x14:sparkline>
              <xm:f>CB_Lcr!$FYP121:$FYP121</xm:f>
              <xm:sqref>FYP121</xm:sqref>
            </x14:sparkline>
            <x14:sparkline>
              <xm:f>CB_Lcr!$FYQ121:$FYQ121</xm:f>
              <xm:sqref>FYQ121</xm:sqref>
            </x14:sparkline>
            <x14:sparkline>
              <xm:f>CB_Lcr!$FYR121:$FYR121</xm:f>
              <xm:sqref>FYR121</xm:sqref>
            </x14:sparkline>
            <x14:sparkline>
              <xm:f>CB_Lcr!$FYS121:$FYS121</xm:f>
              <xm:sqref>FYS121</xm:sqref>
            </x14:sparkline>
            <x14:sparkline>
              <xm:f>CB_Lcr!$FYT121:$FYT121</xm:f>
              <xm:sqref>FYT121</xm:sqref>
            </x14:sparkline>
            <x14:sparkline>
              <xm:f>CB_Lcr!$FYU121:$FYU121</xm:f>
              <xm:sqref>FYU121</xm:sqref>
            </x14:sparkline>
            <x14:sparkline>
              <xm:f>CB_Lcr!$FYV121:$FYV121</xm:f>
              <xm:sqref>FYV121</xm:sqref>
            </x14:sparkline>
            <x14:sparkline>
              <xm:f>CB_Lcr!$FYW121:$FYW121</xm:f>
              <xm:sqref>FYW121</xm:sqref>
            </x14:sparkline>
            <x14:sparkline>
              <xm:f>CB_Lcr!$FYX121:$FYX121</xm:f>
              <xm:sqref>FYX121</xm:sqref>
            </x14:sparkline>
            <x14:sparkline>
              <xm:f>CB_Lcr!$FYY121:$FYY121</xm:f>
              <xm:sqref>FYY121</xm:sqref>
            </x14:sparkline>
            <x14:sparkline>
              <xm:f>CB_Lcr!$FYZ121:$FYZ121</xm:f>
              <xm:sqref>FYZ121</xm:sqref>
            </x14:sparkline>
            <x14:sparkline>
              <xm:f>CB_Lcr!$FZA121:$FZA121</xm:f>
              <xm:sqref>FZA121</xm:sqref>
            </x14:sparkline>
            <x14:sparkline>
              <xm:f>CB_Lcr!$FZB121:$FZB121</xm:f>
              <xm:sqref>FZB121</xm:sqref>
            </x14:sparkline>
            <x14:sparkline>
              <xm:f>CB_Lcr!$FZC121:$FZC121</xm:f>
              <xm:sqref>FZC121</xm:sqref>
            </x14:sparkline>
            <x14:sparkline>
              <xm:f>CB_Lcr!$FZD121:$FZD121</xm:f>
              <xm:sqref>FZD121</xm:sqref>
            </x14:sparkline>
            <x14:sparkline>
              <xm:f>CB_Lcr!$FZE121:$FZE121</xm:f>
              <xm:sqref>FZE121</xm:sqref>
            </x14:sparkline>
            <x14:sparkline>
              <xm:f>CB_Lcr!$FZF121:$FZF121</xm:f>
              <xm:sqref>FZF121</xm:sqref>
            </x14:sparkline>
            <x14:sparkline>
              <xm:f>CB_Lcr!$FZG121:$FZG121</xm:f>
              <xm:sqref>FZG121</xm:sqref>
            </x14:sparkline>
            <x14:sparkline>
              <xm:f>CB_Lcr!$FZH121:$FZH121</xm:f>
              <xm:sqref>FZH121</xm:sqref>
            </x14:sparkline>
            <x14:sparkline>
              <xm:f>CB_Lcr!$FZI121:$FZI121</xm:f>
              <xm:sqref>FZI121</xm:sqref>
            </x14:sparkline>
            <x14:sparkline>
              <xm:f>CB_Lcr!$FZJ121:$FZJ121</xm:f>
              <xm:sqref>FZJ121</xm:sqref>
            </x14:sparkline>
            <x14:sparkline>
              <xm:f>CB_Lcr!$FZK121:$FZK121</xm:f>
              <xm:sqref>FZK121</xm:sqref>
            </x14:sparkline>
            <x14:sparkline>
              <xm:f>CB_Lcr!$FZL121:$FZL121</xm:f>
              <xm:sqref>FZL121</xm:sqref>
            </x14:sparkline>
            <x14:sparkline>
              <xm:f>CB_Lcr!$FZM121:$FZM121</xm:f>
              <xm:sqref>FZM121</xm:sqref>
            </x14:sparkline>
            <x14:sparkline>
              <xm:f>CB_Lcr!$FZN121:$FZN121</xm:f>
              <xm:sqref>FZN121</xm:sqref>
            </x14:sparkline>
            <x14:sparkline>
              <xm:f>CB_Lcr!$FZO121:$FZO121</xm:f>
              <xm:sqref>FZO121</xm:sqref>
            </x14:sparkline>
            <x14:sparkline>
              <xm:f>CB_Lcr!$FZP121:$FZP121</xm:f>
              <xm:sqref>FZP121</xm:sqref>
            </x14:sparkline>
            <x14:sparkline>
              <xm:f>CB_Lcr!$FZQ121:$FZQ121</xm:f>
              <xm:sqref>FZQ121</xm:sqref>
            </x14:sparkline>
            <x14:sparkline>
              <xm:f>CB_Lcr!$FZR121:$FZR121</xm:f>
              <xm:sqref>FZR121</xm:sqref>
            </x14:sparkline>
            <x14:sparkline>
              <xm:f>CB_Lcr!$FZS121:$FZS121</xm:f>
              <xm:sqref>FZS121</xm:sqref>
            </x14:sparkline>
            <x14:sparkline>
              <xm:f>CB_Lcr!$FZT121:$FZT121</xm:f>
              <xm:sqref>FZT121</xm:sqref>
            </x14:sparkline>
            <x14:sparkline>
              <xm:f>CB_Lcr!$FZU121:$FZU121</xm:f>
              <xm:sqref>FZU121</xm:sqref>
            </x14:sparkline>
            <x14:sparkline>
              <xm:f>CB_Lcr!$FZV121:$FZV121</xm:f>
              <xm:sqref>FZV121</xm:sqref>
            </x14:sparkline>
            <x14:sparkline>
              <xm:f>CB_Lcr!$FZW121:$FZW121</xm:f>
              <xm:sqref>FZW121</xm:sqref>
            </x14:sparkline>
            <x14:sparkline>
              <xm:f>CB_Lcr!$FZX121:$FZX121</xm:f>
              <xm:sqref>FZX121</xm:sqref>
            </x14:sparkline>
            <x14:sparkline>
              <xm:f>CB_Lcr!$FZY121:$FZY121</xm:f>
              <xm:sqref>FZY121</xm:sqref>
            </x14:sparkline>
            <x14:sparkline>
              <xm:f>CB_Lcr!$FZZ121:$FZZ121</xm:f>
              <xm:sqref>FZZ121</xm:sqref>
            </x14:sparkline>
            <x14:sparkline>
              <xm:f>CB_Lcr!$GAA121:$GAA121</xm:f>
              <xm:sqref>GAA121</xm:sqref>
            </x14:sparkline>
            <x14:sparkline>
              <xm:f>CB_Lcr!$GAB121:$GAB121</xm:f>
              <xm:sqref>GAB121</xm:sqref>
            </x14:sparkline>
            <x14:sparkline>
              <xm:f>CB_Lcr!$GAC121:$GAC121</xm:f>
              <xm:sqref>GAC121</xm:sqref>
            </x14:sparkline>
            <x14:sparkline>
              <xm:f>CB_Lcr!$GAD121:$GAD121</xm:f>
              <xm:sqref>GAD121</xm:sqref>
            </x14:sparkline>
            <x14:sparkline>
              <xm:f>CB_Lcr!$GAE121:$GAE121</xm:f>
              <xm:sqref>GAE121</xm:sqref>
            </x14:sparkline>
            <x14:sparkline>
              <xm:f>CB_Lcr!$GAF121:$GAF121</xm:f>
              <xm:sqref>GAF121</xm:sqref>
            </x14:sparkline>
            <x14:sparkline>
              <xm:f>CB_Lcr!$GAG121:$GAG121</xm:f>
              <xm:sqref>GAG121</xm:sqref>
            </x14:sparkline>
            <x14:sparkline>
              <xm:f>CB_Lcr!$GAH121:$GAH121</xm:f>
              <xm:sqref>GAH121</xm:sqref>
            </x14:sparkline>
            <x14:sparkline>
              <xm:f>CB_Lcr!$GAI121:$GAI121</xm:f>
              <xm:sqref>GAI121</xm:sqref>
            </x14:sparkline>
            <x14:sparkline>
              <xm:f>CB_Lcr!$GAJ121:$GAJ121</xm:f>
              <xm:sqref>GAJ121</xm:sqref>
            </x14:sparkline>
            <x14:sparkline>
              <xm:f>CB_Lcr!$GAK121:$GAK121</xm:f>
              <xm:sqref>GAK121</xm:sqref>
            </x14:sparkline>
            <x14:sparkline>
              <xm:f>CB_Lcr!$GAL121:$GAL121</xm:f>
              <xm:sqref>GAL121</xm:sqref>
            </x14:sparkline>
            <x14:sparkline>
              <xm:f>CB_Lcr!$GAM121:$GAM121</xm:f>
              <xm:sqref>GAM121</xm:sqref>
            </x14:sparkline>
            <x14:sparkline>
              <xm:f>CB_Lcr!$GAN121:$GAN121</xm:f>
              <xm:sqref>GAN121</xm:sqref>
            </x14:sparkline>
            <x14:sparkline>
              <xm:f>CB_Lcr!$GAO121:$GAO121</xm:f>
              <xm:sqref>GAO121</xm:sqref>
            </x14:sparkline>
            <x14:sparkline>
              <xm:f>CB_Lcr!$GAP121:$GAP121</xm:f>
              <xm:sqref>GAP121</xm:sqref>
            </x14:sparkline>
            <x14:sparkline>
              <xm:f>CB_Lcr!$GAQ121:$GAQ121</xm:f>
              <xm:sqref>GAQ121</xm:sqref>
            </x14:sparkline>
            <x14:sparkline>
              <xm:f>CB_Lcr!$GAR121:$GAR121</xm:f>
              <xm:sqref>GAR121</xm:sqref>
            </x14:sparkline>
            <x14:sparkline>
              <xm:f>CB_Lcr!$GAS121:$GAS121</xm:f>
              <xm:sqref>GAS121</xm:sqref>
            </x14:sparkline>
            <x14:sparkline>
              <xm:f>CB_Lcr!$GAT121:$GAT121</xm:f>
              <xm:sqref>GAT121</xm:sqref>
            </x14:sparkline>
            <x14:sparkline>
              <xm:f>CB_Lcr!$GAU121:$GAU121</xm:f>
              <xm:sqref>GAU121</xm:sqref>
            </x14:sparkline>
            <x14:sparkline>
              <xm:f>CB_Lcr!$GAV121:$GAV121</xm:f>
              <xm:sqref>GAV121</xm:sqref>
            </x14:sparkline>
            <x14:sparkline>
              <xm:f>CB_Lcr!$GAW121:$GAW121</xm:f>
              <xm:sqref>GAW121</xm:sqref>
            </x14:sparkline>
            <x14:sparkline>
              <xm:f>CB_Lcr!$GAX121:$GAX121</xm:f>
              <xm:sqref>GAX121</xm:sqref>
            </x14:sparkline>
            <x14:sparkline>
              <xm:f>CB_Lcr!$GAY121:$GAY121</xm:f>
              <xm:sqref>GAY121</xm:sqref>
            </x14:sparkline>
            <x14:sparkline>
              <xm:f>CB_Lcr!$GAZ121:$GAZ121</xm:f>
              <xm:sqref>GAZ121</xm:sqref>
            </x14:sparkline>
            <x14:sparkline>
              <xm:f>CB_Lcr!$GBA121:$GBA121</xm:f>
              <xm:sqref>GBA121</xm:sqref>
            </x14:sparkline>
            <x14:sparkline>
              <xm:f>CB_Lcr!$GBB121:$GBB121</xm:f>
              <xm:sqref>GBB121</xm:sqref>
            </x14:sparkline>
            <x14:sparkline>
              <xm:f>CB_Lcr!$GBC121:$GBC121</xm:f>
              <xm:sqref>GBC121</xm:sqref>
            </x14:sparkline>
            <x14:sparkline>
              <xm:f>CB_Lcr!$GBD121:$GBD121</xm:f>
              <xm:sqref>GBD121</xm:sqref>
            </x14:sparkline>
            <x14:sparkline>
              <xm:f>CB_Lcr!$GBE121:$GBE121</xm:f>
              <xm:sqref>GBE121</xm:sqref>
            </x14:sparkline>
            <x14:sparkline>
              <xm:f>CB_Lcr!$GBF121:$GBF121</xm:f>
              <xm:sqref>GBF121</xm:sqref>
            </x14:sparkline>
            <x14:sparkline>
              <xm:f>CB_Lcr!$GBG121:$GBG121</xm:f>
              <xm:sqref>GBG121</xm:sqref>
            </x14:sparkline>
            <x14:sparkline>
              <xm:f>CB_Lcr!$GBH121:$GBH121</xm:f>
              <xm:sqref>GBH121</xm:sqref>
            </x14:sparkline>
            <x14:sparkline>
              <xm:f>CB_Lcr!$GBI121:$GBI121</xm:f>
              <xm:sqref>GBI121</xm:sqref>
            </x14:sparkline>
            <x14:sparkline>
              <xm:f>CB_Lcr!$GBJ121:$GBJ121</xm:f>
              <xm:sqref>GBJ121</xm:sqref>
            </x14:sparkline>
            <x14:sparkline>
              <xm:f>CB_Lcr!$GBK121:$GBK121</xm:f>
              <xm:sqref>GBK121</xm:sqref>
            </x14:sparkline>
            <x14:sparkline>
              <xm:f>CB_Lcr!$GBL121:$GBL121</xm:f>
              <xm:sqref>GBL121</xm:sqref>
            </x14:sparkline>
            <x14:sparkline>
              <xm:f>CB_Lcr!$GBM121:$GBM121</xm:f>
              <xm:sqref>GBM121</xm:sqref>
            </x14:sparkline>
            <x14:sparkline>
              <xm:f>CB_Lcr!$GBN121:$GBN121</xm:f>
              <xm:sqref>GBN121</xm:sqref>
            </x14:sparkline>
            <x14:sparkline>
              <xm:f>CB_Lcr!$GBO121:$GBO121</xm:f>
              <xm:sqref>GBO121</xm:sqref>
            </x14:sparkline>
            <x14:sparkline>
              <xm:f>CB_Lcr!$GBP121:$GBP121</xm:f>
              <xm:sqref>GBP121</xm:sqref>
            </x14:sparkline>
            <x14:sparkline>
              <xm:f>CB_Lcr!$GBQ121:$GBQ121</xm:f>
              <xm:sqref>GBQ121</xm:sqref>
            </x14:sparkline>
            <x14:sparkline>
              <xm:f>CB_Lcr!$GBR121:$GBR121</xm:f>
              <xm:sqref>GBR121</xm:sqref>
            </x14:sparkline>
            <x14:sparkline>
              <xm:f>CB_Lcr!$GBS121:$GBS121</xm:f>
              <xm:sqref>GBS121</xm:sqref>
            </x14:sparkline>
            <x14:sparkline>
              <xm:f>CB_Lcr!$GBT121:$GBT121</xm:f>
              <xm:sqref>GBT121</xm:sqref>
            </x14:sparkline>
            <x14:sparkline>
              <xm:f>CB_Lcr!$GBU121:$GBU121</xm:f>
              <xm:sqref>GBU121</xm:sqref>
            </x14:sparkline>
            <x14:sparkline>
              <xm:f>CB_Lcr!$GBV121:$GBV121</xm:f>
              <xm:sqref>GBV121</xm:sqref>
            </x14:sparkline>
            <x14:sparkline>
              <xm:f>CB_Lcr!$GBW121:$GBW121</xm:f>
              <xm:sqref>GBW121</xm:sqref>
            </x14:sparkline>
            <x14:sparkline>
              <xm:f>CB_Lcr!$GBX121:$GBX121</xm:f>
              <xm:sqref>GBX121</xm:sqref>
            </x14:sparkline>
            <x14:sparkline>
              <xm:f>CB_Lcr!$GBY121:$GBY121</xm:f>
              <xm:sqref>GBY121</xm:sqref>
            </x14:sparkline>
            <x14:sparkline>
              <xm:f>CB_Lcr!$GBZ121:$GBZ121</xm:f>
              <xm:sqref>GBZ121</xm:sqref>
            </x14:sparkline>
            <x14:sparkline>
              <xm:f>CB_Lcr!$GCA121:$GCA121</xm:f>
              <xm:sqref>GCA121</xm:sqref>
            </x14:sparkline>
            <x14:sparkline>
              <xm:f>CB_Lcr!$GCB121:$GCB121</xm:f>
              <xm:sqref>GCB121</xm:sqref>
            </x14:sparkline>
            <x14:sparkline>
              <xm:f>CB_Lcr!$GCC121:$GCC121</xm:f>
              <xm:sqref>GCC121</xm:sqref>
            </x14:sparkline>
            <x14:sparkline>
              <xm:f>CB_Lcr!$GCD121:$GCD121</xm:f>
              <xm:sqref>GCD121</xm:sqref>
            </x14:sparkline>
            <x14:sparkline>
              <xm:f>CB_Lcr!$GCE121:$GCE121</xm:f>
              <xm:sqref>GCE121</xm:sqref>
            </x14:sparkline>
            <x14:sparkline>
              <xm:f>CB_Lcr!$GCF121:$GCF121</xm:f>
              <xm:sqref>GCF121</xm:sqref>
            </x14:sparkline>
            <x14:sparkline>
              <xm:f>CB_Lcr!$GCG121:$GCG121</xm:f>
              <xm:sqref>GCG121</xm:sqref>
            </x14:sparkline>
            <x14:sparkline>
              <xm:f>CB_Lcr!$GCH121:$GCH121</xm:f>
              <xm:sqref>GCH121</xm:sqref>
            </x14:sparkline>
            <x14:sparkline>
              <xm:f>CB_Lcr!$GCI121:$GCI121</xm:f>
              <xm:sqref>GCI121</xm:sqref>
            </x14:sparkline>
            <x14:sparkline>
              <xm:f>CB_Lcr!$GCJ121:$GCJ121</xm:f>
              <xm:sqref>GCJ121</xm:sqref>
            </x14:sparkline>
            <x14:sparkline>
              <xm:f>CB_Lcr!$GCK121:$GCK121</xm:f>
              <xm:sqref>GCK121</xm:sqref>
            </x14:sparkline>
            <x14:sparkline>
              <xm:f>CB_Lcr!$GCL121:$GCL121</xm:f>
              <xm:sqref>GCL121</xm:sqref>
            </x14:sparkline>
            <x14:sparkline>
              <xm:f>CB_Lcr!$GCM121:$GCM121</xm:f>
              <xm:sqref>GCM121</xm:sqref>
            </x14:sparkline>
            <x14:sparkline>
              <xm:f>CB_Lcr!$GCN121:$GCN121</xm:f>
              <xm:sqref>GCN121</xm:sqref>
            </x14:sparkline>
            <x14:sparkline>
              <xm:f>CB_Lcr!$GCO121:$GCO121</xm:f>
              <xm:sqref>GCO121</xm:sqref>
            </x14:sparkline>
            <x14:sparkline>
              <xm:f>CB_Lcr!$GCP121:$GCP121</xm:f>
              <xm:sqref>GCP121</xm:sqref>
            </x14:sparkline>
            <x14:sparkline>
              <xm:f>CB_Lcr!$GCQ121:$GCQ121</xm:f>
              <xm:sqref>GCQ121</xm:sqref>
            </x14:sparkline>
            <x14:sparkline>
              <xm:f>CB_Lcr!$GCR121:$GCR121</xm:f>
              <xm:sqref>GCR121</xm:sqref>
            </x14:sparkline>
            <x14:sparkline>
              <xm:f>CB_Lcr!$GCS121:$GCS121</xm:f>
              <xm:sqref>GCS121</xm:sqref>
            </x14:sparkline>
            <x14:sparkline>
              <xm:f>CB_Lcr!$GCT121:$GCT121</xm:f>
              <xm:sqref>GCT121</xm:sqref>
            </x14:sparkline>
            <x14:sparkline>
              <xm:f>CB_Lcr!$GCU121:$GCU121</xm:f>
              <xm:sqref>GCU121</xm:sqref>
            </x14:sparkline>
            <x14:sparkline>
              <xm:f>CB_Lcr!$GCV121:$GCV121</xm:f>
              <xm:sqref>GCV121</xm:sqref>
            </x14:sparkline>
            <x14:sparkline>
              <xm:f>CB_Lcr!$GCW121:$GCW121</xm:f>
              <xm:sqref>GCW121</xm:sqref>
            </x14:sparkline>
            <x14:sparkline>
              <xm:f>CB_Lcr!$GCX121:$GCX121</xm:f>
              <xm:sqref>GCX121</xm:sqref>
            </x14:sparkline>
            <x14:sparkline>
              <xm:f>CB_Lcr!$GCY121:$GCY121</xm:f>
              <xm:sqref>GCY121</xm:sqref>
            </x14:sparkline>
            <x14:sparkline>
              <xm:f>CB_Lcr!$GCZ121:$GCZ121</xm:f>
              <xm:sqref>GCZ121</xm:sqref>
            </x14:sparkline>
            <x14:sparkline>
              <xm:f>CB_Lcr!$GDA121:$GDA121</xm:f>
              <xm:sqref>GDA121</xm:sqref>
            </x14:sparkline>
            <x14:sparkline>
              <xm:f>CB_Lcr!$GDB121:$GDB121</xm:f>
              <xm:sqref>GDB121</xm:sqref>
            </x14:sparkline>
            <x14:sparkline>
              <xm:f>CB_Lcr!$GDC121:$GDC121</xm:f>
              <xm:sqref>GDC121</xm:sqref>
            </x14:sparkline>
            <x14:sparkline>
              <xm:f>CB_Lcr!$GDD121:$GDD121</xm:f>
              <xm:sqref>GDD121</xm:sqref>
            </x14:sparkline>
            <x14:sparkline>
              <xm:f>CB_Lcr!$GDE121:$GDE121</xm:f>
              <xm:sqref>GDE121</xm:sqref>
            </x14:sparkline>
            <x14:sparkline>
              <xm:f>CB_Lcr!$GDF121:$GDF121</xm:f>
              <xm:sqref>GDF121</xm:sqref>
            </x14:sparkline>
            <x14:sparkline>
              <xm:f>CB_Lcr!$GDG121:$GDG121</xm:f>
              <xm:sqref>GDG121</xm:sqref>
            </x14:sparkline>
            <x14:sparkline>
              <xm:f>CB_Lcr!$GDH121:$GDH121</xm:f>
              <xm:sqref>GDH121</xm:sqref>
            </x14:sparkline>
            <x14:sparkline>
              <xm:f>CB_Lcr!$GDI121:$GDI121</xm:f>
              <xm:sqref>GDI121</xm:sqref>
            </x14:sparkline>
            <x14:sparkline>
              <xm:f>CB_Lcr!$GDJ121:$GDJ121</xm:f>
              <xm:sqref>GDJ121</xm:sqref>
            </x14:sparkline>
            <x14:sparkline>
              <xm:f>CB_Lcr!$GDK121:$GDK121</xm:f>
              <xm:sqref>GDK121</xm:sqref>
            </x14:sparkline>
            <x14:sparkline>
              <xm:f>CB_Lcr!$GDL121:$GDL121</xm:f>
              <xm:sqref>GDL121</xm:sqref>
            </x14:sparkline>
            <x14:sparkline>
              <xm:f>CB_Lcr!$GDM121:$GDM121</xm:f>
              <xm:sqref>GDM121</xm:sqref>
            </x14:sparkline>
            <x14:sparkline>
              <xm:f>CB_Lcr!$GDN121:$GDN121</xm:f>
              <xm:sqref>GDN121</xm:sqref>
            </x14:sparkline>
            <x14:sparkline>
              <xm:f>CB_Lcr!$GDO121:$GDO121</xm:f>
              <xm:sqref>GDO121</xm:sqref>
            </x14:sparkline>
            <x14:sparkline>
              <xm:f>CB_Lcr!$GDP121:$GDP121</xm:f>
              <xm:sqref>GDP121</xm:sqref>
            </x14:sparkline>
            <x14:sparkline>
              <xm:f>CB_Lcr!$GDQ121:$GDQ121</xm:f>
              <xm:sqref>GDQ121</xm:sqref>
            </x14:sparkline>
            <x14:sparkline>
              <xm:f>CB_Lcr!$GDR121:$GDR121</xm:f>
              <xm:sqref>GDR121</xm:sqref>
            </x14:sparkline>
            <x14:sparkline>
              <xm:f>CB_Lcr!$GDS121:$GDS121</xm:f>
              <xm:sqref>GDS121</xm:sqref>
            </x14:sparkline>
            <x14:sparkline>
              <xm:f>CB_Lcr!$GDT121:$GDT121</xm:f>
              <xm:sqref>GDT121</xm:sqref>
            </x14:sparkline>
            <x14:sparkline>
              <xm:f>CB_Lcr!$GDU121:$GDU121</xm:f>
              <xm:sqref>GDU121</xm:sqref>
            </x14:sparkline>
            <x14:sparkline>
              <xm:f>CB_Lcr!$GDV121:$GDV121</xm:f>
              <xm:sqref>GDV121</xm:sqref>
            </x14:sparkline>
            <x14:sparkline>
              <xm:f>CB_Lcr!$GDW121:$GDW121</xm:f>
              <xm:sqref>GDW121</xm:sqref>
            </x14:sparkline>
            <x14:sparkline>
              <xm:f>CB_Lcr!$GDX121:$GDX121</xm:f>
              <xm:sqref>GDX121</xm:sqref>
            </x14:sparkline>
            <x14:sparkline>
              <xm:f>CB_Lcr!$GDY121:$GDY121</xm:f>
              <xm:sqref>GDY121</xm:sqref>
            </x14:sparkline>
            <x14:sparkline>
              <xm:f>CB_Lcr!$GDZ121:$GDZ121</xm:f>
              <xm:sqref>GDZ121</xm:sqref>
            </x14:sparkline>
            <x14:sparkline>
              <xm:f>CB_Lcr!$GEA121:$GEA121</xm:f>
              <xm:sqref>GEA121</xm:sqref>
            </x14:sparkline>
            <x14:sparkline>
              <xm:f>CB_Lcr!$GEB121:$GEB121</xm:f>
              <xm:sqref>GEB121</xm:sqref>
            </x14:sparkline>
            <x14:sparkline>
              <xm:f>CB_Lcr!$GEC121:$GEC121</xm:f>
              <xm:sqref>GEC121</xm:sqref>
            </x14:sparkline>
            <x14:sparkline>
              <xm:f>CB_Lcr!$GED121:$GED121</xm:f>
              <xm:sqref>GED121</xm:sqref>
            </x14:sparkline>
            <x14:sparkline>
              <xm:f>CB_Lcr!$GEE121:$GEE121</xm:f>
              <xm:sqref>GEE121</xm:sqref>
            </x14:sparkline>
            <x14:sparkline>
              <xm:f>CB_Lcr!$GEF121:$GEF121</xm:f>
              <xm:sqref>GEF121</xm:sqref>
            </x14:sparkline>
            <x14:sparkline>
              <xm:f>CB_Lcr!$GEG121:$GEG121</xm:f>
              <xm:sqref>GEG121</xm:sqref>
            </x14:sparkline>
            <x14:sparkline>
              <xm:f>CB_Lcr!$GEH121:$GEH121</xm:f>
              <xm:sqref>GEH121</xm:sqref>
            </x14:sparkline>
            <x14:sparkline>
              <xm:f>CB_Lcr!$GEI121:$GEI121</xm:f>
              <xm:sqref>GEI121</xm:sqref>
            </x14:sparkline>
            <x14:sparkline>
              <xm:f>CB_Lcr!$GEJ121:$GEJ121</xm:f>
              <xm:sqref>GEJ121</xm:sqref>
            </x14:sparkline>
            <x14:sparkline>
              <xm:f>CB_Lcr!$GEK121:$GEK121</xm:f>
              <xm:sqref>GEK121</xm:sqref>
            </x14:sparkline>
            <x14:sparkline>
              <xm:f>CB_Lcr!$GEL121:$GEL121</xm:f>
              <xm:sqref>GEL121</xm:sqref>
            </x14:sparkline>
            <x14:sparkline>
              <xm:f>CB_Lcr!$GEM121:$GEM121</xm:f>
              <xm:sqref>GEM121</xm:sqref>
            </x14:sparkline>
            <x14:sparkline>
              <xm:f>CB_Lcr!$GEN121:$GEN121</xm:f>
              <xm:sqref>GEN121</xm:sqref>
            </x14:sparkline>
            <x14:sparkline>
              <xm:f>CB_Lcr!$GEO121:$GEO121</xm:f>
              <xm:sqref>GEO121</xm:sqref>
            </x14:sparkline>
            <x14:sparkline>
              <xm:f>CB_Lcr!$GEP121:$GEP121</xm:f>
              <xm:sqref>GEP121</xm:sqref>
            </x14:sparkline>
            <x14:sparkline>
              <xm:f>CB_Lcr!$GEQ121:$GEQ121</xm:f>
              <xm:sqref>GEQ121</xm:sqref>
            </x14:sparkline>
            <x14:sparkline>
              <xm:f>CB_Lcr!$GER121:$GER121</xm:f>
              <xm:sqref>GER121</xm:sqref>
            </x14:sparkline>
            <x14:sparkline>
              <xm:f>CB_Lcr!$GES121:$GES121</xm:f>
              <xm:sqref>GES121</xm:sqref>
            </x14:sparkline>
            <x14:sparkline>
              <xm:f>CB_Lcr!$GET121:$GET121</xm:f>
              <xm:sqref>GET121</xm:sqref>
            </x14:sparkline>
            <x14:sparkline>
              <xm:f>CB_Lcr!$GEU121:$GEU121</xm:f>
              <xm:sqref>GEU121</xm:sqref>
            </x14:sparkline>
            <x14:sparkline>
              <xm:f>CB_Lcr!$GEV121:$GEV121</xm:f>
              <xm:sqref>GEV121</xm:sqref>
            </x14:sparkline>
            <x14:sparkline>
              <xm:f>CB_Lcr!$GEW121:$GEW121</xm:f>
              <xm:sqref>GEW121</xm:sqref>
            </x14:sparkline>
            <x14:sparkline>
              <xm:f>CB_Lcr!$GEX121:$GEX121</xm:f>
              <xm:sqref>GEX121</xm:sqref>
            </x14:sparkline>
            <x14:sparkline>
              <xm:f>CB_Lcr!$GEY121:$GEY121</xm:f>
              <xm:sqref>GEY121</xm:sqref>
            </x14:sparkline>
            <x14:sparkline>
              <xm:f>CB_Lcr!$GEZ121:$GEZ121</xm:f>
              <xm:sqref>GEZ121</xm:sqref>
            </x14:sparkline>
            <x14:sparkline>
              <xm:f>CB_Lcr!$GFA121:$GFA121</xm:f>
              <xm:sqref>GFA121</xm:sqref>
            </x14:sparkline>
            <x14:sparkline>
              <xm:f>CB_Lcr!$GFB121:$GFB121</xm:f>
              <xm:sqref>GFB121</xm:sqref>
            </x14:sparkline>
            <x14:sparkline>
              <xm:f>CB_Lcr!$GFC121:$GFC121</xm:f>
              <xm:sqref>GFC121</xm:sqref>
            </x14:sparkline>
            <x14:sparkline>
              <xm:f>CB_Lcr!$GFD121:$GFD121</xm:f>
              <xm:sqref>GFD121</xm:sqref>
            </x14:sparkline>
            <x14:sparkline>
              <xm:f>CB_Lcr!$GFE121:$GFE121</xm:f>
              <xm:sqref>GFE121</xm:sqref>
            </x14:sparkline>
            <x14:sparkline>
              <xm:f>CB_Lcr!$GFF121:$GFF121</xm:f>
              <xm:sqref>GFF121</xm:sqref>
            </x14:sparkline>
            <x14:sparkline>
              <xm:f>CB_Lcr!$GFG121:$GFG121</xm:f>
              <xm:sqref>GFG121</xm:sqref>
            </x14:sparkline>
            <x14:sparkline>
              <xm:f>CB_Lcr!$GFH121:$GFH121</xm:f>
              <xm:sqref>GFH121</xm:sqref>
            </x14:sparkline>
            <x14:sparkline>
              <xm:f>CB_Lcr!$GFI121:$GFI121</xm:f>
              <xm:sqref>GFI121</xm:sqref>
            </x14:sparkline>
            <x14:sparkline>
              <xm:f>CB_Lcr!$GFJ121:$GFJ121</xm:f>
              <xm:sqref>GFJ121</xm:sqref>
            </x14:sparkline>
            <x14:sparkline>
              <xm:f>CB_Lcr!$GFK121:$GFK121</xm:f>
              <xm:sqref>GFK121</xm:sqref>
            </x14:sparkline>
            <x14:sparkline>
              <xm:f>CB_Lcr!$GFL121:$GFL121</xm:f>
              <xm:sqref>GFL121</xm:sqref>
            </x14:sparkline>
            <x14:sparkline>
              <xm:f>CB_Lcr!$GFM121:$GFM121</xm:f>
              <xm:sqref>GFM121</xm:sqref>
            </x14:sparkline>
            <x14:sparkline>
              <xm:f>CB_Lcr!$GFN121:$GFN121</xm:f>
              <xm:sqref>GFN121</xm:sqref>
            </x14:sparkline>
            <x14:sparkline>
              <xm:f>CB_Lcr!$GFO121:$GFO121</xm:f>
              <xm:sqref>GFO121</xm:sqref>
            </x14:sparkline>
            <x14:sparkline>
              <xm:f>CB_Lcr!$GFP121:$GFP121</xm:f>
              <xm:sqref>GFP121</xm:sqref>
            </x14:sparkline>
            <x14:sparkline>
              <xm:f>CB_Lcr!$GFQ121:$GFQ121</xm:f>
              <xm:sqref>GFQ121</xm:sqref>
            </x14:sparkline>
            <x14:sparkline>
              <xm:f>CB_Lcr!$GFR121:$GFR121</xm:f>
              <xm:sqref>GFR121</xm:sqref>
            </x14:sparkline>
            <x14:sparkline>
              <xm:f>CB_Lcr!$GFS121:$GFS121</xm:f>
              <xm:sqref>GFS121</xm:sqref>
            </x14:sparkline>
            <x14:sparkline>
              <xm:f>CB_Lcr!$GFT121:$GFT121</xm:f>
              <xm:sqref>GFT121</xm:sqref>
            </x14:sparkline>
            <x14:sparkline>
              <xm:f>CB_Lcr!$GFU121:$GFU121</xm:f>
              <xm:sqref>GFU121</xm:sqref>
            </x14:sparkline>
            <x14:sparkline>
              <xm:f>CB_Lcr!$GFV121:$GFV121</xm:f>
              <xm:sqref>GFV121</xm:sqref>
            </x14:sparkline>
            <x14:sparkline>
              <xm:f>CB_Lcr!$GFW121:$GFW121</xm:f>
              <xm:sqref>GFW121</xm:sqref>
            </x14:sparkline>
            <x14:sparkline>
              <xm:f>CB_Lcr!$GFX121:$GFX121</xm:f>
              <xm:sqref>GFX121</xm:sqref>
            </x14:sparkline>
            <x14:sparkline>
              <xm:f>CB_Lcr!$GFY121:$GFY121</xm:f>
              <xm:sqref>GFY121</xm:sqref>
            </x14:sparkline>
            <x14:sparkline>
              <xm:f>CB_Lcr!$GFZ121:$GFZ121</xm:f>
              <xm:sqref>GFZ121</xm:sqref>
            </x14:sparkline>
            <x14:sparkline>
              <xm:f>CB_Lcr!$GGA121:$GGA121</xm:f>
              <xm:sqref>GGA121</xm:sqref>
            </x14:sparkline>
            <x14:sparkline>
              <xm:f>CB_Lcr!$GGB121:$GGB121</xm:f>
              <xm:sqref>GGB121</xm:sqref>
            </x14:sparkline>
            <x14:sparkline>
              <xm:f>CB_Lcr!$GGC121:$GGC121</xm:f>
              <xm:sqref>GGC121</xm:sqref>
            </x14:sparkline>
            <x14:sparkline>
              <xm:f>CB_Lcr!$GGD121:$GGD121</xm:f>
              <xm:sqref>GGD121</xm:sqref>
            </x14:sparkline>
            <x14:sparkline>
              <xm:f>CB_Lcr!$GGE121:$GGE121</xm:f>
              <xm:sqref>GGE121</xm:sqref>
            </x14:sparkline>
            <x14:sparkline>
              <xm:f>CB_Lcr!$GGF121:$GGF121</xm:f>
              <xm:sqref>GGF121</xm:sqref>
            </x14:sparkline>
            <x14:sparkline>
              <xm:f>CB_Lcr!$GGG121:$GGG121</xm:f>
              <xm:sqref>GGG121</xm:sqref>
            </x14:sparkline>
            <x14:sparkline>
              <xm:f>CB_Lcr!$GGH121:$GGH121</xm:f>
              <xm:sqref>GGH121</xm:sqref>
            </x14:sparkline>
            <x14:sparkline>
              <xm:f>CB_Lcr!$GGI121:$GGI121</xm:f>
              <xm:sqref>GGI121</xm:sqref>
            </x14:sparkline>
            <x14:sparkline>
              <xm:f>CB_Lcr!$GGJ121:$GGJ121</xm:f>
              <xm:sqref>GGJ121</xm:sqref>
            </x14:sparkline>
            <x14:sparkline>
              <xm:f>CB_Lcr!$GGK121:$GGK121</xm:f>
              <xm:sqref>GGK121</xm:sqref>
            </x14:sparkline>
            <x14:sparkline>
              <xm:f>CB_Lcr!$GGL121:$GGL121</xm:f>
              <xm:sqref>GGL121</xm:sqref>
            </x14:sparkline>
            <x14:sparkline>
              <xm:f>CB_Lcr!$GGM121:$GGM121</xm:f>
              <xm:sqref>GGM121</xm:sqref>
            </x14:sparkline>
            <x14:sparkline>
              <xm:f>CB_Lcr!$GGN121:$GGN121</xm:f>
              <xm:sqref>GGN121</xm:sqref>
            </x14:sparkline>
            <x14:sparkline>
              <xm:f>CB_Lcr!$GGO121:$GGO121</xm:f>
              <xm:sqref>GGO121</xm:sqref>
            </x14:sparkline>
            <x14:sparkline>
              <xm:f>CB_Lcr!$GGP121:$GGP121</xm:f>
              <xm:sqref>GGP121</xm:sqref>
            </x14:sparkline>
            <x14:sparkline>
              <xm:f>CB_Lcr!$GGQ121:$GGQ121</xm:f>
              <xm:sqref>GGQ121</xm:sqref>
            </x14:sparkline>
            <x14:sparkline>
              <xm:f>CB_Lcr!$GGR121:$GGR121</xm:f>
              <xm:sqref>GGR121</xm:sqref>
            </x14:sparkline>
            <x14:sparkline>
              <xm:f>CB_Lcr!$GGS121:$GGS121</xm:f>
              <xm:sqref>GGS121</xm:sqref>
            </x14:sparkline>
            <x14:sparkline>
              <xm:f>CB_Lcr!$GGT121:$GGT121</xm:f>
              <xm:sqref>GGT121</xm:sqref>
            </x14:sparkline>
            <x14:sparkline>
              <xm:f>CB_Lcr!$GGU121:$GGU121</xm:f>
              <xm:sqref>GGU121</xm:sqref>
            </x14:sparkline>
            <x14:sparkline>
              <xm:f>CB_Lcr!$GGV121:$GGV121</xm:f>
              <xm:sqref>GGV121</xm:sqref>
            </x14:sparkline>
            <x14:sparkline>
              <xm:f>CB_Lcr!$GGW121:$GGW121</xm:f>
              <xm:sqref>GGW121</xm:sqref>
            </x14:sparkline>
            <x14:sparkline>
              <xm:f>CB_Lcr!$GGX121:$GGX121</xm:f>
              <xm:sqref>GGX121</xm:sqref>
            </x14:sparkline>
            <x14:sparkline>
              <xm:f>CB_Lcr!$GGY121:$GGY121</xm:f>
              <xm:sqref>GGY121</xm:sqref>
            </x14:sparkline>
            <x14:sparkline>
              <xm:f>CB_Lcr!$GGZ121:$GGZ121</xm:f>
              <xm:sqref>GGZ121</xm:sqref>
            </x14:sparkline>
            <x14:sparkline>
              <xm:f>CB_Lcr!$GHA121:$GHA121</xm:f>
              <xm:sqref>GHA121</xm:sqref>
            </x14:sparkline>
            <x14:sparkline>
              <xm:f>CB_Lcr!$GHB121:$GHB121</xm:f>
              <xm:sqref>GHB121</xm:sqref>
            </x14:sparkline>
            <x14:sparkline>
              <xm:f>CB_Lcr!$GHC121:$GHC121</xm:f>
              <xm:sqref>GHC121</xm:sqref>
            </x14:sparkline>
            <x14:sparkline>
              <xm:f>CB_Lcr!$GHD121:$GHD121</xm:f>
              <xm:sqref>GHD121</xm:sqref>
            </x14:sparkline>
            <x14:sparkline>
              <xm:f>CB_Lcr!$GHE121:$GHE121</xm:f>
              <xm:sqref>GHE121</xm:sqref>
            </x14:sparkline>
            <x14:sparkline>
              <xm:f>CB_Lcr!$GHF121:$GHF121</xm:f>
              <xm:sqref>GHF121</xm:sqref>
            </x14:sparkline>
            <x14:sparkline>
              <xm:f>CB_Lcr!$GHG121:$GHG121</xm:f>
              <xm:sqref>GHG121</xm:sqref>
            </x14:sparkline>
            <x14:sparkline>
              <xm:f>CB_Lcr!$GHH121:$GHH121</xm:f>
              <xm:sqref>GHH121</xm:sqref>
            </x14:sparkline>
            <x14:sparkline>
              <xm:f>CB_Lcr!$GHI121:$GHI121</xm:f>
              <xm:sqref>GHI121</xm:sqref>
            </x14:sparkline>
            <x14:sparkline>
              <xm:f>CB_Lcr!$GHJ121:$GHJ121</xm:f>
              <xm:sqref>GHJ121</xm:sqref>
            </x14:sparkline>
            <x14:sparkline>
              <xm:f>CB_Lcr!$GHK121:$GHK121</xm:f>
              <xm:sqref>GHK121</xm:sqref>
            </x14:sparkline>
            <x14:sparkline>
              <xm:f>CB_Lcr!$GHL121:$GHL121</xm:f>
              <xm:sqref>GHL121</xm:sqref>
            </x14:sparkline>
            <x14:sparkline>
              <xm:f>CB_Lcr!$GHM121:$GHM121</xm:f>
              <xm:sqref>GHM121</xm:sqref>
            </x14:sparkline>
            <x14:sparkline>
              <xm:f>CB_Lcr!$GHN121:$GHN121</xm:f>
              <xm:sqref>GHN121</xm:sqref>
            </x14:sparkline>
            <x14:sparkline>
              <xm:f>CB_Lcr!$GHO121:$GHO121</xm:f>
              <xm:sqref>GHO121</xm:sqref>
            </x14:sparkline>
            <x14:sparkline>
              <xm:f>CB_Lcr!$GHP121:$GHP121</xm:f>
              <xm:sqref>GHP121</xm:sqref>
            </x14:sparkline>
            <x14:sparkline>
              <xm:f>CB_Lcr!$GHQ121:$GHQ121</xm:f>
              <xm:sqref>GHQ121</xm:sqref>
            </x14:sparkline>
            <x14:sparkline>
              <xm:f>CB_Lcr!$GHR121:$GHR121</xm:f>
              <xm:sqref>GHR121</xm:sqref>
            </x14:sparkline>
            <x14:sparkline>
              <xm:f>CB_Lcr!$GHS121:$GHS121</xm:f>
              <xm:sqref>GHS121</xm:sqref>
            </x14:sparkline>
            <x14:sparkline>
              <xm:f>CB_Lcr!$GHT121:$GHT121</xm:f>
              <xm:sqref>GHT121</xm:sqref>
            </x14:sparkline>
            <x14:sparkline>
              <xm:f>CB_Lcr!$GHU121:$GHU121</xm:f>
              <xm:sqref>GHU121</xm:sqref>
            </x14:sparkline>
            <x14:sparkline>
              <xm:f>CB_Lcr!$GHV121:$GHV121</xm:f>
              <xm:sqref>GHV121</xm:sqref>
            </x14:sparkline>
            <x14:sparkline>
              <xm:f>CB_Lcr!$GHW121:$GHW121</xm:f>
              <xm:sqref>GHW121</xm:sqref>
            </x14:sparkline>
            <x14:sparkline>
              <xm:f>CB_Lcr!$GHX121:$GHX121</xm:f>
              <xm:sqref>GHX121</xm:sqref>
            </x14:sparkline>
            <x14:sparkline>
              <xm:f>CB_Lcr!$GHY121:$GHY121</xm:f>
              <xm:sqref>GHY121</xm:sqref>
            </x14:sparkline>
            <x14:sparkline>
              <xm:f>CB_Lcr!$GHZ121:$GHZ121</xm:f>
              <xm:sqref>GHZ121</xm:sqref>
            </x14:sparkline>
            <x14:sparkline>
              <xm:f>CB_Lcr!$GIA121:$GIA121</xm:f>
              <xm:sqref>GIA121</xm:sqref>
            </x14:sparkline>
            <x14:sparkline>
              <xm:f>CB_Lcr!$GIB121:$GIB121</xm:f>
              <xm:sqref>GIB121</xm:sqref>
            </x14:sparkline>
            <x14:sparkline>
              <xm:f>CB_Lcr!$GIC121:$GIC121</xm:f>
              <xm:sqref>GIC121</xm:sqref>
            </x14:sparkline>
            <x14:sparkline>
              <xm:f>CB_Lcr!$GID121:$GID121</xm:f>
              <xm:sqref>GID121</xm:sqref>
            </x14:sparkline>
            <x14:sparkline>
              <xm:f>CB_Lcr!$GIE121:$GIE121</xm:f>
              <xm:sqref>GIE121</xm:sqref>
            </x14:sparkline>
            <x14:sparkline>
              <xm:f>CB_Lcr!$GIF121:$GIF121</xm:f>
              <xm:sqref>GIF121</xm:sqref>
            </x14:sparkline>
            <x14:sparkline>
              <xm:f>CB_Lcr!$GIG121:$GIG121</xm:f>
              <xm:sqref>GIG121</xm:sqref>
            </x14:sparkline>
            <x14:sparkline>
              <xm:f>CB_Lcr!$GIH121:$GIH121</xm:f>
              <xm:sqref>GIH121</xm:sqref>
            </x14:sparkline>
            <x14:sparkline>
              <xm:f>CB_Lcr!$GII121:$GII121</xm:f>
              <xm:sqref>GII121</xm:sqref>
            </x14:sparkline>
            <x14:sparkline>
              <xm:f>CB_Lcr!$GIJ121:$GIJ121</xm:f>
              <xm:sqref>GIJ121</xm:sqref>
            </x14:sparkline>
            <x14:sparkline>
              <xm:f>CB_Lcr!$GIK121:$GIK121</xm:f>
              <xm:sqref>GIK121</xm:sqref>
            </x14:sparkline>
            <x14:sparkline>
              <xm:f>CB_Lcr!$GIL121:$GIL121</xm:f>
              <xm:sqref>GIL121</xm:sqref>
            </x14:sparkline>
            <x14:sparkline>
              <xm:f>CB_Lcr!$GIM121:$GIM121</xm:f>
              <xm:sqref>GIM121</xm:sqref>
            </x14:sparkline>
            <x14:sparkline>
              <xm:f>CB_Lcr!$GIN121:$GIN121</xm:f>
              <xm:sqref>GIN121</xm:sqref>
            </x14:sparkline>
            <x14:sparkline>
              <xm:f>CB_Lcr!$GIO121:$GIO121</xm:f>
              <xm:sqref>GIO121</xm:sqref>
            </x14:sparkline>
            <x14:sparkline>
              <xm:f>CB_Lcr!$GIP121:$GIP121</xm:f>
              <xm:sqref>GIP121</xm:sqref>
            </x14:sparkline>
            <x14:sparkline>
              <xm:f>CB_Lcr!$GIQ121:$GIQ121</xm:f>
              <xm:sqref>GIQ121</xm:sqref>
            </x14:sparkline>
            <x14:sparkline>
              <xm:f>CB_Lcr!$GIR121:$GIR121</xm:f>
              <xm:sqref>GIR121</xm:sqref>
            </x14:sparkline>
            <x14:sparkline>
              <xm:f>CB_Lcr!$GIS121:$GIS121</xm:f>
              <xm:sqref>GIS121</xm:sqref>
            </x14:sparkline>
            <x14:sparkline>
              <xm:f>CB_Lcr!$GIT121:$GIT121</xm:f>
              <xm:sqref>GIT121</xm:sqref>
            </x14:sparkline>
            <x14:sparkline>
              <xm:f>CB_Lcr!$GIU121:$GIU121</xm:f>
              <xm:sqref>GIU121</xm:sqref>
            </x14:sparkline>
            <x14:sparkline>
              <xm:f>CB_Lcr!$GIV121:$GIV121</xm:f>
              <xm:sqref>GIV121</xm:sqref>
            </x14:sparkline>
            <x14:sparkline>
              <xm:f>CB_Lcr!$GIW121:$GIW121</xm:f>
              <xm:sqref>GIW121</xm:sqref>
            </x14:sparkline>
            <x14:sparkline>
              <xm:f>CB_Lcr!$GIX121:$GIX121</xm:f>
              <xm:sqref>GIX121</xm:sqref>
            </x14:sparkline>
            <x14:sparkline>
              <xm:f>CB_Lcr!$GIY121:$GIY121</xm:f>
              <xm:sqref>GIY121</xm:sqref>
            </x14:sparkline>
            <x14:sparkline>
              <xm:f>CB_Lcr!$GIZ121:$GIZ121</xm:f>
              <xm:sqref>GIZ121</xm:sqref>
            </x14:sparkline>
            <x14:sparkline>
              <xm:f>CB_Lcr!$GJA121:$GJA121</xm:f>
              <xm:sqref>GJA121</xm:sqref>
            </x14:sparkline>
            <x14:sparkline>
              <xm:f>CB_Lcr!$GJB121:$GJB121</xm:f>
              <xm:sqref>GJB121</xm:sqref>
            </x14:sparkline>
            <x14:sparkline>
              <xm:f>CB_Lcr!$GJC121:$GJC121</xm:f>
              <xm:sqref>GJC121</xm:sqref>
            </x14:sparkline>
            <x14:sparkline>
              <xm:f>CB_Lcr!$GJD121:$GJD121</xm:f>
              <xm:sqref>GJD121</xm:sqref>
            </x14:sparkline>
            <x14:sparkline>
              <xm:f>CB_Lcr!$GJE121:$GJE121</xm:f>
              <xm:sqref>GJE121</xm:sqref>
            </x14:sparkline>
            <x14:sparkline>
              <xm:f>CB_Lcr!$GJF121:$GJF121</xm:f>
              <xm:sqref>GJF121</xm:sqref>
            </x14:sparkline>
            <x14:sparkline>
              <xm:f>CB_Lcr!$GJG121:$GJG121</xm:f>
              <xm:sqref>GJG121</xm:sqref>
            </x14:sparkline>
            <x14:sparkline>
              <xm:f>CB_Lcr!$GJH121:$GJH121</xm:f>
              <xm:sqref>GJH121</xm:sqref>
            </x14:sparkline>
            <x14:sparkline>
              <xm:f>CB_Lcr!$GJI121:$GJI121</xm:f>
              <xm:sqref>GJI121</xm:sqref>
            </x14:sparkline>
            <x14:sparkline>
              <xm:f>CB_Lcr!$GJJ121:$GJJ121</xm:f>
              <xm:sqref>GJJ121</xm:sqref>
            </x14:sparkline>
            <x14:sparkline>
              <xm:f>CB_Lcr!$GJK121:$GJK121</xm:f>
              <xm:sqref>GJK121</xm:sqref>
            </x14:sparkline>
            <x14:sparkline>
              <xm:f>CB_Lcr!$GJL121:$GJL121</xm:f>
              <xm:sqref>GJL121</xm:sqref>
            </x14:sparkline>
            <x14:sparkline>
              <xm:f>CB_Lcr!$GJM121:$GJM121</xm:f>
              <xm:sqref>GJM121</xm:sqref>
            </x14:sparkline>
            <x14:sparkline>
              <xm:f>CB_Lcr!$GJN121:$GJN121</xm:f>
              <xm:sqref>GJN121</xm:sqref>
            </x14:sparkline>
            <x14:sparkline>
              <xm:f>CB_Lcr!$GJO121:$GJO121</xm:f>
              <xm:sqref>GJO121</xm:sqref>
            </x14:sparkline>
            <x14:sparkline>
              <xm:f>CB_Lcr!$GJP121:$GJP121</xm:f>
              <xm:sqref>GJP121</xm:sqref>
            </x14:sparkline>
            <x14:sparkline>
              <xm:f>CB_Lcr!$GJQ121:$GJQ121</xm:f>
              <xm:sqref>GJQ121</xm:sqref>
            </x14:sparkline>
            <x14:sparkline>
              <xm:f>CB_Lcr!$GJR121:$GJR121</xm:f>
              <xm:sqref>GJR121</xm:sqref>
            </x14:sparkline>
            <x14:sparkline>
              <xm:f>CB_Lcr!$GJS121:$GJS121</xm:f>
              <xm:sqref>GJS121</xm:sqref>
            </x14:sparkline>
            <x14:sparkline>
              <xm:f>CB_Lcr!$GJT121:$GJT121</xm:f>
              <xm:sqref>GJT121</xm:sqref>
            </x14:sparkline>
            <x14:sparkline>
              <xm:f>CB_Lcr!$GJU121:$GJU121</xm:f>
              <xm:sqref>GJU121</xm:sqref>
            </x14:sparkline>
            <x14:sparkline>
              <xm:f>CB_Lcr!$GJV121:$GJV121</xm:f>
              <xm:sqref>GJV121</xm:sqref>
            </x14:sparkline>
            <x14:sparkline>
              <xm:f>CB_Lcr!$GJW121:$GJW121</xm:f>
              <xm:sqref>GJW121</xm:sqref>
            </x14:sparkline>
            <x14:sparkline>
              <xm:f>CB_Lcr!$GJX121:$GJX121</xm:f>
              <xm:sqref>GJX121</xm:sqref>
            </x14:sparkline>
            <x14:sparkline>
              <xm:f>CB_Lcr!$GJY121:$GJY121</xm:f>
              <xm:sqref>GJY121</xm:sqref>
            </x14:sparkline>
            <x14:sparkline>
              <xm:f>CB_Lcr!$GJZ121:$GJZ121</xm:f>
              <xm:sqref>GJZ121</xm:sqref>
            </x14:sparkline>
            <x14:sparkline>
              <xm:f>CB_Lcr!$GKA121:$GKA121</xm:f>
              <xm:sqref>GKA121</xm:sqref>
            </x14:sparkline>
            <x14:sparkline>
              <xm:f>CB_Lcr!$GKB121:$GKB121</xm:f>
              <xm:sqref>GKB121</xm:sqref>
            </x14:sparkline>
            <x14:sparkline>
              <xm:f>CB_Lcr!$GKC121:$GKC121</xm:f>
              <xm:sqref>GKC121</xm:sqref>
            </x14:sparkline>
            <x14:sparkline>
              <xm:f>CB_Lcr!$GKD121:$GKD121</xm:f>
              <xm:sqref>GKD121</xm:sqref>
            </x14:sparkline>
            <x14:sparkline>
              <xm:f>CB_Lcr!$GKE121:$GKE121</xm:f>
              <xm:sqref>GKE121</xm:sqref>
            </x14:sparkline>
            <x14:sparkline>
              <xm:f>CB_Lcr!$GKF121:$GKF121</xm:f>
              <xm:sqref>GKF121</xm:sqref>
            </x14:sparkline>
            <x14:sparkline>
              <xm:f>CB_Lcr!$GKG121:$GKG121</xm:f>
              <xm:sqref>GKG121</xm:sqref>
            </x14:sparkline>
            <x14:sparkline>
              <xm:f>CB_Lcr!$GKH121:$GKH121</xm:f>
              <xm:sqref>GKH121</xm:sqref>
            </x14:sparkline>
            <x14:sparkline>
              <xm:f>CB_Lcr!$GKI121:$GKI121</xm:f>
              <xm:sqref>GKI121</xm:sqref>
            </x14:sparkline>
            <x14:sparkline>
              <xm:f>CB_Lcr!$GKJ121:$GKJ121</xm:f>
              <xm:sqref>GKJ121</xm:sqref>
            </x14:sparkline>
            <x14:sparkline>
              <xm:f>CB_Lcr!$GKK121:$GKK121</xm:f>
              <xm:sqref>GKK121</xm:sqref>
            </x14:sparkline>
            <x14:sparkline>
              <xm:f>CB_Lcr!$GKL121:$GKL121</xm:f>
              <xm:sqref>GKL121</xm:sqref>
            </x14:sparkline>
            <x14:sparkline>
              <xm:f>CB_Lcr!$GKM121:$GKM121</xm:f>
              <xm:sqref>GKM121</xm:sqref>
            </x14:sparkline>
            <x14:sparkline>
              <xm:f>CB_Lcr!$GKN121:$GKN121</xm:f>
              <xm:sqref>GKN121</xm:sqref>
            </x14:sparkline>
            <x14:sparkline>
              <xm:f>CB_Lcr!$GKO121:$GKO121</xm:f>
              <xm:sqref>GKO121</xm:sqref>
            </x14:sparkline>
            <x14:sparkline>
              <xm:f>CB_Lcr!$GKP121:$GKP121</xm:f>
              <xm:sqref>GKP121</xm:sqref>
            </x14:sparkline>
            <x14:sparkline>
              <xm:f>CB_Lcr!$GKQ121:$GKQ121</xm:f>
              <xm:sqref>GKQ121</xm:sqref>
            </x14:sparkline>
            <x14:sparkline>
              <xm:f>CB_Lcr!$GKR121:$GKR121</xm:f>
              <xm:sqref>GKR121</xm:sqref>
            </x14:sparkline>
            <x14:sparkline>
              <xm:f>CB_Lcr!$GKS121:$GKS121</xm:f>
              <xm:sqref>GKS121</xm:sqref>
            </x14:sparkline>
            <x14:sparkline>
              <xm:f>CB_Lcr!$GKT121:$GKT121</xm:f>
              <xm:sqref>GKT121</xm:sqref>
            </x14:sparkline>
            <x14:sparkline>
              <xm:f>CB_Lcr!$GKU121:$GKU121</xm:f>
              <xm:sqref>GKU121</xm:sqref>
            </x14:sparkline>
            <x14:sparkline>
              <xm:f>CB_Lcr!$GKV121:$GKV121</xm:f>
              <xm:sqref>GKV121</xm:sqref>
            </x14:sparkline>
            <x14:sparkline>
              <xm:f>CB_Lcr!$GKW121:$GKW121</xm:f>
              <xm:sqref>GKW121</xm:sqref>
            </x14:sparkline>
            <x14:sparkline>
              <xm:f>CB_Lcr!$GKX121:$GKX121</xm:f>
              <xm:sqref>GKX121</xm:sqref>
            </x14:sparkline>
            <x14:sparkline>
              <xm:f>CB_Lcr!$GKY121:$GKY121</xm:f>
              <xm:sqref>GKY121</xm:sqref>
            </x14:sparkline>
            <x14:sparkline>
              <xm:f>CB_Lcr!$GKZ121:$GKZ121</xm:f>
              <xm:sqref>GKZ121</xm:sqref>
            </x14:sparkline>
            <x14:sparkline>
              <xm:f>CB_Lcr!$GLA121:$GLA121</xm:f>
              <xm:sqref>GLA121</xm:sqref>
            </x14:sparkline>
            <x14:sparkline>
              <xm:f>CB_Lcr!$GLB121:$GLB121</xm:f>
              <xm:sqref>GLB121</xm:sqref>
            </x14:sparkline>
            <x14:sparkline>
              <xm:f>CB_Lcr!$GLC121:$GLC121</xm:f>
              <xm:sqref>GLC121</xm:sqref>
            </x14:sparkline>
            <x14:sparkline>
              <xm:f>CB_Lcr!$GLD121:$GLD121</xm:f>
              <xm:sqref>GLD121</xm:sqref>
            </x14:sparkline>
            <x14:sparkline>
              <xm:f>CB_Lcr!$GLE121:$GLE121</xm:f>
              <xm:sqref>GLE121</xm:sqref>
            </x14:sparkline>
            <x14:sparkline>
              <xm:f>CB_Lcr!$GLF121:$GLF121</xm:f>
              <xm:sqref>GLF121</xm:sqref>
            </x14:sparkline>
            <x14:sparkline>
              <xm:f>CB_Lcr!$GLG121:$GLG121</xm:f>
              <xm:sqref>GLG121</xm:sqref>
            </x14:sparkline>
            <x14:sparkline>
              <xm:f>CB_Lcr!$GLH121:$GLH121</xm:f>
              <xm:sqref>GLH121</xm:sqref>
            </x14:sparkline>
            <x14:sparkline>
              <xm:f>CB_Lcr!$GLI121:$GLI121</xm:f>
              <xm:sqref>GLI121</xm:sqref>
            </x14:sparkline>
            <x14:sparkline>
              <xm:f>CB_Lcr!$GLJ121:$GLJ121</xm:f>
              <xm:sqref>GLJ121</xm:sqref>
            </x14:sparkline>
            <x14:sparkline>
              <xm:f>CB_Lcr!$GLK121:$GLK121</xm:f>
              <xm:sqref>GLK121</xm:sqref>
            </x14:sparkline>
            <x14:sparkline>
              <xm:f>CB_Lcr!$GLL121:$GLL121</xm:f>
              <xm:sqref>GLL121</xm:sqref>
            </x14:sparkline>
            <x14:sparkline>
              <xm:f>CB_Lcr!$GLM121:$GLM121</xm:f>
              <xm:sqref>GLM121</xm:sqref>
            </x14:sparkline>
            <x14:sparkline>
              <xm:f>CB_Lcr!$GLN121:$GLN121</xm:f>
              <xm:sqref>GLN121</xm:sqref>
            </x14:sparkline>
            <x14:sparkline>
              <xm:f>CB_Lcr!$GLO121:$GLO121</xm:f>
              <xm:sqref>GLO121</xm:sqref>
            </x14:sparkline>
            <x14:sparkline>
              <xm:f>CB_Lcr!$GLP121:$GLP121</xm:f>
              <xm:sqref>GLP121</xm:sqref>
            </x14:sparkline>
            <x14:sparkline>
              <xm:f>CB_Lcr!$GLQ121:$GLQ121</xm:f>
              <xm:sqref>GLQ121</xm:sqref>
            </x14:sparkline>
            <x14:sparkline>
              <xm:f>CB_Lcr!$GLR121:$GLR121</xm:f>
              <xm:sqref>GLR121</xm:sqref>
            </x14:sparkline>
            <x14:sparkline>
              <xm:f>CB_Lcr!$GLS121:$GLS121</xm:f>
              <xm:sqref>GLS121</xm:sqref>
            </x14:sparkline>
            <x14:sparkline>
              <xm:f>CB_Lcr!$GLT121:$GLT121</xm:f>
              <xm:sqref>GLT121</xm:sqref>
            </x14:sparkline>
            <x14:sparkline>
              <xm:f>CB_Lcr!$GLU121:$GLU121</xm:f>
              <xm:sqref>GLU121</xm:sqref>
            </x14:sparkline>
            <x14:sparkline>
              <xm:f>CB_Lcr!$GLV121:$GLV121</xm:f>
              <xm:sqref>GLV121</xm:sqref>
            </x14:sparkline>
            <x14:sparkline>
              <xm:f>CB_Lcr!$GLW121:$GLW121</xm:f>
              <xm:sqref>GLW121</xm:sqref>
            </x14:sparkline>
            <x14:sparkline>
              <xm:f>CB_Lcr!$GLX121:$GLX121</xm:f>
              <xm:sqref>GLX121</xm:sqref>
            </x14:sparkline>
            <x14:sparkline>
              <xm:f>CB_Lcr!$GLY121:$GLY121</xm:f>
              <xm:sqref>GLY121</xm:sqref>
            </x14:sparkline>
            <x14:sparkline>
              <xm:f>CB_Lcr!$GLZ121:$GLZ121</xm:f>
              <xm:sqref>GLZ121</xm:sqref>
            </x14:sparkline>
            <x14:sparkline>
              <xm:f>CB_Lcr!$GMA121:$GMA121</xm:f>
              <xm:sqref>GMA121</xm:sqref>
            </x14:sparkline>
            <x14:sparkline>
              <xm:f>CB_Lcr!$GMB121:$GMB121</xm:f>
              <xm:sqref>GMB121</xm:sqref>
            </x14:sparkline>
            <x14:sparkline>
              <xm:f>CB_Lcr!$GMC121:$GMC121</xm:f>
              <xm:sqref>GMC121</xm:sqref>
            </x14:sparkline>
            <x14:sparkline>
              <xm:f>CB_Lcr!$GMD121:$GMD121</xm:f>
              <xm:sqref>GMD121</xm:sqref>
            </x14:sparkline>
            <x14:sparkline>
              <xm:f>CB_Lcr!$GME121:$GME121</xm:f>
              <xm:sqref>GME121</xm:sqref>
            </x14:sparkline>
            <x14:sparkline>
              <xm:f>CB_Lcr!$GMF121:$GMF121</xm:f>
              <xm:sqref>GMF121</xm:sqref>
            </x14:sparkline>
            <x14:sparkline>
              <xm:f>CB_Lcr!$GMG121:$GMG121</xm:f>
              <xm:sqref>GMG121</xm:sqref>
            </x14:sparkline>
            <x14:sparkline>
              <xm:f>CB_Lcr!$GMH121:$GMH121</xm:f>
              <xm:sqref>GMH121</xm:sqref>
            </x14:sparkline>
            <x14:sparkline>
              <xm:f>CB_Lcr!$GMI121:$GMI121</xm:f>
              <xm:sqref>GMI121</xm:sqref>
            </x14:sparkline>
            <x14:sparkline>
              <xm:f>CB_Lcr!$GMJ121:$GMJ121</xm:f>
              <xm:sqref>GMJ121</xm:sqref>
            </x14:sparkline>
            <x14:sparkline>
              <xm:f>CB_Lcr!$GMK121:$GMK121</xm:f>
              <xm:sqref>GMK121</xm:sqref>
            </x14:sparkline>
            <x14:sparkline>
              <xm:f>CB_Lcr!$GML121:$GML121</xm:f>
              <xm:sqref>GML121</xm:sqref>
            </x14:sparkline>
            <x14:sparkline>
              <xm:f>CB_Lcr!$GMM121:$GMM121</xm:f>
              <xm:sqref>GMM121</xm:sqref>
            </x14:sparkline>
            <x14:sparkline>
              <xm:f>CB_Lcr!$GMN121:$GMN121</xm:f>
              <xm:sqref>GMN121</xm:sqref>
            </x14:sparkline>
            <x14:sparkline>
              <xm:f>CB_Lcr!$GMO121:$GMO121</xm:f>
              <xm:sqref>GMO121</xm:sqref>
            </x14:sparkline>
            <x14:sparkline>
              <xm:f>CB_Lcr!$GMP121:$GMP121</xm:f>
              <xm:sqref>GMP121</xm:sqref>
            </x14:sparkline>
            <x14:sparkline>
              <xm:f>CB_Lcr!$GMQ121:$GMQ121</xm:f>
              <xm:sqref>GMQ121</xm:sqref>
            </x14:sparkline>
            <x14:sparkline>
              <xm:f>CB_Lcr!$GMR121:$GMR121</xm:f>
              <xm:sqref>GMR121</xm:sqref>
            </x14:sparkline>
            <x14:sparkline>
              <xm:f>CB_Lcr!$GMS121:$GMS121</xm:f>
              <xm:sqref>GMS121</xm:sqref>
            </x14:sparkline>
            <x14:sparkline>
              <xm:f>CB_Lcr!$GMT121:$GMT121</xm:f>
              <xm:sqref>GMT121</xm:sqref>
            </x14:sparkline>
            <x14:sparkline>
              <xm:f>CB_Lcr!$GMU121:$GMU121</xm:f>
              <xm:sqref>GMU121</xm:sqref>
            </x14:sparkline>
            <x14:sparkline>
              <xm:f>CB_Lcr!$GMV121:$GMV121</xm:f>
              <xm:sqref>GMV121</xm:sqref>
            </x14:sparkline>
            <x14:sparkline>
              <xm:f>CB_Lcr!$GMW121:$GMW121</xm:f>
              <xm:sqref>GMW121</xm:sqref>
            </x14:sparkline>
            <x14:sparkline>
              <xm:f>CB_Lcr!$GMX121:$GMX121</xm:f>
              <xm:sqref>GMX121</xm:sqref>
            </x14:sparkline>
            <x14:sparkline>
              <xm:f>CB_Lcr!$GMY121:$GMY121</xm:f>
              <xm:sqref>GMY121</xm:sqref>
            </x14:sparkline>
            <x14:sparkline>
              <xm:f>CB_Lcr!$GMZ121:$GMZ121</xm:f>
              <xm:sqref>GMZ121</xm:sqref>
            </x14:sparkline>
            <x14:sparkline>
              <xm:f>CB_Lcr!$GNA121:$GNA121</xm:f>
              <xm:sqref>GNA121</xm:sqref>
            </x14:sparkline>
            <x14:sparkline>
              <xm:f>CB_Lcr!$GNB121:$GNB121</xm:f>
              <xm:sqref>GNB121</xm:sqref>
            </x14:sparkline>
            <x14:sparkline>
              <xm:f>CB_Lcr!$GNC121:$GNC121</xm:f>
              <xm:sqref>GNC121</xm:sqref>
            </x14:sparkline>
            <x14:sparkline>
              <xm:f>CB_Lcr!$GND121:$GND121</xm:f>
              <xm:sqref>GND121</xm:sqref>
            </x14:sparkline>
            <x14:sparkline>
              <xm:f>CB_Lcr!$GNE121:$GNE121</xm:f>
              <xm:sqref>GNE121</xm:sqref>
            </x14:sparkline>
            <x14:sparkline>
              <xm:f>CB_Lcr!$GNF121:$GNF121</xm:f>
              <xm:sqref>GNF121</xm:sqref>
            </x14:sparkline>
            <x14:sparkline>
              <xm:f>CB_Lcr!$GNG121:$GNG121</xm:f>
              <xm:sqref>GNG121</xm:sqref>
            </x14:sparkline>
            <x14:sparkline>
              <xm:f>CB_Lcr!$GNH121:$GNH121</xm:f>
              <xm:sqref>GNH121</xm:sqref>
            </x14:sparkline>
            <x14:sparkline>
              <xm:f>CB_Lcr!$GNI121:$GNI121</xm:f>
              <xm:sqref>GNI121</xm:sqref>
            </x14:sparkline>
            <x14:sparkline>
              <xm:f>CB_Lcr!$GNJ121:$GNJ121</xm:f>
              <xm:sqref>GNJ121</xm:sqref>
            </x14:sparkline>
            <x14:sparkline>
              <xm:f>CB_Lcr!$GNK121:$GNK121</xm:f>
              <xm:sqref>GNK121</xm:sqref>
            </x14:sparkline>
            <x14:sparkline>
              <xm:f>CB_Lcr!$GNL121:$GNL121</xm:f>
              <xm:sqref>GNL121</xm:sqref>
            </x14:sparkline>
            <x14:sparkline>
              <xm:f>CB_Lcr!$GNM121:$GNM121</xm:f>
              <xm:sqref>GNM121</xm:sqref>
            </x14:sparkline>
            <x14:sparkline>
              <xm:f>CB_Lcr!$GNN121:$GNN121</xm:f>
              <xm:sqref>GNN121</xm:sqref>
            </x14:sparkline>
            <x14:sparkline>
              <xm:f>CB_Lcr!$GNO121:$GNO121</xm:f>
              <xm:sqref>GNO121</xm:sqref>
            </x14:sparkline>
            <x14:sparkline>
              <xm:f>CB_Lcr!$GNP121:$GNP121</xm:f>
              <xm:sqref>GNP121</xm:sqref>
            </x14:sparkline>
            <x14:sparkline>
              <xm:f>CB_Lcr!$GNQ121:$GNQ121</xm:f>
              <xm:sqref>GNQ121</xm:sqref>
            </x14:sparkline>
            <x14:sparkline>
              <xm:f>CB_Lcr!$GNR121:$GNR121</xm:f>
              <xm:sqref>GNR121</xm:sqref>
            </x14:sparkline>
            <x14:sparkline>
              <xm:f>CB_Lcr!$GNS121:$GNS121</xm:f>
              <xm:sqref>GNS121</xm:sqref>
            </x14:sparkline>
            <x14:sparkline>
              <xm:f>CB_Lcr!$GNT121:$GNT121</xm:f>
              <xm:sqref>GNT121</xm:sqref>
            </x14:sparkline>
            <x14:sparkline>
              <xm:f>CB_Lcr!$GNU121:$GNU121</xm:f>
              <xm:sqref>GNU121</xm:sqref>
            </x14:sparkline>
            <x14:sparkline>
              <xm:f>CB_Lcr!$GNV121:$GNV121</xm:f>
              <xm:sqref>GNV121</xm:sqref>
            </x14:sparkline>
            <x14:sparkline>
              <xm:f>CB_Lcr!$GNW121:$GNW121</xm:f>
              <xm:sqref>GNW121</xm:sqref>
            </x14:sparkline>
            <x14:sparkline>
              <xm:f>CB_Lcr!$GNX121:$GNX121</xm:f>
              <xm:sqref>GNX121</xm:sqref>
            </x14:sparkline>
            <x14:sparkline>
              <xm:f>CB_Lcr!$GNY121:$GNY121</xm:f>
              <xm:sqref>GNY121</xm:sqref>
            </x14:sparkline>
            <x14:sparkline>
              <xm:f>CB_Lcr!$GNZ121:$GNZ121</xm:f>
              <xm:sqref>GNZ121</xm:sqref>
            </x14:sparkline>
            <x14:sparkline>
              <xm:f>CB_Lcr!$GOA121:$GOA121</xm:f>
              <xm:sqref>GOA121</xm:sqref>
            </x14:sparkline>
            <x14:sparkline>
              <xm:f>CB_Lcr!$GOB121:$GOB121</xm:f>
              <xm:sqref>GOB121</xm:sqref>
            </x14:sparkline>
            <x14:sparkline>
              <xm:f>CB_Lcr!$GOC121:$GOC121</xm:f>
              <xm:sqref>GOC121</xm:sqref>
            </x14:sparkline>
            <x14:sparkline>
              <xm:f>CB_Lcr!$GOD121:$GOD121</xm:f>
              <xm:sqref>GOD121</xm:sqref>
            </x14:sparkline>
            <x14:sparkline>
              <xm:f>CB_Lcr!$GOE121:$GOE121</xm:f>
              <xm:sqref>GOE121</xm:sqref>
            </x14:sparkline>
            <x14:sparkline>
              <xm:f>CB_Lcr!$GOF121:$GOF121</xm:f>
              <xm:sqref>GOF121</xm:sqref>
            </x14:sparkline>
            <x14:sparkline>
              <xm:f>CB_Lcr!$GOG121:$GOG121</xm:f>
              <xm:sqref>GOG121</xm:sqref>
            </x14:sparkline>
            <x14:sparkline>
              <xm:f>CB_Lcr!$GOH121:$GOH121</xm:f>
              <xm:sqref>GOH121</xm:sqref>
            </x14:sparkline>
            <x14:sparkline>
              <xm:f>CB_Lcr!$GOI121:$GOI121</xm:f>
              <xm:sqref>GOI121</xm:sqref>
            </x14:sparkline>
            <x14:sparkline>
              <xm:f>CB_Lcr!$GOJ121:$GOJ121</xm:f>
              <xm:sqref>GOJ121</xm:sqref>
            </x14:sparkline>
            <x14:sparkline>
              <xm:f>CB_Lcr!$GOK121:$GOK121</xm:f>
              <xm:sqref>GOK121</xm:sqref>
            </x14:sparkline>
            <x14:sparkline>
              <xm:f>CB_Lcr!$GOL121:$GOL121</xm:f>
              <xm:sqref>GOL121</xm:sqref>
            </x14:sparkline>
            <x14:sparkline>
              <xm:f>CB_Lcr!$GOM121:$GOM121</xm:f>
              <xm:sqref>GOM121</xm:sqref>
            </x14:sparkline>
            <x14:sparkline>
              <xm:f>CB_Lcr!$GON121:$GON121</xm:f>
              <xm:sqref>GON121</xm:sqref>
            </x14:sparkline>
            <x14:sparkline>
              <xm:f>CB_Lcr!$GOO121:$GOO121</xm:f>
              <xm:sqref>GOO121</xm:sqref>
            </x14:sparkline>
            <x14:sparkline>
              <xm:f>CB_Lcr!$GOP121:$GOP121</xm:f>
              <xm:sqref>GOP121</xm:sqref>
            </x14:sparkline>
            <x14:sparkline>
              <xm:f>CB_Lcr!$GOQ121:$GOQ121</xm:f>
              <xm:sqref>GOQ121</xm:sqref>
            </x14:sparkline>
            <x14:sparkline>
              <xm:f>CB_Lcr!$GOR121:$GOR121</xm:f>
              <xm:sqref>GOR121</xm:sqref>
            </x14:sparkline>
            <x14:sparkline>
              <xm:f>CB_Lcr!$GOS121:$GOS121</xm:f>
              <xm:sqref>GOS121</xm:sqref>
            </x14:sparkline>
            <x14:sparkline>
              <xm:f>CB_Lcr!$GOT121:$GOT121</xm:f>
              <xm:sqref>GOT121</xm:sqref>
            </x14:sparkline>
            <x14:sparkline>
              <xm:f>CB_Lcr!$GOU121:$GOU121</xm:f>
              <xm:sqref>GOU121</xm:sqref>
            </x14:sparkline>
            <x14:sparkline>
              <xm:f>CB_Lcr!$GOV121:$GOV121</xm:f>
              <xm:sqref>GOV121</xm:sqref>
            </x14:sparkline>
            <x14:sparkline>
              <xm:f>CB_Lcr!$GOW121:$GOW121</xm:f>
              <xm:sqref>GOW121</xm:sqref>
            </x14:sparkline>
            <x14:sparkline>
              <xm:f>CB_Lcr!$GOX121:$GOX121</xm:f>
              <xm:sqref>GOX121</xm:sqref>
            </x14:sparkline>
            <x14:sparkline>
              <xm:f>CB_Lcr!$GOY121:$GOY121</xm:f>
              <xm:sqref>GOY121</xm:sqref>
            </x14:sparkline>
            <x14:sparkline>
              <xm:f>CB_Lcr!$GOZ121:$GOZ121</xm:f>
              <xm:sqref>GOZ121</xm:sqref>
            </x14:sparkline>
            <x14:sparkline>
              <xm:f>CB_Lcr!$GPA121:$GPA121</xm:f>
              <xm:sqref>GPA121</xm:sqref>
            </x14:sparkline>
            <x14:sparkline>
              <xm:f>CB_Lcr!$GPB121:$GPB121</xm:f>
              <xm:sqref>GPB121</xm:sqref>
            </x14:sparkline>
            <x14:sparkline>
              <xm:f>CB_Lcr!$GPC121:$GPC121</xm:f>
              <xm:sqref>GPC121</xm:sqref>
            </x14:sparkline>
            <x14:sparkline>
              <xm:f>CB_Lcr!$GPD121:$GPD121</xm:f>
              <xm:sqref>GPD121</xm:sqref>
            </x14:sparkline>
            <x14:sparkline>
              <xm:f>CB_Lcr!$GPE121:$GPE121</xm:f>
              <xm:sqref>GPE121</xm:sqref>
            </x14:sparkline>
            <x14:sparkline>
              <xm:f>CB_Lcr!$GPF121:$GPF121</xm:f>
              <xm:sqref>GPF121</xm:sqref>
            </x14:sparkline>
            <x14:sparkline>
              <xm:f>CB_Lcr!$GPG121:$GPG121</xm:f>
              <xm:sqref>GPG121</xm:sqref>
            </x14:sparkline>
            <x14:sparkline>
              <xm:f>CB_Lcr!$GPH121:$GPH121</xm:f>
              <xm:sqref>GPH121</xm:sqref>
            </x14:sparkline>
            <x14:sparkline>
              <xm:f>CB_Lcr!$GPI121:$GPI121</xm:f>
              <xm:sqref>GPI121</xm:sqref>
            </x14:sparkline>
            <x14:sparkline>
              <xm:f>CB_Lcr!$GPJ121:$GPJ121</xm:f>
              <xm:sqref>GPJ121</xm:sqref>
            </x14:sparkline>
            <x14:sparkline>
              <xm:f>CB_Lcr!$GPK121:$GPK121</xm:f>
              <xm:sqref>GPK121</xm:sqref>
            </x14:sparkline>
            <x14:sparkline>
              <xm:f>CB_Lcr!$GPL121:$GPL121</xm:f>
              <xm:sqref>GPL121</xm:sqref>
            </x14:sparkline>
            <x14:sparkline>
              <xm:f>CB_Lcr!$GPM121:$GPM121</xm:f>
              <xm:sqref>GPM121</xm:sqref>
            </x14:sparkline>
            <x14:sparkline>
              <xm:f>CB_Lcr!$GPN121:$GPN121</xm:f>
              <xm:sqref>GPN121</xm:sqref>
            </x14:sparkline>
            <x14:sparkline>
              <xm:f>CB_Lcr!$GPO121:$GPO121</xm:f>
              <xm:sqref>GPO121</xm:sqref>
            </x14:sparkline>
            <x14:sparkline>
              <xm:f>CB_Lcr!$GPP121:$GPP121</xm:f>
              <xm:sqref>GPP121</xm:sqref>
            </x14:sparkline>
            <x14:sparkline>
              <xm:f>CB_Lcr!$GPQ121:$GPQ121</xm:f>
              <xm:sqref>GPQ121</xm:sqref>
            </x14:sparkline>
            <x14:sparkline>
              <xm:f>CB_Lcr!$GPR121:$GPR121</xm:f>
              <xm:sqref>GPR121</xm:sqref>
            </x14:sparkline>
            <x14:sparkline>
              <xm:f>CB_Lcr!$GPS121:$GPS121</xm:f>
              <xm:sqref>GPS121</xm:sqref>
            </x14:sparkline>
            <x14:sparkline>
              <xm:f>CB_Lcr!$GPT121:$GPT121</xm:f>
              <xm:sqref>GPT121</xm:sqref>
            </x14:sparkline>
            <x14:sparkline>
              <xm:f>CB_Lcr!$GPU121:$GPU121</xm:f>
              <xm:sqref>GPU121</xm:sqref>
            </x14:sparkline>
            <x14:sparkline>
              <xm:f>CB_Lcr!$GPV121:$GPV121</xm:f>
              <xm:sqref>GPV121</xm:sqref>
            </x14:sparkline>
            <x14:sparkline>
              <xm:f>CB_Lcr!$GPW121:$GPW121</xm:f>
              <xm:sqref>GPW121</xm:sqref>
            </x14:sparkline>
            <x14:sparkline>
              <xm:f>CB_Lcr!$GPX121:$GPX121</xm:f>
              <xm:sqref>GPX121</xm:sqref>
            </x14:sparkline>
            <x14:sparkline>
              <xm:f>CB_Lcr!$GPY121:$GPY121</xm:f>
              <xm:sqref>GPY121</xm:sqref>
            </x14:sparkline>
            <x14:sparkline>
              <xm:f>CB_Lcr!$GPZ121:$GPZ121</xm:f>
              <xm:sqref>GPZ121</xm:sqref>
            </x14:sparkline>
            <x14:sparkline>
              <xm:f>CB_Lcr!$GQA121:$GQA121</xm:f>
              <xm:sqref>GQA121</xm:sqref>
            </x14:sparkline>
            <x14:sparkline>
              <xm:f>CB_Lcr!$GQB121:$GQB121</xm:f>
              <xm:sqref>GQB121</xm:sqref>
            </x14:sparkline>
            <x14:sparkline>
              <xm:f>CB_Lcr!$GQC121:$GQC121</xm:f>
              <xm:sqref>GQC121</xm:sqref>
            </x14:sparkline>
            <x14:sparkline>
              <xm:f>CB_Lcr!$GQD121:$GQD121</xm:f>
              <xm:sqref>GQD121</xm:sqref>
            </x14:sparkline>
            <x14:sparkline>
              <xm:f>CB_Lcr!$GQE121:$GQE121</xm:f>
              <xm:sqref>GQE121</xm:sqref>
            </x14:sparkline>
            <x14:sparkline>
              <xm:f>CB_Lcr!$GQF121:$GQF121</xm:f>
              <xm:sqref>GQF121</xm:sqref>
            </x14:sparkline>
            <x14:sparkline>
              <xm:f>CB_Lcr!$GQG121:$GQG121</xm:f>
              <xm:sqref>GQG121</xm:sqref>
            </x14:sparkline>
            <x14:sparkline>
              <xm:f>CB_Lcr!$GQH121:$GQH121</xm:f>
              <xm:sqref>GQH121</xm:sqref>
            </x14:sparkline>
            <x14:sparkline>
              <xm:f>CB_Lcr!$GQI121:$GQI121</xm:f>
              <xm:sqref>GQI121</xm:sqref>
            </x14:sparkline>
            <x14:sparkline>
              <xm:f>CB_Lcr!$GQJ121:$GQJ121</xm:f>
              <xm:sqref>GQJ121</xm:sqref>
            </x14:sparkline>
            <x14:sparkline>
              <xm:f>CB_Lcr!$GQK121:$GQK121</xm:f>
              <xm:sqref>GQK121</xm:sqref>
            </x14:sparkline>
            <x14:sparkline>
              <xm:f>CB_Lcr!$GQL121:$GQL121</xm:f>
              <xm:sqref>GQL121</xm:sqref>
            </x14:sparkline>
            <x14:sparkline>
              <xm:f>CB_Lcr!$GQM121:$GQM121</xm:f>
              <xm:sqref>GQM121</xm:sqref>
            </x14:sparkline>
            <x14:sparkline>
              <xm:f>CB_Lcr!$GQN121:$GQN121</xm:f>
              <xm:sqref>GQN121</xm:sqref>
            </x14:sparkline>
            <x14:sparkline>
              <xm:f>CB_Lcr!$GQO121:$GQO121</xm:f>
              <xm:sqref>GQO121</xm:sqref>
            </x14:sparkline>
            <x14:sparkline>
              <xm:f>CB_Lcr!$GQP121:$GQP121</xm:f>
              <xm:sqref>GQP121</xm:sqref>
            </x14:sparkline>
            <x14:sparkline>
              <xm:f>CB_Lcr!$GQQ121:$GQQ121</xm:f>
              <xm:sqref>GQQ121</xm:sqref>
            </x14:sparkline>
            <x14:sparkline>
              <xm:f>CB_Lcr!$GQR121:$GQR121</xm:f>
              <xm:sqref>GQR121</xm:sqref>
            </x14:sparkline>
            <x14:sparkline>
              <xm:f>CB_Lcr!$GQS121:$GQS121</xm:f>
              <xm:sqref>GQS121</xm:sqref>
            </x14:sparkline>
            <x14:sparkline>
              <xm:f>CB_Lcr!$GQT121:$GQT121</xm:f>
              <xm:sqref>GQT121</xm:sqref>
            </x14:sparkline>
            <x14:sparkline>
              <xm:f>CB_Lcr!$GQU121:$GQU121</xm:f>
              <xm:sqref>GQU121</xm:sqref>
            </x14:sparkline>
            <x14:sparkline>
              <xm:f>CB_Lcr!$GQV121:$GQV121</xm:f>
              <xm:sqref>GQV121</xm:sqref>
            </x14:sparkline>
            <x14:sparkline>
              <xm:f>CB_Lcr!$GQW121:$GQW121</xm:f>
              <xm:sqref>GQW121</xm:sqref>
            </x14:sparkline>
            <x14:sparkline>
              <xm:f>CB_Lcr!$GQX121:$GQX121</xm:f>
              <xm:sqref>GQX121</xm:sqref>
            </x14:sparkline>
            <x14:sparkline>
              <xm:f>CB_Lcr!$GQY121:$GQY121</xm:f>
              <xm:sqref>GQY121</xm:sqref>
            </x14:sparkline>
            <x14:sparkline>
              <xm:f>CB_Lcr!$GQZ121:$GQZ121</xm:f>
              <xm:sqref>GQZ121</xm:sqref>
            </x14:sparkline>
            <x14:sparkline>
              <xm:f>CB_Lcr!$GRA121:$GRA121</xm:f>
              <xm:sqref>GRA121</xm:sqref>
            </x14:sparkline>
            <x14:sparkline>
              <xm:f>CB_Lcr!$GRB121:$GRB121</xm:f>
              <xm:sqref>GRB121</xm:sqref>
            </x14:sparkline>
            <x14:sparkline>
              <xm:f>CB_Lcr!$GRC121:$GRC121</xm:f>
              <xm:sqref>GRC121</xm:sqref>
            </x14:sparkline>
            <x14:sparkline>
              <xm:f>CB_Lcr!$GRD121:$GRD121</xm:f>
              <xm:sqref>GRD121</xm:sqref>
            </x14:sparkline>
            <x14:sparkline>
              <xm:f>CB_Lcr!$GRE121:$GRE121</xm:f>
              <xm:sqref>GRE121</xm:sqref>
            </x14:sparkline>
            <x14:sparkline>
              <xm:f>CB_Lcr!$GRF121:$GRF121</xm:f>
              <xm:sqref>GRF121</xm:sqref>
            </x14:sparkline>
            <x14:sparkline>
              <xm:f>CB_Lcr!$GRG121:$GRG121</xm:f>
              <xm:sqref>GRG121</xm:sqref>
            </x14:sparkline>
            <x14:sparkline>
              <xm:f>CB_Lcr!$GRH121:$GRH121</xm:f>
              <xm:sqref>GRH121</xm:sqref>
            </x14:sparkline>
            <x14:sparkline>
              <xm:f>CB_Lcr!$GRI121:$GRI121</xm:f>
              <xm:sqref>GRI121</xm:sqref>
            </x14:sparkline>
            <x14:sparkline>
              <xm:f>CB_Lcr!$GRJ121:$GRJ121</xm:f>
              <xm:sqref>GRJ121</xm:sqref>
            </x14:sparkline>
            <x14:sparkline>
              <xm:f>CB_Lcr!$GRK121:$GRK121</xm:f>
              <xm:sqref>GRK121</xm:sqref>
            </x14:sparkline>
            <x14:sparkline>
              <xm:f>CB_Lcr!$GRL121:$GRL121</xm:f>
              <xm:sqref>GRL121</xm:sqref>
            </x14:sparkline>
            <x14:sparkline>
              <xm:f>CB_Lcr!$GRM121:$GRM121</xm:f>
              <xm:sqref>GRM121</xm:sqref>
            </x14:sparkline>
            <x14:sparkline>
              <xm:f>CB_Lcr!$GRN121:$GRN121</xm:f>
              <xm:sqref>GRN121</xm:sqref>
            </x14:sparkline>
            <x14:sparkline>
              <xm:f>CB_Lcr!$GRO121:$GRO121</xm:f>
              <xm:sqref>GRO121</xm:sqref>
            </x14:sparkline>
            <x14:sparkline>
              <xm:f>CB_Lcr!$GRP121:$GRP121</xm:f>
              <xm:sqref>GRP121</xm:sqref>
            </x14:sparkline>
            <x14:sparkline>
              <xm:f>CB_Lcr!$GRQ121:$GRQ121</xm:f>
              <xm:sqref>GRQ121</xm:sqref>
            </x14:sparkline>
            <x14:sparkline>
              <xm:f>CB_Lcr!$GRR121:$GRR121</xm:f>
              <xm:sqref>GRR121</xm:sqref>
            </x14:sparkline>
            <x14:sparkline>
              <xm:f>CB_Lcr!$GRS121:$GRS121</xm:f>
              <xm:sqref>GRS121</xm:sqref>
            </x14:sparkline>
            <x14:sparkline>
              <xm:f>CB_Lcr!$GRT121:$GRT121</xm:f>
              <xm:sqref>GRT121</xm:sqref>
            </x14:sparkline>
            <x14:sparkline>
              <xm:f>CB_Lcr!$GRU121:$GRU121</xm:f>
              <xm:sqref>GRU121</xm:sqref>
            </x14:sparkline>
            <x14:sparkline>
              <xm:f>CB_Lcr!$GRV121:$GRV121</xm:f>
              <xm:sqref>GRV121</xm:sqref>
            </x14:sparkline>
            <x14:sparkline>
              <xm:f>CB_Lcr!$GRW121:$GRW121</xm:f>
              <xm:sqref>GRW121</xm:sqref>
            </x14:sparkline>
            <x14:sparkline>
              <xm:f>CB_Lcr!$GRX121:$GRX121</xm:f>
              <xm:sqref>GRX121</xm:sqref>
            </x14:sparkline>
            <x14:sparkline>
              <xm:f>CB_Lcr!$GRY121:$GRY121</xm:f>
              <xm:sqref>GRY121</xm:sqref>
            </x14:sparkline>
            <x14:sparkline>
              <xm:f>CB_Lcr!$GRZ121:$GRZ121</xm:f>
              <xm:sqref>GRZ121</xm:sqref>
            </x14:sparkline>
            <x14:sparkline>
              <xm:f>CB_Lcr!$GSA121:$GSA121</xm:f>
              <xm:sqref>GSA121</xm:sqref>
            </x14:sparkline>
            <x14:sparkline>
              <xm:f>CB_Lcr!$GSB121:$GSB121</xm:f>
              <xm:sqref>GSB121</xm:sqref>
            </x14:sparkline>
            <x14:sparkline>
              <xm:f>CB_Lcr!$GSC121:$GSC121</xm:f>
              <xm:sqref>GSC121</xm:sqref>
            </x14:sparkline>
            <x14:sparkline>
              <xm:f>CB_Lcr!$GSD121:$GSD121</xm:f>
              <xm:sqref>GSD121</xm:sqref>
            </x14:sparkline>
            <x14:sparkline>
              <xm:f>CB_Lcr!$GSE121:$GSE121</xm:f>
              <xm:sqref>GSE121</xm:sqref>
            </x14:sparkline>
            <x14:sparkline>
              <xm:f>CB_Lcr!$GSF121:$GSF121</xm:f>
              <xm:sqref>GSF121</xm:sqref>
            </x14:sparkline>
            <x14:sparkline>
              <xm:f>CB_Lcr!$GSG121:$GSG121</xm:f>
              <xm:sqref>GSG121</xm:sqref>
            </x14:sparkline>
            <x14:sparkline>
              <xm:f>CB_Lcr!$GSH121:$GSH121</xm:f>
              <xm:sqref>GSH121</xm:sqref>
            </x14:sparkline>
            <x14:sparkline>
              <xm:f>CB_Lcr!$GSI121:$GSI121</xm:f>
              <xm:sqref>GSI121</xm:sqref>
            </x14:sparkline>
            <x14:sparkline>
              <xm:f>CB_Lcr!$GSJ121:$GSJ121</xm:f>
              <xm:sqref>GSJ121</xm:sqref>
            </x14:sparkline>
            <x14:sparkline>
              <xm:f>CB_Lcr!$GSK121:$GSK121</xm:f>
              <xm:sqref>GSK121</xm:sqref>
            </x14:sparkline>
            <x14:sparkline>
              <xm:f>CB_Lcr!$GSL121:$GSL121</xm:f>
              <xm:sqref>GSL121</xm:sqref>
            </x14:sparkline>
            <x14:sparkline>
              <xm:f>CB_Lcr!$GSM121:$GSM121</xm:f>
              <xm:sqref>GSM121</xm:sqref>
            </x14:sparkline>
            <x14:sparkline>
              <xm:f>CB_Lcr!$GSN121:$GSN121</xm:f>
              <xm:sqref>GSN121</xm:sqref>
            </x14:sparkline>
            <x14:sparkline>
              <xm:f>CB_Lcr!$GSO121:$GSO121</xm:f>
              <xm:sqref>GSO121</xm:sqref>
            </x14:sparkline>
            <x14:sparkline>
              <xm:f>CB_Lcr!$GSP121:$GSP121</xm:f>
              <xm:sqref>GSP121</xm:sqref>
            </x14:sparkline>
            <x14:sparkline>
              <xm:f>CB_Lcr!$GSQ121:$GSQ121</xm:f>
              <xm:sqref>GSQ121</xm:sqref>
            </x14:sparkline>
            <x14:sparkline>
              <xm:f>CB_Lcr!$GSR121:$GSR121</xm:f>
              <xm:sqref>GSR121</xm:sqref>
            </x14:sparkline>
            <x14:sparkline>
              <xm:f>CB_Lcr!$GSS121:$GSS121</xm:f>
              <xm:sqref>GSS121</xm:sqref>
            </x14:sparkline>
            <x14:sparkline>
              <xm:f>CB_Lcr!$GST121:$GST121</xm:f>
              <xm:sqref>GST121</xm:sqref>
            </x14:sparkline>
            <x14:sparkline>
              <xm:f>CB_Lcr!$GSU121:$GSU121</xm:f>
              <xm:sqref>GSU121</xm:sqref>
            </x14:sparkline>
            <x14:sparkline>
              <xm:f>CB_Lcr!$GSV121:$GSV121</xm:f>
              <xm:sqref>GSV121</xm:sqref>
            </x14:sparkline>
            <x14:sparkline>
              <xm:f>CB_Lcr!$GSW121:$GSW121</xm:f>
              <xm:sqref>GSW121</xm:sqref>
            </x14:sparkline>
            <x14:sparkline>
              <xm:f>CB_Lcr!$GSX121:$GSX121</xm:f>
              <xm:sqref>GSX121</xm:sqref>
            </x14:sparkline>
            <x14:sparkline>
              <xm:f>CB_Lcr!$GSY121:$GSY121</xm:f>
              <xm:sqref>GSY121</xm:sqref>
            </x14:sparkline>
            <x14:sparkline>
              <xm:f>CB_Lcr!$GSZ121:$GSZ121</xm:f>
              <xm:sqref>GSZ121</xm:sqref>
            </x14:sparkline>
            <x14:sparkline>
              <xm:f>CB_Lcr!$GTA121:$GTA121</xm:f>
              <xm:sqref>GTA121</xm:sqref>
            </x14:sparkline>
            <x14:sparkline>
              <xm:f>CB_Lcr!$GTB121:$GTB121</xm:f>
              <xm:sqref>GTB121</xm:sqref>
            </x14:sparkline>
            <x14:sparkline>
              <xm:f>CB_Lcr!$GTC121:$GTC121</xm:f>
              <xm:sqref>GTC121</xm:sqref>
            </x14:sparkline>
            <x14:sparkline>
              <xm:f>CB_Lcr!$GTD121:$GTD121</xm:f>
              <xm:sqref>GTD121</xm:sqref>
            </x14:sparkline>
            <x14:sparkline>
              <xm:f>CB_Lcr!$GTE121:$GTE121</xm:f>
              <xm:sqref>GTE121</xm:sqref>
            </x14:sparkline>
            <x14:sparkline>
              <xm:f>CB_Lcr!$GTF121:$GTF121</xm:f>
              <xm:sqref>GTF121</xm:sqref>
            </x14:sparkline>
            <x14:sparkline>
              <xm:f>CB_Lcr!$GTG121:$GTG121</xm:f>
              <xm:sqref>GTG121</xm:sqref>
            </x14:sparkline>
            <x14:sparkline>
              <xm:f>CB_Lcr!$GTH121:$GTH121</xm:f>
              <xm:sqref>GTH121</xm:sqref>
            </x14:sparkline>
            <x14:sparkline>
              <xm:f>CB_Lcr!$GTI121:$GTI121</xm:f>
              <xm:sqref>GTI121</xm:sqref>
            </x14:sparkline>
            <x14:sparkline>
              <xm:f>CB_Lcr!$GTJ121:$GTJ121</xm:f>
              <xm:sqref>GTJ121</xm:sqref>
            </x14:sparkline>
            <x14:sparkline>
              <xm:f>CB_Lcr!$GTK121:$GTK121</xm:f>
              <xm:sqref>GTK121</xm:sqref>
            </x14:sparkline>
            <x14:sparkline>
              <xm:f>CB_Lcr!$GTL121:$GTL121</xm:f>
              <xm:sqref>GTL121</xm:sqref>
            </x14:sparkline>
            <x14:sparkline>
              <xm:f>CB_Lcr!$GTM121:$GTM121</xm:f>
              <xm:sqref>GTM121</xm:sqref>
            </x14:sparkline>
            <x14:sparkline>
              <xm:f>CB_Lcr!$GTN121:$GTN121</xm:f>
              <xm:sqref>GTN121</xm:sqref>
            </x14:sparkline>
            <x14:sparkline>
              <xm:f>CB_Lcr!$GTO121:$GTO121</xm:f>
              <xm:sqref>GTO121</xm:sqref>
            </x14:sparkline>
            <x14:sparkline>
              <xm:f>CB_Lcr!$GTP121:$GTP121</xm:f>
              <xm:sqref>GTP121</xm:sqref>
            </x14:sparkline>
            <x14:sparkline>
              <xm:f>CB_Lcr!$GTQ121:$GTQ121</xm:f>
              <xm:sqref>GTQ121</xm:sqref>
            </x14:sparkline>
            <x14:sparkline>
              <xm:f>CB_Lcr!$GTR121:$GTR121</xm:f>
              <xm:sqref>GTR121</xm:sqref>
            </x14:sparkline>
            <x14:sparkline>
              <xm:f>CB_Lcr!$GTS121:$GTS121</xm:f>
              <xm:sqref>GTS121</xm:sqref>
            </x14:sparkline>
            <x14:sparkline>
              <xm:f>CB_Lcr!$GTT121:$GTT121</xm:f>
              <xm:sqref>GTT121</xm:sqref>
            </x14:sparkline>
            <x14:sparkline>
              <xm:f>CB_Lcr!$GTU121:$GTU121</xm:f>
              <xm:sqref>GTU121</xm:sqref>
            </x14:sparkline>
            <x14:sparkline>
              <xm:f>CB_Lcr!$GTV121:$GTV121</xm:f>
              <xm:sqref>GTV121</xm:sqref>
            </x14:sparkline>
            <x14:sparkline>
              <xm:f>CB_Lcr!$GTW121:$GTW121</xm:f>
              <xm:sqref>GTW121</xm:sqref>
            </x14:sparkline>
            <x14:sparkline>
              <xm:f>CB_Lcr!$GTX121:$GTX121</xm:f>
              <xm:sqref>GTX121</xm:sqref>
            </x14:sparkline>
            <x14:sparkline>
              <xm:f>CB_Lcr!$GTY121:$GTY121</xm:f>
              <xm:sqref>GTY121</xm:sqref>
            </x14:sparkline>
            <x14:sparkline>
              <xm:f>CB_Lcr!$GTZ121:$GTZ121</xm:f>
              <xm:sqref>GTZ121</xm:sqref>
            </x14:sparkline>
            <x14:sparkline>
              <xm:f>CB_Lcr!$GUA121:$GUA121</xm:f>
              <xm:sqref>GUA121</xm:sqref>
            </x14:sparkline>
            <x14:sparkline>
              <xm:f>CB_Lcr!$GUB121:$GUB121</xm:f>
              <xm:sqref>GUB121</xm:sqref>
            </x14:sparkline>
            <x14:sparkline>
              <xm:f>CB_Lcr!$GUC121:$GUC121</xm:f>
              <xm:sqref>GUC121</xm:sqref>
            </x14:sparkline>
            <x14:sparkline>
              <xm:f>CB_Lcr!$GUD121:$GUD121</xm:f>
              <xm:sqref>GUD121</xm:sqref>
            </x14:sparkline>
            <x14:sparkline>
              <xm:f>CB_Lcr!$GUE121:$GUE121</xm:f>
              <xm:sqref>GUE121</xm:sqref>
            </x14:sparkline>
            <x14:sparkline>
              <xm:f>CB_Lcr!$GUF121:$GUF121</xm:f>
              <xm:sqref>GUF121</xm:sqref>
            </x14:sparkline>
            <x14:sparkline>
              <xm:f>CB_Lcr!$GUG121:$GUG121</xm:f>
              <xm:sqref>GUG121</xm:sqref>
            </x14:sparkline>
            <x14:sparkline>
              <xm:f>CB_Lcr!$GUH121:$GUH121</xm:f>
              <xm:sqref>GUH121</xm:sqref>
            </x14:sparkline>
            <x14:sparkline>
              <xm:f>CB_Lcr!$GUI121:$GUI121</xm:f>
              <xm:sqref>GUI121</xm:sqref>
            </x14:sparkline>
            <x14:sparkline>
              <xm:f>CB_Lcr!$GUJ121:$GUJ121</xm:f>
              <xm:sqref>GUJ121</xm:sqref>
            </x14:sparkline>
            <x14:sparkline>
              <xm:f>CB_Lcr!$GUK121:$GUK121</xm:f>
              <xm:sqref>GUK121</xm:sqref>
            </x14:sparkline>
            <x14:sparkline>
              <xm:f>CB_Lcr!$GUL121:$GUL121</xm:f>
              <xm:sqref>GUL121</xm:sqref>
            </x14:sparkline>
            <x14:sparkline>
              <xm:f>CB_Lcr!$GUM121:$GUM121</xm:f>
              <xm:sqref>GUM121</xm:sqref>
            </x14:sparkline>
            <x14:sparkline>
              <xm:f>CB_Lcr!$GUN121:$GUN121</xm:f>
              <xm:sqref>GUN121</xm:sqref>
            </x14:sparkline>
            <x14:sparkline>
              <xm:f>CB_Lcr!$GUO121:$GUO121</xm:f>
              <xm:sqref>GUO121</xm:sqref>
            </x14:sparkline>
            <x14:sparkline>
              <xm:f>CB_Lcr!$GUP121:$GUP121</xm:f>
              <xm:sqref>GUP121</xm:sqref>
            </x14:sparkline>
            <x14:sparkline>
              <xm:f>CB_Lcr!$GUQ121:$GUQ121</xm:f>
              <xm:sqref>GUQ121</xm:sqref>
            </x14:sparkline>
            <x14:sparkline>
              <xm:f>CB_Lcr!$GUR121:$GUR121</xm:f>
              <xm:sqref>GUR121</xm:sqref>
            </x14:sparkline>
            <x14:sparkline>
              <xm:f>CB_Lcr!$GUS121:$GUS121</xm:f>
              <xm:sqref>GUS121</xm:sqref>
            </x14:sparkline>
            <x14:sparkline>
              <xm:f>CB_Lcr!$GUT121:$GUT121</xm:f>
              <xm:sqref>GUT121</xm:sqref>
            </x14:sparkline>
            <x14:sparkline>
              <xm:f>CB_Lcr!$GUU121:$GUU121</xm:f>
              <xm:sqref>GUU121</xm:sqref>
            </x14:sparkline>
            <x14:sparkline>
              <xm:f>CB_Lcr!$GUV121:$GUV121</xm:f>
              <xm:sqref>GUV121</xm:sqref>
            </x14:sparkline>
            <x14:sparkline>
              <xm:f>CB_Lcr!$GUW121:$GUW121</xm:f>
              <xm:sqref>GUW121</xm:sqref>
            </x14:sparkline>
            <x14:sparkline>
              <xm:f>CB_Lcr!$GUX121:$GUX121</xm:f>
              <xm:sqref>GUX121</xm:sqref>
            </x14:sparkline>
            <x14:sparkline>
              <xm:f>CB_Lcr!$GUY121:$GUY121</xm:f>
              <xm:sqref>GUY121</xm:sqref>
            </x14:sparkline>
            <x14:sparkline>
              <xm:f>CB_Lcr!$GUZ121:$GUZ121</xm:f>
              <xm:sqref>GUZ121</xm:sqref>
            </x14:sparkline>
            <x14:sparkline>
              <xm:f>CB_Lcr!$GVA121:$GVA121</xm:f>
              <xm:sqref>GVA121</xm:sqref>
            </x14:sparkline>
            <x14:sparkline>
              <xm:f>CB_Lcr!$GVB121:$GVB121</xm:f>
              <xm:sqref>GVB121</xm:sqref>
            </x14:sparkline>
            <x14:sparkline>
              <xm:f>CB_Lcr!$GVC121:$GVC121</xm:f>
              <xm:sqref>GVC121</xm:sqref>
            </x14:sparkline>
            <x14:sparkline>
              <xm:f>CB_Lcr!$GVD121:$GVD121</xm:f>
              <xm:sqref>GVD121</xm:sqref>
            </x14:sparkline>
            <x14:sparkline>
              <xm:f>CB_Lcr!$GVE121:$GVE121</xm:f>
              <xm:sqref>GVE121</xm:sqref>
            </x14:sparkline>
            <x14:sparkline>
              <xm:f>CB_Lcr!$GVF121:$GVF121</xm:f>
              <xm:sqref>GVF121</xm:sqref>
            </x14:sparkline>
            <x14:sparkline>
              <xm:f>CB_Lcr!$GVG121:$GVG121</xm:f>
              <xm:sqref>GVG121</xm:sqref>
            </x14:sparkline>
            <x14:sparkline>
              <xm:f>CB_Lcr!$GVH121:$GVH121</xm:f>
              <xm:sqref>GVH121</xm:sqref>
            </x14:sparkline>
            <x14:sparkline>
              <xm:f>CB_Lcr!$GVI121:$GVI121</xm:f>
              <xm:sqref>GVI121</xm:sqref>
            </x14:sparkline>
            <x14:sparkline>
              <xm:f>CB_Lcr!$GVJ121:$GVJ121</xm:f>
              <xm:sqref>GVJ121</xm:sqref>
            </x14:sparkline>
            <x14:sparkline>
              <xm:f>CB_Lcr!$GVK121:$GVK121</xm:f>
              <xm:sqref>GVK121</xm:sqref>
            </x14:sparkline>
            <x14:sparkline>
              <xm:f>CB_Lcr!$GVL121:$GVL121</xm:f>
              <xm:sqref>GVL121</xm:sqref>
            </x14:sparkline>
            <x14:sparkline>
              <xm:f>CB_Lcr!$GVM121:$GVM121</xm:f>
              <xm:sqref>GVM121</xm:sqref>
            </x14:sparkline>
            <x14:sparkline>
              <xm:f>CB_Lcr!$GVN121:$GVN121</xm:f>
              <xm:sqref>GVN121</xm:sqref>
            </x14:sparkline>
            <x14:sparkline>
              <xm:f>CB_Lcr!$GVO121:$GVO121</xm:f>
              <xm:sqref>GVO121</xm:sqref>
            </x14:sparkline>
            <x14:sparkline>
              <xm:f>CB_Lcr!$GVP121:$GVP121</xm:f>
              <xm:sqref>GVP121</xm:sqref>
            </x14:sparkline>
            <x14:sparkline>
              <xm:f>CB_Lcr!$GVQ121:$GVQ121</xm:f>
              <xm:sqref>GVQ121</xm:sqref>
            </x14:sparkline>
            <x14:sparkline>
              <xm:f>CB_Lcr!$GVR121:$GVR121</xm:f>
              <xm:sqref>GVR121</xm:sqref>
            </x14:sparkline>
            <x14:sparkline>
              <xm:f>CB_Lcr!$GVS121:$GVS121</xm:f>
              <xm:sqref>GVS121</xm:sqref>
            </x14:sparkline>
            <x14:sparkline>
              <xm:f>CB_Lcr!$GVT121:$GVT121</xm:f>
              <xm:sqref>GVT121</xm:sqref>
            </x14:sparkline>
            <x14:sparkline>
              <xm:f>CB_Lcr!$GVU121:$GVU121</xm:f>
              <xm:sqref>GVU121</xm:sqref>
            </x14:sparkline>
            <x14:sparkline>
              <xm:f>CB_Lcr!$GVV121:$GVV121</xm:f>
              <xm:sqref>GVV121</xm:sqref>
            </x14:sparkline>
            <x14:sparkline>
              <xm:f>CB_Lcr!$GVW121:$GVW121</xm:f>
              <xm:sqref>GVW121</xm:sqref>
            </x14:sparkline>
            <x14:sparkline>
              <xm:f>CB_Lcr!$GVX121:$GVX121</xm:f>
              <xm:sqref>GVX121</xm:sqref>
            </x14:sparkline>
            <x14:sparkline>
              <xm:f>CB_Lcr!$GVY121:$GVY121</xm:f>
              <xm:sqref>GVY121</xm:sqref>
            </x14:sparkline>
            <x14:sparkline>
              <xm:f>CB_Lcr!$GVZ121:$GVZ121</xm:f>
              <xm:sqref>GVZ121</xm:sqref>
            </x14:sparkline>
            <x14:sparkline>
              <xm:f>CB_Lcr!$GWA121:$GWA121</xm:f>
              <xm:sqref>GWA121</xm:sqref>
            </x14:sparkline>
            <x14:sparkline>
              <xm:f>CB_Lcr!$GWB121:$GWB121</xm:f>
              <xm:sqref>GWB121</xm:sqref>
            </x14:sparkline>
            <x14:sparkline>
              <xm:f>CB_Lcr!$GWC121:$GWC121</xm:f>
              <xm:sqref>GWC121</xm:sqref>
            </x14:sparkline>
            <x14:sparkline>
              <xm:f>CB_Lcr!$GWD121:$GWD121</xm:f>
              <xm:sqref>GWD121</xm:sqref>
            </x14:sparkline>
            <x14:sparkline>
              <xm:f>CB_Lcr!$GWE121:$GWE121</xm:f>
              <xm:sqref>GWE121</xm:sqref>
            </x14:sparkline>
            <x14:sparkline>
              <xm:f>CB_Lcr!$GWF121:$GWF121</xm:f>
              <xm:sqref>GWF121</xm:sqref>
            </x14:sparkline>
            <x14:sparkline>
              <xm:f>CB_Lcr!$GWG121:$GWG121</xm:f>
              <xm:sqref>GWG121</xm:sqref>
            </x14:sparkline>
            <x14:sparkline>
              <xm:f>CB_Lcr!$GWH121:$GWH121</xm:f>
              <xm:sqref>GWH121</xm:sqref>
            </x14:sparkline>
            <x14:sparkline>
              <xm:f>CB_Lcr!$GWI121:$GWI121</xm:f>
              <xm:sqref>GWI121</xm:sqref>
            </x14:sparkline>
            <x14:sparkline>
              <xm:f>CB_Lcr!$GWJ121:$GWJ121</xm:f>
              <xm:sqref>GWJ121</xm:sqref>
            </x14:sparkline>
            <x14:sparkline>
              <xm:f>CB_Lcr!$GWK121:$GWK121</xm:f>
              <xm:sqref>GWK121</xm:sqref>
            </x14:sparkline>
            <x14:sparkline>
              <xm:f>CB_Lcr!$GWL121:$GWL121</xm:f>
              <xm:sqref>GWL121</xm:sqref>
            </x14:sparkline>
            <x14:sparkline>
              <xm:f>CB_Lcr!$GWM121:$GWM121</xm:f>
              <xm:sqref>GWM121</xm:sqref>
            </x14:sparkline>
            <x14:sparkline>
              <xm:f>CB_Lcr!$GWN121:$GWN121</xm:f>
              <xm:sqref>GWN121</xm:sqref>
            </x14:sparkline>
            <x14:sparkline>
              <xm:f>CB_Lcr!$GWO121:$GWO121</xm:f>
              <xm:sqref>GWO121</xm:sqref>
            </x14:sparkline>
            <x14:sparkline>
              <xm:f>CB_Lcr!$GWP121:$GWP121</xm:f>
              <xm:sqref>GWP121</xm:sqref>
            </x14:sparkline>
            <x14:sparkline>
              <xm:f>CB_Lcr!$GWQ121:$GWQ121</xm:f>
              <xm:sqref>GWQ121</xm:sqref>
            </x14:sparkline>
            <x14:sparkline>
              <xm:f>CB_Lcr!$GWR121:$GWR121</xm:f>
              <xm:sqref>GWR121</xm:sqref>
            </x14:sparkline>
            <x14:sparkline>
              <xm:f>CB_Lcr!$GWS121:$GWS121</xm:f>
              <xm:sqref>GWS121</xm:sqref>
            </x14:sparkline>
            <x14:sparkline>
              <xm:f>CB_Lcr!$GWT121:$GWT121</xm:f>
              <xm:sqref>GWT121</xm:sqref>
            </x14:sparkline>
            <x14:sparkline>
              <xm:f>CB_Lcr!$GWU121:$GWU121</xm:f>
              <xm:sqref>GWU121</xm:sqref>
            </x14:sparkline>
            <x14:sparkline>
              <xm:f>CB_Lcr!$GWV121:$GWV121</xm:f>
              <xm:sqref>GWV121</xm:sqref>
            </x14:sparkline>
            <x14:sparkline>
              <xm:f>CB_Lcr!$GWW121:$GWW121</xm:f>
              <xm:sqref>GWW121</xm:sqref>
            </x14:sparkline>
            <x14:sparkline>
              <xm:f>CB_Lcr!$GWX121:$GWX121</xm:f>
              <xm:sqref>GWX121</xm:sqref>
            </x14:sparkline>
            <x14:sparkline>
              <xm:f>CB_Lcr!$GWY121:$GWY121</xm:f>
              <xm:sqref>GWY121</xm:sqref>
            </x14:sparkline>
            <x14:sparkline>
              <xm:f>CB_Lcr!$GWZ121:$GWZ121</xm:f>
              <xm:sqref>GWZ121</xm:sqref>
            </x14:sparkline>
            <x14:sparkline>
              <xm:f>CB_Lcr!$GXA121:$GXA121</xm:f>
              <xm:sqref>GXA121</xm:sqref>
            </x14:sparkline>
            <x14:sparkline>
              <xm:f>CB_Lcr!$GXB121:$GXB121</xm:f>
              <xm:sqref>GXB121</xm:sqref>
            </x14:sparkline>
            <x14:sparkline>
              <xm:f>CB_Lcr!$GXC121:$GXC121</xm:f>
              <xm:sqref>GXC121</xm:sqref>
            </x14:sparkline>
            <x14:sparkline>
              <xm:f>CB_Lcr!$GXD121:$GXD121</xm:f>
              <xm:sqref>GXD121</xm:sqref>
            </x14:sparkline>
            <x14:sparkline>
              <xm:f>CB_Lcr!$GXE121:$GXE121</xm:f>
              <xm:sqref>GXE121</xm:sqref>
            </x14:sparkline>
            <x14:sparkline>
              <xm:f>CB_Lcr!$GXF121:$GXF121</xm:f>
              <xm:sqref>GXF121</xm:sqref>
            </x14:sparkline>
            <x14:sparkline>
              <xm:f>CB_Lcr!$GXG121:$GXG121</xm:f>
              <xm:sqref>GXG121</xm:sqref>
            </x14:sparkline>
            <x14:sparkline>
              <xm:f>CB_Lcr!$GXH121:$GXH121</xm:f>
              <xm:sqref>GXH121</xm:sqref>
            </x14:sparkline>
            <x14:sparkline>
              <xm:f>CB_Lcr!$GXI121:$GXI121</xm:f>
              <xm:sqref>GXI121</xm:sqref>
            </x14:sparkline>
            <x14:sparkline>
              <xm:f>CB_Lcr!$GXJ121:$GXJ121</xm:f>
              <xm:sqref>GXJ121</xm:sqref>
            </x14:sparkline>
            <x14:sparkline>
              <xm:f>CB_Lcr!$GXK121:$GXK121</xm:f>
              <xm:sqref>GXK121</xm:sqref>
            </x14:sparkline>
            <x14:sparkline>
              <xm:f>CB_Lcr!$GXL121:$GXL121</xm:f>
              <xm:sqref>GXL121</xm:sqref>
            </x14:sparkline>
            <x14:sparkline>
              <xm:f>CB_Lcr!$GXM121:$GXM121</xm:f>
              <xm:sqref>GXM121</xm:sqref>
            </x14:sparkline>
            <x14:sparkline>
              <xm:f>CB_Lcr!$GXN121:$GXN121</xm:f>
              <xm:sqref>GXN121</xm:sqref>
            </x14:sparkline>
            <x14:sparkline>
              <xm:f>CB_Lcr!$GXO121:$GXO121</xm:f>
              <xm:sqref>GXO121</xm:sqref>
            </x14:sparkline>
            <x14:sparkline>
              <xm:f>CB_Lcr!$GXP121:$GXP121</xm:f>
              <xm:sqref>GXP121</xm:sqref>
            </x14:sparkline>
            <x14:sparkline>
              <xm:f>CB_Lcr!$GXQ121:$GXQ121</xm:f>
              <xm:sqref>GXQ121</xm:sqref>
            </x14:sparkline>
            <x14:sparkline>
              <xm:f>CB_Lcr!$GXR121:$GXR121</xm:f>
              <xm:sqref>GXR121</xm:sqref>
            </x14:sparkline>
            <x14:sparkline>
              <xm:f>CB_Lcr!$GXS121:$GXS121</xm:f>
              <xm:sqref>GXS121</xm:sqref>
            </x14:sparkline>
            <x14:sparkline>
              <xm:f>CB_Lcr!$GXT121:$GXT121</xm:f>
              <xm:sqref>GXT121</xm:sqref>
            </x14:sparkline>
            <x14:sparkline>
              <xm:f>CB_Lcr!$GXU121:$GXU121</xm:f>
              <xm:sqref>GXU121</xm:sqref>
            </x14:sparkline>
            <x14:sparkline>
              <xm:f>CB_Lcr!$GXV121:$GXV121</xm:f>
              <xm:sqref>GXV121</xm:sqref>
            </x14:sparkline>
            <x14:sparkline>
              <xm:f>CB_Lcr!$GXW121:$GXW121</xm:f>
              <xm:sqref>GXW121</xm:sqref>
            </x14:sparkline>
            <x14:sparkline>
              <xm:f>CB_Lcr!$GXX121:$GXX121</xm:f>
              <xm:sqref>GXX121</xm:sqref>
            </x14:sparkline>
            <x14:sparkline>
              <xm:f>CB_Lcr!$GXY121:$GXY121</xm:f>
              <xm:sqref>GXY121</xm:sqref>
            </x14:sparkline>
            <x14:sparkline>
              <xm:f>CB_Lcr!$GXZ121:$GXZ121</xm:f>
              <xm:sqref>GXZ121</xm:sqref>
            </x14:sparkline>
            <x14:sparkline>
              <xm:f>CB_Lcr!$GYA121:$GYA121</xm:f>
              <xm:sqref>GYA121</xm:sqref>
            </x14:sparkline>
            <x14:sparkline>
              <xm:f>CB_Lcr!$GYB121:$GYB121</xm:f>
              <xm:sqref>GYB121</xm:sqref>
            </x14:sparkline>
            <x14:sparkline>
              <xm:f>CB_Lcr!$GYC121:$GYC121</xm:f>
              <xm:sqref>GYC121</xm:sqref>
            </x14:sparkline>
            <x14:sparkline>
              <xm:f>CB_Lcr!$GYD121:$GYD121</xm:f>
              <xm:sqref>GYD121</xm:sqref>
            </x14:sparkline>
            <x14:sparkline>
              <xm:f>CB_Lcr!$GYE121:$GYE121</xm:f>
              <xm:sqref>GYE121</xm:sqref>
            </x14:sparkline>
            <x14:sparkline>
              <xm:f>CB_Lcr!$GYF121:$GYF121</xm:f>
              <xm:sqref>GYF121</xm:sqref>
            </x14:sparkline>
            <x14:sparkline>
              <xm:f>CB_Lcr!$GYG121:$GYG121</xm:f>
              <xm:sqref>GYG121</xm:sqref>
            </x14:sparkline>
            <x14:sparkline>
              <xm:f>CB_Lcr!$GYH121:$GYH121</xm:f>
              <xm:sqref>GYH121</xm:sqref>
            </x14:sparkline>
            <x14:sparkline>
              <xm:f>CB_Lcr!$GYI121:$GYI121</xm:f>
              <xm:sqref>GYI121</xm:sqref>
            </x14:sparkline>
            <x14:sparkline>
              <xm:f>CB_Lcr!$GYJ121:$GYJ121</xm:f>
              <xm:sqref>GYJ121</xm:sqref>
            </x14:sparkline>
            <x14:sparkline>
              <xm:f>CB_Lcr!$GYK121:$GYK121</xm:f>
              <xm:sqref>GYK121</xm:sqref>
            </x14:sparkline>
            <x14:sparkline>
              <xm:f>CB_Lcr!$GYL121:$GYL121</xm:f>
              <xm:sqref>GYL121</xm:sqref>
            </x14:sparkline>
            <x14:sparkline>
              <xm:f>CB_Lcr!$GYM121:$GYM121</xm:f>
              <xm:sqref>GYM121</xm:sqref>
            </x14:sparkline>
            <x14:sparkline>
              <xm:f>CB_Lcr!$GYN121:$GYN121</xm:f>
              <xm:sqref>GYN121</xm:sqref>
            </x14:sparkline>
            <x14:sparkline>
              <xm:f>CB_Lcr!$GYO121:$GYO121</xm:f>
              <xm:sqref>GYO121</xm:sqref>
            </x14:sparkline>
            <x14:sparkline>
              <xm:f>CB_Lcr!$GYP121:$GYP121</xm:f>
              <xm:sqref>GYP121</xm:sqref>
            </x14:sparkline>
            <x14:sparkline>
              <xm:f>CB_Lcr!$GYQ121:$GYQ121</xm:f>
              <xm:sqref>GYQ121</xm:sqref>
            </x14:sparkline>
            <x14:sparkline>
              <xm:f>CB_Lcr!$GYR121:$GYR121</xm:f>
              <xm:sqref>GYR121</xm:sqref>
            </x14:sparkline>
            <x14:sparkline>
              <xm:f>CB_Lcr!$GYS121:$GYS121</xm:f>
              <xm:sqref>GYS121</xm:sqref>
            </x14:sparkline>
            <x14:sparkline>
              <xm:f>CB_Lcr!$GYT121:$GYT121</xm:f>
              <xm:sqref>GYT121</xm:sqref>
            </x14:sparkline>
            <x14:sparkline>
              <xm:f>CB_Lcr!$GYU121:$GYU121</xm:f>
              <xm:sqref>GYU121</xm:sqref>
            </x14:sparkline>
            <x14:sparkline>
              <xm:f>CB_Lcr!$GYV121:$GYV121</xm:f>
              <xm:sqref>GYV121</xm:sqref>
            </x14:sparkline>
            <x14:sparkline>
              <xm:f>CB_Lcr!$GYW121:$GYW121</xm:f>
              <xm:sqref>GYW121</xm:sqref>
            </x14:sparkline>
            <x14:sparkline>
              <xm:f>CB_Lcr!$GYX121:$GYX121</xm:f>
              <xm:sqref>GYX121</xm:sqref>
            </x14:sparkline>
            <x14:sparkline>
              <xm:f>CB_Lcr!$GYY121:$GYY121</xm:f>
              <xm:sqref>GYY121</xm:sqref>
            </x14:sparkline>
            <x14:sparkline>
              <xm:f>CB_Lcr!$GYZ121:$GYZ121</xm:f>
              <xm:sqref>GYZ121</xm:sqref>
            </x14:sparkline>
            <x14:sparkline>
              <xm:f>CB_Lcr!$GZA121:$GZA121</xm:f>
              <xm:sqref>GZA121</xm:sqref>
            </x14:sparkline>
            <x14:sparkline>
              <xm:f>CB_Lcr!$GZB121:$GZB121</xm:f>
              <xm:sqref>GZB121</xm:sqref>
            </x14:sparkline>
            <x14:sparkline>
              <xm:f>CB_Lcr!$GZC121:$GZC121</xm:f>
              <xm:sqref>GZC121</xm:sqref>
            </x14:sparkline>
            <x14:sparkline>
              <xm:f>CB_Lcr!$GZD121:$GZD121</xm:f>
              <xm:sqref>GZD121</xm:sqref>
            </x14:sparkline>
            <x14:sparkline>
              <xm:f>CB_Lcr!$GZE121:$GZE121</xm:f>
              <xm:sqref>GZE121</xm:sqref>
            </x14:sparkline>
            <x14:sparkline>
              <xm:f>CB_Lcr!$GZF121:$GZF121</xm:f>
              <xm:sqref>GZF121</xm:sqref>
            </x14:sparkline>
            <x14:sparkline>
              <xm:f>CB_Lcr!$GZG121:$GZG121</xm:f>
              <xm:sqref>GZG121</xm:sqref>
            </x14:sparkline>
            <x14:sparkline>
              <xm:f>CB_Lcr!$GZH121:$GZH121</xm:f>
              <xm:sqref>GZH121</xm:sqref>
            </x14:sparkline>
            <x14:sparkline>
              <xm:f>CB_Lcr!$GZI121:$GZI121</xm:f>
              <xm:sqref>GZI121</xm:sqref>
            </x14:sparkline>
            <x14:sparkline>
              <xm:f>CB_Lcr!$GZJ121:$GZJ121</xm:f>
              <xm:sqref>GZJ121</xm:sqref>
            </x14:sparkline>
            <x14:sparkline>
              <xm:f>CB_Lcr!$GZK121:$GZK121</xm:f>
              <xm:sqref>GZK121</xm:sqref>
            </x14:sparkline>
            <x14:sparkline>
              <xm:f>CB_Lcr!$GZL121:$GZL121</xm:f>
              <xm:sqref>GZL121</xm:sqref>
            </x14:sparkline>
            <x14:sparkline>
              <xm:f>CB_Lcr!$GZM121:$GZM121</xm:f>
              <xm:sqref>GZM121</xm:sqref>
            </x14:sparkline>
            <x14:sparkline>
              <xm:f>CB_Lcr!$GZN121:$GZN121</xm:f>
              <xm:sqref>GZN121</xm:sqref>
            </x14:sparkline>
            <x14:sparkline>
              <xm:f>CB_Lcr!$GZO121:$GZO121</xm:f>
              <xm:sqref>GZO121</xm:sqref>
            </x14:sparkline>
            <x14:sparkline>
              <xm:f>CB_Lcr!$GZP121:$GZP121</xm:f>
              <xm:sqref>GZP121</xm:sqref>
            </x14:sparkline>
            <x14:sparkline>
              <xm:f>CB_Lcr!$GZQ121:$GZQ121</xm:f>
              <xm:sqref>GZQ121</xm:sqref>
            </x14:sparkline>
            <x14:sparkline>
              <xm:f>CB_Lcr!$GZR121:$GZR121</xm:f>
              <xm:sqref>GZR121</xm:sqref>
            </x14:sparkline>
            <x14:sparkline>
              <xm:f>CB_Lcr!$GZS121:$GZS121</xm:f>
              <xm:sqref>GZS121</xm:sqref>
            </x14:sparkline>
            <x14:sparkline>
              <xm:f>CB_Lcr!$GZT121:$GZT121</xm:f>
              <xm:sqref>GZT121</xm:sqref>
            </x14:sparkline>
            <x14:sparkline>
              <xm:f>CB_Lcr!$GZU121:$GZU121</xm:f>
              <xm:sqref>GZU121</xm:sqref>
            </x14:sparkline>
            <x14:sparkline>
              <xm:f>CB_Lcr!$GZV121:$GZV121</xm:f>
              <xm:sqref>GZV121</xm:sqref>
            </x14:sparkline>
            <x14:sparkline>
              <xm:f>CB_Lcr!$GZW121:$GZW121</xm:f>
              <xm:sqref>GZW121</xm:sqref>
            </x14:sparkline>
            <x14:sparkline>
              <xm:f>CB_Lcr!$GZX121:$GZX121</xm:f>
              <xm:sqref>GZX121</xm:sqref>
            </x14:sparkline>
            <x14:sparkline>
              <xm:f>CB_Lcr!$GZY121:$GZY121</xm:f>
              <xm:sqref>GZY121</xm:sqref>
            </x14:sparkline>
            <x14:sparkline>
              <xm:f>CB_Lcr!$GZZ121:$GZZ121</xm:f>
              <xm:sqref>GZZ121</xm:sqref>
            </x14:sparkline>
            <x14:sparkline>
              <xm:f>CB_Lcr!$HAA121:$HAA121</xm:f>
              <xm:sqref>HAA121</xm:sqref>
            </x14:sparkline>
            <x14:sparkline>
              <xm:f>CB_Lcr!$HAB121:$HAB121</xm:f>
              <xm:sqref>HAB121</xm:sqref>
            </x14:sparkline>
            <x14:sparkline>
              <xm:f>CB_Lcr!$HAC121:$HAC121</xm:f>
              <xm:sqref>HAC121</xm:sqref>
            </x14:sparkline>
            <x14:sparkline>
              <xm:f>CB_Lcr!$HAD121:$HAD121</xm:f>
              <xm:sqref>HAD121</xm:sqref>
            </x14:sparkline>
            <x14:sparkline>
              <xm:f>CB_Lcr!$HAE121:$HAE121</xm:f>
              <xm:sqref>HAE121</xm:sqref>
            </x14:sparkline>
            <x14:sparkline>
              <xm:f>CB_Lcr!$HAF121:$HAF121</xm:f>
              <xm:sqref>HAF121</xm:sqref>
            </x14:sparkline>
            <x14:sparkline>
              <xm:f>CB_Lcr!$HAG121:$HAG121</xm:f>
              <xm:sqref>HAG121</xm:sqref>
            </x14:sparkline>
            <x14:sparkline>
              <xm:f>CB_Lcr!$HAH121:$HAH121</xm:f>
              <xm:sqref>HAH121</xm:sqref>
            </x14:sparkline>
            <x14:sparkline>
              <xm:f>CB_Lcr!$HAI121:$HAI121</xm:f>
              <xm:sqref>HAI121</xm:sqref>
            </x14:sparkline>
            <x14:sparkline>
              <xm:f>CB_Lcr!$HAJ121:$HAJ121</xm:f>
              <xm:sqref>HAJ121</xm:sqref>
            </x14:sparkline>
            <x14:sparkline>
              <xm:f>CB_Lcr!$HAK121:$HAK121</xm:f>
              <xm:sqref>HAK121</xm:sqref>
            </x14:sparkline>
            <x14:sparkline>
              <xm:f>CB_Lcr!$HAL121:$HAL121</xm:f>
              <xm:sqref>HAL121</xm:sqref>
            </x14:sparkline>
            <x14:sparkline>
              <xm:f>CB_Lcr!$HAM121:$HAM121</xm:f>
              <xm:sqref>HAM121</xm:sqref>
            </x14:sparkline>
            <x14:sparkline>
              <xm:f>CB_Lcr!$HAN121:$HAN121</xm:f>
              <xm:sqref>HAN121</xm:sqref>
            </x14:sparkline>
            <x14:sparkline>
              <xm:f>CB_Lcr!$HAO121:$HAO121</xm:f>
              <xm:sqref>HAO121</xm:sqref>
            </x14:sparkline>
            <x14:sparkline>
              <xm:f>CB_Lcr!$HAP121:$HAP121</xm:f>
              <xm:sqref>HAP121</xm:sqref>
            </x14:sparkline>
            <x14:sparkline>
              <xm:f>CB_Lcr!$HAQ121:$HAQ121</xm:f>
              <xm:sqref>HAQ121</xm:sqref>
            </x14:sparkline>
            <x14:sparkline>
              <xm:f>CB_Lcr!$HAR121:$HAR121</xm:f>
              <xm:sqref>HAR121</xm:sqref>
            </x14:sparkline>
            <x14:sparkline>
              <xm:f>CB_Lcr!$HAS121:$HAS121</xm:f>
              <xm:sqref>HAS121</xm:sqref>
            </x14:sparkline>
            <x14:sparkline>
              <xm:f>CB_Lcr!$HAT121:$HAT121</xm:f>
              <xm:sqref>HAT121</xm:sqref>
            </x14:sparkline>
            <x14:sparkline>
              <xm:f>CB_Lcr!$HAU121:$HAU121</xm:f>
              <xm:sqref>HAU121</xm:sqref>
            </x14:sparkline>
            <x14:sparkline>
              <xm:f>CB_Lcr!$HAV121:$HAV121</xm:f>
              <xm:sqref>HAV121</xm:sqref>
            </x14:sparkline>
            <x14:sparkline>
              <xm:f>CB_Lcr!$HAW121:$HAW121</xm:f>
              <xm:sqref>HAW121</xm:sqref>
            </x14:sparkline>
            <x14:sparkline>
              <xm:f>CB_Lcr!$HAX121:$HAX121</xm:f>
              <xm:sqref>HAX121</xm:sqref>
            </x14:sparkline>
            <x14:sparkline>
              <xm:f>CB_Lcr!$HAY121:$HAY121</xm:f>
              <xm:sqref>HAY121</xm:sqref>
            </x14:sparkline>
            <x14:sparkline>
              <xm:f>CB_Lcr!$HAZ121:$HAZ121</xm:f>
              <xm:sqref>HAZ121</xm:sqref>
            </x14:sparkline>
            <x14:sparkline>
              <xm:f>CB_Lcr!$HBA121:$HBA121</xm:f>
              <xm:sqref>HBA121</xm:sqref>
            </x14:sparkline>
            <x14:sparkline>
              <xm:f>CB_Lcr!$HBB121:$HBB121</xm:f>
              <xm:sqref>HBB121</xm:sqref>
            </x14:sparkline>
            <x14:sparkline>
              <xm:f>CB_Lcr!$HBC121:$HBC121</xm:f>
              <xm:sqref>HBC121</xm:sqref>
            </x14:sparkline>
            <x14:sparkline>
              <xm:f>CB_Lcr!$HBD121:$HBD121</xm:f>
              <xm:sqref>HBD121</xm:sqref>
            </x14:sparkline>
            <x14:sparkline>
              <xm:f>CB_Lcr!$HBE121:$HBE121</xm:f>
              <xm:sqref>HBE121</xm:sqref>
            </x14:sparkline>
            <x14:sparkline>
              <xm:f>CB_Lcr!$HBF121:$HBF121</xm:f>
              <xm:sqref>HBF121</xm:sqref>
            </x14:sparkline>
            <x14:sparkline>
              <xm:f>CB_Lcr!$HBG121:$HBG121</xm:f>
              <xm:sqref>HBG121</xm:sqref>
            </x14:sparkline>
            <x14:sparkline>
              <xm:f>CB_Lcr!$HBH121:$HBH121</xm:f>
              <xm:sqref>HBH121</xm:sqref>
            </x14:sparkline>
            <x14:sparkline>
              <xm:f>CB_Lcr!$HBI121:$HBI121</xm:f>
              <xm:sqref>HBI121</xm:sqref>
            </x14:sparkline>
            <x14:sparkline>
              <xm:f>CB_Lcr!$HBJ121:$HBJ121</xm:f>
              <xm:sqref>HBJ121</xm:sqref>
            </x14:sparkline>
            <x14:sparkline>
              <xm:f>CB_Lcr!$HBK121:$HBK121</xm:f>
              <xm:sqref>HBK121</xm:sqref>
            </x14:sparkline>
            <x14:sparkline>
              <xm:f>CB_Lcr!$HBL121:$HBL121</xm:f>
              <xm:sqref>HBL121</xm:sqref>
            </x14:sparkline>
            <x14:sparkline>
              <xm:f>CB_Lcr!$HBM121:$HBM121</xm:f>
              <xm:sqref>HBM121</xm:sqref>
            </x14:sparkline>
            <x14:sparkline>
              <xm:f>CB_Lcr!$HBN121:$HBN121</xm:f>
              <xm:sqref>HBN121</xm:sqref>
            </x14:sparkline>
            <x14:sparkline>
              <xm:f>CB_Lcr!$HBO121:$HBO121</xm:f>
              <xm:sqref>HBO121</xm:sqref>
            </x14:sparkline>
            <x14:sparkline>
              <xm:f>CB_Lcr!$HBP121:$HBP121</xm:f>
              <xm:sqref>HBP121</xm:sqref>
            </x14:sparkline>
            <x14:sparkline>
              <xm:f>CB_Lcr!$HBQ121:$HBQ121</xm:f>
              <xm:sqref>HBQ121</xm:sqref>
            </x14:sparkline>
            <x14:sparkline>
              <xm:f>CB_Lcr!$HBR121:$HBR121</xm:f>
              <xm:sqref>HBR121</xm:sqref>
            </x14:sparkline>
            <x14:sparkline>
              <xm:f>CB_Lcr!$HBS121:$HBS121</xm:f>
              <xm:sqref>HBS121</xm:sqref>
            </x14:sparkline>
            <x14:sparkline>
              <xm:f>CB_Lcr!$HBT121:$HBT121</xm:f>
              <xm:sqref>HBT121</xm:sqref>
            </x14:sparkline>
            <x14:sparkline>
              <xm:f>CB_Lcr!$HBU121:$HBU121</xm:f>
              <xm:sqref>HBU121</xm:sqref>
            </x14:sparkline>
            <x14:sparkline>
              <xm:f>CB_Lcr!$HBV121:$HBV121</xm:f>
              <xm:sqref>HBV121</xm:sqref>
            </x14:sparkline>
            <x14:sparkline>
              <xm:f>CB_Lcr!$HBW121:$HBW121</xm:f>
              <xm:sqref>HBW121</xm:sqref>
            </x14:sparkline>
            <x14:sparkline>
              <xm:f>CB_Lcr!$HBX121:$HBX121</xm:f>
              <xm:sqref>HBX121</xm:sqref>
            </x14:sparkline>
            <x14:sparkline>
              <xm:f>CB_Lcr!$HBY121:$HBY121</xm:f>
              <xm:sqref>HBY121</xm:sqref>
            </x14:sparkline>
            <x14:sparkline>
              <xm:f>CB_Lcr!$HBZ121:$HBZ121</xm:f>
              <xm:sqref>HBZ121</xm:sqref>
            </x14:sparkline>
            <x14:sparkline>
              <xm:f>CB_Lcr!$HCA121:$HCA121</xm:f>
              <xm:sqref>HCA121</xm:sqref>
            </x14:sparkline>
            <x14:sparkline>
              <xm:f>CB_Lcr!$HCB121:$HCB121</xm:f>
              <xm:sqref>HCB121</xm:sqref>
            </x14:sparkline>
            <x14:sparkline>
              <xm:f>CB_Lcr!$HCC121:$HCC121</xm:f>
              <xm:sqref>HCC121</xm:sqref>
            </x14:sparkline>
            <x14:sparkline>
              <xm:f>CB_Lcr!$HCD121:$HCD121</xm:f>
              <xm:sqref>HCD121</xm:sqref>
            </x14:sparkline>
            <x14:sparkline>
              <xm:f>CB_Lcr!$HCE121:$HCE121</xm:f>
              <xm:sqref>HCE121</xm:sqref>
            </x14:sparkline>
            <x14:sparkline>
              <xm:f>CB_Lcr!$HCF121:$HCF121</xm:f>
              <xm:sqref>HCF121</xm:sqref>
            </x14:sparkline>
            <x14:sparkline>
              <xm:f>CB_Lcr!$HCG121:$HCG121</xm:f>
              <xm:sqref>HCG121</xm:sqref>
            </x14:sparkline>
            <x14:sparkline>
              <xm:f>CB_Lcr!$HCH121:$HCH121</xm:f>
              <xm:sqref>HCH121</xm:sqref>
            </x14:sparkline>
            <x14:sparkline>
              <xm:f>CB_Lcr!$HCI121:$HCI121</xm:f>
              <xm:sqref>HCI121</xm:sqref>
            </x14:sparkline>
            <x14:sparkline>
              <xm:f>CB_Lcr!$HCJ121:$HCJ121</xm:f>
              <xm:sqref>HCJ121</xm:sqref>
            </x14:sparkline>
            <x14:sparkline>
              <xm:f>CB_Lcr!$HCK121:$HCK121</xm:f>
              <xm:sqref>HCK121</xm:sqref>
            </x14:sparkline>
            <x14:sparkline>
              <xm:f>CB_Lcr!$HCL121:$HCL121</xm:f>
              <xm:sqref>HCL121</xm:sqref>
            </x14:sparkline>
            <x14:sparkline>
              <xm:f>CB_Lcr!$HCM121:$HCM121</xm:f>
              <xm:sqref>HCM121</xm:sqref>
            </x14:sparkline>
            <x14:sparkline>
              <xm:f>CB_Lcr!$HCN121:$HCN121</xm:f>
              <xm:sqref>HCN121</xm:sqref>
            </x14:sparkline>
            <x14:sparkline>
              <xm:f>CB_Lcr!$HCO121:$HCO121</xm:f>
              <xm:sqref>HCO121</xm:sqref>
            </x14:sparkline>
            <x14:sparkline>
              <xm:f>CB_Lcr!$HCP121:$HCP121</xm:f>
              <xm:sqref>HCP121</xm:sqref>
            </x14:sparkline>
            <x14:sparkline>
              <xm:f>CB_Lcr!$HCQ121:$HCQ121</xm:f>
              <xm:sqref>HCQ121</xm:sqref>
            </x14:sparkline>
            <x14:sparkline>
              <xm:f>CB_Lcr!$HCR121:$HCR121</xm:f>
              <xm:sqref>HCR121</xm:sqref>
            </x14:sparkline>
            <x14:sparkline>
              <xm:f>CB_Lcr!$HCS121:$HCS121</xm:f>
              <xm:sqref>HCS121</xm:sqref>
            </x14:sparkline>
            <x14:sparkline>
              <xm:f>CB_Lcr!$HCT121:$HCT121</xm:f>
              <xm:sqref>HCT121</xm:sqref>
            </x14:sparkline>
            <x14:sparkline>
              <xm:f>CB_Lcr!$HCU121:$HCU121</xm:f>
              <xm:sqref>HCU121</xm:sqref>
            </x14:sparkline>
            <x14:sparkline>
              <xm:f>CB_Lcr!$HCV121:$HCV121</xm:f>
              <xm:sqref>HCV121</xm:sqref>
            </x14:sparkline>
            <x14:sparkline>
              <xm:f>CB_Lcr!$HCW121:$HCW121</xm:f>
              <xm:sqref>HCW121</xm:sqref>
            </x14:sparkline>
            <x14:sparkline>
              <xm:f>CB_Lcr!$HCX121:$HCX121</xm:f>
              <xm:sqref>HCX121</xm:sqref>
            </x14:sparkline>
            <x14:sparkline>
              <xm:f>CB_Lcr!$HCY121:$HCY121</xm:f>
              <xm:sqref>HCY121</xm:sqref>
            </x14:sparkline>
            <x14:sparkline>
              <xm:f>CB_Lcr!$HCZ121:$HCZ121</xm:f>
              <xm:sqref>HCZ121</xm:sqref>
            </x14:sparkline>
            <x14:sparkline>
              <xm:f>CB_Lcr!$HDA121:$HDA121</xm:f>
              <xm:sqref>HDA121</xm:sqref>
            </x14:sparkline>
            <x14:sparkline>
              <xm:f>CB_Lcr!$HDB121:$HDB121</xm:f>
              <xm:sqref>HDB121</xm:sqref>
            </x14:sparkline>
            <x14:sparkline>
              <xm:f>CB_Lcr!$HDC121:$HDC121</xm:f>
              <xm:sqref>HDC121</xm:sqref>
            </x14:sparkline>
            <x14:sparkline>
              <xm:f>CB_Lcr!$HDD121:$HDD121</xm:f>
              <xm:sqref>HDD121</xm:sqref>
            </x14:sparkline>
            <x14:sparkline>
              <xm:f>CB_Lcr!$HDE121:$HDE121</xm:f>
              <xm:sqref>HDE121</xm:sqref>
            </x14:sparkline>
            <x14:sparkline>
              <xm:f>CB_Lcr!$HDF121:$HDF121</xm:f>
              <xm:sqref>HDF121</xm:sqref>
            </x14:sparkline>
            <x14:sparkline>
              <xm:f>CB_Lcr!$HDG121:$HDG121</xm:f>
              <xm:sqref>HDG121</xm:sqref>
            </x14:sparkline>
            <x14:sparkline>
              <xm:f>CB_Lcr!$HDH121:$HDH121</xm:f>
              <xm:sqref>HDH121</xm:sqref>
            </x14:sparkline>
            <x14:sparkline>
              <xm:f>CB_Lcr!$HDI121:$HDI121</xm:f>
              <xm:sqref>HDI121</xm:sqref>
            </x14:sparkline>
            <x14:sparkline>
              <xm:f>CB_Lcr!$HDJ121:$HDJ121</xm:f>
              <xm:sqref>HDJ121</xm:sqref>
            </x14:sparkline>
            <x14:sparkline>
              <xm:f>CB_Lcr!$HDK121:$HDK121</xm:f>
              <xm:sqref>HDK121</xm:sqref>
            </x14:sparkline>
            <x14:sparkline>
              <xm:f>CB_Lcr!$HDL121:$HDL121</xm:f>
              <xm:sqref>HDL121</xm:sqref>
            </x14:sparkline>
            <x14:sparkline>
              <xm:f>CB_Lcr!$HDM121:$HDM121</xm:f>
              <xm:sqref>HDM121</xm:sqref>
            </x14:sparkline>
            <x14:sparkline>
              <xm:f>CB_Lcr!$HDN121:$HDN121</xm:f>
              <xm:sqref>HDN121</xm:sqref>
            </x14:sparkline>
            <x14:sparkline>
              <xm:f>CB_Lcr!$HDO121:$HDO121</xm:f>
              <xm:sqref>HDO121</xm:sqref>
            </x14:sparkline>
            <x14:sparkline>
              <xm:f>CB_Lcr!$HDP121:$HDP121</xm:f>
              <xm:sqref>HDP121</xm:sqref>
            </x14:sparkline>
            <x14:sparkline>
              <xm:f>CB_Lcr!$HDQ121:$HDQ121</xm:f>
              <xm:sqref>HDQ121</xm:sqref>
            </x14:sparkline>
            <x14:sparkline>
              <xm:f>CB_Lcr!$HDR121:$HDR121</xm:f>
              <xm:sqref>HDR121</xm:sqref>
            </x14:sparkline>
            <x14:sparkline>
              <xm:f>CB_Lcr!$HDS121:$HDS121</xm:f>
              <xm:sqref>HDS121</xm:sqref>
            </x14:sparkline>
            <x14:sparkline>
              <xm:f>CB_Lcr!$HDT121:$HDT121</xm:f>
              <xm:sqref>HDT121</xm:sqref>
            </x14:sparkline>
            <x14:sparkline>
              <xm:f>CB_Lcr!$HDU121:$HDU121</xm:f>
              <xm:sqref>HDU121</xm:sqref>
            </x14:sparkline>
            <x14:sparkline>
              <xm:f>CB_Lcr!$HDV121:$HDV121</xm:f>
              <xm:sqref>HDV121</xm:sqref>
            </x14:sparkline>
            <x14:sparkline>
              <xm:f>CB_Lcr!$HDW121:$HDW121</xm:f>
              <xm:sqref>HDW121</xm:sqref>
            </x14:sparkline>
            <x14:sparkline>
              <xm:f>CB_Lcr!$HDX121:$HDX121</xm:f>
              <xm:sqref>HDX121</xm:sqref>
            </x14:sparkline>
            <x14:sparkline>
              <xm:f>CB_Lcr!$HDY121:$HDY121</xm:f>
              <xm:sqref>HDY121</xm:sqref>
            </x14:sparkline>
            <x14:sparkline>
              <xm:f>CB_Lcr!$HDZ121:$HDZ121</xm:f>
              <xm:sqref>HDZ121</xm:sqref>
            </x14:sparkline>
            <x14:sparkline>
              <xm:f>CB_Lcr!$HEA121:$HEA121</xm:f>
              <xm:sqref>HEA121</xm:sqref>
            </x14:sparkline>
            <x14:sparkline>
              <xm:f>CB_Lcr!$HEB121:$HEB121</xm:f>
              <xm:sqref>HEB121</xm:sqref>
            </x14:sparkline>
            <x14:sparkline>
              <xm:f>CB_Lcr!$HEC121:$HEC121</xm:f>
              <xm:sqref>HEC121</xm:sqref>
            </x14:sparkline>
            <x14:sparkline>
              <xm:f>CB_Lcr!$HED121:$HED121</xm:f>
              <xm:sqref>HED121</xm:sqref>
            </x14:sparkline>
            <x14:sparkline>
              <xm:f>CB_Lcr!$HEE121:$HEE121</xm:f>
              <xm:sqref>HEE121</xm:sqref>
            </x14:sparkline>
            <x14:sparkline>
              <xm:f>CB_Lcr!$HEF121:$HEF121</xm:f>
              <xm:sqref>HEF121</xm:sqref>
            </x14:sparkline>
            <x14:sparkline>
              <xm:f>CB_Lcr!$HEG121:$HEG121</xm:f>
              <xm:sqref>HEG121</xm:sqref>
            </x14:sparkline>
            <x14:sparkline>
              <xm:f>CB_Lcr!$HEH121:$HEH121</xm:f>
              <xm:sqref>HEH121</xm:sqref>
            </x14:sparkline>
            <x14:sparkline>
              <xm:f>CB_Lcr!$HEI121:$HEI121</xm:f>
              <xm:sqref>HEI121</xm:sqref>
            </x14:sparkline>
            <x14:sparkline>
              <xm:f>CB_Lcr!$HEJ121:$HEJ121</xm:f>
              <xm:sqref>HEJ121</xm:sqref>
            </x14:sparkline>
            <x14:sparkline>
              <xm:f>CB_Lcr!$HEK121:$HEK121</xm:f>
              <xm:sqref>HEK121</xm:sqref>
            </x14:sparkline>
            <x14:sparkline>
              <xm:f>CB_Lcr!$HEL121:$HEL121</xm:f>
              <xm:sqref>HEL121</xm:sqref>
            </x14:sparkline>
            <x14:sparkline>
              <xm:f>CB_Lcr!$HEM121:$HEM121</xm:f>
              <xm:sqref>HEM121</xm:sqref>
            </x14:sparkline>
            <x14:sparkline>
              <xm:f>CB_Lcr!$HEN121:$HEN121</xm:f>
              <xm:sqref>HEN121</xm:sqref>
            </x14:sparkline>
            <x14:sparkline>
              <xm:f>CB_Lcr!$HEO121:$HEO121</xm:f>
              <xm:sqref>HEO121</xm:sqref>
            </x14:sparkline>
            <x14:sparkline>
              <xm:f>CB_Lcr!$HEP121:$HEP121</xm:f>
              <xm:sqref>HEP121</xm:sqref>
            </x14:sparkline>
            <x14:sparkline>
              <xm:f>CB_Lcr!$HEQ121:$HEQ121</xm:f>
              <xm:sqref>HEQ121</xm:sqref>
            </x14:sparkline>
            <x14:sparkline>
              <xm:f>CB_Lcr!$HER121:$HER121</xm:f>
              <xm:sqref>HER121</xm:sqref>
            </x14:sparkline>
            <x14:sparkline>
              <xm:f>CB_Lcr!$HES121:$HES121</xm:f>
              <xm:sqref>HES121</xm:sqref>
            </x14:sparkline>
            <x14:sparkline>
              <xm:f>CB_Lcr!$HET121:$HET121</xm:f>
              <xm:sqref>HET121</xm:sqref>
            </x14:sparkline>
            <x14:sparkline>
              <xm:f>CB_Lcr!$HEU121:$HEU121</xm:f>
              <xm:sqref>HEU121</xm:sqref>
            </x14:sparkline>
            <x14:sparkline>
              <xm:f>CB_Lcr!$HEV121:$HEV121</xm:f>
              <xm:sqref>HEV121</xm:sqref>
            </x14:sparkline>
            <x14:sparkline>
              <xm:f>CB_Lcr!$HEW121:$HEW121</xm:f>
              <xm:sqref>HEW121</xm:sqref>
            </x14:sparkline>
            <x14:sparkline>
              <xm:f>CB_Lcr!$HEX121:$HEX121</xm:f>
              <xm:sqref>HEX121</xm:sqref>
            </x14:sparkline>
            <x14:sparkline>
              <xm:f>CB_Lcr!$HEY121:$HEY121</xm:f>
              <xm:sqref>HEY121</xm:sqref>
            </x14:sparkline>
            <x14:sparkline>
              <xm:f>CB_Lcr!$HEZ121:$HEZ121</xm:f>
              <xm:sqref>HEZ121</xm:sqref>
            </x14:sparkline>
            <x14:sparkline>
              <xm:f>CB_Lcr!$HFA121:$HFA121</xm:f>
              <xm:sqref>HFA121</xm:sqref>
            </x14:sparkline>
            <x14:sparkline>
              <xm:f>CB_Lcr!$HFB121:$HFB121</xm:f>
              <xm:sqref>HFB121</xm:sqref>
            </x14:sparkline>
            <x14:sparkline>
              <xm:f>CB_Lcr!$HFC121:$HFC121</xm:f>
              <xm:sqref>HFC121</xm:sqref>
            </x14:sparkline>
            <x14:sparkline>
              <xm:f>CB_Lcr!$HFD121:$HFD121</xm:f>
              <xm:sqref>HFD121</xm:sqref>
            </x14:sparkline>
            <x14:sparkline>
              <xm:f>CB_Lcr!$HFE121:$HFE121</xm:f>
              <xm:sqref>HFE121</xm:sqref>
            </x14:sparkline>
            <x14:sparkline>
              <xm:f>CB_Lcr!$HFF121:$HFF121</xm:f>
              <xm:sqref>HFF121</xm:sqref>
            </x14:sparkline>
            <x14:sparkline>
              <xm:f>CB_Lcr!$HFG121:$HFG121</xm:f>
              <xm:sqref>HFG121</xm:sqref>
            </x14:sparkline>
            <x14:sparkline>
              <xm:f>CB_Lcr!$HFH121:$HFH121</xm:f>
              <xm:sqref>HFH121</xm:sqref>
            </x14:sparkline>
            <x14:sparkline>
              <xm:f>CB_Lcr!$HFI121:$HFI121</xm:f>
              <xm:sqref>HFI121</xm:sqref>
            </x14:sparkline>
            <x14:sparkline>
              <xm:f>CB_Lcr!$HFJ121:$HFJ121</xm:f>
              <xm:sqref>HFJ121</xm:sqref>
            </x14:sparkline>
            <x14:sparkline>
              <xm:f>CB_Lcr!$HFK121:$HFK121</xm:f>
              <xm:sqref>HFK121</xm:sqref>
            </x14:sparkline>
            <x14:sparkline>
              <xm:f>CB_Lcr!$HFL121:$HFL121</xm:f>
              <xm:sqref>HFL121</xm:sqref>
            </x14:sparkline>
            <x14:sparkline>
              <xm:f>CB_Lcr!$HFM121:$HFM121</xm:f>
              <xm:sqref>HFM121</xm:sqref>
            </x14:sparkline>
            <x14:sparkline>
              <xm:f>CB_Lcr!$HFN121:$HFN121</xm:f>
              <xm:sqref>HFN121</xm:sqref>
            </x14:sparkline>
            <x14:sparkline>
              <xm:f>CB_Lcr!$HFO121:$HFO121</xm:f>
              <xm:sqref>HFO121</xm:sqref>
            </x14:sparkline>
            <x14:sparkline>
              <xm:f>CB_Lcr!$HFP121:$HFP121</xm:f>
              <xm:sqref>HFP121</xm:sqref>
            </x14:sparkline>
            <x14:sparkline>
              <xm:f>CB_Lcr!$HFQ121:$HFQ121</xm:f>
              <xm:sqref>HFQ121</xm:sqref>
            </x14:sparkline>
            <x14:sparkline>
              <xm:f>CB_Lcr!$HFR121:$HFR121</xm:f>
              <xm:sqref>HFR121</xm:sqref>
            </x14:sparkline>
            <x14:sparkline>
              <xm:f>CB_Lcr!$HFS121:$HFS121</xm:f>
              <xm:sqref>HFS121</xm:sqref>
            </x14:sparkline>
            <x14:sparkline>
              <xm:f>CB_Lcr!$HFT121:$HFT121</xm:f>
              <xm:sqref>HFT121</xm:sqref>
            </x14:sparkline>
            <x14:sparkline>
              <xm:f>CB_Lcr!$HFU121:$HFU121</xm:f>
              <xm:sqref>HFU121</xm:sqref>
            </x14:sparkline>
            <x14:sparkline>
              <xm:f>CB_Lcr!$HFV121:$HFV121</xm:f>
              <xm:sqref>HFV121</xm:sqref>
            </x14:sparkline>
            <x14:sparkline>
              <xm:f>CB_Lcr!$HFW121:$HFW121</xm:f>
              <xm:sqref>HFW121</xm:sqref>
            </x14:sparkline>
            <x14:sparkline>
              <xm:f>CB_Lcr!$HFX121:$HFX121</xm:f>
              <xm:sqref>HFX121</xm:sqref>
            </x14:sparkline>
            <x14:sparkline>
              <xm:f>CB_Lcr!$HFY121:$HFY121</xm:f>
              <xm:sqref>HFY121</xm:sqref>
            </x14:sparkline>
            <x14:sparkline>
              <xm:f>CB_Lcr!$HFZ121:$HFZ121</xm:f>
              <xm:sqref>HFZ121</xm:sqref>
            </x14:sparkline>
            <x14:sparkline>
              <xm:f>CB_Lcr!$HGA121:$HGA121</xm:f>
              <xm:sqref>HGA121</xm:sqref>
            </x14:sparkline>
            <x14:sparkline>
              <xm:f>CB_Lcr!$HGB121:$HGB121</xm:f>
              <xm:sqref>HGB121</xm:sqref>
            </x14:sparkline>
            <x14:sparkline>
              <xm:f>CB_Lcr!$HGC121:$HGC121</xm:f>
              <xm:sqref>HGC121</xm:sqref>
            </x14:sparkline>
            <x14:sparkline>
              <xm:f>CB_Lcr!$HGD121:$HGD121</xm:f>
              <xm:sqref>HGD121</xm:sqref>
            </x14:sparkline>
            <x14:sparkline>
              <xm:f>CB_Lcr!$HGE121:$HGE121</xm:f>
              <xm:sqref>HGE121</xm:sqref>
            </x14:sparkline>
            <x14:sparkline>
              <xm:f>CB_Lcr!$HGF121:$HGF121</xm:f>
              <xm:sqref>HGF121</xm:sqref>
            </x14:sparkline>
            <x14:sparkline>
              <xm:f>CB_Lcr!$HGG121:$HGG121</xm:f>
              <xm:sqref>HGG121</xm:sqref>
            </x14:sparkline>
            <x14:sparkline>
              <xm:f>CB_Lcr!$HGH121:$HGH121</xm:f>
              <xm:sqref>HGH121</xm:sqref>
            </x14:sparkline>
            <x14:sparkline>
              <xm:f>CB_Lcr!$HGI121:$HGI121</xm:f>
              <xm:sqref>HGI121</xm:sqref>
            </x14:sparkline>
            <x14:sparkline>
              <xm:f>CB_Lcr!$HGJ121:$HGJ121</xm:f>
              <xm:sqref>HGJ121</xm:sqref>
            </x14:sparkline>
            <x14:sparkline>
              <xm:f>CB_Lcr!$HGK121:$HGK121</xm:f>
              <xm:sqref>HGK121</xm:sqref>
            </x14:sparkline>
            <x14:sparkline>
              <xm:f>CB_Lcr!$HGL121:$HGL121</xm:f>
              <xm:sqref>HGL121</xm:sqref>
            </x14:sparkline>
            <x14:sparkline>
              <xm:f>CB_Lcr!$HGM121:$HGM121</xm:f>
              <xm:sqref>HGM121</xm:sqref>
            </x14:sparkline>
            <x14:sparkline>
              <xm:f>CB_Lcr!$HGN121:$HGN121</xm:f>
              <xm:sqref>HGN121</xm:sqref>
            </x14:sparkline>
            <x14:sparkline>
              <xm:f>CB_Lcr!$HGO121:$HGO121</xm:f>
              <xm:sqref>HGO121</xm:sqref>
            </x14:sparkline>
            <x14:sparkline>
              <xm:f>CB_Lcr!$HGP121:$HGP121</xm:f>
              <xm:sqref>HGP121</xm:sqref>
            </x14:sparkline>
            <x14:sparkline>
              <xm:f>CB_Lcr!$HGQ121:$HGQ121</xm:f>
              <xm:sqref>HGQ121</xm:sqref>
            </x14:sparkline>
            <x14:sparkline>
              <xm:f>CB_Lcr!$HGR121:$HGR121</xm:f>
              <xm:sqref>HGR121</xm:sqref>
            </x14:sparkline>
            <x14:sparkline>
              <xm:f>CB_Lcr!$HGS121:$HGS121</xm:f>
              <xm:sqref>HGS121</xm:sqref>
            </x14:sparkline>
            <x14:sparkline>
              <xm:f>CB_Lcr!$HGT121:$HGT121</xm:f>
              <xm:sqref>HGT121</xm:sqref>
            </x14:sparkline>
            <x14:sparkline>
              <xm:f>CB_Lcr!$HGU121:$HGU121</xm:f>
              <xm:sqref>HGU121</xm:sqref>
            </x14:sparkline>
            <x14:sparkline>
              <xm:f>CB_Lcr!$HGV121:$HGV121</xm:f>
              <xm:sqref>HGV121</xm:sqref>
            </x14:sparkline>
            <x14:sparkline>
              <xm:f>CB_Lcr!$HGW121:$HGW121</xm:f>
              <xm:sqref>HGW121</xm:sqref>
            </x14:sparkline>
            <x14:sparkline>
              <xm:f>CB_Lcr!$HGX121:$HGX121</xm:f>
              <xm:sqref>HGX121</xm:sqref>
            </x14:sparkline>
            <x14:sparkline>
              <xm:f>CB_Lcr!$HGY121:$HGY121</xm:f>
              <xm:sqref>HGY121</xm:sqref>
            </x14:sparkline>
            <x14:sparkline>
              <xm:f>CB_Lcr!$HGZ121:$HGZ121</xm:f>
              <xm:sqref>HGZ121</xm:sqref>
            </x14:sparkline>
            <x14:sparkline>
              <xm:f>CB_Lcr!$HHA121:$HHA121</xm:f>
              <xm:sqref>HHA121</xm:sqref>
            </x14:sparkline>
            <x14:sparkline>
              <xm:f>CB_Lcr!$HHB121:$HHB121</xm:f>
              <xm:sqref>HHB121</xm:sqref>
            </x14:sparkline>
            <x14:sparkline>
              <xm:f>CB_Lcr!$HHC121:$HHC121</xm:f>
              <xm:sqref>HHC121</xm:sqref>
            </x14:sparkline>
            <x14:sparkline>
              <xm:f>CB_Lcr!$HHD121:$HHD121</xm:f>
              <xm:sqref>HHD121</xm:sqref>
            </x14:sparkline>
            <x14:sparkline>
              <xm:f>CB_Lcr!$HHE121:$HHE121</xm:f>
              <xm:sqref>HHE121</xm:sqref>
            </x14:sparkline>
            <x14:sparkline>
              <xm:f>CB_Lcr!$HHF121:$HHF121</xm:f>
              <xm:sqref>HHF121</xm:sqref>
            </x14:sparkline>
            <x14:sparkline>
              <xm:f>CB_Lcr!$HHG121:$HHG121</xm:f>
              <xm:sqref>HHG121</xm:sqref>
            </x14:sparkline>
            <x14:sparkline>
              <xm:f>CB_Lcr!$HHH121:$HHH121</xm:f>
              <xm:sqref>HHH121</xm:sqref>
            </x14:sparkline>
            <x14:sparkline>
              <xm:f>CB_Lcr!$HHI121:$HHI121</xm:f>
              <xm:sqref>HHI121</xm:sqref>
            </x14:sparkline>
            <x14:sparkline>
              <xm:f>CB_Lcr!$HHJ121:$HHJ121</xm:f>
              <xm:sqref>HHJ121</xm:sqref>
            </x14:sparkline>
            <x14:sparkline>
              <xm:f>CB_Lcr!$HHK121:$HHK121</xm:f>
              <xm:sqref>HHK121</xm:sqref>
            </x14:sparkline>
            <x14:sparkline>
              <xm:f>CB_Lcr!$HHL121:$HHL121</xm:f>
              <xm:sqref>HHL121</xm:sqref>
            </x14:sparkline>
            <x14:sparkline>
              <xm:f>CB_Lcr!$HHM121:$HHM121</xm:f>
              <xm:sqref>HHM121</xm:sqref>
            </x14:sparkline>
            <x14:sparkline>
              <xm:f>CB_Lcr!$HHN121:$HHN121</xm:f>
              <xm:sqref>HHN121</xm:sqref>
            </x14:sparkline>
            <x14:sparkline>
              <xm:f>CB_Lcr!$HHO121:$HHO121</xm:f>
              <xm:sqref>HHO121</xm:sqref>
            </x14:sparkline>
            <x14:sparkline>
              <xm:f>CB_Lcr!$HHP121:$HHP121</xm:f>
              <xm:sqref>HHP121</xm:sqref>
            </x14:sparkline>
            <x14:sparkline>
              <xm:f>CB_Lcr!$HHQ121:$HHQ121</xm:f>
              <xm:sqref>HHQ121</xm:sqref>
            </x14:sparkline>
            <x14:sparkline>
              <xm:f>CB_Lcr!$HHR121:$HHR121</xm:f>
              <xm:sqref>HHR121</xm:sqref>
            </x14:sparkline>
            <x14:sparkline>
              <xm:f>CB_Lcr!$HHS121:$HHS121</xm:f>
              <xm:sqref>HHS121</xm:sqref>
            </x14:sparkline>
            <x14:sparkline>
              <xm:f>CB_Lcr!$HHT121:$HHT121</xm:f>
              <xm:sqref>HHT121</xm:sqref>
            </x14:sparkline>
            <x14:sparkline>
              <xm:f>CB_Lcr!$HHU121:$HHU121</xm:f>
              <xm:sqref>HHU121</xm:sqref>
            </x14:sparkline>
            <x14:sparkline>
              <xm:f>CB_Lcr!$HHV121:$HHV121</xm:f>
              <xm:sqref>HHV121</xm:sqref>
            </x14:sparkline>
            <x14:sparkline>
              <xm:f>CB_Lcr!$HHW121:$HHW121</xm:f>
              <xm:sqref>HHW121</xm:sqref>
            </x14:sparkline>
            <x14:sparkline>
              <xm:f>CB_Lcr!$HHX121:$HHX121</xm:f>
              <xm:sqref>HHX121</xm:sqref>
            </x14:sparkline>
            <x14:sparkline>
              <xm:f>CB_Lcr!$HHY121:$HHY121</xm:f>
              <xm:sqref>HHY121</xm:sqref>
            </x14:sparkline>
            <x14:sparkline>
              <xm:f>CB_Lcr!$HHZ121:$HHZ121</xm:f>
              <xm:sqref>HHZ121</xm:sqref>
            </x14:sparkline>
            <x14:sparkline>
              <xm:f>CB_Lcr!$HIA121:$HIA121</xm:f>
              <xm:sqref>HIA121</xm:sqref>
            </x14:sparkline>
            <x14:sparkline>
              <xm:f>CB_Lcr!$HIB121:$HIB121</xm:f>
              <xm:sqref>HIB121</xm:sqref>
            </x14:sparkline>
            <x14:sparkline>
              <xm:f>CB_Lcr!$HIC121:$HIC121</xm:f>
              <xm:sqref>HIC121</xm:sqref>
            </x14:sparkline>
            <x14:sparkline>
              <xm:f>CB_Lcr!$HID121:$HID121</xm:f>
              <xm:sqref>HID121</xm:sqref>
            </x14:sparkline>
            <x14:sparkline>
              <xm:f>CB_Lcr!$HIE121:$HIE121</xm:f>
              <xm:sqref>HIE121</xm:sqref>
            </x14:sparkline>
            <x14:sparkline>
              <xm:f>CB_Lcr!$HIF121:$HIF121</xm:f>
              <xm:sqref>HIF121</xm:sqref>
            </x14:sparkline>
            <x14:sparkline>
              <xm:f>CB_Lcr!$HIG121:$HIG121</xm:f>
              <xm:sqref>HIG121</xm:sqref>
            </x14:sparkline>
            <x14:sparkline>
              <xm:f>CB_Lcr!$HIH121:$HIH121</xm:f>
              <xm:sqref>HIH121</xm:sqref>
            </x14:sparkline>
            <x14:sparkline>
              <xm:f>CB_Lcr!$HII121:$HII121</xm:f>
              <xm:sqref>HII121</xm:sqref>
            </x14:sparkline>
            <x14:sparkline>
              <xm:f>CB_Lcr!$HIJ121:$HIJ121</xm:f>
              <xm:sqref>HIJ121</xm:sqref>
            </x14:sparkline>
            <x14:sparkline>
              <xm:f>CB_Lcr!$HIK121:$HIK121</xm:f>
              <xm:sqref>HIK121</xm:sqref>
            </x14:sparkline>
            <x14:sparkline>
              <xm:f>CB_Lcr!$HIL121:$HIL121</xm:f>
              <xm:sqref>HIL121</xm:sqref>
            </x14:sparkline>
            <x14:sparkline>
              <xm:f>CB_Lcr!$HIM121:$HIM121</xm:f>
              <xm:sqref>HIM121</xm:sqref>
            </x14:sparkline>
            <x14:sparkline>
              <xm:f>CB_Lcr!$HIN121:$HIN121</xm:f>
              <xm:sqref>HIN121</xm:sqref>
            </x14:sparkline>
            <x14:sparkline>
              <xm:f>CB_Lcr!$HIO121:$HIO121</xm:f>
              <xm:sqref>HIO121</xm:sqref>
            </x14:sparkline>
            <x14:sparkline>
              <xm:f>CB_Lcr!$HIP121:$HIP121</xm:f>
              <xm:sqref>HIP121</xm:sqref>
            </x14:sparkline>
            <x14:sparkline>
              <xm:f>CB_Lcr!$HIQ121:$HIQ121</xm:f>
              <xm:sqref>HIQ121</xm:sqref>
            </x14:sparkline>
            <x14:sparkline>
              <xm:f>CB_Lcr!$HIR121:$HIR121</xm:f>
              <xm:sqref>HIR121</xm:sqref>
            </x14:sparkline>
            <x14:sparkline>
              <xm:f>CB_Lcr!$HIS121:$HIS121</xm:f>
              <xm:sqref>HIS121</xm:sqref>
            </x14:sparkline>
            <x14:sparkline>
              <xm:f>CB_Lcr!$HIT121:$HIT121</xm:f>
              <xm:sqref>HIT121</xm:sqref>
            </x14:sparkline>
            <x14:sparkline>
              <xm:f>CB_Lcr!$HIU121:$HIU121</xm:f>
              <xm:sqref>HIU121</xm:sqref>
            </x14:sparkline>
            <x14:sparkline>
              <xm:f>CB_Lcr!$HIV121:$HIV121</xm:f>
              <xm:sqref>HIV121</xm:sqref>
            </x14:sparkline>
            <x14:sparkline>
              <xm:f>CB_Lcr!$HIW121:$HIW121</xm:f>
              <xm:sqref>HIW121</xm:sqref>
            </x14:sparkline>
            <x14:sparkline>
              <xm:f>CB_Lcr!$HIX121:$HIX121</xm:f>
              <xm:sqref>HIX121</xm:sqref>
            </x14:sparkline>
            <x14:sparkline>
              <xm:f>CB_Lcr!$HIY121:$HIY121</xm:f>
              <xm:sqref>HIY121</xm:sqref>
            </x14:sparkline>
            <x14:sparkline>
              <xm:f>CB_Lcr!$HIZ121:$HIZ121</xm:f>
              <xm:sqref>HIZ121</xm:sqref>
            </x14:sparkline>
            <x14:sparkline>
              <xm:f>CB_Lcr!$HJA121:$HJA121</xm:f>
              <xm:sqref>HJA121</xm:sqref>
            </x14:sparkline>
            <x14:sparkline>
              <xm:f>CB_Lcr!$HJB121:$HJB121</xm:f>
              <xm:sqref>HJB121</xm:sqref>
            </x14:sparkline>
            <x14:sparkline>
              <xm:f>CB_Lcr!$HJC121:$HJC121</xm:f>
              <xm:sqref>HJC121</xm:sqref>
            </x14:sparkline>
            <x14:sparkline>
              <xm:f>CB_Lcr!$HJD121:$HJD121</xm:f>
              <xm:sqref>HJD121</xm:sqref>
            </x14:sparkline>
            <x14:sparkline>
              <xm:f>CB_Lcr!$HJE121:$HJE121</xm:f>
              <xm:sqref>HJE121</xm:sqref>
            </x14:sparkline>
            <x14:sparkline>
              <xm:f>CB_Lcr!$HJF121:$HJF121</xm:f>
              <xm:sqref>HJF121</xm:sqref>
            </x14:sparkline>
            <x14:sparkline>
              <xm:f>CB_Lcr!$HJG121:$HJG121</xm:f>
              <xm:sqref>HJG121</xm:sqref>
            </x14:sparkline>
            <x14:sparkline>
              <xm:f>CB_Lcr!$HJH121:$HJH121</xm:f>
              <xm:sqref>HJH121</xm:sqref>
            </x14:sparkline>
            <x14:sparkline>
              <xm:f>CB_Lcr!$HJI121:$HJI121</xm:f>
              <xm:sqref>HJI121</xm:sqref>
            </x14:sparkline>
            <x14:sparkline>
              <xm:f>CB_Lcr!$HJJ121:$HJJ121</xm:f>
              <xm:sqref>HJJ121</xm:sqref>
            </x14:sparkline>
            <x14:sparkline>
              <xm:f>CB_Lcr!$HJK121:$HJK121</xm:f>
              <xm:sqref>HJK121</xm:sqref>
            </x14:sparkline>
            <x14:sparkline>
              <xm:f>CB_Lcr!$HJL121:$HJL121</xm:f>
              <xm:sqref>HJL121</xm:sqref>
            </x14:sparkline>
            <x14:sparkline>
              <xm:f>CB_Lcr!$HJM121:$HJM121</xm:f>
              <xm:sqref>HJM121</xm:sqref>
            </x14:sparkline>
            <x14:sparkline>
              <xm:f>CB_Lcr!$HJN121:$HJN121</xm:f>
              <xm:sqref>HJN121</xm:sqref>
            </x14:sparkline>
            <x14:sparkline>
              <xm:f>CB_Lcr!$HJO121:$HJO121</xm:f>
              <xm:sqref>HJO121</xm:sqref>
            </x14:sparkline>
            <x14:sparkline>
              <xm:f>CB_Lcr!$HJP121:$HJP121</xm:f>
              <xm:sqref>HJP121</xm:sqref>
            </x14:sparkline>
            <x14:sparkline>
              <xm:f>CB_Lcr!$HJQ121:$HJQ121</xm:f>
              <xm:sqref>HJQ121</xm:sqref>
            </x14:sparkline>
            <x14:sparkline>
              <xm:f>CB_Lcr!$HJR121:$HJR121</xm:f>
              <xm:sqref>HJR121</xm:sqref>
            </x14:sparkline>
            <x14:sparkline>
              <xm:f>CB_Lcr!$HJS121:$HJS121</xm:f>
              <xm:sqref>HJS121</xm:sqref>
            </x14:sparkline>
            <x14:sparkline>
              <xm:f>CB_Lcr!$HJT121:$HJT121</xm:f>
              <xm:sqref>HJT121</xm:sqref>
            </x14:sparkline>
            <x14:sparkline>
              <xm:f>CB_Lcr!$HJU121:$HJU121</xm:f>
              <xm:sqref>HJU121</xm:sqref>
            </x14:sparkline>
            <x14:sparkline>
              <xm:f>CB_Lcr!$HJV121:$HJV121</xm:f>
              <xm:sqref>HJV121</xm:sqref>
            </x14:sparkline>
            <x14:sparkline>
              <xm:f>CB_Lcr!$HJW121:$HJW121</xm:f>
              <xm:sqref>HJW121</xm:sqref>
            </x14:sparkline>
            <x14:sparkline>
              <xm:f>CB_Lcr!$HJX121:$HJX121</xm:f>
              <xm:sqref>HJX121</xm:sqref>
            </x14:sparkline>
            <x14:sparkline>
              <xm:f>CB_Lcr!$HJY121:$HJY121</xm:f>
              <xm:sqref>HJY121</xm:sqref>
            </x14:sparkline>
            <x14:sparkline>
              <xm:f>CB_Lcr!$HJZ121:$HJZ121</xm:f>
              <xm:sqref>HJZ121</xm:sqref>
            </x14:sparkline>
            <x14:sparkline>
              <xm:f>CB_Lcr!$HKA121:$HKA121</xm:f>
              <xm:sqref>HKA121</xm:sqref>
            </x14:sparkline>
            <x14:sparkline>
              <xm:f>CB_Lcr!$HKB121:$HKB121</xm:f>
              <xm:sqref>HKB121</xm:sqref>
            </x14:sparkline>
            <x14:sparkline>
              <xm:f>CB_Lcr!$HKC121:$HKC121</xm:f>
              <xm:sqref>HKC121</xm:sqref>
            </x14:sparkline>
            <x14:sparkline>
              <xm:f>CB_Lcr!$HKD121:$HKD121</xm:f>
              <xm:sqref>HKD121</xm:sqref>
            </x14:sparkline>
            <x14:sparkline>
              <xm:f>CB_Lcr!$HKE121:$HKE121</xm:f>
              <xm:sqref>HKE121</xm:sqref>
            </x14:sparkline>
            <x14:sparkline>
              <xm:f>CB_Lcr!$HKF121:$HKF121</xm:f>
              <xm:sqref>HKF121</xm:sqref>
            </x14:sparkline>
            <x14:sparkline>
              <xm:f>CB_Lcr!$HKG121:$HKG121</xm:f>
              <xm:sqref>HKG121</xm:sqref>
            </x14:sparkline>
            <x14:sparkline>
              <xm:f>CB_Lcr!$HKH121:$HKH121</xm:f>
              <xm:sqref>HKH121</xm:sqref>
            </x14:sparkline>
            <x14:sparkline>
              <xm:f>CB_Lcr!$HKI121:$HKI121</xm:f>
              <xm:sqref>HKI121</xm:sqref>
            </x14:sparkline>
            <x14:sparkline>
              <xm:f>CB_Lcr!$HKJ121:$HKJ121</xm:f>
              <xm:sqref>HKJ121</xm:sqref>
            </x14:sparkline>
            <x14:sparkline>
              <xm:f>CB_Lcr!$HKK121:$HKK121</xm:f>
              <xm:sqref>HKK121</xm:sqref>
            </x14:sparkline>
            <x14:sparkline>
              <xm:f>CB_Lcr!$HKL121:$HKL121</xm:f>
              <xm:sqref>HKL121</xm:sqref>
            </x14:sparkline>
            <x14:sparkline>
              <xm:f>CB_Lcr!$HKM121:$HKM121</xm:f>
              <xm:sqref>HKM121</xm:sqref>
            </x14:sparkline>
            <x14:sparkline>
              <xm:f>CB_Lcr!$HKN121:$HKN121</xm:f>
              <xm:sqref>HKN121</xm:sqref>
            </x14:sparkline>
            <x14:sparkline>
              <xm:f>CB_Lcr!$HKO121:$HKO121</xm:f>
              <xm:sqref>HKO121</xm:sqref>
            </x14:sparkline>
            <x14:sparkline>
              <xm:f>CB_Lcr!$HKP121:$HKP121</xm:f>
              <xm:sqref>HKP121</xm:sqref>
            </x14:sparkline>
            <x14:sparkline>
              <xm:f>CB_Lcr!$HKQ121:$HKQ121</xm:f>
              <xm:sqref>HKQ121</xm:sqref>
            </x14:sparkline>
            <x14:sparkline>
              <xm:f>CB_Lcr!$HKR121:$HKR121</xm:f>
              <xm:sqref>HKR121</xm:sqref>
            </x14:sparkline>
            <x14:sparkline>
              <xm:f>CB_Lcr!$HKS121:$HKS121</xm:f>
              <xm:sqref>HKS121</xm:sqref>
            </x14:sparkline>
            <x14:sparkline>
              <xm:f>CB_Lcr!$HKT121:$HKT121</xm:f>
              <xm:sqref>HKT121</xm:sqref>
            </x14:sparkline>
            <x14:sparkline>
              <xm:f>CB_Lcr!$HKU121:$HKU121</xm:f>
              <xm:sqref>HKU121</xm:sqref>
            </x14:sparkline>
            <x14:sparkline>
              <xm:f>CB_Lcr!$HKV121:$HKV121</xm:f>
              <xm:sqref>HKV121</xm:sqref>
            </x14:sparkline>
            <x14:sparkline>
              <xm:f>CB_Lcr!$HKW121:$HKW121</xm:f>
              <xm:sqref>HKW121</xm:sqref>
            </x14:sparkline>
            <x14:sparkline>
              <xm:f>CB_Lcr!$HKX121:$HKX121</xm:f>
              <xm:sqref>HKX121</xm:sqref>
            </x14:sparkline>
            <x14:sparkline>
              <xm:f>CB_Lcr!$HKY121:$HKY121</xm:f>
              <xm:sqref>HKY121</xm:sqref>
            </x14:sparkline>
            <x14:sparkline>
              <xm:f>CB_Lcr!$HKZ121:$HKZ121</xm:f>
              <xm:sqref>HKZ121</xm:sqref>
            </x14:sparkline>
            <x14:sparkline>
              <xm:f>CB_Lcr!$HLA121:$HLA121</xm:f>
              <xm:sqref>HLA121</xm:sqref>
            </x14:sparkline>
            <x14:sparkline>
              <xm:f>CB_Lcr!$HLB121:$HLB121</xm:f>
              <xm:sqref>HLB121</xm:sqref>
            </x14:sparkline>
            <x14:sparkline>
              <xm:f>CB_Lcr!$HLC121:$HLC121</xm:f>
              <xm:sqref>HLC121</xm:sqref>
            </x14:sparkline>
            <x14:sparkline>
              <xm:f>CB_Lcr!$HLD121:$HLD121</xm:f>
              <xm:sqref>HLD121</xm:sqref>
            </x14:sparkline>
            <x14:sparkline>
              <xm:f>CB_Lcr!$HLE121:$HLE121</xm:f>
              <xm:sqref>HLE121</xm:sqref>
            </x14:sparkline>
            <x14:sparkline>
              <xm:f>CB_Lcr!$HLF121:$HLF121</xm:f>
              <xm:sqref>HLF121</xm:sqref>
            </x14:sparkline>
            <x14:sparkline>
              <xm:f>CB_Lcr!$HLG121:$HLG121</xm:f>
              <xm:sqref>HLG121</xm:sqref>
            </x14:sparkline>
            <x14:sparkline>
              <xm:f>CB_Lcr!$HLH121:$HLH121</xm:f>
              <xm:sqref>HLH121</xm:sqref>
            </x14:sparkline>
            <x14:sparkline>
              <xm:f>CB_Lcr!$HLI121:$HLI121</xm:f>
              <xm:sqref>HLI121</xm:sqref>
            </x14:sparkline>
            <x14:sparkline>
              <xm:f>CB_Lcr!$HLJ121:$HLJ121</xm:f>
              <xm:sqref>HLJ121</xm:sqref>
            </x14:sparkline>
            <x14:sparkline>
              <xm:f>CB_Lcr!$HLK121:$HLK121</xm:f>
              <xm:sqref>HLK121</xm:sqref>
            </x14:sparkline>
            <x14:sparkline>
              <xm:f>CB_Lcr!$HLL121:$HLL121</xm:f>
              <xm:sqref>HLL121</xm:sqref>
            </x14:sparkline>
            <x14:sparkline>
              <xm:f>CB_Lcr!$HLM121:$HLM121</xm:f>
              <xm:sqref>HLM121</xm:sqref>
            </x14:sparkline>
            <x14:sparkline>
              <xm:f>CB_Lcr!$HLN121:$HLN121</xm:f>
              <xm:sqref>HLN121</xm:sqref>
            </x14:sparkline>
            <x14:sparkline>
              <xm:f>CB_Lcr!$HLO121:$HLO121</xm:f>
              <xm:sqref>HLO121</xm:sqref>
            </x14:sparkline>
            <x14:sparkline>
              <xm:f>CB_Lcr!$HLP121:$HLP121</xm:f>
              <xm:sqref>HLP121</xm:sqref>
            </x14:sparkline>
            <x14:sparkline>
              <xm:f>CB_Lcr!$HLQ121:$HLQ121</xm:f>
              <xm:sqref>HLQ121</xm:sqref>
            </x14:sparkline>
            <x14:sparkline>
              <xm:f>CB_Lcr!$HLR121:$HLR121</xm:f>
              <xm:sqref>HLR121</xm:sqref>
            </x14:sparkline>
            <x14:sparkline>
              <xm:f>CB_Lcr!$HLS121:$HLS121</xm:f>
              <xm:sqref>HLS121</xm:sqref>
            </x14:sparkline>
            <x14:sparkline>
              <xm:f>CB_Lcr!$HLT121:$HLT121</xm:f>
              <xm:sqref>HLT121</xm:sqref>
            </x14:sparkline>
            <x14:sparkline>
              <xm:f>CB_Lcr!$HLU121:$HLU121</xm:f>
              <xm:sqref>HLU121</xm:sqref>
            </x14:sparkline>
            <x14:sparkline>
              <xm:f>CB_Lcr!$HLV121:$HLV121</xm:f>
              <xm:sqref>HLV121</xm:sqref>
            </x14:sparkline>
            <x14:sparkline>
              <xm:f>CB_Lcr!$HLW121:$HLW121</xm:f>
              <xm:sqref>HLW121</xm:sqref>
            </x14:sparkline>
            <x14:sparkline>
              <xm:f>CB_Lcr!$HLX121:$HLX121</xm:f>
              <xm:sqref>HLX121</xm:sqref>
            </x14:sparkline>
            <x14:sparkline>
              <xm:f>CB_Lcr!$HLY121:$HLY121</xm:f>
              <xm:sqref>HLY121</xm:sqref>
            </x14:sparkline>
            <x14:sparkline>
              <xm:f>CB_Lcr!$HLZ121:$HLZ121</xm:f>
              <xm:sqref>HLZ121</xm:sqref>
            </x14:sparkline>
            <x14:sparkline>
              <xm:f>CB_Lcr!$HMA121:$HMA121</xm:f>
              <xm:sqref>HMA121</xm:sqref>
            </x14:sparkline>
            <x14:sparkline>
              <xm:f>CB_Lcr!$HMB121:$HMB121</xm:f>
              <xm:sqref>HMB121</xm:sqref>
            </x14:sparkline>
            <x14:sparkline>
              <xm:f>CB_Lcr!$HMC121:$HMC121</xm:f>
              <xm:sqref>HMC121</xm:sqref>
            </x14:sparkline>
            <x14:sparkline>
              <xm:f>CB_Lcr!$HMD121:$HMD121</xm:f>
              <xm:sqref>HMD121</xm:sqref>
            </x14:sparkline>
            <x14:sparkline>
              <xm:f>CB_Lcr!$HME121:$HME121</xm:f>
              <xm:sqref>HME121</xm:sqref>
            </x14:sparkline>
            <x14:sparkline>
              <xm:f>CB_Lcr!$HMF121:$HMF121</xm:f>
              <xm:sqref>HMF121</xm:sqref>
            </x14:sparkline>
            <x14:sparkline>
              <xm:f>CB_Lcr!$HMG121:$HMG121</xm:f>
              <xm:sqref>HMG121</xm:sqref>
            </x14:sparkline>
            <x14:sparkline>
              <xm:f>CB_Lcr!$HMH121:$HMH121</xm:f>
              <xm:sqref>HMH121</xm:sqref>
            </x14:sparkline>
            <x14:sparkline>
              <xm:f>CB_Lcr!$HMI121:$HMI121</xm:f>
              <xm:sqref>HMI121</xm:sqref>
            </x14:sparkline>
            <x14:sparkline>
              <xm:f>CB_Lcr!$HMJ121:$HMJ121</xm:f>
              <xm:sqref>HMJ121</xm:sqref>
            </x14:sparkline>
            <x14:sparkline>
              <xm:f>CB_Lcr!$HMK121:$HMK121</xm:f>
              <xm:sqref>HMK121</xm:sqref>
            </x14:sparkline>
            <x14:sparkline>
              <xm:f>CB_Lcr!$HML121:$HML121</xm:f>
              <xm:sqref>HML121</xm:sqref>
            </x14:sparkline>
            <x14:sparkline>
              <xm:f>CB_Lcr!$HMM121:$HMM121</xm:f>
              <xm:sqref>HMM121</xm:sqref>
            </x14:sparkline>
            <x14:sparkline>
              <xm:f>CB_Lcr!$HMN121:$HMN121</xm:f>
              <xm:sqref>HMN121</xm:sqref>
            </x14:sparkline>
            <x14:sparkline>
              <xm:f>CB_Lcr!$HMO121:$HMO121</xm:f>
              <xm:sqref>HMO121</xm:sqref>
            </x14:sparkline>
            <x14:sparkline>
              <xm:f>CB_Lcr!$HMP121:$HMP121</xm:f>
              <xm:sqref>HMP121</xm:sqref>
            </x14:sparkline>
            <x14:sparkline>
              <xm:f>CB_Lcr!$HMQ121:$HMQ121</xm:f>
              <xm:sqref>HMQ121</xm:sqref>
            </x14:sparkline>
            <x14:sparkline>
              <xm:f>CB_Lcr!$HMR121:$HMR121</xm:f>
              <xm:sqref>HMR121</xm:sqref>
            </x14:sparkline>
            <x14:sparkline>
              <xm:f>CB_Lcr!$HMS121:$HMS121</xm:f>
              <xm:sqref>HMS121</xm:sqref>
            </x14:sparkline>
            <x14:sparkline>
              <xm:f>CB_Lcr!$HMT121:$HMT121</xm:f>
              <xm:sqref>HMT121</xm:sqref>
            </x14:sparkline>
            <x14:sparkline>
              <xm:f>CB_Lcr!$HMU121:$HMU121</xm:f>
              <xm:sqref>HMU121</xm:sqref>
            </x14:sparkline>
            <x14:sparkline>
              <xm:f>CB_Lcr!$HMV121:$HMV121</xm:f>
              <xm:sqref>HMV121</xm:sqref>
            </x14:sparkline>
            <x14:sparkline>
              <xm:f>CB_Lcr!$HMW121:$HMW121</xm:f>
              <xm:sqref>HMW121</xm:sqref>
            </x14:sparkline>
            <x14:sparkline>
              <xm:f>CB_Lcr!$HMX121:$HMX121</xm:f>
              <xm:sqref>HMX121</xm:sqref>
            </x14:sparkline>
            <x14:sparkline>
              <xm:f>CB_Lcr!$HMY121:$HMY121</xm:f>
              <xm:sqref>HMY121</xm:sqref>
            </x14:sparkline>
            <x14:sparkline>
              <xm:f>CB_Lcr!$HMZ121:$HMZ121</xm:f>
              <xm:sqref>HMZ121</xm:sqref>
            </x14:sparkline>
            <x14:sparkline>
              <xm:f>CB_Lcr!$HNA121:$HNA121</xm:f>
              <xm:sqref>HNA121</xm:sqref>
            </x14:sparkline>
            <x14:sparkline>
              <xm:f>CB_Lcr!$HNB121:$HNB121</xm:f>
              <xm:sqref>HNB121</xm:sqref>
            </x14:sparkline>
            <x14:sparkline>
              <xm:f>CB_Lcr!$HNC121:$HNC121</xm:f>
              <xm:sqref>HNC121</xm:sqref>
            </x14:sparkline>
            <x14:sparkline>
              <xm:f>CB_Lcr!$HND121:$HND121</xm:f>
              <xm:sqref>HND121</xm:sqref>
            </x14:sparkline>
            <x14:sparkline>
              <xm:f>CB_Lcr!$HNE121:$HNE121</xm:f>
              <xm:sqref>HNE121</xm:sqref>
            </x14:sparkline>
            <x14:sparkline>
              <xm:f>CB_Lcr!$HNF121:$HNF121</xm:f>
              <xm:sqref>HNF121</xm:sqref>
            </x14:sparkline>
            <x14:sparkline>
              <xm:f>CB_Lcr!$HNG121:$HNG121</xm:f>
              <xm:sqref>HNG121</xm:sqref>
            </x14:sparkline>
            <x14:sparkline>
              <xm:f>CB_Lcr!$HNH121:$HNH121</xm:f>
              <xm:sqref>HNH121</xm:sqref>
            </x14:sparkline>
            <x14:sparkline>
              <xm:f>CB_Lcr!$HNI121:$HNI121</xm:f>
              <xm:sqref>HNI121</xm:sqref>
            </x14:sparkline>
            <x14:sparkline>
              <xm:f>CB_Lcr!$HNJ121:$HNJ121</xm:f>
              <xm:sqref>HNJ121</xm:sqref>
            </x14:sparkline>
            <x14:sparkline>
              <xm:f>CB_Lcr!$HNK121:$HNK121</xm:f>
              <xm:sqref>HNK121</xm:sqref>
            </x14:sparkline>
            <x14:sparkline>
              <xm:f>CB_Lcr!$HNL121:$HNL121</xm:f>
              <xm:sqref>HNL121</xm:sqref>
            </x14:sparkline>
            <x14:sparkline>
              <xm:f>CB_Lcr!$HNM121:$HNM121</xm:f>
              <xm:sqref>HNM121</xm:sqref>
            </x14:sparkline>
            <x14:sparkline>
              <xm:f>CB_Lcr!$HNN121:$HNN121</xm:f>
              <xm:sqref>HNN121</xm:sqref>
            </x14:sparkline>
            <x14:sparkline>
              <xm:f>CB_Lcr!$HNO121:$HNO121</xm:f>
              <xm:sqref>HNO121</xm:sqref>
            </x14:sparkline>
            <x14:sparkline>
              <xm:f>CB_Lcr!$HNP121:$HNP121</xm:f>
              <xm:sqref>HNP121</xm:sqref>
            </x14:sparkline>
            <x14:sparkline>
              <xm:f>CB_Lcr!$HNQ121:$HNQ121</xm:f>
              <xm:sqref>HNQ121</xm:sqref>
            </x14:sparkline>
            <x14:sparkline>
              <xm:f>CB_Lcr!$HNR121:$HNR121</xm:f>
              <xm:sqref>HNR121</xm:sqref>
            </x14:sparkline>
            <x14:sparkline>
              <xm:f>CB_Lcr!$HNS121:$HNS121</xm:f>
              <xm:sqref>HNS121</xm:sqref>
            </x14:sparkline>
            <x14:sparkline>
              <xm:f>CB_Lcr!$HNT121:$HNT121</xm:f>
              <xm:sqref>HNT121</xm:sqref>
            </x14:sparkline>
            <x14:sparkline>
              <xm:f>CB_Lcr!$HNU121:$HNU121</xm:f>
              <xm:sqref>HNU121</xm:sqref>
            </x14:sparkline>
            <x14:sparkline>
              <xm:f>CB_Lcr!$HNV121:$HNV121</xm:f>
              <xm:sqref>HNV121</xm:sqref>
            </x14:sparkline>
            <x14:sparkline>
              <xm:f>CB_Lcr!$HNW121:$HNW121</xm:f>
              <xm:sqref>HNW121</xm:sqref>
            </x14:sparkline>
            <x14:sparkline>
              <xm:f>CB_Lcr!$HNX121:$HNX121</xm:f>
              <xm:sqref>HNX121</xm:sqref>
            </x14:sparkline>
            <x14:sparkline>
              <xm:f>CB_Lcr!$HNY121:$HNY121</xm:f>
              <xm:sqref>HNY121</xm:sqref>
            </x14:sparkline>
            <x14:sparkline>
              <xm:f>CB_Lcr!$HNZ121:$HNZ121</xm:f>
              <xm:sqref>HNZ121</xm:sqref>
            </x14:sparkline>
            <x14:sparkline>
              <xm:f>CB_Lcr!$HOA121:$HOA121</xm:f>
              <xm:sqref>HOA121</xm:sqref>
            </x14:sparkline>
            <x14:sparkline>
              <xm:f>CB_Lcr!$HOB121:$HOB121</xm:f>
              <xm:sqref>HOB121</xm:sqref>
            </x14:sparkline>
            <x14:sparkline>
              <xm:f>CB_Lcr!$HOC121:$HOC121</xm:f>
              <xm:sqref>HOC121</xm:sqref>
            </x14:sparkline>
            <x14:sparkline>
              <xm:f>CB_Lcr!$HOD121:$HOD121</xm:f>
              <xm:sqref>HOD121</xm:sqref>
            </x14:sparkline>
            <x14:sparkline>
              <xm:f>CB_Lcr!$HOE121:$HOE121</xm:f>
              <xm:sqref>HOE121</xm:sqref>
            </x14:sparkline>
            <x14:sparkline>
              <xm:f>CB_Lcr!$HOF121:$HOF121</xm:f>
              <xm:sqref>HOF121</xm:sqref>
            </x14:sparkline>
            <x14:sparkline>
              <xm:f>CB_Lcr!$HOG121:$HOG121</xm:f>
              <xm:sqref>HOG121</xm:sqref>
            </x14:sparkline>
            <x14:sparkline>
              <xm:f>CB_Lcr!$HOH121:$HOH121</xm:f>
              <xm:sqref>HOH121</xm:sqref>
            </x14:sparkline>
            <x14:sparkline>
              <xm:f>CB_Lcr!$HOI121:$HOI121</xm:f>
              <xm:sqref>HOI121</xm:sqref>
            </x14:sparkline>
            <x14:sparkline>
              <xm:f>CB_Lcr!$HOJ121:$HOJ121</xm:f>
              <xm:sqref>HOJ121</xm:sqref>
            </x14:sparkline>
            <x14:sparkline>
              <xm:f>CB_Lcr!$HOK121:$HOK121</xm:f>
              <xm:sqref>HOK121</xm:sqref>
            </x14:sparkline>
            <x14:sparkline>
              <xm:f>CB_Lcr!$HOL121:$HOL121</xm:f>
              <xm:sqref>HOL121</xm:sqref>
            </x14:sparkline>
            <x14:sparkline>
              <xm:f>CB_Lcr!$HOM121:$HOM121</xm:f>
              <xm:sqref>HOM121</xm:sqref>
            </x14:sparkline>
            <x14:sparkline>
              <xm:f>CB_Lcr!$HON121:$HON121</xm:f>
              <xm:sqref>HON121</xm:sqref>
            </x14:sparkline>
            <x14:sparkline>
              <xm:f>CB_Lcr!$HOO121:$HOO121</xm:f>
              <xm:sqref>HOO121</xm:sqref>
            </x14:sparkline>
            <x14:sparkline>
              <xm:f>CB_Lcr!$HOP121:$HOP121</xm:f>
              <xm:sqref>HOP121</xm:sqref>
            </x14:sparkline>
            <x14:sparkline>
              <xm:f>CB_Lcr!$HOQ121:$HOQ121</xm:f>
              <xm:sqref>HOQ121</xm:sqref>
            </x14:sparkline>
            <x14:sparkline>
              <xm:f>CB_Lcr!$HOR121:$HOR121</xm:f>
              <xm:sqref>HOR121</xm:sqref>
            </x14:sparkline>
            <x14:sparkline>
              <xm:f>CB_Lcr!$HOS121:$HOS121</xm:f>
              <xm:sqref>HOS121</xm:sqref>
            </x14:sparkline>
            <x14:sparkline>
              <xm:f>CB_Lcr!$HOT121:$HOT121</xm:f>
              <xm:sqref>HOT121</xm:sqref>
            </x14:sparkline>
            <x14:sparkline>
              <xm:f>CB_Lcr!$HOU121:$HOU121</xm:f>
              <xm:sqref>HOU121</xm:sqref>
            </x14:sparkline>
            <x14:sparkline>
              <xm:f>CB_Lcr!$HOV121:$HOV121</xm:f>
              <xm:sqref>HOV121</xm:sqref>
            </x14:sparkline>
            <x14:sparkline>
              <xm:f>CB_Lcr!$HOW121:$HOW121</xm:f>
              <xm:sqref>HOW121</xm:sqref>
            </x14:sparkline>
            <x14:sparkline>
              <xm:f>CB_Lcr!$HOX121:$HOX121</xm:f>
              <xm:sqref>HOX121</xm:sqref>
            </x14:sparkline>
            <x14:sparkline>
              <xm:f>CB_Lcr!$HOY121:$HOY121</xm:f>
              <xm:sqref>HOY121</xm:sqref>
            </x14:sparkline>
            <x14:sparkline>
              <xm:f>CB_Lcr!$HOZ121:$HOZ121</xm:f>
              <xm:sqref>HOZ121</xm:sqref>
            </x14:sparkline>
            <x14:sparkline>
              <xm:f>CB_Lcr!$HPA121:$HPA121</xm:f>
              <xm:sqref>HPA121</xm:sqref>
            </x14:sparkline>
            <x14:sparkline>
              <xm:f>CB_Lcr!$HPB121:$HPB121</xm:f>
              <xm:sqref>HPB121</xm:sqref>
            </x14:sparkline>
            <x14:sparkline>
              <xm:f>CB_Lcr!$HPC121:$HPC121</xm:f>
              <xm:sqref>HPC121</xm:sqref>
            </x14:sparkline>
            <x14:sparkline>
              <xm:f>CB_Lcr!$HPD121:$HPD121</xm:f>
              <xm:sqref>HPD121</xm:sqref>
            </x14:sparkline>
            <x14:sparkline>
              <xm:f>CB_Lcr!$HPE121:$HPE121</xm:f>
              <xm:sqref>HPE121</xm:sqref>
            </x14:sparkline>
            <x14:sparkline>
              <xm:f>CB_Lcr!$HPF121:$HPF121</xm:f>
              <xm:sqref>HPF121</xm:sqref>
            </x14:sparkline>
            <x14:sparkline>
              <xm:f>CB_Lcr!$HPG121:$HPG121</xm:f>
              <xm:sqref>HPG121</xm:sqref>
            </x14:sparkline>
            <x14:sparkline>
              <xm:f>CB_Lcr!$HPH121:$HPH121</xm:f>
              <xm:sqref>HPH121</xm:sqref>
            </x14:sparkline>
            <x14:sparkline>
              <xm:f>CB_Lcr!$HPI121:$HPI121</xm:f>
              <xm:sqref>HPI121</xm:sqref>
            </x14:sparkline>
            <x14:sparkline>
              <xm:f>CB_Lcr!$HPJ121:$HPJ121</xm:f>
              <xm:sqref>HPJ121</xm:sqref>
            </x14:sparkline>
            <x14:sparkline>
              <xm:f>CB_Lcr!$HPK121:$HPK121</xm:f>
              <xm:sqref>HPK121</xm:sqref>
            </x14:sparkline>
            <x14:sparkline>
              <xm:f>CB_Lcr!$HPL121:$HPL121</xm:f>
              <xm:sqref>HPL121</xm:sqref>
            </x14:sparkline>
            <x14:sparkline>
              <xm:f>CB_Lcr!$HPM121:$HPM121</xm:f>
              <xm:sqref>HPM121</xm:sqref>
            </x14:sparkline>
            <x14:sparkline>
              <xm:f>CB_Lcr!$HPN121:$HPN121</xm:f>
              <xm:sqref>HPN121</xm:sqref>
            </x14:sparkline>
            <x14:sparkline>
              <xm:f>CB_Lcr!$HPO121:$HPO121</xm:f>
              <xm:sqref>HPO121</xm:sqref>
            </x14:sparkline>
            <x14:sparkline>
              <xm:f>CB_Lcr!$HPP121:$HPP121</xm:f>
              <xm:sqref>HPP121</xm:sqref>
            </x14:sparkline>
            <x14:sparkline>
              <xm:f>CB_Lcr!$HPQ121:$HPQ121</xm:f>
              <xm:sqref>HPQ121</xm:sqref>
            </x14:sparkline>
            <x14:sparkline>
              <xm:f>CB_Lcr!$HPR121:$HPR121</xm:f>
              <xm:sqref>HPR121</xm:sqref>
            </x14:sparkline>
            <x14:sparkline>
              <xm:f>CB_Lcr!$HPS121:$HPS121</xm:f>
              <xm:sqref>HPS121</xm:sqref>
            </x14:sparkline>
            <x14:sparkline>
              <xm:f>CB_Lcr!$HPT121:$HPT121</xm:f>
              <xm:sqref>HPT121</xm:sqref>
            </x14:sparkline>
            <x14:sparkline>
              <xm:f>CB_Lcr!$HPU121:$HPU121</xm:f>
              <xm:sqref>HPU121</xm:sqref>
            </x14:sparkline>
            <x14:sparkline>
              <xm:f>CB_Lcr!$HPV121:$HPV121</xm:f>
              <xm:sqref>HPV121</xm:sqref>
            </x14:sparkline>
            <x14:sparkline>
              <xm:f>CB_Lcr!$HPW121:$HPW121</xm:f>
              <xm:sqref>HPW121</xm:sqref>
            </x14:sparkline>
            <x14:sparkline>
              <xm:f>CB_Lcr!$HPX121:$HPX121</xm:f>
              <xm:sqref>HPX121</xm:sqref>
            </x14:sparkline>
            <x14:sparkline>
              <xm:f>CB_Lcr!$HPY121:$HPY121</xm:f>
              <xm:sqref>HPY121</xm:sqref>
            </x14:sparkline>
            <x14:sparkline>
              <xm:f>CB_Lcr!$HPZ121:$HPZ121</xm:f>
              <xm:sqref>HPZ121</xm:sqref>
            </x14:sparkline>
            <x14:sparkline>
              <xm:f>CB_Lcr!$HQA121:$HQA121</xm:f>
              <xm:sqref>HQA121</xm:sqref>
            </x14:sparkline>
            <x14:sparkline>
              <xm:f>CB_Lcr!$HQB121:$HQB121</xm:f>
              <xm:sqref>HQB121</xm:sqref>
            </x14:sparkline>
            <x14:sparkline>
              <xm:f>CB_Lcr!$HQC121:$HQC121</xm:f>
              <xm:sqref>HQC121</xm:sqref>
            </x14:sparkline>
            <x14:sparkline>
              <xm:f>CB_Lcr!$HQD121:$HQD121</xm:f>
              <xm:sqref>HQD121</xm:sqref>
            </x14:sparkline>
            <x14:sparkline>
              <xm:f>CB_Lcr!$HQE121:$HQE121</xm:f>
              <xm:sqref>HQE121</xm:sqref>
            </x14:sparkline>
            <x14:sparkline>
              <xm:f>CB_Lcr!$HQF121:$HQF121</xm:f>
              <xm:sqref>HQF121</xm:sqref>
            </x14:sparkline>
            <x14:sparkline>
              <xm:f>CB_Lcr!$HQG121:$HQG121</xm:f>
              <xm:sqref>HQG121</xm:sqref>
            </x14:sparkline>
            <x14:sparkline>
              <xm:f>CB_Lcr!$HQH121:$HQH121</xm:f>
              <xm:sqref>HQH121</xm:sqref>
            </x14:sparkline>
            <x14:sparkline>
              <xm:f>CB_Lcr!$HQI121:$HQI121</xm:f>
              <xm:sqref>HQI121</xm:sqref>
            </x14:sparkline>
            <x14:sparkline>
              <xm:f>CB_Lcr!$HQJ121:$HQJ121</xm:f>
              <xm:sqref>HQJ121</xm:sqref>
            </x14:sparkline>
            <x14:sparkline>
              <xm:f>CB_Lcr!$HQK121:$HQK121</xm:f>
              <xm:sqref>HQK121</xm:sqref>
            </x14:sparkline>
            <x14:sparkline>
              <xm:f>CB_Lcr!$HQL121:$HQL121</xm:f>
              <xm:sqref>HQL121</xm:sqref>
            </x14:sparkline>
            <x14:sparkline>
              <xm:f>CB_Lcr!$HQM121:$HQM121</xm:f>
              <xm:sqref>HQM121</xm:sqref>
            </x14:sparkline>
            <x14:sparkline>
              <xm:f>CB_Lcr!$HQN121:$HQN121</xm:f>
              <xm:sqref>HQN121</xm:sqref>
            </x14:sparkline>
            <x14:sparkline>
              <xm:f>CB_Lcr!$HQO121:$HQO121</xm:f>
              <xm:sqref>HQO121</xm:sqref>
            </x14:sparkline>
            <x14:sparkline>
              <xm:f>CB_Lcr!$HQP121:$HQP121</xm:f>
              <xm:sqref>HQP121</xm:sqref>
            </x14:sparkline>
            <x14:sparkline>
              <xm:f>CB_Lcr!$HQQ121:$HQQ121</xm:f>
              <xm:sqref>HQQ121</xm:sqref>
            </x14:sparkline>
            <x14:sparkline>
              <xm:f>CB_Lcr!$HQR121:$HQR121</xm:f>
              <xm:sqref>HQR121</xm:sqref>
            </x14:sparkline>
            <x14:sparkline>
              <xm:f>CB_Lcr!$HQS121:$HQS121</xm:f>
              <xm:sqref>HQS121</xm:sqref>
            </x14:sparkline>
            <x14:sparkline>
              <xm:f>CB_Lcr!$HQT121:$HQT121</xm:f>
              <xm:sqref>HQT121</xm:sqref>
            </x14:sparkline>
            <x14:sparkline>
              <xm:f>CB_Lcr!$HQU121:$HQU121</xm:f>
              <xm:sqref>HQU121</xm:sqref>
            </x14:sparkline>
            <x14:sparkline>
              <xm:f>CB_Lcr!$HQV121:$HQV121</xm:f>
              <xm:sqref>HQV121</xm:sqref>
            </x14:sparkline>
            <x14:sparkline>
              <xm:f>CB_Lcr!$HQW121:$HQW121</xm:f>
              <xm:sqref>HQW121</xm:sqref>
            </x14:sparkline>
            <x14:sparkline>
              <xm:f>CB_Lcr!$HQX121:$HQX121</xm:f>
              <xm:sqref>HQX121</xm:sqref>
            </x14:sparkline>
            <x14:sparkline>
              <xm:f>CB_Lcr!$HQY121:$HQY121</xm:f>
              <xm:sqref>HQY121</xm:sqref>
            </x14:sparkline>
            <x14:sparkline>
              <xm:f>CB_Lcr!$HQZ121:$HQZ121</xm:f>
              <xm:sqref>HQZ121</xm:sqref>
            </x14:sparkline>
            <x14:sparkline>
              <xm:f>CB_Lcr!$HRA121:$HRA121</xm:f>
              <xm:sqref>HRA121</xm:sqref>
            </x14:sparkline>
            <x14:sparkline>
              <xm:f>CB_Lcr!$HRB121:$HRB121</xm:f>
              <xm:sqref>HRB121</xm:sqref>
            </x14:sparkline>
            <x14:sparkline>
              <xm:f>CB_Lcr!$HRC121:$HRC121</xm:f>
              <xm:sqref>HRC121</xm:sqref>
            </x14:sparkline>
            <x14:sparkline>
              <xm:f>CB_Lcr!$HRD121:$HRD121</xm:f>
              <xm:sqref>HRD121</xm:sqref>
            </x14:sparkline>
            <x14:sparkline>
              <xm:f>CB_Lcr!$HRE121:$HRE121</xm:f>
              <xm:sqref>HRE121</xm:sqref>
            </x14:sparkline>
            <x14:sparkline>
              <xm:f>CB_Lcr!$HRF121:$HRF121</xm:f>
              <xm:sqref>HRF121</xm:sqref>
            </x14:sparkline>
            <x14:sparkline>
              <xm:f>CB_Lcr!$HRG121:$HRG121</xm:f>
              <xm:sqref>HRG121</xm:sqref>
            </x14:sparkline>
            <x14:sparkline>
              <xm:f>CB_Lcr!$HRH121:$HRH121</xm:f>
              <xm:sqref>HRH121</xm:sqref>
            </x14:sparkline>
            <x14:sparkline>
              <xm:f>CB_Lcr!$HRI121:$HRI121</xm:f>
              <xm:sqref>HRI121</xm:sqref>
            </x14:sparkline>
            <x14:sparkline>
              <xm:f>CB_Lcr!$HRJ121:$HRJ121</xm:f>
              <xm:sqref>HRJ121</xm:sqref>
            </x14:sparkline>
            <x14:sparkline>
              <xm:f>CB_Lcr!$HRK121:$HRK121</xm:f>
              <xm:sqref>HRK121</xm:sqref>
            </x14:sparkline>
            <x14:sparkline>
              <xm:f>CB_Lcr!$HRL121:$HRL121</xm:f>
              <xm:sqref>HRL121</xm:sqref>
            </x14:sparkline>
            <x14:sparkline>
              <xm:f>CB_Lcr!$HRM121:$HRM121</xm:f>
              <xm:sqref>HRM121</xm:sqref>
            </x14:sparkline>
            <x14:sparkline>
              <xm:f>CB_Lcr!$HRN121:$HRN121</xm:f>
              <xm:sqref>HRN121</xm:sqref>
            </x14:sparkline>
            <x14:sparkline>
              <xm:f>CB_Lcr!$HRO121:$HRO121</xm:f>
              <xm:sqref>HRO121</xm:sqref>
            </x14:sparkline>
            <x14:sparkline>
              <xm:f>CB_Lcr!$HRP121:$HRP121</xm:f>
              <xm:sqref>HRP121</xm:sqref>
            </x14:sparkline>
            <x14:sparkline>
              <xm:f>CB_Lcr!$HRQ121:$HRQ121</xm:f>
              <xm:sqref>HRQ121</xm:sqref>
            </x14:sparkline>
            <x14:sparkline>
              <xm:f>CB_Lcr!$HRR121:$HRR121</xm:f>
              <xm:sqref>HRR121</xm:sqref>
            </x14:sparkline>
            <x14:sparkline>
              <xm:f>CB_Lcr!$HRS121:$HRS121</xm:f>
              <xm:sqref>HRS121</xm:sqref>
            </x14:sparkline>
            <x14:sparkline>
              <xm:f>CB_Lcr!$HRT121:$HRT121</xm:f>
              <xm:sqref>HRT121</xm:sqref>
            </x14:sparkline>
            <x14:sparkline>
              <xm:f>CB_Lcr!$HRU121:$HRU121</xm:f>
              <xm:sqref>HRU121</xm:sqref>
            </x14:sparkline>
            <x14:sparkline>
              <xm:f>CB_Lcr!$HRV121:$HRV121</xm:f>
              <xm:sqref>HRV121</xm:sqref>
            </x14:sparkline>
            <x14:sparkline>
              <xm:f>CB_Lcr!$HRW121:$HRW121</xm:f>
              <xm:sqref>HRW121</xm:sqref>
            </x14:sparkline>
            <x14:sparkline>
              <xm:f>CB_Lcr!$HRX121:$HRX121</xm:f>
              <xm:sqref>HRX121</xm:sqref>
            </x14:sparkline>
            <x14:sparkline>
              <xm:f>CB_Lcr!$HRY121:$HRY121</xm:f>
              <xm:sqref>HRY121</xm:sqref>
            </x14:sparkline>
            <x14:sparkline>
              <xm:f>CB_Lcr!$HRZ121:$HRZ121</xm:f>
              <xm:sqref>HRZ121</xm:sqref>
            </x14:sparkline>
            <x14:sparkline>
              <xm:f>CB_Lcr!$HSA121:$HSA121</xm:f>
              <xm:sqref>HSA121</xm:sqref>
            </x14:sparkline>
            <x14:sparkline>
              <xm:f>CB_Lcr!$HSB121:$HSB121</xm:f>
              <xm:sqref>HSB121</xm:sqref>
            </x14:sparkline>
            <x14:sparkline>
              <xm:f>CB_Lcr!$HSC121:$HSC121</xm:f>
              <xm:sqref>HSC121</xm:sqref>
            </x14:sparkline>
            <x14:sparkline>
              <xm:f>CB_Lcr!$HSD121:$HSD121</xm:f>
              <xm:sqref>HSD121</xm:sqref>
            </x14:sparkline>
            <x14:sparkline>
              <xm:f>CB_Lcr!$HSE121:$HSE121</xm:f>
              <xm:sqref>HSE121</xm:sqref>
            </x14:sparkline>
            <x14:sparkline>
              <xm:f>CB_Lcr!$HSF121:$HSF121</xm:f>
              <xm:sqref>HSF121</xm:sqref>
            </x14:sparkline>
            <x14:sparkline>
              <xm:f>CB_Lcr!$HSG121:$HSG121</xm:f>
              <xm:sqref>HSG121</xm:sqref>
            </x14:sparkline>
            <x14:sparkline>
              <xm:f>CB_Lcr!$HSH121:$HSH121</xm:f>
              <xm:sqref>HSH121</xm:sqref>
            </x14:sparkline>
            <x14:sparkline>
              <xm:f>CB_Lcr!$HSI121:$HSI121</xm:f>
              <xm:sqref>HSI121</xm:sqref>
            </x14:sparkline>
            <x14:sparkline>
              <xm:f>CB_Lcr!$HSJ121:$HSJ121</xm:f>
              <xm:sqref>HSJ121</xm:sqref>
            </x14:sparkline>
            <x14:sparkline>
              <xm:f>CB_Lcr!$HSK121:$HSK121</xm:f>
              <xm:sqref>HSK121</xm:sqref>
            </x14:sparkline>
            <x14:sparkline>
              <xm:f>CB_Lcr!$HSL121:$HSL121</xm:f>
              <xm:sqref>HSL121</xm:sqref>
            </x14:sparkline>
            <x14:sparkline>
              <xm:f>CB_Lcr!$HSM121:$HSM121</xm:f>
              <xm:sqref>HSM121</xm:sqref>
            </x14:sparkline>
            <x14:sparkline>
              <xm:f>CB_Lcr!$HSN121:$HSN121</xm:f>
              <xm:sqref>HSN121</xm:sqref>
            </x14:sparkline>
            <x14:sparkline>
              <xm:f>CB_Lcr!$HSO121:$HSO121</xm:f>
              <xm:sqref>HSO121</xm:sqref>
            </x14:sparkline>
            <x14:sparkline>
              <xm:f>CB_Lcr!$HSP121:$HSP121</xm:f>
              <xm:sqref>HSP121</xm:sqref>
            </x14:sparkline>
            <x14:sparkline>
              <xm:f>CB_Lcr!$HSQ121:$HSQ121</xm:f>
              <xm:sqref>HSQ121</xm:sqref>
            </x14:sparkline>
            <x14:sparkline>
              <xm:f>CB_Lcr!$HSR121:$HSR121</xm:f>
              <xm:sqref>HSR121</xm:sqref>
            </x14:sparkline>
            <x14:sparkline>
              <xm:f>CB_Lcr!$HSS121:$HSS121</xm:f>
              <xm:sqref>HSS121</xm:sqref>
            </x14:sparkline>
            <x14:sparkline>
              <xm:f>CB_Lcr!$HST121:$HST121</xm:f>
              <xm:sqref>HST121</xm:sqref>
            </x14:sparkline>
            <x14:sparkline>
              <xm:f>CB_Lcr!$HSU121:$HSU121</xm:f>
              <xm:sqref>HSU121</xm:sqref>
            </x14:sparkline>
            <x14:sparkline>
              <xm:f>CB_Lcr!$HSV121:$HSV121</xm:f>
              <xm:sqref>HSV121</xm:sqref>
            </x14:sparkline>
            <x14:sparkline>
              <xm:f>CB_Lcr!$HSW121:$HSW121</xm:f>
              <xm:sqref>HSW121</xm:sqref>
            </x14:sparkline>
            <x14:sparkline>
              <xm:f>CB_Lcr!$HSX121:$HSX121</xm:f>
              <xm:sqref>HSX121</xm:sqref>
            </x14:sparkline>
            <x14:sparkline>
              <xm:f>CB_Lcr!$HSY121:$HSY121</xm:f>
              <xm:sqref>HSY121</xm:sqref>
            </x14:sparkline>
            <x14:sparkline>
              <xm:f>CB_Lcr!$HSZ121:$HSZ121</xm:f>
              <xm:sqref>HSZ121</xm:sqref>
            </x14:sparkline>
            <x14:sparkline>
              <xm:f>CB_Lcr!$HTA121:$HTA121</xm:f>
              <xm:sqref>HTA121</xm:sqref>
            </x14:sparkline>
            <x14:sparkline>
              <xm:f>CB_Lcr!$HTB121:$HTB121</xm:f>
              <xm:sqref>HTB121</xm:sqref>
            </x14:sparkline>
            <x14:sparkline>
              <xm:f>CB_Lcr!$HTC121:$HTC121</xm:f>
              <xm:sqref>HTC121</xm:sqref>
            </x14:sparkline>
            <x14:sparkline>
              <xm:f>CB_Lcr!$HTD121:$HTD121</xm:f>
              <xm:sqref>HTD121</xm:sqref>
            </x14:sparkline>
            <x14:sparkline>
              <xm:f>CB_Lcr!$HTE121:$HTE121</xm:f>
              <xm:sqref>HTE121</xm:sqref>
            </x14:sparkline>
            <x14:sparkline>
              <xm:f>CB_Lcr!$HTF121:$HTF121</xm:f>
              <xm:sqref>HTF121</xm:sqref>
            </x14:sparkline>
            <x14:sparkline>
              <xm:f>CB_Lcr!$HTG121:$HTG121</xm:f>
              <xm:sqref>HTG121</xm:sqref>
            </x14:sparkline>
            <x14:sparkline>
              <xm:f>CB_Lcr!$HTH121:$HTH121</xm:f>
              <xm:sqref>HTH121</xm:sqref>
            </x14:sparkline>
            <x14:sparkline>
              <xm:f>CB_Lcr!$HTI121:$HTI121</xm:f>
              <xm:sqref>HTI121</xm:sqref>
            </x14:sparkline>
            <x14:sparkline>
              <xm:f>CB_Lcr!$HTJ121:$HTJ121</xm:f>
              <xm:sqref>HTJ121</xm:sqref>
            </x14:sparkline>
            <x14:sparkline>
              <xm:f>CB_Lcr!$HTK121:$HTK121</xm:f>
              <xm:sqref>HTK121</xm:sqref>
            </x14:sparkline>
            <x14:sparkline>
              <xm:f>CB_Lcr!$HTL121:$HTL121</xm:f>
              <xm:sqref>HTL121</xm:sqref>
            </x14:sparkline>
            <x14:sparkline>
              <xm:f>CB_Lcr!$HTM121:$HTM121</xm:f>
              <xm:sqref>HTM121</xm:sqref>
            </x14:sparkline>
            <x14:sparkline>
              <xm:f>CB_Lcr!$HTN121:$HTN121</xm:f>
              <xm:sqref>HTN121</xm:sqref>
            </x14:sparkline>
            <x14:sparkline>
              <xm:f>CB_Lcr!$HTO121:$HTO121</xm:f>
              <xm:sqref>HTO121</xm:sqref>
            </x14:sparkline>
            <x14:sparkline>
              <xm:f>CB_Lcr!$HTP121:$HTP121</xm:f>
              <xm:sqref>HTP121</xm:sqref>
            </x14:sparkline>
            <x14:sparkline>
              <xm:f>CB_Lcr!$HTQ121:$HTQ121</xm:f>
              <xm:sqref>HTQ121</xm:sqref>
            </x14:sparkline>
            <x14:sparkline>
              <xm:f>CB_Lcr!$HTR121:$HTR121</xm:f>
              <xm:sqref>HTR121</xm:sqref>
            </x14:sparkline>
            <x14:sparkline>
              <xm:f>CB_Lcr!$HTS121:$HTS121</xm:f>
              <xm:sqref>HTS121</xm:sqref>
            </x14:sparkline>
            <x14:sparkline>
              <xm:f>CB_Lcr!$HTT121:$HTT121</xm:f>
              <xm:sqref>HTT121</xm:sqref>
            </x14:sparkline>
            <x14:sparkline>
              <xm:f>CB_Lcr!$HTU121:$HTU121</xm:f>
              <xm:sqref>HTU121</xm:sqref>
            </x14:sparkline>
            <x14:sparkline>
              <xm:f>CB_Lcr!$HTV121:$HTV121</xm:f>
              <xm:sqref>HTV121</xm:sqref>
            </x14:sparkline>
            <x14:sparkline>
              <xm:f>CB_Lcr!$HTW121:$HTW121</xm:f>
              <xm:sqref>HTW121</xm:sqref>
            </x14:sparkline>
            <x14:sparkline>
              <xm:f>CB_Lcr!$HTX121:$HTX121</xm:f>
              <xm:sqref>HTX121</xm:sqref>
            </x14:sparkline>
            <x14:sparkline>
              <xm:f>CB_Lcr!$HTY121:$HTY121</xm:f>
              <xm:sqref>HTY121</xm:sqref>
            </x14:sparkline>
            <x14:sparkline>
              <xm:f>CB_Lcr!$HTZ121:$HTZ121</xm:f>
              <xm:sqref>HTZ121</xm:sqref>
            </x14:sparkline>
            <x14:sparkline>
              <xm:f>CB_Lcr!$HUA121:$HUA121</xm:f>
              <xm:sqref>HUA121</xm:sqref>
            </x14:sparkline>
            <x14:sparkline>
              <xm:f>CB_Lcr!$HUB121:$HUB121</xm:f>
              <xm:sqref>HUB121</xm:sqref>
            </x14:sparkline>
            <x14:sparkline>
              <xm:f>CB_Lcr!$HUC121:$HUC121</xm:f>
              <xm:sqref>HUC121</xm:sqref>
            </x14:sparkline>
            <x14:sparkline>
              <xm:f>CB_Lcr!$HUD121:$HUD121</xm:f>
              <xm:sqref>HUD121</xm:sqref>
            </x14:sparkline>
            <x14:sparkline>
              <xm:f>CB_Lcr!$HUE121:$HUE121</xm:f>
              <xm:sqref>HUE121</xm:sqref>
            </x14:sparkline>
            <x14:sparkline>
              <xm:f>CB_Lcr!$HUF121:$HUF121</xm:f>
              <xm:sqref>HUF121</xm:sqref>
            </x14:sparkline>
            <x14:sparkline>
              <xm:f>CB_Lcr!$HUG121:$HUG121</xm:f>
              <xm:sqref>HUG121</xm:sqref>
            </x14:sparkline>
            <x14:sparkline>
              <xm:f>CB_Lcr!$HUH121:$HUH121</xm:f>
              <xm:sqref>HUH121</xm:sqref>
            </x14:sparkline>
            <x14:sparkline>
              <xm:f>CB_Lcr!$HUI121:$HUI121</xm:f>
              <xm:sqref>HUI121</xm:sqref>
            </x14:sparkline>
            <x14:sparkline>
              <xm:f>CB_Lcr!$HUJ121:$HUJ121</xm:f>
              <xm:sqref>HUJ121</xm:sqref>
            </x14:sparkline>
            <x14:sparkline>
              <xm:f>CB_Lcr!$HUK121:$HUK121</xm:f>
              <xm:sqref>HUK121</xm:sqref>
            </x14:sparkline>
            <x14:sparkline>
              <xm:f>CB_Lcr!$HUL121:$HUL121</xm:f>
              <xm:sqref>HUL121</xm:sqref>
            </x14:sparkline>
            <x14:sparkline>
              <xm:f>CB_Lcr!$HUM121:$HUM121</xm:f>
              <xm:sqref>HUM121</xm:sqref>
            </x14:sparkline>
            <x14:sparkline>
              <xm:f>CB_Lcr!$HUN121:$HUN121</xm:f>
              <xm:sqref>HUN121</xm:sqref>
            </x14:sparkline>
            <x14:sparkline>
              <xm:f>CB_Lcr!$HUO121:$HUO121</xm:f>
              <xm:sqref>HUO121</xm:sqref>
            </x14:sparkline>
            <x14:sparkline>
              <xm:f>CB_Lcr!$HUP121:$HUP121</xm:f>
              <xm:sqref>HUP121</xm:sqref>
            </x14:sparkline>
            <x14:sparkline>
              <xm:f>CB_Lcr!$HUQ121:$HUQ121</xm:f>
              <xm:sqref>HUQ121</xm:sqref>
            </x14:sparkline>
            <x14:sparkline>
              <xm:f>CB_Lcr!$HUR121:$HUR121</xm:f>
              <xm:sqref>HUR121</xm:sqref>
            </x14:sparkline>
            <x14:sparkline>
              <xm:f>CB_Lcr!$HUS121:$HUS121</xm:f>
              <xm:sqref>HUS121</xm:sqref>
            </x14:sparkline>
            <x14:sparkline>
              <xm:f>CB_Lcr!$HUT121:$HUT121</xm:f>
              <xm:sqref>HUT121</xm:sqref>
            </x14:sparkline>
            <x14:sparkline>
              <xm:f>CB_Lcr!$HUU121:$HUU121</xm:f>
              <xm:sqref>HUU121</xm:sqref>
            </x14:sparkline>
            <x14:sparkline>
              <xm:f>CB_Lcr!$HUV121:$HUV121</xm:f>
              <xm:sqref>HUV121</xm:sqref>
            </x14:sparkline>
            <x14:sparkline>
              <xm:f>CB_Lcr!$HUW121:$HUW121</xm:f>
              <xm:sqref>HUW121</xm:sqref>
            </x14:sparkline>
            <x14:sparkline>
              <xm:f>CB_Lcr!$HUX121:$HUX121</xm:f>
              <xm:sqref>HUX121</xm:sqref>
            </x14:sparkline>
            <x14:sparkline>
              <xm:f>CB_Lcr!$HUY121:$HUY121</xm:f>
              <xm:sqref>HUY121</xm:sqref>
            </x14:sparkline>
            <x14:sparkline>
              <xm:f>CB_Lcr!$HUZ121:$HUZ121</xm:f>
              <xm:sqref>HUZ121</xm:sqref>
            </x14:sparkline>
            <x14:sparkline>
              <xm:f>CB_Lcr!$HVA121:$HVA121</xm:f>
              <xm:sqref>HVA121</xm:sqref>
            </x14:sparkline>
            <x14:sparkline>
              <xm:f>CB_Lcr!$HVB121:$HVB121</xm:f>
              <xm:sqref>HVB121</xm:sqref>
            </x14:sparkline>
            <x14:sparkline>
              <xm:f>CB_Lcr!$HVC121:$HVC121</xm:f>
              <xm:sqref>HVC121</xm:sqref>
            </x14:sparkline>
            <x14:sparkline>
              <xm:f>CB_Lcr!$HVD121:$HVD121</xm:f>
              <xm:sqref>HVD121</xm:sqref>
            </x14:sparkline>
            <x14:sparkline>
              <xm:f>CB_Lcr!$HVE121:$HVE121</xm:f>
              <xm:sqref>HVE121</xm:sqref>
            </x14:sparkline>
            <x14:sparkline>
              <xm:f>CB_Lcr!$HVF121:$HVF121</xm:f>
              <xm:sqref>HVF121</xm:sqref>
            </x14:sparkline>
            <x14:sparkline>
              <xm:f>CB_Lcr!$HVG121:$HVG121</xm:f>
              <xm:sqref>HVG121</xm:sqref>
            </x14:sparkline>
            <x14:sparkline>
              <xm:f>CB_Lcr!$HVH121:$HVH121</xm:f>
              <xm:sqref>HVH121</xm:sqref>
            </x14:sparkline>
            <x14:sparkline>
              <xm:f>CB_Lcr!$HVI121:$HVI121</xm:f>
              <xm:sqref>HVI121</xm:sqref>
            </x14:sparkline>
            <x14:sparkline>
              <xm:f>CB_Lcr!$HVJ121:$HVJ121</xm:f>
              <xm:sqref>HVJ121</xm:sqref>
            </x14:sparkline>
            <x14:sparkline>
              <xm:f>CB_Lcr!$HVK121:$HVK121</xm:f>
              <xm:sqref>HVK121</xm:sqref>
            </x14:sparkline>
            <x14:sparkline>
              <xm:f>CB_Lcr!$HVL121:$HVL121</xm:f>
              <xm:sqref>HVL121</xm:sqref>
            </x14:sparkline>
            <x14:sparkline>
              <xm:f>CB_Lcr!$HVM121:$HVM121</xm:f>
              <xm:sqref>HVM121</xm:sqref>
            </x14:sparkline>
            <x14:sparkline>
              <xm:f>CB_Lcr!$HVN121:$HVN121</xm:f>
              <xm:sqref>HVN121</xm:sqref>
            </x14:sparkline>
            <x14:sparkline>
              <xm:f>CB_Lcr!$HVO121:$HVO121</xm:f>
              <xm:sqref>HVO121</xm:sqref>
            </x14:sparkline>
            <x14:sparkline>
              <xm:f>CB_Lcr!$HVP121:$HVP121</xm:f>
              <xm:sqref>HVP121</xm:sqref>
            </x14:sparkline>
            <x14:sparkline>
              <xm:f>CB_Lcr!$HVQ121:$HVQ121</xm:f>
              <xm:sqref>HVQ121</xm:sqref>
            </x14:sparkline>
            <x14:sparkline>
              <xm:f>CB_Lcr!$HVR121:$HVR121</xm:f>
              <xm:sqref>HVR121</xm:sqref>
            </x14:sparkline>
            <x14:sparkline>
              <xm:f>CB_Lcr!$HVS121:$HVS121</xm:f>
              <xm:sqref>HVS121</xm:sqref>
            </x14:sparkline>
            <x14:sparkline>
              <xm:f>CB_Lcr!$HVT121:$HVT121</xm:f>
              <xm:sqref>HVT121</xm:sqref>
            </x14:sparkline>
            <x14:sparkline>
              <xm:f>CB_Lcr!$HVU121:$HVU121</xm:f>
              <xm:sqref>HVU121</xm:sqref>
            </x14:sparkline>
            <x14:sparkline>
              <xm:f>CB_Lcr!$HVV121:$HVV121</xm:f>
              <xm:sqref>HVV121</xm:sqref>
            </x14:sparkline>
            <x14:sparkline>
              <xm:f>CB_Lcr!$HVW121:$HVW121</xm:f>
              <xm:sqref>HVW121</xm:sqref>
            </x14:sparkline>
            <x14:sparkline>
              <xm:f>CB_Lcr!$HVX121:$HVX121</xm:f>
              <xm:sqref>HVX121</xm:sqref>
            </x14:sparkline>
            <x14:sparkline>
              <xm:f>CB_Lcr!$HVY121:$HVY121</xm:f>
              <xm:sqref>HVY121</xm:sqref>
            </x14:sparkline>
            <x14:sparkline>
              <xm:f>CB_Lcr!$HVZ121:$HVZ121</xm:f>
              <xm:sqref>HVZ121</xm:sqref>
            </x14:sparkline>
            <x14:sparkline>
              <xm:f>CB_Lcr!$HWA121:$HWA121</xm:f>
              <xm:sqref>HWA121</xm:sqref>
            </x14:sparkline>
            <x14:sparkline>
              <xm:f>CB_Lcr!$HWB121:$HWB121</xm:f>
              <xm:sqref>HWB121</xm:sqref>
            </x14:sparkline>
            <x14:sparkline>
              <xm:f>CB_Lcr!$HWC121:$HWC121</xm:f>
              <xm:sqref>HWC121</xm:sqref>
            </x14:sparkline>
            <x14:sparkline>
              <xm:f>CB_Lcr!$HWD121:$HWD121</xm:f>
              <xm:sqref>HWD121</xm:sqref>
            </x14:sparkline>
            <x14:sparkline>
              <xm:f>CB_Lcr!$HWE121:$HWE121</xm:f>
              <xm:sqref>HWE121</xm:sqref>
            </x14:sparkline>
            <x14:sparkline>
              <xm:f>CB_Lcr!$HWF121:$HWF121</xm:f>
              <xm:sqref>HWF121</xm:sqref>
            </x14:sparkline>
            <x14:sparkline>
              <xm:f>CB_Lcr!$HWG121:$HWG121</xm:f>
              <xm:sqref>HWG121</xm:sqref>
            </x14:sparkline>
            <x14:sparkline>
              <xm:f>CB_Lcr!$HWH121:$HWH121</xm:f>
              <xm:sqref>HWH121</xm:sqref>
            </x14:sparkline>
            <x14:sparkline>
              <xm:f>CB_Lcr!$HWI121:$HWI121</xm:f>
              <xm:sqref>HWI121</xm:sqref>
            </x14:sparkline>
            <x14:sparkline>
              <xm:f>CB_Lcr!$HWJ121:$HWJ121</xm:f>
              <xm:sqref>HWJ121</xm:sqref>
            </x14:sparkline>
            <x14:sparkline>
              <xm:f>CB_Lcr!$HWK121:$HWK121</xm:f>
              <xm:sqref>HWK121</xm:sqref>
            </x14:sparkline>
            <x14:sparkline>
              <xm:f>CB_Lcr!$HWL121:$HWL121</xm:f>
              <xm:sqref>HWL121</xm:sqref>
            </x14:sparkline>
            <x14:sparkline>
              <xm:f>CB_Lcr!$HWM121:$HWM121</xm:f>
              <xm:sqref>HWM121</xm:sqref>
            </x14:sparkline>
            <x14:sparkline>
              <xm:f>CB_Lcr!$HWN121:$HWN121</xm:f>
              <xm:sqref>HWN121</xm:sqref>
            </x14:sparkline>
            <x14:sparkline>
              <xm:f>CB_Lcr!$HWO121:$HWO121</xm:f>
              <xm:sqref>HWO121</xm:sqref>
            </x14:sparkline>
            <x14:sparkline>
              <xm:f>CB_Lcr!$HWP121:$HWP121</xm:f>
              <xm:sqref>HWP121</xm:sqref>
            </x14:sparkline>
            <x14:sparkline>
              <xm:f>CB_Lcr!$HWQ121:$HWQ121</xm:f>
              <xm:sqref>HWQ121</xm:sqref>
            </x14:sparkline>
            <x14:sparkline>
              <xm:f>CB_Lcr!$HWR121:$HWR121</xm:f>
              <xm:sqref>HWR121</xm:sqref>
            </x14:sparkline>
            <x14:sparkline>
              <xm:f>CB_Lcr!$HWS121:$HWS121</xm:f>
              <xm:sqref>HWS121</xm:sqref>
            </x14:sparkline>
            <x14:sparkline>
              <xm:f>CB_Lcr!$HWT121:$HWT121</xm:f>
              <xm:sqref>HWT121</xm:sqref>
            </x14:sparkline>
            <x14:sparkline>
              <xm:f>CB_Lcr!$HWU121:$HWU121</xm:f>
              <xm:sqref>HWU121</xm:sqref>
            </x14:sparkline>
            <x14:sparkline>
              <xm:f>CB_Lcr!$HWV121:$HWV121</xm:f>
              <xm:sqref>HWV121</xm:sqref>
            </x14:sparkline>
            <x14:sparkline>
              <xm:f>CB_Lcr!$HWW121:$HWW121</xm:f>
              <xm:sqref>HWW121</xm:sqref>
            </x14:sparkline>
            <x14:sparkline>
              <xm:f>CB_Lcr!$HWX121:$HWX121</xm:f>
              <xm:sqref>HWX121</xm:sqref>
            </x14:sparkline>
            <x14:sparkline>
              <xm:f>CB_Lcr!$HWY121:$HWY121</xm:f>
              <xm:sqref>HWY121</xm:sqref>
            </x14:sparkline>
            <x14:sparkline>
              <xm:f>CB_Lcr!$HWZ121:$HWZ121</xm:f>
              <xm:sqref>HWZ121</xm:sqref>
            </x14:sparkline>
            <x14:sparkline>
              <xm:f>CB_Lcr!$HXA121:$HXA121</xm:f>
              <xm:sqref>HXA121</xm:sqref>
            </x14:sparkline>
            <x14:sparkline>
              <xm:f>CB_Lcr!$HXB121:$HXB121</xm:f>
              <xm:sqref>HXB121</xm:sqref>
            </x14:sparkline>
            <x14:sparkline>
              <xm:f>CB_Lcr!$HXC121:$HXC121</xm:f>
              <xm:sqref>HXC121</xm:sqref>
            </x14:sparkline>
            <x14:sparkline>
              <xm:f>CB_Lcr!$HXD121:$HXD121</xm:f>
              <xm:sqref>HXD121</xm:sqref>
            </x14:sparkline>
            <x14:sparkline>
              <xm:f>CB_Lcr!$HXE121:$HXE121</xm:f>
              <xm:sqref>HXE121</xm:sqref>
            </x14:sparkline>
            <x14:sparkline>
              <xm:f>CB_Lcr!$HXF121:$HXF121</xm:f>
              <xm:sqref>HXF121</xm:sqref>
            </x14:sparkline>
            <x14:sparkline>
              <xm:f>CB_Lcr!$HXG121:$HXG121</xm:f>
              <xm:sqref>HXG121</xm:sqref>
            </x14:sparkline>
            <x14:sparkline>
              <xm:f>CB_Lcr!$HXH121:$HXH121</xm:f>
              <xm:sqref>HXH121</xm:sqref>
            </x14:sparkline>
            <x14:sparkline>
              <xm:f>CB_Lcr!$HXI121:$HXI121</xm:f>
              <xm:sqref>HXI121</xm:sqref>
            </x14:sparkline>
            <x14:sparkline>
              <xm:f>CB_Lcr!$HXJ121:$HXJ121</xm:f>
              <xm:sqref>HXJ121</xm:sqref>
            </x14:sparkline>
            <x14:sparkline>
              <xm:f>CB_Lcr!$HXK121:$HXK121</xm:f>
              <xm:sqref>HXK121</xm:sqref>
            </x14:sparkline>
            <x14:sparkline>
              <xm:f>CB_Lcr!$HXL121:$HXL121</xm:f>
              <xm:sqref>HXL121</xm:sqref>
            </x14:sparkline>
            <x14:sparkline>
              <xm:f>CB_Lcr!$HXM121:$HXM121</xm:f>
              <xm:sqref>HXM121</xm:sqref>
            </x14:sparkline>
            <x14:sparkline>
              <xm:f>CB_Lcr!$HXN121:$HXN121</xm:f>
              <xm:sqref>HXN121</xm:sqref>
            </x14:sparkline>
            <x14:sparkline>
              <xm:f>CB_Lcr!$HXO121:$HXO121</xm:f>
              <xm:sqref>HXO121</xm:sqref>
            </x14:sparkline>
            <x14:sparkline>
              <xm:f>CB_Lcr!$HXP121:$HXP121</xm:f>
              <xm:sqref>HXP121</xm:sqref>
            </x14:sparkline>
            <x14:sparkline>
              <xm:f>CB_Lcr!$HXQ121:$HXQ121</xm:f>
              <xm:sqref>HXQ121</xm:sqref>
            </x14:sparkline>
            <x14:sparkline>
              <xm:f>CB_Lcr!$HXR121:$HXR121</xm:f>
              <xm:sqref>HXR121</xm:sqref>
            </x14:sparkline>
            <x14:sparkline>
              <xm:f>CB_Lcr!$HXS121:$HXS121</xm:f>
              <xm:sqref>HXS121</xm:sqref>
            </x14:sparkline>
            <x14:sparkline>
              <xm:f>CB_Lcr!$HXT121:$HXT121</xm:f>
              <xm:sqref>HXT121</xm:sqref>
            </x14:sparkline>
            <x14:sparkline>
              <xm:f>CB_Lcr!$HXU121:$HXU121</xm:f>
              <xm:sqref>HXU121</xm:sqref>
            </x14:sparkline>
            <x14:sparkline>
              <xm:f>CB_Lcr!$HXV121:$HXV121</xm:f>
              <xm:sqref>HXV121</xm:sqref>
            </x14:sparkline>
            <x14:sparkline>
              <xm:f>CB_Lcr!$HXW121:$HXW121</xm:f>
              <xm:sqref>HXW121</xm:sqref>
            </x14:sparkline>
            <x14:sparkline>
              <xm:f>CB_Lcr!$HXX121:$HXX121</xm:f>
              <xm:sqref>HXX121</xm:sqref>
            </x14:sparkline>
            <x14:sparkline>
              <xm:f>CB_Lcr!$HXY121:$HXY121</xm:f>
              <xm:sqref>HXY121</xm:sqref>
            </x14:sparkline>
            <x14:sparkline>
              <xm:f>CB_Lcr!$HXZ121:$HXZ121</xm:f>
              <xm:sqref>HXZ121</xm:sqref>
            </x14:sparkline>
            <x14:sparkline>
              <xm:f>CB_Lcr!$HYA121:$HYA121</xm:f>
              <xm:sqref>HYA121</xm:sqref>
            </x14:sparkline>
            <x14:sparkline>
              <xm:f>CB_Lcr!$HYB121:$HYB121</xm:f>
              <xm:sqref>HYB121</xm:sqref>
            </x14:sparkline>
            <x14:sparkline>
              <xm:f>CB_Lcr!$HYC121:$HYC121</xm:f>
              <xm:sqref>HYC121</xm:sqref>
            </x14:sparkline>
            <x14:sparkline>
              <xm:f>CB_Lcr!$HYD121:$HYD121</xm:f>
              <xm:sqref>HYD121</xm:sqref>
            </x14:sparkline>
            <x14:sparkline>
              <xm:f>CB_Lcr!$HYE121:$HYE121</xm:f>
              <xm:sqref>HYE121</xm:sqref>
            </x14:sparkline>
            <x14:sparkline>
              <xm:f>CB_Lcr!$HYF121:$HYF121</xm:f>
              <xm:sqref>HYF121</xm:sqref>
            </x14:sparkline>
            <x14:sparkline>
              <xm:f>CB_Lcr!$HYG121:$HYG121</xm:f>
              <xm:sqref>HYG121</xm:sqref>
            </x14:sparkline>
            <x14:sparkline>
              <xm:f>CB_Lcr!$HYH121:$HYH121</xm:f>
              <xm:sqref>HYH121</xm:sqref>
            </x14:sparkline>
            <x14:sparkline>
              <xm:f>CB_Lcr!$HYI121:$HYI121</xm:f>
              <xm:sqref>HYI121</xm:sqref>
            </x14:sparkline>
            <x14:sparkline>
              <xm:f>CB_Lcr!$HYJ121:$HYJ121</xm:f>
              <xm:sqref>HYJ121</xm:sqref>
            </x14:sparkline>
            <x14:sparkline>
              <xm:f>CB_Lcr!$HYK121:$HYK121</xm:f>
              <xm:sqref>HYK121</xm:sqref>
            </x14:sparkline>
            <x14:sparkline>
              <xm:f>CB_Lcr!$HYL121:$HYL121</xm:f>
              <xm:sqref>HYL121</xm:sqref>
            </x14:sparkline>
            <x14:sparkline>
              <xm:f>CB_Lcr!$HYM121:$HYM121</xm:f>
              <xm:sqref>HYM121</xm:sqref>
            </x14:sparkline>
            <x14:sparkline>
              <xm:f>CB_Lcr!$HYN121:$HYN121</xm:f>
              <xm:sqref>HYN121</xm:sqref>
            </x14:sparkline>
            <x14:sparkline>
              <xm:f>CB_Lcr!$HYO121:$HYO121</xm:f>
              <xm:sqref>HYO121</xm:sqref>
            </x14:sparkline>
            <x14:sparkline>
              <xm:f>CB_Lcr!$HYP121:$HYP121</xm:f>
              <xm:sqref>HYP121</xm:sqref>
            </x14:sparkline>
            <x14:sparkline>
              <xm:f>CB_Lcr!$HYQ121:$HYQ121</xm:f>
              <xm:sqref>HYQ121</xm:sqref>
            </x14:sparkline>
            <x14:sparkline>
              <xm:f>CB_Lcr!$HYR121:$HYR121</xm:f>
              <xm:sqref>HYR121</xm:sqref>
            </x14:sparkline>
            <x14:sparkline>
              <xm:f>CB_Lcr!$HYS121:$HYS121</xm:f>
              <xm:sqref>HYS121</xm:sqref>
            </x14:sparkline>
            <x14:sparkline>
              <xm:f>CB_Lcr!$HYT121:$HYT121</xm:f>
              <xm:sqref>HYT121</xm:sqref>
            </x14:sparkline>
            <x14:sparkline>
              <xm:f>CB_Lcr!$HYU121:$HYU121</xm:f>
              <xm:sqref>HYU121</xm:sqref>
            </x14:sparkline>
            <x14:sparkline>
              <xm:f>CB_Lcr!$HYV121:$HYV121</xm:f>
              <xm:sqref>HYV121</xm:sqref>
            </x14:sparkline>
            <x14:sparkline>
              <xm:f>CB_Lcr!$HYW121:$HYW121</xm:f>
              <xm:sqref>HYW121</xm:sqref>
            </x14:sparkline>
            <x14:sparkline>
              <xm:f>CB_Lcr!$HYX121:$HYX121</xm:f>
              <xm:sqref>HYX121</xm:sqref>
            </x14:sparkline>
            <x14:sparkline>
              <xm:f>CB_Lcr!$HYY121:$HYY121</xm:f>
              <xm:sqref>HYY121</xm:sqref>
            </x14:sparkline>
            <x14:sparkline>
              <xm:f>CB_Lcr!$HYZ121:$HYZ121</xm:f>
              <xm:sqref>HYZ121</xm:sqref>
            </x14:sparkline>
            <x14:sparkline>
              <xm:f>CB_Lcr!$HZA121:$HZA121</xm:f>
              <xm:sqref>HZA121</xm:sqref>
            </x14:sparkline>
            <x14:sparkline>
              <xm:f>CB_Lcr!$HZB121:$HZB121</xm:f>
              <xm:sqref>HZB121</xm:sqref>
            </x14:sparkline>
            <x14:sparkline>
              <xm:f>CB_Lcr!$HZC121:$HZC121</xm:f>
              <xm:sqref>HZC121</xm:sqref>
            </x14:sparkline>
            <x14:sparkline>
              <xm:f>CB_Lcr!$HZD121:$HZD121</xm:f>
              <xm:sqref>HZD121</xm:sqref>
            </x14:sparkline>
            <x14:sparkline>
              <xm:f>CB_Lcr!$HZE121:$HZE121</xm:f>
              <xm:sqref>HZE121</xm:sqref>
            </x14:sparkline>
            <x14:sparkline>
              <xm:f>CB_Lcr!$HZF121:$HZF121</xm:f>
              <xm:sqref>HZF121</xm:sqref>
            </x14:sparkline>
            <x14:sparkline>
              <xm:f>CB_Lcr!$HZG121:$HZG121</xm:f>
              <xm:sqref>HZG121</xm:sqref>
            </x14:sparkline>
            <x14:sparkline>
              <xm:f>CB_Lcr!$HZH121:$HZH121</xm:f>
              <xm:sqref>HZH121</xm:sqref>
            </x14:sparkline>
            <x14:sparkline>
              <xm:f>CB_Lcr!$HZI121:$HZI121</xm:f>
              <xm:sqref>HZI121</xm:sqref>
            </x14:sparkline>
            <x14:sparkline>
              <xm:f>CB_Lcr!$HZJ121:$HZJ121</xm:f>
              <xm:sqref>HZJ121</xm:sqref>
            </x14:sparkline>
            <x14:sparkline>
              <xm:f>CB_Lcr!$HZK121:$HZK121</xm:f>
              <xm:sqref>HZK121</xm:sqref>
            </x14:sparkline>
            <x14:sparkline>
              <xm:f>CB_Lcr!$HZL121:$HZL121</xm:f>
              <xm:sqref>HZL121</xm:sqref>
            </x14:sparkline>
            <x14:sparkline>
              <xm:f>CB_Lcr!$HZM121:$HZM121</xm:f>
              <xm:sqref>HZM121</xm:sqref>
            </x14:sparkline>
            <x14:sparkline>
              <xm:f>CB_Lcr!$HZN121:$HZN121</xm:f>
              <xm:sqref>HZN121</xm:sqref>
            </x14:sparkline>
            <x14:sparkline>
              <xm:f>CB_Lcr!$HZO121:$HZO121</xm:f>
              <xm:sqref>HZO121</xm:sqref>
            </x14:sparkline>
            <x14:sparkline>
              <xm:f>CB_Lcr!$HZP121:$HZP121</xm:f>
              <xm:sqref>HZP121</xm:sqref>
            </x14:sparkline>
            <x14:sparkline>
              <xm:f>CB_Lcr!$HZQ121:$HZQ121</xm:f>
              <xm:sqref>HZQ121</xm:sqref>
            </x14:sparkline>
            <x14:sparkline>
              <xm:f>CB_Lcr!$HZR121:$HZR121</xm:f>
              <xm:sqref>HZR121</xm:sqref>
            </x14:sparkline>
            <x14:sparkline>
              <xm:f>CB_Lcr!$HZS121:$HZS121</xm:f>
              <xm:sqref>HZS121</xm:sqref>
            </x14:sparkline>
            <x14:sparkline>
              <xm:f>CB_Lcr!$HZT121:$HZT121</xm:f>
              <xm:sqref>HZT121</xm:sqref>
            </x14:sparkline>
            <x14:sparkline>
              <xm:f>CB_Lcr!$HZU121:$HZU121</xm:f>
              <xm:sqref>HZU121</xm:sqref>
            </x14:sparkline>
            <x14:sparkline>
              <xm:f>CB_Lcr!$HZV121:$HZV121</xm:f>
              <xm:sqref>HZV121</xm:sqref>
            </x14:sparkline>
            <x14:sparkline>
              <xm:f>CB_Lcr!$HZW121:$HZW121</xm:f>
              <xm:sqref>HZW121</xm:sqref>
            </x14:sparkline>
            <x14:sparkline>
              <xm:f>CB_Lcr!$HZX121:$HZX121</xm:f>
              <xm:sqref>HZX121</xm:sqref>
            </x14:sparkline>
            <x14:sparkline>
              <xm:f>CB_Lcr!$HZY121:$HZY121</xm:f>
              <xm:sqref>HZY121</xm:sqref>
            </x14:sparkline>
            <x14:sparkline>
              <xm:f>CB_Lcr!$HZZ121:$HZZ121</xm:f>
              <xm:sqref>HZZ121</xm:sqref>
            </x14:sparkline>
            <x14:sparkline>
              <xm:f>CB_Lcr!$IAA121:$IAA121</xm:f>
              <xm:sqref>IAA121</xm:sqref>
            </x14:sparkline>
            <x14:sparkline>
              <xm:f>CB_Lcr!$IAB121:$IAB121</xm:f>
              <xm:sqref>IAB121</xm:sqref>
            </x14:sparkline>
            <x14:sparkline>
              <xm:f>CB_Lcr!$IAC121:$IAC121</xm:f>
              <xm:sqref>IAC121</xm:sqref>
            </x14:sparkline>
            <x14:sparkline>
              <xm:f>CB_Lcr!$IAD121:$IAD121</xm:f>
              <xm:sqref>IAD121</xm:sqref>
            </x14:sparkline>
            <x14:sparkline>
              <xm:f>CB_Lcr!$IAE121:$IAE121</xm:f>
              <xm:sqref>IAE121</xm:sqref>
            </x14:sparkline>
            <x14:sparkline>
              <xm:f>CB_Lcr!$IAF121:$IAF121</xm:f>
              <xm:sqref>IAF121</xm:sqref>
            </x14:sparkline>
            <x14:sparkline>
              <xm:f>CB_Lcr!$IAG121:$IAG121</xm:f>
              <xm:sqref>IAG121</xm:sqref>
            </x14:sparkline>
            <x14:sparkline>
              <xm:f>CB_Lcr!$IAH121:$IAH121</xm:f>
              <xm:sqref>IAH121</xm:sqref>
            </x14:sparkline>
            <x14:sparkline>
              <xm:f>CB_Lcr!$IAI121:$IAI121</xm:f>
              <xm:sqref>IAI121</xm:sqref>
            </x14:sparkline>
            <x14:sparkline>
              <xm:f>CB_Lcr!$IAJ121:$IAJ121</xm:f>
              <xm:sqref>IAJ121</xm:sqref>
            </x14:sparkline>
            <x14:sparkline>
              <xm:f>CB_Lcr!$IAK121:$IAK121</xm:f>
              <xm:sqref>IAK121</xm:sqref>
            </x14:sparkline>
            <x14:sparkline>
              <xm:f>CB_Lcr!$IAL121:$IAL121</xm:f>
              <xm:sqref>IAL121</xm:sqref>
            </x14:sparkline>
            <x14:sparkline>
              <xm:f>CB_Lcr!$IAM121:$IAM121</xm:f>
              <xm:sqref>IAM121</xm:sqref>
            </x14:sparkline>
            <x14:sparkline>
              <xm:f>CB_Lcr!$IAN121:$IAN121</xm:f>
              <xm:sqref>IAN121</xm:sqref>
            </x14:sparkline>
            <x14:sparkline>
              <xm:f>CB_Lcr!$IAO121:$IAO121</xm:f>
              <xm:sqref>IAO121</xm:sqref>
            </x14:sparkline>
            <x14:sparkline>
              <xm:f>CB_Lcr!$IAP121:$IAP121</xm:f>
              <xm:sqref>IAP121</xm:sqref>
            </x14:sparkline>
            <x14:sparkline>
              <xm:f>CB_Lcr!$IAQ121:$IAQ121</xm:f>
              <xm:sqref>IAQ121</xm:sqref>
            </x14:sparkline>
            <x14:sparkline>
              <xm:f>CB_Lcr!$IAR121:$IAR121</xm:f>
              <xm:sqref>IAR121</xm:sqref>
            </x14:sparkline>
            <x14:sparkline>
              <xm:f>CB_Lcr!$IAS121:$IAS121</xm:f>
              <xm:sqref>IAS121</xm:sqref>
            </x14:sparkline>
            <x14:sparkline>
              <xm:f>CB_Lcr!$IAT121:$IAT121</xm:f>
              <xm:sqref>IAT121</xm:sqref>
            </x14:sparkline>
            <x14:sparkline>
              <xm:f>CB_Lcr!$IAU121:$IAU121</xm:f>
              <xm:sqref>IAU121</xm:sqref>
            </x14:sparkline>
            <x14:sparkline>
              <xm:f>CB_Lcr!$IAV121:$IAV121</xm:f>
              <xm:sqref>IAV121</xm:sqref>
            </x14:sparkline>
            <x14:sparkline>
              <xm:f>CB_Lcr!$IAW121:$IAW121</xm:f>
              <xm:sqref>IAW121</xm:sqref>
            </x14:sparkline>
            <x14:sparkline>
              <xm:f>CB_Lcr!$IAX121:$IAX121</xm:f>
              <xm:sqref>IAX121</xm:sqref>
            </x14:sparkline>
            <x14:sparkline>
              <xm:f>CB_Lcr!$IAY121:$IAY121</xm:f>
              <xm:sqref>IAY121</xm:sqref>
            </x14:sparkline>
            <x14:sparkline>
              <xm:f>CB_Lcr!$IAZ121:$IAZ121</xm:f>
              <xm:sqref>IAZ121</xm:sqref>
            </x14:sparkline>
            <x14:sparkline>
              <xm:f>CB_Lcr!$IBA121:$IBA121</xm:f>
              <xm:sqref>IBA121</xm:sqref>
            </x14:sparkline>
            <x14:sparkline>
              <xm:f>CB_Lcr!$IBB121:$IBB121</xm:f>
              <xm:sqref>IBB121</xm:sqref>
            </x14:sparkline>
            <x14:sparkline>
              <xm:f>CB_Lcr!$IBC121:$IBC121</xm:f>
              <xm:sqref>IBC121</xm:sqref>
            </x14:sparkline>
            <x14:sparkline>
              <xm:f>CB_Lcr!$IBD121:$IBD121</xm:f>
              <xm:sqref>IBD121</xm:sqref>
            </x14:sparkline>
            <x14:sparkline>
              <xm:f>CB_Lcr!$IBE121:$IBE121</xm:f>
              <xm:sqref>IBE121</xm:sqref>
            </x14:sparkline>
            <x14:sparkline>
              <xm:f>CB_Lcr!$IBF121:$IBF121</xm:f>
              <xm:sqref>IBF121</xm:sqref>
            </x14:sparkline>
            <x14:sparkline>
              <xm:f>CB_Lcr!$IBG121:$IBG121</xm:f>
              <xm:sqref>IBG121</xm:sqref>
            </x14:sparkline>
            <x14:sparkline>
              <xm:f>CB_Lcr!$IBH121:$IBH121</xm:f>
              <xm:sqref>IBH121</xm:sqref>
            </x14:sparkline>
            <x14:sparkline>
              <xm:f>CB_Lcr!$IBI121:$IBI121</xm:f>
              <xm:sqref>IBI121</xm:sqref>
            </x14:sparkline>
            <x14:sparkline>
              <xm:f>CB_Lcr!$IBJ121:$IBJ121</xm:f>
              <xm:sqref>IBJ121</xm:sqref>
            </x14:sparkline>
            <x14:sparkline>
              <xm:f>CB_Lcr!$IBK121:$IBK121</xm:f>
              <xm:sqref>IBK121</xm:sqref>
            </x14:sparkline>
            <x14:sparkline>
              <xm:f>CB_Lcr!$IBL121:$IBL121</xm:f>
              <xm:sqref>IBL121</xm:sqref>
            </x14:sparkline>
            <x14:sparkline>
              <xm:f>CB_Lcr!$IBM121:$IBM121</xm:f>
              <xm:sqref>IBM121</xm:sqref>
            </x14:sparkline>
            <x14:sparkline>
              <xm:f>CB_Lcr!$IBN121:$IBN121</xm:f>
              <xm:sqref>IBN121</xm:sqref>
            </x14:sparkline>
            <x14:sparkline>
              <xm:f>CB_Lcr!$IBO121:$IBO121</xm:f>
              <xm:sqref>IBO121</xm:sqref>
            </x14:sparkline>
            <x14:sparkline>
              <xm:f>CB_Lcr!$IBP121:$IBP121</xm:f>
              <xm:sqref>IBP121</xm:sqref>
            </x14:sparkline>
            <x14:sparkline>
              <xm:f>CB_Lcr!$IBQ121:$IBQ121</xm:f>
              <xm:sqref>IBQ121</xm:sqref>
            </x14:sparkline>
            <x14:sparkline>
              <xm:f>CB_Lcr!$IBR121:$IBR121</xm:f>
              <xm:sqref>IBR121</xm:sqref>
            </x14:sparkline>
            <x14:sparkline>
              <xm:f>CB_Lcr!$IBS121:$IBS121</xm:f>
              <xm:sqref>IBS121</xm:sqref>
            </x14:sparkline>
            <x14:sparkline>
              <xm:f>CB_Lcr!$IBT121:$IBT121</xm:f>
              <xm:sqref>IBT121</xm:sqref>
            </x14:sparkline>
            <x14:sparkline>
              <xm:f>CB_Lcr!$IBU121:$IBU121</xm:f>
              <xm:sqref>IBU121</xm:sqref>
            </x14:sparkline>
            <x14:sparkline>
              <xm:f>CB_Lcr!$IBV121:$IBV121</xm:f>
              <xm:sqref>IBV121</xm:sqref>
            </x14:sparkline>
            <x14:sparkline>
              <xm:f>CB_Lcr!$IBW121:$IBW121</xm:f>
              <xm:sqref>IBW121</xm:sqref>
            </x14:sparkline>
            <x14:sparkline>
              <xm:f>CB_Lcr!$IBX121:$IBX121</xm:f>
              <xm:sqref>IBX121</xm:sqref>
            </x14:sparkline>
            <x14:sparkline>
              <xm:f>CB_Lcr!$IBY121:$IBY121</xm:f>
              <xm:sqref>IBY121</xm:sqref>
            </x14:sparkline>
            <x14:sparkline>
              <xm:f>CB_Lcr!$IBZ121:$IBZ121</xm:f>
              <xm:sqref>IBZ121</xm:sqref>
            </x14:sparkline>
            <x14:sparkline>
              <xm:f>CB_Lcr!$ICA121:$ICA121</xm:f>
              <xm:sqref>ICA121</xm:sqref>
            </x14:sparkline>
            <x14:sparkline>
              <xm:f>CB_Lcr!$ICB121:$ICB121</xm:f>
              <xm:sqref>ICB121</xm:sqref>
            </x14:sparkline>
            <x14:sparkline>
              <xm:f>CB_Lcr!$ICC121:$ICC121</xm:f>
              <xm:sqref>ICC121</xm:sqref>
            </x14:sparkline>
            <x14:sparkline>
              <xm:f>CB_Lcr!$ICD121:$ICD121</xm:f>
              <xm:sqref>ICD121</xm:sqref>
            </x14:sparkline>
            <x14:sparkline>
              <xm:f>CB_Lcr!$ICE121:$ICE121</xm:f>
              <xm:sqref>ICE121</xm:sqref>
            </x14:sparkline>
            <x14:sparkline>
              <xm:f>CB_Lcr!$ICF121:$ICF121</xm:f>
              <xm:sqref>ICF121</xm:sqref>
            </x14:sparkline>
            <x14:sparkline>
              <xm:f>CB_Lcr!$ICG121:$ICG121</xm:f>
              <xm:sqref>ICG121</xm:sqref>
            </x14:sparkline>
            <x14:sparkline>
              <xm:f>CB_Lcr!$ICH121:$ICH121</xm:f>
              <xm:sqref>ICH121</xm:sqref>
            </x14:sparkline>
            <x14:sparkline>
              <xm:f>CB_Lcr!$ICI121:$ICI121</xm:f>
              <xm:sqref>ICI121</xm:sqref>
            </x14:sparkline>
            <x14:sparkline>
              <xm:f>CB_Lcr!$ICJ121:$ICJ121</xm:f>
              <xm:sqref>ICJ121</xm:sqref>
            </x14:sparkline>
            <x14:sparkline>
              <xm:f>CB_Lcr!$ICK121:$ICK121</xm:f>
              <xm:sqref>ICK121</xm:sqref>
            </x14:sparkline>
            <x14:sparkline>
              <xm:f>CB_Lcr!$ICL121:$ICL121</xm:f>
              <xm:sqref>ICL121</xm:sqref>
            </x14:sparkline>
            <x14:sparkline>
              <xm:f>CB_Lcr!$ICM121:$ICM121</xm:f>
              <xm:sqref>ICM121</xm:sqref>
            </x14:sparkline>
            <x14:sparkline>
              <xm:f>CB_Lcr!$ICN121:$ICN121</xm:f>
              <xm:sqref>ICN121</xm:sqref>
            </x14:sparkline>
            <x14:sparkline>
              <xm:f>CB_Lcr!$ICO121:$ICO121</xm:f>
              <xm:sqref>ICO121</xm:sqref>
            </x14:sparkline>
            <x14:sparkline>
              <xm:f>CB_Lcr!$ICP121:$ICP121</xm:f>
              <xm:sqref>ICP121</xm:sqref>
            </x14:sparkline>
            <x14:sparkline>
              <xm:f>CB_Lcr!$ICQ121:$ICQ121</xm:f>
              <xm:sqref>ICQ121</xm:sqref>
            </x14:sparkline>
            <x14:sparkline>
              <xm:f>CB_Lcr!$ICR121:$ICR121</xm:f>
              <xm:sqref>ICR121</xm:sqref>
            </x14:sparkline>
            <x14:sparkline>
              <xm:f>CB_Lcr!$ICS121:$ICS121</xm:f>
              <xm:sqref>ICS121</xm:sqref>
            </x14:sparkline>
            <x14:sparkline>
              <xm:f>CB_Lcr!$ICT121:$ICT121</xm:f>
              <xm:sqref>ICT121</xm:sqref>
            </x14:sparkline>
            <x14:sparkline>
              <xm:f>CB_Lcr!$ICU121:$ICU121</xm:f>
              <xm:sqref>ICU121</xm:sqref>
            </x14:sparkline>
            <x14:sparkline>
              <xm:f>CB_Lcr!$ICV121:$ICV121</xm:f>
              <xm:sqref>ICV121</xm:sqref>
            </x14:sparkline>
            <x14:sparkline>
              <xm:f>CB_Lcr!$ICW121:$ICW121</xm:f>
              <xm:sqref>ICW121</xm:sqref>
            </x14:sparkline>
            <x14:sparkline>
              <xm:f>CB_Lcr!$ICX121:$ICX121</xm:f>
              <xm:sqref>ICX121</xm:sqref>
            </x14:sparkline>
            <x14:sparkline>
              <xm:f>CB_Lcr!$ICY121:$ICY121</xm:f>
              <xm:sqref>ICY121</xm:sqref>
            </x14:sparkline>
            <x14:sparkline>
              <xm:f>CB_Lcr!$ICZ121:$ICZ121</xm:f>
              <xm:sqref>ICZ121</xm:sqref>
            </x14:sparkline>
            <x14:sparkline>
              <xm:f>CB_Lcr!$IDA121:$IDA121</xm:f>
              <xm:sqref>IDA121</xm:sqref>
            </x14:sparkline>
            <x14:sparkline>
              <xm:f>CB_Lcr!$IDB121:$IDB121</xm:f>
              <xm:sqref>IDB121</xm:sqref>
            </x14:sparkline>
            <x14:sparkline>
              <xm:f>CB_Lcr!$IDC121:$IDC121</xm:f>
              <xm:sqref>IDC121</xm:sqref>
            </x14:sparkline>
            <x14:sparkline>
              <xm:f>CB_Lcr!$IDD121:$IDD121</xm:f>
              <xm:sqref>IDD121</xm:sqref>
            </x14:sparkline>
            <x14:sparkline>
              <xm:f>CB_Lcr!$IDE121:$IDE121</xm:f>
              <xm:sqref>IDE121</xm:sqref>
            </x14:sparkline>
            <x14:sparkline>
              <xm:f>CB_Lcr!$IDF121:$IDF121</xm:f>
              <xm:sqref>IDF121</xm:sqref>
            </x14:sparkline>
            <x14:sparkline>
              <xm:f>CB_Lcr!$IDG121:$IDG121</xm:f>
              <xm:sqref>IDG121</xm:sqref>
            </x14:sparkline>
            <x14:sparkline>
              <xm:f>CB_Lcr!$IDH121:$IDH121</xm:f>
              <xm:sqref>IDH121</xm:sqref>
            </x14:sparkline>
            <x14:sparkline>
              <xm:f>CB_Lcr!$IDI121:$IDI121</xm:f>
              <xm:sqref>IDI121</xm:sqref>
            </x14:sparkline>
            <x14:sparkline>
              <xm:f>CB_Lcr!$IDJ121:$IDJ121</xm:f>
              <xm:sqref>IDJ121</xm:sqref>
            </x14:sparkline>
            <x14:sparkline>
              <xm:f>CB_Lcr!$IDK121:$IDK121</xm:f>
              <xm:sqref>IDK121</xm:sqref>
            </x14:sparkline>
            <x14:sparkline>
              <xm:f>CB_Lcr!$IDL121:$IDL121</xm:f>
              <xm:sqref>IDL121</xm:sqref>
            </x14:sparkline>
            <x14:sparkline>
              <xm:f>CB_Lcr!$IDM121:$IDM121</xm:f>
              <xm:sqref>IDM121</xm:sqref>
            </x14:sparkline>
            <x14:sparkline>
              <xm:f>CB_Lcr!$IDN121:$IDN121</xm:f>
              <xm:sqref>IDN121</xm:sqref>
            </x14:sparkline>
            <x14:sparkline>
              <xm:f>CB_Lcr!$IDO121:$IDO121</xm:f>
              <xm:sqref>IDO121</xm:sqref>
            </x14:sparkline>
            <x14:sparkline>
              <xm:f>CB_Lcr!$IDP121:$IDP121</xm:f>
              <xm:sqref>IDP121</xm:sqref>
            </x14:sparkline>
            <x14:sparkline>
              <xm:f>CB_Lcr!$IDQ121:$IDQ121</xm:f>
              <xm:sqref>IDQ121</xm:sqref>
            </x14:sparkline>
            <x14:sparkline>
              <xm:f>CB_Lcr!$IDR121:$IDR121</xm:f>
              <xm:sqref>IDR121</xm:sqref>
            </x14:sparkline>
            <x14:sparkline>
              <xm:f>CB_Lcr!$IDS121:$IDS121</xm:f>
              <xm:sqref>IDS121</xm:sqref>
            </x14:sparkline>
            <x14:sparkline>
              <xm:f>CB_Lcr!$IDT121:$IDT121</xm:f>
              <xm:sqref>IDT121</xm:sqref>
            </x14:sparkline>
            <x14:sparkline>
              <xm:f>CB_Lcr!$IDU121:$IDU121</xm:f>
              <xm:sqref>IDU121</xm:sqref>
            </x14:sparkline>
            <x14:sparkline>
              <xm:f>CB_Lcr!$IDV121:$IDV121</xm:f>
              <xm:sqref>IDV121</xm:sqref>
            </x14:sparkline>
            <x14:sparkline>
              <xm:f>CB_Lcr!$IDW121:$IDW121</xm:f>
              <xm:sqref>IDW121</xm:sqref>
            </x14:sparkline>
            <x14:sparkline>
              <xm:f>CB_Lcr!$IDX121:$IDX121</xm:f>
              <xm:sqref>IDX121</xm:sqref>
            </x14:sparkline>
            <x14:sparkline>
              <xm:f>CB_Lcr!$IDY121:$IDY121</xm:f>
              <xm:sqref>IDY121</xm:sqref>
            </x14:sparkline>
            <x14:sparkline>
              <xm:f>CB_Lcr!$IDZ121:$IDZ121</xm:f>
              <xm:sqref>IDZ121</xm:sqref>
            </x14:sparkline>
            <x14:sparkline>
              <xm:f>CB_Lcr!$IEA121:$IEA121</xm:f>
              <xm:sqref>IEA121</xm:sqref>
            </x14:sparkline>
            <x14:sparkline>
              <xm:f>CB_Lcr!$IEB121:$IEB121</xm:f>
              <xm:sqref>IEB121</xm:sqref>
            </x14:sparkline>
            <x14:sparkline>
              <xm:f>CB_Lcr!$IEC121:$IEC121</xm:f>
              <xm:sqref>IEC121</xm:sqref>
            </x14:sparkline>
            <x14:sparkline>
              <xm:f>CB_Lcr!$IED121:$IED121</xm:f>
              <xm:sqref>IED121</xm:sqref>
            </x14:sparkline>
            <x14:sparkline>
              <xm:f>CB_Lcr!$IEE121:$IEE121</xm:f>
              <xm:sqref>IEE121</xm:sqref>
            </x14:sparkline>
            <x14:sparkline>
              <xm:f>CB_Lcr!$IEF121:$IEF121</xm:f>
              <xm:sqref>IEF121</xm:sqref>
            </x14:sparkline>
            <x14:sparkline>
              <xm:f>CB_Lcr!$IEG121:$IEG121</xm:f>
              <xm:sqref>IEG121</xm:sqref>
            </x14:sparkline>
            <x14:sparkline>
              <xm:f>CB_Lcr!$IEH121:$IEH121</xm:f>
              <xm:sqref>IEH121</xm:sqref>
            </x14:sparkline>
            <x14:sparkline>
              <xm:f>CB_Lcr!$IEI121:$IEI121</xm:f>
              <xm:sqref>IEI121</xm:sqref>
            </x14:sparkline>
            <x14:sparkline>
              <xm:f>CB_Lcr!$IEJ121:$IEJ121</xm:f>
              <xm:sqref>IEJ121</xm:sqref>
            </x14:sparkline>
            <x14:sparkline>
              <xm:f>CB_Lcr!$IEK121:$IEK121</xm:f>
              <xm:sqref>IEK121</xm:sqref>
            </x14:sparkline>
            <x14:sparkline>
              <xm:f>CB_Lcr!$IEL121:$IEL121</xm:f>
              <xm:sqref>IEL121</xm:sqref>
            </x14:sparkline>
            <x14:sparkline>
              <xm:f>CB_Lcr!$IEM121:$IEM121</xm:f>
              <xm:sqref>IEM121</xm:sqref>
            </x14:sparkline>
            <x14:sparkline>
              <xm:f>CB_Lcr!$IEN121:$IEN121</xm:f>
              <xm:sqref>IEN121</xm:sqref>
            </x14:sparkline>
            <x14:sparkline>
              <xm:f>CB_Lcr!$IEO121:$IEO121</xm:f>
              <xm:sqref>IEO121</xm:sqref>
            </x14:sparkline>
            <x14:sparkline>
              <xm:f>CB_Lcr!$IEP121:$IEP121</xm:f>
              <xm:sqref>IEP121</xm:sqref>
            </x14:sparkline>
            <x14:sparkline>
              <xm:f>CB_Lcr!$IEQ121:$IEQ121</xm:f>
              <xm:sqref>IEQ121</xm:sqref>
            </x14:sparkline>
            <x14:sparkline>
              <xm:f>CB_Lcr!$IER121:$IER121</xm:f>
              <xm:sqref>IER121</xm:sqref>
            </x14:sparkline>
            <x14:sparkline>
              <xm:f>CB_Lcr!$IES121:$IES121</xm:f>
              <xm:sqref>IES121</xm:sqref>
            </x14:sparkline>
            <x14:sparkline>
              <xm:f>CB_Lcr!$IET121:$IET121</xm:f>
              <xm:sqref>IET121</xm:sqref>
            </x14:sparkline>
            <x14:sparkline>
              <xm:f>CB_Lcr!$IEU121:$IEU121</xm:f>
              <xm:sqref>IEU121</xm:sqref>
            </x14:sparkline>
            <x14:sparkline>
              <xm:f>CB_Lcr!$IEV121:$IEV121</xm:f>
              <xm:sqref>IEV121</xm:sqref>
            </x14:sparkline>
            <x14:sparkline>
              <xm:f>CB_Lcr!$IEW121:$IEW121</xm:f>
              <xm:sqref>IEW121</xm:sqref>
            </x14:sparkline>
            <x14:sparkline>
              <xm:f>CB_Lcr!$IEX121:$IEX121</xm:f>
              <xm:sqref>IEX121</xm:sqref>
            </x14:sparkline>
            <x14:sparkline>
              <xm:f>CB_Lcr!$IEY121:$IEY121</xm:f>
              <xm:sqref>IEY121</xm:sqref>
            </x14:sparkline>
            <x14:sparkline>
              <xm:f>CB_Lcr!$IEZ121:$IEZ121</xm:f>
              <xm:sqref>IEZ121</xm:sqref>
            </x14:sparkline>
            <x14:sparkline>
              <xm:f>CB_Lcr!$IFA121:$IFA121</xm:f>
              <xm:sqref>IFA121</xm:sqref>
            </x14:sparkline>
            <x14:sparkline>
              <xm:f>CB_Lcr!$IFB121:$IFB121</xm:f>
              <xm:sqref>IFB121</xm:sqref>
            </x14:sparkline>
            <x14:sparkline>
              <xm:f>CB_Lcr!$IFC121:$IFC121</xm:f>
              <xm:sqref>IFC121</xm:sqref>
            </x14:sparkline>
            <x14:sparkline>
              <xm:f>CB_Lcr!$IFD121:$IFD121</xm:f>
              <xm:sqref>IFD121</xm:sqref>
            </x14:sparkline>
            <x14:sparkline>
              <xm:f>CB_Lcr!$IFE121:$IFE121</xm:f>
              <xm:sqref>IFE121</xm:sqref>
            </x14:sparkline>
            <x14:sparkline>
              <xm:f>CB_Lcr!$IFF121:$IFF121</xm:f>
              <xm:sqref>IFF121</xm:sqref>
            </x14:sparkline>
            <x14:sparkline>
              <xm:f>CB_Lcr!$IFG121:$IFG121</xm:f>
              <xm:sqref>IFG121</xm:sqref>
            </x14:sparkline>
            <x14:sparkline>
              <xm:f>CB_Lcr!$IFH121:$IFH121</xm:f>
              <xm:sqref>IFH121</xm:sqref>
            </x14:sparkline>
            <x14:sparkline>
              <xm:f>CB_Lcr!$IFI121:$IFI121</xm:f>
              <xm:sqref>IFI121</xm:sqref>
            </x14:sparkline>
            <x14:sparkline>
              <xm:f>CB_Lcr!$IFJ121:$IFJ121</xm:f>
              <xm:sqref>IFJ121</xm:sqref>
            </x14:sparkline>
            <x14:sparkline>
              <xm:f>CB_Lcr!$IFK121:$IFK121</xm:f>
              <xm:sqref>IFK121</xm:sqref>
            </x14:sparkline>
            <x14:sparkline>
              <xm:f>CB_Lcr!$IFL121:$IFL121</xm:f>
              <xm:sqref>IFL121</xm:sqref>
            </x14:sparkline>
            <x14:sparkline>
              <xm:f>CB_Lcr!$IFM121:$IFM121</xm:f>
              <xm:sqref>IFM121</xm:sqref>
            </x14:sparkline>
            <x14:sparkline>
              <xm:f>CB_Lcr!$IFN121:$IFN121</xm:f>
              <xm:sqref>IFN121</xm:sqref>
            </x14:sparkline>
            <x14:sparkline>
              <xm:f>CB_Lcr!$IFO121:$IFO121</xm:f>
              <xm:sqref>IFO121</xm:sqref>
            </x14:sparkline>
            <x14:sparkline>
              <xm:f>CB_Lcr!$IFP121:$IFP121</xm:f>
              <xm:sqref>IFP121</xm:sqref>
            </x14:sparkline>
            <x14:sparkline>
              <xm:f>CB_Lcr!$IFQ121:$IFQ121</xm:f>
              <xm:sqref>IFQ121</xm:sqref>
            </x14:sparkline>
            <x14:sparkline>
              <xm:f>CB_Lcr!$IFR121:$IFR121</xm:f>
              <xm:sqref>IFR121</xm:sqref>
            </x14:sparkline>
            <x14:sparkline>
              <xm:f>CB_Lcr!$IFS121:$IFS121</xm:f>
              <xm:sqref>IFS121</xm:sqref>
            </x14:sparkline>
            <x14:sparkline>
              <xm:f>CB_Lcr!$IFT121:$IFT121</xm:f>
              <xm:sqref>IFT121</xm:sqref>
            </x14:sparkline>
            <x14:sparkline>
              <xm:f>CB_Lcr!$IFU121:$IFU121</xm:f>
              <xm:sqref>IFU121</xm:sqref>
            </x14:sparkline>
            <x14:sparkline>
              <xm:f>CB_Lcr!$IFV121:$IFV121</xm:f>
              <xm:sqref>IFV121</xm:sqref>
            </x14:sparkline>
            <x14:sparkline>
              <xm:f>CB_Lcr!$IFW121:$IFW121</xm:f>
              <xm:sqref>IFW121</xm:sqref>
            </x14:sparkline>
            <x14:sparkline>
              <xm:f>CB_Lcr!$IFX121:$IFX121</xm:f>
              <xm:sqref>IFX121</xm:sqref>
            </x14:sparkline>
            <x14:sparkline>
              <xm:f>CB_Lcr!$IFY121:$IFY121</xm:f>
              <xm:sqref>IFY121</xm:sqref>
            </x14:sparkline>
            <x14:sparkline>
              <xm:f>CB_Lcr!$IFZ121:$IFZ121</xm:f>
              <xm:sqref>IFZ121</xm:sqref>
            </x14:sparkline>
            <x14:sparkline>
              <xm:f>CB_Lcr!$IGA121:$IGA121</xm:f>
              <xm:sqref>IGA121</xm:sqref>
            </x14:sparkline>
            <x14:sparkline>
              <xm:f>CB_Lcr!$IGB121:$IGB121</xm:f>
              <xm:sqref>IGB121</xm:sqref>
            </x14:sparkline>
            <x14:sparkline>
              <xm:f>CB_Lcr!$IGC121:$IGC121</xm:f>
              <xm:sqref>IGC121</xm:sqref>
            </x14:sparkline>
            <x14:sparkline>
              <xm:f>CB_Lcr!$IGD121:$IGD121</xm:f>
              <xm:sqref>IGD121</xm:sqref>
            </x14:sparkline>
            <x14:sparkline>
              <xm:f>CB_Lcr!$IGE121:$IGE121</xm:f>
              <xm:sqref>IGE121</xm:sqref>
            </x14:sparkline>
            <x14:sparkline>
              <xm:f>CB_Lcr!$IGF121:$IGF121</xm:f>
              <xm:sqref>IGF121</xm:sqref>
            </x14:sparkline>
            <x14:sparkline>
              <xm:f>CB_Lcr!$IGG121:$IGG121</xm:f>
              <xm:sqref>IGG121</xm:sqref>
            </x14:sparkline>
            <x14:sparkline>
              <xm:f>CB_Lcr!$IGH121:$IGH121</xm:f>
              <xm:sqref>IGH121</xm:sqref>
            </x14:sparkline>
            <x14:sparkline>
              <xm:f>CB_Lcr!$IGI121:$IGI121</xm:f>
              <xm:sqref>IGI121</xm:sqref>
            </x14:sparkline>
            <x14:sparkline>
              <xm:f>CB_Lcr!$IGJ121:$IGJ121</xm:f>
              <xm:sqref>IGJ121</xm:sqref>
            </x14:sparkline>
            <x14:sparkline>
              <xm:f>CB_Lcr!$IGK121:$IGK121</xm:f>
              <xm:sqref>IGK121</xm:sqref>
            </x14:sparkline>
            <x14:sparkline>
              <xm:f>CB_Lcr!$IGL121:$IGL121</xm:f>
              <xm:sqref>IGL121</xm:sqref>
            </x14:sparkline>
            <x14:sparkline>
              <xm:f>CB_Lcr!$IGM121:$IGM121</xm:f>
              <xm:sqref>IGM121</xm:sqref>
            </x14:sparkline>
            <x14:sparkline>
              <xm:f>CB_Lcr!$IGN121:$IGN121</xm:f>
              <xm:sqref>IGN121</xm:sqref>
            </x14:sparkline>
            <x14:sparkline>
              <xm:f>CB_Lcr!$IGO121:$IGO121</xm:f>
              <xm:sqref>IGO121</xm:sqref>
            </x14:sparkline>
            <x14:sparkline>
              <xm:f>CB_Lcr!$IGP121:$IGP121</xm:f>
              <xm:sqref>IGP121</xm:sqref>
            </x14:sparkline>
            <x14:sparkline>
              <xm:f>CB_Lcr!$IGQ121:$IGQ121</xm:f>
              <xm:sqref>IGQ121</xm:sqref>
            </x14:sparkline>
            <x14:sparkline>
              <xm:f>CB_Lcr!$IGR121:$IGR121</xm:f>
              <xm:sqref>IGR121</xm:sqref>
            </x14:sparkline>
            <x14:sparkline>
              <xm:f>CB_Lcr!$IGS121:$IGS121</xm:f>
              <xm:sqref>IGS121</xm:sqref>
            </x14:sparkline>
            <x14:sparkline>
              <xm:f>CB_Lcr!$IGT121:$IGT121</xm:f>
              <xm:sqref>IGT121</xm:sqref>
            </x14:sparkline>
            <x14:sparkline>
              <xm:f>CB_Lcr!$IGU121:$IGU121</xm:f>
              <xm:sqref>IGU121</xm:sqref>
            </x14:sparkline>
            <x14:sparkline>
              <xm:f>CB_Lcr!$IGV121:$IGV121</xm:f>
              <xm:sqref>IGV121</xm:sqref>
            </x14:sparkline>
            <x14:sparkline>
              <xm:f>CB_Lcr!$IGW121:$IGW121</xm:f>
              <xm:sqref>IGW121</xm:sqref>
            </x14:sparkline>
            <x14:sparkline>
              <xm:f>CB_Lcr!$IGX121:$IGX121</xm:f>
              <xm:sqref>IGX121</xm:sqref>
            </x14:sparkline>
            <x14:sparkline>
              <xm:f>CB_Lcr!$IGY121:$IGY121</xm:f>
              <xm:sqref>IGY121</xm:sqref>
            </x14:sparkline>
            <x14:sparkline>
              <xm:f>CB_Lcr!$IGZ121:$IGZ121</xm:f>
              <xm:sqref>IGZ121</xm:sqref>
            </x14:sparkline>
            <x14:sparkline>
              <xm:f>CB_Lcr!$IHA121:$IHA121</xm:f>
              <xm:sqref>IHA121</xm:sqref>
            </x14:sparkline>
            <x14:sparkline>
              <xm:f>CB_Lcr!$IHB121:$IHB121</xm:f>
              <xm:sqref>IHB121</xm:sqref>
            </x14:sparkline>
            <x14:sparkline>
              <xm:f>CB_Lcr!$IHC121:$IHC121</xm:f>
              <xm:sqref>IHC121</xm:sqref>
            </x14:sparkline>
            <x14:sparkline>
              <xm:f>CB_Lcr!$IHD121:$IHD121</xm:f>
              <xm:sqref>IHD121</xm:sqref>
            </x14:sparkline>
            <x14:sparkline>
              <xm:f>CB_Lcr!$IHE121:$IHE121</xm:f>
              <xm:sqref>IHE121</xm:sqref>
            </x14:sparkline>
            <x14:sparkline>
              <xm:f>CB_Lcr!$IHF121:$IHF121</xm:f>
              <xm:sqref>IHF121</xm:sqref>
            </x14:sparkline>
            <x14:sparkline>
              <xm:f>CB_Lcr!$IHG121:$IHG121</xm:f>
              <xm:sqref>IHG121</xm:sqref>
            </x14:sparkline>
            <x14:sparkline>
              <xm:f>CB_Lcr!$IHH121:$IHH121</xm:f>
              <xm:sqref>IHH121</xm:sqref>
            </x14:sparkline>
            <x14:sparkline>
              <xm:f>CB_Lcr!$IHI121:$IHI121</xm:f>
              <xm:sqref>IHI121</xm:sqref>
            </x14:sparkline>
            <x14:sparkline>
              <xm:f>CB_Lcr!$IHJ121:$IHJ121</xm:f>
              <xm:sqref>IHJ121</xm:sqref>
            </x14:sparkline>
            <x14:sparkline>
              <xm:f>CB_Lcr!$IHK121:$IHK121</xm:f>
              <xm:sqref>IHK121</xm:sqref>
            </x14:sparkline>
            <x14:sparkline>
              <xm:f>CB_Lcr!$IHL121:$IHL121</xm:f>
              <xm:sqref>IHL121</xm:sqref>
            </x14:sparkline>
            <x14:sparkline>
              <xm:f>CB_Lcr!$IHM121:$IHM121</xm:f>
              <xm:sqref>IHM121</xm:sqref>
            </x14:sparkline>
            <x14:sparkline>
              <xm:f>CB_Lcr!$IHN121:$IHN121</xm:f>
              <xm:sqref>IHN121</xm:sqref>
            </x14:sparkline>
            <x14:sparkline>
              <xm:f>CB_Lcr!$IHO121:$IHO121</xm:f>
              <xm:sqref>IHO121</xm:sqref>
            </x14:sparkline>
            <x14:sparkline>
              <xm:f>CB_Lcr!$IHP121:$IHP121</xm:f>
              <xm:sqref>IHP121</xm:sqref>
            </x14:sparkline>
            <x14:sparkline>
              <xm:f>CB_Lcr!$IHQ121:$IHQ121</xm:f>
              <xm:sqref>IHQ121</xm:sqref>
            </x14:sparkline>
            <x14:sparkline>
              <xm:f>CB_Lcr!$IHR121:$IHR121</xm:f>
              <xm:sqref>IHR121</xm:sqref>
            </x14:sparkline>
            <x14:sparkline>
              <xm:f>CB_Lcr!$IHS121:$IHS121</xm:f>
              <xm:sqref>IHS121</xm:sqref>
            </x14:sparkline>
            <x14:sparkline>
              <xm:f>CB_Lcr!$IHT121:$IHT121</xm:f>
              <xm:sqref>IHT121</xm:sqref>
            </x14:sparkline>
            <x14:sparkline>
              <xm:f>CB_Lcr!$IHU121:$IHU121</xm:f>
              <xm:sqref>IHU121</xm:sqref>
            </x14:sparkline>
            <x14:sparkline>
              <xm:f>CB_Lcr!$IHV121:$IHV121</xm:f>
              <xm:sqref>IHV121</xm:sqref>
            </x14:sparkline>
            <x14:sparkline>
              <xm:f>CB_Lcr!$IHW121:$IHW121</xm:f>
              <xm:sqref>IHW121</xm:sqref>
            </x14:sparkline>
            <x14:sparkline>
              <xm:f>CB_Lcr!$IHX121:$IHX121</xm:f>
              <xm:sqref>IHX121</xm:sqref>
            </x14:sparkline>
            <x14:sparkline>
              <xm:f>CB_Lcr!$IHY121:$IHY121</xm:f>
              <xm:sqref>IHY121</xm:sqref>
            </x14:sparkline>
            <x14:sparkline>
              <xm:f>CB_Lcr!$IHZ121:$IHZ121</xm:f>
              <xm:sqref>IHZ121</xm:sqref>
            </x14:sparkline>
            <x14:sparkline>
              <xm:f>CB_Lcr!$IIA121:$IIA121</xm:f>
              <xm:sqref>IIA121</xm:sqref>
            </x14:sparkline>
            <x14:sparkline>
              <xm:f>CB_Lcr!$IIB121:$IIB121</xm:f>
              <xm:sqref>IIB121</xm:sqref>
            </x14:sparkline>
            <x14:sparkline>
              <xm:f>CB_Lcr!$IIC121:$IIC121</xm:f>
              <xm:sqref>IIC121</xm:sqref>
            </x14:sparkline>
            <x14:sparkline>
              <xm:f>CB_Lcr!$IID121:$IID121</xm:f>
              <xm:sqref>IID121</xm:sqref>
            </x14:sparkline>
            <x14:sparkline>
              <xm:f>CB_Lcr!$IIE121:$IIE121</xm:f>
              <xm:sqref>IIE121</xm:sqref>
            </x14:sparkline>
            <x14:sparkline>
              <xm:f>CB_Lcr!$IIF121:$IIF121</xm:f>
              <xm:sqref>IIF121</xm:sqref>
            </x14:sparkline>
            <x14:sparkline>
              <xm:f>CB_Lcr!$IIG121:$IIG121</xm:f>
              <xm:sqref>IIG121</xm:sqref>
            </x14:sparkline>
            <x14:sparkline>
              <xm:f>CB_Lcr!$IIH121:$IIH121</xm:f>
              <xm:sqref>IIH121</xm:sqref>
            </x14:sparkline>
            <x14:sparkline>
              <xm:f>CB_Lcr!$III121:$III121</xm:f>
              <xm:sqref>III121</xm:sqref>
            </x14:sparkline>
            <x14:sparkline>
              <xm:f>CB_Lcr!$IIJ121:$IIJ121</xm:f>
              <xm:sqref>IIJ121</xm:sqref>
            </x14:sparkline>
            <x14:sparkline>
              <xm:f>CB_Lcr!$IIK121:$IIK121</xm:f>
              <xm:sqref>IIK121</xm:sqref>
            </x14:sparkline>
            <x14:sparkline>
              <xm:f>CB_Lcr!$IIL121:$IIL121</xm:f>
              <xm:sqref>IIL121</xm:sqref>
            </x14:sparkline>
            <x14:sparkline>
              <xm:f>CB_Lcr!$IIM121:$IIM121</xm:f>
              <xm:sqref>IIM121</xm:sqref>
            </x14:sparkline>
            <x14:sparkline>
              <xm:f>CB_Lcr!$IIN121:$IIN121</xm:f>
              <xm:sqref>IIN121</xm:sqref>
            </x14:sparkline>
            <x14:sparkline>
              <xm:f>CB_Lcr!$IIO121:$IIO121</xm:f>
              <xm:sqref>IIO121</xm:sqref>
            </x14:sparkline>
            <x14:sparkline>
              <xm:f>CB_Lcr!$IIP121:$IIP121</xm:f>
              <xm:sqref>IIP121</xm:sqref>
            </x14:sparkline>
            <x14:sparkline>
              <xm:f>CB_Lcr!$IIQ121:$IIQ121</xm:f>
              <xm:sqref>IIQ121</xm:sqref>
            </x14:sparkline>
            <x14:sparkline>
              <xm:f>CB_Lcr!$IIR121:$IIR121</xm:f>
              <xm:sqref>IIR121</xm:sqref>
            </x14:sparkline>
            <x14:sparkline>
              <xm:f>CB_Lcr!$IIS121:$IIS121</xm:f>
              <xm:sqref>IIS121</xm:sqref>
            </x14:sparkline>
            <x14:sparkline>
              <xm:f>CB_Lcr!$IIT121:$IIT121</xm:f>
              <xm:sqref>IIT121</xm:sqref>
            </x14:sparkline>
            <x14:sparkline>
              <xm:f>CB_Lcr!$IIU121:$IIU121</xm:f>
              <xm:sqref>IIU121</xm:sqref>
            </x14:sparkline>
            <x14:sparkline>
              <xm:f>CB_Lcr!$IIV121:$IIV121</xm:f>
              <xm:sqref>IIV121</xm:sqref>
            </x14:sparkline>
            <x14:sparkline>
              <xm:f>CB_Lcr!$IIW121:$IIW121</xm:f>
              <xm:sqref>IIW121</xm:sqref>
            </x14:sparkline>
            <x14:sparkline>
              <xm:f>CB_Lcr!$IIX121:$IIX121</xm:f>
              <xm:sqref>IIX121</xm:sqref>
            </x14:sparkline>
            <x14:sparkline>
              <xm:f>CB_Lcr!$IIY121:$IIY121</xm:f>
              <xm:sqref>IIY121</xm:sqref>
            </x14:sparkline>
            <x14:sparkline>
              <xm:f>CB_Lcr!$IIZ121:$IIZ121</xm:f>
              <xm:sqref>IIZ121</xm:sqref>
            </x14:sparkline>
            <x14:sparkline>
              <xm:f>CB_Lcr!$IJA121:$IJA121</xm:f>
              <xm:sqref>IJA121</xm:sqref>
            </x14:sparkline>
            <x14:sparkline>
              <xm:f>CB_Lcr!$IJB121:$IJB121</xm:f>
              <xm:sqref>IJB121</xm:sqref>
            </x14:sparkline>
            <x14:sparkline>
              <xm:f>CB_Lcr!$IJC121:$IJC121</xm:f>
              <xm:sqref>IJC121</xm:sqref>
            </x14:sparkline>
            <x14:sparkline>
              <xm:f>CB_Lcr!$IJD121:$IJD121</xm:f>
              <xm:sqref>IJD121</xm:sqref>
            </x14:sparkline>
            <x14:sparkline>
              <xm:f>CB_Lcr!$IJE121:$IJE121</xm:f>
              <xm:sqref>IJE121</xm:sqref>
            </x14:sparkline>
            <x14:sparkline>
              <xm:f>CB_Lcr!$IJF121:$IJF121</xm:f>
              <xm:sqref>IJF121</xm:sqref>
            </x14:sparkline>
            <x14:sparkline>
              <xm:f>CB_Lcr!$IJG121:$IJG121</xm:f>
              <xm:sqref>IJG121</xm:sqref>
            </x14:sparkline>
            <x14:sparkline>
              <xm:f>CB_Lcr!$IJH121:$IJH121</xm:f>
              <xm:sqref>IJH121</xm:sqref>
            </x14:sparkline>
            <x14:sparkline>
              <xm:f>CB_Lcr!$IJI121:$IJI121</xm:f>
              <xm:sqref>IJI121</xm:sqref>
            </x14:sparkline>
            <x14:sparkline>
              <xm:f>CB_Lcr!$IJJ121:$IJJ121</xm:f>
              <xm:sqref>IJJ121</xm:sqref>
            </x14:sparkline>
            <x14:sparkline>
              <xm:f>CB_Lcr!$IJK121:$IJK121</xm:f>
              <xm:sqref>IJK121</xm:sqref>
            </x14:sparkline>
            <x14:sparkline>
              <xm:f>CB_Lcr!$IJL121:$IJL121</xm:f>
              <xm:sqref>IJL121</xm:sqref>
            </x14:sparkline>
            <x14:sparkline>
              <xm:f>CB_Lcr!$IJM121:$IJM121</xm:f>
              <xm:sqref>IJM121</xm:sqref>
            </x14:sparkline>
            <x14:sparkline>
              <xm:f>CB_Lcr!$IJN121:$IJN121</xm:f>
              <xm:sqref>IJN121</xm:sqref>
            </x14:sparkline>
            <x14:sparkline>
              <xm:f>CB_Lcr!$IJO121:$IJO121</xm:f>
              <xm:sqref>IJO121</xm:sqref>
            </x14:sparkline>
            <x14:sparkline>
              <xm:f>CB_Lcr!$IJP121:$IJP121</xm:f>
              <xm:sqref>IJP121</xm:sqref>
            </x14:sparkline>
            <x14:sparkline>
              <xm:f>CB_Lcr!$IJQ121:$IJQ121</xm:f>
              <xm:sqref>IJQ121</xm:sqref>
            </x14:sparkline>
            <x14:sparkline>
              <xm:f>CB_Lcr!$IJR121:$IJR121</xm:f>
              <xm:sqref>IJR121</xm:sqref>
            </x14:sparkline>
            <x14:sparkline>
              <xm:f>CB_Lcr!$IJS121:$IJS121</xm:f>
              <xm:sqref>IJS121</xm:sqref>
            </x14:sparkline>
            <x14:sparkline>
              <xm:f>CB_Lcr!$IJT121:$IJT121</xm:f>
              <xm:sqref>IJT121</xm:sqref>
            </x14:sparkline>
            <x14:sparkline>
              <xm:f>CB_Lcr!$IJU121:$IJU121</xm:f>
              <xm:sqref>IJU121</xm:sqref>
            </x14:sparkline>
            <x14:sparkline>
              <xm:f>CB_Lcr!$IJV121:$IJV121</xm:f>
              <xm:sqref>IJV121</xm:sqref>
            </x14:sparkline>
            <x14:sparkline>
              <xm:f>CB_Lcr!$IJW121:$IJW121</xm:f>
              <xm:sqref>IJW121</xm:sqref>
            </x14:sparkline>
            <x14:sparkline>
              <xm:f>CB_Lcr!$IJX121:$IJX121</xm:f>
              <xm:sqref>IJX121</xm:sqref>
            </x14:sparkline>
            <x14:sparkline>
              <xm:f>CB_Lcr!$IJY121:$IJY121</xm:f>
              <xm:sqref>IJY121</xm:sqref>
            </x14:sparkline>
            <x14:sparkline>
              <xm:f>CB_Lcr!$IJZ121:$IJZ121</xm:f>
              <xm:sqref>IJZ121</xm:sqref>
            </x14:sparkline>
            <x14:sparkline>
              <xm:f>CB_Lcr!$IKA121:$IKA121</xm:f>
              <xm:sqref>IKA121</xm:sqref>
            </x14:sparkline>
            <x14:sparkline>
              <xm:f>CB_Lcr!$IKB121:$IKB121</xm:f>
              <xm:sqref>IKB121</xm:sqref>
            </x14:sparkline>
            <x14:sparkline>
              <xm:f>CB_Lcr!$IKC121:$IKC121</xm:f>
              <xm:sqref>IKC121</xm:sqref>
            </x14:sparkline>
            <x14:sparkline>
              <xm:f>CB_Lcr!$IKD121:$IKD121</xm:f>
              <xm:sqref>IKD121</xm:sqref>
            </x14:sparkline>
            <x14:sparkline>
              <xm:f>CB_Lcr!$IKE121:$IKE121</xm:f>
              <xm:sqref>IKE121</xm:sqref>
            </x14:sparkline>
            <x14:sparkline>
              <xm:f>CB_Lcr!$IKF121:$IKF121</xm:f>
              <xm:sqref>IKF121</xm:sqref>
            </x14:sparkline>
            <x14:sparkline>
              <xm:f>CB_Lcr!$IKG121:$IKG121</xm:f>
              <xm:sqref>IKG121</xm:sqref>
            </x14:sparkline>
            <x14:sparkline>
              <xm:f>CB_Lcr!$IKH121:$IKH121</xm:f>
              <xm:sqref>IKH121</xm:sqref>
            </x14:sparkline>
            <x14:sparkline>
              <xm:f>CB_Lcr!$IKI121:$IKI121</xm:f>
              <xm:sqref>IKI121</xm:sqref>
            </x14:sparkline>
            <x14:sparkline>
              <xm:f>CB_Lcr!$IKJ121:$IKJ121</xm:f>
              <xm:sqref>IKJ121</xm:sqref>
            </x14:sparkline>
            <x14:sparkline>
              <xm:f>CB_Lcr!$IKK121:$IKK121</xm:f>
              <xm:sqref>IKK121</xm:sqref>
            </x14:sparkline>
            <x14:sparkline>
              <xm:f>CB_Lcr!$IKL121:$IKL121</xm:f>
              <xm:sqref>IKL121</xm:sqref>
            </x14:sparkline>
            <x14:sparkline>
              <xm:f>CB_Lcr!$IKM121:$IKM121</xm:f>
              <xm:sqref>IKM121</xm:sqref>
            </x14:sparkline>
            <x14:sparkline>
              <xm:f>CB_Lcr!$IKN121:$IKN121</xm:f>
              <xm:sqref>IKN121</xm:sqref>
            </x14:sparkline>
            <x14:sparkline>
              <xm:f>CB_Lcr!$IKO121:$IKO121</xm:f>
              <xm:sqref>IKO121</xm:sqref>
            </x14:sparkline>
            <x14:sparkline>
              <xm:f>CB_Lcr!$IKP121:$IKP121</xm:f>
              <xm:sqref>IKP121</xm:sqref>
            </x14:sparkline>
            <x14:sparkline>
              <xm:f>CB_Lcr!$IKQ121:$IKQ121</xm:f>
              <xm:sqref>IKQ121</xm:sqref>
            </x14:sparkline>
            <x14:sparkline>
              <xm:f>CB_Lcr!$IKR121:$IKR121</xm:f>
              <xm:sqref>IKR121</xm:sqref>
            </x14:sparkline>
            <x14:sparkline>
              <xm:f>CB_Lcr!$IKS121:$IKS121</xm:f>
              <xm:sqref>IKS121</xm:sqref>
            </x14:sparkline>
            <x14:sparkline>
              <xm:f>CB_Lcr!$IKT121:$IKT121</xm:f>
              <xm:sqref>IKT121</xm:sqref>
            </x14:sparkline>
            <x14:sparkline>
              <xm:f>CB_Lcr!$IKU121:$IKU121</xm:f>
              <xm:sqref>IKU121</xm:sqref>
            </x14:sparkline>
            <x14:sparkline>
              <xm:f>CB_Lcr!$IKV121:$IKV121</xm:f>
              <xm:sqref>IKV121</xm:sqref>
            </x14:sparkline>
            <x14:sparkline>
              <xm:f>CB_Lcr!$IKW121:$IKW121</xm:f>
              <xm:sqref>IKW121</xm:sqref>
            </x14:sparkline>
            <x14:sparkline>
              <xm:f>CB_Lcr!$IKX121:$IKX121</xm:f>
              <xm:sqref>IKX121</xm:sqref>
            </x14:sparkline>
            <x14:sparkline>
              <xm:f>CB_Lcr!$IKY121:$IKY121</xm:f>
              <xm:sqref>IKY121</xm:sqref>
            </x14:sparkline>
            <x14:sparkline>
              <xm:f>CB_Lcr!$IKZ121:$IKZ121</xm:f>
              <xm:sqref>IKZ121</xm:sqref>
            </x14:sparkline>
            <x14:sparkline>
              <xm:f>CB_Lcr!$ILA121:$ILA121</xm:f>
              <xm:sqref>ILA121</xm:sqref>
            </x14:sparkline>
            <x14:sparkline>
              <xm:f>CB_Lcr!$ILB121:$ILB121</xm:f>
              <xm:sqref>ILB121</xm:sqref>
            </x14:sparkline>
            <x14:sparkline>
              <xm:f>CB_Lcr!$ILC121:$ILC121</xm:f>
              <xm:sqref>ILC121</xm:sqref>
            </x14:sparkline>
            <x14:sparkline>
              <xm:f>CB_Lcr!$ILD121:$ILD121</xm:f>
              <xm:sqref>ILD121</xm:sqref>
            </x14:sparkline>
            <x14:sparkline>
              <xm:f>CB_Lcr!$ILE121:$ILE121</xm:f>
              <xm:sqref>ILE121</xm:sqref>
            </x14:sparkline>
            <x14:sparkline>
              <xm:f>CB_Lcr!$ILF121:$ILF121</xm:f>
              <xm:sqref>ILF121</xm:sqref>
            </x14:sparkline>
            <x14:sparkline>
              <xm:f>CB_Lcr!$ILG121:$ILG121</xm:f>
              <xm:sqref>ILG121</xm:sqref>
            </x14:sparkline>
            <x14:sparkline>
              <xm:f>CB_Lcr!$ILH121:$ILH121</xm:f>
              <xm:sqref>ILH121</xm:sqref>
            </x14:sparkline>
            <x14:sparkline>
              <xm:f>CB_Lcr!$ILI121:$ILI121</xm:f>
              <xm:sqref>ILI121</xm:sqref>
            </x14:sparkline>
            <x14:sparkline>
              <xm:f>CB_Lcr!$ILJ121:$ILJ121</xm:f>
              <xm:sqref>ILJ121</xm:sqref>
            </x14:sparkline>
            <x14:sparkline>
              <xm:f>CB_Lcr!$ILK121:$ILK121</xm:f>
              <xm:sqref>ILK121</xm:sqref>
            </x14:sparkline>
            <x14:sparkline>
              <xm:f>CB_Lcr!$ILL121:$ILL121</xm:f>
              <xm:sqref>ILL121</xm:sqref>
            </x14:sparkline>
            <x14:sparkline>
              <xm:f>CB_Lcr!$ILM121:$ILM121</xm:f>
              <xm:sqref>ILM121</xm:sqref>
            </x14:sparkline>
            <x14:sparkline>
              <xm:f>CB_Lcr!$ILN121:$ILN121</xm:f>
              <xm:sqref>ILN121</xm:sqref>
            </x14:sparkline>
            <x14:sparkline>
              <xm:f>CB_Lcr!$ILO121:$ILO121</xm:f>
              <xm:sqref>ILO121</xm:sqref>
            </x14:sparkline>
            <x14:sparkline>
              <xm:f>CB_Lcr!$ILP121:$ILP121</xm:f>
              <xm:sqref>ILP121</xm:sqref>
            </x14:sparkline>
            <x14:sparkline>
              <xm:f>CB_Lcr!$ILQ121:$ILQ121</xm:f>
              <xm:sqref>ILQ121</xm:sqref>
            </x14:sparkline>
            <x14:sparkline>
              <xm:f>CB_Lcr!$ILR121:$ILR121</xm:f>
              <xm:sqref>ILR121</xm:sqref>
            </x14:sparkline>
            <x14:sparkline>
              <xm:f>CB_Lcr!$ILS121:$ILS121</xm:f>
              <xm:sqref>ILS121</xm:sqref>
            </x14:sparkline>
            <x14:sparkline>
              <xm:f>CB_Lcr!$ILT121:$ILT121</xm:f>
              <xm:sqref>ILT121</xm:sqref>
            </x14:sparkline>
            <x14:sparkline>
              <xm:f>CB_Lcr!$ILU121:$ILU121</xm:f>
              <xm:sqref>ILU121</xm:sqref>
            </x14:sparkline>
            <x14:sparkline>
              <xm:f>CB_Lcr!$ILV121:$ILV121</xm:f>
              <xm:sqref>ILV121</xm:sqref>
            </x14:sparkline>
            <x14:sparkline>
              <xm:f>CB_Lcr!$ILW121:$ILW121</xm:f>
              <xm:sqref>ILW121</xm:sqref>
            </x14:sparkline>
            <x14:sparkline>
              <xm:f>CB_Lcr!$ILX121:$ILX121</xm:f>
              <xm:sqref>ILX121</xm:sqref>
            </x14:sparkline>
            <x14:sparkline>
              <xm:f>CB_Lcr!$ILY121:$ILY121</xm:f>
              <xm:sqref>ILY121</xm:sqref>
            </x14:sparkline>
            <x14:sparkline>
              <xm:f>CB_Lcr!$ILZ121:$ILZ121</xm:f>
              <xm:sqref>ILZ121</xm:sqref>
            </x14:sparkline>
            <x14:sparkline>
              <xm:f>CB_Lcr!$IMA121:$IMA121</xm:f>
              <xm:sqref>IMA121</xm:sqref>
            </x14:sparkline>
            <x14:sparkline>
              <xm:f>CB_Lcr!$IMB121:$IMB121</xm:f>
              <xm:sqref>IMB121</xm:sqref>
            </x14:sparkline>
            <x14:sparkline>
              <xm:f>CB_Lcr!$IMC121:$IMC121</xm:f>
              <xm:sqref>IMC121</xm:sqref>
            </x14:sparkline>
            <x14:sparkline>
              <xm:f>CB_Lcr!$IMD121:$IMD121</xm:f>
              <xm:sqref>IMD121</xm:sqref>
            </x14:sparkline>
            <x14:sparkline>
              <xm:f>CB_Lcr!$IME121:$IME121</xm:f>
              <xm:sqref>IME121</xm:sqref>
            </x14:sparkline>
            <x14:sparkline>
              <xm:f>CB_Lcr!$IMF121:$IMF121</xm:f>
              <xm:sqref>IMF121</xm:sqref>
            </x14:sparkline>
            <x14:sparkline>
              <xm:f>CB_Lcr!$IMG121:$IMG121</xm:f>
              <xm:sqref>IMG121</xm:sqref>
            </x14:sparkline>
            <x14:sparkline>
              <xm:f>CB_Lcr!$IMH121:$IMH121</xm:f>
              <xm:sqref>IMH121</xm:sqref>
            </x14:sparkline>
            <x14:sparkline>
              <xm:f>CB_Lcr!$IMI121:$IMI121</xm:f>
              <xm:sqref>IMI121</xm:sqref>
            </x14:sparkline>
            <x14:sparkline>
              <xm:f>CB_Lcr!$IMJ121:$IMJ121</xm:f>
              <xm:sqref>IMJ121</xm:sqref>
            </x14:sparkline>
            <x14:sparkline>
              <xm:f>CB_Lcr!$IMK121:$IMK121</xm:f>
              <xm:sqref>IMK121</xm:sqref>
            </x14:sparkline>
            <x14:sparkline>
              <xm:f>CB_Lcr!$IML121:$IML121</xm:f>
              <xm:sqref>IML121</xm:sqref>
            </x14:sparkline>
            <x14:sparkline>
              <xm:f>CB_Lcr!$IMM121:$IMM121</xm:f>
              <xm:sqref>IMM121</xm:sqref>
            </x14:sparkline>
            <x14:sparkline>
              <xm:f>CB_Lcr!$IMN121:$IMN121</xm:f>
              <xm:sqref>IMN121</xm:sqref>
            </x14:sparkline>
            <x14:sparkline>
              <xm:f>CB_Lcr!$IMO121:$IMO121</xm:f>
              <xm:sqref>IMO121</xm:sqref>
            </x14:sparkline>
            <x14:sparkline>
              <xm:f>CB_Lcr!$IMP121:$IMP121</xm:f>
              <xm:sqref>IMP121</xm:sqref>
            </x14:sparkline>
            <x14:sparkline>
              <xm:f>CB_Lcr!$IMQ121:$IMQ121</xm:f>
              <xm:sqref>IMQ121</xm:sqref>
            </x14:sparkline>
            <x14:sparkline>
              <xm:f>CB_Lcr!$IMR121:$IMR121</xm:f>
              <xm:sqref>IMR121</xm:sqref>
            </x14:sparkline>
            <x14:sparkline>
              <xm:f>CB_Lcr!$IMS121:$IMS121</xm:f>
              <xm:sqref>IMS121</xm:sqref>
            </x14:sparkline>
            <x14:sparkline>
              <xm:f>CB_Lcr!$IMT121:$IMT121</xm:f>
              <xm:sqref>IMT121</xm:sqref>
            </x14:sparkline>
            <x14:sparkline>
              <xm:f>CB_Lcr!$IMU121:$IMU121</xm:f>
              <xm:sqref>IMU121</xm:sqref>
            </x14:sparkline>
            <x14:sparkline>
              <xm:f>CB_Lcr!$IMV121:$IMV121</xm:f>
              <xm:sqref>IMV121</xm:sqref>
            </x14:sparkline>
            <x14:sparkline>
              <xm:f>CB_Lcr!$IMW121:$IMW121</xm:f>
              <xm:sqref>IMW121</xm:sqref>
            </x14:sparkline>
            <x14:sparkline>
              <xm:f>CB_Lcr!$IMX121:$IMX121</xm:f>
              <xm:sqref>IMX121</xm:sqref>
            </x14:sparkline>
            <x14:sparkline>
              <xm:f>CB_Lcr!$IMY121:$IMY121</xm:f>
              <xm:sqref>IMY121</xm:sqref>
            </x14:sparkline>
            <x14:sparkline>
              <xm:f>CB_Lcr!$IMZ121:$IMZ121</xm:f>
              <xm:sqref>IMZ121</xm:sqref>
            </x14:sparkline>
            <x14:sparkline>
              <xm:f>CB_Lcr!$INA121:$INA121</xm:f>
              <xm:sqref>INA121</xm:sqref>
            </x14:sparkline>
            <x14:sparkline>
              <xm:f>CB_Lcr!$INB121:$INB121</xm:f>
              <xm:sqref>INB121</xm:sqref>
            </x14:sparkline>
            <x14:sparkline>
              <xm:f>CB_Lcr!$INC121:$INC121</xm:f>
              <xm:sqref>INC121</xm:sqref>
            </x14:sparkline>
            <x14:sparkline>
              <xm:f>CB_Lcr!$IND121:$IND121</xm:f>
              <xm:sqref>IND121</xm:sqref>
            </x14:sparkline>
            <x14:sparkline>
              <xm:f>CB_Lcr!$INE121:$INE121</xm:f>
              <xm:sqref>INE121</xm:sqref>
            </x14:sparkline>
            <x14:sparkline>
              <xm:f>CB_Lcr!$INF121:$INF121</xm:f>
              <xm:sqref>INF121</xm:sqref>
            </x14:sparkline>
            <x14:sparkline>
              <xm:f>CB_Lcr!$ING121:$ING121</xm:f>
              <xm:sqref>ING121</xm:sqref>
            </x14:sparkline>
            <x14:sparkline>
              <xm:f>CB_Lcr!$INH121:$INH121</xm:f>
              <xm:sqref>INH121</xm:sqref>
            </x14:sparkline>
            <x14:sparkline>
              <xm:f>CB_Lcr!$INI121:$INI121</xm:f>
              <xm:sqref>INI121</xm:sqref>
            </x14:sparkline>
            <x14:sparkline>
              <xm:f>CB_Lcr!$INJ121:$INJ121</xm:f>
              <xm:sqref>INJ121</xm:sqref>
            </x14:sparkline>
            <x14:sparkline>
              <xm:f>CB_Lcr!$INK121:$INK121</xm:f>
              <xm:sqref>INK121</xm:sqref>
            </x14:sparkline>
            <x14:sparkline>
              <xm:f>CB_Lcr!$INL121:$INL121</xm:f>
              <xm:sqref>INL121</xm:sqref>
            </x14:sparkline>
            <x14:sparkline>
              <xm:f>CB_Lcr!$INM121:$INM121</xm:f>
              <xm:sqref>INM121</xm:sqref>
            </x14:sparkline>
            <x14:sparkline>
              <xm:f>CB_Lcr!$INN121:$INN121</xm:f>
              <xm:sqref>INN121</xm:sqref>
            </x14:sparkline>
            <x14:sparkline>
              <xm:f>CB_Lcr!$INO121:$INO121</xm:f>
              <xm:sqref>INO121</xm:sqref>
            </x14:sparkline>
            <x14:sparkline>
              <xm:f>CB_Lcr!$INP121:$INP121</xm:f>
              <xm:sqref>INP121</xm:sqref>
            </x14:sparkline>
            <x14:sparkline>
              <xm:f>CB_Lcr!$INQ121:$INQ121</xm:f>
              <xm:sqref>INQ121</xm:sqref>
            </x14:sparkline>
            <x14:sparkline>
              <xm:f>CB_Lcr!$INR121:$INR121</xm:f>
              <xm:sqref>INR121</xm:sqref>
            </x14:sparkline>
            <x14:sparkline>
              <xm:f>CB_Lcr!$INS121:$INS121</xm:f>
              <xm:sqref>INS121</xm:sqref>
            </x14:sparkline>
            <x14:sparkline>
              <xm:f>CB_Lcr!$INT121:$INT121</xm:f>
              <xm:sqref>INT121</xm:sqref>
            </x14:sparkline>
            <x14:sparkline>
              <xm:f>CB_Lcr!$INU121:$INU121</xm:f>
              <xm:sqref>INU121</xm:sqref>
            </x14:sparkline>
            <x14:sparkline>
              <xm:f>CB_Lcr!$INV121:$INV121</xm:f>
              <xm:sqref>INV121</xm:sqref>
            </x14:sparkline>
            <x14:sparkline>
              <xm:f>CB_Lcr!$INW121:$INW121</xm:f>
              <xm:sqref>INW121</xm:sqref>
            </x14:sparkline>
            <x14:sparkline>
              <xm:f>CB_Lcr!$INX121:$INX121</xm:f>
              <xm:sqref>INX121</xm:sqref>
            </x14:sparkline>
            <x14:sparkline>
              <xm:f>CB_Lcr!$INY121:$INY121</xm:f>
              <xm:sqref>INY121</xm:sqref>
            </x14:sparkline>
            <x14:sparkline>
              <xm:f>CB_Lcr!$INZ121:$INZ121</xm:f>
              <xm:sqref>INZ121</xm:sqref>
            </x14:sparkline>
            <x14:sparkline>
              <xm:f>CB_Lcr!$IOA121:$IOA121</xm:f>
              <xm:sqref>IOA121</xm:sqref>
            </x14:sparkline>
            <x14:sparkline>
              <xm:f>CB_Lcr!$IOB121:$IOB121</xm:f>
              <xm:sqref>IOB121</xm:sqref>
            </x14:sparkline>
            <x14:sparkline>
              <xm:f>CB_Lcr!$IOC121:$IOC121</xm:f>
              <xm:sqref>IOC121</xm:sqref>
            </x14:sparkline>
            <x14:sparkline>
              <xm:f>CB_Lcr!$IOD121:$IOD121</xm:f>
              <xm:sqref>IOD121</xm:sqref>
            </x14:sparkline>
            <x14:sparkline>
              <xm:f>CB_Lcr!$IOE121:$IOE121</xm:f>
              <xm:sqref>IOE121</xm:sqref>
            </x14:sparkline>
            <x14:sparkline>
              <xm:f>CB_Lcr!$IOF121:$IOF121</xm:f>
              <xm:sqref>IOF121</xm:sqref>
            </x14:sparkline>
            <x14:sparkline>
              <xm:f>CB_Lcr!$IOG121:$IOG121</xm:f>
              <xm:sqref>IOG121</xm:sqref>
            </x14:sparkline>
            <x14:sparkline>
              <xm:f>CB_Lcr!$IOH121:$IOH121</xm:f>
              <xm:sqref>IOH121</xm:sqref>
            </x14:sparkline>
            <x14:sparkline>
              <xm:f>CB_Lcr!$IOI121:$IOI121</xm:f>
              <xm:sqref>IOI121</xm:sqref>
            </x14:sparkline>
            <x14:sparkline>
              <xm:f>CB_Lcr!$IOJ121:$IOJ121</xm:f>
              <xm:sqref>IOJ121</xm:sqref>
            </x14:sparkline>
            <x14:sparkline>
              <xm:f>CB_Lcr!$IOK121:$IOK121</xm:f>
              <xm:sqref>IOK121</xm:sqref>
            </x14:sparkline>
            <x14:sparkline>
              <xm:f>CB_Lcr!$IOL121:$IOL121</xm:f>
              <xm:sqref>IOL121</xm:sqref>
            </x14:sparkline>
            <x14:sparkline>
              <xm:f>CB_Lcr!$IOM121:$IOM121</xm:f>
              <xm:sqref>IOM121</xm:sqref>
            </x14:sparkline>
            <x14:sparkline>
              <xm:f>CB_Lcr!$ION121:$ION121</xm:f>
              <xm:sqref>ION121</xm:sqref>
            </x14:sparkline>
            <x14:sparkline>
              <xm:f>CB_Lcr!$IOO121:$IOO121</xm:f>
              <xm:sqref>IOO121</xm:sqref>
            </x14:sparkline>
            <x14:sparkline>
              <xm:f>CB_Lcr!$IOP121:$IOP121</xm:f>
              <xm:sqref>IOP121</xm:sqref>
            </x14:sparkline>
            <x14:sparkline>
              <xm:f>CB_Lcr!$IOQ121:$IOQ121</xm:f>
              <xm:sqref>IOQ121</xm:sqref>
            </x14:sparkline>
            <x14:sparkline>
              <xm:f>CB_Lcr!$IOR121:$IOR121</xm:f>
              <xm:sqref>IOR121</xm:sqref>
            </x14:sparkline>
            <x14:sparkline>
              <xm:f>CB_Lcr!$IOS121:$IOS121</xm:f>
              <xm:sqref>IOS121</xm:sqref>
            </x14:sparkline>
            <x14:sparkline>
              <xm:f>CB_Lcr!$IOT121:$IOT121</xm:f>
              <xm:sqref>IOT121</xm:sqref>
            </x14:sparkline>
            <x14:sparkline>
              <xm:f>CB_Lcr!$IOU121:$IOU121</xm:f>
              <xm:sqref>IOU121</xm:sqref>
            </x14:sparkline>
            <x14:sparkline>
              <xm:f>CB_Lcr!$IOV121:$IOV121</xm:f>
              <xm:sqref>IOV121</xm:sqref>
            </x14:sparkline>
            <x14:sparkline>
              <xm:f>CB_Lcr!$IOW121:$IOW121</xm:f>
              <xm:sqref>IOW121</xm:sqref>
            </x14:sparkline>
            <x14:sparkline>
              <xm:f>CB_Lcr!$IOX121:$IOX121</xm:f>
              <xm:sqref>IOX121</xm:sqref>
            </x14:sparkline>
            <x14:sparkline>
              <xm:f>CB_Lcr!$IOY121:$IOY121</xm:f>
              <xm:sqref>IOY121</xm:sqref>
            </x14:sparkline>
            <x14:sparkline>
              <xm:f>CB_Lcr!$IOZ121:$IOZ121</xm:f>
              <xm:sqref>IOZ121</xm:sqref>
            </x14:sparkline>
            <x14:sparkline>
              <xm:f>CB_Lcr!$IPA121:$IPA121</xm:f>
              <xm:sqref>IPA121</xm:sqref>
            </x14:sparkline>
            <x14:sparkline>
              <xm:f>CB_Lcr!$IPB121:$IPB121</xm:f>
              <xm:sqref>IPB121</xm:sqref>
            </x14:sparkline>
            <x14:sparkline>
              <xm:f>CB_Lcr!$IPC121:$IPC121</xm:f>
              <xm:sqref>IPC121</xm:sqref>
            </x14:sparkline>
            <x14:sparkline>
              <xm:f>CB_Lcr!$IPD121:$IPD121</xm:f>
              <xm:sqref>IPD121</xm:sqref>
            </x14:sparkline>
            <x14:sparkline>
              <xm:f>CB_Lcr!$IPE121:$IPE121</xm:f>
              <xm:sqref>IPE121</xm:sqref>
            </x14:sparkline>
            <x14:sparkline>
              <xm:f>CB_Lcr!$IPF121:$IPF121</xm:f>
              <xm:sqref>IPF121</xm:sqref>
            </x14:sparkline>
            <x14:sparkline>
              <xm:f>CB_Lcr!$IPG121:$IPG121</xm:f>
              <xm:sqref>IPG121</xm:sqref>
            </x14:sparkline>
            <x14:sparkline>
              <xm:f>CB_Lcr!$IPH121:$IPH121</xm:f>
              <xm:sqref>IPH121</xm:sqref>
            </x14:sparkline>
            <x14:sparkline>
              <xm:f>CB_Lcr!$IPI121:$IPI121</xm:f>
              <xm:sqref>IPI121</xm:sqref>
            </x14:sparkline>
            <x14:sparkline>
              <xm:f>CB_Lcr!$IPJ121:$IPJ121</xm:f>
              <xm:sqref>IPJ121</xm:sqref>
            </x14:sparkline>
            <x14:sparkline>
              <xm:f>CB_Lcr!$IPK121:$IPK121</xm:f>
              <xm:sqref>IPK121</xm:sqref>
            </x14:sparkline>
            <x14:sparkline>
              <xm:f>CB_Lcr!$IPL121:$IPL121</xm:f>
              <xm:sqref>IPL121</xm:sqref>
            </x14:sparkline>
            <x14:sparkline>
              <xm:f>CB_Lcr!$IPM121:$IPM121</xm:f>
              <xm:sqref>IPM121</xm:sqref>
            </x14:sparkline>
            <x14:sparkline>
              <xm:f>CB_Lcr!$IPN121:$IPN121</xm:f>
              <xm:sqref>IPN121</xm:sqref>
            </x14:sparkline>
            <x14:sparkline>
              <xm:f>CB_Lcr!$IPO121:$IPO121</xm:f>
              <xm:sqref>IPO121</xm:sqref>
            </x14:sparkline>
            <x14:sparkline>
              <xm:f>CB_Lcr!$IPP121:$IPP121</xm:f>
              <xm:sqref>IPP121</xm:sqref>
            </x14:sparkline>
            <x14:sparkline>
              <xm:f>CB_Lcr!$IPQ121:$IPQ121</xm:f>
              <xm:sqref>IPQ121</xm:sqref>
            </x14:sparkline>
            <x14:sparkline>
              <xm:f>CB_Lcr!$IPR121:$IPR121</xm:f>
              <xm:sqref>IPR121</xm:sqref>
            </x14:sparkline>
            <x14:sparkline>
              <xm:f>CB_Lcr!$IPS121:$IPS121</xm:f>
              <xm:sqref>IPS121</xm:sqref>
            </x14:sparkline>
            <x14:sparkline>
              <xm:f>CB_Lcr!$IPT121:$IPT121</xm:f>
              <xm:sqref>IPT121</xm:sqref>
            </x14:sparkline>
            <x14:sparkline>
              <xm:f>CB_Lcr!$IPU121:$IPU121</xm:f>
              <xm:sqref>IPU121</xm:sqref>
            </x14:sparkline>
            <x14:sparkline>
              <xm:f>CB_Lcr!$IPV121:$IPV121</xm:f>
              <xm:sqref>IPV121</xm:sqref>
            </x14:sparkline>
            <x14:sparkline>
              <xm:f>CB_Lcr!$IPW121:$IPW121</xm:f>
              <xm:sqref>IPW121</xm:sqref>
            </x14:sparkline>
            <x14:sparkline>
              <xm:f>CB_Lcr!$IPX121:$IPX121</xm:f>
              <xm:sqref>IPX121</xm:sqref>
            </x14:sparkline>
            <x14:sparkline>
              <xm:f>CB_Lcr!$IPY121:$IPY121</xm:f>
              <xm:sqref>IPY121</xm:sqref>
            </x14:sparkline>
            <x14:sparkline>
              <xm:f>CB_Lcr!$IPZ121:$IPZ121</xm:f>
              <xm:sqref>IPZ121</xm:sqref>
            </x14:sparkline>
            <x14:sparkline>
              <xm:f>CB_Lcr!$IQA121:$IQA121</xm:f>
              <xm:sqref>IQA121</xm:sqref>
            </x14:sparkline>
            <x14:sparkline>
              <xm:f>CB_Lcr!$IQB121:$IQB121</xm:f>
              <xm:sqref>IQB121</xm:sqref>
            </x14:sparkline>
            <x14:sparkline>
              <xm:f>CB_Lcr!$IQC121:$IQC121</xm:f>
              <xm:sqref>IQC121</xm:sqref>
            </x14:sparkline>
            <x14:sparkline>
              <xm:f>CB_Lcr!$IQD121:$IQD121</xm:f>
              <xm:sqref>IQD121</xm:sqref>
            </x14:sparkline>
            <x14:sparkline>
              <xm:f>CB_Lcr!$IQE121:$IQE121</xm:f>
              <xm:sqref>IQE121</xm:sqref>
            </x14:sparkline>
            <x14:sparkline>
              <xm:f>CB_Lcr!$IQF121:$IQF121</xm:f>
              <xm:sqref>IQF121</xm:sqref>
            </x14:sparkline>
            <x14:sparkline>
              <xm:f>CB_Lcr!$IQG121:$IQG121</xm:f>
              <xm:sqref>IQG121</xm:sqref>
            </x14:sparkline>
            <x14:sparkline>
              <xm:f>CB_Lcr!$IQH121:$IQH121</xm:f>
              <xm:sqref>IQH121</xm:sqref>
            </x14:sparkline>
            <x14:sparkline>
              <xm:f>CB_Lcr!$IQI121:$IQI121</xm:f>
              <xm:sqref>IQI121</xm:sqref>
            </x14:sparkline>
            <x14:sparkline>
              <xm:f>CB_Lcr!$IQJ121:$IQJ121</xm:f>
              <xm:sqref>IQJ121</xm:sqref>
            </x14:sparkline>
            <x14:sparkline>
              <xm:f>CB_Lcr!$IQK121:$IQK121</xm:f>
              <xm:sqref>IQK121</xm:sqref>
            </x14:sparkline>
            <x14:sparkline>
              <xm:f>CB_Lcr!$IQL121:$IQL121</xm:f>
              <xm:sqref>IQL121</xm:sqref>
            </x14:sparkline>
            <x14:sparkline>
              <xm:f>CB_Lcr!$IQM121:$IQM121</xm:f>
              <xm:sqref>IQM121</xm:sqref>
            </x14:sparkline>
            <x14:sparkline>
              <xm:f>CB_Lcr!$IQN121:$IQN121</xm:f>
              <xm:sqref>IQN121</xm:sqref>
            </x14:sparkline>
            <x14:sparkline>
              <xm:f>CB_Lcr!$IQO121:$IQO121</xm:f>
              <xm:sqref>IQO121</xm:sqref>
            </x14:sparkline>
            <x14:sparkline>
              <xm:f>CB_Lcr!$IQP121:$IQP121</xm:f>
              <xm:sqref>IQP121</xm:sqref>
            </x14:sparkline>
            <x14:sparkline>
              <xm:f>CB_Lcr!$IQQ121:$IQQ121</xm:f>
              <xm:sqref>IQQ121</xm:sqref>
            </x14:sparkline>
            <x14:sparkline>
              <xm:f>CB_Lcr!$IQR121:$IQR121</xm:f>
              <xm:sqref>IQR121</xm:sqref>
            </x14:sparkline>
            <x14:sparkline>
              <xm:f>CB_Lcr!$IQS121:$IQS121</xm:f>
              <xm:sqref>IQS121</xm:sqref>
            </x14:sparkline>
            <x14:sparkline>
              <xm:f>CB_Lcr!$IQT121:$IQT121</xm:f>
              <xm:sqref>IQT121</xm:sqref>
            </x14:sparkline>
            <x14:sparkline>
              <xm:f>CB_Lcr!$IQU121:$IQU121</xm:f>
              <xm:sqref>IQU121</xm:sqref>
            </x14:sparkline>
            <x14:sparkline>
              <xm:f>CB_Lcr!$IQV121:$IQV121</xm:f>
              <xm:sqref>IQV121</xm:sqref>
            </x14:sparkline>
            <x14:sparkline>
              <xm:f>CB_Lcr!$IQW121:$IQW121</xm:f>
              <xm:sqref>IQW121</xm:sqref>
            </x14:sparkline>
            <x14:sparkline>
              <xm:f>CB_Lcr!$IQX121:$IQX121</xm:f>
              <xm:sqref>IQX121</xm:sqref>
            </x14:sparkline>
            <x14:sparkline>
              <xm:f>CB_Lcr!$IQY121:$IQY121</xm:f>
              <xm:sqref>IQY121</xm:sqref>
            </x14:sparkline>
            <x14:sparkline>
              <xm:f>CB_Lcr!$IQZ121:$IQZ121</xm:f>
              <xm:sqref>IQZ121</xm:sqref>
            </x14:sparkline>
            <x14:sparkline>
              <xm:f>CB_Lcr!$IRA121:$IRA121</xm:f>
              <xm:sqref>IRA121</xm:sqref>
            </x14:sparkline>
            <x14:sparkline>
              <xm:f>CB_Lcr!$IRB121:$IRB121</xm:f>
              <xm:sqref>IRB121</xm:sqref>
            </x14:sparkline>
            <x14:sparkline>
              <xm:f>CB_Lcr!$IRC121:$IRC121</xm:f>
              <xm:sqref>IRC121</xm:sqref>
            </x14:sparkline>
            <x14:sparkline>
              <xm:f>CB_Lcr!$IRD121:$IRD121</xm:f>
              <xm:sqref>IRD121</xm:sqref>
            </x14:sparkline>
            <x14:sparkline>
              <xm:f>CB_Lcr!$IRE121:$IRE121</xm:f>
              <xm:sqref>IRE121</xm:sqref>
            </x14:sparkline>
            <x14:sparkline>
              <xm:f>CB_Lcr!$IRF121:$IRF121</xm:f>
              <xm:sqref>IRF121</xm:sqref>
            </x14:sparkline>
            <x14:sparkline>
              <xm:f>CB_Lcr!$IRG121:$IRG121</xm:f>
              <xm:sqref>IRG121</xm:sqref>
            </x14:sparkline>
            <x14:sparkline>
              <xm:f>CB_Lcr!$IRH121:$IRH121</xm:f>
              <xm:sqref>IRH121</xm:sqref>
            </x14:sparkline>
            <x14:sparkline>
              <xm:f>CB_Lcr!$IRI121:$IRI121</xm:f>
              <xm:sqref>IRI121</xm:sqref>
            </x14:sparkline>
            <x14:sparkline>
              <xm:f>CB_Lcr!$IRJ121:$IRJ121</xm:f>
              <xm:sqref>IRJ121</xm:sqref>
            </x14:sparkline>
            <x14:sparkline>
              <xm:f>CB_Lcr!$IRK121:$IRK121</xm:f>
              <xm:sqref>IRK121</xm:sqref>
            </x14:sparkline>
            <x14:sparkline>
              <xm:f>CB_Lcr!$IRL121:$IRL121</xm:f>
              <xm:sqref>IRL121</xm:sqref>
            </x14:sparkline>
            <x14:sparkline>
              <xm:f>CB_Lcr!$IRM121:$IRM121</xm:f>
              <xm:sqref>IRM121</xm:sqref>
            </x14:sparkline>
            <x14:sparkline>
              <xm:f>CB_Lcr!$IRN121:$IRN121</xm:f>
              <xm:sqref>IRN121</xm:sqref>
            </x14:sparkline>
            <x14:sparkline>
              <xm:f>CB_Lcr!$IRO121:$IRO121</xm:f>
              <xm:sqref>IRO121</xm:sqref>
            </x14:sparkline>
            <x14:sparkline>
              <xm:f>CB_Lcr!$IRP121:$IRP121</xm:f>
              <xm:sqref>IRP121</xm:sqref>
            </x14:sparkline>
            <x14:sparkline>
              <xm:f>CB_Lcr!$IRQ121:$IRQ121</xm:f>
              <xm:sqref>IRQ121</xm:sqref>
            </x14:sparkline>
            <x14:sparkline>
              <xm:f>CB_Lcr!$IRR121:$IRR121</xm:f>
              <xm:sqref>IRR121</xm:sqref>
            </x14:sparkline>
            <x14:sparkline>
              <xm:f>CB_Lcr!$IRS121:$IRS121</xm:f>
              <xm:sqref>IRS121</xm:sqref>
            </x14:sparkline>
            <x14:sparkline>
              <xm:f>CB_Lcr!$IRT121:$IRT121</xm:f>
              <xm:sqref>IRT121</xm:sqref>
            </x14:sparkline>
            <x14:sparkline>
              <xm:f>CB_Lcr!$IRU121:$IRU121</xm:f>
              <xm:sqref>IRU121</xm:sqref>
            </x14:sparkline>
            <x14:sparkline>
              <xm:f>CB_Lcr!$IRV121:$IRV121</xm:f>
              <xm:sqref>IRV121</xm:sqref>
            </x14:sparkline>
            <x14:sparkline>
              <xm:f>CB_Lcr!$IRW121:$IRW121</xm:f>
              <xm:sqref>IRW121</xm:sqref>
            </x14:sparkline>
            <x14:sparkline>
              <xm:f>CB_Lcr!$IRX121:$IRX121</xm:f>
              <xm:sqref>IRX121</xm:sqref>
            </x14:sparkline>
            <x14:sparkline>
              <xm:f>CB_Lcr!$IRY121:$IRY121</xm:f>
              <xm:sqref>IRY121</xm:sqref>
            </x14:sparkline>
            <x14:sparkline>
              <xm:f>CB_Lcr!$IRZ121:$IRZ121</xm:f>
              <xm:sqref>IRZ121</xm:sqref>
            </x14:sparkline>
            <x14:sparkline>
              <xm:f>CB_Lcr!$ISA121:$ISA121</xm:f>
              <xm:sqref>ISA121</xm:sqref>
            </x14:sparkline>
            <x14:sparkline>
              <xm:f>CB_Lcr!$ISB121:$ISB121</xm:f>
              <xm:sqref>ISB121</xm:sqref>
            </x14:sparkline>
            <x14:sparkline>
              <xm:f>CB_Lcr!$ISC121:$ISC121</xm:f>
              <xm:sqref>ISC121</xm:sqref>
            </x14:sparkline>
            <x14:sparkline>
              <xm:f>CB_Lcr!$ISD121:$ISD121</xm:f>
              <xm:sqref>ISD121</xm:sqref>
            </x14:sparkline>
            <x14:sparkline>
              <xm:f>CB_Lcr!$ISE121:$ISE121</xm:f>
              <xm:sqref>ISE121</xm:sqref>
            </x14:sparkline>
            <x14:sparkline>
              <xm:f>CB_Lcr!$ISF121:$ISF121</xm:f>
              <xm:sqref>ISF121</xm:sqref>
            </x14:sparkline>
            <x14:sparkline>
              <xm:f>CB_Lcr!$ISG121:$ISG121</xm:f>
              <xm:sqref>ISG121</xm:sqref>
            </x14:sparkline>
            <x14:sparkline>
              <xm:f>CB_Lcr!$ISH121:$ISH121</xm:f>
              <xm:sqref>ISH121</xm:sqref>
            </x14:sparkline>
            <x14:sparkline>
              <xm:f>CB_Lcr!$ISI121:$ISI121</xm:f>
              <xm:sqref>ISI121</xm:sqref>
            </x14:sparkline>
            <x14:sparkline>
              <xm:f>CB_Lcr!$ISJ121:$ISJ121</xm:f>
              <xm:sqref>ISJ121</xm:sqref>
            </x14:sparkline>
            <x14:sparkline>
              <xm:f>CB_Lcr!$ISK121:$ISK121</xm:f>
              <xm:sqref>ISK121</xm:sqref>
            </x14:sparkline>
            <x14:sparkline>
              <xm:f>CB_Lcr!$ISL121:$ISL121</xm:f>
              <xm:sqref>ISL121</xm:sqref>
            </x14:sparkline>
            <x14:sparkline>
              <xm:f>CB_Lcr!$ISM121:$ISM121</xm:f>
              <xm:sqref>ISM121</xm:sqref>
            </x14:sparkline>
            <x14:sparkline>
              <xm:f>CB_Lcr!$ISN121:$ISN121</xm:f>
              <xm:sqref>ISN121</xm:sqref>
            </x14:sparkline>
            <x14:sparkline>
              <xm:f>CB_Lcr!$ISO121:$ISO121</xm:f>
              <xm:sqref>ISO121</xm:sqref>
            </x14:sparkline>
            <x14:sparkline>
              <xm:f>CB_Lcr!$ISP121:$ISP121</xm:f>
              <xm:sqref>ISP121</xm:sqref>
            </x14:sparkline>
            <x14:sparkline>
              <xm:f>CB_Lcr!$ISQ121:$ISQ121</xm:f>
              <xm:sqref>ISQ121</xm:sqref>
            </x14:sparkline>
            <x14:sparkline>
              <xm:f>CB_Lcr!$ISR121:$ISR121</xm:f>
              <xm:sqref>ISR121</xm:sqref>
            </x14:sparkline>
            <x14:sparkline>
              <xm:f>CB_Lcr!$ISS121:$ISS121</xm:f>
              <xm:sqref>ISS121</xm:sqref>
            </x14:sparkline>
            <x14:sparkline>
              <xm:f>CB_Lcr!$IST121:$IST121</xm:f>
              <xm:sqref>IST121</xm:sqref>
            </x14:sparkline>
            <x14:sparkline>
              <xm:f>CB_Lcr!$ISU121:$ISU121</xm:f>
              <xm:sqref>ISU121</xm:sqref>
            </x14:sparkline>
            <x14:sparkline>
              <xm:f>CB_Lcr!$ISV121:$ISV121</xm:f>
              <xm:sqref>ISV121</xm:sqref>
            </x14:sparkline>
            <x14:sparkline>
              <xm:f>CB_Lcr!$ISW121:$ISW121</xm:f>
              <xm:sqref>ISW121</xm:sqref>
            </x14:sparkline>
            <x14:sparkline>
              <xm:f>CB_Lcr!$ISX121:$ISX121</xm:f>
              <xm:sqref>ISX121</xm:sqref>
            </x14:sparkline>
            <x14:sparkline>
              <xm:f>CB_Lcr!$ISY121:$ISY121</xm:f>
              <xm:sqref>ISY121</xm:sqref>
            </x14:sparkline>
            <x14:sparkline>
              <xm:f>CB_Lcr!$ISZ121:$ISZ121</xm:f>
              <xm:sqref>ISZ121</xm:sqref>
            </x14:sparkline>
            <x14:sparkline>
              <xm:f>CB_Lcr!$ITA121:$ITA121</xm:f>
              <xm:sqref>ITA121</xm:sqref>
            </x14:sparkline>
            <x14:sparkline>
              <xm:f>CB_Lcr!$ITB121:$ITB121</xm:f>
              <xm:sqref>ITB121</xm:sqref>
            </x14:sparkline>
            <x14:sparkline>
              <xm:f>CB_Lcr!$ITC121:$ITC121</xm:f>
              <xm:sqref>ITC121</xm:sqref>
            </x14:sparkline>
            <x14:sparkline>
              <xm:f>CB_Lcr!$ITD121:$ITD121</xm:f>
              <xm:sqref>ITD121</xm:sqref>
            </x14:sparkline>
            <x14:sparkline>
              <xm:f>CB_Lcr!$ITE121:$ITE121</xm:f>
              <xm:sqref>ITE121</xm:sqref>
            </x14:sparkline>
            <x14:sparkline>
              <xm:f>CB_Lcr!$ITF121:$ITF121</xm:f>
              <xm:sqref>ITF121</xm:sqref>
            </x14:sparkline>
            <x14:sparkline>
              <xm:f>CB_Lcr!$ITG121:$ITG121</xm:f>
              <xm:sqref>ITG121</xm:sqref>
            </x14:sparkline>
            <x14:sparkline>
              <xm:f>CB_Lcr!$ITH121:$ITH121</xm:f>
              <xm:sqref>ITH121</xm:sqref>
            </x14:sparkline>
            <x14:sparkline>
              <xm:f>CB_Lcr!$ITI121:$ITI121</xm:f>
              <xm:sqref>ITI121</xm:sqref>
            </x14:sparkline>
            <x14:sparkline>
              <xm:f>CB_Lcr!$ITJ121:$ITJ121</xm:f>
              <xm:sqref>ITJ121</xm:sqref>
            </x14:sparkline>
            <x14:sparkline>
              <xm:f>CB_Lcr!$ITK121:$ITK121</xm:f>
              <xm:sqref>ITK121</xm:sqref>
            </x14:sparkline>
            <x14:sparkline>
              <xm:f>CB_Lcr!$ITL121:$ITL121</xm:f>
              <xm:sqref>ITL121</xm:sqref>
            </x14:sparkline>
            <x14:sparkline>
              <xm:f>CB_Lcr!$ITM121:$ITM121</xm:f>
              <xm:sqref>ITM121</xm:sqref>
            </x14:sparkline>
            <x14:sparkline>
              <xm:f>CB_Lcr!$ITN121:$ITN121</xm:f>
              <xm:sqref>ITN121</xm:sqref>
            </x14:sparkline>
            <x14:sparkline>
              <xm:f>CB_Lcr!$ITO121:$ITO121</xm:f>
              <xm:sqref>ITO121</xm:sqref>
            </x14:sparkline>
            <x14:sparkline>
              <xm:f>CB_Lcr!$ITP121:$ITP121</xm:f>
              <xm:sqref>ITP121</xm:sqref>
            </x14:sparkline>
            <x14:sparkline>
              <xm:f>CB_Lcr!$ITQ121:$ITQ121</xm:f>
              <xm:sqref>ITQ121</xm:sqref>
            </x14:sparkline>
            <x14:sparkline>
              <xm:f>CB_Lcr!$ITR121:$ITR121</xm:f>
              <xm:sqref>ITR121</xm:sqref>
            </x14:sparkline>
            <x14:sparkline>
              <xm:f>CB_Lcr!$ITS121:$ITS121</xm:f>
              <xm:sqref>ITS121</xm:sqref>
            </x14:sparkline>
            <x14:sparkline>
              <xm:f>CB_Lcr!$ITT121:$ITT121</xm:f>
              <xm:sqref>ITT121</xm:sqref>
            </x14:sparkline>
            <x14:sparkline>
              <xm:f>CB_Lcr!$ITU121:$ITU121</xm:f>
              <xm:sqref>ITU121</xm:sqref>
            </x14:sparkline>
            <x14:sparkline>
              <xm:f>CB_Lcr!$ITV121:$ITV121</xm:f>
              <xm:sqref>ITV121</xm:sqref>
            </x14:sparkline>
            <x14:sparkline>
              <xm:f>CB_Lcr!$ITW121:$ITW121</xm:f>
              <xm:sqref>ITW121</xm:sqref>
            </x14:sparkline>
            <x14:sparkline>
              <xm:f>CB_Lcr!$ITX121:$ITX121</xm:f>
              <xm:sqref>ITX121</xm:sqref>
            </x14:sparkline>
            <x14:sparkline>
              <xm:f>CB_Lcr!$ITY121:$ITY121</xm:f>
              <xm:sqref>ITY121</xm:sqref>
            </x14:sparkline>
            <x14:sparkline>
              <xm:f>CB_Lcr!$ITZ121:$ITZ121</xm:f>
              <xm:sqref>ITZ121</xm:sqref>
            </x14:sparkline>
            <x14:sparkline>
              <xm:f>CB_Lcr!$IUA121:$IUA121</xm:f>
              <xm:sqref>IUA121</xm:sqref>
            </x14:sparkline>
            <x14:sparkline>
              <xm:f>CB_Lcr!$IUB121:$IUB121</xm:f>
              <xm:sqref>IUB121</xm:sqref>
            </x14:sparkline>
            <x14:sparkline>
              <xm:f>CB_Lcr!$IUC121:$IUC121</xm:f>
              <xm:sqref>IUC121</xm:sqref>
            </x14:sparkline>
            <x14:sparkline>
              <xm:f>CB_Lcr!$IUD121:$IUD121</xm:f>
              <xm:sqref>IUD121</xm:sqref>
            </x14:sparkline>
            <x14:sparkline>
              <xm:f>CB_Lcr!$IUE121:$IUE121</xm:f>
              <xm:sqref>IUE121</xm:sqref>
            </x14:sparkline>
            <x14:sparkline>
              <xm:f>CB_Lcr!$IUF121:$IUF121</xm:f>
              <xm:sqref>IUF121</xm:sqref>
            </x14:sparkline>
            <x14:sparkline>
              <xm:f>CB_Lcr!$IUG121:$IUG121</xm:f>
              <xm:sqref>IUG121</xm:sqref>
            </x14:sparkline>
            <x14:sparkline>
              <xm:f>CB_Lcr!$IUH121:$IUH121</xm:f>
              <xm:sqref>IUH121</xm:sqref>
            </x14:sparkline>
            <x14:sparkline>
              <xm:f>CB_Lcr!$IUI121:$IUI121</xm:f>
              <xm:sqref>IUI121</xm:sqref>
            </x14:sparkline>
            <x14:sparkline>
              <xm:f>CB_Lcr!$IUJ121:$IUJ121</xm:f>
              <xm:sqref>IUJ121</xm:sqref>
            </x14:sparkline>
            <x14:sparkline>
              <xm:f>CB_Lcr!$IUK121:$IUK121</xm:f>
              <xm:sqref>IUK121</xm:sqref>
            </x14:sparkline>
            <x14:sparkline>
              <xm:f>CB_Lcr!$IUL121:$IUL121</xm:f>
              <xm:sqref>IUL121</xm:sqref>
            </x14:sparkline>
            <x14:sparkline>
              <xm:f>CB_Lcr!$IUM121:$IUM121</xm:f>
              <xm:sqref>IUM121</xm:sqref>
            </x14:sparkline>
            <x14:sparkline>
              <xm:f>CB_Lcr!$IUN121:$IUN121</xm:f>
              <xm:sqref>IUN121</xm:sqref>
            </x14:sparkline>
            <x14:sparkline>
              <xm:f>CB_Lcr!$IUO121:$IUO121</xm:f>
              <xm:sqref>IUO121</xm:sqref>
            </x14:sparkline>
            <x14:sparkline>
              <xm:f>CB_Lcr!$IUP121:$IUP121</xm:f>
              <xm:sqref>IUP121</xm:sqref>
            </x14:sparkline>
            <x14:sparkline>
              <xm:f>CB_Lcr!$IUQ121:$IUQ121</xm:f>
              <xm:sqref>IUQ121</xm:sqref>
            </x14:sparkline>
            <x14:sparkline>
              <xm:f>CB_Lcr!$IUR121:$IUR121</xm:f>
              <xm:sqref>IUR121</xm:sqref>
            </x14:sparkline>
            <x14:sparkline>
              <xm:f>CB_Lcr!$IUS121:$IUS121</xm:f>
              <xm:sqref>IUS121</xm:sqref>
            </x14:sparkline>
            <x14:sparkline>
              <xm:f>CB_Lcr!$IUT121:$IUT121</xm:f>
              <xm:sqref>IUT121</xm:sqref>
            </x14:sparkline>
            <x14:sparkline>
              <xm:f>CB_Lcr!$IUU121:$IUU121</xm:f>
              <xm:sqref>IUU121</xm:sqref>
            </x14:sparkline>
            <x14:sparkline>
              <xm:f>CB_Lcr!$IUV121:$IUV121</xm:f>
              <xm:sqref>IUV121</xm:sqref>
            </x14:sparkline>
            <x14:sparkline>
              <xm:f>CB_Lcr!$IUW121:$IUW121</xm:f>
              <xm:sqref>IUW121</xm:sqref>
            </x14:sparkline>
            <x14:sparkline>
              <xm:f>CB_Lcr!$IUX121:$IUX121</xm:f>
              <xm:sqref>IUX121</xm:sqref>
            </x14:sparkline>
            <x14:sparkline>
              <xm:f>CB_Lcr!$IUY121:$IUY121</xm:f>
              <xm:sqref>IUY121</xm:sqref>
            </x14:sparkline>
            <x14:sparkline>
              <xm:f>CB_Lcr!$IUZ121:$IUZ121</xm:f>
              <xm:sqref>IUZ121</xm:sqref>
            </x14:sparkline>
            <x14:sparkline>
              <xm:f>CB_Lcr!$IVA121:$IVA121</xm:f>
              <xm:sqref>IVA121</xm:sqref>
            </x14:sparkline>
            <x14:sparkline>
              <xm:f>CB_Lcr!$IVB121:$IVB121</xm:f>
              <xm:sqref>IVB121</xm:sqref>
            </x14:sparkline>
            <x14:sparkline>
              <xm:f>CB_Lcr!$IVC121:$IVC121</xm:f>
              <xm:sqref>IVC121</xm:sqref>
            </x14:sparkline>
            <x14:sparkline>
              <xm:f>CB_Lcr!$IVD121:$IVD121</xm:f>
              <xm:sqref>IVD121</xm:sqref>
            </x14:sparkline>
            <x14:sparkline>
              <xm:f>CB_Lcr!$IVE121:$IVE121</xm:f>
              <xm:sqref>IVE121</xm:sqref>
            </x14:sparkline>
            <x14:sparkline>
              <xm:f>CB_Lcr!$IVF121:$IVF121</xm:f>
              <xm:sqref>IVF121</xm:sqref>
            </x14:sparkline>
            <x14:sparkline>
              <xm:f>CB_Lcr!$IVG121:$IVG121</xm:f>
              <xm:sqref>IVG121</xm:sqref>
            </x14:sparkline>
            <x14:sparkline>
              <xm:f>CB_Lcr!$IVH121:$IVH121</xm:f>
              <xm:sqref>IVH121</xm:sqref>
            </x14:sparkline>
            <x14:sparkline>
              <xm:f>CB_Lcr!$IVI121:$IVI121</xm:f>
              <xm:sqref>IVI121</xm:sqref>
            </x14:sparkline>
            <x14:sparkline>
              <xm:f>CB_Lcr!$IVJ121:$IVJ121</xm:f>
              <xm:sqref>IVJ121</xm:sqref>
            </x14:sparkline>
            <x14:sparkline>
              <xm:f>CB_Lcr!$IVK121:$IVK121</xm:f>
              <xm:sqref>IVK121</xm:sqref>
            </x14:sparkline>
            <x14:sparkline>
              <xm:f>CB_Lcr!$IVL121:$IVL121</xm:f>
              <xm:sqref>IVL121</xm:sqref>
            </x14:sparkline>
            <x14:sparkline>
              <xm:f>CB_Lcr!$IVM121:$IVM121</xm:f>
              <xm:sqref>IVM121</xm:sqref>
            </x14:sparkline>
            <x14:sparkline>
              <xm:f>CB_Lcr!$IVN121:$IVN121</xm:f>
              <xm:sqref>IVN121</xm:sqref>
            </x14:sparkline>
            <x14:sparkline>
              <xm:f>CB_Lcr!$IVO121:$IVO121</xm:f>
              <xm:sqref>IVO121</xm:sqref>
            </x14:sparkline>
            <x14:sparkline>
              <xm:f>CB_Lcr!$IVP121:$IVP121</xm:f>
              <xm:sqref>IVP121</xm:sqref>
            </x14:sparkline>
            <x14:sparkline>
              <xm:f>CB_Lcr!$IVQ121:$IVQ121</xm:f>
              <xm:sqref>IVQ121</xm:sqref>
            </x14:sparkline>
            <x14:sparkline>
              <xm:f>CB_Lcr!$IVR121:$IVR121</xm:f>
              <xm:sqref>IVR121</xm:sqref>
            </x14:sparkline>
            <x14:sparkline>
              <xm:f>CB_Lcr!$IVS121:$IVS121</xm:f>
              <xm:sqref>IVS121</xm:sqref>
            </x14:sparkline>
            <x14:sparkline>
              <xm:f>CB_Lcr!$IVT121:$IVT121</xm:f>
              <xm:sqref>IVT121</xm:sqref>
            </x14:sparkline>
            <x14:sparkline>
              <xm:f>CB_Lcr!$IVU121:$IVU121</xm:f>
              <xm:sqref>IVU121</xm:sqref>
            </x14:sparkline>
            <x14:sparkline>
              <xm:f>CB_Lcr!$IVV121:$IVV121</xm:f>
              <xm:sqref>IVV121</xm:sqref>
            </x14:sparkline>
            <x14:sparkline>
              <xm:f>CB_Lcr!$IVW121:$IVW121</xm:f>
              <xm:sqref>IVW121</xm:sqref>
            </x14:sparkline>
            <x14:sparkline>
              <xm:f>CB_Lcr!$IVX121:$IVX121</xm:f>
              <xm:sqref>IVX121</xm:sqref>
            </x14:sparkline>
            <x14:sparkline>
              <xm:f>CB_Lcr!$IVY121:$IVY121</xm:f>
              <xm:sqref>IVY121</xm:sqref>
            </x14:sparkline>
            <x14:sparkline>
              <xm:f>CB_Lcr!$IVZ121:$IVZ121</xm:f>
              <xm:sqref>IVZ121</xm:sqref>
            </x14:sparkline>
            <x14:sparkline>
              <xm:f>CB_Lcr!$IWA121:$IWA121</xm:f>
              <xm:sqref>IWA121</xm:sqref>
            </x14:sparkline>
            <x14:sparkline>
              <xm:f>CB_Lcr!$IWB121:$IWB121</xm:f>
              <xm:sqref>IWB121</xm:sqref>
            </x14:sparkline>
            <x14:sparkline>
              <xm:f>CB_Lcr!$IWC121:$IWC121</xm:f>
              <xm:sqref>IWC121</xm:sqref>
            </x14:sparkline>
            <x14:sparkline>
              <xm:f>CB_Lcr!$IWD121:$IWD121</xm:f>
              <xm:sqref>IWD121</xm:sqref>
            </x14:sparkline>
            <x14:sparkline>
              <xm:f>CB_Lcr!$IWE121:$IWE121</xm:f>
              <xm:sqref>IWE121</xm:sqref>
            </x14:sparkline>
            <x14:sparkline>
              <xm:f>CB_Lcr!$IWF121:$IWF121</xm:f>
              <xm:sqref>IWF121</xm:sqref>
            </x14:sparkline>
            <x14:sparkline>
              <xm:f>CB_Lcr!$IWG121:$IWG121</xm:f>
              <xm:sqref>IWG121</xm:sqref>
            </x14:sparkline>
            <x14:sparkline>
              <xm:f>CB_Lcr!$IWH121:$IWH121</xm:f>
              <xm:sqref>IWH121</xm:sqref>
            </x14:sparkline>
            <x14:sparkline>
              <xm:f>CB_Lcr!$IWI121:$IWI121</xm:f>
              <xm:sqref>IWI121</xm:sqref>
            </x14:sparkline>
            <x14:sparkline>
              <xm:f>CB_Lcr!$IWJ121:$IWJ121</xm:f>
              <xm:sqref>IWJ121</xm:sqref>
            </x14:sparkline>
            <x14:sparkline>
              <xm:f>CB_Lcr!$IWK121:$IWK121</xm:f>
              <xm:sqref>IWK121</xm:sqref>
            </x14:sparkline>
            <x14:sparkline>
              <xm:f>CB_Lcr!$IWL121:$IWL121</xm:f>
              <xm:sqref>IWL121</xm:sqref>
            </x14:sparkline>
            <x14:sparkline>
              <xm:f>CB_Lcr!$IWM121:$IWM121</xm:f>
              <xm:sqref>IWM121</xm:sqref>
            </x14:sparkline>
            <x14:sparkline>
              <xm:f>CB_Lcr!$IWN121:$IWN121</xm:f>
              <xm:sqref>IWN121</xm:sqref>
            </x14:sparkline>
            <x14:sparkline>
              <xm:f>CB_Lcr!$IWO121:$IWO121</xm:f>
              <xm:sqref>IWO121</xm:sqref>
            </x14:sparkline>
            <x14:sparkline>
              <xm:f>CB_Lcr!$IWP121:$IWP121</xm:f>
              <xm:sqref>IWP121</xm:sqref>
            </x14:sparkline>
            <x14:sparkline>
              <xm:f>CB_Lcr!$IWQ121:$IWQ121</xm:f>
              <xm:sqref>IWQ121</xm:sqref>
            </x14:sparkline>
            <x14:sparkline>
              <xm:f>CB_Lcr!$IWR121:$IWR121</xm:f>
              <xm:sqref>IWR121</xm:sqref>
            </x14:sparkline>
            <x14:sparkline>
              <xm:f>CB_Lcr!$IWS121:$IWS121</xm:f>
              <xm:sqref>IWS121</xm:sqref>
            </x14:sparkline>
            <x14:sparkline>
              <xm:f>CB_Lcr!$IWT121:$IWT121</xm:f>
              <xm:sqref>IWT121</xm:sqref>
            </x14:sparkline>
            <x14:sparkline>
              <xm:f>CB_Lcr!$IWU121:$IWU121</xm:f>
              <xm:sqref>IWU121</xm:sqref>
            </x14:sparkline>
            <x14:sparkline>
              <xm:f>CB_Lcr!$IWV121:$IWV121</xm:f>
              <xm:sqref>IWV121</xm:sqref>
            </x14:sparkline>
            <x14:sparkline>
              <xm:f>CB_Lcr!$IWW121:$IWW121</xm:f>
              <xm:sqref>IWW121</xm:sqref>
            </x14:sparkline>
            <x14:sparkline>
              <xm:f>CB_Lcr!$IWX121:$IWX121</xm:f>
              <xm:sqref>IWX121</xm:sqref>
            </x14:sparkline>
            <x14:sparkline>
              <xm:f>CB_Lcr!$IWY121:$IWY121</xm:f>
              <xm:sqref>IWY121</xm:sqref>
            </x14:sparkline>
            <x14:sparkline>
              <xm:f>CB_Lcr!$IWZ121:$IWZ121</xm:f>
              <xm:sqref>IWZ121</xm:sqref>
            </x14:sparkline>
            <x14:sparkline>
              <xm:f>CB_Lcr!$IXA121:$IXA121</xm:f>
              <xm:sqref>IXA121</xm:sqref>
            </x14:sparkline>
            <x14:sparkline>
              <xm:f>CB_Lcr!$IXB121:$IXB121</xm:f>
              <xm:sqref>IXB121</xm:sqref>
            </x14:sparkline>
            <x14:sparkline>
              <xm:f>CB_Lcr!$IXC121:$IXC121</xm:f>
              <xm:sqref>IXC121</xm:sqref>
            </x14:sparkline>
            <x14:sparkline>
              <xm:f>CB_Lcr!$IXD121:$IXD121</xm:f>
              <xm:sqref>IXD121</xm:sqref>
            </x14:sparkline>
            <x14:sparkline>
              <xm:f>CB_Lcr!$IXE121:$IXE121</xm:f>
              <xm:sqref>IXE121</xm:sqref>
            </x14:sparkline>
            <x14:sparkline>
              <xm:f>CB_Lcr!$IXF121:$IXF121</xm:f>
              <xm:sqref>IXF121</xm:sqref>
            </x14:sparkline>
            <x14:sparkline>
              <xm:f>CB_Lcr!$IXG121:$IXG121</xm:f>
              <xm:sqref>IXG121</xm:sqref>
            </x14:sparkline>
            <x14:sparkline>
              <xm:f>CB_Lcr!$IXH121:$IXH121</xm:f>
              <xm:sqref>IXH121</xm:sqref>
            </x14:sparkline>
            <x14:sparkline>
              <xm:f>CB_Lcr!$IXI121:$IXI121</xm:f>
              <xm:sqref>IXI121</xm:sqref>
            </x14:sparkline>
            <x14:sparkline>
              <xm:f>CB_Lcr!$IXJ121:$IXJ121</xm:f>
              <xm:sqref>IXJ121</xm:sqref>
            </x14:sparkline>
            <x14:sparkline>
              <xm:f>CB_Lcr!$IXK121:$IXK121</xm:f>
              <xm:sqref>IXK121</xm:sqref>
            </x14:sparkline>
            <x14:sparkline>
              <xm:f>CB_Lcr!$IXL121:$IXL121</xm:f>
              <xm:sqref>IXL121</xm:sqref>
            </x14:sparkline>
            <x14:sparkline>
              <xm:f>CB_Lcr!$IXM121:$IXM121</xm:f>
              <xm:sqref>IXM121</xm:sqref>
            </x14:sparkline>
            <x14:sparkline>
              <xm:f>CB_Lcr!$IXN121:$IXN121</xm:f>
              <xm:sqref>IXN121</xm:sqref>
            </x14:sparkline>
            <x14:sparkline>
              <xm:f>CB_Lcr!$IXO121:$IXO121</xm:f>
              <xm:sqref>IXO121</xm:sqref>
            </x14:sparkline>
            <x14:sparkline>
              <xm:f>CB_Lcr!$IXP121:$IXP121</xm:f>
              <xm:sqref>IXP121</xm:sqref>
            </x14:sparkline>
            <x14:sparkline>
              <xm:f>CB_Lcr!$IXQ121:$IXQ121</xm:f>
              <xm:sqref>IXQ121</xm:sqref>
            </x14:sparkline>
            <x14:sparkline>
              <xm:f>CB_Lcr!$IXR121:$IXR121</xm:f>
              <xm:sqref>IXR121</xm:sqref>
            </x14:sparkline>
            <x14:sparkline>
              <xm:f>CB_Lcr!$IXS121:$IXS121</xm:f>
              <xm:sqref>IXS121</xm:sqref>
            </x14:sparkline>
            <x14:sparkline>
              <xm:f>CB_Lcr!$IXT121:$IXT121</xm:f>
              <xm:sqref>IXT121</xm:sqref>
            </x14:sparkline>
            <x14:sparkline>
              <xm:f>CB_Lcr!$IXU121:$IXU121</xm:f>
              <xm:sqref>IXU121</xm:sqref>
            </x14:sparkline>
            <x14:sparkline>
              <xm:f>CB_Lcr!$IXV121:$IXV121</xm:f>
              <xm:sqref>IXV121</xm:sqref>
            </x14:sparkline>
            <x14:sparkline>
              <xm:f>CB_Lcr!$IXW121:$IXW121</xm:f>
              <xm:sqref>IXW121</xm:sqref>
            </x14:sparkline>
            <x14:sparkline>
              <xm:f>CB_Lcr!$IXX121:$IXX121</xm:f>
              <xm:sqref>IXX121</xm:sqref>
            </x14:sparkline>
            <x14:sparkline>
              <xm:f>CB_Lcr!$IXY121:$IXY121</xm:f>
              <xm:sqref>IXY121</xm:sqref>
            </x14:sparkline>
            <x14:sparkline>
              <xm:f>CB_Lcr!$IXZ121:$IXZ121</xm:f>
              <xm:sqref>IXZ121</xm:sqref>
            </x14:sparkline>
            <x14:sparkline>
              <xm:f>CB_Lcr!$IYA121:$IYA121</xm:f>
              <xm:sqref>IYA121</xm:sqref>
            </x14:sparkline>
            <x14:sparkline>
              <xm:f>CB_Lcr!$IYB121:$IYB121</xm:f>
              <xm:sqref>IYB121</xm:sqref>
            </x14:sparkline>
            <x14:sparkline>
              <xm:f>CB_Lcr!$IYC121:$IYC121</xm:f>
              <xm:sqref>IYC121</xm:sqref>
            </x14:sparkline>
            <x14:sparkline>
              <xm:f>CB_Lcr!$IYD121:$IYD121</xm:f>
              <xm:sqref>IYD121</xm:sqref>
            </x14:sparkline>
            <x14:sparkline>
              <xm:f>CB_Lcr!$IYE121:$IYE121</xm:f>
              <xm:sqref>IYE121</xm:sqref>
            </x14:sparkline>
            <x14:sparkline>
              <xm:f>CB_Lcr!$IYF121:$IYF121</xm:f>
              <xm:sqref>IYF121</xm:sqref>
            </x14:sparkline>
            <x14:sparkline>
              <xm:f>CB_Lcr!$IYG121:$IYG121</xm:f>
              <xm:sqref>IYG121</xm:sqref>
            </x14:sparkline>
            <x14:sparkline>
              <xm:f>CB_Lcr!$IYH121:$IYH121</xm:f>
              <xm:sqref>IYH121</xm:sqref>
            </x14:sparkline>
            <x14:sparkline>
              <xm:f>CB_Lcr!$IYI121:$IYI121</xm:f>
              <xm:sqref>IYI121</xm:sqref>
            </x14:sparkline>
            <x14:sparkline>
              <xm:f>CB_Lcr!$IYJ121:$IYJ121</xm:f>
              <xm:sqref>IYJ121</xm:sqref>
            </x14:sparkline>
            <x14:sparkline>
              <xm:f>CB_Lcr!$IYK121:$IYK121</xm:f>
              <xm:sqref>IYK121</xm:sqref>
            </x14:sparkline>
            <x14:sparkline>
              <xm:f>CB_Lcr!$IYL121:$IYL121</xm:f>
              <xm:sqref>IYL121</xm:sqref>
            </x14:sparkline>
            <x14:sparkline>
              <xm:f>CB_Lcr!$IYM121:$IYM121</xm:f>
              <xm:sqref>IYM121</xm:sqref>
            </x14:sparkline>
            <x14:sparkline>
              <xm:f>CB_Lcr!$IYN121:$IYN121</xm:f>
              <xm:sqref>IYN121</xm:sqref>
            </x14:sparkline>
            <x14:sparkline>
              <xm:f>CB_Lcr!$IYO121:$IYO121</xm:f>
              <xm:sqref>IYO121</xm:sqref>
            </x14:sparkline>
            <x14:sparkline>
              <xm:f>CB_Lcr!$IYP121:$IYP121</xm:f>
              <xm:sqref>IYP121</xm:sqref>
            </x14:sparkline>
            <x14:sparkline>
              <xm:f>CB_Lcr!$IYQ121:$IYQ121</xm:f>
              <xm:sqref>IYQ121</xm:sqref>
            </x14:sparkline>
            <x14:sparkline>
              <xm:f>CB_Lcr!$IYR121:$IYR121</xm:f>
              <xm:sqref>IYR121</xm:sqref>
            </x14:sparkline>
            <x14:sparkline>
              <xm:f>CB_Lcr!$IYS121:$IYS121</xm:f>
              <xm:sqref>IYS121</xm:sqref>
            </x14:sparkline>
            <x14:sparkline>
              <xm:f>CB_Lcr!$IYT121:$IYT121</xm:f>
              <xm:sqref>IYT121</xm:sqref>
            </x14:sparkline>
            <x14:sparkline>
              <xm:f>CB_Lcr!$IYU121:$IYU121</xm:f>
              <xm:sqref>IYU121</xm:sqref>
            </x14:sparkline>
            <x14:sparkline>
              <xm:f>CB_Lcr!$IYV121:$IYV121</xm:f>
              <xm:sqref>IYV121</xm:sqref>
            </x14:sparkline>
            <x14:sparkline>
              <xm:f>CB_Lcr!$IYW121:$IYW121</xm:f>
              <xm:sqref>IYW121</xm:sqref>
            </x14:sparkline>
            <x14:sparkline>
              <xm:f>CB_Lcr!$IYX121:$IYX121</xm:f>
              <xm:sqref>IYX121</xm:sqref>
            </x14:sparkline>
            <x14:sparkline>
              <xm:f>CB_Lcr!$IYY121:$IYY121</xm:f>
              <xm:sqref>IYY121</xm:sqref>
            </x14:sparkline>
            <x14:sparkline>
              <xm:f>CB_Lcr!$IYZ121:$IYZ121</xm:f>
              <xm:sqref>IYZ121</xm:sqref>
            </x14:sparkline>
            <x14:sparkline>
              <xm:f>CB_Lcr!$IZA121:$IZA121</xm:f>
              <xm:sqref>IZA121</xm:sqref>
            </x14:sparkline>
            <x14:sparkline>
              <xm:f>CB_Lcr!$IZB121:$IZB121</xm:f>
              <xm:sqref>IZB121</xm:sqref>
            </x14:sparkline>
            <x14:sparkline>
              <xm:f>CB_Lcr!$IZC121:$IZC121</xm:f>
              <xm:sqref>IZC121</xm:sqref>
            </x14:sparkline>
            <x14:sparkline>
              <xm:f>CB_Lcr!$IZD121:$IZD121</xm:f>
              <xm:sqref>IZD121</xm:sqref>
            </x14:sparkline>
            <x14:sparkline>
              <xm:f>CB_Lcr!$IZE121:$IZE121</xm:f>
              <xm:sqref>IZE121</xm:sqref>
            </x14:sparkline>
            <x14:sparkline>
              <xm:f>CB_Lcr!$IZF121:$IZF121</xm:f>
              <xm:sqref>IZF121</xm:sqref>
            </x14:sparkline>
            <x14:sparkline>
              <xm:f>CB_Lcr!$IZG121:$IZG121</xm:f>
              <xm:sqref>IZG121</xm:sqref>
            </x14:sparkline>
            <x14:sparkline>
              <xm:f>CB_Lcr!$IZH121:$IZH121</xm:f>
              <xm:sqref>IZH121</xm:sqref>
            </x14:sparkline>
            <x14:sparkline>
              <xm:f>CB_Lcr!$IZI121:$IZI121</xm:f>
              <xm:sqref>IZI121</xm:sqref>
            </x14:sparkline>
            <x14:sparkline>
              <xm:f>CB_Lcr!$IZJ121:$IZJ121</xm:f>
              <xm:sqref>IZJ121</xm:sqref>
            </x14:sparkline>
            <x14:sparkline>
              <xm:f>CB_Lcr!$IZK121:$IZK121</xm:f>
              <xm:sqref>IZK121</xm:sqref>
            </x14:sparkline>
            <x14:sparkline>
              <xm:f>CB_Lcr!$IZL121:$IZL121</xm:f>
              <xm:sqref>IZL121</xm:sqref>
            </x14:sparkline>
            <x14:sparkline>
              <xm:f>CB_Lcr!$IZM121:$IZM121</xm:f>
              <xm:sqref>IZM121</xm:sqref>
            </x14:sparkline>
            <x14:sparkline>
              <xm:f>CB_Lcr!$IZN121:$IZN121</xm:f>
              <xm:sqref>IZN121</xm:sqref>
            </x14:sparkline>
            <x14:sparkline>
              <xm:f>CB_Lcr!$IZO121:$IZO121</xm:f>
              <xm:sqref>IZO121</xm:sqref>
            </x14:sparkline>
            <x14:sparkline>
              <xm:f>CB_Lcr!$IZP121:$IZP121</xm:f>
              <xm:sqref>IZP121</xm:sqref>
            </x14:sparkline>
            <x14:sparkline>
              <xm:f>CB_Lcr!$IZQ121:$IZQ121</xm:f>
              <xm:sqref>IZQ121</xm:sqref>
            </x14:sparkline>
            <x14:sparkline>
              <xm:f>CB_Lcr!$IZR121:$IZR121</xm:f>
              <xm:sqref>IZR121</xm:sqref>
            </x14:sparkline>
            <x14:sparkline>
              <xm:f>CB_Lcr!$IZS121:$IZS121</xm:f>
              <xm:sqref>IZS121</xm:sqref>
            </x14:sparkline>
            <x14:sparkline>
              <xm:f>CB_Lcr!$IZT121:$IZT121</xm:f>
              <xm:sqref>IZT121</xm:sqref>
            </x14:sparkline>
            <x14:sparkline>
              <xm:f>CB_Lcr!$IZU121:$IZU121</xm:f>
              <xm:sqref>IZU121</xm:sqref>
            </x14:sparkline>
            <x14:sparkline>
              <xm:f>CB_Lcr!$IZV121:$IZV121</xm:f>
              <xm:sqref>IZV121</xm:sqref>
            </x14:sparkline>
            <x14:sparkline>
              <xm:f>CB_Lcr!$IZW121:$IZW121</xm:f>
              <xm:sqref>IZW121</xm:sqref>
            </x14:sparkline>
            <x14:sparkline>
              <xm:f>CB_Lcr!$IZX121:$IZX121</xm:f>
              <xm:sqref>IZX121</xm:sqref>
            </x14:sparkline>
            <x14:sparkline>
              <xm:f>CB_Lcr!$IZY121:$IZY121</xm:f>
              <xm:sqref>IZY121</xm:sqref>
            </x14:sparkline>
            <x14:sparkline>
              <xm:f>CB_Lcr!$IZZ121:$IZZ121</xm:f>
              <xm:sqref>IZZ121</xm:sqref>
            </x14:sparkline>
            <x14:sparkline>
              <xm:f>CB_Lcr!$JAA121:$JAA121</xm:f>
              <xm:sqref>JAA121</xm:sqref>
            </x14:sparkline>
            <x14:sparkline>
              <xm:f>CB_Lcr!$JAB121:$JAB121</xm:f>
              <xm:sqref>JAB121</xm:sqref>
            </x14:sparkline>
            <x14:sparkline>
              <xm:f>CB_Lcr!$JAC121:$JAC121</xm:f>
              <xm:sqref>JAC121</xm:sqref>
            </x14:sparkline>
            <x14:sparkline>
              <xm:f>CB_Lcr!$JAD121:$JAD121</xm:f>
              <xm:sqref>JAD121</xm:sqref>
            </x14:sparkline>
            <x14:sparkline>
              <xm:f>CB_Lcr!$JAE121:$JAE121</xm:f>
              <xm:sqref>JAE121</xm:sqref>
            </x14:sparkline>
            <x14:sparkline>
              <xm:f>CB_Lcr!$JAF121:$JAF121</xm:f>
              <xm:sqref>JAF121</xm:sqref>
            </x14:sparkline>
            <x14:sparkline>
              <xm:f>CB_Lcr!$JAG121:$JAG121</xm:f>
              <xm:sqref>JAG121</xm:sqref>
            </x14:sparkline>
            <x14:sparkline>
              <xm:f>CB_Lcr!$JAH121:$JAH121</xm:f>
              <xm:sqref>JAH121</xm:sqref>
            </x14:sparkline>
            <x14:sparkline>
              <xm:f>CB_Lcr!$JAI121:$JAI121</xm:f>
              <xm:sqref>JAI121</xm:sqref>
            </x14:sparkline>
            <x14:sparkline>
              <xm:f>CB_Lcr!$JAJ121:$JAJ121</xm:f>
              <xm:sqref>JAJ121</xm:sqref>
            </x14:sparkline>
            <x14:sparkline>
              <xm:f>CB_Lcr!$JAK121:$JAK121</xm:f>
              <xm:sqref>JAK121</xm:sqref>
            </x14:sparkline>
            <x14:sparkline>
              <xm:f>CB_Lcr!$JAL121:$JAL121</xm:f>
              <xm:sqref>JAL121</xm:sqref>
            </x14:sparkline>
            <x14:sparkline>
              <xm:f>CB_Lcr!$JAM121:$JAM121</xm:f>
              <xm:sqref>JAM121</xm:sqref>
            </x14:sparkline>
            <x14:sparkline>
              <xm:f>CB_Lcr!$JAN121:$JAN121</xm:f>
              <xm:sqref>JAN121</xm:sqref>
            </x14:sparkline>
            <x14:sparkline>
              <xm:f>CB_Lcr!$JAO121:$JAO121</xm:f>
              <xm:sqref>JAO121</xm:sqref>
            </x14:sparkline>
            <x14:sparkline>
              <xm:f>CB_Lcr!$JAP121:$JAP121</xm:f>
              <xm:sqref>JAP121</xm:sqref>
            </x14:sparkline>
            <x14:sparkline>
              <xm:f>CB_Lcr!$JAQ121:$JAQ121</xm:f>
              <xm:sqref>JAQ121</xm:sqref>
            </x14:sparkline>
            <x14:sparkline>
              <xm:f>CB_Lcr!$JAR121:$JAR121</xm:f>
              <xm:sqref>JAR121</xm:sqref>
            </x14:sparkline>
            <x14:sparkline>
              <xm:f>CB_Lcr!$JAS121:$JAS121</xm:f>
              <xm:sqref>JAS121</xm:sqref>
            </x14:sparkline>
            <x14:sparkline>
              <xm:f>CB_Lcr!$JAT121:$JAT121</xm:f>
              <xm:sqref>JAT121</xm:sqref>
            </x14:sparkline>
            <x14:sparkline>
              <xm:f>CB_Lcr!$JAU121:$JAU121</xm:f>
              <xm:sqref>JAU121</xm:sqref>
            </x14:sparkline>
            <x14:sparkline>
              <xm:f>CB_Lcr!$JAV121:$JAV121</xm:f>
              <xm:sqref>JAV121</xm:sqref>
            </x14:sparkline>
            <x14:sparkline>
              <xm:f>CB_Lcr!$JAW121:$JAW121</xm:f>
              <xm:sqref>JAW121</xm:sqref>
            </x14:sparkline>
            <x14:sparkline>
              <xm:f>CB_Lcr!$JAX121:$JAX121</xm:f>
              <xm:sqref>JAX121</xm:sqref>
            </x14:sparkline>
            <x14:sparkline>
              <xm:f>CB_Lcr!$JAY121:$JAY121</xm:f>
              <xm:sqref>JAY121</xm:sqref>
            </x14:sparkline>
            <x14:sparkline>
              <xm:f>CB_Lcr!$JAZ121:$JAZ121</xm:f>
              <xm:sqref>JAZ121</xm:sqref>
            </x14:sparkline>
            <x14:sparkline>
              <xm:f>CB_Lcr!$JBA121:$JBA121</xm:f>
              <xm:sqref>JBA121</xm:sqref>
            </x14:sparkline>
            <x14:sparkline>
              <xm:f>CB_Lcr!$JBB121:$JBB121</xm:f>
              <xm:sqref>JBB121</xm:sqref>
            </x14:sparkline>
            <x14:sparkline>
              <xm:f>CB_Lcr!$JBC121:$JBC121</xm:f>
              <xm:sqref>JBC121</xm:sqref>
            </x14:sparkline>
            <x14:sparkline>
              <xm:f>CB_Lcr!$JBD121:$JBD121</xm:f>
              <xm:sqref>JBD121</xm:sqref>
            </x14:sparkline>
            <x14:sparkline>
              <xm:f>CB_Lcr!$JBE121:$JBE121</xm:f>
              <xm:sqref>JBE121</xm:sqref>
            </x14:sparkline>
            <x14:sparkline>
              <xm:f>CB_Lcr!$JBF121:$JBF121</xm:f>
              <xm:sqref>JBF121</xm:sqref>
            </x14:sparkline>
            <x14:sparkline>
              <xm:f>CB_Lcr!$JBG121:$JBG121</xm:f>
              <xm:sqref>JBG121</xm:sqref>
            </x14:sparkline>
            <x14:sparkline>
              <xm:f>CB_Lcr!$JBH121:$JBH121</xm:f>
              <xm:sqref>JBH121</xm:sqref>
            </x14:sparkline>
            <x14:sparkline>
              <xm:f>CB_Lcr!$JBI121:$JBI121</xm:f>
              <xm:sqref>JBI121</xm:sqref>
            </x14:sparkline>
            <x14:sparkline>
              <xm:f>CB_Lcr!$JBJ121:$JBJ121</xm:f>
              <xm:sqref>JBJ121</xm:sqref>
            </x14:sparkline>
            <x14:sparkline>
              <xm:f>CB_Lcr!$JBK121:$JBK121</xm:f>
              <xm:sqref>JBK121</xm:sqref>
            </x14:sparkline>
            <x14:sparkline>
              <xm:f>CB_Lcr!$JBL121:$JBL121</xm:f>
              <xm:sqref>JBL121</xm:sqref>
            </x14:sparkline>
            <x14:sparkline>
              <xm:f>CB_Lcr!$JBM121:$JBM121</xm:f>
              <xm:sqref>JBM121</xm:sqref>
            </x14:sparkline>
            <x14:sparkline>
              <xm:f>CB_Lcr!$JBN121:$JBN121</xm:f>
              <xm:sqref>JBN121</xm:sqref>
            </x14:sparkline>
            <x14:sparkline>
              <xm:f>CB_Lcr!$JBO121:$JBO121</xm:f>
              <xm:sqref>JBO121</xm:sqref>
            </x14:sparkline>
            <x14:sparkline>
              <xm:f>CB_Lcr!$JBP121:$JBP121</xm:f>
              <xm:sqref>JBP121</xm:sqref>
            </x14:sparkline>
            <x14:sparkline>
              <xm:f>CB_Lcr!$JBQ121:$JBQ121</xm:f>
              <xm:sqref>JBQ121</xm:sqref>
            </x14:sparkline>
            <x14:sparkline>
              <xm:f>CB_Lcr!$JBR121:$JBR121</xm:f>
              <xm:sqref>JBR121</xm:sqref>
            </x14:sparkline>
            <x14:sparkline>
              <xm:f>CB_Lcr!$JBS121:$JBS121</xm:f>
              <xm:sqref>JBS121</xm:sqref>
            </x14:sparkline>
            <x14:sparkline>
              <xm:f>CB_Lcr!$JBT121:$JBT121</xm:f>
              <xm:sqref>JBT121</xm:sqref>
            </x14:sparkline>
            <x14:sparkline>
              <xm:f>CB_Lcr!$JBU121:$JBU121</xm:f>
              <xm:sqref>JBU121</xm:sqref>
            </x14:sparkline>
            <x14:sparkline>
              <xm:f>CB_Lcr!$JBV121:$JBV121</xm:f>
              <xm:sqref>JBV121</xm:sqref>
            </x14:sparkline>
            <x14:sparkline>
              <xm:f>CB_Lcr!$JBW121:$JBW121</xm:f>
              <xm:sqref>JBW121</xm:sqref>
            </x14:sparkline>
            <x14:sparkline>
              <xm:f>CB_Lcr!$JBX121:$JBX121</xm:f>
              <xm:sqref>JBX121</xm:sqref>
            </x14:sparkline>
            <x14:sparkline>
              <xm:f>CB_Lcr!$JBY121:$JBY121</xm:f>
              <xm:sqref>JBY121</xm:sqref>
            </x14:sparkline>
            <x14:sparkline>
              <xm:f>CB_Lcr!$JBZ121:$JBZ121</xm:f>
              <xm:sqref>JBZ121</xm:sqref>
            </x14:sparkline>
            <x14:sparkline>
              <xm:f>CB_Lcr!$JCA121:$JCA121</xm:f>
              <xm:sqref>JCA121</xm:sqref>
            </x14:sparkline>
            <x14:sparkline>
              <xm:f>CB_Lcr!$JCB121:$JCB121</xm:f>
              <xm:sqref>JCB121</xm:sqref>
            </x14:sparkline>
            <x14:sparkline>
              <xm:f>CB_Lcr!$JCC121:$JCC121</xm:f>
              <xm:sqref>JCC121</xm:sqref>
            </x14:sparkline>
            <x14:sparkline>
              <xm:f>CB_Lcr!$JCD121:$JCD121</xm:f>
              <xm:sqref>JCD121</xm:sqref>
            </x14:sparkline>
            <x14:sparkline>
              <xm:f>CB_Lcr!$JCE121:$JCE121</xm:f>
              <xm:sqref>JCE121</xm:sqref>
            </x14:sparkline>
            <x14:sparkline>
              <xm:f>CB_Lcr!$JCF121:$JCF121</xm:f>
              <xm:sqref>JCF121</xm:sqref>
            </x14:sparkline>
            <x14:sparkline>
              <xm:f>CB_Lcr!$JCG121:$JCG121</xm:f>
              <xm:sqref>JCG121</xm:sqref>
            </x14:sparkline>
            <x14:sparkline>
              <xm:f>CB_Lcr!$JCH121:$JCH121</xm:f>
              <xm:sqref>JCH121</xm:sqref>
            </x14:sparkline>
            <x14:sparkline>
              <xm:f>CB_Lcr!$JCI121:$JCI121</xm:f>
              <xm:sqref>JCI121</xm:sqref>
            </x14:sparkline>
            <x14:sparkline>
              <xm:f>CB_Lcr!$JCJ121:$JCJ121</xm:f>
              <xm:sqref>JCJ121</xm:sqref>
            </x14:sparkline>
            <x14:sparkline>
              <xm:f>CB_Lcr!$JCK121:$JCK121</xm:f>
              <xm:sqref>JCK121</xm:sqref>
            </x14:sparkline>
            <x14:sparkline>
              <xm:f>CB_Lcr!$JCL121:$JCL121</xm:f>
              <xm:sqref>JCL121</xm:sqref>
            </x14:sparkline>
            <x14:sparkline>
              <xm:f>CB_Lcr!$JCM121:$JCM121</xm:f>
              <xm:sqref>JCM121</xm:sqref>
            </x14:sparkline>
            <x14:sparkline>
              <xm:f>CB_Lcr!$JCN121:$JCN121</xm:f>
              <xm:sqref>JCN121</xm:sqref>
            </x14:sparkline>
            <x14:sparkline>
              <xm:f>CB_Lcr!$JCO121:$JCO121</xm:f>
              <xm:sqref>JCO121</xm:sqref>
            </x14:sparkline>
            <x14:sparkline>
              <xm:f>CB_Lcr!$JCP121:$JCP121</xm:f>
              <xm:sqref>JCP121</xm:sqref>
            </x14:sparkline>
            <x14:sparkline>
              <xm:f>CB_Lcr!$JCQ121:$JCQ121</xm:f>
              <xm:sqref>JCQ121</xm:sqref>
            </x14:sparkline>
            <x14:sparkline>
              <xm:f>CB_Lcr!$JCR121:$JCR121</xm:f>
              <xm:sqref>JCR121</xm:sqref>
            </x14:sparkline>
            <x14:sparkline>
              <xm:f>CB_Lcr!$JCS121:$JCS121</xm:f>
              <xm:sqref>JCS121</xm:sqref>
            </x14:sparkline>
            <x14:sparkline>
              <xm:f>CB_Lcr!$JCT121:$JCT121</xm:f>
              <xm:sqref>JCT121</xm:sqref>
            </x14:sparkline>
            <x14:sparkline>
              <xm:f>CB_Lcr!$JCU121:$JCU121</xm:f>
              <xm:sqref>JCU121</xm:sqref>
            </x14:sparkline>
            <x14:sparkline>
              <xm:f>CB_Lcr!$JCV121:$JCV121</xm:f>
              <xm:sqref>JCV121</xm:sqref>
            </x14:sparkline>
            <x14:sparkline>
              <xm:f>CB_Lcr!$JCW121:$JCW121</xm:f>
              <xm:sqref>JCW121</xm:sqref>
            </x14:sparkline>
            <x14:sparkline>
              <xm:f>CB_Lcr!$JCX121:$JCX121</xm:f>
              <xm:sqref>JCX121</xm:sqref>
            </x14:sparkline>
            <x14:sparkline>
              <xm:f>CB_Lcr!$JCY121:$JCY121</xm:f>
              <xm:sqref>JCY121</xm:sqref>
            </x14:sparkline>
            <x14:sparkline>
              <xm:f>CB_Lcr!$JCZ121:$JCZ121</xm:f>
              <xm:sqref>JCZ121</xm:sqref>
            </x14:sparkline>
            <x14:sparkline>
              <xm:f>CB_Lcr!$JDA121:$JDA121</xm:f>
              <xm:sqref>JDA121</xm:sqref>
            </x14:sparkline>
            <x14:sparkline>
              <xm:f>CB_Lcr!$JDB121:$JDB121</xm:f>
              <xm:sqref>JDB121</xm:sqref>
            </x14:sparkline>
            <x14:sparkline>
              <xm:f>CB_Lcr!$JDC121:$JDC121</xm:f>
              <xm:sqref>JDC121</xm:sqref>
            </x14:sparkline>
            <x14:sparkline>
              <xm:f>CB_Lcr!$JDD121:$JDD121</xm:f>
              <xm:sqref>JDD121</xm:sqref>
            </x14:sparkline>
            <x14:sparkline>
              <xm:f>CB_Lcr!$JDE121:$JDE121</xm:f>
              <xm:sqref>JDE121</xm:sqref>
            </x14:sparkline>
            <x14:sparkline>
              <xm:f>CB_Lcr!$JDF121:$JDF121</xm:f>
              <xm:sqref>JDF121</xm:sqref>
            </x14:sparkline>
            <x14:sparkline>
              <xm:f>CB_Lcr!$JDG121:$JDG121</xm:f>
              <xm:sqref>JDG121</xm:sqref>
            </x14:sparkline>
            <x14:sparkline>
              <xm:f>CB_Lcr!$JDH121:$JDH121</xm:f>
              <xm:sqref>JDH121</xm:sqref>
            </x14:sparkline>
            <x14:sparkline>
              <xm:f>CB_Lcr!$JDI121:$JDI121</xm:f>
              <xm:sqref>JDI121</xm:sqref>
            </x14:sparkline>
            <x14:sparkline>
              <xm:f>CB_Lcr!$JDJ121:$JDJ121</xm:f>
              <xm:sqref>JDJ121</xm:sqref>
            </x14:sparkline>
            <x14:sparkline>
              <xm:f>CB_Lcr!$JDK121:$JDK121</xm:f>
              <xm:sqref>JDK121</xm:sqref>
            </x14:sparkline>
            <x14:sparkline>
              <xm:f>CB_Lcr!$JDL121:$JDL121</xm:f>
              <xm:sqref>JDL121</xm:sqref>
            </x14:sparkline>
            <x14:sparkline>
              <xm:f>CB_Lcr!$JDM121:$JDM121</xm:f>
              <xm:sqref>JDM121</xm:sqref>
            </x14:sparkline>
            <x14:sparkline>
              <xm:f>CB_Lcr!$JDN121:$JDN121</xm:f>
              <xm:sqref>JDN121</xm:sqref>
            </x14:sparkline>
            <x14:sparkline>
              <xm:f>CB_Lcr!$JDO121:$JDO121</xm:f>
              <xm:sqref>JDO121</xm:sqref>
            </x14:sparkline>
            <x14:sparkline>
              <xm:f>CB_Lcr!$JDP121:$JDP121</xm:f>
              <xm:sqref>JDP121</xm:sqref>
            </x14:sparkline>
            <x14:sparkline>
              <xm:f>CB_Lcr!$JDQ121:$JDQ121</xm:f>
              <xm:sqref>JDQ121</xm:sqref>
            </x14:sparkline>
            <x14:sparkline>
              <xm:f>CB_Lcr!$JDR121:$JDR121</xm:f>
              <xm:sqref>JDR121</xm:sqref>
            </x14:sparkline>
            <x14:sparkline>
              <xm:f>CB_Lcr!$JDS121:$JDS121</xm:f>
              <xm:sqref>JDS121</xm:sqref>
            </x14:sparkline>
            <x14:sparkline>
              <xm:f>CB_Lcr!$JDT121:$JDT121</xm:f>
              <xm:sqref>JDT121</xm:sqref>
            </x14:sparkline>
            <x14:sparkline>
              <xm:f>CB_Lcr!$JDU121:$JDU121</xm:f>
              <xm:sqref>JDU121</xm:sqref>
            </x14:sparkline>
            <x14:sparkline>
              <xm:f>CB_Lcr!$JDV121:$JDV121</xm:f>
              <xm:sqref>JDV121</xm:sqref>
            </x14:sparkline>
            <x14:sparkline>
              <xm:f>CB_Lcr!$JDW121:$JDW121</xm:f>
              <xm:sqref>JDW121</xm:sqref>
            </x14:sparkline>
            <x14:sparkline>
              <xm:f>CB_Lcr!$JDX121:$JDX121</xm:f>
              <xm:sqref>JDX121</xm:sqref>
            </x14:sparkline>
            <x14:sparkline>
              <xm:f>CB_Lcr!$JDY121:$JDY121</xm:f>
              <xm:sqref>JDY121</xm:sqref>
            </x14:sparkline>
            <x14:sparkline>
              <xm:f>CB_Lcr!$JDZ121:$JDZ121</xm:f>
              <xm:sqref>JDZ121</xm:sqref>
            </x14:sparkline>
            <x14:sparkline>
              <xm:f>CB_Lcr!$JEA121:$JEA121</xm:f>
              <xm:sqref>JEA121</xm:sqref>
            </x14:sparkline>
            <x14:sparkline>
              <xm:f>CB_Lcr!$JEB121:$JEB121</xm:f>
              <xm:sqref>JEB121</xm:sqref>
            </x14:sparkline>
            <x14:sparkline>
              <xm:f>CB_Lcr!$JEC121:$JEC121</xm:f>
              <xm:sqref>JEC121</xm:sqref>
            </x14:sparkline>
            <x14:sparkline>
              <xm:f>CB_Lcr!$JED121:$JED121</xm:f>
              <xm:sqref>JED121</xm:sqref>
            </x14:sparkline>
            <x14:sparkline>
              <xm:f>CB_Lcr!$JEE121:$JEE121</xm:f>
              <xm:sqref>JEE121</xm:sqref>
            </x14:sparkline>
            <x14:sparkline>
              <xm:f>CB_Lcr!$JEF121:$JEF121</xm:f>
              <xm:sqref>JEF121</xm:sqref>
            </x14:sparkline>
            <x14:sparkline>
              <xm:f>CB_Lcr!$JEG121:$JEG121</xm:f>
              <xm:sqref>JEG121</xm:sqref>
            </x14:sparkline>
            <x14:sparkline>
              <xm:f>CB_Lcr!$JEH121:$JEH121</xm:f>
              <xm:sqref>JEH121</xm:sqref>
            </x14:sparkline>
            <x14:sparkline>
              <xm:f>CB_Lcr!$JEI121:$JEI121</xm:f>
              <xm:sqref>JEI121</xm:sqref>
            </x14:sparkline>
            <x14:sparkline>
              <xm:f>CB_Lcr!$JEJ121:$JEJ121</xm:f>
              <xm:sqref>JEJ121</xm:sqref>
            </x14:sparkline>
            <x14:sparkline>
              <xm:f>CB_Lcr!$JEK121:$JEK121</xm:f>
              <xm:sqref>JEK121</xm:sqref>
            </x14:sparkline>
            <x14:sparkline>
              <xm:f>CB_Lcr!$JEL121:$JEL121</xm:f>
              <xm:sqref>JEL121</xm:sqref>
            </x14:sparkline>
            <x14:sparkline>
              <xm:f>CB_Lcr!$JEM121:$JEM121</xm:f>
              <xm:sqref>JEM121</xm:sqref>
            </x14:sparkline>
            <x14:sparkline>
              <xm:f>CB_Lcr!$JEN121:$JEN121</xm:f>
              <xm:sqref>JEN121</xm:sqref>
            </x14:sparkline>
            <x14:sparkline>
              <xm:f>CB_Lcr!$JEO121:$JEO121</xm:f>
              <xm:sqref>JEO121</xm:sqref>
            </x14:sparkline>
            <x14:sparkline>
              <xm:f>CB_Lcr!$JEP121:$JEP121</xm:f>
              <xm:sqref>JEP121</xm:sqref>
            </x14:sparkline>
            <x14:sparkline>
              <xm:f>CB_Lcr!$JEQ121:$JEQ121</xm:f>
              <xm:sqref>JEQ121</xm:sqref>
            </x14:sparkline>
            <x14:sparkline>
              <xm:f>CB_Lcr!$JER121:$JER121</xm:f>
              <xm:sqref>JER121</xm:sqref>
            </x14:sparkline>
            <x14:sparkline>
              <xm:f>CB_Lcr!$JES121:$JES121</xm:f>
              <xm:sqref>JES121</xm:sqref>
            </x14:sparkline>
            <x14:sparkline>
              <xm:f>CB_Lcr!$JET121:$JET121</xm:f>
              <xm:sqref>JET121</xm:sqref>
            </x14:sparkline>
            <x14:sparkline>
              <xm:f>CB_Lcr!$JEU121:$JEU121</xm:f>
              <xm:sqref>JEU121</xm:sqref>
            </x14:sparkline>
            <x14:sparkline>
              <xm:f>CB_Lcr!$JEV121:$JEV121</xm:f>
              <xm:sqref>JEV121</xm:sqref>
            </x14:sparkline>
            <x14:sparkline>
              <xm:f>CB_Lcr!$JEW121:$JEW121</xm:f>
              <xm:sqref>JEW121</xm:sqref>
            </x14:sparkline>
            <x14:sparkline>
              <xm:f>CB_Lcr!$JEX121:$JEX121</xm:f>
              <xm:sqref>JEX121</xm:sqref>
            </x14:sparkline>
            <x14:sparkline>
              <xm:f>CB_Lcr!$JEY121:$JEY121</xm:f>
              <xm:sqref>JEY121</xm:sqref>
            </x14:sparkline>
            <x14:sparkline>
              <xm:f>CB_Lcr!$JEZ121:$JEZ121</xm:f>
              <xm:sqref>JEZ121</xm:sqref>
            </x14:sparkline>
            <x14:sparkline>
              <xm:f>CB_Lcr!$JFA121:$JFA121</xm:f>
              <xm:sqref>JFA121</xm:sqref>
            </x14:sparkline>
            <x14:sparkline>
              <xm:f>CB_Lcr!$JFB121:$JFB121</xm:f>
              <xm:sqref>JFB121</xm:sqref>
            </x14:sparkline>
            <x14:sparkline>
              <xm:f>CB_Lcr!$JFC121:$JFC121</xm:f>
              <xm:sqref>JFC121</xm:sqref>
            </x14:sparkline>
            <x14:sparkline>
              <xm:f>CB_Lcr!$JFD121:$JFD121</xm:f>
              <xm:sqref>JFD121</xm:sqref>
            </x14:sparkline>
            <x14:sparkline>
              <xm:f>CB_Lcr!$JFE121:$JFE121</xm:f>
              <xm:sqref>JFE121</xm:sqref>
            </x14:sparkline>
            <x14:sparkline>
              <xm:f>CB_Lcr!$JFF121:$JFF121</xm:f>
              <xm:sqref>JFF121</xm:sqref>
            </x14:sparkline>
            <x14:sparkline>
              <xm:f>CB_Lcr!$JFG121:$JFG121</xm:f>
              <xm:sqref>JFG121</xm:sqref>
            </x14:sparkline>
            <x14:sparkline>
              <xm:f>CB_Lcr!$JFH121:$JFH121</xm:f>
              <xm:sqref>JFH121</xm:sqref>
            </x14:sparkline>
            <x14:sparkline>
              <xm:f>CB_Lcr!$JFI121:$JFI121</xm:f>
              <xm:sqref>JFI121</xm:sqref>
            </x14:sparkline>
            <x14:sparkline>
              <xm:f>CB_Lcr!$JFJ121:$JFJ121</xm:f>
              <xm:sqref>JFJ121</xm:sqref>
            </x14:sparkline>
            <x14:sparkline>
              <xm:f>CB_Lcr!$JFK121:$JFK121</xm:f>
              <xm:sqref>JFK121</xm:sqref>
            </x14:sparkline>
            <x14:sparkline>
              <xm:f>CB_Lcr!$JFL121:$JFL121</xm:f>
              <xm:sqref>JFL121</xm:sqref>
            </x14:sparkline>
            <x14:sparkline>
              <xm:f>CB_Lcr!$JFM121:$JFM121</xm:f>
              <xm:sqref>JFM121</xm:sqref>
            </x14:sparkline>
            <x14:sparkline>
              <xm:f>CB_Lcr!$JFN121:$JFN121</xm:f>
              <xm:sqref>JFN121</xm:sqref>
            </x14:sparkline>
            <x14:sparkline>
              <xm:f>CB_Lcr!$JFO121:$JFO121</xm:f>
              <xm:sqref>JFO121</xm:sqref>
            </x14:sparkline>
            <x14:sparkline>
              <xm:f>CB_Lcr!$JFP121:$JFP121</xm:f>
              <xm:sqref>JFP121</xm:sqref>
            </x14:sparkline>
            <x14:sparkline>
              <xm:f>CB_Lcr!$JFQ121:$JFQ121</xm:f>
              <xm:sqref>JFQ121</xm:sqref>
            </x14:sparkline>
            <x14:sparkline>
              <xm:f>CB_Lcr!$JFR121:$JFR121</xm:f>
              <xm:sqref>JFR121</xm:sqref>
            </x14:sparkline>
            <x14:sparkline>
              <xm:f>CB_Lcr!$JFS121:$JFS121</xm:f>
              <xm:sqref>JFS121</xm:sqref>
            </x14:sparkline>
            <x14:sparkline>
              <xm:f>CB_Lcr!$JFT121:$JFT121</xm:f>
              <xm:sqref>JFT121</xm:sqref>
            </x14:sparkline>
            <x14:sparkline>
              <xm:f>CB_Lcr!$JFU121:$JFU121</xm:f>
              <xm:sqref>JFU121</xm:sqref>
            </x14:sparkline>
            <x14:sparkline>
              <xm:f>CB_Lcr!$JFV121:$JFV121</xm:f>
              <xm:sqref>JFV121</xm:sqref>
            </x14:sparkline>
            <x14:sparkline>
              <xm:f>CB_Lcr!$JFW121:$JFW121</xm:f>
              <xm:sqref>JFW121</xm:sqref>
            </x14:sparkline>
            <x14:sparkline>
              <xm:f>CB_Lcr!$JFX121:$JFX121</xm:f>
              <xm:sqref>JFX121</xm:sqref>
            </x14:sparkline>
            <x14:sparkline>
              <xm:f>CB_Lcr!$JFY121:$JFY121</xm:f>
              <xm:sqref>JFY121</xm:sqref>
            </x14:sparkline>
            <x14:sparkline>
              <xm:f>CB_Lcr!$JFZ121:$JFZ121</xm:f>
              <xm:sqref>JFZ121</xm:sqref>
            </x14:sparkline>
            <x14:sparkline>
              <xm:f>CB_Lcr!$JGA121:$JGA121</xm:f>
              <xm:sqref>JGA121</xm:sqref>
            </x14:sparkline>
            <x14:sparkline>
              <xm:f>CB_Lcr!$JGB121:$JGB121</xm:f>
              <xm:sqref>JGB121</xm:sqref>
            </x14:sparkline>
            <x14:sparkline>
              <xm:f>CB_Lcr!$JGC121:$JGC121</xm:f>
              <xm:sqref>JGC121</xm:sqref>
            </x14:sparkline>
            <x14:sparkline>
              <xm:f>CB_Lcr!$JGD121:$JGD121</xm:f>
              <xm:sqref>JGD121</xm:sqref>
            </x14:sparkline>
            <x14:sparkline>
              <xm:f>CB_Lcr!$JGE121:$JGE121</xm:f>
              <xm:sqref>JGE121</xm:sqref>
            </x14:sparkline>
            <x14:sparkline>
              <xm:f>CB_Lcr!$JGF121:$JGF121</xm:f>
              <xm:sqref>JGF121</xm:sqref>
            </x14:sparkline>
            <x14:sparkline>
              <xm:f>CB_Lcr!$JGG121:$JGG121</xm:f>
              <xm:sqref>JGG121</xm:sqref>
            </x14:sparkline>
            <x14:sparkline>
              <xm:f>CB_Lcr!$JGH121:$JGH121</xm:f>
              <xm:sqref>JGH121</xm:sqref>
            </x14:sparkline>
            <x14:sparkline>
              <xm:f>CB_Lcr!$JGI121:$JGI121</xm:f>
              <xm:sqref>JGI121</xm:sqref>
            </x14:sparkline>
            <x14:sparkline>
              <xm:f>CB_Lcr!$JGJ121:$JGJ121</xm:f>
              <xm:sqref>JGJ121</xm:sqref>
            </x14:sparkline>
            <x14:sparkline>
              <xm:f>CB_Lcr!$JGK121:$JGK121</xm:f>
              <xm:sqref>JGK121</xm:sqref>
            </x14:sparkline>
            <x14:sparkline>
              <xm:f>CB_Lcr!$JGL121:$JGL121</xm:f>
              <xm:sqref>JGL121</xm:sqref>
            </x14:sparkline>
            <x14:sparkline>
              <xm:f>CB_Lcr!$JGM121:$JGM121</xm:f>
              <xm:sqref>JGM121</xm:sqref>
            </x14:sparkline>
            <x14:sparkline>
              <xm:f>CB_Lcr!$JGN121:$JGN121</xm:f>
              <xm:sqref>JGN121</xm:sqref>
            </x14:sparkline>
            <x14:sparkline>
              <xm:f>CB_Lcr!$JGO121:$JGO121</xm:f>
              <xm:sqref>JGO121</xm:sqref>
            </x14:sparkline>
            <x14:sparkline>
              <xm:f>CB_Lcr!$JGP121:$JGP121</xm:f>
              <xm:sqref>JGP121</xm:sqref>
            </x14:sparkline>
            <x14:sparkline>
              <xm:f>CB_Lcr!$JGQ121:$JGQ121</xm:f>
              <xm:sqref>JGQ121</xm:sqref>
            </x14:sparkline>
            <x14:sparkline>
              <xm:f>CB_Lcr!$JGR121:$JGR121</xm:f>
              <xm:sqref>JGR121</xm:sqref>
            </x14:sparkline>
            <x14:sparkline>
              <xm:f>CB_Lcr!$JGS121:$JGS121</xm:f>
              <xm:sqref>JGS121</xm:sqref>
            </x14:sparkline>
            <x14:sparkline>
              <xm:f>CB_Lcr!$JGT121:$JGT121</xm:f>
              <xm:sqref>JGT121</xm:sqref>
            </x14:sparkline>
            <x14:sparkline>
              <xm:f>CB_Lcr!$JGU121:$JGU121</xm:f>
              <xm:sqref>JGU121</xm:sqref>
            </x14:sparkline>
            <x14:sparkline>
              <xm:f>CB_Lcr!$JGV121:$JGV121</xm:f>
              <xm:sqref>JGV121</xm:sqref>
            </x14:sparkline>
            <x14:sparkline>
              <xm:f>CB_Lcr!$JGW121:$JGW121</xm:f>
              <xm:sqref>JGW121</xm:sqref>
            </x14:sparkline>
            <x14:sparkline>
              <xm:f>CB_Lcr!$JGX121:$JGX121</xm:f>
              <xm:sqref>JGX121</xm:sqref>
            </x14:sparkline>
            <x14:sparkline>
              <xm:f>CB_Lcr!$JGY121:$JGY121</xm:f>
              <xm:sqref>JGY121</xm:sqref>
            </x14:sparkline>
            <x14:sparkline>
              <xm:f>CB_Lcr!$JGZ121:$JGZ121</xm:f>
              <xm:sqref>JGZ121</xm:sqref>
            </x14:sparkline>
            <x14:sparkline>
              <xm:f>CB_Lcr!$JHA121:$JHA121</xm:f>
              <xm:sqref>JHA121</xm:sqref>
            </x14:sparkline>
            <x14:sparkline>
              <xm:f>CB_Lcr!$JHB121:$JHB121</xm:f>
              <xm:sqref>JHB121</xm:sqref>
            </x14:sparkline>
            <x14:sparkline>
              <xm:f>CB_Lcr!$JHC121:$JHC121</xm:f>
              <xm:sqref>JHC121</xm:sqref>
            </x14:sparkline>
            <x14:sparkline>
              <xm:f>CB_Lcr!$JHD121:$JHD121</xm:f>
              <xm:sqref>JHD121</xm:sqref>
            </x14:sparkline>
            <x14:sparkline>
              <xm:f>CB_Lcr!$JHE121:$JHE121</xm:f>
              <xm:sqref>JHE121</xm:sqref>
            </x14:sparkline>
            <x14:sparkline>
              <xm:f>CB_Lcr!$JHF121:$JHF121</xm:f>
              <xm:sqref>JHF121</xm:sqref>
            </x14:sparkline>
            <x14:sparkline>
              <xm:f>CB_Lcr!$JHG121:$JHG121</xm:f>
              <xm:sqref>JHG121</xm:sqref>
            </x14:sparkline>
            <x14:sparkline>
              <xm:f>CB_Lcr!$JHH121:$JHH121</xm:f>
              <xm:sqref>JHH121</xm:sqref>
            </x14:sparkline>
            <x14:sparkline>
              <xm:f>CB_Lcr!$JHI121:$JHI121</xm:f>
              <xm:sqref>JHI121</xm:sqref>
            </x14:sparkline>
            <x14:sparkline>
              <xm:f>CB_Lcr!$JHJ121:$JHJ121</xm:f>
              <xm:sqref>JHJ121</xm:sqref>
            </x14:sparkline>
            <x14:sparkline>
              <xm:f>CB_Lcr!$JHK121:$JHK121</xm:f>
              <xm:sqref>JHK121</xm:sqref>
            </x14:sparkline>
            <x14:sparkline>
              <xm:f>CB_Lcr!$JHL121:$JHL121</xm:f>
              <xm:sqref>JHL121</xm:sqref>
            </x14:sparkline>
            <x14:sparkline>
              <xm:f>CB_Lcr!$JHM121:$JHM121</xm:f>
              <xm:sqref>JHM121</xm:sqref>
            </x14:sparkline>
            <x14:sparkline>
              <xm:f>CB_Lcr!$JHN121:$JHN121</xm:f>
              <xm:sqref>JHN121</xm:sqref>
            </x14:sparkline>
            <x14:sparkline>
              <xm:f>CB_Lcr!$JHO121:$JHO121</xm:f>
              <xm:sqref>JHO121</xm:sqref>
            </x14:sparkline>
            <x14:sparkline>
              <xm:f>CB_Lcr!$JHP121:$JHP121</xm:f>
              <xm:sqref>JHP121</xm:sqref>
            </x14:sparkline>
            <x14:sparkline>
              <xm:f>CB_Lcr!$JHQ121:$JHQ121</xm:f>
              <xm:sqref>JHQ121</xm:sqref>
            </x14:sparkline>
            <x14:sparkline>
              <xm:f>CB_Lcr!$JHR121:$JHR121</xm:f>
              <xm:sqref>JHR121</xm:sqref>
            </x14:sparkline>
            <x14:sparkline>
              <xm:f>CB_Lcr!$JHS121:$JHS121</xm:f>
              <xm:sqref>JHS121</xm:sqref>
            </x14:sparkline>
            <x14:sparkline>
              <xm:f>CB_Lcr!$JHT121:$JHT121</xm:f>
              <xm:sqref>JHT121</xm:sqref>
            </x14:sparkline>
            <x14:sparkline>
              <xm:f>CB_Lcr!$JHU121:$JHU121</xm:f>
              <xm:sqref>JHU121</xm:sqref>
            </x14:sparkline>
            <x14:sparkline>
              <xm:f>CB_Lcr!$JHV121:$JHV121</xm:f>
              <xm:sqref>JHV121</xm:sqref>
            </x14:sparkline>
            <x14:sparkline>
              <xm:f>CB_Lcr!$JHW121:$JHW121</xm:f>
              <xm:sqref>JHW121</xm:sqref>
            </x14:sparkline>
            <x14:sparkline>
              <xm:f>CB_Lcr!$JHX121:$JHX121</xm:f>
              <xm:sqref>JHX121</xm:sqref>
            </x14:sparkline>
            <x14:sparkline>
              <xm:f>CB_Lcr!$JHY121:$JHY121</xm:f>
              <xm:sqref>JHY121</xm:sqref>
            </x14:sparkline>
            <x14:sparkline>
              <xm:f>CB_Lcr!$JHZ121:$JHZ121</xm:f>
              <xm:sqref>JHZ121</xm:sqref>
            </x14:sparkline>
            <x14:sparkline>
              <xm:f>CB_Lcr!$JIA121:$JIA121</xm:f>
              <xm:sqref>JIA121</xm:sqref>
            </x14:sparkline>
            <x14:sparkline>
              <xm:f>CB_Lcr!$JIB121:$JIB121</xm:f>
              <xm:sqref>JIB121</xm:sqref>
            </x14:sparkline>
            <x14:sparkline>
              <xm:f>CB_Lcr!$JIC121:$JIC121</xm:f>
              <xm:sqref>JIC121</xm:sqref>
            </x14:sparkline>
            <x14:sparkline>
              <xm:f>CB_Lcr!$JID121:$JID121</xm:f>
              <xm:sqref>JID121</xm:sqref>
            </x14:sparkline>
            <x14:sparkline>
              <xm:f>CB_Lcr!$JIE121:$JIE121</xm:f>
              <xm:sqref>JIE121</xm:sqref>
            </x14:sparkline>
            <x14:sparkline>
              <xm:f>CB_Lcr!$JIF121:$JIF121</xm:f>
              <xm:sqref>JIF121</xm:sqref>
            </x14:sparkline>
            <x14:sparkline>
              <xm:f>CB_Lcr!$JIG121:$JIG121</xm:f>
              <xm:sqref>JIG121</xm:sqref>
            </x14:sparkline>
            <x14:sparkline>
              <xm:f>CB_Lcr!$JIH121:$JIH121</xm:f>
              <xm:sqref>JIH121</xm:sqref>
            </x14:sparkline>
            <x14:sparkline>
              <xm:f>CB_Lcr!$JII121:$JII121</xm:f>
              <xm:sqref>JII121</xm:sqref>
            </x14:sparkline>
            <x14:sparkline>
              <xm:f>CB_Lcr!$JIJ121:$JIJ121</xm:f>
              <xm:sqref>JIJ121</xm:sqref>
            </x14:sparkline>
            <x14:sparkline>
              <xm:f>CB_Lcr!$JIK121:$JIK121</xm:f>
              <xm:sqref>JIK121</xm:sqref>
            </x14:sparkline>
            <x14:sparkline>
              <xm:f>CB_Lcr!$JIL121:$JIL121</xm:f>
              <xm:sqref>JIL121</xm:sqref>
            </x14:sparkline>
            <x14:sparkline>
              <xm:f>CB_Lcr!$JIM121:$JIM121</xm:f>
              <xm:sqref>JIM121</xm:sqref>
            </x14:sparkline>
            <x14:sparkline>
              <xm:f>CB_Lcr!$JIN121:$JIN121</xm:f>
              <xm:sqref>JIN121</xm:sqref>
            </x14:sparkline>
            <x14:sparkline>
              <xm:f>CB_Lcr!$JIO121:$JIO121</xm:f>
              <xm:sqref>JIO121</xm:sqref>
            </x14:sparkline>
            <x14:sparkline>
              <xm:f>CB_Lcr!$JIP121:$JIP121</xm:f>
              <xm:sqref>JIP121</xm:sqref>
            </x14:sparkline>
            <x14:sparkline>
              <xm:f>CB_Lcr!$JIQ121:$JIQ121</xm:f>
              <xm:sqref>JIQ121</xm:sqref>
            </x14:sparkline>
            <x14:sparkline>
              <xm:f>CB_Lcr!$JIR121:$JIR121</xm:f>
              <xm:sqref>JIR121</xm:sqref>
            </x14:sparkline>
            <x14:sparkline>
              <xm:f>CB_Lcr!$JIS121:$JIS121</xm:f>
              <xm:sqref>JIS121</xm:sqref>
            </x14:sparkline>
            <x14:sparkline>
              <xm:f>CB_Lcr!$JIT121:$JIT121</xm:f>
              <xm:sqref>JIT121</xm:sqref>
            </x14:sparkline>
            <x14:sparkline>
              <xm:f>CB_Lcr!$JIU121:$JIU121</xm:f>
              <xm:sqref>JIU121</xm:sqref>
            </x14:sparkline>
            <x14:sparkline>
              <xm:f>CB_Lcr!$JIV121:$JIV121</xm:f>
              <xm:sqref>JIV121</xm:sqref>
            </x14:sparkline>
            <x14:sparkline>
              <xm:f>CB_Lcr!$JIW121:$JIW121</xm:f>
              <xm:sqref>JIW121</xm:sqref>
            </x14:sparkline>
            <x14:sparkline>
              <xm:f>CB_Lcr!$JIX121:$JIX121</xm:f>
              <xm:sqref>JIX121</xm:sqref>
            </x14:sparkline>
            <x14:sparkline>
              <xm:f>CB_Lcr!$JIY121:$JIY121</xm:f>
              <xm:sqref>JIY121</xm:sqref>
            </x14:sparkline>
            <x14:sparkline>
              <xm:f>CB_Lcr!$JIZ121:$JIZ121</xm:f>
              <xm:sqref>JIZ121</xm:sqref>
            </x14:sparkline>
            <x14:sparkline>
              <xm:f>CB_Lcr!$JJA121:$JJA121</xm:f>
              <xm:sqref>JJA121</xm:sqref>
            </x14:sparkline>
            <x14:sparkline>
              <xm:f>CB_Lcr!$JJB121:$JJB121</xm:f>
              <xm:sqref>JJB121</xm:sqref>
            </x14:sparkline>
            <x14:sparkline>
              <xm:f>CB_Lcr!$JJC121:$JJC121</xm:f>
              <xm:sqref>JJC121</xm:sqref>
            </x14:sparkline>
            <x14:sparkline>
              <xm:f>CB_Lcr!$JJD121:$JJD121</xm:f>
              <xm:sqref>JJD121</xm:sqref>
            </x14:sparkline>
            <x14:sparkline>
              <xm:f>CB_Lcr!$JJE121:$JJE121</xm:f>
              <xm:sqref>JJE121</xm:sqref>
            </x14:sparkline>
            <x14:sparkline>
              <xm:f>CB_Lcr!$JJF121:$JJF121</xm:f>
              <xm:sqref>JJF121</xm:sqref>
            </x14:sparkline>
            <x14:sparkline>
              <xm:f>CB_Lcr!$JJG121:$JJG121</xm:f>
              <xm:sqref>JJG121</xm:sqref>
            </x14:sparkline>
            <x14:sparkline>
              <xm:f>CB_Lcr!$JJH121:$JJH121</xm:f>
              <xm:sqref>JJH121</xm:sqref>
            </x14:sparkline>
            <x14:sparkline>
              <xm:f>CB_Lcr!$JJI121:$JJI121</xm:f>
              <xm:sqref>JJI121</xm:sqref>
            </x14:sparkline>
            <x14:sparkline>
              <xm:f>CB_Lcr!$JJJ121:$JJJ121</xm:f>
              <xm:sqref>JJJ121</xm:sqref>
            </x14:sparkline>
            <x14:sparkline>
              <xm:f>CB_Lcr!$JJK121:$JJK121</xm:f>
              <xm:sqref>JJK121</xm:sqref>
            </x14:sparkline>
            <x14:sparkline>
              <xm:f>CB_Lcr!$JJL121:$JJL121</xm:f>
              <xm:sqref>JJL121</xm:sqref>
            </x14:sparkline>
            <x14:sparkline>
              <xm:f>CB_Lcr!$JJM121:$JJM121</xm:f>
              <xm:sqref>JJM121</xm:sqref>
            </x14:sparkline>
            <x14:sparkline>
              <xm:f>CB_Lcr!$JJN121:$JJN121</xm:f>
              <xm:sqref>JJN121</xm:sqref>
            </x14:sparkline>
            <x14:sparkline>
              <xm:f>CB_Lcr!$JJO121:$JJO121</xm:f>
              <xm:sqref>JJO121</xm:sqref>
            </x14:sparkline>
            <x14:sparkline>
              <xm:f>CB_Lcr!$JJP121:$JJP121</xm:f>
              <xm:sqref>JJP121</xm:sqref>
            </x14:sparkline>
            <x14:sparkline>
              <xm:f>CB_Lcr!$JJQ121:$JJQ121</xm:f>
              <xm:sqref>JJQ121</xm:sqref>
            </x14:sparkline>
            <x14:sparkline>
              <xm:f>CB_Lcr!$JJR121:$JJR121</xm:f>
              <xm:sqref>JJR121</xm:sqref>
            </x14:sparkline>
            <x14:sparkline>
              <xm:f>CB_Lcr!$JJS121:$JJS121</xm:f>
              <xm:sqref>JJS121</xm:sqref>
            </x14:sparkline>
            <x14:sparkline>
              <xm:f>CB_Lcr!$JJT121:$JJT121</xm:f>
              <xm:sqref>JJT121</xm:sqref>
            </x14:sparkline>
            <x14:sparkline>
              <xm:f>CB_Lcr!$JJU121:$JJU121</xm:f>
              <xm:sqref>JJU121</xm:sqref>
            </x14:sparkline>
            <x14:sparkline>
              <xm:f>CB_Lcr!$JJV121:$JJV121</xm:f>
              <xm:sqref>JJV121</xm:sqref>
            </x14:sparkline>
            <x14:sparkline>
              <xm:f>CB_Lcr!$JJW121:$JJW121</xm:f>
              <xm:sqref>JJW121</xm:sqref>
            </x14:sparkline>
            <x14:sparkline>
              <xm:f>CB_Lcr!$JJX121:$JJX121</xm:f>
              <xm:sqref>JJX121</xm:sqref>
            </x14:sparkline>
            <x14:sparkline>
              <xm:f>CB_Lcr!$JJY121:$JJY121</xm:f>
              <xm:sqref>JJY121</xm:sqref>
            </x14:sparkline>
            <x14:sparkline>
              <xm:f>CB_Lcr!$JJZ121:$JJZ121</xm:f>
              <xm:sqref>JJZ121</xm:sqref>
            </x14:sparkline>
            <x14:sparkline>
              <xm:f>CB_Lcr!$JKA121:$JKA121</xm:f>
              <xm:sqref>JKA121</xm:sqref>
            </x14:sparkline>
            <x14:sparkline>
              <xm:f>CB_Lcr!$JKB121:$JKB121</xm:f>
              <xm:sqref>JKB121</xm:sqref>
            </x14:sparkline>
            <x14:sparkline>
              <xm:f>CB_Lcr!$JKC121:$JKC121</xm:f>
              <xm:sqref>JKC121</xm:sqref>
            </x14:sparkline>
            <x14:sparkline>
              <xm:f>CB_Lcr!$JKD121:$JKD121</xm:f>
              <xm:sqref>JKD121</xm:sqref>
            </x14:sparkline>
            <x14:sparkline>
              <xm:f>CB_Lcr!$JKE121:$JKE121</xm:f>
              <xm:sqref>JKE121</xm:sqref>
            </x14:sparkline>
            <x14:sparkline>
              <xm:f>CB_Lcr!$JKF121:$JKF121</xm:f>
              <xm:sqref>JKF121</xm:sqref>
            </x14:sparkline>
            <x14:sparkline>
              <xm:f>CB_Lcr!$JKG121:$JKG121</xm:f>
              <xm:sqref>JKG121</xm:sqref>
            </x14:sparkline>
            <x14:sparkline>
              <xm:f>CB_Lcr!$JKH121:$JKH121</xm:f>
              <xm:sqref>JKH121</xm:sqref>
            </x14:sparkline>
            <x14:sparkline>
              <xm:f>CB_Lcr!$JKI121:$JKI121</xm:f>
              <xm:sqref>JKI121</xm:sqref>
            </x14:sparkline>
            <x14:sparkline>
              <xm:f>CB_Lcr!$JKJ121:$JKJ121</xm:f>
              <xm:sqref>JKJ121</xm:sqref>
            </x14:sparkline>
            <x14:sparkline>
              <xm:f>CB_Lcr!$JKK121:$JKK121</xm:f>
              <xm:sqref>JKK121</xm:sqref>
            </x14:sparkline>
            <x14:sparkline>
              <xm:f>CB_Lcr!$JKL121:$JKL121</xm:f>
              <xm:sqref>JKL121</xm:sqref>
            </x14:sparkline>
            <x14:sparkline>
              <xm:f>CB_Lcr!$JKM121:$JKM121</xm:f>
              <xm:sqref>JKM121</xm:sqref>
            </x14:sparkline>
            <x14:sparkline>
              <xm:f>CB_Lcr!$JKN121:$JKN121</xm:f>
              <xm:sqref>JKN121</xm:sqref>
            </x14:sparkline>
            <x14:sparkline>
              <xm:f>CB_Lcr!$JKO121:$JKO121</xm:f>
              <xm:sqref>JKO121</xm:sqref>
            </x14:sparkline>
            <x14:sparkline>
              <xm:f>CB_Lcr!$JKP121:$JKP121</xm:f>
              <xm:sqref>JKP121</xm:sqref>
            </x14:sparkline>
            <x14:sparkline>
              <xm:f>CB_Lcr!$JKQ121:$JKQ121</xm:f>
              <xm:sqref>JKQ121</xm:sqref>
            </x14:sparkline>
            <x14:sparkline>
              <xm:f>CB_Lcr!$JKR121:$JKR121</xm:f>
              <xm:sqref>JKR121</xm:sqref>
            </x14:sparkline>
            <x14:sparkline>
              <xm:f>CB_Lcr!$JKS121:$JKS121</xm:f>
              <xm:sqref>JKS121</xm:sqref>
            </x14:sparkline>
            <x14:sparkline>
              <xm:f>CB_Lcr!$JKT121:$JKT121</xm:f>
              <xm:sqref>JKT121</xm:sqref>
            </x14:sparkline>
            <x14:sparkline>
              <xm:f>CB_Lcr!$JKU121:$JKU121</xm:f>
              <xm:sqref>JKU121</xm:sqref>
            </x14:sparkline>
            <x14:sparkline>
              <xm:f>CB_Lcr!$JKV121:$JKV121</xm:f>
              <xm:sqref>JKV121</xm:sqref>
            </x14:sparkline>
            <x14:sparkline>
              <xm:f>CB_Lcr!$JKW121:$JKW121</xm:f>
              <xm:sqref>JKW121</xm:sqref>
            </x14:sparkline>
            <x14:sparkline>
              <xm:f>CB_Lcr!$JKX121:$JKX121</xm:f>
              <xm:sqref>JKX121</xm:sqref>
            </x14:sparkline>
            <x14:sparkline>
              <xm:f>CB_Lcr!$JKY121:$JKY121</xm:f>
              <xm:sqref>JKY121</xm:sqref>
            </x14:sparkline>
            <x14:sparkline>
              <xm:f>CB_Lcr!$JKZ121:$JKZ121</xm:f>
              <xm:sqref>JKZ121</xm:sqref>
            </x14:sparkline>
            <x14:sparkline>
              <xm:f>CB_Lcr!$JLA121:$JLA121</xm:f>
              <xm:sqref>JLA121</xm:sqref>
            </x14:sparkline>
            <x14:sparkline>
              <xm:f>CB_Lcr!$JLB121:$JLB121</xm:f>
              <xm:sqref>JLB121</xm:sqref>
            </x14:sparkline>
            <x14:sparkline>
              <xm:f>CB_Lcr!$JLC121:$JLC121</xm:f>
              <xm:sqref>JLC121</xm:sqref>
            </x14:sparkline>
            <x14:sparkline>
              <xm:f>CB_Lcr!$JLD121:$JLD121</xm:f>
              <xm:sqref>JLD121</xm:sqref>
            </x14:sparkline>
            <x14:sparkline>
              <xm:f>CB_Lcr!$JLE121:$JLE121</xm:f>
              <xm:sqref>JLE121</xm:sqref>
            </x14:sparkline>
            <x14:sparkline>
              <xm:f>CB_Lcr!$JLF121:$JLF121</xm:f>
              <xm:sqref>JLF121</xm:sqref>
            </x14:sparkline>
            <x14:sparkline>
              <xm:f>CB_Lcr!$JLG121:$JLG121</xm:f>
              <xm:sqref>JLG121</xm:sqref>
            </x14:sparkline>
            <x14:sparkline>
              <xm:f>CB_Lcr!$JLH121:$JLH121</xm:f>
              <xm:sqref>JLH121</xm:sqref>
            </x14:sparkline>
            <x14:sparkline>
              <xm:f>CB_Lcr!$JLI121:$JLI121</xm:f>
              <xm:sqref>JLI121</xm:sqref>
            </x14:sparkline>
            <x14:sparkline>
              <xm:f>CB_Lcr!$JLJ121:$JLJ121</xm:f>
              <xm:sqref>JLJ121</xm:sqref>
            </x14:sparkline>
            <x14:sparkline>
              <xm:f>CB_Lcr!$JLK121:$JLK121</xm:f>
              <xm:sqref>JLK121</xm:sqref>
            </x14:sparkline>
            <x14:sparkline>
              <xm:f>CB_Lcr!$JLL121:$JLL121</xm:f>
              <xm:sqref>JLL121</xm:sqref>
            </x14:sparkline>
            <x14:sparkline>
              <xm:f>CB_Lcr!$JLM121:$JLM121</xm:f>
              <xm:sqref>JLM121</xm:sqref>
            </x14:sparkline>
            <x14:sparkline>
              <xm:f>CB_Lcr!$JLN121:$JLN121</xm:f>
              <xm:sqref>JLN121</xm:sqref>
            </x14:sparkline>
            <x14:sparkline>
              <xm:f>CB_Lcr!$JLO121:$JLO121</xm:f>
              <xm:sqref>JLO121</xm:sqref>
            </x14:sparkline>
            <x14:sparkline>
              <xm:f>CB_Lcr!$JLP121:$JLP121</xm:f>
              <xm:sqref>JLP121</xm:sqref>
            </x14:sparkline>
            <x14:sparkline>
              <xm:f>CB_Lcr!$JLQ121:$JLQ121</xm:f>
              <xm:sqref>JLQ121</xm:sqref>
            </x14:sparkline>
            <x14:sparkline>
              <xm:f>CB_Lcr!$JLR121:$JLR121</xm:f>
              <xm:sqref>JLR121</xm:sqref>
            </x14:sparkline>
            <x14:sparkline>
              <xm:f>CB_Lcr!$JLS121:$JLS121</xm:f>
              <xm:sqref>JLS121</xm:sqref>
            </x14:sparkline>
            <x14:sparkline>
              <xm:f>CB_Lcr!$JLT121:$JLT121</xm:f>
              <xm:sqref>JLT121</xm:sqref>
            </x14:sparkline>
            <x14:sparkline>
              <xm:f>CB_Lcr!$JLU121:$JLU121</xm:f>
              <xm:sqref>JLU121</xm:sqref>
            </x14:sparkline>
            <x14:sparkline>
              <xm:f>CB_Lcr!$JLV121:$JLV121</xm:f>
              <xm:sqref>JLV121</xm:sqref>
            </x14:sparkline>
            <x14:sparkline>
              <xm:f>CB_Lcr!$JLW121:$JLW121</xm:f>
              <xm:sqref>JLW121</xm:sqref>
            </x14:sparkline>
            <x14:sparkline>
              <xm:f>CB_Lcr!$JLX121:$JLX121</xm:f>
              <xm:sqref>JLX121</xm:sqref>
            </x14:sparkline>
            <x14:sparkline>
              <xm:f>CB_Lcr!$JLY121:$JLY121</xm:f>
              <xm:sqref>JLY121</xm:sqref>
            </x14:sparkline>
            <x14:sparkline>
              <xm:f>CB_Lcr!$JLZ121:$JLZ121</xm:f>
              <xm:sqref>JLZ121</xm:sqref>
            </x14:sparkline>
            <x14:sparkline>
              <xm:f>CB_Lcr!$JMA121:$JMA121</xm:f>
              <xm:sqref>JMA121</xm:sqref>
            </x14:sparkline>
            <x14:sparkline>
              <xm:f>CB_Lcr!$JMB121:$JMB121</xm:f>
              <xm:sqref>JMB121</xm:sqref>
            </x14:sparkline>
            <x14:sparkline>
              <xm:f>CB_Lcr!$JMC121:$JMC121</xm:f>
              <xm:sqref>JMC121</xm:sqref>
            </x14:sparkline>
            <x14:sparkline>
              <xm:f>CB_Lcr!$JMD121:$JMD121</xm:f>
              <xm:sqref>JMD121</xm:sqref>
            </x14:sparkline>
            <x14:sparkline>
              <xm:f>CB_Lcr!$JME121:$JME121</xm:f>
              <xm:sqref>JME121</xm:sqref>
            </x14:sparkline>
            <x14:sparkline>
              <xm:f>CB_Lcr!$JMF121:$JMF121</xm:f>
              <xm:sqref>JMF121</xm:sqref>
            </x14:sparkline>
            <x14:sparkline>
              <xm:f>CB_Lcr!$JMG121:$JMG121</xm:f>
              <xm:sqref>JMG121</xm:sqref>
            </x14:sparkline>
            <x14:sparkline>
              <xm:f>CB_Lcr!$JMH121:$JMH121</xm:f>
              <xm:sqref>JMH121</xm:sqref>
            </x14:sparkline>
            <x14:sparkline>
              <xm:f>CB_Lcr!$JMI121:$JMI121</xm:f>
              <xm:sqref>JMI121</xm:sqref>
            </x14:sparkline>
            <x14:sparkline>
              <xm:f>CB_Lcr!$JMJ121:$JMJ121</xm:f>
              <xm:sqref>JMJ121</xm:sqref>
            </x14:sparkline>
            <x14:sparkline>
              <xm:f>CB_Lcr!$JMK121:$JMK121</xm:f>
              <xm:sqref>JMK121</xm:sqref>
            </x14:sparkline>
            <x14:sparkline>
              <xm:f>CB_Lcr!$JML121:$JML121</xm:f>
              <xm:sqref>JML121</xm:sqref>
            </x14:sparkline>
            <x14:sparkline>
              <xm:f>CB_Lcr!$JMM121:$JMM121</xm:f>
              <xm:sqref>JMM121</xm:sqref>
            </x14:sparkline>
            <x14:sparkline>
              <xm:f>CB_Lcr!$JMN121:$JMN121</xm:f>
              <xm:sqref>JMN121</xm:sqref>
            </x14:sparkline>
            <x14:sparkline>
              <xm:f>CB_Lcr!$JMO121:$JMO121</xm:f>
              <xm:sqref>JMO121</xm:sqref>
            </x14:sparkline>
            <x14:sparkline>
              <xm:f>CB_Lcr!$JMP121:$JMP121</xm:f>
              <xm:sqref>JMP121</xm:sqref>
            </x14:sparkline>
            <x14:sparkline>
              <xm:f>CB_Lcr!$JMQ121:$JMQ121</xm:f>
              <xm:sqref>JMQ121</xm:sqref>
            </x14:sparkline>
            <x14:sparkline>
              <xm:f>CB_Lcr!$JMR121:$JMR121</xm:f>
              <xm:sqref>JMR121</xm:sqref>
            </x14:sparkline>
            <x14:sparkline>
              <xm:f>CB_Lcr!$JMS121:$JMS121</xm:f>
              <xm:sqref>JMS121</xm:sqref>
            </x14:sparkline>
            <x14:sparkline>
              <xm:f>CB_Lcr!$JMT121:$JMT121</xm:f>
              <xm:sqref>JMT121</xm:sqref>
            </x14:sparkline>
            <x14:sparkline>
              <xm:f>CB_Lcr!$JMU121:$JMU121</xm:f>
              <xm:sqref>JMU121</xm:sqref>
            </x14:sparkline>
            <x14:sparkline>
              <xm:f>CB_Lcr!$JMV121:$JMV121</xm:f>
              <xm:sqref>JMV121</xm:sqref>
            </x14:sparkline>
            <x14:sparkline>
              <xm:f>CB_Lcr!$JMW121:$JMW121</xm:f>
              <xm:sqref>JMW121</xm:sqref>
            </x14:sparkline>
            <x14:sparkline>
              <xm:f>CB_Lcr!$JMX121:$JMX121</xm:f>
              <xm:sqref>JMX121</xm:sqref>
            </x14:sparkline>
            <x14:sparkline>
              <xm:f>CB_Lcr!$JMY121:$JMY121</xm:f>
              <xm:sqref>JMY121</xm:sqref>
            </x14:sparkline>
            <x14:sparkline>
              <xm:f>CB_Lcr!$JMZ121:$JMZ121</xm:f>
              <xm:sqref>JMZ121</xm:sqref>
            </x14:sparkline>
            <x14:sparkline>
              <xm:f>CB_Lcr!$JNA121:$JNA121</xm:f>
              <xm:sqref>JNA121</xm:sqref>
            </x14:sparkline>
            <x14:sparkline>
              <xm:f>CB_Lcr!$JNB121:$JNB121</xm:f>
              <xm:sqref>JNB121</xm:sqref>
            </x14:sparkline>
            <x14:sparkline>
              <xm:f>CB_Lcr!$JNC121:$JNC121</xm:f>
              <xm:sqref>JNC121</xm:sqref>
            </x14:sparkline>
            <x14:sparkline>
              <xm:f>CB_Lcr!$JND121:$JND121</xm:f>
              <xm:sqref>JND121</xm:sqref>
            </x14:sparkline>
            <x14:sparkline>
              <xm:f>CB_Lcr!$JNE121:$JNE121</xm:f>
              <xm:sqref>JNE121</xm:sqref>
            </x14:sparkline>
            <x14:sparkline>
              <xm:f>CB_Lcr!$JNF121:$JNF121</xm:f>
              <xm:sqref>JNF121</xm:sqref>
            </x14:sparkline>
            <x14:sparkline>
              <xm:f>CB_Lcr!$JNG121:$JNG121</xm:f>
              <xm:sqref>JNG121</xm:sqref>
            </x14:sparkline>
            <x14:sparkline>
              <xm:f>CB_Lcr!$JNH121:$JNH121</xm:f>
              <xm:sqref>JNH121</xm:sqref>
            </x14:sparkline>
            <x14:sparkline>
              <xm:f>CB_Lcr!$JNI121:$JNI121</xm:f>
              <xm:sqref>JNI121</xm:sqref>
            </x14:sparkline>
            <x14:sparkline>
              <xm:f>CB_Lcr!$JNJ121:$JNJ121</xm:f>
              <xm:sqref>JNJ121</xm:sqref>
            </x14:sparkline>
            <x14:sparkline>
              <xm:f>CB_Lcr!$JNK121:$JNK121</xm:f>
              <xm:sqref>JNK121</xm:sqref>
            </x14:sparkline>
            <x14:sparkline>
              <xm:f>CB_Lcr!$JNL121:$JNL121</xm:f>
              <xm:sqref>JNL121</xm:sqref>
            </x14:sparkline>
            <x14:sparkline>
              <xm:f>CB_Lcr!$JNM121:$JNM121</xm:f>
              <xm:sqref>JNM121</xm:sqref>
            </x14:sparkline>
            <x14:sparkline>
              <xm:f>CB_Lcr!$JNN121:$JNN121</xm:f>
              <xm:sqref>JNN121</xm:sqref>
            </x14:sparkline>
            <x14:sparkline>
              <xm:f>CB_Lcr!$JNO121:$JNO121</xm:f>
              <xm:sqref>JNO121</xm:sqref>
            </x14:sparkline>
            <x14:sparkline>
              <xm:f>CB_Lcr!$JNP121:$JNP121</xm:f>
              <xm:sqref>JNP121</xm:sqref>
            </x14:sparkline>
            <x14:sparkline>
              <xm:f>CB_Lcr!$JNQ121:$JNQ121</xm:f>
              <xm:sqref>JNQ121</xm:sqref>
            </x14:sparkline>
            <x14:sparkline>
              <xm:f>CB_Lcr!$JNR121:$JNR121</xm:f>
              <xm:sqref>JNR121</xm:sqref>
            </x14:sparkline>
            <x14:sparkline>
              <xm:f>CB_Lcr!$JNS121:$JNS121</xm:f>
              <xm:sqref>JNS121</xm:sqref>
            </x14:sparkline>
            <x14:sparkline>
              <xm:f>CB_Lcr!$JNT121:$JNT121</xm:f>
              <xm:sqref>JNT121</xm:sqref>
            </x14:sparkline>
            <x14:sparkline>
              <xm:f>CB_Lcr!$JNU121:$JNU121</xm:f>
              <xm:sqref>JNU121</xm:sqref>
            </x14:sparkline>
            <x14:sparkline>
              <xm:f>CB_Lcr!$JNV121:$JNV121</xm:f>
              <xm:sqref>JNV121</xm:sqref>
            </x14:sparkline>
            <x14:sparkline>
              <xm:f>CB_Lcr!$JNW121:$JNW121</xm:f>
              <xm:sqref>JNW121</xm:sqref>
            </x14:sparkline>
            <x14:sparkline>
              <xm:f>CB_Lcr!$JNX121:$JNX121</xm:f>
              <xm:sqref>JNX121</xm:sqref>
            </x14:sparkline>
            <x14:sparkline>
              <xm:f>CB_Lcr!$JNY121:$JNY121</xm:f>
              <xm:sqref>JNY121</xm:sqref>
            </x14:sparkline>
            <x14:sparkline>
              <xm:f>CB_Lcr!$JNZ121:$JNZ121</xm:f>
              <xm:sqref>JNZ121</xm:sqref>
            </x14:sparkline>
            <x14:sparkline>
              <xm:f>CB_Lcr!$JOA121:$JOA121</xm:f>
              <xm:sqref>JOA121</xm:sqref>
            </x14:sparkline>
            <x14:sparkline>
              <xm:f>CB_Lcr!$JOB121:$JOB121</xm:f>
              <xm:sqref>JOB121</xm:sqref>
            </x14:sparkline>
            <x14:sparkline>
              <xm:f>CB_Lcr!$JOC121:$JOC121</xm:f>
              <xm:sqref>JOC121</xm:sqref>
            </x14:sparkline>
            <x14:sparkline>
              <xm:f>CB_Lcr!$JOD121:$JOD121</xm:f>
              <xm:sqref>JOD121</xm:sqref>
            </x14:sparkline>
            <x14:sparkline>
              <xm:f>CB_Lcr!$JOE121:$JOE121</xm:f>
              <xm:sqref>JOE121</xm:sqref>
            </x14:sparkline>
            <x14:sparkline>
              <xm:f>CB_Lcr!$JOF121:$JOF121</xm:f>
              <xm:sqref>JOF121</xm:sqref>
            </x14:sparkline>
            <x14:sparkline>
              <xm:f>CB_Lcr!$JOG121:$JOG121</xm:f>
              <xm:sqref>JOG121</xm:sqref>
            </x14:sparkline>
            <x14:sparkline>
              <xm:f>CB_Lcr!$JOH121:$JOH121</xm:f>
              <xm:sqref>JOH121</xm:sqref>
            </x14:sparkline>
            <x14:sparkline>
              <xm:f>CB_Lcr!$JOI121:$JOI121</xm:f>
              <xm:sqref>JOI121</xm:sqref>
            </x14:sparkline>
            <x14:sparkline>
              <xm:f>CB_Lcr!$JOJ121:$JOJ121</xm:f>
              <xm:sqref>JOJ121</xm:sqref>
            </x14:sparkline>
            <x14:sparkline>
              <xm:f>CB_Lcr!$JOK121:$JOK121</xm:f>
              <xm:sqref>JOK121</xm:sqref>
            </x14:sparkline>
            <x14:sparkline>
              <xm:f>CB_Lcr!$JOL121:$JOL121</xm:f>
              <xm:sqref>JOL121</xm:sqref>
            </x14:sparkline>
            <x14:sparkline>
              <xm:f>CB_Lcr!$JOM121:$JOM121</xm:f>
              <xm:sqref>JOM121</xm:sqref>
            </x14:sparkline>
            <x14:sparkline>
              <xm:f>CB_Lcr!$JON121:$JON121</xm:f>
              <xm:sqref>JON121</xm:sqref>
            </x14:sparkline>
            <x14:sparkline>
              <xm:f>CB_Lcr!$JOO121:$JOO121</xm:f>
              <xm:sqref>JOO121</xm:sqref>
            </x14:sparkline>
            <x14:sparkline>
              <xm:f>CB_Lcr!$JOP121:$JOP121</xm:f>
              <xm:sqref>JOP121</xm:sqref>
            </x14:sparkline>
            <x14:sparkline>
              <xm:f>CB_Lcr!$JOQ121:$JOQ121</xm:f>
              <xm:sqref>JOQ121</xm:sqref>
            </x14:sparkline>
            <x14:sparkline>
              <xm:f>CB_Lcr!$JOR121:$JOR121</xm:f>
              <xm:sqref>JOR121</xm:sqref>
            </x14:sparkline>
            <x14:sparkline>
              <xm:f>CB_Lcr!$JOS121:$JOS121</xm:f>
              <xm:sqref>JOS121</xm:sqref>
            </x14:sparkline>
            <x14:sparkline>
              <xm:f>CB_Lcr!$JOT121:$JOT121</xm:f>
              <xm:sqref>JOT121</xm:sqref>
            </x14:sparkline>
            <x14:sparkline>
              <xm:f>CB_Lcr!$JOU121:$JOU121</xm:f>
              <xm:sqref>JOU121</xm:sqref>
            </x14:sparkline>
            <x14:sparkline>
              <xm:f>CB_Lcr!$JOV121:$JOV121</xm:f>
              <xm:sqref>JOV121</xm:sqref>
            </x14:sparkline>
            <x14:sparkline>
              <xm:f>CB_Lcr!$JOW121:$JOW121</xm:f>
              <xm:sqref>JOW121</xm:sqref>
            </x14:sparkline>
            <x14:sparkline>
              <xm:f>CB_Lcr!$JOX121:$JOX121</xm:f>
              <xm:sqref>JOX121</xm:sqref>
            </x14:sparkline>
            <x14:sparkline>
              <xm:f>CB_Lcr!$JOY121:$JOY121</xm:f>
              <xm:sqref>JOY121</xm:sqref>
            </x14:sparkline>
            <x14:sparkline>
              <xm:f>CB_Lcr!$JOZ121:$JOZ121</xm:f>
              <xm:sqref>JOZ121</xm:sqref>
            </x14:sparkline>
            <x14:sparkline>
              <xm:f>CB_Lcr!$JPA121:$JPA121</xm:f>
              <xm:sqref>JPA121</xm:sqref>
            </x14:sparkline>
            <x14:sparkline>
              <xm:f>CB_Lcr!$JPB121:$JPB121</xm:f>
              <xm:sqref>JPB121</xm:sqref>
            </x14:sparkline>
            <x14:sparkline>
              <xm:f>CB_Lcr!$JPC121:$JPC121</xm:f>
              <xm:sqref>JPC121</xm:sqref>
            </x14:sparkline>
            <x14:sparkline>
              <xm:f>CB_Lcr!$JPD121:$JPD121</xm:f>
              <xm:sqref>JPD121</xm:sqref>
            </x14:sparkline>
            <x14:sparkline>
              <xm:f>CB_Lcr!$JPE121:$JPE121</xm:f>
              <xm:sqref>JPE121</xm:sqref>
            </x14:sparkline>
            <x14:sparkline>
              <xm:f>CB_Lcr!$JPF121:$JPF121</xm:f>
              <xm:sqref>JPF121</xm:sqref>
            </x14:sparkline>
            <x14:sparkline>
              <xm:f>CB_Lcr!$JPG121:$JPG121</xm:f>
              <xm:sqref>JPG121</xm:sqref>
            </x14:sparkline>
            <x14:sparkline>
              <xm:f>CB_Lcr!$JPH121:$JPH121</xm:f>
              <xm:sqref>JPH121</xm:sqref>
            </x14:sparkline>
            <x14:sparkline>
              <xm:f>CB_Lcr!$JPI121:$JPI121</xm:f>
              <xm:sqref>JPI121</xm:sqref>
            </x14:sparkline>
            <x14:sparkline>
              <xm:f>CB_Lcr!$JPJ121:$JPJ121</xm:f>
              <xm:sqref>JPJ121</xm:sqref>
            </x14:sparkline>
            <x14:sparkline>
              <xm:f>CB_Lcr!$JPK121:$JPK121</xm:f>
              <xm:sqref>JPK121</xm:sqref>
            </x14:sparkline>
            <x14:sparkline>
              <xm:f>CB_Lcr!$JPL121:$JPL121</xm:f>
              <xm:sqref>JPL121</xm:sqref>
            </x14:sparkline>
            <x14:sparkline>
              <xm:f>CB_Lcr!$JPM121:$JPM121</xm:f>
              <xm:sqref>JPM121</xm:sqref>
            </x14:sparkline>
            <x14:sparkline>
              <xm:f>CB_Lcr!$JPN121:$JPN121</xm:f>
              <xm:sqref>JPN121</xm:sqref>
            </x14:sparkline>
            <x14:sparkline>
              <xm:f>CB_Lcr!$JPO121:$JPO121</xm:f>
              <xm:sqref>JPO121</xm:sqref>
            </x14:sparkline>
            <x14:sparkline>
              <xm:f>CB_Lcr!$JPP121:$JPP121</xm:f>
              <xm:sqref>JPP121</xm:sqref>
            </x14:sparkline>
            <x14:sparkline>
              <xm:f>CB_Lcr!$JPQ121:$JPQ121</xm:f>
              <xm:sqref>JPQ121</xm:sqref>
            </x14:sparkline>
            <x14:sparkline>
              <xm:f>CB_Lcr!$JPR121:$JPR121</xm:f>
              <xm:sqref>JPR121</xm:sqref>
            </x14:sparkline>
            <x14:sparkline>
              <xm:f>CB_Lcr!$JPS121:$JPS121</xm:f>
              <xm:sqref>JPS121</xm:sqref>
            </x14:sparkline>
            <x14:sparkline>
              <xm:f>CB_Lcr!$JPT121:$JPT121</xm:f>
              <xm:sqref>JPT121</xm:sqref>
            </x14:sparkline>
            <x14:sparkline>
              <xm:f>CB_Lcr!$JPU121:$JPU121</xm:f>
              <xm:sqref>JPU121</xm:sqref>
            </x14:sparkline>
            <x14:sparkline>
              <xm:f>CB_Lcr!$JPV121:$JPV121</xm:f>
              <xm:sqref>JPV121</xm:sqref>
            </x14:sparkline>
            <x14:sparkline>
              <xm:f>CB_Lcr!$JPW121:$JPW121</xm:f>
              <xm:sqref>JPW121</xm:sqref>
            </x14:sparkline>
            <x14:sparkline>
              <xm:f>CB_Lcr!$JPX121:$JPX121</xm:f>
              <xm:sqref>JPX121</xm:sqref>
            </x14:sparkline>
            <x14:sparkline>
              <xm:f>CB_Lcr!$JPY121:$JPY121</xm:f>
              <xm:sqref>JPY121</xm:sqref>
            </x14:sparkline>
            <x14:sparkline>
              <xm:f>CB_Lcr!$JPZ121:$JPZ121</xm:f>
              <xm:sqref>JPZ121</xm:sqref>
            </x14:sparkline>
            <x14:sparkline>
              <xm:f>CB_Lcr!$JQA121:$JQA121</xm:f>
              <xm:sqref>JQA121</xm:sqref>
            </x14:sparkline>
            <x14:sparkline>
              <xm:f>CB_Lcr!$JQB121:$JQB121</xm:f>
              <xm:sqref>JQB121</xm:sqref>
            </x14:sparkline>
            <x14:sparkline>
              <xm:f>CB_Lcr!$JQC121:$JQC121</xm:f>
              <xm:sqref>JQC121</xm:sqref>
            </x14:sparkline>
            <x14:sparkline>
              <xm:f>CB_Lcr!$JQD121:$JQD121</xm:f>
              <xm:sqref>JQD121</xm:sqref>
            </x14:sparkline>
            <x14:sparkline>
              <xm:f>CB_Lcr!$JQE121:$JQE121</xm:f>
              <xm:sqref>JQE121</xm:sqref>
            </x14:sparkline>
            <x14:sparkline>
              <xm:f>CB_Lcr!$JQF121:$JQF121</xm:f>
              <xm:sqref>JQF121</xm:sqref>
            </x14:sparkline>
            <x14:sparkline>
              <xm:f>CB_Lcr!$JQG121:$JQG121</xm:f>
              <xm:sqref>JQG121</xm:sqref>
            </x14:sparkline>
            <x14:sparkline>
              <xm:f>CB_Lcr!$JQH121:$JQH121</xm:f>
              <xm:sqref>JQH121</xm:sqref>
            </x14:sparkline>
            <x14:sparkline>
              <xm:f>CB_Lcr!$JQI121:$JQI121</xm:f>
              <xm:sqref>JQI121</xm:sqref>
            </x14:sparkline>
            <x14:sparkline>
              <xm:f>CB_Lcr!$JQJ121:$JQJ121</xm:f>
              <xm:sqref>JQJ121</xm:sqref>
            </x14:sparkline>
            <x14:sparkline>
              <xm:f>CB_Lcr!$JQK121:$JQK121</xm:f>
              <xm:sqref>JQK121</xm:sqref>
            </x14:sparkline>
            <x14:sparkline>
              <xm:f>CB_Lcr!$JQL121:$JQL121</xm:f>
              <xm:sqref>JQL121</xm:sqref>
            </x14:sparkline>
            <x14:sparkline>
              <xm:f>CB_Lcr!$JQM121:$JQM121</xm:f>
              <xm:sqref>JQM121</xm:sqref>
            </x14:sparkline>
            <x14:sparkline>
              <xm:f>CB_Lcr!$JQN121:$JQN121</xm:f>
              <xm:sqref>JQN121</xm:sqref>
            </x14:sparkline>
            <x14:sparkline>
              <xm:f>CB_Lcr!$JQO121:$JQO121</xm:f>
              <xm:sqref>JQO121</xm:sqref>
            </x14:sparkline>
            <x14:sparkline>
              <xm:f>CB_Lcr!$JQP121:$JQP121</xm:f>
              <xm:sqref>JQP121</xm:sqref>
            </x14:sparkline>
            <x14:sparkline>
              <xm:f>CB_Lcr!$JQQ121:$JQQ121</xm:f>
              <xm:sqref>JQQ121</xm:sqref>
            </x14:sparkline>
            <x14:sparkline>
              <xm:f>CB_Lcr!$JQR121:$JQR121</xm:f>
              <xm:sqref>JQR121</xm:sqref>
            </x14:sparkline>
            <x14:sparkline>
              <xm:f>CB_Lcr!$JQS121:$JQS121</xm:f>
              <xm:sqref>JQS121</xm:sqref>
            </x14:sparkline>
            <x14:sparkline>
              <xm:f>CB_Lcr!$JQT121:$JQT121</xm:f>
              <xm:sqref>JQT121</xm:sqref>
            </x14:sparkline>
            <x14:sparkline>
              <xm:f>CB_Lcr!$JQU121:$JQU121</xm:f>
              <xm:sqref>JQU121</xm:sqref>
            </x14:sparkline>
            <x14:sparkline>
              <xm:f>CB_Lcr!$JQV121:$JQV121</xm:f>
              <xm:sqref>JQV121</xm:sqref>
            </x14:sparkline>
            <x14:sparkline>
              <xm:f>CB_Lcr!$JQW121:$JQW121</xm:f>
              <xm:sqref>JQW121</xm:sqref>
            </x14:sparkline>
            <x14:sparkline>
              <xm:f>CB_Lcr!$JQX121:$JQX121</xm:f>
              <xm:sqref>JQX121</xm:sqref>
            </x14:sparkline>
            <x14:sparkline>
              <xm:f>CB_Lcr!$JQY121:$JQY121</xm:f>
              <xm:sqref>JQY121</xm:sqref>
            </x14:sparkline>
            <x14:sparkline>
              <xm:f>CB_Lcr!$JQZ121:$JQZ121</xm:f>
              <xm:sqref>JQZ121</xm:sqref>
            </x14:sparkline>
            <x14:sparkline>
              <xm:f>CB_Lcr!$JRA121:$JRA121</xm:f>
              <xm:sqref>JRA121</xm:sqref>
            </x14:sparkline>
            <x14:sparkline>
              <xm:f>CB_Lcr!$JRB121:$JRB121</xm:f>
              <xm:sqref>JRB121</xm:sqref>
            </x14:sparkline>
            <x14:sparkline>
              <xm:f>CB_Lcr!$JRC121:$JRC121</xm:f>
              <xm:sqref>JRC121</xm:sqref>
            </x14:sparkline>
            <x14:sparkline>
              <xm:f>CB_Lcr!$JRD121:$JRD121</xm:f>
              <xm:sqref>JRD121</xm:sqref>
            </x14:sparkline>
            <x14:sparkline>
              <xm:f>CB_Lcr!$JRE121:$JRE121</xm:f>
              <xm:sqref>JRE121</xm:sqref>
            </x14:sparkline>
            <x14:sparkline>
              <xm:f>CB_Lcr!$JRF121:$JRF121</xm:f>
              <xm:sqref>JRF121</xm:sqref>
            </x14:sparkline>
            <x14:sparkline>
              <xm:f>CB_Lcr!$JRG121:$JRG121</xm:f>
              <xm:sqref>JRG121</xm:sqref>
            </x14:sparkline>
            <x14:sparkline>
              <xm:f>CB_Lcr!$JRH121:$JRH121</xm:f>
              <xm:sqref>JRH121</xm:sqref>
            </x14:sparkline>
            <x14:sparkline>
              <xm:f>CB_Lcr!$JRI121:$JRI121</xm:f>
              <xm:sqref>JRI121</xm:sqref>
            </x14:sparkline>
            <x14:sparkline>
              <xm:f>CB_Lcr!$JRJ121:$JRJ121</xm:f>
              <xm:sqref>JRJ121</xm:sqref>
            </x14:sparkline>
            <x14:sparkline>
              <xm:f>CB_Lcr!$JRK121:$JRK121</xm:f>
              <xm:sqref>JRK121</xm:sqref>
            </x14:sparkline>
            <x14:sparkline>
              <xm:f>CB_Lcr!$JRL121:$JRL121</xm:f>
              <xm:sqref>JRL121</xm:sqref>
            </x14:sparkline>
            <x14:sparkline>
              <xm:f>CB_Lcr!$JRM121:$JRM121</xm:f>
              <xm:sqref>JRM121</xm:sqref>
            </x14:sparkline>
            <x14:sparkline>
              <xm:f>CB_Lcr!$JRN121:$JRN121</xm:f>
              <xm:sqref>JRN121</xm:sqref>
            </x14:sparkline>
            <x14:sparkline>
              <xm:f>CB_Lcr!$JRO121:$JRO121</xm:f>
              <xm:sqref>JRO121</xm:sqref>
            </x14:sparkline>
            <x14:sparkline>
              <xm:f>CB_Lcr!$JRP121:$JRP121</xm:f>
              <xm:sqref>JRP121</xm:sqref>
            </x14:sparkline>
            <x14:sparkline>
              <xm:f>CB_Lcr!$JRQ121:$JRQ121</xm:f>
              <xm:sqref>JRQ121</xm:sqref>
            </x14:sparkline>
            <x14:sparkline>
              <xm:f>CB_Lcr!$JRR121:$JRR121</xm:f>
              <xm:sqref>JRR121</xm:sqref>
            </x14:sparkline>
            <x14:sparkline>
              <xm:f>CB_Lcr!$JRS121:$JRS121</xm:f>
              <xm:sqref>JRS121</xm:sqref>
            </x14:sparkline>
            <x14:sparkline>
              <xm:f>CB_Lcr!$JRT121:$JRT121</xm:f>
              <xm:sqref>JRT121</xm:sqref>
            </x14:sparkline>
            <x14:sparkline>
              <xm:f>CB_Lcr!$JRU121:$JRU121</xm:f>
              <xm:sqref>JRU121</xm:sqref>
            </x14:sparkline>
            <x14:sparkline>
              <xm:f>CB_Lcr!$JRV121:$JRV121</xm:f>
              <xm:sqref>JRV121</xm:sqref>
            </x14:sparkline>
            <x14:sparkline>
              <xm:f>CB_Lcr!$JRW121:$JRW121</xm:f>
              <xm:sqref>JRW121</xm:sqref>
            </x14:sparkline>
            <x14:sparkline>
              <xm:f>CB_Lcr!$JRX121:$JRX121</xm:f>
              <xm:sqref>JRX121</xm:sqref>
            </x14:sparkline>
            <x14:sparkline>
              <xm:f>CB_Lcr!$JRY121:$JRY121</xm:f>
              <xm:sqref>JRY121</xm:sqref>
            </x14:sparkline>
            <x14:sparkline>
              <xm:f>CB_Lcr!$JRZ121:$JRZ121</xm:f>
              <xm:sqref>JRZ121</xm:sqref>
            </x14:sparkline>
            <x14:sparkline>
              <xm:f>CB_Lcr!$JSA121:$JSA121</xm:f>
              <xm:sqref>JSA121</xm:sqref>
            </x14:sparkline>
            <x14:sparkline>
              <xm:f>CB_Lcr!$JSB121:$JSB121</xm:f>
              <xm:sqref>JSB121</xm:sqref>
            </x14:sparkline>
            <x14:sparkline>
              <xm:f>CB_Lcr!$JSC121:$JSC121</xm:f>
              <xm:sqref>JSC121</xm:sqref>
            </x14:sparkline>
            <x14:sparkline>
              <xm:f>CB_Lcr!$JSD121:$JSD121</xm:f>
              <xm:sqref>JSD121</xm:sqref>
            </x14:sparkline>
            <x14:sparkline>
              <xm:f>CB_Lcr!$JSE121:$JSE121</xm:f>
              <xm:sqref>JSE121</xm:sqref>
            </x14:sparkline>
            <x14:sparkline>
              <xm:f>CB_Lcr!$JSF121:$JSF121</xm:f>
              <xm:sqref>JSF121</xm:sqref>
            </x14:sparkline>
            <x14:sparkline>
              <xm:f>CB_Lcr!$JSG121:$JSG121</xm:f>
              <xm:sqref>JSG121</xm:sqref>
            </x14:sparkline>
            <x14:sparkline>
              <xm:f>CB_Lcr!$JSH121:$JSH121</xm:f>
              <xm:sqref>JSH121</xm:sqref>
            </x14:sparkline>
            <x14:sparkline>
              <xm:f>CB_Lcr!$JSI121:$JSI121</xm:f>
              <xm:sqref>JSI121</xm:sqref>
            </x14:sparkline>
            <x14:sparkline>
              <xm:f>CB_Lcr!$JSJ121:$JSJ121</xm:f>
              <xm:sqref>JSJ121</xm:sqref>
            </x14:sparkline>
            <x14:sparkline>
              <xm:f>CB_Lcr!$JSK121:$JSK121</xm:f>
              <xm:sqref>JSK121</xm:sqref>
            </x14:sparkline>
            <x14:sparkline>
              <xm:f>CB_Lcr!$JSL121:$JSL121</xm:f>
              <xm:sqref>JSL121</xm:sqref>
            </x14:sparkline>
            <x14:sparkline>
              <xm:f>CB_Lcr!$JSM121:$JSM121</xm:f>
              <xm:sqref>JSM121</xm:sqref>
            </x14:sparkline>
            <x14:sparkline>
              <xm:f>CB_Lcr!$JSN121:$JSN121</xm:f>
              <xm:sqref>JSN121</xm:sqref>
            </x14:sparkline>
            <x14:sparkline>
              <xm:f>CB_Lcr!$JSO121:$JSO121</xm:f>
              <xm:sqref>JSO121</xm:sqref>
            </x14:sparkline>
            <x14:sparkline>
              <xm:f>CB_Lcr!$JSP121:$JSP121</xm:f>
              <xm:sqref>JSP121</xm:sqref>
            </x14:sparkline>
            <x14:sparkline>
              <xm:f>CB_Lcr!$JSQ121:$JSQ121</xm:f>
              <xm:sqref>JSQ121</xm:sqref>
            </x14:sparkline>
            <x14:sparkline>
              <xm:f>CB_Lcr!$JSR121:$JSR121</xm:f>
              <xm:sqref>JSR121</xm:sqref>
            </x14:sparkline>
            <x14:sparkline>
              <xm:f>CB_Lcr!$JSS121:$JSS121</xm:f>
              <xm:sqref>JSS121</xm:sqref>
            </x14:sparkline>
            <x14:sparkline>
              <xm:f>CB_Lcr!$JST121:$JST121</xm:f>
              <xm:sqref>JST121</xm:sqref>
            </x14:sparkline>
            <x14:sparkline>
              <xm:f>CB_Lcr!$JSU121:$JSU121</xm:f>
              <xm:sqref>JSU121</xm:sqref>
            </x14:sparkline>
            <x14:sparkline>
              <xm:f>CB_Lcr!$JSV121:$JSV121</xm:f>
              <xm:sqref>JSV121</xm:sqref>
            </x14:sparkline>
            <x14:sparkline>
              <xm:f>CB_Lcr!$JSW121:$JSW121</xm:f>
              <xm:sqref>JSW121</xm:sqref>
            </x14:sparkline>
            <x14:sparkline>
              <xm:f>CB_Lcr!$JSX121:$JSX121</xm:f>
              <xm:sqref>JSX121</xm:sqref>
            </x14:sparkline>
            <x14:sparkline>
              <xm:f>CB_Lcr!$JSY121:$JSY121</xm:f>
              <xm:sqref>JSY121</xm:sqref>
            </x14:sparkline>
            <x14:sparkline>
              <xm:f>CB_Lcr!$JSZ121:$JSZ121</xm:f>
              <xm:sqref>JSZ121</xm:sqref>
            </x14:sparkline>
            <x14:sparkline>
              <xm:f>CB_Lcr!$JTA121:$JTA121</xm:f>
              <xm:sqref>JTA121</xm:sqref>
            </x14:sparkline>
            <x14:sparkline>
              <xm:f>CB_Lcr!$JTB121:$JTB121</xm:f>
              <xm:sqref>JTB121</xm:sqref>
            </x14:sparkline>
            <x14:sparkline>
              <xm:f>CB_Lcr!$JTC121:$JTC121</xm:f>
              <xm:sqref>JTC121</xm:sqref>
            </x14:sparkline>
            <x14:sparkline>
              <xm:f>CB_Lcr!$JTD121:$JTD121</xm:f>
              <xm:sqref>JTD121</xm:sqref>
            </x14:sparkline>
            <x14:sparkline>
              <xm:f>CB_Lcr!$JTE121:$JTE121</xm:f>
              <xm:sqref>JTE121</xm:sqref>
            </x14:sparkline>
            <x14:sparkline>
              <xm:f>CB_Lcr!$JTF121:$JTF121</xm:f>
              <xm:sqref>JTF121</xm:sqref>
            </x14:sparkline>
            <x14:sparkline>
              <xm:f>CB_Lcr!$JTG121:$JTG121</xm:f>
              <xm:sqref>JTG121</xm:sqref>
            </x14:sparkline>
            <x14:sparkline>
              <xm:f>CB_Lcr!$JTH121:$JTH121</xm:f>
              <xm:sqref>JTH121</xm:sqref>
            </x14:sparkline>
            <x14:sparkline>
              <xm:f>CB_Lcr!$JTI121:$JTI121</xm:f>
              <xm:sqref>JTI121</xm:sqref>
            </x14:sparkline>
            <x14:sparkline>
              <xm:f>CB_Lcr!$JTJ121:$JTJ121</xm:f>
              <xm:sqref>JTJ121</xm:sqref>
            </x14:sparkline>
            <x14:sparkline>
              <xm:f>CB_Lcr!$JTK121:$JTK121</xm:f>
              <xm:sqref>JTK121</xm:sqref>
            </x14:sparkline>
            <x14:sparkline>
              <xm:f>CB_Lcr!$JTL121:$JTL121</xm:f>
              <xm:sqref>JTL121</xm:sqref>
            </x14:sparkline>
            <x14:sparkline>
              <xm:f>CB_Lcr!$JTM121:$JTM121</xm:f>
              <xm:sqref>JTM121</xm:sqref>
            </x14:sparkline>
            <x14:sparkline>
              <xm:f>CB_Lcr!$JTN121:$JTN121</xm:f>
              <xm:sqref>JTN121</xm:sqref>
            </x14:sparkline>
            <x14:sparkline>
              <xm:f>CB_Lcr!$JTO121:$JTO121</xm:f>
              <xm:sqref>JTO121</xm:sqref>
            </x14:sparkline>
            <x14:sparkline>
              <xm:f>CB_Lcr!$JTP121:$JTP121</xm:f>
              <xm:sqref>JTP121</xm:sqref>
            </x14:sparkline>
            <x14:sparkline>
              <xm:f>CB_Lcr!$JTQ121:$JTQ121</xm:f>
              <xm:sqref>JTQ121</xm:sqref>
            </x14:sparkline>
            <x14:sparkline>
              <xm:f>CB_Lcr!$JTR121:$JTR121</xm:f>
              <xm:sqref>JTR121</xm:sqref>
            </x14:sparkline>
            <x14:sparkline>
              <xm:f>CB_Lcr!$JTS121:$JTS121</xm:f>
              <xm:sqref>JTS121</xm:sqref>
            </x14:sparkline>
            <x14:sparkline>
              <xm:f>CB_Lcr!$JTT121:$JTT121</xm:f>
              <xm:sqref>JTT121</xm:sqref>
            </x14:sparkline>
            <x14:sparkline>
              <xm:f>CB_Lcr!$JTU121:$JTU121</xm:f>
              <xm:sqref>JTU121</xm:sqref>
            </x14:sparkline>
            <x14:sparkline>
              <xm:f>CB_Lcr!$JTV121:$JTV121</xm:f>
              <xm:sqref>JTV121</xm:sqref>
            </x14:sparkline>
            <x14:sparkline>
              <xm:f>CB_Lcr!$JTW121:$JTW121</xm:f>
              <xm:sqref>JTW121</xm:sqref>
            </x14:sparkline>
            <x14:sparkline>
              <xm:f>CB_Lcr!$JTX121:$JTX121</xm:f>
              <xm:sqref>JTX121</xm:sqref>
            </x14:sparkline>
            <x14:sparkline>
              <xm:f>CB_Lcr!$JTY121:$JTY121</xm:f>
              <xm:sqref>JTY121</xm:sqref>
            </x14:sparkline>
            <x14:sparkline>
              <xm:f>CB_Lcr!$JTZ121:$JTZ121</xm:f>
              <xm:sqref>JTZ121</xm:sqref>
            </x14:sparkline>
            <x14:sparkline>
              <xm:f>CB_Lcr!$JUA121:$JUA121</xm:f>
              <xm:sqref>JUA121</xm:sqref>
            </x14:sparkline>
            <x14:sparkline>
              <xm:f>CB_Lcr!$JUB121:$JUB121</xm:f>
              <xm:sqref>JUB121</xm:sqref>
            </x14:sparkline>
            <x14:sparkline>
              <xm:f>CB_Lcr!$JUC121:$JUC121</xm:f>
              <xm:sqref>JUC121</xm:sqref>
            </x14:sparkline>
            <x14:sparkline>
              <xm:f>CB_Lcr!$JUD121:$JUD121</xm:f>
              <xm:sqref>JUD121</xm:sqref>
            </x14:sparkline>
            <x14:sparkline>
              <xm:f>CB_Lcr!$JUE121:$JUE121</xm:f>
              <xm:sqref>JUE121</xm:sqref>
            </x14:sparkline>
            <x14:sparkline>
              <xm:f>CB_Lcr!$JUF121:$JUF121</xm:f>
              <xm:sqref>JUF121</xm:sqref>
            </x14:sparkline>
            <x14:sparkline>
              <xm:f>CB_Lcr!$JUG121:$JUG121</xm:f>
              <xm:sqref>JUG121</xm:sqref>
            </x14:sparkline>
            <x14:sparkline>
              <xm:f>CB_Lcr!$JUH121:$JUH121</xm:f>
              <xm:sqref>JUH121</xm:sqref>
            </x14:sparkline>
            <x14:sparkline>
              <xm:f>CB_Lcr!$JUI121:$JUI121</xm:f>
              <xm:sqref>JUI121</xm:sqref>
            </x14:sparkline>
            <x14:sparkline>
              <xm:f>CB_Lcr!$JUJ121:$JUJ121</xm:f>
              <xm:sqref>JUJ121</xm:sqref>
            </x14:sparkline>
            <x14:sparkline>
              <xm:f>CB_Lcr!$JUK121:$JUK121</xm:f>
              <xm:sqref>JUK121</xm:sqref>
            </x14:sparkline>
            <x14:sparkline>
              <xm:f>CB_Lcr!$JUL121:$JUL121</xm:f>
              <xm:sqref>JUL121</xm:sqref>
            </x14:sparkline>
            <x14:sparkline>
              <xm:f>CB_Lcr!$JUM121:$JUM121</xm:f>
              <xm:sqref>JUM121</xm:sqref>
            </x14:sparkline>
            <x14:sparkline>
              <xm:f>CB_Lcr!$JUN121:$JUN121</xm:f>
              <xm:sqref>JUN121</xm:sqref>
            </x14:sparkline>
            <x14:sparkline>
              <xm:f>CB_Lcr!$JUO121:$JUO121</xm:f>
              <xm:sqref>JUO121</xm:sqref>
            </x14:sparkline>
            <x14:sparkline>
              <xm:f>CB_Lcr!$JUP121:$JUP121</xm:f>
              <xm:sqref>JUP121</xm:sqref>
            </x14:sparkline>
            <x14:sparkline>
              <xm:f>CB_Lcr!$JUQ121:$JUQ121</xm:f>
              <xm:sqref>JUQ121</xm:sqref>
            </x14:sparkline>
            <x14:sparkline>
              <xm:f>CB_Lcr!$JUR121:$JUR121</xm:f>
              <xm:sqref>JUR121</xm:sqref>
            </x14:sparkline>
            <x14:sparkline>
              <xm:f>CB_Lcr!$JUS121:$JUS121</xm:f>
              <xm:sqref>JUS121</xm:sqref>
            </x14:sparkline>
            <x14:sparkline>
              <xm:f>CB_Lcr!$JUT121:$JUT121</xm:f>
              <xm:sqref>JUT121</xm:sqref>
            </x14:sparkline>
            <x14:sparkline>
              <xm:f>CB_Lcr!$JUU121:$JUU121</xm:f>
              <xm:sqref>JUU121</xm:sqref>
            </x14:sparkline>
            <x14:sparkline>
              <xm:f>CB_Lcr!$JUV121:$JUV121</xm:f>
              <xm:sqref>JUV121</xm:sqref>
            </x14:sparkline>
            <x14:sparkline>
              <xm:f>CB_Lcr!$JUW121:$JUW121</xm:f>
              <xm:sqref>JUW121</xm:sqref>
            </x14:sparkline>
            <x14:sparkline>
              <xm:f>CB_Lcr!$JUX121:$JUX121</xm:f>
              <xm:sqref>JUX121</xm:sqref>
            </x14:sparkline>
            <x14:sparkline>
              <xm:f>CB_Lcr!$JUY121:$JUY121</xm:f>
              <xm:sqref>JUY121</xm:sqref>
            </x14:sparkline>
            <x14:sparkline>
              <xm:f>CB_Lcr!$JUZ121:$JUZ121</xm:f>
              <xm:sqref>JUZ121</xm:sqref>
            </x14:sparkline>
            <x14:sparkline>
              <xm:f>CB_Lcr!$JVA121:$JVA121</xm:f>
              <xm:sqref>JVA121</xm:sqref>
            </x14:sparkline>
            <x14:sparkline>
              <xm:f>CB_Lcr!$JVB121:$JVB121</xm:f>
              <xm:sqref>JVB121</xm:sqref>
            </x14:sparkline>
            <x14:sparkline>
              <xm:f>CB_Lcr!$JVC121:$JVC121</xm:f>
              <xm:sqref>JVC121</xm:sqref>
            </x14:sparkline>
            <x14:sparkline>
              <xm:f>CB_Lcr!$JVD121:$JVD121</xm:f>
              <xm:sqref>JVD121</xm:sqref>
            </x14:sparkline>
            <x14:sparkline>
              <xm:f>CB_Lcr!$JVE121:$JVE121</xm:f>
              <xm:sqref>JVE121</xm:sqref>
            </x14:sparkline>
            <x14:sparkline>
              <xm:f>CB_Lcr!$JVF121:$JVF121</xm:f>
              <xm:sqref>JVF121</xm:sqref>
            </x14:sparkline>
            <x14:sparkline>
              <xm:f>CB_Lcr!$JVG121:$JVG121</xm:f>
              <xm:sqref>JVG121</xm:sqref>
            </x14:sparkline>
            <x14:sparkline>
              <xm:f>CB_Lcr!$JVH121:$JVH121</xm:f>
              <xm:sqref>JVH121</xm:sqref>
            </x14:sparkline>
            <x14:sparkline>
              <xm:f>CB_Lcr!$JVI121:$JVI121</xm:f>
              <xm:sqref>JVI121</xm:sqref>
            </x14:sparkline>
            <x14:sparkline>
              <xm:f>CB_Lcr!$JVJ121:$JVJ121</xm:f>
              <xm:sqref>JVJ121</xm:sqref>
            </x14:sparkline>
            <x14:sparkline>
              <xm:f>CB_Lcr!$JVK121:$JVK121</xm:f>
              <xm:sqref>JVK121</xm:sqref>
            </x14:sparkline>
            <x14:sparkline>
              <xm:f>CB_Lcr!$JVL121:$JVL121</xm:f>
              <xm:sqref>JVL121</xm:sqref>
            </x14:sparkline>
            <x14:sparkline>
              <xm:f>CB_Lcr!$JVM121:$JVM121</xm:f>
              <xm:sqref>JVM121</xm:sqref>
            </x14:sparkline>
            <x14:sparkline>
              <xm:f>CB_Lcr!$JVN121:$JVN121</xm:f>
              <xm:sqref>JVN121</xm:sqref>
            </x14:sparkline>
            <x14:sparkline>
              <xm:f>CB_Lcr!$JVO121:$JVO121</xm:f>
              <xm:sqref>JVO121</xm:sqref>
            </x14:sparkline>
            <x14:sparkline>
              <xm:f>CB_Lcr!$JVP121:$JVP121</xm:f>
              <xm:sqref>JVP121</xm:sqref>
            </x14:sparkline>
            <x14:sparkline>
              <xm:f>CB_Lcr!$JVQ121:$JVQ121</xm:f>
              <xm:sqref>JVQ121</xm:sqref>
            </x14:sparkline>
            <x14:sparkline>
              <xm:f>CB_Lcr!$JVR121:$JVR121</xm:f>
              <xm:sqref>JVR121</xm:sqref>
            </x14:sparkline>
            <x14:sparkline>
              <xm:f>CB_Lcr!$JVS121:$JVS121</xm:f>
              <xm:sqref>JVS121</xm:sqref>
            </x14:sparkline>
            <x14:sparkline>
              <xm:f>CB_Lcr!$JVT121:$JVT121</xm:f>
              <xm:sqref>JVT121</xm:sqref>
            </x14:sparkline>
            <x14:sparkline>
              <xm:f>CB_Lcr!$JVU121:$JVU121</xm:f>
              <xm:sqref>JVU121</xm:sqref>
            </x14:sparkline>
            <x14:sparkline>
              <xm:f>CB_Lcr!$JVV121:$JVV121</xm:f>
              <xm:sqref>JVV121</xm:sqref>
            </x14:sparkline>
            <x14:sparkline>
              <xm:f>CB_Lcr!$JVW121:$JVW121</xm:f>
              <xm:sqref>JVW121</xm:sqref>
            </x14:sparkline>
            <x14:sparkline>
              <xm:f>CB_Lcr!$JVX121:$JVX121</xm:f>
              <xm:sqref>JVX121</xm:sqref>
            </x14:sparkline>
            <x14:sparkline>
              <xm:f>CB_Lcr!$JVY121:$JVY121</xm:f>
              <xm:sqref>JVY121</xm:sqref>
            </x14:sparkline>
            <x14:sparkline>
              <xm:f>CB_Lcr!$JVZ121:$JVZ121</xm:f>
              <xm:sqref>JVZ121</xm:sqref>
            </x14:sparkline>
            <x14:sparkline>
              <xm:f>CB_Lcr!$JWA121:$JWA121</xm:f>
              <xm:sqref>JWA121</xm:sqref>
            </x14:sparkline>
            <x14:sparkline>
              <xm:f>CB_Lcr!$JWB121:$JWB121</xm:f>
              <xm:sqref>JWB121</xm:sqref>
            </x14:sparkline>
            <x14:sparkline>
              <xm:f>CB_Lcr!$JWC121:$JWC121</xm:f>
              <xm:sqref>JWC121</xm:sqref>
            </x14:sparkline>
            <x14:sparkline>
              <xm:f>CB_Lcr!$JWD121:$JWD121</xm:f>
              <xm:sqref>JWD121</xm:sqref>
            </x14:sparkline>
            <x14:sparkline>
              <xm:f>CB_Lcr!$JWE121:$JWE121</xm:f>
              <xm:sqref>JWE121</xm:sqref>
            </x14:sparkline>
            <x14:sparkline>
              <xm:f>CB_Lcr!$JWF121:$JWF121</xm:f>
              <xm:sqref>JWF121</xm:sqref>
            </x14:sparkline>
            <x14:sparkline>
              <xm:f>CB_Lcr!$JWG121:$JWG121</xm:f>
              <xm:sqref>JWG121</xm:sqref>
            </x14:sparkline>
            <x14:sparkline>
              <xm:f>CB_Lcr!$JWH121:$JWH121</xm:f>
              <xm:sqref>JWH121</xm:sqref>
            </x14:sparkline>
            <x14:sparkline>
              <xm:f>CB_Lcr!$JWI121:$JWI121</xm:f>
              <xm:sqref>JWI121</xm:sqref>
            </x14:sparkline>
            <x14:sparkline>
              <xm:f>CB_Lcr!$JWJ121:$JWJ121</xm:f>
              <xm:sqref>JWJ121</xm:sqref>
            </x14:sparkline>
            <x14:sparkline>
              <xm:f>CB_Lcr!$JWK121:$JWK121</xm:f>
              <xm:sqref>JWK121</xm:sqref>
            </x14:sparkline>
            <x14:sparkline>
              <xm:f>CB_Lcr!$JWL121:$JWL121</xm:f>
              <xm:sqref>JWL121</xm:sqref>
            </x14:sparkline>
            <x14:sparkline>
              <xm:f>CB_Lcr!$JWM121:$JWM121</xm:f>
              <xm:sqref>JWM121</xm:sqref>
            </x14:sparkline>
            <x14:sparkline>
              <xm:f>CB_Lcr!$JWN121:$JWN121</xm:f>
              <xm:sqref>JWN121</xm:sqref>
            </x14:sparkline>
            <x14:sparkline>
              <xm:f>CB_Lcr!$JWO121:$JWO121</xm:f>
              <xm:sqref>JWO121</xm:sqref>
            </x14:sparkline>
            <x14:sparkline>
              <xm:f>CB_Lcr!$JWP121:$JWP121</xm:f>
              <xm:sqref>JWP121</xm:sqref>
            </x14:sparkline>
            <x14:sparkline>
              <xm:f>CB_Lcr!$JWQ121:$JWQ121</xm:f>
              <xm:sqref>JWQ121</xm:sqref>
            </x14:sparkline>
            <x14:sparkline>
              <xm:f>CB_Lcr!$JWR121:$JWR121</xm:f>
              <xm:sqref>JWR121</xm:sqref>
            </x14:sparkline>
            <x14:sparkline>
              <xm:f>CB_Lcr!$JWS121:$JWS121</xm:f>
              <xm:sqref>JWS121</xm:sqref>
            </x14:sparkline>
            <x14:sparkline>
              <xm:f>CB_Lcr!$JWT121:$JWT121</xm:f>
              <xm:sqref>JWT121</xm:sqref>
            </x14:sparkline>
            <x14:sparkline>
              <xm:f>CB_Lcr!$JWU121:$JWU121</xm:f>
              <xm:sqref>JWU121</xm:sqref>
            </x14:sparkline>
            <x14:sparkline>
              <xm:f>CB_Lcr!$JWV121:$JWV121</xm:f>
              <xm:sqref>JWV121</xm:sqref>
            </x14:sparkline>
            <x14:sparkline>
              <xm:f>CB_Lcr!$JWW121:$JWW121</xm:f>
              <xm:sqref>JWW121</xm:sqref>
            </x14:sparkline>
            <x14:sparkline>
              <xm:f>CB_Lcr!$JWX121:$JWX121</xm:f>
              <xm:sqref>JWX121</xm:sqref>
            </x14:sparkline>
            <x14:sparkline>
              <xm:f>CB_Lcr!$JWY121:$JWY121</xm:f>
              <xm:sqref>JWY121</xm:sqref>
            </x14:sparkline>
            <x14:sparkline>
              <xm:f>CB_Lcr!$JWZ121:$JWZ121</xm:f>
              <xm:sqref>JWZ121</xm:sqref>
            </x14:sparkline>
            <x14:sparkline>
              <xm:f>CB_Lcr!$JXA121:$JXA121</xm:f>
              <xm:sqref>JXA121</xm:sqref>
            </x14:sparkline>
            <x14:sparkline>
              <xm:f>CB_Lcr!$JXB121:$JXB121</xm:f>
              <xm:sqref>JXB121</xm:sqref>
            </x14:sparkline>
            <x14:sparkline>
              <xm:f>CB_Lcr!$JXC121:$JXC121</xm:f>
              <xm:sqref>JXC121</xm:sqref>
            </x14:sparkline>
            <x14:sparkline>
              <xm:f>CB_Lcr!$JXD121:$JXD121</xm:f>
              <xm:sqref>JXD121</xm:sqref>
            </x14:sparkline>
            <x14:sparkline>
              <xm:f>CB_Lcr!$JXE121:$JXE121</xm:f>
              <xm:sqref>JXE121</xm:sqref>
            </x14:sparkline>
            <x14:sparkline>
              <xm:f>CB_Lcr!$JXF121:$JXF121</xm:f>
              <xm:sqref>JXF121</xm:sqref>
            </x14:sparkline>
            <x14:sparkline>
              <xm:f>CB_Lcr!$JXG121:$JXG121</xm:f>
              <xm:sqref>JXG121</xm:sqref>
            </x14:sparkline>
            <x14:sparkline>
              <xm:f>CB_Lcr!$JXH121:$JXH121</xm:f>
              <xm:sqref>JXH121</xm:sqref>
            </x14:sparkline>
            <x14:sparkline>
              <xm:f>CB_Lcr!$JXI121:$JXI121</xm:f>
              <xm:sqref>JXI121</xm:sqref>
            </x14:sparkline>
            <x14:sparkline>
              <xm:f>CB_Lcr!$JXJ121:$JXJ121</xm:f>
              <xm:sqref>JXJ121</xm:sqref>
            </x14:sparkline>
            <x14:sparkline>
              <xm:f>CB_Lcr!$JXK121:$JXK121</xm:f>
              <xm:sqref>JXK121</xm:sqref>
            </x14:sparkline>
            <x14:sparkline>
              <xm:f>CB_Lcr!$JXL121:$JXL121</xm:f>
              <xm:sqref>JXL121</xm:sqref>
            </x14:sparkline>
            <x14:sparkline>
              <xm:f>CB_Lcr!$JXM121:$JXM121</xm:f>
              <xm:sqref>JXM121</xm:sqref>
            </x14:sparkline>
            <x14:sparkline>
              <xm:f>CB_Lcr!$JXN121:$JXN121</xm:f>
              <xm:sqref>JXN121</xm:sqref>
            </x14:sparkline>
            <x14:sparkline>
              <xm:f>CB_Lcr!$JXO121:$JXO121</xm:f>
              <xm:sqref>JXO121</xm:sqref>
            </x14:sparkline>
            <x14:sparkline>
              <xm:f>CB_Lcr!$JXP121:$JXP121</xm:f>
              <xm:sqref>JXP121</xm:sqref>
            </x14:sparkline>
            <x14:sparkline>
              <xm:f>CB_Lcr!$JXQ121:$JXQ121</xm:f>
              <xm:sqref>JXQ121</xm:sqref>
            </x14:sparkline>
            <x14:sparkline>
              <xm:f>CB_Lcr!$JXR121:$JXR121</xm:f>
              <xm:sqref>JXR121</xm:sqref>
            </x14:sparkline>
            <x14:sparkline>
              <xm:f>CB_Lcr!$JXS121:$JXS121</xm:f>
              <xm:sqref>JXS121</xm:sqref>
            </x14:sparkline>
            <x14:sparkline>
              <xm:f>CB_Lcr!$JXT121:$JXT121</xm:f>
              <xm:sqref>JXT121</xm:sqref>
            </x14:sparkline>
            <x14:sparkline>
              <xm:f>CB_Lcr!$JXU121:$JXU121</xm:f>
              <xm:sqref>JXU121</xm:sqref>
            </x14:sparkline>
            <x14:sparkline>
              <xm:f>CB_Lcr!$JXV121:$JXV121</xm:f>
              <xm:sqref>JXV121</xm:sqref>
            </x14:sparkline>
            <x14:sparkline>
              <xm:f>CB_Lcr!$JXW121:$JXW121</xm:f>
              <xm:sqref>JXW121</xm:sqref>
            </x14:sparkline>
            <x14:sparkline>
              <xm:f>CB_Lcr!$JXX121:$JXX121</xm:f>
              <xm:sqref>JXX121</xm:sqref>
            </x14:sparkline>
            <x14:sparkline>
              <xm:f>CB_Lcr!$JXY121:$JXY121</xm:f>
              <xm:sqref>JXY121</xm:sqref>
            </x14:sparkline>
            <x14:sparkline>
              <xm:f>CB_Lcr!$JXZ121:$JXZ121</xm:f>
              <xm:sqref>JXZ121</xm:sqref>
            </x14:sparkline>
            <x14:sparkline>
              <xm:f>CB_Lcr!$JYA121:$JYA121</xm:f>
              <xm:sqref>JYA121</xm:sqref>
            </x14:sparkline>
            <x14:sparkline>
              <xm:f>CB_Lcr!$JYB121:$JYB121</xm:f>
              <xm:sqref>JYB121</xm:sqref>
            </x14:sparkline>
            <x14:sparkline>
              <xm:f>CB_Lcr!$JYC121:$JYC121</xm:f>
              <xm:sqref>JYC121</xm:sqref>
            </x14:sparkline>
            <x14:sparkline>
              <xm:f>CB_Lcr!$JYD121:$JYD121</xm:f>
              <xm:sqref>JYD121</xm:sqref>
            </x14:sparkline>
            <x14:sparkline>
              <xm:f>CB_Lcr!$JYE121:$JYE121</xm:f>
              <xm:sqref>JYE121</xm:sqref>
            </x14:sparkline>
            <x14:sparkline>
              <xm:f>CB_Lcr!$JYF121:$JYF121</xm:f>
              <xm:sqref>JYF121</xm:sqref>
            </x14:sparkline>
            <x14:sparkline>
              <xm:f>CB_Lcr!$JYG121:$JYG121</xm:f>
              <xm:sqref>JYG121</xm:sqref>
            </x14:sparkline>
            <x14:sparkline>
              <xm:f>CB_Lcr!$JYH121:$JYH121</xm:f>
              <xm:sqref>JYH121</xm:sqref>
            </x14:sparkline>
            <x14:sparkline>
              <xm:f>CB_Lcr!$JYI121:$JYI121</xm:f>
              <xm:sqref>JYI121</xm:sqref>
            </x14:sparkline>
            <x14:sparkline>
              <xm:f>CB_Lcr!$JYJ121:$JYJ121</xm:f>
              <xm:sqref>JYJ121</xm:sqref>
            </x14:sparkline>
            <x14:sparkline>
              <xm:f>CB_Lcr!$JYK121:$JYK121</xm:f>
              <xm:sqref>JYK121</xm:sqref>
            </x14:sparkline>
            <x14:sparkline>
              <xm:f>CB_Lcr!$JYL121:$JYL121</xm:f>
              <xm:sqref>JYL121</xm:sqref>
            </x14:sparkline>
            <x14:sparkline>
              <xm:f>CB_Lcr!$JYM121:$JYM121</xm:f>
              <xm:sqref>JYM121</xm:sqref>
            </x14:sparkline>
            <x14:sparkline>
              <xm:f>CB_Lcr!$JYN121:$JYN121</xm:f>
              <xm:sqref>JYN121</xm:sqref>
            </x14:sparkline>
            <x14:sparkline>
              <xm:f>CB_Lcr!$JYO121:$JYO121</xm:f>
              <xm:sqref>JYO121</xm:sqref>
            </x14:sparkline>
            <x14:sparkline>
              <xm:f>CB_Lcr!$JYP121:$JYP121</xm:f>
              <xm:sqref>JYP121</xm:sqref>
            </x14:sparkline>
            <x14:sparkline>
              <xm:f>CB_Lcr!$JYQ121:$JYQ121</xm:f>
              <xm:sqref>JYQ121</xm:sqref>
            </x14:sparkline>
            <x14:sparkline>
              <xm:f>CB_Lcr!$JYR121:$JYR121</xm:f>
              <xm:sqref>JYR121</xm:sqref>
            </x14:sparkline>
            <x14:sparkline>
              <xm:f>CB_Lcr!$JYS121:$JYS121</xm:f>
              <xm:sqref>JYS121</xm:sqref>
            </x14:sparkline>
            <x14:sparkline>
              <xm:f>CB_Lcr!$JYT121:$JYT121</xm:f>
              <xm:sqref>JYT121</xm:sqref>
            </x14:sparkline>
            <x14:sparkline>
              <xm:f>CB_Lcr!$JYU121:$JYU121</xm:f>
              <xm:sqref>JYU121</xm:sqref>
            </x14:sparkline>
            <x14:sparkline>
              <xm:f>CB_Lcr!$JYV121:$JYV121</xm:f>
              <xm:sqref>JYV121</xm:sqref>
            </x14:sparkline>
            <x14:sparkline>
              <xm:f>CB_Lcr!$JYW121:$JYW121</xm:f>
              <xm:sqref>JYW121</xm:sqref>
            </x14:sparkline>
            <x14:sparkline>
              <xm:f>CB_Lcr!$JYX121:$JYX121</xm:f>
              <xm:sqref>JYX121</xm:sqref>
            </x14:sparkline>
            <x14:sparkline>
              <xm:f>CB_Lcr!$JYY121:$JYY121</xm:f>
              <xm:sqref>JYY121</xm:sqref>
            </x14:sparkline>
            <x14:sparkline>
              <xm:f>CB_Lcr!$JYZ121:$JYZ121</xm:f>
              <xm:sqref>JYZ121</xm:sqref>
            </x14:sparkline>
            <x14:sparkline>
              <xm:f>CB_Lcr!$JZA121:$JZA121</xm:f>
              <xm:sqref>JZA121</xm:sqref>
            </x14:sparkline>
            <x14:sparkline>
              <xm:f>CB_Lcr!$JZB121:$JZB121</xm:f>
              <xm:sqref>JZB121</xm:sqref>
            </x14:sparkline>
            <x14:sparkline>
              <xm:f>CB_Lcr!$JZC121:$JZC121</xm:f>
              <xm:sqref>JZC121</xm:sqref>
            </x14:sparkline>
            <x14:sparkline>
              <xm:f>CB_Lcr!$JZD121:$JZD121</xm:f>
              <xm:sqref>JZD121</xm:sqref>
            </x14:sparkline>
            <x14:sparkline>
              <xm:f>CB_Lcr!$JZE121:$JZE121</xm:f>
              <xm:sqref>JZE121</xm:sqref>
            </x14:sparkline>
            <x14:sparkline>
              <xm:f>CB_Lcr!$JZF121:$JZF121</xm:f>
              <xm:sqref>JZF121</xm:sqref>
            </x14:sparkline>
            <x14:sparkline>
              <xm:f>CB_Lcr!$JZG121:$JZG121</xm:f>
              <xm:sqref>JZG121</xm:sqref>
            </x14:sparkline>
            <x14:sparkline>
              <xm:f>CB_Lcr!$JZH121:$JZH121</xm:f>
              <xm:sqref>JZH121</xm:sqref>
            </x14:sparkline>
            <x14:sparkline>
              <xm:f>CB_Lcr!$JZI121:$JZI121</xm:f>
              <xm:sqref>JZI121</xm:sqref>
            </x14:sparkline>
            <x14:sparkline>
              <xm:f>CB_Lcr!$JZJ121:$JZJ121</xm:f>
              <xm:sqref>JZJ121</xm:sqref>
            </x14:sparkline>
            <x14:sparkline>
              <xm:f>CB_Lcr!$JZK121:$JZK121</xm:f>
              <xm:sqref>JZK121</xm:sqref>
            </x14:sparkline>
            <x14:sparkline>
              <xm:f>CB_Lcr!$JZL121:$JZL121</xm:f>
              <xm:sqref>JZL121</xm:sqref>
            </x14:sparkline>
            <x14:sparkline>
              <xm:f>CB_Lcr!$JZM121:$JZM121</xm:f>
              <xm:sqref>JZM121</xm:sqref>
            </x14:sparkline>
            <x14:sparkline>
              <xm:f>CB_Lcr!$JZN121:$JZN121</xm:f>
              <xm:sqref>JZN121</xm:sqref>
            </x14:sparkline>
            <x14:sparkline>
              <xm:f>CB_Lcr!$JZO121:$JZO121</xm:f>
              <xm:sqref>JZO121</xm:sqref>
            </x14:sparkline>
            <x14:sparkline>
              <xm:f>CB_Lcr!$JZP121:$JZP121</xm:f>
              <xm:sqref>JZP121</xm:sqref>
            </x14:sparkline>
            <x14:sparkline>
              <xm:f>CB_Lcr!$JZQ121:$JZQ121</xm:f>
              <xm:sqref>JZQ121</xm:sqref>
            </x14:sparkline>
            <x14:sparkline>
              <xm:f>CB_Lcr!$JZR121:$JZR121</xm:f>
              <xm:sqref>JZR121</xm:sqref>
            </x14:sparkline>
            <x14:sparkline>
              <xm:f>CB_Lcr!$JZS121:$JZS121</xm:f>
              <xm:sqref>JZS121</xm:sqref>
            </x14:sparkline>
            <x14:sparkline>
              <xm:f>CB_Lcr!$JZT121:$JZT121</xm:f>
              <xm:sqref>JZT121</xm:sqref>
            </x14:sparkline>
            <x14:sparkline>
              <xm:f>CB_Lcr!$JZU121:$JZU121</xm:f>
              <xm:sqref>JZU121</xm:sqref>
            </x14:sparkline>
            <x14:sparkline>
              <xm:f>CB_Lcr!$JZV121:$JZV121</xm:f>
              <xm:sqref>JZV121</xm:sqref>
            </x14:sparkline>
            <x14:sparkline>
              <xm:f>CB_Lcr!$JZW121:$JZW121</xm:f>
              <xm:sqref>JZW121</xm:sqref>
            </x14:sparkline>
            <x14:sparkline>
              <xm:f>CB_Lcr!$JZX121:$JZX121</xm:f>
              <xm:sqref>JZX121</xm:sqref>
            </x14:sparkline>
            <x14:sparkline>
              <xm:f>CB_Lcr!$JZY121:$JZY121</xm:f>
              <xm:sqref>JZY121</xm:sqref>
            </x14:sparkline>
            <x14:sparkline>
              <xm:f>CB_Lcr!$JZZ121:$JZZ121</xm:f>
              <xm:sqref>JZZ121</xm:sqref>
            </x14:sparkline>
            <x14:sparkline>
              <xm:f>CB_Lcr!$KAA121:$KAA121</xm:f>
              <xm:sqref>KAA121</xm:sqref>
            </x14:sparkline>
            <x14:sparkline>
              <xm:f>CB_Lcr!$KAB121:$KAB121</xm:f>
              <xm:sqref>KAB121</xm:sqref>
            </x14:sparkline>
            <x14:sparkline>
              <xm:f>CB_Lcr!$KAC121:$KAC121</xm:f>
              <xm:sqref>KAC121</xm:sqref>
            </x14:sparkline>
            <x14:sparkline>
              <xm:f>CB_Lcr!$KAD121:$KAD121</xm:f>
              <xm:sqref>KAD121</xm:sqref>
            </x14:sparkline>
            <x14:sparkline>
              <xm:f>CB_Lcr!$KAE121:$KAE121</xm:f>
              <xm:sqref>KAE121</xm:sqref>
            </x14:sparkline>
            <x14:sparkline>
              <xm:f>CB_Lcr!$KAF121:$KAF121</xm:f>
              <xm:sqref>KAF121</xm:sqref>
            </x14:sparkline>
            <x14:sparkline>
              <xm:f>CB_Lcr!$KAG121:$KAG121</xm:f>
              <xm:sqref>KAG121</xm:sqref>
            </x14:sparkline>
            <x14:sparkline>
              <xm:f>CB_Lcr!$KAH121:$KAH121</xm:f>
              <xm:sqref>KAH121</xm:sqref>
            </x14:sparkline>
            <x14:sparkline>
              <xm:f>CB_Lcr!$KAI121:$KAI121</xm:f>
              <xm:sqref>KAI121</xm:sqref>
            </x14:sparkline>
            <x14:sparkline>
              <xm:f>CB_Lcr!$KAJ121:$KAJ121</xm:f>
              <xm:sqref>KAJ121</xm:sqref>
            </x14:sparkline>
            <x14:sparkline>
              <xm:f>CB_Lcr!$KAK121:$KAK121</xm:f>
              <xm:sqref>KAK121</xm:sqref>
            </x14:sparkline>
            <x14:sparkline>
              <xm:f>CB_Lcr!$KAL121:$KAL121</xm:f>
              <xm:sqref>KAL121</xm:sqref>
            </x14:sparkline>
            <x14:sparkline>
              <xm:f>CB_Lcr!$KAM121:$KAM121</xm:f>
              <xm:sqref>KAM121</xm:sqref>
            </x14:sparkline>
            <x14:sparkline>
              <xm:f>CB_Lcr!$KAN121:$KAN121</xm:f>
              <xm:sqref>KAN121</xm:sqref>
            </x14:sparkline>
            <x14:sparkline>
              <xm:f>CB_Lcr!$KAO121:$KAO121</xm:f>
              <xm:sqref>KAO121</xm:sqref>
            </x14:sparkline>
            <x14:sparkline>
              <xm:f>CB_Lcr!$KAP121:$KAP121</xm:f>
              <xm:sqref>KAP121</xm:sqref>
            </x14:sparkline>
            <x14:sparkline>
              <xm:f>CB_Lcr!$KAQ121:$KAQ121</xm:f>
              <xm:sqref>KAQ121</xm:sqref>
            </x14:sparkline>
            <x14:sparkline>
              <xm:f>CB_Lcr!$KAR121:$KAR121</xm:f>
              <xm:sqref>KAR121</xm:sqref>
            </x14:sparkline>
            <x14:sparkline>
              <xm:f>CB_Lcr!$KAS121:$KAS121</xm:f>
              <xm:sqref>KAS121</xm:sqref>
            </x14:sparkline>
            <x14:sparkline>
              <xm:f>CB_Lcr!$KAT121:$KAT121</xm:f>
              <xm:sqref>KAT121</xm:sqref>
            </x14:sparkline>
            <x14:sparkline>
              <xm:f>CB_Lcr!$KAU121:$KAU121</xm:f>
              <xm:sqref>KAU121</xm:sqref>
            </x14:sparkline>
            <x14:sparkline>
              <xm:f>CB_Lcr!$KAV121:$KAV121</xm:f>
              <xm:sqref>KAV121</xm:sqref>
            </x14:sparkline>
            <x14:sparkline>
              <xm:f>CB_Lcr!$KAW121:$KAW121</xm:f>
              <xm:sqref>KAW121</xm:sqref>
            </x14:sparkline>
            <x14:sparkline>
              <xm:f>CB_Lcr!$KAX121:$KAX121</xm:f>
              <xm:sqref>KAX121</xm:sqref>
            </x14:sparkline>
            <x14:sparkline>
              <xm:f>CB_Lcr!$KAY121:$KAY121</xm:f>
              <xm:sqref>KAY121</xm:sqref>
            </x14:sparkline>
            <x14:sparkline>
              <xm:f>CB_Lcr!$KAZ121:$KAZ121</xm:f>
              <xm:sqref>KAZ121</xm:sqref>
            </x14:sparkline>
            <x14:sparkline>
              <xm:f>CB_Lcr!$KBA121:$KBA121</xm:f>
              <xm:sqref>KBA121</xm:sqref>
            </x14:sparkline>
            <x14:sparkline>
              <xm:f>CB_Lcr!$KBB121:$KBB121</xm:f>
              <xm:sqref>KBB121</xm:sqref>
            </x14:sparkline>
            <x14:sparkline>
              <xm:f>CB_Lcr!$KBC121:$KBC121</xm:f>
              <xm:sqref>KBC121</xm:sqref>
            </x14:sparkline>
            <x14:sparkline>
              <xm:f>CB_Lcr!$KBD121:$KBD121</xm:f>
              <xm:sqref>KBD121</xm:sqref>
            </x14:sparkline>
            <x14:sparkline>
              <xm:f>CB_Lcr!$KBE121:$KBE121</xm:f>
              <xm:sqref>KBE121</xm:sqref>
            </x14:sparkline>
            <x14:sparkline>
              <xm:f>CB_Lcr!$KBF121:$KBF121</xm:f>
              <xm:sqref>KBF121</xm:sqref>
            </x14:sparkline>
            <x14:sparkline>
              <xm:f>CB_Lcr!$KBG121:$KBG121</xm:f>
              <xm:sqref>KBG121</xm:sqref>
            </x14:sparkline>
            <x14:sparkline>
              <xm:f>CB_Lcr!$KBH121:$KBH121</xm:f>
              <xm:sqref>KBH121</xm:sqref>
            </x14:sparkline>
            <x14:sparkline>
              <xm:f>CB_Lcr!$KBI121:$KBI121</xm:f>
              <xm:sqref>KBI121</xm:sqref>
            </x14:sparkline>
            <x14:sparkline>
              <xm:f>CB_Lcr!$KBJ121:$KBJ121</xm:f>
              <xm:sqref>KBJ121</xm:sqref>
            </x14:sparkline>
            <x14:sparkline>
              <xm:f>CB_Lcr!$KBK121:$KBK121</xm:f>
              <xm:sqref>KBK121</xm:sqref>
            </x14:sparkline>
            <x14:sparkline>
              <xm:f>CB_Lcr!$KBL121:$KBL121</xm:f>
              <xm:sqref>KBL121</xm:sqref>
            </x14:sparkline>
            <x14:sparkline>
              <xm:f>CB_Lcr!$KBM121:$KBM121</xm:f>
              <xm:sqref>KBM121</xm:sqref>
            </x14:sparkline>
            <x14:sparkline>
              <xm:f>CB_Lcr!$KBN121:$KBN121</xm:f>
              <xm:sqref>KBN121</xm:sqref>
            </x14:sparkline>
            <x14:sparkline>
              <xm:f>CB_Lcr!$KBO121:$KBO121</xm:f>
              <xm:sqref>KBO121</xm:sqref>
            </x14:sparkline>
            <x14:sparkline>
              <xm:f>CB_Lcr!$KBP121:$KBP121</xm:f>
              <xm:sqref>KBP121</xm:sqref>
            </x14:sparkline>
            <x14:sparkline>
              <xm:f>CB_Lcr!$KBQ121:$KBQ121</xm:f>
              <xm:sqref>KBQ121</xm:sqref>
            </x14:sparkline>
            <x14:sparkline>
              <xm:f>CB_Lcr!$KBR121:$KBR121</xm:f>
              <xm:sqref>KBR121</xm:sqref>
            </x14:sparkline>
            <x14:sparkline>
              <xm:f>CB_Lcr!$KBS121:$KBS121</xm:f>
              <xm:sqref>KBS121</xm:sqref>
            </x14:sparkline>
            <x14:sparkline>
              <xm:f>CB_Lcr!$KBT121:$KBT121</xm:f>
              <xm:sqref>KBT121</xm:sqref>
            </x14:sparkline>
            <x14:sparkline>
              <xm:f>CB_Lcr!$KBU121:$KBU121</xm:f>
              <xm:sqref>KBU121</xm:sqref>
            </x14:sparkline>
            <x14:sparkline>
              <xm:f>CB_Lcr!$KBV121:$KBV121</xm:f>
              <xm:sqref>KBV121</xm:sqref>
            </x14:sparkline>
            <x14:sparkline>
              <xm:f>CB_Lcr!$KBW121:$KBW121</xm:f>
              <xm:sqref>KBW121</xm:sqref>
            </x14:sparkline>
            <x14:sparkline>
              <xm:f>CB_Lcr!$KBX121:$KBX121</xm:f>
              <xm:sqref>KBX121</xm:sqref>
            </x14:sparkline>
            <x14:sparkline>
              <xm:f>CB_Lcr!$KBY121:$KBY121</xm:f>
              <xm:sqref>KBY121</xm:sqref>
            </x14:sparkline>
            <x14:sparkline>
              <xm:f>CB_Lcr!$KBZ121:$KBZ121</xm:f>
              <xm:sqref>KBZ121</xm:sqref>
            </x14:sparkline>
            <x14:sparkline>
              <xm:f>CB_Lcr!$KCA121:$KCA121</xm:f>
              <xm:sqref>KCA121</xm:sqref>
            </x14:sparkline>
            <x14:sparkline>
              <xm:f>CB_Lcr!$KCB121:$KCB121</xm:f>
              <xm:sqref>KCB121</xm:sqref>
            </x14:sparkline>
            <x14:sparkline>
              <xm:f>CB_Lcr!$KCC121:$KCC121</xm:f>
              <xm:sqref>KCC121</xm:sqref>
            </x14:sparkline>
            <x14:sparkline>
              <xm:f>CB_Lcr!$KCD121:$KCD121</xm:f>
              <xm:sqref>KCD121</xm:sqref>
            </x14:sparkline>
            <x14:sparkline>
              <xm:f>CB_Lcr!$KCE121:$KCE121</xm:f>
              <xm:sqref>KCE121</xm:sqref>
            </x14:sparkline>
            <x14:sparkline>
              <xm:f>CB_Lcr!$KCF121:$KCF121</xm:f>
              <xm:sqref>KCF121</xm:sqref>
            </x14:sparkline>
            <x14:sparkline>
              <xm:f>CB_Lcr!$KCG121:$KCG121</xm:f>
              <xm:sqref>KCG121</xm:sqref>
            </x14:sparkline>
            <x14:sparkline>
              <xm:f>CB_Lcr!$KCH121:$KCH121</xm:f>
              <xm:sqref>KCH121</xm:sqref>
            </x14:sparkline>
            <x14:sparkline>
              <xm:f>CB_Lcr!$KCI121:$KCI121</xm:f>
              <xm:sqref>KCI121</xm:sqref>
            </x14:sparkline>
            <x14:sparkline>
              <xm:f>CB_Lcr!$KCJ121:$KCJ121</xm:f>
              <xm:sqref>KCJ121</xm:sqref>
            </x14:sparkline>
            <x14:sparkline>
              <xm:f>CB_Lcr!$KCK121:$KCK121</xm:f>
              <xm:sqref>KCK121</xm:sqref>
            </x14:sparkline>
            <x14:sparkline>
              <xm:f>CB_Lcr!$KCL121:$KCL121</xm:f>
              <xm:sqref>KCL121</xm:sqref>
            </x14:sparkline>
            <x14:sparkline>
              <xm:f>CB_Lcr!$KCM121:$KCM121</xm:f>
              <xm:sqref>KCM121</xm:sqref>
            </x14:sparkline>
            <x14:sparkline>
              <xm:f>CB_Lcr!$KCN121:$KCN121</xm:f>
              <xm:sqref>KCN121</xm:sqref>
            </x14:sparkline>
            <x14:sparkline>
              <xm:f>CB_Lcr!$KCO121:$KCO121</xm:f>
              <xm:sqref>KCO121</xm:sqref>
            </x14:sparkline>
            <x14:sparkline>
              <xm:f>CB_Lcr!$KCP121:$KCP121</xm:f>
              <xm:sqref>KCP121</xm:sqref>
            </x14:sparkline>
            <x14:sparkline>
              <xm:f>CB_Lcr!$KCQ121:$KCQ121</xm:f>
              <xm:sqref>KCQ121</xm:sqref>
            </x14:sparkline>
            <x14:sparkline>
              <xm:f>CB_Lcr!$KCR121:$KCR121</xm:f>
              <xm:sqref>KCR121</xm:sqref>
            </x14:sparkline>
            <x14:sparkline>
              <xm:f>CB_Lcr!$KCS121:$KCS121</xm:f>
              <xm:sqref>KCS121</xm:sqref>
            </x14:sparkline>
            <x14:sparkline>
              <xm:f>CB_Lcr!$KCT121:$KCT121</xm:f>
              <xm:sqref>KCT121</xm:sqref>
            </x14:sparkline>
            <x14:sparkline>
              <xm:f>CB_Lcr!$KCU121:$KCU121</xm:f>
              <xm:sqref>KCU121</xm:sqref>
            </x14:sparkline>
            <x14:sparkline>
              <xm:f>CB_Lcr!$KCV121:$KCV121</xm:f>
              <xm:sqref>KCV121</xm:sqref>
            </x14:sparkline>
            <x14:sparkline>
              <xm:f>CB_Lcr!$KCW121:$KCW121</xm:f>
              <xm:sqref>KCW121</xm:sqref>
            </x14:sparkline>
            <x14:sparkline>
              <xm:f>CB_Lcr!$KCX121:$KCX121</xm:f>
              <xm:sqref>KCX121</xm:sqref>
            </x14:sparkline>
            <x14:sparkline>
              <xm:f>CB_Lcr!$KCY121:$KCY121</xm:f>
              <xm:sqref>KCY121</xm:sqref>
            </x14:sparkline>
            <x14:sparkline>
              <xm:f>CB_Lcr!$KCZ121:$KCZ121</xm:f>
              <xm:sqref>KCZ121</xm:sqref>
            </x14:sparkline>
            <x14:sparkline>
              <xm:f>CB_Lcr!$KDA121:$KDA121</xm:f>
              <xm:sqref>KDA121</xm:sqref>
            </x14:sparkline>
            <x14:sparkline>
              <xm:f>CB_Lcr!$KDB121:$KDB121</xm:f>
              <xm:sqref>KDB121</xm:sqref>
            </x14:sparkline>
            <x14:sparkline>
              <xm:f>CB_Lcr!$KDC121:$KDC121</xm:f>
              <xm:sqref>KDC121</xm:sqref>
            </x14:sparkline>
            <x14:sparkline>
              <xm:f>CB_Lcr!$KDD121:$KDD121</xm:f>
              <xm:sqref>KDD121</xm:sqref>
            </x14:sparkline>
            <x14:sparkline>
              <xm:f>CB_Lcr!$KDE121:$KDE121</xm:f>
              <xm:sqref>KDE121</xm:sqref>
            </x14:sparkline>
            <x14:sparkline>
              <xm:f>CB_Lcr!$KDF121:$KDF121</xm:f>
              <xm:sqref>KDF121</xm:sqref>
            </x14:sparkline>
            <x14:sparkline>
              <xm:f>CB_Lcr!$KDG121:$KDG121</xm:f>
              <xm:sqref>KDG121</xm:sqref>
            </x14:sparkline>
            <x14:sparkline>
              <xm:f>CB_Lcr!$KDH121:$KDH121</xm:f>
              <xm:sqref>KDH121</xm:sqref>
            </x14:sparkline>
            <x14:sparkline>
              <xm:f>CB_Lcr!$KDI121:$KDI121</xm:f>
              <xm:sqref>KDI121</xm:sqref>
            </x14:sparkline>
            <x14:sparkline>
              <xm:f>CB_Lcr!$KDJ121:$KDJ121</xm:f>
              <xm:sqref>KDJ121</xm:sqref>
            </x14:sparkline>
            <x14:sparkline>
              <xm:f>CB_Lcr!$KDK121:$KDK121</xm:f>
              <xm:sqref>KDK121</xm:sqref>
            </x14:sparkline>
            <x14:sparkline>
              <xm:f>CB_Lcr!$KDL121:$KDL121</xm:f>
              <xm:sqref>KDL121</xm:sqref>
            </x14:sparkline>
            <x14:sparkline>
              <xm:f>CB_Lcr!$KDM121:$KDM121</xm:f>
              <xm:sqref>KDM121</xm:sqref>
            </x14:sparkline>
            <x14:sparkline>
              <xm:f>CB_Lcr!$KDN121:$KDN121</xm:f>
              <xm:sqref>KDN121</xm:sqref>
            </x14:sparkline>
            <x14:sparkline>
              <xm:f>CB_Lcr!$KDO121:$KDO121</xm:f>
              <xm:sqref>KDO121</xm:sqref>
            </x14:sparkline>
            <x14:sparkline>
              <xm:f>CB_Lcr!$KDP121:$KDP121</xm:f>
              <xm:sqref>KDP121</xm:sqref>
            </x14:sparkline>
            <x14:sparkline>
              <xm:f>CB_Lcr!$KDQ121:$KDQ121</xm:f>
              <xm:sqref>KDQ121</xm:sqref>
            </x14:sparkline>
            <x14:sparkline>
              <xm:f>CB_Lcr!$KDR121:$KDR121</xm:f>
              <xm:sqref>KDR121</xm:sqref>
            </x14:sparkline>
            <x14:sparkline>
              <xm:f>CB_Lcr!$KDS121:$KDS121</xm:f>
              <xm:sqref>KDS121</xm:sqref>
            </x14:sparkline>
            <x14:sparkline>
              <xm:f>CB_Lcr!$KDT121:$KDT121</xm:f>
              <xm:sqref>KDT121</xm:sqref>
            </x14:sparkline>
            <x14:sparkline>
              <xm:f>CB_Lcr!$KDU121:$KDU121</xm:f>
              <xm:sqref>KDU121</xm:sqref>
            </x14:sparkline>
            <x14:sparkline>
              <xm:f>CB_Lcr!$KDV121:$KDV121</xm:f>
              <xm:sqref>KDV121</xm:sqref>
            </x14:sparkline>
            <x14:sparkline>
              <xm:f>CB_Lcr!$KDW121:$KDW121</xm:f>
              <xm:sqref>KDW121</xm:sqref>
            </x14:sparkline>
            <x14:sparkline>
              <xm:f>CB_Lcr!$KDX121:$KDX121</xm:f>
              <xm:sqref>KDX121</xm:sqref>
            </x14:sparkline>
            <x14:sparkline>
              <xm:f>CB_Lcr!$KDY121:$KDY121</xm:f>
              <xm:sqref>KDY121</xm:sqref>
            </x14:sparkline>
            <x14:sparkline>
              <xm:f>CB_Lcr!$KDZ121:$KDZ121</xm:f>
              <xm:sqref>KDZ121</xm:sqref>
            </x14:sparkline>
            <x14:sparkline>
              <xm:f>CB_Lcr!$KEA121:$KEA121</xm:f>
              <xm:sqref>KEA121</xm:sqref>
            </x14:sparkline>
            <x14:sparkline>
              <xm:f>CB_Lcr!$KEB121:$KEB121</xm:f>
              <xm:sqref>KEB121</xm:sqref>
            </x14:sparkline>
            <x14:sparkline>
              <xm:f>CB_Lcr!$KEC121:$KEC121</xm:f>
              <xm:sqref>KEC121</xm:sqref>
            </x14:sparkline>
            <x14:sparkline>
              <xm:f>CB_Lcr!$KED121:$KED121</xm:f>
              <xm:sqref>KED121</xm:sqref>
            </x14:sparkline>
            <x14:sparkline>
              <xm:f>CB_Lcr!$KEE121:$KEE121</xm:f>
              <xm:sqref>KEE121</xm:sqref>
            </x14:sparkline>
            <x14:sparkline>
              <xm:f>CB_Lcr!$KEF121:$KEF121</xm:f>
              <xm:sqref>KEF121</xm:sqref>
            </x14:sparkline>
            <x14:sparkline>
              <xm:f>CB_Lcr!$KEG121:$KEG121</xm:f>
              <xm:sqref>KEG121</xm:sqref>
            </x14:sparkline>
            <x14:sparkline>
              <xm:f>CB_Lcr!$KEH121:$KEH121</xm:f>
              <xm:sqref>KEH121</xm:sqref>
            </x14:sparkline>
            <x14:sparkline>
              <xm:f>CB_Lcr!$KEI121:$KEI121</xm:f>
              <xm:sqref>KEI121</xm:sqref>
            </x14:sparkline>
            <x14:sparkline>
              <xm:f>CB_Lcr!$KEJ121:$KEJ121</xm:f>
              <xm:sqref>KEJ121</xm:sqref>
            </x14:sparkline>
            <x14:sparkline>
              <xm:f>CB_Lcr!$KEK121:$KEK121</xm:f>
              <xm:sqref>KEK121</xm:sqref>
            </x14:sparkline>
            <x14:sparkline>
              <xm:f>CB_Lcr!$KEL121:$KEL121</xm:f>
              <xm:sqref>KEL121</xm:sqref>
            </x14:sparkline>
            <x14:sparkline>
              <xm:f>CB_Lcr!$KEM121:$KEM121</xm:f>
              <xm:sqref>KEM121</xm:sqref>
            </x14:sparkline>
            <x14:sparkline>
              <xm:f>CB_Lcr!$KEN121:$KEN121</xm:f>
              <xm:sqref>KEN121</xm:sqref>
            </x14:sparkline>
            <x14:sparkline>
              <xm:f>CB_Lcr!$KEO121:$KEO121</xm:f>
              <xm:sqref>KEO121</xm:sqref>
            </x14:sparkline>
            <x14:sparkline>
              <xm:f>CB_Lcr!$KEP121:$KEP121</xm:f>
              <xm:sqref>KEP121</xm:sqref>
            </x14:sparkline>
            <x14:sparkline>
              <xm:f>CB_Lcr!$KEQ121:$KEQ121</xm:f>
              <xm:sqref>KEQ121</xm:sqref>
            </x14:sparkline>
            <x14:sparkline>
              <xm:f>CB_Lcr!$KER121:$KER121</xm:f>
              <xm:sqref>KER121</xm:sqref>
            </x14:sparkline>
            <x14:sparkline>
              <xm:f>CB_Lcr!$KES121:$KES121</xm:f>
              <xm:sqref>KES121</xm:sqref>
            </x14:sparkline>
            <x14:sparkline>
              <xm:f>CB_Lcr!$KET121:$KET121</xm:f>
              <xm:sqref>KET121</xm:sqref>
            </x14:sparkline>
            <x14:sparkline>
              <xm:f>CB_Lcr!$KEU121:$KEU121</xm:f>
              <xm:sqref>KEU121</xm:sqref>
            </x14:sparkline>
            <x14:sparkline>
              <xm:f>CB_Lcr!$KEV121:$KEV121</xm:f>
              <xm:sqref>KEV121</xm:sqref>
            </x14:sparkline>
            <x14:sparkline>
              <xm:f>CB_Lcr!$KEW121:$KEW121</xm:f>
              <xm:sqref>KEW121</xm:sqref>
            </x14:sparkline>
            <x14:sparkline>
              <xm:f>CB_Lcr!$KEX121:$KEX121</xm:f>
              <xm:sqref>KEX121</xm:sqref>
            </x14:sparkline>
            <x14:sparkline>
              <xm:f>CB_Lcr!$KEY121:$KEY121</xm:f>
              <xm:sqref>KEY121</xm:sqref>
            </x14:sparkline>
            <x14:sparkline>
              <xm:f>CB_Lcr!$KEZ121:$KEZ121</xm:f>
              <xm:sqref>KEZ121</xm:sqref>
            </x14:sparkline>
            <x14:sparkline>
              <xm:f>CB_Lcr!$KFA121:$KFA121</xm:f>
              <xm:sqref>KFA121</xm:sqref>
            </x14:sparkline>
            <x14:sparkline>
              <xm:f>CB_Lcr!$KFB121:$KFB121</xm:f>
              <xm:sqref>KFB121</xm:sqref>
            </x14:sparkline>
            <x14:sparkline>
              <xm:f>CB_Lcr!$KFC121:$KFC121</xm:f>
              <xm:sqref>KFC121</xm:sqref>
            </x14:sparkline>
            <x14:sparkline>
              <xm:f>CB_Lcr!$KFD121:$KFD121</xm:f>
              <xm:sqref>KFD121</xm:sqref>
            </x14:sparkline>
            <x14:sparkline>
              <xm:f>CB_Lcr!$KFE121:$KFE121</xm:f>
              <xm:sqref>KFE121</xm:sqref>
            </x14:sparkline>
            <x14:sparkline>
              <xm:f>CB_Lcr!$KFF121:$KFF121</xm:f>
              <xm:sqref>KFF121</xm:sqref>
            </x14:sparkline>
            <x14:sparkline>
              <xm:f>CB_Lcr!$KFG121:$KFG121</xm:f>
              <xm:sqref>KFG121</xm:sqref>
            </x14:sparkline>
            <x14:sparkline>
              <xm:f>CB_Lcr!$KFH121:$KFH121</xm:f>
              <xm:sqref>KFH121</xm:sqref>
            </x14:sparkline>
            <x14:sparkline>
              <xm:f>CB_Lcr!$KFI121:$KFI121</xm:f>
              <xm:sqref>KFI121</xm:sqref>
            </x14:sparkline>
            <x14:sparkline>
              <xm:f>CB_Lcr!$KFJ121:$KFJ121</xm:f>
              <xm:sqref>KFJ121</xm:sqref>
            </x14:sparkline>
            <x14:sparkline>
              <xm:f>CB_Lcr!$KFK121:$KFK121</xm:f>
              <xm:sqref>KFK121</xm:sqref>
            </x14:sparkline>
            <x14:sparkline>
              <xm:f>CB_Lcr!$KFL121:$KFL121</xm:f>
              <xm:sqref>KFL121</xm:sqref>
            </x14:sparkline>
            <x14:sparkline>
              <xm:f>CB_Lcr!$KFM121:$KFM121</xm:f>
              <xm:sqref>KFM121</xm:sqref>
            </x14:sparkline>
            <x14:sparkline>
              <xm:f>CB_Lcr!$KFN121:$KFN121</xm:f>
              <xm:sqref>KFN121</xm:sqref>
            </x14:sparkline>
            <x14:sparkline>
              <xm:f>CB_Lcr!$KFO121:$KFO121</xm:f>
              <xm:sqref>KFO121</xm:sqref>
            </x14:sparkline>
            <x14:sparkline>
              <xm:f>CB_Lcr!$KFP121:$KFP121</xm:f>
              <xm:sqref>KFP121</xm:sqref>
            </x14:sparkline>
            <x14:sparkline>
              <xm:f>CB_Lcr!$KFQ121:$KFQ121</xm:f>
              <xm:sqref>KFQ121</xm:sqref>
            </x14:sparkline>
            <x14:sparkline>
              <xm:f>CB_Lcr!$KFR121:$KFR121</xm:f>
              <xm:sqref>KFR121</xm:sqref>
            </x14:sparkline>
            <x14:sparkline>
              <xm:f>CB_Lcr!$KFS121:$KFS121</xm:f>
              <xm:sqref>KFS121</xm:sqref>
            </x14:sparkline>
            <x14:sparkline>
              <xm:f>CB_Lcr!$KFT121:$KFT121</xm:f>
              <xm:sqref>KFT121</xm:sqref>
            </x14:sparkline>
            <x14:sparkline>
              <xm:f>CB_Lcr!$KFU121:$KFU121</xm:f>
              <xm:sqref>KFU121</xm:sqref>
            </x14:sparkline>
            <x14:sparkline>
              <xm:f>CB_Lcr!$KFV121:$KFV121</xm:f>
              <xm:sqref>KFV121</xm:sqref>
            </x14:sparkline>
            <x14:sparkline>
              <xm:f>CB_Lcr!$KFW121:$KFW121</xm:f>
              <xm:sqref>KFW121</xm:sqref>
            </x14:sparkline>
            <x14:sparkline>
              <xm:f>CB_Lcr!$KFX121:$KFX121</xm:f>
              <xm:sqref>KFX121</xm:sqref>
            </x14:sparkline>
            <x14:sparkline>
              <xm:f>CB_Lcr!$KFY121:$KFY121</xm:f>
              <xm:sqref>KFY121</xm:sqref>
            </x14:sparkline>
            <x14:sparkline>
              <xm:f>CB_Lcr!$KFZ121:$KFZ121</xm:f>
              <xm:sqref>KFZ121</xm:sqref>
            </x14:sparkline>
            <x14:sparkline>
              <xm:f>CB_Lcr!$KGA121:$KGA121</xm:f>
              <xm:sqref>KGA121</xm:sqref>
            </x14:sparkline>
            <x14:sparkline>
              <xm:f>CB_Lcr!$KGB121:$KGB121</xm:f>
              <xm:sqref>KGB121</xm:sqref>
            </x14:sparkline>
            <x14:sparkline>
              <xm:f>CB_Lcr!$KGC121:$KGC121</xm:f>
              <xm:sqref>KGC121</xm:sqref>
            </x14:sparkline>
            <x14:sparkline>
              <xm:f>CB_Lcr!$KGD121:$KGD121</xm:f>
              <xm:sqref>KGD121</xm:sqref>
            </x14:sparkline>
            <x14:sparkline>
              <xm:f>CB_Lcr!$KGE121:$KGE121</xm:f>
              <xm:sqref>KGE121</xm:sqref>
            </x14:sparkline>
            <x14:sparkline>
              <xm:f>CB_Lcr!$KGF121:$KGF121</xm:f>
              <xm:sqref>KGF121</xm:sqref>
            </x14:sparkline>
            <x14:sparkline>
              <xm:f>CB_Lcr!$KGG121:$KGG121</xm:f>
              <xm:sqref>KGG121</xm:sqref>
            </x14:sparkline>
            <x14:sparkline>
              <xm:f>CB_Lcr!$KGH121:$KGH121</xm:f>
              <xm:sqref>KGH121</xm:sqref>
            </x14:sparkline>
            <x14:sparkline>
              <xm:f>CB_Lcr!$KGI121:$KGI121</xm:f>
              <xm:sqref>KGI121</xm:sqref>
            </x14:sparkline>
            <x14:sparkline>
              <xm:f>CB_Lcr!$KGJ121:$KGJ121</xm:f>
              <xm:sqref>KGJ121</xm:sqref>
            </x14:sparkline>
            <x14:sparkline>
              <xm:f>CB_Lcr!$KGK121:$KGK121</xm:f>
              <xm:sqref>KGK121</xm:sqref>
            </x14:sparkline>
            <x14:sparkline>
              <xm:f>CB_Lcr!$KGL121:$KGL121</xm:f>
              <xm:sqref>KGL121</xm:sqref>
            </x14:sparkline>
            <x14:sparkline>
              <xm:f>CB_Lcr!$KGM121:$KGM121</xm:f>
              <xm:sqref>KGM121</xm:sqref>
            </x14:sparkline>
            <x14:sparkline>
              <xm:f>CB_Lcr!$KGN121:$KGN121</xm:f>
              <xm:sqref>KGN121</xm:sqref>
            </x14:sparkline>
            <x14:sparkline>
              <xm:f>CB_Lcr!$KGO121:$KGO121</xm:f>
              <xm:sqref>KGO121</xm:sqref>
            </x14:sparkline>
            <x14:sparkline>
              <xm:f>CB_Lcr!$KGP121:$KGP121</xm:f>
              <xm:sqref>KGP121</xm:sqref>
            </x14:sparkline>
            <x14:sparkline>
              <xm:f>CB_Lcr!$KGQ121:$KGQ121</xm:f>
              <xm:sqref>KGQ121</xm:sqref>
            </x14:sparkline>
            <x14:sparkline>
              <xm:f>CB_Lcr!$KGR121:$KGR121</xm:f>
              <xm:sqref>KGR121</xm:sqref>
            </x14:sparkline>
            <x14:sparkline>
              <xm:f>CB_Lcr!$KGS121:$KGS121</xm:f>
              <xm:sqref>KGS121</xm:sqref>
            </x14:sparkline>
            <x14:sparkline>
              <xm:f>CB_Lcr!$KGT121:$KGT121</xm:f>
              <xm:sqref>KGT121</xm:sqref>
            </x14:sparkline>
            <x14:sparkline>
              <xm:f>CB_Lcr!$KGU121:$KGU121</xm:f>
              <xm:sqref>KGU121</xm:sqref>
            </x14:sparkline>
            <x14:sparkline>
              <xm:f>CB_Lcr!$KGV121:$KGV121</xm:f>
              <xm:sqref>KGV121</xm:sqref>
            </x14:sparkline>
            <x14:sparkline>
              <xm:f>CB_Lcr!$KGW121:$KGW121</xm:f>
              <xm:sqref>KGW121</xm:sqref>
            </x14:sparkline>
            <x14:sparkline>
              <xm:f>CB_Lcr!$KGX121:$KGX121</xm:f>
              <xm:sqref>KGX121</xm:sqref>
            </x14:sparkline>
            <x14:sparkline>
              <xm:f>CB_Lcr!$KGY121:$KGY121</xm:f>
              <xm:sqref>KGY121</xm:sqref>
            </x14:sparkline>
            <x14:sparkline>
              <xm:f>CB_Lcr!$KGZ121:$KGZ121</xm:f>
              <xm:sqref>KGZ121</xm:sqref>
            </x14:sparkline>
            <x14:sparkline>
              <xm:f>CB_Lcr!$KHA121:$KHA121</xm:f>
              <xm:sqref>KHA121</xm:sqref>
            </x14:sparkline>
            <x14:sparkline>
              <xm:f>CB_Lcr!$KHB121:$KHB121</xm:f>
              <xm:sqref>KHB121</xm:sqref>
            </x14:sparkline>
            <x14:sparkline>
              <xm:f>CB_Lcr!$KHC121:$KHC121</xm:f>
              <xm:sqref>KHC121</xm:sqref>
            </x14:sparkline>
            <x14:sparkline>
              <xm:f>CB_Lcr!$KHD121:$KHD121</xm:f>
              <xm:sqref>KHD121</xm:sqref>
            </x14:sparkline>
            <x14:sparkline>
              <xm:f>CB_Lcr!$KHE121:$KHE121</xm:f>
              <xm:sqref>KHE121</xm:sqref>
            </x14:sparkline>
            <x14:sparkline>
              <xm:f>CB_Lcr!$KHF121:$KHF121</xm:f>
              <xm:sqref>KHF121</xm:sqref>
            </x14:sparkline>
            <x14:sparkline>
              <xm:f>CB_Lcr!$KHG121:$KHG121</xm:f>
              <xm:sqref>KHG121</xm:sqref>
            </x14:sparkline>
            <x14:sparkline>
              <xm:f>CB_Lcr!$KHH121:$KHH121</xm:f>
              <xm:sqref>KHH121</xm:sqref>
            </x14:sparkline>
            <x14:sparkline>
              <xm:f>CB_Lcr!$KHI121:$KHI121</xm:f>
              <xm:sqref>KHI121</xm:sqref>
            </x14:sparkline>
            <x14:sparkline>
              <xm:f>CB_Lcr!$KHJ121:$KHJ121</xm:f>
              <xm:sqref>KHJ121</xm:sqref>
            </x14:sparkline>
            <x14:sparkline>
              <xm:f>CB_Lcr!$KHK121:$KHK121</xm:f>
              <xm:sqref>KHK121</xm:sqref>
            </x14:sparkline>
            <x14:sparkline>
              <xm:f>CB_Lcr!$KHL121:$KHL121</xm:f>
              <xm:sqref>KHL121</xm:sqref>
            </x14:sparkline>
            <x14:sparkline>
              <xm:f>CB_Lcr!$KHM121:$KHM121</xm:f>
              <xm:sqref>KHM121</xm:sqref>
            </x14:sparkline>
            <x14:sparkline>
              <xm:f>CB_Lcr!$KHN121:$KHN121</xm:f>
              <xm:sqref>KHN121</xm:sqref>
            </x14:sparkline>
            <x14:sparkline>
              <xm:f>CB_Lcr!$KHO121:$KHO121</xm:f>
              <xm:sqref>KHO121</xm:sqref>
            </x14:sparkline>
            <x14:sparkline>
              <xm:f>CB_Lcr!$KHP121:$KHP121</xm:f>
              <xm:sqref>KHP121</xm:sqref>
            </x14:sparkline>
            <x14:sparkline>
              <xm:f>CB_Lcr!$KHQ121:$KHQ121</xm:f>
              <xm:sqref>KHQ121</xm:sqref>
            </x14:sparkline>
            <x14:sparkline>
              <xm:f>CB_Lcr!$KHR121:$KHR121</xm:f>
              <xm:sqref>KHR121</xm:sqref>
            </x14:sparkline>
            <x14:sparkline>
              <xm:f>CB_Lcr!$KHS121:$KHS121</xm:f>
              <xm:sqref>KHS121</xm:sqref>
            </x14:sparkline>
            <x14:sparkline>
              <xm:f>CB_Lcr!$KHT121:$KHT121</xm:f>
              <xm:sqref>KHT121</xm:sqref>
            </x14:sparkline>
            <x14:sparkline>
              <xm:f>CB_Lcr!$KHU121:$KHU121</xm:f>
              <xm:sqref>KHU121</xm:sqref>
            </x14:sparkline>
            <x14:sparkline>
              <xm:f>CB_Lcr!$KHV121:$KHV121</xm:f>
              <xm:sqref>KHV121</xm:sqref>
            </x14:sparkline>
            <x14:sparkline>
              <xm:f>CB_Lcr!$KHW121:$KHW121</xm:f>
              <xm:sqref>KHW121</xm:sqref>
            </x14:sparkline>
            <x14:sparkline>
              <xm:f>CB_Lcr!$KHX121:$KHX121</xm:f>
              <xm:sqref>KHX121</xm:sqref>
            </x14:sparkline>
            <x14:sparkline>
              <xm:f>CB_Lcr!$KHY121:$KHY121</xm:f>
              <xm:sqref>KHY121</xm:sqref>
            </x14:sparkline>
            <x14:sparkline>
              <xm:f>CB_Lcr!$KHZ121:$KHZ121</xm:f>
              <xm:sqref>KHZ121</xm:sqref>
            </x14:sparkline>
            <x14:sparkline>
              <xm:f>CB_Lcr!$KIA121:$KIA121</xm:f>
              <xm:sqref>KIA121</xm:sqref>
            </x14:sparkline>
            <x14:sparkline>
              <xm:f>CB_Lcr!$KIB121:$KIB121</xm:f>
              <xm:sqref>KIB121</xm:sqref>
            </x14:sparkline>
            <x14:sparkline>
              <xm:f>CB_Lcr!$KIC121:$KIC121</xm:f>
              <xm:sqref>KIC121</xm:sqref>
            </x14:sparkline>
            <x14:sparkline>
              <xm:f>CB_Lcr!$KID121:$KID121</xm:f>
              <xm:sqref>KID121</xm:sqref>
            </x14:sparkline>
            <x14:sparkline>
              <xm:f>CB_Lcr!$KIE121:$KIE121</xm:f>
              <xm:sqref>KIE121</xm:sqref>
            </x14:sparkline>
            <x14:sparkline>
              <xm:f>CB_Lcr!$KIF121:$KIF121</xm:f>
              <xm:sqref>KIF121</xm:sqref>
            </x14:sparkline>
            <x14:sparkline>
              <xm:f>CB_Lcr!$KIG121:$KIG121</xm:f>
              <xm:sqref>KIG121</xm:sqref>
            </x14:sparkline>
            <x14:sparkline>
              <xm:f>CB_Lcr!$KIH121:$KIH121</xm:f>
              <xm:sqref>KIH121</xm:sqref>
            </x14:sparkline>
            <x14:sparkline>
              <xm:f>CB_Lcr!$KII121:$KII121</xm:f>
              <xm:sqref>KII121</xm:sqref>
            </x14:sparkline>
            <x14:sparkline>
              <xm:f>CB_Lcr!$KIJ121:$KIJ121</xm:f>
              <xm:sqref>KIJ121</xm:sqref>
            </x14:sparkline>
            <x14:sparkline>
              <xm:f>CB_Lcr!$KIK121:$KIK121</xm:f>
              <xm:sqref>KIK121</xm:sqref>
            </x14:sparkline>
            <x14:sparkline>
              <xm:f>CB_Lcr!$KIL121:$KIL121</xm:f>
              <xm:sqref>KIL121</xm:sqref>
            </x14:sparkline>
            <x14:sparkline>
              <xm:f>CB_Lcr!$KIM121:$KIM121</xm:f>
              <xm:sqref>KIM121</xm:sqref>
            </x14:sparkline>
            <x14:sparkline>
              <xm:f>CB_Lcr!$KIN121:$KIN121</xm:f>
              <xm:sqref>KIN121</xm:sqref>
            </x14:sparkline>
            <x14:sparkline>
              <xm:f>CB_Lcr!$KIO121:$KIO121</xm:f>
              <xm:sqref>KIO121</xm:sqref>
            </x14:sparkline>
            <x14:sparkline>
              <xm:f>CB_Lcr!$KIP121:$KIP121</xm:f>
              <xm:sqref>KIP121</xm:sqref>
            </x14:sparkline>
            <x14:sparkline>
              <xm:f>CB_Lcr!$KIQ121:$KIQ121</xm:f>
              <xm:sqref>KIQ121</xm:sqref>
            </x14:sparkline>
            <x14:sparkline>
              <xm:f>CB_Lcr!$KIR121:$KIR121</xm:f>
              <xm:sqref>KIR121</xm:sqref>
            </x14:sparkline>
            <x14:sparkline>
              <xm:f>CB_Lcr!$KIS121:$KIS121</xm:f>
              <xm:sqref>KIS121</xm:sqref>
            </x14:sparkline>
            <x14:sparkline>
              <xm:f>CB_Lcr!$KIT121:$KIT121</xm:f>
              <xm:sqref>KIT121</xm:sqref>
            </x14:sparkline>
            <x14:sparkline>
              <xm:f>CB_Lcr!$KIU121:$KIU121</xm:f>
              <xm:sqref>KIU121</xm:sqref>
            </x14:sparkline>
            <x14:sparkline>
              <xm:f>CB_Lcr!$KIV121:$KIV121</xm:f>
              <xm:sqref>KIV121</xm:sqref>
            </x14:sparkline>
            <x14:sparkline>
              <xm:f>CB_Lcr!$KIW121:$KIW121</xm:f>
              <xm:sqref>KIW121</xm:sqref>
            </x14:sparkline>
            <x14:sparkline>
              <xm:f>CB_Lcr!$KIX121:$KIX121</xm:f>
              <xm:sqref>KIX121</xm:sqref>
            </x14:sparkline>
            <x14:sparkline>
              <xm:f>CB_Lcr!$KIY121:$KIY121</xm:f>
              <xm:sqref>KIY121</xm:sqref>
            </x14:sparkline>
            <x14:sparkline>
              <xm:f>CB_Lcr!$KIZ121:$KIZ121</xm:f>
              <xm:sqref>KIZ121</xm:sqref>
            </x14:sparkline>
            <x14:sparkline>
              <xm:f>CB_Lcr!$KJA121:$KJA121</xm:f>
              <xm:sqref>KJA121</xm:sqref>
            </x14:sparkline>
            <x14:sparkline>
              <xm:f>CB_Lcr!$KJB121:$KJB121</xm:f>
              <xm:sqref>KJB121</xm:sqref>
            </x14:sparkline>
            <x14:sparkline>
              <xm:f>CB_Lcr!$KJC121:$KJC121</xm:f>
              <xm:sqref>KJC121</xm:sqref>
            </x14:sparkline>
            <x14:sparkline>
              <xm:f>CB_Lcr!$KJD121:$KJD121</xm:f>
              <xm:sqref>KJD121</xm:sqref>
            </x14:sparkline>
            <x14:sparkline>
              <xm:f>CB_Lcr!$KJE121:$KJE121</xm:f>
              <xm:sqref>KJE121</xm:sqref>
            </x14:sparkline>
            <x14:sparkline>
              <xm:f>CB_Lcr!$KJF121:$KJF121</xm:f>
              <xm:sqref>KJF121</xm:sqref>
            </x14:sparkline>
            <x14:sparkline>
              <xm:f>CB_Lcr!$KJG121:$KJG121</xm:f>
              <xm:sqref>KJG121</xm:sqref>
            </x14:sparkline>
            <x14:sparkline>
              <xm:f>CB_Lcr!$KJH121:$KJH121</xm:f>
              <xm:sqref>KJH121</xm:sqref>
            </x14:sparkline>
            <x14:sparkline>
              <xm:f>CB_Lcr!$KJI121:$KJI121</xm:f>
              <xm:sqref>KJI121</xm:sqref>
            </x14:sparkline>
            <x14:sparkline>
              <xm:f>CB_Lcr!$KJJ121:$KJJ121</xm:f>
              <xm:sqref>KJJ121</xm:sqref>
            </x14:sparkline>
            <x14:sparkline>
              <xm:f>CB_Lcr!$KJK121:$KJK121</xm:f>
              <xm:sqref>KJK121</xm:sqref>
            </x14:sparkline>
            <x14:sparkline>
              <xm:f>CB_Lcr!$KJL121:$KJL121</xm:f>
              <xm:sqref>KJL121</xm:sqref>
            </x14:sparkline>
            <x14:sparkline>
              <xm:f>CB_Lcr!$KJM121:$KJM121</xm:f>
              <xm:sqref>KJM121</xm:sqref>
            </x14:sparkline>
            <x14:sparkline>
              <xm:f>CB_Lcr!$KJN121:$KJN121</xm:f>
              <xm:sqref>KJN121</xm:sqref>
            </x14:sparkline>
            <x14:sparkline>
              <xm:f>CB_Lcr!$KJO121:$KJO121</xm:f>
              <xm:sqref>KJO121</xm:sqref>
            </x14:sparkline>
            <x14:sparkline>
              <xm:f>CB_Lcr!$KJP121:$KJP121</xm:f>
              <xm:sqref>KJP121</xm:sqref>
            </x14:sparkline>
            <x14:sparkline>
              <xm:f>CB_Lcr!$KJQ121:$KJQ121</xm:f>
              <xm:sqref>KJQ121</xm:sqref>
            </x14:sparkline>
            <x14:sparkline>
              <xm:f>CB_Lcr!$KJR121:$KJR121</xm:f>
              <xm:sqref>KJR121</xm:sqref>
            </x14:sparkline>
            <x14:sparkline>
              <xm:f>CB_Lcr!$KJS121:$KJS121</xm:f>
              <xm:sqref>KJS121</xm:sqref>
            </x14:sparkline>
            <x14:sparkline>
              <xm:f>CB_Lcr!$KJT121:$KJT121</xm:f>
              <xm:sqref>KJT121</xm:sqref>
            </x14:sparkline>
            <x14:sparkline>
              <xm:f>CB_Lcr!$KJU121:$KJU121</xm:f>
              <xm:sqref>KJU121</xm:sqref>
            </x14:sparkline>
            <x14:sparkline>
              <xm:f>CB_Lcr!$KJV121:$KJV121</xm:f>
              <xm:sqref>KJV121</xm:sqref>
            </x14:sparkline>
            <x14:sparkline>
              <xm:f>CB_Lcr!$KJW121:$KJW121</xm:f>
              <xm:sqref>KJW121</xm:sqref>
            </x14:sparkline>
            <x14:sparkline>
              <xm:f>CB_Lcr!$KJX121:$KJX121</xm:f>
              <xm:sqref>KJX121</xm:sqref>
            </x14:sparkline>
            <x14:sparkline>
              <xm:f>CB_Lcr!$KJY121:$KJY121</xm:f>
              <xm:sqref>KJY121</xm:sqref>
            </x14:sparkline>
            <x14:sparkline>
              <xm:f>CB_Lcr!$KJZ121:$KJZ121</xm:f>
              <xm:sqref>KJZ121</xm:sqref>
            </x14:sparkline>
            <x14:sparkline>
              <xm:f>CB_Lcr!$KKA121:$KKA121</xm:f>
              <xm:sqref>KKA121</xm:sqref>
            </x14:sparkline>
            <x14:sparkline>
              <xm:f>CB_Lcr!$KKB121:$KKB121</xm:f>
              <xm:sqref>KKB121</xm:sqref>
            </x14:sparkline>
            <x14:sparkline>
              <xm:f>CB_Lcr!$KKC121:$KKC121</xm:f>
              <xm:sqref>KKC121</xm:sqref>
            </x14:sparkline>
            <x14:sparkline>
              <xm:f>CB_Lcr!$KKD121:$KKD121</xm:f>
              <xm:sqref>KKD121</xm:sqref>
            </x14:sparkline>
            <x14:sparkline>
              <xm:f>CB_Lcr!$KKE121:$KKE121</xm:f>
              <xm:sqref>KKE121</xm:sqref>
            </x14:sparkline>
            <x14:sparkline>
              <xm:f>CB_Lcr!$KKF121:$KKF121</xm:f>
              <xm:sqref>KKF121</xm:sqref>
            </x14:sparkline>
            <x14:sparkline>
              <xm:f>CB_Lcr!$KKG121:$KKG121</xm:f>
              <xm:sqref>KKG121</xm:sqref>
            </x14:sparkline>
            <x14:sparkline>
              <xm:f>CB_Lcr!$KKH121:$KKH121</xm:f>
              <xm:sqref>KKH121</xm:sqref>
            </x14:sparkline>
            <x14:sparkline>
              <xm:f>CB_Lcr!$KKI121:$KKI121</xm:f>
              <xm:sqref>KKI121</xm:sqref>
            </x14:sparkline>
            <x14:sparkline>
              <xm:f>CB_Lcr!$KKJ121:$KKJ121</xm:f>
              <xm:sqref>KKJ121</xm:sqref>
            </x14:sparkline>
            <x14:sparkline>
              <xm:f>CB_Lcr!$KKK121:$KKK121</xm:f>
              <xm:sqref>KKK121</xm:sqref>
            </x14:sparkline>
            <x14:sparkline>
              <xm:f>CB_Lcr!$KKL121:$KKL121</xm:f>
              <xm:sqref>KKL121</xm:sqref>
            </x14:sparkline>
            <x14:sparkline>
              <xm:f>CB_Lcr!$KKM121:$KKM121</xm:f>
              <xm:sqref>KKM121</xm:sqref>
            </x14:sparkline>
            <x14:sparkline>
              <xm:f>CB_Lcr!$KKN121:$KKN121</xm:f>
              <xm:sqref>KKN121</xm:sqref>
            </x14:sparkline>
            <x14:sparkline>
              <xm:f>CB_Lcr!$KKO121:$KKO121</xm:f>
              <xm:sqref>KKO121</xm:sqref>
            </x14:sparkline>
            <x14:sparkline>
              <xm:f>CB_Lcr!$KKP121:$KKP121</xm:f>
              <xm:sqref>KKP121</xm:sqref>
            </x14:sparkline>
            <x14:sparkline>
              <xm:f>CB_Lcr!$KKQ121:$KKQ121</xm:f>
              <xm:sqref>KKQ121</xm:sqref>
            </x14:sparkline>
            <x14:sparkline>
              <xm:f>CB_Lcr!$KKR121:$KKR121</xm:f>
              <xm:sqref>KKR121</xm:sqref>
            </x14:sparkline>
            <x14:sparkline>
              <xm:f>CB_Lcr!$KKS121:$KKS121</xm:f>
              <xm:sqref>KKS121</xm:sqref>
            </x14:sparkline>
            <x14:sparkline>
              <xm:f>CB_Lcr!$KKT121:$KKT121</xm:f>
              <xm:sqref>KKT121</xm:sqref>
            </x14:sparkline>
            <x14:sparkline>
              <xm:f>CB_Lcr!$KKU121:$KKU121</xm:f>
              <xm:sqref>KKU121</xm:sqref>
            </x14:sparkline>
            <x14:sparkline>
              <xm:f>CB_Lcr!$KKV121:$KKV121</xm:f>
              <xm:sqref>KKV121</xm:sqref>
            </x14:sparkline>
            <x14:sparkline>
              <xm:f>CB_Lcr!$KKW121:$KKW121</xm:f>
              <xm:sqref>KKW121</xm:sqref>
            </x14:sparkline>
            <x14:sparkline>
              <xm:f>CB_Lcr!$KKX121:$KKX121</xm:f>
              <xm:sqref>KKX121</xm:sqref>
            </x14:sparkline>
            <x14:sparkline>
              <xm:f>CB_Lcr!$KKY121:$KKY121</xm:f>
              <xm:sqref>KKY121</xm:sqref>
            </x14:sparkline>
            <x14:sparkline>
              <xm:f>CB_Lcr!$KKZ121:$KKZ121</xm:f>
              <xm:sqref>KKZ121</xm:sqref>
            </x14:sparkline>
            <x14:sparkline>
              <xm:f>CB_Lcr!$KLA121:$KLA121</xm:f>
              <xm:sqref>KLA121</xm:sqref>
            </x14:sparkline>
            <x14:sparkline>
              <xm:f>CB_Lcr!$KLB121:$KLB121</xm:f>
              <xm:sqref>KLB121</xm:sqref>
            </x14:sparkline>
            <x14:sparkline>
              <xm:f>CB_Lcr!$KLC121:$KLC121</xm:f>
              <xm:sqref>KLC121</xm:sqref>
            </x14:sparkline>
            <x14:sparkline>
              <xm:f>CB_Lcr!$KLD121:$KLD121</xm:f>
              <xm:sqref>KLD121</xm:sqref>
            </x14:sparkline>
            <x14:sparkline>
              <xm:f>CB_Lcr!$KLE121:$KLE121</xm:f>
              <xm:sqref>KLE121</xm:sqref>
            </x14:sparkline>
            <x14:sparkline>
              <xm:f>CB_Lcr!$KLF121:$KLF121</xm:f>
              <xm:sqref>KLF121</xm:sqref>
            </x14:sparkline>
            <x14:sparkline>
              <xm:f>CB_Lcr!$KLG121:$KLG121</xm:f>
              <xm:sqref>KLG121</xm:sqref>
            </x14:sparkline>
            <x14:sparkline>
              <xm:f>CB_Lcr!$KLH121:$KLH121</xm:f>
              <xm:sqref>KLH121</xm:sqref>
            </x14:sparkline>
            <x14:sparkline>
              <xm:f>CB_Lcr!$KLI121:$KLI121</xm:f>
              <xm:sqref>KLI121</xm:sqref>
            </x14:sparkline>
            <x14:sparkline>
              <xm:f>CB_Lcr!$KLJ121:$KLJ121</xm:f>
              <xm:sqref>KLJ121</xm:sqref>
            </x14:sparkline>
            <x14:sparkline>
              <xm:f>CB_Lcr!$KLK121:$KLK121</xm:f>
              <xm:sqref>KLK121</xm:sqref>
            </x14:sparkline>
            <x14:sparkline>
              <xm:f>CB_Lcr!$KLL121:$KLL121</xm:f>
              <xm:sqref>KLL121</xm:sqref>
            </x14:sparkline>
            <x14:sparkline>
              <xm:f>CB_Lcr!$KLM121:$KLM121</xm:f>
              <xm:sqref>KLM121</xm:sqref>
            </x14:sparkline>
            <x14:sparkline>
              <xm:f>CB_Lcr!$KLN121:$KLN121</xm:f>
              <xm:sqref>KLN121</xm:sqref>
            </x14:sparkline>
            <x14:sparkline>
              <xm:f>CB_Lcr!$KLO121:$KLO121</xm:f>
              <xm:sqref>KLO121</xm:sqref>
            </x14:sparkline>
            <x14:sparkline>
              <xm:f>CB_Lcr!$KLP121:$KLP121</xm:f>
              <xm:sqref>KLP121</xm:sqref>
            </x14:sparkline>
            <x14:sparkline>
              <xm:f>CB_Lcr!$KLQ121:$KLQ121</xm:f>
              <xm:sqref>KLQ121</xm:sqref>
            </x14:sparkline>
            <x14:sparkline>
              <xm:f>CB_Lcr!$KLR121:$KLR121</xm:f>
              <xm:sqref>KLR121</xm:sqref>
            </x14:sparkline>
            <x14:sparkline>
              <xm:f>CB_Lcr!$KLS121:$KLS121</xm:f>
              <xm:sqref>KLS121</xm:sqref>
            </x14:sparkline>
            <x14:sparkline>
              <xm:f>CB_Lcr!$KLT121:$KLT121</xm:f>
              <xm:sqref>KLT121</xm:sqref>
            </x14:sparkline>
            <x14:sparkline>
              <xm:f>CB_Lcr!$KLU121:$KLU121</xm:f>
              <xm:sqref>KLU121</xm:sqref>
            </x14:sparkline>
            <x14:sparkline>
              <xm:f>CB_Lcr!$KLV121:$KLV121</xm:f>
              <xm:sqref>KLV121</xm:sqref>
            </x14:sparkline>
            <x14:sparkline>
              <xm:f>CB_Lcr!$KLW121:$KLW121</xm:f>
              <xm:sqref>KLW121</xm:sqref>
            </x14:sparkline>
            <x14:sparkline>
              <xm:f>CB_Lcr!$KLX121:$KLX121</xm:f>
              <xm:sqref>KLX121</xm:sqref>
            </x14:sparkline>
            <x14:sparkline>
              <xm:f>CB_Lcr!$KLY121:$KLY121</xm:f>
              <xm:sqref>KLY121</xm:sqref>
            </x14:sparkline>
            <x14:sparkline>
              <xm:f>CB_Lcr!$KLZ121:$KLZ121</xm:f>
              <xm:sqref>KLZ121</xm:sqref>
            </x14:sparkline>
            <x14:sparkline>
              <xm:f>CB_Lcr!$KMA121:$KMA121</xm:f>
              <xm:sqref>KMA121</xm:sqref>
            </x14:sparkline>
            <x14:sparkline>
              <xm:f>CB_Lcr!$KMB121:$KMB121</xm:f>
              <xm:sqref>KMB121</xm:sqref>
            </x14:sparkline>
            <x14:sparkline>
              <xm:f>CB_Lcr!$KMC121:$KMC121</xm:f>
              <xm:sqref>KMC121</xm:sqref>
            </x14:sparkline>
            <x14:sparkline>
              <xm:f>CB_Lcr!$KMD121:$KMD121</xm:f>
              <xm:sqref>KMD121</xm:sqref>
            </x14:sparkline>
            <x14:sparkline>
              <xm:f>CB_Lcr!$KME121:$KME121</xm:f>
              <xm:sqref>KME121</xm:sqref>
            </x14:sparkline>
            <x14:sparkline>
              <xm:f>CB_Lcr!$KMF121:$KMF121</xm:f>
              <xm:sqref>KMF121</xm:sqref>
            </x14:sparkline>
            <x14:sparkline>
              <xm:f>CB_Lcr!$KMG121:$KMG121</xm:f>
              <xm:sqref>KMG121</xm:sqref>
            </x14:sparkline>
            <x14:sparkline>
              <xm:f>CB_Lcr!$KMH121:$KMH121</xm:f>
              <xm:sqref>KMH121</xm:sqref>
            </x14:sparkline>
            <x14:sparkline>
              <xm:f>CB_Lcr!$KMI121:$KMI121</xm:f>
              <xm:sqref>KMI121</xm:sqref>
            </x14:sparkline>
            <x14:sparkline>
              <xm:f>CB_Lcr!$KMJ121:$KMJ121</xm:f>
              <xm:sqref>KMJ121</xm:sqref>
            </x14:sparkline>
            <x14:sparkline>
              <xm:f>CB_Lcr!$KMK121:$KMK121</xm:f>
              <xm:sqref>KMK121</xm:sqref>
            </x14:sparkline>
            <x14:sparkline>
              <xm:f>CB_Lcr!$KML121:$KML121</xm:f>
              <xm:sqref>KML121</xm:sqref>
            </x14:sparkline>
            <x14:sparkline>
              <xm:f>CB_Lcr!$KMM121:$KMM121</xm:f>
              <xm:sqref>KMM121</xm:sqref>
            </x14:sparkline>
            <x14:sparkline>
              <xm:f>CB_Lcr!$KMN121:$KMN121</xm:f>
              <xm:sqref>KMN121</xm:sqref>
            </x14:sparkline>
            <x14:sparkline>
              <xm:f>CB_Lcr!$KMO121:$KMO121</xm:f>
              <xm:sqref>KMO121</xm:sqref>
            </x14:sparkline>
            <x14:sparkline>
              <xm:f>CB_Lcr!$KMP121:$KMP121</xm:f>
              <xm:sqref>KMP121</xm:sqref>
            </x14:sparkline>
            <x14:sparkline>
              <xm:f>CB_Lcr!$KMQ121:$KMQ121</xm:f>
              <xm:sqref>KMQ121</xm:sqref>
            </x14:sparkline>
            <x14:sparkline>
              <xm:f>CB_Lcr!$KMR121:$KMR121</xm:f>
              <xm:sqref>KMR121</xm:sqref>
            </x14:sparkline>
            <x14:sparkline>
              <xm:f>CB_Lcr!$KMS121:$KMS121</xm:f>
              <xm:sqref>KMS121</xm:sqref>
            </x14:sparkline>
            <x14:sparkline>
              <xm:f>CB_Lcr!$KMT121:$KMT121</xm:f>
              <xm:sqref>KMT121</xm:sqref>
            </x14:sparkline>
            <x14:sparkline>
              <xm:f>CB_Lcr!$KMU121:$KMU121</xm:f>
              <xm:sqref>KMU121</xm:sqref>
            </x14:sparkline>
            <x14:sparkline>
              <xm:f>CB_Lcr!$KMV121:$KMV121</xm:f>
              <xm:sqref>KMV121</xm:sqref>
            </x14:sparkline>
            <x14:sparkline>
              <xm:f>CB_Lcr!$KMW121:$KMW121</xm:f>
              <xm:sqref>KMW121</xm:sqref>
            </x14:sparkline>
            <x14:sparkline>
              <xm:f>CB_Lcr!$KMX121:$KMX121</xm:f>
              <xm:sqref>KMX121</xm:sqref>
            </x14:sparkline>
            <x14:sparkline>
              <xm:f>CB_Lcr!$KMY121:$KMY121</xm:f>
              <xm:sqref>KMY121</xm:sqref>
            </x14:sparkline>
            <x14:sparkline>
              <xm:f>CB_Lcr!$KMZ121:$KMZ121</xm:f>
              <xm:sqref>KMZ121</xm:sqref>
            </x14:sparkline>
            <x14:sparkline>
              <xm:f>CB_Lcr!$KNA121:$KNA121</xm:f>
              <xm:sqref>KNA121</xm:sqref>
            </x14:sparkline>
            <x14:sparkline>
              <xm:f>CB_Lcr!$KNB121:$KNB121</xm:f>
              <xm:sqref>KNB121</xm:sqref>
            </x14:sparkline>
            <x14:sparkline>
              <xm:f>CB_Lcr!$KNC121:$KNC121</xm:f>
              <xm:sqref>KNC121</xm:sqref>
            </x14:sparkline>
            <x14:sparkline>
              <xm:f>CB_Lcr!$KND121:$KND121</xm:f>
              <xm:sqref>KND121</xm:sqref>
            </x14:sparkline>
            <x14:sparkline>
              <xm:f>CB_Lcr!$KNE121:$KNE121</xm:f>
              <xm:sqref>KNE121</xm:sqref>
            </x14:sparkline>
            <x14:sparkline>
              <xm:f>CB_Lcr!$KNF121:$KNF121</xm:f>
              <xm:sqref>KNF121</xm:sqref>
            </x14:sparkline>
            <x14:sparkline>
              <xm:f>CB_Lcr!$KNG121:$KNG121</xm:f>
              <xm:sqref>KNG121</xm:sqref>
            </x14:sparkline>
            <x14:sparkline>
              <xm:f>CB_Lcr!$KNH121:$KNH121</xm:f>
              <xm:sqref>KNH121</xm:sqref>
            </x14:sparkline>
            <x14:sparkline>
              <xm:f>CB_Lcr!$KNI121:$KNI121</xm:f>
              <xm:sqref>KNI121</xm:sqref>
            </x14:sparkline>
            <x14:sparkline>
              <xm:f>CB_Lcr!$KNJ121:$KNJ121</xm:f>
              <xm:sqref>KNJ121</xm:sqref>
            </x14:sparkline>
            <x14:sparkline>
              <xm:f>CB_Lcr!$KNK121:$KNK121</xm:f>
              <xm:sqref>KNK121</xm:sqref>
            </x14:sparkline>
            <x14:sparkline>
              <xm:f>CB_Lcr!$KNL121:$KNL121</xm:f>
              <xm:sqref>KNL121</xm:sqref>
            </x14:sparkline>
            <x14:sparkline>
              <xm:f>CB_Lcr!$KNM121:$KNM121</xm:f>
              <xm:sqref>KNM121</xm:sqref>
            </x14:sparkline>
            <x14:sparkline>
              <xm:f>CB_Lcr!$KNN121:$KNN121</xm:f>
              <xm:sqref>KNN121</xm:sqref>
            </x14:sparkline>
            <x14:sparkline>
              <xm:f>CB_Lcr!$KNO121:$KNO121</xm:f>
              <xm:sqref>KNO121</xm:sqref>
            </x14:sparkline>
            <x14:sparkline>
              <xm:f>CB_Lcr!$KNP121:$KNP121</xm:f>
              <xm:sqref>KNP121</xm:sqref>
            </x14:sparkline>
            <x14:sparkline>
              <xm:f>CB_Lcr!$KNQ121:$KNQ121</xm:f>
              <xm:sqref>KNQ121</xm:sqref>
            </x14:sparkline>
            <x14:sparkline>
              <xm:f>CB_Lcr!$KNR121:$KNR121</xm:f>
              <xm:sqref>KNR121</xm:sqref>
            </x14:sparkline>
            <x14:sparkline>
              <xm:f>CB_Lcr!$KNS121:$KNS121</xm:f>
              <xm:sqref>KNS121</xm:sqref>
            </x14:sparkline>
            <x14:sparkline>
              <xm:f>CB_Lcr!$KNT121:$KNT121</xm:f>
              <xm:sqref>KNT121</xm:sqref>
            </x14:sparkline>
            <x14:sparkline>
              <xm:f>CB_Lcr!$KNU121:$KNU121</xm:f>
              <xm:sqref>KNU121</xm:sqref>
            </x14:sparkline>
            <x14:sparkline>
              <xm:f>CB_Lcr!$KNV121:$KNV121</xm:f>
              <xm:sqref>KNV121</xm:sqref>
            </x14:sparkline>
            <x14:sparkline>
              <xm:f>CB_Lcr!$KNW121:$KNW121</xm:f>
              <xm:sqref>KNW121</xm:sqref>
            </x14:sparkline>
            <x14:sparkline>
              <xm:f>CB_Lcr!$KNX121:$KNX121</xm:f>
              <xm:sqref>KNX121</xm:sqref>
            </x14:sparkline>
            <x14:sparkline>
              <xm:f>CB_Lcr!$KNY121:$KNY121</xm:f>
              <xm:sqref>KNY121</xm:sqref>
            </x14:sparkline>
            <x14:sparkline>
              <xm:f>CB_Lcr!$KNZ121:$KNZ121</xm:f>
              <xm:sqref>KNZ121</xm:sqref>
            </x14:sparkline>
            <x14:sparkline>
              <xm:f>CB_Lcr!$KOA121:$KOA121</xm:f>
              <xm:sqref>KOA121</xm:sqref>
            </x14:sparkline>
            <x14:sparkline>
              <xm:f>CB_Lcr!$KOB121:$KOB121</xm:f>
              <xm:sqref>KOB121</xm:sqref>
            </x14:sparkline>
            <x14:sparkline>
              <xm:f>CB_Lcr!$KOC121:$KOC121</xm:f>
              <xm:sqref>KOC121</xm:sqref>
            </x14:sparkline>
            <x14:sparkline>
              <xm:f>CB_Lcr!$KOD121:$KOD121</xm:f>
              <xm:sqref>KOD121</xm:sqref>
            </x14:sparkline>
            <x14:sparkline>
              <xm:f>CB_Lcr!$KOE121:$KOE121</xm:f>
              <xm:sqref>KOE121</xm:sqref>
            </x14:sparkline>
            <x14:sparkline>
              <xm:f>CB_Lcr!$KOF121:$KOF121</xm:f>
              <xm:sqref>KOF121</xm:sqref>
            </x14:sparkline>
            <x14:sparkline>
              <xm:f>CB_Lcr!$KOG121:$KOG121</xm:f>
              <xm:sqref>KOG121</xm:sqref>
            </x14:sparkline>
            <x14:sparkline>
              <xm:f>CB_Lcr!$KOH121:$KOH121</xm:f>
              <xm:sqref>KOH121</xm:sqref>
            </x14:sparkline>
            <x14:sparkline>
              <xm:f>CB_Lcr!$KOI121:$KOI121</xm:f>
              <xm:sqref>KOI121</xm:sqref>
            </x14:sparkline>
            <x14:sparkline>
              <xm:f>CB_Lcr!$KOJ121:$KOJ121</xm:f>
              <xm:sqref>KOJ121</xm:sqref>
            </x14:sparkline>
            <x14:sparkline>
              <xm:f>CB_Lcr!$KOK121:$KOK121</xm:f>
              <xm:sqref>KOK121</xm:sqref>
            </x14:sparkline>
            <x14:sparkline>
              <xm:f>CB_Lcr!$KOL121:$KOL121</xm:f>
              <xm:sqref>KOL121</xm:sqref>
            </x14:sparkline>
            <x14:sparkline>
              <xm:f>CB_Lcr!$KOM121:$KOM121</xm:f>
              <xm:sqref>KOM121</xm:sqref>
            </x14:sparkline>
            <x14:sparkline>
              <xm:f>CB_Lcr!$KON121:$KON121</xm:f>
              <xm:sqref>KON121</xm:sqref>
            </x14:sparkline>
            <x14:sparkline>
              <xm:f>CB_Lcr!$KOO121:$KOO121</xm:f>
              <xm:sqref>KOO121</xm:sqref>
            </x14:sparkline>
            <x14:sparkline>
              <xm:f>CB_Lcr!$KOP121:$KOP121</xm:f>
              <xm:sqref>KOP121</xm:sqref>
            </x14:sparkline>
            <x14:sparkline>
              <xm:f>CB_Lcr!$KOQ121:$KOQ121</xm:f>
              <xm:sqref>KOQ121</xm:sqref>
            </x14:sparkline>
            <x14:sparkline>
              <xm:f>CB_Lcr!$KOR121:$KOR121</xm:f>
              <xm:sqref>KOR121</xm:sqref>
            </x14:sparkline>
            <x14:sparkline>
              <xm:f>CB_Lcr!$KOS121:$KOS121</xm:f>
              <xm:sqref>KOS121</xm:sqref>
            </x14:sparkline>
            <x14:sparkline>
              <xm:f>CB_Lcr!$KOT121:$KOT121</xm:f>
              <xm:sqref>KOT121</xm:sqref>
            </x14:sparkline>
            <x14:sparkline>
              <xm:f>CB_Lcr!$KOU121:$KOU121</xm:f>
              <xm:sqref>KOU121</xm:sqref>
            </x14:sparkline>
            <x14:sparkline>
              <xm:f>CB_Lcr!$KOV121:$KOV121</xm:f>
              <xm:sqref>KOV121</xm:sqref>
            </x14:sparkline>
            <x14:sparkline>
              <xm:f>CB_Lcr!$KOW121:$KOW121</xm:f>
              <xm:sqref>KOW121</xm:sqref>
            </x14:sparkline>
            <x14:sparkline>
              <xm:f>CB_Lcr!$KOX121:$KOX121</xm:f>
              <xm:sqref>KOX121</xm:sqref>
            </x14:sparkline>
            <x14:sparkline>
              <xm:f>CB_Lcr!$KOY121:$KOY121</xm:f>
              <xm:sqref>KOY121</xm:sqref>
            </x14:sparkline>
            <x14:sparkline>
              <xm:f>CB_Lcr!$KOZ121:$KOZ121</xm:f>
              <xm:sqref>KOZ121</xm:sqref>
            </x14:sparkline>
            <x14:sparkline>
              <xm:f>CB_Lcr!$KPA121:$KPA121</xm:f>
              <xm:sqref>KPA121</xm:sqref>
            </x14:sparkline>
            <x14:sparkline>
              <xm:f>CB_Lcr!$KPB121:$KPB121</xm:f>
              <xm:sqref>KPB121</xm:sqref>
            </x14:sparkline>
            <x14:sparkline>
              <xm:f>CB_Lcr!$KPC121:$KPC121</xm:f>
              <xm:sqref>KPC121</xm:sqref>
            </x14:sparkline>
            <x14:sparkline>
              <xm:f>CB_Lcr!$KPD121:$KPD121</xm:f>
              <xm:sqref>KPD121</xm:sqref>
            </x14:sparkline>
            <x14:sparkline>
              <xm:f>CB_Lcr!$KPE121:$KPE121</xm:f>
              <xm:sqref>KPE121</xm:sqref>
            </x14:sparkline>
            <x14:sparkline>
              <xm:f>CB_Lcr!$KPF121:$KPF121</xm:f>
              <xm:sqref>KPF121</xm:sqref>
            </x14:sparkline>
            <x14:sparkline>
              <xm:f>CB_Lcr!$KPG121:$KPG121</xm:f>
              <xm:sqref>KPG121</xm:sqref>
            </x14:sparkline>
            <x14:sparkline>
              <xm:f>CB_Lcr!$KPH121:$KPH121</xm:f>
              <xm:sqref>KPH121</xm:sqref>
            </x14:sparkline>
            <x14:sparkline>
              <xm:f>CB_Lcr!$KPI121:$KPI121</xm:f>
              <xm:sqref>KPI121</xm:sqref>
            </x14:sparkline>
            <x14:sparkline>
              <xm:f>CB_Lcr!$KPJ121:$KPJ121</xm:f>
              <xm:sqref>KPJ121</xm:sqref>
            </x14:sparkline>
            <x14:sparkline>
              <xm:f>CB_Lcr!$KPK121:$KPK121</xm:f>
              <xm:sqref>KPK121</xm:sqref>
            </x14:sparkline>
            <x14:sparkline>
              <xm:f>CB_Lcr!$KPL121:$KPL121</xm:f>
              <xm:sqref>KPL121</xm:sqref>
            </x14:sparkline>
            <x14:sparkline>
              <xm:f>CB_Lcr!$KPM121:$KPM121</xm:f>
              <xm:sqref>KPM121</xm:sqref>
            </x14:sparkline>
            <x14:sparkline>
              <xm:f>CB_Lcr!$KPN121:$KPN121</xm:f>
              <xm:sqref>KPN121</xm:sqref>
            </x14:sparkline>
            <x14:sparkline>
              <xm:f>CB_Lcr!$KPO121:$KPO121</xm:f>
              <xm:sqref>KPO121</xm:sqref>
            </x14:sparkline>
            <x14:sparkline>
              <xm:f>CB_Lcr!$KPP121:$KPP121</xm:f>
              <xm:sqref>KPP121</xm:sqref>
            </x14:sparkline>
            <x14:sparkline>
              <xm:f>CB_Lcr!$KPQ121:$KPQ121</xm:f>
              <xm:sqref>KPQ121</xm:sqref>
            </x14:sparkline>
            <x14:sparkline>
              <xm:f>CB_Lcr!$KPR121:$KPR121</xm:f>
              <xm:sqref>KPR121</xm:sqref>
            </x14:sparkline>
            <x14:sparkline>
              <xm:f>CB_Lcr!$KPS121:$KPS121</xm:f>
              <xm:sqref>KPS121</xm:sqref>
            </x14:sparkline>
            <x14:sparkline>
              <xm:f>CB_Lcr!$KPT121:$KPT121</xm:f>
              <xm:sqref>KPT121</xm:sqref>
            </x14:sparkline>
            <x14:sparkline>
              <xm:f>CB_Lcr!$KPU121:$KPU121</xm:f>
              <xm:sqref>KPU121</xm:sqref>
            </x14:sparkline>
            <x14:sparkline>
              <xm:f>CB_Lcr!$KPV121:$KPV121</xm:f>
              <xm:sqref>KPV121</xm:sqref>
            </x14:sparkline>
            <x14:sparkline>
              <xm:f>CB_Lcr!$KPW121:$KPW121</xm:f>
              <xm:sqref>KPW121</xm:sqref>
            </x14:sparkline>
            <x14:sparkline>
              <xm:f>CB_Lcr!$KPX121:$KPX121</xm:f>
              <xm:sqref>KPX121</xm:sqref>
            </x14:sparkline>
            <x14:sparkline>
              <xm:f>CB_Lcr!$KPY121:$KPY121</xm:f>
              <xm:sqref>KPY121</xm:sqref>
            </x14:sparkline>
            <x14:sparkline>
              <xm:f>CB_Lcr!$KPZ121:$KPZ121</xm:f>
              <xm:sqref>KPZ121</xm:sqref>
            </x14:sparkline>
            <x14:sparkline>
              <xm:f>CB_Lcr!$KQA121:$KQA121</xm:f>
              <xm:sqref>KQA121</xm:sqref>
            </x14:sparkline>
            <x14:sparkline>
              <xm:f>CB_Lcr!$KQB121:$KQB121</xm:f>
              <xm:sqref>KQB121</xm:sqref>
            </x14:sparkline>
            <x14:sparkline>
              <xm:f>CB_Lcr!$KQC121:$KQC121</xm:f>
              <xm:sqref>KQC121</xm:sqref>
            </x14:sparkline>
            <x14:sparkline>
              <xm:f>CB_Lcr!$KQD121:$KQD121</xm:f>
              <xm:sqref>KQD121</xm:sqref>
            </x14:sparkline>
            <x14:sparkline>
              <xm:f>CB_Lcr!$KQE121:$KQE121</xm:f>
              <xm:sqref>KQE121</xm:sqref>
            </x14:sparkline>
            <x14:sparkline>
              <xm:f>CB_Lcr!$KQF121:$KQF121</xm:f>
              <xm:sqref>KQF121</xm:sqref>
            </x14:sparkline>
            <x14:sparkline>
              <xm:f>CB_Lcr!$KQG121:$KQG121</xm:f>
              <xm:sqref>KQG121</xm:sqref>
            </x14:sparkline>
            <x14:sparkline>
              <xm:f>CB_Lcr!$KQH121:$KQH121</xm:f>
              <xm:sqref>KQH121</xm:sqref>
            </x14:sparkline>
            <x14:sparkline>
              <xm:f>CB_Lcr!$KQI121:$KQI121</xm:f>
              <xm:sqref>KQI121</xm:sqref>
            </x14:sparkline>
            <x14:sparkline>
              <xm:f>CB_Lcr!$KQJ121:$KQJ121</xm:f>
              <xm:sqref>KQJ121</xm:sqref>
            </x14:sparkline>
            <x14:sparkline>
              <xm:f>CB_Lcr!$KQK121:$KQK121</xm:f>
              <xm:sqref>KQK121</xm:sqref>
            </x14:sparkline>
            <x14:sparkline>
              <xm:f>CB_Lcr!$KQL121:$KQL121</xm:f>
              <xm:sqref>KQL121</xm:sqref>
            </x14:sparkline>
            <x14:sparkline>
              <xm:f>CB_Lcr!$KQM121:$KQM121</xm:f>
              <xm:sqref>KQM121</xm:sqref>
            </x14:sparkline>
            <x14:sparkline>
              <xm:f>CB_Lcr!$KQN121:$KQN121</xm:f>
              <xm:sqref>KQN121</xm:sqref>
            </x14:sparkline>
            <x14:sparkline>
              <xm:f>CB_Lcr!$KQO121:$KQO121</xm:f>
              <xm:sqref>KQO121</xm:sqref>
            </x14:sparkline>
            <x14:sparkline>
              <xm:f>CB_Lcr!$KQP121:$KQP121</xm:f>
              <xm:sqref>KQP121</xm:sqref>
            </x14:sparkline>
            <x14:sparkline>
              <xm:f>CB_Lcr!$KQQ121:$KQQ121</xm:f>
              <xm:sqref>KQQ121</xm:sqref>
            </x14:sparkline>
            <x14:sparkline>
              <xm:f>CB_Lcr!$KQR121:$KQR121</xm:f>
              <xm:sqref>KQR121</xm:sqref>
            </x14:sparkline>
            <x14:sparkline>
              <xm:f>CB_Lcr!$KQS121:$KQS121</xm:f>
              <xm:sqref>KQS121</xm:sqref>
            </x14:sparkline>
            <x14:sparkline>
              <xm:f>CB_Lcr!$KQT121:$KQT121</xm:f>
              <xm:sqref>KQT121</xm:sqref>
            </x14:sparkline>
            <x14:sparkline>
              <xm:f>CB_Lcr!$KQU121:$KQU121</xm:f>
              <xm:sqref>KQU121</xm:sqref>
            </x14:sparkline>
            <x14:sparkline>
              <xm:f>CB_Lcr!$KQV121:$KQV121</xm:f>
              <xm:sqref>KQV121</xm:sqref>
            </x14:sparkline>
            <x14:sparkline>
              <xm:f>CB_Lcr!$KQW121:$KQW121</xm:f>
              <xm:sqref>KQW121</xm:sqref>
            </x14:sparkline>
            <x14:sparkline>
              <xm:f>CB_Lcr!$KQX121:$KQX121</xm:f>
              <xm:sqref>KQX121</xm:sqref>
            </x14:sparkline>
            <x14:sparkline>
              <xm:f>CB_Lcr!$KQY121:$KQY121</xm:f>
              <xm:sqref>KQY121</xm:sqref>
            </x14:sparkline>
            <x14:sparkline>
              <xm:f>CB_Lcr!$KQZ121:$KQZ121</xm:f>
              <xm:sqref>KQZ121</xm:sqref>
            </x14:sparkline>
            <x14:sparkline>
              <xm:f>CB_Lcr!$KRA121:$KRA121</xm:f>
              <xm:sqref>KRA121</xm:sqref>
            </x14:sparkline>
            <x14:sparkline>
              <xm:f>CB_Lcr!$KRB121:$KRB121</xm:f>
              <xm:sqref>KRB121</xm:sqref>
            </x14:sparkline>
            <x14:sparkline>
              <xm:f>CB_Lcr!$KRC121:$KRC121</xm:f>
              <xm:sqref>KRC121</xm:sqref>
            </x14:sparkline>
            <x14:sparkline>
              <xm:f>CB_Lcr!$KRD121:$KRD121</xm:f>
              <xm:sqref>KRD121</xm:sqref>
            </x14:sparkline>
            <x14:sparkline>
              <xm:f>CB_Lcr!$KRE121:$KRE121</xm:f>
              <xm:sqref>KRE121</xm:sqref>
            </x14:sparkline>
            <x14:sparkline>
              <xm:f>CB_Lcr!$KRF121:$KRF121</xm:f>
              <xm:sqref>KRF121</xm:sqref>
            </x14:sparkline>
            <x14:sparkline>
              <xm:f>CB_Lcr!$KRG121:$KRG121</xm:f>
              <xm:sqref>KRG121</xm:sqref>
            </x14:sparkline>
            <x14:sparkline>
              <xm:f>CB_Lcr!$KRH121:$KRH121</xm:f>
              <xm:sqref>KRH121</xm:sqref>
            </x14:sparkline>
            <x14:sparkline>
              <xm:f>CB_Lcr!$KRI121:$KRI121</xm:f>
              <xm:sqref>KRI121</xm:sqref>
            </x14:sparkline>
            <x14:sparkline>
              <xm:f>CB_Lcr!$KRJ121:$KRJ121</xm:f>
              <xm:sqref>KRJ121</xm:sqref>
            </x14:sparkline>
            <x14:sparkline>
              <xm:f>CB_Lcr!$KRK121:$KRK121</xm:f>
              <xm:sqref>KRK121</xm:sqref>
            </x14:sparkline>
            <x14:sparkline>
              <xm:f>CB_Lcr!$KRL121:$KRL121</xm:f>
              <xm:sqref>KRL121</xm:sqref>
            </x14:sparkline>
            <x14:sparkline>
              <xm:f>CB_Lcr!$KRM121:$KRM121</xm:f>
              <xm:sqref>KRM121</xm:sqref>
            </x14:sparkline>
            <x14:sparkline>
              <xm:f>CB_Lcr!$KRN121:$KRN121</xm:f>
              <xm:sqref>KRN121</xm:sqref>
            </x14:sparkline>
            <x14:sparkline>
              <xm:f>CB_Lcr!$KRO121:$KRO121</xm:f>
              <xm:sqref>KRO121</xm:sqref>
            </x14:sparkline>
            <x14:sparkline>
              <xm:f>CB_Lcr!$KRP121:$KRP121</xm:f>
              <xm:sqref>KRP121</xm:sqref>
            </x14:sparkline>
            <x14:sparkline>
              <xm:f>CB_Lcr!$KRQ121:$KRQ121</xm:f>
              <xm:sqref>KRQ121</xm:sqref>
            </x14:sparkline>
            <x14:sparkline>
              <xm:f>CB_Lcr!$KRR121:$KRR121</xm:f>
              <xm:sqref>KRR121</xm:sqref>
            </x14:sparkline>
            <x14:sparkline>
              <xm:f>CB_Lcr!$KRS121:$KRS121</xm:f>
              <xm:sqref>KRS121</xm:sqref>
            </x14:sparkline>
            <x14:sparkline>
              <xm:f>CB_Lcr!$KRT121:$KRT121</xm:f>
              <xm:sqref>KRT121</xm:sqref>
            </x14:sparkline>
            <x14:sparkline>
              <xm:f>CB_Lcr!$KRU121:$KRU121</xm:f>
              <xm:sqref>KRU121</xm:sqref>
            </x14:sparkline>
            <x14:sparkline>
              <xm:f>CB_Lcr!$KRV121:$KRV121</xm:f>
              <xm:sqref>KRV121</xm:sqref>
            </x14:sparkline>
            <x14:sparkline>
              <xm:f>CB_Lcr!$KRW121:$KRW121</xm:f>
              <xm:sqref>KRW121</xm:sqref>
            </x14:sparkline>
            <x14:sparkline>
              <xm:f>CB_Lcr!$KRX121:$KRX121</xm:f>
              <xm:sqref>KRX121</xm:sqref>
            </x14:sparkline>
            <x14:sparkline>
              <xm:f>CB_Lcr!$KRY121:$KRY121</xm:f>
              <xm:sqref>KRY121</xm:sqref>
            </x14:sparkline>
            <x14:sparkline>
              <xm:f>CB_Lcr!$KRZ121:$KRZ121</xm:f>
              <xm:sqref>KRZ121</xm:sqref>
            </x14:sparkline>
            <x14:sparkline>
              <xm:f>CB_Lcr!$KSA121:$KSA121</xm:f>
              <xm:sqref>KSA121</xm:sqref>
            </x14:sparkline>
            <x14:sparkline>
              <xm:f>CB_Lcr!$KSB121:$KSB121</xm:f>
              <xm:sqref>KSB121</xm:sqref>
            </x14:sparkline>
            <x14:sparkline>
              <xm:f>CB_Lcr!$KSC121:$KSC121</xm:f>
              <xm:sqref>KSC121</xm:sqref>
            </x14:sparkline>
            <x14:sparkline>
              <xm:f>CB_Lcr!$KSD121:$KSD121</xm:f>
              <xm:sqref>KSD121</xm:sqref>
            </x14:sparkline>
            <x14:sparkline>
              <xm:f>CB_Lcr!$KSE121:$KSE121</xm:f>
              <xm:sqref>KSE121</xm:sqref>
            </x14:sparkline>
            <x14:sparkline>
              <xm:f>CB_Lcr!$KSF121:$KSF121</xm:f>
              <xm:sqref>KSF121</xm:sqref>
            </x14:sparkline>
            <x14:sparkline>
              <xm:f>CB_Lcr!$KSG121:$KSG121</xm:f>
              <xm:sqref>KSG121</xm:sqref>
            </x14:sparkline>
            <x14:sparkline>
              <xm:f>CB_Lcr!$KSH121:$KSH121</xm:f>
              <xm:sqref>KSH121</xm:sqref>
            </x14:sparkline>
            <x14:sparkline>
              <xm:f>CB_Lcr!$KSI121:$KSI121</xm:f>
              <xm:sqref>KSI121</xm:sqref>
            </x14:sparkline>
            <x14:sparkline>
              <xm:f>CB_Lcr!$KSJ121:$KSJ121</xm:f>
              <xm:sqref>KSJ121</xm:sqref>
            </x14:sparkline>
            <x14:sparkline>
              <xm:f>CB_Lcr!$KSK121:$KSK121</xm:f>
              <xm:sqref>KSK121</xm:sqref>
            </x14:sparkline>
            <x14:sparkline>
              <xm:f>CB_Lcr!$KSL121:$KSL121</xm:f>
              <xm:sqref>KSL121</xm:sqref>
            </x14:sparkline>
            <x14:sparkline>
              <xm:f>CB_Lcr!$KSM121:$KSM121</xm:f>
              <xm:sqref>KSM121</xm:sqref>
            </x14:sparkline>
            <x14:sparkline>
              <xm:f>CB_Lcr!$KSN121:$KSN121</xm:f>
              <xm:sqref>KSN121</xm:sqref>
            </x14:sparkline>
            <x14:sparkline>
              <xm:f>CB_Lcr!$KSO121:$KSO121</xm:f>
              <xm:sqref>KSO121</xm:sqref>
            </x14:sparkline>
            <x14:sparkline>
              <xm:f>CB_Lcr!$KSP121:$KSP121</xm:f>
              <xm:sqref>KSP121</xm:sqref>
            </x14:sparkline>
            <x14:sparkline>
              <xm:f>CB_Lcr!$KSQ121:$KSQ121</xm:f>
              <xm:sqref>KSQ121</xm:sqref>
            </x14:sparkline>
            <x14:sparkline>
              <xm:f>CB_Lcr!$KSR121:$KSR121</xm:f>
              <xm:sqref>KSR121</xm:sqref>
            </x14:sparkline>
            <x14:sparkline>
              <xm:f>CB_Lcr!$KSS121:$KSS121</xm:f>
              <xm:sqref>KSS121</xm:sqref>
            </x14:sparkline>
            <x14:sparkline>
              <xm:f>CB_Lcr!$KST121:$KST121</xm:f>
              <xm:sqref>KST121</xm:sqref>
            </x14:sparkline>
            <x14:sparkline>
              <xm:f>CB_Lcr!$KSU121:$KSU121</xm:f>
              <xm:sqref>KSU121</xm:sqref>
            </x14:sparkline>
            <x14:sparkline>
              <xm:f>CB_Lcr!$KSV121:$KSV121</xm:f>
              <xm:sqref>KSV121</xm:sqref>
            </x14:sparkline>
            <x14:sparkline>
              <xm:f>CB_Lcr!$KSW121:$KSW121</xm:f>
              <xm:sqref>KSW121</xm:sqref>
            </x14:sparkline>
            <x14:sparkline>
              <xm:f>CB_Lcr!$KSX121:$KSX121</xm:f>
              <xm:sqref>KSX121</xm:sqref>
            </x14:sparkline>
            <x14:sparkline>
              <xm:f>CB_Lcr!$KSY121:$KSY121</xm:f>
              <xm:sqref>KSY121</xm:sqref>
            </x14:sparkline>
            <x14:sparkline>
              <xm:f>CB_Lcr!$KSZ121:$KSZ121</xm:f>
              <xm:sqref>KSZ121</xm:sqref>
            </x14:sparkline>
            <x14:sparkline>
              <xm:f>CB_Lcr!$KTA121:$KTA121</xm:f>
              <xm:sqref>KTA121</xm:sqref>
            </x14:sparkline>
            <x14:sparkline>
              <xm:f>CB_Lcr!$KTB121:$KTB121</xm:f>
              <xm:sqref>KTB121</xm:sqref>
            </x14:sparkline>
            <x14:sparkline>
              <xm:f>CB_Lcr!$KTC121:$KTC121</xm:f>
              <xm:sqref>KTC121</xm:sqref>
            </x14:sparkline>
            <x14:sparkline>
              <xm:f>CB_Lcr!$KTD121:$KTD121</xm:f>
              <xm:sqref>KTD121</xm:sqref>
            </x14:sparkline>
            <x14:sparkline>
              <xm:f>CB_Lcr!$KTE121:$KTE121</xm:f>
              <xm:sqref>KTE121</xm:sqref>
            </x14:sparkline>
            <x14:sparkline>
              <xm:f>CB_Lcr!$KTF121:$KTF121</xm:f>
              <xm:sqref>KTF121</xm:sqref>
            </x14:sparkline>
            <x14:sparkline>
              <xm:f>CB_Lcr!$KTG121:$KTG121</xm:f>
              <xm:sqref>KTG121</xm:sqref>
            </x14:sparkline>
            <x14:sparkline>
              <xm:f>CB_Lcr!$KTH121:$KTH121</xm:f>
              <xm:sqref>KTH121</xm:sqref>
            </x14:sparkline>
            <x14:sparkline>
              <xm:f>CB_Lcr!$KTI121:$KTI121</xm:f>
              <xm:sqref>KTI121</xm:sqref>
            </x14:sparkline>
            <x14:sparkline>
              <xm:f>CB_Lcr!$KTJ121:$KTJ121</xm:f>
              <xm:sqref>KTJ121</xm:sqref>
            </x14:sparkline>
            <x14:sparkline>
              <xm:f>CB_Lcr!$KTK121:$KTK121</xm:f>
              <xm:sqref>KTK121</xm:sqref>
            </x14:sparkline>
            <x14:sparkline>
              <xm:f>CB_Lcr!$KTL121:$KTL121</xm:f>
              <xm:sqref>KTL121</xm:sqref>
            </x14:sparkline>
            <x14:sparkline>
              <xm:f>CB_Lcr!$KTM121:$KTM121</xm:f>
              <xm:sqref>KTM121</xm:sqref>
            </x14:sparkline>
            <x14:sparkline>
              <xm:f>CB_Lcr!$KTN121:$KTN121</xm:f>
              <xm:sqref>KTN121</xm:sqref>
            </x14:sparkline>
            <x14:sparkline>
              <xm:f>CB_Lcr!$KTO121:$KTO121</xm:f>
              <xm:sqref>KTO121</xm:sqref>
            </x14:sparkline>
            <x14:sparkline>
              <xm:f>CB_Lcr!$KTP121:$KTP121</xm:f>
              <xm:sqref>KTP121</xm:sqref>
            </x14:sparkline>
            <x14:sparkline>
              <xm:f>CB_Lcr!$KTQ121:$KTQ121</xm:f>
              <xm:sqref>KTQ121</xm:sqref>
            </x14:sparkline>
            <x14:sparkline>
              <xm:f>CB_Lcr!$KTR121:$KTR121</xm:f>
              <xm:sqref>KTR121</xm:sqref>
            </x14:sparkline>
            <x14:sparkline>
              <xm:f>CB_Lcr!$KTS121:$KTS121</xm:f>
              <xm:sqref>KTS121</xm:sqref>
            </x14:sparkline>
            <x14:sparkline>
              <xm:f>CB_Lcr!$KTT121:$KTT121</xm:f>
              <xm:sqref>KTT121</xm:sqref>
            </x14:sparkline>
            <x14:sparkline>
              <xm:f>CB_Lcr!$KTU121:$KTU121</xm:f>
              <xm:sqref>KTU121</xm:sqref>
            </x14:sparkline>
            <x14:sparkline>
              <xm:f>CB_Lcr!$KTV121:$KTV121</xm:f>
              <xm:sqref>KTV121</xm:sqref>
            </x14:sparkline>
            <x14:sparkline>
              <xm:f>CB_Lcr!$KTW121:$KTW121</xm:f>
              <xm:sqref>KTW121</xm:sqref>
            </x14:sparkline>
            <x14:sparkline>
              <xm:f>CB_Lcr!$KTX121:$KTX121</xm:f>
              <xm:sqref>KTX121</xm:sqref>
            </x14:sparkline>
            <x14:sparkline>
              <xm:f>CB_Lcr!$KTY121:$KTY121</xm:f>
              <xm:sqref>KTY121</xm:sqref>
            </x14:sparkline>
            <x14:sparkline>
              <xm:f>CB_Lcr!$KTZ121:$KTZ121</xm:f>
              <xm:sqref>KTZ121</xm:sqref>
            </x14:sparkline>
            <x14:sparkline>
              <xm:f>CB_Lcr!$KUA121:$KUA121</xm:f>
              <xm:sqref>KUA121</xm:sqref>
            </x14:sparkline>
            <x14:sparkline>
              <xm:f>CB_Lcr!$KUB121:$KUB121</xm:f>
              <xm:sqref>KUB121</xm:sqref>
            </x14:sparkline>
            <x14:sparkline>
              <xm:f>CB_Lcr!$KUC121:$KUC121</xm:f>
              <xm:sqref>KUC121</xm:sqref>
            </x14:sparkline>
            <x14:sparkline>
              <xm:f>CB_Lcr!$KUD121:$KUD121</xm:f>
              <xm:sqref>KUD121</xm:sqref>
            </x14:sparkline>
            <x14:sparkline>
              <xm:f>CB_Lcr!$KUE121:$KUE121</xm:f>
              <xm:sqref>KUE121</xm:sqref>
            </x14:sparkline>
            <x14:sparkline>
              <xm:f>CB_Lcr!$KUF121:$KUF121</xm:f>
              <xm:sqref>KUF121</xm:sqref>
            </x14:sparkline>
            <x14:sparkline>
              <xm:f>CB_Lcr!$KUG121:$KUG121</xm:f>
              <xm:sqref>KUG121</xm:sqref>
            </x14:sparkline>
            <x14:sparkline>
              <xm:f>CB_Lcr!$KUH121:$KUH121</xm:f>
              <xm:sqref>KUH121</xm:sqref>
            </x14:sparkline>
            <x14:sparkline>
              <xm:f>CB_Lcr!$KUI121:$KUI121</xm:f>
              <xm:sqref>KUI121</xm:sqref>
            </x14:sparkline>
            <x14:sparkline>
              <xm:f>CB_Lcr!$KUJ121:$KUJ121</xm:f>
              <xm:sqref>KUJ121</xm:sqref>
            </x14:sparkline>
            <x14:sparkline>
              <xm:f>CB_Lcr!$KUK121:$KUK121</xm:f>
              <xm:sqref>KUK121</xm:sqref>
            </x14:sparkline>
            <x14:sparkline>
              <xm:f>CB_Lcr!$KUL121:$KUL121</xm:f>
              <xm:sqref>KUL121</xm:sqref>
            </x14:sparkline>
            <x14:sparkline>
              <xm:f>CB_Lcr!$KUM121:$KUM121</xm:f>
              <xm:sqref>KUM121</xm:sqref>
            </x14:sparkline>
            <x14:sparkline>
              <xm:f>CB_Lcr!$KUN121:$KUN121</xm:f>
              <xm:sqref>KUN121</xm:sqref>
            </x14:sparkline>
            <x14:sparkline>
              <xm:f>CB_Lcr!$KUO121:$KUO121</xm:f>
              <xm:sqref>KUO121</xm:sqref>
            </x14:sparkline>
            <x14:sparkline>
              <xm:f>CB_Lcr!$KUP121:$KUP121</xm:f>
              <xm:sqref>KUP121</xm:sqref>
            </x14:sparkline>
            <x14:sparkline>
              <xm:f>CB_Lcr!$KUQ121:$KUQ121</xm:f>
              <xm:sqref>KUQ121</xm:sqref>
            </x14:sparkline>
            <x14:sparkline>
              <xm:f>CB_Lcr!$KUR121:$KUR121</xm:f>
              <xm:sqref>KUR121</xm:sqref>
            </x14:sparkline>
            <x14:sparkline>
              <xm:f>CB_Lcr!$KUS121:$KUS121</xm:f>
              <xm:sqref>KUS121</xm:sqref>
            </x14:sparkline>
            <x14:sparkline>
              <xm:f>CB_Lcr!$KUT121:$KUT121</xm:f>
              <xm:sqref>KUT121</xm:sqref>
            </x14:sparkline>
            <x14:sparkline>
              <xm:f>CB_Lcr!$KUU121:$KUU121</xm:f>
              <xm:sqref>KUU121</xm:sqref>
            </x14:sparkline>
            <x14:sparkline>
              <xm:f>CB_Lcr!$KUV121:$KUV121</xm:f>
              <xm:sqref>KUV121</xm:sqref>
            </x14:sparkline>
            <x14:sparkline>
              <xm:f>CB_Lcr!$KUW121:$KUW121</xm:f>
              <xm:sqref>KUW121</xm:sqref>
            </x14:sparkline>
            <x14:sparkline>
              <xm:f>CB_Lcr!$KUX121:$KUX121</xm:f>
              <xm:sqref>KUX121</xm:sqref>
            </x14:sparkline>
            <x14:sparkline>
              <xm:f>CB_Lcr!$KUY121:$KUY121</xm:f>
              <xm:sqref>KUY121</xm:sqref>
            </x14:sparkline>
            <x14:sparkline>
              <xm:f>CB_Lcr!$KUZ121:$KUZ121</xm:f>
              <xm:sqref>KUZ121</xm:sqref>
            </x14:sparkline>
            <x14:sparkline>
              <xm:f>CB_Lcr!$KVA121:$KVA121</xm:f>
              <xm:sqref>KVA121</xm:sqref>
            </x14:sparkline>
            <x14:sparkline>
              <xm:f>CB_Lcr!$KVB121:$KVB121</xm:f>
              <xm:sqref>KVB121</xm:sqref>
            </x14:sparkline>
            <x14:sparkline>
              <xm:f>CB_Lcr!$KVC121:$KVC121</xm:f>
              <xm:sqref>KVC121</xm:sqref>
            </x14:sparkline>
            <x14:sparkline>
              <xm:f>CB_Lcr!$KVD121:$KVD121</xm:f>
              <xm:sqref>KVD121</xm:sqref>
            </x14:sparkline>
            <x14:sparkline>
              <xm:f>CB_Lcr!$KVE121:$KVE121</xm:f>
              <xm:sqref>KVE121</xm:sqref>
            </x14:sparkline>
            <x14:sparkline>
              <xm:f>CB_Lcr!$KVF121:$KVF121</xm:f>
              <xm:sqref>KVF121</xm:sqref>
            </x14:sparkline>
            <x14:sparkline>
              <xm:f>CB_Lcr!$KVG121:$KVG121</xm:f>
              <xm:sqref>KVG121</xm:sqref>
            </x14:sparkline>
            <x14:sparkline>
              <xm:f>CB_Lcr!$KVH121:$KVH121</xm:f>
              <xm:sqref>KVH121</xm:sqref>
            </x14:sparkline>
            <x14:sparkline>
              <xm:f>CB_Lcr!$KVI121:$KVI121</xm:f>
              <xm:sqref>KVI121</xm:sqref>
            </x14:sparkline>
            <x14:sparkline>
              <xm:f>CB_Lcr!$KVJ121:$KVJ121</xm:f>
              <xm:sqref>KVJ121</xm:sqref>
            </x14:sparkline>
            <x14:sparkline>
              <xm:f>CB_Lcr!$KVK121:$KVK121</xm:f>
              <xm:sqref>KVK121</xm:sqref>
            </x14:sparkline>
            <x14:sparkline>
              <xm:f>CB_Lcr!$KVL121:$KVL121</xm:f>
              <xm:sqref>KVL121</xm:sqref>
            </x14:sparkline>
            <x14:sparkline>
              <xm:f>CB_Lcr!$KVM121:$KVM121</xm:f>
              <xm:sqref>KVM121</xm:sqref>
            </x14:sparkline>
            <x14:sparkline>
              <xm:f>CB_Lcr!$KVN121:$KVN121</xm:f>
              <xm:sqref>KVN121</xm:sqref>
            </x14:sparkline>
            <x14:sparkline>
              <xm:f>CB_Lcr!$KVO121:$KVO121</xm:f>
              <xm:sqref>KVO121</xm:sqref>
            </x14:sparkline>
            <x14:sparkline>
              <xm:f>CB_Lcr!$KVP121:$KVP121</xm:f>
              <xm:sqref>KVP121</xm:sqref>
            </x14:sparkline>
            <x14:sparkline>
              <xm:f>CB_Lcr!$KVQ121:$KVQ121</xm:f>
              <xm:sqref>KVQ121</xm:sqref>
            </x14:sparkline>
            <x14:sparkline>
              <xm:f>CB_Lcr!$KVR121:$KVR121</xm:f>
              <xm:sqref>KVR121</xm:sqref>
            </x14:sparkline>
            <x14:sparkline>
              <xm:f>CB_Lcr!$KVS121:$KVS121</xm:f>
              <xm:sqref>KVS121</xm:sqref>
            </x14:sparkline>
            <x14:sparkline>
              <xm:f>CB_Lcr!$KVT121:$KVT121</xm:f>
              <xm:sqref>KVT121</xm:sqref>
            </x14:sparkline>
            <x14:sparkline>
              <xm:f>CB_Lcr!$KVU121:$KVU121</xm:f>
              <xm:sqref>KVU121</xm:sqref>
            </x14:sparkline>
            <x14:sparkline>
              <xm:f>CB_Lcr!$KVV121:$KVV121</xm:f>
              <xm:sqref>KVV121</xm:sqref>
            </x14:sparkline>
            <x14:sparkline>
              <xm:f>CB_Lcr!$KVW121:$KVW121</xm:f>
              <xm:sqref>KVW121</xm:sqref>
            </x14:sparkline>
            <x14:sparkline>
              <xm:f>CB_Lcr!$KVX121:$KVX121</xm:f>
              <xm:sqref>KVX121</xm:sqref>
            </x14:sparkline>
            <x14:sparkline>
              <xm:f>CB_Lcr!$KVY121:$KVY121</xm:f>
              <xm:sqref>KVY121</xm:sqref>
            </x14:sparkline>
            <x14:sparkline>
              <xm:f>CB_Lcr!$KVZ121:$KVZ121</xm:f>
              <xm:sqref>KVZ121</xm:sqref>
            </x14:sparkline>
            <x14:sparkline>
              <xm:f>CB_Lcr!$KWA121:$KWA121</xm:f>
              <xm:sqref>KWA121</xm:sqref>
            </x14:sparkline>
            <x14:sparkline>
              <xm:f>CB_Lcr!$KWB121:$KWB121</xm:f>
              <xm:sqref>KWB121</xm:sqref>
            </x14:sparkline>
            <x14:sparkline>
              <xm:f>CB_Lcr!$KWC121:$KWC121</xm:f>
              <xm:sqref>KWC121</xm:sqref>
            </x14:sparkline>
            <x14:sparkline>
              <xm:f>CB_Lcr!$KWD121:$KWD121</xm:f>
              <xm:sqref>KWD121</xm:sqref>
            </x14:sparkline>
            <x14:sparkline>
              <xm:f>CB_Lcr!$KWE121:$KWE121</xm:f>
              <xm:sqref>KWE121</xm:sqref>
            </x14:sparkline>
            <x14:sparkline>
              <xm:f>CB_Lcr!$KWF121:$KWF121</xm:f>
              <xm:sqref>KWF121</xm:sqref>
            </x14:sparkline>
            <x14:sparkline>
              <xm:f>CB_Lcr!$KWG121:$KWG121</xm:f>
              <xm:sqref>KWG121</xm:sqref>
            </x14:sparkline>
            <x14:sparkline>
              <xm:f>CB_Lcr!$KWH121:$KWH121</xm:f>
              <xm:sqref>KWH121</xm:sqref>
            </x14:sparkline>
            <x14:sparkline>
              <xm:f>CB_Lcr!$KWI121:$KWI121</xm:f>
              <xm:sqref>KWI121</xm:sqref>
            </x14:sparkline>
            <x14:sparkline>
              <xm:f>CB_Lcr!$KWJ121:$KWJ121</xm:f>
              <xm:sqref>KWJ121</xm:sqref>
            </x14:sparkline>
            <x14:sparkline>
              <xm:f>CB_Lcr!$KWK121:$KWK121</xm:f>
              <xm:sqref>KWK121</xm:sqref>
            </x14:sparkline>
            <x14:sparkline>
              <xm:f>CB_Lcr!$KWL121:$KWL121</xm:f>
              <xm:sqref>KWL121</xm:sqref>
            </x14:sparkline>
            <x14:sparkline>
              <xm:f>CB_Lcr!$KWM121:$KWM121</xm:f>
              <xm:sqref>KWM121</xm:sqref>
            </x14:sparkline>
            <x14:sparkline>
              <xm:f>CB_Lcr!$KWN121:$KWN121</xm:f>
              <xm:sqref>KWN121</xm:sqref>
            </x14:sparkline>
            <x14:sparkline>
              <xm:f>CB_Lcr!$KWO121:$KWO121</xm:f>
              <xm:sqref>KWO121</xm:sqref>
            </x14:sparkline>
            <x14:sparkline>
              <xm:f>CB_Lcr!$KWP121:$KWP121</xm:f>
              <xm:sqref>KWP121</xm:sqref>
            </x14:sparkline>
            <x14:sparkline>
              <xm:f>CB_Lcr!$KWQ121:$KWQ121</xm:f>
              <xm:sqref>KWQ121</xm:sqref>
            </x14:sparkline>
            <x14:sparkline>
              <xm:f>CB_Lcr!$KWR121:$KWR121</xm:f>
              <xm:sqref>KWR121</xm:sqref>
            </x14:sparkline>
            <x14:sparkline>
              <xm:f>CB_Lcr!$KWS121:$KWS121</xm:f>
              <xm:sqref>KWS121</xm:sqref>
            </x14:sparkline>
            <x14:sparkline>
              <xm:f>CB_Lcr!$KWT121:$KWT121</xm:f>
              <xm:sqref>KWT121</xm:sqref>
            </x14:sparkline>
            <x14:sparkline>
              <xm:f>CB_Lcr!$KWU121:$KWU121</xm:f>
              <xm:sqref>KWU121</xm:sqref>
            </x14:sparkline>
            <x14:sparkline>
              <xm:f>CB_Lcr!$KWV121:$KWV121</xm:f>
              <xm:sqref>KWV121</xm:sqref>
            </x14:sparkline>
            <x14:sparkline>
              <xm:f>CB_Lcr!$KWW121:$KWW121</xm:f>
              <xm:sqref>KWW121</xm:sqref>
            </x14:sparkline>
            <x14:sparkline>
              <xm:f>CB_Lcr!$KWX121:$KWX121</xm:f>
              <xm:sqref>KWX121</xm:sqref>
            </x14:sparkline>
            <x14:sparkline>
              <xm:f>CB_Lcr!$KWY121:$KWY121</xm:f>
              <xm:sqref>KWY121</xm:sqref>
            </x14:sparkline>
            <x14:sparkline>
              <xm:f>CB_Lcr!$KWZ121:$KWZ121</xm:f>
              <xm:sqref>KWZ121</xm:sqref>
            </x14:sparkline>
            <x14:sparkline>
              <xm:f>CB_Lcr!$KXA121:$KXA121</xm:f>
              <xm:sqref>KXA121</xm:sqref>
            </x14:sparkline>
            <x14:sparkline>
              <xm:f>CB_Lcr!$KXB121:$KXB121</xm:f>
              <xm:sqref>KXB121</xm:sqref>
            </x14:sparkline>
            <x14:sparkline>
              <xm:f>CB_Lcr!$KXC121:$KXC121</xm:f>
              <xm:sqref>KXC121</xm:sqref>
            </x14:sparkline>
            <x14:sparkline>
              <xm:f>CB_Lcr!$KXD121:$KXD121</xm:f>
              <xm:sqref>KXD121</xm:sqref>
            </x14:sparkline>
            <x14:sparkline>
              <xm:f>CB_Lcr!$KXE121:$KXE121</xm:f>
              <xm:sqref>KXE121</xm:sqref>
            </x14:sparkline>
            <x14:sparkline>
              <xm:f>CB_Lcr!$KXF121:$KXF121</xm:f>
              <xm:sqref>KXF121</xm:sqref>
            </x14:sparkline>
            <x14:sparkline>
              <xm:f>CB_Lcr!$KXG121:$KXG121</xm:f>
              <xm:sqref>KXG121</xm:sqref>
            </x14:sparkline>
            <x14:sparkline>
              <xm:f>CB_Lcr!$KXH121:$KXH121</xm:f>
              <xm:sqref>KXH121</xm:sqref>
            </x14:sparkline>
            <x14:sparkline>
              <xm:f>CB_Lcr!$KXI121:$KXI121</xm:f>
              <xm:sqref>KXI121</xm:sqref>
            </x14:sparkline>
            <x14:sparkline>
              <xm:f>CB_Lcr!$KXJ121:$KXJ121</xm:f>
              <xm:sqref>KXJ121</xm:sqref>
            </x14:sparkline>
            <x14:sparkline>
              <xm:f>CB_Lcr!$KXK121:$KXK121</xm:f>
              <xm:sqref>KXK121</xm:sqref>
            </x14:sparkline>
            <x14:sparkline>
              <xm:f>CB_Lcr!$KXL121:$KXL121</xm:f>
              <xm:sqref>KXL121</xm:sqref>
            </x14:sparkline>
            <x14:sparkline>
              <xm:f>CB_Lcr!$KXM121:$KXM121</xm:f>
              <xm:sqref>KXM121</xm:sqref>
            </x14:sparkline>
            <x14:sparkline>
              <xm:f>CB_Lcr!$KXN121:$KXN121</xm:f>
              <xm:sqref>KXN121</xm:sqref>
            </x14:sparkline>
            <x14:sparkline>
              <xm:f>CB_Lcr!$KXO121:$KXO121</xm:f>
              <xm:sqref>KXO121</xm:sqref>
            </x14:sparkline>
            <x14:sparkline>
              <xm:f>CB_Lcr!$KXP121:$KXP121</xm:f>
              <xm:sqref>KXP121</xm:sqref>
            </x14:sparkline>
            <x14:sparkline>
              <xm:f>CB_Lcr!$KXQ121:$KXQ121</xm:f>
              <xm:sqref>KXQ121</xm:sqref>
            </x14:sparkline>
            <x14:sparkline>
              <xm:f>CB_Lcr!$KXR121:$KXR121</xm:f>
              <xm:sqref>KXR121</xm:sqref>
            </x14:sparkline>
            <x14:sparkline>
              <xm:f>CB_Lcr!$KXS121:$KXS121</xm:f>
              <xm:sqref>KXS121</xm:sqref>
            </x14:sparkline>
            <x14:sparkline>
              <xm:f>CB_Lcr!$KXT121:$KXT121</xm:f>
              <xm:sqref>KXT121</xm:sqref>
            </x14:sparkline>
            <x14:sparkline>
              <xm:f>CB_Lcr!$KXU121:$KXU121</xm:f>
              <xm:sqref>KXU121</xm:sqref>
            </x14:sparkline>
            <x14:sparkline>
              <xm:f>CB_Lcr!$KXV121:$KXV121</xm:f>
              <xm:sqref>KXV121</xm:sqref>
            </x14:sparkline>
            <x14:sparkline>
              <xm:f>CB_Lcr!$KXW121:$KXW121</xm:f>
              <xm:sqref>KXW121</xm:sqref>
            </x14:sparkline>
            <x14:sparkline>
              <xm:f>CB_Lcr!$KXX121:$KXX121</xm:f>
              <xm:sqref>KXX121</xm:sqref>
            </x14:sparkline>
            <x14:sparkline>
              <xm:f>CB_Lcr!$KXY121:$KXY121</xm:f>
              <xm:sqref>KXY121</xm:sqref>
            </x14:sparkline>
            <x14:sparkline>
              <xm:f>CB_Lcr!$KXZ121:$KXZ121</xm:f>
              <xm:sqref>KXZ121</xm:sqref>
            </x14:sparkline>
            <x14:sparkline>
              <xm:f>CB_Lcr!$KYA121:$KYA121</xm:f>
              <xm:sqref>KYA121</xm:sqref>
            </x14:sparkline>
            <x14:sparkline>
              <xm:f>CB_Lcr!$KYB121:$KYB121</xm:f>
              <xm:sqref>KYB121</xm:sqref>
            </x14:sparkline>
            <x14:sparkline>
              <xm:f>CB_Lcr!$KYC121:$KYC121</xm:f>
              <xm:sqref>KYC121</xm:sqref>
            </x14:sparkline>
            <x14:sparkline>
              <xm:f>CB_Lcr!$KYD121:$KYD121</xm:f>
              <xm:sqref>KYD121</xm:sqref>
            </x14:sparkline>
            <x14:sparkline>
              <xm:f>CB_Lcr!$KYE121:$KYE121</xm:f>
              <xm:sqref>KYE121</xm:sqref>
            </x14:sparkline>
            <x14:sparkline>
              <xm:f>CB_Lcr!$KYF121:$KYF121</xm:f>
              <xm:sqref>KYF121</xm:sqref>
            </x14:sparkline>
            <x14:sparkline>
              <xm:f>CB_Lcr!$KYG121:$KYG121</xm:f>
              <xm:sqref>KYG121</xm:sqref>
            </x14:sparkline>
            <x14:sparkline>
              <xm:f>CB_Lcr!$KYH121:$KYH121</xm:f>
              <xm:sqref>KYH121</xm:sqref>
            </x14:sparkline>
            <x14:sparkline>
              <xm:f>CB_Lcr!$KYI121:$KYI121</xm:f>
              <xm:sqref>KYI121</xm:sqref>
            </x14:sparkline>
            <x14:sparkline>
              <xm:f>CB_Lcr!$KYJ121:$KYJ121</xm:f>
              <xm:sqref>KYJ121</xm:sqref>
            </x14:sparkline>
            <x14:sparkline>
              <xm:f>CB_Lcr!$KYK121:$KYK121</xm:f>
              <xm:sqref>KYK121</xm:sqref>
            </x14:sparkline>
            <x14:sparkline>
              <xm:f>CB_Lcr!$KYL121:$KYL121</xm:f>
              <xm:sqref>KYL121</xm:sqref>
            </x14:sparkline>
            <x14:sparkline>
              <xm:f>CB_Lcr!$KYM121:$KYM121</xm:f>
              <xm:sqref>KYM121</xm:sqref>
            </x14:sparkline>
            <x14:sparkline>
              <xm:f>CB_Lcr!$KYN121:$KYN121</xm:f>
              <xm:sqref>KYN121</xm:sqref>
            </x14:sparkline>
            <x14:sparkline>
              <xm:f>CB_Lcr!$KYO121:$KYO121</xm:f>
              <xm:sqref>KYO121</xm:sqref>
            </x14:sparkline>
            <x14:sparkline>
              <xm:f>CB_Lcr!$KYP121:$KYP121</xm:f>
              <xm:sqref>KYP121</xm:sqref>
            </x14:sparkline>
            <x14:sparkline>
              <xm:f>CB_Lcr!$KYQ121:$KYQ121</xm:f>
              <xm:sqref>KYQ121</xm:sqref>
            </x14:sparkline>
            <x14:sparkline>
              <xm:f>CB_Lcr!$KYR121:$KYR121</xm:f>
              <xm:sqref>KYR121</xm:sqref>
            </x14:sparkline>
            <x14:sparkline>
              <xm:f>CB_Lcr!$KYS121:$KYS121</xm:f>
              <xm:sqref>KYS121</xm:sqref>
            </x14:sparkline>
            <x14:sparkline>
              <xm:f>CB_Lcr!$KYT121:$KYT121</xm:f>
              <xm:sqref>KYT121</xm:sqref>
            </x14:sparkline>
            <x14:sparkline>
              <xm:f>CB_Lcr!$KYU121:$KYU121</xm:f>
              <xm:sqref>KYU121</xm:sqref>
            </x14:sparkline>
            <x14:sparkline>
              <xm:f>CB_Lcr!$KYV121:$KYV121</xm:f>
              <xm:sqref>KYV121</xm:sqref>
            </x14:sparkline>
            <x14:sparkline>
              <xm:f>CB_Lcr!$KYW121:$KYW121</xm:f>
              <xm:sqref>KYW121</xm:sqref>
            </x14:sparkline>
            <x14:sparkline>
              <xm:f>CB_Lcr!$KYX121:$KYX121</xm:f>
              <xm:sqref>KYX121</xm:sqref>
            </x14:sparkline>
            <x14:sparkline>
              <xm:f>CB_Lcr!$KYY121:$KYY121</xm:f>
              <xm:sqref>KYY121</xm:sqref>
            </x14:sparkline>
            <x14:sparkline>
              <xm:f>CB_Lcr!$KYZ121:$KYZ121</xm:f>
              <xm:sqref>KYZ121</xm:sqref>
            </x14:sparkline>
            <x14:sparkline>
              <xm:f>CB_Lcr!$KZA121:$KZA121</xm:f>
              <xm:sqref>KZA121</xm:sqref>
            </x14:sparkline>
            <x14:sparkline>
              <xm:f>CB_Lcr!$KZB121:$KZB121</xm:f>
              <xm:sqref>KZB121</xm:sqref>
            </x14:sparkline>
            <x14:sparkline>
              <xm:f>CB_Lcr!$KZC121:$KZC121</xm:f>
              <xm:sqref>KZC121</xm:sqref>
            </x14:sparkline>
            <x14:sparkline>
              <xm:f>CB_Lcr!$KZD121:$KZD121</xm:f>
              <xm:sqref>KZD121</xm:sqref>
            </x14:sparkline>
            <x14:sparkline>
              <xm:f>CB_Lcr!$KZE121:$KZE121</xm:f>
              <xm:sqref>KZE121</xm:sqref>
            </x14:sparkline>
            <x14:sparkline>
              <xm:f>CB_Lcr!$KZF121:$KZF121</xm:f>
              <xm:sqref>KZF121</xm:sqref>
            </x14:sparkline>
            <x14:sparkline>
              <xm:f>CB_Lcr!$KZG121:$KZG121</xm:f>
              <xm:sqref>KZG121</xm:sqref>
            </x14:sparkline>
            <x14:sparkline>
              <xm:f>CB_Lcr!$KZH121:$KZH121</xm:f>
              <xm:sqref>KZH121</xm:sqref>
            </x14:sparkline>
            <x14:sparkline>
              <xm:f>CB_Lcr!$KZI121:$KZI121</xm:f>
              <xm:sqref>KZI121</xm:sqref>
            </x14:sparkline>
            <x14:sparkline>
              <xm:f>CB_Lcr!$KZJ121:$KZJ121</xm:f>
              <xm:sqref>KZJ121</xm:sqref>
            </x14:sparkline>
            <x14:sparkline>
              <xm:f>CB_Lcr!$KZK121:$KZK121</xm:f>
              <xm:sqref>KZK121</xm:sqref>
            </x14:sparkline>
            <x14:sparkline>
              <xm:f>CB_Lcr!$KZL121:$KZL121</xm:f>
              <xm:sqref>KZL121</xm:sqref>
            </x14:sparkline>
            <x14:sparkline>
              <xm:f>CB_Lcr!$KZM121:$KZM121</xm:f>
              <xm:sqref>KZM121</xm:sqref>
            </x14:sparkline>
            <x14:sparkline>
              <xm:f>CB_Lcr!$KZN121:$KZN121</xm:f>
              <xm:sqref>KZN121</xm:sqref>
            </x14:sparkline>
            <x14:sparkline>
              <xm:f>CB_Lcr!$KZO121:$KZO121</xm:f>
              <xm:sqref>KZO121</xm:sqref>
            </x14:sparkline>
            <x14:sparkline>
              <xm:f>CB_Lcr!$KZP121:$KZP121</xm:f>
              <xm:sqref>KZP121</xm:sqref>
            </x14:sparkline>
            <x14:sparkline>
              <xm:f>CB_Lcr!$KZQ121:$KZQ121</xm:f>
              <xm:sqref>KZQ121</xm:sqref>
            </x14:sparkline>
            <x14:sparkline>
              <xm:f>CB_Lcr!$KZR121:$KZR121</xm:f>
              <xm:sqref>KZR121</xm:sqref>
            </x14:sparkline>
            <x14:sparkline>
              <xm:f>CB_Lcr!$KZS121:$KZS121</xm:f>
              <xm:sqref>KZS121</xm:sqref>
            </x14:sparkline>
            <x14:sparkline>
              <xm:f>CB_Lcr!$KZT121:$KZT121</xm:f>
              <xm:sqref>KZT121</xm:sqref>
            </x14:sparkline>
            <x14:sparkline>
              <xm:f>CB_Lcr!$KZU121:$KZU121</xm:f>
              <xm:sqref>KZU121</xm:sqref>
            </x14:sparkline>
            <x14:sparkline>
              <xm:f>CB_Lcr!$KZV121:$KZV121</xm:f>
              <xm:sqref>KZV121</xm:sqref>
            </x14:sparkline>
            <x14:sparkline>
              <xm:f>CB_Lcr!$KZW121:$KZW121</xm:f>
              <xm:sqref>KZW121</xm:sqref>
            </x14:sparkline>
            <x14:sparkline>
              <xm:f>CB_Lcr!$KZX121:$KZX121</xm:f>
              <xm:sqref>KZX121</xm:sqref>
            </x14:sparkline>
            <x14:sparkline>
              <xm:f>CB_Lcr!$KZY121:$KZY121</xm:f>
              <xm:sqref>KZY121</xm:sqref>
            </x14:sparkline>
            <x14:sparkline>
              <xm:f>CB_Lcr!$KZZ121:$KZZ121</xm:f>
              <xm:sqref>KZZ121</xm:sqref>
            </x14:sparkline>
            <x14:sparkline>
              <xm:f>CB_Lcr!$LAA121:$LAA121</xm:f>
              <xm:sqref>LAA121</xm:sqref>
            </x14:sparkline>
            <x14:sparkline>
              <xm:f>CB_Lcr!$LAB121:$LAB121</xm:f>
              <xm:sqref>LAB121</xm:sqref>
            </x14:sparkline>
            <x14:sparkline>
              <xm:f>CB_Lcr!$LAC121:$LAC121</xm:f>
              <xm:sqref>LAC121</xm:sqref>
            </x14:sparkline>
            <x14:sparkline>
              <xm:f>CB_Lcr!$LAD121:$LAD121</xm:f>
              <xm:sqref>LAD121</xm:sqref>
            </x14:sparkline>
            <x14:sparkline>
              <xm:f>CB_Lcr!$LAE121:$LAE121</xm:f>
              <xm:sqref>LAE121</xm:sqref>
            </x14:sparkline>
            <x14:sparkline>
              <xm:f>CB_Lcr!$LAF121:$LAF121</xm:f>
              <xm:sqref>LAF121</xm:sqref>
            </x14:sparkline>
            <x14:sparkline>
              <xm:f>CB_Lcr!$LAG121:$LAG121</xm:f>
              <xm:sqref>LAG121</xm:sqref>
            </x14:sparkline>
            <x14:sparkline>
              <xm:f>CB_Lcr!$LAH121:$LAH121</xm:f>
              <xm:sqref>LAH121</xm:sqref>
            </x14:sparkline>
            <x14:sparkline>
              <xm:f>CB_Lcr!$LAI121:$LAI121</xm:f>
              <xm:sqref>LAI121</xm:sqref>
            </x14:sparkline>
            <x14:sparkline>
              <xm:f>CB_Lcr!$LAJ121:$LAJ121</xm:f>
              <xm:sqref>LAJ121</xm:sqref>
            </x14:sparkline>
            <x14:sparkline>
              <xm:f>CB_Lcr!$LAK121:$LAK121</xm:f>
              <xm:sqref>LAK121</xm:sqref>
            </x14:sparkline>
            <x14:sparkline>
              <xm:f>CB_Lcr!$LAL121:$LAL121</xm:f>
              <xm:sqref>LAL121</xm:sqref>
            </x14:sparkline>
            <x14:sparkline>
              <xm:f>CB_Lcr!$LAM121:$LAM121</xm:f>
              <xm:sqref>LAM121</xm:sqref>
            </x14:sparkline>
            <x14:sparkline>
              <xm:f>CB_Lcr!$LAN121:$LAN121</xm:f>
              <xm:sqref>LAN121</xm:sqref>
            </x14:sparkline>
            <x14:sparkline>
              <xm:f>CB_Lcr!$LAO121:$LAO121</xm:f>
              <xm:sqref>LAO121</xm:sqref>
            </x14:sparkline>
            <x14:sparkline>
              <xm:f>CB_Lcr!$LAP121:$LAP121</xm:f>
              <xm:sqref>LAP121</xm:sqref>
            </x14:sparkline>
            <x14:sparkline>
              <xm:f>CB_Lcr!$LAQ121:$LAQ121</xm:f>
              <xm:sqref>LAQ121</xm:sqref>
            </x14:sparkline>
            <x14:sparkline>
              <xm:f>CB_Lcr!$LAR121:$LAR121</xm:f>
              <xm:sqref>LAR121</xm:sqref>
            </x14:sparkline>
            <x14:sparkline>
              <xm:f>CB_Lcr!$LAS121:$LAS121</xm:f>
              <xm:sqref>LAS121</xm:sqref>
            </x14:sparkline>
            <x14:sparkline>
              <xm:f>CB_Lcr!$LAT121:$LAT121</xm:f>
              <xm:sqref>LAT121</xm:sqref>
            </x14:sparkline>
            <x14:sparkline>
              <xm:f>CB_Lcr!$LAU121:$LAU121</xm:f>
              <xm:sqref>LAU121</xm:sqref>
            </x14:sparkline>
            <x14:sparkline>
              <xm:f>CB_Lcr!$LAV121:$LAV121</xm:f>
              <xm:sqref>LAV121</xm:sqref>
            </x14:sparkline>
            <x14:sparkline>
              <xm:f>CB_Lcr!$LAW121:$LAW121</xm:f>
              <xm:sqref>LAW121</xm:sqref>
            </x14:sparkline>
            <x14:sparkline>
              <xm:f>CB_Lcr!$LAX121:$LAX121</xm:f>
              <xm:sqref>LAX121</xm:sqref>
            </x14:sparkline>
            <x14:sparkline>
              <xm:f>CB_Lcr!$LAY121:$LAY121</xm:f>
              <xm:sqref>LAY121</xm:sqref>
            </x14:sparkline>
            <x14:sparkline>
              <xm:f>CB_Lcr!$LAZ121:$LAZ121</xm:f>
              <xm:sqref>LAZ121</xm:sqref>
            </x14:sparkline>
            <x14:sparkline>
              <xm:f>CB_Lcr!$LBA121:$LBA121</xm:f>
              <xm:sqref>LBA121</xm:sqref>
            </x14:sparkline>
            <x14:sparkline>
              <xm:f>CB_Lcr!$LBB121:$LBB121</xm:f>
              <xm:sqref>LBB121</xm:sqref>
            </x14:sparkline>
            <x14:sparkline>
              <xm:f>CB_Lcr!$LBC121:$LBC121</xm:f>
              <xm:sqref>LBC121</xm:sqref>
            </x14:sparkline>
            <x14:sparkline>
              <xm:f>CB_Lcr!$LBD121:$LBD121</xm:f>
              <xm:sqref>LBD121</xm:sqref>
            </x14:sparkline>
            <x14:sparkline>
              <xm:f>CB_Lcr!$LBE121:$LBE121</xm:f>
              <xm:sqref>LBE121</xm:sqref>
            </x14:sparkline>
            <x14:sparkline>
              <xm:f>CB_Lcr!$LBF121:$LBF121</xm:f>
              <xm:sqref>LBF121</xm:sqref>
            </x14:sparkline>
            <x14:sparkline>
              <xm:f>CB_Lcr!$LBG121:$LBG121</xm:f>
              <xm:sqref>LBG121</xm:sqref>
            </x14:sparkline>
            <x14:sparkline>
              <xm:f>CB_Lcr!$LBH121:$LBH121</xm:f>
              <xm:sqref>LBH121</xm:sqref>
            </x14:sparkline>
            <x14:sparkline>
              <xm:f>CB_Lcr!$LBI121:$LBI121</xm:f>
              <xm:sqref>LBI121</xm:sqref>
            </x14:sparkline>
            <x14:sparkline>
              <xm:f>CB_Lcr!$LBJ121:$LBJ121</xm:f>
              <xm:sqref>LBJ121</xm:sqref>
            </x14:sparkline>
            <x14:sparkline>
              <xm:f>CB_Lcr!$LBK121:$LBK121</xm:f>
              <xm:sqref>LBK121</xm:sqref>
            </x14:sparkline>
            <x14:sparkline>
              <xm:f>CB_Lcr!$LBL121:$LBL121</xm:f>
              <xm:sqref>LBL121</xm:sqref>
            </x14:sparkline>
            <x14:sparkline>
              <xm:f>CB_Lcr!$LBM121:$LBM121</xm:f>
              <xm:sqref>LBM121</xm:sqref>
            </x14:sparkline>
            <x14:sparkline>
              <xm:f>CB_Lcr!$LBN121:$LBN121</xm:f>
              <xm:sqref>LBN121</xm:sqref>
            </x14:sparkline>
            <x14:sparkline>
              <xm:f>CB_Lcr!$LBO121:$LBO121</xm:f>
              <xm:sqref>LBO121</xm:sqref>
            </x14:sparkline>
            <x14:sparkline>
              <xm:f>CB_Lcr!$LBP121:$LBP121</xm:f>
              <xm:sqref>LBP121</xm:sqref>
            </x14:sparkline>
            <x14:sparkline>
              <xm:f>CB_Lcr!$LBQ121:$LBQ121</xm:f>
              <xm:sqref>LBQ121</xm:sqref>
            </x14:sparkline>
            <x14:sparkline>
              <xm:f>CB_Lcr!$LBR121:$LBR121</xm:f>
              <xm:sqref>LBR121</xm:sqref>
            </x14:sparkline>
            <x14:sparkline>
              <xm:f>CB_Lcr!$LBS121:$LBS121</xm:f>
              <xm:sqref>LBS121</xm:sqref>
            </x14:sparkline>
            <x14:sparkline>
              <xm:f>CB_Lcr!$LBT121:$LBT121</xm:f>
              <xm:sqref>LBT121</xm:sqref>
            </x14:sparkline>
            <x14:sparkline>
              <xm:f>CB_Lcr!$LBU121:$LBU121</xm:f>
              <xm:sqref>LBU121</xm:sqref>
            </x14:sparkline>
            <x14:sparkline>
              <xm:f>CB_Lcr!$LBV121:$LBV121</xm:f>
              <xm:sqref>LBV121</xm:sqref>
            </x14:sparkline>
            <x14:sparkline>
              <xm:f>CB_Lcr!$LBW121:$LBW121</xm:f>
              <xm:sqref>LBW121</xm:sqref>
            </x14:sparkline>
            <x14:sparkline>
              <xm:f>CB_Lcr!$LBX121:$LBX121</xm:f>
              <xm:sqref>LBX121</xm:sqref>
            </x14:sparkline>
            <x14:sparkline>
              <xm:f>CB_Lcr!$LBY121:$LBY121</xm:f>
              <xm:sqref>LBY121</xm:sqref>
            </x14:sparkline>
            <x14:sparkline>
              <xm:f>CB_Lcr!$LBZ121:$LBZ121</xm:f>
              <xm:sqref>LBZ121</xm:sqref>
            </x14:sparkline>
            <x14:sparkline>
              <xm:f>CB_Lcr!$LCA121:$LCA121</xm:f>
              <xm:sqref>LCA121</xm:sqref>
            </x14:sparkline>
            <x14:sparkline>
              <xm:f>CB_Lcr!$LCB121:$LCB121</xm:f>
              <xm:sqref>LCB121</xm:sqref>
            </x14:sparkline>
            <x14:sparkline>
              <xm:f>CB_Lcr!$LCC121:$LCC121</xm:f>
              <xm:sqref>LCC121</xm:sqref>
            </x14:sparkline>
            <x14:sparkline>
              <xm:f>CB_Lcr!$LCD121:$LCD121</xm:f>
              <xm:sqref>LCD121</xm:sqref>
            </x14:sparkline>
            <x14:sparkline>
              <xm:f>CB_Lcr!$LCE121:$LCE121</xm:f>
              <xm:sqref>LCE121</xm:sqref>
            </x14:sparkline>
            <x14:sparkline>
              <xm:f>CB_Lcr!$LCF121:$LCF121</xm:f>
              <xm:sqref>LCF121</xm:sqref>
            </x14:sparkline>
            <x14:sparkline>
              <xm:f>CB_Lcr!$LCG121:$LCG121</xm:f>
              <xm:sqref>LCG121</xm:sqref>
            </x14:sparkline>
            <x14:sparkline>
              <xm:f>CB_Lcr!$LCH121:$LCH121</xm:f>
              <xm:sqref>LCH121</xm:sqref>
            </x14:sparkline>
            <x14:sparkline>
              <xm:f>CB_Lcr!$LCI121:$LCI121</xm:f>
              <xm:sqref>LCI121</xm:sqref>
            </x14:sparkline>
            <x14:sparkline>
              <xm:f>CB_Lcr!$LCJ121:$LCJ121</xm:f>
              <xm:sqref>LCJ121</xm:sqref>
            </x14:sparkline>
            <x14:sparkline>
              <xm:f>CB_Lcr!$LCK121:$LCK121</xm:f>
              <xm:sqref>LCK121</xm:sqref>
            </x14:sparkline>
            <x14:sparkline>
              <xm:f>CB_Lcr!$LCL121:$LCL121</xm:f>
              <xm:sqref>LCL121</xm:sqref>
            </x14:sparkline>
            <x14:sparkline>
              <xm:f>CB_Lcr!$LCM121:$LCM121</xm:f>
              <xm:sqref>LCM121</xm:sqref>
            </x14:sparkline>
            <x14:sparkline>
              <xm:f>CB_Lcr!$LCN121:$LCN121</xm:f>
              <xm:sqref>LCN121</xm:sqref>
            </x14:sparkline>
            <x14:sparkline>
              <xm:f>CB_Lcr!$LCO121:$LCO121</xm:f>
              <xm:sqref>LCO121</xm:sqref>
            </x14:sparkline>
            <x14:sparkline>
              <xm:f>CB_Lcr!$LCP121:$LCP121</xm:f>
              <xm:sqref>LCP121</xm:sqref>
            </x14:sparkline>
            <x14:sparkline>
              <xm:f>CB_Lcr!$LCQ121:$LCQ121</xm:f>
              <xm:sqref>LCQ121</xm:sqref>
            </x14:sparkline>
            <x14:sparkline>
              <xm:f>CB_Lcr!$LCR121:$LCR121</xm:f>
              <xm:sqref>LCR121</xm:sqref>
            </x14:sparkline>
            <x14:sparkline>
              <xm:f>CB_Lcr!$LCS121:$LCS121</xm:f>
              <xm:sqref>LCS121</xm:sqref>
            </x14:sparkline>
            <x14:sparkline>
              <xm:f>CB_Lcr!$LCT121:$LCT121</xm:f>
              <xm:sqref>LCT121</xm:sqref>
            </x14:sparkline>
            <x14:sparkline>
              <xm:f>CB_Lcr!$LCU121:$LCU121</xm:f>
              <xm:sqref>LCU121</xm:sqref>
            </x14:sparkline>
            <x14:sparkline>
              <xm:f>CB_Lcr!$LCV121:$LCV121</xm:f>
              <xm:sqref>LCV121</xm:sqref>
            </x14:sparkline>
            <x14:sparkline>
              <xm:f>CB_Lcr!$LCW121:$LCW121</xm:f>
              <xm:sqref>LCW121</xm:sqref>
            </x14:sparkline>
            <x14:sparkline>
              <xm:f>CB_Lcr!$LCX121:$LCX121</xm:f>
              <xm:sqref>LCX121</xm:sqref>
            </x14:sparkline>
            <x14:sparkline>
              <xm:f>CB_Lcr!$LCY121:$LCY121</xm:f>
              <xm:sqref>LCY121</xm:sqref>
            </x14:sparkline>
            <x14:sparkline>
              <xm:f>CB_Lcr!$LCZ121:$LCZ121</xm:f>
              <xm:sqref>LCZ121</xm:sqref>
            </x14:sparkline>
            <x14:sparkline>
              <xm:f>CB_Lcr!$LDA121:$LDA121</xm:f>
              <xm:sqref>LDA121</xm:sqref>
            </x14:sparkline>
            <x14:sparkline>
              <xm:f>CB_Lcr!$LDB121:$LDB121</xm:f>
              <xm:sqref>LDB121</xm:sqref>
            </x14:sparkline>
            <x14:sparkline>
              <xm:f>CB_Lcr!$LDC121:$LDC121</xm:f>
              <xm:sqref>LDC121</xm:sqref>
            </x14:sparkline>
            <x14:sparkline>
              <xm:f>CB_Lcr!$LDD121:$LDD121</xm:f>
              <xm:sqref>LDD121</xm:sqref>
            </x14:sparkline>
            <x14:sparkline>
              <xm:f>CB_Lcr!$LDE121:$LDE121</xm:f>
              <xm:sqref>LDE121</xm:sqref>
            </x14:sparkline>
            <x14:sparkline>
              <xm:f>CB_Lcr!$LDF121:$LDF121</xm:f>
              <xm:sqref>LDF121</xm:sqref>
            </x14:sparkline>
            <x14:sparkline>
              <xm:f>CB_Lcr!$LDG121:$LDG121</xm:f>
              <xm:sqref>LDG121</xm:sqref>
            </x14:sparkline>
            <x14:sparkline>
              <xm:f>CB_Lcr!$LDH121:$LDH121</xm:f>
              <xm:sqref>LDH121</xm:sqref>
            </x14:sparkline>
            <x14:sparkline>
              <xm:f>CB_Lcr!$LDI121:$LDI121</xm:f>
              <xm:sqref>LDI121</xm:sqref>
            </x14:sparkline>
            <x14:sparkline>
              <xm:f>CB_Lcr!$LDJ121:$LDJ121</xm:f>
              <xm:sqref>LDJ121</xm:sqref>
            </x14:sparkline>
            <x14:sparkline>
              <xm:f>CB_Lcr!$LDK121:$LDK121</xm:f>
              <xm:sqref>LDK121</xm:sqref>
            </x14:sparkline>
            <x14:sparkline>
              <xm:f>CB_Lcr!$LDL121:$LDL121</xm:f>
              <xm:sqref>LDL121</xm:sqref>
            </x14:sparkline>
            <x14:sparkline>
              <xm:f>CB_Lcr!$LDM121:$LDM121</xm:f>
              <xm:sqref>LDM121</xm:sqref>
            </x14:sparkline>
            <x14:sparkline>
              <xm:f>CB_Lcr!$LDN121:$LDN121</xm:f>
              <xm:sqref>LDN121</xm:sqref>
            </x14:sparkline>
            <x14:sparkline>
              <xm:f>CB_Lcr!$LDO121:$LDO121</xm:f>
              <xm:sqref>LDO121</xm:sqref>
            </x14:sparkline>
            <x14:sparkline>
              <xm:f>CB_Lcr!$LDP121:$LDP121</xm:f>
              <xm:sqref>LDP121</xm:sqref>
            </x14:sparkline>
            <x14:sparkline>
              <xm:f>CB_Lcr!$LDQ121:$LDQ121</xm:f>
              <xm:sqref>LDQ121</xm:sqref>
            </x14:sparkline>
            <x14:sparkline>
              <xm:f>CB_Lcr!$LDR121:$LDR121</xm:f>
              <xm:sqref>LDR121</xm:sqref>
            </x14:sparkline>
            <x14:sparkline>
              <xm:f>CB_Lcr!$LDS121:$LDS121</xm:f>
              <xm:sqref>LDS121</xm:sqref>
            </x14:sparkline>
            <x14:sparkline>
              <xm:f>CB_Lcr!$LDT121:$LDT121</xm:f>
              <xm:sqref>LDT121</xm:sqref>
            </x14:sparkline>
            <x14:sparkline>
              <xm:f>CB_Lcr!$LDU121:$LDU121</xm:f>
              <xm:sqref>LDU121</xm:sqref>
            </x14:sparkline>
            <x14:sparkline>
              <xm:f>CB_Lcr!$LDV121:$LDV121</xm:f>
              <xm:sqref>LDV121</xm:sqref>
            </x14:sparkline>
            <x14:sparkline>
              <xm:f>CB_Lcr!$LDW121:$LDW121</xm:f>
              <xm:sqref>LDW121</xm:sqref>
            </x14:sparkline>
            <x14:sparkline>
              <xm:f>CB_Lcr!$LDX121:$LDX121</xm:f>
              <xm:sqref>LDX121</xm:sqref>
            </x14:sparkline>
            <x14:sparkline>
              <xm:f>CB_Lcr!$LDY121:$LDY121</xm:f>
              <xm:sqref>LDY121</xm:sqref>
            </x14:sparkline>
            <x14:sparkline>
              <xm:f>CB_Lcr!$LDZ121:$LDZ121</xm:f>
              <xm:sqref>LDZ121</xm:sqref>
            </x14:sparkline>
            <x14:sparkline>
              <xm:f>CB_Lcr!$LEA121:$LEA121</xm:f>
              <xm:sqref>LEA121</xm:sqref>
            </x14:sparkline>
            <x14:sparkline>
              <xm:f>CB_Lcr!$LEB121:$LEB121</xm:f>
              <xm:sqref>LEB121</xm:sqref>
            </x14:sparkline>
            <x14:sparkline>
              <xm:f>CB_Lcr!$LEC121:$LEC121</xm:f>
              <xm:sqref>LEC121</xm:sqref>
            </x14:sparkline>
            <x14:sparkline>
              <xm:f>CB_Lcr!$LED121:$LED121</xm:f>
              <xm:sqref>LED121</xm:sqref>
            </x14:sparkline>
            <x14:sparkline>
              <xm:f>CB_Lcr!$LEE121:$LEE121</xm:f>
              <xm:sqref>LEE121</xm:sqref>
            </x14:sparkline>
            <x14:sparkline>
              <xm:f>CB_Lcr!$LEF121:$LEF121</xm:f>
              <xm:sqref>LEF121</xm:sqref>
            </x14:sparkline>
            <x14:sparkline>
              <xm:f>CB_Lcr!$LEG121:$LEG121</xm:f>
              <xm:sqref>LEG121</xm:sqref>
            </x14:sparkline>
            <x14:sparkline>
              <xm:f>CB_Lcr!$LEH121:$LEH121</xm:f>
              <xm:sqref>LEH121</xm:sqref>
            </x14:sparkline>
            <x14:sparkline>
              <xm:f>CB_Lcr!$LEI121:$LEI121</xm:f>
              <xm:sqref>LEI121</xm:sqref>
            </x14:sparkline>
            <x14:sparkline>
              <xm:f>CB_Lcr!$LEJ121:$LEJ121</xm:f>
              <xm:sqref>LEJ121</xm:sqref>
            </x14:sparkline>
            <x14:sparkline>
              <xm:f>CB_Lcr!$LEK121:$LEK121</xm:f>
              <xm:sqref>LEK121</xm:sqref>
            </x14:sparkline>
            <x14:sparkline>
              <xm:f>CB_Lcr!$LEL121:$LEL121</xm:f>
              <xm:sqref>LEL121</xm:sqref>
            </x14:sparkline>
            <x14:sparkline>
              <xm:f>CB_Lcr!$LEM121:$LEM121</xm:f>
              <xm:sqref>LEM121</xm:sqref>
            </x14:sparkline>
            <x14:sparkline>
              <xm:f>CB_Lcr!$LEN121:$LEN121</xm:f>
              <xm:sqref>LEN121</xm:sqref>
            </x14:sparkline>
            <x14:sparkline>
              <xm:f>CB_Lcr!$LEO121:$LEO121</xm:f>
              <xm:sqref>LEO121</xm:sqref>
            </x14:sparkline>
            <x14:sparkline>
              <xm:f>CB_Lcr!$LEP121:$LEP121</xm:f>
              <xm:sqref>LEP121</xm:sqref>
            </x14:sparkline>
            <x14:sparkline>
              <xm:f>CB_Lcr!$LEQ121:$LEQ121</xm:f>
              <xm:sqref>LEQ121</xm:sqref>
            </x14:sparkline>
            <x14:sparkline>
              <xm:f>CB_Lcr!$LER121:$LER121</xm:f>
              <xm:sqref>LER121</xm:sqref>
            </x14:sparkline>
            <x14:sparkline>
              <xm:f>CB_Lcr!$LES121:$LES121</xm:f>
              <xm:sqref>LES121</xm:sqref>
            </x14:sparkline>
            <x14:sparkline>
              <xm:f>CB_Lcr!$LET121:$LET121</xm:f>
              <xm:sqref>LET121</xm:sqref>
            </x14:sparkline>
            <x14:sparkline>
              <xm:f>CB_Lcr!$LEU121:$LEU121</xm:f>
              <xm:sqref>LEU121</xm:sqref>
            </x14:sparkline>
            <x14:sparkline>
              <xm:f>CB_Lcr!$LEV121:$LEV121</xm:f>
              <xm:sqref>LEV121</xm:sqref>
            </x14:sparkline>
            <x14:sparkline>
              <xm:f>CB_Lcr!$LEW121:$LEW121</xm:f>
              <xm:sqref>LEW121</xm:sqref>
            </x14:sparkline>
            <x14:sparkline>
              <xm:f>CB_Lcr!$LEX121:$LEX121</xm:f>
              <xm:sqref>LEX121</xm:sqref>
            </x14:sparkline>
            <x14:sparkline>
              <xm:f>CB_Lcr!$LEY121:$LEY121</xm:f>
              <xm:sqref>LEY121</xm:sqref>
            </x14:sparkline>
            <x14:sparkline>
              <xm:f>CB_Lcr!$LEZ121:$LEZ121</xm:f>
              <xm:sqref>LEZ121</xm:sqref>
            </x14:sparkline>
            <x14:sparkline>
              <xm:f>CB_Lcr!$LFA121:$LFA121</xm:f>
              <xm:sqref>LFA121</xm:sqref>
            </x14:sparkline>
            <x14:sparkline>
              <xm:f>CB_Lcr!$LFB121:$LFB121</xm:f>
              <xm:sqref>LFB121</xm:sqref>
            </x14:sparkline>
            <x14:sparkline>
              <xm:f>CB_Lcr!$LFC121:$LFC121</xm:f>
              <xm:sqref>LFC121</xm:sqref>
            </x14:sparkline>
            <x14:sparkline>
              <xm:f>CB_Lcr!$LFD121:$LFD121</xm:f>
              <xm:sqref>LFD121</xm:sqref>
            </x14:sparkline>
            <x14:sparkline>
              <xm:f>CB_Lcr!$LFE121:$LFE121</xm:f>
              <xm:sqref>LFE121</xm:sqref>
            </x14:sparkline>
            <x14:sparkline>
              <xm:f>CB_Lcr!$LFF121:$LFF121</xm:f>
              <xm:sqref>LFF121</xm:sqref>
            </x14:sparkline>
            <x14:sparkline>
              <xm:f>CB_Lcr!$LFG121:$LFG121</xm:f>
              <xm:sqref>LFG121</xm:sqref>
            </x14:sparkline>
            <x14:sparkline>
              <xm:f>CB_Lcr!$LFH121:$LFH121</xm:f>
              <xm:sqref>LFH121</xm:sqref>
            </x14:sparkline>
            <x14:sparkline>
              <xm:f>CB_Lcr!$LFI121:$LFI121</xm:f>
              <xm:sqref>LFI121</xm:sqref>
            </x14:sparkline>
            <x14:sparkline>
              <xm:f>CB_Lcr!$LFJ121:$LFJ121</xm:f>
              <xm:sqref>LFJ121</xm:sqref>
            </x14:sparkline>
            <x14:sparkline>
              <xm:f>CB_Lcr!$LFK121:$LFK121</xm:f>
              <xm:sqref>LFK121</xm:sqref>
            </x14:sparkline>
            <x14:sparkline>
              <xm:f>CB_Lcr!$LFL121:$LFL121</xm:f>
              <xm:sqref>LFL121</xm:sqref>
            </x14:sparkline>
            <x14:sparkline>
              <xm:f>CB_Lcr!$LFM121:$LFM121</xm:f>
              <xm:sqref>LFM121</xm:sqref>
            </x14:sparkline>
            <x14:sparkline>
              <xm:f>CB_Lcr!$LFN121:$LFN121</xm:f>
              <xm:sqref>LFN121</xm:sqref>
            </x14:sparkline>
            <x14:sparkline>
              <xm:f>CB_Lcr!$LFO121:$LFO121</xm:f>
              <xm:sqref>LFO121</xm:sqref>
            </x14:sparkline>
            <x14:sparkline>
              <xm:f>CB_Lcr!$LFP121:$LFP121</xm:f>
              <xm:sqref>LFP121</xm:sqref>
            </x14:sparkline>
            <x14:sparkline>
              <xm:f>CB_Lcr!$LFQ121:$LFQ121</xm:f>
              <xm:sqref>LFQ121</xm:sqref>
            </x14:sparkline>
            <x14:sparkline>
              <xm:f>CB_Lcr!$LFR121:$LFR121</xm:f>
              <xm:sqref>LFR121</xm:sqref>
            </x14:sparkline>
            <x14:sparkline>
              <xm:f>CB_Lcr!$LFS121:$LFS121</xm:f>
              <xm:sqref>LFS121</xm:sqref>
            </x14:sparkline>
            <x14:sparkline>
              <xm:f>CB_Lcr!$LFT121:$LFT121</xm:f>
              <xm:sqref>LFT121</xm:sqref>
            </x14:sparkline>
            <x14:sparkline>
              <xm:f>CB_Lcr!$LFU121:$LFU121</xm:f>
              <xm:sqref>LFU121</xm:sqref>
            </x14:sparkline>
            <x14:sparkline>
              <xm:f>CB_Lcr!$LFV121:$LFV121</xm:f>
              <xm:sqref>LFV121</xm:sqref>
            </x14:sparkline>
            <x14:sparkline>
              <xm:f>CB_Lcr!$LFW121:$LFW121</xm:f>
              <xm:sqref>LFW121</xm:sqref>
            </x14:sparkline>
            <x14:sparkline>
              <xm:f>CB_Lcr!$LFX121:$LFX121</xm:f>
              <xm:sqref>LFX121</xm:sqref>
            </x14:sparkline>
            <x14:sparkline>
              <xm:f>CB_Lcr!$LFY121:$LFY121</xm:f>
              <xm:sqref>LFY121</xm:sqref>
            </x14:sparkline>
            <x14:sparkline>
              <xm:f>CB_Lcr!$LFZ121:$LFZ121</xm:f>
              <xm:sqref>LFZ121</xm:sqref>
            </x14:sparkline>
            <x14:sparkline>
              <xm:f>CB_Lcr!$LGA121:$LGA121</xm:f>
              <xm:sqref>LGA121</xm:sqref>
            </x14:sparkline>
            <x14:sparkline>
              <xm:f>CB_Lcr!$LGB121:$LGB121</xm:f>
              <xm:sqref>LGB121</xm:sqref>
            </x14:sparkline>
            <x14:sparkline>
              <xm:f>CB_Lcr!$LGC121:$LGC121</xm:f>
              <xm:sqref>LGC121</xm:sqref>
            </x14:sparkline>
            <x14:sparkline>
              <xm:f>CB_Lcr!$LGD121:$LGD121</xm:f>
              <xm:sqref>LGD121</xm:sqref>
            </x14:sparkline>
            <x14:sparkline>
              <xm:f>CB_Lcr!$LGE121:$LGE121</xm:f>
              <xm:sqref>LGE121</xm:sqref>
            </x14:sparkline>
            <x14:sparkline>
              <xm:f>CB_Lcr!$LGF121:$LGF121</xm:f>
              <xm:sqref>LGF121</xm:sqref>
            </x14:sparkline>
            <x14:sparkline>
              <xm:f>CB_Lcr!$LGG121:$LGG121</xm:f>
              <xm:sqref>LGG121</xm:sqref>
            </x14:sparkline>
            <x14:sparkline>
              <xm:f>CB_Lcr!$LGH121:$LGH121</xm:f>
              <xm:sqref>LGH121</xm:sqref>
            </x14:sparkline>
            <x14:sparkline>
              <xm:f>CB_Lcr!$LGI121:$LGI121</xm:f>
              <xm:sqref>LGI121</xm:sqref>
            </x14:sparkline>
            <x14:sparkline>
              <xm:f>CB_Lcr!$LGJ121:$LGJ121</xm:f>
              <xm:sqref>LGJ121</xm:sqref>
            </x14:sparkline>
            <x14:sparkline>
              <xm:f>CB_Lcr!$LGK121:$LGK121</xm:f>
              <xm:sqref>LGK121</xm:sqref>
            </x14:sparkline>
            <x14:sparkline>
              <xm:f>CB_Lcr!$LGL121:$LGL121</xm:f>
              <xm:sqref>LGL121</xm:sqref>
            </x14:sparkline>
            <x14:sparkline>
              <xm:f>CB_Lcr!$LGM121:$LGM121</xm:f>
              <xm:sqref>LGM121</xm:sqref>
            </x14:sparkline>
            <x14:sparkline>
              <xm:f>CB_Lcr!$LGN121:$LGN121</xm:f>
              <xm:sqref>LGN121</xm:sqref>
            </x14:sparkline>
            <x14:sparkline>
              <xm:f>CB_Lcr!$LGO121:$LGO121</xm:f>
              <xm:sqref>LGO121</xm:sqref>
            </x14:sparkline>
            <x14:sparkline>
              <xm:f>CB_Lcr!$LGP121:$LGP121</xm:f>
              <xm:sqref>LGP121</xm:sqref>
            </x14:sparkline>
            <x14:sparkline>
              <xm:f>CB_Lcr!$LGQ121:$LGQ121</xm:f>
              <xm:sqref>LGQ121</xm:sqref>
            </x14:sparkline>
            <x14:sparkline>
              <xm:f>CB_Lcr!$LGR121:$LGR121</xm:f>
              <xm:sqref>LGR121</xm:sqref>
            </x14:sparkline>
            <x14:sparkline>
              <xm:f>CB_Lcr!$LGS121:$LGS121</xm:f>
              <xm:sqref>LGS121</xm:sqref>
            </x14:sparkline>
            <x14:sparkline>
              <xm:f>CB_Lcr!$LGT121:$LGT121</xm:f>
              <xm:sqref>LGT121</xm:sqref>
            </x14:sparkline>
            <x14:sparkline>
              <xm:f>CB_Lcr!$LGU121:$LGU121</xm:f>
              <xm:sqref>LGU121</xm:sqref>
            </x14:sparkline>
            <x14:sparkline>
              <xm:f>CB_Lcr!$LGV121:$LGV121</xm:f>
              <xm:sqref>LGV121</xm:sqref>
            </x14:sparkline>
            <x14:sparkline>
              <xm:f>CB_Lcr!$LGW121:$LGW121</xm:f>
              <xm:sqref>LGW121</xm:sqref>
            </x14:sparkline>
            <x14:sparkline>
              <xm:f>CB_Lcr!$LGX121:$LGX121</xm:f>
              <xm:sqref>LGX121</xm:sqref>
            </x14:sparkline>
            <x14:sparkline>
              <xm:f>CB_Lcr!$LGY121:$LGY121</xm:f>
              <xm:sqref>LGY121</xm:sqref>
            </x14:sparkline>
            <x14:sparkline>
              <xm:f>CB_Lcr!$LGZ121:$LGZ121</xm:f>
              <xm:sqref>LGZ121</xm:sqref>
            </x14:sparkline>
            <x14:sparkline>
              <xm:f>CB_Lcr!$LHA121:$LHA121</xm:f>
              <xm:sqref>LHA121</xm:sqref>
            </x14:sparkline>
            <x14:sparkline>
              <xm:f>CB_Lcr!$LHB121:$LHB121</xm:f>
              <xm:sqref>LHB121</xm:sqref>
            </x14:sparkline>
            <x14:sparkline>
              <xm:f>CB_Lcr!$LHC121:$LHC121</xm:f>
              <xm:sqref>LHC121</xm:sqref>
            </x14:sparkline>
            <x14:sparkline>
              <xm:f>CB_Lcr!$LHD121:$LHD121</xm:f>
              <xm:sqref>LHD121</xm:sqref>
            </x14:sparkline>
            <x14:sparkline>
              <xm:f>CB_Lcr!$LHE121:$LHE121</xm:f>
              <xm:sqref>LHE121</xm:sqref>
            </x14:sparkline>
            <x14:sparkline>
              <xm:f>CB_Lcr!$LHF121:$LHF121</xm:f>
              <xm:sqref>LHF121</xm:sqref>
            </x14:sparkline>
            <x14:sparkline>
              <xm:f>CB_Lcr!$LHG121:$LHG121</xm:f>
              <xm:sqref>LHG121</xm:sqref>
            </x14:sparkline>
            <x14:sparkline>
              <xm:f>CB_Lcr!$LHH121:$LHH121</xm:f>
              <xm:sqref>LHH121</xm:sqref>
            </x14:sparkline>
            <x14:sparkline>
              <xm:f>CB_Lcr!$LHI121:$LHI121</xm:f>
              <xm:sqref>LHI121</xm:sqref>
            </x14:sparkline>
            <x14:sparkline>
              <xm:f>CB_Lcr!$LHJ121:$LHJ121</xm:f>
              <xm:sqref>LHJ121</xm:sqref>
            </x14:sparkline>
            <x14:sparkline>
              <xm:f>CB_Lcr!$LHK121:$LHK121</xm:f>
              <xm:sqref>LHK121</xm:sqref>
            </x14:sparkline>
            <x14:sparkline>
              <xm:f>CB_Lcr!$LHL121:$LHL121</xm:f>
              <xm:sqref>LHL121</xm:sqref>
            </x14:sparkline>
            <x14:sparkline>
              <xm:f>CB_Lcr!$LHM121:$LHM121</xm:f>
              <xm:sqref>LHM121</xm:sqref>
            </x14:sparkline>
            <x14:sparkline>
              <xm:f>CB_Lcr!$LHN121:$LHN121</xm:f>
              <xm:sqref>LHN121</xm:sqref>
            </x14:sparkline>
            <x14:sparkline>
              <xm:f>CB_Lcr!$LHO121:$LHO121</xm:f>
              <xm:sqref>LHO121</xm:sqref>
            </x14:sparkline>
            <x14:sparkline>
              <xm:f>CB_Lcr!$LHP121:$LHP121</xm:f>
              <xm:sqref>LHP121</xm:sqref>
            </x14:sparkline>
            <x14:sparkline>
              <xm:f>CB_Lcr!$LHQ121:$LHQ121</xm:f>
              <xm:sqref>LHQ121</xm:sqref>
            </x14:sparkline>
            <x14:sparkline>
              <xm:f>CB_Lcr!$LHR121:$LHR121</xm:f>
              <xm:sqref>LHR121</xm:sqref>
            </x14:sparkline>
            <x14:sparkline>
              <xm:f>CB_Lcr!$LHS121:$LHS121</xm:f>
              <xm:sqref>LHS121</xm:sqref>
            </x14:sparkline>
            <x14:sparkline>
              <xm:f>CB_Lcr!$LHT121:$LHT121</xm:f>
              <xm:sqref>LHT121</xm:sqref>
            </x14:sparkline>
            <x14:sparkline>
              <xm:f>CB_Lcr!$LHU121:$LHU121</xm:f>
              <xm:sqref>LHU121</xm:sqref>
            </x14:sparkline>
            <x14:sparkline>
              <xm:f>CB_Lcr!$LHV121:$LHV121</xm:f>
              <xm:sqref>LHV121</xm:sqref>
            </x14:sparkline>
            <x14:sparkline>
              <xm:f>CB_Lcr!$LHW121:$LHW121</xm:f>
              <xm:sqref>LHW121</xm:sqref>
            </x14:sparkline>
            <x14:sparkline>
              <xm:f>CB_Lcr!$LHX121:$LHX121</xm:f>
              <xm:sqref>LHX121</xm:sqref>
            </x14:sparkline>
            <x14:sparkline>
              <xm:f>CB_Lcr!$LHY121:$LHY121</xm:f>
              <xm:sqref>LHY121</xm:sqref>
            </x14:sparkline>
            <x14:sparkline>
              <xm:f>CB_Lcr!$LHZ121:$LHZ121</xm:f>
              <xm:sqref>LHZ121</xm:sqref>
            </x14:sparkline>
            <x14:sparkline>
              <xm:f>CB_Lcr!$LIA121:$LIA121</xm:f>
              <xm:sqref>LIA121</xm:sqref>
            </x14:sparkline>
            <x14:sparkline>
              <xm:f>CB_Lcr!$LIB121:$LIB121</xm:f>
              <xm:sqref>LIB121</xm:sqref>
            </x14:sparkline>
            <x14:sparkline>
              <xm:f>CB_Lcr!$LIC121:$LIC121</xm:f>
              <xm:sqref>LIC121</xm:sqref>
            </x14:sparkline>
            <x14:sparkline>
              <xm:f>CB_Lcr!$LID121:$LID121</xm:f>
              <xm:sqref>LID121</xm:sqref>
            </x14:sparkline>
            <x14:sparkline>
              <xm:f>CB_Lcr!$LIE121:$LIE121</xm:f>
              <xm:sqref>LIE121</xm:sqref>
            </x14:sparkline>
            <x14:sparkline>
              <xm:f>CB_Lcr!$LIF121:$LIF121</xm:f>
              <xm:sqref>LIF121</xm:sqref>
            </x14:sparkline>
            <x14:sparkline>
              <xm:f>CB_Lcr!$LIG121:$LIG121</xm:f>
              <xm:sqref>LIG121</xm:sqref>
            </x14:sparkline>
            <x14:sparkline>
              <xm:f>CB_Lcr!$LIH121:$LIH121</xm:f>
              <xm:sqref>LIH121</xm:sqref>
            </x14:sparkline>
            <x14:sparkline>
              <xm:f>CB_Lcr!$LII121:$LII121</xm:f>
              <xm:sqref>LII121</xm:sqref>
            </x14:sparkline>
            <x14:sparkline>
              <xm:f>CB_Lcr!$LIJ121:$LIJ121</xm:f>
              <xm:sqref>LIJ121</xm:sqref>
            </x14:sparkline>
            <x14:sparkline>
              <xm:f>CB_Lcr!$LIK121:$LIK121</xm:f>
              <xm:sqref>LIK121</xm:sqref>
            </x14:sparkline>
            <x14:sparkline>
              <xm:f>CB_Lcr!$LIL121:$LIL121</xm:f>
              <xm:sqref>LIL121</xm:sqref>
            </x14:sparkline>
            <x14:sparkline>
              <xm:f>CB_Lcr!$LIM121:$LIM121</xm:f>
              <xm:sqref>LIM121</xm:sqref>
            </x14:sparkline>
            <x14:sparkline>
              <xm:f>CB_Lcr!$LIN121:$LIN121</xm:f>
              <xm:sqref>LIN121</xm:sqref>
            </x14:sparkline>
            <x14:sparkline>
              <xm:f>CB_Lcr!$LIO121:$LIO121</xm:f>
              <xm:sqref>LIO121</xm:sqref>
            </x14:sparkline>
            <x14:sparkline>
              <xm:f>CB_Lcr!$LIP121:$LIP121</xm:f>
              <xm:sqref>LIP121</xm:sqref>
            </x14:sparkline>
            <x14:sparkline>
              <xm:f>CB_Lcr!$LIQ121:$LIQ121</xm:f>
              <xm:sqref>LIQ121</xm:sqref>
            </x14:sparkline>
            <x14:sparkline>
              <xm:f>CB_Lcr!$LIR121:$LIR121</xm:f>
              <xm:sqref>LIR121</xm:sqref>
            </x14:sparkline>
            <x14:sparkline>
              <xm:f>CB_Lcr!$LIS121:$LIS121</xm:f>
              <xm:sqref>LIS121</xm:sqref>
            </x14:sparkline>
            <x14:sparkline>
              <xm:f>CB_Lcr!$LIT121:$LIT121</xm:f>
              <xm:sqref>LIT121</xm:sqref>
            </x14:sparkline>
            <x14:sparkline>
              <xm:f>CB_Lcr!$LIU121:$LIU121</xm:f>
              <xm:sqref>LIU121</xm:sqref>
            </x14:sparkline>
            <x14:sparkline>
              <xm:f>CB_Lcr!$LIV121:$LIV121</xm:f>
              <xm:sqref>LIV121</xm:sqref>
            </x14:sparkline>
            <x14:sparkline>
              <xm:f>CB_Lcr!$LIW121:$LIW121</xm:f>
              <xm:sqref>LIW121</xm:sqref>
            </x14:sparkline>
            <x14:sparkline>
              <xm:f>CB_Lcr!$LIX121:$LIX121</xm:f>
              <xm:sqref>LIX121</xm:sqref>
            </x14:sparkline>
            <x14:sparkline>
              <xm:f>CB_Lcr!$LIY121:$LIY121</xm:f>
              <xm:sqref>LIY121</xm:sqref>
            </x14:sparkline>
            <x14:sparkline>
              <xm:f>CB_Lcr!$LIZ121:$LIZ121</xm:f>
              <xm:sqref>LIZ121</xm:sqref>
            </x14:sparkline>
            <x14:sparkline>
              <xm:f>CB_Lcr!$LJA121:$LJA121</xm:f>
              <xm:sqref>LJA121</xm:sqref>
            </x14:sparkline>
            <x14:sparkline>
              <xm:f>CB_Lcr!$LJB121:$LJB121</xm:f>
              <xm:sqref>LJB121</xm:sqref>
            </x14:sparkline>
            <x14:sparkline>
              <xm:f>CB_Lcr!$LJC121:$LJC121</xm:f>
              <xm:sqref>LJC121</xm:sqref>
            </x14:sparkline>
            <x14:sparkline>
              <xm:f>CB_Lcr!$LJD121:$LJD121</xm:f>
              <xm:sqref>LJD121</xm:sqref>
            </x14:sparkline>
            <x14:sparkline>
              <xm:f>CB_Lcr!$LJE121:$LJE121</xm:f>
              <xm:sqref>LJE121</xm:sqref>
            </x14:sparkline>
            <x14:sparkline>
              <xm:f>CB_Lcr!$LJF121:$LJF121</xm:f>
              <xm:sqref>LJF121</xm:sqref>
            </x14:sparkline>
            <x14:sparkline>
              <xm:f>CB_Lcr!$LJG121:$LJG121</xm:f>
              <xm:sqref>LJG121</xm:sqref>
            </x14:sparkline>
            <x14:sparkline>
              <xm:f>CB_Lcr!$LJH121:$LJH121</xm:f>
              <xm:sqref>LJH121</xm:sqref>
            </x14:sparkline>
            <x14:sparkline>
              <xm:f>CB_Lcr!$LJI121:$LJI121</xm:f>
              <xm:sqref>LJI121</xm:sqref>
            </x14:sparkline>
            <x14:sparkline>
              <xm:f>CB_Lcr!$LJJ121:$LJJ121</xm:f>
              <xm:sqref>LJJ121</xm:sqref>
            </x14:sparkline>
            <x14:sparkline>
              <xm:f>CB_Lcr!$LJK121:$LJK121</xm:f>
              <xm:sqref>LJK121</xm:sqref>
            </x14:sparkline>
            <x14:sparkline>
              <xm:f>CB_Lcr!$LJL121:$LJL121</xm:f>
              <xm:sqref>LJL121</xm:sqref>
            </x14:sparkline>
            <x14:sparkline>
              <xm:f>CB_Lcr!$LJM121:$LJM121</xm:f>
              <xm:sqref>LJM121</xm:sqref>
            </x14:sparkline>
            <x14:sparkline>
              <xm:f>CB_Lcr!$LJN121:$LJN121</xm:f>
              <xm:sqref>LJN121</xm:sqref>
            </x14:sparkline>
            <x14:sparkline>
              <xm:f>CB_Lcr!$LJO121:$LJO121</xm:f>
              <xm:sqref>LJO121</xm:sqref>
            </x14:sparkline>
            <x14:sparkline>
              <xm:f>CB_Lcr!$LJP121:$LJP121</xm:f>
              <xm:sqref>LJP121</xm:sqref>
            </x14:sparkline>
            <x14:sparkline>
              <xm:f>CB_Lcr!$LJQ121:$LJQ121</xm:f>
              <xm:sqref>LJQ121</xm:sqref>
            </x14:sparkline>
            <x14:sparkline>
              <xm:f>CB_Lcr!$LJR121:$LJR121</xm:f>
              <xm:sqref>LJR121</xm:sqref>
            </x14:sparkline>
            <x14:sparkline>
              <xm:f>CB_Lcr!$LJS121:$LJS121</xm:f>
              <xm:sqref>LJS121</xm:sqref>
            </x14:sparkline>
            <x14:sparkline>
              <xm:f>CB_Lcr!$LJT121:$LJT121</xm:f>
              <xm:sqref>LJT121</xm:sqref>
            </x14:sparkline>
            <x14:sparkline>
              <xm:f>CB_Lcr!$LJU121:$LJU121</xm:f>
              <xm:sqref>LJU121</xm:sqref>
            </x14:sparkline>
            <x14:sparkline>
              <xm:f>CB_Lcr!$LJV121:$LJV121</xm:f>
              <xm:sqref>LJV121</xm:sqref>
            </x14:sparkline>
            <x14:sparkline>
              <xm:f>CB_Lcr!$LJW121:$LJW121</xm:f>
              <xm:sqref>LJW121</xm:sqref>
            </x14:sparkline>
            <x14:sparkline>
              <xm:f>CB_Lcr!$LJX121:$LJX121</xm:f>
              <xm:sqref>LJX121</xm:sqref>
            </x14:sparkline>
            <x14:sparkline>
              <xm:f>CB_Lcr!$LJY121:$LJY121</xm:f>
              <xm:sqref>LJY121</xm:sqref>
            </x14:sparkline>
            <x14:sparkline>
              <xm:f>CB_Lcr!$LJZ121:$LJZ121</xm:f>
              <xm:sqref>LJZ121</xm:sqref>
            </x14:sparkline>
            <x14:sparkline>
              <xm:f>CB_Lcr!$LKA121:$LKA121</xm:f>
              <xm:sqref>LKA121</xm:sqref>
            </x14:sparkline>
            <x14:sparkline>
              <xm:f>CB_Lcr!$LKB121:$LKB121</xm:f>
              <xm:sqref>LKB121</xm:sqref>
            </x14:sparkline>
            <x14:sparkline>
              <xm:f>CB_Lcr!$LKC121:$LKC121</xm:f>
              <xm:sqref>LKC121</xm:sqref>
            </x14:sparkline>
            <x14:sparkline>
              <xm:f>CB_Lcr!$LKD121:$LKD121</xm:f>
              <xm:sqref>LKD121</xm:sqref>
            </x14:sparkline>
            <x14:sparkline>
              <xm:f>CB_Lcr!$LKE121:$LKE121</xm:f>
              <xm:sqref>LKE121</xm:sqref>
            </x14:sparkline>
            <x14:sparkline>
              <xm:f>CB_Lcr!$LKF121:$LKF121</xm:f>
              <xm:sqref>LKF121</xm:sqref>
            </x14:sparkline>
            <x14:sparkline>
              <xm:f>CB_Lcr!$LKG121:$LKG121</xm:f>
              <xm:sqref>LKG121</xm:sqref>
            </x14:sparkline>
            <x14:sparkline>
              <xm:f>CB_Lcr!$LKH121:$LKH121</xm:f>
              <xm:sqref>LKH121</xm:sqref>
            </x14:sparkline>
            <x14:sparkline>
              <xm:f>CB_Lcr!$LKI121:$LKI121</xm:f>
              <xm:sqref>LKI121</xm:sqref>
            </x14:sparkline>
            <x14:sparkline>
              <xm:f>CB_Lcr!$LKJ121:$LKJ121</xm:f>
              <xm:sqref>LKJ121</xm:sqref>
            </x14:sparkline>
            <x14:sparkline>
              <xm:f>CB_Lcr!$LKK121:$LKK121</xm:f>
              <xm:sqref>LKK121</xm:sqref>
            </x14:sparkline>
            <x14:sparkline>
              <xm:f>CB_Lcr!$LKL121:$LKL121</xm:f>
              <xm:sqref>LKL121</xm:sqref>
            </x14:sparkline>
            <x14:sparkline>
              <xm:f>CB_Lcr!$LKM121:$LKM121</xm:f>
              <xm:sqref>LKM121</xm:sqref>
            </x14:sparkline>
            <x14:sparkline>
              <xm:f>CB_Lcr!$LKN121:$LKN121</xm:f>
              <xm:sqref>LKN121</xm:sqref>
            </x14:sparkline>
            <x14:sparkline>
              <xm:f>CB_Lcr!$LKO121:$LKO121</xm:f>
              <xm:sqref>LKO121</xm:sqref>
            </x14:sparkline>
            <x14:sparkline>
              <xm:f>CB_Lcr!$LKP121:$LKP121</xm:f>
              <xm:sqref>LKP121</xm:sqref>
            </x14:sparkline>
            <x14:sparkline>
              <xm:f>CB_Lcr!$LKQ121:$LKQ121</xm:f>
              <xm:sqref>LKQ121</xm:sqref>
            </x14:sparkline>
            <x14:sparkline>
              <xm:f>CB_Lcr!$LKR121:$LKR121</xm:f>
              <xm:sqref>LKR121</xm:sqref>
            </x14:sparkline>
            <x14:sparkline>
              <xm:f>CB_Lcr!$LKS121:$LKS121</xm:f>
              <xm:sqref>LKS121</xm:sqref>
            </x14:sparkline>
            <x14:sparkline>
              <xm:f>CB_Lcr!$LKT121:$LKT121</xm:f>
              <xm:sqref>LKT121</xm:sqref>
            </x14:sparkline>
            <x14:sparkline>
              <xm:f>CB_Lcr!$LKU121:$LKU121</xm:f>
              <xm:sqref>LKU121</xm:sqref>
            </x14:sparkline>
            <x14:sparkline>
              <xm:f>CB_Lcr!$LKV121:$LKV121</xm:f>
              <xm:sqref>LKV121</xm:sqref>
            </x14:sparkline>
            <x14:sparkline>
              <xm:f>CB_Lcr!$LKW121:$LKW121</xm:f>
              <xm:sqref>LKW121</xm:sqref>
            </x14:sparkline>
            <x14:sparkline>
              <xm:f>CB_Lcr!$LKX121:$LKX121</xm:f>
              <xm:sqref>LKX121</xm:sqref>
            </x14:sparkline>
            <x14:sparkline>
              <xm:f>CB_Lcr!$LKY121:$LKY121</xm:f>
              <xm:sqref>LKY121</xm:sqref>
            </x14:sparkline>
            <x14:sparkline>
              <xm:f>CB_Lcr!$LKZ121:$LKZ121</xm:f>
              <xm:sqref>LKZ121</xm:sqref>
            </x14:sparkline>
            <x14:sparkline>
              <xm:f>CB_Lcr!$LLA121:$LLA121</xm:f>
              <xm:sqref>LLA121</xm:sqref>
            </x14:sparkline>
            <x14:sparkline>
              <xm:f>CB_Lcr!$LLB121:$LLB121</xm:f>
              <xm:sqref>LLB121</xm:sqref>
            </x14:sparkline>
            <x14:sparkline>
              <xm:f>CB_Lcr!$LLC121:$LLC121</xm:f>
              <xm:sqref>LLC121</xm:sqref>
            </x14:sparkline>
            <x14:sparkline>
              <xm:f>CB_Lcr!$LLD121:$LLD121</xm:f>
              <xm:sqref>LLD121</xm:sqref>
            </x14:sparkline>
            <x14:sparkline>
              <xm:f>CB_Lcr!$LLE121:$LLE121</xm:f>
              <xm:sqref>LLE121</xm:sqref>
            </x14:sparkline>
            <x14:sparkline>
              <xm:f>CB_Lcr!$LLF121:$LLF121</xm:f>
              <xm:sqref>LLF121</xm:sqref>
            </x14:sparkline>
            <x14:sparkline>
              <xm:f>CB_Lcr!$LLG121:$LLG121</xm:f>
              <xm:sqref>LLG121</xm:sqref>
            </x14:sparkline>
            <x14:sparkline>
              <xm:f>CB_Lcr!$LLH121:$LLH121</xm:f>
              <xm:sqref>LLH121</xm:sqref>
            </x14:sparkline>
            <x14:sparkline>
              <xm:f>CB_Lcr!$LLI121:$LLI121</xm:f>
              <xm:sqref>LLI121</xm:sqref>
            </x14:sparkline>
            <x14:sparkline>
              <xm:f>CB_Lcr!$LLJ121:$LLJ121</xm:f>
              <xm:sqref>LLJ121</xm:sqref>
            </x14:sparkline>
            <x14:sparkline>
              <xm:f>CB_Lcr!$LLK121:$LLK121</xm:f>
              <xm:sqref>LLK121</xm:sqref>
            </x14:sparkline>
            <x14:sparkline>
              <xm:f>CB_Lcr!$LLL121:$LLL121</xm:f>
              <xm:sqref>LLL121</xm:sqref>
            </x14:sparkline>
            <x14:sparkline>
              <xm:f>CB_Lcr!$LLM121:$LLM121</xm:f>
              <xm:sqref>LLM121</xm:sqref>
            </x14:sparkline>
            <x14:sparkline>
              <xm:f>CB_Lcr!$LLN121:$LLN121</xm:f>
              <xm:sqref>LLN121</xm:sqref>
            </x14:sparkline>
            <x14:sparkline>
              <xm:f>CB_Lcr!$LLO121:$LLO121</xm:f>
              <xm:sqref>LLO121</xm:sqref>
            </x14:sparkline>
            <x14:sparkline>
              <xm:f>CB_Lcr!$LLP121:$LLP121</xm:f>
              <xm:sqref>LLP121</xm:sqref>
            </x14:sparkline>
            <x14:sparkline>
              <xm:f>CB_Lcr!$LLQ121:$LLQ121</xm:f>
              <xm:sqref>LLQ121</xm:sqref>
            </x14:sparkline>
            <x14:sparkline>
              <xm:f>CB_Lcr!$LLR121:$LLR121</xm:f>
              <xm:sqref>LLR121</xm:sqref>
            </x14:sparkline>
            <x14:sparkline>
              <xm:f>CB_Lcr!$LLS121:$LLS121</xm:f>
              <xm:sqref>LLS121</xm:sqref>
            </x14:sparkline>
            <x14:sparkline>
              <xm:f>CB_Lcr!$LLT121:$LLT121</xm:f>
              <xm:sqref>LLT121</xm:sqref>
            </x14:sparkline>
            <x14:sparkline>
              <xm:f>CB_Lcr!$LLU121:$LLU121</xm:f>
              <xm:sqref>LLU121</xm:sqref>
            </x14:sparkline>
            <x14:sparkline>
              <xm:f>CB_Lcr!$LLV121:$LLV121</xm:f>
              <xm:sqref>LLV121</xm:sqref>
            </x14:sparkline>
            <x14:sparkline>
              <xm:f>CB_Lcr!$LLW121:$LLW121</xm:f>
              <xm:sqref>LLW121</xm:sqref>
            </x14:sparkline>
            <x14:sparkline>
              <xm:f>CB_Lcr!$LLX121:$LLX121</xm:f>
              <xm:sqref>LLX121</xm:sqref>
            </x14:sparkline>
            <x14:sparkline>
              <xm:f>CB_Lcr!$LLY121:$LLY121</xm:f>
              <xm:sqref>LLY121</xm:sqref>
            </x14:sparkline>
            <x14:sparkline>
              <xm:f>CB_Lcr!$LLZ121:$LLZ121</xm:f>
              <xm:sqref>LLZ121</xm:sqref>
            </x14:sparkline>
            <x14:sparkline>
              <xm:f>CB_Lcr!$LMA121:$LMA121</xm:f>
              <xm:sqref>LMA121</xm:sqref>
            </x14:sparkline>
            <x14:sparkline>
              <xm:f>CB_Lcr!$LMB121:$LMB121</xm:f>
              <xm:sqref>LMB121</xm:sqref>
            </x14:sparkline>
            <x14:sparkline>
              <xm:f>CB_Lcr!$LMC121:$LMC121</xm:f>
              <xm:sqref>LMC121</xm:sqref>
            </x14:sparkline>
            <x14:sparkline>
              <xm:f>CB_Lcr!$LMD121:$LMD121</xm:f>
              <xm:sqref>LMD121</xm:sqref>
            </x14:sparkline>
            <x14:sparkline>
              <xm:f>CB_Lcr!$LME121:$LME121</xm:f>
              <xm:sqref>LME121</xm:sqref>
            </x14:sparkline>
            <x14:sparkline>
              <xm:f>CB_Lcr!$LMF121:$LMF121</xm:f>
              <xm:sqref>LMF121</xm:sqref>
            </x14:sparkline>
            <x14:sparkline>
              <xm:f>CB_Lcr!$LMG121:$LMG121</xm:f>
              <xm:sqref>LMG121</xm:sqref>
            </x14:sparkline>
            <x14:sparkline>
              <xm:f>CB_Lcr!$LMH121:$LMH121</xm:f>
              <xm:sqref>LMH121</xm:sqref>
            </x14:sparkline>
            <x14:sparkline>
              <xm:f>CB_Lcr!$LMI121:$LMI121</xm:f>
              <xm:sqref>LMI121</xm:sqref>
            </x14:sparkline>
            <x14:sparkline>
              <xm:f>CB_Lcr!$LMJ121:$LMJ121</xm:f>
              <xm:sqref>LMJ121</xm:sqref>
            </x14:sparkline>
            <x14:sparkline>
              <xm:f>CB_Lcr!$LMK121:$LMK121</xm:f>
              <xm:sqref>LMK121</xm:sqref>
            </x14:sparkline>
            <x14:sparkline>
              <xm:f>CB_Lcr!$LML121:$LML121</xm:f>
              <xm:sqref>LML121</xm:sqref>
            </x14:sparkline>
            <x14:sparkline>
              <xm:f>CB_Lcr!$LMM121:$LMM121</xm:f>
              <xm:sqref>LMM121</xm:sqref>
            </x14:sparkline>
            <x14:sparkline>
              <xm:f>CB_Lcr!$LMN121:$LMN121</xm:f>
              <xm:sqref>LMN121</xm:sqref>
            </x14:sparkline>
            <x14:sparkline>
              <xm:f>CB_Lcr!$LMO121:$LMO121</xm:f>
              <xm:sqref>LMO121</xm:sqref>
            </x14:sparkline>
            <x14:sparkline>
              <xm:f>CB_Lcr!$LMP121:$LMP121</xm:f>
              <xm:sqref>LMP121</xm:sqref>
            </x14:sparkline>
            <x14:sparkline>
              <xm:f>CB_Lcr!$LMQ121:$LMQ121</xm:f>
              <xm:sqref>LMQ121</xm:sqref>
            </x14:sparkline>
            <x14:sparkline>
              <xm:f>CB_Lcr!$LMR121:$LMR121</xm:f>
              <xm:sqref>LMR121</xm:sqref>
            </x14:sparkline>
            <x14:sparkline>
              <xm:f>CB_Lcr!$LMS121:$LMS121</xm:f>
              <xm:sqref>LMS121</xm:sqref>
            </x14:sparkline>
            <x14:sparkline>
              <xm:f>CB_Lcr!$LMT121:$LMT121</xm:f>
              <xm:sqref>LMT121</xm:sqref>
            </x14:sparkline>
            <x14:sparkline>
              <xm:f>CB_Lcr!$LMU121:$LMU121</xm:f>
              <xm:sqref>LMU121</xm:sqref>
            </x14:sparkline>
            <x14:sparkline>
              <xm:f>CB_Lcr!$LMV121:$LMV121</xm:f>
              <xm:sqref>LMV121</xm:sqref>
            </x14:sparkline>
            <x14:sparkline>
              <xm:f>CB_Lcr!$LMW121:$LMW121</xm:f>
              <xm:sqref>LMW121</xm:sqref>
            </x14:sparkline>
            <x14:sparkline>
              <xm:f>CB_Lcr!$LMX121:$LMX121</xm:f>
              <xm:sqref>LMX121</xm:sqref>
            </x14:sparkline>
            <x14:sparkline>
              <xm:f>CB_Lcr!$LMY121:$LMY121</xm:f>
              <xm:sqref>LMY121</xm:sqref>
            </x14:sparkline>
            <x14:sparkline>
              <xm:f>CB_Lcr!$LMZ121:$LMZ121</xm:f>
              <xm:sqref>LMZ121</xm:sqref>
            </x14:sparkline>
            <x14:sparkline>
              <xm:f>CB_Lcr!$LNA121:$LNA121</xm:f>
              <xm:sqref>LNA121</xm:sqref>
            </x14:sparkline>
            <x14:sparkline>
              <xm:f>CB_Lcr!$LNB121:$LNB121</xm:f>
              <xm:sqref>LNB121</xm:sqref>
            </x14:sparkline>
            <x14:sparkline>
              <xm:f>CB_Lcr!$LNC121:$LNC121</xm:f>
              <xm:sqref>LNC121</xm:sqref>
            </x14:sparkline>
            <x14:sparkline>
              <xm:f>CB_Lcr!$LND121:$LND121</xm:f>
              <xm:sqref>LND121</xm:sqref>
            </x14:sparkline>
            <x14:sparkline>
              <xm:f>CB_Lcr!$LNE121:$LNE121</xm:f>
              <xm:sqref>LNE121</xm:sqref>
            </x14:sparkline>
            <x14:sparkline>
              <xm:f>CB_Lcr!$LNF121:$LNF121</xm:f>
              <xm:sqref>LNF121</xm:sqref>
            </x14:sparkline>
            <x14:sparkline>
              <xm:f>CB_Lcr!$LNG121:$LNG121</xm:f>
              <xm:sqref>LNG121</xm:sqref>
            </x14:sparkline>
            <x14:sparkline>
              <xm:f>CB_Lcr!$LNH121:$LNH121</xm:f>
              <xm:sqref>LNH121</xm:sqref>
            </x14:sparkline>
            <x14:sparkline>
              <xm:f>CB_Lcr!$LNI121:$LNI121</xm:f>
              <xm:sqref>LNI121</xm:sqref>
            </x14:sparkline>
            <x14:sparkline>
              <xm:f>CB_Lcr!$LNJ121:$LNJ121</xm:f>
              <xm:sqref>LNJ121</xm:sqref>
            </x14:sparkline>
            <x14:sparkline>
              <xm:f>CB_Lcr!$LNK121:$LNK121</xm:f>
              <xm:sqref>LNK121</xm:sqref>
            </x14:sparkline>
            <x14:sparkline>
              <xm:f>CB_Lcr!$LNL121:$LNL121</xm:f>
              <xm:sqref>LNL121</xm:sqref>
            </x14:sparkline>
            <x14:sparkline>
              <xm:f>CB_Lcr!$LNM121:$LNM121</xm:f>
              <xm:sqref>LNM121</xm:sqref>
            </x14:sparkline>
            <x14:sparkline>
              <xm:f>CB_Lcr!$LNN121:$LNN121</xm:f>
              <xm:sqref>LNN121</xm:sqref>
            </x14:sparkline>
            <x14:sparkline>
              <xm:f>CB_Lcr!$LNO121:$LNO121</xm:f>
              <xm:sqref>LNO121</xm:sqref>
            </x14:sparkline>
            <x14:sparkline>
              <xm:f>CB_Lcr!$LNP121:$LNP121</xm:f>
              <xm:sqref>LNP121</xm:sqref>
            </x14:sparkline>
            <x14:sparkline>
              <xm:f>CB_Lcr!$LNQ121:$LNQ121</xm:f>
              <xm:sqref>LNQ121</xm:sqref>
            </x14:sparkline>
            <x14:sparkline>
              <xm:f>CB_Lcr!$LNR121:$LNR121</xm:f>
              <xm:sqref>LNR121</xm:sqref>
            </x14:sparkline>
            <x14:sparkline>
              <xm:f>CB_Lcr!$LNS121:$LNS121</xm:f>
              <xm:sqref>LNS121</xm:sqref>
            </x14:sparkline>
            <x14:sparkline>
              <xm:f>CB_Lcr!$LNT121:$LNT121</xm:f>
              <xm:sqref>LNT121</xm:sqref>
            </x14:sparkline>
            <x14:sparkline>
              <xm:f>CB_Lcr!$LNU121:$LNU121</xm:f>
              <xm:sqref>LNU121</xm:sqref>
            </x14:sparkline>
            <x14:sparkline>
              <xm:f>CB_Lcr!$LNV121:$LNV121</xm:f>
              <xm:sqref>LNV121</xm:sqref>
            </x14:sparkline>
            <x14:sparkline>
              <xm:f>CB_Lcr!$LNW121:$LNW121</xm:f>
              <xm:sqref>LNW121</xm:sqref>
            </x14:sparkline>
            <x14:sparkline>
              <xm:f>CB_Lcr!$LNX121:$LNX121</xm:f>
              <xm:sqref>LNX121</xm:sqref>
            </x14:sparkline>
            <x14:sparkline>
              <xm:f>CB_Lcr!$LNY121:$LNY121</xm:f>
              <xm:sqref>LNY121</xm:sqref>
            </x14:sparkline>
            <x14:sparkline>
              <xm:f>CB_Lcr!$LNZ121:$LNZ121</xm:f>
              <xm:sqref>LNZ121</xm:sqref>
            </x14:sparkline>
            <x14:sparkline>
              <xm:f>CB_Lcr!$LOA121:$LOA121</xm:f>
              <xm:sqref>LOA121</xm:sqref>
            </x14:sparkline>
            <x14:sparkline>
              <xm:f>CB_Lcr!$LOB121:$LOB121</xm:f>
              <xm:sqref>LOB121</xm:sqref>
            </x14:sparkline>
            <x14:sparkline>
              <xm:f>CB_Lcr!$LOC121:$LOC121</xm:f>
              <xm:sqref>LOC121</xm:sqref>
            </x14:sparkline>
            <x14:sparkline>
              <xm:f>CB_Lcr!$LOD121:$LOD121</xm:f>
              <xm:sqref>LOD121</xm:sqref>
            </x14:sparkline>
            <x14:sparkline>
              <xm:f>CB_Lcr!$LOE121:$LOE121</xm:f>
              <xm:sqref>LOE121</xm:sqref>
            </x14:sparkline>
            <x14:sparkline>
              <xm:f>CB_Lcr!$LOF121:$LOF121</xm:f>
              <xm:sqref>LOF121</xm:sqref>
            </x14:sparkline>
            <x14:sparkline>
              <xm:f>CB_Lcr!$LOG121:$LOG121</xm:f>
              <xm:sqref>LOG121</xm:sqref>
            </x14:sparkline>
            <x14:sparkline>
              <xm:f>CB_Lcr!$LOH121:$LOH121</xm:f>
              <xm:sqref>LOH121</xm:sqref>
            </x14:sparkline>
            <x14:sparkline>
              <xm:f>CB_Lcr!$LOI121:$LOI121</xm:f>
              <xm:sqref>LOI121</xm:sqref>
            </x14:sparkline>
            <x14:sparkline>
              <xm:f>CB_Lcr!$LOJ121:$LOJ121</xm:f>
              <xm:sqref>LOJ121</xm:sqref>
            </x14:sparkline>
            <x14:sparkline>
              <xm:f>CB_Lcr!$LOK121:$LOK121</xm:f>
              <xm:sqref>LOK121</xm:sqref>
            </x14:sparkline>
            <x14:sparkline>
              <xm:f>CB_Lcr!$LOL121:$LOL121</xm:f>
              <xm:sqref>LOL121</xm:sqref>
            </x14:sparkline>
            <x14:sparkline>
              <xm:f>CB_Lcr!$LOM121:$LOM121</xm:f>
              <xm:sqref>LOM121</xm:sqref>
            </x14:sparkline>
            <x14:sparkline>
              <xm:f>CB_Lcr!$LON121:$LON121</xm:f>
              <xm:sqref>LON121</xm:sqref>
            </x14:sparkline>
            <x14:sparkline>
              <xm:f>CB_Lcr!$LOO121:$LOO121</xm:f>
              <xm:sqref>LOO121</xm:sqref>
            </x14:sparkline>
            <x14:sparkline>
              <xm:f>CB_Lcr!$LOP121:$LOP121</xm:f>
              <xm:sqref>LOP121</xm:sqref>
            </x14:sparkline>
            <x14:sparkline>
              <xm:f>CB_Lcr!$LOQ121:$LOQ121</xm:f>
              <xm:sqref>LOQ121</xm:sqref>
            </x14:sparkline>
            <x14:sparkline>
              <xm:f>CB_Lcr!$LOR121:$LOR121</xm:f>
              <xm:sqref>LOR121</xm:sqref>
            </x14:sparkline>
            <x14:sparkline>
              <xm:f>CB_Lcr!$LOS121:$LOS121</xm:f>
              <xm:sqref>LOS121</xm:sqref>
            </x14:sparkline>
            <x14:sparkline>
              <xm:f>CB_Lcr!$LOT121:$LOT121</xm:f>
              <xm:sqref>LOT121</xm:sqref>
            </x14:sparkline>
            <x14:sparkline>
              <xm:f>CB_Lcr!$LOU121:$LOU121</xm:f>
              <xm:sqref>LOU121</xm:sqref>
            </x14:sparkline>
            <x14:sparkline>
              <xm:f>CB_Lcr!$LOV121:$LOV121</xm:f>
              <xm:sqref>LOV121</xm:sqref>
            </x14:sparkline>
            <x14:sparkline>
              <xm:f>CB_Lcr!$LOW121:$LOW121</xm:f>
              <xm:sqref>LOW121</xm:sqref>
            </x14:sparkline>
            <x14:sparkline>
              <xm:f>CB_Lcr!$LOX121:$LOX121</xm:f>
              <xm:sqref>LOX121</xm:sqref>
            </x14:sparkline>
            <x14:sparkline>
              <xm:f>CB_Lcr!$LOY121:$LOY121</xm:f>
              <xm:sqref>LOY121</xm:sqref>
            </x14:sparkline>
            <x14:sparkline>
              <xm:f>CB_Lcr!$LOZ121:$LOZ121</xm:f>
              <xm:sqref>LOZ121</xm:sqref>
            </x14:sparkline>
            <x14:sparkline>
              <xm:f>CB_Lcr!$LPA121:$LPA121</xm:f>
              <xm:sqref>LPA121</xm:sqref>
            </x14:sparkline>
            <x14:sparkline>
              <xm:f>CB_Lcr!$LPB121:$LPB121</xm:f>
              <xm:sqref>LPB121</xm:sqref>
            </x14:sparkline>
            <x14:sparkline>
              <xm:f>CB_Lcr!$LPC121:$LPC121</xm:f>
              <xm:sqref>LPC121</xm:sqref>
            </x14:sparkline>
            <x14:sparkline>
              <xm:f>CB_Lcr!$LPD121:$LPD121</xm:f>
              <xm:sqref>LPD121</xm:sqref>
            </x14:sparkline>
            <x14:sparkline>
              <xm:f>CB_Lcr!$LPE121:$LPE121</xm:f>
              <xm:sqref>LPE121</xm:sqref>
            </x14:sparkline>
            <x14:sparkline>
              <xm:f>CB_Lcr!$LPF121:$LPF121</xm:f>
              <xm:sqref>LPF121</xm:sqref>
            </x14:sparkline>
            <x14:sparkline>
              <xm:f>CB_Lcr!$LPG121:$LPG121</xm:f>
              <xm:sqref>LPG121</xm:sqref>
            </x14:sparkline>
            <x14:sparkline>
              <xm:f>CB_Lcr!$LPH121:$LPH121</xm:f>
              <xm:sqref>LPH121</xm:sqref>
            </x14:sparkline>
            <x14:sparkline>
              <xm:f>CB_Lcr!$LPI121:$LPI121</xm:f>
              <xm:sqref>LPI121</xm:sqref>
            </x14:sparkline>
            <x14:sparkline>
              <xm:f>CB_Lcr!$LPJ121:$LPJ121</xm:f>
              <xm:sqref>LPJ121</xm:sqref>
            </x14:sparkline>
            <x14:sparkline>
              <xm:f>CB_Lcr!$LPK121:$LPK121</xm:f>
              <xm:sqref>LPK121</xm:sqref>
            </x14:sparkline>
            <x14:sparkline>
              <xm:f>CB_Lcr!$LPL121:$LPL121</xm:f>
              <xm:sqref>LPL121</xm:sqref>
            </x14:sparkline>
            <x14:sparkline>
              <xm:f>CB_Lcr!$LPM121:$LPM121</xm:f>
              <xm:sqref>LPM121</xm:sqref>
            </x14:sparkline>
            <x14:sparkline>
              <xm:f>CB_Lcr!$LPN121:$LPN121</xm:f>
              <xm:sqref>LPN121</xm:sqref>
            </x14:sparkline>
            <x14:sparkline>
              <xm:f>CB_Lcr!$LPO121:$LPO121</xm:f>
              <xm:sqref>LPO121</xm:sqref>
            </x14:sparkline>
            <x14:sparkline>
              <xm:f>CB_Lcr!$LPP121:$LPP121</xm:f>
              <xm:sqref>LPP121</xm:sqref>
            </x14:sparkline>
            <x14:sparkline>
              <xm:f>CB_Lcr!$LPQ121:$LPQ121</xm:f>
              <xm:sqref>LPQ121</xm:sqref>
            </x14:sparkline>
            <x14:sparkline>
              <xm:f>CB_Lcr!$LPR121:$LPR121</xm:f>
              <xm:sqref>LPR121</xm:sqref>
            </x14:sparkline>
            <x14:sparkline>
              <xm:f>CB_Lcr!$LPS121:$LPS121</xm:f>
              <xm:sqref>LPS121</xm:sqref>
            </x14:sparkline>
            <x14:sparkline>
              <xm:f>CB_Lcr!$LPT121:$LPT121</xm:f>
              <xm:sqref>LPT121</xm:sqref>
            </x14:sparkline>
            <x14:sparkline>
              <xm:f>CB_Lcr!$LPU121:$LPU121</xm:f>
              <xm:sqref>LPU121</xm:sqref>
            </x14:sparkline>
            <x14:sparkline>
              <xm:f>CB_Lcr!$LPV121:$LPV121</xm:f>
              <xm:sqref>LPV121</xm:sqref>
            </x14:sparkline>
            <x14:sparkline>
              <xm:f>CB_Lcr!$LPW121:$LPW121</xm:f>
              <xm:sqref>LPW121</xm:sqref>
            </x14:sparkline>
            <x14:sparkline>
              <xm:f>CB_Lcr!$LPX121:$LPX121</xm:f>
              <xm:sqref>LPX121</xm:sqref>
            </x14:sparkline>
            <x14:sparkline>
              <xm:f>CB_Lcr!$LPY121:$LPY121</xm:f>
              <xm:sqref>LPY121</xm:sqref>
            </x14:sparkline>
            <x14:sparkline>
              <xm:f>CB_Lcr!$LPZ121:$LPZ121</xm:f>
              <xm:sqref>LPZ121</xm:sqref>
            </x14:sparkline>
            <x14:sparkline>
              <xm:f>CB_Lcr!$LQA121:$LQA121</xm:f>
              <xm:sqref>LQA121</xm:sqref>
            </x14:sparkline>
            <x14:sparkline>
              <xm:f>CB_Lcr!$LQB121:$LQB121</xm:f>
              <xm:sqref>LQB121</xm:sqref>
            </x14:sparkline>
            <x14:sparkline>
              <xm:f>CB_Lcr!$LQC121:$LQC121</xm:f>
              <xm:sqref>LQC121</xm:sqref>
            </x14:sparkline>
            <x14:sparkline>
              <xm:f>CB_Lcr!$LQD121:$LQD121</xm:f>
              <xm:sqref>LQD121</xm:sqref>
            </x14:sparkline>
            <x14:sparkline>
              <xm:f>CB_Lcr!$LQE121:$LQE121</xm:f>
              <xm:sqref>LQE121</xm:sqref>
            </x14:sparkline>
            <x14:sparkline>
              <xm:f>CB_Lcr!$LQF121:$LQF121</xm:f>
              <xm:sqref>LQF121</xm:sqref>
            </x14:sparkline>
            <x14:sparkline>
              <xm:f>CB_Lcr!$LQG121:$LQG121</xm:f>
              <xm:sqref>LQG121</xm:sqref>
            </x14:sparkline>
            <x14:sparkline>
              <xm:f>CB_Lcr!$LQH121:$LQH121</xm:f>
              <xm:sqref>LQH121</xm:sqref>
            </x14:sparkline>
            <x14:sparkline>
              <xm:f>CB_Lcr!$LQI121:$LQI121</xm:f>
              <xm:sqref>LQI121</xm:sqref>
            </x14:sparkline>
            <x14:sparkline>
              <xm:f>CB_Lcr!$LQJ121:$LQJ121</xm:f>
              <xm:sqref>LQJ121</xm:sqref>
            </x14:sparkline>
            <x14:sparkline>
              <xm:f>CB_Lcr!$LQK121:$LQK121</xm:f>
              <xm:sqref>LQK121</xm:sqref>
            </x14:sparkline>
            <x14:sparkline>
              <xm:f>CB_Lcr!$LQL121:$LQL121</xm:f>
              <xm:sqref>LQL121</xm:sqref>
            </x14:sparkline>
            <x14:sparkline>
              <xm:f>CB_Lcr!$LQM121:$LQM121</xm:f>
              <xm:sqref>LQM121</xm:sqref>
            </x14:sparkline>
            <x14:sparkline>
              <xm:f>CB_Lcr!$LQN121:$LQN121</xm:f>
              <xm:sqref>LQN121</xm:sqref>
            </x14:sparkline>
            <x14:sparkline>
              <xm:f>CB_Lcr!$LQO121:$LQO121</xm:f>
              <xm:sqref>LQO121</xm:sqref>
            </x14:sparkline>
            <x14:sparkline>
              <xm:f>CB_Lcr!$LQP121:$LQP121</xm:f>
              <xm:sqref>LQP121</xm:sqref>
            </x14:sparkline>
            <x14:sparkline>
              <xm:f>CB_Lcr!$LQQ121:$LQQ121</xm:f>
              <xm:sqref>LQQ121</xm:sqref>
            </x14:sparkline>
            <x14:sparkline>
              <xm:f>CB_Lcr!$LQR121:$LQR121</xm:f>
              <xm:sqref>LQR121</xm:sqref>
            </x14:sparkline>
            <x14:sparkline>
              <xm:f>CB_Lcr!$LQS121:$LQS121</xm:f>
              <xm:sqref>LQS121</xm:sqref>
            </x14:sparkline>
            <x14:sparkline>
              <xm:f>CB_Lcr!$LQT121:$LQT121</xm:f>
              <xm:sqref>LQT121</xm:sqref>
            </x14:sparkline>
            <x14:sparkline>
              <xm:f>CB_Lcr!$LQU121:$LQU121</xm:f>
              <xm:sqref>LQU121</xm:sqref>
            </x14:sparkline>
            <x14:sparkline>
              <xm:f>CB_Lcr!$LQV121:$LQV121</xm:f>
              <xm:sqref>LQV121</xm:sqref>
            </x14:sparkline>
            <x14:sparkline>
              <xm:f>CB_Lcr!$LQW121:$LQW121</xm:f>
              <xm:sqref>LQW121</xm:sqref>
            </x14:sparkline>
            <x14:sparkline>
              <xm:f>CB_Lcr!$LQX121:$LQX121</xm:f>
              <xm:sqref>LQX121</xm:sqref>
            </x14:sparkline>
            <x14:sparkline>
              <xm:f>CB_Lcr!$LQY121:$LQY121</xm:f>
              <xm:sqref>LQY121</xm:sqref>
            </x14:sparkline>
            <x14:sparkline>
              <xm:f>CB_Lcr!$LQZ121:$LQZ121</xm:f>
              <xm:sqref>LQZ121</xm:sqref>
            </x14:sparkline>
            <x14:sparkline>
              <xm:f>CB_Lcr!$LRA121:$LRA121</xm:f>
              <xm:sqref>LRA121</xm:sqref>
            </x14:sparkline>
            <x14:sparkline>
              <xm:f>CB_Lcr!$LRB121:$LRB121</xm:f>
              <xm:sqref>LRB121</xm:sqref>
            </x14:sparkline>
            <x14:sparkline>
              <xm:f>CB_Lcr!$LRC121:$LRC121</xm:f>
              <xm:sqref>LRC121</xm:sqref>
            </x14:sparkline>
            <x14:sparkline>
              <xm:f>CB_Lcr!$LRD121:$LRD121</xm:f>
              <xm:sqref>LRD121</xm:sqref>
            </x14:sparkline>
            <x14:sparkline>
              <xm:f>CB_Lcr!$LRE121:$LRE121</xm:f>
              <xm:sqref>LRE121</xm:sqref>
            </x14:sparkline>
            <x14:sparkline>
              <xm:f>CB_Lcr!$LRF121:$LRF121</xm:f>
              <xm:sqref>LRF121</xm:sqref>
            </x14:sparkline>
            <x14:sparkline>
              <xm:f>CB_Lcr!$LRG121:$LRG121</xm:f>
              <xm:sqref>LRG121</xm:sqref>
            </x14:sparkline>
            <x14:sparkline>
              <xm:f>CB_Lcr!$LRH121:$LRH121</xm:f>
              <xm:sqref>LRH121</xm:sqref>
            </x14:sparkline>
            <x14:sparkline>
              <xm:f>CB_Lcr!$LRI121:$LRI121</xm:f>
              <xm:sqref>LRI121</xm:sqref>
            </x14:sparkline>
            <x14:sparkline>
              <xm:f>CB_Lcr!$LRJ121:$LRJ121</xm:f>
              <xm:sqref>LRJ121</xm:sqref>
            </x14:sparkline>
            <x14:sparkline>
              <xm:f>CB_Lcr!$LRK121:$LRK121</xm:f>
              <xm:sqref>LRK121</xm:sqref>
            </x14:sparkline>
            <x14:sparkline>
              <xm:f>CB_Lcr!$LRL121:$LRL121</xm:f>
              <xm:sqref>LRL121</xm:sqref>
            </x14:sparkline>
            <x14:sparkline>
              <xm:f>CB_Lcr!$LRM121:$LRM121</xm:f>
              <xm:sqref>LRM121</xm:sqref>
            </x14:sparkline>
            <x14:sparkline>
              <xm:f>CB_Lcr!$LRN121:$LRN121</xm:f>
              <xm:sqref>LRN121</xm:sqref>
            </x14:sparkline>
            <x14:sparkline>
              <xm:f>CB_Lcr!$LRO121:$LRO121</xm:f>
              <xm:sqref>LRO121</xm:sqref>
            </x14:sparkline>
            <x14:sparkline>
              <xm:f>CB_Lcr!$LRP121:$LRP121</xm:f>
              <xm:sqref>LRP121</xm:sqref>
            </x14:sparkline>
            <x14:sparkline>
              <xm:f>CB_Lcr!$LRQ121:$LRQ121</xm:f>
              <xm:sqref>LRQ121</xm:sqref>
            </x14:sparkline>
            <x14:sparkline>
              <xm:f>CB_Lcr!$LRR121:$LRR121</xm:f>
              <xm:sqref>LRR121</xm:sqref>
            </x14:sparkline>
            <x14:sparkline>
              <xm:f>CB_Lcr!$LRS121:$LRS121</xm:f>
              <xm:sqref>LRS121</xm:sqref>
            </x14:sparkline>
            <x14:sparkline>
              <xm:f>CB_Lcr!$LRT121:$LRT121</xm:f>
              <xm:sqref>LRT121</xm:sqref>
            </x14:sparkline>
            <x14:sparkline>
              <xm:f>CB_Lcr!$LRU121:$LRU121</xm:f>
              <xm:sqref>LRU121</xm:sqref>
            </x14:sparkline>
            <x14:sparkline>
              <xm:f>CB_Lcr!$LRV121:$LRV121</xm:f>
              <xm:sqref>LRV121</xm:sqref>
            </x14:sparkline>
            <x14:sparkline>
              <xm:f>CB_Lcr!$LRW121:$LRW121</xm:f>
              <xm:sqref>LRW121</xm:sqref>
            </x14:sparkline>
            <x14:sparkline>
              <xm:f>CB_Lcr!$LRX121:$LRX121</xm:f>
              <xm:sqref>LRX121</xm:sqref>
            </x14:sparkline>
            <x14:sparkline>
              <xm:f>CB_Lcr!$LRY121:$LRY121</xm:f>
              <xm:sqref>LRY121</xm:sqref>
            </x14:sparkline>
            <x14:sparkline>
              <xm:f>CB_Lcr!$LRZ121:$LRZ121</xm:f>
              <xm:sqref>LRZ121</xm:sqref>
            </x14:sparkline>
            <x14:sparkline>
              <xm:f>CB_Lcr!$LSA121:$LSA121</xm:f>
              <xm:sqref>LSA121</xm:sqref>
            </x14:sparkline>
            <x14:sparkline>
              <xm:f>CB_Lcr!$LSB121:$LSB121</xm:f>
              <xm:sqref>LSB121</xm:sqref>
            </x14:sparkline>
            <x14:sparkline>
              <xm:f>CB_Lcr!$LSC121:$LSC121</xm:f>
              <xm:sqref>LSC121</xm:sqref>
            </x14:sparkline>
            <x14:sparkline>
              <xm:f>CB_Lcr!$LSD121:$LSD121</xm:f>
              <xm:sqref>LSD121</xm:sqref>
            </x14:sparkline>
            <x14:sparkline>
              <xm:f>CB_Lcr!$LSE121:$LSE121</xm:f>
              <xm:sqref>LSE121</xm:sqref>
            </x14:sparkline>
            <x14:sparkline>
              <xm:f>CB_Lcr!$LSF121:$LSF121</xm:f>
              <xm:sqref>LSF121</xm:sqref>
            </x14:sparkline>
            <x14:sparkline>
              <xm:f>CB_Lcr!$LSG121:$LSG121</xm:f>
              <xm:sqref>LSG121</xm:sqref>
            </x14:sparkline>
            <x14:sparkline>
              <xm:f>CB_Lcr!$LSH121:$LSH121</xm:f>
              <xm:sqref>LSH121</xm:sqref>
            </x14:sparkline>
            <x14:sparkline>
              <xm:f>CB_Lcr!$LSI121:$LSI121</xm:f>
              <xm:sqref>LSI121</xm:sqref>
            </x14:sparkline>
            <x14:sparkline>
              <xm:f>CB_Lcr!$LSJ121:$LSJ121</xm:f>
              <xm:sqref>LSJ121</xm:sqref>
            </x14:sparkline>
            <x14:sparkline>
              <xm:f>CB_Lcr!$LSK121:$LSK121</xm:f>
              <xm:sqref>LSK121</xm:sqref>
            </x14:sparkline>
            <x14:sparkline>
              <xm:f>CB_Lcr!$LSL121:$LSL121</xm:f>
              <xm:sqref>LSL121</xm:sqref>
            </x14:sparkline>
            <x14:sparkline>
              <xm:f>CB_Lcr!$LSM121:$LSM121</xm:f>
              <xm:sqref>LSM121</xm:sqref>
            </x14:sparkline>
            <x14:sparkline>
              <xm:f>CB_Lcr!$LSN121:$LSN121</xm:f>
              <xm:sqref>LSN121</xm:sqref>
            </x14:sparkline>
            <x14:sparkline>
              <xm:f>CB_Lcr!$LSO121:$LSO121</xm:f>
              <xm:sqref>LSO121</xm:sqref>
            </x14:sparkline>
            <x14:sparkline>
              <xm:f>CB_Lcr!$LSP121:$LSP121</xm:f>
              <xm:sqref>LSP121</xm:sqref>
            </x14:sparkline>
            <x14:sparkline>
              <xm:f>CB_Lcr!$LSQ121:$LSQ121</xm:f>
              <xm:sqref>LSQ121</xm:sqref>
            </x14:sparkline>
            <x14:sparkline>
              <xm:f>CB_Lcr!$LSR121:$LSR121</xm:f>
              <xm:sqref>LSR121</xm:sqref>
            </x14:sparkline>
            <x14:sparkline>
              <xm:f>CB_Lcr!$LSS121:$LSS121</xm:f>
              <xm:sqref>LSS121</xm:sqref>
            </x14:sparkline>
            <x14:sparkline>
              <xm:f>CB_Lcr!$LST121:$LST121</xm:f>
              <xm:sqref>LST121</xm:sqref>
            </x14:sparkline>
            <x14:sparkline>
              <xm:f>CB_Lcr!$LSU121:$LSU121</xm:f>
              <xm:sqref>LSU121</xm:sqref>
            </x14:sparkline>
            <x14:sparkline>
              <xm:f>CB_Lcr!$LSV121:$LSV121</xm:f>
              <xm:sqref>LSV121</xm:sqref>
            </x14:sparkline>
            <x14:sparkline>
              <xm:f>CB_Lcr!$LSW121:$LSW121</xm:f>
              <xm:sqref>LSW121</xm:sqref>
            </x14:sparkline>
            <x14:sparkline>
              <xm:f>CB_Lcr!$LSX121:$LSX121</xm:f>
              <xm:sqref>LSX121</xm:sqref>
            </x14:sparkline>
            <x14:sparkline>
              <xm:f>CB_Lcr!$LSY121:$LSY121</xm:f>
              <xm:sqref>LSY121</xm:sqref>
            </x14:sparkline>
            <x14:sparkline>
              <xm:f>CB_Lcr!$LSZ121:$LSZ121</xm:f>
              <xm:sqref>LSZ121</xm:sqref>
            </x14:sparkline>
            <x14:sparkline>
              <xm:f>CB_Lcr!$LTA121:$LTA121</xm:f>
              <xm:sqref>LTA121</xm:sqref>
            </x14:sparkline>
            <x14:sparkline>
              <xm:f>CB_Lcr!$LTB121:$LTB121</xm:f>
              <xm:sqref>LTB121</xm:sqref>
            </x14:sparkline>
            <x14:sparkline>
              <xm:f>CB_Lcr!$LTC121:$LTC121</xm:f>
              <xm:sqref>LTC121</xm:sqref>
            </x14:sparkline>
            <x14:sparkline>
              <xm:f>CB_Lcr!$LTD121:$LTD121</xm:f>
              <xm:sqref>LTD121</xm:sqref>
            </x14:sparkline>
            <x14:sparkline>
              <xm:f>CB_Lcr!$LTE121:$LTE121</xm:f>
              <xm:sqref>LTE121</xm:sqref>
            </x14:sparkline>
            <x14:sparkline>
              <xm:f>CB_Lcr!$LTF121:$LTF121</xm:f>
              <xm:sqref>LTF121</xm:sqref>
            </x14:sparkline>
            <x14:sparkline>
              <xm:f>CB_Lcr!$LTG121:$LTG121</xm:f>
              <xm:sqref>LTG121</xm:sqref>
            </x14:sparkline>
            <x14:sparkline>
              <xm:f>CB_Lcr!$LTH121:$LTH121</xm:f>
              <xm:sqref>LTH121</xm:sqref>
            </x14:sparkline>
            <x14:sparkline>
              <xm:f>CB_Lcr!$LTI121:$LTI121</xm:f>
              <xm:sqref>LTI121</xm:sqref>
            </x14:sparkline>
            <x14:sparkline>
              <xm:f>CB_Lcr!$LTJ121:$LTJ121</xm:f>
              <xm:sqref>LTJ121</xm:sqref>
            </x14:sparkline>
            <x14:sparkline>
              <xm:f>CB_Lcr!$LTK121:$LTK121</xm:f>
              <xm:sqref>LTK121</xm:sqref>
            </x14:sparkline>
            <x14:sparkline>
              <xm:f>CB_Lcr!$LTL121:$LTL121</xm:f>
              <xm:sqref>LTL121</xm:sqref>
            </x14:sparkline>
            <x14:sparkline>
              <xm:f>CB_Lcr!$LTM121:$LTM121</xm:f>
              <xm:sqref>LTM121</xm:sqref>
            </x14:sparkline>
            <x14:sparkline>
              <xm:f>CB_Lcr!$LTN121:$LTN121</xm:f>
              <xm:sqref>LTN121</xm:sqref>
            </x14:sparkline>
            <x14:sparkline>
              <xm:f>CB_Lcr!$LTO121:$LTO121</xm:f>
              <xm:sqref>LTO121</xm:sqref>
            </x14:sparkline>
            <x14:sparkline>
              <xm:f>CB_Lcr!$LTP121:$LTP121</xm:f>
              <xm:sqref>LTP121</xm:sqref>
            </x14:sparkline>
            <x14:sparkline>
              <xm:f>CB_Lcr!$LTQ121:$LTQ121</xm:f>
              <xm:sqref>LTQ121</xm:sqref>
            </x14:sparkline>
            <x14:sparkline>
              <xm:f>CB_Lcr!$LTR121:$LTR121</xm:f>
              <xm:sqref>LTR121</xm:sqref>
            </x14:sparkline>
            <x14:sparkline>
              <xm:f>CB_Lcr!$LTS121:$LTS121</xm:f>
              <xm:sqref>LTS121</xm:sqref>
            </x14:sparkline>
            <x14:sparkline>
              <xm:f>CB_Lcr!$LTT121:$LTT121</xm:f>
              <xm:sqref>LTT121</xm:sqref>
            </x14:sparkline>
            <x14:sparkline>
              <xm:f>CB_Lcr!$LTU121:$LTU121</xm:f>
              <xm:sqref>LTU121</xm:sqref>
            </x14:sparkline>
            <x14:sparkline>
              <xm:f>CB_Lcr!$LTV121:$LTV121</xm:f>
              <xm:sqref>LTV121</xm:sqref>
            </x14:sparkline>
            <x14:sparkline>
              <xm:f>CB_Lcr!$LTW121:$LTW121</xm:f>
              <xm:sqref>LTW121</xm:sqref>
            </x14:sparkline>
            <x14:sparkline>
              <xm:f>CB_Lcr!$LTX121:$LTX121</xm:f>
              <xm:sqref>LTX121</xm:sqref>
            </x14:sparkline>
            <x14:sparkline>
              <xm:f>CB_Lcr!$LTY121:$LTY121</xm:f>
              <xm:sqref>LTY121</xm:sqref>
            </x14:sparkline>
            <x14:sparkline>
              <xm:f>CB_Lcr!$LTZ121:$LTZ121</xm:f>
              <xm:sqref>LTZ121</xm:sqref>
            </x14:sparkline>
            <x14:sparkline>
              <xm:f>CB_Lcr!$LUA121:$LUA121</xm:f>
              <xm:sqref>LUA121</xm:sqref>
            </x14:sparkline>
            <x14:sparkline>
              <xm:f>CB_Lcr!$LUB121:$LUB121</xm:f>
              <xm:sqref>LUB121</xm:sqref>
            </x14:sparkline>
            <x14:sparkline>
              <xm:f>CB_Lcr!$LUC121:$LUC121</xm:f>
              <xm:sqref>LUC121</xm:sqref>
            </x14:sparkline>
            <x14:sparkline>
              <xm:f>CB_Lcr!$LUD121:$LUD121</xm:f>
              <xm:sqref>LUD121</xm:sqref>
            </x14:sparkline>
            <x14:sparkline>
              <xm:f>CB_Lcr!$LUE121:$LUE121</xm:f>
              <xm:sqref>LUE121</xm:sqref>
            </x14:sparkline>
            <x14:sparkline>
              <xm:f>CB_Lcr!$LUF121:$LUF121</xm:f>
              <xm:sqref>LUF121</xm:sqref>
            </x14:sparkline>
            <x14:sparkline>
              <xm:f>CB_Lcr!$LUG121:$LUG121</xm:f>
              <xm:sqref>LUG121</xm:sqref>
            </x14:sparkline>
            <x14:sparkline>
              <xm:f>CB_Lcr!$LUH121:$LUH121</xm:f>
              <xm:sqref>LUH121</xm:sqref>
            </x14:sparkline>
            <x14:sparkline>
              <xm:f>CB_Lcr!$LUI121:$LUI121</xm:f>
              <xm:sqref>LUI121</xm:sqref>
            </x14:sparkline>
            <x14:sparkline>
              <xm:f>CB_Lcr!$LUJ121:$LUJ121</xm:f>
              <xm:sqref>LUJ121</xm:sqref>
            </x14:sparkline>
            <x14:sparkline>
              <xm:f>CB_Lcr!$LUK121:$LUK121</xm:f>
              <xm:sqref>LUK121</xm:sqref>
            </x14:sparkline>
            <x14:sparkline>
              <xm:f>CB_Lcr!$LUL121:$LUL121</xm:f>
              <xm:sqref>LUL121</xm:sqref>
            </x14:sparkline>
            <x14:sparkline>
              <xm:f>CB_Lcr!$LUM121:$LUM121</xm:f>
              <xm:sqref>LUM121</xm:sqref>
            </x14:sparkline>
            <x14:sparkline>
              <xm:f>CB_Lcr!$LUN121:$LUN121</xm:f>
              <xm:sqref>LUN121</xm:sqref>
            </x14:sparkline>
            <x14:sparkline>
              <xm:f>CB_Lcr!$LUO121:$LUO121</xm:f>
              <xm:sqref>LUO121</xm:sqref>
            </x14:sparkline>
            <x14:sparkline>
              <xm:f>CB_Lcr!$LUP121:$LUP121</xm:f>
              <xm:sqref>LUP121</xm:sqref>
            </x14:sparkline>
            <x14:sparkline>
              <xm:f>CB_Lcr!$LUQ121:$LUQ121</xm:f>
              <xm:sqref>LUQ121</xm:sqref>
            </x14:sparkline>
            <x14:sparkline>
              <xm:f>CB_Lcr!$LUR121:$LUR121</xm:f>
              <xm:sqref>LUR121</xm:sqref>
            </x14:sparkline>
            <x14:sparkline>
              <xm:f>CB_Lcr!$LUS121:$LUS121</xm:f>
              <xm:sqref>LUS121</xm:sqref>
            </x14:sparkline>
            <x14:sparkline>
              <xm:f>CB_Lcr!$LUT121:$LUT121</xm:f>
              <xm:sqref>LUT121</xm:sqref>
            </x14:sparkline>
            <x14:sparkline>
              <xm:f>CB_Lcr!$LUU121:$LUU121</xm:f>
              <xm:sqref>LUU121</xm:sqref>
            </x14:sparkline>
            <x14:sparkline>
              <xm:f>CB_Lcr!$LUV121:$LUV121</xm:f>
              <xm:sqref>LUV121</xm:sqref>
            </x14:sparkline>
            <x14:sparkline>
              <xm:f>CB_Lcr!$LUW121:$LUW121</xm:f>
              <xm:sqref>LUW121</xm:sqref>
            </x14:sparkline>
            <x14:sparkline>
              <xm:f>CB_Lcr!$LUX121:$LUX121</xm:f>
              <xm:sqref>LUX121</xm:sqref>
            </x14:sparkline>
            <x14:sparkline>
              <xm:f>CB_Lcr!$LUY121:$LUY121</xm:f>
              <xm:sqref>LUY121</xm:sqref>
            </x14:sparkline>
            <x14:sparkline>
              <xm:f>CB_Lcr!$LUZ121:$LUZ121</xm:f>
              <xm:sqref>LUZ121</xm:sqref>
            </x14:sparkline>
            <x14:sparkline>
              <xm:f>CB_Lcr!$LVA121:$LVA121</xm:f>
              <xm:sqref>LVA121</xm:sqref>
            </x14:sparkline>
            <x14:sparkline>
              <xm:f>CB_Lcr!$LVB121:$LVB121</xm:f>
              <xm:sqref>LVB121</xm:sqref>
            </x14:sparkline>
            <x14:sparkline>
              <xm:f>CB_Lcr!$LVC121:$LVC121</xm:f>
              <xm:sqref>LVC121</xm:sqref>
            </x14:sparkline>
            <x14:sparkline>
              <xm:f>CB_Lcr!$LVD121:$LVD121</xm:f>
              <xm:sqref>LVD121</xm:sqref>
            </x14:sparkline>
            <x14:sparkline>
              <xm:f>CB_Lcr!$LVE121:$LVE121</xm:f>
              <xm:sqref>LVE121</xm:sqref>
            </x14:sparkline>
            <x14:sparkline>
              <xm:f>CB_Lcr!$LVF121:$LVF121</xm:f>
              <xm:sqref>LVF121</xm:sqref>
            </x14:sparkline>
            <x14:sparkline>
              <xm:f>CB_Lcr!$LVG121:$LVG121</xm:f>
              <xm:sqref>LVG121</xm:sqref>
            </x14:sparkline>
            <x14:sparkline>
              <xm:f>CB_Lcr!$LVH121:$LVH121</xm:f>
              <xm:sqref>LVH121</xm:sqref>
            </x14:sparkline>
            <x14:sparkline>
              <xm:f>CB_Lcr!$LVI121:$LVI121</xm:f>
              <xm:sqref>LVI121</xm:sqref>
            </x14:sparkline>
            <x14:sparkline>
              <xm:f>CB_Lcr!$LVJ121:$LVJ121</xm:f>
              <xm:sqref>LVJ121</xm:sqref>
            </x14:sparkline>
            <x14:sparkline>
              <xm:f>CB_Lcr!$LVK121:$LVK121</xm:f>
              <xm:sqref>LVK121</xm:sqref>
            </x14:sparkline>
            <x14:sparkline>
              <xm:f>CB_Lcr!$LVL121:$LVL121</xm:f>
              <xm:sqref>LVL121</xm:sqref>
            </x14:sparkline>
            <x14:sparkline>
              <xm:f>CB_Lcr!$LVM121:$LVM121</xm:f>
              <xm:sqref>LVM121</xm:sqref>
            </x14:sparkline>
            <x14:sparkline>
              <xm:f>CB_Lcr!$LVN121:$LVN121</xm:f>
              <xm:sqref>LVN121</xm:sqref>
            </x14:sparkline>
            <x14:sparkline>
              <xm:f>CB_Lcr!$LVO121:$LVO121</xm:f>
              <xm:sqref>LVO121</xm:sqref>
            </x14:sparkline>
            <x14:sparkline>
              <xm:f>CB_Lcr!$LVP121:$LVP121</xm:f>
              <xm:sqref>LVP121</xm:sqref>
            </x14:sparkline>
            <x14:sparkline>
              <xm:f>CB_Lcr!$LVQ121:$LVQ121</xm:f>
              <xm:sqref>LVQ121</xm:sqref>
            </x14:sparkline>
            <x14:sparkline>
              <xm:f>CB_Lcr!$LVR121:$LVR121</xm:f>
              <xm:sqref>LVR121</xm:sqref>
            </x14:sparkline>
            <x14:sparkline>
              <xm:f>CB_Lcr!$LVS121:$LVS121</xm:f>
              <xm:sqref>LVS121</xm:sqref>
            </x14:sparkline>
            <x14:sparkline>
              <xm:f>CB_Lcr!$LVT121:$LVT121</xm:f>
              <xm:sqref>LVT121</xm:sqref>
            </x14:sparkline>
            <x14:sparkline>
              <xm:f>CB_Lcr!$LVU121:$LVU121</xm:f>
              <xm:sqref>LVU121</xm:sqref>
            </x14:sparkline>
            <x14:sparkline>
              <xm:f>CB_Lcr!$LVV121:$LVV121</xm:f>
              <xm:sqref>LVV121</xm:sqref>
            </x14:sparkline>
            <x14:sparkline>
              <xm:f>CB_Lcr!$LVW121:$LVW121</xm:f>
              <xm:sqref>LVW121</xm:sqref>
            </x14:sparkline>
            <x14:sparkline>
              <xm:f>CB_Lcr!$LVX121:$LVX121</xm:f>
              <xm:sqref>LVX121</xm:sqref>
            </x14:sparkline>
            <x14:sparkline>
              <xm:f>CB_Lcr!$LVY121:$LVY121</xm:f>
              <xm:sqref>LVY121</xm:sqref>
            </x14:sparkline>
            <x14:sparkline>
              <xm:f>CB_Lcr!$LVZ121:$LVZ121</xm:f>
              <xm:sqref>LVZ121</xm:sqref>
            </x14:sparkline>
            <x14:sparkline>
              <xm:f>CB_Lcr!$LWA121:$LWA121</xm:f>
              <xm:sqref>LWA121</xm:sqref>
            </x14:sparkline>
            <x14:sparkline>
              <xm:f>CB_Lcr!$LWB121:$LWB121</xm:f>
              <xm:sqref>LWB121</xm:sqref>
            </x14:sparkline>
            <x14:sparkline>
              <xm:f>CB_Lcr!$LWC121:$LWC121</xm:f>
              <xm:sqref>LWC121</xm:sqref>
            </x14:sparkline>
            <x14:sparkline>
              <xm:f>CB_Lcr!$LWD121:$LWD121</xm:f>
              <xm:sqref>LWD121</xm:sqref>
            </x14:sparkline>
            <x14:sparkline>
              <xm:f>CB_Lcr!$LWE121:$LWE121</xm:f>
              <xm:sqref>LWE121</xm:sqref>
            </x14:sparkline>
            <x14:sparkline>
              <xm:f>CB_Lcr!$LWF121:$LWF121</xm:f>
              <xm:sqref>LWF121</xm:sqref>
            </x14:sparkline>
            <x14:sparkline>
              <xm:f>CB_Lcr!$LWG121:$LWG121</xm:f>
              <xm:sqref>LWG121</xm:sqref>
            </x14:sparkline>
            <x14:sparkline>
              <xm:f>CB_Lcr!$LWH121:$LWH121</xm:f>
              <xm:sqref>LWH121</xm:sqref>
            </x14:sparkline>
            <x14:sparkline>
              <xm:f>CB_Lcr!$LWI121:$LWI121</xm:f>
              <xm:sqref>LWI121</xm:sqref>
            </x14:sparkline>
            <x14:sparkline>
              <xm:f>CB_Lcr!$LWJ121:$LWJ121</xm:f>
              <xm:sqref>LWJ121</xm:sqref>
            </x14:sparkline>
            <x14:sparkline>
              <xm:f>CB_Lcr!$LWK121:$LWK121</xm:f>
              <xm:sqref>LWK121</xm:sqref>
            </x14:sparkline>
            <x14:sparkline>
              <xm:f>CB_Lcr!$LWL121:$LWL121</xm:f>
              <xm:sqref>LWL121</xm:sqref>
            </x14:sparkline>
            <x14:sparkline>
              <xm:f>CB_Lcr!$LWM121:$LWM121</xm:f>
              <xm:sqref>LWM121</xm:sqref>
            </x14:sparkline>
            <x14:sparkline>
              <xm:f>CB_Lcr!$LWN121:$LWN121</xm:f>
              <xm:sqref>LWN121</xm:sqref>
            </x14:sparkline>
            <x14:sparkline>
              <xm:f>CB_Lcr!$LWO121:$LWO121</xm:f>
              <xm:sqref>LWO121</xm:sqref>
            </x14:sparkline>
            <x14:sparkline>
              <xm:f>CB_Lcr!$LWP121:$LWP121</xm:f>
              <xm:sqref>LWP121</xm:sqref>
            </x14:sparkline>
            <x14:sparkline>
              <xm:f>CB_Lcr!$LWQ121:$LWQ121</xm:f>
              <xm:sqref>LWQ121</xm:sqref>
            </x14:sparkline>
            <x14:sparkline>
              <xm:f>CB_Lcr!$LWR121:$LWR121</xm:f>
              <xm:sqref>LWR121</xm:sqref>
            </x14:sparkline>
            <x14:sparkline>
              <xm:f>CB_Lcr!$LWS121:$LWS121</xm:f>
              <xm:sqref>LWS121</xm:sqref>
            </x14:sparkline>
            <x14:sparkline>
              <xm:f>CB_Lcr!$LWT121:$LWT121</xm:f>
              <xm:sqref>LWT121</xm:sqref>
            </x14:sparkline>
            <x14:sparkline>
              <xm:f>CB_Lcr!$LWU121:$LWU121</xm:f>
              <xm:sqref>LWU121</xm:sqref>
            </x14:sparkline>
            <x14:sparkline>
              <xm:f>CB_Lcr!$LWV121:$LWV121</xm:f>
              <xm:sqref>LWV121</xm:sqref>
            </x14:sparkline>
            <x14:sparkline>
              <xm:f>CB_Lcr!$LWW121:$LWW121</xm:f>
              <xm:sqref>LWW121</xm:sqref>
            </x14:sparkline>
            <x14:sparkline>
              <xm:f>CB_Lcr!$LWX121:$LWX121</xm:f>
              <xm:sqref>LWX121</xm:sqref>
            </x14:sparkline>
            <x14:sparkline>
              <xm:f>CB_Lcr!$LWY121:$LWY121</xm:f>
              <xm:sqref>LWY121</xm:sqref>
            </x14:sparkline>
            <x14:sparkline>
              <xm:f>CB_Lcr!$LWZ121:$LWZ121</xm:f>
              <xm:sqref>LWZ121</xm:sqref>
            </x14:sparkline>
            <x14:sparkline>
              <xm:f>CB_Lcr!$LXA121:$LXA121</xm:f>
              <xm:sqref>LXA121</xm:sqref>
            </x14:sparkline>
            <x14:sparkline>
              <xm:f>CB_Lcr!$LXB121:$LXB121</xm:f>
              <xm:sqref>LXB121</xm:sqref>
            </x14:sparkline>
            <x14:sparkline>
              <xm:f>CB_Lcr!$LXC121:$LXC121</xm:f>
              <xm:sqref>LXC121</xm:sqref>
            </x14:sparkline>
            <x14:sparkline>
              <xm:f>CB_Lcr!$LXD121:$LXD121</xm:f>
              <xm:sqref>LXD121</xm:sqref>
            </x14:sparkline>
            <x14:sparkline>
              <xm:f>CB_Lcr!$LXE121:$LXE121</xm:f>
              <xm:sqref>LXE121</xm:sqref>
            </x14:sparkline>
            <x14:sparkline>
              <xm:f>CB_Lcr!$LXF121:$LXF121</xm:f>
              <xm:sqref>LXF121</xm:sqref>
            </x14:sparkline>
            <x14:sparkline>
              <xm:f>CB_Lcr!$LXG121:$LXG121</xm:f>
              <xm:sqref>LXG121</xm:sqref>
            </x14:sparkline>
            <x14:sparkline>
              <xm:f>CB_Lcr!$LXH121:$LXH121</xm:f>
              <xm:sqref>LXH121</xm:sqref>
            </x14:sparkline>
            <x14:sparkline>
              <xm:f>CB_Lcr!$LXI121:$LXI121</xm:f>
              <xm:sqref>LXI121</xm:sqref>
            </x14:sparkline>
            <x14:sparkline>
              <xm:f>CB_Lcr!$LXJ121:$LXJ121</xm:f>
              <xm:sqref>LXJ121</xm:sqref>
            </x14:sparkline>
            <x14:sparkline>
              <xm:f>CB_Lcr!$LXK121:$LXK121</xm:f>
              <xm:sqref>LXK121</xm:sqref>
            </x14:sparkline>
            <x14:sparkline>
              <xm:f>CB_Lcr!$LXL121:$LXL121</xm:f>
              <xm:sqref>LXL121</xm:sqref>
            </x14:sparkline>
            <x14:sparkline>
              <xm:f>CB_Lcr!$LXM121:$LXM121</xm:f>
              <xm:sqref>LXM121</xm:sqref>
            </x14:sparkline>
            <x14:sparkline>
              <xm:f>CB_Lcr!$LXN121:$LXN121</xm:f>
              <xm:sqref>LXN121</xm:sqref>
            </x14:sparkline>
            <x14:sparkline>
              <xm:f>CB_Lcr!$LXO121:$LXO121</xm:f>
              <xm:sqref>LXO121</xm:sqref>
            </x14:sparkline>
            <x14:sparkline>
              <xm:f>CB_Lcr!$LXP121:$LXP121</xm:f>
              <xm:sqref>LXP121</xm:sqref>
            </x14:sparkline>
            <x14:sparkline>
              <xm:f>CB_Lcr!$LXQ121:$LXQ121</xm:f>
              <xm:sqref>LXQ121</xm:sqref>
            </x14:sparkline>
            <x14:sparkline>
              <xm:f>CB_Lcr!$LXR121:$LXR121</xm:f>
              <xm:sqref>LXR121</xm:sqref>
            </x14:sparkline>
            <x14:sparkline>
              <xm:f>CB_Lcr!$LXS121:$LXS121</xm:f>
              <xm:sqref>LXS121</xm:sqref>
            </x14:sparkline>
            <x14:sparkline>
              <xm:f>CB_Lcr!$LXT121:$LXT121</xm:f>
              <xm:sqref>LXT121</xm:sqref>
            </x14:sparkline>
            <x14:sparkline>
              <xm:f>CB_Lcr!$LXU121:$LXU121</xm:f>
              <xm:sqref>LXU121</xm:sqref>
            </x14:sparkline>
            <x14:sparkline>
              <xm:f>CB_Lcr!$LXV121:$LXV121</xm:f>
              <xm:sqref>LXV121</xm:sqref>
            </x14:sparkline>
            <x14:sparkline>
              <xm:f>CB_Lcr!$LXW121:$LXW121</xm:f>
              <xm:sqref>LXW121</xm:sqref>
            </x14:sparkline>
            <x14:sparkline>
              <xm:f>CB_Lcr!$LXX121:$LXX121</xm:f>
              <xm:sqref>LXX121</xm:sqref>
            </x14:sparkline>
            <x14:sparkline>
              <xm:f>CB_Lcr!$LXY121:$LXY121</xm:f>
              <xm:sqref>LXY121</xm:sqref>
            </x14:sparkline>
            <x14:sparkline>
              <xm:f>CB_Lcr!$LXZ121:$LXZ121</xm:f>
              <xm:sqref>LXZ121</xm:sqref>
            </x14:sparkline>
            <x14:sparkline>
              <xm:f>CB_Lcr!$LYA121:$LYA121</xm:f>
              <xm:sqref>LYA121</xm:sqref>
            </x14:sparkline>
            <x14:sparkline>
              <xm:f>CB_Lcr!$LYB121:$LYB121</xm:f>
              <xm:sqref>LYB121</xm:sqref>
            </x14:sparkline>
            <x14:sparkline>
              <xm:f>CB_Lcr!$LYC121:$LYC121</xm:f>
              <xm:sqref>LYC121</xm:sqref>
            </x14:sparkline>
            <x14:sparkline>
              <xm:f>CB_Lcr!$LYD121:$LYD121</xm:f>
              <xm:sqref>LYD121</xm:sqref>
            </x14:sparkline>
            <x14:sparkline>
              <xm:f>CB_Lcr!$LYE121:$LYE121</xm:f>
              <xm:sqref>LYE121</xm:sqref>
            </x14:sparkline>
            <x14:sparkline>
              <xm:f>CB_Lcr!$LYF121:$LYF121</xm:f>
              <xm:sqref>LYF121</xm:sqref>
            </x14:sparkline>
            <x14:sparkline>
              <xm:f>CB_Lcr!$LYG121:$LYG121</xm:f>
              <xm:sqref>LYG121</xm:sqref>
            </x14:sparkline>
            <x14:sparkline>
              <xm:f>CB_Lcr!$LYH121:$LYH121</xm:f>
              <xm:sqref>LYH121</xm:sqref>
            </x14:sparkline>
            <x14:sparkline>
              <xm:f>CB_Lcr!$LYI121:$LYI121</xm:f>
              <xm:sqref>LYI121</xm:sqref>
            </x14:sparkline>
            <x14:sparkline>
              <xm:f>CB_Lcr!$LYJ121:$LYJ121</xm:f>
              <xm:sqref>LYJ121</xm:sqref>
            </x14:sparkline>
            <x14:sparkline>
              <xm:f>CB_Lcr!$LYK121:$LYK121</xm:f>
              <xm:sqref>LYK121</xm:sqref>
            </x14:sparkline>
            <x14:sparkline>
              <xm:f>CB_Lcr!$LYL121:$LYL121</xm:f>
              <xm:sqref>LYL121</xm:sqref>
            </x14:sparkline>
            <x14:sparkline>
              <xm:f>CB_Lcr!$LYM121:$LYM121</xm:f>
              <xm:sqref>LYM121</xm:sqref>
            </x14:sparkline>
            <x14:sparkline>
              <xm:f>CB_Lcr!$LYN121:$LYN121</xm:f>
              <xm:sqref>LYN121</xm:sqref>
            </x14:sparkline>
            <x14:sparkline>
              <xm:f>CB_Lcr!$LYO121:$LYO121</xm:f>
              <xm:sqref>LYO121</xm:sqref>
            </x14:sparkline>
            <x14:sparkline>
              <xm:f>CB_Lcr!$LYP121:$LYP121</xm:f>
              <xm:sqref>LYP121</xm:sqref>
            </x14:sparkline>
            <x14:sparkline>
              <xm:f>CB_Lcr!$LYQ121:$LYQ121</xm:f>
              <xm:sqref>LYQ121</xm:sqref>
            </x14:sparkline>
            <x14:sparkline>
              <xm:f>CB_Lcr!$LYR121:$LYR121</xm:f>
              <xm:sqref>LYR121</xm:sqref>
            </x14:sparkline>
            <x14:sparkline>
              <xm:f>CB_Lcr!$LYS121:$LYS121</xm:f>
              <xm:sqref>LYS121</xm:sqref>
            </x14:sparkline>
            <x14:sparkline>
              <xm:f>CB_Lcr!$LYT121:$LYT121</xm:f>
              <xm:sqref>LYT121</xm:sqref>
            </x14:sparkline>
            <x14:sparkline>
              <xm:f>CB_Lcr!$LYU121:$LYU121</xm:f>
              <xm:sqref>LYU121</xm:sqref>
            </x14:sparkline>
            <x14:sparkline>
              <xm:f>CB_Lcr!$LYV121:$LYV121</xm:f>
              <xm:sqref>LYV121</xm:sqref>
            </x14:sparkline>
            <x14:sparkline>
              <xm:f>CB_Lcr!$LYW121:$LYW121</xm:f>
              <xm:sqref>LYW121</xm:sqref>
            </x14:sparkline>
            <x14:sparkline>
              <xm:f>CB_Lcr!$LYX121:$LYX121</xm:f>
              <xm:sqref>LYX121</xm:sqref>
            </x14:sparkline>
            <x14:sparkline>
              <xm:f>CB_Lcr!$LYY121:$LYY121</xm:f>
              <xm:sqref>LYY121</xm:sqref>
            </x14:sparkline>
            <x14:sparkline>
              <xm:f>CB_Lcr!$LYZ121:$LYZ121</xm:f>
              <xm:sqref>LYZ121</xm:sqref>
            </x14:sparkline>
            <x14:sparkline>
              <xm:f>CB_Lcr!$LZA121:$LZA121</xm:f>
              <xm:sqref>LZA121</xm:sqref>
            </x14:sparkline>
            <x14:sparkline>
              <xm:f>CB_Lcr!$LZB121:$LZB121</xm:f>
              <xm:sqref>LZB121</xm:sqref>
            </x14:sparkline>
            <x14:sparkline>
              <xm:f>CB_Lcr!$LZC121:$LZC121</xm:f>
              <xm:sqref>LZC121</xm:sqref>
            </x14:sparkline>
            <x14:sparkline>
              <xm:f>CB_Lcr!$LZD121:$LZD121</xm:f>
              <xm:sqref>LZD121</xm:sqref>
            </x14:sparkline>
            <x14:sparkline>
              <xm:f>CB_Lcr!$LZE121:$LZE121</xm:f>
              <xm:sqref>LZE121</xm:sqref>
            </x14:sparkline>
            <x14:sparkline>
              <xm:f>CB_Lcr!$LZF121:$LZF121</xm:f>
              <xm:sqref>LZF121</xm:sqref>
            </x14:sparkline>
            <x14:sparkline>
              <xm:f>CB_Lcr!$LZG121:$LZG121</xm:f>
              <xm:sqref>LZG121</xm:sqref>
            </x14:sparkline>
            <x14:sparkline>
              <xm:f>CB_Lcr!$LZH121:$LZH121</xm:f>
              <xm:sqref>LZH121</xm:sqref>
            </x14:sparkline>
            <x14:sparkline>
              <xm:f>CB_Lcr!$LZI121:$LZI121</xm:f>
              <xm:sqref>LZI121</xm:sqref>
            </x14:sparkline>
            <x14:sparkline>
              <xm:f>CB_Lcr!$LZJ121:$LZJ121</xm:f>
              <xm:sqref>LZJ121</xm:sqref>
            </x14:sparkline>
            <x14:sparkline>
              <xm:f>CB_Lcr!$LZK121:$LZK121</xm:f>
              <xm:sqref>LZK121</xm:sqref>
            </x14:sparkline>
            <x14:sparkline>
              <xm:f>CB_Lcr!$LZL121:$LZL121</xm:f>
              <xm:sqref>LZL121</xm:sqref>
            </x14:sparkline>
            <x14:sparkline>
              <xm:f>CB_Lcr!$LZM121:$LZM121</xm:f>
              <xm:sqref>LZM121</xm:sqref>
            </x14:sparkline>
            <x14:sparkline>
              <xm:f>CB_Lcr!$LZN121:$LZN121</xm:f>
              <xm:sqref>LZN121</xm:sqref>
            </x14:sparkline>
            <x14:sparkline>
              <xm:f>CB_Lcr!$LZO121:$LZO121</xm:f>
              <xm:sqref>LZO121</xm:sqref>
            </x14:sparkline>
            <x14:sparkline>
              <xm:f>CB_Lcr!$LZP121:$LZP121</xm:f>
              <xm:sqref>LZP121</xm:sqref>
            </x14:sparkline>
            <x14:sparkline>
              <xm:f>CB_Lcr!$LZQ121:$LZQ121</xm:f>
              <xm:sqref>LZQ121</xm:sqref>
            </x14:sparkline>
            <x14:sparkline>
              <xm:f>CB_Lcr!$LZR121:$LZR121</xm:f>
              <xm:sqref>LZR121</xm:sqref>
            </x14:sparkline>
            <x14:sparkline>
              <xm:f>CB_Lcr!$LZS121:$LZS121</xm:f>
              <xm:sqref>LZS121</xm:sqref>
            </x14:sparkline>
            <x14:sparkline>
              <xm:f>CB_Lcr!$LZT121:$LZT121</xm:f>
              <xm:sqref>LZT121</xm:sqref>
            </x14:sparkline>
            <x14:sparkline>
              <xm:f>CB_Lcr!$LZU121:$LZU121</xm:f>
              <xm:sqref>LZU121</xm:sqref>
            </x14:sparkline>
            <x14:sparkline>
              <xm:f>CB_Lcr!$LZV121:$LZV121</xm:f>
              <xm:sqref>LZV121</xm:sqref>
            </x14:sparkline>
            <x14:sparkline>
              <xm:f>CB_Lcr!$LZW121:$LZW121</xm:f>
              <xm:sqref>LZW121</xm:sqref>
            </x14:sparkline>
            <x14:sparkline>
              <xm:f>CB_Lcr!$LZX121:$LZX121</xm:f>
              <xm:sqref>LZX121</xm:sqref>
            </x14:sparkline>
            <x14:sparkline>
              <xm:f>CB_Lcr!$LZY121:$LZY121</xm:f>
              <xm:sqref>LZY121</xm:sqref>
            </x14:sparkline>
            <x14:sparkline>
              <xm:f>CB_Lcr!$LZZ121:$LZZ121</xm:f>
              <xm:sqref>LZZ121</xm:sqref>
            </x14:sparkline>
            <x14:sparkline>
              <xm:f>CB_Lcr!$MAA121:$MAA121</xm:f>
              <xm:sqref>MAA121</xm:sqref>
            </x14:sparkline>
            <x14:sparkline>
              <xm:f>CB_Lcr!$MAB121:$MAB121</xm:f>
              <xm:sqref>MAB121</xm:sqref>
            </x14:sparkline>
            <x14:sparkline>
              <xm:f>CB_Lcr!$MAC121:$MAC121</xm:f>
              <xm:sqref>MAC121</xm:sqref>
            </x14:sparkline>
            <x14:sparkline>
              <xm:f>CB_Lcr!$MAD121:$MAD121</xm:f>
              <xm:sqref>MAD121</xm:sqref>
            </x14:sparkline>
            <x14:sparkline>
              <xm:f>CB_Lcr!$MAE121:$MAE121</xm:f>
              <xm:sqref>MAE121</xm:sqref>
            </x14:sparkline>
            <x14:sparkline>
              <xm:f>CB_Lcr!$MAF121:$MAF121</xm:f>
              <xm:sqref>MAF121</xm:sqref>
            </x14:sparkline>
            <x14:sparkline>
              <xm:f>CB_Lcr!$MAG121:$MAG121</xm:f>
              <xm:sqref>MAG121</xm:sqref>
            </x14:sparkline>
            <x14:sparkline>
              <xm:f>CB_Lcr!$MAH121:$MAH121</xm:f>
              <xm:sqref>MAH121</xm:sqref>
            </x14:sparkline>
            <x14:sparkline>
              <xm:f>CB_Lcr!$MAI121:$MAI121</xm:f>
              <xm:sqref>MAI121</xm:sqref>
            </x14:sparkline>
            <x14:sparkline>
              <xm:f>CB_Lcr!$MAJ121:$MAJ121</xm:f>
              <xm:sqref>MAJ121</xm:sqref>
            </x14:sparkline>
            <x14:sparkline>
              <xm:f>CB_Lcr!$MAK121:$MAK121</xm:f>
              <xm:sqref>MAK121</xm:sqref>
            </x14:sparkline>
            <x14:sparkline>
              <xm:f>CB_Lcr!$MAL121:$MAL121</xm:f>
              <xm:sqref>MAL121</xm:sqref>
            </x14:sparkline>
            <x14:sparkline>
              <xm:f>CB_Lcr!$MAM121:$MAM121</xm:f>
              <xm:sqref>MAM121</xm:sqref>
            </x14:sparkline>
            <x14:sparkline>
              <xm:f>CB_Lcr!$MAN121:$MAN121</xm:f>
              <xm:sqref>MAN121</xm:sqref>
            </x14:sparkline>
            <x14:sparkline>
              <xm:f>CB_Lcr!$MAO121:$MAO121</xm:f>
              <xm:sqref>MAO121</xm:sqref>
            </x14:sparkline>
            <x14:sparkline>
              <xm:f>CB_Lcr!$MAP121:$MAP121</xm:f>
              <xm:sqref>MAP121</xm:sqref>
            </x14:sparkline>
            <x14:sparkline>
              <xm:f>CB_Lcr!$MAQ121:$MAQ121</xm:f>
              <xm:sqref>MAQ121</xm:sqref>
            </x14:sparkline>
            <x14:sparkline>
              <xm:f>CB_Lcr!$MAR121:$MAR121</xm:f>
              <xm:sqref>MAR121</xm:sqref>
            </x14:sparkline>
            <x14:sparkline>
              <xm:f>CB_Lcr!$MAS121:$MAS121</xm:f>
              <xm:sqref>MAS121</xm:sqref>
            </x14:sparkline>
            <x14:sparkline>
              <xm:f>CB_Lcr!$MAT121:$MAT121</xm:f>
              <xm:sqref>MAT121</xm:sqref>
            </x14:sparkline>
            <x14:sparkline>
              <xm:f>CB_Lcr!$MAU121:$MAU121</xm:f>
              <xm:sqref>MAU121</xm:sqref>
            </x14:sparkline>
            <x14:sparkline>
              <xm:f>CB_Lcr!$MAV121:$MAV121</xm:f>
              <xm:sqref>MAV121</xm:sqref>
            </x14:sparkline>
            <x14:sparkline>
              <xm:f>CB_Lcr!$MAW121:$MAW121</xm:f>
              <xm:sqref>MAW121</xm:sqref>
            </x14:sparkline>
            <x14:sparkline>
              <xm:f>CB_Lcr!$MAX121:$MAX121</xm:f>
              <xm:sqref>MAX121</xm:sqref>
            </x14:sparkline>
            <x14:sparkline>
              <xm:f>CB_Lcr!$MAY121:$MAY121</xm:f>
              <xm:sqref>MAY121</xm:sqref>
            </x14:sparkline>
            <x14:sparkline>
              <xm:f>CB_Lcr!$MAZ121:$MAZ121</xm:f>
              <xm:sqref>MAZ121</xm:sqref>
            </x14:sparkline>
            <x14:sparkline>
              <xm:f>CB_Lcr!$MBA121:$MBA121</xm:f>
              <xm:sqref>MBA121</xm:sqref>
            </x14:sparkline>
            <x14:sparkline>
              <xm:f>CB_Lcr!$MBB121:$MBB121</xm:f>
              <xm:sqref>MBB121</xm:sqref>
            </x14:sparkline>
            <x14:sparkline>
              <xm:f>CB_Lcr!$MBC121:$MBC121</xm:f>
              <xm:sqref>MBC121</xm:sqref>
            </x14:sparkline>
            <x14:sparkline>
              <xm:f>CB_Lcr!$MBD121:$MBD121</xm:f>
              <xm:sqref>MBD121</xm:sqref>
            </x14:sparkline>
            <x14:sparkline>
              <xm:f>CB_Lcr!$MBE121:$MBE121</xm:f>
              <xm:sqref>MBE121</xm:sqref>
            </x14:sparkline>
            <x14:sparkline>
              <xm:f>CB_Lcr!$MBF121:$MBF121</xm:f>
              <xm:sqref>MBF121</xm:sqref>
            </x14:sparkline>
            <x14:sparkline>
              <xm:f>CB_Lcr!$MBG121:$MBG121</xm:f>
              <xm:sqref>MBG121</xm:sqref>
            </x14:sparkline>
            <x14:sparkline>
              <xm:f>CB_Lcr!$MBH121:$MBH121</xm:f>
              <xm:sqref>MBH121</xm:sqref>
            </x14:sparkline>
            <x14:sparkline>
              <xm:f>CB_Lcr!$MBI121:$MBI121</xm:f>
              <xm:sqref>MBI121</xm:sqref>
            </x14:sparkline>
            <x14:sparkline>
              <xm:f>CB_Lcr!$MBJ121:$MBJ121</xm:f>
              <xm:sqref>MBJ121</xm:sqref>
            </x14:sparkline>
            <x14:sparkline>
              <xm:f>CB_Lcr!$MBK121:$MBK121</xm:f>
              <xm:sqref>MBK121</xm:sqref>
            </x14:sparkline>
            <x14:sparkline>
              <xm:f>CB_Lcr!$MBL121:$MBL121</xm:f>
              <xm:sqref>MBL121</xm:sqref>
            </x14:sparkline>
            <x14:sparkline>
              <xm:f>CB_Lcr!$MBM121:$MBM121</xm:f>
              <xm:sqref>MBM121</xm:sqref>
            </x14:sparkline>
            <x14:sparkline>
              <xm:f>CB_Lcr!$MBN121:$MBN121</xm:f>
              <xm:sqref>MBN121</xm:sqref>
            </x14:sparkline>
            <x14:sparkline>
              <xm:f>CB_Lcr!$MBO121:$MBO121</xm:f>
              <xm:sqref>MBO121</xm:sqref>
            </x14:sparkline>
            <x14:sparkline>
              <xm:f>CB_Lcr!$MBP121:$MBP121</xm:f>
              <xm:sqref>MBP121</xm:sqref>
            </x14:sparkline>
            <x14:sparkline>
              <xm:f>CB_Lcr!$MBQ121:$MBQ121</xm:f>
              <xm:sqref>MBQ121</xm:sqref>
            </x14:sparkline>
            <x14:sparkline>
              <xm:f>CB_Lcr!$MBR121:$MBR121</xm:f>
              <xm:sqref>MBR121</xm:sqref>
            </x14:sparkline>
            <x14:sparkline>
              <xm:f>CB_Lcr!$MBS121:$MBS121</xm:f>
              <xm:sqref>MBS121</xm:sqref>
            </x14:sparkline>
            <x14:sparkline>
              <xm:f>CB_Lcr!$MBT121:$MBT121</xm:f>
              <xm:sqref>MBT121</xm:sqref>
            </x14:sparkline>
            <x14:sparkline>
              <xm:f>CB_Lcr!$MBU121:$MBU121</xm:f>
              <xm:sqref>MBU121</xm:sqref>
            </x14:sparkline>
            <x14:sparkline>
              <xm:f>CB_Lcr!$MBV121:$MBV121</xm:f>
              <xm:sqref>MBV121</xm:sqref>
            </x14:sparkline>
            <x14:sparkline>
              <xm:f>CB_Lcr!$MBW121:$MBW121</xm:f>
              <xm:sqref>MBW121</xm:sqref>
            </x14:sparkline>
            <x14:sparkline>
              <xm:f>CB_Lcr!$MBX121:$MBX121</xm:f>
              <xm:sqref>MBX121</xm:sqref>
            </x14:sparkline>
            <x14:sparkline>
              <xm:f>CB_Lcr!$MBY121:$MBY121</xm:f>
              <xm:sqref>MBY121</xm:sqref>
            </x14:sparkline>
            <x14:sparkline>
              <xm:f>CB_Lcr!$MBZ121:$MBZ121</xm:f>
              <xm:sqref>MBZ121</xm:sqref>
            </x14:sparkline>
            <x14:sparkline>
              <xm:f>CB_Lcr!$MCA121:$MCA121</xm:f>
              <xm:sqref>MCA121</xm:sqref>
            </x14:sparkline>
            <x14:sparkline>
              <xm:f>CB_Lcr!$MCB121:$MCB121</xm:f>
              <xm:sqref>MCB121</xm:sqref>
            </x14:sparkline>
            <x14:sparkline>
              <xm:f>CB_Lcr!$MCC121:$MCC121</xm:f>
              <xm:sqref>MCC121</xm:sqref>
            </x14:sparkline>
            <x14:sparkline>
              <xm:f>CB_Lcr!$MCD121:$MCD121</xm:f>
              <xm:sqref>MCD121</xm:sqref>
            </x14:sparkline>
            <x14:sparkline>
              <xm:f>CB_Lcr!$MCE121:$MCE121</xm:f>
              <xm:sqref>MCE121</xm:sqref>
            </x14:sparkline>
            <x14:sparkline>
              <xm:f>CB_Lcr!$MCF121:$MCF121</xm:f>
              <xm:sqref>MCF121</xm:sqref>
            </x14:sparkline>
            <x14:sparkline>
              <xm:f>CB_Lcr!$MCG121:$MCG121</xm:f>
              <xm:sqref>MCG121</xm:sqref>
            </x14:sparkline>
            <x14:sparkline>
              <xm:f>CB_Lcr!$MCH121:$MCH121</xm:f>
              <xm:sqref>MCH121</xm:sqref>
            </x14:sparkline>
            <x14:sparkline>
              <xm:f>CB_Lcr!$MCI121:$MCI121</xm:f>
              <xm:sqref>MCI121</xm:sqref>
            </x14:sparkline>
            <x14:sparkline>
              <xm:f>CB_Lcr!$MCJ121:$MCJ121</xm:f>
              <xm:sqref>MCJ121</xm:sqref>
            </x14:sparkline>
            <x14:sparkline>
              <xm:f>CB_Lcr!$MCK121:$MCK121</xm:f>
              <xm:sqref>MCK121</xm:sqref>
            </x14:sparkline>
            <x14:sparkline>
              <xm:f>CB_Lcr!$MCL121:$MCL121</xm:f>
              <xm:sqref>MCL121</xm:sqref>
            </x14:sparkline>
            <x14:sparkline>
              <xm:f>CB_Lcr!$MCM121:$MCM121</xm:f>
              <xm:sqref>MCM121</xm:sqref>
            </x14:sparkline>
            <x14:sparkline>
              <xm:f>CB_Lcr!$MCN121:$MCN121</xm:f>
              <xm:sqref>MCN121</xm:sqref>
            </x14:sparkline>
            <x14:sparkline>
              <xm:f>CB_Lcr!$MCO121:$MCO121</xm:f>
              <xm:sqref>MCO121</xm:sqref>
            </x14:sparkline>
            <x14:sparkline>
              <xm:f>CB_Lcr!$MCP121:$MCP121</xm:f>
              <xm:sqref>MCP121</xm:sqref>
            </x14:sparkline>
            <x14:sparkline>
              <xm:f>CB_Lcr!$MCQ121:$MCQ121</xm:f>
              <xm:sqref>MCQ121</xm:sqref>
            </x14:sparkline>
            <x14:sparkline>
              <xm:f>CB_Lcr!$MCR121:$MCR121</xm:f>
              <xm:sqref>MCR121</xm:sqref>
            </x14:sparkline>
            <x14:sparkline>
              <xm:f>CB_Lcr!$MCS121:$MCS121</xm:f>
              <xm:sqref>MCS121</xm:sqref>
            </x14:sparkline>
            <x14:sparkline>
              <xm:f>CB_Lcr!$MCT121:$MCT121</xm:f>
              <xm:sqref>MCT121</xm:sqref>
            </x14:sparkline>
            <x14:sparkline>
              <xm:f>CB_Lcr!$MCU121:$MCU121</xm:f>
              <xm:sqref>MCU121</xm:sqref>
            </x14:sparkline>
            <x14:sparkline>
              <xm:f>CB_Lcr!$MCV121:$MCV121</xm:f>
              <xm:sqref>MCV121</xm:sqref>
            </x14:sparkline>
            <x14:sparkline>
              <xm:f>CB_Lcr!$MCW121:$MCW121</xm:f>
              <xm:sqref>MCW121</xm:sqref>
            </x14:sparkline>
            <x14:sparkline>
              <xm:f>CB_Lcr!$MCX121:$MCX121</xm:f>
              <xm:sqref>MCX121</xm:sqref>
            </x14:sparkline>
            <x14:sparkline>
              <xm:f>CB_Lcr!$MCY121:$MCY121</xm:f>
              <xm:sqref>MCY121</xm:sqref>
            </x14:sparkline>
            <x14:sparkline>
              <xm:f>CB_Lcr!$MCZ121:$MCZ121</xm:f>
              <xm:sqref>MCZ121</xm:sqref>
            </x14:sparkline>
            <x14:sparkline>
              <xm:f>CB_Lcr!$MDA121:$MDA121</xm:f>
              <xm:sqref>MDA121</xm:sqref>
            </x14:sparkline>
            <x14:sparkline>
              <xm:f>CB_Lcr!$MDB121:$MDB121</xm:f>
              <xm:sqref>MDB121</xm:sqref>
            </x14:sparkline>
            <x14:sparkline>
              <xm:f>CB_Lcr!$MDC121:$MDC121</xm:f>
              <xm:sqref>MDC121</xm:sqref>
            </x14:sparkline>
            <x14:sparkline>
              <xm:f>CB_Lcr!$MDD121:$MDD121</xm:f>
              <xm:sqref>MDD121</xm:sqref>
            </x14:sparkline>
            <x14:sparkline>
              <xm:f>CB_Lcr!$MDE121:$MDE121</xm:f>
              <xm:sqref>MDE121</xm:sqref>
            </x14:sparkline>
            <x14:sparkline>
              <xm:f>CB_Lcr!$MDF121:$MDF121</xm:f>
              <xm:sqref>MDF121</xm:sqref>
            </x14:sparkline>
            <x14:sparkline>
              <xm:f>CB_Lcr!$MDG121:$MDG121</xm:f>
              <xm:sqref>MDG121</xm:sqref>
            </x14:sparkline>
            <x14:sparkline>
              <xm:f>CB_Lcr!$MDH121:$MDH121</xm:f>
              <xm:sqref>MDH121</xm:sqref>
            </x14:sparkline>
            <x14:sparkline>
              <xm:f>CB_Lcr!$MDI121:$MDI121</xm:f>
              <xm:sqref>MDI121</xm:sqref>
            </x14:sparkline>
            <x14:sparkline>
              <xm:f>CB_Lcr!$MDJ121:$MDJ121</xm:f>
              <xm:sqref>MDJ121</xm:sqref>
            </x14:sparkline>
            <x14:sparkline>
              <xm:f>CB_Lcr!$MDK121:$MDK121</xm:f>
              <xm:sqref>MDK121</xm:sqref>
            </x14:sparkline>
            <x14:sparkline>
              <xm:f>CB_Lcr!$MDL121:$MDL121</xm:f>
              <xm:sqref>MDL121</xm:sqref>
            </x14:sparkline>
            <x14:sparkline>
              <xm:f>CB_Lcr!$MDM121:$MDM121</xm:f>
              <xm:sqref>MDM121</xm:sqref>
            </x14:sparkline>
            <x14:sparkline>
              <xm:f>CB_Lcr!$MDN121:$MDN121</xm:f>
              <xm:sqref>MDN121</xm:sqref>
            </x14:sparkline>
            <x14:sparkline>
              <xm:f>CB_Lcr!$MDO121:$MDO121</xm:f>
              <xm:sqref>MDO121</xm:sqref>
            </x14:sparkline>
            <x14:sparkline>
              <xm:f>CB_Lcr!$MDP121:$MDP121</xm:f>
              <xm:sqref>MDP121</xm:sqref>
            </x14:sparkline>
            <x14:sparkline>
              <xm:f>CB_Lcr!$MDQ121:$MDQ121</xm:f>
              <xm:sqref>MDQ121</xm:sqref>
            </x14:sparkline>
            <x14:sparkline>
              <xm:f>CB_Lcr!$MDR121:$MDR121</xm:f>
              <xm:sqref>MDR121</xm:sqref>
            </x14:sparkline>
            <x14:sparkline>
              <xm:f>CB_Lcr!$MDS121:$MDS121</xm:f>
              <xm:sqref>MDS121</xm:sqref>
            </x14:sparkline>
            <x14:sparkline>
              <xm:f>CB_Lcr!$MDT121:$MDT121</xm:f>
              <xm:sqref>MDT121</xm:sqref>
            </x14:sparkline>
            <x14:sparkline>
              <xm:f>CB_Lcr!$MDU121:$MDU121</xm:f>
              <xm:sqref>MDU121</xm:sqref>
            </x14:sparkline>
            <x14:sparkline>
              <xm:f>CB_Lcr!$MDV121:$MDV121</xm:f>
              <xm:sqref>MDV121</xm:sqref>
            </x14:sparkline>
            <x14:sparkline>
              <xm:f>CB_Lcr!$MDW121:$MDW121</xm:f>
              <xm:sqref>MDW121</xm:sqref>
            </x14:sparkline>
            <x14:sparkline>
              <xm:f>CB_Lcr!$MDX121:$MDX121</xm:f>
              <xm:sqref>MDX121</xm:sqref>
            </x14:sparkline>
            <x14:sparkline>
              <xm:f>CB_Lcr!$MDY121:$MDY121</xm:f>
              <xm:sqref>MDY121</xm:sqref>
            </x14:sparkline>
            <x14:sparkline>
              <xm:f>CB_Lcr!$MDZ121:$MDZ121</xm:f>
              <xm:sqref>MDZ121</xm:sqref>
            </x14:sparkline>
            <x14:sparkline>
              <xm:f>CB_Lcr!$MEA121:$MEA121</xm:f>
              <xm:sqref>MEA121</xm:sqref>
            </x14:sparkline>
            <x14:sparkline>
              <xm:f>CB_Lcr!$MEB121:$MEB121</xm:f>
              <xm:sqref>MEB121</xm:sqref>
            </x14:sparkline>
            <x14:sparkline>
              <xm:f>CB_Lcr!$MEC121:$MEC121</xm:f>
              <xm:sqref>MEC121</xm:sqref>
            </x14:sparkline>
            <x14:sparkline>
              <xm:f>CB_Lcr!$MED121:$MED121</xm:f>
              <xm:sqref>MED121</xm:sqref>
            </x14:sparkline>
            <x14:sparkline>
              <xm:f>CB_Lcr!$MEE121:$MEE121</xm:f>
              <xm:sqref>MEE121</xm:sqref>
            </x14:sparkline>
            <x14:sparkline>
              <xm:f>CB_Lcr!$MEF121:$MEF121</xm:f>
              <xm:sqref>MEF121</xm:sqref>
            </x14:sparkline>
            <x14:sparkline>
              <xm:f>CB_Lcr!$MEG121:$MEG121</xm:f>
              <xm:sqref>MEG121</xm:sqref>
            </x14:sparkline>
            <x14:sparkline>
              <xm:f>CB_Lcr!$MEH121:$MEH121</xm:f>
              <xm:sqref>MEH121</xm:sqref>
            </x14:sparkline>
            <x14:sparkline>
              <xm:f>CB_Lcr!$MEI121:$MEI121</xm:f>
              <xm:sqref>MEI121</xm:sqref>
            </x14:sparkline>
            <x14:sparkline>
              <xm:f>CB_Lcr!$MEJ121:$MEJ121</xm:f>
              <xm:sqref>MEJ121</xm:sqref>
            </x14:sparkline>
            <x14:sparkline>
              <xm:f>CB_Lcr!$MEK121:$MEK121</xm:f>
              <xm:sqref>MEK121</xm:sqref>
            </x14:sparkline>
            <x14:sparkline>
              <xm:f>CB_Lcr!$MEL121:$MEL121</xm:f>
              <xm:sqref>MEL121</xm:sqref>
            </x14:sparkline>
            <x14:sparkline>
              <xm:f>CB_Lcr!$MEM121:$MEM121</xm:f>
              <xm:sqref>MEM121</xm:sqref>
            </x14:sparkline>
            <x14:sparkline>
              <xm:f>CB_Lcr!$MEN121:$MEN121</xm:f>
              <xm:sqref>MEN121</xm:sqref>
            </x14:sparkline>
            <x14:sparkline>
              <xm:f>CB_Lcr!$MEO121:$MEO121</xm:f>
              <xm:sqref>MEO121</xm:sqref>
            </x14:sparkline>
            <x14:sparkline>
              <xm:f>CB_Lcr!$MEP121:$MEP121</xm:f>
              <xm:sqref>MEP121</xm:sqref>
            </x14:sparkline>
            <x14:sparkline>
              <xm:f>CB_Lcr!$MEQ121:$MEQ121</xm:f>
              <xm:sqref>MEQ121</xm:sqref>
            </x14:sparkline>
            <x14:sparkline>
              <xm:f>CB_Lcr!$MER121:$MER121</xm:f>
              <xm:sqref>MER121</xm:sqref>
            </x14:sparkline>
            <x14:sparkline>
              <xm:f>CB_Lcr!$MES121:$MES121</xm:f>
              <xm:sqref>MES121</xm:sqref>
            </x14:sparkline>
            <x14:sparkline>
              <xm:f>CB_Lcr!$MET121:$MET121</xm:f>
              <xm:sqref>MET121</xm:sqref>
            </x14:sparkline>
            <x14:sparkline>
              <xm:f>CB_Lcr!$MEU121:$MEU121</xm:f>
              <xm:sqref>MEU121</xm:sqref>
            </x14:sparkline>
            <x14:sparkline>
              <xm:f>CB_Lcr!$MEV121:$MEV121</xm:f>
              <xm:sqref>MEV121</xm:sqref>
            </x14:sparkline>
            <x14:sparkline>
              <xm:f>CB_Lcr!$MEW121:$MEW121</xm:f>
              <xm:sqref>MEW121</xm:sqref>
            </x14:sparkline>
            <x14:sparkline>
              <xm:f>CB_Lcr!$MEX121:$MEX121</xm:f>
              <xm:sqref>MEX121</xm:sqref>
            </x14:sparkline>
            <x14:sparkline>
              <xm:f>CB_Lcr!$MEY121:$MEY121</xm:f>
              <xm:sqref>MEY121</xm:sqref>
            </x14:sparkline>
            <x14:sparkline>
              <xm:f>CB_Lcr!$MEZ121:$MEZ121</xm:f>
              <xm:sqref>MEZ121</xm:sqref>
            </x14:sparkline>
            <x14:sparkline>
              <xm:f>CB_Lcr!$MFA121:$MFA121</xm:f>
              <xm:sqref>MFA121</xm:sqref>
            </x14:sparkline>
            <x14:sparkline>
              <xm:f>CB_Lcr!$MFB121:$MFB121</xm:f>
              <xm:sqref>MFB121</xm:sqref>
            </x14:sparkline>
            <x14:sparkline>
              <xm:f>CB_Lcr!$MFC121:$MFC121</xm:f>
              <xm:sqref>MFC121</xm:sqref>
            </x14:sparkline>
            <x14:sparkline>
              <xm:f>CB_Lcr!$MFD121:$MFD121</xm:f>
              <xm:sqref>MFD121</xm:sqref>
            </x14:sparkline>
            <x14:sparkline>
              <xm:f>CB_Lcr!$MFE121:$MFE121</xm:f>
              <xm:sqref>MFE121</xm:sqref>
            </x14:sparkline>
            <x14:sparkline>
              <xm:f>CB_Lcr!$MFF121:$MFF121</xm:f>
              <xm:sqref>MFF121</xm:sqref>
            </x14:sparkline>
            <x14:sparkline>
              <xm:f>CB_Lcr!$MFG121:$MFG121</xm:f>
              <xm:sqref>MFG121</xm:sqref>
            </x14:sparkline>
            <x14:sparkline>
              <xm:f>CB_Lcr!$MFH121:$MFH121</xm:f>
              <xm:sqref>MFH121</xm:sqref>
            </x14:sparkline>
            <x14:sparkline>
              <xm:f>CB_Lcr!$MFI121:$MFI121</xm:f>
              <xm:sqref>MFI121</xm:sqref>
            </x14:sparkline>
            <x14:sparkline>
              <xm:f>CB_Lcr!$MFJ121:$MFJ121</xm:f>
              <xm:sqref>MFJ121</xm:sqref>
            </x14:sparkline>
            <x14:sparkline>
              <xm:f>CB_Lcr!$MFK121:$MFK121</xm:f>
              <xm:sqref>MFK121</xm:sqref>
            </x14:sparkline>
            <x14:sparkline>
              <xm:f>CB_Lcr!$MFL121:$MFL121</xm:f>
              <xm:sqref>MFL121</xm:sqref>
            </x14:sparkline>
            <x14:sparkline>
              <xm:f>CB_Lcr!$MFM121:$MFM121</xm:f>
              <xm:sqref>MFM121</xm:sqref>
            </x14:sparkline>
            <x14:sparkline>
              <xm:f>CB_Lcr!$MFN121:$MFN121</xm:f>
              <xm:sqref>MFN121</xm:sqref>
            </x14:sparkline>
            <x14:sparkline>
              <xm:f>CB_Lcr!$MFO121:$MFO121</xm:f>
              <xm:sqref>MFO121</xm:sqref>
            </x14:sparkline>
            <x14:sparkline>
              <xm:f>CB_Lcr!$MFP121:$MFP121</xm:f>
              <xm:sqref>MFP121</xm:sqref>
            </x14:sparkline>
            <x14:sparkline>
              <xm:f>CB_Lcr!$MFQ121:$MFQ121</xm:f>
              <xm:sqref>MFQ121</xm:sqref>
            </x14:sparkline>
            <x14:sparkline>
              <xm:f>CB_Lcr!$MFR121:$MFR121</xm:f>
              <xm:sqref>MFR121</xm:sqref>
            </x14:sparkline>
            <x14:sparkline>
              <xm:f>CB_Lcr!$MFS121:$MFS121</xm:f>
              <xm:sqref>MFS121</xm:sqref>
            </x14:sparkline>
            <x14:sparkline>
              <xm:f>CB_Lcr!$MFT121:$MFT121</xm:f>
              <xm:sqref>MFT121</xm:sqref>
            </x14:sparkline>
            <x14:sparkline>
              <xm:f>CB_Lcr!$MFU121:$MFU121</xm:f>
              <xm:sqref>MFU121</xm:sqref>
            </x14:sparkline>
            <x14:sparkline>
              <xm:f>CB_Lcr!$MFV121:$MFV121</xm:f>
              <xm:sqref>MFV121</xm:sqref>
            </x14:sparkline>
            <x14:sparkline>
              <xm:f>CB_Lcr!$MFW121:$MFW121</xm:f>
              <xm:sqref>MFW121</xm:sqref>
            </x14:sparkline>
            <x14:sparkline>
              <xm:f>CB_Lcr!$MFX121:$MFX121</xm:f>
              <xm:sqref>MFX121</xm:sqref>
            </x14:sparkline>
            <x14:sparkline>
              <xm:f>CB_Lcr!$MFY121:$MFY121</xm:f>
              <xm:sqref>MFY121</xm:sqref>
            </x14:sparkline>
            <x14:sparkline>
              <xm:f>CB_Lcr!$MFZ121:$MFZ121</xm:f>
              <xm:sqref>MFZ121</xm:sqref>
            </x14:sparkline>
            <x14:sparkline>
              <xm:f>CB_Lcr!$MGA121:$MGA121</xm:f>
              <xm:sqref>MGA121</xm:sqref>
            </x14:sparkline>
            <x14:sparkline>
              <xm:f>CB_Lcr!$MGB121:$MGB121</xm:f>
              <xm:sqref>MGB121</xm:sqref>
            </x14:sparkline>
            <x14:sparkline>
              <xm:f>CB_Lcr!$MGC121:$MGC121</xm:f>
              <xm:sqref>MGC121</xm:sqref>
            </x14:sparkline>
            <x14:sparkline>
              <xm:f>CB_Lcr!$MGD121:$MGD121</xm:f>
              <xm:sqref>MGD121</xm:sqref>
            </x14:sparkline>
            <x14:sparkline>
              <xm:f>CB_Lcr!$MGE121:$MGE121</xm:f>
              <xm:sqref>MGE121</xm:sqref>
            </x14:sparkline>
            <x14:sparkline>
              <xm:f>CB_Lcr!$MGF121:$MGF121</xm:f>
              <xm:sqref>MGF121</xm:sqref>
            </x14:sparkline>
            <x14:sparkline>
              <xm:f>CB_Lcr!$MGG121:$MGG121</xm:f>
              <xm:sqref>MGG121</xm:sqref>
            </x14:sparkline>
            <x14:sparkline>
              <xm:f>CB_Lcr!$MGH121:$MGH121</xm:f>
              <xm:sqref>MGH121</xm:sqref>
            </x14:sparkline>
            <x14:sparkline>
              <xm:f>CB_Lcr!$MGI121:$MGI121</xm:f>
              <xm:sqref>MGI121</xm:sqref>
            </x14:sparkline>
            <x14:sparkline>
              <xm:f>CB_Lcr!$MGJ121:$MGJ121</xm:f>
              <xm:sqref>MGJ121</xm:sqref>
            </x14:sparkline>
            <x14:sparkline>
              <xm:f>CB_Lcr!$MGK121:$MGK121</xm:f>
              <xm:sqref>MGK121</xm:sqref>
            </x14:sparkline>
            <x14:sparkline>
              <xm:f>CB_Lcr!$MGL121:$MGL121</xm:f>
              <xm:sqref>MGL121</xm:sqref>
            </x14:sparkline>
            <x14:sparkline>
              <xm:f>CB_Lcr!$MGM121:$MGM121</xm:f>
              <xm:sqref>MGM121</xm:sqref>
            </x14:sparkline>
            <x14:sparkline>
              <xm:f>CB_Lcr!$MGN121:$MGN121</xm:f>
              <xm:sqref>MGN121</xm:sqref>
            </x14:sparkline>
            <x14:sparkline>
              <xm:f>CB_Lcr!$MGO121:$MGO121</xm:f>
              <xm:sqref>MGO121</xm:sqref>
            </x14:sparkline>
            <x14:sparkline>
              <xm:f>CB_Lcr!$MGP121:$MGP121</xm:f>
              <xm:sqref>MGP121</xm:sqref>
            </x14:sparkline>
            <x14:sparkline>
              <xm:f>CB_Lcr!$MGQ121:$MGQ121</xm:f>
              <xm:sqref>MGQ121</xm:sqref>
            </x14:sparkline>
            <x14:sparkline>
              <xm:f>CB_Lcr!$MGR121:$MGR121</xm:f>
              <xm:sqref>MGR121</xm:sqref>
            </x14:sparkline>
            <x14:sparkline>
              <xm:f>CB_Lcr!$MGS121:$MGS121</xm:f>
              <xm:sqref>MGS121</xm:sqref>
            </x14:sparkline>
            <x14:sparkline>
              <xm:f>CB_Lcr!$MGT121:$MGT121</xm:f>
              <xm:sqref>MGT121</xm:sqref>
            </x14:sparkline>
            <x14:sparkline>
              <xm:f>CB_Lcr!$MGU121:$MGU121</xm:f>
              <xm:sqref>MGU121</xm:sqref>
            </x14:sparkline>
            <x14:sparkline>
              <xm:f>CB_Lcr!$MGV121:$MGV121</xm:f>
              <xm:sqref>MGV121</xm:sqref>
            </x14:sparkline>
            <x14:sparkline>
              <xm:f>CB_Lcr!$MGW121:$MGW121</xm:f>
              <xm:sqref>MGW121</xm:sqref>
            </x14:sparkline>
            <x14:sparkline>
              <xm:f>CB_Lcr!$MGX121:$MGX121</xm:f>
              <xm:sqref>MGX121</xm:sqref>
            </x14:sparkline>
            <x14:sparkline>
              <xm:f>CB_Lcr!$MGY121:$MGY121</xm:f>
              <xm:sqref>MGY121</xm:sqref>
            </x14:sparkline>
            <x14:sparkline>
              <xm:f>CB_Lcr!$MGZ121:$MGZ121</xm:f>
              <xm:sqref>MGZ121</xm:sqref>
            </x14:sparkline>
            <x14:sparkline>
              <xm:f>CB_Lcr!$MHA121:$MHA121</xm:f>
              <xm:sqref>MHA121</xm:sqref>
            </x14:sparkline>
            <x14:sparkline>
              <xm:f>CB_Lcr!$MHB121:$MHB121</xm:f>
              <xm:sqref>MHB121</xm:sqref>
            </x14:sparkline>
            <x14:sparkline>
              <xm:f>CB_Lcr!$MHC121:$MHC121</xm:f>
              <xm:sqref>MHC121</xm:sqref>
            </x14:sparkline>
            <x14:sparkline>
              <xm:f>CB_Lcr!$MHD121:$MHD121</xm:f>
              <xm:sqref>MHD121</xm:sqref>
            </x14:sparkline>
            <x14:sparkline>
              <xm:f>CB_Lcr!$MHE121:$MHE121</xm:f>
              <xm:sqref>MHE121</xm:sqref>
            </x14:sparkline>
            <x14:sparkline>
              <xm:f>CB_Lcr!$MHF121:$MHF121</xm:f>
              <xm:sqref>MHF121</xm:sqref>
            </x14:sparkline>
            <x14:sparkline>
              <xm:f>CB_Lcr!$MHG121:$MHG121</xm:f>
              <xm:sqref>MHG121</xm:sqref>
            </x14:sparkline>
            <x14:sparkline>
              <xm:f>CB_Lcr!$MHH121:$MHH121</xm:f>
              <xm:sqref>MHH121</xm:sqref>
            </x14:sparkline>
            <x14:sparkline>
              <xm:f>CB_Lcr!$MHI121:$MHI121</xm:f>
              <xm:sqref>MHI121</xm:sqref>
            </x14:sparkline>
            <x14:sparkline>
              <xm:f>CB_Lcr!$MHJ121:$MHJ121</xm:f>
              <xm:sqref>MHJ121</xm:sqref>
            </x14:sparkline>
            <x14:sparkline>
              <xm:f>CB_Lcr!$MHK121:$MHK121</xm:f>
              <xm:sqref>MHK121</xm:sqref>
            </x14:sparkline>
            <x14:sparkline>
              <xm:f>CB_Lcr!$MHL121:$MHL121</xm:f>
              <xm:sqref>MHL121</xm:sqref>
            </x14:sparkline>
            <x14:sparkline>
              <xm:f>CB_Lcr!$MHM121:$MHM121</xm:f>
              <xm:sqref>MHM121</xm:sqref>
            </x14:sparkline>
            <x14:sparkline>
              <xm:f>CB_Lcr!$MHN121:$MHN121</xm:f>
              <xm:sqref>MHN121</xm:sqref>
            </x14:sparkline>
            <x14:sparkline>
              <xm:f>CB_Lcr!$MHO121:$MHO121</xm:f>
              <xm:sqref>MHO121</xm:sqref>
            </x14:sparkline>
            <x14:sparkline>
              <xm:f>CB_Lcr!$MHP121:$MHP121</xm:f>
              <xm:sqref>MHP121</xm:sqref>
            </x14:sparkline>
            <x14:sparkline>
              <xm:f>CB_Lcr!$MHQ121:$MHQ121</xm:f>
              <xm:sqref>MHQ121</xm:sqref>
            </x14:sparkline>
            <x14:sparkline>
              <xm:f>CB_Lcr!$MHR121:$MHR121</xm:f>
              <xm:sqref>MHR121</xm:sqref>
            </x14:sparkline>
            <x14:sparkline>
              <xm:f>CB_Lcr!$MHS121:$MHS121</xm:f>
              <xm:sqref>MHS121</xm:sqref>
            </x14:sparkline>
            <x14:sparkline>
              <xm:f>CB_Lcr!$MHT121:$MHT121</xm:f>
              <xm:sqref>MHT121</xm:sqref>
            </x14:sparkline>
            <x14:sparkline>
              <xm:f>CB_Lcr!$MHU121:$MHU121</xm:f>
              <xm:sqref>MHU121</xm:sqref>
            </x14:sparkline>
            <x14:sparkline>
              <xm:f>CB_Lcr!$MHV121:$MHV121</xm:f>
              <xm:sqref>MHV121</xm:sqref>
            </x14:sparkline>
            <x14:sparkline>
              <xm:f>CB_Lcr!$MHW121:$MHW121</xm:f>
              <xm:sqref>MHW121</xm:sqref>
            </x14:sparkline>
            <x14:sparkline>
              <xm:f>CB_Lcr!$MHX121:$MHX121</xm:f>
              <xm:sqref>MHX121</xm:sqref>
            </x14:sparkline>
            <x14:sparkline>
              <xm:f>CB_Lcr!$MHY121:$MHY121</xm:f>
              <xm:sqref>MHY121</xm:sqref>
            </x14:sparkline>
            <x14:sparkline>
              <xm:f>CB_Lcr!$MHZ121:$MHZ121</xm:f>
              <xm:sqref>MHZ121</xm:sqref>
            </x14:sparkline>
            <x14:sparkline>
              <xm:f>CB_Lcr!$MIA121:$MIA121</xm:f>
              <xm:sqref>MIA121</xm:sqref>
            </x14:sparkline>
            <x14:sparkline>
              <xm:f>CB_Lcr!$MIB121:$MIB121</xm:f>
              <xm:sqref>MIB121</xm:sqref>
            </x14:sparkline>
            <x14:sparkline>
              <xm:f>CB_Lcr!$MIC121:$MIC121</xm:f>
              <xm:sqref>MIC121</xm:sqref>
            </x14:sparkline>
            <x14:sparkline>
              <xm:f>CB_Lcr!$MID121:$MID121</xm:f>
              <xm:sqref>MID121</xm:sqref>
            </x14:sparkline>
            <x14:sparkline>
              <xm:f>CB_Lcr!$MIE121:$MIE121</xm:f>
              <xm:sqref>MIE121</xm:sqref>
            </x14:sparkline>
            <x14:sparkline>
              <xm:f>CB_Lcr!$MIF121:$MIF121</xm:f>
              <xm:sqref>MIF121</xm:sqref>
            </x14:sparkline>
            <x14:sparkline>
              <xm:f>CB_Lcr!$MIG121:$MIG121</xm:f>
              <xm:sqref>MIG121</xm:sqref>
            </x14:sparkline>
            <x14:sparkline>
              <xm:f>CB_Lcr!$MIH121:$MIH121</xm:f>
              <xm:sqref>MIH121</xm:sqref>
            </x14:sparkline>
            <x14:sparkline>
              <xm:f>CB_Lcr!$MII121:$MII121</xm:f>
              <xm:sqref>MII121</xm:sqref>
            </x14:sparkline>
            <x14:sparkline>
              <xm:f>CB_Lcr!$MIJ121:$MIJ121</xm:f>
              <xm:sqref>MIJ121</xm:sqref>
            </x14:sparkline>
            <x14:sparkline>
              <xm:f>CB_Lcr!$MIK121:$MIK121</xm:f>
              <xm:sqref>MIK121</xm:sqref>
            </x14:sparkline>
            <x14:sparkline>
              <xm:f>CB_Lcr!$MIL121:$MIL121</xm:f>
              <xm:sqref>MIL121</xm:sqref>
            </x14:sparkline>
            <x14:sparkline>
              <xm:f>CB_Lcr!$MIM121:$MIM121</xm:f>
              <xm:sqref>MIM121</xm:sqref>
            </x14:sparkline>
            <x14:sparkline>
              <xm:f>CB_Lcr!$MIN121:$MIN121</xm:f>
              <xm:sqref>MIN121</xm:sqref>
            </x14:sparkline>
            <x14:sparkline>
              <xm:f>CB_Lcr!$MIO121:$MIO121</xm:f>
              <xm:sqref>MIO121</xm:sqref>
            </x14:sparkline>
            <x14:sparkline>
              <xm:f>CB_Lcr!$MIP121:$MIP121</xm:f>
              <xm:sqref>MIP121</xm:sqref>
            </x14:sparkline>
            <x14:sparkline>
              <xm:f>CB_Lcr!$MIQ121:$MIQ121</xm:f>
              <xm:sqref>MIQ121</xm:sqref>
            </x14:sparkline>
            <x14:sparkline>
              <xm:f>CB_Lcr!$MIR121:$MIR121</xm:f>
              <xm:sqref>MIR121</xm:sqref>
            </x14:sparkline>
            <x14:sparkline>
              <xm:f>CB_Lcr!$MIS121:$MIS121</xm:f>
              <xm:sqref>MIS121</xm:sqref>
            </x14:sparkline>
            <x14:sparkline>
              <xm:f>CB_Lcr!$MIT121:$MIT121</xm:f>
              <xm:sqref>MIT121</xm:sqref>
            </x14:sparkline>
            <x14:sparkline>
              <xm:f>CB_Lcr!$MIU121:$MIU121</xm:f>
              <xm:sqref>MIU121</xm:sqref>
            </x14:sparkline>
            <x14:sparkline>
              <xm:f>CB_Lcr!$MIV121:$MIV121</xm:f>
              <xm:sqref>MIV121</xm:sqref>
            </x14:sparkline>
            <x14:sparkline>
              <xm:f>CB_Lcr!$MIW121:$MIW121</xm:f>
              <xm:sqref>MIW121</xm:sqref>
            </x14:sparkline>
            <x14:sparkline>
              <xm:f>CB_Lcr!$MIX121:$MIX121</xm:f>
              <xm:sqref>MIX121</xm:sqref>
            </x14:sparkline>
            <x14:sparkline>
              <xm:f>CB_Lcr!$MIY121:$MIY121</xm:f>
              <xm:sqref>MIY121</xm:sqref>
            </x14:sparkline>
            <x14:sparkline>
              <xm:f>CB_Lcr!$MIZ121:$MIZ121</xm:f>
              <xm:sqref>MIZ121</xm:sqref>
            </x14:sparkline>
            <x14:sparkline>
              <xm:f>CB_Lcr!$MJA121:$MJA121</xm:f>
              <xm:sqref>MJA121</xm:sqref>
            </x14:sparkline>
            <x14:sparkline>
              <xm:f>CB_Lcr!$MJB121:$MJB121</xm:f>
              <xm:sqref>MJB121</xm:sqref>
            </x14:sparkline>
            <x14:sparkline>
              <xm:f>CB_Lcr!$MJC121:$MJC121</xm:f>
              <xm:sqref>MJC121</xm:sqref>
            </x14:sparkline>
            <x14:sparkline>
              <xm:f>CB_Lcr!$MJD121:$MJD121</xm:f>
              <xm:sqref>MJD121</xm:sqref>
            </x14:sparkline>
            <x14:sparkline>
              <xm:f>CB_Lcr!$MJE121:$MJE121</xm:f>
              <xm:sqref>MJE121</xm:sqref>
            </x14:sparkline>
            <x14:sparkline>
              <xm:f>CB_Lcr!$MJF121:$MJF121</xm:f>
              <xm:sqref>MJF121</xm:sqref>
            </x14:sparkline>
            <x14:sparkline>
              <xm:f>CB_Lcr!$MJG121:$MJG121</xm:f>
              <xm:sqref>MJG121</xm:sqref>
            </x14:sparkline>
            <x14:sparkline>
              <xm:f>CB_Lcr!$MJH121:$MJH121</xm:f>
              <xm:sqref>MJH121</xm:sqref>
            </x14:sparkline>
            <x14:sparkline>
              <xm:f>CB_Lcr!$MJI121:$MJI121</xm:f>
              <xm:sqref>MJI121</xm:sqref>
            </x14:sparkline>
            <x14:sparkline>
              <xm:f>CB_Lcr!$MJJ121:$MJJ121</xm:f>
              <xm:sqref>MJJ121</xm:sqref>
            </x14:sparkline>
            <x14:sparkline>
              <xm:f>CB_Lcr!$MJK121:$MJK121</xm:f>
              <xm:sqref>MJK121</xm:sqref>
            </x14:sparkline>
            <x14:sparkline>
              <xm:f>CB_Lcr!$MJL121:$MJL121</xm:f>
              <xm:sqref>MJL121</xm:sqref>
            </x14:sparkline>
            <x14:sparkline>
              <xm:f>CB_Lcr!$MJM121:$MJM121</xm:f>
              <xm:sqref>MJM121</xm:sqref>
            </x14:sparkline>
            <x14:sparkline>
              <xm:f>CB_Lcr!$MJN121:$MJN121</xm:f>
              <xm:sqref>MJN121</xm:sqref>
            </x14:sparkline>
            <x14:sparkline>
              <xm:f>CB_Lcr!$MJO121:$MJO121</xm:f>
              <xm:sqref>MJO121</xm:sqref>
            </x14:sparkline>
            <x14:sparkline>
              <xm:f>CB_Lcr!$MJP121:$MJP121</xm:f>
              <xm:sqref>MJP121</xm:sqref>
            </x14:sparkline>
            <x14:sparkline>
              <xm:f>CB_Lcr!$MJQ121:$MJQ121</xm:f>
              <xm:sqref>MJQ121</xm:sqref>
            </x14:sparkline>
            <x14:sparkline>
              <xm:f>CB_Lcr!$MJR121:$MJR121</xm:f>
              <xm:sqref>MJR121</xm:sqref>
            </x14:sparkline>
            <x14:sparkline>
              <xm:f>CB_Lcr!$MJS121:$MJS121</xm:f>
              <xm:sqref>MJS121</xm:sqref>
            </x14:sparkline>
            <x14:sparkline>
              <xm:f>CB_Lcr!$MJT121:$MJT121</xm:f>
              <xm:sqref>MJT121</xm:sqref>
            </x14:sparkline>
            <x14:sparkline>
              <xm:f>CB_Lcr!$MJU121:$MJU121</xm:f>
              <xm:sqref>MJU121</xm:sqref>
            </x14:sparkline>
            <x14:sparkline>
              <xm:f>CB_Lcr!$MJV121:$MJV121</xm:f>
              <xm:sqref>MJV121</xm:sqref>
            </x14:sparkline>
            <x14:sparkline>
              <xm:f>CB_Lcr!$MJW121:$MJW121</xm:f>
              <xm:sqref>MJW121</xm:sqref>
            </x14:sparkline>
            <x14:sparkline>
              <xm:f>CB_Lcr!$MJX121:$MJX121</xm:f>
              <xm:sqref>MJX121</xm:sqref>
            </x14:sparkline>
            <x14:sparkline>
              <xm:f>CB_Lcr!$MJY121:$MJY121</xm:f>
              <xm:sqref>MJY121</xm:sqref>
            </x14:sparkline>
            <x14:sparkline>
              <xm:f>CB_Lcr!$MJZ121:$MJZ121</xm:f>
              <xm:sqref>MJZ121</xm:sqref>
            </x14:sparkline>
            <x14:sparkline>
              <xm:f>CB_Lcr!$MKA121:$MKA121</xm:f>
              <xm:sqref>MKA121</xm:sqref>
            </x14:sparkline>
            <x14:sparkline>
              <xm:f>CB_Lcr!$MKB121:$MKB121</xm:f>
              <xm:sqref>MKB121</xm:sqref>
            </x14:sparkline>
            <x14:sparkline>
              <xm:f>CB_Lcr!$MKC121:$MKC121</xm:f>
              <xm:sqref>MKC121</xm:sqref>
            </x14:sparkline>
            <x14:sparkline>
              <xm:f>CB_Lcr!$MKD121:$MKD121</xm:f>
              <xm:sqref>MKD121</xm:sqref>
            </x14:sparkline>
            <x14:sparkline>
              <xm:f>CB_Lcr!$MKE121:$MKE121</xm:f>
              <xm:sqref>MKE121</xm:sqref>
            </x14:sparkline>
            <x14:sparkline>
              <xm:f>CB_Lcr!$MKF121:$MKF121</xm:f>
              <xm:sqref>MKF121</xm:sqref>
            </x14:sparkline>
            <x14:sparkline>
              <xm:f>CB_Lcr!$MKG121:$MKG121</xm:f>
              <xm:sqref>MKG121</xm:sqref>
            </x14:sparkline>
            <x14:sparkline>
              <xm:f>CB_Lcr!$MKH121:$MKH121</xm:f>
              <xm:sqref>MKH121</xm:sqref>
            </x14:sparkline>
            <x14:sparkline>
              <xm:f>CB_Lcr!$MKI121:$MKI121</xm:f>
              <xm:sqref>MKI121</xm:sqref>
            </x14:sparkline>
            <x14:sparkline>
              <xm:f>CB_Lcr!$MKJ121:$MKJ121</xm:f>
              <xm:sqref>MKJ121</xm:sqref>
            </x14:sparkline>
            <x14:sparkline>
              <xm:f>CB_Lcr!$MKK121:$MKK121</xm:f>
              <xm:sqref>MKK121</xm:sqref>
            </x14:sparkline>
            <x14:sparkline>
              <xm:f>CB_Lcr!$MKL121:$MKL121</xm:f>
              <xm:sqref>MKL121</xm:sqref>
            </x14:sparkline>
            <x14:sparkline>
              <xm:f>CB_Lcr!$MKM121:$MKM121</xm:f>
              <xm:sqref>MKM121</xm:sqref>
            </x14:sparkline>
            <x14:sparkline>
              <xm:f>CB_Lcr!$MKN121:$MKN121</xm:f>
              <xm:sqref>MKN121</xm:sqref>
            </x14:sparkline>
            <x14:sparkline>
              <xm:f>CB_Lcr!$MKO121:$MKO121</xm:f>
              <xm:sqref>MKO121</xm:sqref>
            </x14:sparkline>
            <x14:sparkline>
              <xm:f>CB_Lcr!$MKP121:$MKP121</xm:f>
              <xm:sqref>MKP121</xm:sqref>
            </x14:sparkline>
            <x14:sparkline>
              <xm:f>CB_Lcr!$MKQ121:$MKQ121</xm:f>
              <xm:sqref>MKQ121</xm:sqref>
            </x14:sparkline>
            <x14:sparkline>
              <xm:f>CB_Lcr!$MKR121:$MKR121</xm:f>
              <xm:sqref>MKR121</xm:sqref>
            </x14:sparkline>
            <x14:sparkline>
              <xm:f>CB_Lcr!$MKS121:$MKS121</xm:f>
              <xm:sqref>MKS121</xm:sqref>
            </x14:sparkline>
            <x14:sparkline>
              <xm:f>CB_Lcr!$MKT121:$MKT121</xm:f>
              <xm:sqref>MKT121</xm:sqref>
            </x14:sparkline>
            <x14:sparkline>
              <xm:f>CB_Lcr!$MKU121:$MKU121</xm:f>
              <xm:sqref>MKU121</xm:sqref>
            </x14:sparkline>
            <x14:sparkline>
              <xm:f>CB_Lcr!$MKV121:$MKV121</xm:f>
              <xm:sqref>MKV121</xm:sqref>
            </x14:sparkline>
            <x14:sparkline>
              <xm:f>CB_Lcr!$MKW121:$MKW121</xm:f>
              <xm:sqref>MKW121</xm:sqref>
            </x14:sparkline>
            <x14:sparkline>
              <xm:f>CB_Lcr!$MKX121:$MKX121</xm:f>
              <xm:sqref>MKX121</xm:sqref>
            </x14:sparkline>
            <x14:sparkline>
              <xm:f>CB_Lcr!$MKY121:$MKY121</xm:f>
              <xm:sqref>MKY121</xm:sqref>
            </x14:sparkline>
            <x14:sparkline>
              <xm:f>CB_Lcr!$MKZ121:$MKZ121</xm:f>
              <xm:sqref>MKZ121</xm:sqref>
            </x14:sparkline>
            <x14:sparkline>
              <xm:f>CB_Lcr!$MLA121:$MLA121</xm:f>
              <xm:sqref>MLA121</xm:sqref>
            </x14:sparkline>
            <x14:sparkline>
              <xm:f>CB_Lcr!$MLB121:$MLB121</xm:f>
              <xm:sqref>MLB121</xm:sqref>
            </x14:sparkline>
            <x14:sparkline>
              <xm:f>CB_Lcr!$MLC121:$MLC121</xm:f>
              <xm:sqref>MLC121</xm:sqref>
            </x14:sparkline>
            <x14:sparkline>
              <xm:f>CB_Lcr!$MLD121:$MLD121</xm:f>
              <xm:sqref>MLD121</xm:sqref>
            </x14:sparkline>
            <x14:sparkline>
              <xm:f>CB_Lcr!$MLE121:$MLE121</xm:f>
              <xm:sqref>MLE121</xm:sqref>
            </x14:sparkline>
            <x14:sparkline>
              <xm:f>CB_Lcr!$MLF121:$MLF121</xm:f>
              <xm:sqref>MLF121</xm:sqref>
            </x14:sparkline>
            <x14:sparkline>
              <xm:f>CB_Lcr!$MLG121:$MLG121</xm:f>
              <xm:sqref>MLG121</xm:sqref>
            </x14:sparkline>
            <x14:sparkline>
              <xm:f>CB_Lcr!$MLH121:$MLH121</xm:f>
              <xm:sqref>MLH121</xm:sqref>
            </x14:sparkline>
            <x14:sparkline>
              <xm:f>CB_Lcr!$MLI121:$MLI121</xm:f>
              <xm:sqref>MLI121</xm:sqref>
            </x14:sparkline>
            <x14:sparkline>
              <xm:f>CB_Lcr!$MLJ121:$MLJ121</xm:f>
              <xm:sqref>MLJ121</xm:sqref>
            </x14:sparkline>
            <x14:sparkline>
              <xm:f>CB_Lcr!$MLK121:$MLK121</xm:f>
              <xm:sqref>MLK121</xm:sqref>
            </x14:sparkline>
            <x14:sparkline>
              <xm:f>CB_Lcr!$MLL121:$MLL121</xm:f>
              <xm:sqref>MLL121</xm:sqref>
            </x14:sparkline>
            <x14:sparkline>
              <xm:f>CB_Lcr!$MLM121:$MLM121</xm:f>
              <xm:sqref>MLM121</xm:sqref>
            </x14:sparkline>
            <x14:sparkline>
              <xm:f>CB_Lcr!$MLN121:$MLN121</xm:f>
              <xm:sqref>MLN121</xm:sqref>
            </x14:sparkline>
            <x14:sparkline>
              <xm:f>CB_Lcr!$MLO121:$MLO121</xm:f>
              <xm:sqref>MLO121</xm:sqref>
            </x14:sparkline>
            <x14:sparkline>
              <xm:f>CB_Lcr!$MLP121:$MLP121</xm:f>
              <xm:sqref>MLP121</xm:sqref>
            </x14:sparkline>
            <x14:sparkline>
              <xm:f>CB_Lcr!$MLQ121:$MLQ121</xm:f>
              <xm:sqref>MLQ121</xm:sqref>
            </x14:sparkline>
            <x14:sparkline>
              <xm:f>CB_Lcr!$MLR121:$MLR121</xm:f>
              <xm:sqref>MLR121</xm:sqref>
            </x14:sparkline>
            <x14:sparkline>
              <xm:f>CB_Lcr!$MLS121:$MLS121</xm:f>
              <xm:sqref>MLS121</xm:sqref>
            </x14:sparkline>
            <x14:sparkline>
              <xm:f>CB_Lcr!$MLT121:$MLT121</xm:f>
              <xm:sqref>MLT121</xm:sqref>
            </x14:sparkline>
            <x14:sparkline>
              <xm:f>CB_Lcr!$MLU121:$MLU121</xm:f>
              <xm:sqref>MLU121</xm:sqref>
            </x14:sparkline>
            <x14:sparkline>
              <xm:f>CB_Lcr!$MLV121:$MLV121</xm:f>
              <xm:sqref>MLV121</xm:sqref>
            </x14:sparkline>
            <x14:sparkline>
              <xm:f>CB_Lcr!$MLW121:$MLW121</xm:f>
              <xm:sqref>MLW121</xm:sqref>
            </x14:sparkline>
            <x14:sparkline>
              <xm:f>CB_Lcr!$MLX121:$MLX121</xm:f>
              <xm:sqref>MLX121</xm:sqref>
            </x14:sparkline>
            <x14:sparkline>
              <xm:f>CB_Lcr!$MLY121:$MLY121</xm:f>
              <xm:sqref>MLY121</xm:sqref>
            </x14:sparkline>
            <x14:sparkline>
              <xm:f>CB_Lcr!$MLZ121:$MLZ121</xm:f>
              <xm:sqref>MLZ121</xm:sqref>
            </x14:sparkline>
            <x14:sparkline>
              <xm:f>CB_Lcr!$MMA121:$MMA121</xm:f>
              <xm:sqref>MMA121</xm:sqref>
            </x14:sparkline>
            <x14:sparkline>
              <xm:f>CB_Lcr!$MMB121:$MMB121</xm:f>
              <xm:sqref>MMB121</xm:sqref>
            </x14:sparkline>
            <x14:sparkline>
              <xm:f>CB_Lcr!$MMC121:$MMC121</xm:f>
              <xm:sqref>MMC121</xm:sqref>
            </x14:sparkline>
            <x14:sparkline>
              <xm:f>CB_Lcr!$MMD121:$MMD121</xm:f>
              <xm:sqref>MMD121</xm:sqref>
            </x14:sparkline>
            <x14:sparkline>
              <xm:f>CB_Lcr!$MME121:$MME121</xm:f>
              <xm:sqref>MME121</xm:sqref>
            </x14:sparkline>
            <x14:sparkline>
              <xm:f>CB_Lcr!$MMF121:$MMF121</xm:f>
              <xm:sqref>MMF121</xm:sqref>
            </x14:sparkline>
            <x14:sparkline>
              <xm:f>CB_Lcr!$MMG121:$MMG121</xm:f>
              <xm:sqref>MMG121</xm:sqref>
            </x14:sparkline>
            <x14:sparkline>
              <xm:f>CB_Lcr!$MMH121:$MMH121</xm:f>
              <xm:sqref>MMH121</xm:sqref>
            </x14:sparkline>
            <x14:sparkline>
              <xm:f>CB_Lcr!$MMI121:$MMI121</xm:f>
              <xm:sqref>MMI121</xm:sqref>
            </x14:sparkline>
            <x14:sparkline>
              <xm:f>CB_Lcr!$MMJ121:$MMJ121</xm:f>
              <xm:sqref>MMJ121</xm:sqref>
            </x14:sparkline>
            <x14:sparkline>
              <xm:f>CB_Lcr!$MMK121:$MMK121</xm:f>
              <xm:sqref>MMK121</xm:sqref>
            </x14:sparkline>
            <x14:sparkline>
              <xm:f>CB_Lcr!$MML121:$MML121</xm:f>
              <xm:sqref>MML121</xm:sqref>
            </x14:sparkline>
            <x14:sparkline>
              <xm:f>CB_Lcr!$MMM121:$MMM121</xm:f>
              <xm:sqref>MMM121</xm:sqref>
            </x14:sparkline>
            <x14:sparkline>
              <xm:f>CB_Lcr!$MMN121:$MMN121</xm:f>
              <xm:sqref>MMN121</xm:sqref>
            </x14:sparkline>
            <x14:sparkline>
              <xm:f>CB_Lcr!$MMO121:$MMO121</xm:f>
              <xm:sqref>MMO121</xm:sqref>
            </x14:sparkline>
            <x14:sparkline>
              <xm:f>CB_Lcr!$MMP121:$MMP121</xm:f>
              <xm:sqref>MMP121</xm:sqref>
            </x14:sparkline>
            <x14:sparkline>
              <xm:f>CB_Lcr!$MMQ121:$MMQ121</xm:f>
              <xm:sqref>MMQ121</xm:sqref>
            </x14:sparkline>
            <x14:sparkline>
              <xm:f>CB_Lcr!$MMR121:$MMR121</xm:f>
              <xm:sqref>MMR121</xm:sqref>
            </x14:sparkline>
            <x14:sparkline>
              <xm:f>CB_Lcr!$MMS121:$MMS121</xm:f>
              <xm:sqref>MMS121</xm:sqref>
            </x14:sparkline>
            <x14:sparkline>
              <xm:f>CB_Lcr!$MMT121:$MMT121</xm:f>
              <xm:sqref>MMT121</xm:sqref>
            </x14:sparkline>
            <x14:sparkline>
              <xm:f>CB_Lcr!$MMU121:$MMU121</xm:f>
              <xm:sqref>MMU121</xm:sqref>
            </x14:sparkline>
            <x14:sparkline>
              <xm:f>CB_Lcr!$MMV121:$MMV121</xm:f>
              <xm:sqref>MMV121</xm:sqref>
            </x14:sparkline>
            <x14:sparkline>
              <xm:f>CB_Lcr!$MMW121:$MMW121</xm:f>
              <xm:sqref>MMW121</xm:sqref>
            </x14:sparkline>
            <x14:sparkline>
              <xm:f>CB_Lcr!$MMX121:$MMX121</xm:f>
              <xm:sqref>MMX121</xm:sqref>
            </x14:sparkline>
            <x14:sparkline>
              <xm:f>CB_Lcr!$MMY121:$MMY121</xm:f>
              <xm:sqref>MMY121</xm:sqref>
            </x14:sparkline>
            <x14:sparkline>
              <xm:f>CB_Lcr!$MMZ121:$MMZ121</xm:f>
              <xm:sqref>MMZ121</xm:sqref>
            </x14:sparkline>
            <x14:sparkline>
              <xm:f>CB_Lcr!$MNA121:$MNA121</xm:f>
              <xm:sqref>MNA121</xm:sqref>
            </x14:sparkline>
            <x14:sparkline>
              <xm:f>CB_Lcr!$MNB121:$MNB121</xm:f>
              <xm:sqref>MNB121</xm:sqref>
            </x14:sparkline>
            <x14:sparkline>
              <xm:f>CB_Lcr!$MNC121:$MNC121</xm:f>
              <xm:sqref>MNC121</xm:sqref>
            </x14:sparkline>
            <x14:sparkline>
              <xm:f>CB_Lcr!$MND121:$MND121</xm:f>
              <xm:sqref>MND121</xm:sqref>
            </x14:sparkline>
            <x14:sparkline>
              <xm:f>CB_Lcr!$MNE121:$MNE121</xm:f>
              <xm:sqref>MNE121</xm:sqref>
            </x14:sparkline>
            <x14:sparkline>
              <xm:f>CB_Lcr!$MNF121:$MNF121</xm:f>
              <xm:sqref>MNF121</xm:sqref>
            </x14:sparkline>
            <x14:sparkline>
              <xm:f>CB_Lcr!$MNG121:$MNG121</xm:f>
              <xm:sqref>MNG121</xm:sqref>
            </x14:sparkline>
            <x14:sparkline>
              <xm:f>CB_Lcr!$MNH121:$MNH121</xm:f>
              <xm:sqref>MNH121</xm:sqref>
            </x14:sparkline>
            <x14:sparkline>
              <xm:f>CB_Lcr!$MNI121:$MNI121</xm:f>
              <xm:sqref>MNI121</xm:sqref>
            </x14:sparkline>
            <x14:sparkline>
              <xm:f>CB_Lcr!$MNJ121:$MNJ121</xm:f>
              <xm:sqref>MNJ121</xm:sqref>
            </x14:sparkline>
            <x14:sparkline>
              <xm:f>CB_Lcr!$MNK121:$MNK121</xm:f>
              <xm:sqref>MNK121</xm:sqref>
            </x14:sparkline>
            <x14:sparkline>
              <xm:f>CB_Lcr!$MNL121:$MNL121</xm:f>
              <xm:sqref>MNL121</xm:sqref>
            </x14:sparkline>
            <x14:sparkline>
              <xm:f>CB_Lcr!$MNM121:$MNM121</xm:f>
              <xm:sqref>MNM121</xm:sqref>
            </x14:sparkline>
            <x14:sparkline>
              <xm:f>CB_Lcr!$MNN121:$MNN121</xm:f>
              <xm:sqref>MNN121</xm:sqref>
            </x14:sparkline>
            <x14:sparkline>
              <xm:f>CB_Lcr!$MNO121:$MNO121</xm:f>
              <xm:sqref>MNO121</xm:sqref>
            </x14:sparkline>
            <x14:sparkline>
              <xm:f>CB_Lcr!$MNP121:$MNP121</xm:f>
              <xm:sqref>MNP121</xm:sqref>
            </x14:sparkline>
            <x14:sparkline>
              <xm:f>CB_Lcr!$MNQ121:$MNQ121</xm:f>
              <xm:sqref>MNQ121</xm:sqref>
            </x14:sparkline>
            <x14:sparkline>
              <xm:f>CB_Lcr!$MNR121:$MNR121</xm:f>
              <xm:sqref>MNR121</xm:sqref>
            </x14:sparkline>
            <x14:sparkline>
              <xm:f>CB_Lcr!$MNS121:$MNS121</xm:f>
              <xm:sqref>MNS121</xm:sqref>
            </x14:sparkline>
            <x14:sparkline>
              <xm:f>CB_Lcr!$MNT121:$MNT121</xm:f>
              <xm:sqref>MNT121</xm:sqref>
            </x14:sparkline>
            <x14:sparkline>
              <xm:f>CB_Lcr!$MNU121:$MNU121</xm:f>
              <xm:sqref>MNU121</xm:sqref>
            </x14:sparkline>
            <x14:sparkline>
              <xm:f>CB_Lcr!$MNV121:$MNV121</xm:f>
              <xm:sqref>MNV121</xm:sqref>
            </x14:sparkline>
            <x14:sparkline>
              <xm:f>CB_Lcr!$MNW121:$MNW121</xm:f>
              <xm:sqref>MNW121</xm:sqref>
            </x14:sparkline>
            <x14:sparkline>
              <xm:f>CB_Lcr!$MNX121:$MNX121</xm:f>
              <xm:sqref>MNX121</xm:sqref>
            </x14:sparkline>
            <x14:sparkline>
              <xm:f>CB_Lcr!$MNY121:$MNY121</xm:f>
              <xm:sqref>MNY121</xm:sqref>
            </x14:sparkline>
            <x14:sparkline>
              <xm:f>CB_Lcr!$MNZ121:$MNZ121</xm:f>
              <xm:sqref>MNZ121</xm:sqref>
            </x14:sparkline>
            <x14:sparkline>
              <xm:f>CB_Lcr!$MOA121:$MOA121</xm:f>
              <xm:sqref>MOA121</xm:sqref>
            </x14:sparkline>
            <x14:sparkline>
              <xm:f>CB_Lcr!$MOB121:$MOB121</xm:f>
              <xm:sqref>MOB121</xm:sqref>
            </x14:sparkline>
            <x14:sparkline>
              <xm:f>CB_Lcr!$MOC121:$MOC121</xm:f>
              <xm:sqref>MOC121</xm:sqref>
            </x14:sparkline>
            <x14:sparkline>
              <xm:f>CB_Lcr!$MOD121:$MOD121</xm:f>
              <xm:sqref>MOD121</xm:sqref>
            </x14:sparkline>
            <x14:sparkline>
              <xm:f>CB_Lcr!$MOE121:$MOE121</xm:f>
              <xm:sqref>MOE121</xm:sqref>
            </x14:sparkline>
            <x14:sparkline>
              <xm:f>CB_Lcr!$MOF121:$MOF121</xm:f>
              <xm:sqref>MOF121</xm:sqref>
            </x14:sparkline>
            <x14:sparkline>
              <xm:f>CB_Lcr!$MOG121:$MOG121</xm:f>
              <xm:sqref>MOG121</xm:sqref>
            </x14:sparkline>
            <x14:sparkline>
              <xm:f>CB_Lcr!$MOH121:$MOH121</xm:f>
              <xm:sqref>MOH121</xm:sqref>
            </x14:sparkline>
            <x14:sparkline>
              <xm:f>CB_Lcr!$MOI121:$MOI121</xm:f>
              <xm:sqref>MOI121</xm:sqref>
            </x14:sparkline>
            <x14:sparkline>
              <xm:f>CB_Lcr!$MOJ121:$MOJ121</xm:f>
              <xm:sqref>MOJ121</xm:sqref>
            </x14:sparkline>
            <x14:sparkline>
              <xm:f>CB_Lcr!$MOK121:$MOK121</xm:f>
              <xm:sqref>MOK121</xm:sqref>
            </x14:sparkline>
            <x14:sparkline>
              <xm:f>CB_Lcr!$MOL121:$MOL121</xm:f>
              <xm:sqref>MOL121</xm:sqref>
            </x14:sparkline>
            <x14:sparkline>
              <xm:f>CB_Lcr!$MOM121:$MOM121</xm:f>
              <xm:sqref>MOM121</xm:sqref>
            </x14:sparkline>
            <x14:sparkline>
              <xm:f>CB_Lcr!$MON121:$MON121</xm:f>
              <xm:sqref>MON121</xm:sqref>
            </x14:sparkline>
            <x14:sparkline>
              <xm:f>CB_Lcr!$MOO121:$MOO121</xm:f>
              <xm:sqref>MOO121</xm:sqref>
            </x14:sparkline>
            <x14:sparkline>
              <xm:f>CB_Lcr!$MOP121:$MOP121</xm:f>
              <xm:sqref>MOP121</xm:sqref>
            </x14:sparkline>
            <x14:sparkline>
              <xm:f>CB_Lcr!$MOQ121:$MOQ121</xm:f>
              <xm:sqref>MOQ121</xm:sqref>
            </x14:sparkline>
            <x14:sparkline>
              <xm:f>CB_Lcr!$MOR121:$MOR121</xm:f>
              <xm:sqref>MOR121</xm:sqref>
            </x14:sparkline>
            <x14:sparkline>
              <xm:f>CB_Lcr!$MOS121:$MOS121</xm:f>
              <xm:sqref>MOS121</xm:sqref>
            </x14:sparkline>
            <x14:sparkline>
              <xm:f>CB_Lcr!$MOT121:$MOT121</xm:f>
              <xm:sqref>MOT121</xm:sqref>
            </x14:sparkline>
            <x14:sparkline>
              <xm:f>CB_Lcr!$MOU121:$MOU121</xm:f>
              <xm:sqref>MOU121</xm:sqref>
            </x14:sparkline>
            <x14:sparkline>
              <xm:f>CB_Lcr!$MOV121:$MOV121</xm:f>
              <xm:sqref>MOV121</xm:sqref>
            </x14:sparkline>
            <x14:sparkline>
              <xm:f>CB_Lcr!$MOW121:$MOW121</xm:f>
              <xm:sqref>MOW121</xm:sqref>
            </x14:sparkline>
            <x14:sparkline>
              <xm:f>CB_Lcr!$MOX121:$MOX121</xm:f>
              <xm:sqref>MOX121</xm:sqref>
            </x14:sparkline>
            <x14:sparkline>
              <xm:f>CB_Lcr!$MOY121:$MOY121</xm:f>
              <xm:sqref>MOY121</xm:sqref>
            </x14:sparkline>
            <x14:sparkline>
              <xm:f>CB_Lcr!$MOZ121:$MOZ121</xm:f>
              <xm:sqref>MOZ121</xm:sqref>
            </x14:sparkline>
            <x14:sparkline>
              <xm:f>CB_Lcr!$MPA121:$MPA121</xm:f>
              <xm:sqref>MPA121</xm:sqref>
            </x14:sparkline>
            <x14:sparkline>
              <xm:f>CB_Lcr!$MPB121:$MPB121</xm:f>
              <xm:sqref>MPB121</xm:sqref>
            </x14:sparkline>
            <x14:sparkline>
              <xm:f>CB_Lcr!$MPC121:$MPC121</xm:f>
              <xm:sqref>MPC121</xm:sqref>
            </x14:sparkline>
            <x14:sparkline>
              <xm:f>CB_Lcr!$MPD121:$MPD121</xm:f>
              <xm:sqref>MPD121</xm:sqref>
            </x14:sparkline>
            <x14:sparkline>
              <xm:f>CB_Lcr!$MPE121:$MPE121</xm:f>
              <xm:sqref>MPE121</xm:sqref>
            </x14:sparkline>
            <x14:sparkline>
              <xm:f>CB_Lcr!$MPF121:$MPF121</xm:f>
              <xm:sqref>MPF121</xm:sqref>
            </x14:sparkline>
            <x14:sparkline>
              <xm:f>CB_Lcr!$MPG121:$MPG121</xm:f>
              <xm:sqref>MPG121</xm:sqref>
            </x14:sparkline>
            <x14:sparkline>
              <xm:f>CB_Lcr!$MPH121:$MPH121</xm:f>
              <xm:sqref>MPH121</xm:sqref>
            </x14:sparkline>
            <x14:sparkline>
              <xm:f>CB_Lcr!$MPI121:$MPI121</xm:f>
              <xm:sqref>MPI121</xm:sqref>
            </x14:sparkline>
            <x14:sparkline>
              <xm:f>CB_Lcr!$MPJ121:$MPJ121</xm:f>
              <xm:sqref>MPJ121</xm:sqref>
            </x14:sparkline>
            <x14:sparkline>
              <xm:f>CB_Lcr!$MPK121:$MPK121</xm:f>
              <xm:sqref>MPK121</xm:sqref>
            </x14:sparkline>
            <x14:sparkline>
              <xm:f>CB_Lcr!$MPL121:$MPL121</xm:f>
              <xm:sqref>MPL121</xm:sqref>
            </x14:sparkline>
            <x14:sparkline>
              <xm:f>CB_Lcr!$MPM121:$MPM121</xm:f>
              <xm:sqref>MPM121</xm:sqref>
            </x14:sparkline>
            <x14:sparkline>
              <xm:f>CB_Lcr!$MPN121:$MPN121</xm:f>
              <xm:sqref>MPN121</xm:sqref>
            </x14:sparkline>
            <x14:sparkline>
              <xm:f>CB_Lcr!$MPO121:$MPO121</xm:f>
              <xm:sqref>MPO121</xm:sqref>
            </x14:sparkline>
            <x14:sparkline>
              <xm:f>CB_Lcr!$MPP121:$MPP121</xm:f>
              <xm:sqref>MPP121</xm:sqref>
            </x14:sparkline>
            <x14:sparkline>
              <xm:f>CB_Lcr!$MPQ121:$MPQ121</xm:f>
              <xm:sqref>MPQ121</xm:sqref>
            </x14:sparkline>
            <x14:sparkline>
              <xm:f>CB_Lcr!$MPR121:$MPR121</xm:f>
              <xm:sqref>MPR121</xm:sqref>
            </x14:sparkline>
            <x14:sparkline>
              <xm:f>CB_Lcr!$MPS121:$MPS121</xm:f>
              <xm:sqref>MPS121</xm:sqref>
            </x14:sparkline>
            <x14:sparkline>
              <xm:f>CB_Lcr!$MPT121:$MPT121</xm:f>
              <xm:sqref>MPT121</xm:sqref>
            </x14:sparkline>
            <x14:sparkline>
              <xm:f>CB_Lcr!$MPU121:$MPU121</xm:f>
              <xm:sqref>MPU121</xm:sqref>
            </x14:sparkline>
            <x14:sparkline>
              <xm:f>CB_Lcr!$MPV121:$MPV121</xm:f>
              <xm:sqref>MPV121</xm:sqref>
            </x14:sparkline>
            <x14:sparkline>
              <xm:f>CB_Lcr!$MPW121:$MPW121</xm:f>
              <xm:sqref>MPW121</xm:sqref>
            </x14:sparkline>
            <x14:sparkline>
              <xm:f>CB_Lcr!$MPX121:$MPX121</xm:f>
              <xm:sqref>MPX121</xm:sqref>
            </x14:sparkline>
            <x14:sparkline>
              <xm:f>CB_Lcr!$MPY121:$MPY121</xm:f>
              <xm:sqref>MPY121</xm:sqref>
            </x14:sparkline>
            <x14:sparkline>
              <xm:f>CB_Lcr!$MPZ121:$MPZ121</xm:f>
              <xm:sqref>MPZ121</xm:sqref>
            </x14:sparkline>
            <x14:sparkline>
              <xm:f>CB_Lcr!$MQA121:$MQA121</xm:f>
              <xm:sqref>MQA121</xm:sqref>
            </x14:sparkline>
            <x14:sparkline>
              <xm:f>CB_Lcr!$MQB121:$MQB121</xm:f>
              <xm:sqref>MQB121</xm:sqref>
            </x14:sparkline>
            <x14:sparkline>
              <xm:f>CB_Lcr!$MQC121:$MQC121</xm:f>
              <xm:sqref>MQC121</xm:sqref>
            </x14:sparkline>
            <x14:sparkline>
              <xm:f>CB_Lcr!$MQD121:$MQD121</xm:f>
              <xm:sqref>MQD121</xm:sqref>
            </x14:sparkline>
            <x14:sparkline>
              <xm:f>CB_Lcr!$MQE121:$MQE121</xm:f>
              <xm:sqref>MQE121</xm:sqref>
            </x14:sparkline>
            <x14:sparkline>
              <xm:f>CB_Lcr!$MQF121:$MQF121</xm:f>
              <xm:sqref>MQF121</xm:sqref>
            </x14:sparkline>
            <x14:sparkline>
              <xm:f>CB_Lcr!$MQG121:$MQG121</xm:f>
              <xm:sqref>MQG121</xm:sqref>
            </x14:sparkline>
            <x14:sparkline>
              <xm:f>CB_Lcr!$MQH121:$MQH121</xm:f>
              <xm:sqref>MQH121</xm:sqref>
            </x14:sparkline>
            <x14:sparkline>
              <xm:f>CB_Lcr!$MQI121:$MQI121</xm:f>
              <xm:sqref>MQI121</xm:sqref>
            </x14:sparkline>
            <x14:sparkline>
              <xm:f>CB_Lcr!$MQJ121:$MQJ121</xm:f>
              <xm:sqref>MQJ121</xm:sqref>
            </x14:sparkline>
            <x14:sparkline>
              <xm:f>CB_Lcr!$MQK121:$MQK121</xm:f>
              <xm:sqref>MQK121</xm:sqref>
            </x14:sparkline>
            <x14:sparkline>
              <xm:f>CB_Lcr!$MQL121:$MQL121</xm:f>
              <xm:sqref>MQL121</xm:sqref>
            </x14:sparkline>
            <x14:sparkline>
              <xm:f>CB_Lcr!$MQM121:$MQM121</xm:f>
              <xm:sqref>MQM121</xm:sqref>
            </x14:sparkline>
            <x14:sparkline>
              <xm:f>CB_Lcr!$MQN121:$MQN121</xm:f>
              <xm:sqref>MQN121</xm:sqref>
            </x14:sparkline>
            <x14:sparkline>
              <xm:f>CB_Lcr!$MQO121:$MQO121</xm:f>
              <xm:sqref>MQO121</xm:sqref>
            </x14:sparkline>
            <x14:sparkline>
              <xm:f>CB_Lcr!$MQP121:$MQP121</xm:f>
              <xm:sqref>MQP121</xm:sqref>
            </x14:sparkline>
            <x14:sparkline>
              <xm:f>CB_Lcr!$MQQ121:$MQQ121</xm:f>
              <xm:sqref>MQQ121</xm:sqref>
            </x14:sparkline>
            <x14:sparkline>
              <xm:f>CB_Lcr!$MQR121:$MQR121</xm:f>
              <xm:sqref>MQR121</xm:sqref>
            </x14:sparkline>
            <x14:sparkline>
              <xm:f>CB_Lcr!$MQS121:$MQS121</xm:f>
              <xm:sqref>MQS121</xm:sqref>
            </x14:sparkline>
            <x14:sparkline>
              <xm:f>CB_Lcr!$MQT121:$MQT121</xm:f>
              <xm:sqref>MQT121</xm:sqref>
            </x14:sparkline>
            <x14:sparkline>
              <xm:f>CB_Lcr!$MQU121:$MQU121</xm:f>
              <xm:sqref>MQU121</xm:sqref>
            </x14:sparkline>
            <x14:sparkline>
              <xm:f>CB_Lcr!$MQV121:$MQV121</xm:f>
              <xm:sqref>MQV121</xm:sqref>
            </x14:sparkline>
            <x14:sparkline>
              <xm:f>CB_Lcr!$MQW121:$MQW121</xm:f>
              <xm:sqref>MQW121</xm:sqref>
            </x14:sparkline>
            <x14:sparkline>
              <xm:f>CB_Lcr!$MQX121:$MQX121</xm:f>
              <xm:sqref>MQX121</xm:sqref>
            </x14:sparkline>
            <x14:sparkline>
              <xm:f>CB_Lcr!$MQY121:$MQY121</xm:f>
              <xm:sqref>MQY121</xm:sqref>
            </x14:sparkline>
            <x14:sparkline>
              <xm:f>CB_Lcr!$MQZ121:$MQZ121</xm:f>
              <xm:sqref>MQZ121</xm:sqref>
            </x14:sparkline>
            <x14:sparkline>
              <xm:f>CB_Lcr!$MRA121:$MRA121</xm:f>
              <xm:sqref>MRA121</xm:sqref>
            </x14:sparkline>
            <x14:sparkline>
              <xm:f>CB_Lcr!$MRB121:$MRB121</xm:f>
              <xm:sqref>MRB121</xm:sqref>
            </x14:sparkline>
            <x14:sparkline>
              <xm:f>CB_Lcr!$MRC121:$MRC121</xm:f>
              <xm:sqref>MRC121</xm:sqref>
            </x14:sparkline>
            <x14:sparkline>
              <xm:f>CB_Lcr!$MRD121:$MRD121</xm:f>
              <xm:sqref>MRD121</xm:sqref>
            </x14:sparkline>
            <x14:sparkline>
              <xm:f>CB_Lcr!$MRE121:$MRE121</xm:f>
              <xm:sqref>MRE121</xm:sqref>
            </x14:sparkline>
            <x14:sparkline>
              <xm:f>CB_Lcr!$MRF121:$MRF121</xm:f>
              <xm:sqref>MRF121</xm:sqref>
            </x14:sparkline>
            <x14:sparkline>
              <xm:f>CB_Lcr!$MRG121:$MRG121</xm:f>
              <xm:sqref>MRG121</xm:sqref>
            </x14:sparkline>
            <x14:sparkline>
              <xm:f>CB_Lcr!$MRH121:$MRH121</xm:f>
              <xm:sqref>MRH121</xm:sqref>
            </x14:sparkline>
            <x14:sparkline>
              <xm:f>CB_Lcr!$MRI121:$MRI121</xm:f>
              <xm:sqref>MRI121</xm:sqref>
            </x14:sparkline>
            <x14:sparkline>
              <xm:f>CB_Lcr!$MRJ121:$MRJ121</xm:f>
              <xm:sqref>MRJ121</xm:sqref>
            </x14:sparkline>
            <x14:sparkline>
              <xm:f>CB_Lcr!$MRK121:$MRK121</xm:f>
              <xm:sqref>MRK121</xm:sqref>
            </x14:sparkline>
            <x14:sparkline>
              <xm:f>CB_Lcr!$MRL121:$MRL121</xm:f>
              <xm:sqref>MRL121</xm:sqref>
            </x14:sparkline>
            <x14:sparkline>
              <xm:f>CB_Lcr!$MRM121:$MRM121</xm:f>
              <xm:sqref>MRM121</xm:sqref>
            </x14:sparkline>
            <x14:sparkline>
              <xm:f>CB_Lcr!$MRN121:$MRN121</xm:f>
              <xm:sqref>MRN121</xm:sqref>
            </x14:sparkline>
            <x14:sparkline>
              <xm:f>CB_Lcr!$MRO121:$MRO121</xm:f>
              <xm:sqref>MRO121</xm:sqref>
            </x14:sparkline>
            <x14:sparkline>
              <xm:f>CB_Lcr!$MRP121:$MRP121</xm:f>
              <xm:sqref>MRP121</xm:sqref>
            </x14:sparkline>
            <x14:sparkline>
              <xm:f>CB_Lcr!$MRQ121:$MRQ121</xm:f>
              <xm:sqref>MRQ121</xm:sqref>
            </x14:sparkline>
            <x14:sparkline>
              <xm:f>CB_Lcr!$MRR121:$MRR121</xm:f>
              <xm:sqref>MRR121</xm:sqref>
            </x14:sparkline>
            <x14:sparkline>
              <xm:f>CB_Lcr!$MRS121:$MRS121</xm:f>
              <xm:sqref>MRS121</xm:sqref>
            </x14:sparkline>
            <x14:sparkline>
              <xm:f>CB_Lcr!$MRT121:$MRT121</xm:f>
              <xm:sqref>MRT121</xm:sqref>
            </x14:sparkline>
            <x14:sparkline>
              <xm:f>CB_Lcr!$MRU121:$MRU121</xm:f>
              <xm:sqref>MRU121</xm:sqref>
            </x14:sparkline>
            <x14:sparkline>
              <xm:f>CB_Lcr!$MRV121:$MRV121</xm:f>
              <xm:sqref>MRV121</xm:sqref>
            </x14:sparkline>
            <x14:sparkline>
              <xm:f>CB_Lcr!$MRW121:$MRW121</xm:f>
              <xm:sqref>MRW121</xm:sqref>
            </x14:sparkline>
            <x14:sparkline>
              <xm:f>CB_Lcr!$MRX121:$MRX121</xm:f>
              <xm:sqref>MRX121</xm:sqref>
            </x14:sparkline>
            <x14:sparkline>
              <xm:f>CB_Lcr!$MRY121:$MRY121</xm:f>
              <xm:sqref>MRY121</xm:sqref>
            </x14:sparkline>
            <x14:sparkline>
              <xm:f>CB_Lcr!$MRZ121:$MRZ121</xm:f>
              <xm:sqref>MRZ121</xm:sqref>
            </x14:sparkline>
            <x14:sparkline>
              <xm:f>CB_Lcr!$MSA121:$MSA121</xm:f>
              <xm:sqref>MSA121</xm:sqref>
            </x14:sparkline>
            <x14:sparkline>
              <xm:f>CB_Lcr!$MSB121:$MSB121</xm:f>
              <xm:sqref>MSB121</xm:sqref>
            </x14:sparkline>
            <x14:sparkline>
              <xm:f>CB_Lcr!$MSC121:$MSC121</xm:f>
              <xm:sqref>MSC121</xm:sqref>
            </x14:sparkline>
            <x14:sparkline>
              <xm:f>CB_Lcr!$MSD121:$MSD121</xm:f>
              <xm:sqref>MSD121</xm:sqref>
            </x14:sparkline>
            <x14:sparkline>
              <xm:f>CB_Lcr!$MSE121:$MSE121</xm:f>
              <xm:sqref>MSE121</xm:sqref>
            </x14:sparkline>
            <x14:sparkline>
              <xm:f>CB_Lcr!$MSF121:$MSF121</xm:f>
              <xm:sqref>MSF121</xm:sqref>
            </x14:sparkline>
            <x14:sparkline>
              <xm:f>CB_Lcr!$MSG121:$MSG121</xm:f>
              <xm:sqref>MSG121</xm:sqref>
            </x14:sparkline>
            <x14:sparkline>
              <xm:f>CB_Lcr!$MSH121:$MSH121</xm:f>
              <xm:sqref>MSH121</xm:sqref>
            </x14:sparkline>
            <x14:sparkline>
              <xm:f>CB_Lcr!$MSI121:$MSI121</xm:f>
              <xm:sqref>MSI121</xm:sqref>
            </x14:sparkline>
            <x14:sparkline>
              <xm:f>CB_Lcr!$MSJ121:$MSJ121</xm:f>
              <xm:sqref>MSJ121</xm:sqref>
            </x14:sparkline>
            <x14:sparkline>
              <xm:f>CB_Lcr!$MSK121:$MSK121</xm:f>
              <xm:sqref>MSK121</xm:sqref>
            </x14:sparkline>
            <x14:sparkline>
              <xm:f>CB_Lcr!$MSL121:$MSL121</xm:f>
              <xm:sqref>MSL121</xm:sqref>
            </x14:sparkline>
            <x14:sparkline>
              <xm:f>CB_Lcr!$MSM121:$MSM121</xm:f>
              <xm:sqref>MSM121</xm:sqref>
            </x14:sparkline>
            <x14:sparkline>
              <xm:f>CB_Lcr!$MSN121:$MSN121</xm:f>
              <xm:sqref>MSN121</xm:sqref>
            </x14:sparkline>
            <x14:sparkline>
              <xm:f>CB_Lcr!$MSO121:$MSO121</xm:f>
              <xm:sqref>MSO121</xm:sqref>
            </x14:sparkline>
            <x14:sparkline>
              <xm:f>CB_Lcr!$MSP121:$MSP121</xm:f>
              <xm:sqref>MSP121</xm:sqref>
            </x14:sparkline>
            <x14:sparkline>
              <xm:f>CB_Lcr!$MSQ121:$MSQ121</xm:f>
              <xm:sqref>MSQ121</xm:sqref>
            </x14:sparkline>
            <x14:sparkline>
              <xm:f>CB_Lcr!$MSR121:$MSR121</xm:f>
              <xm:sqref>MSR121</xm:sqref>
            </x14:sparkline>
            <x14:sparkline>
              <xm:f>CB_Lcr!$MSS121:$MSS121</xm:f>
              <xm:sqref>MSS121</xm:sqref>
            </x14:sparkline>
            <x14:sparkline>
              <xm:f>CB_Lcr!$MST121:$MST121</xm:f>
              <xm:sqref>MST121</xm:sqref>
            </x14:sparkline>
            <x14:sparkline>
              <xm:f>CB_Lcr!$MSU121:$MSU121</xm:f>
              <xm:sqref>MSU121</xm:sqref>
            </x14:sparkline>
            <x14:sparkline>
              <xm:f>CB_Lcr!$MSV121:$MSV121</xm:f>
              <xm:sqref>MSV121</xm:sqref>
            </x14:sparkline>
            <x14:sparkline>
              <xm:f>CB_Lcr!$MSW121:$MSW121</xm:f>
              <xm:sqref>MSW121</xm:sqref>
            </x14:sparkline>
            <x14:sparkline>
              <xm:f>CB_Lcr!$MSX121:$MSX121</xm:f>
              <xm:sqref>MSX121</xm:sqref>
            </x14:sparkline>
            <x14:sparkline>
              <xm:f>CB_Lcr!$MSY121:$MSY121</xm:f>
              <xm:sqref>MSY121</xm:sqref>
            </x14:sparkline>
            <x14:sparkline>
              <xm:f>CB_Lcr!$MSZ121:$MSZ121</xm:f>
              <xm:sqref>MSZ121</xm:sqref>
            </x14:sparkline>
            <x14:sparkline>
              <xm:f>CB_Lcr!$MTA121:$MTA121</xm:f>
              <xm:sqref>MTA121</xm:sqref>
            </x14:sparkline>
            <x14:sparkline>
              <xm:f>CB_Lcr!$MTB121:$MTB121</xm:f>
              <xm:sqref>MTB121</xm:sqref>
            </x14:sparkline>
            <x14:sparkline>
              <xm:f>CB_Lcr!$MTC121:$MTC121</xm:f>
              <xm:sqref>MTC121</xm:sqref>
            </x14:sparkline>
            <x14:sparkline>
              <xm:f>CB_Lcr!$MTD121:$MTD121</xm:f>
              <xm:sqref>MTD121</xm:sqref>
            </x14:sparkline>
            <x14:sparkline>
              <xm:f>CB_Lcr!$MTE121:$MTE121</xm:f>
              <xm:sqref>MTE121</xm:sqref>
            </x14:sparkline>
            <x14:sparkline>
              <xm:f>CB_Lcr!$MTF121:$MTF121</xm:f>
              <xm:sqref>MTF121</xm:sqref>
            </x14:sparkline>
            <x14:sparkline>
              <xm:f>CB_Lcr!$MTG121:$MTG121</xm:f>
              <xm:sqref>MTG121</xm:sqref>
            </x14:sparkline>
            <x14:sparkline>
              <xm:f>CB_Lcr!$MTH121:$MTH121</xm:f>
              <xm:sqref>MTH121</xm:sqref>
            </x14:sparkline>
            <x14:sparkline>
              <xm:f>CB_Lcr!$MTI121:$MTI121</xm:f>
              <xm:sqref>MTI121</xm:sqref>
            </x14:sparkline>
            <x14:sparkline>
              <xm:f>CB_Lcr!$MTJ121:$MTJ121</xm:f>
              <xm:sqref>MTJ121</xm:sqref>
            </x14:sparkline>
            <x14:sparkline>
              <xm:f>CB_Lcr!$MTK121:$MTK121</xm:f>
              <xm:sqref>MTK121</xm:sqref>
            </x14:sparkline>
            <x14:sparkline>
              <xm:f>CB_Lcr!$MTL121:$MTL121</xm:f>
              <xm:sqref>MTL121</xm:sqref>
            </x14:sparkline>
            <x14:sparkline>
              <xm:f>CB_Lcr!$MTM121:$MTM121</xm:f>
              <xm:sqref>MTM121</xm:sqref>
            </x14:sparkline>
            <x14:sparkline>
              <xm:f>CB_Lcr!$MTN121:$MTN121</xm:f>
              <xm:sqref>MTN121</xm:sqref>
            </x14:sparkline>
            <x14:sparkline>
              <xm:f>CB_Lcr!$MTO121:$MTO121</xm:f>
              <xm:sqref>MTO121</xm:sqref>
            </x14:sparkline>
            <x14:sparkline>
              <xm:f>CB_Lcr!$MTP121:$MTP121</xm:f>
              <xm:sqref>MTP121</xm:sqref>
            </x14:sparkline>
            <x14:sparkline>
              <xm:f>CB_Lcr!$MTQ121:$MTQ121</xm:f>
              <xm:sqref>MTQ121</xm:sqref>
            </x14:sparkline>
            <x14:sparkline>
              <xm:f>CB_Lcr!$MTR121:$MTR121</xm:f>
              <xm:sqref>MTR121</xm:sqref>
            </x14:sparkline>
            <x14:sparkline>
              <xm:f>CB_Lcr!$MTS121:$MTS121</xm:f>
              <xm:sqref>MTS121</xm:sqref>
            </x14:sparkline>
            <x14:sparkline>
              <xm:f>CB_Lcr!$MTT121:$MTT121</xm:f>
              <xm:sqref>MTT121</xm:sqref>
            </x14:sparkline>
            <x14:sparkline>
              <xm:f>CB_Lcr!$MTU121:$MTU121</xm:f>
              <xm:sqref>MTU121</xm:sqref>
            </x14:sparkline>
            <x14:sparkline>
              <xm:f>CB_Lcr!$MTV121:$MTV121</xm:f>
              <xm:sqref>MTV121</xm:sqref>
            </x14:sparkline>
            <x14:sparkline>
              <xm:f>CB_Lcr!$MTW121:$MTW121</xm:f>
              <xm:sqref>MTW121</xm:sqref>
            </x14:sparkline>
            <x14:sparkline>
              <xm:f>CB_Lcr!$MTX121:$MTX121</xm:f>
              <xm:sqref>MTX121</xm:sqref>
            </x14:sparkline>
            <x14:sparkline>
              <xm:f>CB_Lcr!$MTY121:$MTY121</xm:f>
              <xm:sqref>MTY121</xm:sqref>
            </x14:sparkline>
            <x14:sparkline>
              <xm:f>CB_Lcr!$MTZ121:$MTZ121</xm:f>
              <xm:sqref>MTZ121</xm:sqref>
            </x14:sparkline>
            <x14:sparkline>
              <xm:f>CB_Lcr!$MUA121:$MUA121</xm:f>
              <xm:sqref>MUA121</xm:sqref>
            </x14:sparkline>
            <x14:sparkline>
              <xm:f>CB_Lcr!$MUB121:$MUB121</xm:f>
              <xm:sqref>MUB121</xm:sqref>
            </x14:sparkline>
            <x14:sparkline>
              <xm:f>CB_Lcr!$MUC121:$MUC121</xm:f>
              <xm:sqref>MUC121</xm:sqref>
            </x14:sparkline>
            <x14:sparkline>
              <xm:f>CB_Lcr!$MUD121:$MUD121</xm:f>
              <xm:sqref>MUD121</xm:sqref>
            </x14:sparkline>
            <x14:sparkline>
              <xm:f>CB_Lcr!$MUE121:$MUE121</xm:f>
              <xm:sqref>MUE121</xm:sqref>
            </x14:sparkline>
            <x14:sparkline>
              <xm:f>CB_Lcr!$MUF121:$MUF121</xm:f>
              <xm:sqref>MUF121</xm:sqref>
            </x14:sparkline>
            <x14:sparkline>
              <xm:f>CB_Lcr!$MUG121:$MUG121</xm:f>
              <xm:sqref>MUG121</xm:sqref>
            </x14:sparkline>
            <x14:sparkline>
              <xm:f>CB_Lcr!$MUH121:$MUH121</xm:f>
              <xm:sqref>MUH121</xm:sqref>
            </x14:sparkline>
            <x14:sparkline>
              <xm:f>CB_Lcr!$MUI121:$MUI121</xm:f>
              <xm:sqref>MUI121</xm:sqref>
            </x14:sparkline>
            <x14:sparkline>
              <xm:f>CB_Lcr!$MUJ121:$MUJ121</xm:f>
              <xm:sqref>MUJ121</xm:sqref>
            </x14:sparkline>
            <x14:sparkline>
              <xm:f>CB_Lcr!$MUK121:$MUK121</xm:f>
              <xm:sqref>MUK121</xm:sqref>
            </x14:sparkline>
            <x14:sparkline>
              <xm:f>CB_Lcr!$MUL121:$MUL121</xm:f>
              <xm:sqref>MUL121</xm:sqref>
            </x14:sparkline>
            <x14:sparkline>
              <xm:f>CB_Lcr!$MUM121:$MUM121</xm:f>
              <xm:sqref>MUM121</xm:sqref>
            </x14:sparkline>
            <x14:sparkline>
              <xm:f>CB_Lcr!$MUN121:$MUN121</xm:f>
              <xm:sqref>MUN121</xm:sqref>
            </x14:sparkline>
            <x14:sparkline>
              <xm:f>CB_Lcr!$MUO121:$MUO121</xm:f>
              <xm:sqref>MUO121</xm:sqref>
            </x14:sparkline>
            <x14:sparkline>
              <xm:f>CB_Lcr!$MUP121:$MUP121</xm:f>
              <xm:sqref>MUP121</xm:sqref>
            </x14:sparkline>
            <x14:sparkline>
              <xm:f>CB_Lcr!$MUQ121:$MUQ121</xm:f>
              <xm:sqref>MUQ121</xm:sqref>
            </x14:sparkline>
            <x14:sparkline>
              <xm:f>CB_Lcr!$MUR121:$MUR121</xm:f>
              <xm:sqref>MUR121</xm:sqref>
            </x14:sparkline>
            <x14:sparkline>
              <xm:f>CB_Lcr!$MUS121:$MUS121</xm:f>
              <xm:sqref>MUS121</xm:sqref>
            </x14:sparkline>
            <x14:sparkline>
              <xm:f>CB_Lcr!$MUT121:$MUT121</xm:f>
              <xm:sqref>MUT121</xm:sqref>
            </x14:sparkline>
            <x14:sparkline>
              <xm:f>CB_Lcr!$MUU121:$MUU121</xm:f>
              <xm:sqref>MUU121</xm:sqref>
            </x14:sparkline>
            <x14:sparkline>
              <xm:f>CB_Lcr!$MUV121:$MUV121</xm:f>
              <xm:sqref>MUV121</xm:sqref>
            </x14:sparkline>
            <x14:sparkline>
              <xm:f>CB_Lcr!$MUW121:$MUW121</xm:f>
              <xm:sqref>MUW121</xm:sqref>
            </x14:sparkline>
            <x14:sparkline>
              <xm:f>CB_Lcr!$MUX121:$MUX121</xm:f>
              <xm:sqref>MUX121</xm:sqref>
            </x14:sparkline>
            <x14:sparkline>
              <xm:f>CB_Lcr!$MUY121:$MUY121</xm:f>
              <xm:sqref>MUY121</xm:sqref>
            </x14:sparkline>
            <x14:sparkline>
              <xm:f>CB_Lcr!$MUZ121:$MUZ121</xm:f>
              <xm:sqref>MUZ121</xm:sqref>
            </x14:sparkline>
            <x14:sparkline>
              <xm:f>CB_Lcr!$MVA121:$MVA121</xm:f>
              <xm:sqref>MVA121</xm:sqref>
            </x14:sparkline>
            <x14:sparkline>
              <xm:f>CB_Lcr!$MVB121:$MVB121</xm:f>
              <xm:sqref>MVB121</xm:sqref>
            </x14:sparkline>
            <x14:sparkline>
              <xm:f>CB_Lcr!$MVC121:$MVC121</xm:f>
              <xm:sqref>MVC121</xm:sqref>
            </x14:sparkline>
            <x14:sparkline>
              <xm:f>CB_Lcr!$MVD121:$MVD121</xm:f>
              <xm:sqref>MVD121</xm:sqref>
            </x14:sparkline>
            <x14:sparkline>
              <xm:f>CB_Lcr!$MVE121:$MVE121</xm:f>
              <xm:sqref>MVE121</xm:sqref>
            </x14:sparkline>
            <x14:sparkline>
              <xm:f>CB_Lcr!$MVF121:$MVF121</xm:f>
              <xm:sqref>MVF121</xm:sqref>
            </x14:sparkline>
            <x14:sparkline>
              <xm:f>CB_Lcr!$MVG121:$MVG121</xm:f>
              <xm:sqref>MVG121</xm:sqref>
            </x14:sparkline>
            <x14:sparkline>
              <xm:f>CB_Lcr!$MVH121:$MVH121</xm:f>
              <xm:sqref>MVH121</xm:sqref>
            </x14:sparkline>
            <x14:sparkline>
              <xm:f>CB_Lcr!$MVI121:$MVI121</xm:f>
              <xm:sqref>MVI121</xm:sqref>
            </x14:sparkline>
            <x14:sparkline>
              <xm:f>CB_Lcr!$MVJ121:$MVJ121</xm:f>
              <xm:sqref>MVJ121</xm:sqref>
            </x14:sparkline>
            <x14:sparkline>
              <xm:f>CB_Lcr!$MVK121:$MVK121</xm:f>
              <xm:sqref>MVK121</xm:sqref>
            </x14:sparkline>
            <x14:sparkline>
              <xm:f>CB_Lcr!$MVL121:$MVL121</xm:f>
              <xm:sqref>MVL121</xm:sqref>
            </x14:sparkline>
            <x14:sparkline>
              <xm:f>CB_Lcr!$MVM121:$MVM121</xm:f>
              <xm:sqref>MVM121</xm:sqref>
            </x14:sparkline>
            <x14:sparkline>
              <xm:f>CB_Lcr!$MVN121:$MVN121</xm:f>
              <xm:sqref>MVN121</xm:sqref>
            </x14:sparkline>
            <x14:sparkline>
              <xm:f>CB_Lcr!$MVO121:$MVO121</xm:f>
              <xm:sqref>MVO121</xm:sqref>
            </x14:sparkline>
            <x14:sparkline>
              <xm:f>CB_Lcr!$MVP121:$MVP121</xm:f>
              <xm:sqref>MVP121</xm:sqref>
            </x14:sparkline>
            <x14:sparkline>
              <xm:f>CB_Lcr!$MVQ121:$MVQ121</xm:f>
              <xm:sqref>MVQ121</xm:sqref>
            </x14:sparkline>
            <x14:sparkline>
              <xm:f>CB_Lcr!$MVR121:$MVR121</xm:f>
              <xm:sqref>MVR121</xm:sqref>
            </x14:sparkline>
            <x14:sparkline>
              <xm:f>CB_Lcr!$MVS121:$MVS121</xm:f>
              <xm:sqref>MVS121</xm:sqref>
            </x14:sparkline>
            <x14:sparkline>
              <xm:f>CB_Lcr!$MVT121:$MVT121</xm:f>
              <xm:sqref>MVT121</xm:sqref>
            </x14:sparkline>
            <x14:sparkline>
              <xm:f>CB_Lcr!$MVU121:$MVU121</xm:f>
              <xm:sqref>MVU121</xm:sqref>
            </x14:sparkline>
            <x14:sparkline>
              <xm:f>CB_Lcr!$MVV121:$MVV121</xm:f>
              <xm:sqref>MVV121</xm:sqref>
            </x14:sparkline>
            <x14:sparkline>
              <xm:f>CB_Lcr!$MVW121:$MVW121</xm:f>
              <xm:sqref>MVW121</xm:sqref>
            </x14:sparkline>
            <x14:sparkline>
              <xm:f>CB_Lcr!$MVX121:$MVX121</xm:f>
              <xm:sqref>MVX121</xm:sqref>
            </x14:sparkline>
            <x14:sparkline>
              <xm:f>CB_Lcr!$MVY121:$MVY121</xm:f>
              <xm:sqref>MVY121</xm:sqref>
            </x14:sparkline>
            <x14:sparkline>
              <xm:f>CB_Lcr!$MVZ121:$MVZ121</xm:f>
              <xm:sqref>MVZ121</xm:sqref>
            </x14:sparkline>
            <x14:sparkline>
              <xm:f>CB_Lcr!$MWA121:$MWA121</xm:f>
              <xm:sqref>MWA121</xm:sqref>
            </x14:sparkline>
            <x14:sparkline>
              <xm:f>CB_Lcr!$MWB121:$MWB121</xm:f>
              <xm:sqref>MWB121</xm:sqref>
            </x14:sparkline>
            <x14:sparkline>
              <xm:f>CB_Lcr!$MWC121:$MWC121</xm:f>
              <xm:sqref>MWC121</xm:sqref>
            </x14:sparkline>
            <x14:sparkline>
              <xm:f>CB_Lcr!$MWD121:$MWD121</xm:f>
              <xm:sqref>MWD121</xm:sqref>
            </x14:sparkline>
            <x14:sparkline>
              <xm:f>CB_Lcr!$MWE121:$MWE121</xm:f>
              <xm:sqref>MWE121</xm:sqref>
            </x14:sparkline>
            <x14:sparkline>
              <xm:f>CB_Lcr!$MWF121:$MWF121</xm:f>
              <xm:sqref>MWF121</xm:sqref>
            </x14:sparkline>
            <x14:sparkline>
              <xm:f>CB_Lcr!$MWG121:$MWG121</xm:f>
              <xm:sqref>MWG121</xm:sqref>
            </x14:sparkline>
            <x14:sparkline>
              <xm:f>CB_Lcr!$MWH121:$MWH121</xm:f>
              <xm:sqref>MWH121</xm:sqref>
            </x14:sparkline>
            <x14:sparkline>
              <xm:f>CB_Lcr!$MWI121:$MWI121</xm:f>
              <xm:sqref>MWI121</xm:sqref>
            </x14:sparkline>
            <x14:sparkline>
              <xm:f>CB_Lcr!$MWJ121:$MWJ121</xm:f>
              <xm:sqref>MWJ121</xm:sqref>
            </x14:sparkline>
            <x14:sparkline>
              <xm:f>CB_Lcr!$MWK121:$MWK121</xm:f>
              <xm:sqref>MWK121</xm:sqref>
            </x14:sparkline>
            <x14:sparkline>
              <xm:f>CB_Lcr!$MWL121:$MWL121</xm:f>
              <xm:sqref>MWL121</xm:sqref>
            </x14:sparkline>
            <x14:sparkline>
              <xm:f>CB_Lcr!$MWM121:$MWM121</xm:f>
              <xm:sqref>MWM121</xm:sqref>
            </x14:sparkline>
            <x14:sparkline>
              <xm:f>CB_Lcr!$MWN121:$MWN121</xm:f>
              <xm:sqref>MWN121</xm:sqref>
            </x14:sparkline>
            <x14:sparkline>
              <xm:f>CB_Lcr!$MWO121:$MWO121</xm:f>
              <xm:sqref>MWO121</xm:sqref>
            </x14:sparkline>
            <x14:sparkline>
              <xm:f>CB_Lcr!$MWP121:$MWP121</xm:f>
              <xm:sqref>MWP121</xm:sqref>
            </x14:sparkline>
            <x14:sparkline>
              <xm:f>CB_Lcr!$MWQ121:$MWQ121</xm:f>
              <xm:sqref>MWQ121</xm:sqref>
            </x14:sparkline>
            <x14:sparkline>
              <xm:f>CB_Lcr!$MWR121:$MWR121</xm:f>
              <xm:sqref>MWR121</xm:sqref>
            </x14:sparkline>
            <x14:sparkline>
              <xm:f>CB_Lcr!$MWS121:$MWS121</xm:f>
              <xm:sqref>MWS121</xm:sqref>
            </x14:sparkline>
            <x14:sparkline>
              <xm:f>CB_Lcr!$MWT121:$MWT121</xm:f>
              <xm:sqref>MWT121</xm:sqref>
            </x14:sparkline>
            <x14:sparkline>
              <xm:f>CB_Lcr!$MWU121:$MWU121</xm:f>
              <xm:sqref>MWU121</xm:sqref>
            </x14:sparkline>
            <x14:sparkline>
              <xm:f>CB_Lcr!$MWV121:$MWV121</xm:f>
              <xm:sqref>MWV121</xm:sqref>
            </x14:sparkline>
            <x14:sparkline>
              <xm:f>CB_Lcr!$MWW121:$MWW121</xm:f>
              <xm:sqref>MWW121</xm:sqref>
            </x14:sparkline>
            <x14:sparkline>
              <xm:f>CB_Lcr!$MWX121:$MWX121</xm:f>
              <xm:sqref>MWX121</xm:sqref>
            </x14:sparkline>
            <x14:sparkline>
              <xm:f>CB_Lcr!$MWY121:$MWY121</xm:f>
              <xm:sqref>MWY121</xm:sqref>
            </x14:sparkline>
            <x14:sparkline>
              <xm:f>CB_Lcr!$MWZ121:$MWZ121</xm:f>
              <xm:sqref>MWZ121</xm:sqref>
            </x14:sparkline>
            <x14:sparkline>
              <xm:f>CB_Lcr!$MXA121:$MXA121</xm:f>
              <xm:sqref>MXA121</xm:sqref>
            </x14:sparkline>
            <x14:sparkline>
              <xm:f>CB_Lcr!$MXB121:$MXB121</xm:f>
              <xm:sqref>MXB121</xm:sqref>
            </x14:sparkline>
            <x14:sparkline>
              <xm:f>CB_Lcr!$MXC121:$MXC121</xm:f>
              <xm:sqref>MXC121</xm:sqref>
            </x14:sparkline>
            <x14:sparkline>
              <xm:f>CB_Lcr!$MXD121:$MXD121</xm:f>
              <xm:sqref>MXD121</xm:sqref>
            </x14:sparkline>
            <x14:sparkline>
              <xm:f>CB_Lcr!$MXE121:$MXE121</xm:f>
              <xm:sqref>MXE121</xm:sqref>
            </x14:sparkline>
            <x14:sparkline>
              <xm:f>CB_Lcr!$MXF121:$MXF121</xm:f>
              <xm:sqref>MXF121</xm:sqref>
            </x14:sparkline>
            <x14:sparkline>
              <xm:f>CB_Lcr!$MXG121:$MXG121</xm:f>
              <xm:sqref>MXG121</xm:sqref>
            </x14:sparkline>
            <x14:sparkline>
              <xm:f>CB_Lcr!$MXH121:$MXH121</xm:f>
              <xm:sqref>MXH121</xm:sqref>
            </x14:sparkline>
            <x14:sparkline>
              <xm:f>CB_Lcr!$MXI121:$MXI121</xm:f>
              <xm:sqref>MXI121</xm:sqref>
            </x14:sparkline>
            <x14:sparkline>
              <xm:f>CB_Lcr!$MXJ121:$MXJ121</xm:f>
              <xm:sqref>MXJ121</xm:sqref>
            </x14:sparkline>
            <x14:sparkline>
              <xm:f>CB_Lcr!$MXK121:$MXK121</xm:f>
              <xm:sqref>MXK121</xm:sqref>
            </x14:sparkline>
            <x14:sparkline>
              <xm:f>CB_Lcr!$MXL121:$MXL121</xm:f>
              <xm:sqref>MXL121</xm:sqref>
            </x14:sparkline>
            <x14:sparkline>
              <xm:f>CB_Lcr!$MXM121:$MXM121</xm:f>
              <xm:sqref>MXM121</xm:sqref>
            </x14:sparkline>
            <x14:sparkline>
              <xm:f>CB_Lcr!$MXN121:$MXN121</xm:f>
              <xm:sqref>MXN121</xm:sqref>
            </x14:sparkline>
            <x14:sparkline>
              <xm:f>CB_Lcr!$MXO121:$MXO121</xm:f>
              <xm:sqref>MXO121</xm:sqref>
            </x14:sparkline>
            <x14:sparkline>
              <xm:f>CB_Lcr!$MXP121:$MXP121</xm:f>
              <xm:sqref>MXP121</xm:sqref>
            </x14:sparkline>
            <x14:sparkline>
              <xm:f>CB_Lcr!$MXQ121:$MXQ121</xm:f>
              <xm:sqref>MXQ121</xm:sqref>
            </x14:sparkline>
            <x14:sparkline>
              <xm:f>CB_Lcr!$MXR121:$MXR121</xm:f>
              <xm:sqref>MXR121</xm:sqref>
            </x14:sparkline>
            <x14:sparkline>
              <xm:f>CB_Lcr!$MXS121:$MXS121</xm:f>
              <xm:sqref>MXS121</xm:sqref>
            </x14:sparkline>
            <x14:sparkline>
              <xm:f>CB_Lcr!$MXT121:$MXT121</xm:f>
              <xm:sqref>MXT121</xm:sqref>
            </x14:sparkline>
            <x14:sparkline>
              <xm:f>CB_Lcr!$MXU121:$MXU121</xm:f>
              <xm:sqref>MXU121</xm:sqref>
            </x14:sparkline>
            <x14:sparkline>
              <xm:f>CB_Lcr!$MXV121:$MXV121</xm:f>
              <xm:sqref>MXV121</xm:sqref>
            </x14:sparkline>
            <x14:sparkline>
              <xm:f>CB_Lcr!$MXW121:$MXW121</xm:f>
              <xm:sqref>MXW121</xm:sqref>
            </x14:sparkline>
            <x14:sparkline>
              <xm:f>CB_Lcr!$MXX121:$MXX121</xm:f>
              <xm:sqref>MXX121</xm:sqref>
            </x14:sparkline>
            <x14:sparkline>
              <xm:f>CB_Lcr!$MXY121:$MXY121</xm:f>
              <xm:sqref>MXY121</xm:sqref>
            </x14:sparkline>
            <x14:sparkline>
              <xm:f>CB_Lcr!$MXZ121:$MXZ121</xm:f>
              <xm:sqref>MXZ121</xm:sqref>
            </x14:sparkline>
            <x14:sparkline>
              <xm:f>CB_Lcr!$MYA121:$MYA121</xm:f>
              <xm:sqref>MYA121</xm:sqref>
            </x14:sparkline>
            <x14:sparkline>
              <xm:f>CB_Lcr!$MYB121:$MYB121</xm:f>
              <xm:sqref>MYB121</xm:sqref>
            </x14:sparkline>
            <x14:sparkline>
              <xm:f>CB_Lcr!$MYC121:$MYC121</xm:f>
              <xm:sqref>MYC121</xm:sqref>
            </x14:sparkline>
            <x14:sparkline>
              <xm:f>CB_Lcr!$MYD121:$MYD121</xm:f>
              <xm:sqref>MYD121</xm:sqref>
            </x14:sparkline>
            <x14:sparkline>
              <xm:f>CB_Lcr!$MYE121:$MYE121</xm:f>
              <xm:sqref>MYE121</xm:sqref>
            </x14:sparkline>
            <x14:sparkline>
              <xm:f>CB_Lcr!$MYF121:$MYF121</xm:f>
              <xm:sqref>MYF121</xm:sqref>
            </x14:sparkline>
            <x14:sparkline>
              <xm:f>CB_Lcr!$MYG121:$MYG121</xm:f>
              <xm:sqref>MYG121</xm:sqref>
            </x14:sparkline>
            <x14:sparkline>
              <xm:f>CB_Lcr!$MYH121:$MYH121</xm:f>
              <xm:sqref>MYH121</xm:sqref>
            </x14:sparkline>
            <x14:sparkline>
              <xm:f>CB_Lcr!$MYI121:$MYI121</xm:f>
              <xm:sqref>MYI121</xm:sqref>
            </x14:sparkline>
            <x14:sparkline>
              <xm:f>CB_Lcr!$MYJ121:$MYJ121</xm:f>
              <xm:sqref>MYJ121</xm:sqref>
            </x14:sparkline>
            <x14:sparkline>
              <xm:f>CB_Lcr!$MYK121:$MYK121</xm:f>
              <xm:sqref>MYK121</xm:sqref>
            </x14:sparkline>
            <x14:sparkline>
              <xm:f>CB_Lcr!$MYL121:$MYL121</xm:f>
              <xm:sqref>MYL121</xm:sqref>
            </x14:sparkline>
            <x14:sparkline>
              <xm:f>CB_Lcr!$MYM121:$MYM121</xm:f>
              <xm:sqref>MYM121</xm:sqref>
            </x14:sparkline>
            <x14:sparkline>
              <xm:f>CB_Lcr!$MYN121:$MYN121</xm:f>
              <xm:sqref>MYN121</xm:sqref>
            </x14:sparkline>
            <x14:sparkline>
              <xm:f>CB_Lcr!$MYO121:$MYO121</xm:f>
              <xm:sqref>MYO121</xm:sqref>
            </x14:sparkline>
            <x14:sparkline>
              <xm:f>CB_Lcr!$MYP121:$MYP121</xm:f>
              <xm:sqref>MYP121</xm:sqref>
            </x14:sparkline>
            <x14:sparkline>
              <xm:f>CB_Lcr!$MYQ121:$MYQ121</xm:f>
              <xm:sqref>MYQ121</xm:sqref>
            </x14:sparkline>
            <x14:sparkline>
              <xm:f>CB_Lcr!$MYR121:$MYR121</xm:f>
              <xm:sqref>MYR121</xm:sqref>
            </x14:sparkline>
            <x14:sparkline>
              <xm:f>CB_Lcr!$MYS121:$MYS121</xm:f>
              <xm:sqref>MYS121</xm:sqref>
            </x14:sparkline>
            <x14:sparkline>
              <xm:f>CB_Lcr!$MYT121:$MYT121</xm:f>
              <xm:sqref>MYT121</xm:sqref>
            </x14:sparkline>
            <x14:sparkline>
              <xm:f>CB_Lcr!$MYU121:$MYU121</xm:f>
              <xm:sqref>MYU121</xm:sqref>
            </x14:sparkline>
            <x14:sparkline>
              <xm:f>CB_Lcr!$MYV121:$MYV121</xm:f>
              <xm:sqref>MYV121</xm:sqref>
            </x14:sparkline>
            <x14:sparkline>
              <xm:f>CB_Lcr!$MYW121:$MYW121</xm:f>
              <xm:sqref>MYW121</xm:sqref>
            </x14:sparkline>
            <x14:sparkline>
              <xm:f>CB_Lcr!$MYX121:$MYX121</xm:f>
              <xm:sqref>MYX121</xm:sqref>
            </x14:sparkline>
            <x14:sparkline>
              <xm:f>CB_Lcr!$MYY121:$MYY121</xm:f>
              <xm:sqref>MYY121</xm:sqref>
            </x14:sparkline>
            <x14:sparkline>
              <xm:f>CB_Lcr!$MYZ121:$MYZ121</xm:f>
              <xm:sqref>MYZ121</xm:sqref>
            </x14:sparkline>
            <x14:sparkline>
              <xm:f>CB_Lcr!$MZA121:$MZA121</xm:f>
              <xm:sqref>MZA121</xm:sqref>
            </x14:sparkline>
            <x14:sparkline>
              <xm:f>CB_Lcr!$MZB121:$MZB121</xm:f>
              <xm:sqref>MZB121</xm:sqref>
            </x14:sparkline>
            <x14:sparkline>
              <xm:f>CB_Lcr!$MZC121:$MZC121</xm:f>
              <xm:sqref>MZC121</xm:sqref>
            </x14:sparkline>
            <x14:sparkline>
              <xm:f>CB_Lcr!$MZD121:$MZD121</xm:f>
              <xm:sqref>MZD121</xm:sqref>
            </x14:sparkline>
            <x14:sparkline>
              <xm:f>CB_Lcr!$MZE121:$MZE121</xm:f>
              <xm:sqref>MZE121</xm:sqref>
            </x14:sparkline>
            <x14:sparkline>
              <xm:f>CB_Lcr!$MZF121:$MZF121</xm:f>
              <xm:sqref>MZF121</xm:sqref>
            </x14:sparkline>
            <x14:sparkline>
              <xm:f>CB_Lcr!$MZG121:$MZG121</xm:f>
              <xm:sqref>MZG121</xm:sqref>
            </x14:sparkline>
            <x14:sparkline>
              <xm:f>CB_Lcr!$MZH121:$MZH121</xm:f>
              <xm:sqref>MZH121</xm:sqref>
            </x14:sparkline>
            <x14:sparkline>
              <xm:f>CB_Lcr!$MZI121:$MZI121</xm:f>
              <xm:sqref>MZI121</xm:sqref>
            </x14:sparkline>
            <x14:sparkline>
              <xm:f>CB_Lcr!$MZJ121:$MZJ121</xm:f>
              <xm:sqref>MZJ121</xm:sqref>
            </x14:sparkline>
            <x14:sparkline>
              <xm:f>CB_Lcr!$MZK121:$MZK121</xm:f>
              <xm:sqref>MZK121</xm:sqref>
            </x14:sparkline>
            <x14:sparkline>
              <xm:f>CB_Lcr!$MZL121:$MZL121</xm:f>
              <xm:sqref>MZL121</xm:sqref>
            </x14:sparkline>
            <x14:sparkline>
              <xm:f>CB_Lcr!$MZM121:$MZM121</xm:f>
              <xm:sqref>MZM121</xm:sqref>
            </x14:sparkline>
            <x14:sparkline>
              <xm:f>CB_Lcr!$MZN121:$MZN121</xm:f>
              <xm:sqref>MZN121</xm:sqref>
            </x14:sparkline>
            <x14:sparkline>
              <xm:f>CB_Lcr!$MZO121:$MZO121</xm:f>
              <xm:sqref>MZO121</xm:sqref>
            </x14:sparkline>
            <x14:sparkline>
              <xm:f>CB_Lcr!$MZP121:$MZP121</xm:f>
              <xm:sqref>MZP121</xm:sqref>
            </x14:sparkline>
            <x14:sparkline>
              <xm:f>CB_Lcr!$MZQ121:$MZQ121</xm:f>
              <xm:sqref>MZQ121</xm:sqref>
            </x14:sparkline>
            <x14:sparkline>
              <xm:f>CB_Lcr!$MZR121:$MZR121</xm:f>
              <xm:sqref>MZR121</xm:sqref>
            </x14:sparkline>
            <x14:sparkline>
              <xm:f>CB_Lcr!$MZS121:$MZS121</xm:f>
              <xm:sqref>MZS121</xm:sqref>
            </x14:sparkline>
            <x14:sparkline>
              <xm:f>CB_Lcr!$MZT121:$MZT121</xm:f>
              <xm:sqref>MZT121</xm:sqref>
            </x14:sparkline>
            <x14:sparkline>
              <xm:f>CB_Lcr!$MZU121:$MZU121</xm:f>
              <xm:sqref>MZU121</xm:sqref>
            </x14:sparkline>
            <x14:sparkline>
              <xm:f>CB_Lcr!$MZV121:$MZV121</xm:f>
              <xm:sqref>MZV121</xm:sqref>
            </x14:sparkline>
            <x14:sparkline>
              <xm:f>CB_Lcr!$MZW121:$MZW121</xm:f>
              <xm:sqref>MZW121</xm:sqref>
            </x14:sparkline>
            <x14:sparkline>
              <xm:f>CB_Lcr!$MZX121:$MZX121</xm:f>
              <xm:sqref>MZX121</xm:sqref>
            </x14:sparkline>
            <x14:sparkline>
              <xm:f>CB_Lcr!$MZY121:$MZY121</xm:f>
              <xm:sqref>MZY121</xm:sqref>
            </x14:sparkline>
            <x14:sparkline>
              <xm:f>CB_Lcr!$MZZ121:$MZZ121</xm:f>
              <xm:sqref>MZZ121</xm:sqref>
            </x14:sparkline>
            <x14:sparkline>
              <xm:f>CB_Lcr!$NAA121:$NAA121</xm:f>
              <xm:sqref>NAA121</xm:sqref>
            </x14:sparkline>
            <x14:sparkline>
              <xm:f>CB_Lcr!$NAB121:$NAB121</xm:f>
              <xm:sqref>NAB121</xm:sqref>
            </x14:sparkline>
            <x14:sparkline>
              <xm:f>CB_Lcr!$NAC121:$NAC121</xm:f>
              <xm:sqref>NAC121</xm:sqref>
            </x14:sparkline>
            <x14:sparkline>
              <xm:f>CB_Lcr!$NAD121:$NAD121</xm:f>
              <xm:sqref>NAD121</xm:sqref>
            </x14:sparkline>
            <x14:sparkline>
              <xm:f>CB_Lcr!$NAE121:$NAE121</xm:f>
              <xm:sqref>NAE121</xm:sqref>
            </x14:sparkline>
            <x14:sparkline>
              <xm:f>CB_Lcr!$NAF121:$NAF121</xm:f>
              <xm:sqref>NAF121</xm:sqref>
            </x14:sparkline>
            <x14:sparkline>
              <xm:f>CB_Lcr!$NAG121:$NAG121</xm:f>
              <xm:sqref>NAG121</xm:sqref>
            </x14:sparkline>
            <x14:sparkline>
              <xm:f>CB_Lcr!$NAH121:$NAH121</xm:f>
              <xm:sqref>NAH121</xm:sqref>
            </x14:sparkline>
            <x14:sparkline>
              <xm:f>CB_Lcr!$NAI121:$NAI121</xm:f>
              <xm:sqref>NAI121</xm:sqref>
            </x14:sparkline>
            <x14:sparkline>
              <xm:f>CB_Lcr!$NAJ121:$NAJ121</xm:f>
              <xm:sqref>NAJ121</xm:sqref>
            </x14:sparkline>
            <x14:sparkline>
              <xm:f>CB_Lcr!$NAK121:$NAK121</xm:f>
              <xm:sqref>NAK121</xm:sqref>
            </x14:sparkline>
            <x14:sparkline>
              <xm:f>CB_Lcr!$NAL121:$NAL121</xm:f>
              <xm:sqref>NAL121</xm:sqref>
            </x14:sparkline>
            <x14:sparkline>
              <xm:f>CB_Lcr!$NAM121:$NAM121</xm:f>
              <xm:sqref>NAM121</xm:sqref>
            </x14:sparkline>
            <x14:sparkline>
              <xm:f>CB_Lcr!$NAN121:$NAN121</xm:f>
              <xm:sqref>NAN121</xm:sqref>
            </x14:sparkline>
            <x14:sparkline>
              <xm:f>CB_Lcr!$NAO121:$NAO121</xm:f>
              <xm:sqref>NAO121</xm:sqref>
            </x14:sparkline>
            <x14:sparkline>
              <xm:f>CB_Lcr!$NAP121:$NAP121</xm:f>
              <xm:sqref>NAP121</xm:sqref>
            </x14:sparkline>
            <x14:sparkline>
              <xm:f>CB_Lcr!$NAQ121:$NAQ121</xm:f>
              <xm:sqref>NAQ121</xm:sqref>
            </x14:sparkline>
            <x14:sparkline>
              <xm:f>CB_Lcr!$NAR121:$NAR121</xm:f>
              <xm:sqref>NAR121</xm:sqref>
            </x14:sparkline>
            <x14:sparkline>
              <xm:f>CB_Lcr!$NAS121:$NAS121</xm:f>
              <xm:sqref>NAS121</xm:sqref>
            </x14:sparkline>
            <x14:sparkline>
              <xm:f>CB_Lcr!$NAT121:$NAT121</xm:f>
              <xm:sqref>NAT121</xm:sqref>
            </x14:sparkline>
            <x14:sparkline>
              <xm:f>CB_Lcr!$NAU121:$NAU121</xm:f>
              <xm:sqref>NAU121</xm:sqref>
            </x14:sparkline>
            <x14:sparkline>
              <xm:f>CB_Lcr!$NAV121:$NAV121</xm:f>
              <xm:sqref>NAV121</xm:sqref>
            </x14:sparkline>
            <x14:sparkline>
              <xm:f>CB_Lcr!$NAW121:$NAW121</xm:f>
              <xm:sqref>NAW121</xm:sqref>
            </x14:sparkline>
            <x14:sparkline>
              <xm:f>CB_Lcr!$NAX121:$NAX121</xm:f>
              <xm:sqref>NAX121</xm:sqref>
            </x14:sparkline>
            <x14:sparkline>
              <xm:f>CB_Lcr!$NAY121:$NAY121</xm:f>
              <xm:sqref>NAY121</xm:sqref>
            </x14:sparkline>
            <x14:sparkline>
              <xm:f>CB_Lcr!$NAZ121:$NAZ121</xm:f>
              <xm:sqref>NAZ121</xm:sqref>
            </x14:sparkline>
            <x14:sparkline>
              <xm:f>CB_Lcr!$NBA121:$NBA121</xm:f>
              <xm:sqref>NBA121</xm:sqref>
            </x14:sparkline>
            <x14:sparkline>
              <xm:f>CB_Lcr!$NBB121:$NBB121</xm:f>
              <xm:sqref>NBB121</xm:sqref>
            </x14:sparkline>
            <x14:sparkline>
              <xm:f>CB_Lcr!$NBC121:$NBC121</xm:f>
              <xm:sqref>NBC121</xm:sqref>
            </x14:sparkline>
            <x14:sparkline>
              <xm:f>CB_Lcr!$NBD121:$NBD121</xm:f>
              <xm:sqref>NBD121</xm:sqref>
            </x14:sparkline>
            <x14:sparkline>
              <xm:f>CB_Lcr!$NBE121:$NBE121</xm:f>
              <xm:sqref>NBE121</xm:sqref>
            </x14:sparkline>
            <x14:sparkline>
              <xm:f>CB_Lcr!$NBF121:$NBF121</xm:f>
              <xm:sqref>NBF121</xm:sqref>
            </x14:sparkline>
            <x14:sparkline>
              <xm:f>CB_Lcr!$NBG121:$NBG121</xm:f>
              <xm:sqref>NBG121</xm:sqref>
            </x14:sparkline>
            <x14:sparkline>
              <xm:f>CB_Lcr!$NBH121:$NBH121</xm:f>
              <xm:sqref>NBH121</xm:sqref>
            </x14:sparkline>
            <x14:sparkline>
              <xm:f>CB_Lcr!$NBI121:$NBI121</xm:f>
              <xm:sqref>NBI121</xm:sqref>
            </x14:sparkline>
            <x14:sparkline>
              <xm:f>CB_Lcr!$NBJ121:$NBJ121</xm:f>
              <xm:sqref>NBJ121</xm:sqref>
            </x14:sparkline>
            <x14:sparkline>
              <xm:f>CB_Lcr!$NBK121:$NBK121</xm:f>
              <xm:sqref>NBK121</xm:sqref>
            </x14:sparkline>
            <x14:sparkline>
              <xm:f>CB_Lcr!$NBL121:$NBL121</xm:f>
              <xm:sqref>NBL121</xm:sqref>
            </x14:sparkline>
            <x14:sparkline>
              <xm:f>CB_Lcr!$NBM121:$NBM121</xm:f>
              <xm:sqref>NBM121</xm:sqref>
            </x14:sparkline>
            <x14:sparkline>
              <xm:f>CB_Lcr!$NBN121:$NBN121</xm:f>
              <xm:sqref>NBN121</xm:sqref>
            </x14:sparkline>
            <x14:sparkline>
              <xm:f>CB_Lcr!$NBO121:$NBO121</xm:f>
              <xm:sqref>NBO121</xm:sqref>
            </x14:sparkline>
            <x14:sparkline>
              <xm:f>CB_Lcr!$NBP121:$NBP121</xm:f>
              <xm:sqref>NBP121</xm:sqref>
            </x14:sparkline>
            <x14:sparkline>
              <xm:f>CB_Lcr!$NBQ121:$NBQ121</xm:f>
              <xm:sqref>NBQ121</xm:sqref>
            </x14:sparkline>
            <x14:sparkline>
              <xm:f>CB_Lcr!$NBR121:$NBR121</xm:f>
              <xm:sqref>NBR121</xm:sqref>
            </x14:sparkline>
            <x14:sparkline>
              <xm:f>CB_Lcr!$NBS121:$NBS121</xm:f>
              <xm:sqref>NBS121</xm:sqref>
            </x14:sparkline>
            <x14:sparkline>
              <xm:f>CB_Lcr!$NBT121:$NBT121</xm:f>
              <xm:sqref>NBT121</xm:sqref>
            </x14:sparkline>
            <x14:sparkline>
              <xm:f>CB_Lcr!$NBU121:$NBU121</xm:f>
              <xm:sqref>NBU121</xm:sqref>
            </x14:sparkline>
            <x14:sparkline>
              <xm:f>CB_Lcr!$NBV121:$NBV121</xm:f>
              <xm:sqref>NBV121</xm:sqref>
            </x14:sparkline>
            <x14:sparkline>
              <xm:f>CB_Lcr!$NBW121:$NBW121</xm:f>
              <xm:sqref>NBW121</xm:sqref>
            </x14:sparkline>
            <x14:sparkline>
              <xm:f>CB_Lcr!$NBX121:$NBX121</xm:f>
              <xm:sqref>NBX121</xm:sqref>
            </x14:sparkline>
            <x14:sparkline>
              <xm:f>CB_Lcr!$NBY121:$NBY121</xm:f>
              <xm:sqref>NBY121</xm:sqref>
            </x14:sparkline>
            <x14:sparkline>
              <xm:f>CB_Lcr!$NBZ121:$NBZ121</xm:f>
              <xm:sqref>NBZ121</xm:sqref>
            </x14:sparkline>
            <x14:sparkline>
              <xm:f>CB_Lcr!$NCA121:$NCA121</xm:f>
              <xm:sqref>NCA121</xm:sqref>
            </x14:sparkline>
            <x14:sparkline>
              <xm:f>CB_Lcr!$NCB121:$NCB121</xm:f>
              <xm:sqref>NCB121</xm:sqref>
            </x14:sparkline>
            <x14:sparkline>
              <xm:f>CB_Lcr!$NCC121:$NCC121</xm:f>
              <xm:sqref>NCC121</xm:sqref>
            </x14:sparkline>
            <x14:sparkline>
              <xm:f>CB_Lcr!$NCD121:$NCD121</xm:f>
              <xm:sqref>NCD121</xm:sqref>
            </x14:sparkline>
            <x14:sparkline>
              <xm:f>CB_Lcr!$NCE121:$NCE121</xm:f>
              <xm:sqref>NCE121</xm:sqref>
            </x14:sparkline>
            <x14:sparkline>
              <xm:f>CB_Lcr!$NCF121:$NCF121</xm:f>
              <xm:sqref>NCF121</xm:sqref>
            </x14:sparkline>
            <x14:sparkline>
              <xm:f>CB_Lcr!$NCG121:$NCG121</xm:f>
              <xm:sqref>NCG121</xm:sqref>
            </x14:sparkline>
            <x14:sparkline>
              <xm:f>CB_Lcr!$NCH121:$NCH121</xm:f>
              <xm:sqref>NCH121</xm:sqref>
            </x14:sparkline>
            <x14:sparkline>
              <xm:f>CB_Lcr!$NCI121:$NCI121</xm:f>
              <xm:sqref>NCI121</xm:sqref>
            </x14:sparkline>
            <x14:sparkline>
              <xm:f>CB_Lcr!$NCJ121:$NCJ121</xm:f>
              <xm:sqref>NCJ121</xm:sqref>
            </x14:sparkline>
            <x14:sparkline>
              <xm:f>CB_Lcr!$NCK121:$NCK121</xm:f>
              <xm:sqref>NCK121</xm:sqref>
            </x14:sparkline>
            <x14:sparkline>
              <xm:f>CB_Lcr!$NCL121:$NCL121</xm:f>
              <xm:sqref>NCL121</xm:sqref>
            </x14:sparkline>
            <x14:sparkline>
              <xm:f>CB_Lcr!$NCM121:$NCM121</xm:f>
              <xm:sqref>NCM121</xm:sqref>
            </x14:sparkline>
            <x14:sparkline>
              <xm:f>CB_Lcr!$NCN121:$NCN121</xm:f>
              <xm:sqref>NCN121</xm:sqref>
            </x14:sparkline>
            <x14:sparkline>
              <xm:f>CB_Lcr!$NCO121:$NCO121</xm:f>
              <xm:sqref>NCO121</xm:sqref>
            </x14:sparkline>
            <x14:sparkline>
              <xm:f>CB_Lcr!$NCP121:$NCP121</xm:f>
              <xm:sqref>NCP121</xm:sqref>
            </x14:sparkline>
            <x14:sparkline>
              <xm:f>CB_Lcr!$NCQ121:$NCQ121</xm:f>
              <xm:sqref>NCQ121</xm:sqref>
            </x14:sparkline>
            <x14:sparkline>
              <xm:f>CB_Lcr!$NCR121:$NCR121</xm:f>
              <xm:sqref>NCR121</xm:sqref>
            </x14:sparkline>
            <x14:sparkline>
              <xm:f>CB_Lcr!$NCS121:$NCS121</xm:f>
              <xm:sqref>NCS121</xm:sqref>
            </x14:sparkline>
            <x14:sparkline>
              <xm:f>CB_Lcr!$NCT121:$NCT121</xm:f>
              <xm:sqref>NCT121</xm:sqref>
            </x14:sparkline>
            <x14:sparkline>
              <xm:f>CB_Lcr!$NCU121:$NCU121</xm:f>
              <xm:sqref>NCU121</xm:sqref>
            </x14:sparkline>
            <x14:sparkline>
              <xm:f>CB_Lcr!$NCV121:$NCV121</xm:f>
              <xm:sqref>NCV121</xm:sqref>
            </x14:sparkline>
            <x14:sparkline>
              <xm:f>CB_Lcr!$NCW121:$NCW121</xm:f>
              <xm:sqref>NCW121</xm:sqref>
            </x14:sparkline>
            <x14:sparkline>
              <xm:f>CB_Lcr!$NCX121:$NCX121</xm:f>
              <xm:sqref>NCX121</xm:sqref>
            </x14:sparkline>
            <x14:sparkline>
              <xm:f>CB_Lcr!$NCY121:$NCY121</xm:f>
              <xm:sqref>NCY121</xm:sqref>
            </x14:sparkline>
            <x14:sparkline>
              <xm:f>CB_Lcr!$NCZ121:$NCZ121</xm:f>
              <xm:sqref>NCZ121</xm:sqref>
            </x14:sparkline>
            <x14:sparkline>
              <xm:f>CB_Lcr!$NDA121:$NDA121</xm:f>
              <xm:sqref>NDA121</xm:sqref>
            </x14:sparkline>
            <x14:sparkline>
              <xm:f>CB_Lcr!$NDB121:$NDB121</xm:f>
              <xm:sqref>NDB121</xm:sqref>
            </x14:sparkline>
            <x14:sparkline>
              <xm:f>CB_Lcr!$NDC121:$NDC121</xm:f>
              <xm:sqref>NDC121</xm:sqref>
            </x14:sparkline>
            <x14:sparkline>
              <xm:f>CB_Lcr!$NDD121:$NDD121</xm:f>
              <xm:sqref>NDD121</xm:sqref>
            </x14:sparkline>
            <x14:sparkline>
              <xm:f>CB_Lcr!$NDE121:$NDE121</xm:f>
              <xm:sqref>NDE121</xm:sqref>
            </x14:sparkline>
            <x14:sparkline>
              <xm:f>CB_Lcr!$NDF121:$NDF121</xm:f>
              <xm:sqref>NDF121</xm:sqref>
            </x14:sparkline>
            <x14:sparkline>
              <xm:f>CB_Lcr!$NDG121:$NDG121</xm:f>
              <xm:sqref>NDG121</xm:sqref>
            </x14:sparkline>
            <x14:sparkline>
              <xm:f>CB_Lcr!$NDH121:$NDH121</xm:f>
              <xm:sqref>NDH121</xm:sqref>
            </x14:sparkline>
            <x14:sparkline>
              <xm:f>CB_Lcr!$NDI121:$NDI121</xm:f>
              <xm:sqref>NDI121</xm:sqref>
            </x14:sparkline>
            <x14:sparkline>
              <xm:f>CB_Lcr!$NDJ121:$NDJ121</xm:f>
              <xm:sqref>NDJ121</xm:sqref>
            </x14:sparkline>
            <x14:sparkline>
              <xm:f>CB_Lcr!$NDK121:$NDK121</xm:f>
              <xm:sqref>NDK121</xm:sqref>
            </x14:sparkline>
            <x14:sparkline>
              <xm:f>CB_Lcr!$NDL121:$NDL121</xm:f>
              <xm:sqref>NDL121</xm:sqref>
            </x14:sparkline>
            <x14:sparkline>
              <xm:f>CB_Lcr!$NDM121:$NDM121</xm:f>
              <xm:sqref>NDM121</xm:sqref>
            </x14:sparkline>
            <x14:sparkline>
              <xm:f>CB_Lcr!$NDN121:$NDN121</xm:f>
              <xm:sqref>NDN121</xm:sqref>
            </x14:sparkline>
            <x14:sparkline>
              <xm:f>CB_Lcr!$NDO121:$NDO121</xm:f>
              <xm:sqref>NDO121</xm:sqref>
            </x14:sparkline>
            <x14:sparkline>
              <xm:f>CB_Lcr!$NDP121:$NDP121</xm:f>
              <xm:sqref>NDP121</xm:sqref>
            </x14:sparkline>
            <x14:sparkline>
              <xm:f>CB_Lcr!$NDQ121:$NDQ121</xm:f>
              <xm:sqref>NDQ121</xm:sqref>
            </x14:sparkline>
            <x14:sparkline>
              <xm:f>CB_Lcr!$NDR121:$NDR121</xm:f>
              <xm:sqref>NDR121</xm:sqref>
            </x14:sparkline>
            <x14:sparkline>
              <xm:f>CB_Lcr!$NDS121:$NDS121</xm:f>
              <xm:sqref>NDS121</xm:sqref>
            </x14:sparkline>
            <x14:sparkline>
              <xm:f>CB_Lcr!$NDT121:$NDT121</xm:f>
              <xm:sqref>NDT121</xm:sqref>
            </x14:sparkline>
            <x14:sparkline>
              <xm:f>CB_Lcr!$NDU121:$NDU121</xm:f>
              <xm:sqref>NDU121</xm:sqref>
            </x14:sparkline>
            <x14:sparkline>
              <xm:f>CB_Lcr!$NDV121:$NDV121</xm:f>
              <xm:sqref>NDV121</xm:sqref>
            </x14:sparkline>
            <x14:sparkline>
              <xm:f>CB_Lcr!$NDW121:$NDW121</xm:f>
              <xm:sqref>NDW121</xm:sqref>
            </x14:sparkline>
            <x14:sparkline>
              <xm:f>CB_Lcr!$NDX121:$NDX121</xm:f>
              <xm:sqref>NDX121</xm:sqref>
            </x14:sparkline>
            <x14:sparkline>
              <xm:f>CB_Lcr!$NDY121:$NDY121</xm:f>
              <xm:sqref>NDY121</xm:sqref>
            </x14:sparkline>
            <x14:sparkline>
              <xm:f>CB_Lcr!$NDZ121:$NDZ121</xm:f>
              <xm:sqref>NDZ121</xm:sqref>
            </x14:sparkline>
            <x14:sparkline>
              <xm:f>CB_Lcr!$NEA121:$NEA121</xm:f>
              <xm:sqref>NEA121</xm:sqref>
            </x14:sparkline>
            <x14:sparkline>
              <xm:f>CB_Lcr!$NEB121:$NEB121</xm:f>
              <xm:sqref>NEB121</xm:sqref>
            </x14:sparkline>
            <x14:sparkline>
              <xm:f>CB_Lcr!$NEC121:$NEC121</xm:f>
              <xm:sqref>NEC121</xm:sqref>
            </x14:sparkline>
            <x14:sparkline>
              <xm:f>CB_Lcr!$NED121:$NED121</xm:f>
              <xm:sqref>NED121</xm:sqref>
            </x14:sparkline>
            <x14:sparkline>
              <xm:f>CB_Lcr!$NEE121:$NEE121</xm:f>
              <xm:sqref>NEE121</xm:sqref>
            </x14:sparkline>
            <x14:sparkline>
              <xm:f>CB_Lcr!$NEF121:$NEF121</xm:f>
              <xm:sqref>NEF121</xm:sqref>
            </x14:sparkline>
            <x14:sparkline>
              <xm:f>CB_Lcr!$NEG121:$NEG121</xm:f>
              <xm:sqref>NEG121</xm:sqref>
            </x14:sparkline>
            <x14:sparkline>
              <xm:f>CB_Lcr!$NEH121:$NEH121</xm:f>
              <xm:sqref>NEH121</xm:sqref>
            </x14:sparkline>
            <x14:sparkline>
              <xm:f>CB_Lcr!$NEI121:$NEI121</xm:f>
              <xm:sqref>NEI121</xm:sqref>
            </x14:sparkline>
            <x14:sparkline>
              <xm:f>CB_Lcr!$NEJ121:$NEJ121</xm:f>
              <xm:sqref>NEJ121</xm:sqref>
            </x14:sparkline>
            <x14:sparkline>
              <xm:f>CB_Lcr!$NEK121:$NEK121</xm:f>
              <xm:sqref>NEK121</xm:sqref>
            </x14:sparkline>
            <x14:sparkline>
              <xm:f>CB_Lcr!$NEL121:$NEL121</xm:f>
              <xm:sqref>NEL121</xm:sqref>
            </x14:sparkline>
            <x14:sparkline>
              <xm:f>CB_Lcr!$NEM121:$NEM121</xm:f>
              <xm:sqref>NEM121</xm:sqref>
            </x14:sparkline>
            <x14:sparkline>
              <xm:f>CB_Lcr!$NEN121:$NEN121</xm:f>
              <xm:sqref>NEN121</xm:sqref>
            </x14:sparkline>
            <x14:sparkline>
              <xm:f>CB_Lcr!$NEO121:$NEO121</xm:f>
              <xm:sqref>NEO121</xm:sqref>
            </x14:sparkline>
            <x14:sparkline>
              <xm:f>CB_Lcr!$NEP121:$NEP121</xm:f>
              <xm:sqref>NEP121</xm:sqref>
            </x14:sparkline>
            <x14:sparkline>
              <xm:f>CB_Lcr!$NEQ121:$NEQ121</xm:f>
              <xm:sqref>NEQ121</xm:sqref>
            </x14:sparkline>
            <x14:sparkline>
              <xm:f>CB_Lcr!$NER121:$NER121</xm:f>
              <xm:sqref>NER121</xm:sqref>
            </x14:sparkline>
            <x14:sparkline>
              <xm:f>CB_Lcr!$NES121:$NES121</xm:f>
              <xm:sqref>NES121</xm:sqref>
            </x14:sparkline>
            <x14:sparkline>
              <xm:f>CB_Lcr!$NET121:$NET121</xm:f>
              <xm:sqref>NET121</xm:sqref>
            </x14:sparkline>
            <x14:sparkline>
              <xm:f>CB_Lcr!$NEU121:$NEU121</xm:f>
              <xm:sqref>NEU121</xm:sqref>
            </x14:sparkline>
            <x14:sparkline>
              <xm:f>CB_Lcr!$NEV121:$NEV121</xm:f>
              <xm:sqref>NEV121</xm:sqref>
            </x14:sparkline>
            <x14:sparkline>
              <xm:f>CB_Lcr!$NEW121:$NEW121</xm:f>
              <xm:sqref>NEW121</xm:sqref>
            </x14:sparkline>
            <x14:sparkline>
              <xm:f>CB_Lcr!$NEX121:$NEX121</xm:f>
              <xm:sqref>NEX121</xm:sqref>
            </x14:sparkline>
            <x14:sparkline>
              <xm:f>CB_Lcr!$NEY121:$NEY121</xm:f>
              <xm:sqref>NEY121</xm:sqref>
            </x14:sparkline>
            <x14:sparkline>
              <xm:f>CB_Lcr!$NEZ121:$NEZ121</xm:f>
              <xm:sqref>NEZ121</xm:sqref>
            </x14:sparkline>
            <x14:sparkline>
              <xm:f>CB_Lcr!$NFA121:$NFA121</xm:f>
              <xm:sqref>NFA121</xm:sqref>
            </x14:sparkline>
            <x14:sparkline>
              <xm:f>CB_Lcr!$NFB121:$NFB121</xm:f>
              <xm:sqref>NFB121</xm:sqref>
            </x14:sparkline>
            <x14:sparkline>
              <xm:f>CB_Lcr!$NFC121:$NFC121</xm:f>
              <xm:sqref>NFC121</xm:sqref>
            </x14:sparkline>
            <x14:sparkline>
              <xm:f>CB_Lcr!$NFD121:$NFD121</xm:f>
              <xm:sqref>NFD121</xm:sqref>
            </x14:sparkline>
            <x14:sparkline>
              <xm:f>CB_Lcr!$NFE121:$NFE121</xm:f>
              <xm:sqref>NFE121</xm:sqref>
            </x14:sparkline>
            <x14:sparkline>
              <xm:f>CB_Lcr!$NFF121:$NFF121</xm:f>
              <xm:sqref>NFF121</xm:sqref>
            </x14:sparkline>
            <x14:sparkline>
              <xm:f>CB_Lcr!$NFG121:$NFG121</xm:f>
              <xm:sqref>NFG121</xm:sqref>
            </x14:sparkline>
            <x14:sparkline>
              <xm:f>CB_Lcr!$NFH121:$NFH121</xm:f>
              <xm:sqref>NFH121</xm:sqref>
            </x14:sparkline>
            <x14:sparkline>
              <xm:f>CB_Lcr!$NFI121:$NFI121</xm:f>
              <xm:sqref>NFI121</xm:sqref>
            </x14:sparkline>
            <x14:sparkline>
              <xm:f>CB_Lcr!$NFJ121:$NFJ121</xm:f>
              <xm:sqref>NFJ121</xm:sqref>
            </x14:sparkline>
            <x14:sparkline>
              <xm:f>CB_Lcr!$NFK121:$NFK121</xm:f>
              <xm:sqref>NFK121</xm:sqref>
            </x14:sparkline>
            <x14:sparkline>
              <xm:f>CB_Lcr!$NFL121:$NFL121</xm:f>
              <xm:sqref>NFL121</xm:sqref>
            </x14:sparkline>
            <x14:sparkline>
              <xm:f>CB_Lcr!$NFM121:$NFM121</xm:f>
              <xm:sqref>NFM121</xm:sqref>
            </x14:sparkline>
            <x14:sparkline>
              <xm:f>CB_Lcr!$NFN121:$NFN121</xm:f>
              <xm:sqref>NFN121</xm:sqref>
            </x14:sparkline>
            <x14:sparkline>
              <xm:f>CB_Lcr!$NFO121:$NFO121</xm:f>
              <xm:sqref>NFO121</xm:sqref>
            </x14:sparkline>
            <x14:sparkline>
              <xm:f>CB_Lcr!$NFP121:$NFP121</xm:f>
              <xm:sqref>NFP121</xm:sqref>
            </x14:sparkline>
            <x14:sparkline>
              <xm:f>CB_Lcr!$NFQ121:$NFQ121</xm:f>
              <xm:sqref>NFQ121</xm:sqref>
            </x14:sparkline>
            <x14:sparkline>
              <xm:f>CB_Lcr!$NFR121:$NFR121</xm:f>
              <xm:sqref>NFR121</xm:sqref>
            </x14:sparkline>
            <x14:sparkline>
              <xm:f>CB_Lcr!$NFS121:$NFS121</xm:f>
              <xm:sqref>NFS121</xm:sqref>
            </x14:sparkline>
            <x14:sparkline>
              <xm:f>CB_Lcr!$NFT121:$NFT121</xm:f>
              <xm:sqref>NFT121</xm:sqref>
            </x14:sparkline>
            <x14:sparkline>
              <xm:f>CB_Lcr!$NFU121:$NFU121</xm:f>
              <xm:sqref>NFU121</xm:sqref>
            </x14:sparkline>
            <x14:sparkline>
              <xm:f>CB_Lcr!$NFV121:$NFV121</xm:f>
              <xm:sqref>NFV121</xm:sqref>
            </x14:sparkline>
            <x14:sparkline>
              <xm:f>CB_Lcr!$NFW121:$NFW121</xm:f>
              <xm:sqref>NFW121</xm:sqref>
            </x14:sparkline>
            <x14:sparkline>
              <xm:f>CB_Lcr!$NFX121:$NFX121</xm:f>
              <xm:sqref>NFX121</xm:sqref>
            </x14:sparkline>
            <x14:sparkline>
              <xm:f>CB_Lcr!$NFY121:$NFY121</xm:f>
              <xm:sqref>NFY121</xm:sqref>
            </x14:sparkline>
            <x14:sparkline>
              <xm:f>CB_Lcr!$NFZ121:$NFZ121</xm:f>
              <xm:sqref>NFZ121</xm:sqref>
            </x14:sparkline>
            <x14:sparkline>
              <xm:f>CB_Lcr!$NGA121:$NGA121</xm:f>
              <xm:sqref>NGA121</xm:sqref>
            </x14:sparkline>
            <x14:sparkline>
              <xm:f>CB_Lcr!$NGB121:$NGB121</xm:f>
              <xm:sqref>NGB121</xm:sqref>
            </x14:sparkline>
            <x14:sparkline>
              <xm:f>CB_Lcr!$NGC121:$NGC121</xm:f>
              <xm:sqref>NGC121</xm:sqref>
            </x14:sparkline>
            <x14:sparkline>
              <xm:f>CB_Lcr!$NGD121:$NGD121</xm:f>
              <xm:sqref>NGD121</xm:sqref>
            </x14:sparkline>
            <x14:sparkline>
              <xm:f>CB_Lcr!$NGE121:$NGE121</xm:f>
              <xm:sqref>NGE121</xm:sqref>
            </x14:sparkline>
            <x14:sparkline>
              <xm:f>CB_Lcr!$NGF121:$NGF121</xm:f>
              <xm:sqref>NGF121</xm:sqref>
            </x14:sparkline>
            <x14:sparkline>
              <xm:f>CB_Lcr!$NGG121:$NGG121</xm:f>
              <xm:sqref>NGG121</xm:sqref>
            </x14:sparkline>
            <x14:sparkline>
              <xm:f>CB_Lcr!$NGH121:$NGH121</xm:f>
              <xm:sqref>NGH121</xm:sqref>
            </x14:sparkline>
            <x14:sparkline>
              <xm:f>CB_Lcr!$NGI121:$NGI121</xm:f>
              <xm:sqref>NGI121</xm:sqref>
            </x14:sparkline>
            <x14:sparkline>
              <xm:f>CB_Lcr!$NGJ121:$NGJ121</xm:f>
              <xm:sqref>NGJ121</xm:sqref>
            </x14:sparkline>
            <x14:sparkline>
              <xm:f>CB_Lcr!$NGK121:$NGK121</xm:f>
              <xm:sqref>NGK121</xm:sqref>
            </x14:sparkline>
            <x14:sparkline>
              <xm:f>CB_Lcr!$NGL121:$NGL121</xm:f>
              <xm:sqref>NGL121</xm:sqref>
            </x14:sparkline>
            <x14:sparkline>
              <xm:f>CB_Lcr!$NGM121:$NGM121</xm:f>
              <xm:sqref>NGM121</xm:sqref>
            </x14:sparkline>
            <x14:sparkline>
              <xm:f>CB_Lcr!$NGN121:$NGN121</xm:f>
              <xm:sqref>NGN121</xm:sqref>
            </x14:sparkline>
            <x14:sparkline>
              <xm:f>CB_Lcr!$NGO121:$NGO121</xm:f>
              <xm:sqref>NGO121</xm:sqref>
            </x14:sparkline>
            <x14:sparkline>
              <xm:f>CB_Lcr!$NGP121:$NGP121</xm:f>
              <xm:sqref>NGP121</xm:sqref>
            </x14:sparkline>
            <x14:sparkline>
              <xm:f>CB_Lcr!$NGQ121:$NGQ121</xm:f>
              <xm:sqref>NGQ121</xm:sqref>
            </x14:sparkline>
            <x14:sparkline>
              <xm:f>CB_Lcr!$NGR121:$NGR121</xm:f>
              <xm:sqref>NGR121</xm:sqref>
            </x14:sparkline>
            <x14:sparkline>
              <xm:f>CB_Lcr!$NGS121:$NGS121</xm:f>
              <xm:sqref>NGS121</xm:sqref>
            </x14:sparkline>
            <x14:sparkline>
              <xm:f>CB_Lcr!$NGT121:$NGT121</xm:f>
              <xm:sqref>NGT121</xm:sqref>
            </x14:sparkline>
            <x14:sparkline>
              <xm:f>CB_Lcr!$NGU121:$NGU121</xm:f>
              <xm:sqref>NGU121</xm:sqref>
            </x14:sparkline>
            <x14:sparkline>
              <xm:f>CB_Lcr!$NGV121:$NGV121</xm:f>
              <xm:sqref>NGV121</xm:sqref>
            </x14:sparkline>
            <x14:sparkline>
              <xm:f>CB_Lcr!$NGW121:$NGW121</xm:f>
              <xm:sqref>NGW121</xm:sqref>
            </x14:sparkline>
            <x14:sparkline>
              <xm:f>CB_Lcr!$NGX121:$NGX121</xm:f>
              <xm:sqref>NGX121</xm:sqref>
            </x14:sparkline>
            <x14:sparkline>
              <xm:f>CB_Lcr!$NGY121:$NGY121</xm:f>
              <xm:sqref>NGY121</xm:sqref>
            </x14:sparkline>
            <x14:sparkline>
              <xm:f>CB_Lcr!$NGZ121:$NGZ121</xm:f>
              <xm:sqref>NGZ121</xm:sqref>
            </x14:sparkline>
            <x14:sparkline>
              <xm:f>CB_Lcr!$NHA121:$NHA121</xm:f>
              <xm:sqref>NHA121</xm:sqref>
            </x14:sparkline>
            <x14:sparkline>
              <xm:f>CB_Lcr!$NHB121:$NHB121</xm:f>
              <xm:sqref>NHB121</xm:sqref>
            </x14:sparkline>
            <x14:sparkline>
              <xm:f>CB_Lcr!$NHC121:$NHC121</xm:f>
              <xm:sqref>NHC121</xm:sqref>
            </x14:sparkline>
            <x14:sparkline>
              <xm:f>CB_Lcr!$NHD121:$NHD121</xm:f>
              <xm:sqref>NHD121</xm:sqref>
            </x14:sparkline>
            <x14:sparkline>
              <xm:f>CB_Lcr!$NHE121:$NHE121</xm:f>
              <xm:sqref>NHE121</xm:sqref>
            </x14:sparkline>
            <x14:sparkline>
              <xm:f>CB_Lcr!$NHF121:$NHF121</xm:f>
              <xm:sqref>NHF121</xm:sqref>
            </x14:sparkline>
            <x14:sparkline>
              <xm:f>CB_Lcr!$NHG121:$NHG121</xm:f>
              <xm:sqref>NHG121</xm:sqref>
            </x14:sparkline>
            <x14:sparkline>
              <xm:f>CB_Lcr!$NHH121:$NHH121</xm:f>
              <xm:sqref>NHH121</xm:sqref>
            </x14:sparkline>
            <x14:sparkline>
              <xm:f>CB_Lcr!$NHI121:$NHI121</xm:f>
              <xm:sqref>NHI121</xm:sqref>
            </x14:sparkline>
            <x14:sparkline>
              <xm:f>CB_Lcr!$NHJ121:$NHJ121</xm:f>
              <xm:sqref>NHJ121</xm:sqref>
            </x14:sparkline>
            <x14:sparkline>
              <xm:f>CB_Lcr!$NHK121:$NHK121</xm:f>
              <xm:sqref>NHK121</xm:sqref>
            </x14:sparkline>
            <x14:sparkline>
              <xm:f>CB_Lcr!$NHL121:$NHL121</xm:f>
              <xm:sqref>NHL121</xm:sqref>
            </x14:sparkline>
            <x14:sparkline>
              <xm:f>CB_Lcr!$NHM121:$NHM121</xm:f>
              <xm:sqref>NHM121</xm:sqref>
            </x14:sparkline>
            <x14:sparkline>
              <xm:f>CB_Lcr!$NHN121:$NHN121</xm:f>
              <xm:sqref>NHN121</xm:sqref>
            </x14:sparkline>
            <x14:sparkline>
              <xm:f>CB_Lcr!$NHO121:$NHO121</xm:f>
              <xm:sqref>NHO121</xm:sqref>
            </x14:sparkline>
            <x14:sparkline>
              <xm:f>CB_Lcr!$NHP121:$NHP121</xm:f>
              <xm:sqref>NHP121</xm:sqref>
            </x14:sparkline>
            <x14:sparkline>
              <xm:f>CB_Lcr!$NHQ121:$NHQ121</xm:f>
              <xm:sqref>NHQ121</xm:sqref>
            </x14:sparkline>
            <x14:sparkline>
              <xm:f>CB_Lcr!$NHR121:$NHR121</xm:f>
              <xm:sqref>NHR121</xm:sqref>
            </x14:sparkline>
            <x14:sparkline>
              <xm:f>CB_Lcr!$NHS121:$NHS121</xm:f>
              <xm:sqref>NHS121</xm:sqref>
            </x14:sparkline>
            <x14:sparkline>
              <xm:f>CB_Lcr!$NHT121:$NHT121</xm:f>
              <xm:sqref>NHT121</xm:sqref>
            </x14:sparkline>
            <x14:sparkline>
              <xm:f>CB_Lcr!$NHU121:$NHU121</xm:f>
              <xm:sqref>NHU121</xm:sqref>
            </x14:sparkline>
            <x14:sparkline>
              <xm:f>CB_Lcr!$NHV121:$NHV121</xm:f>
              <xm:sqref>NHV121</xm:sqref>
            </x14:sparkline>
            <x14:sparkline>
              <xm:f>CB_Lcr!$NHW121:$NHW121</xm:f>
              <xm:sqref>NHW121</xm:sqref>
            </x14:sparkline>
            <x14:sparkline>
              <xm:f>CB_Lcr!$NHX121:$NHX121</xm:f>
              <xm:sqref>NHX121</xm:sqref>
            </x14:sparkline>
            <x14:sparkline>
              <xm:f>CB_Lcr!$NHY121:$NHY121</xm:f>
              <xm:sqref>NHY121</xm:sqref>
            </x14:sparkline>
            <x14:sparkline>
              <xm:f>CB_Lcr!$NHZ121:$NHZ121</xm:f>
              <xm:sqref>NHZ121</xm:sqref>
            </x14:sparkline>
            <x14:sparkline>
              <xm:f>CB_Lcr!$NIA121:$NIA121</xm:f>
              <xm:sqref>NIA121</xm:sqref>
            </x14:sparkline>
            <x14:sparkline>
              <xm:f>CB_Lcr!$NIB121:$NIB121</xm:f>
              <xm:sqref>NIB121</xm:sqref>
            </x14:sparkline>
            <x14:sparkline>
              <xm:f>CB_Lcr!$NIC121:$NIC121</xm:f>
              <xm:sqref>NIC121</xm:sqref>
            </x14:sparkline>
            <x14:sparkline>
              <xm:f>CB_Lcr!$NID121:$NID121</xm:f>
              <xm:sqref>NID121</xm:sqref>
            </x14:sparkline>
            <x14:sparkline>
              <xm:f>CB_Lcr!$NIE121:$NIE121</xm:f>
              <xm:sqref>NIE121</xm:sqref>
            </x14:sparkline>
            <x14:sparkline>
              <xm:f>CB_Lcr!$NIF121:$NIF121</xm:f>
              <xm:sqref>NIF121</xm:sqref>
            </x14:sparkline>
            <x14:sparkline>
              <xm:f>CB_Lcr!$NIG121:$NIG121</xm:f>
              <xm:sqref>NIG121</xm:sqref>
            </x14:sparkline>
            <x14:sparkline>
              <xm:f>CB_Lcr!$NIH121:$NIH121</xm:f>
              <xm:sqref>NIH121</xm:sqref>
            </x14:sparkline>
            <x14:sparkline>
              <xm:f>CB_Lcr!$NII121:$NII121</xm:f>
              <xm:sqref>NII121</xm:sqref>
            </x14:sparkline>
            <x14:sparkline>
              <xm:f>CB_Lcr!$NIJ121:$NIJ121</xm:f>
              <xm:sqref>NIJ121</xm:sqref>
            </x14:sparkline>
            <x14:sparkline>
              <xm:f>CB_Lcr!$NIK121:$NIK121</xm:f>
              <xm:sqref>NIK121</xm:sqref>
            </x14:sparkline>
            <x14:sparkline>
              <xm:f>CB_Lcr!$NIL121:$NIL121</xm:f>
              <xm:sqref>NIL121</xm:sqref>
            </x14:sparkline>
            <x14:sparkline>
              <xm:f>CB_Lcr!$NIM121:$NIM121</xm:f>
              <xm:sqref>NIM121</xm:sqref>
            </x14:sparkline>
            <x14:sparkline>
              <xm:f>CB_Lcr!$NIN121:$NIN121</xm:f>
              <xm:sqref>NIN121</xm:sqref>
            </x14:sparkline>
            <x14:sparkline>
              <xm:f>CB_Lcr!$NIO121:$NIO121</xm:f>
              <xm:sqref>NIO121</xm:sqref>
            </x14:sparkline>
            <x14:sparkline>
              <xm:f>CB_Lcr!$NIP121:$NIP121</xm:f>
              <xm:sqref>NIP121</xm:sqref>
            </x14:sparkline>
            <x14:sparkline>
              <xm:f>CB_Lcr!$NIQ121:$NIQ121</xm:f>
              <xm:sqref>NIQ121</xm:sqref>
            </x14:sparkline>
            <x14:sparkline>
              <xm:f>CB_Lcr!$NIR121:$NIR121</xm:f>
              <xm:sqref>NIR121</xm:sqref>
            </x14:sparkline>
            <x14:sparkline>
              <xm:f>CB_Lcr!$NIS121:$NIS121</xm:f>
              <xm:sqref>NIS121</xm:sqref>
            </x14:sparkline>
            <x14:sparkline>
              <xm:f>CB_Lcr!$NIT121:$NIT121</xm:f>
              <xm:sqref>NIT121</xm:sqref>
            </x14:sparkline>
            <x14:sparkline>
              <xm:f>CB_Lcr!$NIU121:$NIU121</xm:f>
              <xm:sqref>NIU121</xm:sqref>
            </x14:sparkline>
            <x14:sparkline>
              <xm:f>CB_Lcr!$NIV121:$NIV121</xm:f>
              <xm:sqref>NIV121</xm:sqref>
            </x14:sparkline>
            <x14:sparkline>
              <xm:f>CB_Lcr!$NIW121:$NIW121</xm:f>
              <xm:sqref>NIW121</xm:sqref>
            </x14:sparkline>
            <x14:sparkline>
              <xm:f>CB_Lcr!$NIX121:$NIX121</xm:f>
              <xm:sqref>NIX121</xm:sqref>
            </x14:sparkline>
            <x14:sparkline>
              <xm:f>CB_Lcr!$NIY121:$NIY121</xm:f>
              <xm:sqref>NIY121</xm:sqref>
            </x14:sparkline>
            <x14:sparkline>
              <xm:f>CB_Lcr!$NIZ121:$NIZ121</xm:f>
              <xm:sqref>NIZ121</xm:sqref>
            </x14:sparkline>
            <x14:sparkline>
              <xm:f>CB_Lcr!$NJA121:$NJA121</xm:f>
              <xm:sqref>NJA121</xm:sqref>
            </x14:sparkline>
            <x14:sparkline>
              <xm:f>CB_Lcr!$NJB121:$NJB121</xm:f>
              <xm:sqref>NJB121</xm:sqref>
            </x14:sparkline>
            <x14:sparkline>
              <xm:f>CB_Lcr!$NJC121:$NJC121</xm:f>
              <xm:sqref>NJC121</xm:sqref>
            </x14:sparkline>
            <x14:sparkline>
              <xm:f>CB_Lcr!$NJD121:$NJD121</xm:f>
              <xm:sqref>NJD121</xm:sqref>
            </x14:sparkline>
            <x14:sparkline>
              <xm:f>CB_Lcr!$NJE121:$NJE121</xm:f>
              <xm:sqref>NJE121</xm:sqref>
            </x14:sparkline>
            <x14:sparkline>
              <xm:f>CB_Lcr!$NJF121:$NJF121</xm:f>
              <xm:sqref>NJF121</xm:sqref>
            </x14:sparkline>
            <x14:sparkline>
              <xm:f>CB_Lcr!$NJG121:$NJG121</xm:f>
              <xm:sqref>NJG121</xm:sqref>
            </x14:sparkline>
            <x14:sparkline>
              <xm:f>CB_Lcr!$NJH121:$NJH121</xm:f>
              <xm:sqref>NJH121</xm:sqref>
            </x14:sparkline>
            <x14:sparkline>
              <xm:f>CB_Lcr!$NJI121:$NJI121</xm:f>
              <xm:sqref>NJI121</xm:sqref>
            </x14:sparkline>
            <x14:sparkline>
              <xm:f>CB_Lcr!$NJJ121:$NJJ121</xm:f>
              <xm:sqref>NJJ121</xm:sqref>
            </x14:sparkline>
            <x14:sparkline>
              <xm:f>CB_Lcr!$NJK121:$NJK121</xm:f>
              <xm:sqref>NJK121</xm:sqref>
            </x14:sparkline>
            <x14:sparkline>
              <xm:f>CB_Lcr!$NJL121:$NJL121</xm:f>
              <xm:sqref>NJL121</xm:sqref>
            </x14:sparkline>
            <x14:sparkline>
              <xm:f>CB_Lcr!$NJM121:$NJM121</xm:f>
              <xm:sqref>NJM121</xm:sqref>
            </x14:sparkline>
            <x14:sparkline>
              <xm:f>CB_Lcr!$NJN121:$NJN121</xm:f>
              <xm:sqref>NJN121</xm:sqref>
            </x14:sparkline>
            <x14:sparkline>
              <xm:f>CB_Lcr!$NJO121:$NJO121</xm:f>
              <xm:sqref>NJO121</xm:sqref>
            </x14:sparkline>
            <x14:sparkline>
              <xm:f>CB_Lcr!$NJP121:$NJP121</xm:f>
              <xm:sqref>NJP121</xm:sqref>
            </x14:sparkline>
            <x14:sparkline>
              <xm:f>CB_Lcr!$NJQ121:$NJQ121</xm:f>
              <xm:sqref>NJQ121</xm:sqref>
            </x14:sparkline>
            <x14:sparkline>
              <xm:f>CB_Lcr!$NJR121:$NJR121</xm:f>
              <xm:sqref>NJR121</xm:sqref>
            </x14:sparkline>
            <x14:sparkline>
              <xm:f>CB_Lcr!$NJS121:$NJS121</xm:f>
              <xm:sqref>NJS121</xm:sqref>
            </x14:sparkline>
            <x14:sparkline>
              <xm:f>CB_Lcr!$NJT121:$NJT121</xm:f>
              <xm:sqref>NJT121</xm:sqref>
            </x14:sparkline>
            <x14:sparkline>
              <xm:f>CB_Lcr!$NJU121:$NJU121</xm:f>
              <xm:sqref>NJU121</xm:sqref>
            </x14:sparkline>
            <x14:sparkline>
              <xm:f>CB_Lcr!$NJV121:$NJV121</xm:f>
              <xm:sqref>NJV121</xm:sqref>
            </x14:sparkline>
            <x14:sparkline>
              <xm:f>CB_Lcr!$NJW121:$NJW121</xm:f>
              <xm:sqref>NJW121</xm:sqref>
            </x14:sparkline>
            <x14:sparkline>
              <xm:f>CB_Lcr!$NJX121:$NJX121</xm:f>
              <xm:sqref>NJX121</xm:sqref>
            </x14:sparkline>
            <x14:sparkline>
              <xm:f>CB_Lcr!$NJY121:$NJY121</xm:f>
              <xm:sqref>NJY121</xm:sqref>
            </x14:sparkline>
            <x14:sparkline>
              <xm:f>CB_Lcr!$NJZ121:$NJZ121</xm:f>
              <xm:sqref>NJZ121</xm:sqref>
            </x14:sparkline>
            <x14:sparkline>
              <xm:f>CB_Lcr!$NKA121:$NKA121</xm:f>
              <xm:sqref>NKA121</xm:sqref>
            </x14:sparkline>
            <x14:sparkline>
              <xm:f>CB_Lcr!$NKB121:$NKB121</xm:f>
              <xm:sqref>NKB121</xm:sqref>
            </x14:sparkline>
            <x14:sparkline>
              <xm:f>CB_Lcr!$NKC121:$NKC121</xm:f>
              <xm:sqref>NKC121</xm:sqref>
            </x14:sparkline>
            <x14:sparkline>
              <xm:f>CB_Lcr!$NKD121:$NKD121</xm:f>
              <xm:sqref>NKD121</xm:sqref>
            </x14:sparkline>
            <x14:sparkline>
              <xm:f>CB_Lcr!$NKE121:$NKE121</xm:f>
              <xm:sqref>NKE121</xm:sqref>
            </x14:sparkline>
            <x14:sparkline>
              <xm:f>CB_Lcr!$NKF121:$NKF121</xm:f>
              <xm:sqref>NKF121</xm:sqref>
            </x14:sparkline>
            <x14:sparkline>
              <xm:f>CB_Lcr!$NKG121:$NKG121</xm:f>
              <xm:sqref>NKG121</xm:sqref>
            </x14:sparkline>
            <x14:sparkline>
              <xm:f>CB_Lcr!$NKH121:$NKH121</xm:f>
              <xm:sqref>NKH121</xm:sqref>
            </x14:sparkline>
            <x14:sparkline>
              <xm:f>CB_Lcr!$NKI121:$NKI121</xm:f>
              <xm:sqref>NKI121</xm:sqref>
            </x14:sparkline>
            <x14:sparkline>
              <xm:f>CB_Lcr!$NKJ121:$NKJ121</xm:f>
              <xm:sqref>NKJ121</xm:sqref>
            </x14:sparkline>
            <x14:sparkline>
              <xm:f>CB_Lcr!$NKK121:$NKK121</xm:f>
              <xm:sqref>NKK121</xm:sqref>
            </x14:sparkline>
            <x14:sparkline>
              <xm:f>CB_Lcr!$NKL121:$NKL121</xm:f>
              <xm:sqref>NKL121</xm:sqref>
            </x14:sparkline>
            <x14:sparkline>
              <xm:f>CB_Lcr!$NKM121:$NKM121</xm:f>
              <xm:sqref>NKM121</xm:sqref>
            </x14:sparkline>
            <x14:sparkline>
              <xm:f>CB_Lcr!$NKN121:$NKN121</xm:f>
              <xm:sqref>NKN121</xm:sqref>
            </x14:sparkline>
            <x14:sparkline>
              <xm:f>CB_Lcr!$NKO121:$NKO121</xm:f>
              <xm:sqref>NKO121</xm:sqref>
            </x14:sparkline>
            <x14:sparkline>
              <xm:f>CB_Lcr!$NKP121:$NKP121</xm:f>
              <xm:sqref>NKP121</xm:sqref>
            </x14:sparkline>
            <x14:sparkline>
              <xm:f>CB_Lcr!$NKQ121:$NKQ121</xm:f>
              <xm:sqref>NKQ121</xm:sqref>
            </x14:sparkline>
            <x14:sparkline>
              <xm:f>CB_Lcr!$NKR121:$NKR121</xm:f>
              <xm:sqref>NKR121</xm:sqref>
            </x14:sparkline>
            <x14:sparkline>
              <xm:f>CB_Lcr!$NKS121:$NKS121</xm:f>
              <xm:sqref>NKS121</xm:sqref>
            </x14:sparkline>
            <x14:sparkline>
              <xm:f>CB_Lcr!$NKT121:$NKT121</xm:f>
              <xm:sqref>NKT121</xm:sqref>
            </x14:sparkline>
            <x14:sparkline>
              <xm:f>CB_Lcr!$NKU121:$NKU121</xm:f>
              <xm:sqref>NKU121</xm:sqref>
            </x14:sparkline>
            <x14:sparkline>
              <xm:f>CB_Lcr!$NKV121:$NKV121</xm:f>
              <xm:sqref>NKV121</xm:sqref>
            </x14:sparkline>
            <x14:sparkline>
              <xm:f>CB_Lcr!$NKW121:$NKW121</xm:f>
              <xm:sqref>NKW121</xm:sqref>
            </x14:sparkline>
            <x14:sparkline>
              <xm:f>CB_Lcr!$NKX121:$NKX121</xm:f>
              <xm:sqref>NKX121</xm:sqref>
            </x14:sparkline>
            <x14:sparkline>
              <xm:f>CB_Lcr!$NKY121:$NKY121</xm:f>
              <xm:sqref>NKY121</xm:sqref>
            </x14:sparkline>
            <x14:sparkline>
              <xm:f>CB_Lcr!$NKZ121:$NKZ121</xm:f>
              <xm:sqref>NKZ121</xm:sqref>
            </x14:sparkline>
            <x14:sparkline>
              <xm:f>CB_Lcr!$NLA121:$NLA121</xm:f>
              <xm:sqref>NLA121</xm:sqref>
            </x14:sparkline>
            <x14:sparkline>
              <xm:f>CB_Lcr!$NLB121:$NLB121</xm:f>
              <xm:sqref>NLB121</xm:sqref>
            </x14:sparkline>
            <x14:sparkline>
              <xm:f>CB_Lcr!$NLC121:$NLC121</xm:f>
              <xm:sqref>NLC121</xm:sqref>
            </x14:sparkline>
            <x14:sparkline>
              <xm:f>CB_Lcr!$NLD121:$NLD121</xm:f>
              <xm:sqref>NLD121</xm:sqref>
            </x14:sparkline>
            <x14:sparkline>
              <xm:f>CB_Lcr!$NLE121:$NLE121</xm:f>
              <xm:sqref>NLE121</xm:sqref>
            </x14:sparkline>
            <x14:sparkline>
              <xm:f>CB_Lcr!$NLF121:$NLF121</xm:f>
              <xm:sqref>NLF121</xm:sqref>
            </x14:sparkline>
            <x14:sparkline>
              <xm:f>CB_Lcr!$NLG121:$NLG121</xm:f>
              <xm:sqref>NLG121</xm:sqref>
            </x14:sparkline>
            <x14:sparkline>
              <xm:f>CB_Lcr!$NLH121:$NLH121</xm:f>
              <xm:sqref>NLH121</xm:sqref>
            </x14:sparkline>
            <x14:sparkline>
              <xm:f>CB_Lcr!$NLI121:$NLI121</xm:f>
              <xm:sqref>NLI121</xm:sqref>
            </x14:sparkline>
            <x14:sparkline>
              <xm:f>CB_Lcr!$NLJ121:$NLJ121</xm:f>
              <xm:sqref>NLJ121</xm:sqref>
            </x14:sparkline>
            <x14:sparkline>
              <xm:f>CB_Lcr!$NLK121:$NLK121</xm:f>
              <xm:sqref>NLK121</xm:sqref>
            </x14:sparkline>
            <x14:sparkline>
              <xm:f>CB_Lcr!$NLL121:$NLL121</xm:f>
              <xm:sqref>NLL121</xm:sqref>
            </x14:sparkline>
            <x14:sparkline>
              <xm:f>CB_Lcr!$NLM121:$NLM121</xm:f>
              <xm:sqref>NLM121</xm:sqref>
            </x14:sparkline>
            <x14:sparkline>
              <xm:f>CB_Lcr!$NLN121:$NLN121</xm:f>
              <xm:sqref>NLN121</xm:sqref>
            </x14:sparkline>
            <x14:sparkline>
              <xm:f>CB_Lcr!$NLO121:$NLO121</xm:f>
              <xm:sqref>NLO121</xm:sqref>
            </x14:sparkline>
            <x14:sparkline>
              <xm:f>CB_Lcr!$NLP121:$NLP121</xm:f>
              <xm:sqref>NLP121</xm:sqref>
            </x14:sparkline>
            <x14:sparkline>
              <xm:f>CB_Lcr!$NLQ121:$NLQ121</xm:f>
              <xm:sqref>NLQ121</xm:sqref>
            </x14:sparkline>
            <x14:sparkline>
              <xm:f>CB_Lcr!$NLR121:$NLR121</xm:f>
              <xm:sqref>NLR121</xm:sqref>
            </x14:sparkline>
            <x14:sparkline>
              <xm:f>CB_Lcr!$NLS121:$NLS121</xm:f>
              <xm:sqref>NLS121</xm:sqref>
            </x14:sparkline>
            <x14:sparkline>
              <xm:f>CB_Lcr!$NLT121:$NLT121</xm:f>
              <xm:sqref>NLT121</xm:sqref>
            </x14:sparkline>
            <x14:sparkline>
              <xm:f>CB_Lcr!$NLU121:$NLU121</xm:f>
              <xm:sqref>NLU121</xm:sqref>
            </x14:sparkline>
            <x14:sparkline>
              <xm:f>CB_Lcr!$NLV121:$NLV121</xm:f>
              <xm:sqref>NLV121</xm:sqref>
            </x14:sparkline>
            <x14:sparkline>
              <xm:f>CB_Lcr!$NLW121:$NLW121</xm:f>
              <xm:sqref>NLW121</xm:sqref>
            </x14:sparkline>
            <x14:sparkline>
              <xm:f>CB_Lcr!$NLX121:$NLX121</xm:f>
              <xm:sqref>NLX121</xm:sqref>
            </x14:sparkline>
            <x14:sparkline>
              <xm:f>CB_Lcr!$NLY121:$NLY121</xm:f>
              <xm:sqref>NLY121</xm:sqref>
            </x14:sparkline>
            <x14:sparkline>
              <xm:f>CB_Lcr!$NLZ121:$NLZ121</xm:f>
              <xm:sqref>NLZ121</xm:sqref>
            </x14:sparkline>
            <x14:sparkline>
              <xm:f>CB_Lcr!$NMA121:$NMA121</xm:f>
              <xm:sqref>NMA121</xm:sqref>
            </x14:sparkline>
            <x14:sparkline>
              <xm:f>CB_Lcr!$NMB121:$NMB121</xm:f>
              <xm:sqref>NMB121</xm:sqref>
            </x14:sparkline>
            <x14:sparkline>
              <xm:f>CB_Lcr!$NMC121:$NMC121</xm:f>
              <xm:sqref>NMC121</xm:sqref>
            </x14:sparkline>
            <x14:sparkline>
              <xm:f>CB_Lcr!$NMD121:$NMD121</xm:f>
              <xm:sqref>NMD121</xm:sqref>
            </x14:sparkline>
            <x14:sparkline>
              <xm:f>CB_Lcr!$NME121:$NME121</xm:f>
              <xm:sqref>NME121</xm:sqref>
            </x14:sparkline>
            <x14:sparkline>
              <xm:f>CB_Lcr!$NMF121:$NMF121</xm:f>
              <xm:sqref>NMF121</xm:sqref>
            </x14:sparkline>
            <x14:sparkline>
              <xm:f>CB_Lcr!$NMG121:$NMG121</xm:f>
              <xm:sqref>NMG121</xm:sqref>
            </x14:sparkline>
            <x14:sparkline>
              <xm:f>CB_Lcr!$NMH121:$NMH121</xm:f>
              <xm:sqref>NMH121</xm:sqref>
            </x14:sparkline>
            <x14:sparkline>
              <xm:f>CB_Lcr!$NMI121:$NMI121</xm:f>
              <xm:sqref>NMI121</xm:sqref>
            </x14:sparkline>
            <x14:sparkline>
              <xm:f>CB_Lcr!$NMJ121:$NMJ121</xm:f>
              <xm:sqref>NMJ121</xm:sqref>
            </x14:sparkline>
            <x14:sparkline>
              <xm:f>CB_Lcr!$NMK121:$NMK121</xm:f>
              <xm:sqref>NMK121</xm:sqref>
            </x14:sparkline>
            <x14:sparkline>
              <xm:f>CB_Lcr!$NML121:$NML121</xm:f>
              <xm:sqref>NML121</xm:sqref>
            </x14:sparkline>
            <x14:sparkline>
              <xm:f>CB_Lcr!$NMM121:$NMM121</xm:f>
              <xm:sqref>NMM121</xm:sqref>
            </x14:sparkline>
            <x14:sparkline>
              <xm:f>CB_Lcr!$NMN121:$NMN121</xm:f>
              <xm:sqref>NMN121</xm:sqref>
            </x14:sparkline>
            <x14:sparkline>
              <xm:f>CB_Lcr!$NMO121:$NMO121</xm:f>
              <xm:sqref>NMO121</xm:sqref>
            </x14:sparkline>
            <x14:sparkline>
              <xm:f>CB_Lcr!$NMP121:$NMP121</xm:f>
              <xm:sqref>NMP121</xm:sqref>
            </x14:sparkline>
            <x14:sparkline>
              <xm:f>CB_Lcr!$NMQ121:$NMQ121</xm:f>
              <xm:sqref>NMQ121</xm:sqref>
            </x14:sparkline>
            <x14:sparkline>
              <xm:f>CB_Lcr!$NMR121:$NMR121</xm:f>
              <xm:sqref>NMR121</xm:sqref>
            </x14:sparkline>
            <x14:sparkline>
              <xm:f>CB_Lcr!$NMS121:$NMS121</xm:f>
              <xm:sqref>NMS121</xm:sqref>
            </x14:sparkline>
            <x14:sparkline>
              <xm:f>CB_Lcr!$NMT121:$NMT121</xm:f>
              <xm:sqref>NMT121</xm:sqref>
            </x14:sparkline>
            <x14:sparkline>
              <xm:f>CB_Lcr!$NMU121:$NMU121</xm:f>
              <xm:sqref>NMU121</xm:sqref>
            </x14:sparkline>
            <x14:sparkline>
              <xm:f>CB_Lcr!$NMV121:$NMV121</xm:f>
              <xm:sqref>NMV121</xm:sqref>
            </x14:sparkline>
            <x14:sparkline>
              <xm:f>CB_Lcr!$NMW121:$NMW121</xm:f>
              <xm:sqref>NMW121</xm:sqref>
            </x14:sparkline>
            <x14:sparkline>
              <xm:f>CB_Lcr!$NMX121:$NMX121</xm:f>
              <xm:sqref>NMX121</xm:sqref>
            </x14:sparkline>
            <x14:sparkline>
              <xm:f>CB_Lcr!$NMY121:$NMY121</xm:f>
              <xm:sqref>NMY121</xm:sqref>
            </x14:sparkline>
            <x14:sparkline>
              <xm:f>CB_Lcr!$NMZ121:$NMZ121</xm:f>
              <xm:sqref>NMZ121</xm:sqref>
            </x14:sparkline>
            <x14:sparkline>
              <xm:f>CB_Lcr!$NNA121:$NNA121</xm:f>
              <xm:sqref>NNA121</xm:sqref>
            </x14:sparkline>
            <x14:sparkline>
              <xm:f>CB_Lcr!$NNB121:$NNB121</xm:f>
              <xm:sqref>NNB121</xm:sqref>
            </x14:sparkline>
            <x14:sparkline>
              <xm:f>CB_Lcr!$NNC121:$NNC121</xm:f>
              <xm:sqref>NNC121</xm:sqref>
            </x14:sparkline>
            <x14:sparkline>
              <xm:f>CB_Lcr!$NND121:$NND121</xm:f>
              <xm:sqref>NND121</xm:sqref>
            </x14:sparkline>
            <x14:sparkline>
              <xm:f>CB_Lcr!$NNE121:$NNE121</xm:f>
              <xm:sqref>NNE121</xm:sqref>
            </x14:sparkline>
            <x14:sparkline>
              <xm:f>CB_Lcr!$NNF121:$NNF121</xm:f>
              <xm:sqref>NNF121</xm:sqref>
            </x14:sparkline>
            <x14:sparkline>
              <xm:f>CB_Lcr!$NNG121:$NNG121</xm:f>
              <xm:sqref>NNG121</xm:sqref>
            </x14:sparkline>
            <x14:sparkline>
              <xm:f>CB_Lcr!$NNH121:$NNH121</xm:f>
              <xm:sqref>NNH121</xm:sqref>
            </x14:sparkline>
            <x14:sparkline>
              <xm:f>CB_Lcr!$NNI121:$NNI121</xm:f>
              <xm:sqref>NNI121</xm:sqref>
            </x14:sparkline>
            <x14:sparkline>
              <xm:f>CB_Lcr!$NNJ121:$NNJ121</xm:f>
              <xm:sqref>NNJ121</xm:sqref>
            </x14:sparkline>
            <x14:sparkline>
              <xm:f>CB_Lcr!$NNK121:$NNK121</xm:f>
              <xm:sqref>NNK121</xm:sqref>
            </x14:sparkline>
            <x14:sparkline>
              <xm:f>CB_Lcr!$NNL121:$NNL121</xm:f>
              <xm:sqref>NNL121</xm:sqref>
            </x14:sparkline>
            <x14:sparkline>
              <xm:f>CB_Lcr!$NNM121:$NNM121</xm:f>
              <xm:sqref>NNM121</xm:sqref>
            </x14:sparkline>
            <x14:sparkline>
              <xm:f>CB_Lcr!$NNN121:$NNN121</xm:f>
              <xm:sqref>NNN121</xm:sqref>
            </x14:sparkline>
            <x14:sparkline>
              <xm:f>CB_Lcr!$NNO121:$NNO121</xm:f>
              <xm:sqref>NNO121</xm:sqref>
            </x14:sparkline>
            <x14:sparkline>
              <xm:f>CB_Lcr!$NNP121:$NNP121</xm:f>
              <xm:sqref>NNP121</xm:sqref>
            </x14:sparkline>
            <x14:sparkline>
              <xm:f>CB_Lcr!$NNQ121:$NNQ121</xm:f>
              <xm:sqref>NNQ121</xm:sqref>
            </x14:sparkline>
            <x14:sparkline>
              <xm:f>CB_Lcr!$NNR121:$NNR121</xm:f>
              <xm:sqref>NNR121</xm:sqref>
            </x14:sparkline>
            <x14:sparkline>
              <xm:f>CB_Lcr!$NNS121:$NNS121</xm:f>
              <xm:sqref>NNS121</xm:sqref>
            </x14:sparkline>
            <x14:sparkline>
              <xm:f>CB_Lcr!$NNT121:$NNT121</xm:f>
              <xm:sqref>NNT121</xm:sqref>
            </x14:sparkline>
            <x14:sparkline>
              <xm:f>CB_Lcr!$NNU121:$NNU121</xm:f>
              <xm:sqref>NNU121</xm:sqref>
            </x14:sparkline>
            <x14:sparkline>
              <xm:f>CB_Lcr!$NNV121:$NNV121</xm:f>
              <xm:sqref>NNV121</xm:sqref>
            </x14:sparkline>
            <x14:sparkline>
              <xm:f>CB_Lcr!$NNW121:$NNW121</xm:f>
              <xm:sqref>NNW121</xm:sqref>
            </x14:sparkline>
            <x14:sparkline>
              <xm:f>CB_Lcr!$NNX121:$NNX121</xm:f>
              <xm:sqref>NNX121</xm:sqref>
            </x14:sparkline>
            <x14:sparkline>
              <xm:f>CB_Lcr!$NNY121:$NNY121</xm:f>
              <xm:sqref>NNY121</xm:sqref>
            </x14:sparkline>
            <x14:sparkline>
              <xm:f>CB_Lcr!$NNZ121:$NNZ121</xm:f>
              <xm:sqref>NNZ121</xm:sqref>
            </x14:sparkline>
            <x14:sparkline>
              <xm:f>CB_Lcr!$NOA121:$NOA121</xm:f>
              <xm:sqref>NOA121</xm:sqref>
            </x14:sparkline>
            <x14:sparkline>
              <xm:f>CB_Lcr!$NOB121:$NOB121</xm:f>
              <xm:sqref>NOB121</xm:sqref>
            </x14:sparkline>
            <x14:sparkline>
              <xm:f>CB_Lcr!$NOC121:$NOC121</xm:f>
              <xm:sqref>NOC121</xm:sqref>
            </x14:sparkline>
            <x14:sparkline>
              <xm:f>CB_Lcr!$NOD121:$NOD121</xm:f>
              <xm:sqref>NOD121</xm:sqref>
            </x14:sparkline>
            <x14:sparkline>
              <xm:f>CB_Lcr!$NOE121:$NOE121</xm:f>
              <xm:sqref>NOE121</xm:sqref>
            </x14:sparkline>
            <x14:sparkline>
              <xm:f>CB_Lcr!$NOF121:$NOF121</xm:f>
              <xm:sqref>NOF121</xm:sqref>
            </x14:sparkline>
            <x14:sparkline>
              <xm:f>CB_Lcr!$NOG121:$NOG121</xm:f>
              <xm:sqref>NOG121</xm:sqref>
            </x14:sparkline>
            <x14:sparkline>
              <xm:f>CB_Lcr!$NOH121:$NOH121</xm:f>
              <xm:sqref>NOH121</xm:sqref>
            </x14:sparkline>
            <x14:sparkline>
              <xm:f>CB_Lcr!$NOI121:$NOI121</xm:f>
              <xm:sqref>NOI121</xm:sqref>
            </x14:sparkline>
            <x14:sparkline>
              <xm:f>CB_Lcr!$NOJ121:$NOJ121</xm:f>
              <xm:sqref>NOJ121</xm:sqref>
            </x14:sparkline>
            <x14:sparkline>
              <xm:f>CB_Lcr!$NOK121:$NOK121</xm:f>
              <xm:sqref>NOK121</xm:sqref>
            </x14:sparkline>
            <x14:sparkline>
              <xm:f>CB_Lcr!$NOL121:$NOL121</xm:f>
              <xm:sqref>NOL121</xm:sqref>
            </x14:sparkline>
            <x14:sparkline>
              <xm:f>CB_Lcr!$NOM121:$NOM121</xm:f>
              <xm:sqref>NOM121</xm:sqref>
            </x14:sparkline>
            <x14:sparkline>
              <xm:f>CB_Lcr!$NON121:$NON121</xm:f>
              <xm:sqref>NON121</xm:sqref>
            </x14:sparkline>
            <x14:sparkline>
              <xm:f>CB_Lcr!$NOO121:$NOO121</xm:f>
              <xm:sqref>NOO121</xm:sqref>
            </x14:sparkline>
            <x14:sparkline>
              <xm:f>CB_Lcr!$NOP121:$NOP121</xm:f>
              <xm:sqref>NOP121</xm:sqref>
            </x14:sparkline>
            <x14:sparkline>
              <xm:f>CB_Lcr!$NOQ121:$NOQ121</xm:f>
              <xm:sqref>NOQ121</xm:sqref>
            </x14:sparkline>
            <x14:sparkline>
              <xm:f>CB_Lcr!$NOR121:$NOR121</xm:f>
              <xm:sqref>NOR121</xm:sqref>
            </x14:sparkline>
            <x14:sparkline>
              <xm:f>CB_Lcr!$NOS121:$NOS121</xm:f>
              <xm:sqref>NOS121</xm:sqref>
            </x14:sparkline>
            <x14:sparkline>
              <xm:f>CB_Lcr!$NOT121:$NOT121</xm:f>
              <xm:sqref>NOT121</xm:sqref>
            </x14:sparkline>
            <x14:sparkline>
              <xm:f>CB_Lcr!$NOU121:$NOU121</xm:f>
              <xm:sqref>NOU121</xm:sqref>
            </x14:sparkline>
            <x14:sparkline>
              <xm:f>CB_Lcr!$NOV121:$NOV121</xm:f>
              <xm:sqref>NOV121</xm:sqref>
            </x14:sparkline>
            <x14:sparkline>
              <xm:f>CB_Lcr!$NOW121:$NOW121</xm:f>
              <xm:sqref>NOW121</xm:sqref>
            </x14:sparkline>
            <x14:sparkline>
              <xm:f>CB_Lcr!$NOX121:$NOX121</xm:f>
              <xm:sqref>NOX121</xm:sqref>
            </x14:sparkline>
            <x14:sparkline>
              <xm:f>CB_Lcr!$NOY121:$NOY121</xm:f>
              <xm:sqref>NOY121</xm:sqref>
            </x14:sparkline>
            <x14:sparkline>
              <xm:f>CB_Lcr!$NOZ121:$NOZ121</xm:f>
              <xm:sqref>NOZ121</xm:sqref>
            </x14:sparkline>
            <x14:sparkline>
              <xm:f>CB_Lcr!$NPA121:$NPA121</xm:f>
              <xm:sqref>NPA121</xm:sqref>
            </x14:sparkline>
            <x14:sparkline>
              <xm:f>CB_Lcr!$NPB121:$NPB121</xm:f>
              <xm:sqref>NPB121</xm:sqref>
            </x14:sparkline>
            <x14:sparkline>
              <xm:f>CB_Lcr!$NPC121:$NPC121</xm:f>
              <xm:sqref>NPC121</xm:sqref>
            </x14:sparkline>
            <x14:sparkline>
              <xm:f>CB_Lcr!$NPD121:$NPD121</xm:f>
              <xm:sqref>NPD121</xm:sqref>
            </x14:sparkline>
            <x14:sparkline>
              <xm:f>CB_Lcr!$NPE121:$NPE121</xm:f>
              <xm:sqref>NPE121</xm:sqref>
            </x14:sparkline>
            <x14:sparkline>
              <xm:f>CB_Lcr!$NPF121:$NPF121</xm:f>
              <xm:sqref>NPF121</xm:sqref>
            </x14:sparkline>
            <x14:sparkline>
              <xm:f>CB_Lcr!$NPG121:$NPG121</xm:f>
              <xm:sqref>NPG121</xm:sqref>
            </x14:sparkline>
            <x14:sparkline>
              <xm:f>CB_Lcr!$NPH121:$NPH121</xm:f>
              <xm:sqref>NPH121</xm:sqref>
            </x14:sparkline>
            <x14:sparkline>
              <xm:f>CB_Lcr!$NPI121:$NPI121</xm:f>
              <xm:sqref>NPI121</xm:sqref>
            </x14:sparkline>
            <x14:sparkline>
              <xm:f>CB_Lcr!$NPJ121:$NPJ121</xm:f>
              <xm:sqref>NPJ121</xm:sqref>
            </x14:sparkline>
            <x14:sparkline>
              <xm:f>CB_Lcr!$NPK121:$NPK121</xm:f>
              <xm:sqref>NPK121</xm:sqref>
            </x14:sparkline>
            <x14:sparkline>
              <xm:f>CB_Lcr!$NPL121:$NPL121</xm:f>
              <xm:sqref>NPL121</xm:sqref>
            </x14:sparkline>
            <x14:sparkline>
              <xm:f>CB_Lcr!$NPM121:$NPM121</xm:f>
              <xm:sqref>NPM121</xm:sqref>
            </x14:sparkline>
            <x14:sparkline>
              <xm:f>CB_Lcr!$NPN121:$NPN121</xm:f>
              <xm:sqref>NPN121</xm:sqref>
            </x14:sparkline>
            <x14:sparkline>
              <xm:f>CB_Lcr!$NPO121:$NPO121</xm:f>
              <xm:sqref>NPO121</xm:sqref>
            </x14:sparkline>
            <x14:sparkline>
              <xm:f>CB_Lcr!$NPP121:$NPP121</xm:f>
              <xm:sqref>NPP121</xm:sqref>
            </x14:sparkline>
            <x14:sparkline>
              <xm:f>CB_Lcr!$NPQ121:$NPQ121</xm:f>
              <xm:sqref>NPQ121</xm:sqref>
            </x14:sparkline>
            <x14:sparkline>
              <xm:f>CB_Lcr!$NPR121:$NPR121</xm:f>
              <xm:sqref>NPR121</xm:sqref>
            </x14:sparkline>
            <x14:sparkline>
              <xm:f>CB_Lcr!$NPS121:$NPS121</xm:f>
              <xm:sqref>NPS121</xm:sqref>
            </x14:sparkline>
            <x14:sparkline>
              <xm:f>CB_Lcr!$NPT121:$NPT121</xm:f>
              <xm:sqref>NPT121</xm:sqref>
            </x14:sparkline>
            <x14:sparkline>
              <xm:f>CB_Lcr!$NPU121:$NPU121</xm:f>
              <xm:sqref>NPU121</xm:sqref>
            </x14:sparkline>
            <x14:sparkline>
              <xm:f>CB_Lcr!$NPV121:$NPV121</xm:f>
              <xm:sqref>NPV121</xm:sqref>
            </x14:sparkline>
            <x14:sparkline>
              <xm:f>CB_Lcr!$NPW121:$NPW121</xm:f>
              <xm:sqref>NPW121</xm:sqref>
            </x14:sparkline>
            <x14:sparkline>
              <xm:f>CB_Lcr!$NPX121:$NPX121</xm:f>
              <xm:sqref>NPX121</xm:sqref>
            </x14:sparkline>
            <x14:sparkline>
              <xm:f>CB_Lcr!$NPY121:$NPY121</xm:f>
              <xm:sqref>NPY121</xm:sqref>
            </x14:sparkline>
            <x14:sparkline>
              <xm:f>CB_Lcr!$NPZ121:$NPZ121</xm:f>
              <xm:sqref>NPZ121</xm:sqref>
            </x14:sparkline>
            <x14:sparkline>
              <xm:f>CB_Lcr!$NQA121:$NQA121</xm:f>
              <xm:sqref>NQA121</xm:sqref>
            </x14:sparkline>
            <x14:sparkline>
              <xm:f>CB_Lcr!$NQB121:$NQB121</xm:f>
              <xm:sqref>NQB121</xm:sqref>
            </x14:sparkline>
            <x14:sparkline>
              <xm:f>CB_Lcr!$NQC121:$NQC121</xm:f>
              <xm:sqref>NQC121</xm:sqref>
            </x14:sparkline>
            <x14:sparkline>
              <xm:f>CB_Lcr!$NQD121:$NQD121</xm:f>
              <xm:sqref>NQD121</xm:sqref>
            </x14:sparkline>
            <x14:sparkline>
              <xm:f>CB_Lcr!$NQE121:$NQE121</xm:f>
              <xm:sqref>NQE121</xm:sqref>
            </x14:sparkline>
            <x14:sparkline>
              <xm:f>CB_Lcr!$NQF121:$NQF121</xm:f>
              <xm:sqref>NQF121</xm:sqref>
            </x14:sparkline>
            <x14:sparkline>
              <xm:f>CB_Lcr!$NQG121:$NQG121</xm:f>
              <xm:sqref>NQG121</xm:sqref>
            </x14:sparkline>
            <x14:sparkline>
              <xm:f>CB_Lcr!$NQH121:$NQH121</xm:f>
              <xm:sqref>NQH121</xm:sqref>
            </x14:sparkline>
            <x14:sparkline>
              <xm:f>CB_Lcr!$NQI121:$NQI121</xm:f>
              <xm:sqref>NQI121</xm:sqref>
            </x14:sparkline>
            <x14:sparkline>
              <xm:f>CB_Lcr!$NQJ121:$NQJ121</xm:f>
              <xm:sqref>NQJ121</xm:sqref>
            </x14:sparkline>
            <x14:sparkline>
              <xm:f>CB_Lcr!$NQK121:$NQK121</xm:f>
              <xm:sqref>NQK121</xm:sqref>
            </x14:sparkline>
            <x14:sparkline>
              <xm:f>CB_Lcr!$NQL121:$NQL121</xm:f>
              <xm:sqref>NQL121</xm:sqref>
            </x14:sparkline>
            <x14:sparkline>
              <xm:f>CB_Lcr!$NQM121:$NQM121</xm:f>
              <xm:sqref>NQM121</xm:sqref>
            </x14:sparkline>
            <x14:sparkline>
              <xm:f>CB_Lcr!$NQN121:$NQN121</xm:f>
              <xm:sqref>NQN121</xm:sqref>
            </x14:sparkline>
            <x14:sparkline>
              <xm:f>CB_Lcr!$NQO121:$NQO121</xm:f>
              <xm:sqref>NQO121</xm:sqref>
            </x14:sparkline>
            <x14:sparkline>
              <xm:f>CB_Lcr!$NQP121:$NQP121</xm:f>
              <xm:sqref>NQP121</xm:sqref>
            </x14:sparkline>
            <x14:sparkline>
              <xm:f>CB_Lcr!$NQQ121:$NQQ121</xm:f>
              <xm:sqref>NQQ121</xm:sqref>
            </x14:sparkline>
            <x14:sparkline>
              <xm:f>CB_Lcr!$NQR121:$NQR121</xm:f>
              <xm:sqref>NQR121</xm:sqref>
            </x14:sparkline>
            <x14:sparkline>
              <xm:f>CB_Lcr!$NQS121:$NQS121</xm:f>
              <xm:sqref>NQS121</xm:sqref>
            </x14:sparkline>
            <x14:sparkline>
              <xm:f>CB_Lcr!$NQT121:$NQT121</xm:f>
              <xm:sqref>NQT121</xm:sqref>
            </x14:sparkline>
            <x14:sparkline>
              <xm:f>CB_Lcr!$NQU121:$NQU121</xm:f>
              <xm:sqref>NQU121</xm:sqref>
            </x14:sparkline>
            <x14:sparkline>
              <xm:f>CB_Lcr!$NQV121:$NQV121</xm:f>
              <xm:sqref>NQV121</xm:sqref>
            </x14:sparkline>
            <x14:sparkline>
              <xm:f>CB_Lcr!$NQW121:$NQW121</xm:f>
              <xm:sqref>NQW121</xm:sqref>
            </x14:sparkline>
            <x14:sparkline>
              <xm:f>CB_Lcr!$NQX121:$NQX121</xm:f>
              <xm:sqref>NQX121</xm:sqref>
            </x14:sparkline>
            <x14:sparkline>
              <xm:f>CB_Lcr!$NQY121:$NQY121</xm:f>
              <xm:sqref>NQY121</xm:sqref>
            </x14:sparkline>
            <x14:sparkline>
              <xm:f>CB_Lcr!$NQZ121:$NQZ121</xm:f>
              <xm:sqref>NQZ121</xm:sqref>
            </x14:sparkline>
            <x14:sparkline>
              <xm:f>CB_Lcr!$NRA121:$NRA121</xm:f>
              <xm:sqref>NRA121</xm:sqref>
            </x14:sparkline>
            <x14:sparkline>
              <xm:f>CB_Lcr!$NRB121:$NRB121</xm:f>
              <xm:sqref>NRB121</xm:sqref>
            </x14:sparkline>
            <x14:sparkline>
              <xm:f>CB_Lcr!$NRC121:$NRC121</xm:f>
              <xm:sqref>NRC121</xm:sqref>
            </x14:sparkline>
            <x14:sparkline>
              <xm:f>CB_Lcr!$NRD121:$NRD121</xm:f>
              <xm:sqref>NRD121</xm:sqref>
            </x14:sparkline>
            <x14:sparkline>
              <xm:f>CB_Lcr!$NRE121:$NRE121</xm:f>
              <xm:sqref>NRE121</xm:sqref>
            </x14:sparkline>
            <x14:sparkline>
              <xm:f>CB_Lcr!$NRF121:$NRF121</xm:f>
              <xm:sqref>NRF121</xm:sqref>
            </x14:sparkline>
            <x14:sparkline>
              <xm:f>CB_Lcr!$NRG121:$NRG121</xm:f>
              <xm:sqref>NRG121</xm:sqref>
            </x14:sparkline>
            <x14:sparkline>
              <xm:f>CB_Lcr!$NRH121:$NRH121</xm:f>
              <xm:sqref>NRH121</xm:sqref>
            </x14:sparkline>
            <x14:sparkline>
              <xm:f>CB_Lcr!$NRI121:$NRI121</xm:f>
              <xm:sqref>NRI121</xm:sqref>
            </x14:sparkline>
            <x14:sparkline>
              <xm:f>CB_Lcr!$NRJ121:$NRJ121</xm:f>
              <xm:sqref>NRJ121</xm:sqref>
            </x14:sparkline>
            <x14:sparkline>
              <xm:f>CB_Lcr!$NRK121:$NRK121</xm:f>
              <xm:sqref>NRK121</xm:sqref>
            </x14:sparkline>
            <x14:sparkline>
              <xm:f>CB_Lcr!$NRL121:$NRL121</xm:f>
              <xm:sqref>NRL121</xm:sqref>
            </x14:sparkline>
            <x14:sparkline>
              <xm:f>CB_Lcr!$NRM121:$NRM121</xm:f>
              <xm:sqref>NRM121</xm:sqref>
            </x14:sparkline>
            <x14:sparkline>
              <xm:f>CB_Lcr!$NRN121:$NRN121</xm:f>
              <xm:sqref>NRN121</xm:sqref>
            </x14:sparkline>
            <x14:sparkline>
              <xm:f>CB_Lcr!$NRO121:$NRO121</xm:f>
              <xm:sqref>NRO121</xm:sqref>
            </x14:sparkline>
            <x14:sparkline>
              <xm:f>CB_Lcr!$NRP121:$NRP121</xm:f>
              <xm:sqref>NRP121</xm:sqref>
            </x14:sparkline>
            <x14:sparkline>
              <xm:f>CB_Lcr!$NRQ121:$NRQ121</xm:f>
              <xm:sqref>NRQ121</xm:sqref>
            </x14:sparkline>
            <x14:sparkline>
              <xm:f>CB_Lcr!$NRR121:$NRR121</xm:f>
              <xm:sqref>NRR121</xm:sqref>
            </x14:sparkline>
            <x14:sparkline>
              <xm:f>CB_Lcr!$NRS121:$NRS121</xm:f>
              <xm:sqref>NRS121</xm:sqref>
            </x14:sparkline>
            <x14:sparkline>
              <xm:f>CB_Lcr!$NRT121:$NRT121</xm:f>
              <xm:sqref>NRT121</xm:sqref>
            </x14:sparkline>
            <x14:sparkline>
              <xm:f>CB_Lcr!$NRU121:$NRU121</xm:f>
              <xm:sqref>NRU121</xm:sqref>
            </x14:sparkline>
            <x14:sparkline>
              <xm:f>CB_Lcr!$NRV121:$NRV121</xm:f>
              <xm:sqref>NRV121</xm:sqref>
            </x14:sparkline>
            <x14:sparkline>
              <xm:f>CB_Lcr!$NRW121:$NRW121</xm:f>
              <xm:sqref>NRW121</xm:sqref>
            </x14:sparkline>
            <x14:sparkline>
              <xm:f>CB_Lcr!$NRX121:$NRX121</xm:f>
              <xm:sqref>NRX121</xm:sqref>
            </x14:sparkline>
            <x14:sparkline>
              <xm:f>CB_Lcr!$NRY121:$NRY121</xm:f>
              <xm:sqref>NRY121</xm:sqref>
            </x14:sparkline>
            <x14:sparkline>
              <xm:f>CB_Lcr!$NRZ121:$NRZ121</xm:f>
              <xm:sqref>NRZ121</xm:sqref>
            </x14:sparkline>
            <x14:sparkline>
              <xm:f>CB_Lcr!$NSA121:$NSA121</xm:f>
              <xm:sqref>NSA121</xm:sqref>
            </x14:sparkline>
            <x14:sparkline>
              <xm:f>CB_Lcr!$NSB121:$NSB121</xm:f>
              <xm:sqref>NSB121</xm:sqref>
            </x14:sparkline>
            <x14:sparkline>
              <xm:f>CB_Lcr!$NSC121:$NSC121</xm:f>
              <xm:sqref>NSC121</xm:sqref>
            </x14:sparkline>
            <x14:sparkline>
              <xm:f>CB_Lcr!$NSD121:$NSD121</xm:f>
              <xm:sqref>NSD121</xm:sqref>
            </x14:sparkline>
            <x14:sparkline>
              <xm:f>CB_Lcr!$NSE121:$NSE121</xm:f>
              <xm:sqref>NSE121</xm:sqref>
            </x14:sparkline>
            <x14:sparkline>
              <xm:f>CB_Lcr!$NSF121:$NSF121</xm:f>
              <xm:sqref>NSF121</xm:sqref>
            </x14:sparkline>
            <x14:sparkline>
              <xm:f>CB_Lcr!$NSG121:$NSG121</xm:f>
              <xm:sqref>NSG121</xm:sqref>
            </x14:sparkline>
            <x14:sparkline>
              <xm:f>CB_Lcr!$NSH121:$NSH121</xm:f>
              <xm:sqref>NSH121</xm:sqref>
            </x14:sparkline>
            <x14:sparkline>
              <xm:f>CB_Lcr!$NSI121:$NSI121</xm:f>
              <xm:sqref>NSI121</xm:sqref>
            </x14:sparkline>
            <x14:sparkline>
              <xm:f>CB_Lcr!$NSJ121:$NSJ121</xm:f>
              <xm:sqref>NSJ121</xm:sqref>
            </x14:sparkline>
            <x14:sparkline>
              <xm:f>CB_Lcr!$NSK121:$NSK121</xm:f>
              <xm:sqref>NSK121</xm:sqref>
            </x14:sparkline>
            <x14:sparkline>
              <xm:f>CB_Lcr!$NSL121:$NSL121</xm:f>
              <xm:sqref>NSL121</xm:sqref>
            </x14:sparkline>
            <x14:sparkline>
              <xm:f>CB_Lcr!$NSM121:$NSM121</xm:f>
              <xm:sqref>NSM121</xm:sqref>
            </x14:sparkline>
            <x14:sparkline>
              <xm:f>CB_Lcr!$NSN121:$NSN121</xm:f>
              <xm:sqref>NSN121</xm:sqref>
            </x14:sparkline>
            <x14:sparkline>
              <xm:f>CB_Lcr!$NSO121:$NSO121</xm:f>
              <xm:sqref>NSO121</xm:sqref>
            </x14:sparkline>
            <x14:sparkline>
              <xm:f>CB_Lcr!$NSP121:$NSP121</xm:f>
              <xm:sqref>NSP121</xm:sqref>
            </x14:sparkline>
            <x14:sparkline>
              <xm:f>CB_Lcr!$NSQ121:$NSQ121</xm:f>
              <xm:sqref>NSQ121</xm:sqref>
            </x14:sparkline>
            <x14:sparkline>
              <xm:f>CB_Lcr!$NSR121:$NSR121</xm:f>
              <xm:sqref>NSR121</xm:sqref>
            </x14:sparkline>
            <x14:sparkline>
              <xm:f>CB_Lcr!$NSS121:$NSS121</xm:f>
              <xm:sqref>NSS121</xm:sqref>
            </x14:sparkline>
            <x14:sparkline>
              <xm:f>CB_Lcr!$NST121:$NST121</xm:f>
              <xm:sqref>NST121</xm:sqref>
            </x14:sparkline>
            <x14:sparkline>
              <xm:f>CB_Lcr!$NSU121:$NSU121</xm:f>
              <xm:sqref>NSU121</xm:sqref>
            </x14:sparkline>
            <x14:sparkline>
              <xm:f>CB_Lcr!$NSV121:$NSV121</xm:f>
              <xm:sqref>NSV121</xm:sqref>
            </x14:sparkline>
            <x14:sparkline>
              <xm:f>CB_Lcr!$NSW121:$NSW121</xm:f>
              <xm:sqref>NSW121</xm:sqref>
            </x14:sparkline>
            <x14:sparkline>
              <xm:f>CB_Lcr!$NSX121:$NSX121</xm:f>
              <xm:sqref>NSX121</xm:sqref>
            </x14:sparkline>
            <x14:sparkline>
              <xm:f>CB_Lcr!$NSY121:$NSY121</xm:f>
              <xm:sqref>NSY121</xm:sqref>
            </x14:sparkline>
            <x14:sparkline>
              <xm:f>CB_Lcr!$NSZ121:$NSZ121</xm:f>
              <xm:sqref>NSZ121</xm:sqref>
            </x14:sparkline>
            <x14:sparkline>
              <xm:f>CB_Lcr!$NTA121:$NTA121</xm:f>
              <xm:sqref>NTA121</xm:sqref>
            </x14:sparkline>
            <x14:sparkline>
              <xm:f>CB_Lcr!$NTB121:$NTB121</xm:f>
              <xm:sqref>NTB121</xm:sqref>
            </x14:sparkline>
            <x14:sparkline>
              <xm:f>CB_Lcr!$NTC121:$NTC121</xm:f>
              <xm:sqref>NTC121</xm:sqref>
            </x14:sparkline>
            <x14:sparkline>
              <xm:f>CB_Lcr!$NTD121:$NTD121</xm:f>
              <xm:sqref>NTD121</xm:sqref>
            </x14:sparkline>
            <x14:sparkline>
              <xm:f>CB_Lcr!$NTE121:$NTE121</xm:f>
              <xm:sqref>NTE121</xm:sqref>
            </x14:sparkline>
            <x14:sparkline>
              <xm:f>CB_Lcr!$NTF121:$NTF121</xm:f>
              <xm:sqref>NTF121</xm:sqref>
            </x14:sparkline>
            <x14:sparkline>
              <xm:f>CB_Lcr!$NTG121:$NTG121</xm:f>
              <xm:sqref>NTG121</xm:sqref>
            </x14:sparkline>
            <x14:sparkline>
              <xm:f>CB_Lcr!$NTH121:$NTH121</xm:f>
              <xm:sqref>NTH121</xm:sqref>
            </x14:sparkline>
            <x14:sparkline>
              <xm:f>CB_Lcr!$NTI121:$NTI121</xm:f>
              <xm:sqref>NTI121</xm:sqref>
            </x14:sparkline>
            <x14:sparkline>
              <xm:f>CB_Lcr!$NTJ121:$NTJ121</xm:f>
              <xm:sqref>NTJ121</xm:sqref>
            </x14:sparkline>
            <x14:sparkline>
              <xm:f>CB_Lcr!$NTK121:$NTK121</xm:f>
              <xm:sqref>NTK121</xm:sqref>
            </x14:sparkline>
            <x14:sparkline>
              <xm:f>CB_Lcr!$NTL121:$NTL121</xm:f>
              <xm:sqref>NTL121</xm:sqref>
            </x14:sparkline>
            <x14:sparkline>
              <xm:f>CB_Lcr!$NTM121:$NTM121</xm:f>
              <xm:sqref>NTM121</xm:sqref>
            </x14:sparkline>
            <x14:sparkline>
              <xm:f>CB_Lcr!$NTN121:$NTN121</xm:f>
              <xm:sqref>NTN121</xm:sqref>
            </x14:sparkline>
            <x14:sparkline>
              <xm:f>CB_Lcr!$NTO121:$NTO121</xm:f>
              <xm:sqref>NTO121</xm:sqref>
            </x14:sparkline>
            <x14:sparkline>
              <xm:f>CB_Lcr!$NTP121:$NTP121</xm:f>
              <xm:sqref>NTP121</xm:sqref>
            </x14:sparkline>
            <x14:sparkline>
              <xm:f>CB_Lcr!$NTQ121:$NTQ121</xm:f>
              <xm:sqref>NTQ121</xm:sqref>
            </x14:sparkline>
            <x14:sparkline>
              <xm:f>CB_Lcr!$NTR121:$NTR121</xm:f>
              <xm:sqref>NTR121</xm:sqref>
            </x14:sparkline>
            <x14:sparkline>
              <xm:f>CB_Lcr!$NTS121:$NTS121</xm:f>
              <xm:sqref>NTS121</xm:sqref>
            </x14:sparkline>
            <x14:sparkline>
              <xm:f>CB_Lcr!$NTT121:$NTT121</xm:f>
              <xm:sqref>NTT121</xm:sqref>
            </x14:sparkline>
            <x14:sparkline>
              <xm:f>CB_Lcr!$NTU121:$NTU121</xm:f>
              <xm:sqref>NTU121</xm:sqref>
            </x14:sparkline>
            <x14:sparkline>
              <xm:f>CB_Lcr!$NTV121:$NTV121</xm:f>
              <xm:sqref>NTV121</xm:sqref>
            </x14:sparkline>
            <x14:sparkline>
              <xm:f>CB_Lcr!$NTW121:$NTW121</xm:f>
              <xm:sqref>NTW121</xm:sqref>
            </x14:sparkline>
            <x14:sparkline>
              <xm:f>CB_Lcr!$NTX121:$NTX121</xm:f>
              <xm:sqref>NTX121</xm:sqref>
            </x14:sparkline>
            <x14:sparkline>
              <xm:f>CB_Lcr!$NTY121:$NTY121</xm:f>
              <xm:sqref>NTY121</xm:sqref>
            </x14:sparkline>
            <x14:sparkline>
              <xm:f>CB_Lcr!$NTZ121:$NTZ121</xm:f>
              <xm:sqref>NTZ121</xm:sqref>
            </x14:sparkline>
            <x14:sparkline>
              <xm:f>CB_Lcr!$NUA121:$NUA121</xm:f>
              <xm:sqref>NUA121</xm:sqref>
            </x14:sparkline>
            <x14:sparkline>
              <xm:f>CB_Lcr!$NUB121:$NUB121</xm:f>
              <xm:sqref>NUB121</xm:sqref>
            </x14:sparkline>
            <x14:sparkline>
              <xm:f>CB_Lcr!$NUC121:$NUC121</xm:f>
              <xm:sqref>NUC121</xm:sqref>
            </x14:sparkline>
            <x14:sparkline>
              <xm:f>CB_Lcr!$NUD121:$NUD121</xm:f>
              <xm:sqref>NUD121</xm:sqref>
            </x14:sparkline>
            <x14:sparkline>
              <xm:f>CB_Lcr!$NUE121:$NUE121</xm:f>
              <xm:sqref>NUE121</xm:sqref>
            </x14:sparkline>
            <x14:sparkline>
              <xm:f>CB_Lcr!$NUF121:$NUF121</xm:f>
              <xm:sqref>NUF121</xm:sqref>
            </x14:sparkline>
            <x14:sparkline>
              <xm:f>CB_Lcr!$NUG121:$NUG121</xm:f>
              <xm:sqref>NUG121</xm:sqref>
            </x14:sparkline>
            <x14:sparkline>
              <xm:f>CB_Lcr!$NUH121:$NUH121</xm:f>
              <xm:sqref>NUH121</xm:sqref>
            </x14:sparkline>
            <x14:sparkline>
              <xm:f>CB_Lcr!$NUI121:$NUI121</xm:f>
              <xm:sqref>NUI121</xm:sqref>
            </x14:sparkline>
            <x14:sparkline>
              <xm:f>CB_Lcr!$NUJ121:$NUJ121</xm:f>
              <xm:sqref>NUJ121</xm:sqref>
            </x14:sparkline>
            <x14:sparkline>
              <xm:f>CB_Lcr!$NUK121:$NUK121</xm:f>
              <xm:sqref>NUK121</xm:sqref>
            </x14:sparkline>
            <x14:sparkline>
              <xm:f>CB_Lcr!$NUL121:$NUL121</xm:f>
              <xm:sqref>NUL121</xm:sqref>
            </x14:sparkline>
            <x14:sparkline>
              <xm:f>CB_Lcr!$NUM121:$NUM121</xm:f>
              <xm:sqref>NUM121</xm:sqref>
            </x14:sparkline>
            <x14:sparkline>
              <xm:f>CB_Lcr!$NUN121:$NUN121</xm:f>
              <xm:sqref>NUN121</xm:sqref>
            </x14:sparkline>
            <x14:sparkline>
              <xm:f>CB_Lcr!$NUO121:$NUO121</xm:f>
              <xm:sqref>NUO121</xm:sqref>
            </x14:sparkline>
            <x14:sparkline>
              <xm:f>CB_Lcr!$NUP121:$NUP121</xm:f>
              <xm:sqref>NUP121</xm:sqref>
            </x14:sparkline>
            <x14:sparkline>
              <xm:f>CB_Lcr!$NUQ121:$NUQ121</xm:f>
              <xm:sqref>NUQ121</xm:sqref>
            </x14:sparkline>
            <x14:sparkline>
              <xm:f>CB_Lcr!$NUR121:$NUR121</xm:f>
              <xm:sqref>NUR121</xm:sqref>
            </x14:sparkline>
            <x14:sparkline>
              <xm:f>CB_Lcr!$NUS121:$NUS121</xm:f>
              <xm:sqref>NUS121</xm:sqref>
            </x14:sparkline>
            <x14:sparkline>
              <xm:f>CB_Lcr!$NUT121:$NUT121</xm:f>
              <xm:sqref>NUT121</xm:sqref>
            </x14:sparkline>
            <x14:sparkline>
              <xm:f>CB_Lcr!$NUU121:$NUU121</xm:f>
              <xm:sqref>NUU121</xm:sqref>
            </x14:sparkline>
            <x14:sparkline>
              <xm:f>CB_Lcr!$NUV121:$NUV121</xm:f>
              <xm:sqref>NUV121</xm:sqref>
            </x14:sparkline>
            <x14:sparkline>
              <xm:f>CB_Lcr!$NUW121:$NUW121</xm:f>
              <xm:sqref>NUW121</xm:sqref>
            </x14:sparkline>
            <x14:sparkline>
              <xm:f>CB_Lcr!$NUX121:$NUX121</xm:f>
              <xm:sqref>NUX121</xm:sqref>
            </x14:sparkline>
            <x14:sparkline>
              <xm:f>CB_Lcr!$NUY121:$NUY121</xm:f>
              <xm:sqref>NUY121</xm:sqref>
            </x14:sparkline>
            <x14:sparkline>
              <xm:f>CB_Lcr!$NUZ121:$NUZ121</xm:f>
              <xm:sqref>NUZ121</xm:sqref>
            </x14:sparkline>
            <x14:sparkline>
              <xm:f>CB_Lcr!$NVA121:$NVA121</xm:f>
              <xm:sqref>NVA121</xm:sqref>
            </x14:sparkline>
            <x14:sparkline>
              <xm:f>CB_Lcr!$NVB121:$NVB121</xm:f>
              <xm:sqref>NVB121</xm:sqref>
            </x14:sparkline>
            <x14:sparkline>
              <xm:f>CB_Lcr!$NVC121:$NVC121</xm:f>
              <xm:sqref>NVC121</xm:sqref>
            </x14:sparkline>
            <x14:sparkline>
              <xm:f>CB_Lcr!$NVD121:$NVD121</xm:f>
              <xm:sqref>NVD121</xm:sqref>
            </x14:sparkline>
            <x14:sparkline>
              <xm:f>CB_Lcr!$NVE121:$NVE121</xm:f>
              <xm:sqref>NVE121</xm:sqref>
            </x14:sparkline>
            <x14:sparkline>
              <xm:f>CB_Lcr!$NVF121:$NVF121</xm:f>
              <xm:sqref>NVF121</xm:sqref>
            </x14:sparkline>
            <x14:sparkline>
              <xm:f>CB_Lcr!$NVG121:$NVG121</xm:f>
              <xm:sqref>NVG121</xm:sqref>
            </x14:sparkline>
            <x14:sparkline>
              <xm:f>CB_Lcr!$NVH121:$NVH121</xm:f>
              <xm:sqref>NVH121</xm:sqref>
            </x14:sparkline>
            <x14:sparkline>
              <xm:f>CB_Lcr!$NVI121:$NVI121</xm:f>
              <xm:sqref>NVI121</xm:sqref>
            </x14:sparkline>
            <x14:sparkline>
              <xm:f>CB_Lcr!$NVJ121:$NVJ121</xm:f>
              <xm:sqref>NVJ121</xm:sqref>
            </x14:sparkline>
            <x14:sparkline>
              <xm:f>CB_Lcr!$NVK121:$NVK121</xm:f>
              <xm:sqref>NVK121</xm:sqref>
            </x14:sparkline>
            <x14:sparkline>
              <xm:f>CB_Lcr!$NVL121:$NVL121</xm:f>
              <xm:sqref>NVL121</xm:sqref>
            </x14:sparkline>
            <x14:sparkline>
              <xm:f>CB_Lcr!$NVM121:$NVM121</xm:f>
              <xm:sqref>NVM121</xm:sqref>
            </x14:sparkline>
            <x14:sparkline>
              <xm:f>CB_Lcr!$NVN121:$NVN121</xm:f>
              <xm:sqref>NVN121</xm:sqref>
            </x14:sparkline>
            <x14:sparkline>
              <xm:f>CB_Lcr!$NVO121:$NVO121</xm:f>
              <xm:sqref>NVO121</xm:sqref>
            </x14:sparkline>
            <x14:sparkline>
              <xm:f>CB_Lcr!$NVP121:$NVP121</xm:f>
              <xm:sqref>NVP121</xm:sqref>
            </x14:sparkline>
            <x14:sparkline>
              <xm:f>CB_Lcr!$NVQ121:$NVQ121</xm:f>
              <xm:sqref>NVQ121</xm:sqref>
            </x14:sparkline>
            <x14:sparkline>
              <xm:f>CB_Lcr!$NVR121:$NVR121</xm:f>
              <xm:sqref>NVR121</xm:sqref>
            </x14:sparkline>
            <x14:sparkline>
              <xm:f>CB_Lcr!$NVS121:$NVS121</xm:f>
              <xm:sqref>NVS121</xm:sqref>
            </x14:sparkline>
            <x14:sparkline>
              <xm:f>CB_Lcr!$NVT121:$NVT121</xm:f>
              <xm:sqref>NVT121</xm:sqref>
            </x14:sparkline>
            <x14:sparkline>
              <xm:f>CB_Lcr!$NVU121:$NVU121</xm:f>
              <xm:sqref>NVU121</xm:sqref>
            </x14:sparkline>
            <x14:sparkline>
              <xm:f>CB_Lcr!$NVV121:$NVV121</xm:f>
              <xm:sqref>NVV121</xm:sqref>
            </x14:sparkline>
            <x14:sparkline>
              <xm:f>CB_Lcr!$NVW121:$NVW121</xm:f>
              <xm:sqref>NVW121</xm:sqref>
            </x14:sparkline>
            <x14:sparkline>
              <xm:f>CB_Lcr!$NVX121:$NVX121</xm:f>
              <xm:sqref>NVX121</xm:sqref>
            </x14:sparkline>
            <x14:sparkline>
              <xm:f>CB_Lcr!$NVY121:$NVY121</xm:f>
              <xm:sqref>NVY121</xm:sqref>
            </x14:sparkline>
            <x14:sparkline>
              <xm:f>CB_Lcr!$NVZ121:$NVZ121</xm:f>
              <xm:sqref>NVZ121</xm:sqref>
            </x14:sparkline>
            <x14:sparkline>
              <xm:f>CB_Lcr!$NWA121:$NWA121</xm:f>
              <xm:sqref>NWA121</xm:sqref>
            </x14:sparkline>
            <x14:sparkline>
              <xm:f>CB_Lcr!$NWB121:$NWB121</xm:f>
              <xm:sqref>NWB121</xm:sqref>
            </x14:sparkline>
            <x14:sparkline>
              <xm:f>CB_Lcr!$NWC121:$NWC121</xm:f>
              <xm:sqref>NWC121</xm:sqref>
            </x14:sparkline>
            <x14:sparkline>
              <xm:f>CB_Lcr!$NWD121:$NWD121</xm:f>
              <xm:sqref>NWD121</xm:sqref>
            </x14:sparkline>
            <x14:sparkline>
              <xm:f>CB_Lcr!$NWE121:$NWE121</xm:f>
              <xm:sqref>NWE121</xm:sqref>
            </x14:sparkline>
            <x14:sparkline>
              <xm:f>CB_Lcr!$NWF121:$NWF121</xm:f>
              <xm:sqref>NWF121</xm:sqref>
            </x14:sparkline>
            <x14:sparkline>
              <xm:f>CB_Lcr!$NWG121:$NWG121</xm:f>
              <xm:sqref>NWG121</xm:sqref>
            </x14:sparkline>
            <x14:sparkline>
              <xm:f>CB_Lcr!$NWH121:$NWH121</xm:f>
              <xm:sqref>NWH121</xm:sqref>
            </x14:sparkline>
            <x14:sparkline>
              <xm:f>CB_Lcr!$NWI121:$NWI121</xm:f>
              <xm:sqref>NWI121</xm:sqref>
            </x14:sparkline>
            <x14:sparkline>
              <xm:f>CB_Lcr!$NWJ121:$NWJ121</xm:f>
              <xm:sqref>NWJ121</xm:sqref>
            </x14:sparkline>
            <x14:sparkline>
              <xm:f>CB_Lcr!$NWK121:$NWK121</xm:f>
              <xm:sqref>NWK121</xm:sqref>
            </x14:sparkline>
            <x14:sparkline>
              <xm:f>CB_Lcr!$NWL121:$NWL121</xm:f>
              <xm:sqref>NWL121</xm:sqref>
            </x14:sparkline>
            <x14:sparkline>
              <xm:f>CB_Lcr!$NWM121:$NWM121</xm:f>
              <xm:sqref>NWM121</xm:sqref>
            </x14:sparkline>
            <x14:sparkline>
              <xm:f>CB_Lcr!$NWN121:$NWN121</xm:f>
              <xm:sqref>NWN121</xm:sqref>
            </x14:sparkline>
            <x14:sparkline>
              <xm:f>CB_Lcr!$NWO121:$NWO121</xm:f>
              <xm:sqref>NWO121</xm:sqref>
            </x14:sparkline>
            <x14:sparkline>
              <xm:f>CB_Lcr!$NWP121:$NWP121</xm:f>
              <xm:sqref>NWP121</xm:sqref>
            </x14:sparkline>
            <x14:sparkline>
              <xm:f>CB_Lcr!$NWQ121:$NWQ121</xm:f>
              <xm:sqref>NWQ121</xm:sqref>
            </x14:sparkline>
            <x14:sparkline>
              <xm:f>CB_Lcr!$NWR121:$NWR121</xm:f>
              <xm:sqref>NWR121</xm:sqref>
            </x14:sparkline>
            <x14:sparkline>
              <xm:f>CB_Lcr!$NWS121:$NWS121</xm:f>
              <xm:sqref>NWS121</xm:sqref>
            </x14:sparkline>
            <x14:sparkline>
              <xm:f>CB_Lcr!$NWT121:$NWT121</xm:f>
              <xm:sqref>NWT121</xm:sqref>
            </x14:sparkline>
            <x14:sparkline>
              <xm:f>CB_Lcr!$NWU121:$NWU121</xm:f>
              <xm:sqref>NWU121</xm:sqref>
            </x14:sparkline>
            <x14:sparkline>
              <xm:f>CB_Lcr!$NWV121:$NWV121</xm:f>
              <xm:sqref>NWV121</xm:sqref>
            </x14:sparkline>
            <x14:sparkline>
              <xm:f>CB_Lcr!$NWW121:$NWW121</xm:f>
              <xm:sqref>NWW121</xm:sqref>
            </x14:sparkline>
            <x14:sparkline>
              <xm:f>CB_Lcr!$NWX121:$NWX121</xm:f>
              <xm:sqref>NWX121</xm:sqref>
            </x14:sparkline>
            <x14:sparkline>
              <xm:f>CB_Lcr!$NWY121:$NWY121</xm:f>
              <xm:sqref>NWY121</xm:sqref>
            </x14:sparkline>
            <x14:sparkline>
              <xm:f>CB_Lcr!$NWZ121:$NWZ121</xm:f>
              <xm:sqref>NWZ121</xm:sqref>
            </x14:sparkline>
            <x14:sparkline>
              <xm:f>CB_Lcr!$NXA121:$NXA121</xm:f>
              <xm:sqref>NXA121</xm:sqref>
            </x14:sparkline>
            <x14:sparkline>
              <xm:f>CB_Lcr!$NXB121:$NXB121</xm:f>
              <xm:sqref>NXB121</xm:sqref>
            </x14:sparkline>
            <x14:sparkline>
              <xm:f>CB_Lcr!$NXC121:$NXC121</xm:f>
              <xm:sqref>NXC121</xm:sqref>
            </x14:sparkline>
            <x14:sparkline>
              <xm:f>CB_Lcr!$NXD121:$NXD121</xm:f>
              <xm:sqref>NXD121</xm:sqref>
            </x14:sparkline>
            <x14:sparkline>
              <xm:f>CB_Lcr!$NXE121:$NXE121</xm:f>
              <xm:sqref>NXE121</xm:sqref>
            </x14:sparkline>
            <x14:sparkline>
              <xm:f>CB_Lcr!$NXF121:$NXF121</xm:f>
              <xm:sqref>NXF121</xm:sqref>
            </x14:sparkline>
            <x14:sparkline>
              <xm:f>CB_Lcr!$NXG121:$NXG121</xm:f>
              <xm:sqref>NXG121</xm:sqref>
            </x14:sparkline>
            <x14:sparkline>
              <xm:f>CB_Lcr!$NXH121:$NXH121</xm:f>
              <xm:sqref>NXH121</xm:sqref>
            </x14:sparkline>
            <x14:sparkline>
              <xm:f>CB_Lcr!$NXI121:$NXI121</xm:f>
              <xm:sqref>NXI121</xm:sqref>
            </x14:sparkline>
            <x14:sparkline>
              <xm:f>CB_Lcr!$NXJ121:$NXJ121</xm:f>
              <xm:sqref>NXJ121</xm:sqref>
            </x14:sparkline>
            <x14:sparkline>
              <xm:f>CB_Lcr!$NXK121:$NXK121</xm:f>
              <xm:sqref>NXK121</xm:sqref>
            </x14:sparkline>
            <x14:sparkline>
              <xm:f>CB_Lcr!$NXL121:$NXL121</xm:f>
              <xm:sqref>NXL121</xm:sqref>
            </x14:sparkline>
            <x14:sparkline>
              <xm:f>CB_Lcr!$NXM121:$NXM121</xm:f>
              <xm:sqref>NXM121</xm:sqref>
            </x14:sparkline>
            <x14:sparkline>
              <xm:f>CB_Lcr!$NXN121:$NXN121</xm:f>
              <xm:sqref>NXN121</xm:sqref>
            </x14:sparkline>
            <x14:sparkline>
              <xm:f>CB_Lcr!$NXO121:$NXO121</xm:f>
              <xm:sqref>NXO121</xm:sqref>
            </x14:sparkline>
            <x14:sparkline>
              <xm:f>CB_Lcr!$NXP121:$NXP121</xm:f>
              <xm:sqref>NXP121</xm:sqref>
            </x14:sparkline>
            <x14:sparkline>
              <xm:f>CB_Lcr!$NXQ121:$NXQ121</xm:f>
              <xm:sqref>NXQ121</xm:sqref>
            </x14:sparkline>
            <x14:sparkline>
              <xm:f>CB_Lcr!$NXR121:$NXR121</xm:f>
              <xm:sqref>NXR121</xm:sqref>
            </x14:sparkline>
            <x14:sparkline>
              <xm:f>CB_Lcr!$NXS121:$NXS121</xm:f>
              <xm:sqref>NXS121</xm:sqref>
            </x14:sparkline>
            <x14:sparkline>
              <xm:f>CB_Lcr!$NXT121:$NXT121</xm:f>
              <xm:sqref>NXT121</xm:sqref>
            </x14:sparkline>
            <x14:sparkline>
              <xm:f>CB_Lcr!$NXU121:$NXU121</xm:f>
              <xm:sqref>NXU121</xm:sqref>
            </x14:sparkline>
            <x14:sparkline>
              <xm:f>CB_Lcr!$NXV121:$NXV121</xm:f>
              <xm:sqref>NXV121</xm:sqref>
            </x14:sparkline>
            <x14:sparkline>
              <xm:f>CB_Lcr!$NXW121:$NXW121</xm:f>
              <xm:sqref>NXW121</xm:sqref>
            </x14:sparkline>
            <x14:sparkline>
              <xm:f>CB_Lcr!$NXX121:$NXX121</xm:f>
              <xm:sqref>NXX121</xm:sqref>
            </x14:sparkline>
            <x14:sparkline>
              <xm:f>CB_Lcr!$NXY121:$NXY121</xm:f>
              <xm:sqref>NXY121</xm:sqref>
            </x14:sparkline>
            <x14:sparkline>
              <xm:f>CB_Lcr!$NXZ121:$NXZ121</xm:f>
              <xm:sqref>NXZ121</xm:sqref>
            </x14:sparkline>
            <x14:sparkline>
              <xm:f>CB_Lcr!$NYA121:$NYA121</xm:f>
              <xm:sqref>NYA121</xm:sqref>
            </x14:sparkline>
            <x14:sparkline>
              <xm:f>CB_Lcr!$NYB121:$NYB121</xm:f>
              <xm:sqref>NYB121</xm:sqref>
            </x14:sparkline>
            <x14:sparkline>
              <xm:f>CB_Lcr!$NYC121:$NYC121</xm:f>
              <xm:sqref>NYC121</xm:sqref>
            </x14:sparkline>
            <x14:sparkline>
              <xm:f>CB_Lcr!$NYD121:$NYD121</xm:f>
              <xm:sqref>NYD121</xm:sqref>
            </x14:sparkline>
            <x14:sparkline>
              <xm:f>CB_Lcr!$NYE121:$NYE121</xm:f>
              <xm:sqref>NYE121</xm:sqref>
            </x14:sparkline>
            <x14:sparkline>
              <xm:f>CB_Lcr!$NYF121:$NYF121</xm:f>
              <xm:sqref>NYF121</xm:sqref>
            </x14:sparkline>
            <x14:sparkline>
              <xm:f>CB_Lcr!$NYG121:$NYG121</xm:f>
              <xm:sqref>NYG121</xm:sqref>
            </x14:sparkline>
            <x14:sparkline>
              <xm:f>CB_Lcr!$NYH121:$NYH121</xm:f>
              <xm:sqref>NYH121</xm:sqref>
            </x14:sparkline>
            <x14:sparkline>
              <xm:f>CB_Lcr!$NYI121:$NYI121</xm:f>
              <xm:sqref>NYI121</xm:sqref>
            </x14:sparkline>
            <x14:sparkline>
              <xm:f>CB_Lcr!$NYJ121:$NYJ121</xm:f>
              <xm:sqref>NYJ121</xm:sqref>
            </x14:sparkline>
            <x14:sparkline>
              <xm:f>CB_Lcr!$NYK121:$NYK121</xm:f>
              <xm:sqref>NYK121</xm:sqref>
            </x14:sparkline>
            <x14:sparkline>
              <xm:f>CB_Lcr!$NYL121:$NYL121</xm:f>
              <xm:sqref>NYL121</xm:sqref>
            </x14:sparkline>
            <x14:sparkline>
              <xm:f>CB_Lcr!$NYM121:$NYM121</xm:f>
              <xm:sqref>NYM121</xm:sqref>
            </x14:sparkline>
            <x14:sparkline>
              <xm:f>CB_Lcr!$NYN121:$NYN121</xm:f>
              <xm:sqref>NYN121</xm:sqref>
            </x14:sparkline>
            <x14:sparkline>
              <xm:f>CB_Lcr!$NYO121:$NYO121</xm:f>
              <xm:sqref>NYO121</xm:sqref>
            </x14:sparkline>
            <x14:sparkline>
              <xm:f>CB_Lcr!$NYP121:$NYP121</xm:f>
              <xm:sqref>NYP121</xm:sqref>
            </x14:sparkline>
            <x14:sparkline>
              <xm:f>CB_Lcr!$NYQ121:$NYQ121</xm:f>
              <xm:sqref>NYQ121</xm:sqref>
            </x14:sparkline>
            <x14:sparkline>
              <xm:f>CB_Lcr!$NYR121:$NYR121</xm:f>
              <xm:sqref>NYR121</xm:sqref>
            </x14:sparkline>
            <x14:sparkline>
              <xm:f>CB_Lcr!$NYS121:$NYS121</xm:f>
              <xm:sqref>NYS121</xm:sqref>
            </x14:sparkline>
            <x14:sparkline>
              <xm:f>CB_Lcr!$NYT121:$NYT121</xm:f>
              <xm:sqref>NYT121</xm:sqref>
            </x14:sparkline>
            <x14:sparkline>
              <xm:f>CB_Lcr!$NYU121:$NYU121</xm:f>
              <xm:sqref>NYU121</xm:sqref>
            </x14:sparkline>
            <x14:sparkline>
              <xm:f>CB_Lcr!$NYV121:$NYV121</xm:f>
              <xm:sqref>NYV121</xm:sqref>
            </x14:sparkline>
            <x14:sparkline>
              <xm:f>CB_Lcr!$NYW121:$NYW121</xm:f>
              <xm:sqref>NYW121</xm:sqref>
            </x14:sparkline>
            <x14:sparkline>
              <xm:f>CB_Lcr!$NYX121:$NYX121</xm:f>
              <xm:sqref>NYX121</xm:sqref>
            </x14:sparkline>
            <x14:sparkline>
              <xm:f>CB_Lcr!$NYY121:$NYY121</xm:f>
              <xm:sqref>NYY121</xm:sqref>
            </x14:sparkline>
            <x14:sparkline>
              <xm:f>CB_Lcr!$NYZ121:$NYZ121</xm:f>
              <xm:sqref>NYZ121</xm:sqref>
            </x14:sparkline>
            <x14:sparkline>
              <xm:f>CB_Lcr!$NZA121:$NZA121</xm:f>
              <xm:sqref>NZA121</xm:sqref>
            </x14:sparkline>
            <x14:sparkline>
              <xm:f>CB_Lcr!$NZB121:$NZB121</xm:f>
              <xm:sqref>NZB121</xm:sqref>
            </x14:sparkline>
            <x14:sparkline>
              <xm:f>CB_Lcr!$NZC121:$NZC121</xm:f>
              <xm:sqref>NZC121</xm:sqref>
            </x14:sparkline>
            <x14:sparkline>
              <xm:f>CB_Lcr!$NZD121:$NZD121</xm:f>
              <xm:sqref>NZD121</xm:sqref>
            </x14:sparkline>
            <x14:sparkline>
              <xm:f>CB_Lcr!$NZE121:$NZE121</xm:f>
              <xm:sqref>NZE121</xm:sqref>
            </x14:sparkline>
            <x14:sparkline>
              <xm:f>CB_Lcr!$NZF121:$NZF121</xm:f>
              <xm:sqref>NZF121</xm:sqref>
            </x14:sparkline>
            <x14:sparkline>
              <xm:f>CB_Lcr!$NZG121:$NZG121</xm:f>
              <xm:sqref>NZG121</xm:sqref>
            </x14:sparkline>
            <x14:sparkline>
              <xm:f>CB_Lcr!$NZH121:$NZH121</xm:f>
              <xm:sqref>NZH121</xm:sqref>
            </x14:sparkline>
            <x14:sparkline>
              <xm:f>CB_Lcr!$NZI121:$NZI121</xm:f>
              <xm:sqref>NZI121</xm:sqref>
            </x14:sparkline>
            <x14:sparkline>
              <xm:f>CB_Lcr!$NZJ121:$NZJ121</xm:f>
              <xm:sqref>NZJ121</xm:sqref>
            </x14:sparkline>
            <x14:sparkline>
              <xm:f>CB_Lcr!$NZK121:$NZK121</xm:f>
              <xm:sqref>NZK121</xm:sqref>
            </x14:sparkline>
            <x14:sparkline>
              <xm:f>CB_Lcr!$NZL121:$NZL121</xm:f>
              <xm:sqref>NZL121</xm:sqref>
            </x14:sparkline>
            <x14:sparkline>
              <xm:f>CB_Lcr!$NZM121:$NZM121</xm:f>
              <xm:sqref>NZM121</xm:sqref>
            </x14:sparkline>
            <x14:sparkline>
              <xm:f>CB_Lcr!$NZN121:$NZN121</xm:f>
              <xm:sqref>NZN121</xm:sqref>
            </x14:sparkline>
            <x14:sparkline>
              <xm:f>CB_Lcr!$NZO121:$NZO121</xm:f>
              <xm:sqref>NZO121</xm:sqref>
            </x14:sparkline>
            <x14:sparkline>
              <xm:f>CB_Lcr!$NZP121:$NZP121</xm:f>
              <xm:sqref>NZP121</xm:sqref>
            </x14:sparkline>
            <x14:sparkline>
              <xm:f>CB_Lcr!$NZQ121:$NZQ121</xm:f>
              <xm:sqref>NZQ121</xm:sqref>
            </x14:sparkline>
            <x14:sparkline>
              <xm:f>CB_Lcr!$NZR121:$NZR121</xm:f>
              <xm:sqref>NZR121</xm:sqref>
            </x14:sparkline>
            <x14:sparkline>
              <xm:f>CB_Lcr!$NZS121:$NZS121</xm:f>
              <xm:sqref>NZS121</xm:sqref>
            </x14:sparkline>
            <x14:sparkline>
              <xm:f>CB_Lcr!$NZT121:$NZT121</xm:f>
              <xm:sqref>NZT121</xm:sqref>
            </x14:sparkline>
            <x14:sparkline>
              <xm:f>CB_Lcr!$NZU121:$NZU121</xm:f>
              <xm:sqref>NZU121</xm:sqref>
            </x14:sparkline>
            <x14:sparkline>
              <xm:f>CB_Lcr!$NZV121:$NZV121</xm:f>
              <xm:sqref>NZV121</xm:sqref>
            </x14:sparkline>
            <x14:sparkline>
              <xm:f>CB_Lcr!$NZW121:$NZW121</xm:f>
              <xm:sqref>NZW121</xm:sqref>
            </x14:sparkline>
            <x14:sparkline>
              <xm:f>CB_Lcr!$NZX121:$NZX121</xm:f>
              <xm:sqref>NZX121</xm:sqref>
            </x14:sparkline>
            <x14:sparkline>
              <xm:f>CB_Lcr!$NZY121:$NZY121</xm:f>
              <xm:sqref>NZY121</xm:sqref>
            </x14:sparkline>
            <x14:sparkline>
              <xm:f>CB_Lcr!$NZZ121:$NZZ121</xm:f>
              <xm:sqref>NZZ121</xm:sqref>
            </x14:sparkline>
            <x14:sparkline>
              <xm:f>CB_Lcr!$OAA121:$OAA121</xm:f>
              <xm:sqref>OAA121</xm:sqref>
            </x14:sparkline>
            <x14:sparkline>
              <xm:f>CB_Lcr!$OAB121:$OAB121</xm:f>
              <xm:sqref>OAB121</xm:sqref>
            </x14:sparkline>
            <x14:sparkline>
              <xm:f>CB_Lcr!$OAC121:$OAC121</xm:f>
              <xm:sqref>OAC121</xm:sqref>
            </x14:sparkline>
            <x14:sparkline>
              <xm:f>CB_Lcr!$OAD121:$OAD121</xm:f>
              <xm:sqref>OAD121</xm:sqref>
            </x14:sparkline>
            <x14:sparkline>
              <xm:f>CB_Lcr!$OAE121:$OAE121</xm:f>
              <xm:sqref>OAE121</xm:sqref>
            </x14:sparkline>
            <x14:sparkline>
              <xm:f>CB_Lcr!$OAF121:$OAF121</xm:f>
              <xm:sqref>OAF121</xm:sqref>
            </x14:sparkline>
            <x14:sparkline>
              <xm:f>CB_Lcr!$OAG121:$OAG121</xm:f>
              <xm:sqref>OAG121</xm:sqref>
            </x14:sparkline>
            <x14:sparkline>
              <xm:f>CB_Lcr!$OAH121:$OAH121</xm:f>
              <xm:sqref>OAH121</xm:sqref>
            </x14:sparkline>
            <x14:sparkline>
              <xm:f>CB_Lcr!$OAI121:$OAI121</xm:f>
              <xm:sqref>OAI121</xm:sqref>
            </x14:sparkline>
            <x14:sparkline>
              <xm:f>CB_Lcr!$OAJ121:$OAJ121</xm:f>
              <xm:sqref>OAJ121</xm:sqref>
            </x14:sparkline>
            <x14:sparkline>
              <xm:f>CB_Lcr!$OAK121:$OAK121</xm:f>
              <xm:sqref>OAK121</xm:sqref>
            </x14:sparkline>
            <x14:sparkline>
              <xm:f>CB_Lcr!$OAL121:$OAL121</xm:f>
              <xm:sqref>OAL121</xm:sqref>
            </x14:sparkline>
            <x14:sparkline>
              <xm:f>CB_Lcr!$OAM121:$OAM121</xm:f>
              <xm:sqref>OAM121</xm:sqref>
            </x14:sparkline>
            <x14:sparkline>
              <xm:f>CB_Lcr!$OAN121:$OAN121</xm:f>
              <xm:sqref>OAN121</xm:sqref>
            </x14:sparkline>
            <x14:sparkline>
              <xm:f>CB_Lcr!$OAO121:$OAO121</xm:f>
              <xm:sqref>OAO121</xm:sqref>
            </x14:sparkline>
            <x14:sparkline>
              <xm:f>CB_Lcr!$OAP121:$OAP121</xm:f>
              <xm:sqref>OAP121</xm:sqref>
            </x14:sparkline>
            <x14:sparkline>
              <xm:f>CB_Lcr!$OAQ121:$OAQ121</xm:f>
              <xm:sqref>OAQ121</xm:sqref>
            </x14:sparkline>
            <x14:sparkline>
              <xm:f>CB_Lcr!$OAR121:$OAR121</xm:f>
              <xm:sqref>OAR121</xm:sqref>
            </x14:sparkline>
            <x14:sparkline>
              <xm:f>CB_Lcr!$OAS121:$OAS121</xm:f>
              <xm:sqref>OAS121</xm:sqref>
            </x14:sparkline>
            <x14:sparkline>
              <xm:f>CB_Lcr!$OAT121:$OAT121</xm:f>
              <xm:sqref>OAT121</xm:sqref>
            </x14:sparkline>
            <x14:sparkline>
              <xm:f>CB_Lcr!$OAU121:$OAU121</xm:f>
              <xm:sqref>OAU121</xm:sqref>
            </x14:sparkline>
            <x14:sparkline>
              <xm:f>CB_Lcr!$OAV121:$OAV121</xm:f>
              <xm:sqref>OAV121</xm:sqref>
            </x14:sparkline>
            <x14:sparkline>
              <xm:f>CB_Lcr!$OAW121:$OAW121</xm:f>
              <xm:sqref>OAW121</xm:sqref>
            </x14:sparkline>
            <x14:sparkline>
              <xm:f>CB_Lcr!$OAX121:$OAX121</xm:f>
              <xm:sqref>OAX121</xm:sqref>
            </x14:sparkline>
            <x14:sparkline>
              <xm:f>CB_Lcr!$OAY121:$OAY121</xm:f>
              <xm:sqref>OAY121</xm:sqref>
            </x14:sparkline>
            <x14:sparkline>
              <xm:f>CB_Lcr!$OAZ121:$OAZ121</xm:f>
              <xm:sqref>OAZ121</xm:sqref>
            </x14:sparkline>
            <x14:sparkline>
              <xm:f>CB_Lcr!$OBA121:$OBA121</xm:f>
              <xm:sqref>OBA121</xm:sqref>
            </x14:sparkline>
            <x14:sparkline>
              <xm:f>CB_Lcr!$OBB121:$OBB121</xm:f>
              <xm:sqref>OBB121</xm:sqref>
            </x14:sparkline>
            <x14:sparkline>
              <xm:f>CB_Lcr!$OBC121:$OBC121</xm:f>
              <xm:sqref>OBC121</xm:sqref>
            </x14:sparkline>
            <x14:sparkline>
              <xm:f>CB_Lcr!$OBD121:$OBD121</xm:f>
              <xm:sqref>OBD121</xm:sqref>
            </x14:sparkline>
            <x14:sparkline>
              <xm:f>CB_Lcr!$OBE121:$OBE121</xm:f>
              <xm:sqref>OBE121</xm:sqref>
            </x14:sparkline>
            <x14:sparkline>
              <xm:f>CB_Lcr!$OBF121:$OBF121</xm:f>
              <xm:sqref>OBF121</xm:sqref>
            </x14:sparkline>
            <x14:sparkline>
              <xm:f>CB_Lcr!$OBG121:$OBG121</xm:f>
              <xm:sqref>OBG121</xm:sqref>
            </x14:sparkline>
            <x14:sparkline>
              <xm:f>CB_Lcr!$OBH121:$OBH121</xm:f>
              <xm:sqref>OBH121</xm:sqref>
            </x14:sparkline>
            <x14:sparkline>
              <xm:f>CB_Lcr!$OBI121:$OBI121</xm:f>
              <xm:sqref>OBI121</xm:sqref>
            </x14:sparkline>
            <x14:sparkline>
              <xm:f>CB_Lcr!$OBJ121:$OBJ121</xm:f>
              <xm:sqref>OBJ121</xm:sqref>
            </x14:sparkline>
            <x14:sparkline>
              <xm:f>CB_Lcr!$OBK121:$OBK121</xm:f>
              <xm:sqref>OBK121</xm:sqref>
            </x14:sparkline>
            <x14:sparkline>
              <xm:f>CB_Lcr!$OBL121:$OBL121</xm:f>
              <xm:sqref>OBL121</xm:sqref>
            </x14:sparkline>
            <x14:sparkline>
              <xm:f>CB_Lcr!$OBM121:$OBM121</xm:f>
              <xm:sqref>OBM121</xm:sqref>
            </x14:sparkline>
            <x14:sparkline>
              <xm:f>CB_Lcr!$OBN121:$OBN121</xm:f>
              <xm:sqref>OBN121</xm:sqref>
            </x14:sparkline>
            <x14:sparkline>
              <xm:f>CB_Lcr!$OBO121:$OBO121</xm:f>
              <xm:sqref>OBO121</xm:sqref>
            </x14:sparkline>
            <x14:sparkline>
              <xm:f>CB_Lcr!$OBP121:$OBP121</xm:f>
              <xm:sqref>OBP121</xm:sqref>
            </x14:sparkline>
            <x14:sparkline>
              <xm:f>CB_Lcr!$OBQ121:$OBQ121</xm:f>
              <xm:sqref>OBQ121</xm:sqref>
            </x14:sparkline>
            <x14:sparkline>
              <xm:f>CB_Lcr!$OBR121:$OBR121</xm:f>
              <xm:sqref>OBR121</xm:sqref>
            </x14:sparkline>
            <x14:sparkline>
              <xm:f>CB_Lcr!$OBS121:$OBS121</xm:f>
              <xm:sqref>OBS121</xm:sqref>
            </x14:sparkline>
            <x14:sparkline>
              <xm:f>CB_Lcr!$OBT121:$OBT121</xm:f>
              <xm:sqref>OBT121</xm:sqref>
            </x14:sparkline>
            <x14:sparkline>
              <xm:f>CB_Lcr!$OBU121:$OBU121</xm:f>
              <xm:sqref>OBU121</xm:sqref>
            </x14:sparkline>
            <x14:sparkline>
              <xm:f>CB_Lcr!$OBV121:$OBV121</xm:f>
              <xm:sqref>OBV121</xm:sqref>
            </x14:sparkline>
            <x14:sparkline>
              <xm:f>CB_Lcr!$OBW121:$OBW121</xm:f>
              <xm:sqref>OBW121</xm:sqref>
            </x14:sparkline>
            <x14:sparkline>
              <xm:f>CB_Lcr!$OBX121:$OBX121</xm:f>
              <xm:sqref>OBX121</xm:sqref>
            </x14:sparkline>
            <x14:sparkline>
              <xm:f>CB_Lcr!$OBY121:$OBY121</xm:f>
              <xm:sqref>OBY121</xm:sqref>
            </x14:sparkline>
            <x14:sparkline>
              <xm:f>CB_Lcr!$OBZ121:$OBZ121</xm:f>
              <xm:sqref>OBZ121</xm:sqref>
            </x14:sparkline>
            <x14:sparkline>
              <xm:f>CB_Lcr!$OCA121:$OCA121</xm:f>
              <xm:sqref>OCA121</xm:sqref>
            </x14:sparkline>
            <x14:sparkline>
              <xm:f>CB_Lcr!$OCB121:$OCB121</xm:f>
              <xm:sqref>OCB121</xm:sqref>
            </x14:sparkline>
            <x14:sparkline>
              <xm:f>CB_Lcr!$OCC121:$OCC121</xm:f>
              <xm:sqref>OCC121</xm:sqref>
            </x14:sparkline>
            <x14:sparkline>
              <xm:f>CB_Lcr!$OCD121:$OCD121</xm:f>
              <xm:sqref>OCD121</xm:sqref>
            </x14:sparkline>
            <x14:sparkline>
              <xm:f>CB_Lcr!$OCE121:$OCE121</xm:f>
              <xm:sqref>OCE121</xm:sqref>
            </x14:sparkline>
            <x14:sparkline>
              <xm:f>CB_Lcr!$OCF121:$OCF121</xm:f>
              <xm:sqref>OCF121</xm:sqref>
            </x14:sparkline>
            <x14:sparkline>
              <xm:f>CB_Lcr!$OCG121:$OCG121</xm:f>
              <xm:sqref>OCG121</xm:sqref>
            </x14:sparkline>
            <x14:sparkline>
              <xm:f>CB_Lcr!$OCH121:$OCH121</xm:f>
              <xm:sqref>OCH121</xm:sqref>
            </x14:sparkline>
            <x14:sparkline>
              <xm:f>CB_Lcr!$OCI121:$OCI121</xm:f>
              <xm:sqref>OCI121</xm:sqref>
            </x14:sparkline>
            <x14:sparkline>
              <xm:f>CB_Lcr!$OCJ121:$OCJ121</xm:f>
              <xm:sqref>OCJ121</xm:sqref>
            </x14:sparkline>
            <x14:sparkline>
              <xm:f>CB_Lcr!$OCK121:$OCK121</xm:f>
              <xm:sqref>OCK121</xm:sqref>
            </x14:sparkline>
            <x14:sparkline>
              <xm:f>CB_Lcr!$OCL121:$OCL121</xm:f>
              <xm:sqref>OCL121</xm:sqref>
            </x14:sparkline>
            <x14:sparkline>
              <xm:f>CB_Lcr!$OCM121:$OCM121</xm:f>
              <xm:sqref>OCM121</xm:sqref>
            </x14:sparkline>
            <x14:sparkline>
              <xm:f>CB_Lcr!$OCN121:$OCN121</xm:f>
              <xm:sqref>OCN121</xm:sqref>
            </x14:sparkline>
            <x14:sparkline>
              <xm:f>CB_Lcr!$OCO121:$OCO121</xm:f>
              <xm:sqref>OCO121</xm:sqref>
            </x14:sparkline>
            <x14:sparkline>
              <xm:f>CB_Lcr!$OCP121:$OCP121</xm:f>
              <xm:sqref>OCP121</xm:sqref>
            </x14:sparkline>
            <x14:sparkline>
              <xm:f>CB_Lcr!$OCQ121:$OCQ121</xm:f>
              <xm:sqref>OCQ121</xm:sqref>
            </x14:sparkline>
            <x14:sparkline>
              <xm:f>CB_Lcr!$OCR121:$OCR121</xm:f>
              <xm:sqref>OCR121</xm:sqref>
            </x14:sparkline>
            <x14:sparkline>
              <xm:f>CB_Lcr!$OCS121:$OCS121</xm:f>
              <xm:sqref>OCS121</xm:sqref>
            </x14:sparkline>
            <x14:sparkline>
              <xm:f>CB_Lcr!$OCT121:$OCT121</xm:f>
              <xm:sqref>OCT121</xm:sqref>
            </x14:sparkline>
            <x14:sparkline>
              <xm:f>CB_Lcr!$OCU121:$OCU121</xm:f>
              <xm:sqref>OCU121</xm:sqref>
            </x14:sparkline>
            <x14:sparkline>
              <xm:f>CB_Lcr!$OCV121:$OCV121</xm:f>
              <xm:sqref>OCV121</xm:sqref>
            </x14:sparkline>
            <x14:sparkline>
              <xm:f>CB_Lcr!$OCW121:$OCW121</xm:f>
              <xm:sqref>OCW121</xm:sqref>
            </x14:sparkline>
            <x14:sparkline>
              <xm:f>CB_Lcr!$OCX121:$OCX121</xm:f>
              <xm:sqref>OCX121</xm:sqref>
            </x14:sparkline>
            <x14:sparkline>
              <xm:f>CB_Lcr!$OCY121:$OCY121</xm:f>
              <xm:sqref>OCY121</xm:sqref>
            </x14:sparkline>
            <x14:sparkline>
              <xm:f>CB_Lcr!$OCZ121:$OCZ121</xm:f>
              <xm:sqref>OCZ121</xm:sqref>
            </x14:sparkline>
            <x14:sparkline>
              <xm:f>CB_Lcr!$ODA121:$ODA121</xm:f>
              <xm:sqref>ODA121</xm:sqref>
            </x14:sparkline>
            <x14:sparkline>
              <xm:f>CB_Lcr!$ODB121:$ODB121</xm:f>
              <xm:sqref>ODB121</xm:sqref>
            </x14:sparkline>
            <x14:sparkline>
              <xm:f>CB_Lcr!$ODC121:$ODC121</xm:f>
              <xm:sqref>ODC121</xm:sqref>
            </x14:sparkline>
            <x14:sparkline>
              <xm:f>CB_Lcr!$ODD121:$ODD121</xm:f>
              <xm:sqref>ODD121</xm:sqref>
            </x14:sparkline>
            <x14:sparkline>
              <xm:f>CB_Lcr!$ODE121:$ODE121</xm:f>
              <xm:sqref>ODE121</xm:sqref>
            </x14:sparkline>
            <x14:sparkline>
              <xm:f>CB_Lcr!$ODF121:$ODF121</xm:f>
              <xm:sqref>ODF121</xm:sqref>
            </x14:sparkline>
            <x14:sparkline>
              <xm:f>CB_Lcr!$ODG121:$ODG121</xm:f>
              <xm:sqref>ODG121</xm:sqref>
            </x14:sparkline>
            <x14:sparkline>
              <xm:f>CB_Lcr!$ODH121:$ODH121</xm:f>
              <xm:sqref>ODH121</xm:sqref>
            </x14:sparkline>
            <x14:sparkline>
              <xm:f>CB_Lcr!$ODI121:$ODI121</xm:f>
              <xm:sqref>ODI121</xm:sqref>
            </x14:sparkline>
            <x14:sparkline>
              <xm:f>CB_Lcr!$ODJ121:$ODJ121</xm:f>
              <xm:sqref>ODJ121</xm:sqref>
            </x14:sparkline>
            <x14:sparkline>
              <xm:f>CB_Lcr!$ODK121:$ODK121</xm:f>
              <xm:sqref>ODK121</xm:sqref>
            </x14:sparkline>
            <x14:sparkline>
              <xm:f>CB_Lcr!$ODL121:$ODL121</xm:f>
              <xm:sqref>ODL121</xm:sqref>
            </x14:sparkline>
            <x14:sparkline>
              <xm:f>CB_Lcr!$ODM121:$ODM121</xm:f>
              <xm:sqref>ODM121</xm:sqref>
            </x14:sparkline>
            <x14:sparkline>
              <xm:f>CB_Lcr!$ODN121:$ODN121</xm:f>
              <xm:sqref>ODN121</xm:sqref>
            </x14:sparkline>
            <x14:sparkline>
              <xm:f>CB_Lcr!$ODO121:$ODO121</xm:f>
              <xm:sqref>ODO121</xm:sqref>
            </x14:sparkline>
            <x14:sparkline>
              <xm:f>CB_Lcr!$ODP121:$ODP121</xm:f>
              <xm:sqref>ODP121</xm:sqref>
            </x14:sparkline>
            <x14:sparkline>
              <xm:f>CB_Lcr!$ODQ121:$ODQ121</xm:f>
              <xm:sqref>ODQ121</xm:sqref>
            </x14:sparkline>
            <x14:sparkline>
              <xm:f>CB_Lcr!$ODR121:$ODR121</xm:f>
              <xm:sqref>ODR121</xm:sqref>
            </x14:sparkline>
            <x14:sparkline>
              <xm:f>CB_Lcr!$ODS121:$ODS121</xm:f>
              <xm:sqref>ODS121</xm:sqref>
            </x14:sparkline>
            <x14:sparkline>
              <xm:f>CB_Lcr!$ODT121:$ODT121</xm:f>
              <xm:sqref>ODT121</xm:sqref>
            </x14:sparkline>
            <x14:sparkline>
              <xm:f>CB_Lcr!$ODU121:$ODU121</xm:f>
              <xm:sqref>ODU121</xm:sqref>
            </x14:sparkline>
            <x14:sparkline>
              <xm:f>CB_Lcr!$ODV121:$ODV121</xm:f>
              <xm:sqref>ODV121</xm:sqref>
            </x14:sparkline>
            <x14:sparkline>
              <xm:f>CB_Lcr!$ODW121:$ODW121</xm:f>
              <xm:sqref>ODW121</xm:sqref>
            </x14:sparkline>
            <x14:sparkline>
              <xm:f>CB_Lcr!$ODX121:$ODX121</xm:f>
              <xm:sqref>ODX121</xm:sqref>
            </x14:sparkline>
            <x14:sparkline>
              <xm:f>CB_Lcr!$ODY121:$ODY121</xm:f>
              <xm:sqref>ODY121</xm:sqref>
            </x14:sparkline>
            <x14:sparkline>
              <xm:f>CB_Lcr!$ODZ121:$ODZ121</xm:f>
              <xm:sqref>ODZ121</xm:sqref>
            </x14:sparkline>
            <x14:sparkline>
              <xm:f>CB_Lcr!$OEA121:$OEA121</xm:f>
              <xm:sqref>OEA121</xm:sqref>
            </x14:sparkline>
            <x14:sparkline>
              <xm:f>CB_Lcr!$OEB121:$OEB121</xm:f>
              <xm:sqref>OEB121</xm:sqref>
            </x14:sparkline>
            <x14:sparkline>
              <xm:f>CB_Lcr!$OEC121:$OEC121</xm:f>
              <xm:sqref>OEC121</xm:sqref>
            </x14:sparkline>
            <x14:sparkline>
              <xm:f>CB_Lcr!$OED121:$OED121</xm:f>
              <xm:sqref>OED121</xm:sqref>
            </x14:sparkline>
            <x14:sparkline>
              <xm:f>CB_Lcr!$OEE121:$OEE121</xm:f>
              <xm:sqref>OEE121</xm:sqref>
            </x14:sparkline>
            <x14:sparkline>
              <xm:f>CB_Lcr!$OEF121:$OEF121</xm:f>
              <xm:sqref>OEF121</xm:sqref>
            </x14:sparkline>
            <x14:sparkline>
              <xm:f>CB_Lcr!$OEG121:$OEG121</xm:f>
              <xm:sqref>OEG121</xm:sqref>
            </x14:sparkline>
            <x14:sparkline>
              <xm:f>CB_Lcr!$OEH121:$OEH121</xm:f>
              <xm:sqref>OEH121</xm:sqref>
            </x14:sparkline>
            <x14:sparkline>
              <xm:f>CB_Lcr!$OEI121:$OEI121</xm:f>
              <xm:sqref>OEI121</xm:sqref>
            </x14:sparkline>
            <x14:sparkline>
              <xm:f>CB_Lcr!$OEJ121:$OEJ121</xm:f>
              <xm:sqref>OEJ121</xm:sqref>
            </x14:sparkline>
            <x14:sparkline>
              <xm:f>CB_Lcr!$OEK121:$OEK121</xm:f>
              <xm:sqref>OEK121</xm:sqref>
            </x14:sparkline>
            <x14:sparkline>
              <xm:f>CB_Lcr!$OEL121:$OEL121</xm:f>
              <xm:sqref>OEL121</xm:sqref>
            </x14:sparkline>
            <x14:sparkline>
              <xm:f>CB_Lcr!$OEM121:$OEM121</xm:f>
              <xm:sqref>OEM121</xm:sqref>
            </x14:sparkline>
            <x14:sparkline>
              <xm:f>CB_Lcr!$OEN121:$OEN121</xm:f>
              <xm:sqref>OEN121</xm:sqref>
            </x14:sparkline>
            <x14:sparkline>
              <xm:f>CB_Lcr!$OEO121:$OEO121</xm:f>
              <xm:sqref>OEO121</xm:sqref>
            </x14:sparkline>
            <x14:sparkline>
              <xm:f>CB_Lcr!$OEP121:$OEP121</xm:f>
              <xm:sqref>OEP121</xm:sqref>
            </x14:sparkline>
            <x14:sparkline>
              <xm:f>CB_Lcr!$OEQ121:$OEQ121</xm:f>
              <xm:sqref>OEQ121</xm:sqref>
            </x14:sparkline>
            <x14:sparkline>
              <xm:f>CB_Lcr!$OER121:$OER121</xm:f>
              <xm:sqref>OER121</xm:sqref>
            </x14:sparkline>
            <x14:sparkline>
              <xm:f>CB_Lcr!$OES121:$OES121</xm:f>
              <xm:sqref>OES121</xm:sqref>
            </x14:sparkline>
            <x14:sparkline>
              <xm:f>CB_Lcr!$OET121:$OET121</xm:f>
              <xm:sqref>OET121</xm:sqref>
            </x14:sparkline>
            <x14:sparkline>
              <xm:f>CB_Lcr!$OEU121:$OEU121</xm:f>
              <xm:sqref>OEU121</xm:sqref>
            </x14:sparkline>
            <x14:sparkline>
              <xm:f>CB_Lcr!$OEV121:$OEV121</xm:f>
              <xm:sqref>OEV121</xm:sqref>
            </x14:sparkline>
            <x14:sparkline>
              <xm:f>CB_Lcr!$OEW121:$OEW121</xm:f>
              <xm:sqref>OEW121</xm:sqref>
            </x14:sparkline>
            <x14:sparkline>
              <xm:f>CB_Lcr!$OEX121:$OEX121</xm:f>
              <xm:sqref>OEX121</xm:sqref>
            </x14:sparkline>
            <x14:sparkline>
              <xm:f>CB_Lcr!$OEY121:$OEY121</xm:f>
              <xm:sqref>OEY121</xm:sqref>
            </x14:sparkline>
            <x14:sparkline>
              <xm:f>CB_Lcr!$OEZ121:$OEZ121</xm:f>
              <xm:sqref>OEZ121</xm:sqref>
            </x14:sparkline>
            <x14:sparkline>
              <xm:f>CB_Lcr!$OFA121:$OFA121</xm:f>
              <xm:sqref>OFA121</xm:sqref>
            </x14:sparkline>
            <x14:sparkline>
              <xm:f>CB_Lcr!$OFB121:$OFB121</xm:f>
              <xm:sqref>OFB121</xm:sqref>
            </x14:sparkline>
            <x14:sparkline>
              <xm:f>CB_Lcr!$OFC121:$OFC121</xm:f>
              <xm:sqref>OFC121</xm:sqref>
            </x14:sparkline>
            <x14:sparkline>
              <xm:f>CB_Lcr!$OFD121:$OFD121</xm:f>
              <xm:sqref>OFD121</xm:sqref>
            </x14:sparkline>
            <x14:sparkline>
              <xm:f>CB_Lcr!$OFE121:$OFE121</xm:f>
              <xm:sqref>OFE121</xm:sqref>
            </x14:sparkline>
            <x14:sparkline>
              <xm:f>CB_Lcr!$OFF121:$OFF121</xm:f>
              <xm:sqref>OFF121</xm:sqref>
            </x14:sparkline>
            <x14:sparkline>
              <xm:f>CB_Lcr!$OFG121:$OFG121</xm:f>
              <xm:sqref>OFG121</xm:sqref>
            </x14:sparkline>
            <x14:sparkline>
              <xm:f>CB_Lcr!$OFH121:$OFH121</xm:f>
              <xm:sqref>OFH121</xm:sqref>
            </x14:sparkline>
            <x14:sparkline>
              <xm:f>CB_Lcr!$OFI121:$OFI121</xm:f>
              <xm:sqref>OFI121</xm:sqref>
            </x14:sparkline>
            <x14:sparkline>
              <xm:f>CB_Lcr!$OFJ121:$OFJ121</xm:f>
              <xm:sqref>OFJ121</xm:sqref>
            </x14:sparkline>
            <x14:sparkline>
              <xm:f>CB_Lcr!$OFK121:$OFK121</xm:f>
              <xm:sqref>OFK121</xm:sqref>
            </x14:sparkline>
            <x14:sparkline>
              <xm:f>CB_Lcr!$OFL121:$OFL121</xm:f>
              <xm:sqref>OFL121</xm:sqref>
            </x14:sparkline>
            <x14:sparkline>
              <xm:f>CB_Lcr!$OFM121:$OFM121</xm:f>
              <xm:sqref>OFM121</xm:sqref>
            </x14:sparkline>
            <x14:sparkline>
              <xm:f>CB_Lcr!$OFN121:$OFN121</xm:f>
              <xm:sqref>OFN121</xm:sqref>
            </x14:sparkline>
            <x14:sparkline>
              <xm:f>CB_Lcr!$OFO121:$OFO121</xm:f>
              <xm:sqref>OFO121</xm:sqref>
            </x14:sparkline>
            <x14:sparkline>
              <xm:f>CB_Lcr!$OFP121:$OFP121</xm:f>
              <xm:sqref>OFP121</xm:sqref>
            </x14:sparkline>
            <x14:sparkline>
              <xm:f>CB_Lcr!$OFQ121:$OFQ121</xm:f>
              <xm:sqref>OFQ121</xm:sqref>
            </x14:sparkline>
            <x14:sparkline>
              <xm:f>CB_Lcr!$OFR121:$OFR121</xm:f>
              <xm:sqref>OFR121</xm:sqref>
            </x14:sparkline>
            <x14:sparkline>
              <xm:f>CB_Lcr!$OFS121:$OFS121</xm:f>
              <xm:sqref>OFS121</xm:sqref>
            </x14:sparkline>
            <x14:sparkline>
              <xm:f>CB_Lcr!$OFT121:$OFT121</xm:f>
              <xm:sqref>OFT121</xm:sqref>
            </x14:sparkline>
            <x14:sparkline>
              <xm:f>CB_Lcr!$OFU121:$OFU121</xm:f>
              <xm:sqref>OFU121</xm:sqref>
            </x14:sparkline>
            <x14:sparkline>
              <xm:f>CB_Lcr!$OFV121:$OFV121</xm:f>
              <xm:sqref>OFV121</xm:sqref>
            </x14:sparkline>
            <x14:sparkline>
              <xm:f>CB_Lcr!$OFW121:$OFW121</xm:f>
              <xm:sqref>OFW121</xm:sqref>
            </x14:sparkline>
            <x14:sparkline>
              <xm:f>CB_Lcr!$OFX121:$OFX121</xm:f>
              <xm:sqref>OFX121</xm:sqref>
            </x14:sparkline>
            <x14:sparkline>
              <xm:f>CB_Lcr!$OFY121:$OFY121</xm:f>
              <xm:sqref>OFY121</xm:sqref>
            </x14:sparkline>
            <x14:sparkline>
              <xm:f>CB_Lcr!$OFZ121:$OFZ121</xm:f>
              <xm:sqref>OFZ121</xm:sqref>
            </x14:sparkline>
            <x14:sparkline>
              <xm:f>CB_Lcr!$OGA121:$OGA121</xm:f>
              <xm:sqref>OGA121</xm:sqref>
            </x14:sparkline>
            <x14:sparkline>
              <xm:f>CB_Lcr!$OGB121:$OGB121</xm:f>
              <xm:sqref>OGB121</xm:sqref>
            </x14:sparkline>
            <x14:sparkline>
              <xm:f>CB_Lcr!$OGC121:$OGC121</xm:f>
              <xm:sqref>OGC121</xm:sqref>
            </x14:sparkline>
            <x14:sparkline>
              <xm:f>CB_Lcr!$OGD121:$OGD121</xm:f>
              <xm:sqref>OGD121</xm:sqref>
            </x14:sparkline>
            <x14:sparkline>
              <xm:f>CB_Lcr!$OGE121:$OGE121</xm:f>
              <xm:sqref>OGE121</xm:sqref>
            </x14:sparkline>
            <x14:sparkline>
              <xm:f>CB_Lcr!$OGF121:$OGF121</xm:f>
              <xm:sqref>OGF121</xm:sqref>
            </x14:sparkline>
            <x14:sparkline>
              <xm:f>CB_Lcr!$OGG121:$OGG121</xm:f>
              <xm:sqref>OGG121</xm:sqref>
            </x14:sparkline>
            <x14:sparkline>
              <xm:f>CB_Lcr!$OGH121:$OGH121</xm:f>
              <xm:sqref>OGH121</xm:sqref>
            </x14:sparkline>
            <x14:sparkline>
              <xm:f>CB_Lcr!$OGI121:$OGI121</xm:f>
              <xm:sqref>OGI121</xm:sqref>
            </x14:sparkline>
            <x14:sparkline>
              <xm:f>CB_Lcr!$OGJ121:$OGJ121</xm:f>
              <xm:sqref>OGJ121</xm:sqref>
            </x14:sparkline>
            <x14:sparkline>
              <xm:f>CB_Lcr!$OGK121:$OGK121</xm:f>
              <xm:sqref>OGK121</xm:sqref>
            </x14:sparkline>
            <x14:sparkline>
              <xm:f>CB_Lcr!$OGL121:$OGL121</xm:f>
              <xm:sqref>OGL121</xm:sqref>
            </x14:sparkline>
            <x14:sparkline>
              <xm:f>CB_Lcr!$OGM121:$OGM121</xm:f>
              <xm:sqref>OGM121</xm:sqref>
            </x14:sparkline>
            <x14:sparkline>
              <xm:f>CB_Lcr!$OGN121:$OGN121</xm:f>
              <xm:sqref>OGN121</xm:sqref>
            </x14:sparkline>
            <x14:sparkline>
              <xm:f>CB_Lcr!$OGO121:$OGO121</xm:f>
              <xm:sqref>OGO121</xm:sqref>
            </x14:sparkline>
            <x14:sparkline>
              <xm:f>CB_Lcr!$OGP121:$OGP121</xm:f>
              <xm:sqref>OGP121</xm:sqref>
            </x14:sparkline>
            <x14:sparkline>
              <xm:f>CB_Lcr!$OGQ121:$OGQ121</xm:f>
              <xm:sqref>OGQ121</xm:sqref>
            </x14:sparkline>
            <x14:sparkline>
              <xm:f>CB_Lcr!$OGR121:$OGR121</xm:f>
              <xm:sqref>OGR121</xm:sqref>
            </x14:sparkline>
            <x14:sparkline>
              <xm:f>CB_Lcr!$OGS121:$OGS121</xm:f>
              <xm:sqref>OGS121</xm:sqref>
            </x14:sparkline>
            <x14:sparkline>
              <xm:f>CB_Lcr!$OGT121:$OGT121</xm:f>
              <xm:sqref>OGT121</xm:sqref>
            </x14:sparkline>
            <x14:sparkline>
              <xm:f>CB_Lcr!$OGU121:$OGU121</xm:f>
              <xm:sqref>OGU121</xm:sqref>
            </x14:sparkline>
            <x14:sparkline>
              <xm:f>CB_Lcr!$OGV121:$OGV121</xm:f>
              <xm:sqref>OGV121</xm:sqref>
            </x14:sparkline>
            <x14:sparkline>
              <xm:f>CB_Lcr!$OGW121:$OGW121</xm:f>
              <xm:sqref>OGW121</xm:sqref>
            </x14:sparkline>
            <x14:sparkline>
              <xm:f>CB_Lcr!$OGX121:$OGX121</xm:f>
              <xm:sqref>OGX121</xm:sqref>
            </x14:sparkline>
            <x14:sparkline>
              <xm:f>CB_Lcr!$OGY121:$OGY121</xm:f>
              <xm:sqref>OGY121</xm:sqref>
            </x14:sparkline>
            <x14:sparkline>
              <xm:f>CB_Lcr!$OGZ121:$OGZ121</xm:f>
              <xm:sqref>OGZ121</xm:sqref>
            </x14:sparkline>
            <x14:sparkline>
              <xm:f>CB_Lcr!$OHA121:$OHA121</xm:f>
              <xm:sqref>OHA121</xm:sqref>
            </x14:sparkline>
            <x14:sparkline>
              <xm:f>CB_Lcr!$OHB121:$OHB121</xm:f>
              <xm:sqref>OHB121</xm:sqref>
            </x14:sparkline>
            <x14:sparkline>
              <xm:f>CB_Lcr!$OHC121:$OHC121</xm:f>
              <xm:sqref>OHC121</xm:sqref>
            </x14:sparkline>
            <x14:sparkline>
              <xm:f>CB_Lcr!$OHD121:$OHD121</xm:f>
              <xm:sqref>OHD121</xm:sqref>
            </x14:sparkline>
            <x14:sparkline>
              <xm:f>CB_Lcr!$OHE121:$OHE121</xm:f>
              <xm:sqref>OHE121</xm:sqref>
            </x14:sparkline>
            <x14:sparkline>
              <xm:f>CB_Lcr!$OHF121:$OHF121</xm:f>
              <xm:sqref>OHF121</xm:sqref>
            </x14:sparkline>
            <x14:sparkline>
              <xm:f>CB_Lcr!$OHG121:$OHG121</xm:f>
              <xm:sqref>OHG121</xm:sqref>
            </x14:sparkline>
            <x14:sparkline>
              <xm:f>CB_Lcr!$OHH121:$OHH121</xm:f>
              <xm:sqref>OHH121</xm:sqref>
            </x14:sparkline>
            <x14:sparkline>
              <xm:f>CB_Lcr!$OHI121:$OHI121</xm:f>
              <xm:sqref>OHI121</xm:sqref>
            </x14:sparkline>
            <x14:sparkline>
              <xm:f>CB_Lcr!$OHJ121:$OHJ121</xm:f>
              <xm:sqref>OHJ121</xm:sqref>
            </x14:sparkline>
            <x14:sparkline>
              <xm:f>CB_Lcr!$OHK121:$OHK121</xm:f>
              <xm:sqref>OHK121</xm:sqref>
            </x14:sparkline>
            <x14:sparkline>
              <xm:f>CB_Lcr!$OHL121:$OHL121</xm:f>
              <xm:sqref>OHL121</xm:sqref>
            </x14:sparkline>
            <x14:sparkline>
              <xm:f>CB_Lcr!$OHM121:$OHM121</xm:f>
              <xm:sqref>OHM121</xm:sqref>
            </x14:sparkline>
            <x14:sparkline>
              <xm:f>CB_Lcr!$OHN121:$OHN121</xm:f>
              <xm:sqref>OHN121</xm:sqref>
            </x14:sparkline>
            <x14:sparkline>
              <xm:f>CB_Lcr!$OHO121:$OHO121</xm:f>
              <xm:sqref>OHO121</xm:sqref>
            </x14:sparkline>
            <x14:sparkline>
              <xm:f>CB_Lcr!$OHP121:$OHP121</xm:f>
              <xm:sqref>OHP121</xm:sqref>
            </x14:sparkline>
            <x14:sparkline>
              <xm:f>CB_Lcr!$OHQ121:$OHQ121</xm:f>
              <xm:sqref>OHQ121</xm:sqref>
            </x14:sparkline>
            <x14:sparkline>
              <xm:f>CB_Lcr!$OHR121:$OHR121</xm:f>
              <xm:sqref>OHR121</xm:sqref>
            </x14:sparkline>
            <x14:sparkline>
              <xm:f>CB_Lcr!$OHS121:$OHS121</xm:f>
              <xm:sqref>OHS121</xm:sqref>
            </x14:sparkline>
            <x14:sparkline>
              <xm:f>CB_Lcr!$OHT121:$OHT121</xm:f>
              <xm:sqref>OHT121</xm:sqref>
            </x14:sparkline>
            <x14:sparkline>
              <xm:f>CB_Lcr!$OHU121:$OHU121</xm:f>
              <xm:sqref>OHU121</xm:sqref>
            </x14:sparkline>
            <x14:sparkline>
              <xm:f>CB_Lcr!$OHV121:$OHV121</xm:f>
              <xm:sqref>OHV121</xm:sqref>
            </x14:sparkline>
            <x14:sparkline>
              <xm:f>CB_Lcr!$OHW121:$OHW121</xm:f>
              <xm:sqref>OHW121</xm:sqref>
            </x14:sparkline>
            <x14:sparkline>
              <xm:f>CB_Lcr!$OHX121:$OHX121</xm:f>
              <xm:sqref>OHX121</xm:sqref>
            </x14:sparkline>
            <x14:sparkline>
              <xm:f>CB_Lcr!$OHY121:$OHY121</xm:f>
              <xm:sqref>OHY121</xm:sqref>
            </x14:sparkline>
            <x14:sparkline>
              <xm:f>CB_Lcr!$OHZ121:$OHZ121</xm:f>
              <xm:sqref>OHZ121</xm:sqref>
            </x14:sparkline>
            <x14:sparkline>
              <xm:f>CB_Lcr!$OIA121:$OIA121</xm:f>
              <xm:sqref>OIA121</xm:sqref>
            </x14:sparkline>
            <x14:sparkline>
              <xm:f>CB_Lcr!$OIB121:$OIB121</xm:f>
              <xm:sqref>OIB121</xm:sqref>
            </x14:sparkline>
            <x14:sparkline>
              <xm:f>CB_Lcr!$OIC121:$OIC121</xm:f>
              <xm:sqref>OIC121</xm:sqref>
            </x14:sparkline>
            <x14:sparkline>
              <xm:f>CB_Lcr!$OID121:$OID121</xm:f>
              <xm:sqref>OID121</xm:sqref>
            </x14:sparkline>
            <x14:sparkline>
              <xm:f>CB_Lcr!$OIE121:$OIE121</xm:f>
              <xm:sqref>OIE121</xm:sqref>
            </x14:sparkline>
            <x14:sparkline>
              <xm:f>CB_Lcr!$OIF121:$OIF121</xm:f>
              <xm:sqref>OIF121</xm:sqref>
            </x14:sparkline>
            <x14:sparkline>
              <xm:f>CB_Lcr!$OIG121:$OIG121</xm:f>
              <xm:sqref>OIG121</xm:sqref>
            </x14:sparkline>
            <x14:sparkline>
              <xm:f>CB_Lcr!$OIH121:$OIH121</xm:f>
              <xm:sqref>OIH121</xm:sqref>
            </x14:sparkline>
            <x14:sparkline>
              <xm:f>CB_Lcr!$OII121:$OII121</xm:f>
              <xm:sqref>OII121</xm:sqref>
            </x14:sparkline>
            <x14:sparkline>
              <xm:f>CB_Lcr!$OIJ121:$OIJ121</xm:f>
              <xm:sqref>OIJ121</xm:sqref>
            </x14:sparkline>
            <x14:sparkline>
              <xm:f>CB_Lcr!$OIK121:$OIK121</xm:f>
              <xm:sqref>OIK121</xm:sqref>
            </x14:sparkline>
            <x14:sparkline>
              <xm:f>CB_Lcr!$OIL121:$OIL121</xm:f>
              <xm:sqref>OIL121</xm:sqref>
            </x14:sparkline>
            <x14:sparkline>
              <xm:f>CB_Lcr!$OIM121:$OIM121</xm:f>
              <xm:sqref>OIM121</xm:sqref>
            </x14:sparkline>
            <x14:sparkline>
              <xm:f>CB_Lcr!$OIN121:$OIN121</xm:f>
              <xm:sqref>OIN121</xm:sqref>
            </x14:sparkline>
            <x14:sparkline>
              <xm:f>CB_Lcr!$OIO121:$OIO121</xm:f>
              <xm:sqref>OIO121</xm:sqref>
            </x14:sparkline>
            <x14:sparkline>
              <xm:f>CB_Lcr!$OIP121:$OIP121</xm:f>
              <xm:sqref>OIP121</xm:sqref>
            </x14:sparkline>
            <x14:sparkline>
              <xm:f>CB_Lcr!$OIQ121:$OIQ121</xm:f>
              <xm:sqref>OIQ121</xm:sqref>
            </x14:sparkline>
            <x14:sparkline>
              <xm:f>CB_Lcr!$OIR121:$OIR121</xm:f>
              <xm:sqref>OIR121</xm:sqref>
            </x14:sparkline>
            <x14:sparkline>
              <xm:f>CB_Lcr!$OIS121:$OIS121</xm:f>
              <xm:sqref>OIS121</xm:sqref>
            </x14:sparkline>
            <x14:sparkline>
              <xm:f>CB_Lcr!$OIT121:$OIT121</xm:f>
              <xm:sqref>OIT121</xm:sqref>
            </x14:sparkline>
            <x14:sparkline>
              <xm:f>CB_Lcr!$OIU121:$OIU121</xm:f>
              <xm:sqref>OIU121</xm:sqref>
            </x14:sparkline>
            <x14:sparkline>
              <xm:f>CB_Lcr!$OIV121:$OIV121</xm:f>
              <xm:sqref>OIV121</xm:sqref>
            </x14:sparkline>
            <x14:sparkline>
              <xm:f>CB_Lcr!$OIW121:$OIW121</xm:f>
              <xm:sqref>OIW121</xm:sqref>
            </x14:sparkline>
            <x14:sparkline>
              <xm:f>CB_Lcr!$OIX121:$OIX121</xm:f>
              <xm:sqref>OIX121</xm:sqref>
            </x14:sparkline>
            <x14:sparkline>
              <xm:f>CB_Lcr!$OIY121:$OIY121</xm:f>
              <xm:sqref>OIY121</xm:sqref>
            </x14:sparkline>
            <x14:sparkline>
              <xm:f>CB_Lcr!$OIZ121:$OIZ121</xm:f>
              <xm:sqref>OIZ121</xm:sqref>
            </x14:sparkline>
            <x14:sparkline>
              <xm:f>CB_Lcr!$OJA121:$OJA121</xm:f>
              <xm:sqref>OJA121</xm:sqref>
            </x14:sparkline>
            <x14:sparkline>
              <xm:f>CB_Lcr!$OJB121:$OJB121</xm:f>
              <xm:sqref>OJB121</xm:sqref>
            </x14:sparkline>
            <x14:sparkline>
              <xm:f>CB_Lcr!$OJC121:$OJC121</xm:f>
              <xm:sqref>OJC121</xm:sqref>
            </x14:sparkline>
            <x14:sparkline>
              <xm:f>CB_Lcr!$OJD121:$OJD121</xm:f>
              <xm:sqref>OJD121</xm:sqref>
            </x14:sparkline>
            <x14:sparkline>
              <xm:f>CB_Lcr!$OJE121:$OJE121</xm:f>
              <xm:sqref>OJE121</xm:sqref>
            </x14:sparkline>
            <x14:sparkline>
              <xm:f>CB_Lcr!$OJF121:$OJF121</xm:f>
              <xm:sqref>OJF121</xm:sqref>
            </x14:sparkline>
            <x14:sparkline>
              <xm:f>CB_Lcr!$OJG121:$OJG121</xm:f>
              <xm:sqref>OJG121</xm:sqref>
            </x14:sparkline>
            <x14:sparkline>
              <xm:f>CB_Lcr!$OJH121:$OJH121</xm:f>
              <xm:sqref>OJH121</xm:sqref>
            </x14:sparkline>
            <x14:sparkline>
              <xm:f>CB_Lcr!$OJI121:$OJI121</xm:f>
              <xm:sqref>OJI121</xm:sqref>
            </x14:sparkline>
            <x14:sparkline>
              <xm:f>CB_Lcr!$OJJ121:$OJJ121</xm:f>
              <xm:sqref>OJJ121</xm:sqref>
            </x14:sparkline>
            <x14:sparkline>
              <xm:f>CB_Lcr!$OJK121:$OJK121</xm:f>
              <xm:sqref>OJK121</xm:sqref>
            </x14:sparkline>
            <x14:sparkline>
              <xm:f>CB_Lcr!$OJL121:$OJL121</xm:f>
              <xm:sqref>OJL121</xm:sqref>
            </x14:sparkline>
            <x14:sparkline>
              <xm:f>CB_Lcr!$OJM121:$OJM121</xm:f>
              <xm:sqref>OJM121</xm:sqref>
            </x14:sparkline>
            <x14:sparkline>
              <xm:f>CB_Lcr!$OJN121:$OJN121</xm:f>
              <xm:sqref>OJN121</xm:sqref>
            </x14:sparkline>
            <x14:sparkline>
              <xm:f>CB_Lcr!$OJO121:$OJO121</xm:f>
              <xm:sqref>OJO121</xm:sqref>
            </x14:sparkline>
            <x14:sparkline>
              <xm:f>CB_Lcr!$OJP121:$OJP121</xm:f>
              <xm:sqref>OJP121</xm:sqref>
            </x14:sparkline>
            <x14:sparkline>
              <xm:f>CB_Lcr!$OJQ121:$OJQ121</xm:f>
              <xm:sqref>OJQ121</xm:sqref>
            </x14:sparkline>
            <x14:sparkline>
              <xm:f>CB_Lcr!$OJR121:$OJR121</xm:f>
              <xm:sqref>OJR121</xm:sqref>
            </x14:sparkline>
            <x14:sparkline>
              <xm:f>CB_Lcr!$OJS121:$OJS121</xm:f>
              <xm:sqref>OJS121</xm:sqref>
            </x14:sparkline>
            <x14:sparkline>
              <xm:f>CB_Lcr!$OJT121:$OJT121</xm:f>
              <xm:sqref>OJT121</xm:sqref>
            </x14:sparkline>
            <x14:sparkline>
              <xm:f>CB_Lcr!$OJU121:$OJU121</xm:f>
              <xm:sqref>OJU121</xm:sqref>
            </x14:sparkline>
            <x14:sparkline>
              <xm:f>CB_Lcr!$OJV121:$OJV121</xm:f>
              <xm:sqref>OJV121</xm:sqref>
            </x14:sparkline>
            <x14:sparkline>
              <xm:f>CB_Lcr!$OJW121:$OJW121</xm:f>
              <xm:sqref>OJW121</xm:sqref>
            </x14:sparkline>
            <x14:sparkline>
              <xm:f>CB_Lcr!$OJX121:$OJX121</xm:f>
              <xm:sqref>OJX121</xm:sqref>
            </x14:sparkline>
            <x14:sparkline>
              <xm:f>CB_Lcr!$OJY121:$OJY121</xm:f>
              <xm:sqref>OJY121</xm:sqref>
            </x14:sparkline>
            <x14:sparkline>
              <xm:f>CB_Lcr!$OJZ121:$OJZ121</xm:f>
              <xm:sqref>OJZ121</xm:sqref>
            </x14:sparkline>
            <x14:sparkline>
              <xm:f>CB_Lcr!$OKA121:$OKA121</xm:f>
              <xm:sqref>OKA121</xm:sqref>
            </x14:sparkline>
            <x14:sparkline>
              <xm:f>CB_Lcr!$OKB121:$OKB121</xm:f>
              <xm:sqref>OKB121</xm:sqref>
            </x14:sparkline>
            <x14:sparkline>
              <xm:f>CB_Lcr!$OKC121:$OKC121</xm:f>
              <xm:sqref>OKC121</xm:sqref>
            </x14:sparkline>
            <x14:sparkline>
              <xm:f>CB_Lcr!$OKD121:$OKD121</xm:f>
              <xm:sqref>OKD121</xm:sqref>
            </x14:sparkline>
            <x14:sparkline>
              <xm:f>CB_Lcr!$OKE121:$OKE121</xm:f>
              <xm:sqref>OKE121</xm:sqref>
            </x14:sparkline>
            <x14:sparkline>
              <xm:f>CB_Lcr!$OKF121:$OKF121</xm:f>
              <xm:sqref>OKF121</xm:sqref>
            </x14:sparkline>
            <x14:sparkline>
              <xm:f>CB_Lcr!$OKG121:$OKG121</xm:f>
              <xm:sqref>OKG121</xm:sqref>
            </x14:sparkline>
            <x14:sparkline>
              <xm:f>CB_Lcr!$OKH121:$OKH121</xm:f>
              <xm:sqref>OKH121</xm:sqref>
            </x14:sparkline>
            <x14:sparkline>
              <xm:f>CB_Lcr!$OKI121:$OKI121</xm:f>
              <xm:sqref>OKI121</xm:sqref>
            </x14:sparkline>
            <x14:sparkline>
              <xm:f>CB_Lcr!$OKJ121:$OKJ121</xm:f>
              <xm:sqref>OKJ121</xm:sqref>
            </x14:sparkline>
            <x14:sparkline>
              <xm:f>CB_Lcr!$OKK121:$OKK121</xm:f>
              <xm:sqref>OKK121</xm:sqref>
            </x14:sparkline>
            <x14:sparkline>
              <xm:f>CB_Lcr!$OKL121:$OKL121</xm:f>
              <xm:sqref>OKL121</xm:sqref>
            </x14:sparkline>
            <x14:sparkline>
              <xm:f>CB_Lcr!$OKM121:$OKM121</xm:f>
              <xm:sqref>OKM121</xm:sqref>
            </x14:sparkline>
            <x14:sparkline>
              <xm:f>CB_Lcr!$OKN121:$OKN121</xm:f>
              <xm:sqref>OKN121</xm:sqref>
            </x14:sparkline>
            <x14:sparkline>
              <xm:f>CB_Lcr!$OKO121:$OKO121</xm:f>
              <xm:sqref>OKO121</xm:sqref>
            </x14:sparkline>
            <x14:sparkline>
              <xm:f>CB_Lcr!$OKP121:$OKP121</xm:f>
              <xm:sqref>OKP121</xm:sqref>
            </x14:sparkline>
            <x14:sparkline>
              <xm:f>CB_Lcr!$OKQ121:$OKQ121</xm:f>
              <xm:sqref>OKQ121</xm:sqref>
            </x14:sparkline>
            <x14:sparkline>
              <xm:f>CB_Lcr!$OKR121:$OKR121</xm:f>
              <xm:sqref>OKR121</xm:sqref>
            </x14:sparkline>
            <x14:sparkline>
              <xm:f>CB_Lcr!$OKS121:$OKS121</xm:f>
              <xm:sqref>OKS121</xm:sqref>
            </x14:sparkline>
            <x14:sparkline>
              <xm:f>CB_Lcr!$OKT121:$OKT121</xm:f>
              <xm:sqref>OKT121</xm:sqref>
            </x14:sparkline>
            <x14:sparkline>
              <xm:f>CB_Lcr!$OKU121:$OKU121</xm:f>
              <xm:sqref>OKU121</xm:sqref>
            </x14:sparkline>
            <x14:sparkline>
              <xm:f>CB_Lcr!$OKV121:$OKV121</xm:f>
              <xm:sqref>OKV121</xm:sqref>
            </x14:sparkline>
            <x14:sparkline>
              <xm:f>CB_Lcr!$OKW121:$OKW121</xm:f>
              <xm:sqref>OKW121</xm:sqref>
            </x14:sparkline>
            <x14:sparkline>
              <xm:f>CB_Lcr!$OKX121:$OKX121</xm:f>
              <xm:sqref>OKX121</xm:sqref>
            </x14:sparkline>
            <x14:sparkline>
              <xm:f>CB_Lcr!$OKY121:$OKY121</xm:f>
              <xm:sqref>OKY121</xm:sqref>
            </x14:sparkline>
            <x14:sparkline>
              <xm:f>CB_Lcr!$OKZ121:$OKZ121</xm:f>
              <xm:sqref>OKZ121</xm:sqref>
            </x14:sparkline>
            <x14:sparkline>
              <xm:f>CB_Lcr!$OLA121:$OLA121</xm:f>
              <xm:sqref>OLA121</xm:sqref>
            </x14:sparkline>
            <x14:sparkline>
              <xm:f>CB_Lcr!$OLB121:$OLB121</xm:f>
              <xm:sqref>OLB121</xm:sqref>
            </x14:sparkline>
            <x14:sparkline>
              <xm:f>CB_Lcr!$OLC121:$OLC121</xm:f>
              <xm:sqref>OLC121</xm:sqref>
            </x14:sparkline>
            <x14:sparkline>
              <xm:f>CB_Lcr!$OLD121:$OLD121</xm:f>
              <xm:sqref>OLD121</xm:sqref>
            </x14:sparkline>
            <x14:sparkline>
              <xm:f>CB_Lcr!$OLE121:$OLE121</xm:f>
              <xm:sqref>OLE121</xm:sqref>
            </x14:sparkline>
            <x14:sparkline>
              <xm:f>CB_Lcr!$OLF121:$OLF121</xm:f>
              <xm:sqref>OLF121</xm:sqref>
            </x14:sparkline>
            <x14:sparkline>
              <xm:f>CB_Lcr!$OLG121:$OLG121</xm:f>
              <xm:sqref>OLG121</xm:sqref>
            </x14:sparkline>
            <x14:sparkline>
              <xm:f>CB_Lcr!$OLH121:$OLH121</xm:f>
              <xm:sqref>OLH121</xm:sqref>
            </x14:sparkline>
            <x14:sparkline>
              <xm:f>CB_Lcr!$OLI121:$OLI121</xm:f>
              <xm:sqref>OLI121</xm:sqref>
            </x14:sparkline>
            <x14:sparkline>
              <xm:f>CB_Lcr!$OLJ121:$OLJ121</xm:f>
              <xm:sqref>OLJ121</xm:sqref>
            </x14:sparkline>
            <x14:sparkline>
              <xm:f>CB_Lcr!$OLK121:$OLK121</xm:f>
              <xm:sqref>OLK121</xm:sqref>
            </x14:sparkline>
            <x14:sparkline>
              <xm:f>CB_Lcr!$OLL121:$OLL121</xm:f>
              <xm:sqref>OLL121</xm:sqref>
            </x14:sparkline>
            <x14:sparkline>
              <xm:f>CB_Lcr!$OLM121:$OLM121</xm:f>
              <xm:sqref>OLM121</xm:sqref>
            </x14:sparkline>
            <x14:sparkline>
              <xm:f>CB_Lcr!$OLN121:$OLN121</xm:f>
              <xm:sqref>OLN121</xm:sqref>
            </x14:sparkline>
            <x14:sparkline>
              <xm:f>CB_Lcr!$OLO121:$OLO121</xm:f>
              <xm:sqref>OLO121</xm:sqref>
            </x14:sparkline>
            <x14:sparkline>
              <xm:f>CB_Lcr!$OLP121:$OLP121</xm:f>
              <xm:sqref>OLP121</xm:sqref>
            </x14:sparkline>
            <x14:sparkline>
              <xm:f>CB_Lcr!$OLQ121:$OLQ121</xm:f>
              <xm:sqref>OLQ121</xm:sqref>
            </x14:sparkline>
            <x14:sparkline>
              <xm:f>CB_Lcr!$OLR121:$OLR121</xm:f>
              <xm:sqref>OLR121</xm:sqref>
            </x14:sparkline>
            <x14:sparkline>
              <xm:f>CB_Lcr!$OLS121:$OLS121</xm:f>
              <xm:sqref>OLS121</xm:sqref>
            </x14:sparkline>
            <x14:sparkline>
              <xm:f>CB_Lcr!$OLT121:$OLT121</xm:f>
              <xm:sqref>OLT121</xm:sqref>
            </x14:sparkline>
            <x14:sparkline>
              <xm:f>CB_Lcr!$OLU121:$OLU121</xm:f>
              <xm:sqref>OLU121</xm:sqref>
            </x14:sparkline>
            <x14:sparkline>
              <xm:f>CB_Lcr!$OLV121:$OLV121</xm:f>
              <xm:sqref>OLV121</xm:sqref>
            </x14:sparkline>
            <x14:sparkline>
              <xm:f>CB_Lcr!$OLW121:$OLW121</xm:f>
              <xm:sqref>OLW121</xm:sqref>
            </x14:sparkline>
            <x14:sparkline>
              <xm:f>CB_Lcr!$OLX121:$OLX121</xm:f>
              <xm:sqref>OLX121</xm:sqref>
            </x14:sparkline>
            <x14:sparkline>
              <xm:f>CB_Lcr!$OLY121:$OLY121</xm:f>
              <xm:sqref>OLY121</xm:sqref>
            </x14:sparkline>
            <x14:sparkline>
              <xm:f>CB_Lcr!$OLZ121:$OLZ121</xm:f>
              <xm:sqref>OLZ121</xm:sqref>
            </x14:sparkline>
            <x14:sparkline>
              <xm:f>CB_Lcr!$OMA121:$OMA121</xm:f>
              <xm:sqref>OMA121</xm:sqref>
            </x14:sparkline>
            <x14:sparkline>
              <xm:f>CB_Lcr!$OMB121:$OMB121</xm:f>
              <xm:sqref>OMB121</xm:sqref>
            </x14:sparkline>
            <x14:sparkline>
              <xm:f>CB_Lcr!$OMC121:$OMC121</xm:f>
              <xm:sqref>OMC121</xm:sqref>
            </x14:sparkline>
            <x14:sparkline>
              <xm:f>CB_Lcr!$OMD121:$OMD121</xm:f>
              <xm:sqref>OMD121</xm:sqref>
            </x14:sparkline>
            <x14:sparkline>
              <xm:f>CB_Lcr!$OME121:$OME121</xm:f>
              <xm:sqref>OME121</xm:sqref>
            </x14:sparkline>
            <x14:sparkline>
              <xm:f>CB_Lcr!$OMF121:$OMF121</xm:f>
              <xm:sqref>OMF121</xm:sqref>
            </x14:sparkline>
            <x14:sparkline>
              <xm:f>CB_Lcr!$OMG121:$OMG121</xm:f>
              <xm:sqref>OMG121</xm:sqref>
            </x14:sparkline>
            <x14:sparkline>
              <xm:f>CB_Lcr!$OMH121:$OMH121</xm:f>
              <xm:sqref>OMH121</xm:sqref>
            </x14:sparkline>
            <x14:sparkline>
              <xm:f>CB_Lcr!$OMI121:$OMI121</xm:f>
              <xm:sqref>OMI121</xm:sqref>
            </x14:sparkline>
            <x14:sparkline>
              <xm:f>CB_Lcr!$OMJ121:$OMJ121</xm:f>
              <xm:sqref>OMJ121</xm:sqref>
            </x14:sparkline>
            <x14:sparkline>
              <xm:f>CB_Lcr!$OMK121:$OMK121</xm:f>
              <xm:sqref>OMK121</xm:sqref>
            </x14:sparkline>
            <x14:sparkline>
              <xm:f>CB_Lcr!$OML121:$OML121</xm:f>
              <xm:sqref>OML121</xm:sqref>
            </x14:sparkline>
            <x14:sparkline>
              <xm:f>CB_Lcr!$OMM121:$OMM121</xm:f>
              <xm:sqref>OMM121</xm:sqref>
            </x14:sparkline>
            <x14:sparkline>
              <xm:f>CB_Lcr!$OMN121:$OMN121</xm:f>
              <xm:sqref>OMN121</xm:sqref>
            </x14:sparkline>
            <x14:sparkline>
              <xm:f>CB_Lcr!$OMO121:$OMO121</xm:f>
              <xm:sqref>OMO121</xm:sqref>
            </x14:sparkline>
            <x14:sparkline>
              <xm:f>CB_Lcr!$OMP121:$OMP121</xm:f>
              <xm:sqref>OMP121</xm:sqref>
            </x14:sparkline>
            <x14:sparkline>
              <xm:f>CB_Lcr!$OMQ121:$OMQ121</xm:f>
              <xm:sqref>OMQ121</xm:sqref>
            </x14:sparkline>
            <x14:sparkline>
              <xm:f>CB_Lcr!$OMR121:$OMR121</xm:f>
              <xm:sqref>OMR121</xm:sqref>
            </x14:sparkline>
            <x14:sparkline>
              <xm:f>CB_Lcr!$OMS121:$OMS121</xm:f>
              <xm:sqref>OMS121</xm:sqref>
            </x14:sparkline>
            <x14:sparkline>
              <xm:f>CB_Lcr!$OMT121:$OMT121</xm:f>
              <xm:sqref>OMT121</xm:sqref>
            </x14:sparkline>
            <x14:sparkline>
              <xm:f>CB_Lcr!$OMU121:$OMU121</xm:f>
              <xm:sqref>OMU121</xm:sqref>
            </x14:sparkline>
            <x14:sparkline>
              <xm:f>CB_Lcr!$OMV121:$OMV121</xm:f>
              <xm:sqref>OMV121</xm:sqref>
            </x14:sparkline>
            <x14:sparkline>
              <xm:f>CB_Lcr!$OMW121:$OMW121</xm:f>
              <xm:sqref>OMW121</xm:sqref>
            </x14:sparkline>
            <x14:sparkline>
              <xm:f>CB_Lcr!$OMX121:$OMX121</xm:f>
              <xm:sqref>OMX121</xm:sqref>
            </x14:sparkline>
            <x14:sparkline>
              <xm:f>CB_Lcr!$OMY121:$OMY121</xm:f>
              <xm:sqref>OMY121</xm:sqref>
            </x14:sparkline>
            <x14:sparkline>
              <xm:f>CB_Lcr!$OMZ121:$OMZ121</xm:f>
              <xm:sqref>OMZ121</xm:sqref>
            </x14:sparkline>
            <x14:sparkline>
              <xm:f>CB_Lcr!$ONA121:$ONA121</xm:f>
              <xm:sqref>ONA121</xm:sqref>
            </x14:sparkline>
            <x14:sparkline>
              <xm:f>CB_Lcr!$ONB121:$ONB121</xm:f>
              <xm:sqref>ONB121</xm:sqref>
            </x14:sparkline>
            <x14:sparkline>
              <xm:f>CB_Lcr!$ONC121:$ONC121</xm:f>
              <xm:sqref>ONC121</xm:sqref>
            </x14:sparkline>
            <x14:sparkline>
              <xm:f>CB_Lcr!$OND121:$OND121</xm:f>
              <xm:sqref>OND121</xm:sqref>
            </x14:sparkline>
            <x14:sparkline>
              <xm:f>CB_Lcr!$ONE121:$ONE121</xm:f>
              <xm:sqref>ONE121</xm:sqref>
            </x14:sparkline>
            <x14:sparkline>
              <xm:f>CB_Lcr!$ONF121:$ONF121</xm:f>
              <xm:sqref>ONF121</xm:sqref>
            </x14:sparkline>
            <x14:sparkline>
              <xm:f>CB_Lcr!$ONG121:$ONG121</xm:f>
              <xm:sqref>ONG121</xm:sqref>
            </x14:sparkline>
            <x14:sparkline>
              <xm:f>CB_Lcr!$ONH121:$ONH121</xm:f>
              <xm:sqref>ONH121</xm:sqref>
            </x14:sparkline>
            <x14:sparkline>
              <xm:f>CB_Lcr!$ONI121:$ONI121</xm:f>
              <xm:sqref>ONI121</xm:sqref>
            </x14:sparkline>
            <x14:sparkline>
              <xm:f>CB_Lcr!$ONJ121:$ONJ121</xm:f>
              <xm:sqref>ONJ121</xm:sqref>
            </x14:sparkline>
            <x14:sparkline>
              <xm:f>CB_Lcr!$ONK121:$ONK121</xm:f>
              <xm:sqref>ONK121</xm:sqref>
            </x14:sparkline>
            <x14:sparkline>
              <xm:f>CB_Lcr!$ONL121:$ONL121</xm:f>
              <xm:sqref>ONL121</xm:sqref>
            </x14:sparkline>
            <x14:sparkline>
              <xm:f>CB_Lcr!$ONM121:$ONM121</xm:f>
              <xm:sqref>ONM121</xm:sqref>
            </x14:sparkline>
            <x14:sparkline>
              <xm:f>CB_Lcr!$ONN121:$ONN121</xm:f>
              <xm:sqref>ONN121</xm:sqref>
            </x14:sparkline>
            <x14:sparkline>
              <xm:f>CB_Lcr!$ONO121:$ONO121</xm:f>
              <xm:sqref>ONO121</xm:sqref>
            </x14:sparkline>
            <x14:sparkline>
              <xm:f>CB_Lcr!$ONP121:$ONP121</xm:f>
              <xm:sqref>ONP121</xm:sqref>
            </x14:sparkline>
            <x14:sparkline>
              <xm:f>CB_Lcr!$ONQ121:$ONQ121</xm:f>
              <xm:sqref>ONQ121</xm:sqref>
            </x14:sparkline>
            <x14:sparkline>
              <xm:f>CB_Lcr!$ONR121:$ONR121</xm:f>
              <xm:sqref>ONR121</xm:sqref>
            </x14:sparkline>
            <x14:sparkline>
              <xm:f>CB_Lcr!$ONS121:$ONS121</xm:f>
              <xm:sqref>ONS121</xm:sqref>
            </x14:sparkline>
            <x14:sparkline>
              <xm:f>CB_Lcr!$ONT121:$ONT121</xm:f>
              <xm:sqref>ONT121</xm:sqref>
            </x14:sparkline>
            <x14:sparkline>
              <xm:f>CB_Lcr!$ONU121:$ONU121</xm:f>
              <xm:sqref>ONU121</xm:sqref>
            </x14:sparkline>
            <x14:sparkline>
              <xm:f>CB_Lcr!$ONV121:$ONV121</xm:f>
              <xm:sqref>ONV121</xm:sqref>
            </x14:sparkline>
            <x14:sparkline>
              <xm:f>CB_Lcr!$ONW121:$ONW121</xm:f>
              <xm:sqref>ONW121</xm:sqref>
            </x14:sparkline>
            <x14:sparkline>
              <xm:f>CB_Lcr!$ONX121:$ONX121</xm:f>
              <xm:sqref>ONX121</xm:sqref>
            </x14:sparkline>
            <x14:sparkline>
              <xm:f>CB_Lcr!$ONY121:$ONY121</xm:f>
              <xm:sqref>ONY121</xm:sqref>
            </x14:sparkline>
            <x14:sparkline>
              <xm:f>CB_Lcr!$ONZ121:$ONZ121</xm:f>
              <xm:sqref>ONZ121</xm:sqref>
            </x14:sparkline>
            <x14:sparkline>
              <xm:f>CB_Lcr!$OOA121:$OOA121</xm:f>
              <xm:sqref>OOA121</xm:sqref>
            </x14:sparkline>
            <x14:sparkline>
              <xm:f>CB_Lcr!$OOB121:$OOB121</xm:f>
              <xm:sqref>OOB121</xm:sqref>
            </x14:sparkline>
            <x14:sparkline>
              <xm:f>CB_Lcr!$OOC121:$OOC121</xm:f>
              <xm:sqref>OOC121</xm:sqref>
            </x14:sparkline>
            <x14:sparkline>
              <xm:f>CB_Lcr!$OOD121:$OOD121</xm:f>
              <xm:sqref>OOD121</xm:sqref>
            </x14:sparkline>
            <x14:sparkline>
              <xm:f>CB_Lcr!$OOE121:$OOE121</xm:f>
              <xm:sqref>OOE121</xm:sqref>
            </x14:sparkline>
            <x14:sparkline>
              <xm:f>CB_Lcr!$OOF121:$OOF121</xm:f>
              <xm:sqref>OOF121</xm:sqref>
            </x14:sparkline>
            <x14:sparkline>
              <xm:f>CB_Lcr!$OOG121:$OOG121</xm:f>
              <xm:sqref>OOG121</xm:sqref>
            </x14:sparkline>
            <x14:sparkline>
              <xm:f>CB_Lcr!$OOH121:$OOH121</xm:f>
              <xm:sqref>OOH121</xm:sqref>
            </x14:sparkline>
            <x14:sparkline>
              <xm:f>CB_Lcr!$OOI121:$OOI121</xm:f>
              <xm:sqref>OOI121</xm:sqref>
            </x14:sparkline>
            <x14:sparkline>
              <xm:f>CB_Lcr!$OOJ121:$OOJ121</xm:f>
              <xm:sqref>OOJ121</xm:sqref>
            </x14:sparkline>
            <x14:sparkline>
              <xm:f>CB_Lcr!$OOK121:$OOK121</xm:f>
              <xm:sqref>OOK121</xm:sqref>
            </x14:sparkline>
            <x14:sparkline>
              <xm:f>CB_Lcr!$OOL121:$OOL121</xm:f>
              <xm:sqref>OOL121</xm:sqref>
            </x14:sparkline>
            <x14:sparkline>
              <xm:f>CB_Lcr!$OOM121:$OOM121</xm:f>
              <xm:sqref>OOM121</xm:sqref>
            </x14:sparkline>
            <x14:sparkline>
              <xm:f>CB_Lcr!$OON121:$OON121</xm:f>
              <xm:sqref>OON121</xm:sqref>
            </x14:sparkline>
            <x14:sparkline>
              <xm:f>CB_Lcr!$OOO121:$OOO121</xm:f>
              <xm:sqref>OOO121</xm:sqref>
            </x14:sparkline>
            <x14:sparkline>
              <xm:f>CB_Lcr!$OOP121:$OOP121</xm:f>
              <xm:sqref>OOP121</xm:sqref>
            </x14:sparkline>
            <x14:sparkline>
              <xm:f>CB_Lcr!$OOQ121:$OOQ121</xm:f>
              <xm:sqref>OOQ121</xm:sqref>
            </x14:sparkline>
            <x14:sparkline>
              <xm:f>CB_Lcr!$OOR121:$OOR121</xm:f>
              <xm:sqref>OOR121</xm:sqref>
            </x14:sparkline>
            <x14:sparkline>
              <xm:f>CB_Lcr!$OOS121:$OOS121</xm:f>
              <xm:sqref>OOS121</xm:sqref>
            </x14:sparkline>
            <x14:sparkline>
              <xm:f>CB_Lcr!$OOT121:$OOT121</xm:f>
              <xm:sqref>OOT121</xm:sqref>
            </x14:sparkline>
            <x14:sparkline>
              <xm:f>CB_Lcr!$OOU121:$OOU121</xm:f>
              <xm:sqref>OOU121</xm:sqref>
            </x14:sparkline>
            <x14:sparkline>
              <xm:f>CB_Lcr!$OOV121:$OOV121</xm:f>
              <xm:sqref>OOV121</xm:sqref>
            </x14:sparkline>
            <x14:sparkline>
              <xm:f>CB_Lcr!$OOW121:$OOW121</xm:f>
              <xm:sqref>OOW121</xm:sqref>
            </x14:sparkline>
            <x14:sparkline>
              <xm:f>CB_Lcr!$OOX121:$OOX121</xm:f>
              <xm:sqref>OOX121</xm:sqref>
            </x14:sparkline>
            <x14:sparkline>
              <xm:f>CB_Lcr!$OOY121:$OOY121</xm:f>
              <xm:sqref>OOY121</xm:sqref>
            </x14:sparkline>
            <x14:sparkline>
              <xm:f>CB_Lcr!$OOZ121:$OOZ121</xm:f>
              <xm:sqref>OOZ121</xm:sqref>
            </x14:sparkline>
            <x14:sparkline>
              <xm:f>CB_Lcr!$OPA121:$OPA121</xm:f>
              <xm:sqref>OPA121</xm:sqref>
            </x14:sparkline>
            <x14:sparkline>
              <xm:f>CB_Lcr!$OPB121:$OPB121</xm:f>
              <xm:sqref>OPB121</xm:sqref>
            </x14:sparkline>
            <x14:sparkline>
              <xm:f>CB_Lcr!$OPC121:$OPC121</xm:f>
              <xm:sqref>OPC121</xm:sqref>
            </x14:sparkline>
            <x14:sparkline>
              <xm:f>CB_Lcr!$OPD121:$OPD121</xm:f>
              <xm:sqref>OPD121</xm:sqref>
            </x14:sparkline>
            <x14:sparkline>
              <xm:f>CB_Lcr!$OPE121:$OPE121</xm:f>
              <xm:sqref>OPE121</xm:sqref>
            </x14:sparkline>
            <x14:sparkline>
              <xm:f>CB_Lcr!$OPF121:$OPF121</xm:f>
              <xm:sqref>OPF121</xm:sqref>
            </x14:sparkline>
            <x14:sparkline>
              <xm:f>CB_Lcr!$OPG121:$OPG121</xm:f>
              <xm:sqref>OPG121</xm:sqref>
            </x14:sparkline>
            <x14:sparkline>
              <xm:f>CB_Lcr!$OPH121:$OPH121</xm:f>
              <xm:sqref>OPH121</xm:sqref>
            </x14:sparkline>
            <x14:sparkline>
              <xm:f>CB_Lcr!$OPI121:$OPI121</xm:f>
              <xm:sqref>OPI121</xm:sqref>
            </x14:sparkline>
            <x14:sparkline>
              <xm:f>CB_Lcr!$OPJ121:$OPJ121</xm:f>
              <xm:sqref>OPJ121</xm:sqref>
            </x14:sparkline>
            <x14:sparkline>
              <xm:f>CB_Lcr!$OPK121:$OPK121</xm:f>
              <xm:sqref>OPK121</xm:sqref>
            </x14:sparkline>
            <x14:sparkline>
              <xm:f>CB_Lcr!$OPL121:$OPL121</xm:f>
              <xm:sqref>OPL121</xm:sqref>
            </x14:sparkline>
            <x14:sparkline>
              <xm:f>CB_Lcr!$OPM121:$OPM121</xm:f>
              <xm:sqref>OPM121</xm:sqref>
            </x14:sparkline>
            <x14:sparkline>
              <xm:f>CB_Lcr!$OPN121:$OPN121</xm:f>
              <xm:sqref>OPN121</xm:sqref>
            </x14:sparkline>
            <x14:sparkline>
              <xm:f>CB_Lcr!$OPO121:$OPO121</xm:f>
              <xm:sqref>OPO121</xm:sqref>
            </x14:sparkline>
            <x14:sparkline>
              <xm:f>CB_Lcr!$OPP121:$OPP121</xm:f>
              <xm:sqref>OPP121</xm:sqref>
            </x14:sparkline>
            <x14:sparkline>
              <xm:f>CB_Lcr!$OPQ121:$OPQ121</xm:f>
              <xm:sqref>OPQ121</xm:sqref>
            </x14:sparkline>
            <x14:sparkline>
              <xm:f>CB_Lcr!$OPR121:$OPR121</xm:f>
              <xm:sqref>OPR121</xm:sqref>
            </x14:sparkline>
            <x14:sparkline>
              <xm:f>CB_Lcr!$OPS121:$OPS121</xm:f>
              <xm:sqref>OPS121</xm:sqref>
            </x14:sparkline>
            <x14:sparkline>
              <xm:f>CB_Lcr!$OPT121:$OPT121</xm:f>
              <xm:sqref>OPT121</xm:sqref>
            </x14:sparkline>
            <x14:sparkline>
              <xm:f>CB_Lcr!$OPU121:$OPU121</xm:f>
              <xm:sqref>OPU121</xm:sqref>
            </x14:sparkline>
            <x14:sparkline>
              <xm:f>CB_Lcr!$OPV121:$OPV121</xm:f>
              <xm:sqref>OPV121</xm:sqref>
            </x14:sparkline>
            <x14:sparkline>
              <xm:f>CB_Lcr!$OPW121:$OPW121</xm:f>
              <xm:sqref>OPW121</xm:sqref>
            </x14:sparkline>
            <x14:sparkline>
              <xm:f>CB_Lcr!$OPX121:$OPX121</xm:f>
              <xm:sqref>OPX121</xm:sqref>
            </x14:sparkline>
            <x14:sparkline>
              <xm:f>CB_Lcr!$OPY121:$OPY121</xm:f>
              <xm:sqref>OPY121</xm:sqref>
            </x14:sparkline>
            <x14:sparkline>
              <xm:f>CB_Lcr!$OPZ121:$OPZ121</xm:f>
              <xm:sqref>OPZ121</xm:sqref>
            </x14:sparkline>
            <x14:sparkline>
              <xm:f>CB_Lcr!$OQA121:$OQA121</xm:f>
              <xm:sqref>OQA121</xm:sqref>
            </x14:sparkline>
            <x14:sparkline>
              <xm:f>CB_Lcr!$OQB121:$OQB121</xm:f>
              <xm:sqref>OQB121</xm:sqref>
            </x14:sparkline>
            <x14:sparkline>
              <xm:f>CB_Lcr!$OQC121:$OQC121</xm:f>
              <xm:sqref>OQC121</xm:sqref>
            </x14:sparkline>
            <x14:sparkline>
              <xm:f>CB_Lcr!$OQD121:$OQD121</xm:f>
              <xm:sqref>OQD121</xm:sqref>
            </x14:sparkline>
            <x14:sparkline>
              <xm:f>CB_Lcr!$OQE121:$OQE121</xm:f>
              <xm:sqref>OQE121</xm:sqref>
            </x14:sparkline>
            <x14:sparkline>
              <xm:f>CB_Lcr!$OQF121:$OQF121</xm:f>
              <xm:sqref>OQF121</xm:sqref>
            </x14:sparkline>
            <x14:sparkline>
              <xm:f>CB_Lcr!$OQG121:$OQG121</xm:f>
              <xm:sqref>OQG121</xm:sqref>
            </x14:sparkline>
            <x14:sparkline>
              <xm:f>CB_Lcr!$OQH121:$OQH121</xm:f>
              <xm:sqref>OQH121</xm:sqref>
            </x14:sparkline>
            <x14:sparkline>
              <xm:f>CB_Lcr!$OQI121:$OQI121</xm:f>
              <xm:sqref>OQI121</xm:sqref>
            </x14:sparkline>
            <x14:sparkline>
              <xm:f>CB_Lcr!$OQJ121:$OQJ121</xm:f>
              <xm:sqref>OQJ121</xm:sqref>
            </x14:sparkline>
            <x14:sparkline>
              <xm:f>CB_Lcr!$OQK121:$OQK121</xm:f>
              <xm:sqref>OQK121</xm:sqref>
            </x14:sparkline>
            <x14:sparkline>
              <xm:f>CB_Lcr!$OQL121:$OQL121</xm:f>
              <xm:sqref>OQL121</xm:sqref>
            </x14:sparkline>
            <x14:sparkline>
              <xm:f>CB_Lcr!$OQM121:$OQM121</xm:f>
              <xm:sqref>OQM121</xm:sqref>
            </x14:sparkline>
            <x14:sparkline>
              <xm:f>CB_Lcr!$OQN121:$OQN121</xm:f>
              <xm:sqref>OQN121</xm:sqref>
            </x14:sparkline>
            <x14:sparkline>
              <xm:f>CB_Lcr!$OQO121:$OQO121</xm:f>
              <xm:sqref>OQO121</xm:sqref>
            </x14:sparkline>
            <x14:sparkline>
              <xm:f>CB_Lcr!$OQP121:$OQP121</xm:f>
              <xm:sqref>OQP121</xm:sqref>
            </x14:sparkline>
            <x14:sparkline>
              <xm:f>CB_Lcr!$OQQ121:$OQQ121</xm:f>
              <xm:sqref>OQQ121</xm:sqref>
            </x14:sparkline>
            <x14:sparkline>
              <xm:f>CB_Lcr!$OQR121:$OQR121</xm:f>
              <xm:sqref>OQR121</xm:sqref>
            </x14:sparkline>
            <x14:sparkline>
              <xm:f>CB_Lcr!$OQS121:$OQS121</xm:f>
              <xm:sqref>OQS121</xm:sqref>
            </x14:sparkline>
            <x14:sparkline>
              <xm:f>CB_Lcr!$OQT121:$OQT121</xm:f>
              <xm:sqref>OQT121</xm:sqref>
            </x14:sparkline>
            <x14:sparkline>
              <xm:f>CB_Lcr!$OQU121:$OQU121</xm:f>
              <xm:sqref>OQU121</xm:sqref>
            </x14:sparkline>
            <x14:sparkline>
              <xm:f>CB_Lcr!$OQV121:$OQV121</xm:f>
              <xm:sqref>OQV121</xm:sqref>
            </x14:sparkline>
            <x14:sparkline>
              <xm:f>CB_Lcr!$OQW121:$OQW121</xm:f>
              <xm:sqref>OQW121</xm:sqref>
            </x14:sparkline>
            <x14:sparkline>
              <xm:f>CB_Lcr!$OQX121:$OQX121</xm:f>
              <xm:sqref>OQX121</xm:sqref>
            </x14:sparkline>
            <x14:sparkline>
              <xm:f>CB_Lcr!$OQY121:$OQY121</xm:f>
              <xm:sqref>OQY121</xm:sqref>
            </x14:sparkline>
            <x14:sparkline>
              <xm:f>CB_Lcr!$OQZ121:$OQZ121</xm:f>
              <xm:sqref>OQZ121</xm:sqref>
            </x14:sparkline>
            <x14:sparkline>
              <xm:f>CB_Lcr!$ORA121:$ORA121</xm:f>
              <xm:sqref>ORA121</xm:sqref>
            </x14:sparkline>
            <x14:sparkline>
              <xm:f>CB_Lcr!$ORB121:$ORB121</xm:f>
              <xm:sqref>ORB121</xm:sqref>
            </x14:sparkline>
            <x14:sparkline>
              <xm:f>CB_Lcr!$ORC121:$ORC121</xm:f>
              <xm:sqref>ORC121</xm:sqref>
            </x14:sparkline>
            <x14:sparkline>
              <xm:f>CB_Lcr!$ORD121:$ORD121</xm:f>
              <xm:sqref>ORD121</xm:sqref>
            </x14:sparkline>
            <x14:sparkline>
              <xm:f>CB_Lcr!$ORE121:$ORE121</xm:f>
              <xm:sqref>ORE121</xm:sqref>
            </x14:sparkline>
            <x14:sparkline>
              <xm:f>CB_Lcr!$ORF121:$ORF121</xm:f>
              <xm:sqref>ORF121</xm:sqref>
            </x14:sparkline>
            <x14:sparkline>
              <xm:f>CB_Lcr!$ORG121:$ORG121</xm:f>
              <xm:sqref>ORG121</xm:sqref>
            </x14:sparkline>
            <x14:sparkline>
              <xm:f>CB_Lcr!$ORH121:$ORH121</xm:f>
              <xm:sqref>ORH121</xm:sqref>
            </x14:sparkline>
            <x14:sparkline>
              <xm:f>CB_Lcr!$ORI121:$ORI121</xm:f>
              <xm:sqref>ORI121</xm:sqref>
            </x14:sparkline>
            <x14:sparkline>
              <xm:f>CB_Lcr!$ORJ121:$ORJ121</xm:f>
              <xm:sqref>ORJ121</xm:sqref>
            </x14:sparkline>
            <x14:sparkline>
              <xm:f>CB_Lcr!$ORK121:$ORK121</xm:f>
              <xm:sqref>ORK121</xm:sqref>
            </x14:sparkline>
            <x14:sparkline>
              <xm:f>CB_Lcr!$ORL121:$ORL121</xm:f>
              <xm:sqref>ORL121</xm:sqref>
            </x14:sparkline>
            <x14:sparkline>
              <xm:f>CB_Lcr!$ORM121:$ORM121</xm:f>
              <xm:sqref>ORM121</xm:sqref>
            </x14:sparkline>
            <x14:sparkline>
              <xm:f>CB_Lcr!$ORN121:$ORN121</xm:f>
              <xm:sqref>ORN121</xm:sqref>
            </x14:sparkline>
            <x14:sparkline>
              <xm:f>CB_Lcr!$ORO121:$ORO121</xm:f>
              <xm:sqref>ORO121</xm:sqref>
            </x14:sparkline>
            <x14:sparkline>
              <xm:f>CB_Lcr!$ORP121:$ORP121</xm:f>
              <xm:sqref>ORP121</xm:sqref>
            </x14:sparkline>
            <x14:sparkline>
              <xm:f>CB_Lcr!$ORQ121:$ORQ121</xm:f>
              <xm:sqref>ORQ121</xm:sqref>
            </x14:sparkline>
            <x14:sparkline>
              <xm:f>CB_Lcr!$ORR121:$ORR121</xm:f>
              <xm:sqref>ORR121</xm:sqref>
            </x14:sparkline>
            <x14:sparkline>
              <xm:f>CB_Lcr!$ORS121:$ORS121</xm:f>
              <xm:sqref>ORS121</xm:sqref>
            </x14:sparkline>
            <x14:sparkline>
              <xm:f>CB_Lcr!$ORT121:$ORT121</xm:f>
              <xm:sqref>ORT121</xm:sqref>
            </x14:sparkline>
            <x14:sparkline>
              <xm:f>CB_Lcr!$ORU121:$ORU121</xm:f>
              <xm:sqref>ORU121</xm:sqref>
            </x14:sparkline>
            <x14:sparkline>
              <xm:f>CB_Lcr!$ORV121:$ORV121</xm:f>
              <xm:sqref>ORV121</xm:sqref>
            </x14:sparkline>
            <x14:sparkline>
              <xm:f>CB_Lcr!$ORW121:$ORW121</xm:f>
              <xm:sqref>ORW121</xm:sqref>
            </x14:sparkline>
            <x14:sparkline>
              <xm:f>CB_Lcr!$ORX121:$ORX121</xm:f>
              <xm:sqref>ORX121</xm:sqref>
            </x14:sparkline>
            <x14:sparkline>
              <xm:f>CB_Lcr!$ORY121:$ORY121</xm:f>
              <xm:sqref>ORY121</xm:sqref>
            </x14:sparkline>
            <x14:sparkline>
              <xm:f>CB_Lcr!$ORZ121:$ORZ121</xm:f>
              <xm:sqref>ORZ121</xm:sqref>
            </x14:sparkline>
            <x14:sparkline>
              <xm:f>CB_Lcr!$OSA121:$OSA121</xm:f>
              <xm:sqref>OSA121</xm:sqref>
            </x14:sparkline>
            <x14:sparkline>
              <xm:f>CB_Lcr!$OSB121:$OSB121</xm:f>
              <xm:sqref>OSB121</xm:sqref>
            </x14:sparkline>
            <x14:sparkline>
              <xm:f>CB_Lcr!$OSC121:$OSC121</xm:f>
              <xm:sqref>OSC121</xm:sqref>
            </x14:sparkline>
            <x14:sparkline>
              <xm:f>CB_Lcr!$OSD121:$OSD121</xm:f>
              <xm:sqref>OSD121</xm:sqref>
            </x14:sparkline>
            <x14:sparkline>
              <xm:f>CB_Lcr!$OSE121:$OSE121</xm:f>
              <xm:sqref>OSE121</xm:sqref>
            </x14:sparkline>
            <x14:sparkline>
              <xm:f>CB_Lcr!$OSF121:$OSF121</xm:f>
              <xm:sqref>OSF121</xm:sqref>
            </x14:sparkline>
            <x14:sparkline>
              <xm:f>CB_Lcr!$OSG121:$OSG121</xm:f>
              <xm:sqref>OSG121</xm:sqref>
            </x14:sparkline>
            <x14:sparkline>
              <xm:f>CB_Lcr!$OSH121:$OSH121</xm:f>
              <xm:sqref>OSH121</xm:sqref>
            </x14:sparkline>
            <x14:sparkline>
              <xm:f>CB_Lcr!$OSI121:$OSI121</xm:f>
              <xm:sqref>OSI121</xm:sqref>
            </x14:sparkline>
            <x14:sparkline>
              <xm:f>CB_Lcr!$OSJ121:$OSJ121</xm:f>
              <xm:sqref>OSJ121</xm:sqref>
            </x14:sparkline>
            <x14:sparkline>
              <xm:f>CB_Lcr!$OSK121:$OSK121</xm:f>
              <xm:sqref>OSK121</xm:sqref>
            </x14:sparkline>
            <x14:sparkline>
              <xm:f>CB_Lcr!$OSL121:$OSL121</xm:f>
              <xm:sqref>OSL121</xm:sqref>
            </x14:sparkline>
            <x14:sparkline>
              <xm:f>CB_Lcr!$OSM121:$OSM121</xm:f>
              <xm:sqref>OSM121</xm:sqref>
            </x14:sparkline>
            <x14:sparkline>
              <xm:f>CB_Lcr!$OSN121:$OSN121</xm:f>
              <xm:sqref>OSN121</xm:sqref>
            </x14:sparkline>
            <x14:sparkline>
              <xm:f>CB_Lcr!$OSO121:$OSO121</xm:f>
              <xm:sqref>OSO121</xm:sqref>
            </x14:sparkline>
            <x14:sparkline>
              <xm:f>CB_Lcr!$OSP121:$OSP121</xm:f>
              <xm:sqref>OSP121</xm:sqref>
            </x14:sparkline>
            <x14:sparkline>
              <xm:f>CB_Lcr!$OSQ121:$OSQ121</xm:f>
              <xm:sqref>OSQ121</xm:sqref>
            </x14:sparkline>
            <x14:sparkline>
              <xm:f>CB_Lcr!$OSR121:$OSR121</xm:f>
              <xm:sqref>OSR121</xm:sqref>
            </x14:sparkline>
            <x14:sparkline>
              <xm:f>CB_Lcr!$OSS121:$OSS121</xm:f>
              <xm:sqref>OSS121</xm:sqref>
            </x14:sparkline>
            <x14:sparkline>
              <xm:f>CB_Lcr!$OST121:$OST121</xm:f>
              <xm:sqref>OST121</xm:sqref>
            </x14:sparkline>
            <x14:sparkline>
              <xm:f>CB_Lcr!$OSU121:$OSU121</xm:f>
              <xm:sqref>OSU121</xm:sqref>
            </x14:sparkline>
            <x14:sparkline>
              <xm:f>CB_Lcr!$OSV121:$OSV121</xm:f>
              <xm:sqref>OSV121</xm:sqref>
            </x14:sparkline>
            <x14:sparkline>
              <xm:f>CB_Lcr!$OSW121:$OSW121</xm:f>
              <xm:sqref>OSW121</xm:sqref>
            </x14:sparkline>
            <x14:sparkline>
              <xm:f>CB_Lcr!$OSX121:$OSX121</xm:f>
              <xm:sqref>OSX121</xm:sqref>
            </x14:sparkline>
            <x14:sparkline>
              <xm:f>CB_Lcr!$OSY121:$OSY121</xm:f>
              <xm:sqref>OSY121</xm:sqref>
            </x14:sparkline>
            <x14:sparkline>
              <xm:f>CB_Lcr!$OSZ121:$OSZ121</xm:f>
              <xm:sqref>OSZ121</xm:sqref>
            </x14:sparkline>
            <x14:sparkline>
              <xm:f>CB_Lcr!$OTA121:$OTA121</xm:f>
              <xm:sqref>OTA121</xm:sqref>
            </x14:sparkline>
            <x14:sparkline>
              <xm:f>CB_Lcr!$OTB121:$OTB121</xm:f>
              <xm:sqref>OTB121</xm:sqref>
            </x14:sparkline>
            <x14:sparkline>
              <xm:f>CB_Lcr!$OTC121:$OTC121</xm:f>
              <xm:sqref>OTC121</xm:sqref>
            </x14:sparkline>
            <x14:sparkline>
              <xm:f>CB_Lcr!$OTD121:$OTD121</xm:f>
              <xm:sqref>OTD121</xm:sqref>
            </x14:sparkline>
            <x14:sparkline>
              <xm:f>CB_Lcr!$OTE121:$OTE121</xm:f>
              <xm:sqref>OTE121</xm:sqref>
            </x14:sparkline>
            <x14:sparkline>
              <xm:f>CB_Lcr!$OTF121:$OTF121</xm:f>
              <xm:sqref>OTF121</xm:sqref>
            </x14:sparkline>
            <x14:sparkline>
              <xm:f>CB_Lcr!$OTG121:$OTG121</xm:f>
              <xm:sqref>OTG121</xm:sqref>
            </x14:sparkline>
            <x14:sparkline>
              <xm:f>CB_Lcr!$OTH121:$OTH121</xm:f>
              <xm:sqref>OTH121</xm:sqref>
            </x14:sparkline>
            <x14:sparkline>
              <xm:f>CB_Lcr!$OTI121:$OTI121</xm:f>
              <xm:sqref>OTI121</xm:sqref>
            </x14:sparkline>
            <x14:sparkline>
              <xm:f>CB_Lcr!$OTJ121:$OTJ121</xm:f>
              <xm:sqref>OTJ121</xm:sqref>
            </x14:sparkline>
            <x14:sparkline>
              <xm:f>CB_Lcr!$OTK121:$OTK121</xm:f>
              <xm:sqref>OTK121</xm:sqref>
            </x14:sparkline>
            <x14:sparkline>
              <xm:f>CB_Lcr!$OTL121:$OTL121</xm:f>
              <xm:sqref>OTL121</xm:sqref>
            </x14:sparkline>
            <x14:sparkline>
              <xm:f>CB_Lcr!$OTM121:$OTM121</xm:f>
              <xm:sqref>OTM121</xm:sqref>
            </x14:sparkline>
            <x14:sparkline>
              <xm:f>CB_Lcr!$OTN121:$OTN121</xm:f>
              <xm:sqref>OTN121</xm:sqref>
            </x14:sparkline>
            <x14:sparkline>
              <xm:f>CB_Lcr!$OTO121:$OTO121</xm:f>
              <xm:sqref>OTO121</xm:sqref>
            </x14:sparkline>
            <x14:sparkline>
              <xm:f>CB_Lcr!$OTP121:$OTP121</xm:f>
              <xm:sqref>OTP121</xm:sqref>
            </x14:sparkline>
            <x14:sparkline>
              <xm:f>CB_Lcr!$OTQ121:$OTQ121</xm:f>
              <xm:sqref>OTQ121</xm:sqref>
            </x14:sparkline>
            <x14:sparkline>
              <xm:f>CB_Lcr!$OTR121:$OTR121</xm:f>
              <xm:sqref>OTR121</xm:sqref>
            </x14:sparkline>
            <x14:sparkline>
              <xm:f>CB_Lcr!$OTS121:$OTS121</xm:f>
              <xm:sqref>OTS121</xm:sqref>
            </x14:sparkline>
            <x14:sparkline>
              <xm:f>CB_Lcr!$OTT121:$OTT121</xm:f>
              <xm:sqref>OTT121</xm:sqref>
            </x14:sparkline>
            <x14:sparkline>
              <xm:f>CB_Lcr!$OTU121:$OTU121</xm:f>
              <xm:sqref>OTU121</xm:sqref>
            </x14:sparkline>
            <x14:sparkline>
              <xm:f>CB_Lcr!$OTV121:$OTV121</xm:f>
              <xm:sqref>OTV121</xm:sqref>
            </x14:sparkline>
            <x14:sparkline>
              <xm:f>CB_Lcr!$OTW121:$OTW121</xm:f>
              <xm:sqref>OTW121</xm:sqref>
            </x14:sparkline>
            <x14:sparkline>
              <xm:f>CB_Lcr!$OTX121:$OTX121</xm:f>
              <xm:sqref>OTX121</xm:sqref>
            </x14:sparkline>
            <x14:sparkline>
              <xm:f>CB_Lcr!$OTY121:$OTY121</xm:f>
              <xm:sqref>OTY121</xm:sqref>
            </x14:sparkline>
            <x14:sparkline>
              <xm:f>CB_Lcr!$OTZ121:$OTZ121</xm:f>
              <xm:sqref>OTZ121</xm:sqref>
            </x14:sparkline>
            <x14:sparkline>
              <xm:f>CB_Lcr!$OUA121:$OUA121</xm:f>
              <xm:sqref>OUA121</xm:sqref>
            </x14:sparkline>
            <x14:sparkline>
              <xm:f>CB_Lcr!$OUB121:$OUB121</xm:f>
              <xm:sqref>OUB121</xm:sqref>
            </x14:sparkline>
            <x14:sparkline>
              <xm:f>CB_Lcr!$OUC121:$OUC121</xm:f>
              <xm:sqref>OUC121</xm:sqref>
            </x14:sparkline>
            <x14:sparkline>
              <xm:f>CB_Lcr!$OUD121:$OUD121</xm:f>
              <xm:sqref>OUD121</xm:sqref>
            </x14:sparkline>
            <x14:sparkline>
              <xm:f>CB_Lcr!$OUE121:$OUE121</xm:f>
              <xm:sqref>OUE121</xm:sqref>
            </x14:sparkline>
            <x14:sparkline>
              <xm:f>CB_Lcr!$OUF121:$OUF121</xm:f>
              <xm:sqref>OUF121</xm:sqref>
            </x14:sparkline>
            <x14:sparkline>
              <xm:f>CB_Lcr!$OUG121:$OUG121</xm:f>
              <xm:sqref>OUG121</xm:sqref>
            </x14:sparkline>
            <x14:sparkline>
              <xm:f>CB_Lcr!$OUH121:$OUH121</xm:f>
              <xm:sqref>OUH121</xm:sqref>
            </x14:sparkline>
            <x14:sparkline>
              <xm:f>CB_Lcr!$OUI121:$OUI121</xm:f>
              <xm:sqref>OUI121</xm:sqref>
            </x14:sparkline>
            <x14:sparkline>
              <xm:f>CB_Lcr!$OUJ121:$OUJ121</xm:f>
              <xm:sqref>OUJ121</xm:sqref>
            </x14:sparkline>
            <x14:sparkline>
              <xm:f>CB_Lcr!$OUK121:$OUK121</xm:f>
              <xm:sqref>OUK121</xm:sqref>
            </x14:sparkline>
            <x14:sparkline>
              <xm:f>CB_Lcr!$OUL121:$OUL121</xm:f>
              <xm:sqref>OUL121</xm:sqref>
            </x14:sparkline>
            <x14:sparkline>
              <xm:f>CB_Lcr!$OUM121:$OUM121</xm:f>
              <xm:sqref>OUM121</xm:sqref>
            </x14:sparkline>
            <x14:sparkline>
              <xm:f>CB_Lcr!$OUN121:$OUN121</xm:f>
              <xm:sqref>OUN121</xm:sqref>
            </x14:sparkline>
            <x14:sparkline>
              <xm:f>CB_Lcr!$OUO121:$OUO121</xm:f>
              <xm:sqref>OUO121</xm:sqref>
            </x14:sparkline>
            <x14:sparkline>
              <xm:f>CB_Lcr!$OUP121:$OUP121</xm:f>
              <xm:sqref>OUP121</xm:sqref>
            </x14:sparkline>
            <x14:sparkline>
              <xm:f>CB_Lcr!$OUQ121:$OUQ121</xm:f>
              <xm:sqref>OUQ121</xm:sqref>
            </x14:sparkline>
            <x14:sparkline>
              <xm:f>CB_Lcr!$OUR121:$OUR121</xm:f>
              <xm:sqref>OUR121</xm:sqref>
            </x14:sparkline>
            <x14:sparkline>
              <xm:f>CB_Lcr!$OUS121:$OUS121</xm:f>
              <xm:sqref>OUS121</xm:sqref>
            </x14:sparkline>
            <x14:sparkline>
              <xm:f>CB_Lcr!$OUT121:$OUT121</xm:f>
              <xm:sqref>OUT121</xm:sqref>
            </x14:sparkline>
            <x14:sparkline>
              <xm:f>CB_Lcr!$OUU121:$OUU121</xm:f>
              <xm:sqref>OUU121</xm:sqref>
            </x14:sparkline>
            <x14:sparkline>
              <xm:f>CB_Lcr!$OUV121:$OUV121</xm:f>
              <xm:sqref>OUV121</xm:sqref>
            </x14:sparkline>
            <x14:sparkline>
              <xm:f>CB_Lcr!$OUW121:$OUW121</xm:f>
              <xm:sqref>OUW121</xm:sqref>
            </x14:sparkline>
            <x14:sparkline>
              <xm:f>CB_Lcr!$OUX121:$OUX121</xm:f>
              <xm:sqref>OUX121</xm:sqref>
            </x14:sparkline>
            <x14:sparkline>
              <xm:f>CB_Lcr!$OUY121:$OUY121</xm:f>
              <xm:sqref>OUY121</xm:sqref>
            </x14:sparkline>
            <x14:sparkline>
              <xm:f>CB_Lcr!$OUZ121:$OUZ121</xm:f>
              <xm:sqref>OUZ121</xm:sqref>
            </x14:sparkline>
            <x14:sparkline>
              <xm:f>CB_Lcr!$OVA121:$OVA121</xm:f>
              <xm:sqref>OVA121</xm:sqref>
            </x14:sparkline>
            <x14:sparkline>
              <xm:f>CB_Lcr!$OVB121:$OVB121</xm:f>
              <xm:sqref>OVB121</xm:sqref>
            </x14:sparkline>
            <x14:sparkline>
              <xm:f>CB_Lcr!$OVC121:$OVC121</xm:f>
              <xm:sqref>OVC121</xm:sqref>
            </x14:sparkline>
            <x14:sparkline>
              <xm:f>CB_Lcr!$OVD121:$OVD121</xm:f>
              <xm:sqref>OVD121</xm:sqref>
            </x14:sparkline>
            <x14:sparkline>
              <xm:f>CB_Lcr!$OVE121:$OVE121</xm:f>
              <xm:sqref>OVE121</xm:sqref>
            </x14:sparkline>
            <x14:sparkline>
              <xm:f>CB_Lcr!$OVF121:$OVF121</xm:f>
              <xm:sqref>OVF121</xm:sqref>
            </x14:sparkline>
            <x14:sparkline>
              <xm:f>CB_Lcr!$OVG121:$OVG121</xm:f>
              <xm:sqref>OVG121</xm:sqref>
            </x14:sparkline>
            <x14:sparkline>
              <xm:f>CB_Lcr!$OVH121:$OVH121</xm:f>
              <xm:sqref>OVH121</xm:sqref>
            </x14:sparkline>
            <x14:sparkline>
              <xm:f>CB_Lcr!$OVI121:$OVI121</xm:f>
              <xm:sqref>OVI121</xm:sqref>
            </x14:sparkline>
            <x14:sparkline>
              <xm:f>CB_Lcr!$OVJ121:$OVJ121</xm:f>
              <xm:sqref>OVJ121</xm:sqref>
            </x14:sparkline>
            <x14:sparkline>
              <xm:f>CB_Lcr!$OVK121:$OVK121</xm:f>
              <xm:sqref>OVK121</xm:sqref>
            </x14:sparkline>
            <x14:sparkline>
              <xm:f>CB_Lcr!$OVL121:$OVL121</xm:f>
              <xm:sqref>OVL121</xm:sqref>
            </x14:sparkline>
            <x14:sparkline>
              <xm:f>CB_Lcr!$OVM121:$OVM121</xm:f>
              <xm:sqref>OVM121</xm:sqref>
            </x14:sparkline>
            <x14:sparkline>
              <xm:f>CB_Lcr!$OVN121:$OVN121</xm:f>
              <xm:sqref>OVN121</xm:sqref>
            </x14:sparkline>
            <x14:sparkline>
              <xm:f>CB_Lcr!$OVO121:$OVO121</xm:f>
              <xm:sqref>OVO121</xm:sqref>
            </x14:sparkline>
            <x14:sparkline>
              <xm:f>CB_Lcr!$OVP121:$OVP121</xm:f>
              <xm:sqref>OVP121</xm:sqref>
            </x14:sparkline>
            <x14:sparkline>
              <xm:f>CB_Lcr!$OVQ121:$OVQ121</xm:f>
              <xm:sqref>OVQ121</xm:sqref>
            </x14:sparkline>
            <x14:sparkline>
              <xm:f>CB_Lcr!$OVR121:$OVR121</xm:f>
              <xm:sqref>OVR121</xm:sqref>
            </x14:sparkline>
            <x14:sparkline>
              <xm:f>CB_Lcr!$OVS121:$OVS121</xm:f>
              <xm:sqref>OVS121</xm:sqref>
            </x14:sparkline>
            <x14:sparkline>
              <xm:f>CB_Lcr!$OVT121:$OVT121</xm:f>
              <xm:sqref>OVT121</xm:sqref>
            </x14:sparkline>
            <x14:sparkline>
              <xm:f>CB_Lcr!$OVU121:$OVU121</xm:f>
              <xm:sqref>OVU121</xm:sqref>
            </x14:sparkline>
            <x14:sparkline>
              <xm:f>CB_Lcr!$OVV121:$OVV121</xm:f>
              <xm:sqref>OVV121</xm:sqref>
            </x14:sparkline>
            <x14:sparkline>
              <xm:f>CB_Lcr!$OVW121:$OVW121</xm:f>
              <xm:sqref>OVW121</xm:sqref>
            </x14:sparkline>
            <x14:sparkline>
              <xm:f>CB_Lcr!$OVX121:$OVX121</xm:f>
              <xm:sqref>OVX121</xm:sqref>
            </x14:sparkline>
            <x14:sparkline>
              <xm:f>CB_Lcr!$OVY121:$OVY121</xm:f>
              <xm:sqref>OVY121</xm:sqref>
            </x14:sparkline>
            <x14:sparkline>
              <xm:f>CB_Lcr!$OVZ121:$OVZ121</xm:f>
              <xm:sqref>OVZ121</xm:sqref>
            </x14:sparkline>
            <x14:sparkline>
              <xm:f>CB_Lcr!$OWA121:$OWA121</xm:f>
              <xm:sqref>OWA121</xm:sqref>
            </x14:sparkline>
            <x14:sparkline>
              <xm:f>CB_Lcr!$OWB121:$OWB121</xm:f>
              <xm:sqref>OWB121</xm:sqref>
            </x14:sparkline>
            <x14:sparkline>
              <xm:f>CB_Lcr!$OWC121:$OWC121</xm:f>
              <xm:sqref>OWC121</xm:sqref>
            </x14:sparkline>
            <x14:sparkline>
              <xm:f>CB_Lcr!$OWD121:$OWD121</xm:f>
              <xm:sqref>OWD121</xm:sqref>
            </x14:sparkline>
            <x14:sparkline>
              <xm:f>CB_Lcr!$OWE121:$OWE121</xm:f>
              <xm:sqref>OWE121</xm:sqref>
            </x14:sparkline>
            <x14:sparkline>
              <xm:f>CB_Lcr!$OWF121:$OWF121</xm:f>
              <xm:sqref>OWF121</xm:sqref>
            </x14:sparkline>
            <x14:sparkline>
              <xm:f>CB_Lcr!$OWG121:$OWG121</xm:f>
              <xm:sqref>OWG121</xm:sqref>
            </x14:sparkline>
            <x14:sparkline>
              <xm:f>CB_Lcr!$OWH121:$OWH121</xm:f>
              <xm:sqref>OWH121</xm:sqref>
            </x14:sparkline>
            <x14:sparkline>
              <xm:f>CB_Lcr!$OWI121:$OWI121</xm:f>
              <xm:sqref>OWI121</xm:sqref>
            </x14:sparkline>
            <x14:sparkline>
              <xm:f>CB_Lcr!$OWJ121:$OWJ121</xm:f>
              <xm:sqref>OWJ121</xm:sqref>
            </x14:sparkline>
            <x14:sparkline>
              <xm:f>CB_Lcr!$OWK121:$OWK121</xm:f>
              <xm:sqref>OWK121</xm:sqref>
            </x14:sparkline>
            <x14:sparkline>
              <xm:f>CB_Lcr!$OWL121:$OWL121</xm:f>
              <xm:sqref>OWL121</xm:sqref>
            </x14:sparkline>
            <x14:sparkline>
              <xm:f>CB_Lcr!$OWM121:$OWM121</xm:f>
              <xm:sqref>OWM121</xm:sqref>
            </x14:sparkline>
            <x14:sparkline>
              <xm:f>CB_Lcr!$OWN121:$OWN121</xm:f>
              <xm:sqref>OWN121</xm:sqref>
            </x14:sparkline>
            <x14:sparkline>
              <xm:f>CB_Lcr!$OWO121:$OWO121</xm:f>
              <xm:sqref>OWO121</xm:sqref>
            </x14:sparkline>
            <x14:sparkline>
              <xm:f>CB_Lcr!$OWP121:$OWP121</xm:f>
              <xm:sqref>OWP121</xm:sqref>
            </x14:sparkline>
            <x14:sparkline>
              <xm:f>CB_Lcr!$OWQ121:$OWQ121</xm:f>
              <xm:sqref>OWQ121</xm:sqref>
            </x14:sparkline>
            <x14:sparkline>
              <xm:f>CB_Lcr!$OWR121:$OWR121</xm:f>
              <xm:sqref>OWR121</xm:sqref>
            </x14:sparkline>
            <x14:sparkline>
              <xm:f>CB_Lcr!$OWS121:$OWS121</xm:f>
              <xm:sqref>OWS121</xm:sqref>
            </x14:sparkline>
            <x14:sparkline>
              <xm:f>CB_Lcr!$OWT121:$OWT121</xm:f>
              <xm:sqref>OWT121</xm:sqref>
            </x14:sparkline>
            <x14:sparkline>
              <xm:f>CB_Lcr!$OWU121:$OWU121</xm:f>
              <xm:sqref>OWU121</xm:sqref>
            </x14:sparkline>
            <x14:sparkline>
              <xm:f>CB_Lcr!$OWV121:$OWV121</xm:f>
              <xm:sqref>OWV121</xm:sqref>
            </x14:sparkline>
            <x14:sparkline>
              <xm:f>CB_Lcr!$OWW121:$OWW121</xm:f>
              <xm:sqref>OWW121</xm:sqref>
            </x14:sparkline>
            <x14:sparkline>
              <xm:f>CB_Lcr!$OWX121:$OWX121</xm:f>
              <xm:sqref>OWX121</xm:sqref>
            </x14:sparkline>
            <x14:sparkline>
              <xm:f>CB_Lcr!$OWY121:$OWY121</xm:f>
              <xm:sqref>OWY121</xm:sqref>
            </x14:sparkline>
            <x14:sparkline>
              <xm:f>CB_Lcr!$OWZ121:$OWZ121</xm:f>
              <xm:sqref>OWZ121</xm:sqref>
            </x14:sparkline>
            <x14:sparkline>
              <xm:f>CB_Lcr!$OXA121:$OXA121</xm:f>
              <xm:sqref>OXA121</xm:sqref>
            </x14:sparkline>
            <x14:sparkline>
              <xm:f>CB_Lcr!$OXB121:$OXB121</xm:f>
              <xm:sqref>OXB121</xm:sqref>
            </x14:sparkline>
            <x14:sparkline>
              <xm:f>CB_Lcr!$OXC121:$OXC121</xm:f>
              <xm:sqref>OXC121</xm:sqref>
            </x14:sparkline>
            <x14:sparkline>
              <xm:f>CB_Lcr!$OXD121:$OXD121</xm:f>
              <xm:sqref>OXD121</xm:sqref>
            </x14:sparkline>
            <x14:sparkline>
              <xm:f>CB_Lcr!$OXE121:$OXE121</xm:f>
              <xm:sqref>OXE121</xm:sqref>
            </x14:sparkline>
            <x14:sparkline>
              <xm:f>CB_Lcr!$OXF121:$OXF121</xm:f>
              <xm:sqref>OXF121</xm:sqref>
            </x14:sparkline>
            <x14:sparkline>
              <xm:f>CB_Lcr!$OXG121:$OXG121</xm:f>
              <xm:sqref>OXG121</xm:sqref>
            </x14:sparkline>
            <x14:sparkline>
              <xm:f>CB_Lcr!$OXH121:$OXH121</xm:f>
              <xm:sqref>OXH121</xm:sqref>
            </x14:sparkline>
            <x14:sparkline>
              <xm:f>CB_Lcr!$OXI121:$OXI121</xm:f>
              <xm:sqref>OXI121</xm:sqref>
            </x14:sparkline>
            <x14:sparkline>
              <xm:f>CB_Lcr!$OXJ121:$OXJ121</xm:f>
              <xm:sqref>OXJ121</xm:sqref>
            </x14:sparkline>
            <x14:sparkline>
              <xm:f>CB_Lcr!$OXK121:$OXK121</xm:f>
              <xm:sqref>OXK121</xm:sqref>
            </x14:sparkline>
            <x14:sparkline>
              <xm:f>CB_Lcr!$OXL121:$OXL121</xm:f>
              <xm:sqref>OXL121</xm:sqref>
            </x14:sparkline>
            <x14:sparkline>
              <xm:f>CB_Lcr!$OXM121:$OXM121</xm:f>
              <xm:sqref>OXM121</xm:sqref>
            </x14:sparkline>
            <x14:sparkline>
              <xm:f>CB_Lcr!$OXN121:$OXN121</xm:f>
              <xm:sqref>OXN121</xm:sqref>
            </x14:sparkline>
            <x14:sparkline>
              <xm:f>CB_Lcr!$OXO121:$OXO121</xm:f>
              <xm:sqref>OXO121</xm:sqref>
            </x14:sparkline>
            <x14:sparkline>
              <xm:f>CB_Lcr!$OXP121:$OXP121</xm:f>
              <xm:sqref>OXP121</xm:sqref>
            </x14:sparkline>
            <x14:sparkline>
              <xm:f>CB_Lcr!$OXQ121:$OXQ121</xm:f>
              <xm:sqref>OXQ121</xm:sqref>
            </x14:sparkline>
            <x14:sparkline>
              <xm:f>CB_Lcr!$OXR121:$OXR121</xm:f>
              <xm:sqref>OXR121</xm:sqref>
            </x14:sparkline>
            <x14:sparkline>
              <xm:f>CB_Lcr!$OXS121:$OXS121</xm:f>
              <xm:sqref>OXS121</xm:sqref>
            </x14:sparkline>
            <x14:sparkline>
              <xm:f>CB_Lcr!$OXT121:$OXT121</xm:f>
              <xm:sqref>OXT121</xm:sqref>
            </x14:sparkline>
            <x14:sparkline>
              <xm:f>CB_Lcr!$OXU121:$OXU121</xm:f>
              <xm:sqref>OXU121</xm:sqref>
            </x14:sparkline>
            <x14:sparkline>
              <xm:f>CB_Lcr!$OXV121:$OXV121</xm:f>
              <xm:sqref>OXV121</xm:sqref>
            </x14:sparkline>
            <x14:sparkline>
              <xm:f>CB_Lcr!$OXW121:$OXW121</xm:f>
              <xm:sqref>OXW121</xm:sqref>
            </x14:sparkline>
            <x14:sparkline>
              <xm:f>CB_Lcr!$OXX121:$OXX121</xm:f>
              <xm:sqref>OXX121</xm:sqref>
            </x14:sparkline>
            <x14:sparkline>
              <xm:f>CB_Lcr!$OXY121:$OXY121</xm:f>
              <xm:sqref>OXY121</xm:sqref>
            </x14:sparkline>
            <x14:sparkline>
              <xm:f>CB_Lcr!$OXZ121:$OXZ121</xm:f>
              <xm:sqref>OXZ121</xm:sqref>
            </x14:sparkline>
            <x14:sparkline>
              <xm:f>CB_Lcr!$OYA121:$OYA121</xm:f>
              <xm:sqref>OYA121</xm:sqref>
            </x14:sparkline>
            <x14:sparkline>
              <xm:f>CB_Lcr!$OYB121:$OYB121</xm:f>
              <xm:sqref>OYB121</xm:sqref>
            </x14:sparkline>
            <x14:sparkline>
              <xm:f>CB_Lcr!$OYC121:$OYC121</xm:f>
              <xm:sqref>OYC121</xm:sqref>
            </x14:sparkline>
            <x14:sparkline>
              <xm:f>CB_Lcr!$OYD121:$OYD121</xm:f>
              <xm:sqref>OYD121</xm:sqref>
            </x14:sparkline>
            <x14:sparkline>
              <xm:f>CB_Lcr!$OYE121:$OYE121</xm:f>
              <xm:sqref>OYE121</xm:sqref>
            </x14:sparkline>
            <x14:sparkline>
              <xm:f>CB_Lcr!$OYF121:$OYF121</xm:f>
              <xm:sqref>OYF121</xm:sqref>
            </x14:sparkline>
            <x14:sparkline>
              <xm:f>CB_Lcr!$OYG121:$OYG121</xm:f>
              <xm:sqref>OYG121</xm:sqref>
            </x14:sparkline>
            <x14:sparkline>
              <xm:f>CB_Lcr!$OYH121:$OYH121</xm:f>
              <xm:sqref>OYH121</xm:sqref>
            </x14:sparkline>
            <x14:sparkline>
              <xm:f>CB_Lcr!$OYI121:$OYI121</xm:f>
              <xm:sqref>OYI121</xm:sqref>
            </x14:sparkline>
            <x14:sparkline>
              <xm:f>CB_Lcr!$OYJ121:$OYJ121</xm:f>
              <xm:sqref>OYJ121</xm:sqref>
            </x14:sparkline>
            <x14:sparkline>
              <xm:f>CB_Lcr!$OYK121:$OYK121</xm:f>
              <xm:sqref>OYK121</xm:sqref>
            </x14:sparkline>
            <x14:sparkline>
              <xm:f>CB_Lcr!$OYL121:$OYL121</xm:f>
              <xm:sqref>OYL121</xm:sqref>
            </x14:sparkline>
            <x14:sparkline>
              <xm:f>CB_Lcr!$OYM121:$OYM121</xm:f>
              <xm:sqref>OYM121</xm:sqref>
            </x14:sparkline>
            <x14:sparkline>
              <xm:f>CB_Lcr!$OYN121:$OYN121</xm:f>
              <xm:sqref>OYN121</xm:sqref>
            </x14:sparkline>
            <x14:sparkline>
              <xm:f>CB_Lcr!$OYO121:$OYO121</xm:f>
              <xm:sqref>OYO121</xm:sqref>
            </x14:sparkline>
            <x14:sparkline>
              <xm:f>CB_Lcr!$OYP121:$OYP121</xm:f>
              <xm:sqref>OYP121</xm:sqref>
            </x14:sparkline>
            <x14:sparkline>
              <xm:f>CB_Lcr!$OYQ121:$OYQ121</xm:f>
              <xm:sqref>OYQ121</xm:sqref>
            </x14:sparkline>
            <x14:sparkline>
              <xm:f>CB_Lcr!$OYR121:$OYR121</xm:f>
              <xm:sqref>OYR121</xm:sqref>
            </x14:sparkline>
            <x14:sparkline>
              <xm:f>CB_Lcr!$OYS121:$OYS121</xm:f>
              <xm:sqref>OYS121</xm:sqref>
            </x14:sparkline>
            <x14:sparkline>
              <xm:f>CB_Lcr!$OYT121:$OYT121</xm:f>
              <xm:sqref>OYT121</xm:sqref>
            </x14:sparkline>
            <x14:sparkline>
              <xm:f>CB_Lcr!$OYU121:$OYU121</xm:f>
              <xm:sqref>OYU121</xm:sqref>
            </x14:sparkline>
            <x14:sparkline>
              <xm:f>CB_Lcr!$OYV121:$OYV121</xm:f>
              <xm:sqref>OYV121</xm:sqref>
            </x14:sparkline>
            <x14:sparkline>
              <xm:f>CB_Lcr!$OYW121:$OYW121</xm:f>
              <xm:sqref>OYW121</xm:sqref>
            </x14:sparkline>
            <x14:sparkline>
              <xm:f>CB_Lcr!$OYX121:$OYX121</xm:f>
              <xm:sqref>OYX121</xm:sqref>
            </x14:sparkline>
            <x14:sparkline>
              <xm:f>CB_Lcr!$OYY121:$OYY121</xm:f>
              <xm:sqref>OYY121</xm:sqref>
            </x14:sparkline>
            <x14:sparkline>
              <xm:f>CB_Lcr!$OYZ121:$OYZ121</xm:f>
              <xm:sqref>OYZ121</xm:sqref>
            </x14:sparkline>
            <x14:sparkline>
              <xm:f>CB_Lcr!$OZA121:$OZA121</xm:f>
              <xm:sqref>OZA121</xm:sqref>
            </x14:sparkline>
            <x14:sparkline>
              <xm:f>CB_Lcr!$OZB121:$OZB121</xm:f>
              <xm:sqref>OZB121</xm:sqref>
            </x14:sparkline>
            <x14:sparkline>
              <xm:f>CB_Lcr!$OZC121:$OZC121</xm:f>
              <xm:sqref>OZC121</xm:sqref>
            </x14:sparkline>
            <x14:sparkline>
              <xm:f>CB_Lcr!$OZD121:$OZD121</xm:f>
              <xm:sqref>OZD121</xm:sqref>
            </x14:sparkline>
            <x14:sparkline>
              <xm:f>CB_Lcr!$OZE121:$OZE121</xm:f>
              <xm:sqref>OZE121</xm:sqref>
            </x14:sparkline>
            <x14:sparkline>
              <xm:f>CB_Lcr!$OZF121:$OZF121</xm:f>
              <xm:sqref>OZF121</xm:sqref>
            </x14:sparkline>
            <x14:sparkline>
              <xm:f>CB_Lcr!$OZG121:$OZG121</xm:f>
              <xm:sqref>OZG121</xm:sqref>
            </x14:sparkline>
            <x14:sparkline>
              <xm:f>CB_Lcr!$OZH121:$OZH121</xm:f>
              <xm:sqref>OZH121</xm:sqref>
            </x14:sparkline>
            <x14:sparkline>
              <xm:f>CB_Lcr!$OZI121:$OZI121</xm:f>
              <xm:sqref>OZI121</xm:sqref>
            </x14:sparkline>
            <x14:sparkline>
              <xm:f>CB_Lcr!$OZJ121:$OZJ121</xm:f>
              <xm:sqref>OZJ121</xm:sqref>
            </x14:sparkline>
            <x14:sparkline>
              <xm:f>CB_Lcr!$OZK121:$OZK121</xm:f>
              <xm:sqref>OZK121</xm:sqref>
            </x14:sparkline>
            <x14:sparkline>
              <xm:f>CB_Lcr!$OZL121:$OZL121</xm:f>
              <xm:sqref>OZL121</xm:sqref>
            </x14:sparkline>
            <x14:sparkline>
              <xm:f>CB_Lcr!$OZM121:$OZM121</xm:f>
              <xm:sqref>OZM121</xm:sqref>
            </x14:sparkline>
            <x14:sparkline>
              <xm:f>CB_Lcr!$OZN121:$OZN121</xm:f>
              <xm:sqref>OZN121</xm:sqref>
            </x14:sparkline>
            <x14:sparkline>
              <xm:f>CB_Lcr!$OZO121:$OZO121</xm:f>
              <xm:sqref>OZO121</xm:sqref>
            </x14:sparkline>
            <x14:sparkline>
              <xm:f>CB_Lcr!$OZP121:$OZP121</xm:f>
              <xm:sqref>OZP121</xm:sqref>
            </x14:sparkline>
            <x14:sparkline>
              <xm:f>CB_Lcr!$OZQ121:$OZQ121</xm:f>
              <xm:sqref>OZQ121</xm:sqref>
            </x14:sparkline>
            <x14:sparkline>
              <xm:f>CB_Lcr!$OZR121:$OZR121</xm:f>
              <xm:sqref>OZR121</xm:sqref>
            </x14:sparkline>
            <x14:sparkline>
              <xm:f>CB_Lcr!$OZS121:$OZS121</xm:f>
              <xm:sqref>OZS121</xm:sqref>
            </x14:sparkline>
            <x14:sparkline>
              <xm:f>CB_Lcr!$OZT121:$OZT121</xm:f>
              <xm:sqref>OZT121</xm:sqref>
            </x14:sparkline>
            <x14:sparkline>
              <xm:f>CB_Lcr!$OZU121:$OZU121</xm:f>
              <xm:sqref>OZU121</xm:sqref>
            </x14:sparkline>
            <x14:sparkline>
              <xm:f>CB_Lcr!$OZV121:$OZV121</xm:f>
              <xm:sqref>OZV121</xm:sqref>
            </x14:sparkline>
            <x14:sparkline>
              <xm:f>CB_Lcr!$OZW121:$OZW121</xm:f>
              <xm:sqref>OZW121</xm:sqref>
            </x14:sparkline>
            <x14:sparkline>
              <xm:f>CB_Lcr!$OZX121:$OZX121</xm:f>
              <xm:sqref>OZX121</xm:sqref>
            </x14:sparkline>
            <x14:sparkline>
              <xm:f>CB_Lcr!$OZY121:$OZY121</xm:f>
              <xm:sqref>OZY121</xm:sqref>
            </x14:sparkline>
            <x14:sparkline>
              <xm:f>CB_Lcr!$OZZ121:$OZZ121</xm:f>
              <xm:sqref>OZZ121</xm:sqref>
            </x14:sparkline>
            <x14:sparkline>
              <xm:f>CB_Lcr!$PAA121:$PAA121</xm:f>
              <xm:sqref>PAA121</xm:sqref>
            </x14:sparkline>
            <x14:sparkline>
              <xm:f>CB_Lcr!$PAB121:$PAB121</xm:f>
              <xm:sqref>PAB121</xm:sqref>
            </x14:sparkline>
            <x14:sparkline>
              <xm:f>CB_Lcr!$PAC121:$PAC121</xm:f>
              <xm:sqref>PAC121</xm:sqref>
            </x14:sparkline>
            <x14:sparkline>
              <xm:f>CB_Lcr!$PAD121:$PAD121</xm:f>
              <xm:sqref>PAD121</xm:sqref>
            </x14:sparkline>
            <x14:sparkline>
              <xm:f>CB_Lcr!$PAE121:$PAE121</xm:f>
              <xm:sqref>PAE121</xm:sqref>
            </x14:sparkline>
            <x14:sparkline>
              <xm:f>CB_Lcr!$PAF121:$PAF121</xm:f>
              <xm:sqref>PAF121</xm:sqref>
            </x14:sparkline>
            <x14:sparkline>
              <xm:f>CB_Lcr!$PAG121:$PAG121</xm:f>
              <xm:sqref>PAG121</xm:sqref>
            </x14:sparkline>
            <x14:sparkline>
              <xm:f>CB_Lcr!$PAH121:$PAH121</xm:f>
              <xm:sqref>PAH121</xm:sqref>
            </x14:sparkline>
            <x14:sparkline>
              <xm:f>CB_Lcr!$PAI121:$PAI121</xm:f>
              <xm:sqref>PAI121</xm:sqref>
            </x14:sparkline>
            <x14:sparkline>
              <xm:f>CB_Lcr!$PAJ121:$PAJ121</xm:f>
              <xm:sqref>PAJ121</xm:sqref>
            </x14:sparkline>
            <x14:sparkline>
              <xm:f>CB_Lcr!$PAK121:$PAK121</xm:f>
              <xm:sqref>PAK121</xm:sqref>
            </x14:sparkline>
            <x14:sparkline>
              <xm:f>CB_Lcr!$PAL121:$PAL121</xm:f>
              <xm:sqref>PAL121</xm:sqref>
            </x14:sparkline>
            <x14:sparkline>
              <xm:f>CB_Lcr!$PAM121:$PAM121</xm:f>
              <xm:sqref>PAM121</xm:sqref>
            </x14:sparkline>
            <x14:sparkline>
              <xm:f>CB_Lcr!$PAN121:$PAN121</xm:f>
              <xm:sqref>PAN121</xm:sqref>
            </x14:sparkline>
            <x14:sparkline>
              <xm:f>CB_Lcr!$PAO121:$PAO121</xm:f>
              <xm:sqref>PAO121</xm:sqref>
            </x14:sparkline>
            <x14:sparkline>
              <xm:f>CB_Lcr!$PAP121:$PAP121</xm:f>
              <xm:sqref>PAP121</xm:sqref>
            </x14:sparkline>
            <x14:sparkline>
              <xm:f>CB_Lcr!$PAQ121:$PAQ121</xm:f>
              <xm:sqref>PAQ121</xm:sqref>
            </x14:sparkline>
            <x14:sparkline>
              <xm:f>CB_Lcr!$PAR121:$PAR121</xm:f>
              <xm:sqref>PAR121</xm:sqref>
            </x14:sparkline>
            <x14:sparkline>
              <xm:f>CB_Lcr!$PAS121:$PAS121</xm:f>
              <xm:sqref>PAS121</xm:sqref>
            </x14:sparkline>
            <x14:sparkline>
              <xm:f>CB_Lcr!$PAT121:$PAT121</xm:f>
              <xm:sqref>PAT121</xm:sqref>
            </x14:sparkline>
            <x14:sparkline>
              <xm:f>CB_Lcr!$PAU121:$PAU121</xm:f>
              <xm:sqref>PAU121</xm:sqref>
            </x14:sparkline>
            <x14:sparkline>
              <xm:f>CB_Lcr!$PAV121:$PAV121</xm:f>
              <xm:sqref>PAV121</xm:sqref>
            </x14:sparkline>
            <x14:sparkline>
              <xm:f>CB_Lcr!$PAW121:$PAW121</xm:f>
              <xm:sqref>PAW121</xm:sqref>
            </x14:sparkline>
            <x14:sparkline>
              <xm:f>CB_Lcr!$PAX121:$PAX121</xm:f>
              <xm:sqref>PAX121</xm:sqref>
            </x14:sparkline>
            <x14:sparkline>
              <xm:f>CB_Lcr!$PAY121:$PAY121</xm:f>
              <xm:sqref>PAY121</xm:sqref>
            </x14:sparkline>
            <x14:sparkline>
              <xm:f>CB_Lcr!$PAZ121:$PAZ121</xm:f>
              <xm:sqref>PAZ121</xm:sqref>
            </x14:sparkline>
            <x14:sparkline>
              <xm:f>CB_Lcr!$PBA121:$PBA121</xm:f>
              <xm:sqref>PBA121</xm:sqref>
            </x14:sparkline>
            <x14:sparkline>
              <xm:f>CB_Lcr!$PBB121:$PBB121</xm:f>
              <xm:sqref>PBB121</xm:sqref>
            </x14:sparkline>
            <x14:sparkline>
              <xm:f>CB_Lcr!$PBC121:$PBC121</xm:f>
              <xm:sqref>PBC121</xm:sqref>
            </x14:sparkline>
            <x14:sparkline>
              <xm:f>CB_Lcr!$PBD121:$PBD121</xm:f>
              <xm:sqref>PBD121</xm:sqref>
            </x14:sparkline>
            <x14:sparkline>
              <xm:f>CB_Lcr!$PBE121:$PBE121</xm:f>
              <xm:sqref>PBE121</xm:sqref>
            </x14:sparkline>
            <x14:sparkline>
              <xm:f>CB_Lcr!$PBF121:$PBF121</xm:f>
              <xm:sqref>PBF121</xm:sqref>
            </x14:sparkline>
            <x14:sparkline>
              <xm:f>CB_Lcr!$PBG121:$PBG121</xm:f>
              <xm:sqref>PBG121</xm:sqref>
            </x14:sparkline>
            <x14:sparkline>
              <xm:f>CB_Lcr!$PBH121:$PBH121</xm:f>
              <xm:sqref>PBH121</xm:sqref>
            </x14:sparkline>
            <x14:sparkline>
              <xm:f>CB_Lcr!$PBI121:$PBI121</xm:f>
              <xm:sqref>PBI121</xm:sqref>
            </x14:sparkline>
            <x14:sparkline>
              <xm:f>CB_Lcr!$PBJ121:$PBJ121</xm:f>
              <xm:sqref>PBJ121</xm:sqref>
            </x14:sparkline>
            <x14:sparkline>
              <xm:f>CB_Lcr!$PBK121:$PBK121</xm:f>
              <xm:sqref>PBK121</xm:sqref>
            </x14:sparkline>
            <x14:sparkline>
              <xm:f>CB_Lcr!$PBL121:$PBL121</xm:f>
              <xm:sqref>PBL121</xm:sqref>
            </x14:sparkline>
            <x14:sparkline>
              <xm:f>CB_Lcr!$PBM121:$PBM121</xm:f>
              <xm:sqref>PBM121</xm:sqref>
            </x14:sparkline>
            <x14:sparkline>
              <xm:f>CB_Lcr!$PBN121:$PBN121</xm:f>
              <xm:sqref>PBN121</xm:sqref>
            </x14:sparkline>
            <x14:sparkline>
              <xm:f>CB_Lcr!$PBO121:$PBO121</xm:f>
              <xm:sqref>PBO121</xm:sqref>
            </x14:sparkline>
            <x14:sparkline>
              <xm:f>CB_Lcr!$PBP121:$PBP121</xm:f>
              <xm:sqref>PBP121</xm:sqref>
            </x14:sparkline>
            <x14:sparkline>
              <xm:f>CB_Lcr!$PBQ121:$PBQ121</xm:f>
              <xm:sqref>PBQ121</xm:sqref>
            </x14:sparkline>
            <x14:sparkline>
              <xm:f>CB_Lcr!$PBR121:$PBR121</xm:f>
              <xm:sqref>PBR121</xm:sqref>
            </x14:sparkline>
            <x14:sparkline>
              <xm:f>CB_Lcr!$PBS121:$PBS121</xm:f>
              <xm:sqref>PBS121</xm:sqref>
            </x14:sparkline>
            <x14:sparkline>
              <xm:f>CB_Lcr!$PBT121:$PBT121</xm:f>
              <xm:sqref>PBT121</xm:sqref>
            </x14:sparkline>
            <x14:sparkline>
              <xm:f>CB_Lcr!$PBU121:$PBU121</xm:f>
              <xm:sqref>PBU121</xm:sqref>
            </x14:sparkline>
            <x14:sparkline>
              <xm:f>CB_Lcr!$PBV121:$PBV121</xm:f>
              <xm:sqref>PBV121</xm:sqref>
            </x14:sparkline>
            <x14:sparkline>
              <xm:f>CB_Lcr!$PBW121:$PBW121</xm:f>
              <xm:sqref>PBW121</xm:sqref>
            </x14:sparkline>
            <x14:sparkline>
              <xm:f>CB_Lcr!$PBX121:$PBX121</xm:f>
              <xm:sqref>PBX121</xm:sqref>
            </x14:sparkline>
            <x14:sparkline>
              <xm:f>CB_Lcr!$PBY121:$PBY121</xm:f>
              <xm:sqref>PBY121</xm:sqref>
            </x14:sparkline>
            <x14:sparkline>
              <xm:f>CB_Lcr!$PBZ121:$PBZ121</xm:f>
              <xm:sqref>PBZ121</xm:sqref>
            </x14:sparkline>
            <x14:sparkline>
              <xm:f>CB_Lcr!$PCA121:$PCA121</xm:f>
              <xm:sqref>PCA121</xm:sqref>
            </x14:sparkline>
            <x14:sparkline>
              <xm:f>CB_Lcr!$PCB121:$PCB121</xm:f>
              <xm:sqref>PCB121</xm:sqref>
            </x14:sparkline>
            <x14:sparkline>
              <xm:f>CB_Lcr!$PCC121:$PCC121</xm:f>
              <xm:sqref>PCC121</xm:sqref>
            </x14:sparkline>
            <x14:sparkline>
              <xm:f>CB_Lcr!$PCD121:$PCD121</xm:f>
              <xm:sqref>PCD121</xm:sqref>
            </x14:sparkline>
            <x14:sparkline>
              <xm:f>CB_Lcr!$PCE121:$PCE121</xm:f>
              <xm:sqref>PCE121</xm:sqref>
            </x14:sparkline>
            <x14:sparkline>
              <xm:f>CB_Lcr!$PCF121:$PCF121</xm:f>
              <xm:sqref>PCF121</xm:sqref>
            </x14:sparkline>
            <x14:sparkline>
              <xm:f>CB_Lcr!$PCG121:$PCG121</xm:f>
              <xm:sqref>PCG121</xm:sqref>
            </x14:sparkline>
            <x14:sparkline>
              <xm:f>CB_Lcr!$PCH121:$PCH121</xm:f>
              <xm:sqref>PCH121</xm:sqref>
            </x14:sparkline>
            <x14:sparkline>
              <xm:f>CB_Lcr!$PCI121:$PCI121</xm:f>
              <xm:sqref>PCI121</xm:sqref>
            </x14:sparkline>
            <x14:sparkline>
              <xm:f>CB_Lcr!$PCJ121:$PCJ121</xm:f>
              <xm:sqref>PCJ121</xm:sqref>
            </x14:sparkline>
            <x14:sparkline>
              <xm:f>CB_Lcr!$PCK121:$PCK121</xm:f>
              <xm:sqref>PCK121</xm:sqref>
            </x14:sparkline>
            <x14:sparkline>
              <xm:f>CB_Lcr!$PCL121:$PCL121</xm:f>
              <xm:sqref>PCL121</xm:sqref>
            </x14:sparkline>
            <x14:sparkline>
              <xm:f>CB_Lcr!$PCM121:$PCM121</xm:f>
              <xm:sqref>PCM121</xm:sqref>
            </x14:sparkline>
            <x14:sparkline>
              <xm:f>CB_Lcr!$PCN121:$PCN121</xm:f>
              <xm:sqref>PCN121</xm:sqref>
            </x14:sparkline>
            <x14:sparkline>
              <xm:f>CB_Lcr!$PCO121:$PCO121</xm:f>
              <xm:sqref>PCO121</xm:sqref>
            </x14:sparkline>
            <x14:sparkline>
              <xm:f>CB_Lcr!$PCP121:$PCP121</xm:f>
              <xm:sqref>PCP121</xm:sqref>
            </x14:sparkline>
            <x14:sparkline>
              <xm:f>CB_Lcr!$PCQ121:$PCQ121</xm:f>
              <xm:sqref>PCQ121</xm:sqref>
            </x14:sparkline>
            <x14:sparkline>
              <xm:f>CB_Lcr!$PCR121:$PCR121</xm:f>
              <xm:sqref>PCR121</xm:sqref>
            </x14:sparkline>
            <x14:sparkline>
              <xm:f>CB_Lcr!$PCS121:$PCS121</xm:f>
              <xm:sqref>PCS121</xm:sqref>
            </x14:sparkline>
            <x14:sparkline>
              <xm:f>CB_Lcr!$PCT121:$PCT121</xm:f>
              <xm:sqref>PCT121</xm:sqref>
            </x14:sparkline>
            <x14:sparkline>
              <xm:f>CB_Lcr!$PCU121:$PCU121</xm:f>
              <xm:sqref>PCU121</xm:sqref>
            </x14:sparkline>
            <x14:sparkline>
              <xm:f>CB_Lcr!$PCV121:$PCV121</xm:f>
              <xm:sqref>PCV121</xm:sqref>
            </x14:sparkline>
            <x14:sparkline>
              <xm:f>CB_Lcr!$PCW121:$PCW121</xm:f>
              <xm:sqref>PCW121</xm:sqref>
            </x14:sparkline>
            <x14:sparkline>
              <xm:f>CB_Lcr!$PCX121:$PCX121</xm:f>
              <xm:sqref>PCX121</xm:sqref>
            </x14:sparkline>
            <x14:sparkline>
              <xm:f>CB_Lcr!$PCY121:$PCY121</xm:f>
              <xm:sqref>PCY121</xm:sqref>
            </x14:sparkline>
            <x14:sparkline>
              <xm:f>CB_Lcr!$PCZ121:$PCZ121</xm:f>
              <xm:sqref>PCZ121</xm:sqref>
            </x14:sparkline>
            <x14:sparkline>
              <xm:f>CB_Lcr!$PDA121:$PDA121</xm:f>
              <xm:sqref>PDA121</xm:sqref>
            </x14:sparkline>
            <x14:sparkline>
              <xm:f>CB_Lcr!$PDB121:$PDB121</xm:f>
              <xm:sqref>PDB121</xm:sqref>
            </x14:sparkline>
            <x14:sparkline>
              <xm:f>CB_Lcr!$PDC121:$PDC121</xm:f>
              <xm:sqref>PDC121</xm:sqref>
            </x14:sparkline>
            <x14:sparkline>
              <xm:f>CB_Lcr!$PDD121:$PDD121</xm:f>
              <xm:sqref>PDD121</xm:sqref>
            </x14:sparkline>
            <x14:sparkline>
              <xm:f>CB_Lcr!$PDE121:$PDE121</xm:f>
              <xm:sqref>PDE121</xm:sqref>
            </x14:sparkline>
            <x14:sparkline>
              <xm:f>CB_Lcr!$PDF121:$PDF121</xm:f>
              <xm:sqref>PDF121</xm:sqref>
            </x14:sparkline>
            <x14:sparkline>
              <xm:f>CB_Lcr!$PDG121:$PDG121</xm:f>
              <xm:sqref>PDG121</xm:sqref>
            </x14:sparkline>
            <x14:sparkline>
              <xm:f>CB_Lcr!$PDH121:$PDH121</xm:f>
              <xm:sqref>PDH121</xm:sqref>
            </x14:sparkline>
            <x14:sparkline>
              <xm:f>CB_Lcr!$PDI121:$PDI121</xm:f>
              <xm:sqref>PDI121</xm:sqref>
            </x14:sparkline>
            <x14:sparkline>
              <xm:f>CB_Lcr!$PDJ121:$PDJ121</xm:f>
              <xm:sqref>PDJ121</xm:sqref>
            </x14:sparkline>
            <x14:sparkline>
              <xm:f>CB_Lcr!$PDK121:$PDK121</xm:f>
              <xm:sqref>PDK121</xm:sqref>
            </x14:sparkline>
            <x14:sparkline>
              <xm:f>CB_Lcr!$PDL121:$PDL121</xm:f>
              <xm:sqref>PDL121</xm:sqref>
            </x14:sparkline>
            <x14:sparkline>
              <xm:f>CB_Lcr!$PDM121:$PDM121</xm:f>
              <xm:sqref>PDM121</xm:sqref>
            </x14:sparkline>
            <x14:sparkline>
              <xm:f>CB_Lcr!$PDN121:$PDN121</xm:f>
              <xm:sqref>PDN121</xm:sqref>
            </x14:sparkline>
            <x14:sparkline>
              <xm:f>CB_Lcr!$PDO121:$PDO121</xm:f>
              <xm:sqref>PDO121</xm:sqref>
            </x14:sparkline>
            <x14:sparkline>
              <xm:f>CB_Lcr!$PDP121:$PDP121</xm:f>
              <xm:sqref>PDP121</xm:sqref>
            </x14:sparkline>
            <x14:sparkline>
              <xm:f>CB_Lcr!$PDQ121:$PDQ121</xm:f>
              <xm:sqref>PDQ121</xm:sqref>
            </x14:sparkline>
            <x14:sparkline>
              <xm:f>CB_Lcr!$PDR121:$PDR121</xm:f>
              <xm:sqref>PDR121</xm:sqref>
            </x14:sparkline>
            <x14:sparkline>
              <xm:f>CB_Lcr!$PDS121:$PDS121</xm:f>
              <xm:sqref>PDS121</xm:sqref>
            </x14:sparkline>
            <x14:sparkline>
              <xm:f>CB_Lcr!$PDT121:$PDT121</xm:f>
              <xm:sqref>PDT121</xm:sqref>
            </x14:sparkline>
            <x14:sparkline>
              <xm:f>CB_Lcr!$PDU121:$PDU121</xm:f>
              <xm:sqref>PDU121</xm:sqref>
            </x14:sparkline>
            <x14:sparkline>
              <xm:f>CB_Lcr!$PDV121:$PDV121</xm:f>
              <xm:sqref>PDV121</xm:sqref>
            </x14:sparkline>
            <x14:sparkline>
              <xm:f>CB_Lcr!$PDW121:$PDW121</xm:f>
              <xm:sqref>PDW121</xm:sqref>
            </x14:sparkline>
            <x14:sparkline>
              <xm:f>CB_Lcr!$PDX121:$PDX121</xm:f>
              <xm:sqref>PDX121</xm:sqref>
            </x14:sparkline>
            <x14:sparkline>
              <xm:f>CB_Lcr!$PDY121:$PDY121</xm:f>
              <xm:sqref>PDY121</xm:sqref>
            </x14:sparkline>
            <x14:sparkline>
              <xm:f>CB_Lcr!$PDZ121:$PDZ121</xm:f>
              <xm:sqref>PDZ121</xm:sqref>
            </x14:sparkline>
            <x14:sparkline>
              <xm:f>CB_Lcr!$PEA121:$PEA121</xm:f>
              <xm:sqref>PEA121</xm:sqref>
            </x14:sparkline>
            <x14:sparkline>
              <xm:f>CB_Lcr!$PEB121:$PEB121</xm:f>
              <xm:sqref>PEB121</xm:sqref>
            </x14:sparkline>
            <x14:sparkline>
              <xm:f>CB_Lcr!$PEC121:$PEC121</xm:f>
              <xm:sqref>PEC121</xm:sqref>
            </x14:sparkline>
            <x14:sparkline>
              <xm:f>CB_Lcr!$PED121:$PED121</xm:f>
              <xm:sqref>PED121</xm:sqref>
            </x14:sparkline>
            <x14:sparkline>
              <xm:f>CB_Lcr!$PEE121:$PEE121</xm:f>
              <xm:sqref>PEE121</xm:sqref>
            </x14:sparkline>
            <x14:sparkline>
              <xm:f>CB_Lcr!$PEF121:$PEF121</xm:f>
              <xm:sqref>PEF121</xm:sqref>
            </x14:sparkline>
            <x14:sparkline>
              <xm:f>CB_Lcr!$PEG121:$PEG121</xm:f>
              <xm:sqref>PEG121</xm:sqref>
            </x14:sparkline>
            <x14:sparkline>
              <xm:f>CB_Lcr!$PEH121:$PEH121</xm:f>
              <xm:sqref>PEH121</xm:sqref>
            </x14:sparkline>
            <x14:sparkline>
              <xm:f>CB_Lcr!$PEI121:$PEI121</xm:f>
              <xm:sqref>PEI121</xm:sqref>
            </x14:sparkline>
            <x14:sparkline>
              <xm:f>CB_Lcr!$PEJ121:$PEJ121</xm:f>
              <xm:sqref>PEJ121</xm:sqref>
            </x14:sparkline>
            <x14:sparkline>
              <xm:f>CB_Lcr!$PEK121:$PEK121</xm:f>
              <xm:sqref>PEK121</xm:sqref>
            </x14:sparkline>
            <x14:sparkline>
              <xm:f>CB_Lcr!$PEL121:$PEL121</xm:f>
              <xm:sqref>PEL121</xm:sqref>
            </x14:sparkline>
            <x14:sparkline>
              <xm:f>CB_Lcr!$PEM121:$PEM121</xm:f>
              <xm:sqref>PEM121</xm:sqref>
            </x14:sparkline>
            <x14:sparkline>
              <xm:f>CB_Lcr!$PEN121:$PEN121</xm:f>
              <xm:sqref>PEN121</xm:sqref>
            </x14:sparkline>
            <x14:sparkline>
              <xm:f>CB_Lcr!$PEO121:$PEO121</xm:f>
              <xm:sqref>PEO121</xm:sqref>
            </x14:sparkline>
            <x14:sparkline>
              <xm:f>CB_Lcr!$PEP121:$PEP121</xm:f>
              <xm:sqref>PEP121</xm:sqref>
            </x14:sparkline>
            <x14:sparkline>
              <xm:f>CB_Lcr!$PEQ121:$PEQ121</xm:f>
              <xm:sqref>PEQ121</xm:sqref>
            </x14:sparkline>
            <x14:sparkline>
              <xm:f>CB_Lcr!$PER121:$PER121</xm:f>
              <xm:sqref>PER121</xm:sqref>
            </x14:sparkline>
            <x14:sparkline>
              <xm:f>CB_Lcr!$PES121:$PES121</xm:f>
              <xm:sqref>PES121</xm:sqref>
            </x14:sparkline>
            <x14:sparkline>
              <xm:f>CB_Lcr!$PET121:$PET121</xm:f>
              <xm:sqref>PET121</xm:sqref>
            </x14:sparkline>
            <x14:sparkline>
              <xm:f>CB_Lcr!$PEU121:$PEU121</xm:f>
              <xm:sqref>PEU121</xm:sqref>
            </x14:sparkline>
            <x14:sparkline>
              <xm:f>CB_Lcr!$PEV121:$PEV121</xm:f>
              <xm:sqref>PEV121</xm:sqref>
            </x14:sparkline>
            <x14:sparkline>
              <xm:f>CB_Lcr!$PEW121:$PEW121</xm:f>
              <xm:sqref>PEW121</xm:sqref>
            </x14:sparkline>
            <x14:sparkline>
              <xm:f>CB_Lcr!$PEX121:$PEX121</xm:f>
              <xm:sqref>PEX121</xm:sqref>
            </x14:sparkline>
            <x14:sparkline>
              <xm:f>CB_Lcr!$PEY121:$PEY121</xm:f>
              <xm:sqref>PEY121</xm:sqref>
            </x14:sparkline>
            <x14:sparkline>
              <xm:f>CB_Lcr!$PEZ121:$PEZ121</xm:f>
              <xm:sqref>PEZ121</xm:sqref>
            </x14:sparkline>
            <x14:sparkline>
              <xm:f>CB_Lcr!$PFA121:$PFA121</xm:f>
              <xm:sqref>PFA121</xm:sqref>
            </x14:sparkline>
            <x14:sparkline>
              <xm:f>CB_Lcr!$PFB121:$PFB121</xm:f>
              <xm:sqref>PFB121</xm:sqref>
            </x14:sparkline>
            <x14:sparkline>
              <xm:f>CB_Lcr!$PFC121:$PFC121</xm:f>
              <xm:sqref>PFC121</xm:sqref>
            </x14:sparkline>
            <x14:sparkline>
              <xm:f>CB_Lcr!$PFD121:$PFD121</xm:f>
              <xm:sqref>PFD121</xm:sqref>
            </x14:sparkline>
            <x14:sparkline>
              <xm:f>CB_Lcr!$PFE121:$PFE121</xm:f>
              <xm:sqref>PFE121</xm:sqref>
            </x14:sparkline>
            <x14:sparkline>
              <xm:f>CB_Lcr!$PFF121:$PFF121</xm:f>
              <xm:sqref>PFF121</xm:sqref>
            </x14:sparkline>
            <x14:sparkline>
              <xm:f>CB_Lcr!$PFG121:$PFG121</xm:f>
              <xm:sqref>PFG121</xm:sqref>
            </x14:sparkline>
            <x14:sparkline>
              <xm:f>CB_Lcr!$PFH121:$PFH121</xm:f>
              <xm:sqref>PFH121</xm:sqref>
            </x14:sparkline>
            <x14:sparkline>
              <xm:f>CB_Lcr!$PFI121:$PFI121</xm:f>
              <xm:sqref>PFI121</xm:sqref>
            </x14:sparkline>
            <x14:sparkline>
              <xm:f>CB_Lcr!$PFJ121:$PFJ121</xm:f>
              <xm:sqref>PFJ121</xm:sqref>
            </x14:sparkline>
            <x14:sparkline>
              <xm:f>CB_Lcr!$PFK121:$PFK121</xm:f>
              <xm:sqref>PFK121</xm:sqref>
            </x14:sparkline>
            <x14:sparkline>
              <xm:f>CB_Lcr!$PFL121:$PFL121</xm:f>
              <xm:sqref>PFL121</xm:sqref>
            </x14:sparkline>
            <x14:sparkline>
              <xm:f>CB_Lcr!$PFM121:$PFM121</xm:f>
              <xm:sqref>PFM121</xm:sqref>
            </x14:sparkline>
            <x14:sparkline>
              <xm:f>CB_Lcr!$PFN121:$PFN121</xm:f>
              <xm:sqref>PFN121</xm:sqref>
            </x14:sparkline>
            <x14:sparkline>
              <xm:f>CB_Lcr!$PFO121:$PFO121</xm:f>
              <xm:sqref>PFO121</xm:sqref>
            </x14:sparkline>
            <x14:sparkline>
              <xm:f>CB_Lcr!$PFP121:$PFP121</xm:f>
              <xm:sqref>PFP121</xm:sqref>
            </x14:sparkline>
            <x14:sparkline>
              <xm:f>CB_Lcr!$PFQ121:$PFQ121</xm:f>
              <xm:sqref>PFQ121</xm:sqref>
            </x14:sparkline>
            <x14:sparkline>
              <xm:f>CB_Lcr!$PFR121:$PFR121</xm:f>
              <xm:sqref>PFR121</xm:sqref>
            </x14:sparkline>
            <x14:sparkline>
              <xm:f>CB_Lcr!$PFS121:$PFS121</xm:f>
              <xm:sqref>PFS121</xm:sqref>
            </x14:sparkline>
            <x14:sparkline>
              <xm:f>CB_Lcr!$PFT121:$PFT121</xm:f>
              <xm:sqref>PFT121</xm:sqref>
            </x14:sparkline>
            <x14:sparkline>
              <xm:f>CB_Lcr!$PFU121:$PFU121</xm:f>
              <xm:sqref>PFU121</xm:sqref>
            </x14:sparkline>
            <x14:sparkline>
              <xm:f>CB_Lcr!$PFV121:$PFV121</xm:f>
              <xm:sqref>PFV121</xm:sqref>
            </x14:sparkline>
            <x14:sparkline>
              <xm:f>CB_Lcr!$PFW121:$PFW121</xm:f>
              <xm:sqref>PFW121</xm:sqref>
            </x14:sparkline>
            <x14:sparkline>
              <xm:f>CB_Lcr!$PFX121:$PFX121</xm:f>
              <xm:sqref>PFX121</xm:sqref>
            </x14:sparkline>
            <x14:sparkline>
              <xm:f>CB_Lcr!$PFY121:$PFY121</xm:f>
              <xm:sqref>PFY121</xm:sqref>
            </x14:sparkline>
            <x14:sparkline>
              <xm:f>CB_Lcr!$PFZ121:$PFZ121</xm:f>
              <xm:sqref>PFZ121</xm:sqref>
            </x14:sparkline>
            <x14:sparkline>
              <xm:f>CB_Lcr!$PGA121:$PGA121</xm:f>
              <xm:sqref>PGA121</xm:sqref>
            </x14:sparkline>
            <x14:sparkline>
              <xm:f>CB_Lcr!$PGB121:$PGB121</xm:f>
              <xm:sqref>PGB121</xm:sqref>
            </x14:sparkline>
            <x14:sparkline>
              <xm:f>CB_Lcr!$PGC121:$PGC121</xm:f>
              <xm:sqref>PGC121</xm:sqref>
            </x14:sparkline>
            <x14:sparkline>
              <xm:f>CB_Lcr!$PGD121:$PGD121</xm:f>
              <xm:sqref>PGD121</xm:sqref>
            </x14:sparkline>
            <x14:sparkline>
              <xm:f>CB_Lcr!$PGE121:$PGE121</xm:f>
              <xm:sqref>PGE121</xm:sqref>
            </x14:sparkline>
            <x14:sparkline>
              <xm:f>CB_Lcr!$PGF121:$PGF121</xm:f>
              <xm:sqref>PGF121</xm:sqref>
            </x14:sparkline>
            <x14:sparkline>
              <xm:f>CB_Lcr!$PGG121:$PGG121</xm:f>
              <xm:sqref>PGG121</xm:sqref>
            </x14:sparkline>
            <x14:sparkline>
              <xm:f>CB_Lcr!$PGH121:$PGH121</xm:f>
              <xm:sqref>PGH121</xm:sqref>
            </x14:sparkline>
            <x14:sparkline>
              <xm:f>CB_Lcr!$PGI121:$PGI121</xm:f>
              <xm:sqref>PGI121</xm:sqref>
            </x14:sparkline>
            <x14:sparkline>
              <xm:f>CB_Lcr!$PGJ121:$PGJ121</xm:f>
              <xm:sqref>PGJ121</xm:sqref>
            </x14:sparkline>
            <x14:sparkline>
              <xm:f>CB_Lcr!$PGK121:$PGK121</xm:f>
              <xm:sqref>PGK121</xm:sqref>
            </x14:sparkline>
            <x14:sparkline>
              <xm:f>CB_Lcr!$PGL121:$PGL121</xm:f>
              <xm:sqref>PGL121</xm:sqref>
            </x14:sparkline>
            <x14:sparkline>
              <xm:f>CB_Lcr!$PGM121:$PGM121</xm:f>
              <xm:sqref>PGM121</xm:sqref>
            </x14:sparkline>
            <x14:sparkline>
              <xm:f>CB_Lcr!$PGN121:$PGN121</xm:f>
              <xm:sqref>PGN121</xm:sqref>
            </x14:sparkline>
            <x14:sparkline>
              <xm:f>CB_Lcr!$PGO121:$PGO121</xm:f>
              <xm:sqref>PGO121</xm:sqref>
            </x14:sparkline>
            <x14:sparkline>
              <xm:f>CB_Lcr!$PGP121:$PGP121</xm:f>
              <xm:sqref>PGP121</xm:sqref>
            </x14:sparkline>
            <x14:sparkline>
              <xm:f>CB_Lcr!$PGQ121:$PGQ121</xm:f>
              <xm:sqref>PGQ121</xm:sqref>
            </x14:sparkline>
            <x14:sparkline>
              <xm:f>CB_Lcr!$PGR121:$PGR121</xm:f>
              <xm:sqref>PGR121</xm:sqref>
            </x14:sparkline>
            <x14:sparkline>
              <xm:f>CB_Lcr!$PGS121:$PGS121</xm:f>
              <xm:sqref>PGS121</xm:sqref>
            </x14:sparkline>
            <x14:sparkline>
              <xm:f>CB_Lcr!$PGT121:$PGT121</xm:f>
              <xm:sqref>PGT121</xm:sqref>
            </x14:sparkline>
            <x14:sparkline>
              <xm:f>CB_Lcr!$PGU121:$PGU121</xm:f>
              <xm:sqref>PGU121</xm:sqref>
            </x14:sparkline>
            <x14:sparkline>
              <xm:f>CB_Lcr!$PGV121:$PGV121</xm:f>
              <xm:sqref>PGV121</xm:sqref>
            </x14:sparkline>
            <x14:sparkline>
              <xm:f>CB_Lcr!$PGW121:$PGW121</xm:f>
              <xm:sqref>PGW121</xm:sqref>
            </x14:sparkline>
            <x14:sparkline>
              <xm:f>CB_Lcr!$PGX121:$PGX121</xm:f>
              <xm:sqref>PGX121</xm:sqref>
            </x14:sparkline>
            <x14:sparkline>
              <xm:f>CB_Lcr!$PGY121:$PGY121</xm:f>
              <xm:sqref>PGY121</xm:sqref>
            </x14:sparkline>
            <x14:sparkline>
              <xm:f>CB_Lcr!$PGZ121:$PGZ121</xm:f>
              <xm:sqref>PGZ121</xm:sqref>
            </x14:sparkline>
            <x14:sparkline>
              <xm:f>CB_Lcr!$PHA121:$PHA121</xm:f>
              <xm:sqref>PHA121</xm:sqref>
            </x14:sparkline>
            <x14:sparkline>
              <xm:f>CB_Lcr!$PHB121:$PHB121</xm:f>
              <xm:sqref>PHB121</xm:sqref>
            </x14:sparkline>
            <x14:sparkline>
              <xm:f>CB_Lcr!$PHC121:$PHC121</xm:f>
              <xm:sqref>PHC121</xm:sqref>
            </x14:sparkline>
            <x14:sparkline>
              <xm:f>CB_Lcr!$PHD121:$PHD121</xm:f>
              <xm:sqref>PHD121</xm:sqref>
            </x14:sparkline>
            <x14:sparkline>
              <xm:f>CB_Lcr!$PHE121:$PHE121</xm:f>
              <xm:sqref>PHE121</xm:sqref>
            </x14:sparkline>
            <x14:sparkline>
              <xm:f>CB_Lcr!$PHF121:$PHF121</xm:f>
              <xm:sqref>PHF121</xm:sqref>
            </x14:sparkline>
            <x14:sparkline>
              <xm:f>CB_Lcr!$PHG121:$PHG121</xm:f>
              <xm:sqref>PHG121</xm:sqref>
            </x14:sparkline>
            <x14:sparkline>
              <xm:f>CB_Lcr!$PHH121:$PHH121</xm:f>
              <xm:sqref>PHH121</xm:sqref>
            </x14:sparkline>
            <x14:sparkline>
              <xm:f>CB_Lcr!$PHI121:$PHI121</xm:f>
              <xm:sqref>PHI121</xm:sqref>
            </x14:sparkline>
            <x14:sparkline>
              <xm:f>CB_Lcr!$PHJ121:$PHJ121</xm:f>
              <xm:sqref>PHJ121</xm:sqref>
            </x14:sparkline>
            <x14:sparkline>
              <xm:f>CB_Lcr!$PHK121:$PHK121</xm:f>
              <xm:sqref>PHK121</xm:sqref>
            </x14:sparkline>
            <x14:sparkline>
              <xm:f>CB_Lcr!$PHL121:$PHL121</xm:f>
              <xm:sqref>PHL121</xm:sqref>
            </x14:sparkline>
            <x14:sparkline>
              <xm:f>CB_Lcr!$PHM121:$PHM121</xm:f>
              <xm:sqref>PHM121</xm:sqref>
            </x14:sparkline>
            <x14:sparkline>
              <xm:f>CB_Lcr!$PHN121:$PHN121</xm:f>
              <xm:sqref>PHN121</xm:sqref>
            </x14:sparkline>
            <x14:sparkline>
              <xm:f>CB_Lcr!$PHO121:$PHO121</xm:f>
              <xm:sqref>PHO121</xm:sqref>
            </x14:sparkline>
            <x14:sparkline>
              <xm:f>CB_Lcr!$PHP121:$PHP121</xm:f>
              <xm:sqref>PHP121</xm:sqref>
            </x14:sparkline>
            <x14:sparkline>
              <xm:f>CB_Lcr!$PHQ121:$PHQ121</xm:f>
              <xm:sqref>PHQ121</xm:sqref>
            </x14:sparkline>
            <x14:sparkline>
              <xm:f>CB_Lcr!$PHR121:$PHR121</xm:f>
              <xm:sqref>PHR121</xm:sqref>
            </x14:sparkline>
            <x14:sparkline>
              <xm:f>CB_Lcr!$PHS121:$PHS121</xm:f>
              <xm:sqref>PHS121</xm:sqref>
            </x14:sparkline>
            <x14:sparkline>
              <xm:f>CB_Lcr!$PHT121:$PHT121</xm:f>
              <xm:sqref>PHT121</xm:sqref>
            </x14:sparkline>
            <x14:sparkline>
              <xm:f>CB_Lcr!$PHU121:$PHU121</xm:f>
              <xm:sqref>PHU121</xm:sqref>
            </x14:sparkline>
            <x14:sparkline>
              <xm:f>CB_Lcr!$PHV121:$PHV121</xm:f>
              <xm:sqref>PHV121</xm:sqref>
            </x14:sparkline>
            <x14:sparkline>
              <xm:f>CB_Lcr!$PHW121:$PHW121</xm:f>
              <xm:sqref>PHW121</xm:sqref>
            </x14:sparkline>
            <x14:sparkline>
              <xm:f>CB_Lcr!$PHX121:$PHX121</xm:f>
              <xm:sqref>PHX121</xm:sqref>
            </x14:sparkline>
            <x14:sparkline>
              <xm:f>CB_Lcr!$PHY121:$PHY121</xm:f>
              <xm:sqref>PHY121</xm:sqref>
            </x14:sparkline>
            <x14:sparkline>
              <xm:f>CB_Lcr!$PHZ121:$PHZ121</xm:f>
              <xm:sqref>PHZ121</xm:sqref>
            </x14:sparkline>
            <x14:sparkline>
              <xm:f>CB_Lcr!$PIA121:$PIA121</xm:f>
              <xm:sqref>PIA121</xm:sqref>
            </x14:sparkline>
            <x14:sparkline>
              <xm:f>CB_Lcr!$PIB121:$PIB121</xm:f>
              <xm:sqref>PIB121</xm:sqref>
            </x14:sparkline>
            <x14:sparkline>
              <xm:f>CB_Lcr!$PIC121:$PIC121</xm:f>
              <xm:sqref>PIC121</xm:sqref>
            </x14:sparkline>
            <x14:sparkline>
              <xm:f>CB_Lcr!$PID121:$PID121</xm:f>
              <xm:sqref>PID121</xm:sqref>
            </x14:sparkline>
            <x14:sparkline>
              <xm:f>CB_Lcr!$PIE121:$PIE121</xm:f>
              <xm:sqref>PIE121</xm:sqref>
            </x14:sparkline>
            <x14:sparkline>
              <xm:f>CB_Lcr!$PIF121:$PIF121</xm:f>
              <xm:sqref>PIF121</xm:sqref>
            </x14:sparkline>
            <x14:sparkline>
              <xm:f>CB_Lcr!$PIG121:$PIG121</xm:f>
              <xm:sqref>PIG121</xm:sqref>
            </x14:sparkline>
            <x14:sparkline>
              <xm:f>CB_Lcr!$PIH121:$PIH121</xm:f>
              <xm:sqref>PIH121</xm:sqref>
            </x14:sparkline>
            <x14:sparkline>
              <xm:f>CB_Lcr!$PII121:$PII121</xm:f>
              <xm:sqref>PII121</xm:sqref>
            </x14:sparkline>
            <x14:sparkline>
              <xm:f>CB_Lcr!$PIJ121:$PIJ121</xm:f>
              <xm:sqref>PIJ121</xm:sqref>
            </x14:sparkline>
            <x14:sparkline>
              <xm:f>CB_Lcr!$PIK121:$PIK121</xm:f>
              <xm:sqref>PIK121</xm:sqref>
            </x14:sparkline>
            <x14:sparkline>
              <xm:f>CB_Lcr!$PIL121:$PIL121</xm:f>
              <xm:sqref>PIL121</xm:sqref>
            </x14:sparkline>
            <x14:sparkline>
              <xm:f>CB_Lcr!$PIM121:$PIM121</xm:f>
              <xm:sqref>PIM121</xm:sqref>
            </x14:sparkline>
            <x14:sparkline>
              <xm:f>CB_Lcr!$PIN121:$PIN121</xm:f>
              <xm:sqref>PIN121</xm:sqref>
            </x14:sparkline>
            <x14:sparkline>
              <xm:f>CB_Lcr!$PIO121:$PIO121</xm:f>
              <xm:sqref>PIO121</xm:sqref>
            </x14:sparkline>
            <x14:sparkline>
              <xm:f>CB_Lcr!$PIP121:$PIP121</xm:f>
              <xm:sqref>PIP121</xm:sqref>
            </x14:sparkline>
            <x14:sparkline>
              <xm:f>CB_Lcr!$PIQ121:$PIQ121</xm:f>
              <xm:sqref>PIQ121</xm:sqref>
            </x14:sparkline>
            <x14:sparkline>
              <xm:f>CB_Lcr!$PIR121:$PIR121</xm:f>
              <xm:sqref>PIR121</xm:sqref>
            </x14:sparkline>
            <x14:sparkline>
              <xm:f>CB_Lcr!$PIS121:$PIS121</xm:f>
              <xm:sqref>PIS121</xm:sqref>
            </x14:sparkline>
            <x14:sparkline>
              <xm:f>CB_Lcr!$PIT121:$PIT121</xm:f>
              <xm:sqref>PIT121</xm:sqref>
            </x14:sparkline>
            <x14:sparkline>
              <xm:f>CB_Lcr!$PIU121:$PIU121</xm:f>
              <xm:sqref>PIU121</xm:sqref>
            </x14:sparkline>
            <x14:sparkline>
              <xm:f>CB_Lcr!$PIV121:$PIV121</xm:f>
              <xm:sqref>PIV121</xm:sqref>
            </x14:sparkline>
            <x14:sparkline>
              <xm:f>CB_Lcr!$PIW121:$PIW121</xm:f>
              <xm:sqref>PIW121</xm:sqref>
            </x14:sparkline>
            <x14:sparkline>
              <xm:f>CB_Lcr!$PIX121:$PIX121</xm:f>
              <xm:sqref>PIX121</xm:sqref>
            </x14:sparkline>
            <x14:sparkline>
              <xm:f>CB_Lcr!$PIY121:$PIY121</xm:f>
              <xm:sqref>PIY121</xm:sqref>
            </x14:sparkline>
            <x14:sparkline>
              <xm:f>CB_Lcr!$PIZ121:$PIZ121</xm:f>
              <xm:sqref>PIZ121</xm:sqref>
            </x14:sparkline>
            <x14:sparkline>
              <xm:f>CB_Lcr!$PJA121:$PJA121</xm:f>
              <xm:sqref>PJA121</xm:sqref>
            </x14:sparkline>
            <x14:sparkline>
              <xm:f>CB_Lcr!$PJB121:$PJB121</xm:f>
              <xm:sqref>PJB121</xm:sqref>
            </x14:sparkline>
            <x14:sparkline>
              <xm:f>CB_Lcr!$PJC121:$PJC121</xm:f>
              <xm:sqref>PJC121</xm:sqref>
            </x14:sparkline>
            <x14:sparkline>
              <xm:f>CB_Lcr!$PJD121:$PJD121</xm:f>
              <xm:sqref>PJD121</xm:sqref>
            </x14:sparkline>
            <x14:sparkline>
              <xm:f>CB_Lcr!$PJE121:$PJE121</xm:f>
              <xm:sqref>PJE121</xm:sqref>
            </x14:sparkline>
            <x14:sparkline>
              <xm:f>CB_Lcr!$PJF121:$PJF121</xm:f>
              <xm:sqref>PJF121</xm:sqref>
            </x14:sparkline>
            <x14:sparkline>
              <xm:f>CB_Lcr!$PJG121:$PJG121</xm:f>
              <xm:sqref>PJG121</xm:sqref>
            </x14:sparkline>
            <x14:sparkline>
              <xm:f>CB_Lcr!$PJH121:$PJH121</xm:f>
              <xm:sqref>PJH121</xm:sqref>
            </x14:sparkline>
            <x14:sparkline>
              <xm:f>CB_Lcr!$PJI121:$PJI121</xm:f>
              <xm:sqref>PJI121</xm:sqref>
            </x14:sparkline>
            <x14:sparkline>
              <xm:f>CB_Lcr!$PJJ121:$PJJ121</xm:f>
              <xm:sqref>PJJ121</xm:sqref>
            </x14:sparkline>
            <x14:sparkline>
              <xm:f>CB_Lcr!$PJK121:$PJK121</xm:f>
              <xm:sqref>PJK121</xm:sqref>
            </x14:sparkline>
            <x14:sparkline>
              <xm:f>CB_Lcr!$PJL121:$PJL121</xm:f>
              <xm:sqref>PJL121</xm:sqref>
            </x14:sparkline>
            <x14:sparkline>
              <xm:f>CB_Lcr!$PJM121:$PJM121</xm:f>
              <xm:sqref>PJM121</xm:sqref>
            </x14:sparkline>
            <x14:sparkline>
              <xm:f>CB_Lcr!$PJN121:$PJN121</xm:f>
              <xm:sqref>PJN121</xm:sqref>
            </x14:sparkline>
            <x14:sparkline>
              <xm:f>CB_Lcr!$PJO121:$PJO121</xm:f>
              <xm:sqref>PJO121</xm:sqref>
            </x14:sparkline>
            <x14:sparkline>
              <xm:f>CB_Lcr!$PJP121:$PJP121</xm:f>
              <xm:sqref>PJP121</xm:sqref>
            </x14:sparkline>
            <x14:sparkline>
              <xm:f>CB_Lcr!$PJQ121:$PJQ121</xm:f>
              <xm:sqref>PJQ121</xm:sqref>
            </x14:sparkline>
            <x14:sparkline>
              <xm:f>CB_Lcr!$PJR121:$PJR121</xm:f>
              <xm:sqref>PJR121</xm:sqref>
            </x14:sparkline>
            <x14:sparkline>
              <xm:f>CB_Lcr!$PJS121:$PJS121</xm:f>
              <xm:sqref>PJS121</xm:sqref>
            </x14:sparkline>
            <x14:sparkline>
              <xm:f>CB_Lcr!$PJT121:$PJT121</xm:f>
              <xm:sqref>PJT121</xm:sqref>
            </x14:sparkline>
            <x14:sparkline>
              <xm:f>CB_Lcr!$PJU121:$PJU121</xm:f>
              <xm:sqref>PJU121</xm:sqref>
            </x14:sparkline>
            <x14:sparkline>
              <xm:f>CB_Lcr!$PJV121:$PJV121</xm:f>
              <xm:sqref>PJV121</xm:sqref>
            </x14:sparkline>
            <x14:sparkline>
              <xm:f>CB_Lcr!$PJW121:$PJW121</xm:f>
              <xm:sqref>PJW121</xm:sqref>
            </x14:sparkline>
            <x14:sparkline>
              <xm:f>CB_Lcr!$PJX121:$PJX121</xm:f>
              <xm:sqref>PJX121</xm:sqref>
            </x14:sparkline>
            <x14:sparkline>
              <xm:f>CB_Lcr!$PJY121:$PJY121</xm:f>
              <xm:sqref>PJY121</xm:sqref>
            </x14:sparkline>
            <x14:sparkline>
              <xm:f>CB_Lcr!$PJZ121:$PJZ121</xm:f>
              <xm:sqref>PJZ121</xm:sqref>
            </x14:sparkline>
            <x14:sparkline>
              <xm:f>CB_Lcr!$PKA121:$PKA121</xm:f>
              <xm:sqref>PKA121</xm:sqref>
            </x14:sparkline>
            <x14:sparkline>
              <xm:f>CB_Lcr!$PKB121:$PKB121</xm:f>
              <xm:sqref>PKB121</xm:sqref>
            </x14:sparkline>
            <x14:sparkline>
              <xm:f>CB_Lcr!$PKC121:$PKC121</xm:f>
              <xm:sqref>PKC121</xm:sqref>
            </x14:sparkline>
            <x14:sparkline>
              <xm:f>CB_Lcr!$PKD121:$PKD121</xm:f>
              <xm:sqref>PKD121</xm:sqref>
            </x14:sparkline>
            <x14:sparkline>
              <xm:f>CB_Lcr!$PKE121:$PKE121</xm:f>
              <xm:sqref>PKE121</xm:sqref>
            </x14:sparkline>
            <x14:sparkline>
              <xm:f>CB_Lcr!$PKF121:$PKF121</xm:f>
              <xm:sqref>PKF121</xm:sqref>
            </x14:sparkline>
            <x14:sparkline>
              <xm:f>CB_Lcr!$PKG121:$PKG121</xm:f>
              <xm:sqref>PKG121</xm:sqref>
            </x14:sparkline>
            <x14:sparkline>
              <xm:f>CB_Lcr!$PKH121:$PKH121</xm:f>
              <xm:sqref>PKH121</xm:sqref>
            </x14:sparkline>
            <x14:sparkline>
              <xm:f>CB_Lcr!$PKI121:$PKI121</xm:f>
              <xm:sqref>PKI121</xm:sqref>
            </x14:sparkline>
            <x14:sparkline>
              <xm:f>CB_Lcr!$PKJ121:$PKJ121</xm:f>
              <xm:sqref>PKJ121</xm:sqref>
            </x14:sparkline>
            <x14:sparkline>
              <xm:f>CB_Lcr!$PKK121:$PKK121</xm:f>
              <xm:sqref>PKK121</xm:sqref>
            </x14:sparkline>
            <x14:sparkline>
              <xm:f>CB_Lcr!$PKL121:$PKL121</xm:f>
              <xm:sqref>PKL121</xm:sqref>
            </x14:sparkline>
            <x14:sparkline>
              <xm:f>CB_Lcr!$PKM121:$PKM121</xm:f>
              <xm:sqref>PKM121</xm:sqref>
            </x14:sparkline>
            <x14:sparkline>
              <xm:f>CB_Lcr!$PKN121:$PKN121</xm:f>
              <xm:sqref>PKN121</xm:sqref>
            </x14:sparkline>
            <x14:sparkline>
              <xm:f>CB_Lcr!$PKO121:$PKO121</xm:f>
              <xm:sqref>PKO121</xm:sqref>
            </x14:sparkline>
            <x14:sparkline>
              <xm:f>CB_Lcr!$PKP121:$PKP121</xm:f>
              <xm:sqref>PKP121</xm:sqref>
            </x14:sparkline>
            <x14:sparkline>
              <xm:f>CB_Lcr!$PKQ121:$PKQ121</xm:f>
              <xm:sqref>PKQ121</xm:sqref>
            </x14:sparkline>
            <x14:sparkline>
              <xm:f>CB_Lcr!$PKR121:$PKR121</xm:f>
              <xm:sqref>PKR121</xm:sqref>
            </x14:sparkline>
            <x14:sparkline>
              <xm:f>CB_Lcr!$PKS121:$PKS121</xm:f>
              <xm:sqref>PKS121</xm:sqref>
            </x14:sparkline>
            <x14:sparkline>
              <xm:f>CB_Lcr!$PKT121:$PKT121</xm:f>
              <xm:sqref>PKT121</xm:sqref>
            </x14:sparkline>
            <x14:sparkline>
              <xm:f>CB_Lcr!$PKU121:$PKU121</xm:f>
              <xm:sqref>PKU121</xm:sqref>
            </x14:sparkline>
            <x14:sparkline>
              <xm:f>CB_Lcr!$PKV121:$PKV121</xm:f>
              <xm:sqref>PKV121</xm:sqref>
            </x14:sparkline>
            <x14:sparkline>
              <xm:f>CB_Lcr!$PKW121:$PKW121</xm:f>
              <xm:sqref>PKW121</xm:sqref>
            </x14:sparkline>
            <x14:sparkline>
              <xm:f>CB_Lcr!$PKX121:$PKX121</xm:f>
              <xm:sqref>PKX121</xm:sqref>
            </x14:sparkline>
            <x14:sparkline>
              <xm:f>CB_Lcr!$PKY121:$PKY121</xm:f>
              <xm:sqref>PKY121</xm:sqref>
            </x14:sparkline>
            <x14:sparkline>
              <xm:f>CB_Lcr!$PKZ121:$PKZ121</xm:f>
              <xm:sqref>PKZ121</xm:sqref>
            </x14:sparkline>
            <x14:sparkline>
              <xm:f>CB_Lcr!$PLA121:$PLA121</xm:f>
              <xm:sqref>PLA121</xm:sqref>
            </x14:sparkline>
            <x14:sparkline>
              <xm:f>CB_Lcr!$PLB121:$PLB121</xm:f>
              <xm:sqref>PLB121</xm:sqref>
            </x14:sparkline>
            <x14:sparkline>
              <xm:f>CB_Lcr!$PLC121:$PLC121</xm:f>
              <xm:sqref>PLC121</xm:sqref>
            </x14:sparkline>
            <x14:sparkline>
              <xm:f>CB_Lcr!$PLD121:$PLD121</xm:f>
              <xm:sqref>PLD121</xm:sqref>
            </x14:sparkline>
            <x14:sparkline>
              <xm:f>CB_Lcr!$PLE121:$PLE121</xm:f>
              <xm:sqref>PLE121</xm:sqref>
            </x14:sparkline>
            <x14:sparkline>
              <xm:f>CB_Lcr!$PLF121:$PLF121</xm:f>
              <xm:sqref>PLF121</xm:sqref>
            </x14:sparkline>
            <x14:sparkline>
              <xm:f>CB_Lcr!$PLG121:$PLG121</xm:f>
              <xm:sqref>PLG121</xm:sqref>
            </x14:sparkline>
            <x14:sparkline>
              <xm:f>CB_Lcr!$PLH121:$PLH121</xm:f>
              <xm:sqref>PLH121</xm:sqref>
            </x14:sparkline>
            <x14:sparkline>
              <xm:f>CB_Lcr!$PLI121:$PLI121</xm:f>
              <xm:sqref>PLI121</xm:sqref>
            </x14:sparkline>
            <x14:sparkline>
              <xm:f>CB_Lcr!$PLJ121:$PLJ121</xm:f>
              <xm:sqref>PLJ121</xm:sqref>
            </x14:sparkline>
            <x14:sparkline>
              <xm:f>CB_Lcr!$PLK121:$PLK121</xm:f>
              <xm:sqref>PLK121</xm:sqref>
            </x14:sparkline>
            <x14:sparkline>
              <xm:f>CB_Lcr!$PLL121:$PLL121</xm:f>
              <xm:sqref>PLL121</xm:sqref>
            </x14:sparkline>
            <x14:sparkline>
              <xm:f>CB_Lcr!$PLM121:$PLM121</xm:f>
              <xm:sqref>PLM121</xm:sqref>
            </x14:sparkline>
            <x14:sparkline>
              <xm:f>CB_Lcr!$PLN121:$PLN121</xm:f>
              <xm:sqref>PLN121</xm:sqref>
            </x14:sparkline>
            <x14:sparkline>
              <xm:f>CB_Lcr!$PLO121:$PLO121</xm:f>
              <xm:sqref>PLO121</xm:sqref>
            </x14:sparkline>
            <x14:sparkline>
              <xm:f>CB_Lcr!$PLP121:$PLP121</xm:f>
              <xm:sqref>PLP121</xm:sqref>
            </x14:sparkline>
            <x14:sparkline>
              <xm:f>CB_Lcr!$PLQ121:$PLQ121</xm:f>
              <xm:sqref>PLQ121</xm:sqref>
            </x14:sparkline>
            <x14:sparkline>
              <xm:f>CB_Lcr!$PLR121:$PLR121</xm:f>
              <xm:sqref>PLR121</xm:sqref>
            </x14:sparkline>
            <x14:sparkline>
              <xm:f>CB_Lcr!$PLS121:$PLS121</xm:f>
              <xm:sqref>PLS121</xm:sqref>
            </x14:sparkline>
            <x14:sparkline>
              <xm:f>CB_Lcr!$PLT121:$PLT121</xm:f>
              <xm:sqref>PLT121</xm:sqref>
            </x14:sparkline>
            <x14:sparkline>
              <xm:f>CB_Lcr!$PLU121:$PLU121</xm:f>
              <xm:sqref>PLU121</xm:sqref>
            </x14:sparkline>
            <x14:sparkline>
              <xm:f>CB_Lcr!$PLV121:$PLV121</xm:f>
              <xm:sqref>PLV121</xm:sqref>
            </x14:sparkline>
            <x14:sparkline>
              <xm:f>CB_Lcr!$PLW121:$PLW121</xm:f>
              <xm:sqref>PLW121</xm:sqref>
            </x14:sparkline>
            <x14:sparkline>
              <xm:f>CB_Lcr!$PLX121:$PLX121</xm:f>
              <xm:sqref>PLX121</xm:sqref>
            </x14:sparkline>
            <x14:sparkline>
              <xm:f>CB_Lcr!$PLY121:$PLY121</xm:f>
              <xm:sqref>PLY121</xm:sqref>
            </x14:sparkline>
            <x14:sparkline>
              <xm:f>CB_Lcr!$PLZ121:$PLZ121</xm:f>
              <xm:sqref>PLZ121</xm:sqref>
            </x14:sparkline>
            <x14:sparkline>
              <xm:f>CB_Lcr!$PMA121:$PMA121</xm:f>
              <xm:sqref>PMA121</xm:sqref>
            </x14:sparkline>
            <x14:sparkline>
              <xm:f>CB_Lcr!$PMB121:$PMB121</xm:f>
              <xm:sqref>PMB121</xm:sqref>
            </x14:sparkline>
            <x14:sparkline>
              <xm:f>CB_Lcr!$PMC121:$PMC121</xm:f>
              <xm:sqref>PMC121</xm:sqref>
            </x14:sparkline>
            <x14:sparkline>
              <xm:f>CB_Lcr!$PMD121:$PMD121</xm:f>
              <xm:sqref>PMD121</xm:sqref>
            </x14:sparkline>
            <x14:sparkline>
              <xm:f>CB_Lcr!$PME121:$PME121</xm:f>
              <xm:sqref>PME121</xm:sqref>
            </x14:sparkline>
            <x14:sparkline>
              <xm:f>CB_Lcr!$PMF121:$PMF121</xm:f>
              <xm:sqref>PMF121</xm:sqref>
            </x14:sparkline>
            <x14:sparkline>
              <xm:f>CB_Lcr!$PMG121:$PMG121</xm:f>
              <xm:sqref>PMG121</xm:sqref>
            </x14:sparkline>
            <x14:sparkline>
              <xm:f>CB_Lcr!$PMH121:$PMH121</xm:f>
              <xm:sqref>PMH121</xm:sqref>
            </x14:sparkline>
            <x14:sparkline>
              <xm:f>CB_Lcr!$PMI121:$PMI121</xm:f>
              <xm:sqref>PMI121</xm:sqref>
            </x14:sparkline>
            <x14:sparkline>
              <xm:f>CB_Lcr!$PMJ121:$PMJ121</xm:f>
              <xm:sqref>PMJ121</xm:sqref>
            </x14:sparkline>
            <x14:sparkline>
              <xm:f>CB_Lcr!$PMK121:$PMK121</xm:f>
              <xm:sqref>PMK121</xm:sqref>
            </x14:sparkline>
            <x14:sparkline>
              <xm:f>CB_Lcr!$PML121:$PML121</xm:f>
              <xm:sqref>PML121</xm:sqref>
            </x14:sparkline>
            <x14:sparkline>
              <xm:f>CB_Lcr!$PMM121:$PMM121</xm:f>
              <xm:sqref>PMM121</xm:sqref>
            </x14:sparkline>
            <x14:sparkline>
              <xm:f>CB_Lcr!$PMN121:$PMN121</xm:f>
              <xm:sqref>PMN121</xm:sqref>
            </x14:sparkline>
            <x14:sparkline>
              <xm:f>CB_Lcr!$PMO121:$PMO121</xm:f>
              <xm:sqref>PMO121</xm:sqref>
            </x14:sparkline>
            <x14:sparkline>
              <xm:f>CB_Lcr!$PMP121:$PMP121</xm:f>
              <xm:sqref>PMP121</xm:sqref>
            </x14:sparkline>
            <x14:sparkline>
              <xm:f>CB_Lcr!$PMQ121:$PMQ121</xm:f>
              <xm:sqref>PMQ121</xm:sqref>
            </x14:sparkline>
            <x14:sparkline>
              <xm:f>CB_Lcr!$PMR121:$PMR121</xm:f>
              <xm:sqref>PMR121</xm:sqref>
            </x14:sparkline>
            <x14:sparkline>
              <xm:f>CB_Lcr!$PMS121:$PMS121</xm:f>
              <xm:sqref>PMS121</xm:sqref>
            </x14:sparkline>
            <x14:sparkline>
              <xm:f>CB_Lcr!$PMT121:$PMT121</xm:f>
              <xm:sqref>PMT121</xm:sqref>
            </x14:sparkline>
            <x14:sparkline>
              <xm:f>CB_Lcr!$PMU121:$PMU121</xm:f>
              <xm:sqref>PMU121</xm:sqref>
            </x14:sparkline>
            <x14:sparkline>
              <xm:f>CB_Lcr!$PMV121:$PMV121</xm:f>
              <xm:sqref>PMV121</xm:sqref>
            </x14:sparkline>
            <x14:sparkline>
              <xm:f>CB_Lcr!$PMW121:$PMW121</xm:f>
              <xm:sqref>PMW121</xm:sqref>
            </x14:sparkline>
            <x14:sparkline>
              <xm:f>CB_Lcr!$PMX121:$PMX121</xm:f>
              <xm:sqref>PMX121</xm:sqref>
            </x14:sparkline>
            <x14:sparkline>
              <xm:f>CB_Lcr!$PMY121:$PMY121</xm:f>
              <xm:sqref>PMY121</xm:sqref>
            </x14:sparkline>
            <x14:sparkline>
              <xm:f>CB_Lcr!$PMZ121:$PMZ121</xm:f>
              <xm:sqref>PMZ121</xm:sqref>
            </x14:sparkline>
            <x14:sparkline>
              <xm:f>CB_Lcr!$PNA121:$PNA121</xm:f>
              <xm:sqref>PNA121</xm:sqref>
            </x14:sparkline>
            <x14:sparkline>
              <xm:f>CB_Lcr!$PNB121:$PNB121</xm:f>
              <xm:sqref>PNB121</xm:sqref>
            </x14:sparkline>
            <x14:sparkline>
              <xm:f>CB_Lcr!$PNC121:$PNC121</xm:f>
              <xm:sqref>PNC121</xm:sqref>
            </x14:sparkline>
            <x14:sparkline>
              <xm:f>CB_Lcr!$PND121:$PND121</xm:f>
              <xm:sqref>PND121</xm:sqref>
            </x14:sparkline>
            <x14:sparkline>
              <xm:f>CB_Lcr!$PNE121:$PNE121</xm:f>
              <xm:sqref>PNE121</xm:sqref>
            </x14:sparkline>
            <x14:sparkline>
              <xm:f>CB_Lcr!$PNF121:$PNF121</xm:f>
              <xm:sqref>PNF121</xm:sqref>
            </x14:sparkline>
            <x14:sparkline>
              <xm:f>CB_Lcr!$PNG121:$PNG121</xm:f>
              <xm:sqref>PNG121</xm:sqref>
            </x14:sparkline>
            <x14:sparkline>
              <xm:f>CB_Lcr!$PNH121:$PNH121</xm:f>
              <xm:sqref>PNH121</xm:sqref>
            </x14:sparkline>
            <x14:sparkline>
              <xm:f>CB_Lcr!$PNI121:$PNI121</xm:f>
              <xm:sqref>PNI121</xm:sqref>
            </x14:sparkline>
            <x14:sparkline>
              <xm:f>CB_Lcr!$PNJ121:$PNJ121</xm:f>
              <xm:sqref>PNJ121</xm:sqref>
            </x14:sparkline>
            <x14:sparkline>
              <xm:f>CB_Lcr!$PNK121:$PNK121</xm:f>
              <xm:sqref>PNK121</xm:sqref>
            </x14:sparkline>
            <x14:sparkline>
              <xm:f>CB_Lcr!$PNL121:$PNL121</xm:f>
              <xm:sqref>PNL121</xm:sqref>
            </x14:sparkline>
            <x14:sparkline>
              <xm:f>CB_Lcr!$PNM121:$PNM121</xm:f>
              <xm:sqref>PNM121</xm:sqref>
            </x14:sparkline>
            <x14:sparkline>
              <xm:f>CB_Lcr!$PNN121:$PNN121</xm:f>
              <xm:sqref>PNN121</xm:sqref>
            </x14:sparkline>
            <x14:sparkline>
              <xm:f>CB_Lcr!$PNO121:$PNO121</xm:f>
              <xm:sqref>PNO121</xm:sqref>
            </x14:sparkline>
            <x14:sparkline>
              <xm:f>CB_Lcr!$PNP121:$PNP121</xm:f>
              <xm:sqref>PNP121</xm:sqref>
            </x14:sparkline>
            <x14:sparkline>
              <xm:f>CB_Lcr!$PNQ121:$PNQ121</xm:f>
              <xm:sqref>PNQ121</xm:sqref>
            </x14:sparkline>
            <x14:sparkline>
              <xm:f>CB_Lcr!$PNR121:$PNR121</xm:f>
              <xm:sqref>PNR121</xm:sqref>
            </x14:sparkline>
            <x14:sparkline>
              <xm:f>CB_Lcr!$PNS121:$PNS121</xm:f>
              <xm:sqref>PNS121</xm:sqref>
            </x14:sparkline>
            <x14:sparkline>
              <xm:f>CB_Lcr!$PNT121:$PNT121</xm:f>
              <xm:sqref>PNT121</xm:sqref>
            </x14:sparkline>
            <x14:sparkline>
              <xm:f>CB_Lcr!$PNU121:$PNU121</xm:f>
              <xm:sqref>PNU121</xm:sqref>
            </x14:sparkline>
            <x14:sparkline>
              <xm:f>CB_Lcr!$PNV121:$PNV121</xm:f>
              <xm:sqref>PNV121</xm:sqref>
            </x14:sparkline>
            <x14:sparkline>
              <xm:f>CB_Lcr!$PNW121:$PNW121</xm:f>
              <xm:sqref>PNW121</xm:sqref>
            </x14:sparkline>
            <x14:sparkline>
              <xm:f>CB_Lcr!$PNX121:$PNX121</xm:f>
              <xm:sqref>PNX121</xm:sqref>
            </x14:sparkline>
            <x14:sparkline>
              <xm:f>CB_Lcr!$PNY121:$PNY121</xm:f>
              <xm:sqref>PNY121</xm:sqref>
            </x14:sparkline>
            <x14:sparkline>
              <xm:f>CB_Lcr!$PNZ121:$PNZ121</xm:f>
              <xm:sqref>PNZ121</xm:sqref>
            </x14:sparkline>
            <x14:sparkline>
              <xm:f>CB_Lcr!$POA121:$POA121</xm:f>
              <xm:sqref>POA121</xm:sqref>
            </x14:sparkline>
            <x14:sparkline>
              <xm:f>CB_Lcr!$POB121:$POB121</xm:f>
              <xm:sqref>POB121</xm:sqref>
            </x14:sparkline>
            <x14:sparkline>
              <xm:f>CB_Lcr!$POC121:$POC121</xm:f>
              <xm:sqref>POC121</xm:sqref>
            </x14:sparkline>
            <x14:sparkline>
              <xm:f>CB_Lcr!$POD121:$POD121</xm:f>
              <xm:sqref>POD121</xm:sqref>
            </x14:sparkline>
            <x14:sparkline>
              <xm:f>CB_Lcr!$POE121:$POE121</xm:f>
              <xm:sqref>POE121</xm:sqref>
            </x14:sparkline>
            <x14:sparkline>
              <xm:f>CB_Lcr!$POF121:$POF121</xm:f>
              <xm:sqref>POF121</xm:sqref>
            </x14:sparkline>
            <x14:sparkline>
              <xm:f>CB_Lcr!$POG121:$POG121</xm:f>
              <xm:sqref>POG121</xm:sqref>
            </x14:sparkline>
            <x14:sparkline>
              <xm:f>CB_Lcr!$POH121:$POH121</xm:f>
              <xm:sqref>POH121</xm:sqref>
            </x14:sparkline>
            <x14:sparkline>
              <xm:f>CB_Lcr!$POI121:$POI121</xm:f>
              <xm:sqref>POI121</xm:sqref>
            </x14:sparkline>
            <x14:sparkline>
              <xm:f>CB_Lcr!$POJ121:$POJ121</xm:f>
              <xm:sqref>POJ121</xm:sqref>
            </x14:sparkline>
            <x14:sparkline>
              <xm:f>CB_Lcr!$POK121:$POK121</xm:f>
              <xm:sqref>POK121</xm:sqref>
            </x14:sparkline>
            <x14:sparkline>
              <xm:f>CB_Lcr!$POL121:$POL121</xm:f>
              <xm:sqref>POL121</xm:sqref>
            </x14:sparkline>
            <x14:sparkline>
              <xm:f>CB_Lcr!$POM121:$POM121</xm:f>
              <xm:sqref>POM121</xm:sqref>
            </x14:sparkline>
            <x14:sparkline>
              <xm:f>CB_Lcr!$PON121:$PON121</xm:f>
              <xm:sqref>PON121</xm:sqref>
            </x14:sparkline>
            <x14:sparkline>
              <xm:f>CB_Lcr!$POO121:$POO121</xm:f>
              <xm:sqref>POO121</xm:sqref>
            </x14:sparkline>
            <x14:sparkline>
              <xm:f>CB_Lcr!$POP121:$POP121</xm:f>
              <xm:sqref>POP121</xm:sqref>
            </x14:sparkline>
            <x14:sparkline>
              <xm:f>CB_Lcr!$POQ121:$POQ121</xm:f>
              <xm:sqref>POQ121</xm:sqref>
            </x14:sparkline>
            <x14:sparkline>
              <xm:f>CB_Lcr!$POR121:$POR121</xm:f>
              <xm:sqref>POR121</xm:sqref>
            </x14:sparkline>
            <x14:sparkline>
              <xm:f>CB_Lcr!$POS121:$POS121</xm:f>
              <xm:sqref>POS121</xm:sqref>
            </x14:sparkline>
            <x14:sparkline>
              <xm:f>CB_Lcr!$POT121:$POT121</xm:f>
              <xm:sqref>POT121</xm:sqref>
            </x14:sparkline>
            <x14:sparkline>
              <xm:f>CB_Lcr!$POU121:$POU121</xm:f>
              <xm:sqref>POU121</xm:sqref>
            </x14:sparkline>
            <x14:sparkline>
              <xm:f>CB_Lcr!$POV121:$POV121</xm:f>
              <xm:sqref>POV121</xm:sqref>
            </x14:sparkline>
            <x14:sparkline>
              <xm:f>CB_Lcr!$POW121:$POW121</xm:f>
              <xm:sqref>POW121</xm:sqref>
            </x14:sparkline>
            <x14:sparkline>
              <xm:f>CB_Lcr!$POX121:$POX121</xm:f>
              <xm:sqref>POX121</xm:sqref>
            </x14:sparkline>
            <x14:sparkline>
              <xm:f>CB_Lcr!$POY121:$POY121</xm:f>
              <xm:sqref>POY121</xm:sqref>
            </x14:sparkline>
            <x14:sparkline>
              <xm:f>CB_Lcr!$POZ121:$POZ121</xm:f>
              <xm:sqref>POZ121</xm:sqref>
            </x14:sparkline>
            <x14:sparkline>
              <xm:f>CB_Lcr!$PPA121:$PPA121</xm:f>
              <xm:sqref>PPA121</xm:sqref>
            </x14:sparkline>
            <x14:sparkline>
              <xm:f>CB_Lcr!$PPB121:$PPB121</xm:f>
              <xm:sqref>PPB121</xm:sqref>
            </x14:sparkline>
            <x14:sparkline>
              <xm:f>CB_Lcr!$PPC121:$PPC121</xm:f>
              <xm:sqref>PPC121</xm:sqref>
            </x14:sparkline>
            <x14:sparkline>
              <xm:f>CB_Lcr!$PPD121:$PPD121</xm:f>
              <xm:sqref>PPD121</xm:sqref>
            </x14:sparkline>
            <x14:sparkline>
              <xm:f>CB_Lcr!$PPE121:$PPE121</xm:f>
              <xm:sqref>PPE121</xm:sqref>
            </x14:sparkline>
            <x14:sparkline>
              <xm:f>CB_Lcr!$PPF121:$PPF121</xm:f>
              <xm:sqref>PPF121</xm:sqref>
            </x14:sparkline>
            <x14:sparkline>
              <xm:f>CB_Lcr!$PPG121:$PPG121</xm:f>
              <xm:sqref>PPG121</xm:sqref>
            </x14:sparkline>
            <x14:sparkline>
              <xm:f>CB_Lcr!$PPH121:$PPH121</xm:f>
              <xm:sqref>PPH121</xm:sqref>
            </x14:sparkline>
            <x14:sparkline>
              <xm:f>CB_Lcr!$PPI121:$PPI121</xm:f>
              <xm:sqref>PPI121</xm:sqref>
            </x14:sparkline>
            <x14:sparkline>
              <xm:f>CB_Lcr!$PPJ121:$PPJ121</xm:f>
              <xm:sqref>PPJ121</xm:sqref>
            </x14:sparkline>
            <x14:sparkline>
              <xm:f>CB_Lcr!$PPK121:$PPK121</xm:f>
              <xm:sqref>PPK121</xm:sqref>
            </x14:sparkline>
            <x14:sparkline>
              <xm:f>CB_Lcr!$PPL121:$PPL121</xm:f>
              <xm:sqref>PPL121</xm:sqref>
            </x14:sparkline>
            <x14:sparkline>
              <xm:f>CB_Lcr!$PPM121:$PPM121</xm:f>
              <xm:sqref>PPM121</xm:sqref>
            </x14:sparkline>
            <x14:sparkline>
              <xm:f>CB_Lcr!$PPN121:$PPN121</xm:f>
              <xm:sqref>PPN121</xm:sqref>
            </x14:sparkline>
            <x14:sparkline>
              <xm:f>CB_Lcr!$PPO121:$PPO121</xm:f>
              <xm:sqref>PPO121</xm:sqref>
            </x14:sparkline>
            <x14:sparkline>
              <xm:f>CB_Lcr!$PPP121:$PPP121</xm:f>
              <xm:sqref>PPP121</xm:sqref>
            </x14:sparkline>
            <x14:sparkline>
              <xm:f>CB_Lcr!$PPQ121:$PPQ121</xm:f>
              <xm:sqref>PPQ121</xm:sqref>
            </x14:sparkline>
            <x14:sparkline>
              <xm:f>CB_Lcr!$PPR121:$PPR121</xm:f>
              <xm:sqref>PPR121</xm:sqref>
            </x14:sparkline>
            <x14:sparkline>
              <xm:f>CB_Lcr!$PPS121:$PPS121</xm:f>
              <xm:sqref>PPS121</xm:sqref>
            </x14:sparkline>
            <x14:sparkline>
              <xm:f>CB_Lcr!$PPT121:$PPT121</xm:f>
              <xm:sqref>PPT121</xm:sqref>
            </x14:sparkline>
            <x14:sparkline>
              <xm:f>CB_Lcr!$PPU121:$PPU121</xm:f>
              <xm:sqref>PPU121</xm:sqref>
            </x14:sparkline>
            <x14:sparkline>
              <xm:f>CB_Lcr!$PPV121:$PPV121</xm:f>
              <xm:sqref>PPV121</xm:sqref>
            </x14:sparkline>
            <x14:sparkline>
              <xm:f>CB_Lcr!$PPW121:$PPW121</xm:f>
              <xm:sqref>PPW121</xm:sqref>
            </x14:sparkline>
            <x14:sparkline>
              <xm:f>CB_Lcr!$PPX121:$PPX121</xm:f>
              <xm:sqref>PPX121</xm:sqref>
            </x14:sparkline>
            <x14:sparkline>
              <xm:f>CB_Lcr!$PPY121:$PPY121</xm:f>
              <xm:sqref>PPY121</xm:sqref>
            </x14:sparkline>
            <x14:sparkline>
              <xm:f>CB_Lcr!$PPZ121:$PPZ121</xm:f>
              <xm:sqref>PPZ121</xm:sqref>
            </x14:sparkline>
            <x14:sparkline>
              <xm:f>CB_Lcr!$PQA121:$PQA121</xm:f>
              <xm:sqref>PQA121</xm:sqref>
            </x14:sparkline>
            <x14:sparkline>
              <xm:f>CB_Lcr!$PQB121:$PQB121</xm:f>
              <xm:sqref>PQB121</xm:sqref>
            </x14:sparkline>
            <x14:sparkline>
              <xm:f>CB_Lcr!$PQC121:$PQC121</xm:f>
              <xm:sqref>PQC121</xm:sqref>
            </x14:sparkline>
            <x14:sparkline>
              <xm:f>CB_Lcr!$PQD121:$PQD121</xm:f>
              <xm:sqref>PQD121</xm:sqref>
            </x14:sparkline>
            <x14:sparkline>
              <xm:f>CB_Lcr!$PQE121:$PQE121</xm:f>
              <xm:sqref>PQE121</xm:sqref>
            </x14:sparkline>
            <x14:sparkline>
              <xm:f>CB_Lcr!$PQF121:$PQF121</xm:f>
              <xm:sqref>PQF121</xm:sqref>
            </x14:sparkline>
            <x14:sparkline>
              <xm:f>CB_Lcr!$PQG121:$PQG121</xm:f>
              <xm:sqref>PQG121</xm:sqref>
            </x14:sparkline>
            <x14:sparkline>
              <xm:f>CB_Lcr!$PQH121:$PQH121</xm:f>
              <xm:sqref>PQH121</xm:sqref>
            </x14:sparkline>
            <x14:sparkline>
              <xm:f>CB_Lcr!$PQI121:$PQI121</xm:f>
              <xm:sqref>PQI121</xm:sqref>
            </x14:sparkline>
            <x14:sparkline>
              <xm:f>CB_Lcr!$PQJ121:$PQJ121</xm:f>
              <xm:sqref>PQJ121</xm:sqref>
            </x14:sparkline>
            <x14:sparkline>
              <xm:f>CB_Lcr!$PQK121:$PQK121</xm:f>
              <xm:sqref>PQK121</xm:sqref>
            </x14:sparkline>
            <x14:sparkline>
              <xm:f>CB_Lcr!$PQL121:$PQL121</xm:f>
              <xm:sqref>PQL121</xm:sqref>
            </x14:sparkline>
            <x14:sparkline>
              <xm:f>CB_Lcr!$PQM121:$PQM121</xm:f>
              <xm:sqref>PQM121</xm:sqref>
            </x14:sparkline>
            <x14:sparkline>
              <xm:f>CB_Lcr!$PQN121:$PQN121</xm:f>
              <xm:sqref>PQN121</xm:sqref>
            </x14:sparkline>
            <x14:sparkline>
              <xm:f>CB_Lcr!$PQO121:$PQO121</xm:f>
              <xm:sqref>PQO121</xm:sqref>
            </x14:sparkline>
            <x14:sparkline>
              <xm:f>CB_Lcr!$PQP121:$PQP121</xm:f>
              <xm:sqref>PQP121</xm:sqref>
            </x14:sparkline>
            <x14:sparkline>
              <xm:f>CB_Lcr!$PQQ121:$PQQ121</xm:f>
              <xm:sqref>PQQ121</xm:sqref>
            </x14:sparkline>
            <x14:sparkline>
              <xm:f>CB_Lcr!$PQR121:$PQR121</xm:f>
              <xm:sqref>PQR121</xm:sqref>
            </x14:sparkline>
            <x14:sparkline>
              <xm:f>CB_Lcr!$PQS121:$PQS121</xm:f>
              <xm:sqref>PQS121</xm:sqref>
            </x14:sparkline>
            <x14:sparkline>
              <xm:f>CB_Lcr!$PQT121:$PQT121</xm:f>
              <xm:sqref>PQT121</xm:sqref>
            </x14:sparkline>
            <x14:sparkline>
              <xm:f>CB_Lcr!$PQU121:$PQU121</xm:f>
              <xm:sqref>PQU121</xm:sqref>
            </x14:sparkline>
            <x14:sparkline>
              <xm:f>CB_Lcr!$PQV121:$PQV121</xm:f>
              <xm:sqref>PQV121</xm:sqref>
            </x14:sparkline>
            <x14:sparkline>
              <xm:f>CB_Lcr!$PQW121:$PQW121</xm:f>
              <xm:sqref>PQW121</xm:sqref>
            </x14:sparkline>
            <x14:sparkline>
              <xm:f>CB_Lcr!$PQX121:$PQX121</xm:f>
              <xm:sqref>PQX121</xm:sqref>
            </x14:sparkline>
            <x14:sparkline>
              <xm:f>CB_Lcr!$PQY121:$PQY121</xm:f>
              <xm:sqref>PQY121</xm:sqref>
            </x14:sparkline>
            <x14:sparkline>
              <xm:f>CB_Lcr!$PQZ121:$PQZ121</xm:f>
              <xm:sqref>PQZ121</xm:sqref>
            </x14:sparkline>
            <x14:sparkline>
              <xm:f>CB_Lcr!$PRA121:$PRA121</xm:f>
              <xm:sqref>PRA121</xm:sqref>
            </x14:sparkline>
            <x14:sparkline>
              <xm:f>CB_Lcr!$PRB121:$PRB121</xm:f>
              <xm:sqref>PRB121</xm:sqref>
            </x14:sparkline>
            <x14:sparkline>
              <xm:f>CB_Lcr!$PRC121:$PRC121</xm:f>
              <xm:sqref>PRC121</xm:sqref>
            </x14:sparkline>
            <x14:sparkline>
              <xm:f>CB_Lcr!$PRD121:$PRD121</xm:f>
              <xm:sqref>PRD121</xm:sqref>
            </x14:sparkline>
            <x14:sparkline>
              <xm:f>CB_Lcr!$PRE121:$PRE121</xm:f>
              <xm:sqref>PRE121</xm:sqref>
            </x14:sparkline>
            <x14:sparkline>
              <xm:f>CB_Lcr!$PRF121:$PRF121</xm:f>
              <xm:sqref>PRF121</xm:sqref>
            </x14:sparkline>
            <x14:sparkline>
              <xm:f>CB_Lcr!$PRG121:$PRG121</xm:f>
              <xm:sqref>PRG121</xm:sqref>
            </x14:sparkline>
            <x14:sparkline>
              <xm:f>CB_Lcr!$PRH121:$PRH121</xm:f>
              <xm:sqref>PRH121</xm:sqref>
            </x14:sparkline>
            <x14:sparkline>
              <xm:f>CB_Lcr!$PRI121:$PRI121</xm:f>
              <xm:sqref>PRI121</xm:sqref>
            </x14:sparkline>
            <x14:sparkline>
              <xm:f>CB_Lcr!$PRJ121:$PRJ121</xm:f>
              <xm:sqref>PRJ121</xm:sqref>
            </x14:sparkline>
            <x14:sparkline>
              <xm:f>CB_Lcr!$PRK121:$PRK121</xm:f>
              <xm:sqref>PRK121</xm:sqref>
            </x14:sparkline>
            <x14:sparkline>
              <xm:f>CB_Lcr!$PRL121:$PRL121</xm:f>
              <xm:sqref>PRL121</xm:sqref>
            </x14:sparkline>
            <x14:sparkline>
              <xm:f>CB_Lcr!$PRM121:$PRM121</xm:f>
              <xm:sqref>PRM121</xm:sqref>
            </x14:sparkline>
            <x14:sparkline>
              <xm:f>CB_Lcr!$PRN121:$PRN121</xm:f>
              <xm:sqref>PRN121</xm:sqref>
            </x14:sparkline>
            <x14:sparkline>
              <xm:f>CB_Lcr!$PRO121:$PRO121</xm:f>
              <xm:sqref>PRO121</xm:sqref>
            </x14:sparkline>
            <x14:sparkline>
              <xm:f>CB_Lcr!$PRP121:$PRP121</xm:f>
              <xm:sqref>PRP121</xm:sqref>
            </x14:sparkline>
            <x14:sparkline>
              <xm:f>CB_Lcr!$PRQ121:$PRQ121</xm:f>
              <xm:sqref>PRQ121</xm:sqref>
            </x14:sparkline>
            <x14:sparkline>
              <xm:f>CB_Lcr!$PRR121:$PRR121</xm:f>
              <xm:sqref>PRR121</xm:sqref>
            </x14:sparkline>
            <x14:sparkline>
              <xm:f>CB_Lcr!$PRS121:$PRS121</xm:f>
              <xm:sqref>PRS121</xm:sqref>
            </x14:sparkline>
            <x14:sparkline>
              <xm:f>CB_Lcr!$PRT121:$PRT121</xm:f>
              <xm:sqref>PRT121</xm:sqref>
            </x14:sparkline>
            <x14:sparkline>
              <xm:f>CB_Lcr!$PRU121:$PRU121</xm:f>
              <xm:sqref>PRU121</xm:sqref>
            </x14:sparkline>
            <x14:sparkline>
              <xm:f>CB_Lcr!$PRV121:$PRV121</xm:f>
              <xm:sqref>PRV121</xm:sqref>
            </x14:sparkline>
            <x14:sparkline>
              <xm:f>CB_Lcr!$PRW121:$PRW121</xm:f>
              <xm:sqref>PRW121</xm:sqref>
            </x14:sparkline>
            <x14:sparkline>
              <xm:f>CB_Lcr!$PRX121:$PRX121</xm:f>
              <xm:sqref>PRX121</xm:sqref>
            </x14:sparkline>
            <x14:sparkline>
              <xm:f>CB_Lcr!$PRY121:$PRY121</xm:f>
              <xm:sqref>PRY121</xm:sqref>
            </x14:sparkline>
            <x14:sparkline>
              <xm:f>CB_Lcr!$PRZ121:$PRZ121</xm:f>
              <xm:sqref>PRZ121</xm:sqref>
            </x14:sparkline>
            <x14:sparkline>
              <xm:f>CB_Lcr!$PSA121:$PSA121</xm:f>
              <xm:sqref>PSA121</xm:sqref>
            </x14:sparkline>
            <x14:sparkline>
              <xm:f>CB_Lcr!$PSB121:$PSB121</xm:f>
              <xm:sqref>PSB121</xm:sqref>
            </x14:sparkline>
            <x14:sparkline>
              <xm:f>CB_Lcr!$PSC121:$PSC121</xm:f>
              <xm:sqref>PSC121</xm:sqref>
            </x14:sparkline>
            <x14:sparkline>
              <xm:f>CB_Lcr!$PSD121:$PSD121</xm:f>
              <xm:sqref>PSD121</xm:sqref>
            </x14:sparkline>
            <x14:sparkline>
              <xm:f>CB_Lcr!$PSE121:$PSE121</xm:f>
              <xm:sqref>PSE121</xm:sqref>
            </x14:sparkline>
            <x14:sparkline>
              <xm:f>CB_Lcr!$PSF121:$PSF121</xm:f>
              <xm:sqref>PSF121</xm:sqref>
            </x14:sparkline>
            <x14:sparkline>
              <xm:f>CB_Lcr!$PSG121:$PSG121</xm:f>
              <xm:sqref>PSG121</xm:sqref>
            </x14:sparkline>
            <x14:sparkline>
              <xm:f>CB_Lcr!$PSH121:$PSH121</xm:f>
              <xm:sqref>PSH121</xm:sqref>
            </x14:sparkline>
            <x14:sparkline>
              <xm:f>CB_Lcr!$PSI121:$PSI121</xm:f>
              <xm:sqref>PSI121</xm:sqref>
            </x14:sparkline>
            <x14:sparkline>
              <xm:f>CB_Lcr!$PSJ121:$PSJ121</xm:f>
              <xm:sqref>PSJ121</xm:sqref>
            </x14:sparkline>
            <x14:sparkline>
              <xm:f>CB_Lcr!$PSK121:$PSK121</xm:f>
              <xm:sqref>PSK121</xm:sqref>
            </x14:sparkline>
            <x14:sparkline>
              <xm:f>CB_Lcr!$PSL121:$PSL121</xm:f>
              <xm:sqref>PSL121</xm:sqref>
            </x14:sparkline>
            <x14:sparkline>
              <xm:f>CB_Lcr!$PSM121:$PSM121</xm:f>
              <xm:sqref>PSM121</xm:sqref>
            </x14:sparkline>
            <x14:sparkline>
              <xm:f>CB_Lcr!$PSN121:$PSN121</xm:f>
              <xm:sqref>PSN121</xm:sqref>
            </x14:sparkline>
            <x14:sparkline>
              <xm:f>CB_Lcr!$PSO121:$PSO121</xm:f>
              <xm:sqref>PSO121</xm:sqref>
            </x14:sparkline>
            <x14:sparkline>
              <xm:f>CB_Lcr!$PSP121:$PSP121</xm:f>
              <xm:sqref>PSP121</xm:sqref>
            </x14:sparkline>
            <x14:sparkline>
              <xm:f>CB_Lcr!$PSQ121:$PSQ121</xm:f>
              <xm:sqref>PSQ121</xm:sqref>
            </x14:sparkline>
            <x14:sparkline>
              <xm:f>CB_Lcr!$PSR121:$PSR121</xm:f>
              <xm:sqref>PSR121</xm:sqref>
            </x14:sparkline>
            <x14:sparkline>
              <xm:f>CB_Lcr!$PSS121:$PSS121</xm:f>
              <xm:sqref>PSS121</xm:sqref>
            </x14:sparkline>
            <x14:sparkline>
              <xm:f>CB_Lcr!$PST121:$PST121</xm:f>
              <xm:sqref>PST121</xm:sqref>
            </x14:sparkline>
            <x14:sparkline>
              <xm:f>CB_Lcr!$PSU121:$PSU121</xm:f>
              <xm:sqref>PSU121</xm:sqref>
            </x14:sparkline>
            <x14:sparkline>
              <xm:f>CB_Lcr!$PSV121:$PSV121</xm:f>
              <xm:sqref>PSV121</xm:sqref>
            </x14:sparkline>
            <x14:sparkline>
              <xm:f>CB_Lcr!$PSW121:$PSW121</xm:f>
              <xm:sqref>PSW121</xm:sqref>
            </x14:sparkline>
            <x14:sparkline>
              <xm:f>CB_Lcr!$PSX121:$PSX121</xm:f>
              <xm:sqref>PSX121</xm:sqref>
            </x14:sparkline>
            <x14:sparkline>
              <xm:f>CB_Lcr!$PSY121:$PSY121</xm:f>
              <xm:sqref>PSY121</xm:sqref>
            </x14:sparkline>
            <x14:sparkline>
              <xm:f>CB_Lcr!$PSZ121:$PSZ121</xm:f>
              <xm:sqref>PSZ121</xm:sqref>
            </x14:sparkline>
            <x14:sparkline>
              <xm:f>CB_Lcr!$PTA121:$PTA121</xm:f>
              <xm:sqref>PTA121</xm:sqref>
            </x14:sparkline>
            <x14:sparkline>
              <xm:f>CB_Lcr!$PTB121:$PTB121</xm:f>
              <xm:sqref>PTB121</xm:sqref>
            </x14:sparkline>
            <x14:sparkline>
              <xm:f>CB_Lcr!$PTC121:$PTC121</xm:f>
              <xm:sqref>PTC121</xm:sqref>
            </x14:sparkline>
            <x14:sparkline>
              <xm:f>CB_Lcr!$PTD121:$PTD121</xm:f>
              <xm:sqref>PTD121</xm:sqref>
            </x14:sparkline>
            <x14:sparkline>
              <xm:f>CB_Lcr!$PTE121:$PTE121</xm:f>
              <xm:sqref>PTE121</xm:sqref>
            </x14:sparkline>
            <x14:sparkline>
              <xm:f>CB_Lcr!$PTF121:$PTF121</xm:f>
              <xm:sqref>PTF121</xm:sqref>
            </x14:sparkline>
            <x14:sparkline>
              <xm:f>CB_Lcr!$PTG121:$PTG121</xm:f>
              <xm:sqref>PTG121</xm:sqref>
            </x14:sparkline>
            <x14:sparkline>
              <xm:f>CB_Lcr!$PTH121:$PTH121</xm:f>
              <xm:sqref>PTH121</xm:sqref>
            </x14:sparkline>
            <x14:sparkline>
              <xm:f>CB_Lcr!$PTI121:$PTI121</xm:f>
              <xm:sqref>PTI121</xm:sqref>
            </x14:sparkline>
            <x14:sparkline>
              <xm:f>CB_Lcr!$PTJ121:$PTJ121</xm:f>
              <xm:sqref>PTJ121</xm:sqref>
            </x14:sparkline>
            <x14:sparkline>
              <xm:f>CB_Lcr!$PTK121:$PTK121</xm:f>
              <xm:sqref>PTK121</xm:sqref>
            </x14:sparkline>
            <x14:sparkline>
              <xm:f>CB_Lcr!$PTL121:$PTL121</xm:f>
              <xm:sqref>PTL121</xm:sqref>
            </x14:sparkline>
            <x14:sparkline>
              <xm:f>CB_Lcr!$PTM121:$PTM121</xm:f>
              <xm:sqref>PTM121</xm:sqref>
            </x14:sparkline>
            <x14:sparkline>
              <xm:f>CB_Lcr!$PTN121:$PTN121</xm:f>
              <xm:sqref>PTN121</xm:sqref>
            </x14:sparkline>
            <x14:sparkline>
              <xm:f>CB_Lcr!$PTO121:$PTO121</xm:f>
              <xm:sqref>PTO121</xm:sqref>
            </x14:sparkline>
            <x14:sparkline>
              <xm:f>CB_Lcr!$PTP121:$PTP121</xm:f>
              <xm:sqref>PTP121</xm:sqref>
            </x14:sparkline>
            <x14:sparkline>
              <xm:f>CB_Lcr!$PTQ121:$PTQ121</xm:f>
              <xm:sqref>PTQ121</xm:sqref>
            </x14:sparkline>
            <x14:sparkline>
              <xm:f>CB_Lcr!$PTR121:$PTR121</xm:f>
              <xm:sqref>PTR121</xm:sqref>
            </x14:sparkline>
            <x14:sparkline>
              <xm:f>CB_Lcr!$PTS121:$PTS121</xm:f>
              <xm:sqref>PTS121</xm:sqref>
            </x14:sparkline>
            <x14:sparkline>
              <xm:f>CB_Lcr!$PTT121:$PTT121</xm:f>
              <xm:sqref>PTT121</xm:sqref>
            </x14:sparkline>
            <x14:sparkline>
              <xm:f>CB_Lcr!$PTU121:$PTU121</xm:f>
              <xm:sqref>PTU121</xm:sqref>
            </x14:sparkline>
            <x14:sparkline>
              <xm:f>CB_Lcr!$PTV121:$PTV121</xm:f>
              <xm:sqref>PTV121</xm:sqref>
            </x14:sparkline>
            <x14:sparkline>
              <xm:f>CB_Lcr!$PTW121:$PTW121</xm:f>
              <xm:sqref>PTW121</xm:sqref>
            </x14:sparkline>
            <x14:sparkline>
              <xm:f>CB_Lcr!$PTX121:$PTX121</xm:f>
              <xm:sqref>PTX121</xm:sqref>
            </x14:sparkline>
            <x14:sparkline>
              <xm:f>CB_Lcr!$PTY121:$PTY121</xm:f>
              <xm:sqref>PTY121</xm:sqref>
            </x14:sparkline>
            <x14:sparkline>
              <xm:f>CB_Lcr!$PTZ121:$PTZ121</xm:f>
              <xm:sqref>PTZ121</xm:sqref>
            </x14:sparkline>
            <x14:sparkline>
              <xm:f>CB_Lcr!$PUA121:$PUA121</xm:f>
              <xm:sqref>PUA121</xm:sqref>
            </x14:sparkline>
            <x14:sparkline>
              <xm:f>CB_Lcr!$PUB121:$PUB121</xm:f>
              <xm:sqref>PUB121</xm:sqref>
            </x14:sparkline>
            <x14:sparkline>
              <xm:f>CB_Lcr!$PUC121:$PUC121</xm:f>
              <xm:sqref>PUC121</xm:sqref>
            </x14:sparkline>
            <x14:sparkline>
              <xm:f>CB_Lcr!$PUD121:$PUD121</xm:f>
              <xm:sqref>PUD121</xm:sqref>
            </x14:sparkline>
            <x14:sparkline>
              <xm:f>CB_Lcr!$PUE121:$PUE121</xm:f>
              <xm:sqref>PUE121</xm:sqref>
            </x14:sparkline>
            <x14:sparkline>
              <xm:f>CB_Lcr!$PUF121:$PUF121</xm:f>
              <xm:sqref>PUF121</xm:sqref>
            </x14:sparkline>
            <x14:sparkline>
              <xm:f>CB_Lcr!$PUG121:$PUG121</xm:f>
              <xm:sqref>PUG121</xm:sqref>
            </x14:sparkline>
            <x14:sparkline>
              <xm:f>CB_Lcr!$PUH121:$PUH121</xm:f>
              <xm:sqref>PUH121</xm:sqref>
            </x14:sparkline>
            <x14:sparkline>
              <xm:f>CB_Lcr!$PUI121:$PUI121</xm:f>
              <xm:sqref>PUI121</xm:sqref>
            </x14:sparkline>
            <x14:sparkline>
              <xm:f>CB_Lcr!$PUJ121:$PUJ121</xm:f>
              <xm:sqref>PUJ121</xm:sqref>
            </x14:sparkline>
            <x14:sparkline>
              <xm:f>CB_Lcr!$PUK121:$PUK121</xm:f>
              <xm:sqref>PUK121</xm:sqref>
            </x14:sparkline>
            <x14:sparkline>
              <xm:f>CB_Lcr!$PUL121:$PUL121</xm:f>
              <xm:sqref>PUL121</xm:sqref>
            </x14:sparkline>
            <x14:sparkline>
              <xm:f>CB_Lcr!$PUM121:$PUM121</xm:f>
              <xm:sqref>PUM121</xm:sqref>
            </x14:sparkline>
            <x14:sparkline>
              <xm:f>CB_Lcr!$PUN121:$PUN121</xm:f>
              <xm:sqref>PUN121</xm:sqref>
            </x14:sparkline>
            <x14:sparkline>
              <xm:f>CB_Lcr!$PUO121:$PUO121</xm:f>
              <xm:sqref>PUO121</xm:sqref>
            </x14:sparkline>
            <x14:sparkline>
              <xm:f>CB_Lcr!$PUP121:$PUP121</xm:f>
              <xm:sqref>PUP121</xm:sqref>
            </x14:sparkline>
            <x14:sparkline>
              <xm:f>CB_Lcr!$PUQ121:$PUQ121</xm:f>
              <xm:sqref>PUQ121</xm:sqref>
            </x14:sparkline>
            <x14:sparkline>
              <xm:f>CB_Lcr!$PUR121:$PUR121</xm:f>
              <xm:sqref>PUR121</xm:sqref>
            </x14:sparkline>
            <x14:sparkline>
              <xm:f>CB_Lcr!$PUS121:$PUS121</xm:f>
              <xm:sqref>PUS121</xm:sqref>
            </x14:sparkline>
            <x14:sparkline>
              <xm:f>CB_Lcr!$PUT121:$PUT121</xm:f>
              <xm:sqref>PUT121</xm:sqref>
            </x14:sparkline>
            <x14:sparkline>
              <xm:f>CB_Lcr!$PUU121:$PUU121</xm:f>
              <xm:sqref>PUU121</xm:sqref>
            </x14:sparkline>
            <x14:sparkline>
              <xm:f>CB_Lcr!$PUV121:$PUV121</xm:f>
              <xm:sqref>PUV121</xm:sqref>
            </x14:sparkline>
            <x14:sparkline>
              <xm:f>CB_Lcr!$PUW121:$PUW121</xm:f>
              <xm:sqref>PUW121</xm:sqref>
            </x14:sparkline>
            <x14:sparkline>
              <xm:f>CB_Lcr!$PUX121:$PUX121</xm:f>
              <xm:sqref>PUX121</xm:sqref>
            </x14:sparkline>
            <x14:sparkline>
              <xm:f>CB_Lcr!$PUY121:$PUY121</xm:f>
              <xm:sqref>PUY121</xm:sqref>
            </x14:sparkline>
            <x14:sparkline>
              <xm:f>CB_Lcr!$PUZ121:$PUZ121</xm:f>
              <xm:sqref>PUZ121</xm:sqref>
            </x14:sparkline>
            <x14:sparkline>
              <xm:f>CB_Lcr!$PVA121:$PVA121</xm:f>
              <xm:sqref>PVA121</xm:sqref>
            </x14:sparkline>
            <x14:sparkline>
              <xm:f>CB_Lcr!$PVB121:$PVB121</xm:f>
              <xm:sqref>PVB121</xm:sqref>
            </x14:sparkline>
            <x14:sparkline>
              <xm:f>CB_Lcr!$PVC121:$PVC121</xm:f>
              <xm:sqref>PVC121</xm:sqref>
            </x14:sparkline>
            <x14:sparkline>
              <xm:f>CB_Lcr!$PVD121:$PVD121</xm:f>
              <xm:sqref>PVD121</xm:sqref>
            </x14:sparkline>
            <x14:sparkline>
              <xm:f>CB_Lcr!$PVE121:$PVE121</xm:f>
              <xm:sqref>PVE121</xm:sqref>
            </x14:sparkline>
            <x14:sparkline>
              <xm:f>CB_Lcr!$PVF121:$PVF121</xm:f>
              <xm:sqref>PVF121</xm:sqref>
            </x14:sparkline>
            <x14:sparkline>
              <xm:f>CB_Lcr!$PVG121:$PVG121</xm:f>
              <xm:sqref>PVG121</xm:sqref>
            </x14:sparkline>
            <x14:sparkline>
              <xm:f>CB_Lcr!$PVH121:$PVH121</xm:f>
              <xm:sqref>PVH121</xm:sqref>
            </x14:sparkline>
            <x14:sparkline>
              <xm:f>CB_Lcr!$PVI121:$PVI121</xm:f>
              <xm:sqref>PVI121</xm:sqref>
            </x14:sparkline>
            <x14:sparkline>
              <xm:f>CB_Lcr!$PVJ121:$PVJ121</xm:f>
              <xm:sqref>PVJ121</xm:sqref>
            </x14:sparkline>
            <x14:sparkline>
              <xm:f>CB_Lcr!$PVK121:$PVK121</xm:f>
              <xm:sqref>PVK121</xm:sqref>
            </x14:sparkline>
            <x14:sparkline>
              <xm:f>CB_Lcr!$PVL121:$PVL121</xm:f>
              <xm:sqref>PVL121</xm:sqref>
            </x14:sparkline>
            <x14:sparkline>
              <xm:f>CB_Lcr!$PVM121:$PVM121</xm:f>
              <xm:sqref>PVM121</xm:sqref>
            </x14:sparkline>
            <x14:sparkline>
              <xm:f>CB_Lcr!$PVN121:$PVN121</xm:f>
              <xm:sqref>PVN121</xm:sqref>
            </x14:sparkline>
            <x14:sparkline>
              <xm:f>CB_Lcr!$PVO121:$PVO121</xm:f>
              <xm:sqref>PVO121</xm:sqref>
            </x14:sparkline>
            <x14:sparkline>
              <xm:f>CB_Lcr!$PVP121:$PVP121</xm:f>
              <xm:sqref>PVP121</xm:sqref>
            </x14:sparkline>
            <x14:sparkline>
              <xm:f>CB_Lcr!$PVQ121:$PVQ121</xm:f>
              <xm:sqref>PVQ121</xm:sqref>
            </x14:sparkline>
            <x14:sparkline>
              <xm:f>CB_Lcr!$PVR121:$PVR121</xm:f>
              <xm:sqref>PVR121</xm:sqref>
            </x14:sparkline>
            <x14:sparkline>
              <xm:f>CB_Lcr!$PVS121:$PVS121</xm:f>
              <xm:sqref>PVS121</xm:sqref>
            </x14:sparkline>
            <x14:sparkline>
              <xm:f>CB_Lcr!$PVT121:$PVT121</xm:f>
              <xm:sqref>PVT121</xm:sqref>
            </x14:sparkline>
            <x14:sparkline>
              <xm:f>CB_Lcr!$PVU121:$PVU121</xm:f>
              <xm:sqref>PVU121</xm:sqref>
            </x14:sparkline>
            <x14:sparkline>
              <xm:f>CB_Lcr!$PVV121:$PVV121</xm:f>
              <xm:sqref>PVV121</xm:sqref>
            </x14:sparkline>
            <x14:sparkline>
              <xm:f>CB_Lcr!$PVW121:$PVW121</xm:f>
              <xm:sqref>PVW121</xm:sqref>
            </x14:sparkline>
            <x14:sparkline>
              <xm:f>CB_Lcr!$PVX121:$PVX121</xm:f>
              <xm:sqref>PVX121</xm:sqref>
            </x14:sparkline>
            <x14:sparkline>
              <xm:f>CB_Lcr!$PVY121:$PVY121</xm:f>
              <xm:sqref>PVY121</xm:sqref>
            </x14:sparkline>
            <x14:sparkline>
              <xm:f>CB_Lcr!$PVZ121:$PVZ121</xm:f>
              <xm:sqref>PVZ121</xm:sqref>
            </x14:sparkline>
            <x14:sparkline>
              <xm:f>CB_Lcr!$PWA121:$PWA121</xm:f>
              <xm:sqref>PWA121</xm:sqref>
            </x14:sparkline>
            <x14:sparkline>
              <xm:f>CB_Lcr!$PWB121:$PWB121</xm:f>
              <xm:sqref>PWB121</xm:sqref>
            </x14:sparkline>
            <x14:sparkline>
              <xm:f>CB_Lcr!$PWC121:$PWC121</xm:f>
              <xm:sqref>PWC121</xm:sqref>
            </x14:sparkline>
            <x14:sparkline>
              <xm:f>CB_Lcr!$PWD121:$PWD121</xm:f>
              <xm:sqref>PWD121</xm:sqref>
            </x14:sparkline>
            <x14:sparkline>
              <xm:f>CB_Lcr!$PWE121:$PWE121</xm:f>
              <xm:sqref>PWE121</xm:sqref>
            </x14:sparkline>
            <x14:sparkline>
              <xm:f>CB_Lcr!$PWF121:$PWF121</xm:f>
              <xm:sqref>PWF121</xm:sqref>
            </x14:sparkline>
            <x14:sparkline>
              <xm:f>CB_Lcr!$PWG121:$PWG121</xm:f>
              <xm:sqref>PWG121</xm:sqref>
            </x14:sparkline>
            <x14:sparkline>
              <xm:f>CB_Lcr!$PWH121:$PWH121</xm:f>
              <xm:sqref>PWH121</xm:sqref>
            </x14:sparkline>
            <x14:sparkline>
              <xm:f>CB_Lcr!$PWI121:$PWI121</xm:f>
              <xm:sqref>PWI121</xm:sqref>
            </x14:sparkline>
            <x14:sparkline>
              <xm:f>CB_Lcr!$PWJ121:$PWJ121</xm:f>
              <xm:sqref>PWJ121</xm:sqref>
            </x14:sparkline>
            <x14:sparkline>
              <xm:f>CB_Lcr!$PWK121:$PWK121</xm:f>
              <xm:sqref>PWK121</xm:sqref>
            </x14:sparkline>
            <x14:sparkline>
              <xm:f>CB_Lcr!$PWL121:$PWL121</xm:f>
              <xm:sqref>PWL121</xm:sqref>
            </x14:sparkline>
            <x14:sparkline>
              <xm:f>CB_Lcr!$PWM121:$PWM121</xm:f>
              <xm:sqref>PWM121</xm:sqref>
            </x14:sparkline>
            <x14:sparkline>
              <xm:f>CB_Lcr!$PWN121:$PWN121</xm:f>
              <xm:sqref>PWN121</xm:sqref>
            </x14:sparkline>
            <x14:sparkline>
              <xm:f>CB_Lcr!$PWO121:$PWO121</xm:f>
              <xm:sqref>PWO121</xm:sqref>
            </x14:sparkline>
            <x14:sparkline>
              <xm:f>CB_Lcr!$PWP121:$PWP121</xm:f>
              <xm:sqref>PWP121</xm:sqref>
            </x14:sparkline>
            <x14:sparkline>
              <xm:f>CB_Lcr!$PWQ121:$PWQ121</xm:f>
              <xm:sqref>PWQ121</xm:sqref>
            </x14:sparkline>
            <x14:sparkline>
              <xm:f>CB_Lcr!$PWR121:$PWR121</xm:f>
              <xm:sqref>PWR121</xm:sqref>
            </x14:sparkline>
            <x14:sparkline>
              <xm:f>CB_Lcr!$PWS121:$PWS121</xm:f>
              <xm:sqref>PWS121</xm:sqref>
            </x14:sparkline>
            <x14:sparkline>
              <xm:f>CB_Lcr!$PWT121:$PWT121</xm:f>
              <xm:sqref>PWT121</xm:sqref>
            </x14:sparkline>
            <x14:sparkline>
              <xm:f>CB_Lcr!$PWU121:$PWU121</xm:f>
              <xm:sqref>PWU121</xm:sqref>
            </x14:sparkline>
            <x14:sparkline>
              <xm:f>CB_Lcr!$PWV121:$PWV121</xm:f>
              <xm:sqref>PWV121</xm:sqref>
            </x14:sparkline>
            <x14:sparkline>
              <xm:f>CB_Lcr!$PWW121:$PWW121</xm:f>
              <xm:sqref>PWW121</xm:sqref>
            </x14:sparkline>
            <x14:sparkline>
              <xm:f>CB_Lcr!$PWX121:$PWX121</xm:f>
              <xm:sqref>PWX121</xm:sqref>
            </x14:sparkline>
            <x14:sparkline>
              <xm:f>CB_Lcr!$PWY121:$PWY121</xm:f>
              <xm:sqref>PWY121</xm:sqref>
            </x14:sparkline>
            <x14:sparkline>
              <xm:f>CB_Lcr!$PWZ121:$PWZ121</xm:f>
              <xm:sqref>PWZ121</xm:sqref>
            </x14:sparkline>
            <x14:sparkline>
              <xm:f>CB_Lcr!$PXA121:$PXA121</xm:f>
              <xm:sqref>PXA121</xm:sqref>
            </x14:sparkline>
            <x14:sparkline>
              <xm:f>CB_Lcr!$PXB121:$PXB121</xm:f>
              <xm:sqref>PXB121</xm:sqref>
            </x14:sparkline>
            <x14:sparkline>
              <xm:f>CB_Lcr!$PXC121:$PXC121</xm:f>
              <xm:sqref>PXC121</xm:sqref>
            </x14:sparkline>
            <x14:sparkline>
              <xm:f>CB_Lcr!$PXD121:$PXD121</xm:f>
              <xm:sqref>PXD121</xm:sqref>
            </x14:sparkline>
            <x14:sparkline>
              <xm:f>CB_Lcr!$PXE121:$PXE121</xm:f>
              <xm:sqref>PXE121</xm:sqref>
            </x14:sparkline>
            <x14:sparkline>
              <xm:f>CB_Lcr!$PXF121:$PXF121</xm:f>
              <xm:sqref>PXF121</xm:sqref>
            </x14:sparkline>
            <x14:sparkline>
              <xm:f>CB_Lcr!$PXG121:$PXG121</xm:f>
              <xm:sqref>PXG121</xm:sqref>
            </x14:sparkline>
            <x14:sparkline>
              <xm:f>CB_Lcr!$PXH121:$PXH121</xm:f>
              <xm:sqref>PXH121</xm:sqref>
            </x14:sparkline>
            <x14:sparkline>
              <xm:f>CB_Lcr!$PXI121:$PXI121</xm:f>
              <xm:sqref>PXI121</xm:sqref>
            </x14:sparkline>
            <x14:sparkline>
              <xm:f>CB_Lcr!$PXJ121:$PXJ121</xm:f>
              <xm:sqref>PXJ121</xm:sqref>
            </x14:sparkline>
            <x14:sparkline>
              <xm:f>CB_Lcr!$PXK121:$PXK121</xm:f>
              <xm:sqref>PXK121</xm:sqref>
            </x14:sparkline>
            <x14:sparkline>
              <xm:f>CB_Lcr!$PXL121:$PXL121</xm:f>
              <xm:sqref>PXL121</xm:sqref>
            </x14:sparkline>
            <x14:sparkline>
              <xm:f>CB_Lcr!$PXM121:$PXM121</xm:f>
              <xm:sqref>PXM121</xm:sqref>
            </x14:sparkline>
            <x14:sparkline>
              <xm:f>CB_Lcr!$PXN121:$PXN121</xm:f>
              <xm:sqref>PXN121</xm:sqref>
            </x14:sparkline>
            <x14:sparkline>
              <xm:f>CB_Lcr!$PXO121:$PXO121</xm:f>
              <xm:sqref>PXO121</xm:sqref>
            </x14:sparkline>
            <x14:sparkline>
              <xm:f>CB_Lcr!$PXP121:$PXP121</xm:f>
              <xm:sqref>PXP121</xm:sqref>
            </x14:sparkline>
            <x14:sparkline>
              <xm:f>CB_Lcr!$PXQ121:$PXQ121</xm:f>
              <xm:sqref>PXQ121</xm:sqref>
            </x14:sparkline>
            <x14:sparkline>
              <xm:f>CB_Lcr!$PXR121:$PXR121</xm:f>
              <xm:sqref>PXR121</xm:sqref>
            </x14:sparkline>
            <x14:sparkline>
              <xm:f>CB_Lcr!$PXS121:$PXS121</xm:f>
              <xm:sqref>PXS121</xm:sqref>
            </x14:sparkline>
            <x14:sparkline>
              <xm:f>CB_Lcr!$PXT121:$PXT121</xm:f>
              <xm:sqref>PXT121</xm:sqref>
            </x14:sparkline>
            <x14:sparkline>
              <xm:f>CB_Lcr!$PXU121:$PXU121</xm:f>
              <xm:sqref>PXU121</xm:sqref>
            </x14:sparkline>
            <x14:sparkline>
              <xm:f>CB_Lcr!$PXV121:$PXV121</xm:f>
              <xm:sqref>PXV121</xm:sqref>
            </x14:sparkline>
            <x14:sparkline>
              <xm:f>CB_Lcr!$PXW121:$PXW121</xm:f>
              <xm:sqref>PXW121</xm:sqref>
            </x14:sparkline>
            <x14:sparkline>
              <xm:f>CB_Lcr!$PXX121:$PXX121</xm:f>
              <xm:sqref>PXX121</xm:sqref>
            </x14:sparkline>
            <x14:sparkline>
              <xm:f>CB_Lcr!$PXY121:$PXY121</xm:f>
              <xm:sqref>PXY121</xm:sqref>
            </x14:sparkline>
            <x14:sparkline>
              <xm:f>CB_Lcr!$PXZ121:$PXZ121</xm:f>
              <xm:sqref>PXZ121</xm:sqref>
            </x14:sparkline>
            <x14:sparkline>
              <xm:f>CB_Lcr!$PYA121:$PYA121</xm:f>
              <xm:sqref>PYA121</xm:sqref>
            </x14:sparkline>
            <x14:sparkline>
              <xm:f>CB_Lcr!$PYB121:$PYB121</xm:f>
              <xm:sqref>PYB121</xm:sqref>
            </x14:sparkline>
            <x14:sparkline>
              <xm:f>CB_Lcr!$PYC121:$PYC121</xm:f>
              <xm:sqref>PYC121</xm:sqref>
            </x14:sparkline>
            <x14:sparkline>
              <xm:f>CB_Lcr!$PYD121:$PYD121</xm:f>
              <xm:sqref>PYD121</xm:sqref>
            </x14:sparkline>
            <x14:sparkline>
              <xm:f>CB_Lcr!$PYE121:$PYE121</xm:f>
              <xm:sqref>PYE121</xm:sqref>
            </x14:sparkline>
            <x14:sparkline>
              <xm:f>CB_Lcr!$PYF121:$PYF121</xm:f>
              <xm:sqref>PYF121</xm:sqref>
            </x14:sparkline>
            <x14:sparkline>
              <xm:f>CB_Lcr!$PYG121:$PYG121</xm:f>
              <xm:sqref>PYG121</xm:sqref>
            </x14:sparkline>
            <x14:sparkline>
              <xm:f>CB_Lcr!$PYH121:$PYH121</xm:f>
              <xm:sqref>PYH121</xm:sqref>
            </x14:sparkline>
            <x14:sparkline>
              <xm:f>CB_Lcr!$PYI121:$PYI121</xm:f>
              <xm:sqref>PYI121</xm:sqref>
            </x14:sparkline>
            <x14:sparkline>
              <xm:f>CB_Lcr!$PYJ121:$PYJ121</xm:f>
              <xm:sqref>PYJ121</xm:sqref>
            </x14:sparkline>
            <x14:sparkline>
              <xm:f>CB_Lcr!$PYK121:$PYK121</xm:f>
              <xm:sqref>PYK121</xm:sqref>
            </x14:sparkline>
            <x14:sparkline>
              <xm:f>CB_Lcr!$PYL121:$PYL121</xm:f>
              <xm:sqref>PYL121</xm:sqref>
            </x14:sparkline>
            <x14:sparkline>
              <xm:f>CB_Lcr!$PYM121:$PYM121</xm:f>
              <xm:sqref>PYM121</xm:sqref>
            </x14:sparkline>
            <x14:sparkline>
              <xm:f>CB_Lcr!$PYN121:$PYN121</xm:f>
              <xm:sqref>PYN121</xm:sqref>
            </x14:sparkline>
            <x14:sparkline>
              <xm:f>CB_Lcr!$PYO121:$PYO121</xm:f>
              <xm:sqref>PYO121</xm:sqref>
            </x14:sparkline>
            <x14:sparkline>
              <xm:f>CB_Lcr!$PYP121:$PYP121</xm:f>
              <xm:sqref>PYP121</xm:sqref>
            </x14:sparkline>
            <x14:sparkline>
              <xm:f>CB_Lcr!$PYQ121:$PYQ121</xm:f>
              <xm:sqref>PYQ121</xm:sqref>
            </x14:sparkline>
            <x14:sparkline>
              <xm:f>CB_Lcr!$PYR121:$PYR121</xm:f>
              <xm:sqref>PYR121</xm:sqref>
            </x14:sparkline>
            <x14:sparkline>
              <xm:f>CB_Lcr!$PYS121:$PYS121</xm:f>
              <xm:sqref>PYS121</xm:sqref>
            </x14:sparkline>
            <x14:sparkline>
              <xm:f>CB_Lcr!$PYT121:$PYT121</xm:f>
              <xm:sqref>PYT121</xm:sqref>
            </x14:sparkline>
            <x14:sparkline>
              <xm:f>CB_Lcr!$PYU121:$PYU121</xm:f>
              <xm:sqref>PYU121</xm:sqref>
            </x14:sparkline>
            <x14:sparkline>
              <xm:f>CB_Lcr!$PYV121:$PYV121</xm:f>
              <xm:sqref>PYV121</xm:sqref>
            </x14:sparkline>
            <x14:sparkline>
              <xm:f>CB_Lcr!$PYW121:$PYW121</xm:f>
              <xm:sqref>PYW121</xm:sqref>
            </x14:sparkline>
            <x14:sparkline>
              <xm:f>CB_Lcr!$PYX121:$PYX121</xm:f>
              <xm:sqref>PYX121</xm:sqref>
            </x14:sparkline>
            <x14:sparkline>
              <xm:f>CB_Lcr!$PYY121:$PYY121</xm:f>
              <xm:sqref>PYY121</xm:sqref>
            </x14:sparkline>
            <x14:sparkline>
              <xm:f>CB_Lcr!$PYZ121:$PYZ121</xm:f>
              <xm:sqref>PYZ121</xm:sqref>
            </x14:sparkline>
            <x14:sparkline>
              <xm:f>CB_Lcr!$PZA121:$PZA121</xm:f>
              <xm:sqref>PZA121</xm:sqref>
            </x14:sparkline>
            <x14:sparkline>
              <xm:f>CB_Lcr!$PZB121:$PZB121</xm:f>
              <xm:sqref>PZB121</xm:sqref>
            </x14:sparkline>
            <x14:sparkline>
              <xm:f>CB_Lcr!$PZC121:$PZC121</xm:f>
              <xm:sqref>PZC121</xm:sqref>
            </x14:sparkline>
            <x14:sparkline>
              <xm:f>CB_Lcr!$PZD121:$PZD121</xm:f>
              <xm:sqref>PZD121</xm:sqref>
            </x14:sparkline>
            <x14:sparkline>
              <xm:f>CB_Lcr!$PZE121:$PZE121</xm:f>
              <xm:sqref>PZE121</xm:sqref>
            </x14:sparkline>
            <x14:sparkline>
              <xm:f>CB_Lcr!$PZF121:$PZF121</xm:f>
              <xm:sqref>PZF121</xm:sqref>
            </x14:sparkline>
            <x14:sparkline>
              <xm:f>CB_Lcr!$PZG121:$PZG121</xm:f>
              <xm:sqref>PZG121</xm:sqref>
            </x14:sparkline>
            <x14:sparkline>
              <xm:f>CB_Lcr!$PZH121:$PZH121</xm:f>
              <xm:sqref>PZH121</xm:sqref>
            </x14:sparkline>
            <x14:sparkline>
              <xm:f>CB_Lcr!$PZI121:$PZI121</xm:f>
              <xm:sqref>PZI121</xm:sqref>
            </x14:sparkline>
            <x14:sparkline>
              <xm:f>CB_Lcr!$PZJ121:$PZJ121</xm:f>
              <xm:sqref>PZJ121</xm:sqref>
            </x14:sparkline>
            <x14:sparkline>
              <xm:f>CB_Lcr!$PZK121:$PZK121</xm:f>
              <xm:sqref>PZK121</xm:sqref>
            </x14:sparkline>
            <x14:sparkline>
              <xm:f>CB_Lcr!$PZL121:$PZL121</xm:f>
              <xm:sqref>PZL121</xm:sqref>
            </x14:sparkline>
            <x14:sparkline>
              <xm:f>CB_Lcr!$PZM121:$PZM121</xm:f>
              <xm:sqref>PZM121</xm:sqref>
            </x14:sparkline>
            <x14:sparkline>
              <xm:f>CB_Lcr!$PZN121:$PZN121</xm:f>
              <xm:sqref>PZN121</xm:sqref>
            </x14:sparkline>
            <x14:sparkline>
              <xm:f>CB_Lcr!$PZO121:$PZO121</xm:f>
              <xm:sqref>PZO121</xm:sqref>
            </x14:sparkline>
            <x14:sparkline>
              <xm:f>CB_Lcr!$PZP121:$PZP121</xm:f>
              <xm:sqref>PZP121</xm:sqref>
            </x14:sparkline>
            <x14:sparkline>
              <xm:f>CB_Lcr!$PZQ121:$PZQ121</xm:f>
              <xm:sqref>PZQ121</xm:sqref>
            </x14:sparkline>
            <x14:sparkline>
              <xm:f>CB_Lcr!$PZR121:$PZR121</xm:f>
              <xm:sqref>PZR121</xm:sqref>
            </x14:sparkline>
            <x14:sparkline>
              <xm:f>CB_Lcr!$PZS121:$PZS121</xm:f>
              <xm:sqref>PZS121</xm:sqref>
            </x14:sparkline>
            <x14:sparkline>
              <xm:f>CB_Lcr!$PZT121:$PZT121</xm:f>
              <xm:sqref>PZT121</xm:sqref>
            </x14:sparkline>
            <x14:sparkline>
              <xm:f>CB_Lcr!$PZU121:$PZU121</xm:f>
              <xm:sqref>PZU121</xm:sqref>
            </x14:sparkline>
            <x14:sparkline>
              <xm:f>CB_Lcr!$PZV121:$PZV121</xm:f>
              <xm:sqref>PZV121</xm:sqref>
            </x14:sparkline>
            <x14:sparkline>
              <xm:f>CB_Lcr!$PZW121:$PZW121</xm:f>
              <xm:sqref>PZW121</xm:sqref>
            </x14:sparkline>
            <x14:sparkline>
              <xm:f>CB_Lcr!$PZX121:$PZX121</xm:f>
              <xm:sqref>PZX121</xm:sqref>
            </x14:sparkline>
            <x14:sparkline>
              <xm:f>CB_Lcr!$PZY121:$PZY121</xm:f>
              <xm:sqref>PZY121</xm:sqref>
            </x14:sparkline>
            <x14:sparkline>
              <xm:f>CB_Lcr!$PZZ121:$PZZ121</xm:f>
              <xm:sqref>PZZ121</xm:sqref>
            </x14:sparkline>
            <x14:sparkline>
              <xm:f>CB_Lcr!$QAA121:$QAA121</xm:f>
              <xm:sqref>QAA121</xm:sqref>
            </x14:sparkline>
            <x14:sparkline>
              <xm:f>CB_Lcr!$QAB121:$QAB121</xm:f>
              <xm:sqref>QAB121</xm:sqref>
            </x14:sparkline>
            <x14:sparkline>
              <xm:f>CB_Lcr!$QAC121:$QAC121</xm:f>
              <xm:sqref>QAC121</xm:sqref>
            </x14:sparkline>
            <x14:sparkline>
              <xm:f>CB_Lcr!$QAD121:$QAD121</xm:f>
              <xm:sqref>QAD121</xm:sqref>
            </x14:sparkline>
            <x14:sparkline>
              <xm:f>CB_Lcr!$QAE121:$QAE121</xm:f>
              <xm:sqref>QAE121</xm:sqref>
            </x14:sparkline>
            <x14:sparkline>
              <xm:f>CB_Lcr!$QAF121:$QAF121</xm:f>
              <xm:sqref>QAF121</xm:sqref>
            </x14:sparkline>
            <x14:sparkline>
              <xm:f>CB_Lcr!$QAG121:$QAG121</xm:f>
              <xm:sqref>QAG121</xm:sqref>
            </x14:sparkline>
            <x14:sparkline>
              <xm:f>CB_Lcr!$QAH121:$QAH121</xm:f>
              <xm:sqref>QAH121</xm:sqref>
            </x14:sparkline>
            <x14:sparkline>
              <xm:f>CB_Lcr!$QAI121:$QAI121</xm:f>
              <xm:sqref>QAI121</xm:sqref>
            </x14:sparkline>
            <x14:sparkline>
              <xm:f>CB_Lcr!$QAJ121:$QAJ121</xm:f>
              <xm:sqref>QAJ121</xm:sqref>
            </x14:sparkline>
            <x14:sparkline>
              <xm:f>CB_Lcr!$QAK121:$QAK121</xm:f>
              <xm:sqref>QAK121</xm:sqref>
            </x14:sparkline>
            <x14:sparkline>
              <xm:f>CB_Lcr!$QAL121:$QAL121</xm:f>
              <xm:sqref>QAL121</xm:sqref>
            </x14:sparkline>
            <x14:sparkline>
              <xm:f>CB_Lcr!$QAM121:$QAM121</xm:f>
              <xm:sqref>QAM121</xm:sqref>
            </x14:sparkline>
            <x14:sparkline>
              <xm:f>CB_Lcr!$QAN121:$QAN121</xm:f>
              <xm:sqref>QAN121</xm:sqref>
            </x14:sparkline>
            <x14:sparkline>
              <xm:f>CB_Lcr!$QAO121:$QAO121</xm:f>
              <xm:sqref>QAO121</xm:sqref>
            </x14:sparkline>
            <x14:sparkline>
              <xm:f>CB_Lcr!$QAP121:$QAP121</xm:f>
              <xm:sqref>QAP121</xm:sqref>
            </x14:sparkline>
            <x14:sparkline>
              <xm:f>CB_Lcr!$QAQ121:$QAQ121</xm:f>
              <xm:sqref>QAQ121</xm:sqref>
            </x14:sparkline>
            <x14:sparkline>
              <xm:f>CB_Lcr!$QAR121:$QAR121</xm:f>
              <xm:sqref>QAR121</xm:sqref>
            </x14:sparkline>
            <x14:sparkline>
              <xm:f>CB_Lcr!$QAS121:$QAS121</xm:f>
              <xm:sqref>QAS121</xm:sqref>
            </x14:sparkline>
            <x14:sparkline>
              <xm:f>CB_Lcr!$QAT121:$QAT121</xm:f>
              <xm:sqref>QAT121</xm:sqref>
            </x14:sparkline>
            <x14:sparkline>
              <xm:f>CB_Lcr!$QAU121:$QAU121</xm:f>
              <xm:sqref>QAU121</xm:sqref>
            </x14:sparkline>
            <x14:sparkline>
              <xm:f>CB_Lcr!$QAV121:$QAV121</xm:f>
              <xm:sqref>QAV121</xm:sqref>
            </x14:sparkline>
            <x14:sparkline>
              <xm:f>CB_Lcr!$QAW121:$QAW121</xm:f>
              <xm:sqref>QAW121</xm:sqref>
            </x14:sparkline>
            <x14:sparkline>
              <xm:f>CB_Lcr!$QAX121:$QAX121</xm:f>
              <xm:sqref>QAX121</xm:sqref>
            </x14:sparkline>
            <x14:sparkline>
              <xm:f>CB_Lcr!$QAY121:$QAY121</xm:f>
              <xm:sqref>QAY121</xm:sqref>
            </x14:sparkline>
            <x14:sparkline>
              <xm:f>CB_Lcr!$QAZ121:$QAZ121</xm:f>
              <xm:sqref>QAZ121</xm:sqref>
            </x14:sparkline>
            <x14:sparkline>
              <xm:f>CB_Lcr!$QBA121:$QBA121</xm:f>
              <xm:sqref>QBA121</xm:sqref>
            </x14:sparkline>
            <x14:sparkline>
              <xm:f>CB_Lcr!$QBB121:$QBB121</xm:f>
              <xm:sqref>QBB121</xm:sqref>
            </x14:sparkline>
            <x14:sparkline>
              <xm:f>CB_Lcr!$QBC121:$QBC121</xm:f>
              <xm:sqref>QBC121</xm:sqref>
            </x14:sparkline>
            <x14:sparkline>
              <xm:f>CB_Lcr!$QBD121:$QBD121</xm:f>
              <xm:sqref>QBD121</xm:sqref>
            </x14:sparkline>
            <x14:sparkline>
              <xm:f>CB_Lcr!$QBE121:$QBE121</xm:f>
              <xm:sqref>QBE121</xm:sqref>
            </x14:sparkline>
            <x14:sparkline>
              <xm:f>CB_Lcr!$QBF121:$QBF121</xm:f>
              <xm:sqref>QBF121</xm:sqref>
            </x14:sparkline>
            <x14:sparkline>
              <xm:f>CB_Lcr!$QBG121:$QBG121</xm:f>
              <xm:sqref>QBG121</xm:sqref>
            </x14:sparkline>
            <x14:sparkline>
              <xm:f>CB_Lcr!$QBH121:$QBH121</xm:f>
              <xm:sqref>QBH121</xm:sqref>
            </x14:sparkline>
            <x14:sparkline>
              <xm:f>CB_Lcr!$QBI121:$QBI121</xm:f>
              <xm:sqref>QBI121</xm:sqref>
            </x14:sparkline>
            <x14:sparkline>
              <xm:f>CB_Lcr!$QBJ121:$QBJ121</xm:f>
              <xm:sqref>QBJ121</xm:sqref>
            </x14:sparkline>
            <x14:sparkline>
              <xm:f>CB_Lcr!$QBK121:$QBK121</xm:f>
              <xm:sqref>QBK121</xm:sqref>
            </x14:sparkline>
            <x14:sparkline>
              <xm:f>CB_Lcr!$QBL121:$QBL121</xm:f>
              <xm:sqref>QBL121</xm:sqref>
            </x14:sparkline>
            <x14:sparkline>
              <xm:f>CB_Lcr!$QBM121:$QBM121</xm:f>
              <xm:sqref>QBM121</xm:sqref>
            </x14:sparkline>
            <x14:sparkline>
              <xm:f>CB_Lcr!$QBN121:$QBN121</xm:f>
              <xm:sqref>QBN121</xm:sqref>
            </x14:sparkline>
            <x14:sparkline>
              <xm:f>CB_Lcr!$QBO121:$QBO121</xm:f>
              <xm:sqref>QBO121</xm:sqref>
            </x14:sparkline>
            <x14:sparkline>
              <xm:f>CB_Lcr!$QBP121:$QBP121</xm:f>
              <xm:sqref>QBP121</xm:sqref>
            </x14:sparkline>
            <x14:sparkline>
              <xm:f>CB_Lcr!$QBQ121:$QBQ121</xm:f>
              <xm:sqref>QBQ121</xm:sqref>
            </x14:sparkline>
            <x14:sparkline>
              <xm:f>CB_Lcr!$QBR121:$QBR121</xm:f>
              <xm:sqref>QBR121</xm:sqref>
            </x14:sparkline>
            <x14:sparkline>
              <xm:f>CB_Lcr!$QBS121:$QBS121</xm:f>
              <xm:sqref>QBS121</xm:sqref>
            </x14:sparkline>
            <x14:sparkline>
              <xm:f>CB_Lcr!$QBT121:$QBT121</xm:f>
              <xm:sqref>QBT121</xm:sqref>
            </x14:sparkline>
            <x14:sparkline>
              <xm:f>CB_Lcr!$QBU121:$QBU121</xm:f>
              <xm:sqref>QBU121</xm:sqref>
            </x14:sparkline>
            <x14:sparkline>
              <xm:f>CB_Lcr!$QBV121:$QBV121</xm:f>
              <xm:sqref>QBV121</xm:sqref>
            </x14:sparkline>
            <x14:sparkline>
              <xm:f>CB_Lcr!$QBW121:$QBW121</xm:f>
              <xm:sqref>QBW121</xm:sqref>
            </x14:sparkline>
            <x14:sparkline>
              <xm:f>CB_Lcr!$QBX121:$QBX121</xm:f>
              <xm:sqref>QBX121</xm:sqref>
            </x14:sparkline>
            <x14:sparkline>
              <xm:f>CB_Lcr!$QBY121:$QBY121</xm:f>
              <xm:sqref>QBY121</xm:sqref>
            </x14:sparkline>
            <x14:sparkline>
              <xm:f>CB_Lcr!$QBZ121:$QBZ121</xm:f>
              <xm:sqref>QBZ121</xm:sqref>
            </x14:sparkline>
            <x14:sparkline>
              <xm:f>CB_Lcr!$QCA121:$QCA121</xm:f>
              <xm:sqref>QCA121</xm:sqref>
            </x14:sparkline>
            <x14:sparkline>
              <xm:f>CB_Lcr!$QCB121:$QCB121</xm:f>
              <xm:sqref>QCB121</xm:sqref>
            </x14:sparkline>
            <x14:sparkline>
              <xm:f>CB_Lcr!$QCC121:$QCC121</xm:f>
              <xm:sqref>QCC121</xm:sqref>
            </x14:sparkline>
            <x14:sparkline>
              <xm:f>CB_Lcr!$QCD121:$QCD121</xm:f>
              <xm:sqref>QCD121</xm:sqref>
            </x14:sparkline>
            <x14:sparkline>
              <xm:f>CB_Lcr!$QCE121:$QCE121</xm:f>
              <xm:sqref>QCE121</xm:sqref>
            </x14:sparkline>
            <x14:sparkline>
              <xm:f>CB_Lcr!$QCF121:$QCF121</xm:f>
              <xm:sqref>QCF121</xm:sqref>
            </x14:sparkline>
            <x14:sparkline>
              <xm:f>CB_Lcr!$QCG121:$QCG121</xm:f>
              <xm:sqref>QCG121</xm:sqref>
            </x14:sparkline>
            <x14:sparkline>
              <xm:f>CB_Lcr!$QCH121:$QCH121</xm:f>
              <xm:sqref>QCH121</xm:sqref>
            </x14:sparkline>
            <x14:sparkline>
              <xm:f>CB_Lcr!$QCI121:$QCI121</xm:f>
              <xm:sqref>QCI121</xm:sqref>
            </x14:sparkline>
            <x14:sparkline>
              <xm:f>CB_Lcr!$QCJ121:$QCJ121</xm:f>
              <xm:sqref>QCJ121</xm:sqref>
            </x14:sparkline>
            <x14:sparkline>
              <xm:f>CB_Lcr!$QCK121:$QCK121</xm:f>
              <xm:sqref>QCK121</xm:sqref>
            </x14:sparkline>
            <x14:sparkline>
              <xm:f>CB_Lcr!$QCL121:$QCL121</xm:f>
              <xm:sqref>QCL121</xm:sqref>
            </x14:sparkline>
            <x14:sparkline>
              <xm:f>CB_Lcr!$QCM121:$QCM121</xm:f>
              <xm:sqref>QCM121</xm:sqref>
            </x14:sparkline>
            <x14:sparkline>
              <xm:f>CB_Lcr!$QCN121:$QCN121</xm:f>
              <xm:sqref>QCN121</xm:sqref>
            </x14:sparkline>
            <x14:sparkline>
              <xm:f>CB_Lcr!$QCO121:$QCO121</xm:f>
              <xm:sqref>QCO121</xm:sqref>
            </x14:sparkline>
            <x14:sparkline>
              <xm:f>CB_Lcr!$QCP121:$QCP121</xm:f>
              <xm:sqref>QCP121</xm:sqref>
            </x14:sparkline>
            <x14:sparkline>
              <xm:f>CB_Lcr!$QCQ121:$QCQ121</xm:f>
              <xm:sqref>QCQ121</xm:sqref>
            </x14:sparkline>
            <x14:sparkline>
              <xm:f>CB_Lcr!$QCR121:$QCR121</xm:f>
              <xm:sqref>QCR121</xm:sqref>
            </x14:sparkline>
            <x14:sparkline>
              <xm:f>CB_Lcr!$QCS121:$QCS121</xm:f>
              <xm:sqref>QCS121</xm:sqref>
            </x14:sparkline>
            <x14:sparkline>
              <xm:f>CB_Lcr!$QCT121:$QCT121</xm:f>
              <xm:sqref>QCT121</xm:sqref>
            </x14:sparkline>
            <x14:sparkline>
              <xm:f>CB_Lcr!$QCU121:$QCU121</xm:f>
              <xm:sqref>QCU121</xm:sqref>
            </x14:sparkline>
            <x14:sparkline>
              <xm:f>CB_Lcr!$QCV121:$QCV121</xm:f>
              <xm:sqref>QCV121</xm:sqref>
            </x14:sparkline>
            <x14:sparkline>
              <xm:f>CB_Lcr!$QCW121:$QCW121</xm:f>
              <xm:sqref>QCW121</xm:sqref>
            </x14:sparkline>
            <x14:sparkline>
              <xm:f>CB_Lcr!$QCX121:$QCX121</xm:f>
              <xm:sqref>QCX121</xm:sqref>
            </x14:sparkline>
            <x14:sparkline>
              <xm:f>CB_Lcr!$QCY121:$QCY121</xm:f>
              <xm:sqref>QCY121</xm:sqref>
            </x14:sparkline>
            <x14:sparkline>
              <xm:f>CB_Lcr!$QCZ121:$QCZ121</xm:f>
              <xm:sqref>QCZ121</xm:sqref>
            </x14:sparkline>
            <x14:sparkline>
              <xm:f>CB_Lcr!$QDA121:$QDA121</xm:f>
              <xm:sqref>QDA121</xm:sqref>
            </x14:sparkline>
            <x14:sparkline>
              <xm:f>CB_Lcr!$QDB121:$QDB121</xm:f>
              <xm:sqref>QDB121</xm:sqref>
            </x14:sparkline>
            <x14:sparkline>
              <xm:f>CB_Lcr!$QDC121:$QDC121</xm:f>
              <xm:sqref>QDC121</xm:sqref>
            </x14:sparkline>
            <x14:sparkline>
              <xm:f>CB_Lcr!$QDD121:$QDD121</xm:f>
              <xm:sqref>QDD121</xm:sqref>
            </x14:sparkline>
            <x14:sparkline>
              <xm:f>CB_Lcr!$QDE121:$QDE121</xm:f>
              <xm:sqref>QDE121</xm:sqref>
            </x14:sparkline>
            <x14:sparkline>
              <xm:f>CB_Lcr!$QDF121:$QDF121</xm:f>
              <xm:sqref>QDF121</xm:sqref>
            </x14:sparkline>
            <x14:sparkline>
              <xm:f>CB_Lcr!$QDG121:$QDG121</xm:f>
              <xm:sqref>QDG121</xm:sqref>
            </x14:sparkline>
            <x14:sparkline>
              <xm:f>CB_Lcr!$QDH121:$QDH121</xm:f>
              <xm:sqref>QDH121</xm:sqref>
            </x14:sparkline>
            <x14:sparkline>
              <xm:f>CB_Lcr!$QDI121:$QDI121</xm:f>
              <xm:sqref>QDI121</xm:sqref>
            </x14:sparkline>
            <x14:sparkline>
              <xm:f>CB_Lcr!$QDJ121:$QDJ121</xm:f>
              <xm:sqref>QDJ121</xm:sqref>
            </x14:sparkline>
            <x14:sparkline>
              <xm:f>CB_Lcr!$QDK121:$QDK121</xm:f>
              <xm:sqref>QDK121</xm:sqref>
            </x14:sparkline>
            <x14:sparkline>
              <xm:f>CB_Lcr!$QDL121:$QDL121</xm:f>
              <xm:sqref>QDL121</xm:sqref>
            </x14:sparkline>
            <x14:sparkline>
              <xm:f>CB_Lcr!$QDM121:$QDM121</xm:f>
              <xm:sqref>QDM121</xm:sqref>
            </x14:sparkline>
            <x14:sparkline>
              <xm:f>CB_Lcr!$QDN121:$QDN121</xm:f>
              <xm:sqref>QDN121</xm:sqref>
            </x14:sparkline>
            <x14:sparkline>
              <xm:f>CB_Lcr!$QDO121:$QDO121</xm:f>
              <xm:sqref>QDO121</xm:sqref>
            </x14:sparkline>
            <x14:sparkline>
              <xm:f>CB_Lcr!$QDP121:$QDP121</xm:f>
              <xm:sqref>QDP121</xm:sqref>
            </x14:sparkline>
            <x14:sparkline>
              <xm:f>CB_Lcr!$QDQ121:$QDQ121</xm:f>
              <xm:sqref>QDQ121</xm:sqref>
            </x14:sparkline>
            <x14:sparkline>
              <xm:f>CB_Lcr!$QDR121:$QDR121</xm:f>
              <xm:sqref>QDR121</xm:sqref>
            </x14:sparkline>
            <x14:sparkline>
              <xm:f>CB_Lcr!$QDS121:$QDS121</xm:f>
              <xm:sqref>QDS121</xm:sqref>
            </x14:sparkline>
            <x14:sparkline>
              <xm:f>CB_Lcr!$QDT121:$QDT121</xm:f>
              <xm:sqref>QDT121</xm:sqref>
            </x14:sparkline>
            <x14:sparkline>
              <xm:f>CB_Lcr!$QDU121:$QDU121</xm:f>
              <xm:sqref>QDU121</xm:sqref>
            </x14:sparkline>
            <x14:sparkline>
              <xm:f>CB_Lcr!$QDV121:$QDV121</xm:f>
              <xm:sqref>QDV121</xm:sqref>
            </x14:sparkline>
            <x14:sparkline>
              <xm:f>CB_Lcr!$QDW121:$QDW121</xm:f>
              <xm:sqref>QDW121</xm:sqref>
            </x14:sparkline>
            <x14:sparkline>
              <xm:f>CB_Lcr!$QDX121:$QDX121</xm:f>
              <xm:sqref>QDX121</xm:sqref>
            </x14:sparkline>
            <x14:sparkline>
              <xm:f>CB_Lcr!$QDY121:$QDY121</xm:f>
              <xm:sqref>QDY121</xm:sqref>
            </x14:sparkline>
            <x14:sparkline>
              <xm:f>CB_Lcr!$QDZ121:$QDZ121</xm:f>
              <xm:sqref>QDZ121</xm:sqref>
            </x14:sparkline>
            <x14:sparkline>
              <xm:f>CB_Lcr!$QEA121:$QEA121</xm:f>
              <xm:sqref>QEA121</xm:sqref>
            </x14:sparkline>
            <x14:sparkline>
              <xm:f>CB_Lcr!$QEB121:$QEB121</xm:f>
              <xm:sqref>QEB121</xm:sqref>
            </x14:sparkline>
            <x14:sparkline>
              <xm:f>CB_Lcr!$QEC121:$QEC121</xm:f>
              <xm:sqref>QEC121</xm:sqref>
            </x14:sparkline>
            <x14:sparkline>
              <xm:f>CB_Lcr!$QED121:$QED121</xm:f>
              <xm:sqref>QED121</xm:sqref>
            </x14:sparkline>
            <x14:sparkline>
              <xm:f>CB_Lcr!$QEE121:$QEE121</xm:f>
              <xm:sqref>QEE121</xm:sqref>
            </x14:sparkline>
            <x14:sparkline>
              <xm:f>CB_Lcr!$QEF121:$QEF121</xm:f>
              <xm:sqref>QEF121</xm:sqref>
            </x14:sparkline>
            <x14:sparkline>
              <xm:f>CB_Lcr!$QEG121:$QEG121</xm:f>
              <xm:sqref>QEG121</xm:sqref>
            </x14:sparkline>
            <x14:sparkline>
              <xm:f>CB_Lcr!$QEH121:$QEH121</xm:f>
              <xm:sqref>QEH121</xm:sqref>
            </x14:sparkline>
            <x14:sparkline>
              <xm:f>CB_Lcr!$QEI121:$QEI121</xm:f>
              <xm:sqref>QEI121</xm:sqref>
            </x14:sparkline>
            <x14:sparkline>
              <xm:f>CB_Lcr!$QEJ121:$QEJ121</xm:f>
              <xm:sqref>QEJ121</xm:sqref>
            </x14:sparkline>
            <x14:sparkline>
              <xm:f>CB_Lcr!$QEK121:$QEK121</xm:f>
              <xm:sqref>QEK121</xm:sqref>
            </x14:sparkline>
            <x14:sparkline>
              <xm:f>CB_Lcr!$QEL121:$QEL121</xm:f>
              <xm:sqref>QEL121</xm:sqref>
            </x14:sparkline>
            <x14:sparkline>
              <xm:f>CB_Lcr!$QEM121:$QEM121</xm:f>
              <xm:sqref>QEM121</xm:sqref>
            </x14:sparkline>
            <x14:sparkline>
              <xm:f>CB_Lcr!$QEN121:$QEN121</xm:f>
              <xm:sqref>QEN121</xm:sqref>
            </x14:sparkline>
            <x14:sparkline>
              <xm:f>CB_Lcr!$QEO121:$QEO121</xm:f>
              <xm:sqref>QEO121</xm:sqref>
            </x14:sparkline>
            <x14:sparkline>
              <xm:f>CB_Lcr!$QEP121:$QEP121</xm:f>
              <xm:sqref>QEP121</xm:sqref>
            </x14:sparkline>
            <x14:sparkline>
              <xm:f>CB_Lcr!$QEQ121:$QEQ121</xm:f>
              <xm:sqref>QEQ121</xm:sqref>
            </x14:sparkline>
            <x14:sparkline>
              <xm:f>CB_Lcr!$QER121:$QER121</xm:f>
              <xm:sqref>QER121</xm:sqref>
            </x14:sparkline>
            <x14:sparkline>
              <xm:f>CB_Lcr!$QES121:$QES121</xm:f>
              <xm:sqref>QES121</xm:sqref>
            </x14:sparkline>
            <x14:sparkline>
              <xm:f>CB_Lcr!$QET121:$QET121</xm:f>
              <xm:sqref>QET121</xm:sqref>
            </x14:sparkline>
            <x14:sparkline>
              <xm:f>CB_Lcr!$QEU121:$QEU121</xm:f>
              <xm:sqref>QEU121</xm:sqref>
            </x14:sparkline>
            <x14:sparkline>
              <xm:f>CB_Lcr!$QEV121:$QEV121</xm:f>
              <xm:sqref>QEV121</xm:sqref>
            </x14:sparkline>
            <x14:sparkline>
              <xm:f>CB_Lcr!$QEW121:$QEW121</xm:f>
              <xm:sqref>QEW121</xm:sqref>
            </x14:sparkline>
            <x14:sparkline>
              <xm:f>CB_Lcr!$QEX121:$QEX121</xm:f>
              <xm:sqref>QEX121</xm:sqref>
            </x14:sparkline>
            <x14:sparkline>
              <xm:f>CB_Lcr!$QEY121:$QEY121</xm:f>
              <xm:sqref>QEY121</xm:sqref>
            </x14:sparkline>
            <x14:sparkline>
              <xm:f>CB_Lcr!$QEZ121:$QEZ121</xm:f>
              <xm:sqref>QEZ121</xm:sqref>
            </x14:sparkline>
            <x14:sparkline>
              <xm:f>CB_Lcr!$QFA121:$QFA121</xm:f>
              <xm:sqref>QFA121</xm:sqref>
            </x14:sparkline>
            <x14:sparkline>
              <xm:f>CB_Lcr!$QFB121:$QFB121</xm:f>
              <xm:sqref>QFB121</xm:sqref>
            </x14:sparkline>
            <x14:sparkline>
              <xm:f>CB_Lcr!$QFC121:$QFC121</xm:f>
              <xm:sqref>QFC121</xm:sqref>
            </x14:sparkline>
            <x14:sparkline>
              <xm:f>CB_Lcr!$QFD121:$QFD121</xm:f>
              <xm:sqref>QFD121</xm:sqref>
            </x14:sparkline>
            <x14:sparkline>
              <xm:f>CB_Lcr!$QFE121:$QFE121</xm:f>
              <xm:sqref>QFE121</xm:sqref>
            </x14:sparkline>
            <x14:sparkline>
              <xm:f>CB_Lcr!$QFF121:$QFF121</xm:f>
              <xm:sqref>QFF121</xm:sqref>
            </x14:sparkline>
            <x14:sparkline>
              <xm:f>CB_Lcr!$QFG121:$QFG121</xm:f>
              <xm:sqref>QFG121</xm:sqref>
            </x14:sparkline>
            <x14:sparkline>
              <xm:f>CB_Lcr!$QFH121:$QFH121</xm:f>
              <xm:sqref>QFH121</xm:sqref>
            </x14:sparkline>
            <x14:sparkline>
              <xm:f>CB_Lcr!$QFI121:$QFI121</xm:f>
              <xm:sqref>QFI121</xm:sqref>
            </x14:sparkline>
            <x14:sparkline>
              <xm:f>CB_Lcr!$QFJ121:$QFJ121</xm:f>
              <xm:sqref>QFJ121</xm:sqref>
            </x14:sparkline>
            <x14:sparkline>
              <xm:f>CB_Lcr!$QFK121:$QFK121</xm:f>
              <xm:sqref>QFK121</xm:sqref>
            </x14:sparkline>
            <x14:sparkline>
              <xm:f>CB_Lcr!$QFL121:$QFL121</xm:f>
              <xm:sqref>QFL121</xm:sqref>
            </x14:sparkline>
            <x14:sparkline>
              <xm:f>CB_Lcr!$QFM121:$QFM121</xm:f>
              <xm:sqref>QFM121</xm:sqref>
            </x14:sparkline>
            <x14:sparkline>
              <xm:f>CB_Lcr!$QFN121:$QFN121</xm:f>
              <xm:sqref>QFN121</xm:sqref>
            </x14:sparkline>
            <x14:sparkline>
              <xm:f>CB_Lcr!$QFO121:$QFO121</xm:f>
              <xm:sqref>QFO121</xm:sqref>
            </x14:sparkline>
            <x14:sparkline>
              <xm:f>CB_Lcr!$QFP121:$QFP121</xm:f>
              <xm:sqref>QFP121</xm:sqref>
            </x14:sparkline>
            <x14:sparkline>
              <xm:f>CB_Lcr!$QFQ121:$QFQ121</xm:f>
              <xm:sqref>QFQ121</xm:sqref>
            </x14:sparkline>
            <x14:sparkline>
              <xm:f>CB_Lcr!$QFR121:$QFR121</xm:f>
              <xm:sqref>QFR121</xm:sqref>
            </x14:sparkline>
            <x14:sparkline>
              <xm:f>CB_Lcr!$QFS121:$QFS121</xm:f>
              <xm:sqref>QFS121</xm:sqref>
            </x14:sparkline>
            <x14:sparkline>
              <xm:f>CB_Lcr!$QFT121:$QFT121</xm:f>
              <xm:sqref>QFT121</xm:sqref>
            </x14:sparkline>
            <x14:sparkline>
              <xm:f>CB_Lcr!$QFU121:$QFU121</xm:f>
              <xm:sqref>QFU121</xm:sqref>
            </x14:sparkline>
            <x14:sparkline>
              <xm:f>CB_Lcr!$QFV121:$QFV121</xm:f>
              <xm:sqref>QFV121</xm:sqref>
            </x14:sparkline>
            <x14:sparkline>
              <xm:f>CB_Lcr!$QFW121:$QFW121</xm:f>
              <xm:sqref>QFW121</xm:sqref>
            </x14:sparkline>
            <x14:sparkline>
              <xm:f>CB_Lcr!$QFX121:$QFX121</xm:f>
              <xm:sqref>QFX121</xm:sqref>
            </x14:sparkline>
            <x14:sparkline>
              <xm:f>CB_Lcr!$QFY121:$QFY121</xm:f>
              <xm:sqref>QFY121</xm:sqref>
            </x14:sparkline>
            <x14:sparkline>
              <xm:f>CB_Lcr!$QFZ121:$QFZ121</xm:f>
              <xm:sqref>QFZ121</xm:sqref>
            </x14:sparkline>
            <x14:sparkline>
              <xm:f>CB_Lcr!$QGA121:$QGA121</xm:f>
              <xm:sqref>QGA121</xm:sqref>
            </x14:sparkline>
            <x14:sparkline>
              <xm:f>CB_Lcr!$QGB121:$QGB121</xm:f>
              <xm:sqref>QGB121</xm:sqref>
            </x14:sparkline>
            <x14:sparkline>
              <xm:f>CB_Lcr!$QGC121:$QGC121</xm:f>
              <xm:sqref>QGC121</xm:sqref>
            </x14:sparkline>
            <x14:sparkline>
              <xm:f>CB_Lcr!$QGD121:$QGD121</xm:f>
              <xm:sqref>QGD121</xm:sqref>
            </x14:sparkline>
            <x14:sparkline>
              <xm:f>CB_Lcr!$QGE121:$QGE121</xm:f>
              <xm:sqref>QGE121</xm:sqref>
            </x14:sparkline>
            <x14:sparkline>
              <xm:f>CB_Lcr!$QGF121:$QGF121</xm:f>
              <xm:sqref>QGF121</xm:sqref>
            </x14:sparkline>
            <x14:sparkline>
              <xm:f>CB_Lcr!$QGG121:$QGG121</xm:f>
              <xm:sqref>QGG121</xm:sqref>
            </x14:sparkline>
            <x14:sparkline>
              <xm:f>CB_Lcr!$QGH121:$QGH121</xm:f>
              <xm:sqref>QGH121</xm:sqref>
            </x14:sparkline>
            <x14:sparkline>
              <xm:f>CB_Lcr!$QGI121:$QGI121</xm:f>
              <xm:sqref>QGI121</xm:sqref>
            </x14:sparkline>
            <x14:sparkline>
              <xm:f>CB_Lcr!$QGJ121:$QGJ121</xm:f>
              <xm:sqref>QGJ121</xm:sqref>
            </x14:sparkline>
            <x14:sparkline>
              <xm:f>CB_Lcr!$QGK121:$QGK121</xm:f>
              <xm:sqref>QGK121</xm:sqref>
            </x14:sparkline>
            <x14:sparkline>
              <xm:f>CB_Lcr!$QGL121:$QGL121</xm:f>
              <xm:sqref>QGL121</xm:sqref>
            </x14:sparkline>
            <x14:sparkline>
              <xm:f>CB_Lcr!$QGM121:$QGM121</xm:f>
              <xm:sqref>QGM121</xm:sqref>
            </x14:sparkline>
            <x14:sparkline>
              <xm:f>CB_Lcr!$QGN121:$QGN121</xm:f>
              <xm:sqref>QGN121</xm:sqref>
            </x14:sparkline>
            <x14:sparkline>
              <xm:f>CB_Lcr!$QGO121:$QGO121</xm:f>
              <xm:sqref>QGO121</xm:sqref>
            </x14:sparkline>
            <x14:sparkline>
              <xm:f>CB_Lcr!$QGP121:$QGP121</xm:f>
              <xm:sqref>QGP121</xm:sqref>
            </x14:sparkline>
            <x14:sparkline>
              <xm:f>CB_Lcr!$QGQ121:$QGQ121</xm:f>
              <xm:sqref>QGQ121</xm:sqref>
            </x14:sparkline>
            <x14:sparkline>
              <xm:f>CB_Lcr!$QGR121:$QGR121</xm:f>
              <xm:sqref>QGR121</xm:sqref>
            </x14:sparkline>
            <x14:sparkline>
              <xm:f>CB_Lcr!$QGS121:$QGS121</xm:f>
              <xm:sqref>QGS121</xm:sqref>
            </x14:sparkline>
            <x14:sparkline>
              <xm:f>CB_Lcr!$QGT121:$QGT121</xm:f>
              <xm:sqref>QGT121</xm:sqref>
            </x14:sparkline>
            <x14:sparkline>
              <xm:f>CB_Lcr!$QGU121:$QGU121</xm:f>
              <xm:sqref>QGU121</xm:sqref>
            </x14:sparkline>
            <x14:sparkline>
              <xm:f>CB_Lcr!$QGV121:$QGV121</xm:f>
              <xm:sqref>QGV121</xm:sqref>
            </x14:sparkline>
            <x14:sparkline>
              <xm:f>CB_Lcr!$QGW121:$QGW121</xm:f>
              <xm:sqref>QGW121</xm:sqref>
            </x14:sparkline>
            <x14:sparkline>
              <xm:f>CB_Lcr!$QGX121:$QGX121</xm:f>
              <xm:sqref>QGX121</xm:sqref>
            </x14:sparkline>
            <x14:sparkline>
              <xm:f>CB_Lcr!$QGY121:$QGY121</xm:f>
              <xm:sqref>QGY121</xm:sqref>
            </x14:sparkline>
            <x14:sparkline>
              <xm:f>CB_Lcr!$QGZ121:$QGZ121</xm:f>
              <xm:sqref>QGZ121</xm:sqref>
            </x14:sparkline>
            <x14:sparkline>
              <xm:f>CB_Lcr!$QHA121:$QHA121</xm:f>
              <xm:sqref>QHA121</xm:sqref>
            </x14:sparkline>
            <x14:sparkline>
              <xm:f>CB_Lcr!$QHB121:$QHB121</xm:f>
              <xm:sqref>QHB121</xm:sqref>
            </x14:sparkline>
            <x14:sparkline>
              <xm:f>CB_Lcr!$QHC121:$QHC121</xm:f>
              <xm:sqref>QHC121</xm:sqref>
            </x14:sparkline>
            <x14:sparkline>
              <xm:f>CB_Lcr!$QHD121:$QHD121</xm:f>
              <xm:sqref>QHD121</xm:sqref>
            </x14:sparkline>
            <x14:sparkline>
              <xm:f>CB_Lcr!$QHE121:$QHE121</xm:f>
              <xm:sqref>QHE121</xm:sqref>
            </x14:sparkline>
            <x14:sparkline>
              <xm:f>CB_Lcr!$QHF121:$QHF121</xm:f>
              <xm:sqref>QHF121</xm:sqref>
            </x14:sparkline>
            <x14:sparkline>
              <xm:f>CB_Lcr!$QHG121:$QHG121</xm:f>
              <xm:sqref>QHG121</xm:sqref>
            </x14:sparkline>
            <x14:sparkline>
              <xm:f>CB_Lcr!$QHH121:$QHH121</xm:f>
              <xm:sqref>QHH121</xm:sqref>
            </x14:sparkline>
            <x14:sparkline>
              <xm:f>CB_Lcr!$QHI121:$QHI121</xm:f>
              <xm:sqref>QHI121</xm:sqref>
            </x14:sparkline>
            <x14:sparkline>
              <xm:f>CB_Lcr!$QHJ121:$QHJ121</xm:f>
              <xm:sqref>QHJ121</xm:sqref>
            </x14:sparkline>
            <x14:sparkline>
              <xm:f>CB_Lcr!$QHK121:$QHK121</xm:f>
              <xm:sqref>QHK121</xm:sqref>
            </x14:sparkline>
            <x14:sparkline>
              <xm:f>CB_Lcr!$QHL121:$QHL121</xm:f>
              <xm:sqref>QHL121</xm:sqref>
            </x14:sparkline>
            <x14:sparkline>
              <xm:f>CB_Lcr!$QHM121:$QHM121</xm:f>
              <xm:sqref>QHM121</xm:sqref>
            </x14:sparkline>
            <x14:sparkline>
              <xm:f>CB_Lcr!$QHN121:$QHN121</xm:f>
              <xm:sqref>QHN121</xm:sqref>
            </x14:sparkline>
            <x14:sparkline>
              <xm:f>CB_Lcr!$QHO121:$QHO121</xm:f>
              <xm:sqref>QHO121</xm:sqref>
            </x14:sparkline>
            <x14:sparkline>
              <xm:f>CB_Lcr!$QHP121:$QHP121</xm:f>
              <xm:sqref>QHP121</xm:sqref>
            </x14:sparkline>
            <x14:sparkline>
              <xm:f>CB_Lcr!$QHQ121:$QHQ121</xm:f>
              <xm:sqref>QHQ121</xm:sqref>
            </x14:sparkline>
            <x14:sparkline>
              <xm:f>CB_Lcr!$QHR121:$QHR121</xm:f>
              <xm:sqref>QHR121</xm:sqref>
            </x14:sparkline>
            <x14:sparkline>
              <xm:f>CB_Lcr!$QHS121:$QHS121</xm:f>
              <xm:sqref>QHS121</xm:sqref>
            </x14:sparkline>
            <x14:sparkline>
              <xm:f>CB_Lcr!$QHT121:$QHT121</xm:f>
              <xm:sqref>QHT121</xm:sqref>
            </x14:sparkline>
            <x14:sparkline>
              <xm:f>CB_Lcr!$QHU121:$QHU121</xm:f>
              <xm:sqref>QHU121</xm:sqref>
            </x14:sparkline>
            <x14:sparkline>
              <xm:f>CB_Lcr!$QHV121:$QHV121</xm:f>
              <xm:sqref>QHV121</xm:sqref>
            </x14:sparkline>
            <x14:sparkline>
              <xm:f>CB_Lcr!$QHW121:$QHW121</xm:f>
              <xm:sqref>QHW121</xm:sqref>
            </x14:sparkline>
            <x14:sparkline>
              <xm:f>CB_Lcr!$QHX121:$QHX121</xm:f>
              <xm:sqref>QHX121</xm:sqref>
            </x14:sparkline>
            <x14:sparkline>
              <xm:f>CB_Lcr!$QHY121:$QHY121</xm:f>
              <xm:sqref>QHY121</xm:sqref>
            </x14:sparkline>
            <x14:sparkline>
              <xm:f>CB_Lcr!$QHZ121:$QHZ121</xm:f>
              <xm:sqref>QHZ121</xm:sqref>
            </x14:sparkline>
            <x14:sparkline>
              <xm:f>CB_Lcr!$QIA121:$QIA121</xm:f>
              <xm:sqref>QIA121</xm:sqref>
            </x14:sparkline>
            <x14:sparkline>
              <xm:f>CB_Lcr!$QIB121:$QIB121</xm:f>
              <xm:sqref>QIB121</xm:sqref>
            </x14:sparkline>
            <x14:sparkline>
              <xm:f>CB_Lcr!$QIC121:$QIC121</xm:f>
              <xm:sqref>QIC121</xm:sqref>
            </x14:sparkline>
            <x14:sparkline>
              <xm:f>CB_Lcr!$QID121:$QID121</xm:f>
              <xm:sqref>QID121</xm:sqref>
            </x14:sparkline>
            <x14:sparkline>
              <xm:f>CB_Lcr!$QIE121:$QIE121</xm:f>
              <xm:sqref>QIE121</xm:sqref>
            </x14:sparkline>
            <x14:sparkline>
              <xm:f>CB_Lcr!$QIF121:$QIF121</xm:f>
              <xm:sqref>QIF121</xm:sqref>
            </x14:sparkline>
            <x14:sparkline>
              <xm:f>CB_Lcr!$QIG121:$QIG121</xm:f>
              <xm:sqref>QIG121</xm:sqref>
            </x14:sparkline>
            <x14:sparkline>
              <xm:f>CB_Lcr!$QIH121:$QIH121</xm:f>
              <xm:sqref>QIH121</xm:sqref>
            </x14:sparkline>
            <x14:sparkline>
              <xm:f>CB_Lcr!$QII121:$QII121</xm:f>
              <xm:sqref>QII121</xm:sqref>
            </x14:sparkline>
            <x14:sparkline>
              <xm:f>CB_Lcr!$QIJ121:$QIJ121</xm:f>
              <xm:sqref>QIJ121</xm:sqref>
            </x14:sparkline>
            <x14:sparkline>
              <xm:f>CB_Lcr!$QIK121:$QIK121</xm:f>
              <xm:sqref>QIK121</xm:sqref>
            </x14:sparkline>
            <x14:sparkline>
              <xm:f>CB_Lcr!$QIL121:$QIL121</xm:f>
              <xm:sqref>QIL121</xm:sqref>
            </x14:sparkline>
            <x14:sparkline>
              <xm:f>CB_Lcr!$QIM121:$QIM121</xm:f>
              <xm:sqref>QIM121</xm:sqref>
            </x14:sparkline>
            <x14:sparkline>
              <xm:f>CB_Lcr!$QIN121:$QIN121</xm:f>
              <xm:sqref>QIN121</xm:sqref>
            </x14:sparkline>
            <x14:sparkline>
              <xm:f>CB_Lcr!$QIO121:$QIO121</xm:f>
              <xm:sqref>QIO121</xm:sqref>
            </x14:sparkline>
            <x14:sparkline>
              <xm:f>CB_Lcr!$QIP121:$QIP121</xm:f>
              <xm:sqref>QIP121</xm:sqref>
            </x14:sparkline>
            <x14:sparkline>
              <xm:f>CB_Lcr!$QIQ121:$QIQ121</xm:f>
              <xm:sqref>QIQ121</xm:sqref>
            </x14:sparkline>
            <x14:sparkline>
              <xm:f>CB_Lcr!$QIR121:$QIR121</xm:f>
              <xm:sqref>QIR121</xm:sqref>
            </x14:sparkline>
            <x14:sparkline>
              <xm:f>CB_Lcr!$QIS121:$QIS121</xm:f>
              <xm:sqref>QIS121</xm:sqref>
            </x14:sparkline>
            <x14:sparkline>
              <xm:f>CB_Lcr!$QIT121:$QIT121</xm:f>
              <xm:sqref>QIT121</xm:sqref>
            </x14:sparkline>
            <x14:sparkline>
              <xm:f>CB_Lcr!$QIU121:$QIU121</xm:f>
              <xm:sqref>QIU121</xm:sqref>
            </x14:sparkline>
            <x14:sparkline>
              <xm:f>CB_Lcr!$QIV121:$QIV121</xm:f>
              <xm:sqref>QIV121</xm:sqref>
            </x14:sparkline>
            <x14:sparkline>
              <xm:f>CB_Lcr!$QIW121:$QIW121</xm:f>
              <xm:sqref>QIW121</xm:sqref>
            </x14:sparkline>
            <x14:sparkline>
              <xm:f>CB_Lcr!$QIX121:$QIX121</xm:f>
              <xm:sqref>QIX121</xm:sqref>
            </x14:sparkline>
            <x14:sparkline>
              <xm:f>CB_Lcr!$QIY121:$QIY121</xm:f>
              <xm:sqref>QIY121</xm:sqref>
            </x14:sparkline>
            <x14:sparkline>
              <xm:f>CB_Lcr!$QIZ121:$QIZ121</xm:f>
              <xm:sqref>QIZ121</xm:sqref>
            </x14:sparkline>
            <x14:sparkline>
              <xm:f>CB_Lcr!$QJA121:$QJA121</xm:f>
              <xm:sqref>QJA121</xm:sqref>
            </x14:sparkline>
            <x14:sparkline>
              <xm:f>CB_Lcr!$QJB121:$QJB121</xm:f>
              <xm:sqref>QJB121</xm:sqref>
            </x14:sparkline>
            <x14:sparkline>
              <xm:f>CB_Lcr!$QJC121:$QJC121</xm:f>
              <xm:sqref>QJC121</xm:sqref>
            </x14:sparkline>
            <x14:sparkline>
              <xm:f>CB_Lcr!$QJD121:$QJD121</xm:f>
              <xm:sqref>QJD121</xm:sqref>
            </x14:sparkline>
            <x14:sparkline>
              <xm:f>CB_Lcr!$QJE121:$QJE121</xm:f>
              <xm:sqref>QJE121</xm:sqref>
            </x14:sparkline>
            <x14:sparkline>
              <xm:f>CB_Lcr!$QJF121:$QJF121</xm:f>
              <xm:sqref>QJF121</xm:sqref>
            </x14:sparkline>
            <x14:sparkline>
              <xm:f>CB_Lcr!$QJG121:$QJG121</xm:f>
              <xm:sqref>QJG121</xm:sqref>
            </x14:sparkline>
            <x14:sparkline>
              <xm:f>CB_Lcr!$QJH121:$QJH121</xm:f>
              <xm:sqref>QJH121</xm:sqref>
            </x14:sparkline>
            <x14:sparkline>
              <xm:f>CB_Lcr!$QJI121:$QJI121</xm:f>
              <xm:sqref>QJI121</xm:sqref>
            </x14:sparkline>
            <x14:sparkline>
              <xm:f>CB_Lcr!$QJJ121:$QJJ121</xm:f>
              <xm:sqref>QJJ121</xm:sqref>
            </x14:sparkline>
            <x14:sparkline>
              <xm:f>CB_Lcr!$QJK121:$QJK121</xm:f>
              <xm:sqref>QJK121</xm:sqref>
            </x14:sparkline>
            <x14:sparkline>
              <xm:f>CB_Lcr!$QJL121:$QJL121</xm:f>
              <xm:sqref>QJL121</xm:sqref>
            </x14:sparkline>
            <x14:sparkline>
              <xm:f>CB_Lcr!$QJM121:$QJM121</xm:f>
              <xm:sqref>QJM121</xm:sqref>
            </x14:sparkline>
            <x14:sparkline>
              <xm:f>CB_Lcr!$QJN121:$QJN121</xm:f>
              <xm:sqref>QJN121</xm:sqref>
            </x14:sparkline>
            <x14:sparkline>
              <xm:f>CB_Lcr!$QJO121:$QJO121</xm:f>
              <xm:sqref>QJO121</xm:sqref>
            </x14:sparkline>
            <x14:sparkline>
              <xm:f>CB_Lcr!$QJP121:$QJP121</xm:f>
              <xm:sqref>QJP121</xm:sqref>
            </x14:sparkline>
            <x14:sparkline>
              <xm:f>CB_Lcr!$QJQ121:$QJQ121</xm:f>
              <xm:sqref>QJQ121</xm:sqref>
            </x14:sparkline>
            <x14:sparkline>
              <xm:f>CB_Lcr!$QJR121:$QJR121</xm:f>
              <xm:sqref>QJR121</xm:sqref>
            </x14:sparkline>
            <x14:sparkline>
              <xm:f>CB_Lcr!$QJS121:$QJS121</xm:f>
              <xm:sqref>QJS121</xm:sqref>
            </x14:sparkline>
            <x14:sparkline>
              <xm:f>CB_Lcr!$QJT121:$QJT121</xm:f>
              <xm:sqref>QJT121</xm:sqref>
            </x14:sparkline>
            <x14:sparkline>
              <xm:f>CB_Lcr!$QJU121:$QJU121</xm:f>
              <xm:sqref>QJU121</xm:sqref>
            </x14:sparkline>
            <x14:sparkline>
              <xm:f>CB_Lcr!$QJV121:$QJV121</xm:f>
              <xm:sqref>QJV121</xm:sqref>
            </x14:sparkline>
            <x14:sparkline>
              <xm:f>CB_Lcr!$QJW121:$QJW121</xm:f>
              <xm:sqref>QJW121</xm:sqref>
            </x14:sparkline>
            <x14:sparkline>
              <xm:f>CB_Lcr!$QJX121:$QJX121</xm:f>
              <xm:sqref>QJX121</xm:sqref>
            </x14:sparkline>
            <x14:sparkline>
              <xm:f>CB_Lcr!$QJY121:$QJY121</xm:f>
              <xm:sqref>QJY121</xm:sqref>
            </x14:sparkline>
            <x14:sparkline>
              <xm:f>CB_Lcr!$QJZ121:$QJZ121</xm:f>
              <xm:sqref>QJZ121</xm:sqref>
            </x14:sparkline>
            <x14:sparkline>
              <xm:f>CB_Lcr!$QKA121:$QKA121</xm:f>
              <xm:sqref>QKA121</xm:sqref>
            </x14:sparkline>
            <x14:sparkline>
              <xm:f>CB_Lcr!$QKB121:$QKB121</xm:f>
              <xm:sqref>QKB121</xm:sqref>
            </x14:sparkline>
            <x14:sparkline>
              <xm:f>CB_Lcr!$QKC121:$QKC121</xm:f>
              <xm:sqref>QKC121</xm:sqref>
            </x14:sparkline>
            <x14:sparkline>
              <xm:f>CB_Lcr!$QKD121:$QKD121</xm:f>
              <xm:sqref>QKD121</xm:sqref>
            </x14:sparkline>
            <x14:sparkline>
              <xm:f>CB_Lcr!$QKE121:$QKE121</xm:f>
              <xm:sqref>QKE121</xm:sqref>
            </x14:sparkline>
            <x14:sparkline>
              <xm:f>CB_Lcr!$QKF121:$QKF121</xm:f>
              <xm:sqref>QKF121</xm:sqref>
            </x14:sparkline>
            <x14:sparkline>
              <xm:f>CB_Lcr!$QKG121:$QKG121</xm:f>
              <xm:sqref>QKG121</xm:sqref>
            </x14:sparkline>
            <x14:sparkline>
              <xm:f>CB_Lcr!$QKH121:$QKH121</xm:f>
              <xm:sqref>QKH121</xm:sqref>
            </x14:sparkline>
            <x14:sparkline>
              <xm:f>CB_Lcr!$QKI121:$QKI121</xm:f>
              <xm:sqref>QKI121</xm:sqref>
            </x14:sparkline>
            <x14:sparkline>
              <xm:f>CB_Lcr!$QKJ121:$QKJ121</xm:f>
              <xm:sqref>QKJ121</xm:sqref>
            </x14:sparkline>
            <x14:sparkline>
              <xm:f>CB_Lcr!$QKK121:$QKK121</xm:f>
              <xm:sqref>QKK121</xm:sqref>
            </x14:sparkline>
            <x14:sparkline>
              <xm:f>CB_Lcr!$QKL121:$QKL121</xm:f>
              <xm:sqref>QKL121</xm:sqref>
            </x14:sparkline>
            <x14:sparkline>
              <xm:f>CB_Lcr!$QKM121:$QKM121</xm:f>
              <xm:sqref>QKM121</xm:sqref>
            </x14:sparkline>
            <x14:sparkline>
              <xm:f>CB_Lcr!$QKN121:$QKN121</xm:f>
              <xm:sqref>QKN121</xm:sqref>
            </x14:sparkline>
            <x14:sparkline>
              <xm:f>CB_Lcr!$QKO121:$QKO121</xm:f>
              <xm:sqref>QKO121</xm:sqref>
            </x14:sparkline>
            <x14:sparkline>
              <xm:f>CB_Lcr!$QKP121:$QKP121</xm:f>
              <xm:sqref>QKP121</xm:sqref>
            </x14:sparkline>
            <x14:sparkline>
              <xm:f>CB_Lcr!$QKQ121:$QKQ121</xm:f>
              <xm:sqref>QKQ121</xm:sqref>
            </x14:sparkline>
            <x14:sparkline>
              <xm:f>CB_Lcr!$QKR121:$QKR121</xm:f>
              <xm:sqref>QKR121</xm:sqref>
            </x14:sparkline>
            <x14:sparkline>
              <xm:f>CB_Lcr!$QKS121:$QKS121</xm:f>
              <xm:sqref>QKS121</xm:sqref>
            </x14:sparkline>
            <x14:sparkline>
              <xm:f>CB_Lcr!$QKT121:$QKT121</xm:f>
              <xm:sqref>QKT121</xm:sqref>
            </x14:sparkline>
            <x14:sparkline>
              <xm:f>CB_Lcr!$QKU121:$QKU121</xm:f>
              <xm:sqref>QKU121</xm:sqref>
            </x14:sparkline>
            <x14:sparkline>
              <xm:f>CB_Lcr!$QKV121:$QKV121</xm:f>
              <xm:sqref>QKV121</xm:sqref>
            </x14:sparkline>
            <x14:sparkline>
              <xm:f>CB_Lcr!$QKW121:$QKW121</xm:f>
              <xm:sqref>QKW121</xm:sqref>
            </x14:sparkline>
            <x14:sparkline>
              <xm:f>CB_Lcr!$QKX121:$QKX121</xm:f>
              <xm:sqref>QKX121</xm:sqref>
            </x14:sparkline>
            <x14:sparkline>
              <xm:f>CB_Lcr!$QKY121:$QKY121</xm:f>
              <xm:sqref>QKY121</xm:sqref>
            </x14:sparkline>
            <x14:sparkline>
              <xm:f>CB_Lcr!$QKZ121:$QKZ121</xm:f>
              <xm:sqref>QKZ121</xm:sqref>
            </x14:sparkline>
            <x14:sparkline>
              <xm:f>CB_Lcr!$QLA121:$QLA121</xm:f>
              <xm:sqref>QLA121</xm:sqref>
            </x14:sparkline>
            <x14:sparkline>
              <xm:f>CB_Lcr!$QLB121:$QLB121</xm:f>
              <xm:sqref>QLB121</xm:sqref>
            </x14:sparkline>
            <x14:sparkline>
              <xm:f>CB_Lcr!$QLC121:$QLC121</xm:f>
              <xm:sqref>QLC121</xm:sqref>
            </x14:sparkline>
            <x14:sparkline>
              <xm:f>CB_Lcr!$QLD121:$QLD121</xm:f>
              <xm:sqref>QLD121</xm:sqref>
            </x14:sparkline>
            <x14:sparkline>
              <xm:f>CB_Lcr!$QLE121:$QLE121</xm:f>
              <xm:sqref>QLE121</xm:sqref>
            </x14:sparkline>
            <x14:sparkline>
              <xm:f>CB_Lcr!$QLF121:$QLF121</xm:f>
              <xm:sqref>QLF121</xm:sqref>
            </x14:sparkline>
            <x14:sparkline>
              <xm:f>CB_Lcr!$QLG121:$QLG121</xm:f>
              <xm:sqref>QLG121</xm:sqref>
            </x14:sparkline>
            <x14:sparkline>
              <xm:f>CB_Lcr!$QLH121:$QLH121</xm:f>
              <xm:sqref>QLH121</xm:sqref>
            </x14:sparkline>
            <x14:sparkline>
              <xm:f>CB_Lcr!$QLI121:$QLI121</xm:f>
              <xm:sqref>QLI121</xm:sqref>
            </x14:sparkline>
            <x14:sparkline>
              <xm:f>CB_Lcr!$QLJ121:$QLJ121</xm:f>
              <xm:sqref>QLJ121</xm:sqref>
            </x14:sparkline>
            <x14:sparkline>
              <xm:f>CB_Lcr!$QLK121:$QLK121</xm:f>
              <xm:sqref>QLK121</xm:sqref>
            </x14:sparkline>
            <x14:sparkline>
              <xm:f>CB_Lcr!$QLL121:$QLL121</xm:f>
              <xm:sqref>QLL121</xm:sqref>
            </x14:sparkline>
            <x14:sparkline>
              <xm:f>CB_Lcr!$QLM121:$QLM121</xm:f>
              <xm:sqref>QLM121</xm:sqref>
            </x14:sparkline>
            <x14:sparkline>
              <xm:f>CB_Lcr!$QLN121:$QLN121</xm:f>
              <xm:sqref>QLN121</xm:sqref>
            </x14:sparkline>
            <x14:sparkline>
              <xm:f>CB_Lcr!$QLO121:$QLO121</xm:f>
              <xm:sqref>QLO121</xm:sqref>
            </x14:sparkline>
            <x14:sparkline>
              <xm:f>CB_Lcr!$QLP121:$QLP121</xm:f>
              <xm:sqref>QLP121</xm:sqref>
            </x14:sparkline>
            <x14:sparkline>
              <xm:f>CB_Lcr!$QLQ121:$QLQ121</xm:f>
              <xm:sqref>QLQ121</xm:sqref>
            </x14:sparkline>
            <x14:sparkline>
              <xm:f>CB_Lcr!$QLR121:$QLR121</xm:f>
              <xm:sqref>QLR121</xm:sqref>
            </x14:sparkline>
            <x14:sparkline>
              <xm:f>CB_Lcr!$QLS121:$QLS121</xm:f>
              <xm:sqref>QLS121</xm:sqref>
            </x14:sparkline>
            <x14:sparkline>
              <xm:f>CB_Lcr!$QLT121:$QLT121</xm:f>
              <xm:sqref>QLT121</xm:sqref>
            </x14:sparkline>
            <x14:sparkline>
              <xm:f>CB_Lcr!$QLU121:$QLU121</xm:f>
              <xm:sqref>QLU121</xm:sqref>
            </x14:sparkline>
            <x14:sparkline>
              <xm:f>CB_Lcr!$QLV121:$QLV121</xm:f>
              <xm:sqref>QLV121</xm:sqref>
            </x14:sparkline>
            <x14:sparkline>
              <xm:f>CB_Lcr!$QLW121:$QLW121</xm:f>
              <xm:sqref>QLW121</xm:sqref>
            </x14:sparkline>
            <x14:sparkline>
              <xm:f>CB_Lcr!$QLX121:$QLX121</xm:f>
              <xm:sqref>QLX121</xm:sqref>
            </x14:sparkline>
            <x14:sparkline>
              <xm:f>CB_Lcr!$QLY121:$QLY121</xm:f>
              <xm:sqref>QLY121</xm:sqref>
            </x14:sparkline>
            <x14:sparkline>
              <xm:f>CB_Lcr!$QLZ121:$QLZ121</xm:f>
              <xm:sqref>QLZ121</xm:sqref>
            </x14:sparkline>
            <x14:sparkline>
              <xm:f>CB_Lcr!$QMA121:$QMA121</xm:f>
              <xm:sqref>QMA121</xm:sqref>
            </x14:sparkline>
            <x14:sparkline>
              <xm:f>CB_Lcr!$QMB121:$QMB121</xm:f>
              <xm:sqref>QMB121</xm:sqref>
            </x14:sparkline>
            <x14:sparkline>
              <xm:f>CB_Lcr!$QMC121:$QMC121</xm:f>
              <xm:sqref>QMC121</xm:sqref>
            </x14:sparkline>
            <x14:sparkline>
              <xm:f>CB_Lcr!$QMD121:$QMD121</xm:f>
              <xm:sqref>QMD121</xm:sqref>
            </x14:sparkline>
            <x14:sparkline>
              <xm:f>CB_Lcr!$QME121:$QME121</xm:f>
              <xm:sqref>QME121</xm:sqref>
            </x14:sparkline>
            <x14:sparkline>
              <xm:f>CB_Lcr!$QMF121:$QMF121</xm:f>
              <xm:sqref>QMF121</xm:sqref>
            </x14:sparkline>
            <x14:sparkline>
              <xm:f>CB_Lcr!$QMG121:$QMG121</xm:f>
              <xm:sqref>QMG121</xm:sqref>
            </x14:sparkline>
            <x14:sparkline>
              <xm:f>CB_Lcr!$QMH121:$QMH121</xm:f>
              <xm:sqref>QMH121</xm:sqref>
            </x14:sparkline>
            <x14:sparkline>
              <xm:f>CB_Lcr!$QMI121:$QMI121</xm:f>
              <xm:sqref>QMI121</xm:sqref>
            </x14:sparkline>
            <x14:sparkline>
              <xm:f>CB_Lcr!$QMJ121:$QMJ121</xm:f>
              <xm:sqref>QMJ121</xm:sqref>
            </x14:sparkline>
            <x14:sparkline>
              <xm:f>CB_Lcr!$QMK121:$QMK121</xm:f>
              <xm:sqref>QMK121</xm:sqref>
            </x14:sparkline>
            <x14:sparkline>
              <xm:f>CB_Lcr!$QML121:$QML121</xm:f>
              <xm:sqref>QML121</xm:sqref>
            </x14:sparkline>
            <x14:sparkline>
              <xm:f>CB_Lcr!$QMM121:$QMM121</xm:f>
              <xm:sqref>QMM121</xm:sqref>
            </x14:sparkline>
            <x14:sparkline>
              <xm:f>CB_Lcr!$QMN121:$QMN121</xm:f>
              <xm:sqref>QMN121</xm:sqref>
            </x14:sparkline>
            <x14:sparkline>
              <xm:f>CB_Lcr!$QMO121:$QMO121</xm:f>
              <xm:sqref>QMO121</xm:sqref>
            </x14:sparkline>
            <x14:sparkline>
              <xm:f>CB_Lcr!$QMP121:$QMP121</xm:f>
              <xm:sqref>QMP121</xm:sqref>
            </x14:sparkline>
            <x14:sparkline>
              <xm:f>CB_Lcr!$QMQ121:$QMQ121</xm:f>
              <xm:sqref>QMQ121</xm:sqref>
            </x14:sparkline>
            <x14:sparkline>
              <xm:f>CB_Lcr!$QMR121:$QMR121</xm:f>
              <xm:sqref>QMR121</xm:sqref>
            </x14:sparkline>
            <x14:sparkline>
              <xm:f>CB_Lcr!$QMS121:$QMS121</xm:f>
              <xm:sqref>QMS121</xm:sqref>
            </x14:sparkline>
            <x14:sparkline>
              <xm:f>CB_Lcr!$QMT121:$QMT121</xm:f>
              <xm:sqref>QMT121</xm:sqref>
            </x14:sparkline>
            <x14:sparkline>
              <xm:f>CB_Lcr!$QMU121:$QMU121</xm:f>
              <xm:sqref>QMU121</xm:sqref>
            </x14:sparkline>
            <x14:sparkline>
              <xm:f>CB_Lcr!$QMV121:$QMV121</xm:f>
              <xm:sqref>QMV121</xm:sqref>
            </x14:sparkline>
            <x14:sparkline>
              <xm:f>CB_Lcr!$QMW121:$QMW121</xm:f>
              <xm:sqref>QMW121</xm:sqref>
            </x14:sparkline>
            <x14:sparkline>
              <xm:f>CB_Lcr!$QMX121:$QMX121</xm:f>
              <xm:sqref>QMX121</xm:sqref>
            </x14:sparkline>
            <x14:sparkline>
              <xm:f>CB_Lcr!$QMY121:$QMY121</xm:f>
              <xm:sqref>QMY121</xm:sqref>
            </x14:sparkline>
            <x14:sparkline>
              <xm:f>CB_Lcr!$QMZ121:$QMZ121</xm:f>
              <xm:sqref>QMZ121</xm:sqref>
            </x14:sparkline>
            <x14:sparkline>
              <xm:f>CB_Lcr!$QNA121:$QNA121</xm:f>
              <xm:sqref>QNA121</xm:sqref>
            </x14:sparkline>
            <x14:sparkline>
              <xm:f>CB_Lcr!$QNB121:$QNB121</xm:f>
              <xm:sqref>QNB121</xm:sqref>
            </x14:sparkline>
            <x14:sparkline>
              <xm:f>CB_Lcr!$QNC121:$QNC121</xm:f>
              <xm:sqref>QNC121</xm:sqref>
            </x14:sparkline>
            <x14:sparkline>
              <xm:f>CB_Lcr!$QND121:$QND121</xm:f>
              <xm:sqref>QND121</xm:sqref>
            </x14:sparkline>
            <x14:sparkline>
              <xm:f>CB_Lcr!$QNE121:$QNE121</xm:f>
              <xm:sqref>QNE121</xm:sqref>
            </x14:sparkline>
            <x14:sparkline>
              <xm:f>CB_Lcr!$QNF121:$QNF121</xm:f>
              <xm:sqref>QNF121</xm:sqref>
            </x14:sparkline>
            <x14:sparkline>
              <xm:f>CB_Lcr!$QNG121:$QNG121</xm:f>
              <xm:sqref>QNG121</xm:sqref>
            </x14:sparkline>
            <x14:sparkline>
              <xm:f>CB_Lcr!$QNH121:$QNH121</xm:f>
              <xm:sqref>QNH121</xm:sqref>
            </x14:sparkline>
            <x14:sparkline>
              <xm:f>CB_Lcr!$QNI121:$QNI121</xm:f>
              <xm:sqref>QNI121</xm:sqref>
            </x14:sparkline>
            <x14:sparkline>
              <xm:f>CB_Lcr!$QNJ121:$QNJ121</xm:f>
              <xm:sqref>QNJ121</xm:sqref>
            </x14:sparkline>
            <x14:sparkline>
              <xm:f>CB_Lcr!$QNK121:$QNK121</xm:f>
              <xm:sqref>QNK121</xm:sqref>
            </x14:sparkline>
            <x14:sparkline>
              <xm:f>CB_Lcr!$QNL121:$QNL121</xm:f>
              <xm:sqref>QNL121</xm:sqref>
            </x14:sparkline>
            <x14:sparkline>
              <xm:f>CB_Lcr!$QNM121:$QNM121</xm:f>
              <xm:sqref>QNM121</xm:sqref>
            </x14:sparkline>
            <x14:sparkline>
              <xm:f>CB_Lcr!$QNN121:$QNN121</xm:f>
              <xm:sqref>QNN121</xm:sqref>
            </x14:sparkline>
            <x14:sparkline>
              <xm:f>CB_Lcr!$QNO121:$QNO121</xm:f>
              <xm:sqref>QNO121</xm:sqref>
            </x14:sparkline>
            <x14:sparkline>
              <xm:f>CB_Lcr!$QNP121:$QNP121</xm:f>
              <xm:sqref>QNP121</xm:sqref>
            </x14:sparkline>
            <x14:sparkline>
              <xm:f>CB_Lcr!$QNQ121:$QNQ121</xm:f>
              <xm:sqref>QNQ121</xm:sqref>
            </x14:sparkline>
            <x14:sparkline>
              <xm:f>CB_Lcr!$QNR121:$QNR121</xm:f>
              <xm:sqref>QNR121</xm:sqref>
            </x14:sparkline>
            <x14:sparkline>
              <xm:f>CB_Lcr!$QNS121:$QNS121</xm:f>
              <xm:sqref>QNS121</xm:sqref>
            </x14:sparkline>
            <x14:sparkline>
              <xm:f>CB_Lcr!$QNT121:$QNT121</xm:f>
              <xm:sqref>QNT121</xm:sqref>
            </x14:sparkline>
            <x14:sparkline>
              <xm:f>CB_Lcr!$QNU121:$QNU121</xm:f>
              <xm:sqref>QNU121</xm:sqref>
            </x14:sparkline>
            <x14:sparkline>
              <xm:f>CB_Lcr!$QNV121:$QNV121</xm:f>
              <xm:sqref>QNV121</xm:sqref>
            </x14:sparkline>
            <x14:sparkline>
              <xm:f>CB_Lcr!$QNW121:$QNW121</xm:f>
              <xm:sqref>QNW121</xm:sqref>
            </x14:sparkline>
            <x14:sparkline>
              <xm:f>CB_Lcr!$QNX121:$QNX121</xm:f>
              <xm:sqref>QNX121</xm:sqref>
            </x14:sparkline>
            <x14:sparkline>
              <xm:f>CB_Lcr!$QNY121:$QNY121</xm:f>
              <xm:sqref>QNY121</xm:sqref>
            </x14:sparkline>
            <x14:sparkline>
              <xm:f>CB_Lcr!$QNZ121:$QNZ121</xm:f>
              <xm:sqref>QNZ121</xm:sqref>
            </x14:sparkline>
            <x14:sparkline>
              <xm:f>CB_Lcr!$QOA121:$QOA121</xm:f>
              <xm:sqref>QOA121</xm:sqref>
            </x14:sparkline>
            <x14:sparkline>
              <xm:f>CB_Lcr!$QOB121:$QOB121</xm:f>
              <xm:sqref>QOB121</xm:sqref>
            </x14:sparkline>
            <x14:sparkline>
              <xm:f>CB_Lcr!$QOC121:$QOC121</xm:f>
              <xm:sqref>QOC121</xm:sqref>
            </x14:sparkline>
            <x14:sparkline>
              <xm:f>CB_Lcr!$QOD121:$QOD121</xm:f>
              <xm:sqref>QOD121</xm:sqref>
            </x14:sparkline>
            <x14:sparkline>
              <xm:f>CB_Lcr!$QOE121:$QOE121</xm:f>
              <xm:sqref>QOE121</xm:sqref>
            </x14:sparkline>
            <x14:sparkline>
              <xm:f>CB_Lcr!$QOF121:$QOF121</xm:f>
              <xm:sqref>QOF121</xm:sqref>
            </x14:sparkline>
            <x14:sparkline>
              <xm:f>CB_Lcr!$QOG121:$QOG121</xm:f>
              <xm:sqref>QOG121</xm:sqref>
            </x14:sparkline>
            <x14:sparkline>
              <xm:f>CB_Lcr!$QOH121:$QOH121</xm:f>
              <xm:sqref>QOH121</xm:sqref>
            </x14:sparkline>
            <x14:sparkline>
              <xm:f>CB_Lcr!$QOI121:$QOI121</xm:f>
              <xm:sqref>QOI121</xm:sqref>
            </x14:sparkline>
            <x14:sparkline>
              <xm:f>CB_Lcr!$QOJ121:$QOJ121</xm:f>
              <xm:sqref>QOJ121</xm:sqref>
            </x14:sparkline>
            <x14:sparkline>
              <xm:f>CB_Lcr!$QOK121:$QOK121</xm:f>
              <xm:sqref>QOK121</xm:sqref>
            </x14:sparkline>
            <x14:sparkline>
              <xm:f>CB_Lcr!$QOL121:$QOL121</xm:f>
              <xm:sqref>QOL121</xm:sqref>
            </x14:sparkline>
            <x14:sparkline>
              <xm:f>CB_Lcr!$QOM121:$QOM121</xm:f>
              <xm:sqref>QOM121</xm:sqref>
            </x14:sparkline>
            <x14:sparkline>
              <xm:f>CB_Lcr!$QON121:$QON121</xm:f>
              <xm:sqref>QON121</xm:sqref>
            </x14:sparkline>
            <x14:sparkline>
              <xm:f>CB_Lcr!$QOO121:$QOO121</xm:f>
              <xm:sqref>QOO121</xm:sqref>
            </x14:sparkline>
            <x14:sparkline>
              <xm:f>CB_Lcr!$QOP121:$QOP121</xm:f>
              <xm:sqref>QOP121</xm:sqref>
            </x14:sparkline>
            <x14:sparkline>
              <xm:f>CB_Lcr!$QOQ121:$QOQ121</xm:f>
              <xm:sqref>QOQ121</xm:sqref>
            </x14:sparkline>
            <x14:sparkline>
              <xm:f>CB_Lcr!$QOR121:$QOR121</xm:f>
              <xm:sqref>QOR121</xm:sqref>
            </x14:sparkline>
            <x14:sparkline>
              <xm:f>CB_Lcr!$QOS121:$QOS121</xm:f>
              <xm:sqref>QOS121</xm:sqref>
            </x14:sparkline>
            <x14:sparkline>
              <xm:f>CB_Lcr!$QOT121:$QOT121</xm:f>
              <xm:sqref>QOT121</xm:sqref>
            </x14:sparkline>
            <x14:sparkline>
              <xm:f>CB_Lcr!$QOU121:$QOU121</xm:f>
              <xm:sqref>QOU121</xm:sqref>
            </x14:sparkline>
            <x14:sparkline>
              <xm:f>CB_Lcr!$QOV121:$QOV121</xm:f>
              <xm:sqref>QOV121</xm:sqref>
            </x14:sparkline>
            <x14:sparkline>
              <xm:f>CB_Lcr!$QOW121:$QOW121</xm:f>
              <xm:sqref>QOW121</xm:sqref>
            </x14:sparkline>
            <x14:sparkline>
              <xm:f>CB_Lcr!$QOX121:$QOX121</xm:f>
              <xm:sqref>QOX121</xm:sqref>
            </x14:sparkline>
            <x14:sparkline>
              <xm:f>CB_Lcr!$QOY121:$QOY121</xm:f>
              <xm:sqref>QOY121</xm:sqref>
            </x14:sparkline>
            <x14:sparkline>
              <xm:f>CB_Lcr!$QOZ121:$QOZ121</xm:f>
              <xm:sqref>QOZ121</xm:sqref>
            </x14:sparkline>
            <x14:sparkline>
              <xm:f>CB_Lcr!$QPA121:$QPA121</xm:f>
              <xm:sqref>QPA121</xm:sqref>
            </x14:sparkline>
            <x14:sparkline>
              <xm:f>CB_Lcr!$QPB121:$QPB121</xm:f>
              <xm:sqref>QPB121</xm:sqref>
            </x14:sparkline>
            <x14:sparkline>
              <xm:f>CB_Lcr!$QPC121:$QPC121</xm:f>
              <xm:sqref>QPC121</xm:sqref>
            </x14:sparkline>
            <x14:sparkline>
              <xm:f>CB_Lcr!$QPD121:$QPD121</xm:f>
              <xm:sqref>QPD121</xm:sqref>
            </x14:sparkline>
            <x14:sparkline>
              <xm:f>CB_Lcr!$QPE121:$QPE121</xm:f>
              <xm:sqref>QPE121</xm:sqref>
            </x14:sparkline>
            <x14:sparkline>
              <xm:f>CB_Lcr!$QPF121:$QPF121</xm:f>
              <xm:sqref>QPF121</xm:sqref>
            </x14:sparkline>
            <x14:sparkline>
              <xm:f>CB_Lcr!$QPG121:$QPG121</xm:f>
              <xm:sqref>QPG121</xm:sqref>
            </x14:sparkline>
            <x14:sparkline>
              <xm:f>CB_Lcr!$QPH121:$QPH121</xm:f>
              <xm:sqref>QPH121</xm:sqref>
            </x14:sparkline>
            <x14:sparkline>
              <xm:f>CB_Lcr!$QPI121:$QPI121</xm:f>
              <xm:sqref>QPI121</xm:sqref>
            </x14:sparkline>
            <x14:sparkline>
              <xm:f>CB_Lcr!$QPJ121:$QPJ121</xm:f>
              <xm:sqref>QPJ121</xm:sqref>
            </x14:sparkline>
            <x14:sparkline>
              <xm:f>CB_Lcr!$QPK121:$QPK121</xm:f>
              <xm:sqref>QPK121</xm:sqref>
            </x14:sparkline>
            <x14:sparkline>
              <xm:f>CB_Lcr!$QPL121:$QPL121</xm:f>
              <xm:sqref>QPL121</xm:sqref>
            </x14:sparkline>
            <x14:sparkline>
              <xm:f>CB_Lcr!$QPM121:$QPM121</xm:f>
              <xm:sqref>QPM121</xm:sqref>
            </x14:sparkline>
            <x14:sparkline>
              <xm:f>CB_Lcr!$QPN121:$QPN121</xm:f>
              <xm:sqref>QPN121</xm:sqref>
            </x14:sparkline>
            <x14:sparkline>
              <xm:f>CB_Lcr!$QPO121:$QPO121</xm:f>
              <xm:sqref>QPO121</xm:sqref>
            </x14:sparkline>
            <x14:sparkline>
              <xm:f>CB_Lcr!$QPP121:$QPP121</xm:f>
              <xm:sqref>QPP121</xm:sqref>
            </x14:sparkline>
            <x14:sparkline>
              <xm:f>CB_Lcr!$QPQ121:$QPQ121</xm:f>
              <xm:sqref>QPQ121</xm:sqref>
            </x14:sparkline>
            <x14:sparkline>
              <xm:f>CB_Lcr!$QPR121:$QPR121</xm:f>
              <xm:sqref>QPR121</xm:sqref>
            </x14:sparkline>
            <x14:sparkline>
              <xm:f>CB_Lcr!$QPS121:$QPS121</xm:f>
              <xm:sqref>QPS121</xm:sqref>
            </x14:sparkline>
            <x14:sparkline>
              <xm:f>CB_Lcr!$QPT121:$QPT121</xm:f>
              <xm:sqref>QPT121</xm:sqref>
            </x14:sparkline>
            <x14:sparkline>
              <xm:f>CB_Lcr!$QPU121:$QPU121</xm:f>
              <xm:sqref>QPU121</xm:sqref>
            </x14:sparkline>
            <x14:sparkline>
              <xm:f>CB_Lcr!$QPV121:$QPV121</xm:f>
              <xm:sqref>QPV121</xm:sqref>
            </x14:sparkline>
            <x14:sparkline>
              <xm:f>CB_Lcr!$QPW121:$QPW121</xm:f>
              <xm:sqref>QPW121</xm:sqref>
            </x14:sparkline>
            <x14:sparkline>
              <xm:f>CB_Lcr!$QPX121:$QPX121</xm:f>
              <xm:sqref>QPX121</xm:sqref>
            </x14:sparkline>
            <x14:sparkline>
              <xm:f>CB_Lcr!$QPY121:$QPY121</xm:f>
              <xm:sqref>QPY121</xm:sqref>
            </x14:sparkline>
            <x14:sparkline>
              <xm:f>CB_Lcr!$QPZ121:$QPZ121</xm:f>
              <xm:sqref>QPZ121</xm:sqref>
            </x14:sparkline>
            <x14:sparkline>
              <xm:f>CB_Lcr!$QQA121:$QQA121</xm:f>
              <xm:sqref>QQA121</xm:sqref>
            </x14:sparkline>
            <x14:sparkline>
              <xm:f>CB_Lcr!$QQB121:$QQB121</xm:f>
              <xm:sqref>QQB121</xm:sqref>
            </x14:sparkline>
            <x14:sparkline>
              <xm:f>CB_Lcr!$QQC121:$QQC121</xm:f>
              <xm:sqref>QQC121</xm:sqref>
            </x14:sparkline>
            <x14:sparkline>
              <xm:f>CB_Lcr!$QQD121:$QQD121</xm:f>
              <xm:sqref>QQD121</xm:sqref>
            </x14:sparkline>
            <x14:sparkline>
              <xm:f>CB_Lcr!$QQE121:$QQE121</xm:f>
              <xm:sqref>QQE121</xm:sqref>
            </x14:sparkline>
            <x14:sparkline>
              <xm:f>CB_Lcr!$QQF121:$QQF121</xm:f>
              <xm:sqref>QQF121</xm:sqref>
            </x14:sparkline>
            <x14:sparkline>
              <xm:f>CB_Lcr!$QQG121:$QQG121</xm:f>
              <xm:sqref>QQG121</xm:sqref>
            </x14:sparkline>
            <x14:sparkline>
              <xm:f>CB_Lcr!$QQH121:$QQH121</xm:f>
              <xm:sqref>QQH121</xm:sqref>
            </x14:sparkline>
            <x14:sparkline>
              <xm:f>CB_Lcr!$QQI121:$QQI121</xm:f>
              <xm:sqref>QQI121</xm:sqref>
            </x14:sparkline>
            <x14:sparkline>
              <xm:f>CB_Lcr!$QQJ121:$QQJ121</xm:f>
              <xm:sqref>QQJ121</xm:sqref>
            </x14:sparkline>
            <x14:sparkline>
              <xm:f>CB_Lcr!$QQK121:$QQK121</xm:f>
              <xm:sqref>QQK121</xm:sqref>
            </x14:sparkline>
            <x14:sparkline>
              <xm:f>CB_Lcr!$QQL121:$QQL121</xm:f>
              <xm:sqref>QQL121</xm:sqref>
            </x14:sparkline>
            <x14:sparkline>
              <xm:f>CB_Lcr!$QQM121:$QQM121</xm:f>
              <xm:sqref>QQM121</xm:sqref>
            </x14:sparkline>
            <x14:sparkline>
              <xm:f>CB_Lcr!$QQN121:$QQN121</xm:f>
              <xm:sqref>QQN121</xm:sqref>
            </x14:sparkline>
            <x14:sparkline>
              <xm:f>CB_Lcr!$QQO121:$QQO121</xm:f>
              <xm:sqref>QQO121</xm:sqref>
            </x14:sparkline>
            <x14:sparkline>
              <xm:f>CB_Lcr!$QQP121:$QQP121</xm:f>
              <xm:sqref>QQP121</xm:sqref>
            </x14:sparkline>
            <x14:sparkline>
              <xm:f>CB_Lcr!$QQQ121:$QQQ121</xm:f>
              <xm:sqref>QQQ121</xm:sqref>
            </x14:sparkline>
            <x14:sparkline>
              <xm:f>CB_Lcr!$QQR121:$QQR121</xm:f>
              <xm:sqref>QQR121</xm:sqref>
            </x14:sparkline>
            <x14:sparkline>
              <xm:f>CB_Lcr!$QQS121:$QQS121</xm:f>
              <xm:sqref>QQS121</xm:sqref>
            </x14:sparkline>
            <x14:sparkline>
              <xm:f>CB_Lcr!$QQT121:$QQT121</xm:f>
              <xm:sqref>QQT121</xm:sqref>
            </x14:sparkline>
            <x14:sparkline>
              <xm:f>CB_Lcr!$QQU121:$QQU121</xm:f>
              <xm:sqref>QQU121</xm:sqref>
            </x14:sparkline>
            <x14:sparkline>
              <xm:f>CB_Lcr!$QQV121:$QQV121</xm:f>
              <xm:sqref>QQV121</xm:sqref>
            </x14:sparkline>
            <x14:sparkline>
              <xm:f>CB_Lcr!$QQW121:$QQW121</xm:f>
              <xm:sqref>QQW121</xm:sqref>
            </x14:sparkline>
            <x14:sparkline>
              <xm:f>CB_Lcr!$QQX121:$QQX121</xm:f>
              <xm:sqref>QQX121</xm:sqref>
            </x14:sparkline>
            <x14:sparkline>
              <xm:f>CB_Lcr!$QQY121:$QQY121</xm:f>
              <xm:sqref>QQY121</xm:sqref>
            </x14:sparkline>
            <x14:sparkline>
              <xm:f>CB_Lcr!$QQZ121:$QQZ121</xm:f>
              <xm:sqref>QQZ121</xm:sqref>
            </x14:sparkline>
            <x14:sparkline>
              <xm:f>CB_Lcr!$QRA121:$QRA121</xm:f>
              <xm:sqref>QRA121</xm:sqref>
            </x14:sparkline>
            <x14:sparkline>
              <xm:f>CB_Lcr!$QRB121:$QRB121</xm:f>
              <xm:sqref>QRB121</xm:sqref>
            </x14:sparkline>
            <x14:sparkline>
              <xm:f>CB_Lcr!$QRC121:$QRC121</xm:f>
              <xm:sqref>QRC121</xm:sqref>
            </x14:sparkline>
            <x14:sparkline>
              <xm:f>CB_Lcr!$QRD121:$QRD121</xm:f>
              <xm:sqref>QRD121</xm:sqref>
            </x14:sparkline>
            <x14:sparkline>
              <xm:f>CB_Lcr!$QRE121:$QRE121</xm:f>
              <xm:sqref>QRE121</xm:sqref>
            </x14:sparkline>
            <x14:sparkline>
              <xm:f>CB_Lcr!$QRF121:$QRF121</xm:f>
              <xm:sqref>QRF121</xm:sqref>
            </x14:sparkline>
            <x14:sparkline>
              <xm:f>CB_Lcr!$QRG121:$QRG121</xm:f>
              <xm:sqref>QRG121</xm:sqref>
            </x14:sparkline>
            <x14:sparkline>
              <xm:f>CB_Lcr!$QRH121:$QRH121</xm:f>
              <xm:sqref>QRH121</xm:sqref>
            </x14:sparkline>
            <x14:sparkline>
              <xm:f>CB_Lcr!$QRI121:$QRI121</xm:f>
              <xm:sqref>QRI121</xm:sqref>
            </x14:sparkline>
            <x14:sparkline>
              <xm:f>CB_Lcr!$QRJ121:$QRJ121</xm:f>
              <xm:sqref>QRJ121</xm:sqref>
            </x14:sparkline>
            <x14:sparkline>
              <xm:f>CB_Lcr!$QRK121:$QRK121</xm:f>
              <xm:sqref>QRK121</xm:sqref>
            </x14:sparkline>
            <x14:sparkline>
              <xm:f>CB_Lcr!$QRL121:$QRL121</xm:f>
              <xm:sqref>QRL121</xm:sqref>
            </x14:sparkline>
            <x14:sparkline>
              <xm:f>CB_Lcr!$QRM121:$QRM121</xm:f>
              <xm:sqref>QRM121</xm:sqref>
            </x14:sparkline>
            <x14:sparkline>
              <xm:f>CB_Lcr!$QRN121:$QRN121</xm:f>
              <xm:sqref>QRN121</xm:sqref>
            </x14:sparkline>
            <x14:sparkline>
              <xm:f>CB_Lcr!$QRO121:$QRO121</xm:f>
              <xm:sqref>QRO121</xm:sqref>
            </x14:sparkline>
            <x14:sparkline>
              <xm:f>CB_Lcr!$QRP121:$QRP121</xm:f>
              <xm:sqref>QRP121</xm:sqref>
            </x14:sparkline>
            <x14:sparkline>
              <xm:f>CB_Lcr!$QRQ121:$QRQ121</xm:f>
              <xm:sqref>QRQ121</xm:sqref>
            </x14:sparkline>
            <x14:sparkline>
              <xm:f>CB_Lcr!$QRR121:$QRR121</xm:f>
              <xm:sqref>QRR121</xm:sqref>
            </x14:sparkline>
            <x14:sparkline>
              <xm:f>CB_Lcr!$QRS121:$QRS121</xm:f>
              <xm:sqref>QRS121</xm:sqref>
            </x14:sparkline>
            <x14:sparkline>
              <xm:f>CB_Lcr!$QRT121:$QRT121</xm:f>
              <xm:sqref>QRT121</xm:sqref>
            </x14:sparkline>
            <x14:sparkline>
              <xm:f>CB_Lcr!$QRU121:$QRU121</xm:f>
              <xm:sqref>QRU121</xm:sqref>
            </x14:sparkline>
            <x14:sparkline>
              <xm:f>CB_Lcr!$QRV121:$QRV121</xm:f>
              <xm:sqref>QRV121</xm:sqref>
            </x14:sparkline>
            <x14:sparkline>
              <xm:f>CB_Lcr!$QRW121:$QRW121</xm:f>
              <xm:sqref>QRW121</xm:sqref>
            </x14:sparkline>
            <x14:sparkline>
              <xm:f>CB_Lcr!$QRX121:$QRX121</xm:f>
              <xm:sqref>QRX121</xm:sqref>
            </x14:sparkline>
            <x14:sparkline>
              <xm:f>CB_Lcr!$QRY121:$QRY121</xm:f>
              <xm:sqref>QRY121</xm:sqref>
            </x14:sparkline>
            <x14:sparkline>
              <xm:f>CB_Lcr!$QRZ121:$QRZ121</xm:f>
              <xm:sqref>QRZ121</xm:sqref>
            </x14:sparkline>
            <x14:sparkline>
              <xm:f>CB_Lcr!$QSA121:$QSA121</xm:f>
              <xm:sqref>QSA121</xm:sqref>
            </x14:sparkline>
            <x14:sparkline>
              <xm:f>CB_Lcr!$QSB121:$QSB121</xm:f>
              <xm:sqref>QSB121</xm:sqref>
            </x14:sparkline>
            <x14:sparkline>
              <xm:f>CB_Lcr!$QSC121:$QSC121</xm:f>
              <xm:sqref>QSC121</xm:sqref>
            </x14:sparkline>
            <x14:sparkline>
              <xm:f>CB_Lcr!$QSD121:$QSD121</xm:f>
              <xm:sqref>QSD121</xm:sqref>
            </x14:sparkline>
            <x14:sparkline>
              <xm:f>CB_Lcr!$QSE121:$QSE121</xm:f>
              <xm:sqref>QSE121</xm:sqref>
            </x14:sparkline>
            <x14:sparkline>
              <xm:f>CB_Lcr!$QSF121:$QSF121</xm:f>
              <xm:sqref>QSF121</xm:sqref>
            </x14:sparkline>
            <x14:sparkline>
              <xm:f>CB_Lcr!$QSG121:$QSG121</xm:f>
              <xm:sqref>QSG121</xm:sqref>
            </x14:sparkline>
            <x14:sparkline>
              <xm:f>CB_Lcr!$QSH121:$QSH121</xm:f>
              <xm:sqref>QSH121</xm:sqref>
            </x14:sparkline>
            <x14:sparkline>
              <xm:f>CB_Lcr!$QSI121:$QSI121</xm:f>
              <xm:sqref>QSI121</xm:sqref>
            </x14:sparkline>
            <x14:sparkline>
              <xm:f>CB_Lcr!$QSJ121:$QSJ121</xm:f>
              <xm:sqref>QSJ121</xm:sqref>
            </x14:sparkline>
            <x14:sparkline>
              <xm:f>CB_Lcr!$QSK121:$QSK121</xm:f>
              <xm:sqref>QSK121</xm:sqref>
            </x14:sparkline>
            <x14:sparkline>
              <xm:f>CB_Lcr!$QSL121:$QSL121</xm:f>
              <xm:sqref>QSL121</xm:sqref>
            </x14:sparkline>
            <x14:sparkline>
              <xm:f>CB_Lcr!$QSM121:$QSM121</xm:f>
              <xm:sqref>QSM121</xm:sqref>
            </x14:sparkline>
            <x14:sparkline>
              <xm:f>CB_Lcr!$QSN121:$QSN121</xm:f>
              <xm:sqref>QSN121</xm:sqref>
            </x14:sparkline>
            <x14:sparkline>
              <xm:f>CB_Lcr!$QSO121:$QSO121</xm:f>
              <xm:sqref>QSO121</xm:sqref>
            </x14:sparkline>
            <x14:sparkline>
              <xm:f>CB_Lcr!$QSP121:$QSP121</xm:f>
              <xm:sqref>QSP121</xm:sqref>
            </x14:sparkline>
            <x14:sparkline>
              <xm:f>CB_Lcr!$QSQ121:$QSQ121</xm:f>
              <xm:sqref>QSQ121</xm:sqref>
            </x14:sparkline>
            <x14:sparkline>
              <xm:f>CB_Lcr!$QSR121:$QSR121</xm:f>
              <xm:sqref>QSR121</xm:sqref>
            </x14:sparkline>
            <x14:sparkline>
              <xm:f>CB_Lcr!$QSS121:$QSS121</xm:f>
              <xm:sqref>QSS121</xm:sqref>
            </x14:sparkline>
            <x14:sparkline>
              <xm:f>CB_Lcr!$QST121:$QST121</xm:f>
              <xm:sqref>QST121</xm:sqref>
            </x14:sparkline>
            <x14:sparkline>
              <xm:f>CB_Lcr!$QSU121:$QSU121</xm:f>
              <xm:sqref>QSU121</xm:sqref>
            </x14:sparkline>
            <x14:sparkline>
              <xm:f>CB_Lcr!$QSV121:$QSV121</xm:f>
              <xm:sqref>QSV121</xm:sqref>
            </x14:sparkline>
            <x14:sparkline>
              <xm:f>CB_Lcr!$QSW121:$QSW121</xm:f>
              <xm:sqref>QSW121</xm:sqref>
            </x14:sparkline>
            <x14:sparkline>
              <xm:f>CB_Lcr!$QSX121:$QSX121</xm:f>
              <xm:sqref>QSX121</xm:sqref>
            </x14:sparkline>
            <x14:sparkline>
              <xm:f>CB_Lcr!$QSY121:$QSY121</xm:f>
              <xm:sqref>QSY121</xm:sqref>
            </x14:sparkline>
            <x14:sparkline>
              <xm:f>CB_Lcr!$QSZ121:$QSZ121</xm:f>
              <xm:sqref>QSZ121</xm:sqref>
            </x14:sparkline>
            <x14:sparkline>
              <xm:f>CB_Lcr!$QTA121:$QTA121</xm:f>
              <xm:sqref>QTA121</xm:sqref>
            </x14:sparkline>
            <x14:sparkline>
              <xm:f>CB_Lcr!$QTB121:$QTB121</xm:f>
              <xm:sqref>QTB121</xm:sqref>
            </x14:sparkline>
            <x14:sparkline>
              <xm:f>CB_Lcr!$QTC121:$QTC121</xm:f>
              <xm:sqref>QTC121</xm:sqref>
            </x14:sparkline>
            <x14:sparkline>
              <xm:f>CB_Lcr!$QTD121:$QTD121</xm:f>
              <xm:sqref>QTD121</xm:sqref>
            </x14:sparkline>
            <x14:sparkline>
              <xm:f>CB_Lcr!$QTE121:$QTE121</xm:f>
              <xm:sqref>QTE121</xm:sqref>
            </x14:sparkline>
            <x14:sparkline>
              <xm:f>CB_Lcr!$QTF121:$QTF121</xm:f>
              <xm:sqref>QTF121</xm:sqref>
            </x14:sparkline>
            <x14:sparkline>
              <xm:f>CB_Lcr!$QTG121:$QTG121</xm:f>
              <xm:sqref>QTG121</xm:sqref>
            </x14:sparkline>
            <x14:sparkline>
              <xm:f>CB_Lcr!$QTH121:$QTH121</xm:f>
              <xm:sqref>QTH121</xm:sqref>
            </x14:sparkline>
            <x14:sparkline>
              <xm:f>CB_Lcr!$QTI121:$QTI121</xm:f>
              <xm:sqref>QTI121</xm:sqref>
            </x14:sparkline>
            <x14:sparkline>
              <xm:f>CB_Lcr!$QTJ121:$QTJ121</xm:f>
              <xm:sqref>QTJ121</xm:sqref>
            </x14:sparkline>
            <x14:sparkline>
              <xm:f>CB_Lcr!$QTK121:$QTK121</xm:f>
              <xm:sqref>QTK121</xm:sqref>
            </x14:sparkline>
            <x14:sparkline>
              <xm:f>CB_Lcr!$QTL121:$QTL121</xm:f>
              <xm:sqref>QTL121</xm:sqref>
            </x14:sparkline>
            <x14:sparkline>
              <xm:f>CB_Lcr!$QTM121:$QTM121</xm:f>
              <xm:sqref>QTM121</xm:sqref>
            </x14:sparkline>
            <x14:sparkline>
              <xm:f>CB_Lcr!$QTN121:$QTN121</xm:f>
              <xm:sqref>QTN121</xm:sqref>
            </x14:sparkline>
            <x14:sparkline>
              <xm:f>CB_Lcr!$QTO121:$QTO121</xm:f>
              <xm:sqref>QTO121</xm:sqref>
            </x14:sparkline>
            <x14:sparkline>
              <xm:f>CB_Lcr!$QTP121:$QTP121</xm:f>
              <xm:sqref>QTP121</xm:sqref>
            </x14:sparkline>
            <x14:sparkline>
              <xm:f>CB_Lcr!$QTQ121:$QTQ121</xm:f>
              <xm:sqref>QTQ121</xm:sqref>
            </x14:sparkline>
            <x14:sparkline>
              <xm:f>CB_Lcr!$QTR121:$QTR121</xm:f>
              <xm:sqref>QTR121</xm:sqref>
            </x14:sparkline>
            <x14:sparkline>
              <xm:f>CB_Lcr!$QTS121:$QTS121</xm:f>
              <xm:sqref>QTS121</xm:sqref>
            </x14:sparkline>
            <x14:sparkline>
              <xm:f>CB_Lcr!$QTT121:$QTT121</xm:f>
              <xm:sqref>QTT121</xm:sqref>
            </x14:sparkline>
            <x14:sparkline>
              <xm:f>CB_Lcr!$QTU121:$QTU121</xm:f>
              <xm:sqref>QTU121</xm:sqref>
            </x14:sparkline>
            <x14:sparkline>
              <xm:f>CB_Lcr!$QTV121:$QTV121</xm:f>
              <xm:sqref>QTV121</xm:sqref>
            </x14:sparkline>
            <x14:sparkline>
              <xm:f>CB_Lcr!$QTW121:$QTW121</xm:f>
              <xm:sqref>QTW121</xm:sqref>
            </x14:sparkline>
            <x14:sparkline>
              <xm:f>CB_Lcr!$QTX121:$QTX121</xm:f>
              <xm:sqref>QTX121</xm:sqref>
            </x14:sparkline>
            <x14:sparkline>
              <xm:f>CB_Lcr!$QTY121:$QTY121</xm:f>
              <xm:sqref>QTY121</xm:sqref>
            </x14:sparkline>
            <x14:sparkline>
              <xm:f>CB_Lcr!$QTZ121:$QTZ121</xm:f>
              <xm:sqref>QTZ121</xm:sqref>
            </x14:sparkline>
            <x14:sparkline>
              <xm:f>CB_Lcr!$QUA121:$QUA121</xm:f>
              <xm:sqref>QUA121</xm:sqref>
            </x14:sparkline>
            <x14:sparkline>
              <xm:f>CB_Lcr!$QUB121:$QUB121</xm:f>
              <xm:sqref>QUB121</xm:sqref>
            </x14:sparkline>
            <x14:sparkline>
              <xm:f>CB_Lcr!$QUC121:$QUC121</xm:f>
              <xm:sqref>QUC121</xm:sqref>
            </x14:sparkline>
            <x14:sparkline>
              <xm:f>CB_Lcr!$QUD121:$QUD121</xm:f>
              <xm:sqref>QUD121</xm:sqref>
            </x14:sparkline>
            <x14:sparkline>
              <xm:f>CB_Lcr!$QUE121:$QUE121</xm:f>
              <xm:sqref>QUE121</xm:sqref>
            </x14:sparkline>
            <x14:sparkline>
              <xm:f>CB_Lcr!$QUF121:$QUF121</xm:f>
              <xm:sqref>QUF121</xm:sqref>
            </x14:sparkline>
            <x14:sparkline>
              <xm:f>CB_Lcr!$QUG121:$QUG121</xm:f>
              <xm:sqref>QUG121</xm:sqref>
            </x14:sparkline>
            <x14:sparkline>
              <xm:f>CB_Lcr!$QUH121:$QUH121</xm:f>
              <xm:sqref>QUH121</xm:sqref>
            </x14:sparkline>
            <x14:sparkline>
              <xm:f>CB_Lcr!$QUI121:$QUI121</xm:f>
              <xm:sqref>QUI121</xm:sqref>
            </x14:sparkline>
            <x14:sparkline>
              <xm:f>CB_Lcr!$QUJ121:$QUJ121</xm:f>
              <xm:sqref>QUJ121</xm:sqref>
            </x14:sparkline>
            <x14:sparkline>
              <xm:f>CB_Lcr!$QUK121:$QUK121</xm:f>
              <xm:sqref>QUK121</xm:sqref>
            </x14:sparkline>
            <x14:sparkline>
              <xm:f>CB_Lcr!$QUL121:$QUL121</xm:f>
              <xm:sqref>QUL121</xm:sqref>
            </x14:sparkline>
            <x14:sparkline>
              <xm:f>CB_Lcr!$QUM121:$QUM121</xm:f>
              <xm:sqref>QUM121</xm:sqref>
            </x14:sparkline>
            <x14:sparkline>
              <xm:f>CB_Lcr!$QUN121:$QUN121</xm:f>
              <xm:sqref>QUN121</xm:sqref>
            </x14:sparkline>
            <x14:sparkline>
              <xm:f>CB_Lcr!$QUO121:$QUO121</xm:f>
              <xm:sqref>QUO121</xm:sqref>
            </x14:sparkline>
            <x14:sparkline>
              <xm:f>CB_Lcr!$QUP121:$QUP121</xm:f>
              <xm:sqref>QUP121</xm:sqref>
            </x14:sparkline>
            <x14:sparkline>
              <xm:f>CB_Lcr!$QUQ121:$QUQ121</xm:f>
              <xm:sqref>QUQ121</xm:sqref>
            </x14:sparkline>
            <x14:sparkline>
              <xm:f>CB_Lcr!$QUR121:$QUR121</xm:f>
              <xm:sqref>QUR121</xm:sqref>
            </x14:sparkline>
            <x14:sparkline>
              <xm:f>CB_Lcr!$QUS121:$QUS121</xm:f>
              <xm:sqref>QUS121</xm:sqref>
            </x14:sparkline>
            <x14:sparkline>
              <xm:f>CB_Lcr!$QUT121:$QUT121</xm:f>
              <xm:sqref>QUT121</xm:sqref>
            </x14:sparkline>
            <x14:sparkline>
              <xm:f>CB_Lcr!$QUU121:$QUU121</xm:f>
              <xm:sqref>QUU121</xm:sqref>
            </x14:sparkline>
            <x14:sparkline>
              <xm:f>CB_Lcr!$QUV121:$QUV121</xm:f>
              <xm:sqref>QUV121</xm:sqref>
            </x14:sparkline>
            <x14:sparkline>
              <xm:f>CB_Lcr!$QUW121:$QUW121</xm:f>
              <xm:sqref>QUW121</xm:sqref>
            </x14:sparkline>
            <x14:sparkline>
              <xm:f>CB_Lcr!$QUX121:$QUX121</xm:f>
              <xm:sqref>QUX121</xm:sqref>
            </x14:sparkline>
            <x14:sparkline>
              <xm:f>CB_Lcr!$QUY121:$QUY121</xm:f>
              <xm:sqref>QUY121</xm:sqref>
            </x14:sparkline>
            <x14:sparkline>
              <xm:f>CB_Lcr!$QUZ121:$QUZ121</xm:f>
              <xm:sqref>QUZ121</xm:sqref>
            </x14:sparkline>
            <x14:sparkline>
              <xm:f>CB_Lcr!$QVA121:$QVA121</xm:f>
              <xm:sqref>QVA121</xm:sqref>
            </x14:sparkline>
            <x14:sparkline>
              <xm:f>CB_Lcr!$QVB121:$QVB121</xm:f>
              <xm:sqref>QVB121</xm:sqref>
            </x14:sparkline>
            <x14:sparkline>
              <xm:f>CB_Lcr!$QVC121:$QVC121</xm:f>
              <xm:sqref>QVC121</xm:sqref>
            </x14:sparkline>
            <x14:sparkline>
              <xm:f>CB_Lcr!$QVD121:$QVD121</xm:f>
              <xm:sqref>QVD121</xm:sqref>
            </x14:sparkline>
            <x14:sparkline>
              <xm:f>CB_Lcr!$QVE121:$QVE121</xm:f>
              <xm:sqref>QVE121</xm:sqref>
            </x14:sparkline>
            <x14:sparkline>
              <xm:f>CB_Lcr!$QVF121:$QVF121</xm:f>
              <xm:sqref>QVF121</xm:sqref>
            </x14:sparkline>
            <x14:sparkline>
              <xm:f>CB_Lcr!$QVG121:$QVG121</xm:f>
              <xm:sqref>QVG121</xm:sqref>
            </x14:sparkline>
            <x14:sparkline>
              <xm:f>CB_Lcr!$QVH121:$QVH121</xm:f>
              <xm:sqref>QVH121</xm:sqref>
            </x14:sparkline>
            <x14:sparkline>
              <xm:f>CB_Lcr!$QVI121:$QVI121</xm:f>
              <xm:sqref>QVI121</xm:sqref>
            </x14:sparkline>
            <x14:sparkline>
              <xm:f>CB_Lcr!$QVJ121:$QVJ121</xm:f>
              <xm:sqref>QVJ121</xm:sqref>
            </x14:sparkline>
            <x14:sparkline>
              <xm:f>CB_Lcr!$QVK121:$QVK121</xm:f>
              <xm:sqref>QVK121</xm:sqref>
            </x14:sparkline>
            <x14:sparkline>
              <xm:f>CB_Lcr!$QVL121:$QVL121</xm:f>
              <xm:sqref>QVL121</xm:sqref>
            </x14:sparkline>
            <x14:sparkline>
              <xm:f>CB_Lcr!$QVM121:$QVM121</xm:f>
              <xm:sqref>QVM121</xm:sqref>
            </x14:sparkline>
            <x14:sparkline>
              <xm:f>CB_Lcr!$QVN121:$QVN121</xm:f>
              <xm:sqref>QVN121</xm:sqref>
            </x14:sparkline>
            <x14:sparkline>
              <xm:f>CB_Lcr!$QVO121:$QVO121</xm:f>
              <xm:sqref>QVO121</xm:sqref>
            </x14:sparkline>
            <x14:sparkline>
              <xm:f>CB_Lcr!$QVP121:$QVP121</xm:f>
              <xm:sqref>QVP121</xm:sqref>
            </x14:sparkline>
            <x14:sparkline>
              <xm:f>CB_Lcr!$QVQ121:$QVQ121</xm:f>
              <xm:sqref>QVQ121</xm:sqref>
            </x14:sparkline>
            <x14:sparkline>
              <xm:f>CB_Lcr!$QVR121:$QVR121</xm:f>
              <xm:sqref>QVR121</xm:sqref>
            </x14:sparkline>
            <x14:sparkline>
              <xm:f>CB_Lcr!$QVS121:$QVS121</xm:f>
              <xm:sqref>QVS121</xm:sqref>
            </x14:sparkline>
            <x14:sparkline>
              <xm:f>CB_Lcr!$QVT121:$QVT121</xm:f>
              <xm:sqref>QVT121</xm:sqref>
            </x14:sparkline>
            <x14:sparkline>
              <xm:f>CB_Lcr!$QVU121:$QVU121</xm:f>
              <xm:sqref>QVU121</xm:sqref>
            </x14:sparkline>
            <x14:sparkline>
              <xm:f>CB_Lcr!$QVV121:$QVV121</xm:f>
              <xm:sqref>QVV121</xm:sqref>
            </x14:sparkline>
            <x14:sparkline>
              <xm:f>CB_Lcr!$QVW121:$QVW121</xm:f>
              <xm:sqref>QVW121</xm:sqref>
            </x14:sparkline>
            <x14:sparkline>
              <xm:f>CB_Lcr!$QVX121:$QVX121</xm:f>
              <xm:sqref>QVX121</xm:sqref>
            </x14:sparkline>
            <x14:sparkline>
              <xm:f>CB_Lcr!$QVY121:$QVY121</xm:f>
              <xm:sqref>QVY121</xm:sqref>
            </x14:sparkline>
            <x14:sparkline>
              <xm:f>CB_Lcr!$QVZ121:$QVZ121</xm:f>
              <xm:sqref>QVZ121</xm:sqref>
            </x14:sparkline>
            <x14:sparkline>
              <xm:f>CB_Lcr!$QWA121:$QWA121</xm:f>
              <xm:sqref>QWA121</xm:sqref>
            </x14:sparkline>
            <x14:sparkline>
              <xm:f>CB_Lcr!$QWB121:$QWB121</xm:f>
              <xm:sqref>QWB121</xm:sqref>
            </x14:sparkline>
            <x14:sparkline>
              <xm:f>CB_Lcr!$QWC121:$QWC121</xm:f>
              <xm:sqref>QWC121</xm:sqref>
            </x14:sparkline>
            <x14:sparkline>
              <xm:f>CB_Lcr!$QWD121:$QWD121</xm:f>
              <xm:sqref>QWD121</xm:sqref>
            </x14:sparkline>
            <x14:sparkline>
              <xm:f>CB_Lcr!$QWE121:$QWE121</xm:f>
              <xm:sqref>QWE121</xm:sqref>
            </x14:sparkline>
            <x14:sparkline>
              <xm:f>CB_Lcr!$QWF121:$QWF121</xm:f>
              <xm:sqref>QWF121</xm:sqref>
            </x14:sparkline>
            <x14:sparkline>
              <xm:f>CB_Lcr!$QWG121:$QWG121</xm:f>
              <xm:sqref>QWG121</xm:sqref>
            </x14:sparkline>
            <x14:sparkline>
              <xm:f>CB_Lcr!$QWH121:$QWH121</xm:f>
              <xm:sqref>QWH121</xm:sqref>
            </x14:sparkline>
            <x14:sparkline>
              <xm:f>CB_Lcr!$QWI121:$QWI121</xm:f>
              <xm:sqref>QWI121</xm:sqref>
            </x14:sparkline>
            <x14:sparkline>
              <xm:f>CB_Lcr!$QWJ121:$QWJ121</xm:f>
              <xm:sqref>QWJ121</xm:sqref>
            </x14:sparkline>
            <x14:sparkline>
              <xm:f>CB_Lcr!$QWK121:$QWK121</xm:f>
              <xm:sqref>QWK121</xm:sqref>
            </x14:sparkline>
            <x14:sparkline>
              <xm:f>CB_Lcr!$QWL121:$QWL121</xm:f>
              <xm:sqref>QWL121</xm:sqref>
            </x14:sparkline>
            <x14:sparkline>
              <xm:f>CB_Lcr!$QWM121:$QWM121</xm:f>
              <xm:sqref>QWM121</xm:sqref>
            </x14:sparkline>
            <x14:sparkline>
              <xm:f>CB_Lcr!$QWN121:$QWN121</xm:f>
              <xm:sqref>QWN121</xm:sqref>
            </x14:sparkline>
            <x14:sparkline>
              <xm:f>CB_Lcr!$QWO121:$QWO121</xm:f>
              <xm:sqref>QWO121</xm:sqref>
            </x14:sparkline>
            <x14:sparkline>
              <xm:f>CB_Lcr!$QWP121:$QWP121</xm:f>
              <xm:sqref>QWP121</xm:sqref>
            </x14:sparkline>
            <x14:sparkline>
              <xm:f>CB_Lcr!$QWQ121:$QWQ121</xm:f>
              <xm:sqref>QWQ121</xm:sqref>
            </x14:sparkline>
            <x14:sparkline>
              <xm:f>CB_Lcr!$QWR121:$QWR121</xm:f>
              <xm:sqref>QWR121</xm:sqref>
            </x14:sparkline>
            <x14:sparkline>
              <xm:f>CB_Lcr!$QWS121:$QWS121</xm:f>
              <xm:sqref>QWS121</xm:sqref>
            </x14:sparkline>
            <x14:sparkline>
              <xm:f>CB_Lcr!$QWT121:$QWT121</xm:f>
              <xm:sqref>QWT121</xm:sqref>
            </x14:sparkline>
            <x14:sparkline>
              <xm:f>CB_Lcr!$QWU121:$QWU121</xm:f>
              <xm:sqref>QWU121</xm:sqref>
            </x14:sparkline>
            <x14:sparkline>
              <xm:f>CB_Lcr!$QWV121:$QWV121</xm:f>
              <xm:sqref>QWV121</xm:sqref>
            </x14:sparkline>
            <x14:sparkline>
              <xm:f>CB_Lcr!$QWW121:$QWW121</xm:f>
              <xm:sqref>QWW121</xm:sqref>
            </x14:sparkline>
            <x14:sparkline>
              <xm:f>CB_Lcr!$QWX121:$QWX121</xm:f>
              <xm:sqref>QWX121</xm:sqref>
            </x14:sparkline>
            <x14:sparkline>
              <xm:f>CB_Lcr!$QWY121:$QWY121</xm:f>
              <xm:sqref>QWY121</xm:sqref>
            </x14:sparkline>
            <x14:sparkline>
              <xm:f>CB_Lcr!$QWZ121:$QWZ121</xm:f>
              <xm:sqref>QWZ121</xm:sqref>
            </x14:sparkline>
            <x14:sparkline>
              <xm:f>CB_Lcr!$QXA121:$QXA121</xm:f>
              <xm:sqref>QXA121</xm:sqref>
            </x14:sparkline>
            <x14:sparkline>
              <xm:f>CB_Lcr!$QXB121:$QXB121</xm:f>
              <xm:sqref>QXB121</xm:sqref>
            </x14:sparkline>
            <x14:sparkline>
              <xm:f>CB_Lcr!$QXC121:$QXC121</xm:f>
              <xm:sqref>QXC121</xm:sqref>
            </x14:sparkline>
            <x14:sparkline>
              <xm:f>CB_Lcr!$QXD121:$QXD121</xm:f>
              <xm:sqref>QXD121</xm:sqref>
            </x14:sparkline>
            <x14:sparkline>
              <xm:f>CB_Lcr!$QXE121:$QXE121</xm:f>
              <xm:sqref>QXE121</xm:sqref>
            </x14:sparkline>
            <x14:sparkline>
              <xm:f>CB_Lcr!$QXF121:$QXF121</xm:f>
              <xm:sqref>QXF121</xm:sqref>
            </x14:sparkline>
            <x14:sparkline>
              <xm:f>CB_Lcr!$QXG121:$QXG121</xm:f>
              <xm:sqref>QXG121</xm:sqref>
            </x14:sparkline>
            <x14:sparkline>
              <xm:f>CB_Lcr!$QXH121:$QXH121</xm:f>
              <xm:sqref>QXH121</xm:sqref>
            </x14:sparkline>
            <x14:sparkline>
              <xm:f>CB_Lcr!$QXI121:$QXI121</xm:f>
              <xm:sqref>QXI121</xm:sqref>
            </x14:sparkline>
            <x14:sparkline>
              <xm:f>CB_Lcr!$QXJ121:$QXJ121</xm:f>
              <xm:sqref>QXJ121</xm:sqref>
            </x14:sparkline>
            <x14:sparkline>
              <xm:f>CB_Lcr!$QXK121:$QXK121</xm:f>
              <xm:sqref>QXK121</xm:sqref>
            </x14:sparkline>
            <x14:sparkline>
              <xm:f>CB_Lcr!$QXL121:$QXL121</xm:f>
              <xm:sqref>QXL121</xm:sqref>
            </x14:sparkline>
            <x14:sparkline>
              <xm:f>CB_Lcr!$QXM121:$QXM121</xm:f>
              <xm:sqref>QXM121</xm:sqref>
            </x14:sparkline>
            <x14:sparkline>
              <xm:f>CB_Lcr!$QXN121:$QXN121</xm:f>
              <xm:sqref>QXN121</xm:sqref>
            </x14:sparkline>
            <x14:sparkline>
              <xm:f>CB_Lcr!$QXO121:$QXO121</xm:f>
              <xm:sqref>QXO121</xm:sqref>
            </x14:sparkline>
            <x14:sparkline>
              <xm:f>CB_Lcr!$QXP121:$QXP121</xm:f>
              <xm:sqref>QXP121</xm:sqref>
            </x14:sparkline>
            <x14:sparkline>
              <xm:f>CB_Lcr!$QXQ121:$QXQ121</xm:f>
              <xm:sqref>QXQ121</xm:sqref>
            </x14:sparkline>
            <x14:sparkline>
              <xm:f>CB_Lcr!$QXR121:$QXR121</xm:f>
              <xm:sqref>QXR121</xm:sqref>
            </x14:sparkline>
            <x14:sparkline>
              <xm:f>CB_Lcr!$QXS121:$QXS121</xm:f>
              <xm:sqref>QXS121</xm:sqref>
            </x14:sparkline>
            <x14:sparkline>
              <xm:f>CB_Lcr!$QXT121:$QXT121</xm:f>
              <xm:sqref>QXT121</xm:sqref>
            </x14:sparkline>
            <x14:sparkline>
              <xm:f>CB_Lcr!$QXU121:$QXU121</xm:f>
              <xm:sqref>QXU121</xm:sqref>
            </x14:sparkline>
            <x14:sparkline>
              <xm:f>CB_Lcr!$QXV121:$QXV121</xm:f>
              <xm:sqref>QXV121</xm:sqref>
            </x14:sparkline>
            <x14:sparkline>
              <xm:f>CB_Lcr!$QXW121:$QXW121</xm:f>
              <xm:sqref>QXW121</xm:sqref>
            </x14:sparkline>
            <x14:sparkline>
              <xm:f>CB_Lcr!$QXX121:$QXX121</xm:f>
              <xm:sqref>QXX121</xm:sqref>
            </x14:sparkline>
            <x14:sparkline>
              <xm:f>CB_Lcr!$QXY121:$QXY121</xm:f>
              <xm:sqref>QXY121</xm:sqref>
            </x14:sparkline>
            <x14:sparkline>
              <xm:f>CB_Lcr!$QXZ121:$QXZ121</xm:f>
              <xm:sqref>QXZ121</xm:sqref>
            </x14:sparkline>
            <x14:sparkline>
              <xm:f>CB_Lcr!$QYA121:$QYA121</xm:f>
              <xm:sqref>QYA121</xm:sqref>
            </x14:sparkline>
            <x14:sparkline>
              <xm:f>CB_Lcr!$QYB121:$QYB121</xm:f>
              <xm:sqref>QYB121</xm:sqref>
            </x14:sparkline>
            <x14:sparkline>
              <xm:f>CB_Lcr!$QYC121:$QYC121</xm:f>
              <xm:sqref>QYC121</xm:sqref>
            </x14:sparkline>
            <x14:sparkline>
              <xm:f>CB_Lcr!$QYD121:$QYD121</xm:f>
              <xm:sqref>QYD121</xm:sqref>
            </x14:sparkline>
            <x14:sparkline>
              <xm:f>CB_Lcr!$QYE121:$QYE121</xm:f>
              <xm:sqref>QYE121</xm:sqref>
            </x14:sparkline>
            <x14:sparkline>
              <xm:f>CB_Lcr!$QYF121:$QYF121</xm:f>
              <xm:sqref>QYF121</xm:sqref>
            </x14:sparkline>
            <x14:sparkline>
              <xm:f>CB_Lcr!$QYG121:$QYG121</xm:f>
              <xm:sqref>QYG121</xm:sqref>
            </x14:sparkline>
            <x14:sparkline>
              <xm:f>CB_Lcr!$QYH121:$QYH121</xm:f>
              <xm:sqref>QYH121</xm:sqref>
            </x14:sparkline>
            <x14:sparkline>
              <xm:f>CB_Lcr!$QYI121:$QYI121</xm:f>
              <xm:sqref>QYI121</xm:sqref>
            </x14:sparkline>
            <x14:sparkline>
              <xm:f>CB_Lcr!$QYJ121:$QYJ121</xm:f>
              <xm:sqref>QYJ121</xm:sqref>
            </x14:sparkline>
            <x14:sparkline>
              <xm:f>CB_Lcr!$QYK121:$QYK121</xm:f>
              <xm:sqref>QYK121</xm:sqref>
            </x14:sparkline>
            <x14:sparkline>
              <xm:f>CB_Lcr!$QYL121:$QYL121</xm:f>
              <xm:sqref>QYL121</xm:sqref>
            </x14:sparkline>
            <x14:sparkline>
              <xm:f>CB_Lcr!$QYM121:$QYM121</xm:f>
              <xm:sqref>QYM121</xm:sqref>
            </x14:sparkline>
            <x14:sparkline>
              <xm:f>CB_Lcr!$QYN121:$QYN121</xm:f>
              <xm:sqref>QYN121</xm:sqref>
            </x14:sparkline>
            <x14:sparkline>
              <xm:f>CB_Lcr!$QYO121:$QYO121</xm:f>
              <xm:sqref>QYO121</xm:sqref>
            </x14:sparkline>
            <x14:sparkline>
              <xm:f>CB_Lcr!$QYP121:$QYP121</xm:f>
              <xm:sqref>QYP121</xm:sqref>
            </x14:sparkline>
            <x14:sparkline>
              <xm:f>CB_Lcr!$QYQ121:$QYQ121</xm:f>
              <xm:sqref>QYQ121</xm:sqref>
            </x14:sparkline>
            <x14:sparkline>
              <xm:f>CB_Lcr!$QYR121:$QYR121</xm:f>
              <xm:sqref>QYR121</xm:sqref>
            </x14:sparkline>
            <x14:sparkline>
              <xm:f>CB_Lcr!$QYS121:$QYS121</xm:f>
              <xm:sqref>QYS121</xm:sqref>
            </x14:sparkline>
            <x14:sparkline>
              <xm:f>CB_Lcr!$QYT121:$QYT121</xm:f>
              <xm:sqref>QYT121</xm:sqref>
            </x14:sparkline>
            <x14:sparkline>
              <xm:f>CB_Lcr!$QYU121:$QYU121</xm:f>
              <xm:sqref>QYU121</xm:sqref>
            </x14:sparkline>
            <x14:sparkline>
              <xm:f>CB_Lcr!$QYV121:$QYV121</xm:f>
              <xm:sqref>QYV121</xm:sqref>
            </x14:sparkline>
            <x14:sparkline>
              <xm:f>CB_Lcr!$QYW121:$QYW121</xm:f>
              <xm:sqref>QYW121</xm:sqref>
            </x14:sparkline>
            <x14:sparkline>
              <xm:f>CB_Lcr!$QYX121:$QYX121</xm:f>
              <xm:sqref>QYX121</xm:sqref>
            </x14:sparkline>
            <x14:sparkline>
              <xm:f>CB_Lcr!$QYY121:$QYY121</xm:f>
              <xm:sqref>QYY121</xm:sqref>
            </x14:sparkline>
            <x14:sparkline>
              <xm:f>CB_Lcr!$QYZ121:$QYZ121</xm:f>
              <xm:sqref>QYZ121</xm:sqref>
            </x14:sparkline>
            <x14:sparkline>
              <xm:f>CB_Lcr!$QZA121:$QZA121</xm:f>
              <xm:sqref>QZA121</xm:sqref>
            </x14:sparkline>
            <x14:sparkline>
              <xm:f>CB_Lcr!$QZB121:$QZB121</xm:f>
              <xm:sqref>QZB121</xm:sqref>
            </x14:sparkline>
            <x14:sparkline>
              <xm:f>CB_Lcr!$QZC121:$QZC121</xm:f>
              <xm:sqref>QZC121</xm:sqref>
            </x14:sparkline>
            <x14:sparkline>
              <xm:f>CB_Lcr!$QZD121:$QZD121</xm:f>
              <xm:sqref>QZD121</xm:sqref>
            </x14:sparkline>
            <x14:sparkline>
              <xm:f>CB_Lcr!$QZE121:$QZE121</xm:f>
              <xm:sqref>QZE121</xm:sqref>
            </x14:sparkline>
            <x14:sparkline>
              <xm:f>CB_Lcr!$QZF121:$QZF121</xm:f>
              <xm:sqref>QZF121</xm:sqref>
            </x14:sparkline>
            <x14:sparkline>
              <xm:f>CB_Lcr!$QZG121:$QZG121</xm:f>
              <xm:sqref>QZG121</xm:sqref>
            </x14:sparkline>
            <x14:sparkline>
              <xm:f>CB_Lcr!$QZH121:$QZH121</xm:f>
              <xm:sqref>QZH121</xm:sqref>
            </x14:sparkline>
            <x14:sparkline>
              <xm:f>CB_Lcr!$QZI121:$QZI121</xm:f>
              <xm:sqref>QZI121</xm:sqref>
            </x14:sparkline>
            <x14:sparkline>
              <xm:f>CB_Lcr!$QZJ121:$QZJ121</xm:f>
              <xm:sqref>QZJ121</xm:sqref>
            </x14:sparkline>
            <x14:sparkline>
              <xm:f>CB_Lcr!$QZK121:$QZK121</xm:f>
              <xm:sqref>QZK121</xm:sqref>
            </x14:sparkline>
            <x14:sparkline>
              <xm:f>CB_Lcr!$QZL121:$QZL121</xm:f>
              <xm:sqref>QZL121</xm:sqref>
            </x14:sparkline>
            <x14:sparkline>
              <xm:f>CB_Lcr!$QZM121:$QZM121</xm:f>
              <xm:sqref>QZM121</xm:sqref>
            </x14:sparkline>
            <x14:sparkline>
              <xm:f>CB_Lcr!$QZN121:$QZN121</xm:f>
              <xm:sqref>QZN121</xm:sqref>
            </x14:sparkline>
            <x14:sparkline>
              <xm:f>CB_Lcr!$QZO121:$QZO121</xm:f>
              <xm:sqref>QZO121</xm:sqref>
            </x14:sparkline>
            <x14:sparkline>
              <xm:f>CB_Lcr!$QZP121:$QZP121</xm:f>
              <xm:sqref>QZP121</xm:sqref>
            </x14:sparkline>
            <x14:sparkline>
              <xm:f>CB_Lcr!$QZQ121:$QZQ121</xm:f>
              <xm:sqref>QZQ121</xm:sqref>
            </x14:sparkline>
            <x14:sparkline>
              <xm:f>CB_Lcr!$QZR121:$QZR121</xm:f>
              <xm:sqref>QZR121</xm:sqref>
            </x14:sparkline>
            <x14:sparkline>
              <xm:f>CB_Lcr!$QZS121:$QZS121</xm:f>
              <xm:sqref>QZS121</xm:sqref>
            </x14:sparkline>
            <x14:sparkline>
              <xm:f>CB_Lcr!$QZT121:$QZT121</xm:f>
              <xm:sqref>QZT121</xm:sqref>
            </x14:sparkline>
            <x14:sparkline>
              <xm:f>CB_Lcr!$QZU121:$QZU121</xm:f>
              <xm:sqref>QZU121</xm:sqref>
            </x14:sparkline>
            <x14:sparkline>
              <xm:f>CB_Lcr!$QZV121:$QZV121</xm:f>
              <xm:sqref>QZV121</xm:sqref>
            </x14:sparkline>
            <x14:sparkline>
              <xm:f>CB_Lcr!$QZW121:$QZW121</xm:f>
              <xm:sqref>QZW121</xm:sqref>
            </x14:sparkline>
            <x14:sparkline>
              <xm:f>CB_Lcr!$QZX121:$QZX121</xm:f>
              <xm:sqref>QZX121</xm:sqref>
            </x14:sparkline>
            <x14:sparkline>
              <xm:f>CB_Lcr!$QZY121:$QZY121</xm:f>
              <xm:sqref>QZY121</xm:sqref>
            </x14:sparkline>
            <x14:sparkline>
              <xm:f>CB_Lcr!$QZZ121:$QZZ121</xm:f>
              <xm:sqref>QZZ121</xm:sqref>
            </x14:sparkline>
            <x14:sparkline>
              <xm:f>CB_Lcr!$RAA121:$RAA121</xm:f>
              <xm:sqref>RAA121</xm:sqref>
            </x14:sparkline>
            <x14:sparkline>
              <xm:f>CB_Lcr!$RAB121:$RAB121</xm:f>
              <xm:sqref>RAB121</xm:sqref>
            </x14:sparkline>
            <x14:sparkline>
              <xm:f>CB_Lcr!$RAC121:$RAC121</xm:f>
              <xm:sqref>RAC121</xm:sqref>
            </x14:sparkline>
            <x14:sparkline>
              <xm:f>CB_Lcr!$RAD121:$RAD121</xm:f>
              <xm:sqref>RAD121</xm:sqref>
            </x14:sparkline>
            <x14:sparkline>
              <xm:f>CB_Lcr!$RAE121:$RAE121</xm:f>
              <xm:sqref>RAE121</xm:sqref>
            </x14:sparkline>
            <x14:sparkline>
              <xm:f>CB_Lcr!$RAF121:$RAF121</xm:f>
              <xm:sqref>RAF121</xm:sqref>
            </x14:sparkline>
            <x14:sparkline>
              <xm:f>CB_Lcr!$RAG121:$RAG121</xm:f>
              <xm:sqref>RAG121</xm:sqref>
            </x14:sparkline>
            <x14:sparkline>
              <xm:f>CB_Lcr!$RAH121:$RAH121</xm:f>
              <xm:sqref>RAH121</xm:sqref>
            </x14:sparkline>
            <x14:sparkline>
              <xm:f>CB_Lcr!$RAI121:$RAI121</xm:f>
              <xm:sqref>RAI121</xm:sqref>
            </x14:sparkline>
            <x14:sparkline>
              <xm:f>CB_Lcr!$RAJ121:$RAJ121</xm:f>
              <xm:sqref>RAJ121</xm:sqref>
            </x14:sparkline>
            <x14:sparkline>
              <xm:f>CB_Lcr!$RAK121:$RAK121</xm:f>
              <xm:sqref>RAK121</xm:sqref>
            </x14:sparkline>
            <x14:sparkline>
              <xm:f>CB_Lcr!$RAL121:$RAL121</xm:f>
              <xm:sqref>RAL121</xm:sqref>
            </x14:sparkline>
            <x14:sparkline>
              <xm:f>CB_Lcr!$RAM121:$RAM121</xm:f>
              <xm:sqref>RAM121</xm:sqref>
            </x14:sparkline>
            <x14:sparkline>
              <xm:f>CB_Lcr!$RAN121:$RAN121</xm:f>
              <xm:sqref>RAN121</xm:sqref>
            </x14:sparkline>
            <x14:sparkline>
              <xm:f>CB_Lcr!$RAO121:$RAO121</xm:f>
              <xm:sqref>RAO121</xm:sqref>
            </x14:sparkline>
            <x14:sparkline>
              <xm:f>CB_Lcr!$RAP121:$RAP121</xm:f>
              <xm:sqref>RAP121</xm:sqref>
            </x14:sparkline>
            <x14:sparkline>
              <xm:f>CB_Lcr!$RAQ121:$RAQ121</xm:f>
              <xm:sqref>RAQ121</xm:sqref>
            </x14:sparkline>
            <x14:sparkline>
              <xm:f>CB_Lcr!$RAR121:$RAR121</xm:f>
              <xm:sqref>RAR121</xm:sqref>
            </x14:sparkline>
            <x14:sparkline>
              <xm:f>CB_Lcr!$RAS121:$RAS121</xm:f>
              <xm:sqref>RAS121</xm:sqref>
            </x14:sparkline>
            <x14:sparkline>
              <xm:f>CB_Lcr!$RAT121:$RAT121</xm:f>
              <xm:sqref>RAT121</xm:sqref>
            </x14:sparkline>
            <x14:sparkline>
              <xm:f>CB_Lcr!$RAU121:$RAU121</xm:f>
              <xm:sqref>RAU121</xm:sqref>
            </x14:sparkline>
            <x14:sparkline>
              <xm:f>CB_Lcr!$RAV121:$RAV121</xm:f>
              <xm:sqref>RAV121</xm:sqref>
            </x14:sparkline>
            <x14:sparkline>
              <xm:f>CB_Lcr!$RAW121:$RAW121</xm:f>
              <xm:sqref>RAW121</xm:sqref>
            </x14:sparkline>
            <x14:sparkline>
              <xm:f>CB_Lcr!$RAX121:$RAX121</xm:f>
              <xm:sqref>RAX121</xm:sqref>
            </x14:sparkline>
            <x14:sparkline>
              <xm:f>CB_Lcr!$RAY121:$RAY121</xm:f>
              <xm:sqref>RAY121</xm:sqref>
            </x14:sparkline>
            <x14:sparkline>
              <xm:f>CB_Lcr!$RAZ121:$RAZ121</xm:f>
              <xm:sqref>RAZ121</xm:sqref>
            </x14:sparkline>
            <x14:sparkline>
              <xm:f>CB_Lcr!$RBA121:$RBA121</xm:f>
              <xm:sqref>RBA121</xm:sqref>
            </x14:sparkline>
            <x14:sparkline>
              <xm:f>CB_Lcr!$RBB121:$RBB121</xm:f>
              <xm:sqref>RBB121</xm:sqref>
            </x14:sparkline>
            <x14:sparkline>
              <xm:f>CB_Lcr!$RBC121:$RBC121</xm:f>
              <xm:sqref>RBC121</xm:sqref>
            </x14:sparkline>
            <x14:sparkline>
              <xm:f>CB_Lcr!$RBD121:$RBD121</xm:f>
              <xm:sqref>RBD121</xm:sqref>
            </x14:sparkline>
            <x14:sparkline>
              <xm:f>CB_Lcr!$RBE121:$RBE121</xm:f>
              <xm:sqref>RBE121</xm:sqref>
            </x14:sparkline>
            <x14:sparkline>
              <xm:f>CB_Lcr!$RBF121:$RBF121</xm:f>
              <xm:sqref>RBF121</xm:sqref>
            </x14:sparkline>
            <x14:sparkline>
              <xm:f>CB_Lcr!$RBG121:$RBG121</xm:f>
              <xm:sqref>RBG121</xm:sqref>
            </x14:sparkline>
            <x14:sparkline>
              <xm:f>CB_Lcr!$RBH121:$RBH121</xm:f>
              <xm:sqref>RBH121</xm:sqref>
            </x14:sparkline>
            <x14:sparkline>
              <xm:f>CB_Lcr!$RBI121:$RBI121</xm:f>
              <xm:sqref>RBI121</xm:sqref>
            </x14:sparkline>
            <x14:sparkline>
              <xm:f>CB_Lcr!$RBJ121:$RBJ121</xm:f>
              <xm:sqref>RBJ121</xm:sqref>
            </x14:sparkline>
            <x14:sparkline>
              <xm:f>CB_Lcr!$RBK121:$RBK121</xm:f>
              <xm:sqref>RBK121</xm:sqref>
            </x14:sparkline>
            <x14:sparkline>
              <xm:f>CB_Lcr!$RBL121:$RBL121</xm:f>
              <xm:sqref>RBL121</xm:sqref>
            </x14:sparkline>
            <x14:sparkline>
              <xm:f>CB_Lcr!$RBM121:$RBM121</xm:f>
              <xm:sqref>RBM121</xm:sqref>
            </x14:sparkline>
            <x14:sparkline>
              <xm:f>CB_Lcr!$RBN121:$RBN121</xm:f>
              <xm:sqref>RBN121</xm:sqref>
            </x14:sparkline>
            <x14:sparkline>
              <xm:f>CB_Lcr!$RBO121:$RBO121</xm:f>
              <xm:sqref>RBO121</xm:sqref>
            </x14:sparkline>
            <x14:sparkline>
              <xm:f>CB_Lcr!$RBP121:$RBP121</xm:f>
              <xm:sqref>RBP121</xm:sqref>
            </x14:sparkline>
            <x14:sparkline>
              <xm:f>CB_Lcr!$RBQ121:$RBQ121</xm:f>
              <xm:sqref>RBQ121</xm:sqref>
            </x14:sparkline>
            <x14:sparkline>
              <xm:f>CB_Lcr!$RBR121:$RBR121</xm:f>
              <xm:sqref>RBR121</xm:sqref>
            </x14:sparkline>
            <x14:sparkline>
              <xm:f>CB_Lcr!$RBS121:$RBS121</xm:f>
              <xm:sqref>RBS121</xm:sqref>
            </x14:sparkline>
            <x14:sparkline>
              <xm:f>CB_Lcr!$RBT121:$RBT121</xm:f>
              <xm:sqref>RBT121</xm:sqref>
            </x14:sparkline>
            <x14:sparkline>
              <xm:f>CB_Lcr!$RBU121:$RBU121</xm:f>
              <xm:sqref>RBU121</xm:sqref>
            </x14:sparkline>
            <x14:sparkline>
              <xm:f>CB_Lcr!$RBV121:$RBV121</xm:f>
              <xm:sqref>RBV121</xm:sqref>
            </x14:sparkline>
            <x14:sparkline>
              <xm:f>CB_Lcr!$RBW121:$RBW121</xm:f>
              <xm:sqref>RBW121</xm:sqref>
            </x14:sparkline>
            <x14:sparkline>
              <xm:f>CB_Lcr!$RBX121:$RBX121</xm:f>
              <xm:sqref>RBX121</xm:sqref>
            </x14:sparkline>
            <x14:sparkline>
              <xm:f>CB_Lcr!$RBY121:$RBY121</xm:f>
              <xm:sqref>RBY121</xm:sqref>
            </x14:sparkline>
            <x14:sparkline>
              <xm:f>CB_Lcr!$RBZ121:$RBZ121</xm:f>
              <xm:sqref>RBZ121</xm:sqref>
            </x14:sparkline>
            <x14:sparkline>
              <xm:f>CB_Lcr!$RCA121:$RCA121</xm:f>
              <xm:sqref>RCA121</xm:sqref>
            </x14:sparkline>
            <x14:sparkline>
              <xm:f>CB_Lcr!$RCB121:$RCB121</xm:f>
              <xm:sqref>RCB121</xm:sqref>
            </x14:sparkline>
            <x14:sparkline>
              <xm:f>CB_Lcr!$RCC121:$RCC121</xm:f>
              <xm:sqref>RCC121</xm:sqref>
            </x14:sparkline>
            <x14:sparkline>
              <xm:f>CB_Lcr!$RCD121:$RCD121</xm:f>
              <xm:sqref>RCD121</xm:sqref>
            </x14:sparkline>
            <x14:sparkline>
              <xm:f>CB_Lcr!$RCE121:$RCE121</xm:f>
              <xm:sqref>RCE121</xm:sqref>
            </x14:sparkline>
            <x14:sparkline>
              <xm:f>CB_Lcr!$RCF121:$RCF121</xm:f>
              <xm:sqref>RCF121</xm:sqref>
            </x14:sparkline>
            <x14:sparkline>
              <xm:f>CB_Lcr!$RCG121:$RCG121</xm:f>
              <xm:sqref>RCG121</xm:sqref>
            </x14:sparkline>
            <x14:sparkline>
              <xm:f>CB_Lcr!$RCH121:$RCH121</xm:f>
              <xm:sqref>RCH121</xm:sqref>
            </x14:sparkline>
            <x14:sparkline>
              <xm:f>CB_Lcr!$RCI121:$RCI121</xm:f>
              <xm:sqref>RCI121</xm:sqref>
            </x14:sparkline>
            <x14:sparkline>
              <xm:f>CB_Lcr!$RCJ121:$RCJ121</xm:f>
              <xm:sqref>RCJ121</xm:sqref>
            </x14:sparkline>
            <x14:sparkline>
              <xm:f>CB_Lcr!$RCK121:$RCK121</xm:f>
              <xm:sqref>RCK121</xm:sqref>
            </x14:sparkline>
            <x14:sparkline>
              <xm:f>CB_Lcr!$RCL121:$RCL121</xm:f>
              <xm:sqref>RCL121</xm:sqref>
            </x14:sparkline>
            <x14:sparkline>
              <xm:f>CB_Lcr!$RCM121:$RCM121</xm:f>
              <xm:sqref>RCM121</xm:sqref>
            </x14:sparkline>
            <x14:sparkline>
              <xm:f>CB_Lcr!$RCN121:$RCN121</xm:f>
              <xm:sqref>RCN121</xm:sqref>
            </x14:sparkline>
            <x14:sparkline>
              <xm:f>CB_Lcr!$RCO121:$RCO121</xm:f>
              <xm:sqref>RCO121</xm:sqref>
            </x14:sparkline>
            <x14:sparkline>
              <xm:f>CB_Lcr!$RCP121:$RCP121</xm:f>
              <xm:sqref>RCP121</xm:sqref>
            </x14:sparkline>
            <x14:sparkline>
              <xm:f>CB_Lcr!$RCQ121:$RCQ121</xm:f>
              <xm:sqref>RCQ121</xm:sqref>
            </x14:sparkline>
            <x14:sparkline>
              <xm:f>CB_Lcr!$RCR121:$RCR121</xm:f>
              <xm:sqref>RCR121</xm:sqref>
            </x14:sparkline>
            <x14:sparkline>
              <xm:f>CB_Lcr!$RCS121:$RCS121</xm:f>
              <xm:sqref>RCS121</xm:sqref>
            </x14:sparkline>
            <x14:sparkline>
              <xm:f>CB_Lcr!$RCT121:$RCT121</xm:f>
              <xm:sqref>RCT121</xm:sqref>
            </x14:sparkline>
            <x14:sparkline>
              <xm:f>CB_Lcr!$RCU121:$RCU121</xm:f>
              <xm:sqref>RCU121</xm:sqref>
            </x14:sparkline>
            <x14:sparkline>
              <xm:f>CB_Lcr!$RCV121:$RCV121</xm:f>
              <xm:sqref>RCV121</xm:sqref>
            </x14:sparkline>
            <x14:sparkline>
              <xm:f>CB_Lcr!$RCW121:$RCW121</xm:f>
              <xm:sqref>RCW121</xm:sqref>
            </x14:sparkline>
            <x14:sparkline>
              <xm:f>CB_Lcr!$RCX121:$RCX121</xm:f>
              <xm:sqref>RCX121</xm:sqref>
            </x14:sparkline>
            <x14:sparkline>
              <xm:f>CB_Lcr!$RCY121:$RCY121</xm:f>
              <xm:sqref>RCY121</xm:sqref>
            </x14:sparkline>
            <x14:sparkline>
              <xm:f>CB_Lcr!$RCZ121:$RCZ121</xm:f>
              <xm:sqref>RCZ121</xm:sqref>
            </x14:sparkline>
            <x14:sparkline>
              <xm:f>CB_Lcr!$RDA121:$RDA121</xm:f>
              <xm:sqref>RDA121</xm:sqref>
            </x14:sparkline>
            <x14:sparkline>
              <xm:f>CB_Lcr!$RDB121:$RDB121</xm:f>
              <xm:sqref>RDB121</xm:sqref>
            </x14:sparkline>
            <x14:sparkline>
              <xm:f>CB_Lcr!$RDC121:$RDC121</xm:f>
              <xm:sqref>RDC121</xm:sqref>
            </x14:sparkline>
            <x14:sparkline>
              <xm:f>CB_Lcr!$RDD121:$RDD121</xm:f>
              <xm:sqref>RDD121</xm:sqref>
            </x14:sparkline>
            <x14:sparkline>
              <xm:f>CB_Lcr!$RDE121:$RDE121</xm:f>
              <xm:sqref>RDE121</xm:sqref>
            </x14:sparkline>
            <x14:sparkline>
              <xm:f>CB_Lcr!$RDF121:$RDF121</xm:f>
              <xm:sqref>RDF121</xm:sqref>
            </x14:sparkline>
            <x14:sparkline>
              <xm:f>CB_Lcr!$RDG121:$RDG121</xm:f>
              <xm:sqref>RDG121</xm:sqref>
            </x14:sparkline>
            <x14:sparkline>
              <xm:f>CB_Lcr!$RDH121:$RDH121</xm:f>
              <xm:sqref>RDH121</xm:sqref>
            </x14:sparkline>
            <x14:sparkline>
              <xm:f>CB_Lcr!$RDI121:$RDI121</xm:f>
              <xm:sqref>RDI121</xm:sqref>
            </x14:sparkline>
            <x14:sparkline>
              <xm:f>CB_Lcr!$RDJ121:$RDJ121</xm:f>
              <xm:sqref>RDJ121</xm:sqref>
            </x14:sparkline>
            <x14:sparkline>
              <xm:f>CB_Lcr!$RDK121:$RDK121</xm:f>
              <xm:sqref>RDK121</xm:sqref>
            </x14:sparkline>
            <x14:sparkline>
              <xm:f>CB_Lcr!$RDL121:$RDL121</xm:f>
              <xm:sqref>RDL121</xm:sqref>
            </x14:sparkline>
            <x14:sparkline>
              <xm:f>CB_Lcr!$RDM121:$RDM121</xm:f>
              <xm:sqref>RDM121</xm:sqref>
            </x14:sparkline>
            <x14:sparkline>
              <xm:f>CB_Lcr!$RDN121:$RDN121</xm:f>
              <xm:sqref>RDN121</xm:sqref>
            </x14:sparkline>
            <x14:sparkline>
              <xm:f>CB_Lcr!$RDO121:$RDO121</xm:f>
              <xm:sqref>RDO121</xm:sqref>
            </x14:sparkline>
            <x14:sparkline>
              <xm:f>CB_Lcr!$RDP121:$RDP121</xm:f>
              <xm:sqref>RDP121</xm:sqref>
            </x14:sparkline>
            <x14:sparkline>
              <xm:f>CB_Lcr!$RDQ121:$RDQ121</xm:f>
              <xm:sqref>RDQ121</xm:sqref>
            </x14:sparkline>
            <x14:sparkline>
              <xm:f>CB_Lcr!$RDR121:$RDR121</xm:f>
              <xm:sqref>RDR121</xm:sqref>
            </x14:sparkline>
            <x14:sparkline>
              <xm:f>CB_Lcr!$RDS121:$RDS121</xm:f>
              <xm:sqref>RDS121</xm:sqref>
            </x14:sparkline>
            <x14:sparkline>
              <xm:f>CB_Lcr!$RDT121:$RDT121</xm:f>
              <xm:sqref>RDT121</xm:sqref>
            </x14:sparkline>
            <x14:sparkline>
              <xm:f>CB_Lcr!$RDU121:$RDU121</xm:f>
              <xm:sqref>RDU121</xm:sqref>
            </x14:sparkline>
            <x14:sparkline>
              <xm:f>CB_Lcr!$RDV121:$RDV121</xm:f>
              <xm:sqref>RDV121</xm:sqref>
            </x14:sparkline>
            <x14:sparkline>
              <xm:f>CB_Lcr!$RDW121:$RDW121</xm:f>
              <xm:sqref>RDW121</xm:sqref>
            </x14:sparkline>
            <x14:sparkline>
              <xm:f>CB_Lcr!$RDX121:$RDX121</xm:f>
              <xm:sqref>RDX121</xm:sqref>
            </x14:sparkline>
            <x14:sparkline>
              <xm:f>CB_Lcr!$RDY121:$RDY121</xm:f>
              <xm:sqref>RDY121</xm:sqref>
            </x14:sparkline>
            <x14:sparkline>
              <xm:f>CB_Lcr!$RDZ121:$RDZ121</xm:f>
              <xm:sqref>RDZ121</xm:sqref>
            </x14:sparkline>
            <x14:sparkline>
              <xm:f>CB_Lcr!$REA121:$REA121</xm:f>
              <xm:sqref>REA121</xm:sqref>
            </x14:sparkline>
            <x14:sparkline>
              <xm:f>CB_Lcr!$REB121:$REB121</xm:f>
              <xm:sqref>REB121</xm:sqref>
            </x14:sparkline>
            <x14:sparkline>
              <xm:f>CB_Lcr!$REC121:$REC121</xm:f>
              <xm:sqref>REC121</xm:sqref>
            </x14:sparkline>
            <x14:sparkline>
              <xm:f>CB_Lcr!$RED121:$RED121</xm:f>
              <xm:sqref>RED121</xm:sqref>
            </x14:sparkline>
            <x14:sparkline>
              <xm:f>CB_Lcr!$REE121:$REE121</xm:f>
              <xm:sqref>REE121</xm:sqref>
            </x14:sparkline>
            <x14:sparkline>
              <xm:f>CB_Lcr!$REF121:$REF121</xm:f>
              <xm:sqref>REF121</xm:sqref>
            </x14:sparkline>
            <x14:sparkline>
              <xm:f>CB_Lcr!$REG121:$REG121</xm:f>
              <xm:sqref>REG121</xm:sqref>
            </x14:sparkline>
            <x14:sparkline>
              <xm:f>CB_Lcr!$REH121:$REH121</xm:f>
              <xm:sqref>REH121</xm:sqref>
            </x14:sparkline>
            <x14:sparkline>
              <xm:f>CB_Lcr!$REI121:$REI121</xm:f>
              <xm:sqref>REI121</xm:sqref>
            </x14:sparkline>
            <x14:sparkline>
              <xm:f>CB_Lcr!$REJ121:$REJ121</xm:f>
              <xm:sqref>REJ121</xm:sqref>
            </x14:sparkline>
            <x14:sparkline>
              <xm:f>CB_Lcr!$REK121:$REK121</xm:f>
              <xm:sqref>REK121</xm:sqref>
            </x14:sparkline>
            <x14:sparkline>
              <xm:f>CB_Lcr!$REL121:$REL121</xm:f>
              <xm:sqref>REL121</xm:sqref>
            </x14:sparkline>
            <x14:sparkline>
              <xm:f>CB_Lcr!$REM121:$REM121</xm:f>
              <xm:sqref>REM121</xm:sqref>
            </x14:sparkline>
            <x14:sparkline>
              <xm:f>CB_Lcr!$REN121:$REN121</xm:f>
              <xm:sqref>REN121</xm:sqref>
            </x14:sparkline>
            <x14:sparkline>
              <xm:f>CB_Lcr!$REO121:$REO121</xm:f>
              <xm:sqref>REO121</xm:sqref>
            </x14:sparkline>
            <x14:sparkline>
              <xm:f>CB_Lcr!$REP121:$REP121</xm:f>
              <xm:sqref>REP121</xm:sqref>
            </x14:sparkline>
            <x14:sparkline>
              <xm:f>CB_Lcr!$REQ121:$REQ121</xm:f>
              <xm:sqref>REQ121</xm:sqref>
            </x14:sparkline>
            <x14:sparkline>
              <xm:f>CB_Lcr!$RER121:$RER121</xm:f>
              <xm:sqref>RER121</xm:sqref>
            </x14:sparkline>
            <x14:sparkline>
              <xm:f>CB_Lcr!$RES121:$RES121</xm:f>
              <xm:sqref>RES121</xm:sqref>
            </x14:sparkline>
            <x14:sparkline>
              <xm:f>CB_Lcr!$RET121:$RET121</xm:f>
              <xm:sqref>RET121</xm:sqref>
            </x14:sparkline>
            <x14:sparkline>
              <xm:f>CB_Lcr!$REU121:$REU121</xm:f>
              <xm:sqref>REU121</xm:sqref>
            </x14:sparkline>
            <x14:sparkline>
              <xm:f>CB_Lcr!$REV121:$REV121</xm:f>
              <xm:sqref>REV121</xm:sqref>
            </x14:sparkline>
            <x14:sparkline>
              <xm:f>CB_Lcr!$REW121:$REW121</xm:f>
              <xm:sqref>REW121</xm:sqref>
            </x14:sparkline>
            <x14:sparkline>
              <xm:f>CB_Lcr!$REX121:$REX121</xm:f>
              <xm:sqref>REX121</xm:sqref>
            </x14:sparkline>
            <x14:sparkline>
              <xm:f>CB_Lcr!$REY121:$REY121</xm:f>
              <xm:sqref>REY121</xm:sqref>
            </x14:sparkline>
            <x14:sparkline>
              <xm:f>CB_Lcr!$REZ121:$REZ121</xm:f>
              <xm:sqref>REZ121</xm:sqref>
            </x14:sparkline>
            <x14:sparkline>
              <xm:f>CB_Lcr!$RFA121:$RFA121</xm:f>
              <xm:sqref>RFA121</xm:sqref>
            </x14:sparkline>
            <x14:sparkline>
              <xm:f>CB_Lcr!$RFB121:$RFB121</xm:f>
              <xm:sqref>RFB121</xm:sqref>
            </x14:sparkline>
            <x14:sparkline>
              <xm:f>CB_Lcr!$RFC121:$RFC121</xm:f>
              <xm:sqref>RFC121</xm:sqref>
            </x14:sparkline>
            <x14:sparkline>
              <xm:f>CB_Lcr!$RFD121:$RFD121</xm:f>
              <xm:sqref>RFD121</xm:sqref>
            </x14:sparkline>
            <x14:sparkline>
              <xm:f>CB_Lcr!$RFE121:$RFE121</xm:f>
              <xm:sqref>RFE121</xm:sqref>
            </x14:sparkline>
            <x14:sparkline>
              <xm:f>CB_Lcr!$RFF121:$RFF121</xm:f>
              <xm:sqref>RFF121</xm:sqref>
            </x14:sparkline>
            <x14:sparkline>
              <xm:f>CB_Lcr!$RFG121:$RFG121</xm:f>
              <xm:sqref>RFG121</xm:sqref>
            </x14:sparkline>
            <x14:sparkline>
              <xm:f>CB_Lcr!$RFH121:$RFH121</xm:f>
              <xm:sqref>RFH121</xm:sqref>
            </x14:sparkline>
            <x14:sparkline>
              <xm:f>CB_Lcr!$RFI121:$RFI121</xm:f>
              <xm:sqref>RFI121</xm:sqref>
            </x14:sparkline>
            <x14:sparkline>
              <xm:f>CB_Lcr!$RFJ121:$RFJ121</xm:f>
              <xm:sqref>RFJ121</xm:sqref>
            </x14:sparkline>
            <x14:sparkline>
              <xm:f>CB_Lcr!$RFK121:$RFK121</xm:f>
              <xm:sqref>RFK121</xm:sqref>
            </x14:sparkline>
            <x14:sparkline>
              <xm:f>CB_Lcr!$RFL121:$RFL121</xm:f>
              <xm:sqref>RFL121</xm:sqref>
            </x14:sparkline>
            <x14:sparkline>
              <xm:f>CB_Lcr!$RFM121:$RFM121</xm:f>
              <xm:sqref>RFM121</xm:sqref>
            </x14:sparkline>
            <x14:sparkline>
              <xm:f>CB_Lcr!$RFN121:$RFN121</xm:f>
              <xm:sqref>RFN121</xm:sqref>
            </x14:sparkline>
            <x14:sparkline>
              <xm:f>CB_Lcr!$RFO121:$RFO121</xm:f>
              <xm:sqref>RFO121</xm:sqref>
            </x14:sparkline>
            <x14:sparkline>
              <xm:f>CB_Lcr!$RFP121:$RFP121</xm:f>
              <xm:sqref>RFP121</xm:sqref>
            </x14:sparkline>
            <x14:sparkline>
              <xm:f>CB_Lcr!$RFQ121:$RFQ121</xm:f>
              <xm:sqref>RFQ121</xm:sqref>
            </x14:sparkline>
            <x14:sparkline>
              <xm:f>CB_Lcr!$RFR121:$RFR121</xm:f>
              <xm:sqref>RFR121</xm:sqref>
            </x14:sparkline>
            <x14:sparkline>
              <xm:f>CB_Lcr!$RFS121:$RFS121</xm:f>
              <xm:sqref>RFS121</xm:sqref>
            </x14:sparkline>
            <x14:sparkline>
              <xm:f>CB_Lcr!$RFT121:$RFT121</xm:f>
              <xm:sqref>RFT121</xm:sqref>
            </x14:sparkline>
            <x14:sparkline>
              <xm:f>CB_Lcr!$RFU121:$RFU121</xm:f>
              <xm:sqref>RFU121</xm:sqref>
            </x14:sparkline>
            <x14:sparkline>
              <xm:f>CB_Lcr!$RFV121:$RFV121</xm:f>
              <xm:sqref>RFV121</xm:sqref>
            </x14:sparkline>
            <x14:sparkline>
              <xm:f>CB_Lcr!$RFW121:$RFW121</xm:f>
              <xm:sqref>RFW121</xm:sqref>
            </x14:sparkline>
            <x14:sparkline>
              <xm:f>CB_Lcr!$RFX121:$RFX121</xm:f>
              <xm:sqref>RFX121</xm:sqref>
            </x14:sparkline>
            <x14:sparkline>
              <xm:f>CB_Lcr!$RFY121:$RFY121</xm:f>
              <xm:sqref>RFY121</xm:sqref>
            </x14:sparkline>
            <x14:sparkline>
              <xm:f>CB_Lcr!$RFZ121:$RFZ121</xm:f>
              <xm:sqref>RFZ121</xm:sqref>
            </x14:sparkline>
            <x14:sparkline>
              <xm:f>CB_Lcr!$RGA121:$RGA121</xm:f>
              <xm:sqref>RGA121</xm:sqref>
            </x14:sparkline>
            <x14:sparkline>
              <xm:f>CB_Lcr!$RGB121:$RGB121</xm:f>
              <xm:sqref>RGB121</xm:sqref>
            </x14:sparkline>
            <x14:sparkline>
              <xm:f>CB_Lcr!$RGC121:$RGC121</xm:f>
              <xm:sqref>RGC121</xm:sqref>
            </x14:sparkline>
            <x14:sparkline>
              <xm:f>CB_Lcr!$RGD121:$RGD121</xm:f>
              <xm:sqref>RGD121</xm:sqref>
            </x14:sparkline>
            <x14:sparkline>
              <xm:f>CB_Lcr!$RGE121:$RGE121</xm:f>
              <xm:sqref>RGE121</xm:sqref>
            </x14:sparkline>
            <x14:sparkline>
              <xm:f>CB_Lcr!$RGF121:$RGF121</xm:f>
              <xm:sqref>RGF121</xm:sqref>
            </x14:sparkline>
            <x14:sparkline>
              <xm:f>CB_Lcr!$RGG121:$RGG121</xm:f>
              <xm:sqref>RGG121</xm:sqref>
            </x14:sparkline>
            <x14:sparkline>
              <xm:f>CB_Lcr!$RGH121:$RGH121</xm:f>
              <xm:sqref>RGH121</xm:sqref>
            </x14:sparkline>
            <x14:sparkline>
              <xm:f>CB_Lcr!$RGI121:$RGI121</xm:f>
              <xm:sqref>RGI121</xm:sqref>
            </x14:sparkline>
            <x14:sparkline>
              <xm:f>CB_Lcr!$RGJ121:$RGJ121</xm:f>
              <xm:sqref>RGJ121</xm:sqref>
            </x14:sparkline>
            <x14:sparkline>
              <xm:f>CB_Lcr!$RGK121:$RGK121</xm:f>
              <xm:sqref>RGK121</xm:sqref>
            </x14:sparkline>
            <x14:sparkline>
              <xm:f>CB_Lcr!$RGL121:$RGL121</xm:f>
              <xm:sqref>RGL121</xm:sqref>
            </x14:sparkline>
            <x14:sparkline>
              <xm:f>CB_Lcr!$RGM121:$RGM121</xm:f>
              <xm:sqref>RGM121</xm:sqref>
            </x14:sparkline>
            <x14:sparkline>
              <xm:f>CB_Lcr!$RGN121:$RGN121</xm:f>
              <xm:sqref>RGN121</xm:sqref>
            </x14:sparkline>
            <x14:sparkline>
              <xm:f>CB_Lcr!$RGO121:$RGO121</xm:f>
              <xm:sqref>RGO121</xm:sqref>
            </x14:sparkline>
            <x14:sparkline>
              <xm:f>CB_Lcr!$RGP121:$RGP121</xm:f>
              <xm:sqref>RGP121</xm:sqref>
            </x14:sparkline>
            <x14:sparkline>
              <xm:f>CB_Lcr!$RGQ121:$RGQ121</xm:f>
              <xm:sqref>RGQ121</xm:sqref>
            </x14:sparkline>
            <x14:sparkline>
              <xm:f>CB_Lcr!$RGR121:$RGR121</xm:f>
              <xm:sqref>RGR121</xm:sqref>
            </x14:sparkline>
            <x14:sparkline>
              <xm:f>CB_Lcr!$RGS121:$RGS121</xm:f>
              <xm:sqref>RGS121</xm:sqref>
            </x14:sparkline>
            <x14:sparkline>
              <xm:f>CB_Lcr!$RGT121:$RGT121</xm:f>
              <xm:sqref>RGT121</xm:sqref>
            </x14:sparkline>
            <x14:sparkline>
              <xm:f>CB_Lcr!$RGU121:$RGU121</xm:f>
              <xm:sqref>RGU121</xm:sqref>
            </x14:sparkline>
            <x14:sparkline>
              <xm:f>CB_Lcr!$RGV121:$RGV121</xm:f>
              <xm:sqref>RGV121</xm:sqref>
            </x14:sparkline>
            <x14:sparkline>
              <xm:f>CB_Lcr!$RGW121:$RGW121</xm:f>
              <xm:sqref>RGW121</xm:sqref>
            </x14:sparkline>
            <x14:sparkline>
              <xm:f>CB_Lcr!$RGX121:$RGX121</xm:f>
              <xm:sqref>RGX121</xm:sqref>
            </x14:sparkline>
            <x14:sparkline>
              <xm:f>CB_Lcr!$RGY121:$RGY121</xm:f>
              <xm:sqref>RGY121</xm:sqref>
            </x14:sparkline>
            <x14:sparkline>
              <xm:f>CB_Lcr!$RGZ121:$RGZ121</xm:f>
              <xm:sqref>RGZ121</xm:sqref>
            </x14:sparkline>
            <x14:sparkline>
              <xm:f>CB_Lcr!$RHA121:$RHA121</xm:f>
              <xm:sqref>RHA121</xm:sqref>
            </x14:sparkline>
            <x14:sparkline>
              <xm:f>CB_Lcr!$RHB121:$RHB121</xm:f>
              <xm:sqref>RHB121</xm:sqref>
            </x14:sparkline>
            <x14:sparkline>
              <xm:f>CB_Lcr!$RHC121:$RHC121</xm:f>
              <xm:sqref>RHC121</xm:sqref>
            </x14:sparkline>
            <x14:sparkline>
              <xm:f>CB_Lcr!$RHD121:$RHD121</xm:f>
              <xm:sqref>RHD121</xm:sqref>
            </x14:sparkline>
            <x14:sparkline>
              <xm:f>CB_Lcr!$RHE121:$RHE121</xm:f>
              <xm:sqref>RHE121</xm:sqref>
            </x14:sparkline>
            <x14:sparkline>
              <xm:f>CB_Lcr!$RHF121:$RHF121</xm:f>
              <xm:sqref>RHF121</xm:sqref>
            </x14:sparkline>
            <x14:sparkline>
              <xm:f>CB_Lcr!$RHG121:$RHG121</xm:f>
              <xm:sqref>RHG121</xm:sqref>
            </x14:sparkline>
            <x14:sparkline>
              <xm:f>CB_Lcr!$RHH121:$RHH121</xm:f>
              <xm:sqref>RHH121</xm:sqref>
            </x14:sparkline>
            <x14:sparkline>
              <xm:f>CB_Lcr!$RHI121:$RHI121</xm:f>
              <xm:sqref>RHI121</xm:sqref>
            </x14:sparkline>
            <x14:sparkline>
              <xm:f>CB_Lcr!$RHJ121:$RHJ121</xm:f>
              <xm:sqref>RHJ121</xm:sqref>
            </x14:sparkline>
            <x14:sparkline>
              <xm:f>CB_Lcr!$RHK121:$RHK121</xm:f>
              <xm:sqref>RHK121</xm:sqref>
            </x14:sparkline>
            <x14:sparkline>
              <xm:f>CB_Lcr!$RHL121:$RHL121</xm:f>
              <xm:sqref>RHL121</xm:sqref>
            </x14:sparkline>
            <x14:sparkline>
              <xm:f>CB_Lcr!$RHM121:$RHM121</xm:f>
              <xm:sqref>RHM121</xm:sqref>
            </x14:sparkline>
            <x14:sparkline>
              <xm:f>CB_Lcr!$RHN121:$RHN121</xm:f>
              <xm:sqref>RHN121</xm:sqref>
            </x14:sparkline>
            <x14:sparkline>
              <xm:f>CB_Lcr!$RHO121:$RHO121</xm:f>
              <xm:sqref>RHO121</xm:sqref>
            </x14:sparkline>
            <x14:sparkline>
              <xm:f>CB_Lcr!$RHP121:$RHP121</xm:f>
              <xm:sqref>RHP121</xm:sqref>
            </x14:sparkline>
            <x14:sparkline>
              <xm:f>CB_Lcr!$RHQ121:$RHQ121</xm:f>
              <xm:sqref>RHQ121</xm:sqref>
            </x14:sparkline>
            <x14:sparkline>
              <xm:f>CB_Lcr!$RHR121:$RHR121</xm:f>
              <xm:sqref>RHR121</xm:sqref>
            </x14:sparkline>
            <x14:sparkline>
              <xm:f>CB_Lcr!$RHS121:$RHS121</xm:f>
              <xm:sqref>RHS121</xm:sqref>
            </x14:sparkline>
            <x14:sparkline>
              <xm:f>CB_Lcr!$RHT121:$RHT121</xm:f>
              <xm:sqref>RHT121</xm:sqref>
            </x14:sparkline>
            <x14:sparkline>
              <xm:f>CB_Lcr!$RHU121:$RHU121</xm:f>
              <xm:sqref>RHU121</xm:sqref>
            </x14:sparkline>
            <x14:sparkline>
              <xm:f>CB_Lcr!$RHV121:$RHV121</xm:f>
              <xm:sqref>RHV121</xm:sqref>
            </x14:sparkline>
            <x14:sparkline>
              <xm:f>CB_Lcr!$RHW121:$RHW121</xm:f>
              <xm:sqref>RHW121</xm:sqref>
            </x14:sparkline>
            <x14:sparkline>
              <xm:f>CB_Lcr!$RHX121:$RHX121</xm:f>
              <xm:sqref>RHX121</xm:sqref>
            </x14:sparkline>
            <x14:sparkline>
              <xm:f>CB_Lcr!$RHY121:$RHY121</xm:f>
              <xm:sqref>RHY121</xm:sqref>
            </x14:sparkline>
            <x14:sparkline>
              <xm:f>CB_Lcr!$RHZ121:$RHZ121</xm:f>
              <xm:sqref>RHZ121</xm:sqref>
            </x14:sparkline>
            <x14:sparkline>
              <xm:f>CB_Lcr!$RIA121:$RIA121</xm:f>
              <xm:sqref>RIA121</xm:sqref>
            </x14:sparkline>
            <x14:sparkline>
              <xm:f>CB_Lcr!$RIB121:$RIB121</xm:f>
              <xm:sqref>RIB121</xm:sqref>
            </x14:sparkline>
            <x14:sparkline>
              <xm:f>CB_Lcr!$RIC121:$RIC121</xm:f>
              <xm:sqref>RIC121</xm:sqref>
            </x14:sparkline>
            <x14:sparkline>
              <xm:f>CB_Lcr!$RID121:$RID121</xm:f>
              <xm:sqref>RID121</xm:sqref>
            </x14:sparkline>
            <x14:sparkline>
              <xm:f>CB_Lcr!$RIE121:$RIE121</xm:f>
              <xm:sqref>RIE121</xm:sqref>
            </x14:sparkline>
            <x14:sparkline>
              <xm:f>CB_Lcr!$RIF121:$RIF121</xm:f>
              <xm:sqref>RIF121</xm:sqref>
            </x14:sparkline>
            <x14:sparkline>
              <xm:f>CB_Lcr!$RIG121:$RIG121</xm:f>
              <xm:sqref>RIG121</xm:sqref>
            </x14:sparkline>
            <x14:sparkline>
              <xm:f>CB_Lcr!$RIH121:$RIH121</xm:f>
              <xm:sqref>RIH121</xm:sqref>
            </x14:sparkline>
            <x14:sparkline>
              <xm:f>CB_Lcr!$RII121:$RII121</xm:f>
              <xm:sqref>RII121</xm:sqref>
            </x14:sparkline>
            <x14:sparkline>
              <xm:f>CB_Lcr!$RIJ121:$RIJ121</xm:f>
              <xm:sqref>RIJ121</xm:sqref>
            </x14:sparkline>
            <x14:sparkline>
              <xm:f>CB_Lcr!$RIK121:$RIK121</xm:f>
              <xm:sqref>RIK121</xm:sqref>
            </x14:sparkline>
            <x14:sparkline>
              <xm:f>CB_Lcr!$RIL121:$RIL121</xm:f>
              <xm:sqref>RIL121</xm:sqref>
            </x14:sparkline>
            <x14:sparkline>
              <xm:f>CB_Lcr!$RIM121:$RIM121</xm:f>
              <xm:sqref>RIM121</xm:sqref>
            </x14:sparkline>
            <x14:sparkline>
              <xm:f>CB_Lcr!$RIN121:$RIN121</xm:f>
              <xm:sqref>RIN121</xm:sqref>
            </x14:sparkline>
            <x14:sparkline>
              <xm:f>CB_Lcr!$RIO121:$RIO121</xm:f>
              <xm:sqref>RIO121</xm:sqref>
            </x14:sparkline>
            <x14:sparkline>
              <xm:f>CB_Lcr!$RIP121:$RIP121</xm:f>
              <xm:sqref>RIP121</xm:sqref>
            </x14:sparkline>
            <x14:sparkline>
              <xm:f>CB_Lcr!$RIQ121:$RIQ121</xm:f>
              <xm:sqref>RIQ121</xm:sqref>
            </x14:sparkline>
            <x14:sparkline>
              <xm:f>CB_Lcr!$RIR121:$RIR121</xm:f>
              <xm:sqref>RIR121</xm:sqref>
            </x14:sparkline>
            <x14:sparkline>
              <xm:f>CB_Lcr!$RIS121:$RIS121</xm:f>
              <xm:sqref>RIS121</xm:sqref>
            </x14:sparkline>
            <x14:sparkline>
              <xm:f>CB_Lcr!$RIT121:$RIT121</xm:f>
              <xm:sqref>RIT121</xm:sqref>
            </x14:sparkline>
            <x14:sparkline>
              <xm:f>CB_Lcr!$RIU121:$RIU121</xm:f>
              <xm:sqref>RIU121</xm:sqref>
            </x14:sparkline>
            <x14:sparkline>
              <xm:f>CB_Lcr!$RIV121:$RIV121</xm:f>
              <xm:sqref>RIV121</xm:sqref>
            </x14:sparkline>
            <x14:sparkline>
              <xm:f>CB_Lcr!$RIW121:$RIW121</xm:f>
              <xm:sqref>RIW121</xm:sqref>
            </x14:sparkline>
            <x14:sparkline>
              <xm:f>CB_Lcr!$RIX121:$RIX121</xm:f>
              <xm:sqref>RIX121</xm:sqref>
            </x14:sparkline>
            <x14:sparkline>
              <xm:f>CB_Lcr!$RIY121:$RIY121</xm:f>
              <xm:sqref>RIY121</xm:sqref>
            </x14:sparkline>
            <x14:sparkline>
              <xm:f>CB_Lcr!$RIZ121:$RIZ121</xm:f>
              <xm:sqref>RIZ121</xm:sqref>
            </x14:sparkline>
            <x14:sparkline>
              <xm:f>CB_Lcr!$RJA121:$RJA121</xm:f>
              <xm:sqref>RJA121</xm:sqref>
            </x14:sparkline>
            <x14:sparkline>
              <xm:f>CB_Lcr!$RJB121:$RJB121</xm:f>
              <xm:sqref>RJB121</xm:sqref>
            </x14:sparkline>
            <x14:sparkline>
              <xm:f>CB_Lcr!$RJC121:$RJC121</xm:f>
              <xm:sqref>RJC121</xm:sqref>
            </x14:sparkline>
            <x14:sparkline>
              <xm:f>CB_Lcr!$RJD121:$RJD121</xm:f>
              <xm:sqref>RJD121</xm:sqref>
            </x14:sparkline>
            <x14:sparkline>
              <xm:f>CB_Lcr!$RJE121:$RJE121</xm:f>
              <xm:sqref>RJE121</xm:sqref>
            </x14:sparkline>
            <x14:sparkline>
              <xm:f>CB_Lcr!$RJF121:$RJF121</xm:f>
              <xm:sqref>RJF121</xm:sqref>
            </x14:sparkline>
            <x14:sparkline>
              <xm:f>CB_Lcr!$RJG121:$RJG121</xm:f>
              <xm:sqref>RJG121</xm:sqref>
            </x14:sparkline>
            <x14:sparkline>
              <xm:f>CB_Lcr!$RJH121:$RJH121</xm:f>
              <xm:sqref>RJH121</xm:sqref>
            </x14:sparkline>
            <x14:sparkline>
              <xm:f>CB_Lcr!$RJI121:$RJI121</xm:f>
              <xm:sqref>RJI121</xm:sqref>
            </x14:sparkline>
            <x14:sparkline>
              <xm:f>CB_Lcr!$RJJ121:$RJJ121</xm:f>
              <xm:sqref>RJJ121</xm:sqref>
            </x14:sparkline>
            <x14:sparkline>
              <xm:f>CB_Lcr!$RJK121:$RJK121</xm:f>
              <xm:sqref>RJK121</xm:sqref>
            </x14:sparkline>
            <x14:sparkline>
              <xm:f>CB_Lcr!$RJL121:$RJL121</xm:f>
              <xm:sqref>RJL121</xm:sqref>
            </x14:sparkline>
            <x14:sparkline>
              <xm:f>CB_Lcr!$RJM121:$RJM121</xm:f>
              <xm:sqref>RJM121</xm:sqref>
            </x14:sparkline>
            <x14:sparkline>
              <xm:f>CB_Lcr!$RJN121:$RJN121</xm:f>
              <xm:sqref>RJN121</xm:sqref>
            </x14:sparkline>
            <x14:sparkline>
              <xm:f>CB_Lcr!$RJO121:$RJO121</xm:f>
              <xm:sqref>RJO121</xm:sqref>
            </x14:sparkline>
            <x14:sparkline>
              <xm:f>CB_Lcr!$RJP121:$RJP121</xm:f>
              <xm:sqref>RJP121</xm:sqref>
            </x14:sparkline>
            <x14:sparkline>
              <xm:f>CB_Lcr!$RJQ121:$RJQ121</xm:f>
              <xm:sqref>RJQ121</xm:sqref>
            </x14:sparkline>
            <x14:sparkline>
              <xm:f>CB_Lcr!$RJR121:$RJR121</xm:f>
              <xm:sqref>RJR121</xm:sqref>
            </x14:sparkline>
            <x14:sparkline>
              <xm:f>CB_Lcr!$RJS121:$RJS121</xm:f>
              <xm:sqref>RJS121</xm:sqref>
            </x14:sparkline>
            <x14:sparkline>
              <xm:f>CB_Lcr!$RJT121:$RJT121</xm:f>
              <xm:sqref>RJT121</xm:sqref>
            </x14:sparkline>
            <x14:sparkline>
              <xm:f>CB_Lcr!$RJU121:$RJU121</xm:f>
              <xm:sqref>RJU121</xm:sqref>
            </x14:sparkline>
            <x14:sparkline>
              <xm:f>CB_Lcr!$RJV121:$RJV121</xm:f>
              <xm:sqref>RJV121</xm:sqref>
            </x14:sparkline>
            <x14:sparkline>
              <xm:f>CB_Lcr!$RJW121:$RJW121</xm:f>
              <xm:sqref>RJW121</xm:sqref>
            </x14:sparkline>
            <x14:sparkline>
              <xm:f>CB_Lcr!$RJX121:$RJX121</xm:f>
              <xm:sqref>RJX121</xm:sqref>
            </x14:sparkline>
            <x14:sparkline>
              <xm:f>CB_Lcr!$RJY121:$RJY121</xm:f>
              <xm:sqref>RJY121</xm:sqref>
            </x14:sparkline>
            <x14:sparkline>
              <xm:f>CB_Lcr!$RJZ121:$RJZ121</xm:f>
              <xm:sqref>RJZ121</xm:sqref>
            </x14:sparkline>
            <x14:sparkline>
              <xm:f>CB_Lcr!$RKA121:$RKA121</xm:f>
              <xm:sqref>RKA121</xm:sqref>
            </x14:sparkline>
            <x14:sparkline>
              <xm:f>CB_Lcr!$RKB121:$RKB121</xm:f>
              <xm:sqref>RKB121</xm:sqref>
            </x14:sparkline>
            <x14:sparkline>
              <xm:f>CB_Lcr!$RKC121:$RKC121</xm:f>
              <xm:sqref>RKC121</xm:sqref>
            </x14:sparkline>
            <x14:sparkline>
              <xm:f>CB_Lcr!$RKD121:$RKD121</xm:f>
              <xm:sqref>RKD121</xm:sqref>
            </x14:sparkline>
            <x14:sparkline>
              <xm:f>CB_Lcr!$RKE121:$RKE121</xm:f>
              <xm:sqref>RKE121</xm:sqref>
            </x14:sparkline>
            <x14:sparkline>
              <xm:f>CB_Lcr!$RKF121:$RKF121</xm:f>
              <xm:sqref>RKF121</xm:sqref>
            </x14:sparkline>
            <x14:sparkline>
              <xm:f>CB_Lcr!$RKG121:$RKG121</xm:f>
              <xm:sqref>RKG121</xm:sqref>
            </x14:sparkline>
            <x14:sparkline>
              <xm:f>CB_Lcr!$RKH121:$RKH121</xm:f>
              <xm:sqref>RKH121</xm:sqref>
            </x14:sparkline>
            <x14:sparkline>
              <xm:f>CB_Lcr!$RKI121:$RKI121</xm:f>
              <xm:sqref>RKI121</xm:sqref>
            </x14:sparkline>
            <x14:sparkline>
              <xm:f>CB_Lcr!$RKJ121:$RKJ121</xm:f>
              <xm:sqref>RKJ121</xm:sqref>
            </x14:sparkline>
            <x14:sparkline>
              <xm:f>CB_Lcr!$RKK121:$RKK121</xm:f>
              <xm:sqref>RKK121</xm:sqref>
            </x14:sparkline>
            <x14:sparkline>
              <xm:f>CB_Lcr!$RKL121:$RKL121</xm:f>
              <xm:sqref>RKL121</xm:sqref>
            </x14:sparkline>
            <x14:sparkline>
              <xm:f>CB_Lcr!$RKM121:$RKM121</xm:f>
              <xm:sqref>RKM121</xm:sqref>
            </x14:sparkline>
            <x14:sparkline>
              <xm:f>CB_Lcr!$RKN121:$RKN121</xm:f>
              <xm:sqref>RKN121</xm:sqref>
            </x14:sparkline>
            <x14:sparkline>
              <xm:f>CB_Lcr!$RKO121:$RKO121</xm:f>
              <xm:sqref>RKO121</xm:sqref>
            </x14:sparkline>
            <x14:sparkline>
              <xm:f>CB_Lcr!$RKP121:$RKP121</xm:f>
              <xm:sqref>RKP121</xm:sqref>
            </x14:sparkline>
            <x14:sparkline>
              <xm:f>CB_Lcr!$RKQ121:$RKQ121</xm:f>
              <xm:sqref>RKQ121</xm:sqref>
            </x14:sparkline>
            <x14:sparkline>
              <xm:f>CB_Lcr!$RKR121:$RKR121</xm:f>
              <xm:sqref>RKR121</xm:sqref>
            </x14:sparkline>
            <x14:sparkline>
              <xm:f>CB_Lcr!$RKS121:$RKS121</xm:f>
              <xm:sqref>RKS121</xm:sqref>
            </x14:sparkline>
            <x14:sparkline>
              <xm:f>CB_Lcr!$RKT121:$RKT121</xm:f>
              <xm:sqref>RKT121</xm:sqref>
            </x14:sparkline>
            <x14:sparkline>
              <xm:f>CB_Lcr!$RKU121:$RKU121</xm:f>
              <xm:sqref>RKU121</xm:sqref>
            </x14:sparkline>
            <x14:sparkline>
              <xm:f>CB_Lcr!$RKV121:$RKV121</xm:f>
              <xm:sqref>RKV121</xm:sqref>
            </x14:sparkline>
            <x14:sparkline>
              <xm:f>CB_Lcr!$RKW121:$RKW121</xm:f>
              <xm:sqref>RKW121</xm:sqref>
            </x14:sparkline>
            <x14:sparkline>
              <xm:f>CB_Lcr!$RKX121:$RKX121</xm:f>
              <xm:sqref>RKX121</xm:sqref>
            </x14:sparkline>
            <x14:sparkline>
              <xm:f>CB_Lcr!$RKY121:$RKY121</xm:f>
              <xm:sqref>RKY121</xm:sqref>
            </x14:sparkline>
            <x14:sparkline>
              <xm:f>CB_Lcr!$RKZ121:$RKZ121</xm:f>
              <xm:sqref>RKZ121</xm:sqref>
            </x14:sparkline>
            <x14:sparkline>
              <xm:f>CB_Lcr!$RLA121:$RLA121</xm:f>
              <xm:sqref>RLA121</xm:sqref>
            </x14:sparkline>
            <x14:sparkline>
              <xm:f>CB_Lcr!$RLB121:$RLB121</xm:f>
              <xm:sqref>RLB121</xm:sqref>
            </x14:sparkline>
            <x14:sparkline>
              <xm:f>CB_Lcr!$RLC121:$RLC121</xm:f>
              <xm:sqref>RLC121</xm:sqref>
            </x14:sparkline>
            <x14:sparkline>
              <xm:f>CB_Lcr!$RLD121:$RLD121</xm:f>
              <xm:sqref>RLD121</xm:sqref>
            </x14:sparkline>
            <x14:sparkline>
              <xm:f>CB_Lcr!$RLE121:$RLE121</xm:f>
              <xm:sqref>RLE121</xm:sqref>
            </x14:sparkline>
            <x14:sparkline>
              <xm:f>CB_Lcr!$RLF121:$RLF121</xm:f>
              <xm:sqref>RLF121</xm:sqref>
            </x14:sparkline>
            <x14:sparkline>
              <xm:f>CB_Lcr!$RLG121:$RLG121</xm:f>
              <xm:sqref>RLG121</xm:sqref>
            </x14:sparkline>
            <x14:sparkline>
              <xm:f>CB_Lcr!$RLH121:$RLH121</xm:f>
              <xm:sqref>RLH121</xm:sqref>
            </x14:sparkline>
            <x14:sparkline>
              <xm:f>CB_Lcr!$RLI121:$RLI121</xm:f>
              <xm:sqref>RLI121</xm:sqref>
            </x14:sparkline>
            <x14:sparkline>
              <xm:f>CB_Lcr!$RLJ121:$RLJ121</xm:f>
              <xm:sqref>RLJ121</xm:sqref>
            </x14:sparkline>
            <x14:sparkline>
              <xm:f>CB_Lcr!$RLK121:$RLK121</xm:f>
              <xm:sqref>RLK121</xm:sqref>
            </x14:sparkline>
            <x14:sparkline>
              <xm:f>CB_Lcr!$RLL121:$RLL121</xm:f>
              <xm:sqref>RLL121</xm:sqref>
            </x14:sparkline>
            <x14:sparkline>
              <xm:f>CB_Lcr!$RLM121:$RLM121</xm:f>
              <xm:sqref>RLM121</xm:sqref>
            </x14:sparkline>
            <x14:sparkline>
              <xm:f>CB_Lcr!$RLN121:$RLN121</xm:f>
              <xm:sqref>RLN121</xm:sqref>
            </x14:sparkline>
            <x14:sparkline>
              <xm:f>CB_Lcr!$RLO121:$RLO121</xm:f>
              <xm:sqref>RLO121</xm:sqref>
            </x14:sparkline>
            <x14:sparkline>
              <xm:f>CB_Lcr!$RLP121:$RLP121</xm:f>
              <xm:sqref>RLP121</xm:sqref>
            </x14:sparkline>
            <x14:sparkline>
              <xm:f>CB_Lcr!$RLQ121:$RLQ121</xm:f>
              <xm:sqref>RLQ121</xm:sqref>
            </x14:sparkline>
            <x14:sparkline>
              <xm:f>CB_Lcr!$RLR121:$RLR121</xm:f>
              <xm:sqref>RLR121</xm:sqref>
            </x14:sparkline>
            <x14:sparkline>
              <xm:f>CB_Lcr!$RLS121:$RLS121</xm:f>
              <xm:sqref>RLS121</xm:sqref>
            </x14:sparkline>
            <x14:sparkline>
              <xm:f>CB_Lcr!$RLT121:$RLT121</xm:f>
              <xm:sqref>RLT121</xm:sqref>
            </x14:sparkline>
            <x14:sparkline>
              <xm:f>CB_Lcr!$RLU121:$RLU121</xm:f>
              <xm:sqref>RLU121</xm:sqref>
            </x14:sparkline>
            <x14:sparkline>
              <xm:f>CB_Lcr!$RLV121:$RLV121</xm:f>
              <xm:sqref>RLV121</xm:sqref>
            </x14:sparkline>
            <x14:sparkline>
              <xm:f>CB_Lcr!$RLW121:$RLW121</xm:f>
              <xm:sqref>RLW121</xm:sqref>
            </x14:sparkline>
            <x14:sparkline>
              <xm:f>CB_Lcr!$RLX121:$RLX121</xm:f>
              <xm:sqref>RLX121</xm:sqref>
            </x14:sparkline>
            <x14:sparkline>
              <xm:f>CB_Lcr!$RLY121:$RLY121</xm:f>
              <xm:sqref>RLY121</xm:sqref>
            </x14:sparkline>
            <x14:sparkline>
              <xm:f>CB_Lcr!$RLZ121:$RLZ121</xm:f>
              <xm:sqref>RLZ121</xm:sqref>
            </x14:sparkline>
            <x14:sparkline>
              <xm:f>CB_Lcr!$RMA121:$RMA121</xm:f>
              <xm:sqref>RMA121</xm:sqref>
            </x14:sparkline>
            <x14:sparkline>
              <xm:f>CB_Lcr!$RMB121:$RMB121</xm:f>
              <xm:sqref>RMB121</xm:sqref>
            </x14:sparkline>
            <x14:sparkline>
              <xm:f>CB_Lcr!$RMC121:$RMC121</xm:f>
              <xm:sqref>RMC121</xm:sqref>
            </x14:sparkline>
            <x14:sparkline>
              <xm:f>CB_Lcr!$RMD121:$RMD121</xm:f>
              <xm:sqref>RMD121</xm:sqref>
            </x14:sparkline>
            <x14:sparkline>
              <xm:f>CB_Lcr!$RME121:$RME121</xm:f>
              <xm:sqref>RME121</xm:sqref>
            </x14:sparkline>
            <x14:sparkline>
              <xm:f>CB_Lcr!$RMF121:$RMF121</xm:f>
              <xm:sqref>RMF121</xm:sqref>
            </x14:sparkline>
            <x14:sparkline>
              <xm:f>CB_Lcr!$RMG121:$RMG121</xm:f>
              <xm:sqref>RMG121</xm:sqref>
            </x14:sparkline>
            <x14:sparkline>
              <xm:f>CB_Lcr!$RMH121:$RMH121</xm:f>
              <xm:sqref>RMH121</xm:sqref>
            </x14:sparkline>
            <x14:sparkline>
              <xm:f>CB_Lcr!$RMI121:$RMI121</xm:f>
              <xm:sqref>RMI121</xm:sqref>
            </x14:sparkline>
            <x14:sparkline>
              <xm:f>CB_Lcr!$RMJ121:$RMJ121</xm:f>
              <xm:sqref>RMJ121</xm:sqref>
            </x14:sparkline>
            <x14:sparkline>
              <xm:f>CB_Lcr!$RMK121:$RMK121</xm:f>
              <xm:sqref>RMK121</xm:sqref>
            </x14:sparkline>
            <x14:sparkline>
              <xm:f>CB_Lcr!$RML121:$RML121</xm:f>
              <xm:sqref>RML121</xm:sqref>
            </x14:sparkline>
            <x14:sparkline>
              <xm:f>CB_Lcr!$RMM121:$RMM121</xm:f>
              <xm:sqref>RMM121</xm:sqref>
            </x14:sparkline>
            <x14:sparkline>
              <xm:f>CB_Lcr!$RMN121:$RMN121</xm:f>
              <xm:sqref>RMN121</xm:sqref>
            </x14:sparkline>
            <x14:sparkline>
              <xm:f>CB_Lcr!$RMO121:$RMO121</xm:f>
              <xm:sqref>RMO121</xm:sqref>
            </x14:sparkline>
            <x14:sparkline>
              <xm:f>CB_Lcr!$RMP121:$RMP121</xm:f>
              <xm:sqref>RMP121</xm:sqref>
            </x14:sparkline>
            <x14:sparkline>
              <xm:f>CB_Lcr!$RMQ121:$RMQ121</xm:f>
              <xm:sqref>RMQ121</xm:sqref>
            </x14:sparkline>
            <x14:sparkline>
              <xm:f>CB_Lcr!$RMR121:$RMR121</xm:f>
              <xm:sqref>RMR121</xm:sqref>
            </x14:sparkline>
            <x14:sparkline>
              <xm:f>CB_Lcr!$RMS121:$RMS121</xm:f>
              <xm:sqref>RMS121</xm:sqref>
            </x14:sparkline>
            <x14:sparkline>
              <xm:f>CB_Lcr!$RMT121:$RMT121</xm:f>
              <xm:sqref>RMT121</xm:sqref>
            </x14:sparkline>
            <x14:sparkline>
              <xm:f>CB_Lcr!$RMU121:$RMU121</xm:f>
              <xm:sqref>RMU121</xm:sqref>
            </x14:sparkline>
            <x14:sparkline>
              <xm:f>CB_Lcr!$RMV121:$RMV121</xm:f>
              <xm:sqref>RMV121</xm:sqref>
            </x14:sparkline>
            <x14:sparkline>
              <xm:f>CB_Lcr!$RMW121:$RMW121</xm:f>
              <xm:sqref>RMW121</xm:sqref>
            </x14:sparkline>
            <x14:sparkline>
              <xm:f>CB_Lcr!$RMX121:$RMX121</xm:f>
              <xm:sqref>RMX121</xm:sqref>
            </x14:sparkline>
            <x14:sparkline>
              <xm:f>CB_Lcr!$RMY121:$RMY121</xm:f>
              <xm:sqref>RMY121</xm:sqref>
            </x14:sparkline>
            <x14:sparkline>
              <xm:f>CB_Lcr!$RMZ121:$RMZ121</xm:f>
              <xm:sqref>RMZ121</xm:sqref>
            </x14:sparkline>
            <x14:sparkline>
              <xm:f>CB_Lcr!$RNA121:$RNA121</xm:f>
              <xm:sqref>RNA121</xm:sqref>
            </x14:sparkline>
            <x14:sparkline>
              <xm:f>CB_Lcr!$RNB121:$RNB121</xm:f>
              <xm:sqref>RNB121</xm:sqref>
            </x14:sparkline>
            <x14:sparkline>
              <xm:f>CB_Lcr!$RNC121:$RNC121</xm:f>
              <xm:sqref>RNC121</xm:sqref>
            </x14:sparkline>
            <x14:sparkline>
              <xm:f>CB_Lcr!$RND121:$RND121</xm:f>
              <xm:sqref>RND121</xm:sqref>
            </x14:sparkline>
            <x14:sparkline>
              <xm:f>CB_Lcr!$RNE121:$RNE121</xm:f>
              <xm:sqref>RNE121</xm:sqref>
            </x14:sparkline>
            <x14:sparkline>
              <xm:f>CB_Lcr!$RNF121:$RNF121</xm:f>
              <xm:sqref>RNF121</xm:sqref>
            </x14:sparkline>
            <x14:sparkline>
              <xm:f>CB_Lcr!$RNG121:$RNG121</xm:f>
              <xm:sqref>RNG121</xm:sqref>
            </x14:sparkline>
            <x14:sparkline>
              <xm:f>CB_Lcr!$RNH121:$RNH121</xm:f>
              <xm:sqref>RNH121</xm:sqref>
            </x14:sparkline>
            <x14:sparkline>
              <xm:f>CB_Lcr!$RNI121:$RNI121</xm:f>
              <xm:sqref>RNI121</xm:sqref>
            </x14:sparkline>
            <x14:sparkline>
              <xm:f>CB_Lcr!$RNJ121:$RNJ121</xm:f>
              <xm:sqref>RNJ121</xm:sqref>
            </x14:sparkline>
            <x14:sparkline>
              <xm:f>CB_Lcr!$RNK121:$RNK121</xm:f>
              <xm:sqref>RNK121</xm:sqref>
            </x14:sparkline>
            <x14:sparkline>
              <xm:f>CB_Lcr!$RNL121:$RNL121</xm:f>
              <xm:sqref>RNL121</xm:sqref>
            </x14:sparkline>
            <x14:sparkline>
              <xm:f>CB_Lcr!$RNM121:$RNM121</xm:f>
              <xm:sqref>RNM121</xm:sqref>
            </x14:sparkline>
            <x14:sparkline>
              <xm:f>CB_Lcr!$RNN121:$RNN121</xm:f>
              <xm:sqref>RNN121</xm:sqref>
            </x14:sparkline>
            <x14:sparkline>
              <xm:f>CB_Lcr!$RNO121:$RNO121</xm:f>
              <xm:sqref>RNO121</xm:sqref>
            </x14:sparkline>
            <x14:sparkline>
              <xm:f>CB_Lcr!$RNP121:$RNP121</xm:f>
              <xm:sqref>RNP121</xm:sqref>
            </x14:sparkline>
            <x14:sparkline>
              <xm:f>CB_Lcr!$RNQ121:$RNQ121</xm:f>
              <xm:sqref>RNQ121</xm:sqref>
            </x14:sparkline>
            <x14:sparkline>
              <xm:f>CB_Lcr!$RNR121:$RNR121</xm:f>
              <xm:sqref>RNR121</xm:sqref>
            </x14:sparkline>
            <x14:sparkline>
              <xm:f>CB_Lcr!$RNS121:$RNS121</xm:f>
              <xm:sqref>RNS121</xm:sqref>
            </x14:sparkline>
            <x14:sparkline>
              <xm:f>CB_Lcr!$RNT121:$RNT121</xm:f>
              <xm:sqref>RNT121</xm:sqref>
            </x14:sparkline>
            <x14:sparkline>
              <xm:f>CB_Lcr!$RNU121:$RNU121</xm:f>
              <xm:sqref>RNU121</xm:sqref>
            </x14:sparkline>
            <x14:sparkline>
              <xm:f>CB_Lcr!$RNV121:$RNV121</xm:f>
              <xm:sqref>RNV121</xm:sqref>
            </x14:sparkline>
            <x14:sparkline>
              <xm:f>CB_Lcr!$RNW121:$RNW121</xm:f>
              <xm:sqref>RNW121</xm:sqref>
            </x14:sparkline>
            <x14:sparkline>
              <xm:f>CB_Lcr!$RNX121:$RNX121</xm:f>
              <xm:sqref>RNX121</xm:sqref>
            </x14:sparkline>
            <x14:sparkline>
              <xm:f>CB_Lcr!$RNY121:$RNY121</xm:f>
              <xm:sqref>RNY121</xm:sqref>
            </x14:sparkline>
            <x14:sparkline>
              <xm:f>CB_Lcr!$RNZ121:$RNZ121</xm:f>
              <xm:sqref>RNZ121</xm:sqref>
            </x14:sparkline>
            <x14:sparkline>
              <xm:f>CB_Lcr!$ROA121:$ROA121</xm:f>
              <xm:sqref>ROA121</xm:sqref>
            </x14:sparkline>
            <x14:sparkline>
              <xm:f>CB_Lcr!$ROB121:$ROB121</xm:f>
              <xm:sqref>ROB121</xm:sqref>
            </x14:sparkline>
            <x14:sparkline>
              <xm:f>CB_Lcr!$ROC121:$ROC121</xm:f>
              <xm:sqref>ROC121</xm:sqref>
            </x14:sparkline>
            <x14:sparkline>
              <xm:f>CB_Lcr!$ROD121:$ROD121</xm:f>
              <xm:sqref>ROD121</xm:sqref>
            </x14:sparkline>
            <x14:sparkline>
              <xm:f>CB_Lcr!$ROE121:$ROE121</xm:f>
              <xm:sqref>ROE121</xm:sqref>
            </x14:sparkline>
            <x14:sparkline>
              <xm:f>CB_Lcr!$ROF121:$ROF121</xm:f>
              <xm:sqref>ROF121</xm:sqref>
            </x14:sparkline>
            <x14:sparkline>
              <xm:f>CB_Lcr!$ROG121:$ROG121</xm:f>
              <xm:sqref>ROG121</xm:sqref>
            </x14:sparkline>
            <x14:sparkline>
              <xm:f>CB_Lcr!$ROH121:$ROH121</xm:f>
              <xm:sqref>ROH121</xm:sqref>
            </x14:sparkline>
            <x14:sparkline>
              <xm:f>CB_Lcr!$ROI121:$ROI121</xm:f>
              <xm:sqref>ROI121</xm:sqref>
            </x14:sparkline>
            <x14:sparkline>
              <xm:f>CB_Lcr!$ROJ121:$ROJ121</xm:f>
              <xm:sqref>ROJ121</xm:sqref>
            </x14:sparkline>
            <x14:sparkline>
              <xm:f>CB_Lcr!$ROK121:$ROK121</xm:f>
              <xm:sqref>ROK121</xm:sqref>
            </x14:sparkline>
            <x14:sparkline>
              <xm:f>CB_Lcr!$ROL121:$ROL121</xm:f>
              <xm:sqref>ROL121</xm:sqref>
            </x14:sparkline>
            <x14:sparkline>
              <xm:f>CB_Lcr!$ROM121:$ROM121</xm:f>
              <xm:sqref>ROM121</xm:sqref>
            </x14:sparkline>
            <x14:sparkline>
              <xm:f>CB_Lcr!$RON121:$RON121</xm:f>
              <xm:sqref>RON121</xm:sqref>
            </x14:sparkline>
            <x14:sparkline>
              <xm:f>CB_Lcr!$ROO121:$ROO121</xm:f>
              <xm:sqref>ROO121</xm:sqref>
            </x14:sparkline>
            <x14:sparkline>
              <xm:f>CB_Lcr!$ROP121:$ROP121</xm:f>
              <xm:sqref>ROP121</xm:sqref>
            </x14:sparkline>
            <x14:sparkline>
              <xm:f>CB_Lcr!$ROQ121:$ROQ121</xm:f>
              <xm:sqref>ROQ121</xm:sqref>
            </x14:sparkline>
            <x14:sparkline>
              <xm:f>CB_Lcr!$ROR121:$ROR121</xm:f>
              <xm:sqref>ROR121</xm:sqref>
            </x14:sparkline>
            <x14:sparkline>
              <xm:f>CB_Lcr!$ROS121:$ROS121</xm:f>
              <xm:sqref>ROS121</xm:sqref>
            </x14:sparkline>
            <x14:sparkline>
              <xm:f>CB_Lcr!$ROT121:$ROT121</xm:f>
              <xm:sqref>ROT121</xm:sqref>
            </x14:sparkline>
            <x14:sparkline>
              <xm:f>CB_Lcr!$ROU121:$ROU121</xm:f>
              <xm:sqref>ROU121</xm:sqref>
            </x14:sparkline>
            <x14:sparkline>
              <xm:f>CB_Lcr!$ROV121:$ROV121</xm:f>
              <xm:sqref>ROV121</xm:sqref>
            </x14:sparkline>
            <x14:sparkline>
              <xm:f>CB_Lcr!$ROW121:$ROW121</xm:f>
              <xm:sqref>ROW121</xm:sqref>
            </x14:sparkline>
            <x14:sparkline>
              <xm:f>CB_Lcr!$ROX121:$ROX121</xm:f>
              <xm:sqref>ROX121</xm:sqref>
            </x14:sparkline>
            <x14:sparkline>
              <xm:f>CB_Lcr!$ROY121:$ROY121</xm:f>
              <xm:sqref>ROY121</xm:sqref>
            </x14:sparkline>
            <x14:sparkline>
              <xm:f>CB_Lcr!$ROZ121:$ROZ121</xm:f>
              <xm:sqref>ROZ121</xm:sqref>
            </x14:sparkline>
            <x14:sparkline>
              <xm:f>CB_Lcr!$RPA121:$RPA121</xm:f>
              <xm:sqref>RPA121</xm:sqref>
            </x14:sparkline>
            <x14:sparkline>
              <xm:f>CB_Lcr!$RPB121:$RPB121</xm:f>
              <xm:sqref>RPB121</xm:sqref>
            </x14:sparkline>
            <x14:sparkline>
              <xm:f>CB_Lcr!$RPC121:$RPC121</xm:f>
              <xm:sqref>RPC121</xm:sqref>
            </x14:sparkline>
            <x14:sparkline>
              <xm:f>CB_Lcr!$RPD121:$RPD121</xm:f>
              <xm:sqref>RPD121</xm:sqref>
            </x14:sparkline>
            <x14:sparkline>
              <xm:f>CB_Lcr!$RPE121:$RPE121</xm:f>
              <xm:sqref>RPE121</xm:sqref>
            </x14:sparkline>
            <x14:sparkline>
              <xm:f>CB_Lcr!$RPF121:$RPF121</xm:f>
              <xm:sqref>RPF121</xm:sqref>
            </x14:sparkline>
            <x14:sparkline>
              <xm:f>CB_Lcr!$RPG121:$RPG121</xm:f>
              <xm:sqref>RPG121</xm:sqref>
            </x14:sparkline>
            <x14:sparkline>
              <xm:f>CB_Lcr!$RPH121:$RPH121</xm:f>
              <xm:sqref>RPH121</xm:sqref>
            </x14:sparkline>
            <x14:sparkline>
              <xm:f>CB_Lcr!$RPI121:$RPI121</xm:f>
              <xm:sqref>RPI121</xm:sqref>
            </x14:sparkline>
            <x14:sparkline>
              <xm:f>CB_Lcr!$RPJ121:$RPJ121</xm:f>
              <xm:sqref>RPJ121</xm:sqref>
            </x14:sparkline>
            <x14:sparkline>
              <xm:f>CB_Lcr!$RPK121:$RPK121</xm:f>
              <xm:sqref>RPK121</xm:sqref>
            </x14:sparkline>
            <x14:sparkline>
              <xm:f>CB_Lcr!$RPL121:$RPL121</xm:f>
              <xm:sqref>RPL121</xm:sqref>
            </x14:sparkline>
            <x14:sparkline>
              <xm:f>CB_Lcr!$RPM121:$RPM121</xm:f>
              <xm:sqref>RPM121</xm:sqref>
            </x14:sparkline>
            <x14:sparkline>
              <xm:f>CB_Lcr!$RPN121:$RPN121</xm:f>
              <xm:sqref>RPN121</xm:sqref>
            </x14:sparkline>
            <x14:sparkline>
              <xm:f>CB_Lcr!$RPO121:$RPO121</xm:f>
              <xm:sqref>RPO121</xm:sqref>
            </x14:sparkline>
            <x14:sparkline>
              <xm:f>CB_Lcr!$RPP121:$RPP121</xm:f>
              <xm:sqref>RPP121</xm:sqref>
            </x14:sparkline>
            <x14:sparkline>
              <xm:f>CB_Lcr!$RPQ121:$RPQ121</xm:f>
              <xm:sqref>RPQ121</xm:sqref>
            </x14:sparkline>
            <x14:sparkline>
              <xm:f>CB_Lcr!$RPR121:$RPR121</xm:f>
              <xm:sqref>RPR121</xm:sqref>
            </x14:sparkline>
            <x14:sparkline>
              <xm:f>CB_Lcr!$RPS121:$RPS121</xm:f>
              <xm:sqref>RPS121</xm:sqref>
            </x14:sparkline>
            <x14:sparkline>
              <xm:f>CB_Lcr!$RPT121:$RPT121</xm:f>
              <xm:sqref>RPT121</xm:sqref>
            </x14:sparkline>
            <x14:sparkline>
              <xm:f>CB_Lcr!$RPU121:$RPU121</xm:f>
              <xm:sqref>RPU121</xm:sqref>
            </x14:sparkline>
            <x14:sparkline>
              <xm:f>CB_Lcr!$RPV121:$RPV121</xm:f>
              <xm:sqref>RPV121</xm:sqref>
            </x14:sparkline>
            <x14:sparkline>
              <xm:f>CB_Lcr!$RPW121:$RPW121</xm:f>
              <xm:sqref>RPW121</xm:sqref>
            </x14:sparkline>
            <x14:sparkline>
              <xm:f>CB_Lcr!$RPX121:$RPX121</xm:f>
              <xm:sqref>RPX121</xm:sqref>
            </x14:sparkline>
            <x14:sparkline>
              <xm:f>CB_Lcr!$RPY121:$RPY121</xm:f>
              <xm:sqref>RPY121</xm:sqref>
            </x14:sparkline>
            <x14:sparkline>
              <xm:f>CB_Lcr!$RPZ121:$RPZ121</xm:f>
              <xm:sqref>RPZ121</xm:sqref>
            </x14:sparkline>
            <x14:sparkline>
              <xm:f>CB_Lcr!$RQA121:$RQA121</xm:f>
              <xm:sqref>RQA121</xm:sqref>
            </x14:sparkline>
            <x14:sparkline>
              <xm:f>CB_Lcr!$RQB121:$RQB121</xm:f>
              <xm:sqref>RQB121</xm:sqref>
            </x14:sparkline>
            <x14:sparkline>
              <xm:f>CB_Lcr!$RQC121:$RQC121</xm:f>
              <xm:sqref>RQC121</xm:sqref>
            </x14:sparkline>
            <x14:sparkline>
              <xm:f>CB_Lcr!$RQD121:$RQD121</xm:f>
              <xm:sqref>RQD121</xm:sqref>
            </x14:sparkline>
            <x14:sparkline>
              <xm:f>CB_Lcr!$RQE121:$RQE121</xm:f>
              <xm:sqref>RQE121</xm:sqref>
            </x14:sparkline>
            <x14:sparkline>
              <xm:f>CB_Lcr!$RQF121:$RQF121</xm:f>
              <xm:sqref>RQF121</xm:sqref>
            </x14:sparkline>
            <x14:sparkline>
              <xm:f>CB_Lcr!$RQG121:$RQG121</xm:f>
              <xm:sqref>RQG121</xm:sqref>
            </x14:sparkline>
            <x14:sparkline>
              <xm:f>CB_Lcr!$RQH121:$RQH121</xm:f>
              <xm:sqref>RQH121</xm:sqref>
            </x14:sparkline>
            <x14:sparkline>
              <xm:f>CB_Lcr!$RQI121:$RQI121</xm:f>
              <xm:sqref>RQI121</xm:sqref>
            </x14:sparkline>
            <x14:sparkline>
              <xm:f>CB_Lcr!$RQJ121:$RQJ121</xm:f>
              <xm:sqref>RQJ121</xm:sqref>
            </x14:sparkline>
            <x14:sparkline>
              <xm:f>CB_Lcr!$RQK121:$RQK121</xm:f>
              <xm:sqref>RQK121</xm:sqref>
            </x14:sparkline>
            <x14:sparkline>
              <xm:f>CB_Lcr!$RQL121:$RQL121</xm:f>
              <xm:sqref>RQL121</xm:sqref>
            </x14:sparkline>
            <x14:sparkline>
              <xm:f>CB_Lcr!$RQM121:$RQM121</xm:f>
              <xm:sqref>RQM121</xm:sqref>
            </x14:sparkline>
            <x14:sparkline>
              <xm:f>CB_Lcr!$RQN121:$RQN121</xm:f>
              <xm:sqref>RQN121</xm:sqref>
            </x14:sparkline>
            <x14:sparkline>
              <xm:f>CB_Lcr!$RQO121:$RQO121</xm:f>
              <xm:sqref>RQO121</xm:sqref>
            </x14:sparkline>
            <x14:sparkline>
              <xm:f>CB_Lcr!$RQP121:$RQP121</xm:f>
              <xm:sqref>RQP121</xm:sqref>
            </x14:sparkline>
            <x14:sparkline>
              <xm:f>CB_Lcr!$RQQ121:$RQQ121</xm:f>
              <xm:sqref>RQQ121</xm:sqref>
            </x14:sparkline>
            <x14:sparkline>
              <xm:f>CB_Lcr!$RQR121:$RQR121</xm:f>
              <xm:sqref>RQR121</xm:sqref>
            </x14:sparkline>
            <x14:sparkline>
              <xm:f>CB_Lcr!$RQS121:$RQS121</xm:f>
              <xm:sqref>RQS121</xm:sqref>
            </x14:sparkline>
            <x14:sparkline>
              <xm:f>CB_Lcr!$RQT121:$RQT121</xm:f>
              <xm:sqref>RQT121</xm:sqref>
            </x14:sparkline>
            <x14:sparkline>
              <xm:f>CB_Lcr!$RQU121:$RQU121</xm:f>
              <xm:sqref>RQU121</xm:sqref>
            </x14:sparkline>
            <x14:sparkline>
              <xm:f>CB_Lcr!$RQV121:$RQV121</xm:f>
              <xm:sqref>RQV121</xm:sqref>
            </x14:sparkline>
            <x14:sparkline>
              <xm:f>CB_Lcr!$RQW121:$RQW121</xm:f>
              <xm:sqref>RQW121</xm:sqref>
            </x14:sparkline>
            <x14:sparkline>
              <xm:f>CB_Lcr!$RQX121:$RQX121</xm:f>
              <xm:sqref>RQX121</xm:sqref>
            </x14:sparkline>
            <x14:sparkline>
              <xm:f>CB_Lcr!$RQY121:$RQY121</xm:f>
              <xm:sqref>RQY121</xm:sqref>
            </x14:sparkline>
            <x14:sparkline>
              <xm:f>CB_Lcr!$RQZ121:$RQZ121</xm:f>
              <xm:sqref>RQZ121</xm:sqref>
            </x14:sparkline>
            <x14:sparkline>
              <xm:f>CB_Lcr!$RRA121:$RRA121</xm:f>
              <xm:sqref>RRA121</xm:sqref>
            </x14:sparkline>
            <x14:sparkline>
              <xm:f>CB_Lcr!$RRB121:$RRB121</xm:f>
              <xm:sqref>RRB121</xm:sqref>
            </x14:sparkline>
            <x14:sparkline>
              <xm:f>CB_Lcr!$RRC121:$RRC121</xm:f>
              <xm:sqref>RRC121</xm:sqref>
            </x14:sparkline>
            <x14:sparkline>
              <xm:f>CB_Lcr!$RRD121:$RRD121</xm:f>
              <xm:sqref>RRD121</xm:sqref>
            </x14:sparkline>
            <x14:sparkline>
              <xm:f>CB_Lcr!$RRE121:$RRE121</xm:f>
              <xm:sqref>RRE121</xm:sqref>
            </x14:sparkline>
            <x14:sparkline>
              <xm:f>CB_Lcr!$RRF121:$RRF121</xm:f>
              <xm:sqref>RRF121</xm:sqref>
            </x14:sparkline>
            <x14:sparkline>
              <xm:f>CB_Lcr!$RRG121:$RRG121</xm:f>
              <xm:sqref>RRG121</xm:sqref>
            </x14:sparkline>
            <x14:sparkline>
              <xm:f>CB_Lcr!$RRH121:$RRH121</xm:f>
              <xm:sqref>RRH121</xm:sqref>
            </x14:sparkline>
            <x14:sparkline>
              <xm:f>CB_Lcr!$RRI121:$RRI121</xm:f>
              <xm:sqref>RRI121</xm:sqref>
            </x14:sparkline>
            <x14:sparkline>
              <xm:f>CB_Lcr!$RRJ121:$RRJ121</xm:f>
              <xm:sqref>RRJ121</xm:sqref>
            </x14:sparkline>
            <x14:sparkline>
              <xm:f>CB_Lcr!$RRK121:$RRK121</xm:f>
              <xm:sqref>RRK121</xm:sqref>
            </x14:sparkline>
            <x14:sparkline>
              <xm:f>CB_Lcr!$RRL121:$RRL121</xm:f>
              <xm:sqref>RRL121</xm:sqref>
            </x14:sparkline>
            <x14:sparkline>
              <xm:f>CB_Lcr!$RRM121:$RRM121</xm:f>
              <xm:sqref>RRM121</xm:sqref>
            </x14:sparkline>
            <x14:sparkline>
              <xm:f>CB_Lcr!$RRN121:$RRN121</xm:f>
              <xm:sqref>RRN121</xm:sqref>
            </x14:sparkline>
            <x14:sparkline>
              <xm:f>CB_Lcr!$RRO121:$RRO121</xm:f>
              <xm:sqref>RRO121</xm:sqref>
            </x14:sparkline>
            <x14:sparkline>
              <xm:f>CB_Lcr!$RRP121:$RRP121</xm:f>
              <xm:sqref>RRP121</xm:sqref>
            </x14:sparkline>
            <x14:sparkline>
              <xm:f>CB_Lcr!$RRQ121:$RRQ121</xm:f>
              <xm:sqref>RRQ121</xm:sqref>
            </x14:sparkline>
            <x14:sparkline>
              <xm:f>CB_Lcr!$RRR121:$RRR121</xm:f>
              <xm:sqref>RRR121</xm:sqref>
            </x14:sparkline>
            <x14:sparkline>
              <xm:f>CB_Lcr!$RRS121:$RRS121</xm:f>
              <xm:sqref>RRS121</xm:sqref>
            </x14:sparkline>
            <x14:sparkline>
              <xm:f>CB_Lcr!$RRT121:$RRT121</xm:f>
              <xm:sqref>RRT121</xm:sqref>
            </x14:sparkline>
            <x14:sparkline>
              <xm:f>CB_Lcr!$RRU121:$RRU121</xm:f>
              <xm:sqref>RRU121</xm:sqref>
            </x14:sparkline>
            <x14:sparkline>
              <xm:f>CB_Lcr!$RRV121:$RRV121</xm:f>
              <xm:sqref>RRV121</xm:sqref>
            </x14:sparkline>
            <x14:sparkline>
              <xm:f>CB_Lcr!$RRW121:$RRW121</xm:f>
              <xm:sqref>RRW121</xm:sqref>
            </x14:sparkline>
            <x14:sparkline>
              <xm:f>CB_Lcr!$RRX121:$RRX121</xm:f>
              <xm:sqref>RRX121</xm:sqref>
            </x14:sparkline>
            <x14:sparkline>
              <xm:f>CB_Lcr!$RRY121:$RRY121</xm:f>
              <xm:sqref>RRY121</xm:sqref>
            </x14:sparkline>
            <x14:sparkline>
              <xm:f>CB_Lcr!$RRZ121:$RRZ121</xm:f>
              <xm:sqref>RRZ121</xm:sqref>
            </x14:sparkline>
            <x14:sparkline>
              <xm:f>CB_Lcr!$RSA121:$RSA121</xm:f>
              <xm:sqref>RSA121</xm:sqref>
            </x14:sparkline>
            <x14:sparkline>
              <xm:f>CB_Lcr!$RSB121:$RSB121</xm:f>
              <xm:sqref>RSB121</xm:sqref>
            </x14:sparkline>
            <x14:sparkline>
              <xm:f>CB_Lcr!$RSC121:$RSC121</xm:f>
              <xm:sqref>RSC121</xm:sqref>
            </x14:sparkline>
            <x14:sparkline>
              <xm:f>CB_Lcr!$RSD121:$RSD121</xm:f>
              <xm:sqref>RSD121</xm:sqref>
            </x14:sparkline>
            <x14:sparkline>
              <xm:f>CB_Lcr!$RSE121:$RSE121</xm:f>
              <xm:sqref>RSE121</xm:sqref>
            </x14:sparkline>
            <x14:sparkline>
              <xm:f>CB_Lcr!$RSF121:$RSF121</xm:f>
              <xm:sqref>RSF121</xm:sqref>
            </x14:sparkline>
            <x14:sparkline>
              <xm:f>CB_Lcr!$RSG121:$RSG121</xm:f>
              <xm:sqref>RSG121</xm:sqref>
            </x14:sparkline>
            <x14:sparkline>
              <xm:f>CB_Lcr!$RSH121:$RSH121</xm:f>
              <xm:sqref>RSH121</xm:sqref>
            </x14:sparkline>
            <x14:sparkline>
              <xm:f>CB_Lcr!$RSI121:$RSI121</xm:f>
              <xm:sqref>RSI121</xm:sqref>
            </x14:sparkline>
            <x14:sparkline>
              <xm:f>CB_Lcr!$RSJ121:$RSJ121</xm:f>
              <xm:sqref>RSJ121</xm:sqref>
            </x14:sparkline>
            <x14:sparkline>
              <xm:f>CB_Lcr!$RSK121:$RSK121</xm:f>
              <xm:sqref>RSK121</xm:sqref>
            </x14:sparkline>
            <x14:sparkline>
              <xm:f>CB_Lcr!$RSL121:$RSL121</xm:f>
              <xm:sqref>RSL121</xm:sqref>
            </x14:sparkline>
            <x14:sparkline>
              <xm:f>CB_Lcr!$RSM121:$RSM121</xm:f>
              <xm:sqref>RSM121</xm:sqref>
            </x14:sparkline>
            <x14:sparkline>
              <xm:f>CB_Lcr!$RSN121:$RSN121</xm:f>
              <xm:sqref>RSN121</xm:sqref>
            </x14:sparkline>
            <x14:sparkline>
              <xm:f>CB_Lcr!$RSO121:$RSO121</xm:f>
              <xm:sqref>RSO121</xm:sqref>
            </x14:sparkline>
            <x14:sparkline>
              <xm:f>CB_Lcr!$RSP121:$RSP121</xm:f>
              <xm:sqref>RSP121</xm:sqref>
            </x14:sparkline>
            <x14:sparkline>
              <xm:f>CB_Lcr!$RSQ121:$RSQ121</xm:f>
              <xm:sqref>RSQ121</xm:sqref>
            </x14:sparkline>
            <x14:sparkline>
              <xm:f>CB_Lcr!$RSR121:$RSR121</xm:f>
              <xm:sqref>RSR121</xm:sqref>
            </x14:sparkline>
            <x14:sparkline>
              <xm:f>CB_Lcr!$RSS121:$RSS121</xm:f>
              <xm:sqref>RSS121</xm:sqref>
            </x14:sparkline>
            <x14:sparkline>
              <xm:f>CB_Lcr!$RST121:$RST121</xm:f>
              <xm:sqref>RST121</xm:sqref>
            </x14:sparkline>
            <x14:sparkline>
              <xm:f>CB_Lcr!$RSU121:$RSU121</xm:f>
              <xm:sqref>RSU121</xm:sqref>
            </x14:sparkline>
            <x14:sparkline>
              <xm:f>CB_Lcr!$RSV121:$RSV121</xm:f>
              <xm:sqref>RSV121</xm:sqref>
            </x14:sparkline>
            <x14:sparkline>
              <xm:f>CB_Lcr!$RSW121:$RSW121</xm:f>
              <xm:sqref>RSW121</xm:sqref>
            </x14:sparkline>
            <x14:sparkline>
              <xm:f>CB_Lcr!$RSX121:$RSX121</xm:f>
              <xm:sqref>RSX121</xm:sqref>
            </x14:sparkline>
            <x14:sparkline>
              <xm:f>CB_Lcr!$RSY121:$RSY121</xm:f>
              <xm:sqref>RSY121</xm:sqref>
            </x14:sparkline>
            <x14:sparkline>
              <xm:f>CB_Lcr!$RSZ121:$RSZ121</xm:f>
              <xm:sqref>RSZ121</xm:sqref>
            </x14:sparkline>
            <x14:sparkline>
              <xm:f>CB_Lcr!$RTA121:$RTA121</xm:f>
              <xm:sqref>RTA121</xm:sqref>
            </x14:sparkline>
            <x14:sparkline>
              <xm:f>CB_Lcr!$RTB121:$RTB121</xm:f>
              <xm:sqref>RTB121</xm:sqref>
            </x14:sparkline>
            <x14:sparkline>
              <xm:f>CB_Lcr!$RTC121:$RTC121</xm:f>
              <xm:sqref>RTC121</xm:sqref>
            </x14:sparkline>
            <x14:sparkline>
              <xm:f>CB_Lcr!$RTD121:$RTD121</xm:f>
              <xm:sqref>RTD121</xm:sqref>
            </x14:sparkline>
            <x14:sparkline>
              <xm:f>CB_Lcr!$RTE121:$RTE121</xm:f>
              <xm:sqref>RTE121</xm:sqref>
            </x14:sparkline>
            <x14:sparkline>
              <xm:f>CB_Lcr!$RTF121:$RTF121</xm:f>
              <xm:sqref>RTF121</xm:sqref>
            </x14:sparkline>
            <x14:sparkline>
              <xm:f>CB_Lcr!$RTG121:$RTG121</xm:f>
              <xm:sqref>RTG121</xm:sqref>
            </x14:sparkline>
            <x14:sparkline>
              <xm:f>CB_Lcr!$RTH121:$RTH121</xm:f>
              <xm:sqref>RTH121</xm:sqref>
            </x14:sparkline>
            <x14:sparkline>
              <xm:f>CB_Lcr!$RTI121:$RTI121</xm:f>
              <xm:sqref>RTI121</xm:sqref>
            </x14:sparkline>
            <x14:sparkline>
              <xm:f>CB_Lcr!$RTJ121:$RTJ121</xm:f>
              <xm:sqref>RTJ121</xm:sqref>
            </x14:sparkline>
            <x14:sparkline>
              <xm:f>CB_Lcr!$RTK121:$RTK121</xm:f>
              <xm:sqref>RTK121</xm:sqref>
            </x14:sparkline>
            <x14:sparkline>
              <xm:f>CB_Lcr!$RTL121:$RTL121</xm:f>
              <xm:sqref>RTL121</xm:sqref>
            </x14:sparkline>
            <x14:sparkline>
              <xm:f>CB_Lcr!$RTM121:$RTM121</xm:f>
              <xm:sqref>RTM121</xm:sqref>
            </x14:sparkline>
            <x14:sparkline>
              <xm:f>CB_Lcr!$RTN121:$RTN121</xm:f>
              <xm:sqref>RTN121</xm:sqref>
            </x14:sparkline>
            <x14:sparkline>
              <xm:f>CB_Lcr!$RTO121:$RTO121</xm:f>
              <xm:sqref>RTO121</xm:sqref>
            </x14:sparkline>
            <x14:sparkline>
              <xm:f>CB_Lcr!$RTP121:$RTP121</xm:f>
              <xm:sqref>RTP121</xm:sqref>
            </x14:sparkline>
            <x14:sparkline>
              <xm:f>CB_Lcr!$RTQ121:$RTQ121</xm:f>
              <xm:sqref>RTQ121</xm:sqref>
            </x14:sparkline>
            <x14:sparkline>
              <xm:f>CB_Lcr!$RTR121:$RTR121</xm:f>
              <xm:sqref>RTR121</xm:sqref>
            </x14:sparkline>
            <x14:sparkline>
              <xm:f>CB_Lcr!$RTS121:$RTS121</xm:f>
              <xm:sqref>RTS121</xm:sqref>
            </x14:sparkline>
            <x14:sparkline>
              <xm:f>CB_Lcr!$RTT121:$RTT121</xm:f>
              <xm:sqref>RTT121</xm:sqref>
            </x14:sparkline>
            <x14:sparkline>
              <xm:f>CB_Lcr!$RTU121:$RTU121</xm:f>
              <xm:sqref>RTU121</xm:sqref>
            </x14:sparkline>
            <x14:sparkline>
              <xm:f>CB_Lcr!$RTV121:$RTV121</xm:f>
              <xm:sqref>RTV121</xm:sqref>
            </x14:sparkline>
            <x14:sparkline>
              <xm:f>CB_Lcr!$RTW121:$RTW121</xm:f>
              <xm:sqref>RTW121</xm:sqref>
            </x14:sparkline>
            <x14:sparkline>
              <xm:f>CB_Lcr!$RTX121:$RTX121</xm:f>
              <xm:sqref>RTX121</xm:sqref>
            </x14:sparkline>
            <x14:sparkline>
              <xm:f>CB_Lcr!$RTY121:$RTY121</xm:f>
              <xm:sqref>RTY121</xm:sqref>
            </x14:sparkline>
            <x14:sparkline>
              <xm:f>CB_Lcr!$RTZ121:$RTZ121</xm:f>
              <xm:sqref>RTZ121</xm:sqref>
            </x14:sparkline>
            <x14:sparkline>
              <xm:f>CB_Lcr!$RUA121:$RUA121</xm:f>
              <xm:sqref>RUA121</xm:sqref>
            </x14:sparkline>
            <x14:sparkline>
              <xm:f>CB_Lcr!$RUB121:$RUB121</xm:f>
              <xm:sqref>RUB121</xm:sqref>
            </x14:sparkline>
            <x14:sparkline>
              <xm:f>CB_Lcr!$RUC121:$RUC121</xm:f>
              <xm:sqref>RUC121</xm:sqref>
            </x14:sparkline>
            <x14:sparkline>
              <xm:f>CB_Lcr!$RUD121:$RUD121</xm:f>
              <xm:sqref>RUD121</xm:sqref>
            </x14:sparkline>
            <x14:sparkline>
              <xm:f>CB_Lcr!$RUE121:$RUE121</xm:f>
              <xm:sqref>RUE121</xm:sqref>
            </x14:sparkline>
            <x14:sparkline>
              <xm:f>CB_Lcr!$RUF121:$RUF121</xm:f>
              <xm:sqref>RUF121</xm:sqref>
            </x14:sparkline>
            <x14:sparkline>
              <xm:f>CB_Lcr!$RUG121:$RUG121</xm:f>
              <xm:sqref>RUG121</xm:sqref>
            </x14:sparkline>
            <x14:sparkline>
              <xm:f>CB_Lcr!$RUH121:$RUH121</xm:f>
              <xm:sqref>RUH121</xm:sqref>
            </x14:sparkline>
            <x14:sparkline>
              <xm:f>CB_Lcr!$RUI121:$RUI121</xm:f>
              <xm:sqref>RUI121</xm:sqref>
            </x14:sparkline>
            <x14:sparkline>
              <xm:f>CB_Lcr!$RUJ121:$RUJ121</xm:f>
              <xm:sqref>RUJ121</xm:sqref>
            </x14:sparkline>
            <x14:sparkline>
              <xm:f>CB_Lcr!$RUK121:$RUK121</xm:f>
              <xm:sqref>RUK121</xm:sqref>
            </x14:sparkline>
            <x14:sparkline>
              <xm:f>CB_Lcr!$RUL121:$RUL121</xm:f>
              <xm:sqref>RUL121</xm:sqref>
            </x14:sparkline>
            <x14:sparkline>
              <xm:f>CB_Lcr!$RUM121:$RUM121</xm:f>
              <xm:sqref>RUM121</xm:sqref>
            </x14:sparkline>
            <x14:sparkline>
              <xm:f>CB_Lcr!$RUN121:$RUN121</xm:f>
              <xm:sqref>RUN121</xm:sqref>
            </x14:sparkline>
            <x14:sparkline>
              <xm:f>CB_Lcr!$RUO121:$RUO121</xm:f>
              <xm:sqref>RUO121</xm:sqref>
            </x14:sparkline>
            <x14:sparkline>
              <xm:f>CB_Lcr!$RUP121:$RUP121</xm:f>
              <xm:sqref>RUP121</xm:sqref>
            </x14:sparkline>
            <x14:sparkline>
              <xm:f>CB_Lcr!$RUQ121:$RUQ121</xm:f>
              <xm:sqref>RUQ121</xm:sqref>
            </x14:sparkline>
            <x14:sparkline>
              <xm:f>CB_Lcr!$RUR121:$RUR121</xm:f>
              <xm:sqref>RUR121</xm:sqref>
            </x14:sparkline>
            <x14:sparkline>
              <xm:f>CB_Lcr!$RUS121:$RUS121</xm:f>
              <xm:sqref>RUS121</xm:sqref>
            </x14:sparkline>
            <x14:sparkline>
              <xm:f>CB_Lcr!$RUT121:$RUT121</xm:f>
              <xm:sqref>RUT121</xm:sqref>
            </x14:sparkline>
            <x14:sparkline>
              <xm:f>CB_Lcr!$RUU121:$RUU121</xm:f>
              <xm:sqref>RUU121</xm:sqref>
            </x14:sparkline>
            <x14:sparkline>
              <xm:f>CB_Lcr!$RUV121:$RUV121</xm:f>
              <xm:sqref>RUV121</xm:sqref>
            </x14:sparkline>
            <x14:sparkline>
              <xm:f>CB_Lcr!$RUW121:$RUW121</xm:f>
              <xm:sqref>RUW121</xm:sqref>
            </x14:sparkline>
            <x14:sparkline>
              <xm:f>CB_Lcr!$RUX121:$RUX121</xm:f>
              <xm:sqref>RUX121</xm:sqref>
            </x14:sparkline>
            <x14:sparkline>
              <xm:f>CB_Lcr!$RUY121:$RUY121</xm:f>
              <xm:sqref>RUY121</xm:sqref>
            </x14:sparkline>
            <x14:sparkline>
              <xm:f>CB_Lcr!$RUZ121:$RUZ121</xm:f>
              <xm:sqref>RUZ121</xm:sqref>
            </x14:sparkline>
            <x14:sparkline>
              <xm:f>CB_Lcr!$RVA121:$RVA121</xm:f>
              <xm:sqref>RVA121</xm:sqref>
            </x14:sparkline>
            <x14:sparkline>
              <xm:f>CB_Lcr!$RVB121:$RVB121</xm:f>
              <xm:sqref>RVB121</xm:sqref>
            </x14:sparkline>
            <x14:sparkline>
              <xm:f>CB_Lcr!$RVC121:$RVC121</xm:f>
              <xm:sqref>RVC121</xm:sqref>
            </x14:sparkline>
            <x14:sparkline>
              <xm:f>CB_Lcr!$RVD121:$RVD121</xm:f>
              <xm:sqref>RVD121</xm:sqref>
            </x14:sparkline>
            <x14:sparkline>
              <xm:f>CB_Lcr!$RVE121:$RVE121</xm:f>
              <xm:sqref>RVE121</xm:sqref>
            </x14:sparkline>
            <x14:sparkline>
              <xm:f>CB_Lcr!$RVF121:$RVF121</xm:f>
              <xm:sqref>RVF121</xm:sqref>
            </x14:sparkline>
            <x14:sparkline>
              <xm:f>CB_Lcr!$RVG121:$RVG121</xm:f>
              <xm:sqref>RVG121</xm:sqref>
            </x14:sparkline>
            <x14:sparkline>
              <xm:f>CB_Lcr!$RVH121:$RVH121</xm:f>
              <xm:sqref>RVH121</xm:sqref>
            </x14:sparkline>
            <x14:sparkline>
              <xm:f>CB_Lcr!$RVI121:$RVI121</xm:f>
              <xm:sqref>RVI121</xm:sqref>
            </x14:sparkline>
            <x14:sparkline>
              <xm:f>CB_Lcr!$RVJ121:$RVJ121</xm:f>
              <xm:sqref>RVJ121</xm:sqref>
            </x14:sparkline>
            <x14:sparkline>
              <xm:f>CB_Lcr!$RVK121:$RVK121</xm:f>
              <xm:sqref>RVK121</xm:sqref>
            </x14:sparkline>
            <x14:sparkline>
              <xm:f>CB_Lcr!$RVL121:$RVL121</xm:f>
              <xm:sqref>RVL121</xm:sqref>
            </x14:sparkline>
            <x14:sparkline>
              <xm:f>CB_Lcr!$RVM121:$RVM121</xm:f>
              <xm:sqref>RVM121</xm:sqref>
            </x14:sparkline>
            <x14:sparkline>
              <xm:f>CB_Lcr!$RVN121:$RVN121</xm:f>
              <xm:sqref>RVN121</xm:sqref>
            </x14:sparkline>
            <x14:sparkline>
              <xm:f>CB_Lcr!$RVO121:$RVO121</xm:f>
              <xm:sqref>RVO121</xm:sqref>
            </x14:sparkline>
            <x14:sparkline>
              <xm:f>CB_Lcr!$RVP121:$RVP121</xm:f>
              <xm:sqref>RVP121</xm:sqref>
            </x14:sparkline>
            <x14:sparkline>
              <xm:f>CB_Lcr!$RVQ121:$RVQ121</xm:f>
              <xm:sqref>RVQ121</xm:sqref>
            </x14:sparkline>
            <x14:sparkline>
              <xm:f>CB_Lcr!$RVR121:$RVR121</xm:f>
              <xm:sqref>RVR121</xm:sqref>
            </x14:sparkline>
            <x14:sparkline>
              <xm:f>CB_Lcr!$RVS121:$RVS121</xm:f>
              <xm:sqref>RVS121</xm:sqref>
            </x14:sparkline>
            <x14:sparkline>
              <xm:f>CB_Lcr!$RVT121:$RVT121</xm:f>
              <xm:sqref>RVT121</xm:sqref>
            </x14:sparkline>
            <x14:sparkline>
              <xm:f>CB_Lcr!$RVU121:$RVU121</xm:f>
              <xm:sqref>RVU121</xm:sqref>
            </x14:sparkline>
            <x14:sparkline>
              <xm:f>CB_Lcr!$RVV121:$RVV121</xm:f>
              <xm:sqref>RVV121</xm:sqref>
            </x14:sparkline>
            <x14:sparkline>
              <xm:f>CB_Lcr!$RVW121:$RVW121</xm:f>
              <xm:sqref>RVW121</xm:sqref>
            </x14:sparkline>
            <x14:sparkline>
              <xm:f>CB_Lcr!$RVX121:$RVX121</xm:f>
              <xm:sqref>RVX121</xm:sqref>
            </x14:sparkline>
            <x14:sparkline>
              <xm:f>CB_Lcr!$RVY121:$RVY121</xm:f>
              <xm:sqref>RVY121</xm:sqref>
            </x14:sparkline>
            <x14:sparkline>
              <xm:f>CB_Lcr!$RVZ121:$RVZ121</xm:f>
              <xm:sqref>RVZ121</xm:sqref>
            </x14:sparkline>
            <x14:sparkline>
              <xm:f>CB_Lcr!$RWA121:$RWA121</xm:f>
              <xm:sqref>RWA121</xm:sqref>
            </x14:sparkline>
            <x14:sparkline>
              <xm:f>CB_Lcr!$RWB121:$RWB121</xm:f>
              <xm:sqref>RWB121</xm:sqref>
            </x14:sparkline>
            <x14:sparkline>
              <xm:f>CB_Lcr!$RWC121:$RWC121</xm:f>
              <xm:sqref>RWC121</xm:sqref>
            </x14:sparkline>
            <x14:sparkline>
              <xm:f>CB_Lcr!$RWD121:$RWD121</xm:f>
              <xm:sqref>RWD121</xm:sqref>
            </x14:sparkline>
            <x14:sparkline>
              <xm:f>CB_Lcr!$RWE121:$RWE121</xm:f>
              <xm:sqref>RWE121</xm:sqref>
            </x14:sparkline>
            <x14:sparkline>
              <xm:f>CB_Lcr!$RWF121:$RWF121</xm:f>
              <xm:sqref>RWF121</xm:sqref>
            </x14:sparkline>
            <x14:sparkline>
              <xm:f>CB_Lcr!$RWG121:$RWG121</xm:f>
              <xm:sqref>RWG121</xm:sqref>
            </x14:sparkline>
            <x14:sparkline>
              <xm:f>CB_Lcr!$RWH121:$RWH121</xm:f>
              <xm:sqref>RWH121</xm:sqref>
            </x14:sparkline>
            <x14:sparkline>
              <xm:f>CB_Lcr!$RWI121:$RWI121</xm:f>
              <xm:sqref>RWI121</xm:sqref>
            </x14:sparkline>
            <x14:sparkline>
              <xm:f>CB_Lcr!$RWJ121:$RWJ121</xm:f>
              <xm:sqref>RWJ121</xm:sqref>
            </x14:sparkline>
            <x14:sparkline>
              <xm:f>CB_Lcr!$RWK121:$RWK121</xm:f>
              <xm:sqref>RWK121</xm:sqref>
            </x14:sparkline>
            <x14:sparkline>
              <xm:f>CB_Lcr!$RWL121:$RWL121</xm:f>
              <xm:sqref>RWL121</xm:sqref>
            </x14:sparkline>
            <x14:sparkline>
              <xm:f>CB_Lcr!$RWM121:$RWM121</xm:f>
              <xm:sqref>RWM121</xm:sqref>
            </x14:sparkline>
            <x14:sparkline>
              <xm:f>CB_Lcr!$RWN121:$RWN121</xm:f>
              <xm:sqref>RWN121</xm:sqref>
            </x14:sparkline>
            <x14:sparkline>
              <xm:f>CB_Lcr!$RWO121:$RWO121</xm:f>
              <xm:sqref>RWO121</xm:sqref>
            </x14:sparkline>
            <x14:sparkline>
              <xm:f>CB_Lcr!$RWP121:$RWP121</xm:f>
              <xm:sqref>RWP121</xm:sqref>
            </x14:sparkline>
            <x14:sparkline>
              <xm:f>CB_Lcr!$RWQ121:$RWQ121</xm:f>
              <xm:sqref>RWQ121</xm:sqref>
            </x14:sparkline>
            <x14:sparkline>
              <xm:f>CB_Lcr!$RWR121:$RWR121</xm:f>
              <xm:sqref>RWR121</xm:sqref>
            </x14:sparkline>
            <x14:sparkline>
              <xm:f>CB_Lcr!$RWS121:$RWS121</xm:f>
              <xm:sqref>RWS121</xm:sqref>
            </x14:sparkline>
            <x14:sparkline>
              <xm:f>CB_Lcr!$RWT121:$RWT121</xm:f>
              <xm:sqref>RWT121</xm:sqref>
            </x14:sparkline>
            <x14:sparkline>
              <xm:f>CB_Lcr!$RWU121:$RWU121</xm:f>
              <xm:sqref>RWU121</xm:sqref>
            </x14:sparkline>
            <x14:sparkline>
              <xm:f>CB_Lcr!$RWV121:$RWV121</xm:f>
              <xm:sqref>RWV121</xm:sqref>
            </x14:sparkline>
            <x14:sparkline>
              <xm:f>CB_Lcr!$RWW121:$RWW121</xm:f>
              <xm:sqref>RWW121</xm:sqref>
            </x14:sparkline>
            <x14:sparkline>
              <xm:f>CB_Lcr!$RWX121:$RWX121</xm:f>
              <xm:sqref>RWX121</xm:sqref>
            </x14:sparkline>
            <x14:sparkline>
              <xm:f>CB_Lcr!$RWY121:$RWY121</xm:f>
              <xm:sqref>RWY121</xm:sqref>
            </x14:sparkline>
            <x14:sparkline>
              <xm:f>CB_Lcr!$RWZ121:$RWZ121</xm:f>
              <xm:sqref>RWZ121</xm:sqref>
            </x14:sparkline>
            <x14:sparkline>
              <xm:f>CB_Lcr!$RXA121:$RXA121</xm:f>
              <xm:sqref>RXA121</xm:sqref>
            </x14:sparkline>
            <x14:sparkline>
              <xm:f>CB_Lcr!$RXB121:$RXB121</xm:f>
              <xm:sqref>RXB121</xm:sqref>
            </x14:sparkline>
            <x14:sparkline>
              <xm:f>CB_Lcr!$RXC121:$RXC121</xm:f>
              <xm:sqref>RXC121</xm:sqref>
            </x14:sparkline>
            <x14:sparkline>
              <xm:f>CB_Lcr!$RXD121:$RXD121</xm:f>
              <xm:sqref>RXD121</xm:sqref>
            </x14:sparkline>
            <x14:sparkline>
              <xm:f>CB_Lcr!$RXE121:$RXE121</xm:f>
              <xm:sqref>RXE121</xm:sqref>
            </x14:sparkline>
            <x14:sparkline>
              <xm:f>CB_Lcr!$RXF121:$RXF121</xm:f>
              <xm:sqref>RXF121</xm:sqref>
            </x14:sparkline>
            <x14:sparkline>
              <xm:f>CB_Lcr!$RXG121:$RXG121</xm:f>
              <xm:sqref>RXG121</xm:sqref>
            </x14:sparkline>
            <x14:sparkline>
              <xm:f>CB_Lcr!$RXH121:$RXH121</xm:f>
              <xm:sqref>RXH121</xm:sqref>
            </x14:sparkline>
            <x14:sparkline>
              <xm:f>CB_Lcr!$RXI121:$RXI121</xm:f>
              <xm:sqref>RXI121</xm:sqref>
            </x14:sparkline>
            <x14:sparkline>
              <xm:f>CB_Lcr!$RXJ121:$RXJ121</xm:f>
              <xm:sqref>RXJ121</xm:sqref>
            </x14:sparkline>
            <x14:sparkline>
              <xm:f>CB_Lcr!$RXK121:$RXK121</xm:f>
              <xm:sqref>RXK121</xm:sqref>
            </x14:sparkline>
            <x14:sparkline>
              <xm:f>CB_Lcr!$RXL121:$RXL121</xm:f>
              <xm:sqref>RXL121</xm:sqref>
            </x14:sparkline>
            <x14:sparkline>
              <xm:f>CB_Lcr!$RXM121:$RXM121</xm:f>
              <xm:sqref>RXM121</xm:sqref>
            </x14:sparkline>
            <x14:sparkline>
              <xm:f>CB_Lcr!$RXN121:$RXN121</xm:f>
              <xm:sqref>RXN121</xm:sqref>
            </x14:sparkline>
            <x14:sparkline>
              <xm:f>CB_Lcr!$RXO121:$RXO121</xm:f>
              <xm:sqref>RXO121</xm:sqref>
            </x14:sparkline>
            <x14:sparkline>
              <xm:f>CB_Lcr!$RXP121:$RXP121</xm:f>
              <xm:sqref>RXP121</xm:sqref>
            </x14:sparkline>
            <x14:sparkline>
              <xm:f>CB_Lcr!$RXQ121:$RXQ121</xm:f>
              <xm:sqref>RXQ121</xm:sqref>
            </x14:sparkline>
            <x14:sparkline>
              <xm:f>CB_Lcr!$RXR121:$RXR121</xm:f>
              <xm:sqref>RXR121</xm:sqref>
            </x14:sparkline>
            <x14:sparkline>
              <xm:f>CB_Lcr!$RXS121:$RXS121</xm:f>
              <xm:sqref>RXS121</xm:sqref>
            </x14:sparkline>
            <x14:sparkline>
              <xm:f>CB_Lcr!$RXT121:$RXT121</xm:f>
              <xm:sqref>RXT121</xm:sqref>
            </x14:sparkline>
            <x14:sparkline>
              <xm:f>CB_Lcr!$RXU121:$RXU121</xm:f>
              <xm:sqref>RXU121</xm:sqref>
            </x14:sparkline>
            <x14:sparkline>
              <xm:f>CB_Lcr!$RXV121:$RXV121</xm:f>
              <xm:sqref>RXV121</xm:sqref>
            </x14:sparkline>
            <x14:sparkline>
              <xm:f>CB_Lcr!$RXW121:$RXW121</xm:f>
              <xm:sqref>RXW121</xm:sqref>
            </x14:sparkline>
            <x14:sparkline>
              <xm:f>CB_Lcr!$RXX121:$RXX121</xm:f>
              <xm:sqref>RXX121</xm:sqref>
            </x14:sparkline>
            <x14:sparkline>
              <xm:f>CB_Lcr!$RXY121:$RXY121</xm:f>
              <xm:sqref>RXY121</xm:sqref>
            </x14:sparkline>
            <x14:sparkline>
              <xm:f>CB_Lcr!$RXZ121:$RXZ121</xm:f>
              <xm:sqref>RXZ121</xm:sqref>
            </x14:sparkline>
            <x14:sparkline>
              <xm:f>CB_Lcr!$RYA121:$RYA121</xm:f>
              <xm:sqref>RYA121</xm:sqref>
            </x14:sparkline>
            <x14:sparkline>
              <xm:f>CB_Lcr!$RYB121:$RYB121</xm:f>
              <xm:sqref>RYB121</xm:sqref>
            </x14:sparkline>
            <x14:sparkline>
              <xm:f>CB_Lcr!$RYC121:$RYC121</xm:f>
              <xm:sqref>RYC121</xm:sqref>
            </x14:sparkline>
            <x14:sparkline>
              <xm:f>CB_Lcr!$RYD121:$RYD121</xm:f>
              <xm:sqref>RYD121</xm:sqref>
            </x14:sparkline>
            <x14:sparkline>
              <xm:f>CB_Lcr!$RYE121:$RYE121</xm:f>
              <xm:sqref>RYE121</xm:sqref>
            </x14:sparkline>
            <x14:sparkline>
              <xm:f>CB_Lcr!$RYF121:$RYF121</xm:f>
              <xm:sqref>RYF121</xm:sqref>
            </x14:sparkline>
            <x14:sparkline>
              <xm:f>CB_Lcr!$RYG121:$RYG121</xm:f>
              <xm:sqref>RYG121</xm:sqref>
            </x14:sparkline>
            <x14:sparkline>
              <xm:f>CB_Lcr!$RYH121:$RYH121</xm:f>
              <xm:sqref>RYH121</xm:sqref>
            </x14:sparkline>
            <x14:sparkline>
              <xm:f>CB_Lcr!$RYI121:$RYI121</xm:f>
              <xm:sqref>RYI121</xm:sqref>
            </x14:sparkline>
            <x14:sparkline>
              <xm:f>CB_Lcr!$RYJ121:$RYJ121</xm:f>
              <xm:sqref>RYJ121</xm:sqref>
            </x14:sparkline>
            <x14:sparkline>
              <xm:f>CB_Lcr!$RYK121:$RYK121</xm:f>
              <xm:sqref>RYK121</xm:sqref>
            </x14:sparkline>
            <x14:sparkline>
              <xm:f>CB_Lcr!$RYL121:$RYL121</xm:f>
              <xm:sqref>RYL121</xm:sqref>
            </x14:sparkline>
            <x14:sparkline>
              <xm:f>CB_Lcr!$RYM121:$RYM121</xm:f>
              <xm:sqref>RYM121</xm:sqref>
            </x14:sparkline>
            <x14:sparkline>
              <xm:f>CB_Lcr!$RYN121:$RYN121</xm:f>
              <xm:sqref>RYN121</xm:sqref>
            </x14:sparkline>
            <x14:sparkline>
              <xm:f>CB_Lcr!$RYO121:$RYO121</xm:f>
              <xm:sqref>RYO121</xm:sqref>
            </x14:sparkline>
            <x14:sparkline>
              <xm:f>CB_Lcr!$RYP121:$RYP121</xm:f>
              <xm:sqref>RYP121</xm:sqref>
            </x14:sparkline>
            <x14:sparkline>
              <xm:f>CB_Lcr!$RYQ121:$RYQ121</xm:f>
              <xm:sqref>RYQ121</xm:sqref>
            </x14:sparkline>
            <x14:sparkline>
              <xm:f>CB_Lcr!$RYR121:$RYR121</xm:f>
              <xm:sqref>RYR121</xm:sqref>
            </x14:sparkline>
            <x14:sparkline>
              <xm:f>CB_Lcr!$RYS121:$RYS121</xm:f>
              <xm:sqref>RYS121</xm:sqref>
            </x14:sparkline>
            <x14:sparkline>
              <xm:f>CB_Lcr!$RYT121:$RYT121</xm:f>
              <xm:sqref>RYT121</xm:sqref>
            </x14:sparkline>
            <x14:sparkline>
              <xm:f>CB_Lcr!$RYU121:$RYU121</xm:f>
              <xm:sqref>RYU121</xm:sqref>
            </x14:sparkline>
            <x14:sparkline>
              <xm:f>CB_Lcr!$RYV121:$RYV121</xm:f>
              <xm:sqref>RYV121</xm:sqref>
            </x14:sparkline>
            <x14:sparkline>
              <xm:f>CB_Lcr!$RYW121:$RYW121</xm:f>
              <xm:sqref>RYW121</xm:sqref>
            </x14:sparkline>
            <x14:sparkline>
              <xm:f>CB_Lcr!$RYX121:$RYX121</xm:f>
              <xm:sqref>RYX121</xm:sqref>
            </x14:sparkline>
            <x14:sparkline>
              <xm:f>CB_Lcr!$RYY121:$RYY121</xm:f>
              <xm:sqref>RYY121</xm:sqref>
            </x14:sparkline>
            <x14:sparkline>
              <xm:f>CB_Lcr!$RYZ121:$RYZ121</xm:f>
              <xm:sqref>RYZ121</xm:sqref>
            </x14:sparkline>
            <x14:sparkline>
              <xm:f>CB_Lcr!$RZA121:$RZA121</xm:f>
              <xm:sqref>RZA121</xm:sqref>
            </x14:sparkline>
            <x14:sparkline>
              <xm:f>CB_Lcr!$RZB121:$RZB121</xm:f>
              <xm:sqref>RZB121</xm:sqref>
            </x14:sparkline>
            <x14:sparkline>
              <xm:f>CB_Lcr!$RZC121:$RZC121</xm:f>
              <xm:sqref>RZC121</xm:sqref>
            </x14:sparkline>
            <x14:sparkline>
              <xm:f>CB_Lcr!$RZD121:$RZD121</xm:f>
              <xm:sqref>RZD121</xm:sqref>
            </x14:sparkline>
            <x14:sparkline>
              <xm:f>CB_Lcr!$RZE121:$RZE121</xm:f>
              <xm:sqref>RZE121</xm:sqref>
            </x14:sparkline>
            <x14:sparkline>
              <xm:f>CB_Lcr!$RZF121:$RZF121</xm:f>
              <xm:sqref>RZF121</xm:sqref>
            </x14:sparkline>
            <x14:sparkline>
              <xm:f>CB_Lcr!$RZG121:$RZG121</xm:f>
              <xm:sqref>RZG121</xm:sqref>
            </x14:sparkline>
            <x14:sparkline>
              <xm:f>CB_Lcr!$RZH121:$RZH121</xm:f>
              <xm:sqref>RZH121</xm:sqref>
            </x14:sparkline>
            <x14:sparkline>
              <xm:f>CB_Lcr!$RZI121:$RZI121</xm:f>
              <xm:sqref>RZI121</xm:sqref>
            </x14:sparkline>
            <x14:sparkline>
              <xm:f>CB_Lcr!$RZJ121:$RZJ121</xm:f>
              <xm:sqref>RZJ121</xm:sqref>
            </x14:sparkline>
            <x14:sparkline>
              <xm:f>CB_Lcr!$RZK121:$RZK121</xm:f>
              <xm:sqref>RZK121</xm:sqref>
            </x14:sparkline>
            <x14:sparkline>
              <xm:f>CB_Lcr!$RZL121:$RZL121</xm:f>
              <xm:sqref>RZL121</xm:sqref>
            </x14:sparkline>
            <x14:sparkline>
              <xm:f>CB_Lcr!$RZM121:$RZM121</xm:f>
              <xm:sqref>RZM121</xm:sqref>
            </x14:sparkline>
            <x14:sparkline>
              <xm:f>CB_Lcr!$RZN121:$RZN121</xm:f>
              <xm:sqref>RZN121</xm:sqref>
            </x14:sparkline>
            <x14:sparkline>
              <xm:f>CB_Lcr!$RZO121:$RZO121</xm:f>
              <xm:sqref>RZO121</xm:sqref>
            </x14:sparkline>
            <x14:sparkline>
              <xm:f>CB_Lcr!$RZP121:$RZP121</xm:f>
              <xm:sqref>RZP121</xm:sqref>
            </x14:sparkline>
            <x14:sparkline>
              <xm:f>CB_Lcr!$RZQ121:$RZQ121</xm:f>
              <xm:sqref>RZQ121</xm:sqref>
            </x14:sparkline>
            <x14:sparkline>
              <xm:f>CB_Lcr!$RZR121:$RZR121</xm:f>
              <xm:sqref>RZR121</xm:sqref>
            </x14:sparkline>
            <x14:sparkline>
              <xm:f>CB_Lcr!$RZS121:$RZS121</xm:f>
              <xm:sqref>RZS121</xm:sqref>
            </x14:sparkline>
            <x14:sparkline>
              <xm:f>CB_Lcr!$RZT121:$RZT121</xm:f>
              <xm:sqref>RZT121</xm:sqref>
            </x14:sparkline>
            <x14:sparkline>
              <xm:f>CB_Lcr!$RZU121:$RZU121</xm:f>
              <xm:sqref>RZU121</xm:sqref>
            </x14:sparkline>
            <x14:sparkline>
              <xm:f>CB_Lcr!$RZV121:$RZV121</xm:f>
              <xm:sqref>RZV121</xm:sqref>
            </x14:sparkline>
            <x14:sparkline>
              <xm:f>CB_Lcr!$RZW121:$RZW121</xm:f>
              <xm:sqref>RZW121</xm:sqref>
            </x14:sparkline>
            <x14:sparkline>
              <xm:f>CB_Lcr!$RZX121:$RZX121</xm:f>
              <xm:sqref>RZX121</xm:sqref>
            </x14:sparkline>
            <x14:sparkline>
              <xm:f>CB_Lcr!$RZY121:$RZY121</xm:f>
              <xm:sqref>RZY121</xm:sqref>
            </x14:sparkline>
            <x14:sparkline>
              <xm:f>CB_Lcr!$RZZ121:$RZZ121</xm:f>
              <xm:sqref>RZZ121</xm:sqref>
            </x14:sparkline>
            <x14:sparkline>
              <xm:f>CB_Lcr!$SAA121:$SAA121</xm:f>
              <xm:sqref>SAA121</xm:sqref>
            </x14:sparkline>
            <x14:sparkline>
              <xm:f>CB_Lcr!$SAB121:$SAB121</xm:f>
              <xm:sqref>SAB121</xm:sqref>
            </x14:sparkline>
            <x14:sparkline>
              <xm:f>CB_Lcr!$SAC121:$SAC121</xm:f>
              <xm:sqref>SAC121</xm:sqref>
            </x14:sparkline>
            <x14:sparkline>
              <xm:f>CB_Lcr!$SAD121:$SAD121</xm:f>
              <xm:sqref>SAD121</xm:sqref>
            </x14:sparkline>
            <x14:sparkline>
              <xm:f>CB_Lcr!$SAE121:$SAE121</xm:f>
              <xm:sqref>SAE121</xm:sqref>
            </x14:sparkline>
            <x14:sparkline>
              <xm:f>CB_Lcr!$SAF121:$SAF121</xm:f>
              <xm:sqref>SAF121</xm:sqref>
            </x14:sparkline>
            <x14:sparkline>
              <xm:f>CB_Lcr!$SAG121:$SAG121</xm:f>
              <xm:sqref>SAG121</xm:sqref>
            </x14:sparkline>
            <x14:sparkline>
              <xm:f>CB_Lcr!$SAH121:$SAH121</xm:f>
              <xm:sqref>SAH121</xm:sqref>
            </x14:sparkline>
            <x14:sparkline>
              <xm:f>CB_Lcr!$SAI121:$SAI121</xm:f>
              <xm:sqref>SAI121</xm:sqref>
            </x14:sparkline>
            <x14:sparkline>
              <xm:f>CB_Lcr!$SAJ121:$SAJ121</xm:f>
              <xm:sqref>SAJ121</xm:sqref>
            </x14:sparkline>
            <x14:sparkline>
              <xm:f>CB_Lcr!$SAK121:$SAK121</xm:f>
              <xm:sqref>SAK121</xm:sqref>
            </x14:sparkline>
            <x14:sparkline>
              <xm:f>CB_Lcr!$SAL121:$SAL121</xm:f>
              <xm:sqref>SAL121</xm:sqref>
            </x14:sparkline>
            <x14:sparkline>
              <xm:f>CB_Lcr!$SAM121:$SAM121</xm:f>
              <xm:sqref>SAM121</xm:sqref>
            </x14:sparkline>
            <x14:sparkline>
              <xm:f>CB_Lcr!$SAN121:$SAN121</xm:f>
              <xm:sqref>SAN121</xm:sqref>
            </x14:sparkline>
            <x14:sparkline>
              <xm:f>CB_Lcr!$SAO121:$SAO121</xm:f>
              <xm:sqref>SAO121</xm:sqref>
            </x14:sparkline>
            <x14:sparkline>
              <xm:f>CB_Lcr!$SAP121:$SAP121</xm:f>
              <xm:sqref>SAP121</xm:sqref>
            </x14:sparkline>
            <x14:sparkline>
              <xm:f>CB_Lcr!$SAQ121:$SAQ121</xm:f>
              <xm:sqref>SAQ121</xm:sqref>
            </x14:sparkline>
            <x14:sparkline>
              <xm:f>CB_Lcr!$SAR121:$SAR121</xm:f>
              <xm:sqref>SAR121</xm:sqref>
            </x14:sparkline>
            <x14:sparkline>
              <xm:f>CB_Lcr!$SAS121:$SAS121</xm:f>
              <xm:sqref>SAS121</xm:sqref>
            </x14:sparkline>
            <x14:sparkline>
              <xm:f>CB_Lcr!$SAT121:$SAT121</xm:f>
              <xm:sqref>SAT121</xm:sqref>
            </x14:sparkline>
            <x14:sparkline>
              <xm:f>CB_Lcr!$SAU121:$SAU121</xm:f>
              <xm:sqref>SAU121</xm:sqref>
            </x14:sparkline>
            <x14:sparkline>
              <xm:f>CB_Lcr!$SAV121:$SAV121</xm:f>
              <xm:sqref>SAV121</xm:sqref>
            </x14:sparkline>
            <x14:sparkline>
              <xm:f>CB_Lcr!$SAW121:$SAW121</xm:f>
              <xm:sqref>SAW121</xm:sqref>
            </x14:sparkline>
            <x14:sparkline>
              <xm:f>CB_Lcr!$SAX121:$SAX121</xm:f>
              <xm:sqref>SAX121</xm:sqref>
            </x14:sparkline>
            <x14:sparkline>
              <xm:f>CB_Lcr!$SAY121:$SAY121</xm:f>
              <xm:sqref>SAY121</xm:sqref>
            </x14:sparkline>
            <x14:sparkline>
              <xm:f>CB_Lcr!$SAZ121:$SAZ121</xm:f>
              <xm:sqref>SAZ121</xm:sqref>
            </x14:sparkline>
            <x14:sparkline>
              <xm:f>CB_Lcr!$SBA121:$SBA121</xm:f>
              <xm:sqref>SBA121</xm:sqref>
            </x14:sparkline>
            <x14:sparkline>
              <xm:f>CB_Lcr!$SBB121:$SBB121</xm:f>
              <xm:sqref>SBB121</xm:sqref>
            </x14:sparkline>
            <x14:sparkline>
              <xm:f>CB_Lcr!$SBC121:$SBC121</xm:f>
              <xm:sqref>SBC121</xm:sqref>
            </x14:sparkline>
            <x14:sparkline>
              <xm:f>CB_Lcr!$SBD121:$SBD121</xm:f>
              <xm:sqref>SBD121</xm:sqref>
            </x14:sparkline>
            <x14:sparkline>
              <xm:f>CB_Lcr!$SBE121:$SBE121</xm:f>
              <xm:sqref>SBE121</xm:sqref>
            </x14:sparkline>
            <x14:sparkline>
              <xm:f>CB_Lcr!$SBF121:$SBF121</xm:f>
              <xm:sqref>SBF121</xm:sqref>
            </x14:sparkline>
            <x14:sparkline>
              <xm:f>CB_Lcr!$SBG121:$SBG121</xm:f>
              <xm:sqref>SBG121</xm:sqref>
            </x14:sparkline>
            <x14:sparkline>
              <xm:f>CB_Lcr!$SBH121:$SBH121</xm:f>
              <xm:sqref>SBH121</xm:sqref>
            </x14:sparkline>
            <x14:sparkline>
              <xm:f>CB_Lcr!$SBI121:$SBI121</xm:f>
              <xm:sqref>SBI121</xm:sqref>
            </x14:sparkline>
            <x14:sparkline>
              <xm:f>CB_Lcr!$SBJ121:$SBJ121</xm:f>
              <xm:sqref>SBJ121</xm:sqref>
            </x14:sparkline>
            <x14:sparkline>
              <xm:f>CB_Lcr!$SBK121:$SBK121</xm:f>
              <xm:sqref>SBK121</xm:sqref>
            </x14:sparkline>
            <x14:sparkline>
              <xm:f>CB_Lcr!$SBL121:$SBL121</xm:f>
              <xm:sqref>SBL121</xm:sqref>
            </x14:sparkline>
            <x14:sparkline>
              <xm:f>CB_Lcr!$SBM121:$SBM121</xm:f>
              <xm:sqref>SBM121</xm:sqref>
            </x14:sparkline>
            <x14:sparkline>
              <xm:f>CB_Lcr!$SBN121:$SBN121</xm:f>
              <xm:sqref>SBN121</xm:sqref>
            </x14:sparkline>
            <x14:sparkline>
              <xm:f>CB_Lcr!$SBO121:$SBO121</xm:f>
              <xm:sqref>SBO121</xm:sqref>
            </x14:sparkline>
            <x14:sparkline>
              <xm:f>CB_Lcr!$SBP121:$SBP121</xm:f>
              <xm:sqref>SBP121</xm:sqref>
            </x14:sparkline>
            <x14:sparkline>
              <xm:f>CB_Lcr!$SBQ121:$SBQ121</xm:f>
              <xm:sqref>SBQ121</xm:sqref>
            </x14:sparkline>
            <x14:sparkline>
              <xm:f>CB_Lcr!$SBR121:$SBR121</xm:f>
              <xm:sqref>SBR121</xm:sqref>
            </x14:sparkline>
            <x14:sparkline>
              <xm:f>CB_Lcr!$SBS121:$SBS121</xm:f>
              <xm:sqref>SBS121</xm:sqref>
            </x14:sparkline>
            <x14:sparkline>
              <xm:f>CB_Lcr!$SBT121:$SBT121</xm:f>
              <xm:sqref>SBT121</xm:sqref>
            </x14:sparkline>
            <x14:sparkline>
              <xm:f>CB_Lcr!$SBU121:$SBU121</xm:f>
              <xm:sqref>SBU121</xm:sqref>
            </x14:sparkline>
            <x14:sparkline>
              <xm:f>CB_Lcr!$SBV121:$SBV121</xm:f>
              <xm:sqref>SBV121</xm:sqref>
            </x14:sparkline>
            <x14:sparkline>
              <xm:f>CB_Lcr!$SBW121:$SBW121</xm:f>
              <xm:sqref>SBW121</xm:sqref>
            </x14:sparkline>
            <x14:sparkline>
              <xm:f>CB_Lcr!$SBX121:$SBX121</xm:f>
              <xm:sqref>SBX121</xm:sqref>
            </x14:sparkline>
            <x14:sparkline>
              <xm:f>CB_Lcr!$SBY121:$SBY121</xm:f>
              <xm:sqref>SBY121</xm:sqref>
            </x14:sparkline>
            <x14:sparkline>
              <xm:f>CB_Lcr!$SBZ121:$SBZ121</xm:f>
              <xm:sqref>SBZ121</xm:sqref>
            </x14:sparkline>
            <x14:sparkline>
              <xm:f>CB_Lcr!$SCA121:$SCA121</xm:f>
              <xm:sqref>SCA121</xm:sqref>
            </x14:sparkline>
            <x14:sparkline>
              <xm:f>CB_Lcr!$SCB121:$SCB121</xm:f>
              <xm:sqref>SCB121</xm:sqref>
            </x14:sparkline>
            <x14:sparkline>
              <xm:f>CB_Lcr!$SCC121:$SCC121</xm:f>
              <xm:sqref>SCC121</xm:sqref>
            </x14:sparkline>
            <x14:sparkline>
              <xm:f>CB_Lcr!$SCD121:$SCD121</xm:f>
              <xm:sqref>SCD121</xm:sqref>
            </x14:sparkline>
            <x14:sparkline>
              <xm:f>CB_Lcr!$SCE121:$SCE121</xm:f>
              <xm:sqref>SCE121</xm:sqref>
            </x14:sparkline>
            <x14:sparkline>
              <xm:f>CB_Lcr!$SCF121:$SCF121</xm:f>
              <xm:sqref>SCF121</xm:sqref>
            </x14:sparkline>
            <x14:sparkline>
              <xm:f>CB_Lcr!$SCG121:$SCG121</xm:f>
              <xm:sqref>SCG121</xm:sqref>
            </x14:sparkline>
            <x14:sparkline>
              <xm:f>CB_Lcr!$SCH121:$SCH121</xm:f>
              <xm:sqref>SCH121</xm:sqref>
            </x14:sparkline>
            <x14:sparkline>
              <xm:f>CB_Lcr!$SCI121:$SCI121</xm:f>
              <xm:sqref>SCI121</xm:sqref>
            </x14:sparkline>
            <x14:sparkline>
              <xm:f>CB_Lcr!$SCJ121:$SCJ121</xm:f>
              <xm:sqref>SCJ121</xm:sqref>
            </x14:sparkline>
            <x14:sparkline>
              <xm:f>CB_Lcr!$SCK121:$SCK121</xm:f>
              <xm:sqref>SCK121</xm:sqref>
            </x14:sparkline>
            <x14:sparkline>
              <xm:f>CB_Lcr!$SCL121:$SCL121</xm:f>
              <xm:sqref>SCL121</xm:sqref>
            </x14:sparkline>
            <x14:sparkline>
              <xm:f>CB_Lcr!$SCM121:$SCM121</xm:f>
              <xm:sqref>SCM121</xm:sqref>
            </x14:sparkline>
            <x14:sparkline>
              <xm:f>CB_Lcr!$SCN121:$SCN121</xm:f>
              <xm:sqref>SCN121</xm:sqref>
            </x14:sparkline>
            <x14:sparkline>
              <xm:f>CB_Lcr!$SCO121:$SCO121</xm:f>
              <xm:sqref>SCO121</xm:sqref>
            </x14:sparkline>
            <x14:sparkline>
              <xm:f>CB_Lcr!$SCP121:$SCP121</xm:f>
              <xm:sqref>SCP121</xm:sqref>
            </x14:sparkline>
            <x14:sparkline>
              <xm:f>CB_Lcr!$SCQ121:$SCQ121</xm:f>
              <xm:sqref>SCQ121</xm:sqref>
            </x14:sparkline>
            <x14:sparkline>
              <xm:f>CB_Lcr!$SCR121:$SCR121</xm:f>
              <xm:sqref>SCR121</xm:sqref>
            </x14:sparkline>
            <x14:sparkline>
              <xm:f>CB_Lcr!$SCS121:$SCS121</xm:f>
              <xm:sqref>SCS121</xm:sqref>
            </x14:sparkline>
            <x14:sparkline>
              <xm:f>CB_Lcr!$SCT121:$SCT121</xm:f>
              <xm:sqref>SCT121</xm:sqref>
            </x14:sparkline>
            <x14:sparkline>
              <xm:f>CB_Lcr!$SCU121:$SCU121</xm:f>
              <xm:sqref>SCU121</xm:sqref>
            </x14:sparkline>
            <x14:sparkline>
              <xm:f>CB_Lcr!$SCV121:$SCV121</xm:f>
              <xm:sqref>SCV121</xm:sqref>
            </x14:sparkline>
            <x14:sparkline>
              <xm:f>CB_Lcr!$SCW121:$SCW121</xm:f>
              <xm:sqref>SCW121</xm:sqref>
            </x14:sparkline>
            <x14:sparkline>
              <xm:f>CB_Lcr!$SCX121:$SCX121</xm:f>
              <xm:sqref>SCX121</xm:sqref>
            </x14:sparkline>
            <x14:sparkline>
              <xm:f>CB_Lcr!$SCY121:$SCY121</xm:f>
              <xm:sqref>SCY121</xm:sqref>
            </x14:sparkline>
            <x14:sparkline>
              <xm:f>CB_Lcr!$SCZ121:$SCZ121</xm:f>
              <xm:sqref>SCZ121</xm:sqref>
            </x14:sparkline>
            <x14:sparkline>
              <xm:f>CB_Lcr!$SDA121:$SDA121</xm:f>
              <xm:sqref>SDA121</xm:sqref>
            </x14:sparkline>
            <x14:sparkline>
              <xm:f>CB_Lcr!$SDB121:$SDB121</xm:f>
              <xm:sqref>SDB121</xm:sqref>
            </x14:sparkline>
            <x14:sparkline>
              <xm:f>CB_Lcr!$SDC121:$SDC121</xm:f>
              <xm:sqref>SDC121</xm:sqref>
            </x14:sparkline>
            <x14:sparkline>
              <xm:f>CB_Lcr!$SDD121:$SDD121</xm:f>
              <xm:sqref>SDD121</xm:sqref>
            </x14:sparkline>
            <x14:sparkline>
              <xm:f>CB_Lcr!$SDE121:$SDE121</xm:f>
              <xm:sqref>SDE121</xm:sqref>
            </x14:sparkline>
            <x14:sparkline>
              <xm:f>CB_Lcr!$SDF121:$SDF121</xm:f>
              <xm:sqref>SDF121</xm:sqref>
            </x14:sparkline>
            <x14:sparkline>
              <xm:f>CB_Lcr!$SDG121:$SDG121</xm:f>
              <xm:sqref>SDG121</xm:sqref>
            </x14:sparkline>
            <x14:sparkline>
              <xm:f>CB_Lcr!$SDH121:$SDH121</xm:f>
              <xm:sqref>SDH121</xm:sqref>
            </x14:sparkline>
            <x14:sparkline>
              <xm:f>CB_Lcr!$SDI121:$SDI121</xm:f>
              <xm:sqref>SDI121</xm:sqref>
            </x14:sparkline>
            <x14:sparkline>
              <xm:f>CB_Lcr!$SDJ121:$SDJ121</xm:f>
              <xm:sqref>SDJ121</xm:sqref>
            </x14:sparkline>
            <x14:sparkline>
              <xm:f>CB_Lcr!$SDK121:$SDK121</xm:f>
              <xm:sqref>SDK121</xm:sqref>
            </x14:sparkline>
            <x14:sparkline>
              <xm:f>CB_Lcr!$SDL121:$SDL121</xm:f>
              <xm:sqref>SDL121</xm:sqref>
            </x14:sparkline>
            <x14:sparkline>
              <xm:f>CB_Lcr!$SDM121:$SDM121</xm:f>
              <xm:sqref>SDM121</xm:sqref>
            </x14:sparkline>
            <x14:sparkline>
              <xm:f>CB_Lcr!$SDN121:$SDN121</xm:f>
              <xm:sqref>SDN121</xm:sqref>
            </x14:sparkline>
            <x14:sparkline>
              <xm:f>CB_Lcr!$SDO121:$SDO121</xm:f>
              <xm:sqref>SDO121</xm:sqref>
            </x14:sparkline>
            <x14:sparkline>
              <xm:f>CB_Lcr!$SDP121:$SDP121</xm:f>
              <xm:sqref>SDP121</xm:sqref>
            </x14:sparkline>
            <x14:sparkline>
              <xm:f>CB_Lcr!$SDQ121:$SDQ121</xm:f>
              <xm:sqref>SDQ121</xm:sqref>
            </x14:sparkline>
            <x14:sparkline>
              <xm:f>CB_Lcr!$SDR121:$SDR121</xm:f>
              <xm:sqref>SDR121</xm:sqref>
            </x14:sparkline>
            <x14:sparkline>
              <xm:f>CB_Lcr!$SDS121:$SDS121</xm:f>
              <xm:sqref>SDS121</xm:sqref>
            </x14:sparkline>
            <x14:sparkline>
              <xm:f>CB_Lcr!$SDT121:$SDT121</xm:f>
              <xm:sqref>SDT121</xm:sqref>
            </x14:sparkline>
            <x14:sparkline>
              <xm:f>CB_Lcr!$SDU121:$SDU121</xm:f>
              <xm:sqref>SDU121</xm:sqref>
            </x14:sparkline>
            <x14:sparkline>
              <xm:f>CB_Lcr!$SDV121:$SDV121</xm:f>
              <xm:sqref>SDV121</xm:sqref>
            </x14:sparkline>
            <x14:sparkline>
              <xm:f>CB_Lcr!$SDW121:$SDW121</xm:f>
              <xm:sqref>SDW121</xm:sqref>
            </x14:sparkline>
            <x14:sparkline>
              <xm:f>CB_Lcr!$SDX121:$SDX121</xm:f>
              <xm:sqref>SDX121</xm:sqref>
            </x14:sparkline>
            <x14:sparkline>
              <xm:f>CB_Lcr!$SDY121:$SDY121</xm:f>
              <xm:sqref>SDY121</xm:sqref>
            </x14:sparkline>
            <x14:sparkline>
              <xm:f>CB_Lcr!$SDZ121:$SDZ121</xm:f>
              <xm:sqref>SDZ121</xm:sqref>
            </x14:sparkline>
            <x14:sparkline>
              <xm:f>CB_Lcr!$SEA121:$SEA121</xm:f>
              <xm:sqref>SEA121</xm:sqref>
            </x14:sparkline>
            <x14:sparkline>
              <xm:f>CB_Lcr!$SEB121:$SEB121</xm:f>
              <xm:sqref>SEB121</xm:sqref>
            </x14:sparkline>
            <x14:sparkline>
              <xm:f>CB_Lcr!$SEC121:$SEC121</xm:f>
              <xm:sqref>SEC121</xm:sqref>
            </x14:sparkline>
            <x14:sparkline>
              <xm:f>CB_Lcr!$SED121:$SED121</xm:f>
              <xm:sqref>SED121</xm:sqref>
            </x14:sparkline>
            <x14:sparkline>
              <xm:f>CB_Lcr!$SEE121:$SEE121</xm:f>
              <xm:sqref>SEE121</xm:sqref>
            </x14:sparkline>
            <x14:sparkline>
              <xm:f>CB_Lcr!$SEF121:$SEF121</xm:f>
              <xm:sqref>SEF121</xm:sqref>
            </x14:sparkline>
            <x14:sparkline>
              <xm:f>CB_Lcr!$SEG121:$SEG121</xm:f>
              <xm:sqref>SEG121</xm:sqref>
            </x14:sparkline>
            <x14:sparkline>
              <xm:f>CB_Lcr!$SEH121:$SEH121</xm:f>
              <xm:sqref>SEH121</xm:sqref>
            </x14:sparkline>
            <x14:sparkline>
              <xm:f>CB_Lcr!$SEI121:$SEI121</xm:f>
              <xm:sqref>SEI121</xm:sqref>
            </x14:sparkline>
            <x14:sparkline>
              <xm:f>CB_Lcr!$SEJ121:$SEJ121</xm:f>
              <xm:sqref>SEJ121</xm:sqref>
            </x14:sparkline>
            <x14:sparkline>
              <xm:f>CB_Lcr!$SEK121:$SEK121</xm:f>
              <xm:sqref>SEK121</xm:sqref>
            </x14:sparkline>
            <x14:sparkline>
              <xm:f>CB_Lcr!$SEL121:$SEL121</xm:f>
              <xm:sqref>SEL121</xm:sqref>
            </x14:sparkline>
            <x14:sparkline>
              <xm:f>CB_Lcr!$SEM121:$SEM121</xm:f>
              <xm:sqref>SEM121</xm:sqref>
            </x14:sparkline>
            <x14:sparkline>
              <xm:f>CB_Lcr!$SEN121:$SEN121</xm:f>
              <xm:sqref>SEN121</xm:sqref>
            </x14:sparkline>
            <x14:sparkline>
              <xm:f>CB_Lcr!$SEO121:$SEO121</xm:f>
              <xm:sqref>SEO121</xm:sqref>
            </x14:sparkline>
            <x14:sparkline>
              <xm:f>CB_Lcr!$SEP121:$SEP121</xm:f>
              <xm:sqref>SEP121</xm:sqref>
            </x14:sparkline>
            <x14:sparkline>
              <xm:f>CB_Lcr!$SEQ121:$SEQ121</xm:f>
              <xm:sqref>SEQ121</xm:sqref>
            </x14:sparkline>
            <x14:sparkline>
              <xm:f>CB_Lcr!$SER121:$SER121</xm:f>
              <xm:sqref>SER121</xm:sqref>
            </x14:sparkline>
            <x14:sparkline>
              <xm:f>CB_Lcr!$SES121:$SES121</xm:f>
              <xm:sqref>SES121</xm:sqref>
            </x14:sparkline>
            <x14:sparkline>
              <xm:f>CB_Lcr!$SET121:$SET121</xm:f>
              <xm:sqref>SET121</xm:sqref>
            </x14:sparkline>
            <x14:sparkline>
              <xm:f>CB_Lcr!$SEU121:$SEU121</xm:f>
              <xm:sqref>SEU121</xm:sqref>
            </x14:sparkline>
            <x14:sparkline>
              <xm:f>CB_Lcr!$SEV121:$SEV121</xm:f>
              <xm:sqref>SEV121</xm:sqref>
            </x14:sparkline>
            <x14:sparkline>
              <xm:f>CB_Lcr!$SEW121:$SEW121</xm:f>
              <xm:sqref>SEW121</xm:sqref>
            </x14:sparkline>
            <x14:sparkline>
              <xm:f>CB_Lcr!$SEX121:$SEX121</xm:f>
              <xm:sqref>SEX121</xm:sqref>
            </x14:sparkline>
            <x14:sparkline>
              <xm:f>CB_Lcr!$SEY121:$SEY121</xm:f>
              <xm:sqref>SEY121</xm:sqref>
            </x14:sparkline>
            <x14:sparkline>
              <xm:f>CB_Lcr!$SEZ121:$SEZ121</xm:f>
              <xm:sqref>SEZ121</xm:sqref>
            </x14:sparkline>
            <x14:sparkline>
              <xm:f>CB_Lcr!$SFA121:$SFA121</xm:f>
              <xm:sqref>SFA121</xm:sqref>
            </x14:sparkline>
            <x14:sparkline>
              <xm:f>CB_Lcr!$SFB121:$SFB121</xm:f>
              <xm:sqref>SFB121</xm:sqref>
            </x14:sparkline>
            <x14:sparkline>
              <xm:f>CB_Lcr!$SFC121:$SFC121</xm:f>
              <xm:sqref>SFC121</xm:sqref>
            </x14:sparkline>
            <x14:sparkline>
              <xm:f>CB_Lcr!$SFD121:$SFD121</xm:f>
              <xm:sqref>SFD121</xm:sqref>
            </x14:sparkline>
            <x14:sparkline>
              <xm:f>CB_Lcr!$SFE121:$SFE121</xm:f>
              <xm:sqref>SFE121</xm:sqref>
            </x14:sparkline>
            <x14:sparkline>
              <xm:f>CB_Lcr!$SFF121:$SFF121</xm:f>
              <xm:sqref>SFF121</xm:sqref>
            </x14:sparkline>
            <x14:sparkline>
              <xm:f>CB_Lcr!$SFG121:$SFG121</xm:f>
              <xm:sqref>SFG121</xm:sqref>
            </x14:sparkline>
            <x14:sparkline>
              <xm:f>CB_Lcr!$SFH121:$SFH121</xm:f>
              <xm:sqref>SFH121</xm:sqref>
            </x14:sparkline>
            <x14:sparkline>
              <xm:f>CB_Lcr!$SFI121:$SFI121</xm:f>
              <xm:sqref>SFI121</xm:sqref>
            </x14:sparkline>
            <x14:sparkline>
              <xm:f>CB_Lcr!$SFJ121:$SFJ121</xm:f>
              <xm:sqref>SFJ121</xm:sqref>
            </x14:sparkline>
            <x14:sparkline>
              <xm:f>CB_Lcr!$SFK121:$SFK121</xm:f>
              <xm:sqref>SFK121</xm:sqref>
            </x14:sparkline>
            <x14:sparkline>
              <xm:f>CB_Lcr!$SFL121:$SFL121</xm:f>
              <xm:sqref>SFL121</xm:sqref>
            </x14:sparkline>
            <x14:sparkline>
              <xm:f>CB_Lcr!$SFM121:$SFM121</xm:f>
              <xm:sqref>SFM121</xm:sqref>
            </x14:sparkline>
            <x14:sparkline>
              <xm:f>CB_Lcr!$SFN121:$SFN121</xm:f>
              <xm:sqref>SFN121</xm:sqref>
            </x14:sparkline>
            <x14:sparkline>
              <xm:f>CB_Lcr!$SFO121:$SFO121</xm:f>
              <xm:sqref>SFO121</xm:sqref>
            </x14:sparkline>
            <x14:sparkline>
              <xm:f>CB_Lcr!$SFP121:$SFP121</xm:f>
              <xm:sqref>SFP121</xm:sqref>
            </x14:sparkline>
            <x14:sparkline>
              <xm:f>CB_Lcr!$SFQ121:$SFQ121</xm:f>
              <xm:sqref>SFQ121</xm:sqref>
            </x14:sparkline>
            <x14:sparkline>
              <xm:f>CB_Lcr!$SFR121:$SFR121</xm:f>
              <xm:sqref>SFR121</xm:sqref>
            </x14:sparkline>
            <x14:sparkline>
              <xm:f>CB_Lcr!$SFS121:$SFS121</xm:f>
              <xm:sqref>SFS121</xm:sqref>
            </x14:sparkline>
            <x14:sparkline>
              <xm:f>CB_Lcr!$SFT121:$SFT121</xm:f>
              <xm:sqref>SFT121</xm:sqref>
            </x14:sparkline>
            <x14:sparkline>
              <xm:f>CB_Lcr!$SFU121:$SFU121</xm:f>
              <xm:sqref>SFU121</xm:sqref>
            </x14:sparkline>
            <x14:sparkline>
              <xm:f>CB_Lcr!$SFV121:$SFV121</xm:f>
              <xm:sqref>SFV121</xm:sqref>
            </x14:sparkline>
            <x14:sparkline>
              <xm:f>CB_Lcr!$SFW121:$SFW121</xm:f>
              <xm:sqref>SFW121</xm:sqref>
            </x14:sparkline>
            <x14:sparkline>
              <xm:f>CB_Lcr!$SFX121:$SFX121</xm:f>
              <xm:sqref>SFX121</xm:sqref>
            </x14:sparkline>
            <x14:sparkline>
              <xm:f>CB_Lcr!$SFY121:$SFY121</xm:f>
              <xm:sqref>SFY121</xm:sqref>
            </x14:sparkline>
            <x14:sparkline>
              <xm:f>CB_Lcr!$SFZ121:$SFZ121</xm:f>
              <xm:sqref>SFZ121</xm:sqref>
            </x14:sparkline>
            <x14:sparkline>
              <xm:f>CB_Lcr!$SGA121:$SGA121</xm:f>
              <xm:sqref>SGA121</xm:sqref>
            </x14:sparkline>
            <x14:sparkline>
              <xm:f>CB_Lcr!$SGB121:$SGB121</xm:f>
              <xm:sqref>SGB121</xm:sqref>
            </x14:sparkline>
            <x14:sparkline>
              <xm:f>CB_Lcr!$SGC121:$SGC121</xm:f>
              <xm:sqref>SGC121</xm:sqref>
            </x14:sparkline>
            <x14:sparkline>
              <xm:f>CB_Lcr!$SGD121:$SGD121</xm:f>
              <xm:sqref>SGD121</xm:sqref>
            </x14:sparkline>
            <x14:sparkline>
              <xm:f>CB_Lcr!$SGE121:$SGE121</xm:f>
              <xm:sqref>SGE121</xm:sqref>
            </x14:sparkline>
            <x14:sparkline>
              <xm:f>CB_Lcr!$SGF121:$SGF121</xm:f>
              <xm:sqref>SGF121</xm:sqref>
            </x14:sparkline>
            <x14:sparkline>
              <xm:f>CB_Lcr!$SGG121:$SGG121</xm:f>
              <xm:sqref>SGG121</xm:sqref>
            </x14:sparkline>
            <x14:sparkline>
              <xm:f>CB_Lcr!$SGH121:$SGH121</xm:f>
              <xm:sqref>SGH121</xm:sqref>
            </x14:sparkline>
            <x14:sparkline>
              <xm:f>CB_Lcr!$SGI121:$SGI121</xm:f>
              <xm:sqref>SGI121</xm:sqref>
            </x14:sparkline>
            <x14:sparkline>
              <xm:f>CB_Lcr!$SGJ121:$SGJ121</xm:f>
              <xm:sqref>SGJ121</xm:sqref>
            </x14:sparkline>
            <x14:sparkline>
              <xm:f>CB_Lcr!$SGK121:$SGK121</xm:f>
              <xm:sqref>SGK121</xm:sqref>
            </x14:sparkline>
            <x14:sparkline>
              <xm:f>CB_Lcr!$SGL121:$SGL121</xm:f>
              <xm:sqref>SGL121</xm:sqref>
            </x14:sparkline>
            <x14:sparkline>
              <xm:f>CB_Lcr!$SGM121:$SGM121</xm:f>
              <xm:sqref>SGM121</xm:sqref>
            </x14:sparkline>
            <x14:sparkline>
              <xm:f>CB_Lcr!$SGN121:$SGN121</xm:f>
              <xm:sqref>SGN121</xm:sqref>
            </x14:sparkline>
            <x14:sparkline>
              <xm:f>CB_Lcr!$SGO121:$SGO121</xm:f>
              <xm:sqref>SGO121</xm:sqref>
            </x14:sparkline>
            <x14:sparkline>
              <xm:f>CB_Lcr!$SGP121:$SGP121</xm:f>
              <xm:sqref>SGP121</xm:sqref>
            </x14:sparkline>
            <x14:sparkline>
              <xm:f>CB_Lcr!$SGQ121:$SGQ121</xm:f>
              <xm:sqref>SGQ121</xm:sqref>
            </x14:sparkline>
            <x14:sparkline>
              <xm:f>CB_Lcr!$SGR121:$SGR121</xm:f>
              <xm:sqref>SGR121</xm:sqref>
            </x14:sparkline>
            <x14:sparkline>
              <xm:f>CB_Lcr!$SGS121:$SGS121</xm:f>
              <xm:sqref>SGS121</xm:sqref>
            </x14:sparkline>
            <x14:sparkline>
              <xm:f>CB_Lcr!$SGT121:$SGT121</xm:f>
              <xm:sqref>SGT121</xm:sqref>
            </x14:sparkline>
            <x14:sparkline>
              <xm:f>CB_Lcr!$SGU121:$SGU121</xm:f>
              <xm:sqref>SGU121</xm:sqref>
            </x14:sparkline>
            <x14:sparkline>
              <xm:f>CB_Lcr!$SGV121:$SGV121</xm:f>
              <xm:sqref>SGV121</xm:sqref>
            </x14:sparkline>
            <x14:sparkline>
              <xm:f>CB_Lcr!$SGW121:$SGW121</xm:f>
              <xm:sqref>SGW121</xm:sqref>
            </x14:sparkline>
            <x14:sparkline>
              <xm:f>CB_Lcr!$SGX121:$SGX121</xm:f>
              <xm:sqref>SGX121</xm:sqref>
            </x14:sparkline>
            <x14:sparkline>
              <xm:f>CB_Lcr!$SGY121:$SGY121</xm:f>
              <xm:sqref>SGY121</xm:sqref>
            </x14:sparkline>
            <x14:sparkline>
              <xm:f>CB_Lcr!$SGZ121:$SGZ121</xm:f>
              <xm:sqref>SGZ121</xm:sqref>
            </x14:sparkline>
            <x14:sparkline>
              <xm:f>CB_Lcr!$SHA121:$SHA121</xm:f>
              <xm:sqref>SHA121</xm:sqref>
            </x14:sparkline>
            <x14:sparkline>
              <xm:f>CB_Lcr!$SHB121:$SHB121</xm:f>
              <xm:sqref>SHB121</xm:sqref>
            </x14:sparkline>
            <x14:sparkline>
              <xm:f>CB_Lcr!$SHC121:$SHC121</xm:f>
              <xm:sqref>SHC121</xm:sqref>
            </x14:sparkline>
            <x14:sparkline>
              <xm:f>CB_Lcr!$SHD121:$SHD121</xm:f>
              <xm:sqref>SHD121</xm:sqref>
            </x14:sparkline>
            <x14:sparkline>
              <xm:f>CB_Lcr!$SHE121:$SHE121</xm:f>
              <xm:sqref>SHE121</xm:sqref>
            </x14:sparkline>
            <x14:sparkline>
              <xm:f>CB_Lcr!$SHF121:$SHF121</xm:f>
              <xm:sqref>SHF121</xm:sqref>
            </x14:sparkline>
            <x14:sparkline>
              <xm:f>CB_Lcr!$SHG121:$SHG121</xm:f>
              <xm:sqref>SHG121</xm:sqref>
            </x14:sparkline>
            <x14:sparkline>
              <xm:f>CB_Lcr!$SHH121:$SHH121</xm:f>
              <xm:sqref>SHH121</xm:sqref>
            </x14:sparkline>
            <x14:sparkline>
              <xm:f>CB_Lcr!$SHI121:$SHI121</xm:f>
              <xm:sqref>SHI121</xm:sqref>
            </x14:sparkline>
            <x14:sparkline>
              <xm:f>CB_Lcr!$SHJ121:$SHJ121</xm:f>
              <xm:sqref>SHJ121</xm:sqref>
            </x14:sparkline>
            <x14:sparkline>
              <xm:f>CB_Lcr!$SHK121:$SHK121</xm:f>
              <xm:sqref>SHK121</xm:sqref>
            </x14:sparkline>
            <x14:sparkline>
              <xm:f>CB_Lcr!$SHL121:$SHL121</xm:f>
              <xm:sqref>SHL121</xm:sqref>
            </x14:sparkline>
            <x14:sparkline>
              <xm:f>CB_Lcr!$SHM121:$SHM121</xm:f>
              <xm:sqref>SHM121</xm:sqref>
            </x14:sparkline>
            <x14:sparkline>
              <xm:f>CB_Lcr!$SHN121:$SHN121</xm:f>
              <xm:sqref>SHN121</xm:sqref>
            </x14:sparkline>
            <x14:sparkline>
              <xm:f>CB_Lcr!$SHO121:$SHO121</xm:f>
              <xm:sqref>SHO121</xm:sqref>
            </x14:sparkline>
            <x14:sparkline>
              <xm:f>CB_Lcr!$SHP121:$SHP121</xm:f>
              <xm:sqref>SHP121</xm:sqref>
            </x14:sparkline>
            <x14:sparkline>
              <xm:f>CB_Lcr!$SHQ121:$SHQ121</xm:f>
              <xm:sqref>SHQ121</xm:sqref>
            </x14:sparkline>
            <x14:sparkline>
              <xm:f>CB_Lcr!$SHR121:$SHR121</xm:f>
              <xm:sqref>SHR121</xm:sqref>
            </x14:sparkline>
            <x14:sparkline>
              <xm:f>CB_Lcr!$SHS121:$SHS121</xm:f>
              <xm:sqref>SHS121</xm:sqref>
            </x14:sparkline>
            <x14:sparkline>
              <xm:f>CB_Lcr!$SHT121:$SHT121</xm:f>
              <xm:sqref>SHT121</xm:sqref>
            </x14:sparkline>
            <x14:sparkline>
              <xm:f>CB_Lcr!$SHU121:$SHU121</xm:f>
              <xm:sqref>SHU121</xm:sqref>
            </x14:sparkline>
            <x14:sparkline>
              <xm:f>CB_Lcr!$SHV121:$SHV121</xm:f>
              <xm:sqref>SHV121</xm:sqref>
            </x14:sparkline>
            <x14:sparkline>
              <xm:f>CB_Lcr!$SHW121:$SHW121</xm:f>
              <xm:sqref>SHW121</xm:sqref>
            </x14:sparkline>
            <x14:sparkline>
              <xm:f>CB_Lcr!$SHX121:$SHX121</xm:f>
              <xm:sqref>SHX121</xm:sqref>
            </x14:sparkline>
            <x14:sparkline>
              <xm:f>CB_Lcr!$SHY121:$SHY121</xm:f>
              <xm:sqref>SHY121</xm:sqref>
            </x14:sparkline>
            <x14:sparkline>
              <xm:f>CB_Lcr!$SHZ121:$SHZ121</xm:f>
              <xm:sqref>SHZ121</xm:sqref>
            </x14:sparkline>
            <x14:sparkline>
              <xm:f>CB_Lcr!$SIA121:$SIA121</xm:f>
              <xm:sqref>SIA121</xm:sqref>
            </x14:sparkline>
            <x14:sparkline>
              <xm:f>CB_Lcr!$SIB121:$SIB121</xm:f>
              <xm:sqref>SIB121</xm:sqref>
            </x14:sparkline>
            <x14:sparkline>
              <xm:f>CB_Lcr!$SIC121:$SIC121</xm:f>
              <xm:sqref>SIC121</xm:sqref>
            </x14:sparkline>
            <x14:sparkline>
              <xm:f>CB_Lcr!$SID121:$SID121</xm:f>
              <xm:sqref>SID121</xm:sqref>
            </x14:sparkline>
            <x14:sparkline>
              <xm:f>CB_Lcr!$SIE121:$SIE121</xm:f>
              <xm:sqref>SIE121</xm:sqref>
            </x14:sparkline>
            <x14:sparkline>
              <xm:f>CB_Lcr!$SIF121:$SIF121</xm:f>
              <xm:sqref>SIF121</xm:sqref>
            </x14:sparkline>
            <x14:sparkline>
              <xm:f>CB_Lcr!$SIG121:$SIG121</xm:f>
              <xm:sqref>SIG121</xm:sqref>
            </x14:sparkline>
            <x14:sparkline>
              <xm:f>CB_Lcr!$SIH121:$SIH121</xm:f>
              <xm:sqref>SIH121</xm:sqref>
            </x14:sparkline>
            <x14:sparkline>
              <xm:f>CB_Lcr!$SII121:$SII121</xm:f>
              <xm:sqref>SII121</xm:sqref>
            </x14:sparkline>
            <x14:sparkline>
              <xm:f>CB_Lcr!$SIJ121:$SIJ121</xm:f>
              <xm:sqref>SIJ121</xm:sqref>
            </x14:sparkline>
            <x14:sparkline>
              <xm:f>CB_Lcr!$SIK121:$SIK121</xm:f>
              <xm:sqref>SIK121</xm:sqref>
            </x14:sparkline>
            <x14:sparkline>
              <xm:f>CB_Lcr!$SIL121:$SIL121</xm:f>
              <xm:sqref>SIL121</xm:sqref>
            </x14:sparkline>
            <x14:sparkline>
              <xm:f>CB_Lcr!$SIM121:$SIM121</xm:f>
              <xm:sqref>SIM121</xm:sqref>
            </x14:sparkline>
            <x14:sparkline>
              <xm:f>CB_Lcr!$SIN121:$SIN121</xm:f>
              <xm:sqref>SIN121</xm:sqref>
            </x14:sparkline>
            <x14:sparkline>
              <xm:f>CB_Lcr!$SIO121:$SIO121</xm:f>
              <xm:sqref>SIO121</xm:sqref>
            </x14:sparkline>
            <x14:sparkline>
              <xm:f>CB_Lcr!$SIP121:$SIP121</xm:f>
              <xm:sqref>SIP121</xm:sqref>
            </x14:sparkline>
            <x14:sparkline>
              <xm:f>CB_Lcr!$SIQ121:$SIQ121</xm:f>
              <xm:sqref>SIQ121</xm:sqref>
            </x14:sparkline>
            <x14:sparkline>
              <xm:f>CB_Lcr!$SIR121:$SIR121</xm:f>
              <xm:sqref>SIR121</xm:sqref>
            </x14:sparkline>
            <x14:sparkline>
              <xm:f>CB_Lcr!$SIS121:$SIS121</xm:f>
              <xm:sqref>SIS121</xm:sqref>
            </x14:sparkline>
            <x14:sparkline>
              <xm:f>CB_Lcr!$SIT121:$SIT121</xm:f>
              <xm:sqref>SIT121</xm:sqref>
            </x14:sparkline>
            <x14:sparkline>
              <xm:f>CB_Lcr!$SIU121:$SIU121</xm:f>
              <xm:sqref>SIU121</xm:sqref>
            </x14:sparkline>
            <x14:sparkline>
              <xm:f>CB_Lcr!$SIV121:$SIV121</xm:f>
              <xm:sqref>SIV121</xm:sqref>
            </x14:sparkline>
            <x14:sparkline>
              <xm:f>CB_Lcr!$SIW121:$SIW121</xm:f>
              <xm:sqref>SIW121</xm:sqref>
            </x14:sparkline>
            <x14:sparkline>
              <xm:f>CB_Lcr!$SIX121:$SIX121</xm:f>
              <xm:sqref>SIX121</xm:sqref>
            </x14:sparkline>
            <x14:sparkline>
              <xm:f>CB_Lcr!$SIY121:$SIY121</xm:f>
              <xm:sqref>SIY121</xm:sqref>
            </x14:sparkline>
            <x14:sparkline>
              <xm:f>CB_Lcr!$SIZ121:$SIZ121</xm:f>
              <xm:sqref>SIZ121</xm:sqref>
            </x14:sparkline>
            <x14:sparkline>
              <xm:f>CB_Lcr!$SJA121:$SJA121</xm:f>
              <xm:sqref>SJA121</xm:sqref>
            </x14:sparkline>
            <x14:sparkline>
              <xm:f>CB_Lcr!$SJB121:$SJB121</xm:f>
              <xm:sqref>SJB121</xm:sqref>
            </x14:sparkline>
            <x14:sparkline>
              <xm:f>CB_Lcr!$SJC121:$SJC121</xm:f>
              <xm:sqref>SJC121</xm:sqref>
            </x14:sparkline>
            <x14:sparkline>
              <xm:f>CB_Lcr!$SJD121:$SJD121</xm:f>
              <xm:sqref>SJD121</xm:sqref>
            </x14:sparkline>
            <x14:sparkline>
              <xm:f>CB_Lcr!$SJE121:$SJE121</xm:f>
              <xm:sqref>SJE121</xm:sqref>
            </x14:sparkline>
            <x14:sparkline>
              <xm:f>CB_Lcr!$SJF121:$SJF121</xm:f>
              <xm:sqref>SJF121</xm:sqref>
            </x14:sparkline>
            <x14:sparkline>
              <xm:f>CB_Lcr!$SJG121:$SJG121</xm:f>
              <xm:sqref>SJG121</xm:sqref>
            </x14:sparkline>
            <x14:sparkline>
              <xm:f>CB_Lcr!$SJH121:$SJH121</xm:f>
              <xm:sqref>SJH121</xm:sqref>
            </x14:sparkline>
            <x14:sparkline>
              <xm:f>CB_Lcr!$SJI121:$SJI121</xm:f>
              <xm:sqref>SJI121</xm:sqref>
            </x14:sparkline>
            <x14:sparkline>
              <xm:f>CB_Lcr!$SJJ121:$SJJ121</xm:f>
              <xm:sqref>SJJ121</xm:sqref>
            </x14:sparkline>
            <x14:sparkline>
              <xm:f>CB_Lcr!$SJK121:$SJK121</xm:f>
              <xm:sqref>SJK121</xm:sqref>
            </x14:sparkline>
            <x14:sparkline>
              <xm:f>CB_Lcr!$SJL121:$SJL121</xm:f>
              <xm:sqref>SJL121</xm:sqref>
            </x14:sparkline>
            <x14:sparkline>
              <xm:f>CB_Lcr!$SJM121:$SJM121</xm:f>
              <xm:sqref>SJM121</xm:sqref>
            </x14:sparkline>
            <x14:sparkline>
              <xm:f>CB_Lcr!$SJN121:$SJN121</xm:f>
              <xm:sqref>SJN121</xm:sqref>
            </x14:sparkline>
            <x14:sparkline>
              <xm:f>CB_Lcr!$SJO121:$SJO121</xm:f>
              <xm:sqref>SJO121</xm:sqref>
            </x14:sparkline>
            <x14:sparkline>
              <xm:f>CB_Lcr!$SJP121:$SJP121</xm:f>
              <xm:sqref>SJP121</xm:sqref>
            </x14:sparkline>
            <x14:sparkline>
              <xm:f>CB_Lcr!$SJQ121:$SJQ121</xm:f>
              <xm:sqref>SJQ121</xm:sqref>
            </x14:sparkline>
            <x14:sparkline>
              <xm:f>CB_Lcr!$SJR121:$SJR121</xm:f>
              <xm:sqref>SJR121</xm:sqref>
            </x14:sparkline>
            <x14:sparkline>
              <xm:f>CB_Lcr!$SJS121:$SJS121</xm:f>
              <xm:sqref>SJS121</xm:sqref>
            </x14:sparkline>
            <x14:sparkline>
              <xm:f>CB_Lcr!$SJT121:$SJT121</xm:f>
              <xm:sqref>SJT121</xm:sqref>
            </x14:sparkline>
            <x14:sparkline>
              <xm:f>CB_Lcr!$SJU121:$SJU121</xm:f>
              <xm:sqref>SJU121</xm:sqref>
            </x14:sparkline>
            <x14:sparkline>
              <xm:f>CB_Lcr!$SJV121:$SJV121</xm:f>
              <xm:sqref>SJV121</xm:sqref>
            </x14:sparkline>
            <x14:sparkline>
              <xm:f>CB_Lcr!$SJW121:$SJW121</xm:f>
              <xm:sqref>SJW121</xm:sqref>
            </x14:sparkline>
            <x14:sparkline>
              <xm:f>CB_Lcr!$SJX121:$SJX121</xm:f>
              <xm:sqref>SJX121</xm:sqref>
            </x14:sparkline>
            <x14:sparkline>
              <xm:f>CB_Lcr!$SJY121:$SJY121</xm:f>
              <xm:sqref>SJY121</xm:sqref>
            </x14:sparkline>
            <x14:sparkline>
              <xm:f>CB_Lcr!$SJZ121:$SJZ121</xm:f>
              <xm:sqref>SJZ121</xm:sqref>
            </x14:sparkline>
            <x14:sparkline>
              <xm:f>CB_Lcr!$SKA121:$SKA121</xm:f>
              <xm:sqref>SKA121</xm:sqref>
            </x14:sparkline>
            <x14:sparkline>
              <xm:f>CB_Lcr!$SKB121:$SKB121</xm:f>
              <xm:sqref>SKB121</xm:sqref>
            </x14:sparkline>
            <x14:sparkline>
              <xm:f>CB_Lcr!$SKC121:$SKC121</xm:f>
              <xm:sqref>SKC121</xm:sqref>
            </x14:sparkline>
            <x14:sparkline>
              <xm:f>CB_Lcr!$SKD121:$SKD121</xm:f>
              <xm:sqref>SKD121</xm:sqref>
            </x14:sparkline>
            <x14:sparkline>
              <xm:f>CB_Lcr!$SKE121:$SKE121</xm:f>
              <xm:sqref>SKE121</xm:sqref>
            </x14:sparkline>
            <x14:sparkline>
              <xm:f>CB_Lcr!$SKF121:$SKF121</xm:f>
              <xm:sqref>SKF121</xm:sqref>
            </x14:sparkline>
            <x14:sparkline>
              <xm:f>CB_Lcr!$SKG121:$SKG121</xm:f>
              <xm:sqref>SKG121</xm:sqref>
            </x14:sparkline>
            <x14:sparkline>
              <xm:f>CB_Lcr!$SKH121:$SKH121</xm:f>
              <xm:sqref>SKH121</xm:sqref>
            </x14:sparkline>
            <x14:sparkline>
              <xm:f>CB_Lcr!$SKI121:$SKI121</xm:f>
              <xm:sqref>SKI121</xm:sqref>
            </x14:sparkline>
            <x14:sparkline>
              <xm:f>CB_Lcr!$SKJ121:$SKJ121</xm:f>
              <xm:sqref>SKJ121</xm:sqref>
            </x14:sparkline>
            <x14:sparkline>
              <xm:f>CB_Lcr!$SKK121:$SKK121</xm:f>
              <xm:sqref>SKK121</xm:sqref>
            </x14:sparkline>
            <x14:sparkline>
              <xm:f>CB_Lcr!$SKL121:$SKL121</xm:f>
              <xm:sqref>SKL121</xm:sqref>
            </x14:sparkline>
            <x14:sparkline>
              <xm:f>CB_Lcr!$SKM121:$SKM121</xm:f>
              <xm:sqref>SKM121</xm:sqref>
            </x14:sparkline>
            <x14:sparkline>
              <xm:f>CB_Lcr!$SKN121:$SKN121</xm:f>
              <xm:sqref>SKN121</xm:sqref>
            </x14:sparkline>
            <x14:sparkline>
              <xm:f>CB_Lcr!$SKO121:$SKO121</xm:f>
              <xm:sqref>SKO121</xm:sqref>
            </x14:sparkline>
            <x14:sparkline>
              <xm:f>CB_Lcr!$SKP121:$SKP121</xm:f>
              <xm:sqref>SKP121</xm:sqref>
            </x14:sparkline>
            <x14:sparkline>
              <xm:f>CB_Lcr!$SKQ121:$SKQ121</xm:f>
              <xm:sqref>SKQ121</xm:sqref>
            </x14:sparkline>
            <x14:sparkline>
              <xm:f>CB_Lcr!$SKR121:$SKR121</xm:f>
              <xm:sqref>SKR121</xm:sqref>
            </x14:sparkline>
            <x14:sparkline>
              <xm:f>CB_Lcr!$SKS121:$SKS121</xm:f>
              <xm:sqref>SKS121</xm:sqref>
            </x14:sparkline>
            <x14:sparkline>
              <xm:f>CB_Lcr!$SKT121:$SKT121</xm:f>
              <xm:sqref>SKT121</xm:sqref>
            </x14:sparkline>
            <x14:sparkline>
              <xm:f>CB_Lcr!$SKU121:$SKU121</xm:f>
              <xm:sqref>SKU121</xm:sqref>
            </x14:sparkline>
            <x14:sparkline>
              <xm:f>CB_Lcr!$SKV121:$SKV121</xm:f>
              <xm:sqref>SKV121</xm:sqref>
            </x14:sparkline>
            <x14:sparkline>
              <xm:f>CB_Lcr!$SKW121:$SKW121</xm:f>
              <xm:sqref>SKW121</xm:sqref>
            </x14:sparkline>
            <x14:sparkline>
              <xm:f>CB_Lcr!$SKX121:$SKX121</xm:f>
              <xm:sqref>SKX121</xm:sqref>
            </x14:sparkline>
            <x14:sparkline>
              <xm:f>CB_Lcr!$SKY121:$SKY121</xm:f>
              <xm:sqref>SKY121</xm:sqref>
            </x14:sparkline>
            <x14:sparkline>
              <xm:f>CB_Lcr!$SKZ121:$SKZ121</xm:f>
              <xm:sqref>SKZ121</xm:sqref>
            </x14:sparkline>
            <x14:sparkline>
              <xm:f>CB_Lcr!$SLA121:$SLA121</xm:f>
              <xm:sqref>SLA121</xm:sqref>
            </x14:sparkline>
            <x14:sparkline>
              <xm:f>CB_Lcr!$SLB121:$SLB121</xm:f>
              <xm:sqref>SLB121</xm:sqref>
            </x14:sparkline>
            <x14:sparkline>
              <xm:f>CB_Lcr!$SLC121:$SLC121</xm:f>
              <xm:sqref>SLC121</xm:sqref>
            </x14:sparkline>
            <x14:sparkline>
              <xm:f>CB_Lcr!$SLD121:$SLD121</xm:f>
              <xm:sqref>SLD121</xm:sqref>
            </x14:sparkline>
            <x14:sparkline>
              <xm:f>CB_Lcr!$SLE121:$SLE121</xm:f>
              <xm:sqref>SLE121</xm:sqref>
            </x14:sparkline>
            <x14:sparkline>
              <xm:f>CB_Lcr!$SLF121:$SLF121</xm:f>
              <xm:sqref>SLF121</xm:sqref>
            </x14:sparkline>
            <x14:sparkline>
              <xm:f>CB_Lcr!$SLG121:$SLG121</xm:f>
              <xm:sqref>SLG121</xm:sqref>
            </x14:sparkline>
            <x14:sparkline>
              <xm:f>CB_Lcr!$SLH121:$SLH121</xm:f>
              <xm:sqref>SLH121</xm:sqref>
            </x14:sparkline>
            <x14:sparkline>
              <xm:f>CB_Lcr!$SLI121:$SLI121</xm:f>
              <xm:sqref>SLI121</xm:sqref>
            </x14:sparkline>
            <x14:sparkline>
              <xm:f>CB_Lcr!$SLJ121:$SLJ121</xm:f>
              <xm:sqref>SLJ121</xm:sqref>
            </x14:sparkline>
            <x14:sparkline>
              <xm:f>CB_Lcr!$SLK121:$SLK121</xm:f>
              <xm:sqref>SLK121</xm:sqref>
            </x14:sparkline>
            <x14:sparkline>
              <xm:f>CB_Lcr!$SLL121:$SLL121</xm:f>
              <xm:sqref>SLL121</xm:sqref>
            </x14:sparkline>
            <x14:sparkline>
              <xm:f>CB_Lcr!$SLM121:$SLM121</xm:f>
              <xm:sqref>SLM121</xm:sqref>
            </x14:sparkline>
            <x14:sparkline>
              <xm:f>CB_Lcr!$SLN121:$SLN121</xm:f>
              <xm:sqref>SLN121</xm:sqref>
            </x14:sparkline>
            <x14:sparkline>
              <xm:f>CB_Lcr!$SLO121:$SLO121</xm:f>
              <xm:sqref>SLO121</xm:sqref>
            </x14:sparkline>
            <x14:sparkline>
              <xm:f>CB_Lcr!$SLP121:$SLP121</xm:f>
              <xm:sqref>SLP121</xm:sqref>
            </x14:sparkline>
            <x14:sparkline>
              <xm:f>CB_Lcr!$SLQ121:$SLQ121</xm:f>
              <xm:sqref>SLQ121</xm:sqref>
            </x14:sparkline>
            <x14:sparkline>
              <xm:f>CB_Lcr!$SLR121:$SLR121</xm:f>
              <xm:sqref>SLR121</xm:sqref>
            </x14:sparkline>
            <x14:sparkline>
              <xm:f>CB_Lcr!$SLS121:$SLS121</xm:f>
              <xm:sqref>SLS121</xm:sqref>
            </x14:sparkline>
            <x14:sparkline>
              <xm:f>CB_Lcr!$SLT121:$SLT121</xm:f>
              <xm:sqref>SLT121</xm:sqref>
            </x14:sparkline>
            <x14:sparkline>
              <xm:f>CB_Lcr!$SLU121:$SLU121</xm:f>
              <xm:sqref>SLU121</xm:sqref>
            </x14:sparkline>
            <x14:sparkline>
              <xm:f>CB_Lcr!$SLV121:$SLV121</xm:f>
              <xm:sqref>SLV121</xm:sqref>
            </x14:sparkline>
            <x14:sparkline>
              <xm:f>CB_Lcr!$SLW121:$SLW121</xm:f>
              <xm:sqref>SLW121</xm:sqref>
            </x14:sparkline>
            <x14:sparkline>
              <xm:f>CB_Lcr!$SLX121:$SLX121</xm:f>
              <xm:sqref>SLX121</xm:sqref>
            </x14:sparkline>
            <x14:sparkline>
              <xm:f>CB_Lcr!$SLY121:$SLY121</xm:f>
              <xm:sqref>SLY121</xm:sqref>
            </x14:sparkline>
            <x14:sparkline>
              <xm:f>CB_Lcr!$SLZ121:$SLZ121</xm:f>
              <xm:sqref>SLZ121</xm:sqref>
            </x14:sparkline>
            <x14:sparkline>
              <xm:f>CB_Lcr!$SMA121:$SMA121</xm:f>
              <xm:sqref>SMA121</xm:sqref>
            </x14:sparkline>
            <x14:sparkline>
              <xm:f>CB_Lcr!$SMB121:$SMB121</xm:f>
              <xm:sqref>SMB121</xm:sqref>
            </x14:sparkline>
            <x14:sparkline>
              <xm:f>CB_Lcr!$SMC121:$SMC121</xm:f>
              <xm:sqref>SMC121</xm:sqref>
            </x14:sparkline>
            <x14:sparkline>
              <xm:f>CB_Lcr!$SMD121:$SMD121</xm:f>
              <xm:sqref>SMD121</xm:sqref>
            </x14:sparkline>
            <x14:sparkline>
              <xm:f>CB_Lcr!$SME121:$SME121</xm:f>
              <xm:sqref>SME121</xm:sqref>
            </x14:sparkline>
            <x14:sparkline>
              <xm:f>CB_Lcr!$SMF121:$SMF121</xm:f>
              <xm:sqref>SMF121</xm:sqref>
            </x14:sparkline>
            <x14:sparkline>
              <xm:f>CB_Lcr!$SMG121:$SMG121</xm:f>
              <xm:sqref>SMG121</xm:sqref>
            </x14:sparkline>
            <x14:sparkline>
              <xm:f>CB_Lcr!$SMH121:$SMH121</xm:f>
              <xm:sqref>SMH121</xm:sqref>
            </x14:sparkline>
            <x14:sparkline>
              <xm:f>CB_Lcr!$SMI121:$SMI121</xm:f>
              <xm:sqref>SMI121</xm:sqref>
            </x14:sparkline>
            <x14:sparkline>
              <xm:f>CB_Lcr!$SMJ121:$SMJ121</xm:f>
              <xm:sqref>SMJ121</xm:sqref>
            </x14:sparkline>
            <x14:sparkline>
              <xm:f>CB_Lcr!$SMK121:$SMK121</xm:f>
              <xm:sqref>SMK121</xm:sqref>
            </x14:sparkline>
            <x14:sparkline>
              <xm:f>CB_Lcr!$SML121:$SML121</xm:f>
              <xm:sqref>SML121</xm:sqref>
            </x14:sparkline>
            <x14:sparkline>
              <xm:f>CB_Lcr!$SMM121:$SMM121</xm:f>
              <xm:sqref>SMM121</xm:sqref>
            </x14:sparkline>
            <x14:sparkline>
              <xm:f>CB_Lcr!$SMN121:$SMN121</xm:f>
              <xm:sqref>SMN121</xm:sqref>
            </x14:sparkline>
            <x14:sparkline>
              <xm:f>CB_Lcr!$SMO121:$SMO121</xm:f>
              <xm:sqref>SMO121</xm:sqref>
            </x14:sparkline>
            <x14:sparkline>
              <xm:f>CB_Lcr!$SMP121:$SMP121</xm:f>
              <xm:sqref>SMP121</xm:sqref>
            </x14:sparkline>
            <x14:sparkline>
              <xm:f>CB_Lcr!$SMQ121:$SMQ121</xm:f>
              <xm:sqref>SMQ121</xm:sqref>
            </x14:sparkline>
            <x14:sparkline>
              <xm:f>CB_Lcr!$SMR121:$SMR121</xm:f>
              <xm:sqref>SMR121</xm:sqref>
            </x14:sparkline>
            <x14:sparkline>
              <xm:f>CB_Lcr!$SMS121:$SMS121</xm:f>
              <xm:sqref>SMS121</xm:sqref>
            </x14:sparkline>
            <x14:sparkline>
              <xm:f>CB_Lcr!$SMT121:$SMT121</xm:f>
              <xm:sqref>SMT121</xm:sqref>
            </x14:sparkline>
            <x14:sparkline>
              <xm:f>CB_Lcr!$SMU121:$SMU121</xm:f>
              <xm:sqref>SMU121</xm:sqref>
            </x14:sparkline>
            <x14:sparkline>
              <xm:f>CB_Lcr!$SMV121:$SMV121</xm:f>
              <xm:sqref>SMV121</xm:sqref>
            </x14:sparkline>
            <x14:sparkline>
              <xm:f>CB_Lcr!$SMW121:$SMW121</xm:f>
              <xm:sqref>SMW121</xm:sqref>
            </x14:sparkline>
            <x14:sparkline>
              <xm:f>CB_Lcr!$SMX121:$SMX121</xm:f>
              <xm:sqref>SMX121</xm:sqref>
            </x14:sparkline>
            <x14:sparkline>
              <xm:f>CB_Lcr!$SMY121:$SMY121</xm:f>
              <xm:sqref>SMY121</xm:sqref>
            </x14:sparkline>
            <x14:sparkline>
              <xm:f>CB_Lcr!$SMZ121:$SMZ121</xm:f>
              <xm:sqref>SMZ121</xm:sqref>
            </x14:sparkline>
            <x14:sparkline>
              <xm:f>CB_Lcr!$SNA121:$SNA121</xm:f>
              <xm:sqref>SNA121</xm:sqref>
            </x14:sparkline>
            <x14:sparkline>
              <xm:f>CB_Lcr!$SNB121:$SNB121</xm:f>
              <xm:sqref>SNB121</xm:sqref>
            </x14:sparkline>
            <x14:sparkline>
              <xm:f>CB_Lcr!$SNC121:$SNC121</xm:f>
              <xm:sqref>SNC121</xm:sqref>
            </x14:sparkline>
            <x14:sparkline>
              <xm:f>CB_Lcr!$SND121:$SND121</xm:f>
              <xm:sqref>SND121</xm:sqref>
            </x14:sparkline>
            <x14:sparkline>
              <xm:f>CB_Lcr!$SNE121:$SNE121</xm:f>
              <xm:sqref>SNE121</xm:sqref>
            </x14:sparkline>
            <x14:sparkline>
              <xm:f>CB_Lcr!$SNF121:$SNF121</xm:f>
              <xm:sqref>SNF121</xm:sqref>
            </x14:sparkline>
            <x14:sparkline>
              <xm:f>CB_Lcr!$SNG121:$SNG121</xm:f>
              <xm:sqref>SNG121</xm:sqref>
            </x14:sparkline>
            <x14:sparkline>
              <xm:f>CB_Lcr!$SNH121:$SNH121</xm:f>
              <xm:sqref>SNH121</xm:sqref>
            </x14:sparkline>
            <x14:sparkline>
              <xm:f>CB_Lcr!$SNI121:$SNI121</xm:f>
              <xm:sqref>SNI121</xm:sqref>
            </x14:sparkline>
            <x14:sparkline>
              <xm:f>CB_Lcr!$SNJ121:$SNJ121</xm:f>
              <xm:sqref>SNJ121</xm:sqref>
            </x14:sparkline>
            <x14:sparkline>
              <xm:f>CB_Lcr!$SNK121:$SNK121</xm:f>
              <xm:sqref>SNK121</xm:sqref>
            </x14:sparkline>
            <x14:sparkline>
              <xm:f>CB_Lcr!$SNL121:$SNL121</xm:f>
              <xm:sqref>SNL121</xm:sqref>
            </x14:sparkline>
            <x14:sparkline>
              <xm:f>CB_Lcr!$SNM121:$SNM121</xm:f>
              <xm:sqref>SNM121</xm:sqref>
            </x14:sparkline>
            <x14:sparkline>
              <xm:f>CB_Lcr!$SNN121:$SNN121</xm:f>
              <xm:sqref>SNN121</xm:sqref>
            </x14:sparkline>
            <x14:sparkline>
              <xm:f>CB_Lcr!$SNO121:$SNO121</xm:f>
              <xm:sqref>SNO121</xm:sqref>
            </x14:sparkline>
            <x14:sparkline>
              <xm:f>CB_Lcr!$SNP121:$SNP121</xm:f>
              <xm:sqref>SNP121</xm:sqref>
            </x14:sparkline>
            <x14:sparkline>
              <xm:f>CB_Lcr!$SNQ121:$SNQ121</xm:f>
              <xm:sqref>SNQ121</xm:sqref>
            </x14:sparkline>
            <x14:sparkline>
              <xm:f>CB_Lcr!$SNR121:$SNR121</xm:f>
              <xm:sqref>SNR121</xm:sqref>
            </x14:sparkline>
            <x14:sparkline>
              <xm:f>CB_Lcr!$SNS121:$SNS121</xm:f>
              <xm:sqref>SNS121</xm:sqref>
            </x14:sparkline>
            <x14:sparkline>
              <xm:f>CB_Lcr!$SNT121:$SNT121</xm:f>
              <xm:sqref>SNT121</xm:sqref>
            </x14:sparkline>
            <x14:sparkline>
              <xm:f>CB_Lcr!$SNU121:$SNU121</xm:f>
              <xm:sqref>SNU121</xm:sqref>
            </x14:sparkline>
            <x14:sparkline>
              <xm:f>CB_Lcr!$SNV121:$SNV121</xm:f>
              <xm:sqref>SNV121</xm:sqref>
            </x14:sparkline>
            <x14:sparkline>
              <xm:f>CB_Lcr!$SNW121:$SNW121</xm:f>
              <xm:sqref>SNW121</xm:sqref>
            </x14:sparkline>
            <x14:sparkline>
              <xm:f>CB_Lcr!$SNX121:$SNX121</xm:f>
              <xm:sqref>SNX121</xm:sqref>
            </x14:sparkline>
            <x14:sparkline>
              <xm:f>CB_Lcr!$SNY121:$SNY121</xm:f>
              <xm:sqref>SNY121</xm:sqref>
            </x14:sparkline>
            <x14:sparkline>
              <xm:f>CB_Lcr!$SNZ121:$SNZ121</xm:f>
              <xm:sqref>SNZ121</xm:sqref>
            </x14:sparkline>
            <x14:sparkline>
              <xm:f>CB_Lcr!$SOA121:$SOA121</xm:f>
              <xm:sqref>SOA121</xm:sqref>
            </x14:sparkline>
            <x14:sparkline>
              <xm:f>CB_Lcr!$SOB121:$SOB121</xm:f>
              <xm:sqref>SOB121</xm:sqref>
            </x14:sparkline>
            <x14:sparkline>
              <xm:f>CB_Lcr!$SOC121:$SOC121</xm:f>
              <xm:sqref>SOC121</xm:sqref>
            </x14:sparkline>
            <x14:sparkline>
              <xm:f>CB_Lcr!$SOD121:$SOD121</xm:f>
              <xm:sqref>SOD121</xm:sqref>
            </x14:sparkline>
            <x14:sparkline>
              <xm:f>CB_Lcr!$SOE121:$SOE121</xm:f>
              <xm:sqref>SOE121</xm:sqref>
            </x14:sparkline>
            <x14:sparkline>
              <xm:f>CB_Lcr!$SOF121:$SOF121</xm:f>
              <xm:sqref>SOF121</xm:sqref>
            </x14:sparkline>
            <x14:sparkline>
              <xm:f>CB_Lcr!$SOG121:$SOG121</xm:f>
              <xm:sqref>SOG121</xm:sqref>
            </x14:sparkline>
            <x14:sparkline>
              <xm:f>CB_Lcr!$SOH121:$SOH121</xm:f>
              <xm:sqref>SOH121</xm:sqref>
            </x14:sparkline>
            <x14:sparkline>
              <xm:f>CB_Lcr!$SOI121:$SOI121</xm:f>
              <xm:sqref>SOI121</xm:sqref>
            </x14:sparkline>
            <x14:sparkline>
              <xm:f>CB_Lcr!$SOJ121:$SOJ121</xm:f>
              <xm:sqref>SOJ121</xm:sqref>
            </x14:sparkline>
            <x14:sparkline>
              <xm:f>CB_Lcr!$SOK121:$SOK121</xm:f>
              <xm:sqref>SOK121</xm:sqref>
            </x14:sparkline>
            <x14:sparkline>
              <xm:f>CB_Lcr!$SOL121:$SOL121</xm:f>
              <xm:sqref>SOL121</xm:sqref>
            </x14:sparkline>
            <x14:sparkline>
              <xm:f>CB_Lcr!$SOM121:$SOM121</xm:f>
              <xm:sqref>SOM121</xm:sqref>
            </x14:sparkline>
            <x14:sparkline>
              <xm:f>CB_Lcr!$SON121:$SON121</xm:f>
              <xm:sqref>SON121</xm:sqref>
            </x14:sparkline>
            <x14:sparkline>
              <xm:f>CB_Lcr!$SOO121:$SOO121</xm:f>
              <xm:sqref>SOO121</xm:sqref>
            </x14:sparkline>
            <x14:sparkline>
              <xm:f>CB_Lcr!$SOP121:$SOP121</xm:f>
              <xm:sqref>SOP121</xm:sqref>
            </x14:sparkline>
            <x14:sparkline>
              <xm:f>CB_Lcr!$SOQ121:$SOQ121</xm:f>
              <xm:sqref>SOQ121</xm:sqref>
            </x14:sparkline>
            <x14:sparkline>
              <xm:f>CB_Lcr!$SOR121:$SOR121</xm:f>
              <xm:sqref>SOR121</xm:sqref>
            </x14:sparkline>
            <x14:sparkline>
              <xm:f>CB_Lcr!$SOS121:$SOS121</xm:f>
              <xm:sqref>SOS121</xm:sqref>
            </x14:sparkline>
            <x14:sparkline>
              <xm:f>CB_Lcr!$SOT121:$SOT121</xm:f>
              <xm:sqref>SOT121</xm:sqref>
            </x14:sparkline>
            <x14:sparkline>
              <xm:f>CB_Lcr!$SOU121:$SOU121</xm:f>
              <xm:sqref>SOU121</xm:sqref>
            </x14:sparkline>
            <x14:sparkline>
              <xm:f>CB_Lcr!$SOV121:$SOV121</xm:f>
              <xm:sqref>SOV121</xm:sqref>
            </x14:sparkline>
            <x14:sparkline>
              <xm:f>CB_Lcr!$SOW121:$SOW121</xm:f>
              <xm:sqref>SOW121</xm:sqref>
            </x14:sparkline>
            <x14:sparkline>
              <xm:f>CB_Lcr!$SOX121:$SOX121</xm:f>
              <xm:sqref>SOX121</xm:sqref>
            </x14:sparkline>
            <x14:sparkline>
              <xm:f>CB_Lcr!$SOY121:$SOY121</xm:f>
              <xm:sqref>SOY121</xm:sqref>
            </x14:sparkline>
            <x14:sparkline>
              <xm:f>CB_Lcr!$SOZ121:$SOZ121</xm:f>
              <xm:sqref>SOZ121</xm:sqref>
            </x14:sparkline>
            <x14:sparkline>
              <xm:f>CB_Lcr!$SPA121:$SPA121</xm:f>
              <xm:sqref>SPA121</xm:sqref>
            </x14:sparkline>
            <x14:sparkline>
              <xm:f>CB_Lcr!$SPB121:$SPB121</xm:f>
              <xm:sqref>SPB121</xm:sqref>
            </x14:sparkline>
            <x14:sparkline>
              <xm:f>CB_Lcr!$SPC121:$SPC121</xm:f>
              <xm:sqref>SPC121</xm:sqref>
            </x14:sparkline>
            <x14:sparkline>
              <xm:f>CB_Lcr!$SPD121:$SPD121</xm:f>
              <xm:sqref>SPD121</xm:sqref>
            </x14:sparkline>
            <x14:sparkline>
              <xm:f>CB_Lcr!$SPE121:$SPE121</xm:f>
              <xm:sqref>SPE121</xm:sqref>
            </x14:sparkline>
            <x14:sparkline>
              <xm:f>CB_Lcr!$SPF121:$SPF121</xm:f>
              <xm:sqref>SPF121</xm:sqref>
            </x14:sparkline>
            <x14:sparkline>
              <xm:f>CB_Lcr!$SPG121:$SPG121</xm:f>
              <xm:sqref>SPG121</xm:sqref>
            </x14:sparkline>
            <x14:sparkline>
              <xm:f>CB_Lcr!$SPH121:$SPH121</xm:f>
              <xm:sqref>SPH121</xm:sqref>
            </x14:sparkline>
            <x14:sparkline>
              <xm:f>CB_Lcr!$SPI121:$SPI121</xm:f>
              <xm:sqref>SPI121</xm:sqref>
            </x14:sparkline>
            <x14:sparkline>
              <xm:f>CB_Lcr!$SPJ121:$SPJ121</xm:f>
              <xm:sqref>SPJ121</xm:sqref>
            </x14:sparkline>
            <x14:sparkline>
              <xm:f>CB_Lcr!$SPK121:$SPK121</xm:f>
              <xm:sqref>SPK121</xm:sqref>
            </x14:sparkline>
            <x14:sparkline>
              <xm:f>CB_Lcr!$SPL121:$SPL121</xm:f>
              <xm:sqref>SPL121</xm:sqref>
            </x14:sparkline>
            <x14:sparkline>
              <xm:f>CB_Lcr!$SPM121:$SPM121</xm:f>
              <xm:sqref>SPM121</xm:sqref>
            </x14:sparkline>
            <x14:sparkline>
              <xm:f>CB_Lcr!$SPN121:$SPN121</xm:f>
              <xm:sqref>SPN121</xm:sqref>
            </x14:sparkline>
            <x14:sparkline>
              <xm:f>CB_Lcr!$SPO121:$SPO121</xm:f>
              <xm:sqref>SPO121</xm:sqref>
            </x14:sparkline>
            <x14:sparkline>
              <xm:f>CB_Lcr!$SPP121:$SPP121</xm:f>
              <xm:sqref>SPP121</xm:sqref>
            </x14:sparkline>
            <x14:sparkline>
              <xm:f>CB_Lcr!$SPQ121:$SPQ121</xm:f>
              <xm:sqref>SPQ121</xm:sqref>
            </x14:sparkline>
            <x14:sparkline>
              <xm:f>CB_Lcr!$SPR121:$SPR121</xm:f>
              <xm:sqref>SPR121</xm:sqref>
            </x14:sparkline>
            <x14:sparkline>
              <xm:f>CB_Lcr!$SPS121:$SPS121</xm:f>
              <xm:sqref>SPS121</xm:sqref>
            </x14:sparkline>
            <x14:sparkline>
              <xm:f>CB_Lcr!$SPT121:$SPT121</xm:f>
              <xm:sqref>SPT121</xm:sqref>
            </x14:sparkline>
            <x14:sparkline>
              <xm:f>CB_Lcr!$SPU121:$SPU121</xm:f>
              <xm:sqref>SPU121</xm:sqref>
            </x14:sparkline>
            <x14:sparkline>
              <xm:f>CB_Lcr!$SPV121:$SPV121</xm:f>
              <xm:sqref>SPV121</xm:sqref>
            </x14:sparkline>
            <x14:sparkline>
              <xm:f>CB_Lcr!$SPW121:$SPW121</xm:f>
              <xm:sqref>SPW121</xm:sqref>
            </x14:sparkline>
            <x14:sparkline>
              <xm:f>CB_Lcr!$SPX121:$SPX121</xm:f>
              <xm:sqref>SPX121</xm:sqref>
            </x14:sparkline>
            <x14:sparkline>
              <xm:f>CB_Lcr!$SPY121:$SPY121</xm:f>
              <xm:sqref>SPY121</xm:sqref>
            </x14:sparkline>
            <x14:sparkline>
              <xm:f>CB_Lcr!$SPZ121:$SPZ121</xm:f>
              <xm:sqref>SPZ121</xm:sqref>
            </x14:sparkline>
            <x14:sparkline>
              <xm:f>CB_Lcr!$SQA121:$SQA121</xm:f>
              <xm:sqref>SQA121</xm:sqref>
            </x14:sparkline>
            <x14:sparkline>
              <xm:f>CB_Lcr!$SQB121:$SQB121</xm:f>
              <xm:sqref>SQB121</xm:sqref>
            </x14:sparkline>
            <x14:sparkline>
              <xm:f>CB_Lcr!$SQC121:$SQC121</xm:f>
              <xm:sqref>SQC121</xm:sqref>
            </x14:sparkline>
            <x14:sparkline>
              <xm:f>CB_Lcr!$SQD121:$SQD121</xm:f>
              <xm:sqref>SQD121</xm:sqref>
            </x14:sparkline>
            <x14:sparkline>
              <xm:f>CB_Lcr!$SQE121:$SQE121</xm:f>
              <xm:sqref>SQE121</xm:sqref>
            </x14:sparkline>
            <x14:sparkline>
              <xm:f>CB_Lcr!$SQF121:$SQF121</xm:f>
              <xm:sqref>SQF121</xm:sqref>
            </x14:sparkline>
            <x14:sparkline>
              <xm:f>CB_Lcr!$SQG121:$SQG121</xm:f>
              <xm:sqref>SQG121</xm:sqref>
            </x14:sparkline>
            <x14:sparkline>
              <xm:f>CB_Lcr!$SQH121:$SQH121</xm:f>
              <xm:sqref>SQH121</xm:sqref>
            </x14:sparkline>
            <x14:sparkline>
              <xm:f>CB_Lcr!$SQI121:$SQI121</xm:f>
              <xm:sqref>SQI121</xm:sqref>
            </x14:sparkline>
            <x14:sparkline>
              <xm:f>CB_Lcr!$SQJ121:$SQJ121</xm:f>
              <xm:sqref>SQJ121</xm:sqref>
            </x14:sparkline>
            <x14:sparkline>
              <xm:f>CB_Lcr!$SQK121:$SQK121</xm:f>
              <xm:sqref>SQK121</xm:sqref>
            </x14:sparkline>
            <x14:sparkline>
              <xm:f>CB_Lcr!$SQL121:$SQL121</xm:f>
              <xm:sqref>SQL121</xm:sqref>
            </x14:sparkline>
            <x14:sparkline>
              <xm:f>CB_Lcr!$SQM121:$SQM121</xm:f>
              <xm:sqref>SQM121</xm:sqref>
            </x14:sparkline>
            <x14:sparkline>
              <xm:f>CB_Lcr!$SQN121:$SQN121</xm:f>
              <xm:sqref>SQN121</xm:sqref>
            </x14:sparkline>
            <x14:sparkline>
              <xm:f>CB_Lcr!$SQO121:$SQO121</xm:f>
              <xm:sqref>SQO121</xm:sqref>
            </x14:sparkline>
            <x14:sparkline>
              <xm:f>CB_Lcr!$SQP121:$SQP121</xm:f>
              <xm:sqref>SQP121</xm:sqref>
            </x14:sparkline>
            <x14:sparkline>
              <xm:f>CB_Lcr!$SQQ121:$SQQ121</xm:f>
              <xm:sqref>SQQ121</xm:sqref>
            </x14:sparkline>
            <x14:sparkline>
              <xm:f>CB_Lcr!$SQR121:$SQR121</xm:f>
              <xm:sqref>SQR121</xm:sqref>
            </x14:sparkline>
            <x14:sparkline>
              <xm:f>CB_Lcr!$SQS121:$SQS121</xm:f>
              <xm:sqref>SQS121</xm:sqref>
            </x14:sparkline>
            <x14:sparkline>
              <xm:f>CB_Lcr!$SQT121:$SQT121</xm:f>
              <xm:sqref>SQT121</xm:sqref>
            </x14:sparkline>
            <x14:sparkline>
              <xm:f>CB_Lcr!$SQU121:$SQU121</xm:f>
              <xm:sqref>SQU121</xm:sqref>
            </x14:sparkline>
            <x14:sparkline>
              <xm:f>CB_Lcr!$SQV121:$SQV121</xm:f>
              <xm:sqref>SQV121</xm:sqref>
            </x14:sparkline>
            <x14:sparkline>
              <xm:f>CB_Lcr!$SQW121:$SQW121</xm:f>
              <xm:sqref>SQW121</xm:sqref>
            </x14:sparkline>
            <x14:sparkline>
              <xm:f>CB_Lcr!$SQX121:$SQX121</xm:f>
              <xm:sqref>SQX121</xm:sqref>
            </x14:sparkline>
            <x14:sparkline>
              <xm:f>CB_Lcr!$SQY121:$SQY121</xm:f>
              <xm:sqref>SQY121</xm:sqref>
            </x14:sparkline>
            <x14:sparkline>
              <xm:f>CB_Lcr!$SQZ121:$SQZ121</xm:f>
              <xm:sqref>SQZ121</xm:sqref>
            </x14:sparkline>
            <x14:sparkline>
              <xm:f>CB_Lcr!$SRA121:$SRA121</xm:f>
              <xm:sqref>SRA121</xm:sqref>
            </x14:sparkline>
            <x14:sparkline>
              <xm:f>CB_Lcr!$SRB121:$SRB121</xm:f>
              <xm:sqref>SRB121</xm:sqref>
            </x14:sparkline>
            <x14:sparkline>
              <xm:f>CB_Lcr!$SRC121:$SRC121</xm:f>
              <xm:sqref>SRC121</xm:sqref>
            </x14:sparkline>
            <x14:sparkline>
              <xm:f>CB_Lcr!$SRD121:$SRD121</xm:f>
              <xm:sqref>SRD121</xm:sqref>
            </x14:sparkline>
            <x14:sparkline>
              <xm:f>CB_Lcr!$SRE121:$SRE121</xm:f>
              <xm:sqref>SRE121</xm:sqref>
            </x14:sparkline>
            <x14:sparkline>
              <xm:f>CB_Lcr!$SRF121:$SRF121</xm:f>
              <xm:sqref>SRF121</xm:sqref>
            </x14:sparkline>
            <x14:sparkline>
              <xm:f>CB_Lcr!$SRG121:$SRG121</xm:f>
              <xm:sqref>SRG121</xm:sqref>
            </x14:sparkline>
            <x14:sparkline>
              <xm:f>CB_Lcr!$SRH121:$SRH121</xm:f>
              <xm:sqref>SRH121</xm:sqref>
            </x14:sparkline>
            <x14:sparkline>
              <xm:f>CB_Lcr!$SRI121:$SRI121</xm:f>
              <xm:sqref>SRI121</xm:sqref>
            </x14:sparkline>
            <x14:sparkline>
              <xm:f>CB_Lcr!$SRJ121:$SRJ121</xm:f>
              <xm:sqref>SRJ121</xm:sqref>
            </x14:sparkline>
            <x14:sparkline>
              <xm:f>CB_Lcr!$SRK121:$SRK121</xm:f>
              <xm:sqref>SRK121</xm:sqref>
            </x14:sparkline>
            <x14:sparkline>
              <xm:f>CB_Lcr!$SRL121:$SRL121</xm:f>
              <xm:sqref>SRL121</xm:sqref>
            </x14:sparkline>
            <x14:sparkline>
              <xm:f>CB_Lcr!$SRM121:$SRM121</xm:f>
              <xm:sqref>SRM121</xm:sqref>
            </x14:sparkline>
            <x14:sparkline>
              <xm:f>CB_Lcr!$SRN121:$SRN121</xm:f>
              <xm:sqref>SRN121</xm:sqref>
            </x14:sparkline>
            <x14:sparkline>
              <xm:f>CB_Lcr!$SRO121:$SRO121</xm:f>
              <xm:sqref>SRO121</xm:sqref>
            </x14:sparkline>
            <x14:sparkline>
              <xm:f>CB_Lcr!$SRP121:$SRP121</xm:f>
              <xm:sqref>SRP121</xm:sqref>
            </x14:sparkline>
            <x14:sparkline>
              <xm:f>CB_Lcr!$SRQ121:$SRQ121</xm:f>
              <xm:sqref>SRQ121</xm:sqref>
            </x14:sparkline>
            <x14:sparkline>
              <xm:f>CB_Lcr!$SRR121:$SRR121</xm:f>
              <xm:sqref>SRR121</xm:sqref>
            </x14:sparkline>
            <x14:sparkline>
              <xm:f>CB_Lcr!$SRS121:$SRS121</xm:f>
              <xm:sqref>SRS121</xm:sqref>
            </x14:sparkline>
            <x14:sparkline>
              <xm:f>CB_Lcr!$SRT121:$SRT121</xm:f>
              <xm:sqref>SRT121</xm:sqref>
            </x14:sparkline>
            <x14:sparkline>
              <xm:f>CB_Lcr!$SRU121:$SRU121</xm:f>
              <xm:sqref>SRU121</xm:sqref>
            </x14:sparkline>
            <x14:sparkline>
              <xm:f>CB_Lcr!$SRV121:$SRV121</xm:f>
              <xm:sqref>SRV121</xm:sqref>
            </x14:sparkline>
            <x14:sparkline>
              <xm:f>CB_Lcr!$SRW121:$SRW121</xm:f>
              <xm:sqref>SRW121</xm:sqref>
            </x14:sparkline>
            <x14:sparkline>
              <xm:f>CB_Lcr!$SRX121:$SRX121</xm:f>
              <xm:sqref>SRX121</xm:sqref>
            </x14:sparkline>
            <x14:sparkline>
              <xm:f>CB_Lcr!$SRY121:$SRY121</xm:f>
              <xm:sqref>SRY121</xm:sqref>
            </x14:sparkline>
            <x14:sparkline>
              <xm:f>CB_Lcr!$SRZ121:$SRZ121</xm:f>
              <xm:sqref>SRZ121</xm:sqref>
            </x14:sparkline>
            <x14:sparkline>
              <xm:f>CB_Lcr!$SSA121:$SSA121</xm:f>
              <xm:sqref>SSA121</xm:sqref>
            </x14:sparkline>
            <x14:sparkline>
              <xm:f>CB_Lcr!$SSB121:$SSB121</xm:f>
              <xm:sqref>SSB121</xm:sqref>
            </x14:sparkline>
            <x14:sparkline>
              <xm:f>CB_Lcr!$SSC121:$SSC121</xm:f>
              <xm:sqref>SSC121</xm:sqref>
            </x14:sparkline>
            <x14:sparkline>
              <xm:f>CB_Lcr!$SSD121:$SSD121</xm:f>
              <xm:sqref>SSD121</xm:sqref>
            </x14:sparkline>
            <x14:sparkline>
              <xm:f>CB_Lcr!$SSE121:$SSE121</xm:f>
              <xm:sqref>SSE121</xm:sqref>
            </x14:sparkline>
            <x14:sparkline>
              <xm:f>CB_Lcr!$SSF121:$SSF121</xm:f>
              <xm:sqref>SSF121</xm:sqref>
            </x14:sparkline>
            <x14:sparkline>
              <xm:f>CB_Lcr!$SSG121:$SSG121</xm:f>
              <xm:sqref>SSG121</xm:sqref>
            </x14:sparkline>
            <x14:sparkline>
              <xm:f>CB_Lcr!$SSH121:$SSH121</xm:f>
              <xm:sqref>SSH121</xm:sqref>
            </x14:sparkline>
            <x14:sparkline>
              <xm:f>CB_Lcr!$SSI121:$SSI121</xm:f>
              <xm:sqref>SSI121</xm:sqref>
            </x14:sparkline>
            <x14:sparkline>
              <xm:f>CB_Lcr!$SSJ121:$SSJ121</xm:f>
              <xm:sqref>SSJ121</xm:sqref>
            </x14:sparkline>
            <x14:sparkline>
              <xm:f>CB_Lcr!$SSK121:$SSK121</xm:f>
              <xm:sqref>SSK121</xm:sqref>
            </x14:sparkline>
            <x14:sparkline>
              <xm:f>CB_Lcr!$SSL121:$SSL121</xm:f>
              <xm:sqref>SSL121</xm:sqref>
            </x14:sparkline>
            <x14:sparkline>
              <xm:f>CB_Lcr!$SSM121:$SSM121</xm:f>
              <xm:sqref>SSM121</xm:sqref>
            </x14:sparkline>
            <x14:sparkline>
              <xm:f>CB_Lcr!$SSN121:$SSN121</xm:f>
              <xm:sqref>SSN121</xm:sqref>
            </x14:sparkline>
            <x14:sparkline>
              <xm:f>CB_Lcr!$SSO121:$SSO121</xm:f>
              <xm:sqref>SSO121</xm:sqref>
            </x14:sparkline>
            <x14:sparkline>
              <xm:f>CB_Lcr!$SSP121:$SSP121</xm:f>
              <xm:sqref>SSP121</xm:sqref>
            </x14:sparkline>
            <x14:sparkline>
              <xm:f>CB_Lcr!$SSQ121:$SSQ121</xm:f>
              <xm:sqref>SSQ121</xm:sqref>
            </x14:sparkline>
            <x14:sparkline>
              <xm:f>CB_Lcr!$SSR121:$SSR121</xm:f>
              <xm:sqref>SSR121</xm:sqref>
            </x14:sparkline>
            <x14:sparkline>
              <xm:f>CB_Lcr!$SSS121:$SSS121</xm:f>
              <xm:sqref>SSS121</xm:sqref>
            </x14:sparkline>
            <x14:sparkline>
              <xm:f>CB_Lcr!$SST121:$SST121</xm:f>
              <xm:sqref>SST121</xm:sqref>
            </x14:sparkline>
            <x14:sparkline>
              <xm:f>CB_Lcr!$SSU121:$SSU121</xm:f>
              <xm:sqref>SSU121</xm:sqref>
            </x14:sparkline>
            <x14:sparkline>
              <xm:f>CB_Lcr!$SSV121:$SSV121</xm:f>
              <xm:sqref>SSV121</xm:sqref>
            </x14:sparkline>
            <x14:sparkline>
              <xm:f>CB_Lcr!$SSW121:$SSW121</xm:f>
              <xm:sqref>SSW121</xm:sqref>
            </x14:sparkline>
            <x14:sparkline>
              <xm:f>CB_Lcr!$SSX121:$SSX121</xm:f>
              <xm:sqref>SSX121</xm:sqref>
            </x14:sparkline>
            <x14:sparkline>
              <xm:f>CB_Lcr!$SSY121:$SSY121</xm:f>
              <xm:sqref>SSY121</xm:sqref>
            </x14:sparkline>
            <x14:sparkline>
              <xm:f>CB_Lcr!$SSZ121:$SSZ121</xm:f>
              <xm:sqref>SSZ121</xm:sqref>
            </x14:sparkline>
            <x14:sparkline>
              <xm:f>CB_Lcr!$STA121:$STA121</xm:f>
              <xm:sqref>STA121</xm:sqref>
            </x14:sparkline>
            <x14:sparkline>
              <xm:f>CB_Lcr!$STB121:$STB121</xm:f>
              <xm:sqref>STB121</xm:sqref>
            </x14:sparkline>
            <x14:sparkline>
              <xm:f>CB_Lcr!$STC121:$STC121</xm:f>
              <xm:sqref>STC121</xm:sqref>
            </x14:sparkline>
            <x14:sparkline>
              <xm:f>CB_Lcr!$STD121:$STD121</xm:f>
              <xm:sqref>STD121</xm:sqref>
            </x14:sparkline>
            <x14:sparkline>
              <xm:f>CB_Lcr!$STE121:$STE121</xm:f>
              <xm:sqref>STE121</xm:sqref>
            </x14:sparkline>
            <x14:sparkline>
              <xm:f>CB_Lcr!$STF121:$STF121</xm:f>
              <xm:sqref>STF121</xm:sqref>
            </x14:sparkline>
            <x14:sparkline>
              <xm:f>CB_Lcr!$STG121:$STG121</xm:f>
              <xm:sqref>STG121</xm:sqref>
            </x14:sparkline>
            <x14:sparkline>
              <xm:f>CB_Lcr!$STH121:$STH121</xm:f>
              <xm:sqref>STH121</xm:sqref>
            </x14:sparkline>
            <x14:sparkline>
              <xm:f>CB_Lcr!$STI121:$STI121</xm:f>
              <xm:sqref>STI121</xm:sqref>
            </x14:sparkline>
            <x14:sparkline>
              <xm:f>CB_Lcr!$STJ121:$STJ121</xm:f>
              <xm:sqref>STJ121</xm:sqref>
            </x14:sparkline>
            <x14:sparkline>
              <xm:f>CB_Lcr!$STK121:$STK121</xm:f>
              <xm:sqref>STK121</xm:sqref>
            </x14:sparkline>
            <x14:sparkline>
              <xm:f>CB_Lcr!$STL121:$STL121</xm:f>
              <xm:sqref>STL121</xm:sqref>
            </x14:sparkline>
            <x14:sparkline>
              <xm:f>CB_Lcr!$STM121:$STM121</xm:f>
              <xm:sqref>STM121</xm:sqref>
            </x14:sparkline>
            <x14:sparkline>
              <xm:f>CB_Lcr!$STN121:$STN121</xm:f>
              <xm:sqref>STN121</xm:sqref>
            </x14:sparkline>
            <x14:sparkline>
              <xm:f>CB_Lcr!$STO121:$STO121</xm:f>
              <xm:sqref>STO121</xm:sqref>
            </x14:sparkline>
            <x14:sparkline>
              <xm:f>CB_Lcr!$STP121:$STP121</xm:f>
              <xm:sqref>STP121</xm:sqref>
            </x14:sparkline>
            <x14:sparkline>
              <xm:f>CB_Lcr!$STQ121:$STQ121</xm:f>
              <xm:sqref>STQ121</xm:sqref>
            </x14:sparkline>
            <x14:sparkline>
              <xm:f>CB_Lcr!$STR121:$STR121</xm:f>
              <xm:sqref>STR121</xm:sqref>
            </x14:sparkline>
            <x14:sparkline>
              <xm:f>CB_Lcr!$STS121:$STS121</xm:f>
              <xm:sqref>STS121</xm:sqref>
            </x14:sparkline>
            <x14:sparkline>
              <xm:f>CB_Lcr!$STT121:$STT121</xm:f>
              <xm:sqref>STT121</xm:sqref>
            </x14:sparkline>
            <x14:sparkline>
              <xm:f>CB_Lcr!$STU121:$STU121</xm:f>
              <xm:sqref>STU121</xm:sqref>
            </x14:sparkline>
            <x14:sparkline>
              <xm:f>CB_Lcr!$STV121:$STV121</xm:f>
              <xm:sqref>STV121</xm:sqref>
            </x14:sparkline>
            <x14:sparkline>
              <xm:f>CB_Lcr!$STW121:$STW121</xm:f>
              <xm:sqref>STW121</xm:sqref>
            </x14:sparkline>
            <x14:sparkline>
              <xm:f>CB_Lcr!$STX121:$STX121</xm:f>
              <xm:sqref>STX121</xm:sqref>
            </x14:sparkline>
            <x14:sparkline>
              <xm:f>CB_Lcr!$STY121:$STY121</xm:f>
              <xm:sqref>STY121</xm:sqref>
            </x14:sparkline>
            <x14:sparkline>
              <xm:f>CB_Lcr!$STZ121:$STZ121</xm:f>
              <xm:sqref>STZ121</xm:sqref>
            </x14:sparkline>
            <x14:sparkline>
              <xm:f>CB_Lcr!$SUA121:$SUA121</xm:f>
              <xm:sqref>SUA121</xm:sqref>
            </x14:sparkline>
            <x14:sparkline>
              <xm:f>CB_Lcr!$SUB121:$SUB121</xm:f>
              <xm:sqref>SUB121</xm:sqref>
            </x14:sparkline>
            <x14:sparkline>
              <xm:f>CB_Lcr!$SUC121:$SUC121</xm:f>
              <xm:sqref>SUC121</xm:sqref>
            </x14:sparkline>
            <x14:sparkline>
              <xm:f>CB_Lcr!$SUD121:$SUD121</xm:f>
              <xm:sqref>SUD121</xm:sqref>
            </x14:sparkline>
            <x14:sparkline>
              <xm:f>CB_Lcr!$SUE121:$SUE121</xm:f>
              <xm:sqref>SUE121</xm:sqref>
            </x14:sparkline>
            <x14:sparkline>
              <xm:f>CB_Lcr!$SUF121:$SUF121</xm:f>
              <xm:sqref>SUF121</xm:sqref>
            </x14:sparkline>
            <x14:sparkline>
              <xm:f>CB_Lcr!$SUG121:$SUG121</xm:f>
              <xm:sqref>SUG121</xm:sqref>
            </x14:sparkline>
            <x14:sparkline>
              <xm:f>CB_Lcr!$SUH121:$SUH121</xm:f>
              <xm:sqref>SUH121</xm:sqref>
            </x14:sparkline>
            <x14:sparkline>
              <xm:f>CB_Lcr!$SUI121:$SUI121</xm:f>
              <xm:sqref>SUI121</xm:sqref>
            </x14:sparkline>
            <x14:sparkline>
              <xm:f>CB_Lcr!$SUJ121:$SUJ121</xm:f>
              <xm:sqref>SUJ121</xm:sqref>
            </x14:sparkline>
            <x14:sparkline>
              <xm:f>CB_Lcr!$SUK121:$SUK121</xm:f>
              <xm:sqref>SUK121</xm:sqref>
            </x14:sparkline>
            <x14:sparkline>
              <xm:f>CB_Lcr!$SUL121:$SUL121</xm:f>
              <xm:sqref>SUL121</xm:sqref>
            </x14:sparkline>
            <x14:sparkline>
              <xm:f>CB_Lcr!$SUM121:$SUM121</xm:f>
              <xm:sqref>SUM121</xm:sqref>
            </x14:sparkline>
            <x14:sparkline>
              <xm:f>CB_Lcr!$SUN121:$SUN121</xm:f>
              <xm:sqref>SUN121</xm:sqref>
            </x14:sparkline>
            <x14:sparkline>
              <xm:f>CB_Lcr!$SUO121:$SUO121</xm:f>
              <xm:sqref>SUO121</xm:sqref>
            </x14:sparkline>
            <x14:sparkline>
              <xm:f>CB_Lcr!$SUP121:$SUP121</xm:f>
              <xm:sqref>SUP121</xm:sqref>
            </x14:sparkline>
            <x14:sparkline>
              <xm:f>CB_Lcr!$SUQ121:$SUQ121</xm:f>
              <xm:sqref>SUQ121</xm:sqref>
            </x14:sparkline>
            <x14:sparkline>
              <xm:f>CB_Lcr!$SUR121:$SUR121</xm:f>
              <xm:sqref>SUR121</xm:sqref>
            </x14:sparkline>
            <x14:sparkline>
              <xm:f>CB_Lcr!$SUS121:$SUS121</xm:f>
              <xm:sqref>SUS121</xm:sqref>
            </x14:sparkline>
            <x14:sparkline>
              <xm:f>CB_Lcr!$SUT121:$SUT121</xm:f>
              <xm:sqref>SUT121</xm:sqref>
            </x14:sparkline>
            <x14:sparkline>
              <xm:f>CB_Lcr!$SUU121:$SUU121</xm:f>
              <xm:sqref>SUU121</xm:sqref>
            </x14:sparkline>
            <x14:sparkline>
              <xm:f>CB_Lcr!$SUV121:$SUV121</xm:f>
              <xm:sqref>SUV121</xm:sqref>
            </x14:sparkline>
            <x14:sparkline>
              <xm:f>CB_Lcr!$SUW121:$SUW121</xm:f>
              <xm:sqref>SUW121</xm:sqref>
            </x14:sparkline>
            <x14:sparkline>
              <xm:f>CB_Lcr!$SUX121:$SUX121</xm:f>
              <xm:sqref>SUX121</xm:sqref>
            </x14:sparkline>
            <x14:sparkline>
              <xm:f>CB_Lcr!$SUY121:$SUY121</xm:f>
              <xm:sqref>SUY121</xm:sqref>
            </x14:sparkline>
            <x14:sparkline>
              <xm:f>CB_Lcr!$SUZ121:$SUZ121</xm:f>
              <xm:sqref>SUZ121</xm:sqref>
            </x14:sparkline>
            <x14:sparkline>
              <xm:f>CB_Lcr!$SVA121:$SVA121</xm:f>
              <xm:sqref>SVA121</xm:sqref>
            </x14:sparkline>
            <x14:sparkline>
              <xm:f>CB_Lcr!$SVB121:$SVB121</xm:f>
              <xm:sqref>SVB121</xm:sqref>
            </x14:sparkline>
            <x14:sparkline>
              <xm:f>CB_Lcr!$SVC121:$SVC121</xm:f>
              <xm:sqref>SVC121</xm:sqref>
            </x14:sparkline>
            <x14:sparkline>
              <xm:f>CB_Lcr!$SVD121:$SVD121</xm:f>
              <xm:sqref>SVD121</xm:sqref>
            </x14:sparkline>
            <x14:sparkline>
              <xm:f>CB_Lcr!$SVE121:$SVE121</xm:f>
              <xm:sqref>SVE121</xm:sqref>
            </x14:sparkline>
            <x14:sparkline>
              <xm:f>CB_Lcr!$SVF121:$SVF121</xm:f>
              <xm:sqref>SVF121</xm:sqref>
            </x14:sparkline>
            <x14:sparkline>
              <xm:f>CB_Lcr!$SVG121:$SVG121</xm:f>
              <xm:sqref>SVG121</xm:sqref>
            </x14:sparkline>
            <x14:sparkline>
              <xm:f>CB_Lcr!$SVH121:$SVH121</xm:f>
              <xm:sqref>SVH121</xm:sqref>
            </x14:sparkline>
            <x14:sparkline>
              <xm:f>CB_Lcr!$SVI121:$SVI121</xm:f>
              <xm:sqref>SVI121</xm:sqref>
            </x14:sparkline>
            <x14:sparkline>
              <xm:f>CB_Lcr!$SVJ121:$SVJ121</xm:f>
              <xm:sqref>SVJ121</xm:sqref>
            </x14:sparkline>
            <x14:sparkline>
              <xm:f>CB_Lcr!$SVK121:$SVK121</xm:f>
              <xm:sqref>SVK121</xm:sqref>
            </x14:sparkline>
            <x14:sparkline>
              <xm:f>CB_Lcr!$SVL121:$SVL121</xm:f>
              <xm:sqref>SVL121</xm:sqref>
            </x14:sparkline>
            <x14:sparkline>
              <xm:f>CB_Lcr!$SVM121:$SVM121</xm:f>
              <xm:sqref>SVM121</xm:sqref>
            </x14:sparkline>
            <x14:sparkline>
              <xm:f>CB_Lcr!$SVN121:$SVN121</xm:f>
              <xm:sqref>SVN121</xm:sqref>
            </x14:sparkline>
            <x14:sparkline>
              <xm:f>CB_Lcr!$SVO121:$SVO121</xm:f>
              <xm:sqref>SVO121</xm:sqref>
            </x14:sparkline>
            <x14:sparkline>
              <xm:f>CB_Lcr!$SVP121:$SVP121</xm:f>
              <xm:sqref>SVP121</xm:sqref>
            </x14:sparkline>
            <x14:sparkline>
              <xm:f>CB_Lcr!$SVQ121:$SVQ121</xm:f>
              <xm:sqref>SVQ121</xm:sqref>
            </x14:sparkline>
            <x14:sparkline>
              <xm:f>CB_Lcr!$SVR121:$SVR121</xm:f>
              <xm:sqref>SVR121</xm:sqref>
            </x14:sparkline>
            <x14:sparkline>
              <xm:f>CB_Lcr!$SVS121:$SVS121</xm:f>
              <xm:sqref>SVS121</xm:sqref>
            </x14:sparkline>
            <x14:sparkline>
              <xm:f>CB_Lcr!$SVT121:$SVT121</xm:f>
              <xm:sqref>SVT121</xm:sqref>
            </x14:sparkline>
            <x14:sparkline>
              <xm:f>CB_Lcr!$SVU121:$SVU121</xm:f>
              <xm:sqref>SVU121</xm:sqref>
            </x14:sparkline>
            <x14:sparkline>
              <xm:f>CB_Lcr!$SVV121:$SVV121</xm:f>
              <xm:sqref>SVV121</xm:sqref>
            </x14:sparkline>
            <x14:sparkline>
              <xm:f>CB_Lcr!$SVW121:$SVW121</xm:f>
              <xm:sqref>SVW121</xm:sqref>
            </x14:sparkline>
            <x14:sparkline>
              <xm:f>CB_Lcr!$SVX121:$SVX121</xm:f>
              <xm:sqref>SVX121</xm:sqref>
            </x14:sparkline>
            <x14:sparkline>
              <xm:f>CB_Lcr!$SVY121:$SVY121</xm:f>
              <xm:sqref>SVY121</xm:sqref>
            </x14:sparkline>
            <x14:sparkline>
              <xm:f>CB_Lcr!$SVZ121:$SVZ121</xm:f>
              <xm:sqref>SVZ121</xm:sqref>
            </x14:sparkline>
            <x14:sparkline>
              <xm:f>CB_Lcr!$SWA121:$SWA121</xm:f>
              <xm:sqref>SWA121</xm:sqref>
            </x14:sparkline>
            <x14:sparkline>
              <xm:f>CB_Lcr!$SWB121:$SWB121</xm:f>
              <xm:sqref>SWB121</xm:sqref>
            </x14:sparkline>
            <x14:sparkline>
              <xm:f>CB_Lcr!$SWC121:$SWC121</xm:f>
              <xm:sqref>SWC121</xm:sqref>
            </x14:sparkline>
            <x14:sparkline>
              <xm:f>CB_Lcr!$SWD121:$SWD121</xm:f>
              <xm:sqref>SWD121</xm:sqref>
            </x14:sparkline>
            <x14:sparkline>
              <xm:f>CB_Lcr!$SWE121:$SWE121</xm:f>
              <xm:sqref>SWE121</xm:sqref>
            </x14:sparkline>
            <x14:sparkline>
              <xm:f>CB_Lcr!$SWF121:$SWF121</xm:f>
              <xm:sqref>SWF121</xm:sqref>
            </x14:sparkline>
            <x14:sparkline>
              <xm:f>CB_Lcr!$SWG121:$SWG121</xm:f>
              <xm:sqref>SWG121</xm:sqref>
            </x14:sparkline>
            <x14:sparkline>
              <xm:f>CB_Lcr!$SWH121:$SWH121</xm:f>
              <xm:sqref>SWH121</xm:sqref>
            </x14:sparkline>
            <x14:sparkline>
              <xm:f>CB_Lcr!$SWI121:$SWI121</xm:f>
              <xm:sqref>SWI121</xm:sqref>
            </x14:sparkline>
            <x14:sparkline>
              <xm:f>CB_Lcr!$SWJ121:$SWJ121</xm:f>
              <xm:sqref>SWJ121</xm:sqref>
            </x14:sparkline>
            <x14:sparkline>
              <xm:f>CB_Lcr!$SWK121:$SWK121</xm:f>
              <xm:sqref>SWK121</xm:sqref>
            </x14:sparkline>
            <x14:sparkline>
              <xm:f>CB_Lcr!$SWL121:$SWL121</xm:f>
              <xm:sqref>SWL121</xm:sqref>
            </x14:sparkline>
            <x14:sparkline>
              <xm:f>CB_Lcr!$SWM121:$SWM121</xm:f>
              <xm:sqref>SWM121</xm:sqref>
            </x14:sparkline>
            <x14:sparkline>
              <xm:f>CB_Lcr!$SWN121:$SWN121</xm:f>
              <xm:sqref>SWN121</xm:sqref>
            </x14:sparkline>
            <x14:sparkline>
              <xm:f>CB_Lcr!$SWO121:$SWO121</xm:f>
              <xm:sqref>SWO121</xm:sqref>
            </x14:sparkline>
            <x14:sparkline>
              <xm:f>CB_Lcr!$SWP121:$SWP121</xm:f>
              <xm:sqref>SWP121</xm:sqref>
            </x14:sparkline>
            <x14:sparkline>
              <xm:f>CB_Lcr!$SWQ121:$SWQ121</xm:f>
              <xm:sqref>SWQ121</xm:sqref>
            </x14:sparkline>
            <x14:sparkline>
              <xm:f>CB_Lcr!$SWR121:$SWR121</xm:f>
              <xm:sqref>SWR121</xm:sqref>
            </x14:sparkline>
            <x14:sparkline>
              <xm:f>CB_Lcr!$SWS121:$SWS121</xm:f>
              <xm:sqref>SWS121</xm:sqref>
            </x14:sparkline>
            <x14:sparkline>
              <xm:f>CB_Lcr!$SWT121:$SWT121</xm:f>
              <xm:sqref>SWT121</xm:sqref>
            </x14:sparkline>
            <x14:sparkline>
              <xm:f>CB_Lcr!$SWU121:$SWU121</xm:f>
              <xm:sqref>SWU121</xm:sqref>
            </x14:sparkline>
            <x14:sparkline>
              <xm:f>CB_Lcr!$SWV121:$SWV121</xm:f>
              <xm:sqref>SWV121</xm:sqref>
            </x14:sparkline>
            <x14:sparkline>
              <xm:f>CB_Lcr!$SWW121:$SWW121</xm:f>
              <xm:sqref>SWW121</xm:sqref>
            </x14:sparkline>
            <x14:sparkline>
              <xm:f>CB_Lcr!$SWX121:$SWX121</xm:f>
              <xm:sqref>SWX121</xm:sqref>
            </x14:sparkline>
            <x14:sparkline>
              <xm:f>CB_Lcr!$SWY121:$SWY121</xm:f>
              <xm:sqref>SWY121</xm:sqref>
            </x14:sparkline>
            <x14:sparkline>
              <xm:f>CB_Lcr!$SWZ121:$SWZ121</xm:f>
              <xm:sqref>SWZ121</xm:sqref>
            </x14:sparkline>
            <x14:sparkline>
              <xm:f>CB_Lcr!$SXA121:$SXA121</xm:f>
              <xm:sqref>SXA121</xm:sqref>
            </x14:sparkline>
            <x14:sparkline>
              <xm:f>CB_Lcr!$SXB121:$SXB121</xm:f>
              <xm:sqref>SXB121</xm:sqref>
            </x14:sparkline>
            <x14:sparkline>
              <xm:f>CB_Lcr!$SXC121:$SXC121</xm:f>
              <xm:sqref>SXC121</xm:sqref>
            </x14:sparkline>
            <x14:sparkline>
              <xm:f>CB_Lcr!$SXD121:$SXD121</xm:f>
              <xm:sqref>SXD121</xm:sqref>
            </x14:sparkline>
            <x14:sparkline>
              <xm:f>CB_Lcr!$SXE121:$SXE121</xm:f>
              <xm:sqref>SXE121</xm:sqref>
            </x14:sparkline>
            <x14:sparkline>
              <xm:f>CB_Lcr!$SXF121:$SXF121</xm:f>
              <xm:sqref>SXF121</xm:sqref>
            </x14:sparkline>
            <x14:sparkline>
              <xm:f>CB_Lcr!$SXG121:$SXG121</xm:f>
              <xm:sqref>SXG121</xm:sqref>
            </x14:sparkline>
            <x14:sparkline>
              <xm:f>CB_Lcr!$SXH121:$SXH121</xm:f>
              <xm:sqref>SXH121</xm:sqref>
            </x14:sparkline>
            <x14:sparkline>
              <xm:f>CB_Lcr!$SXI121:$SXI121</xm:f>
              <xm:sqref>SXI121</xm:sqref>
            </x14:sparkline>
            <x14:sparkline>
              <xm:f>CB_Lcr!$SXJ121:$SXJ121</xm:f>
              <xm:sqref>SXJ121</xm:sqref>
            </x14:sparkline>
            <x14:sparkline>
              <xm:f>CB_Lcr!$SXK121:$SXK121</xm:f>
              <xm:sqref>SXK121</xm:sqref>
            </x14:sparkline>
            <x14:sparkline>
              <xm:f>CB_Lcr!$SXL121:$SXL121</xm:f>
              <xm:sqref>SXL121</xm:sqref>
            </x14:sparkline>
            <x14:sparkline>
              <xm:f>CB_Lcr!$SXM121:$SXM121</xm:f>
              <xm:sqref>SXM121</xm:sqref>
            </x14:sparkline>
            <x14:sparkline>
              <xm:f>CB_Lcr!$SXN121:$SXN121</xm:f>
              <xm:sqref>SXN121</xm:sqref>
            </x14:sparkline>
            <x14:sparkline>
              <xm:f>CB_Lcr!$SXO121:$SXO121</xm:f>
              <xm:sqref>SXO121</xm:sqref>
            </x14:sparkline>
            <x14:sparkline>
              <xm:f>CB_Lcr!$SXP121:$SXP121</xm:f>
              <xm:sqref>SXP121</xm:sqref>
            </x14:sparkline>
            <x14:sparkline>
              <xm:f>CB_Lcr!$SXQ121:$SXQ121</xm:f>
              <xm:sqref>SXQ121</xm:sqref>
            </x14:sparkline>
            <x14:sparkline>
              <xm:f>CB_Lcr!$SXR121:$SXR121</xm:f>
              <xm:sqref>SXR121</xm:sqref>
            </x14:sparkline>
            <x14:sparkline>
              <xm:f>CB_Lcr!$SXS121:$SXS121</xm:f>
              <xm:sqref>SXS121</xm:sqref>
            </x14:sparkline>
            <x14:sparkline>
              <xm:f>CB_Lcr!$SXT121:$SXT121</xm:f>
              <xm:sqref>SXT121</xm:sqref>
            </x14:sparkline>
            <x14:sparkline>
              <xm:f>CB_Lcr!$SXU121:$SXU121</xm:f>
              <xm:sqref>SXU121</xm:sqref>
            </x14:sparkline>
            <x14:sparkline>
              <xm:f>CB_Lcr!$SXV121:$SXV121</xm:f>
              <xm:sqref>SXV121</xm:sqref>
            </x14:sparkline>
            <x14:sparkline>
              <xm:f>CB_Lcr!$SXW121:$SXW121</xm:f>
              <xm:sqref>SXW121</xm:sqref>
            </x14:sparkline>
            <x14:sparkline>
              <xm:f>CB_Lcr!$SXX121:$SXX121</xm:f>
              <xm:sqref>SXX121</xm:sqref>
            </x14:sparkline>
            <x14:sparkline>
              <xm:f>CB_Lcr!$SXY121:$SXY121</xm:f>
              <xm:sqref>SXY121</xm:sqref>
            </x14:sparkline>
            <x14:sparkline>
              <xm:f>CB_Lcr!$SXZ121:$SXZ121</xm:f>
              <xm:sqref>SXZ121</xm:sqref>
            </x14:sparkline>
            <x14:sparkline>
              <xm:f>CB_Lcr!$SYA121:$SYA121</xm:f>
              <xm:sqref>SYA121</xm:sqref>
            </x14:sparkline>
            <x14:sparkline>
              <xm:f>CB_Lcr!$SYB121:$SYB121</xm:f>
              <xm:sqref>SYB121</xm:sqref>
            </x14:sparkline>
            <x14:sparkline>
              <xm:f>CB_Lcr!$SYC121:$SYC121</xm:f>
              <xm:sqref>SYC121</xm:sqref>
            </x14:sparkline>
            <x14:sparkline>
              <xm:f>CB_Lcr!$SYD121:$SYD121</xm:f>
              <xm:sqref>SYD121</xm:sqref>
            </x14:sparkline>
            <x14:sparkline>
              <xm:f>CB_Lcr!$SYE121:$SYE121</xm:f>
              <xm:sqref>SYE121</xm:sqref>
            </x14:sparkline>
            <x14:sparkline>
              <xm:f>CB_Lcr!$SYF121:$SYF121</xm:f>
              <xm:sqref>SYF121</xm:sqref>
            </x14:sparkline>
            <x14:sparkline>
              <xm:f>CB_Lcr!$SYG121:$SYG121</xm:f>
              <xm:sqref>SYG121</xm:sqref>
            </x14:sparkline>
            <x14:sparkline>
              <xm:f>CB_Lcr!$SYH121:$SYH121</xm:f>
              <xm:sqref>SYH121</xm:sqref>
            </x14:sparkline>
            <x14:sparkline>
              <xm:f>CB_Lcr!$SYI121:$SYI121</xm:f>
              <xm:sqref>SYI121</xm:sqref>
            </x14:sparkline>
            <x14:sparkline>
              <xm:f>CB_Lcr!$SYJ121:$SYJ121</xm:f>
              <xm:sqref>SYJ121</xm:sqref>
            </x14:sparkline>
            <x14:sparkline>
              <xm:f>CB_Lcr!$SYK121:$SYK121</xm:f>
              <xm:sqref>SYK121</xm:sqref>
            </x14:sparkline>
            <x14:sparkline>
              <xm:f>CB_Lcr!$SYL121:$SYL121</xm:f>
              <xm:sqref>SYL121</xm:sqref>
            </x14:sparkline>
            <x14:sparkline>
              <xm:f>CB_Lcr!$SYM121:$SYM121</xm:f>
              <xm:sqref>SYM121</xm:sqref>
            </x14:sparkline>
            <x14:sparkline>
              <xm:f>CB_Lcr!$SYN121:$SYN121</xm:f>
              <xm:sqref>SYN121</xm:sqref>
            </x14:sparkline>
            <x14:sparkline>
              <xm:f>CB_Lcr!$SYO121:$SYO121</xm:f>
              <xm:sqref>SYO121</xm:sqref>
            </x14:sparkline>
            <x14:sparkline>
              <xm:f>CB_Lcr!$SYP121:$SYP121</xm:f>
              <xm:sqref>SYP121</xm:sqref>
            </x14:sparkline>
            <x14:sparkline>
              <xm:f>CB_Lcr!$SYQ121:$SYQ121</xm:f>
              <xm:sqref>SYQ121</xm:sqref>
            </x14:sparkline>
            <x14:sparkline>
              <xm:f>CB_Lcr!$SYR121:$SYR121</xm:f>
              <xm:sqref>SYR121</xm:sqref>
            </x14:sparkline>
            <x14:sparkline>
              <xm:f>CB_Lcr!$SYS121:$SYS121</xm:f>
              <xm:sqref>SYS121</xm:sqref>
            </x14:sparkline>
            <x14:sparkline>
              <xm:f>CB_Lcr!$SYT121:$SYT121</xm:f>
              <xm:sqref>SYT121</xm:sqref>
            </x14:sparkline>
            <x14:sparkline>
              <xm:f>CB_Lcr!$SYU121:$SYU121</xm:f>
              <xm:sqref>SYU121</xm:sqref>
            </x14:sparkline>
            <x14:sparkline>
              <xm:f>CB_Lcr!$SYV121:$SYV121</xm:f>
              <xm:sqref>SYV121</xm:sqref>
            </x14:sparkline>
            <x14:sparkline>
              <xm:f>CB_Lcr!$SYW121:$SYW121</xm:f>
              <xm:sqref>SYW121</xm:sqref>
            </x14:sparkline>
            <x14:sparkline>
              <xm:f>CB_Lcr!$SYX121:$SYX121</xm:f>
              <xm:sqref>SYX121</xm:sqref>
            </x14:sparkline>
            <x14:sparkline>
              <xm:f>CB_Lcr!$SYY121:$SYY121</xm:f>
              <xm:sqref>SYY121</xm:sqref>
            </x14:sparkline>
            <x14:sparkline>
              <xm:f>CB_Lcr!$SYZ121:$SYZ121</xm:f>
              <xm:sqref>SYZ121</xm:sqref>
            </x14:sparkline>
            <x14:sparkline>
              <xm:f>CB_Lcr!$SZA121:$SZA121</xm:f>
              <xm:sqref>SZA121</xm:sqref>
            </x14:sparkline>
            <x14:sparkline>
              <xm:f>CB_Lcr!$SZB121:$SZB121</xm:f>
              <xm:sqref>SZB121</xm:sqref>
            </x14:sparkline>
            <x14:sparkline>
              <xm:f>CB_Lcr!$SZC121:$SZC121</xm:f>
              <xm:sqref>SZC121</xm:sqref>
            </x14:sparkline>
            <x14:sparkline>
              <xm:f>CB_Lcr!$SZD121:$SZD121</xm:f>
              <xm:sqref>SZD121</xm:sqref>
            </x14:sparkline>
            <x14:sparkline>
              <xm:f>CB_Lcr!$SZE121:$SZE121</xm:f>
              <xm:sqref>SZE121</xm:sqref>
            </x14:sparkline>
            <x14:sparkline>
              <xm:f>CB_Lcr!$SZF121:$SZF121</xm:f>
              <xm:sqref>SZF121</xm:sqref>
            </x14:sparkline>
            <x14:sparkline>
              <xm:f>CB_Lcr!$SZG121:$SZG121</xm:f>
              <xm:sqref>SZG121</xm:sqref>
            </x14:sparkline>
            <x14:sparkline>
              <xm:f>CB_Lcr!$SZH121:$SZH121</xm:f>
              <xm:sqref>SZH121</xm:sqref>
            </x14:sparkline>
            <x14:sparkline>
              <xm:f>CB_Lcr!$SZI121:$SZI121</xm:f>
              <xm:sqref>SZI121</xm:sqref>
            </x14:sparkline>
            <x14:sparkline>
              <xm:f>CB_Lcr!$SZJ121:$SZJ121</xm:f>
              <xm:sqref>SZJ121</xm:sqref>
            </x14:sparkline>
            <x14:sparkline>
              <xm:f>CB_Lcr!$SZK121:$SZK121</xm:f>
              <xm:sqref>SZK121</xm:sqref>
            </x14:sparkline>
            <x14:sparkline>
              <xm:f>CB_Lcr!$SZL121:$SZL121</xm:f>
              <xm:sqref>SZL121</xm:sqref>
            </x14:sparkline>
            <x14:sparkline>
              <xm:f>CB_Lcr!$SZM121:$SZM121</xm:f>
              <xm:sqref>SZM121</xm:sqref>
            </x14:sparkline>
            <x14:sparkline>
              <xm:f>CB_Lcr!$SZN121:$SZN121</xm:f>
              <xm:sqref>SZN121</xm:sqref>
            </x14:sparkline>
            <x14:sparkline>
              <xm:f>CB_Lcr!$SZO121:$SZO121</xm:f>
              <xm:sqref>SZO121</xm:sqref>
            </x14:sparkline>
            <x14:sparkline>
              <xm:f>CB_Lcr!$SZP121:$SZP121</xm:f>
              <xm:sqref>SZP121</xm:sqref>
            </x14:sparkline>
            <x14:sparkline>
              <xm:f>CB_Lcr!$SZQ121:$SZQ121</xm:f>
              <xm:sqref>SZQ121</xm:sqref>
            </x14:sparkline>
            <x14:sparkline>
              <xm:f>CB_Lcr!$SZR121:$SZR121</xm:f>
              <xm:sqref>SZR121</xm:sqref>
            </x14:sparkline>
            <x14:sparkline>
              <xm:f>CB_Lcr!$SZS121:$SZS121</xm:f>
              <xm:sqref>SZS121</xm:sqref>
            </x14:sparkline>
            <x14:sparkline>
              <xm:f>CB_Lcr!$SZT121:$SZT121</xm:f>
              <xm:sqref>SZT121</xm:sqref>
            </x14:sparkline>
            <x14:sparkline>
              <xm:f>CB_Lcr!$SZU121:$SZU121</xm:f>
              <xm:sqref>SZU121</xm:sqref>
            </x14:sparkline>
            <x14:sparkline>
              <xm:f>CB_Lcr!$SZV121:$SZV121</xm:f>
              <xm:sqref>SZV121</xm:sqref>
            </x14:sparkline>
            <x14:sparkline>
              <xm:f>CB_Lcr!$SZW121:$SZW121</xm:f>
              <xm:sqref>SZW121</xm:sqref>
            </x14:sparkline>
            <x14:sparkline>
              <xm:f>CB_Lcr!$SZX121:$SZX121</xm:f>
              <xm:sqref>SZX121</xm:sqref>
            </x14:sparkline>
            <x14:sparkline>
              <xm:f>CB_Lcr!$SZY121:$SZY121</xm:f>
              <xm:sqref>SZY121</xm:sqref>
            </x14:sparkline>
            <x14:sparkline>
              <xm:f>CB_Lcr!$SZZ121:$SZZ121</xm:f>
              <xm:sqref>SZZ121</xm:sqref>
            </x14:sparkline>
            <x14:sparkline>
              <xm:f>CB_Lcr!$TAA121:$TAA121</xm:f>
              <xm:sqref>TAA121</xm:sqref>
            </x14:sparkline>
            <x14:sparkline>
              <xm:f>CB_Lcr!$TAB121:$TAB121</xm:f>
              <xm:sqref>TAB121</xm:sqref>
            </x14:sparkline>
            <x14:sparkline>
              <xm:f>CB_Lcr!$TAC121:$TAC121</xm:f>
              <xm:sqref>TAC121</xm:sqref>
            </x14:sparkline>
            <x14:sparkline>
              <xm:f>CB_Lcr!$TAD121:$TAD121</xm:f>
              <xm:sqref>TAD121</xm:sqref>
            </x14:sparkline>
            <x14:sparkline>
              <xm:f>CB_Lcr!$TAE121:$TAE121</xm:f>
              <xm:sqref>TAE121</xm:sqref>
            </x14:sparkline>
            <x14:sparkline>
              <xm:f>CB_Lcr!$TAF121:$TAF121</xm:f>
              <xm:sqref>TAF121</xm:sqref>
            </x14:sparkline>
            <x14:sparkline>
              <xm:f>CB_Lcr!$TAG121:$TAG121</xm:f>
              <xm:sqref>TAG121</xm:sqref>
            </x14:sparkline>
            <x14:sparkline>
              <xm:f>CB_Lcr!$TAH121:$TAH121</xm:f>
              <xm:sqref>TAH121</xm:sqref>
            </x14:sparkline>
            <x14:sparkline>
              <xm:f>CB_Lcr!$TAI121:$TAI121</xm:f>
              <xm:sqref>TAI121</xm:sqref>
            </x14:sparkline>
            <x14:sparkline>
              <xm:f>CB_Lcr!$TAJ121:$TAJ121</xm:f>
              <xm:sqref>TAJ121</xm:sqref>
            </x14:sparkline>
            <x14:sparkline>
              <xm:f>CB_Lcr!$TAK121:$TAK121</xm:f>
              <xm:sqref>TAK121</xm:sqref>
            </x14:sparkline>
            <x14:sparkline>
              <xm:f>CB_Lcr!$TAL121:$TAL121</xm:f>
              <xm:sqref>TAL121</xm:sqref>
            </x14:sparkline>
            <x14:sparkline>
              <xm:f>CB_Lcr!$TAM121:$TAM121</xm:f>
              <xm:sqref>TAM121</xm:sqref>
            </x14:sparkline>
            <x14:sparkline>
              <xm:f>CB_Lcr!$TAN121:$TAN121</xm:f>
              <xm:sqref>TAN121</xm:sqref>
            </x14:sparkline>
            <x14:sparkline>
              <xm:f>CB_Lcr!$TAO121:$TAO121</xm:f>
              <xm:sqref>TAO121</xm:sqref>
            </x14:sparkline>
            <x14:sparkline>
              <xm:f>CB_Lcr!$TAP121:$TAP121</xm:f>
              <xm:sqref>TAP121</xm:sqref>
            </x14:sparkline>
            <x14:sparkline>
              <xm:f>CB_Lcr!$TAQ121:$TAQ121</xm:f>
              <xm:sqref>TAQ121</xm:sqref>
            </x14:sparkline>
            <x14:sparkline>
              <xm:f>CB_Lcr!$TAR121:$TAR121</xm:f>
              <xm:sqref>TAR121</xm:sqref>
            </x14:sparkline>
            <x14:sparkline>
              <xm:f>CB_Lcr!$TAS121:$TAS121</xm:f>
              <xm:sqref>TAS121</xm:sqref>
            </x14:sparkline>
            <x14:sparkline>
              <xm:f>CB_Lcr!$TAT121:$TAT121</xm:f>
              <xm:sqref>TAT121</xm:sqref>
            </x14:sparkline>
            <x14:sparkline>
              <xm:f>CB_Lcr!$TAU121:$TAU121</xm:f>
              <xm:sqref>TAU121</xm:sqref>
            </x14:sparkline>
            <x14:sparkline>
              <xm:f>CB_Lcr!$TAV121:$TAV121</xm:f>
              <xm:sqref>TAV121</xm:sqref>
            </x14:sparkline>
            <x14:sparkline>
              <xm:f>CB_Lcr!$TAW121:$TAW121</xm:f>
              <xm:sqref>TAW121</xm:sqref>
            </x14:sparkline>
            <x14:sparkline>
              <xm:f>CB_Lcr!$TAX121:$TAX121</xm:f>
              <xm:sqref>TAX121</xm:sqref>
            </x14:sparkline>
            <x14:sparkline>
              <xm:f>CB_Lcr!$TAY121:$TAY121</xm:f>
              <xm:sqref>TAY121</xm:sqref>
            </x14:sparkline>
            <x14:sparkline>
              <xm:f>CB_Lcr!$TAZ121:$TAZ121</xm:f>
              <xm:sqref>TAZ121</xm:sqref>
            </x14:sparkline>
            <x14:sparkline>
              <xm:f>CB_Lcr!$TBA121:$TBA121</xm:f>
              <xm:sqref>TBA121</xm:sqref>
            </x14:sparkline>
            <x14:sparkline>
              <xm:f>CB_Lcr!$TBB121:$TBB121</xm:f>
              <xm:sqref>TBB121</xm:sqref>
            </x14:sparkline>
            <x14:sparkline>
              <xm:f>CB_Lcr!$TBC121:$TBC121</xm:f>
              <xm:sqref>TBC121</xm:sqref>
            </x14:sparkline>
            <x14:sparkline>
              <xm:f>CB_Lcr!$TBD121:$TBD121</xm:f>
              <xm:sqref>TBD121</xm:sqref>
            </x14:sparkline>
            <x14:sparkline>
              <xm:f>CB_Lcr!$TBE121:$TBE121</xm:f>
              <xm:sqref>TBE121</xm:sqref>
            </x14:sparkline>
            <x14:sparkline>
              <xm:f>CB_Lcr!$TBF121:$TBF121</xm:f>
              <xm:sqref>TBF121</xm:sqref>
            </x14:sparkline>
            <x14:sparkline>
              <xm:f>CB_Lcr!$TBG121:$TBG121</xm:f>
              <xm:sqref>TBG121</xm:sqref>
            </x14:sparkline>
            <x14:sparkline>
              <xm:f>CB_Lcr!$TBH121:$TBH121</xm:f>
              <xm:sqref>TBH121</xm:sqref>
            </x14:sparkline>
            <x14:sparkline>
              <xm:f>CB_Lcr!$TBI121:$TBI121</xm:f>
              <xm:sqref>TBI121</xm:sqref>
            </x14:sparkline>
            <x14:sparkline>
              <xm:f>CB_Lcr!$TBJ121:$TBJ121</xm:f>
              <xm:sqref>TBJ121</xm:sqref>
            </x14:sparkline>
            <x14:sparkline>
              <xm:f>CB_Lcr!$TBK121:$TBK121</xm:f>
              <xm:sqref>TBK121</xm:sqref>
            </x14:sparkline>
            <x14:sparkline>
              <xm:f>CB_Lcr!$TBL121:$TBL121</xm:f>
              <xm:sqref>TBL121</xm:sqref>
            </x14:sparkline>
            <x14:sparkline>
              <xm:f>CB_Lcr!$TBM121:$TBM121</xm:f>
              <xm:sqref>TBM121</xm:sqref>
            </x14:sparkline>
            <x14:sparkline>
              <xm:f>CB_Lcr!$TBN121:$TBN121</xm:f>
              <xm:sqref>TBN121</xm:sqref>
            </x14:sparkline>
            <x14:sparkline>
              <xm:f>CB_Lcr!$TBO121:$TBO121</xm:f>
              <xm:sqref>TBO121</xm:sqref>
            </x14:sparkline>
            <x14:sparkline>
              <xm:f>CB_Lcr!$TBP121:$TBP121</xm:f>
              <xm:sqref>TBP121</xm:sqref>
            </x14:sparkline>
            <x14:sparkline>
              <xm:f>CB_Lcr!$TBQ121:$TBQ121</xm:f>
              <xm:sqref>TBQ121</xm:sqref>
            </x14:sparkline>
            <x14:sparkline>
              <xm:f>CB_Lcr!$TBR121:$TBR121</xm:f>
              <xm:sqref>TBR121</xm:sqref>
            </x14:sparkline>
            <x14:sparkline>
              <xm:f>CB_Lcr!$TBS121:$TBS121</xm:f>
              <xm:sqref>TBS121</xm:sqref>
            </x14:sparkline>
            <x14:sparkline>
              <xm:f>CB_Lcr!$TBT121:$TBT121</xm:f>
              <xm:sqref>TBT121</xm:sqref>
            </x14:sparkline>
            <x14:sparkline>
              <xm:f>CB_Lcr!$TBU121:$TBU121</xm:f>
              <xm:sqref>TBU121</xm:sqref>
            </x14:sparkline>
            <x14:sparkline>
              <xm:f>CB_Lcr!$TBV121:$TBV121</xm:f>
              <xm:sqref>TBV121</xm:sqref>
            </x14:sparkline>
            <x14:sparkline>
              <xm:f>CB_Lcr!$TBW121:$TBW121</xm:f>
              <xm:sqref>TBW121</xm:sqref>
            </x14:sparkline>
            <x14:sparkline>
              <xm:f>CB_Lcr!$TBX121:$TBX121</xm:f>
              <xm:sqref>TBX121</xm:sqref>
            </x14:sparkline>
            <x14:sparkline>
              <xm:f>CB_Lcr!$TBY121:$TBY121</xm:f>
              <xm:sqref>TBY121</xm:sqref>
            </x14:sparkline>
            <x14:sparkline>
              <xm:f>CB_Lcr!$TBZ121:$TBZ121</xm:f>
              <xm:sqref>TBZ121</xm:sqref>
            </x14:sparkline>
            <x14:sparkline>
              <xm:f>CB_Lcr!$TCA121:$TCA121</xm:f>
              <xm:sqref>TCA121</xm:sqref>
            </x14:sparkline>
            <x14:sparkline>
              <xm:f>CB_Lcr!$TCB121:$TCB121</xm:f>
              <xm:sqref>TCB121</xm:sqref>
            </x14:sparkline>
            <x14:sparkline>
              <xm:f>CB_Lcr!$TCC121:$TCC121</xm:f>
              <xm:sqref>TCC121</xm:sqref>
            </x14:sparkline>
            <x14:sparkline>
              <xm:f>CB_Lcr!$TCD121:$TCD121</xm:f>
              <xm:sqref>TCD121</xm:sqref>
            </x14:sparkline>
            <x14:sparkline>
              <xm:f>CB_Lcr!$TCE121:$TCE121</xm:f>
              <xm:sqref>TCE121</xm:sqref>
            </x14:sparkline>
            <x14:sparkline>
              <xm:f>CB_Lcr!$TCF121:$TCF121</xm:f>
              <xm:sqref>TCF121</xm:sqref>
            </x14:sparkline>
            <x14:sparkline>
              <xm:f>CB_Lcr!$TCG121:$TCG121</xm:f>
              <xm:sqref>TCG121</xm:sqref>
            </x14:sparkline>
            <x14:sparkline>
              <xm:f>CB_Lcr!$TCH121:$TCH121</xm:f>
              <xm:sqref>TCH121</xm:sqref>
            </x14:sparkline>
            <x14:sparkline>
              <xm:f>CB_Lcr!$TCI121:$TCI121</xm:f>
              <xm:sqref>TCI121</xm:sqref>
            </x14:sparkline>
            <x14:sparkline>
              <xm:f>CB_Lcr!$TCJ121:$TCJ121</xm:f>
              <xm:sqref>TCJ121</xm:sqref>
            </x14:sparkline>
            <x14:sparkline>
              <xm:f>CB_Lcr!$TCK121:$TCK121</xm:f>
              <xm:sqref>TCK121</xm:sqref>
            </x14:sparkline>
            <x14:sparkline>
              <xm:f>CB_Lcr!$TCL121:$TCL121</xm:f>
              <xm:sqref>TCL121</xm:sqref>
            </x14:sparkline>
            <x14:sparkline>
              <xm:f>CB_Lcr!$TCM121:$TCM121</xm:f>
              <xm:sqref>TCM121</xm:sqref>
            </x14:sparkline>
            <x14:sparkline>
              <xm:f>CB_Lcr!$TCN121:$TCN121</xm:f>
              <xm:sqref>TCN121</xm:sqref>
            </x14:sparkline>
            <x14:sparkline>
              <xm:f>CB_Lcr!$TCO121:$TCO121</xm:f>
              <xm:sqref>TCO121</xm:sqref>
            </x14:sparkline>
            <x14:sparkline>
              <xm:f>CB_Lcr!$TCP121:$TCP121</xm:f>
              <xm:sqref>TCP121</xm:sqref>
            </x14:sparkline>
            <x14:sparkline>
              <xm:f>CB_Lcr!$TCQ121:$TCQ121</xm:f>
              <xm:sqref>TCQ121</xm:sqref>
            </x14:sparkline>
            <x14:sparkline>
              <xm:f>CB_Lcr!$TCR121:$TCR121</xm:f>
              <xm:sqref>TCR121</xm:sqref>
            </x14:sparkline>
            <x14:sparkline>
              <xm:f>CB_Lcr!$TCS121:$TCS121</xm:f>
              <xm:sqref>TCS121</xm:sqref>
            </x14:sparkline>
            <x14:sparkline>
              <xm:f>CB_Lcr!$TCT121:$TCT121</xm:f>
              <xm:sqref>TCT121</xm:sqref>
            </x14:sparkline>
            <x14:sparkline>
              <xm:f>CB_Lcr!$TCU121:$TCU121</xm:f>
              <xm:sqref>TCU121</xm:sqref>
            </x14:sparkline>
            <x14:sparkline>
              <xm:f>CB_Lcr!$TCV121:$TCV121</xm:f>
              <xm:sqref>TCV121</xm:sqref>
            </x14:sparkline>
            <x14:sparkline>
              <xm:f>CB_Lcr!$TCW121:$TCW121</xm:f>
              <xm:sqref>TCW121</xm:sqref>
            </x14:sparkline>
            <x14:sparkline>
              <xm:f>CB_Lcr!$TCX121:$TCX121</xm:f>
              <xm:sqref>TCX121</xm:sqref>
            </x14:sparkline>
            <x14:sparkline>
              <xm:f>CB_Lcr!$TCY121:$TCY121</xm:f>
              <xm:sqref>TCY121</xm:sqref>
            </x14:sparkline>
            <x14:sparkline>
              <xm:f>CB_Lcr!$TCZ121:$TCZ121</xm:f>
              <xm:sqref>TCZ121</xm:sqref>
            </x14:sparkline>
            <x14:sparkline>
              <xm:f>CB_Lcr!$TDA121:$TDA121</xm:f>
              <xm:sqref>TDA121</xm:sqref>
            </x14:sparkline>
            <x14:sparkline>
              <xm:f>CB_Lcr!$TDB121:$TDB121</xm:f>
              <xm:sqref>TDB121</xm:sqref>
            </x14:sparkline>
            <x14:sparkline>
              <xm:f>CB_Lcr!$TDC121:$TDC121</xm:f>
              <xm:sqref>TDC121</xm:sqref>
            </x14:sparkline>
            <x14:sparkline>
              <xm:f>CB_Lcr!$TDD121:$TDD121</xm:f>
              <xm:sqref>TDD121</xm:sqref>
            </x14:sparkline>
            <x14:sparkline>
              <xm:f>CB_Lcr!$TDE121:$TDE121</xm:f>
              <xm:sqref>TDE121</xm:sqref>
            </x14:sparkline>
            <x14:sparkline>
              <xm:f>CB_Lcr!$TDF121:$TDF121</xm:f>
              <xm:sqref>TDF121</xm:sqref>
            </x14:sparkline>
            <x14:sparkline>
              <xm:f>CB_Lcr!$TDG121:$TDG121</xm:f>
              <xm:sqref>TDG121</xm:sqref>
            </x14:sparkline>
            <x14:sparkline>
              <xm:f>CB_Lcr!$TDH121:$TDH121</xm:f>
              <xm:sqref>TDH121</xm:sqref>
            </x14:sparkline>
            <x14:sparkline>
              <xm:f>CB_Lcr!$TDI121:$TDI121</xm:f>
              <xm:sqref>TDI121</xm:sqref>
            </x14:sparkline>
            <x14:sparkline>
              <xm:f>CB_Lcr!$TDJ121:$TDJ121</xm:f>
              <xm:sqref>TDJ121</xm:sqref>
            </x14:sparkline>
            <x14:sparkline>
              <xm:f>CB_Lcr!$TDK121:$TDK121</xm:f>
              <xm:sqref>TDK121</xm:sqref>
            </x14:sparkline>
            <x14:sparkline>
              <xm:f>CB_Lcr!$TDL121:$TDL121</xm:f>
              <xm:sqref>TDL121</xm:sqref>
            </x14:sparkline>
            <x14:sparkline>
              <xm:f>CB_Lcr!$TDM121:$TDM121</xm:f>
              <xm:sqref>TDM121</xm:sqref>
            </x14:sparkline>
            <x14:sparkline>
              <xm:f>CB_Lcr!$TDN121:$TDN121</xm:f>
              <xm:sqref>TDN121</xm:sqref>
            </x14:sparkline>
            <x14:sparkline>
              <xm:f>CB_Lcr!$TDO121:$TDO121</xm:f>
              <xm:sqref>TDO121</xm:sqref>
            </x14:sparkline>
            <x14:sparkline>
              <xm:f>CB_Lcr!$TDP121:$TDP121</xm:f>
              <xm:sqref>TDP121</xm:sqref>
            </x14:sparkline>
            <x14:sparkline>
              <xm:f>CB_Lcr!$TDQ121:$TDQ121</xm:f>
              <xm:sqref>TDQ121</xm:sqref>
            </x14:sparkline>
            <x14:sparkline>
              <xm:f>CB_Lcr!$TDR121:$TDR121</xm:f>
              <xm:sqref>TDR121</xm:sqref>
            </x14:sparkline>
            <x14:sparkline>
              <xm:f>CB_Lcr!$TDS121:$TDS121</xm:f>
              <xm:sqref>TDS121</xm:sqref>
            </x14:sparkline>
            <x14:sparkline>
              <xm:f>CB_Lcr!$TDT121:$TDT121</xm:f>
              <xm:sqref>TDT121</xm:sqref>
            </x14:sparkline>
            <x14:sparkline>
              <xm:f>CB_Lcr!$TDU121:$TDU121</xm:f>
              <xm:sqref>TDU121</xm:sqref>
            </x14:sparkline>
            <x14:sparkline>
              <xm:f>CB_Lcr!$TDV121:$TDV121</xm:f>
              <xm:sqref>TDV121</xm:sqref>
            </x14:sparkline>
            <x14:sparkline>
              <xm:f>CB_Lcr!$TDW121:$TDW121</xm:f>
              <xm:sqref>TDW121</xm:sqref>
            </x14:sparkline>
            <x14:sparkline>
              <xm:f>CB_Lcr!$TDX121:$TDX121</xm:f>
              <xm:sqref>TDX121</xm:sqref>
            </x14:sparkline>
            <x14:sparkline>
              <xm:f>CB_Lcr!$TDY121:$TDY121</xm:f>
              <xm:sqref>TDY121</xm:sqref>
            </x14:sparkline>
            <x14:sparkline>
              <xm:f>CB_Lcr!$TDZ121:$TDZ121</xm:f>
              <xm:sqref>TDZ121</xm:sqref>
            </x14:sparkline>
            <x14:sparkline>
              <xm:f>CB_Lcr!$TEA121:$TEA121</xm:f>
              <xm:sqref>TEA121</xm:sqref>
            </x14:sparkline>
            <x14:sparkline>
              <xm:f>CB_Lcr!$TEB121:$TEB121</xm:f>
              <xm:sqref>TEB121</xm:sqref>
            </x14:sparkline>
            <x14:sparkline>
              <xm:f>CB_Lcr!$TEC121:$TEC121</xm:f>
              <xm:sqref>TEC121</xm:sqref>
            </x14:sparkline>
            <x14:sparkline>
              <xm:f>CB_Lcr!$TED121:$TED121</xm:f>
              <xm:sqref>TED121</xm:sqref>
            </x14:sparkline>
            <x14:sparkline>
              <xm:f>CB_Lcr!$TEE121:$TEE121</xm:f>
              <xm:sqref>TEE121</xm:sqref>
            </x14:sparkline>
            <x14:sparkline>
              <xm:f>CB_Lcr!$TEF121:$TEF121</xm:f>
              <xm:sqref>TEF121</xm:sqref>
            </x14:sparkline>
            <x14:sparkline>
              <xm:f>CB_Lcr!$TEG121:$TEG121</xm:f>
              <xm:sqref>TEG121</xm:sqref>
            </x14:sparkline>
            <x14:sparkline>
              <xm:f>CB_Lcr!$TEH121:$TEH121</xm:f>
              <xm:sqref>TEH121</xm:sqref>
            </x14:sparkline>
            <x14:sparkline>
              <xm:f>CB_Lcr!$TEI121:$TEI121</xm:f>
              <xm:sqref>TEI121</xm:sqref>
            </x14:sparkline>
            <x14:sparkline>
              <xm:f>CB_Lcr!$TEJ121:$TEJ121</xm:f>
              <xm:sqref>TEJ121</xm:sqref>
            </x14:sparkline>
            <x14:sparkline>
              <xm:f>CB_Lcr!$TEK121:$TEK121</xm:f>
              <xm:sqref>TEK121</xm:sqref>
            </x14:sparkline>
            <x14:sparkline>
              <xm:f>CB_Lcr!$TEL121:$TEL121</xm:f>
              <xm:sqref>TEL121</xm:sqref>
            </x14:sparkline>
            <x14:sparkline>
              <xm:f>CB_Lcr!$TEM121:$TEM121</xm:f>
              <xm:sqref>TEM121</xm:sqref>
            </x14:sparkline>
            <x14:sparkline>
              <xm:f>CB_Lcr!$TEN121:$TEN121</xm:f>
              <xm:sqref>TEN121</xm:sqref>
            </x14:sparkline>
            <x14:sparkline>
              <xm:f>CB_Lcr!$TEO121:$TEO121</xm:f>
              <xm:sqref>TEO121</xm:sqref>
            </x14:sparkline>
            <x14:sparkline>
              <xm:f>CB_Lcr!$TEP121:$TEP121</xm:f>
              <xm:sqref>TEP121</xm:sqref>
            </x14:sparkline>
            <x14:sparkline>
              <xm:f>CB_Lcr!$TEQ121:$TEQ121</xm:f>
              <xm:sqref>TEQ121</xm:sqref>
            </x14:sparkline>
            <x14:sparkline>
              <xm:f>CB_Lcr!$TER121:$TER121</xm:f>
              <xm:sqref>TER121</xm:sqref>
            </x14:sparkline>
            <x14:sparkline>
              <xm:f>CB_Lcr!$TES121:$TES121</xm:f>
              <xm:sqref>TES121</xm:sqref>
            </x14:sparkline>
            <x14:sparkline>
              <xm:f>CB_Lcr!$TET121:$TET121</xm:f>
              <xm:sqref>TET121</xm:sqref>
            </x14:sparkline>
            <x14:sparkline>
              <xm:f>CB_Lcr!$TEU121:$TEU121</xm:f>
              <xm:sqref>TEU121</xm:sqref>
            </x14:sparkline>
            <x14:sparkline>
              <xm:f>CB_Lcr!$TEV121:$TEV121</xm:f>
              <xm:sqref>TEV121</xm:sqref>
            </x14:sparkline>
            <x14:sparkline>
              <xm:f>CB_Lcr!$TEW121:$TEW121</xm:f>
              <xm:sqref>TEW121</xm:sqref>
            </x14:sparkline>
            <x14:sparkline>
              <xm:f>CB_Lcr!$TEX121:$TEX121</xm:f>
              <xm:sqref>TEX121</xm:sqref>
            </x14:sparkline>
            <x14:sparkline>
              <xm:f>CB_Lcr!$TEY121:$TEY121</xm:f>
              <xm:sqref>TEY121</xm:sqref>
            </x14:sparkline>
            <x14:sparkline>
              <xm:f>CB_Lcr!$TEZ121:$TEZ121</xm:f>
              <xm:sqref>TEZ121</xm:sqref>
            </x14:sparkline>
            <x14:sparkline>
              <xm:f>CB_Lcr!$TFA121:$TFA121</xm:f>
              <xm:sqref>TFA121</xm:sqref>
            </x14:sparkline>
            <x14:sparkline>
              <xm:f>CB_Lcr!$TFB121:$TFB121</xm:f>
              <xm:sqref>TFB121</xm:sqref>
            </x14:sparkline>
            <x14:sparkline>
              <xm:f>CB_Lcr!$TFC121:$TFC121</xm:f>
              <xm:sqref>TFC121</xm:sqref>
            </x14:sparkline>
            <x14:sparkline>
              <xm:f>CB_Lcr!$TFD121:$TFD121</xm:f>
              <xm:sqref>TFD121</xm:sqref>
            </x14:sparkline>
            <x14:sparkline>
              <xm:f>CB_Lcr!$TFE121:$TFE121</xm:f>
              <xm:sqref>TFE121</xm:sqref>
            </x14:sparkline>
            <x14:sparkline>
              <xm:f>CB_Lcr!$TFF121:$TFF121</xm:f>
              <xm:sqref>TFF121</xm:sqref>
            </x14:sparkline>
            <x14:sparkline>
              <xm:f>CB_Lcr!$TFG121:$TFG121</xm:f>
              <xm:sqref>TFG121</xm:sqref>
            </x14:sparkline>
            <x14:sparkline>
              <xm:f>CB_Lcr!$TFH121:$TFH121</xm:f>
              <xm:sqref>TFH121</xm:sqref>
            </x14:sparkline>
            <x14:sparkline>
              <xm:f>CB_Lcr!$TFI121:$TFI121</xm:f>
              <xm:sqref>TFI121</xm:sqref>
            </x14:sparkline>
            <x14:sparkline>
              <xm:f>CB_Lcr!$TFJ121:$TFJ121</xm:f>
              <xm:sqref>TFJ121</xm:sqref>
            </x14:sparkline>
            <x14:sparkline>
              <xm:f>CB_Lcr!$TFK121:$TFK121</xm:f>
              <xm:sqref>TFK121</xm:sqref>
            </x14:sparkline>
            <x14:sparkline>
              <xm:f>CB_Lcr!$TFL121:$TFL121</xm:f>
              <xm:sqref>TFL121</xm:sqref>
            </x14:sparkline>
            <x14:sparkline>
              <xm:f>CB_Lcr!$TFM121:$TFM121</xm:f>
              <xm:sqref>TFM121</xm:sqref>
            </x14:sparkline>
            <x14:sparkline>
              <xm:f>CB_Lcr!$TFN121:$TFN121</xm:f>
              <xm:sqref>TFN121</xm:sqref>
            </x14:sparkline>
            <x14:sparkline>
              <xm:f>CB_Lcr!$TFO121:$TFO121</xm:f>
              <xm:sqref>TFO121</xm:sqref>
            </x14:sparkline>
            <x14:sparkline>
              <xm:f>CB_Lcr!$TFP121:$TFP121</xm:f>
              <xm:sqref>TFP121</xm:sqref>
            </x14:sparkline>
            <x14:sparkline>
              <xm:f>CB_Lcr!$TFQ121:$TFQ121</xm:f>
              <xm:sqref>TFQ121</xm:sqref>
            </x14:sparkline>
            <x14:sparkline>
              <xm:f>CB_Lcr!$TFR121:$TFR121</xm:f>
              <xm:sqref>TFR121</xm:sqref>
            </x14:sparkline>
            <x14:sparkline>
              <xm:f>CB_Lcr!$TFS121:$TFS121</xm:f>
              <xm:sqref>TFS121</xm:sqref>
            </x14:sparkline>
            <x14:sparkline>
              <xm:f>CB_Lcr!$TFT121:$TFT121</xm:f>
              <xm:sqref>TFT121</xm:sqref>
            </x14:sparkline>
            <x14:sparkline>
              <xm:f>CB_Lcr!$TFU121:$TFU121</xm:f>
              <xm:sqref>TFU121</xm:sqref>
            </x14:sparkline>
            <x14:sparkline>
              <xm:f>CB_Lcr!$TFV121:$TFV121</xm:f>
              <xm:sqref>TFV121</xm:sqref>
            </x14:sparkline>
            <x14:sparkline>
              <xm:f>CB_Lcr!$TFW121:$TFW121</xm:f>
              <xm:sqref>TFW121</xm:sqref>
            </x14:sparkline>
            <x14:sparkline>
              <xm:f>CB_Lcr!$TFX121:$TFX121</xm:f>
              <xm:sqref>TFX121</xm:sqref>
            </x14:sparkline>
            <x14:sparkline>
              <xm:f>CB_Lcr!$TFY121:$TFY121</xm:f>
              <xm:sqref>TFY121</xm:sqref>
            </x14:sparkline>
            <x14:sparkline>
              <xm:f>CB_Lcr!$TFZ121:$TFZ121</xm:f>
              <xm:sqref>TFZ121</xm:sqref>
            </x14:sparkline>
            <x14:sparkline>
              <xm:f>CB_Lcr!$TGA121:$TGA121</xm:f>
              <xm:sqref>TGA121</xm:sqref>
            </x14:sparkline>
            <x14:sparkline>
              <xm:f>CB_Lcr!$TGB121:$TGB121</xm:f>
              <xm:sqref>TGB121</xm:sqref>
            </x14:sparkline>
            <x14:sparkline>
              <xm:f>CB_Lcr!$TGC121:$TGC121</xm:f>
              <xm:sqref>TGC121</xm:sqref>
            </x14:sparkline>
            <x14:sparkline>
              <xm:f>CB_Lcr!$TGD121:$TGD121</xm:f>
              <xm:sqref>TGD121</xm:sqref>
            </x14:sparkline>
            <x14:sparkline>
              <xm:f>CB_Lcr!$TGE121:$TGE121</xm:f>
              <xm:sqref>TGE121</xm:sqref>
            </x14:sparkline>
            <x14:sparkline>
              <xm:f>CB_Lcr!$TGF121:$TGF121</xm:f>
              <xm:sqref>TGF121</xm:sqref>
            </x14:sparkline>
            <x14:sparkline>
              <xm:f>CB_Lcr!$TGG121:$TGG121</xm:f>
              <xm:sqref>TGG121</xm:sqref>
            </x14:sparkline>
            <x14:sparkline>
              <xm:f>CB_Lcr!$TGH121:$TGH121</xm:f>
              <xm:sqref>TGH121</xm:sqref>
            </x14:sparkline>
            <x14:sparkline>
              <xm:f>CB_Lcr!$TGI121:$TGI121</xm:f>
              <xm:sqref>TGI121</xm:sqref>
            </x14:sparkline>
            <x14:sparkline>
              <xm:f>CB_Lcr!$TGJ121:$TGJ121</xm:f>
              <xm:sqref>TGJ121</xm:sqref>
            </x14:sparkline>
            <x14:sparkline>
              <xm:f>CB_Lcr!$TGK121:$TGK121</xm:f>
              <xm:sqref>TGK121</xm:sqref>
            </x14:sparkline>
            <x14:sparkline>
              <xm:f>CB_Lcr!$TGL121:$TGL121</xm:f>
              <xm:sqref>TGL121</xm:sqref>
            </x14:sparkline>
            <x14:sparkline>
              <xm:f>CB_Lcr!$TGM121:$TGM121</xm:f>
              <xm:sqref>TGM121</xm:sqref>
            </x14:sparkline>
            <x14:sparkline>
              <xm:f>CB_Lcr!$TGN121:$TGN121</xm:f>
              <xm:sqref>TGN121</xm:sqref>
            </x14:sparkline>
            <x14:sparkline>
              <xm:f>CB_Lcr!$TGO121:$TGO121</xm:f>
              <xm:sqref>TGO121</xm:sqref>
            </x14:sparkline>
            <x14:sparkline>
              <xm:f>CB_Lcr!$TGP121:$TGP121</xm:f>
              <xm:sqref>TGP121</xm:sqref>
            </x14:sparkline>
            <x14:sparkline>
              <xm:f>CB_Lcr!$TGQ121:$TGQ121</xm:f>
              <xm:sqref>TGQ121</xm:sqref>
            </x14:sparkline>
            <x14:sparkline>
              <xm:f>CB_Lcr!$TGR121:$TGR121</xm:f>
              <xm:sqref>TGR121</xm:sqref>
            </x14:sparkline>
            <x14:sparkline>
              <xm:f>CB_Lcr!$TGS121:$TGS121</xm:f>
              <xm:sqref>TGS121</xm:sqref>
            </x14:sparkline>
            <x14:sparkline>
              <xm:f>CB_Lcr!$TGT121:$TGT121</xm:f>
              <xm:sqref>TGT121</xm:sqref>
            </x14:sparkline>
            <x14:sparkline>
              <xm:f>CB_Lcr!$TGU121:$TGU121</xm:f>
              <xm:sqref>TGU121</xm:sqref>
            </x14:sparkline>
            <x14:sparkline>
              <xm:f>CB_Lcr!$TGV121:$TGV121</xm:f>
              <xm:sqref>TGV121</xm:sqref>
            </x14:sparkline>
            <x14:sparkline>
              <xm:f>CB_Lcr!$TGW121:$TGW121</xm:f>
              <xm:sqref>TGW121</xm:sqref>
            </x14:sparkline>
            <x14:sparkline>
              <xm:f>CB_Lcr!$TGX121:$TGX121</xm:f>
              <xm:sqref>TGX121</xm:sqref>
            </x14:sparkline>
            <x14:sparkline>
              <xm:f>CB_Lcr!$TGY121:$TGY121</xm:f>
              <xm:sqref>TGY121</xm:sqref>
            </x14:sparkline>
            <x14:sparkline>
              <xm:f>CB_Lcr!$TGZ121:$TGZ121</xm:f>
              <xm:sqref>TGZ121</xm:sqref>
            </x14:sparkline>
            <x14:sparkline>
              <xm:f>CB_Lcr!$THA121:$THA121</xm:f>
              <xm:sqref>THA121</xm:sqref>
            </x14:sparkline>
            <x14:sparkline>
              <xm:f>CB_Lcr!$THB121:$THB121</xm:f>
              <xm:sqref>THB121</xm:sqref>
            </x14:sparkline>
            <x14:sparkline>
              <xm:f>CB_Lcr!$THC121:$THC121</xm:f>
              <xm:sqref>THC121</xm:sqref>
            </x14:sparkline>
            <x14:sparkline>
              <xm:f>CB_Lcr!$THD121:$THD121</xm:f>
              <xm:sqref>THD121</xm:sqref>
            </x14:sparkline>
            <x14:sparkline>
              <xm:f>CB_Lcr!$THE121:$THE121</xm:f>
              <xm:sqref>THE121</xm:sqref>
            </x14:sparkline>
            <x14:sparkline>
              <xm:f>CB_Lcr!$THF121:$THF121</xm:f>
              <xm:sqref>THF121</xm:sqref>
            </x14:sparkline>
            <x14:sparkline>
              <xm:f>CB_Lcr!$THG121:$THG121</xm:f>
              <xm:sqref>THG121</xm:sqref>
            </x14:sparkline>
            <x14:sparkline>
              <xm:f>CB_Lcr!$THH121:$THH121</xm:f>
              <xm:sqref>THH121</xm:sqref>
            </x14:sparkline>
            <x14:sparkline>
              <xm:f>CB_Lcr!$THI121:$THI121</xm:f>
              <xm:sqref>THI121</xm:sqref>
            </x14:sparkline>
            <x14:sparkline>
              <xm:f>CB_Lcr!$THJ121:$THJ121</xm:f>
              <xm:sqref>THJ121</xm:sqref>
            </x14:sparkline>
            <x14:sparkline>
              <xm:f>CB_Lcr!$THK121:$THK121</xm:f>
              <xm:sqref>THK121</xm:sqref>
            </x14:sparkline>
            <x14:sparkline>
              <xm:f>CB_Lcr!$THL121:$THL121</xm:f>
              <xm:sqref>THL121</xm:sqref>
            </x14:sparkline>
            <x14:sparkline>
              <xm:f>CB_Lcr!$THM121:$THM121</xm:f>
              <xm:sqref>THM121</xm:sqref>
            </x14:sparkline>
            <x14:sparkline>
              <xm:f>CB_Lcr!$THN121:$THN121</xm:f>
              <xm:sqref>THN121</xm:sqref>
            </x14:sparkline>
            <x14:sparkline>
              <xm:f>CB_Lcr!$THO121:$THO121</xm:f>
              <xm:sqref>THO121</xm:sqref>
            </x14:sparkline>
            <x14:sparkline>
              <xm:f>CB_Lcr!$THP121:$THP121</xm:f>
              <xm:sqref>THP121</xm:sqref>
            </x14:sparkline>
            <x14:sparkline>
              <xm:f>CB_Lcr!$THQ121:$THQ121</xm:f>
              <xm:sqref>THQ121</xm:sqref>
            </x14:sparkline>
            <x14:sparkline>
              <xm:f>CB_Lcr!$THR121:$THR121</xm:f>
              <xm:sqref>THR121</xm:sqref>
            </x14:sparkline>
            <x14:sparkline>
              <xm:f>CB_Lcr!$THS121:$THS121</xm:f>
              <xm:sqref>THS121</xm:sqref>
            </x14:sparkline>
            <x14:sparkline>
              <xm:f>CB_Lcr!$THT121:$THT121</xm:f>
              <xm:sqref>THT121</xm:sqref>
            </x14:sparkline>
            <x14:sparkline>
              <xm:f>CB_Lcr!$THU121:$THU121</xm:f>
              <xm:sqref>THU121</xm:sqref>
            </x14:sparkline>
            <x14:sparkline>
              <xm:f>CB_Lcr!$THV121:$THV121</xm:f>
              <xm:sqref>THV121</xm:sqref>
            </x14:sparkline>
            <x14:sparkline>
              <xm:f>CB_Lcr!$THW121:$THW121</xm:f>
              <xm:sqref>THW121</xm:sqref>
            </x14:sparkline>
            <x14:sparkline>
              <xm:f>CB_Lcr!$THX121:$THX121</xm:f>
              <xm:sqref>THX121</xm:sqref>
            </x14:sparkline>
            <x14:sparkline>
              <xm:f>CB_Lcr!$THY121:$THY121</xm:f>
              <xm:sqref>THY121</xm:sqref>
            </x14:sparkline>
            <x14:sparkline>
              <xm:f>CB_Lcr!$THZ121:$THZ121</xm:f>
              <xm:sqref>THZ121</xm:sqref>
            </x14:sparkline>
            <x14:sparkline>
              <xm:f>CB_Lcr!$TIA121:$TIA121</xm:f>
              <xm:sqref>TIA121</xm:sqref>
            </x14:sparkline>
            <x14:sparkline>
              <xm:f>CB_Lcr!$TIB121:$TIB121</xm:f>
              <xm:sqref>TIB121</xm:sqref>
            </x14:sparkline>
            <x14:sparkline>
              <xm:f>CB_Lcr!$TIC121:$TIC121</xm:f>
              <xm:sqref>TIC121</xm:sqref>
            </x14:sparkline>
            <x14:sparkline>
              <xm:f>CB_Lcr!$TID121:$TID121</xm:f>
              <xm:sqref>TID121</xm:sqref>
            </x14:sparkline>
            <x14:sparkline>
              <xm:f>CB_Lcr!$TIE121:$TIE121</xm:f>
              <xm:sqref>TIE121</xm:sqref>
            </x14:sparkline>
            <x14:sparkline>
              <xm:f>CB_Lcr!$TIF121:$TIF121</xm:f>
              <xm:sqref>TIF121</xm:sqref>
            </x14:sparkline>
            <x14:sparkline>
              <xm:f>CB_Lcr!$TIG121:$TIG121</xm:f>
              <xm:sqref>TIG121</xm:sqref>
            </x14:sparkline>
            <x14:sparkline>
              <xm:f>CB_Lcr!$TIH121:$TIH121</xm:f>
              <xm:sqref>TIH121</xm:sqref>
            </x14:sparkline>
            <x14:sparkline>
              <xm:f>CB_Lcr!$TII121:$TII121</xm:f>
              <xm:sqref>TII121</xm:sqref>
            </x14:sparkline>
            <x14:sparkline>
              <xm:f>CB_Lcr!$TIJ121:$TIJ121</xm:f>
              <xm:sqref>TIJ121</xm:sqref>
            </x14:sparkline>
            <x14:sparkline>
              <xm:f>CB_Lcr!$TIK121:$TIK121</xm:f>
              <xm:sqref>TIK121</xm:sqref>
            </x14:sparkline>
            <x14:sparkline>
              <xm:f>CB_Lcr!$TIL121:$TIL121</xm:f>
              <xm:sqref>TIL121</xm:sqref>
            </x14:sparkline>
            <x14:sparkline>
              <xm:f>CB_Lcr!$TIM121:$TIM121</xm:f>
              <xm:sqref>TIM121</xm:sqref>
            </x14:sparkline>
            <x14:sparkline>
              <xm:f>CB_Lcr!$TIN121:$TIN121</xm:f>
              <xm:sqref>TIN121</xm:sqref>
            </x14:sparkline>
            <x14:sparkline>
              <xm:f>CB_Lcr!$TIO121:$TIO121</xm:f>
              <xm:sqref>TIO121</xm:sqref>
            </x14:sparkline>
            <x14:sparkline>
              <xm:f>CB_Lcr!$TIP121:$TIP121</xm:f>
              <xm:sqref>TIP121</xm:sqref>
            </x14:sparkline>
            <x14:sparkline>
              <xm:f>CB_Lcr!$TIQ121:$TIQ121</xm:f>
              <xm:sqref>TIQ121</xm:sqref>
            </x14:sparkline>
            <x14:sparkline>
              <xm:f>CB_Lcr!$TIR121:$TIR121</xm:f>
              <xm:sqref>TIR121</xm:sqref>
            </x14:sparkline>
            <x14:sparkline>
              <xm:f>CB_Lcr!$TIS121:$TIS121</xm:f>
              <xm:sqref>TIS121</xm:sqref>
            </x14:sparkline>
            <x14:sparkline>
              <xm:f>CB_Lcr!$TIT121:$TIT121</xm:f>
              <xm:sqref>TIT121</xm:sqref>
            </x14:sparkline>
            <x14:sparkline>
              <xm:f>CB_Lcr!$TIU121:$TIU121</xm:f>
              <xm:sqref>TIU121</xm:sqref>
            </x14:sparkline>
            <x14:sparkline>
              <xm:f>CB_Lcr!$TIV121:$TIV121</xm:f>
              <xm:sqref>TIV121</xm:sqref>
            </x14:sparkline>
            <x14:sparkline>
              <xm:f>CB_Lcr!$TIW121:$TIW121</xm:f>
              <xm:sqref>TIW121</xm:sqref>
            </x14:sparkline>
            <x14:sparkline>
              <xm:f>CB_Lcr!$TIX121:$TIX121</xm:f>
              <xm:sqref>TIX121</xm:sqref>
            </x14:sparkline>
            <x14:sparkline>
              <xm:f>CB_Lcr!$TIY121:$TIY121</xm:f>
              <xm:sqref>TIY121</xm:sqref>
            </x14:sparkline>
            <x14:sparkline>
              <xm:f>CB_Lcr!$TIZ121:$TIZ121</xm:f>
              <xm:sqref>TIZ121</xm:sqref>
            </x14:sparkline>
            <x14:sparkline>
              <xm:f>CB_Lcr!$TJA121:$TJA121</xm:f>
              <xm:sqref>TJA121</xm:sqref>
            </x14:sparkline>
            <x14:sparkline>
              <xm:f>CB_Lcr!$TJB121:$TJB121</xm:f>
              <xm:sqref>TJB121</xm:sqref>
            </x14:sparkline>
            <x14:sparkline>
              <xm:f>CB_Lcr!$TJC121:$TJC121</xm:f>
              <xm:sqref>TJC121</xm:sqref>
            </x14:sparkline>
            <x14:sparkline>
              <xm:f>CB_Lcr!$TJD121:$TJD121</xm:f>
              <xm:sqref>TJD121</xm:sqref>
            </x14:sparkline>
            <x14:sparkline>
              <xm:f>CB_Lcr!$TJE121:$TJE121</xm:f>
              <xm:sqref>TJE121</xm:sqref>
            </x14:sparkline>
            <x14:sparkline>
              <xm:f>CB_Lcr!$TJF121:$TJF121</xm:f>
              <xm:sqref>TJF121</xm:sqref>
            </x14:sparkline>
            <x14:sparkline>
              <xm:f>CB_Lcr!$TJG121:$TJG121</xm:f>
              <xm:sqref>TJG121</xm:sqref>
            </x14:sparkline>
            <x14:sparkline>
              <xm:f>CB_Lcr!$TJH121:$TJH121</xm:f>
              <xm:sqref>TJH121</xm:sqref>
            </x14:sparkline>
            <x14:sparkline>
              <xm:f>CB_Lcr!$TJI121:$TJI121</xm:f>
              <xm:sqref>TJI121</xm:sqref>
            </x14:sparkline>
            <x14:sparkline>
              <xm:f>CB_Lcr!$TJJ121:$TJJ121</xm:f>
              <xm:sqref>TJJ121</xm:sqref>
            </x14:sparkline>
            <x14:sparkline>
              <xm:f>CB_Lcr!$TJK121:$TJK121</xm:f>
              <xm:sqref>TJK121</xm:sqref>
            </x14:sparkline>
            <x14:sparkline>
              <xm:f>CB_Lcr!$TJL121:$TJL121</xm:f>
              <xm:sqref>TJL121</xm:sqref>
            </x14:sparkline>
            <x14:sparkline>
              <xm:f>CB_Lcr!$TJM121:$TJM121</xm:f>
              <xm:sqref>TJM121</xm:sqref>
            </x14:sparkline>
            <x14:sparkline>
              <xm:f>CB_Lcr!$TJN121:$TJN121</xm:f>
              <xm:sqref>TJN121</xm:sqref>
            </x14:sparkline>
            <x14:sparkline>
              <xm:f>CB_Lcr!$TJO121:$TJO121</xm:f>
              <xm:sqref>TJO121</xm:sqref>
            </x14:sparkline>
            <x14:sparkline>
              <xm:f>CB_Lcr!$TJP121:$TJP121</xm:f>
              <xm:sqref>TJP121</xm:sqref>
            </x14:sparkline>
            <x14:sparkline>
              <xm:f>CB_Lcr!$TJQ121:$TJQ121</xm:f>
              <xm:sqref>TJQ121</xm:sqref>
            </x14:sparkline>
            <x14:sparkline>
              <xm:f>CB_Lcr!$TJR121:$TJR121</xm:f>
              <xm:sqref>TJR121</xm:sqref>
            </x14:sparkline>
            <x14:sparkline>
              <xm:f>CB_Lcr!$TJS121:$TJS121</xm:f>
              <xm:sqref>TJS121</xm:sqref>
            </x14:sparkline>
            <x14:sparkline>
              <xm:f>CB_Lcr!$TJT121:$TJT121</xm:f>
              <xm:sqref>TJT121</xm:sqref>
            </x14:sparkline>
            <x14:sparkline>
              <xm:f>CB_Lcr!$TJU121:$TJU121</xm:f>
              <xm:sqref>TJU121</xm:sqref>
            </x14:sparkline>
            <x14:sparkline>
              <xm:f>CB_Lcr!$TJV121:$TJV121</xm:f>
              <xm:sqref>TJV121</xm:sqref>
            </x14:sparkline>
            <x14:sparkline>
              <xm:f>CB_Lcr!$TJW121:$TJW121</xm:f>
              <xm:sqref>TJW121</xm:sqref>
            </x14:sparkline>
            <x14:sparkline>
              <xm:f>CB_Lcr!$TJX121:$TJX121</xm:f>
              <xm:sqref>TJX121</xm:sqref>
            </x14:sparkline>
            <x14:sparkline>
              <xm:f>CB_Lcr!$TJY121:$TJY121</xm:f>
              <xm:sqref>TJY121</xm:sqref>
            </x14:sparkline>
            <x14:sparkline>
              <xm:f>CB_Lcr!$TJZ121:$TJZ121</xm:f>
              <xm:sqref>TJZ121</xm:sqref>
            </x14:sparkline>
            <x14:sparkline>
              <xm:f>CB_Lcr!$TKA121:$TKA121</xm:f>
              <xm:sqref>TKA121</xm:sqref>
            </x14:sparkline>
            <x14:sparkline>
              <xm:f>CB_Lcr!$TKB121:$TKB121</xm:f>
              <xm:sqref>TKB121</xm:sqref>
            </x14:sparkline>
            <x14:sparkline>
              <xm:f>CB_Lcr!$TKC121:$TKC121</xm:f>
              <xm:sqref>TKC121</xm:sqref>
            </x14:sparkline>
            <x14:sparkline>
              <xm:f>CB_Lcr!$TKD121:$TKD121</xm:f>
              <xm:sqref>TKD121</xm:sqref>
            </x14:sparkline>
            <x14:sparkline>
              <xm:f>CB_Lcr!$TKE121:$TKE121</xm:f>
              <xm:sqref>TKE121</xm:sqref>
            </x14:sparkline>
            <x14:sparkline>
              <xm:f>CB_Lcr!$TKF121:$TKF121</xm:f>
              <xm:sqref>TKF121</xm:sqref>
            </x14:sparkline>
            <x14:sparkline>
              <xm:f>CB_Lcr!$TKG121:$TKG121</xm:f>
              <xm:sqref>TKG121</xm:sqref>
            </x14:sparkline>
            <x14:sparkline>
              <xm:f>CB_Lcr!$TKH121:$TKH121</xm:f>
              <xm:sqref>TKH121</xm:sqref>
            </x14:sparkline>
            <x14:sparkline>
              <xm:f>CB_Lcr!$TKI121:$TKI121</xm:f>
              <xm:sqref>TKI121</xm:sqref>
            </x14:sparkline>
            <x14:sparkline>
              <xm:f>CB_Lcr!$TKJ121:$TKJ121</xm:f>
              <xm:sqref>TKJ121</xm:sqref>
            </x14:sparkline>
            <x14:sparkline>
              <xm:f>CB_Lcr!$TKK121:$TKK121</xm:f>
              <xm:sqref>TKK121</xm:sqref>
            </x14:sparkline>
            <x14:sparkline>
              <xm:f>CB_Lcr!$TKL121:$TKL121</xm:f>
              <xm:sqref>TKL121</xm:sqref>
            </x14:sparkline>
            <x14:sparkline>
              <xm:f>CB_Lcr!$TKM121:$TKM121</xm:f>
              <xm:sqref>TKM121</xm:sqref>
            </x14:sparkline>
            <x14:sparkline>
              <xm:f>CB_Lcr!$TKN121:$TKN121</xm:f>
              <xm:sqref>TKN121</xm:sqref>
            </x14:sparkline>
            <x14:sparkline>
              <xm:f>CB_Lcr!$TKO121:$TKO121</xm:f>
              <xm:sqref>TKO121</xm:sqref>
            </x14:sparkline>
            <x14:sparkline>
              <xm:f>CB_Lcr!$TKP121:$TKP121</xm:f>
              <xm:sqref>TKP121</xm:sqref>
            </x14:sparkline>
            <x14:sparkline>
              <xm:f>CB_Lcr!$TKQ121:$TKQ121</xm:f>
              <xm:sqref>TKQ121</xm:sqref>
            </x14:sparkline>
            <x14:sparkline>
              <xm:f>CB_Lcr!$TKR121:$TKR121</xm:f>
              <xm:sqref>TKR121</xm:sqref>
            </x14:sparkline>
            <x14:sparkline>
              <xm:f>CB_Lcr!$TKS121:$TKS121</xm:f>
              <xm:sqref>TKS121</xm:sqref>
            </x14:sparkline>
            <x14:sparkline>
              <xm:f>CB_Lcr!$TKT121:$TKT121</xm:f>
              <xm:sqref>TKT121</xm:sqref>
            </x14:sparkline>
            <x14:sparkline>
              <xm:f>CB_Lcr!$TKU121:$TKU121</xm:f>
              <xm:sqref>TKU121</xm:sqref>
            </x14:sparkline>
            <x14:sparkline>
              <xm:f>CB_Lcr!$TKV121:$TKV121</xm:f>
              <xm:sqref>TKV121</xm:sqref>
            </x14:sparkline>
            <x14:sparkline>
              <xm:f>CB_Lcr!$TKW121:$TKW121</xm:f>
              <xm:sqref>TKW121</xm:sqref>
            </x14:sparkline>
            <x14:sparkline>
              <xm:f>CB_Lcr!$TKX121:$TKX121</xm:f>
              <xm:sqref>TKX121</xm:sqref>
            </x14:sparkline>
            <x14:sparkline>
              <xm:f>CB_Lcr!$TKY121:$TKY121</xm:f>
              <xm:sqref>TKY121</xm:sqref>
            </x14:sparkline>
            <x14:sparkline>
              <xm:f>CB_Lcr!$TKZ121:$TKZ121</xm:f>
              <xm:sqref>TKZ121</xm:sqref>
            </x14:sparkline>
            <x14:sparkline>
              <xm:f>CB_Lcr!$TLA121:$TLA121</xm:f>
              <xm:sqref>TLA121</xm:sqref>
            </x14:sparkline>
            <x14:sparkline>
              <xm:f>CB_Lcr!$TLB121:$TLB121</xm:f>
              <xm:sqref>TLB121</xm:sqref>
            </x14:sparkline>
            <x14:sparkline>
              <xm:f>CB_Lcr!$TLC121:$TLC121</xm:f>
              <xm:sqref>TLC121</xm:sqref>
            </x14:sparkline>
            <x14:sparkline>
              <xm:f>CB_Lcr!$TLD121:$TLD121</xm:f>
              <xm:sqref>TLD121</xm:sqref>
            </x14:sparkline>
            <x14:sparkline>
              <xm:f>CB_Lcr!$TLE121:$TLE121</xm:f>
              <xm:sqref>TLE121</xm:sqref>
            </x14:sparkline>
            <x14:sparkline>
              <xm:f>CB_Lcr!$TLF121:$TLF121</xm:f>
              <xm:sqref>TLF121</xm:sqref>
            </x14:sparkline>
            <x14:sparkline>
              <xm:f>CB_Lcr!$TLG121:$TLG121</xm:f>
              <xm:sqref>TLG121</xm:sqref>
            </x14:sparkline>
            <x14:sparkline>
              <xm:f>CB_Lcr!$TLH121:$TLH121</xm:f>
              <xm:sqref>TLH121</xm:sqref>
            </x14:sparkline>
            <x14:sparkline>
              <xm:f>CB_Lcr!$TLI121:$TLI121</xm:f>
              <xm:sqref>TLI121</xm:sqref>
            </x14:sparkline>
            <x14:sparkline>
              <xm:f>CB_Lcr!$TLJ121:$TLJ121</xm:f>
              <xm:sqref>TLJ121</xm:sqref>
            </x14:sparkline>
            <x14:sparkline>
              <xm:f>CB_Lcr!$TLK121:$TLK121</xm:f>
              <xm:sqref>TLK121</xm:sqref>
            </x14:sparkline>
            <x14:sparkline>
              <xm:f>CB_Lcr!$TLL121:$TLL121</xm:f>
              <xm:sqref>TLL121</xm:sqref>
            </x14:sparkline>
            <x14:sparkline>
              <xm:f>CB_Lcr!$TLM121:$TLM121</xm:f>
              <xm:sqref>TLM121</xm:sqref>
            </x14:sparkline>
            <x14:sparkline>
              <xm:f>CB_Lcr!$TLN121:$TLN121</xm:f>
              <xm:sqref>TLN121</xm:sqref>
            </x14:sparkline>
            <x14:sparkline>
              <xm:f>CB_Lcr!$TLO121:$TLO121</xm:f>
              <xm:sqref>TLO121</xm:sqref>
            </x14:sparkline>
            <x14:sparkline>
              <xm:f>CB_Lcr!$TLP121:$TLP121</xm:f>
              <xm:sqref>TLP121</xm:sqref>
            </x14:sparkline>
            <x14:sparkline>
              <xm:f>CB_Lcr!$TLQ121:$TLQ121</xm:f>
              <xm:sqref>TLQ121</xm:sqref>
            </x14:sparkline>
            <x14:sparkline>
              <xm:f>CB_Lcr!$TLR121:$TLR121</xm:f>
              <xm:sqref>TLR121</xm:sqref>
            </x14:sparkline>
            <x14:sparkline>
              <xm:f>CB_Lcr!$TLS121:$TLS121</xm:f>
              <xm:sqref>TLS121</xm:sqref>
            </x14:sparkline>
            <x14:sparkline>
              <xm:f>CB_Lcr!$TLT121:$TLT121</xm:f>
              <xm:sqref>TLT121</xm:sqref>
            </x14:sparkline>
            <x14:sparkline>
              <xm:f>CB_Lcr!$TLU121:$TLU121</xm:f>
              <xm:sqref>TLU121</xm:sqref>
            </x14:sparkline>
            <x14:sparkline>
              <xm:f>CB_Lcr!$TLV121:$TLV121</xm:f>
              <xm:sqref>TLV121</xm:sqref>
            </x14:sparkline>
            <x14:sparkline>
              <xm:f>CB_Lcr!$TLW121:$TLW121</xm:f>
              <xm:sqref>TLW121</xm:sqref>
            </x14:sparkline>
            <x14:sparkline>
              <xm:f>CB_Lcr!$TLX121:$TLX121</xm:f>
              <xm:sqref>TLX121</xm:sqref>
            </x14:sparkline>
            <x14:sparkline>
              <xm:f>CB_Lcr!$TLY121:$TLY121</xm:f>
              <xm:sqref>TLY121</xm:sqref>
            </x14:sparkline>
            <x14:sparkline>
              <xm:f>CB_Lcr!$TLZ121:$TLZ121</xm:f>
              <xm:sqref>TLZ121</xm:sqref>
            </x14:sparkline>
            <x14:sparkline>
              <xm:f>CB_Lcr!$TMA121:$TMA121</xm:f>
              <xm:sqref>TMA121</xm:sqref>
            </x14:sparkline>
            <x14:sparkline>
              <xm:f>CB_Lcr!$TMB121:$TMB121</xm:f>
              <xm:sqref>TMB121</xm:sqref>
            </x14:sparkline>
            <x14:sparkline>
              <xm:f>CB_Lcr!$TMC121:$TMC121</xm:f>
              <xm:sqref>TMC121</xm:sqref>
            </x14:sparkline>
            <x14:sparkline>
              <xm:f>CB_Lcr!$TMD121:$TMD121</xm:f>
              <xm:sqref>TMD121</xm:sqref>
            </x14:sparkline>
            <x14:sparkline>
              <xm:f>CB_Lcr!$TME121:$TME121</xm:f>
              <xm:sqref>TME121</xm:sqref>
            </x14:sparkline>
            <x14:sparkline>
              <xm:f>CB_Lcr!$TMF121:$TMF121</xm:f>
              <xm:sqref>TMF121</xm:sqref>
            </x14:sparkline>
            <x14:sparkline>
              <xm:f>CB_Lcr!$TMG121:$TMG121</xm:f>
              <xm:sqref>TMG121</xm:sqref>
            </x14:sparkline>
            <x14:sparkline>
              <xm:f>CB_Lcr!$TMH121:$TMH121</xm:f>
              <xm:sqref>TMH121</xm:sqref>
            </x14:sparkline>
            <x14:sparkline>
              <xm:f>CB_Lcr!$TMI121:$TMI121</xm:f>
              <xm:sqref>TMI121</xm:sqref>
            </x14:sparkline>
            <x14:sparkline>
              <xm:f>CB_Lcr!$TMJ121:$TMJ121</xm:f>
              <xm:sqref>TMJ121</xm:sqref>
            </x14:sparkline>
            <x14:sparkline>
              <xm:f>CB_Lcr!$TMK121:$TMK121</xm:f>
              <xm:sqref>TMK121</xm:sqref>
            </x14:sparkline>
            <x14:sparkline>
              <xm:f>CB_Lcr!$TML121:$TML121</xm:f>
              <xm:sqref>TML121</xm:sqref>
            </x14:sparkline>
            <x14:sparkline>
              <xm:f>CB_Lcr!$TMM121:$TMM121</xm:f>
              <xm:sqref>TMM121</xm:sqref>
            </x14:sparkline>
            <x14:sparkline>
              <xm:f>CB_Lcr!$TMN121:$TMN121</xm:f>
              <xm:sqref>TMN121</xm:sqref>
            </x14:sparkline>
            <x14:sparkline>
              <xm:f>CB_Lcr!$TMO121:$TMO121</xm:f>
              <xm:sqref>TMO121</xm:sqref>
            </x14:sparkline>
            <x14:sparkline>
              <xm:f>CB_Lcr!$TMP121:$TMP121</xm:f>
              <xm:sqref>TMP121</xm:sqref>
            </x14:sparkline>
            <x14:sparkline>
              <xm:f>CB_Lcr!$TMQ121:$TMQ121</xm:f>
              <xm:sqref>TMQ121</xm:sqref>
            </x14:sparkline>
            <x14:sparkline>
              <xm:f>CB_Lcr!$TMR121:$TMR121</xm:f>
              <xm:sqref>TMR121</xm:sqref>
            </x14:sparkline>
            <x14:sparkline>
              <xm:f>CB_Lcr!$TMS121:$TMS121</xm:f>
              <xm:sqref>TMS121</xm:sqref>
            </x14:sparkline>
            <x14:sparkline>
              <xm:f>CB_Lcr!$TMT121:$TMT121</xm:f>
              <xm:sqref>TMT121</xm:sqref>
            </x14:sparkline>
            <x14:sparkline>
              <xm:f>CB_Lcr!$TMU121:$TMU121</xm:f>
              <xm:sqref>TMU121</xm:sqref>
            </x14:sparkline>
            <x14:sparkline>
              <xm:f>CB_Lcr!$TMV121:$TMV121</xm:f>
              <xm:sqref>TMV121</xm:sqref>
            </x14:sparkline>
            <x14:sparkline>
              <xm:f>CB_Lcr!$TMW121:$TMW121</xm:f>
              <xm:sqref>TMW121</xm:sqref>
            </x14:sparkline>
            <x14:sparkline>
              <xm:f>CB_Lcr!$TMX121:$TMX121</xm:f>
              <xm:sqref>TMX121</xm:sqref>
            </x14:sparkline>
            <x14:sparkline>
              <xm:f>CB_Lcr!$TMY121:$TMY121</xm:f>
              <xm:sqref>TMY121</xm:sqref>
            </x14:sparkline>
            <x14:sparkline>
              <xm:f>CB_Lcr!$TMZ121:$TMZ121</xm:f>
              <xm:sqref>TMZ121</xm:sqref>
            </x14:sparkline>
            <x14:sparkline>
              <xm:f>CB_Lcr!$TNA121:$TNA121</xm:f>
              <xm:sqref>TNA121</xm:sqref>
            </x14:sparkline>
            <x14:sparkline>
              <xm:f>CB_Lcr!$TNB121:$TNB121</xm:f>
              <xm:sqref>TNB121</xm:sqref>
            </x14:sparkline>
            <x14:sparkline>
              <xm:f>CB_Lcr!$TNC121:$TNC121</xm:f>
              <xm:sqref>TNC121</xm:sqref>
            </x14:sparkline>
            <x14:sparkline>
              <xm:f>CB_Lcr!$TND121:$TND121</xm:f>
              <xm:sqref>TND121</xm:sqref>
            </x14:sparkline>
            <x14:sparkline>
              <xm:f>CB_Lcr!$TNE121:$TNE121</xm:f>
              <xm:sqref>TNE121</xm:sqref>
            </x14:sparkline>
            <x14:sparkline>
              <xm:f>CB_Lcr!$TNF121:$TNF121</xm:f>
              <xm:sqref>TNF121</xm:sqref>
            </x14:sparkline>
            <x14:sparkline>
              <xm:f>CB_Lcr!$TNG121:$TNG121</xm:f>
              <xm:sqref>TNG121</xm:sqref>
            </x14:sparkline>
            <x14:sparkline>
              <xm:f>CB_Lcr!$TNH121:$TNH121</xm:f>
              <xm:sqref>TNH121</xm:sqref>
            </x14:sparkline>
            <x14:sparkline>
              <xm:f>CB_Lcr!$TNI121:$TNI121</xm:f>
              <xm:sqref>TNI121</xm:sqref>
            </x14:sparkline>
            <x14:sparkline>
              <xm:f>CB_Lcr!$TNJ121:$TNJ121</xm:f>
              <xm:sqref>TNJ121</xm:sqref>
            </x14:sparkline>
            <x14:sparkline>
              <xm:f>CB_Lcr!$TNK121:$TNK121</xm:f>
              <xm:sqref>TNK121</xm:sqref>
            </x14:sparkline>
            <x14:sparkline>
              <xm:f>CB_Lcr!$TNL121:$TNL121</xm:f>
              <xm:sqref>TNL121</xm:sqref>
            </x14:sparkline>
            <x14:sparkline>
              <xm:f>CB_Lcr!$TNM121:$TNM121</xm:f>
              <xm:sqref>TNM121</xm:sqref>
            </x14:sparkline>
            <x14:sparkline>
              <xm:f>CB_Lcr!$TNN121:$TNN121</xm:f>
              <xm:sqref>TNN121</xm:sqref>
            </x14:sparkline>
            <x14:sparkline>
              <xm:f>CB_Lcr!$TNO121:$TNO121</xm:f>
              <xm:sqref>TNO121</xm:sqref>
            </x14:sparkline>
            <x14:sparkline>
              <xm:f>CB_Lcr!$TNP121:$TNP121</xm:f>
              <xm:sqref>TNP121</xm:sqref>
            </x14:sparkline>
            <x14:sparkline>
              <xm:f>CB_Lcr!$TNQ121:$TNQ121</xm:f>
              <xm:sqref>TNQ121</xm:sqref>
            </x14:sparkline>
            <x14:sparkline>
              <xm:f>CB_Lcr!$TNR121:$TNR121</xm:f>
              <xm:sqref>TNR121</xm:sqref>
            </x14:sparkline>
            <x14:sparkline>
              <xm:f>CB_Lcr!$TNS121:$TNS121</xm:f>
              <xm:sqref>TNS121</xm:sqref>
            </x14:sparkline>
            <x14:sparkline>
              <xm:f>CB_Lcr!$TNT121:$TNT121</xm:f>
              <xm:sqref>TNT121</xm:sqref>
            </x14:sparkline>
            <x14:sparkline>
              <xm:f>CB_Lcr!$TNU121:$TNU121</xm:f>
              <xm:sqref>TNU121</xm:sqref>
            </x14:sparkline>
            <x14:sparkline>
              <xm:f>CB_Lcr!$TNV121:$TNV121</xm:f>
              <xm:sqref>TNV121</xm:sqref>
            </x14:sparkline>
            <x14:sparkline>
              <xm:f>CB_Lcr!$TNW121:$TNW121</xm:f>
              <xm:sqref>TNW121</xm:sqref>
            </x14:sparkline>
            <x14:sparkline>
              <xm:f>CB_Lcr!$TNX121:$TNX121</xm:f>
              <xm:sqref>TNX121</xm:sqref>
            </x14:sparkline>
            <x14:sparkline>
              <xm:f>CB_Lcr!$TNY121:$TNY121</xm:f>
              <xm:sqref>TNY121</xm:sqref>
            </x14:sparkline>
            <x14:sparkline>
              <xm:f>CB_Lcr!$TNZ121:$TNZ121</xm:f>
              <xm:sqref>TNZ121</xm:sqref>
            </x14:sparkline>
            <x14:sparkline>
              <xm:f>CB_Lcr!$TOA121:$TOA121</xm:f>
              <xm:sqref>TOA121</xm:sqref>
            </x14:sparkline>
            <x14:sparkline>
              <xm:f>CB_Lcr!$TOB121:$TOB121</xm:f>
              <xm:sqref>TOB121</xm:sqref>
            </x14:sparkline>
            <x14:sparkline>
              <xm:f>CB_Lcr!$TOC121:$TOC121</xm:f>
              <xm:sqref>TOC121</xm:sqref>
            </x14:sparkline>
            <x14:sparkline>
              <xm:f>CB_Lcr!$TOD121:$TOD121</xm:f>
              <xm:sqref>TOD121</xm:sqref>
            </x14:sparkline>
            <x14:sparkline>
              <xm:f>CB_Lcr!$TOE121:$TOE121</xm:f>
              <xm:sqref>TOE121</xm:sqref>
            </x14:sparkline>
            <x14:sparkline>
              <xm:f>CB_Lcr!$TOF121:$TOF121</xm:f>
              <xm:sqref>TOF121</xm:sqref>
            </x14:sparkline>
            <x14:sparkline>
              <xm:f>CB_Lcr!$TOG121:$TOG121</xm:f>
              <xm:sqref>TOG121</xm:sqref>
            </x14:sparkline>
            <x14:sparkline>
              <xm:f>CB_Lcr!$TOH121:$TOH121</xm:f>
              <xm:sqref>TOH121</xm:sqref>
            </x14:sparkline>
            <x14:sparkline>
              <xm:f>CB_Lcr!$TOI121:$TOI121</xm:f>
              <xm:sqref>TOI121</xm:sqref>
            </x14:sparkline>
            <x14:sparkline>
              <xm:f>CB_Lcr!$TOJ121:$TOJ121</xm:f>
              <xm:sqref>TOJ121</xm:sqref>
            </x14:sparkline>
            <x14:sparkline>
              <xm:f>CB_Lcr!$TOK121:$TOK121</xm:f>
              <xm:sqref>TOK121</xm:sqref>
            </x14:sparkline>
            <x14:sparkline>
              <xm:f>CB_Lcr!$TOL121:$TOL121</xm:f>
              <xm:sqref>TOL121</xm:sqref>
            </x14:sparkline>
            <x14:sparkline>
              <xm:f>CB_Lcr!$TOM121:$TOM121</xm:f>
              <xm:sqref>TOM121</xm:sqref>
            </x14:sparkline>
            <x14:sparkline>
              <xm:f>CB_Lcr!$TON121:$TON121</xm:f>
              <xm:sqref>TON121</xm:sqref>
            </x14:sparkline>
            <x14:sparkline>
              <xm:f>CB_Lcr!$TOO121:$TOO121</xm:f>
              <xm:sqref>TOO121</xm:sqref>
            </x14:sparkline>
            <x14:sparkline>
              <xm:f>CB_Lcr!$TOP121:$TOP121</xm:f>
              <xm:sqref>TOP121</xm:sqref>
            </x14:sparkline>
            <x14:sparkline>
              <xm:f>CB_Lcr!$TOQ121:$TOQ121</xm:f>
              <xm:sqref>TOQ121</xm:sqref>
            </x14:sparkline>
            <x14:sparkline>
              <xm:f>CB_Lcr!$TOR121:$TOR121</xm:f>
              <xm:sqref>TOR121</xm:sqref>
            </x14:sparkline>
            <x14:sparkline>
              <xm:f>CB_Lcr!$TOS121:$TOS121</xm:f>
              <xm:sqref>TOS121</xm:sqref>
            </x14:sparkline>
            <x14:sparkline>
              <xm:f>CB_Lcr!$TOT121:$TOT121</xm:f>
              <xm:sqref>TOT121</xm:sqref>
            </x14:sparkline>
            <x14:sparkline>
              <xm:f>CB_Lcr!$TOU121:$TOU121</xm:f>
              <xm:sqref>TOU121</xm:sqref>
            </x14:sparkline>
            <x14:sparkline>
              <xm:f>CB_Lcr!$TOV121:$TOV121</xm:f>
              <xm:sqref>TOV121</xm:sqref>
            </x14:sparkline>
            <x14:sparkline>
              <xm:f>CB_Lcr!$TOW121:$TOW121</xm:f>
              <xm:sqref>TOW121</xm:sqref>
            </x14:sparkline>
            <x14:sparkline>
              <xm:f>CB_Lcr!$TOX121:$TOX121</xm:f>
              <xm:sqref>TOX121</xm:sqref>
            </x14:sparkline>
            <x14:sparkline>
              <xm:f>CB_Lcr!$TOY121:$TOY121</xm:f>
              <xm:sqref>TOY121</xm:sqref>
            </x14:sparkline>
            <x14:sparkline>
              <xm:f>CB_Lcr!$TOZ121:$TOZ121</xm:f>
              <xm:sqref>TOZ121</xm:sqref>
            </x14:sparkline>
            <x14:sparkline>
              <xm:f>CB_Lcr!$TPA121:$TPA121</xm:f>
              <xm:sqref>TPA121</xm:sqref>
            </x14:sparkline>
            <x14:sparkline>
              <xm:f>CB_Lcr!$TPB121:$TPB121</xm:f>
              <xm:sqref>TPB121</xm:sqref>
            </x14:sparkline>
            <x14:sparkline>
              <xm:f>CB_Lcr!$TPC121:$TPC121</xm:f>
              <xm:sqref>TPC121</xm:sqref>
            </x14:sparkline>
            <x14:sparkline>
              <xm:f>CB_Lcr!$TPD121:$TPD121</xm:f>
              <xm:sqref>TPD121</xm:sqref>
            </x14:sparkline>
            <x14:sparkline>
              <xm:f>CB_Lcr!$TPE121:$TPE121</xm:f>
              <xm:sqref>TPE121</xm:sqref>
            </x14:sparkline>
            <x14:sparkline>
              <xm:f>CB_Lcr!$TPF121:$TPF121</xm:f>
              <xm:sqref>TPF121</xm:sqref>
            </x14:sparkline>
            <x14:sparkline>
              <xm:f>CB_Lcr!$TPG121:$TPG121</xm:f>
              <xm:sqref>TPG121</xm:sqref>
            </x14:sparkline>
            <x14:sparkline>
              <xm:f>CB_Lcr!$TPH121:$TPH121</xm:f>
              <xm:sqref>TPH121</xm:sqref>
            </x14:sparkline>
            <x14:sparkline>
              <xm:f>CB_Lcr!$TPI121:$TPI121</xm:f>
              <xm:sqref>TPI121</xm:sqref>
            </x14:sparkline>
            <x14:sparkline>
              <xm:f>CB_Lcr!$TPJ121:$TPJ121</xm:f>
              <xm:sqref>TPJ121</xm:sqref>
            </x14:sparkline>
            <x14:sparkline>
              <xm:f>CB_Lcr!$TPK121:$TPK121</xm:f>
              <xm:sqref>TPK121</xm:sqref>
            </x14:sparkline>
            <x14:sparkline>
              <xm:f>CB_Lcr!$TPL121:$TPL121</xm:f>
              <xm:sqref>TPL121</xm:sqref>
            </x14:sparkline>
            <x14:sparkline>
              <xm:f>CB_Lcr!$TPM121:$TPM121</xm:f>
              <xm:sqref>TPM121</xm:sqref>
            </x14:sparkline>
            <x14:sparkline>
              <xm:f>CB_Lcr!$TPN121:$TPN121</xm:f>
              <xm:sqref>TPN121</xm:sqref>
            </x14:sparkline>
            <x14:sparkline>
              <xm:f>CB_Lcr!$TPO121:$TPO121</xm:f>
              <xm:sqref>TPO121</xm:sqref>
            </x14:sparkline>
            <x14:sparkline>
              <xm:f>CB_Lcr!$TPP121:$TPP121</xm:f>
              <xm:sqref>TPP121</xm:sqref>
            </x14:sparkline>
            <x14:sparkline>
              <xm:f>CB_Lcr!$TPQ121:$TPQ121</xm:f>
              <xm:sqref>TPQ121</xm:sqref>
            </x14:sparkline>
            <x14:sparkline>
              <xm:f>CB_Lcr!$TPR121:$TPR121</xm:f>
              <xm:sqref>TPR121</xm:sqref>
            </x14:sparkline>
            <x14:sparkline>
              <xm:f>CB_Lcr!$TPS121:$TPS121</xm:f>
              <xm:sqref>TPS121</xm:sqref>
            </x14:sparkline>
            <x14:sparkline>
              <xm:f>CB_Lcr!$TPT121:$TPT121</xm:f>
              <xm:sqref>TPT121</xm:sqref>
            </x14:sparkline>
            <x14:sparkline>
              <xm:f>CB_Lcr!$TPU121:$TPU121</xm:f>
              <xm:sqref>TPU121</xm:sqref>
            </x14:sparkline>
            <x14:sparkline>
              <xm:f>CB_Lcr!$TPV121:$TPV121</xm:f>
              <xm:sqref>TPV121</xm:sqref>
            </x14:sparkline>
            <x14:sparkline>
              <xm:f>CB_Lcr!$TPW121:$TPW121</xm:f>
              <xm:sqref>TPW121</xm:sqref>
            </x14:sparkline>
            <x14:sparkline>
              <xm:f>CB_Lcr!$TPX121:$TPX121</xm:f>
              <xm:sqref>TPX121</xm:sqref>
            </x14:sparkline>
            <x14:sparkline>
              <xm:f>CB_Lcr!$TPY121:$TPY121</xm:f>
              <xm:sqref>TPY121</xm:sqref>
            </x14:sparkline>
            <x14:sparkline>
              <xm:f>CB_Lcr!$TPZ121:$TPZ121</xm:f>
              <xm:sqref>TPZ121</xm:sqref>
            </x14:sparkline>
            <x14:sparkline>
              <xm:f>CB_Lcr!$TQA121:$TQA121</xm:f>
              <xm:sqref>TQA121</xm:sqref>
            </x14:sparkline>
            <x14:sparkline>
              <xm:f>CB_Lcr!$TQB121:$TQB121</xm:f>
              <xm:sqref>TQB121</xm:sqref>
            </x14:sparkline>
            <x14:sparkline>
              <xm:f>CB_Lcr!$TQC121:$TQC121</xm:f>
              <xm:sqref>TQC121</xm:sqref>
            </x14:sparkline>
            <x14:sparkline>
              <xm:f>CB_Lcr!$TQD121:$TQD121</xm:f>
              <xm:sqref>TQD121</xm:sqref>
            </x14:sparkline>
            <x14:sparkline>
              <xm:f>CB_Lcr!$TQE121:$TQE121</xm:f>
              <xm:sqref>TQE121</xm:sqref>
            </x14:sparkline>
            <x14:sparkline>
              <xm:f>CB_Lcr!$TQF121:$TQF121</xm:f>
              <xm:sqref>TQF121</xm:sqref>
            </x14:sparkline>
            <x14:sparkline>
              <xm:f>CB_Lcr!$TQG121:$TQG121</xm:f>
              <xm:sqref>TQG121</xm:sqref>
            </x14:sparkline>
            <x14:sparkline>
              <xm:f>CB_Lcr!$TQH121:$TQH121</xm:f>
              <xm:sqref>TQH121</xm:sqref>
            </x14:sparkline>
            <x14:sparkline>
              <xm:f>CB_Lcr!$TQI121:$TQI121</xm:f>
              <xm:sqref>TQI121</xm:sqref>
            </x14:sparkline>
            <x14:sparkline>
              <xm:f>CB_Lcr!$TQJ121:$TQJ121</xm:f>
              <xm:sqref>TQJ121</xm:sqref>
            </x14:sparkline>
            <x14:sparkline>
              <xm:f>CB_Lcr!$TQK121:$TQK121</xm:f>
              <xm:sqref>TQK121</xm:sqref>
            </x14:sparkline>
            <x14:sparkline>
              <xm:f>CB_Lcr!$TQL121:$TQL121</xm:f>
              <xm:sqref>TQL121</xm:sqref>
            </x14:sparkline>
            <x14:sparkline>
              <xm:f>CB_Lcr!$TQM121:$TQM121</xm:f>
              <xm:sqref>TQM121</xm:sqref>
            </x14:sparkline>
            <x14:sparkline>
              <xm:f>CB_Lcr!$TQN121:$TQN121</xm:f>
              <xm:sqref>TQN121</xm:sqref>
            </x14:sparkline>
            <x14:sparkline>
              <xm:f>CB_Lcr!$TQO121:$TQO121</xm:f>
              <xm:sqref>TQO121</xm:sqref>
            </x14:sparkline>
            <x14:sparkline>
              <xm:f>CB_Lcr!$TQP121:$TQP121</xm:f>
              <xm:sqref>TQP121</xm:sqref>
            </x14:sparkline>
            <x14:sparkline>
              <xm:f>CB_Lcr!$TQQ121:$TQQ121</xm:f>
              <xm:sqref>TQQ121</xm:sqref>
            </x14:sparkline>
            <x14:sparkline>
              <xm:f>CB_Lcr!$TQR121:$TQR121</xm:f>
              <xm:sqref>TQR121</xm:sqref>
            </x14:sparkline>
            <x14:sparkline>
              <xm:f>CB_Lcr!$TQS121:$TQS121</xm:f>
              <xm:sqref>TQS121</xm:sqref>
            </x14:sparkline>
            <x14:sparkline>
              <xm:f>CB_Lcr!$TQT121:$TQT121</xm:f>
              <xm:sqref>TQT121</xm:sqref>
            </x14:sparkline>
            <x14:sparkline>
              <xm:f>CB_Lcr!$TQU121:$TQU121</xm:f>
              <xm:sqref>TQU121</xm:sqref>
            </x14:sparkline>
            <x14:sparkline>
              <xm:f>CB_Lcr!$TQV121:$TQV121</xm:f>
              <xm:sqref>TQV121</xm:sqref>
            </x14:sparkline>
            <x14:sparkline>
              <xm:f>CB_Lcr!$TQW121:$TQW121</xm:f>
              <xm:sqref>TQW121</xm:sqref>
            </x14:sparkline>
            <x14:sparkline>
              <xm:f>CB_Lcr!$TQX121:$TQX121</xm:f>
              <xm:sqref>TQX121</xm:sqref>
            </x14:sparkline>
            <x14:sparkline>
              <xm:f>CB_Lcr!$TQY121:$TQY121</xm:f>
              <xm:sqref>TQY121</xm:sqref>
            </x14:sparkline>
            <x14:sparkline>
              <xm:f>CB_Lcr!$TQZ121:$TQZ121</xm:f>
              <xm:sqref>TQZ121</xm:sqref>
            </x14:sparkline>
            <x14:sparkline>
              <xm:f>CB_Lcr!$TRA121:$TRA121</xm:f>
              <xm:sqref>TRA121</xm:sqref>
            </x14:sparkline>
            <x14:sparkline>
              <xm:f>CB_Lcr!$TRB121:$TRB121</xm:f>
              <xm:sqref>TRB121</xm:sqref>
            </x14:sparkline>
            <x14:sparkline>
              <xm:f>CB_Lcr!$TRC121:$TRC121</xm:f>
              <xm:sqref>TRC121</xm:sqref>
            </x14:sparkline>
            <x14:sparkline>
              <xm:f>CB_Lcr!$TRD121:$TRD121</xm:f>
              <xm:sqref>TRD121</xm:sqref>
            </x14:sparkline>
            <x14:sparkline>
              <xm:f>CB_Lcr!$TRE121:$TRE121</xm:f>
              <xm:sqref>TRE121</xm:sqref>
            </x14:sparkline>
            <x14:sparkline>
              <xm:f>CB_Lcr!$TRF121:$TRF121</xm:f>
              <xm:sqref>TRF121</xm:sqref>
            </x14:sparkline>
            <x14:sparkline>
              <xm:f>CB_Lcr!$TRG121:$TRG121</xm:f>
              <xm:sqref>TRG121</xm:sqref>
            </x14:sparkline>
            <x14:sparkline>
              <xm:f>CB_Lcr!$TRH121:$TRH121</xm:f>
              <xm:sqref>TRH121</xm:sqref>
            </x14:sparkline>
            <x14:sparkline>
              <xm:f>CB_Lcr!$TRI121:$TRI121</xm:f>
              <xm:sqref>TRI121</xm:sqref>
            </x14:sparkline>
            <x14:sparkline>
              <xm:f>CB_Lcr!$TRJ121:$TRJ121</xm:f>
              <xm:sqref>TRJ121</xm:sqref>
            </x14:sparkline>
            <x14:sparkline>
              <xm:f>CB_Lcr!$TRK121:$TRK121</xm:f>
              <xm:sqref>TRK121</xm:sqref>
            </x14:sparkline>
            <x14:sparkline>
              <xm:f>CB_Lcr!$TRL121:$TRL121</xm:f>
              <xm:sqref>TRL121</xm:sqref>
            </x14:sparkline>
            <x14:sparkline>
              <xm:f>CB_Lcr!$TRM121:$TRM121</xm:f>
              <xm:sqref>TRM121</xm:sqref>
            </x14:sparkline>
            <x14:sparkline>
              <xm:f>CB_Lcr!$TRN121:$TRN121</xm:f>
              <xm:sqref>TRN121</xm:sqref>
            </x14:sparkline>
            <x14:sparkline>
              <xm:f>CB_Lcr!$TRO121:$TRO121</xm:f>
              <xm:sqref>TRO121</xm:sqref>
            </x14:sparkline>
            <x14:sparkline>
              <xm:f>CB_Lcr!$TRP121:$TRP121</xm:f>
              <xm:sqref>TRP121</xm:sqref>
            </x14:sparkline>
            <x14:sparkline>
              <xm:f>CB_Lcr!$TRQ121:$TRQ121</xm:f>
              <xm:sqref>TRQ121</xm:sqref>
            </x14:sparkline>
            <x14:sparkline>
              <xm:f>CB_Lcr!$TRR121:$TRR121</xm:f>
              <xm:sqref>TRR121</xm:sqref>
            </x14:sparkline>
            <x14:sparkline>
              <xm:f>CB_Lcr!$TRS121:$TRS121</xm:f>
              <xm:sqref>TRS121</xm:sqref>
            </x14:sparkline>
            <x14:sparkline>
              <xm:f>CB_Lcr!$TRT121:$TRT121</xm:f>
              <xm:sqref>TRT121</xm:sqref>
            </x14:sparkline>
            <x14:sparkline>
              <xm:f>CB_Lcr!$TRU121:$TRU121</xm:f>
              <xm:sqref>TRU121</xm:sqref>
            </x14:sparkline>
            <x14:sparkline>
              <xm:f>CB_Lcr!$TRV121:$TRV121</xm:f>
              <xm:sqref>TRV121</xm:sqref>
            </x14:sparkline>
            <x14:sparkline>
              <xm:f>CB_Lcr!$TRW121:$TRW121</xm:f>
              <xm:sqref>TRW121</xm:sqref>
            </x14:sparkline>
            <x14:sparkline>
              <xm:f>CB_Lcr!$TRX121:$TRX121</xm:f>
              <xm:sqref>TRX121</xm:sqref>
            </x14:sparkline>
            <x14:sparkline>
              <xm:f>CB_Lcr!$TRY121:$TRY121</xm:f>
              <xm:sqref>TRY121</xm:sqref>
            </x14:sparkline>
            <x14:sparkline>
              <xm:f>CB_Lcr!$TRZ121:$TRZ121</xm:f>
              <xm:sqref>TRZ121</xm:sqref>
            </x14:sparkline>
            <x14:sparkline>
              <xm:f>CB_Lcr!$TSA121:$TSA121</xm:f>
              <xm:sqref>TSA121</xm:sqref>
            </x14:sparkline>
            <x14:sparkline>
              <xm:f>CB_Lcr!$TSB121:$TSB121</xm:f>
              <xm:sqref>TSB121</xm:sqref>
            </x14:sparkline>
            <x14:sparkline>
              <xm:f>CB_Lcr!$TSC121:$TSC121</xm:f>
              <xm:sqref>TSC121</xm:sqref>
            </x14:sparkline>
            <x14:sparkline>
              <xm:f>CB_Lcr!$TSD121:$TSD121</xm:f>
              <xm:sqref>TSD121</xm:sqref>
            </x14:sparkline>
            <x14:sparkline>
              <xm:f>CB_Lcr!$TSE121:$TSE121</xm:f>
              <xm:sqref>TSE121</xm:sqref>
            </x14:sparkline>
            <x14:sparkline>
              <xm:f>CB_Lcr!$TSF121:$TSF121</xm:f>
              <xm:sqref>TSF121</xm:sqref>
            </x14:sparkline>
            <x14:sparkline>
              <xm:f>CB_Lcr!$TSG121:$TSG121</xm:f>
              <xm:sqref>TSG121</xm:sqref>
            </x14:sparkline>
            <x14:sparkline>
              <xm:f>CB_Lcr!$TSH121:$TSH121</xm:f>
              <xm:sqref>TSH121</xm:sqref>
            </x14:sparkline>
            <x14:sparkline>
              <xm:f>CB_Lcr!$TSI121:$TSI121</xm:f>
              <xm:sqref>TSI121</xm:sqref>
            </x14:sparkline>
            <x14:sparkline>
              <xm:f>CB_Lcr!$TSJ121:$TSJ121</xm:f>
              <xm:sqref>TSJ121</xm:sqref>
            </x14:sparkline>
            <x14:sparkline>
              <xm:f>CB_Lcr!$TSK121:$TSK121</xm:f>
              <xm:sqref>TSK121</xm:sqref>
            </x14:sparkline>
            <x14:sparkline>
              <xm:f>CB_Lcr!$TSL121:$TSL121</xm:f>
              <xm:sqref>TSL121</xm:sqref>
            </x14:sparkline>
            <x14:sparkline>
              <xm:f>CB_Lcr!$TSM121:$TSM121</xm:f>
              <xm:sqref>TSM121</xm:sqref>
            </x14:sparkline>
            <x14:sparkline>
              <xm:f>CB_Lcr!$TSN121:$TSN121</xm:f>
              <xm:sqref>TSN121</xm:sqref>
            </x14:sparkline>
            <x14:sparkline>
              <xm:f>CB_Lcr!$TSO121:$TSO121</xm:f>
              <xm:sqref>TSO121</xm:sqref>
            </x14:sparkline>
            <x14:sparkline>
              <xm:f>CB_Lcr!$TSP121:$TSP121</xm:f>
              <xm:sqref>TSP121</xm:sqref>
            </x14:sparkline>
            <x14:sparkline>
              <xm:f>CB_Lcr!$TSQ121:$TSQ121</xm:f>
              <xm:sqref>TSQ121</xm:sqref>
            </x14:sparkline>
            <x14:sparkline>
              <xm:f>CB_Lcr!$TSR121:$TSR121</xm:f>
              <xm:sqref>TSR121</xm:sqref>
            </x14:sparkline>
            <x14:sparkline>
              <xm:f>CB_Lcr!$TSS121:$TSS121</xm:f>
              <xm:sqref>TSS121</xm:sqref>
            </x14:sparkline>
            <x14:sparkline>
              <xm:f>CB_Lcr!$TST121:$TST121</xm:f>
              <xm:sqref>TST121</xm:sqref>
            </x14:sparkline>
            <x14:sparkline>
              <xm:f>CB_Lcr!$TSU121:$TSU121</xm:f>
              <xm:sqref>TSU121</xm:sqref>
            </x14:sparkline>
            <x14:sparkline>
              <xm:f>CB_Lcr!$TSV121:$TSV121</xm:f>
              <xm:sqref>TSV121</xm:sqref>
            </x14:sparkline>
            <x14:sparkline>
              <xm:f>CB_Lcr!$TSW121:$TSW121</xm:f>
              <xm:sqref>TSW121</xm:sqref>
            </x14:sparkline>
            <x14:sparkline>
              <xm:f>CB_Lcr!$TSX121:$TSX121</xm:f>
              <xm:sqref>TSX121</xm:sqref>
            </x14:sparkline>
            <x14:sparkline>
              <xm:f>CB_Lcr!$TSY121:$TSY121</xm:f>
              <xm:sqref>TSY121</xm:sqref>
            </x14:sparkline>
            <x14:sparkline>
              <xm:f>CB_Lcr!$TSZ121:$TSZ121</xm:f>
              <xm:sqref>TSZ121</xm:sqref>
            </x14:sparkline>
            <x14:sparkline>
              <xm:f>CB_Lcr!$TTA121:$TTA121</xm:f>
              <xm:sqref>TTA121</xm:sqref>
            </x14:sparkline>
            <x14:sparkline>
              <xm:f>CB_Lcr!$TTB121:$TTB121</xm:f>
              <xm:sqref>TTB121</xm:sqref>
            </x14:sparkline>
            <x14:sparkline>
              <xm:f>CB_Lcr!$TTC121:$TTC121</xm:f>
              <xm:sqref>TTC121</xm:sqref>
            </x14:sparkline>
            <x14:sparkline>
              <xm:f>CB_Lcr!$TTD121:$TTD121</xm:f>
              <xm:sqref>TTD121</xm:sqref>
            </x14:sparkline>
            <x14:sparkline>
              <xm:f>CB_Lcr!$TTE121:$TTE121</xm:f>
              <xm:sqref>TTE121</xm:sqref>
            </x14:sparkline>
            <x14:sparkline>
              <xm:f>CB_Lcr!$TTF121:$TTF121</xm:f>
              <xm:sqref>TTF121</xm:sqref>
            </x14:sparkline>
            <x14:sparkline>
              <xm:f>CB_Lcr!$TTG121:$TTG121</xm:f>
              <xm:sqref>TTG121</xm:sqref>
            </x14:sparkline>
            <x14:sparkline>
              <xm:f>CB_Lcr!$TTH121:$TTH121</xm:f>
              <xm:sqref>TTH121</xm:sqref>
            </x14:sparkline>
            <x14:sparkline>
              <xm:f>CB_Lcr!$TTI121:$TTI121</xm:f>
              <xm:sqref>TTI121</xm:sqref>
            </x14:sparkline>
            <x14:sparkline>
              <xm:f>CB_Lcr!$TTJ121:$TTJ121</xm:f>
              <xm:sqref>TTJ121</xm:sqref>
            </x14:sparkline>
            <x14:sparkline>
              <xm:f>CB_Lcr!$TTK121:$TTK121</xm:f>
              <xm:sqref>TTK121</xm:sqref>
            </x14:sparkline>
            <x14:sparkline>
              <xm:f>CB_Lcr!$TTL121:$TTL121</xm:f>
              <xm:sqref>TTL121</xm:sqref>
            </x14:sparkline>
            <x14:sparkline>
              <xm:f>CB_Lcr!$TTM121:$TTM121</xm:f>
              <xm:sqref>TTM121</xm:sqref>
            </x14:sparkline>
            <x14:sparkline>
              <xm:f>CB_Lcr!$TTN121:$TTN121</xm:f>
              <xm:sqref>TTN121</xm:sqref>
            </x14:sparkline>
            <x14:sparkline>
              <xm:f>CB_Lcr!$TTO121:$TTO121</xm:f>
              <xm:sqref>TTO121</xm:sqref>
            </x14:sparkline>
            <x14:sparkline>
              <xm:f>CB_Lcr!$TTP121:$TTP121</xm:f>
              <xm:sqref>TTP121</xm:sqref>
            </x14:sparkline>
            <x14:sparkline>
              <xm:f>CB_Lcr!$TTQ121:$TTQ121</xm:f>
              <xm:sqref>TTQ121</xm:sqref>
            </x14:sparkline>
            <x14:sparkline>
              <xm:f>CB_Lcr!$TTR121:$TTR121</xm:f>
              <xm:sqref>TTR121</xm:sqref>
            </x14:sparkline>
            <x14:sparkline>
              <xm:f>CB_Lcr!$TTS121:$TTS121</xm:f>
              <xm:sqref>TTS121</xm:sqref>
            </x14:sparkline>
            <x14:sparkline>
              <xm:f>CB_Lcr!$TTT121:$TTT121</xm:f>
              <xm:sqref>TTT121</xm:sqref>
            </x14:sparkline>
            <x14:sparkline>
              <xm:f>CB_Lcr!$TTU121:$TTU121</xm:f>
              <xm:sqref>TTU121</xm:sqref>
            </x14:sparkline>
            <x14:sparkline>
              <xm:f>CB_Lcr!$TTV121:$TTV121</xm:f>
              <xm:sqref>TTV121</xm:sqref>
            </x14:sparkline>
            <x14:sparkline>
              <xm:f>CB_Lcr!$TTW121:$TTW121</xm:f>
              <xm:sqref>TTW121</xm:sqref>
            </x14:sparkline>
            <x14:sparkline>
              <xm:f>CB_Lcr!$TTX121:$TTX121</xm:f>
              <xm:sqref>TTX121</xm:sqref>
            </x14:sparkline>
            <x14:sparkline>
              <xm:f>CB_Lcr!$TTY121:$TTY121</xm:f>
              <xm:sqref>TTY121</xm:sqref>
            </x14:sparkline>
            <x14:sparkline>
              <xm:f>CB_Lcr!$TTZ121:$TTZ121</xm:f>
              <xm:sqref>TTZ121</xm:sqref>
            </x14:sparkline>
            <x14:sparkline>
              <xm:f>CB_Lcr!$TUA121:$TUA121</xm:f>
              <xm:sqref>TUA121</xm:sqref>
            </x14:sparkline>
            <x14:sparkline>
              <xm:f>CB_Lcr!$TUB121:$TUB121</xm:f>
              <xm:sqref>TUB121</xm:sqref>
            </x14:sparkline>
            <x14:sparkline>
              <xm:f>CB_Lcr!$TUC121:$TUC121</xm:f>
              <xm:sqref>TUC121</xm:sqref>
            </x14:sparkline>
            <x14:sparkline>
              <xm:f>CB_Lcr!$TUD121:$TUD121</xm:f>
              <xm:sqref>TUD121</xm:sqref>
            </x14:sparkline>
            <x14:sparkline>
              <xm:f>CB_Lcr!$TUE121:$TUE121</xm:f>
              <xm:sqref>TUE121</xm:sqref>
            </x14:sparkline>
            <x14:sparkline>
              <xm:f>CB_Lcr!$TUF121:$TUF121</xm:f>
              <xm:sqref>TUF121</xm:sqref>
            </x14:sparkline>
            <x14:sparkline>
              <xm:f>CB_Lcr!$TUG121:$TUG121</xm:f>
              <xm:sqref>TUG121</xm:sqref>
            </x14:sparkline>
            <x14:sparkline>
              <xm:f>CB_Lcr!$TUH121:$TUH121</xm:f>
              <xm:sqref>TUH121</xm:sqref>
            </x14:sparkline>
            <x14:sparkline>
              <xm:f>CB_Lcr!$TUI121:$TUI121</xm:f>
              <xm:sqref>TUI121</xm:sqref>
            </x14:sparkline>
            <x14:sparkline>
              <xm:f>CB_Lcr!$TUJ121:$TUJ121</xm:f>
              <xm:sqref>TUJ121</xm:sqref>
            </x14:sparkline>
            <x14:sparkline>
              <xm:f>CB_Lcr!$TUK121:$TUK121</xm:f>
              <xm:sqref>TUK121</xm:sqref>
            </x14:sparkline>
            <x14:sparkline>
              <xm:f>CB_Lcr!$TUL121:$TUL121</xm:f>
              <xm:sqref>TUL121</xm:sqref>
            </x14:sparkline>
            <x14:sparkline>
              <xm:f>CB_Lcr!$TUM121:$TUM121</xm:f>
              <xm:sqref>TUM121</xm:sqref>
            </x14:sparkline>
            <x14:sparkline>
              <xm:f>CB_Lcr!$TUN121:$TUN121</xm:f>
              <xm:sqref>TUN121</xm:sqref>
            </x14:sparkline>
            <x14:sparkline>
              <xm:f>CB_Lcr!$TUO121:$TUO121</xm:f>
              <xm:sqref>TUO121</xm:sqref>
            </x14:sparkline>
            <x14:sparkline>
              <xm:f>CB_Lcr!$TUP121:$TUP121</xm:f>
              <xm:sqref>TUP121</xm:sqref>
            </x14:sparkline>
            <x14:sparkline>
              <xm:f>CB_Lcr!$TUQ121:$TUQ121</xm:f>
              <xm:sqref>TUQ121</xm:sqref>
            </x14:sparkline>
            <x14:sparkline>
              <xm:f>CB_Lcr!$TUR121:$TUR121</xm:f>
              <xm:sqref>TUR121</xm:sqref>
            </x14:sparkline>
            <x14:sparkline>
              <xm:f>CB_Lcr!$TUS121:$TUS121</xm:f>
              <xm:sqref>TUS121</xm:sqref>
            </x14:sparkline>
            <x14:sparkline>
              <xm:f>CB_Lcr!$TUT121:$TUT121</xm:f>
              <xm:sqref>TUT121</xm:sqref>
            </x14:sparkline>
            <x14:sparkline>
              <xm:f>CB_Lcr!$TUU121:$TUU121</xm:f>
              <xm:sqref>TUU121</xm:sqref>
            </x14:sparkline>
            <x14:sparkline>
              <xm:f>CB_Lcr!$TUV121:$TUV121</xm:f>
              <xm:sqref>TUV121</xm:sqref>
            </x14:sparkline>
            <x14:sparkline>
              <xm:f>CB_Lcr!$TUW121:$TUW121</xm:f>
              <xm:sqref>TUW121</xm:sqref>
            </x14:sparkline>
            <x14:sparkline>
              <xm:f>CB_Lcr!$TUX121:$TUX121</xm:f>
              <xm:sqref>TUX121</xm:sqref>
            </x14:sparkline>
            <x14:sparkline>
              <xm:f>CB_Lcr!$TUY121:$TUY121</xm:f>
              <xm:sqref>TUY121</xm:sqref>
            </x14:sparkline>
            <x14:sparkline>
              <xm:f>CB_Lcr!$TUZ121:$TUZ121</xm:f>
              <xm:sqref>TUZ121</xm:sqref>
            </x14:sparkline>
            <x14:sparkline>
              <xm:f>CB_Lcr!$TVA121:$TVA121</xm:f>
              <xm:sqref>TVA121</xm:sqref>
            </x14:sparkline>
            <x14:sparkline>
              <xm:f>CB_Lcr!$TVB121:$TVB121</xm:f>
              <xm:sqref>TVB121</xm:sqref>
            </x14:sparkline>
            <x14:sparkline>
              <xm:f>CB_Lcr!$TVC121:$TVC121</xm:f>
              <xm:sqref>TVC121</xm:sqref>
            </x14:sparkline>
            <x14:sparkline>
              <xm:f>CB_Lcr!$TVD121:$TVD121</xm:f>
              <xm:sqref>TVD121</xm:sqref>
            </x14:sparkline>
            <x14:sparkline>
              <xm:f>CB_Lcr!$TVE121:$TVE121</xm:f>
              <xm:sqref>TVE121</xm:sqref>
            </x14:sparkline>
            <x14:sparkline>
              <xm:f>CB_Lcr!$TVF121:$TVF121</xm:f>
              <xm:sqref>TVF121</xm:sqref>
            </x14:sparkline>
            <x14:sparkline>
              <xm:f>CB_Lcr!$TVG121:$TVG121</xm:f>
              <xm:sqref>TVG121</xm:sqref>
            </x14:sparkline>
            <x14:sparkline>
              <xm:f>CB_Lcr!$TVH121:$TVH121</xm:f>
              <xm:sqref>TVH121</xm:sqref>
            </x14:sparkline>
            <x14:sparkline>
              <xm:f>CB_Lcr!$TVI121:$TVI121</xm:f>
              <xm:sqref>TVI121</xm:sqref>
            </x14:sparkline>
            <x14:sparkline>
              <xm:f>CB_Lcr!$TVJ121:$TVJ121</xm:f>
              <xm:sqref>TVJ121</xm:sqref>
            </x14:sparkline>
            <x14:sparkline>
              <xm:f>CB_Lcr!$TVK121:$TVK121</xm:f>
              <xm:sqref>TVK121</xm:sqref>
            </x14:sparkline>
            <x14:sparkline>
              <xm:f>CB_Lcr!$TVL121:$TVL121</xm:f>
              <xm:sqref>TVL121</xm:sqref>
            </x14:sparkline>
            <x14:sparkline>
              <xm:f>CB_Lcr!$TVM121:$TVM121</xm:f>
              <xm:sqref>TVM121</xm:sqref>
            </x14:sparkline>
            <x14:sparkline>
              <xm:f>CB_Lcr!$TVN121:$TVN121</xm:f>
              <xm:sqref>TVN121</xm:sqref>
            </x14:sparkline>
            <x14:sparkline>
              <xm:f>CB_Lcr!$TVO121:$TVO121</xm:f>
              <xm:sqref>TVO121</xm:sqref>
            </x14:sparkline>
            <x14:sparkline>
              <xm:f>CB_Lcr!$TVP121:$TVP121</xm:f>
              <xm:sqref>TVP121</xm:sqref>
            </x14:sparkline>
            <x14:sparkline>
              <xm:f>CB_Lcr!$TVQ121:$TVQ121</xm:f>
              <xm:sqref>TVQ121</xm:sqref>
            </x14:sparkline>
            <x14:sparkline>
              <xm:f>CB_Lcr!$TVR121:$TVR121</xm:f>
              <xm:sqref>TVR121</xm:sqref>
            </x14:sparkline>
            <x14:sparkline>
              <xm:f>CB_Lcr!$TVS121:$TVS121</xm:f>
              <xm:sqref>TVS121</xm:sqref>
            </x14:sparkline>
            <x14:sparkline>
              <xm:f>CB_Lcr!$TVT121:$TVT121</xm:f>
              <xm:sqref>TVT121</xm:sqref>
            </x14:sparkline>
            <x14:sparkline>
              <xm:f>CB_Lcr!$TVU121:$TVU121</xm:f>
              <xm:sqref>TVU121</xm:sqref>
            </x14:sparkline>
            <x14:sparkline>
              <xm:f>CB_Lcr!$TVV121:$TVV121</xm:f>
              <xm:sqref>TVV121</xm:sqref>
            </x14:sparkline>
            <x14:sparkline>
              <xm:f>CB_Lcr!$TVW121:$TVW121</xm:f>
              <xm:sqref>TVW121</xm:sqref>
            </x14:sparkline>
            <x14:sparkline>
              <xm:f>CB_Lcr!$TVX121:$TVX121</xm:f>
              <xm:sqref>TVX121</xm:sqref>
            </x14:sparkline>
            <x14:sparkline>
              <xm:f>CB_Lcr!$TVY121:$TVY121</xm:f>
              <xm:sqref>TVY121</xm:sqref>
            </x14:sparkline>
            <x14:sparkline>
              <xm:f>CB_Lcr!$TVZ121:$TVZ121</xm:f>
              <xm:sqref>TVZ121</xm:sqref>
            </x14:sparkline>
            <x14:sparkline>
              <xm:f>CB_Lcr!$TWA121:$TWA121</xm:f>
              <xm:sqref>TWA121</xm:sqref>
            </x14:sparkline>
            <x14:sparkline>
              <xm:f>CB_Lcr!$TWB121:$TWB121</xm:f>
              <xm:sqref>TWB121</xm:sqref>
            </x14:sparkline>
            <x14:sparkline>
              <xm:f>CB_Lcr!$TWC121:$TWC121</xm:f>
              <xm:sqref>TWC121</xm:sqref>
            </x14:sparkline>
            <x14:sparkline>
              <xm:f>CB_Lcr!$TWD121:$TWD121</xm:f>
              <xm:sqref>TWD121</xm:sqref>
            </x14:sparkline>
            <x14:sparkline>
              <xm:f>CB_Lcr!$TWE121:$TWE121</xm:f>
              <xm:sqref>TWE121</xm:sqref>
            </x14:sparkline>
            <x14:sparkline>
              <xm:f>CB_Lcr!$TWF121:$TWF121</xm:f>
              <xm:sqref>TWF121</xm:sqref>
            </x14:sparkline>
            <x14:sparkline>
              <xm:f>CB_Lcr!$TWG121:$TWG121</xm:f>
              <xm:sqref>TWG121</xm:sqref>
            </x14:sparkline>
            <x14:sparkline>
              <xm:f>CB_Lcr!$TWH121:$TWH121</xm:f>
              <xm:sqref>TWH121</xm:sqref>
            </x14:sparkline>
            <x14:sparkline>
              <xm:f>CB_Lcr!$TWI121:$TWI121</xm:f>
              <xm:sqref>TWI121</xm:sqref>
            </x14:sparkline>
            <x14:sparkline>
              <xm:f>CB_Lcr!$TWJ121:$TWJ121</xm:f>
              <xm:sqref>TWJ121</xm:sqref>
            </x14:sparkline>
            <x14:sparkline>
              <xm:f>CB_Lcr!$TWK121:$TWK121</xm:f>
              <xm:sqref>TWK121</xm:sqref>
            </x14:sparkline>
            <x14:sparkline>
              <xm:f>CB_Lcr!$TWL121:$TWL121</xm:f>
              <xm:sqref>TWL121</xm:sqref>
            </x14:sparkline>
            <x14:sparkline>
              <xm:f>CB_Lcr!$TWM121:$TWM121</xm:f>
              <xm:sqref>TWM121</xm:sqref>
            </x14:sparkline>
            <x14:sparkline>
              <xm:f>CB_Lcr!$TWN121:$TWN121</xm:f>
              <xm:sqref>TWN121</xm:sqref>
            </x14:sparkline>
            <x14:sparkline>
              <xm:f>CB_Lcr!$TWO121:$TWO121</xm:f>
              <xm:sqref>TWO121</xm:sqref>
            </x14:sparkline>
            <x14:sparkline>
              <xm:f>CB_Lcr!$TWP121:$TWP121</xm:f>
              <xm:sqref>TWP121</xm:sqref>
            </x14:sparkline>
            <x14:sparkline>
              <xm:f>CB_Lcr!$TWQ121:$TWQ121</xm:f>
              <xm:sqref>TWQ121</xm:sqref>
            </x14:sparkline>
            <x14:sparkline>
              <xm:f>CB_Lcr!$TWR121:$TWR121</xm:f>
              <xm:sqref>TWR121</xm:sqref>
            </x14:sparkline>
            <x14:sparkline>
              <xm:f>CB_Lcr!$TWS121:$TWS121</xm:f>
              <xm:sqref>TWS121</xm:sqref>
            </x14:sparkline>
            <x14:sparkline>
              <xm:f>CB_Lcr!$TWT121:$TWT121</xm:f>
              <xm:sqref>TWT121</xm:sqref>
            </x14:sparkline>
            <x14:sparkline>
              <xm:f>CB_Lcr!$TWU121:$TWU121</xm:f>
              <xm:sqref>TWU121</xm:sqref>
            </x14:sparkline>
            <x14:sparkline>
              <xm:f>CB_Lcr!$TWV121:$TWV121</xm:f>
              <xm:sqref>TWV121</xm:sqref>
            </x14:sparkline>
            <x14:sparkline>
              <xm:f>CB_Lcr!$TWW121:$TWW121</xm:f>
              <xm:sqref>TWW121</xm:sqref>
            </x14:sparkline>
            <x14:sparkline>
              <xm:f>CB_Lcr!$TWX121:$TWX121</xm:f>
              <xm:sqref>TWX121</xm:sqref>
            </x14:sparkline>
            <x14:sparkline>
              <xm:f>CB_Lcr!$TWY121:$TWY121</xm:f>
              <xm:sqref>TWY121</xm:sqref>
            </x14:sparkline>
            <x14:sparkline>
              <xm:f>CB_Lcr!$TWZ121:$TWZ121</xm:f>
              <xm:sqref>TWZ121</xm:sqref>
            </x14:sparkline>
            <x14:sparkline>
              <xm:f>CB_Lcr!$TXA121:$TXA121</xm:f>
              <xm:sqref>TXA121</xm:sqref>
            </x14:sparkline>
            <x14:sparkline>
              <xm:f>CB_Lcr!$TXB121:$TXB121</xm:f>
              <xm:sqref>TXB121</xm:sqref>
            </x14:sparkline>
            <x14:sparkline>
              <xm:f>CB_Lcr!$TXC121:$TXC121</xm:f>
              <xm:sqref>TXC121</xm:sqref>
            </x14:sparkline>
            <x14:sparkline>
              <xm:f>CB_Lcr!$TXD121:$TXD121</xm:f>
              <xm:sqref>TXD121</xm:sqref>
            </x14:sparkline>
            <x14:sparkline>
              <xm:f>CB_Lcr!$TXE121:$TXE121</xm:f>
              <xm:sqref>TXE121</xm:sqref>
            </x14:sparkline>
            <x14:sparkline>
              <xm:f>CB_Lcr!$TXF121:$TXF121</xm:f>
              <xm:sqref>TXF121</xm:sqref>
            </x14:sparkline>
            <x14:sparkline>
              <xm:f>CB_Lcr!$TXG121:$TXG121</xm:f>
              <xm:sqref>TXG121</xm:sqref>
            </x14:sparkline>
            <x14:sparkline>
              <xm:f>CB_Lcr!$TXH121:$TXH121</xm:f>
              <xm:sqref>TXH121</xm:sqref>
            </x14:sparkline>
            <x14:sparkline>
              <xm:f>CB_Lcr!$TXI121:$TXI121</xm:f>
              <xm:sqref>TXI121</xm:sqref>
            </x14:sparkline>
            <x14:sparkline>
              <xm:f>CB_Lcr!$TXJ121:$TXJ121</xm:f>
              <xm:sqref>TXJ121</xm:sqref>
            </x14:sparkline>
            <x14:sparkline>
              <xm:f>CB_Lcr!$TXK121:$TXK121</xm:f>
              <xm:sqref>TXK121</xm:sqref>
            </x14:sparkline>
            <x14:sparkline>
              <xm:f>CB_Lcr!$TXL121:$TXL121</xm:f>
              <xm:sqref>TXL121</xm:sqref>
            </x14:sparkline>
            <x14:sparkline>
              <xm:f>CB_Lcr!$TXM121:$TXM121</xm:f>
              <xm:sqref>TXM121</xm:sqref>
            </x14:sparkline>
            <x14:sparkline>
              <xm:f>CB_Lcr!$TXN121:$TXN121</xm:f>
              <xm:sqref>TXN121</xm:sqref>
            </x14:sparkline>
            <x14:sparkline>
              <xm:f>CB_Lcr!$TXO121:$TXO121</xm:f>
              <xm:sqref>TXO121</xm:sqref>
            </x14:sparkline>
            <x14:sparkline>
              <xm:f>CB_Lcr!$TXP121:$TXP121</xm:f>
              <xm:sqref>TXP121</xm:sqref>
            </x14:sparkline>
            <x14:sparkline>
              <xm:f>CB_Lcr!$TXQ121:$TXQ121</xm:f>
              <xm:sqref>TXQ121</xm:sqref>
            </x14:sparkline>
            <x14:sparkline>
              <xm:f>CB_Lcr!$TXR121:$TXR121</xm:f>
              <xm:sqref>TXR121</xm:sqref>
            </x14:sparkline>
            <x14:sparkline>
              <xm:f>CB_Lcr!$TXS121:$TXS121</xm:f>
              <xm:sqref>TXS121</xm:sqref>
            </x14:sparkline>
            <x14:sparkline>
              <xm:f>CB_Lcr!$TXT121:$TXT121</xm:f>
              <xm:sqref>TXT121</xm:sqref>
            </x14:sparkline>
            <x14:sparkline>
              <xm:f>CB_Lcr!$TXU121:$TXU121</xm:f>
              <xm:sqref>TXU121</xm:sqref>
            </x14:sparkline>
            <x14:sparkline>
              <xm:f>CB_Lcr!$TXV121:$TXV121</xm:f>
              <xm:sqref>TXV121</xm:sqref>
            </x14:sparkline>
            <x14:sparkline>
              <xm:f>CB_Lcr!$TXW121:$TXW121</xm:f>
              <xm:sqref>TXW121</xm:sqref>
            </x14:sparkline>
            <x14:sparkline>
              <xm:f>CB_Lcr!$TXX121:$TXX121</xm:f>
              <xm:sqref>TXX121</xm:sqref>
            </x14:sparkline>
            <x14:sparkline>
              <xm:f>CB_Lcr!$TXY121:$TXY121</xm:f>
              <xm:sqref>TXY121</xm:sqref>
            </x14:sparkline>
            <x14:sparkline>
              <xm:f>CB_Lcr!$TXZ121:$TXZ121</xm:f>
              <xm:sqref>TXZ121</xm:sqref>
            </x14:sparkline>
            <x14:sparkline>
              <xm:f>CB_Lcr!$TYA121:$TYA121</xm:f>
              <xm:sqref>TYA121</xm:sqref>
            </x14:sparkline>
            <x14:sparkline>
              <xm:f>CB_Lcr!$TYB121:$TYB121</xm:f>
              <xm:sqref>TYB121</xm:sqref>
            </x14:sparkline>
            <x14:sparkline>
              <xm:f>CB_Lcr!$TYC121:$TYC121</xm:f>
              <xm:sqref>TYC121</xm:sqref>
            </x14:sparkline>
            <x14:sparkline>
              <xm:f>CB_Lcr!$TYD121:$TYD121</xm:f>
              <xm:sqref>TYD121</xm:sqref>
            </x14:sparkline>
            <x14:sparkline>
              <xm:f>CB_Lcr!$TYE121:$TYE121</xm:f>
              <xm:sqref>TYE121</xm:sqref>
            </x14:sparkline>
            <x14:sparkline>
              <xm:f>CB_Lcr!$TYF121:$TYF121</xm:f>
              <xm:sqref>TYF121</xm:sqref>
            </x14:sparkline>
            <x14:sparkline>
              <xm:f>CB_Lcr!$TYG121:$TYG121</xm:f>
              <xm:sqref>TYG121</xm:sqref>
            </x14:sparkline>
            <x14:sparkline>
              <xm:f>CB_Lcr!$TYH121:$TYH121</xm:f>
              <xm:sqref>TYH121</xm:sqref>
            </x14:sparkline>
            <x14:sparkline>
              <xm:f>CB_Lcr!$TYI121:$TYI121</xm:f>
              <xm:sqref>TYI121</xm:sqref>
            </x14:sparkline>
            <x14:sparkline>
              <xm:f>CB_Lcr!$TYJ121:$TYJ121</xm:f>
              <xm:sqref>TYJ121</xm:sqref>
            </x14:sparkline>
            <x14:sparkline>
              <xm:f>CB_Lcr!$TYK121:$TYK121</xm:f>
              <xm:sqref>TYK121</xm:sqref>
            </x14:sparkline>
            <x14:sparkline>
              <xm:f>CB_Lcr!$TYL121:$TYL121</xm:f>
              <xm:sqref>TYL121</xm:sqref>
            </x14:sparkline>
            <x14:sparkline>
              <xm:f>CB_Lcr!$TYM121:$TYM121</xm:f>
              <xm:sqref>TYM121</xm:sqref>
            </x14:sparkline>
            <x14:sparkline>
              <xm:f>CB_Lcr!$TYN121:$TYN121</xm:f>
              <xm:sqref>TYN121</xm:sqref>
            </x14:sparkline>
            <x14:sparkline>
              <xm:f>CB_Lcr!$TYO121:$TYO121</xm:f>
              <xm:sqref>TYO121</xm:sqref>
            </x14:sparkline>
            <x14:sparkline>
              <xm:f>CB_Lcr!$TYP121:$TYP121</xm:f>
              <xm:sqref>TYP121</xm:sqref>
            </x14:sparkline>
            <x14:sparkline>
              <xm:f>CB_Lcr!$TYQ121:$TYQ121</xm:f>
              <xm:sqref>TYQ121</xm:sqref>
            </x14:sparkline>
            <x14:sparkline>
              <xm:f>CB_Lcr!$TYR121:$TYR121</xm:f>
              <xm:sqref>TYR121</xm:sqref>
            </x14:sparkline>
            <x14:sparkline>
              <xm:f>CB_Lcr!$TYS121:$TYS121</xm:f>
              <xm:sqref>TYS121</xm:sqref>
            </x14:sparkline>
            <x14:sparkline>
              <xm:f>CB_Lcr!$TYT121:$TYT121</xm:f>
              <xm:sqref>TYT121</xm:sqref>
            </x14:sparkline>
            <x14:sparkline>
              <xm:f>CB_Lcr!$TYU121:$TYU121</xm:f>
              <xm:sqref>TYU121</xm:sqref>
            </x14:sparkline>
            <x14:sparkline>
              <xm:f>CB_Lcr!$TYV121:$TYV121</xm:f>
              <xm:sqref>TYV121</xm:sqref>
            </x14:sparkline>
            <x14:sparkline>
              <xm:f>CB_Lcr!$TYW121:$TYW121</xm:f>
              <xm:sqref>TYW121</xm:sqref>
            </x14:sparkline>
            <x14:sparkline>
              <xm:f>CB_Lcr!$TYX121:$TYX121</xm:f>
              <xm:sqref>TYX121</xm:sqref>
            </x14:sparkline>
            <x14:sparkline>
              <xm:f>CB_Lcr!$TYY121:$TYY121</xm:f>
              <xm:sqref>TYY121</xm:sqref>
            </x14:sparkline>
            <x14:sparkline>
              <xm:f>CB_Lcr!$TYZ121:$TYZ121</xm:f>
              <xm:sqref>TYZ121</xm:sqref>
            </x14:sparkline>
            <x14:sparkline>
              <xm:f>CB_Lcr!$TZA121:$TZA121</xm:f>
              <xm:sqref>TZA121</xm:sqref>
            </x14:sparkline>
            <x14:sparkline>
              <xm:f>CB_Lcr!$TZB121:$TZB121</xm:f>
              <xm:sqref>TZB121</xm:sqref>
            </x14:sparkline>
            <x14:sparkline>
              <xm:f>CB_Lcr!$TZC121:$TZC121</xm:f>
              <xm:sqref>TZC121</xm:sqref>
            </x14:sparkline>
            <x14:sparkline>
              <xm:f>CB_Lcr!$TZD121:$TZD121</xm:f>
              <xm:sqref>TZD121</xm:sqref>
            </x14:sparkline>
            <x14:sparkline>
              <xm:f>CB_Lcr!$TZE121:$TZE121</xm:f>
              <xm:sqref>TZE121</xm:sqref>
            </x14:sparkline>
            <x14:sparkline>
              <xm:f>CB_Lcr!$TZF121:$TZF121</xm:f>
              <xm:sqref>TZF121</xm:sqref>
            </x14:sparkline>
            <x14:sparkline>
              <xm:f>CB_Lcr!$TZG121:$TZG121</xm:f>
              <xm:sqref>TZG121</xm:sqref>
            </x14:sparkline>
            <x14:sparkline>
              <xm:f>CB_Lcr!$TZH121:$TZH121</xm:f>
              <xm:sqref>TZH121</xm:sqref>
            </x14:sparkline>
            <x14:sparkline>
              <xm:f>CB_Lcr!$TZI121:$TZI121</xm:f>
              <xm:sqref>TZI121</xm:sqref>
            </x14:sparkline>
            <x14:sparkline>
              <xm:f>CB_Lcr!$TZJ121:$TZJ121</xm:f>
              <xm:sqref>TZJ121</xm:sqref>
            </x14:sparkline>
            <x14:sparkline>
              <xm:f>CB_Lcr!$TZK121:$TZK121</xm:f>
              <xm:sqref>TZK121</xm:sqref>
            </x14:sparkline>
            <x14:sparkline>
              <xm:f>CB_Lcr!$TZL121:$TZL121</xm:f>
              <xm:sqref>TZL121</xm:sqref>
            </x14:sparkline>
            <x14:sparkline>
              <xm:f>CB_Lcr!$TZM121:$TZM121</xm:f>
              <xm:sqref>TZM121</xm:sqref>
            </x14:sparkline>
            <x14:sparkline>
              <xm:f>CB_Lcr!$TZN121:$TZN121</xm:f>
              <xm:sqref>TZN121</xm:sqref>
            </x14:sparkline>
            <x14:sparkline>
              <xm:f>CB_Lcr!$TZO121:$TZO121</xm:f>
              <xm:sqref>TZO121</xm:sqref>
            </x14:sparkline>
            <x14:sparkline>
              <xm:f>CB_Lcr!$TZP121:$TZP121</xm:f>
              <xm:sqref>TZP121</xm:sqref>
            </x14:sparkline>
            <x14:sparkline>
              <xm:f>CB_Lcr!$TZQ121:$TZQ121</xm:f>
              <xm:sqref>TZQ121</xm:sqref>
            </x14:sparkline>
            <x14:sparkline>
              <xm:f>CB_Lcr!$TZR121:$TZR121</xm:f>
              <xm:sqref>TZR121</xm:sqref>
            </x14:sparkline>
            <x14:sparkline>
              <xm:f>CB_Lcr!$TZS121:$TZS121</xm:f>
              <xm:sqref>TZS121</xm:sqref>
            </x14:sparkline>
            <x14:sparkline>
              <xm:f>CB_Lcr!$TZT121:$TZT121</xm:f>
              <xm:sqref>TZT121</xm:sqref>
            </x14:sparkline>
            <x14:sparkline>
              <xm:f>CB_Lcr!$TZU121:$TZU121</xm:f>
              <xm:sqref>TZU121</xm:sqref>
            </x14:sparkline>
            <x14:sparkline>
              <xm:f>CB_Lcr!$TZV121:$TZV121</xm:f>
              <xm:sqref>TZV121</xm:sqref>
            </x14:sparkline>
            <x14:sparkline>
              <xm:f>CB_Lcr!$TZW121:$TZW121</xm:f>
              <xm:sqref>TZW121</xm:sqref>
            </x14:sparkline>
            <x14:sparkline>
              <xm:f>CB_Lcr!$TZX121:$TZX121</xm:f>
              <xm:sqref>TZX121</xm:sqref>
            </x14:sparkline>
            <x14:sparkline>
              <xm:f>CB_Lcr!$TZY121:$TZY121</xm:f>
              <xm:sqref>TZY121</xm:sqref>
            </x14:sparkline>
            <x14:sparkline>
              <xm:f>CB_Lcr!$TZZ121:$TZZ121</xm:f>
              <xm:sqref>TZZ121</xm:sqref>
            </x14:sparkline>
            <x14:sparkline>
              <xm:f>CB_Lcr!$UAA121:$UAA121</xm:f>
              <xm:sqref>UAA121</xm:sqref>
            </x14:sparkline>
            <x14:sparkline>
              <xm:f>CB_Lcr!$UAB121:$UAB121</xm:f>
              <xm:sqref>UAB121</xm:sqref>
            </x14:sparkline>
            <x14:sparkline>
              <xm:f>CB_Lcr!$UAC121:$UAC121</xm:f>
              <xm:sqref>UAC121</xm:sqref>
            </x14:sparkline>
            <x14:sparkline>
              <xm:f>CB_Lcr!$UAD121:$UAD121</xm:f>
              <xm:sqref>UAD121</xm:sqref>
            </x14:sparkline>
            <x14:sparkline>
              <xm:f>CB_Lcr!$UAE121:$UAE121</xm:f>
              <xm:sqref>UAE121</xm:sqref>
            </x14:sparkline>
            <x14:sparkline>
              <xm:f>CB_Lcr!$UAF121:$UAF121</xm:f>
              <xm:sqref>UAF121</xm:sqref>
            </x14:sparkline>
            <x14:sparkline>
              <xm:f>CB_Lcr!$UAG121:$UAG121</xm:f>
              <xm:sqref>UAG121</xm:sqref>
            </x14:sparkline>
            <x14:sparkline>
              <xm:f>CB_Lcr!$UAH121:$UAH121</xm:f>
              <xm:sqref>UAH121</xm:sqref>
            </x14:sparkline>
            <x14:sparkline>
              <xm:f>CB_Lcr!$UAI121:$UAI121</xm:f>
              <xm:sqref>UAI121</xm:sqref>
            </x14:sparkline>
            <x14:sparkline>
              <xm:f>CB_Lcr!$UAJ121:$UAJ121</xm:f>
              <xm:sqref>UAJ121</xm:sqref>
            </x14:sparkline>
            <x14:sparkline>
              <xm:f>CB_Lcr!$UAK121:$UAK121</xm:f>
              <xm:sqref>UAK121</xm:sqref>
            </x14:sparkline>
            <x14:sparkline>
              <xm:f>CB_Lcr!$UAL121:$UAL121</xm:f>
              <xm:sqref>UAL121</xm:sqref>
            </x14:sparkline>
            <x14:sparkline>
              <xm:f>CB_Lcr!$UAM121:$UAM121</xm:f>
              <xm:sqref>UAM121</xm:sqref>
            </x14:sparkline>
            <x14:sparkline>
              <xm:f>CB_Lcr!$UAN121:$UAN121</xm:f>
              <xm:sqref>UAN121</xm:sqref>
            </x14:sparkline>
            <x14:sparkline>
              <xm:f>CB_Lcr!$UAO121:$UAO121</xm:f>
              <xm:sqref>UAO121</xm:sqref>
            </x14:sparkline>
            <x14:sparkline>
              <xm:f>CB_Lcr!$UAP121:$UAP121</xm:f>
              <xm:sqref>UAP121</xm:sqref>
            </x14:sparkline>
            <x14:sparkline>
              <xm:f>CB_Lcr!$UAQ121:$UAQ121</xm:f>
              <xm:sqref>UAQ121</xm:sqref>
            </x14:sparkline>
            <x14:sparkline>
              <xm:f>CB_Lcr!$UAR121:$UAR121</xm:f>
              <xm:sqref>UAR121</xm:sqref>
            </x14:sparkline>
            <x14:sparkline>
              <xm:f>CB_Lcr!$UAS121:$UAS121</xm:f>
              <xm:sqref>UAS121</xm:sqref>
            </x14:sparkline>
            <x14:sparkline>
              <xm:f>CB_Lcr!$UAT121:$UAT121</xm:f>
              <xm:sqref>UAT121</xm:sqref>
            </x14:sparkline>
            <x14:sparkline>
              <xm:f>CB_Lcr!$UAU121:$UAU121</xm:f>
              <xm:sqref>UAU121</xm:sqref>
            </x14:sparkline>
            <x14:sparkline>
              <xm:f>CB_Lcr!$UAV121:$UAV121</xm:f>
              <xm:sqref>UAV121</xm:sqref>
            </x14:sparkline>
            <x14:sparkline>
              <xm:f>CB_Lcr!$UAW121:$UAW121</xm:f>
              <xm:sqref>UAW121</xm:sqref>
            </x14:sparkline>
            <x14:sparkline>
              <xm:f>CB_Lcr!$UAX121:$UAX121</xm:f>
              <xm:sqref>UAX121</xm:sqref>
            </x14:sparkline>
            <x14:sparkline>
              <xm:f>CB_Lcr!$UAY121:$UAY121</xm:f>
              <xm:sqref>UAY121</xm:sqref>
            </x14:sparkline>
            <x14:sparkline>
              <xm:f>CB_Lcr!$UAZ121:$UAZ121</xm:f>
              <xm:sqref>UAZ121</xm:sqref>
            </x14:sparkline>
            <x14:sparkline>
              <xm:f>CB_Lcr!$UBA121:$UBA121</xm:f>
              <xm:sqref>UBA121</xm:sqref>
            </x14:sparkline>
            <x14:sparkline>
              <xm:f>CB_Lcr!$UBB121:$UBB121</xm:f>
              <xm:sqref>UBB121</xm:sqref>
            </x14:sparkline>
            <x14:sparkline>
              <xm:f>CB_Lcr!$UBC121:$UBC121</xm:f>
              <xm:sqref>UBC121</xm:sqref>
            </x14:sparkline>
            <x14:sparkline>
              <xm:f>CB_Lcr!$UBD121:$UBD121</xm:f>
              <xm:sqref>UBD121</xm:sqref>
            </x14:sparkline>
            <x14:sparkline>
              <xm:f>CB_Lcr!$UBE121:$UBE121</xm:f>
              <xm:sqref>UBE121</xm:sqref>
            </x14:sparkline>
            <x14:sparkline>
              <xm:f>CB_Lcr!$UBF121:$UBF121</xm:f>
              <xm:sqref>UBF121</xm:sqref>
            </x14:sparkline>
            <x14:sparkline>
              <xm:f>CB_Lcr!$UBG121:$UBG121</xm:f>
              <xm:sqref>UBG121</xm:sqref>
            </x14:sparkline>
            <x14:sparkline>
              <xm:f>CB_Lcr!$UBH121:$UBH121</xm:f>
              <xm:sqref>UBH121</xm:sqref>
            </x14:sparkline>
            <x14:sparkline>
              <xm:f>CB_Lcr!$UBI121:$UBI121</xm:f>
              <xm:sqref>UBI121</xm:sqref>
            </x14:sparkline>
            <x14:sparkline>
              <xm:f>CB_Lcr!$UBJ121:$UBJ121</xm:f>
              <xm:sqref>UBJ121</xm:sqref>
            </x14:sparkline>
            <x14:sparkline>
              <xm:f>CB_Lcr!$UBK121:$UBK121</xm:f>
              <xm:sqref>UBK121</xm:sqref>
            </x14:sparkline>
            <x14:sparkline>
              <xm:f>CB_Lcr!$UBL121:$UBL121</xm:f>
              <xm:sqref>UBL121</xm:sqref>
            </x14:sparkline>
            <x14:sparkline>
              <xm:f>CB_Lcr!$UBM121:$UBM121</xm:f>
              <xm:sqref>UBM121</xm:sqref>
            </x14:sparkline>
            <x14:sparkline>
              <xm:f>CB_Lcr!$UBN121:$UBN121</xm:f>
              <xm:sqref>UBN121</xm:sqref>
            </x14:sparkline>
            <x14:sparkline>
              <xm:f>CB_Lcr!$UBO121:$UBO121</xm:f>
              <xm:sqref>UBO121</xm:sqref>
            </x14:sparkline>
            <x14:sparkline>
              <xm:f>CB_Lcr!$UBP121:$UBP121</xm:f>
              <xm:sqref>UBP121</xm:sqref>
            </x14:sparkline>
            <x14:sparkline>
              <xm:f>CB_Lcr!$UBQ121:$UBQ121</xm:f>
              <xm:sqref>UBQ121</xm:sqref>
            </x14:sparkline>
            <x14:sparkline>
              <xm:f>CB_Lcr!$UBR121:$UBR121</xm:f>
              <xm:sqref>UBR121</xm:sqref>
            </x14:sparkline>
            <x14:sparkline>
              <xm:f>CB_Lcr!$UBS121:$UBS121</xm:f>
              <xm:sqref>UBS121</xm:sqref>
            </x14:sparkline>
            <x14:sparkline>
              <xm:f>CB_Lcr!$UBT121:$UBT121</xm:f>
              <xm:sqref>UBT121</xm:sqref>
            </x14:sparkline>
            <x14:sparkline>
              <xm:f>CB_Lcr!$UBU121:$UBU121</xm:f>
              <xm:sqref>UBU121</xm:sqref>
            </x14:sparkline>
            <x14:sparkline>
              <xm:f>CB_Lcr!$UBV121:$UBV121</xm:f>
              <xm:sqref>UBV121</xm:sqref>
            </x14:sparkline>
            <x14:sparkline>
              <xm:f>CB_Lcr!$UBW121:$UBW121</xm:f>
              <xm:sqref>UBW121</xm:sqref>
            </x14:sparkline>
            <x14:sparkline>
              <xm:f>CB_Lcr!$UBX121:$UBX121</xm:f>
              <xm:sqref>UBX121</xm:sqref>
            </x14:sparkline>
            <x14:sparkline>
              <xm:f>CB_Lcr!$UBY121:$UBY121</xm:f>
              <xm:sqref>UBY121</xm:sqref>
            </x14:sparkline>
            <x14:sparkline>
              <xm:f>CB_Lcr!$UBZ121:$UBZ121</xm:f>
              <xm:sqref>UBZ121</xm:sqref>
            </x14:sparkline>
            <x14:sparkline>
              <xm:f>CB_Lcr!$UCA121:$UCA121</xm:f>
              <xm:sqref>UCA121</xm:sqref>
            </x14:sparkline>
            <x14:sparkline>
              <xm:f>CB_Lcr!$UCB121:$UCB121</xm:f>
              <xm:sqref>UCB121</xm:sqref>
            </x14:sparkline>
            <x14:sparkline>
              <xm:f>CB_Lcr!$UCC121:$UCC121</xm:f>
              <xm:sqref>UCC121</xm:sqref>
            </x14:sparkline>
            <x14:sparkline>
              <xm:f>CB_Lcr!$UCD121:$UCD121</xm:f>
              <xm:sqref>UCD121</xm:sqref>
            </x14:sparkline>
            <x14:sparkline>
              <xm:f>CB_Lcr!$UCE121:$UCE121</xm:f>
              <xm:sqref>UCE121</xm:sqref>
            </x14:sparkline>
            <x14:sparkline>
              <xm:f>CB_Lcr!$UCF121:$UCF121</xm:f>
              <xm:sqref>UCF121</xm:sqref>
            </x14:sparkline>
            <x14:sparkline>
              <xm:f>CB_Lcr!$UCG121:$UCG121</xm:f>
              <xm:sqref>UCG121</xm:sqref>
            </x14:sparkline>
            <x14:sparkline>
              <xm:f>CB_Lcr!$UCH121:$UCH121</xm:f>
              <xm:sqref>UCH121</xm:sqref>
            </x14:sparkline>
            <x14:sparkline>
              <xm:f>CB_Lcr!$UCI121:$UCI121</xm:f>
              <xm:sqref>UCI121</xm:sqref>
            </x14:sparkline>
            <x14:sparkline>
              <xm:f>CB_Lcr!$UCJ121:$UCJ121</xm:f>
              <xm:sqref>UCJ121</xm:sqref>
            </x14:sparkline>
            <x14:sparkline>
              <xm:f>CB_Lcr!$UCK121:$UCK121</xm:f>
              <xm:sqref>UCK121</xm:sqref>
            </x14:sparkline>
            <x14:sparkline>
              <xm:f>CB_Lcr!$UCL121:$UCL121</xm:f>
              <xm:sqref>UCL121</xm:sqref>
            </x14:sparkline>
            <x14:sparkline>
              <xm:f>CB_Lcr!$UCM121:$UCM121</xm:f>
              <xm:sqref>UCM121</xm:sqref>
            </x14:sparkline>
            <x14:sparkline>
              <xm:f>CB_Lcr!$UCN121:$UCN121</xm:f>
              <xm:sqref>UCN121</xm:sqref>
            </x14:sparkline>
            <x14:sparkline>
              <xm:f>CB_Lcr!$UCO121:$UCO121</xm:f>
              <xm:sqref>UCO121</xm:sqref>
            </x14:sparkline>
            <x14:sparkline>
              <xm:f>CB_Lcr!$UCP121:$UCP121</xm:f>
              <xm:sqref>UCP121</xm:sqref>
            </x14:sparkline>
            <x14:sparkline>
              <xm:f>CB_Lcr!$UCQ121:$UCQ121</xm:f>
              <xm:sqref>UCQ121</xm:sqref>
            </x14:sparkline>
            <x14:sparkline>
              <xm:f>CB_Lcr!$UCR121:$UCR121</xm:f>
              <xm:sqref>UCR121</xm:sqref>
            </x14:sparkline>
            <x14:sparkline>
              <xm:f>CB_Lcr!$UCS121:$UCS121</xm:f>
              <xm:sqref>UCS121</xm:sqref>
            </x14:sparkline>
            <x14:sparkline>
              <xm:f>CB_Lcr!$UCT121:$UCT121</xm:f>
              <xm:sqref>UCT121</xm:sqref>
            </x14:sparkline>
            <x14:sparkline>
              <xm:f>CB_Lcr!$UCU121:$UCU121</xm:f>
              <xm:sqref>UCU121</xm:sqref>
            </x14:sparkline>
            <x14:sparkline>
              <xm:f>CB_Lcr!$UCV121:$UCV121</xm:f>
              <xm:sqref>UCV121</xm:sqref>
            </x14:sparkline>
            <x14:sparkline>
              <xm:f>CB_Lcr!$UCW121:$UCW121</xm:f>
              <xm:sqref>UCW121</xm:sqref>
            </x14:sparkline>
            <x14:sparkline>
              <xm:f>CB_Lcr!$UCX121:$UCX121</xm:f>
              <xm:sqref>UCX121</xm:sqref>
            </x14:sparkline>
            <x14:sparkline>
              <xm:f>CB_Lcr!$UCY121:$UCY121</xm:f>
              <xm:sqref>UCY121</xm:sqref>
            </x14:sparkline>
            <x14:sparkline>
              <xm:f>CB_Lcr!$UCZ121:$UCZ121</xm:f>
              <xm:sqref>UCZ121</xm:sqref>
            </x14:sparkline>
            <x14:sparkline>
              <xm:f>CB_Lcr!$UDA121:$UDA121</xm:f>
              <xm:sqref>UDA121</xm:sqref>
            </x14:sparkline>
            <x14:sparkline>
              <xm:f>CB_Lcr!$UDB121:$UDB121</xm:f>
              <xm:sqref>UDB121</xm:sqref>
            </x14:sparkline>
            <x14:sparkline>
              <xm:f>CB_Lcr!$UDC121:$UDC121</xm:f>
              <xm:sqref>UDC121</xm:sqref>
            </x14:sparkline>
            <x14:sparkline>
              <xm:f>CB_Lcr!$UDD121:$UDD121</xm:f>
              <xm:sqref>UDD121</xm:sqref>
            </x14:sparkline>
            <x14:sparkline>
              <xm:f>CB_Lcr!$UDE121:$UDE121</xm:f>
              <xm:sqref>UDE121</xm:sqref>
            </x14:sparkline>
            <x14:sparkline>
              <xm:f>CB_Lcr!$UDF121:$UDF121</xm:f>
              <xm:sqref>UDF121</xm:sqref>
            </x14:sparkline>
            <x14:sparkline>
              <xm:f>CB_Lcr!$UDG121:$UDG121</xm:f>
              <xm:sqref>UDG121</xm:sqref>
            </x14:sparkline>
            <x14:sparkline>
              <xm:f>CB_Lcr!$UDH121:$UDH121</xm:f>
              <xm:sqref>UDH121</xm:sqref>
            </x14:sparkline>
            <x14:sparkline>
              <xm:f>CB_Lcr!$UDI121:$UDI121</xm:f>
              <xm:sqref>UDI121</xm:sqref>
            </x14:sparkline>
            <x14:sparkline>
              <xm:f>CB_Lcr!$UDJ121:$UDJ121</xm:f>
              <xm:sqref>UDJ121</xm:sqref>
            </x14:sparkline>
            <x14:sparkline>
              <xm:f>CB_Lcr!$UDK121:$UDK121</xm:f>
              <xm:sqref>UDK121</xm:sqref>
            </x14:sparkline>
            <x14:sparkline>
              <xm:f>CB_Lcr!$UDL121:$UDL121</xm:f>
              <xm:sqref>UDL121</xm:sqref>
            </x14:sparkline>
            <x14:sparkline>
              <xm:f>CB_Lcr!$UDM121:$UDM121</xm:f>
              <xm:sqref>UDM121</xm:sqref>
            </x14:sparkline>
            <x14:sparkline>
              <xm:f>CB_Lcr!$UDN121:$UDN121</xm:f>
              <xm:sqref>UDN121</xm:sqref>
            </x14:sparkline>
            <x14:sparkline>
              <xm:f>CB_Lcr!$UDO121:$UDO121</xm:f>
              <xm:sqref>UDO121</xm:sqref>
            </x14:sparkline>
            <x14:sparkline>
              <xm:f>CB_Lcr!$UDP121:$UDP121</xm:f>
              <xm:sqref>UDP121</xm:sqref>
            </x14:sparkline>
            <x14:sparkline>
              <xm:f>CB_Lcr!$UDQ121:$UDQ121</xm:f>
              <xm:sqref>UDQ121</xm:sqref>
            </x14:sparkline>
            <x14:sparkline>
              <xm:f>CB_Lcr!$UDR121:$UDR121</xm:f>
              <xm:sqref>UDR121</xm:sqref>
            </x14:sparkline>
            <x14:sparkline>
              <xm:f>CB_Lcr!$UDS121:$UDS121</xm:f>
              <xm:sqref>UDS121</xm:sqref>
            </x14:sparkline>
            <x14:sparkline>
              <xm:f>CB_Lcr!$UDT121:$UDT121</xm:f>
              <xm:sqref>UDT121</xm:sqref>
            </x14:sparkline>
            <x14:sparkline>
              <xm:f>CB_Lcr!$UDU121:$UDU121</xm:f>
              <xm:sqref>UDU121</xm:sqref>
            </x14:sparkline>
            <x14:sparkline>
              <xm:f>CB_Lcr!$UDV121:$UDV121</xm:f>
              <xm:sqref>UDV121</xm:sqref>
            </x14:sparkline>
            <x14:sparkline>
              <xm:f>CB_Lcr!$UDW121:$UDW121</xm:f>
              <xm:sqref>UDW121</xm:sqref>
            </x14:sparkline>
            <x14:sparkline>
              <xm:f>CB_Lcr!$UDX121:$UDX121</xm:f>
              <xm:sqref>UDX121</xm:sqref>
            </x14:sparkline>
            <x14:sparkline>
              <xm:f>CB_Lcr!$UDY121:$UDY121</xm:f>
              <xm:sqref>UDY121</xm:sqref>
            </x14:sparkline>
            <x14:sparkline>
              <xm:f>CB_Lcr!$UDZ121:$UDZ121</xm:f>
              <xm:sqref>UDZ121</xm:sqref>
            </x14:sparkline>
            <x14:sparkline>
              <xm:f>CB_Lcr!$UEA121:$UEA121</xm:f>
              <xm:sqref>UEA121</xm:sqref>
            </x14:sparkline>
            <x14:sparkline>
              <xm:f>CB_Lcr!$UEB121:$UEB121</xm:f>
              <xm:sqref>UEB121</xm:sqref>
            </x14:sparkline>
            <x14:sparkline>
              <xm:f>CB_Lcr!$UEC121:$UEC121</xm:f>
              <xm:sqref>UEC121</xm:sqref>
            </x14:sparkline>
            <x14:sparkline>
              <xm:f>CB_Lcr!$UED121:$UED121</xm:f>
              <xm:sqref>UED121</xm:sqref>
            </x14:sparkline>
            <x14:sparkline>
              <xm:f>CB_Lcr!$UEE121:$UEE121</xm:f>
              <xm:sqref>UEE121</xm:sqref>
            </x14:sparkline>
            <x14:sparkline>
              <xm:f>CB_Lcr!$UEF121:$UEF121</xm:f>
              <xm:sqref>UEF121</xm:sqref>
            </x14:sparkline>
            <x14:sparkline>
              <xm:f>CB_Lcr!$UEG121:$UEG121</xm:f>
              <xm:sqref>UEG121</xm:sqref>
            </x14:sparkline>
            <x14:sparkline>
              <xm:f>CB_Lcr!$UEH121:$UEH121</xm:f>
              <xm:sqref>UEH121</xm:sqref>
            </x14:sparkline>
            <x14:sparkline>
              <xm:f>CB_Lcr!$UEI121:$UEI121</xm:f>
              <xm:sqref>UEI121</xm:sqref>
            </x14:sparkline>
            <x14:sparkline>
              <xm:f>CB_Lcr!$UEJ121:$UEJ121</xm:f>
              <xm:sqref>UEJ121</xm:sqref>
            </x14:sparkline>
            <x14:sparkline>
              <xm:f>CB_Lcr!$UEK121:$UEK121</xm:f>
              <xm:sqref>UEK121</xm:sqref>
            </x14:sparkline>
            <x14:sparkline>
              <xm:f>CB_Lcr!$UEL121:$UEL121</xm:f>
              <xm:sqref>UEL121</xm:sqref>
            </x14:sparkline>
            <x14:sparkline>
              <xm:f>CB_Lcr!$UEM121:$UEM121</xm:f>
              <xm:sqref>UEM121</xm:sqref>
            </x14:sparkline>
            <x14:sparkline>
              <xm:f>CB_Lcr!$UEN121:$UEN121</xm:f>
              <xm:sqref>UEN121</xm:sqref>
            </x14:sparkline>
            <x14:sparkline>
              <xm:f>CB_Lcr!$UEO121:$UEO121</xm:f>
              <xm:sqref>UEO121</xm:sqref>
            </x14:sparkline>
            <x14:sparkline>
              <xm:f>CB_Lcr!$UEP121:$UEP121</xm:f>
              <xm:sqref>UEP121</xm:sqref>
            </x14:sparkline>
            <x14:sparkline>
              <xm:f>CB_Lcr!$UEQ121:$UEQ121</xm:f>
              <xm:sqref>UEQ121</xm:sqref>
            </x14:sparkline>
            <x14:sparkline>
              <xm:f>CB_Lcr!$UER121:$UER121</xm:f>
              <xm:sqref>UER121</xm:sqref>
            </x14:sparkline>
            <x14:sparkline>
              <xm:f>CB_Lcr!$UES121:$UES121</xm:f>
              <xm:sqref>UES121</xm:sqref>
            </x14:sparkline>
            <x14:sparkline>
              <xm:f>CB_Lcr!$UET121:$UET121</xm:f>
              <xm:sqref>UET121</xm:sqref>
            </x14:sparkline>
            <x14:sparkline>
              <xm:f>CB_Lcr!$UEU121:$UEU121</xm:f>
              <xm:sqref>UEU121</xm:sqref>
            </x14:sparkline>
            <x14:sparkline>
              <xm:f>CB_Lcr!$UEV121:$UEV121</xm:f>
              <xm:sqref>UEV121</xm:sqref>
            </x14:sparkline>
            <x14:sparkline>
              <xm:f>CB_Lcr!$UEW121:$UEW121</xm:f>
              <xm:sqref>UEW121</xm:sqref>
            </x14:sparkline>
            <x14:sparkline>
              <xm:f>CB_Lcr!$UEX121:$UEX121</xm:f>
              <xm:sqref>UEX121</xm:sqref>
            </x14:sparkline>
            <x14:sparkline>
              <xm:f>CB_Lcr!$UEY121:$UEY121</xm:f>
              <xm:sqref>UEY121</xm:sqref>
            </x14:sparkline>
            <x14:sparkline>
              <xm:f>CB_Lcr!$UEZ121:$UEZ121</xm:f>
              <xm:sqref>UEZ121</xm:sqref>
            </x14:sparkline>
            <x14:sparkline>
              <xm:f>CB_Lcr!$UFA121:$UFA121</xm:f>
              <xm:sqref>UFA121</xm:sqref>
            </x14:sparkline>
            <x14:sparkline>
              <xm:f>CB_Lcr!$UFB121:$UFB121</xm:f>
              <xm:sqref>UFB121</xm:sqref>
            </x14:sparkline>
            <x14:sparkline>
              <xm:f>CB_Lcr!$UFC121:$UFC121</xm:f>
              <xm:sqref>UFC121</xm:sqref>
            </x14:sparkline>
            <x14:sparkline>
              <xm:f>CB_Lcr!$UFD121:$UFD121</xm:f>
              <xm:sqref>UFD121</xm:sqref>
            </x14:sparkline>
            <x14:sparkline>
              <xm:f>CB_Lcr!$UFE121:$UFE121</xm:f>
              <xm:sqref>UFE121</xm:sqref>
            </x14:sparkline>
            <x14:sparkline>
              <xm:f>CB_Lcr!$UFF121:$UFF121</xm:f>
              <xm:sqref>UFF121</xm:sqref>
            </x14:sparkline>
            <x14:sparkline>
              <xm:f>CB_Lcr!$UFG121:$UFG121</xm:f>
              <xm:sqref>UFG121</xm:sqref>
            </x14:sparkline>
            <x14:sparkline>
              <xm:f>CB_Lcr!$UFH121:$UFH121</xm:f>
              <xm:sqref>UFH121</xm:sqref>
            </x14:sparkline>
            <x14:sparkline>
              <xm:f>CB_Lcr!$UFI121:$UFI121</xm:f>
              <xm:sqref>UFI121</xm:sqref>
            </x14:sparkline>
            <x14:sparkline>
              <xm:f>CB_Lcr!$UFJ121:$UFJ121</xm:f>
              <xm:sqref>UFJ121</xm:sqref>
            </x14:sparkline>
            <x14:sparkline>
              <xm:f>CB_Lcr!$UFK121:$UFK121</xm:f>
              <xm:sqref>UFK121</xm:sqref>
            </x14:sparkline>
            <x14:sparkline>
              <xm:f>CB_Lcr!$UFL121:$UFL121</xm:f>
              <xm:sqref>UFL121</xm:sqref>
            </x14:sparkline>
            <x14:sparkline>
              <xm:f>CB_Lcr!$UFM121:$UFM121</xm:f>
              <xm:sqref>UFM121</xm:sqref>
            </x14:sparkline>
            <x14:sparkline>
              <xm:f>CB_Lcr!$UFN121:$UFN121</xm:f>
              <xm:sqref>UFN121</xm:sqref>
            </x14:sparkline>
            <x14:sparkline>
              <xm:f>CB_Lcr!$UFO121:$UFO121</xm:f>
              <xm:sqref>UFO121</xm:sqref>
            </x14:sparkline>
            <x14:sparkline>
              <xm:f>CB_Lcr!$UFP121:$UFP121</xm:f>
              <xm:sqref>UFP121</xm:sqref>
            </x14:sparkline>
            <x14:sparkline>
              <xm:f>CB_Lcr!$UFQ121:$UFQ121</xm:f>
              <xm:sqref>UFQ121</xm:sqref>
            </x14:sparkline>
            <x14:sparkline>
              <xm:f>CB_Lcr!$UFR121:$UFR121</xm:f>
              <xm:sqref>UFR121</xm:sqref>
            </x14:sparkline>
            <x14:sparkline>
              <xm:f>CB_Lcr!$UFS121:$UFS121</xm:f>
              <xm:sqref>UFS121</xm:sqref>
            </x14:sparkline>
            <x14:sparkline>
              <xm:f>CB_Lcr!$UFT121:$UFT121</xm:f>
              <xm:sqref>UFT121</xm:sqref>
            </x14:sparkline>
            <x14:sparkline>
              <xm:f>CB_Lcr!$UFU121:$UFU121</xm:f>
              <xm:sqref>UFU121</xm:sqref>
            </x14:sparkline>
            <x14:sparkline>
              <xm:f>CB_Lcr!$UFV121:$UFV121</xm:f>
              <xm:sqref>UFV121</xm:sqref>
            </x14:sparkline>
            <x14:sparkline>
              <xm:f>CB_Lcr!$UFW121:$UFW121</xm:f>
              <xm:sqref>UFW121</xm:sqref>
            </x14:sparkline>
            <x14:sparkline>
              <xm:f>CB_Lcr!$UFX121:$UFX121</xm:f>
              <xm:sqref>UFX121</xm:sqref>
            </x14:sparkline>
            <x14:sparkline>
              <xm:f>CB_Lcr!$UFY121:$UFY121</xm:f>
              <xm:sqref>UFY121</xm:sqref>
            </x14:sparkline>
            <x14:sparkline>
              <xm:f>CB_Lcr!$UFZ121:$UFZ121</xm:f>
              <xm:sqref>UFZ121</xm:sqref>
            </x14:sparkline>
            <x14:sparkline>
              <xm:f>CB_Lcr!$UGA121:$UGA121</xm:f>
              <xm:sqref>UGA121</xm:sqref>
            </x14:sparkline>
            <x14:sparkline>
              <xm:f>CB_Lcr!$UGB121:$UGB121</xm:f>
              <xm:sqref>UGB121</xm:sqref>
            </x14:sparkline>
            <x14:sparkline>
              <xm:f>CB_Lcr!$UGC121:$UGC121</xm:f>
              <xm:sqref>UGC121</xm:sqref>
            </x14:sparkline>
            <x14:sparkline>
              <xm:f>CB_Lcr!$UGD121:$UGD121</xm:f>
              <xm:sqref>UGD121</xm:sqref>
            </x14:sparkline>
            <x14:sparkline>
              <xm:f>CB_Lcr!$UGE121:$UGE121</xm:f>
              <xm:sqref>UGE121</xm:sqref>
            </x14:sparkline>
            <x14:sparkline>
              <xm:f>CB_Lcr!$UGF121:$UGF121</xm:f>
              <xm:sqref>UGF121</xm:sqref>
            </x14:sparkline>
            <x14:sparkline>
              <xm:f>CB_Lcr!$UGG121:$UGG121</xm:f>
              <xm:sqref>UGG121</xm:sqref>
            </x14:sparkline>
            <x14:sparkline>
              <xm:f>CB_Lcr!$UGH121:$UGH121</xm:f>
              <xm:sqref>UGH121</xm:sqref>
            </x14:sparkline>
            <x14:sparkline>
              <xm:f>CB_Lcr!$UGI121:$UGI121</xm:f>
              <xm:sqref>UGI121</xm:sqref>
            </x14:sparkline>
            <x14:sparkline>
              <xm:f>CB_Lcr!$UGJ121:$UGJ121</xm:f>
              <xm:sqref>UGJ121</xm:sqref>
            </x14:sparkline>
            <x14:sparkline>
              <xm:f>CB_Lcr!$UGK121:$UGK121</xm:f>
              <xm:sqref>UGK121</xm:sqref>
            </x14:sparkline>
            <x14:sparkline>
              <xm:f>CB_Lcr!$UGL121:$UGL121</xm:f>
              <xm:sqref>UGL121</xm:sqref>
            </x14:sparkline>
            <x14:sparkline>
              <xm:f>CB_Lcr!$UGM121:$UGM121</xm:f>
              <xm:sqref>UGM121</xm:sqref>
            </x14:sparkline>
            <x14:sparkline>
              <xm:f>CB_Lcr!$UGN121:$UGN121</xm:f>
              <xm:sqref>UGN121</xm:sqref>
            </x14:sparkline>
            <x14:sparkline>
              <xm:f>CB_Lcr!$UGO121:$UGO121</xm:f>
              <xm:sqref>UGO121</xm:sqref>
            </x14:sparkline>
            <x14:sparkline>
              <xm:f>CB_Lcr!$UGP121:$UGP121</xm:f>
              <xm:sqref>UGP121</xm:sqref>
            </x14:sparkline>
            <x14:sparkline>
              <xm:f>CB_Lcr!$UGQ121:$UGQ121</xm:f>
              <xm:sqref>UGQ121</xm:sqref>
            </x14:sparkline>
            <x14:sparkline>
              <xm:f>CB_Lcr!$UGR121:$UGR121</xm:f>
              <xm:sqref>UGR121</xm:sqref>
            </x14:sparkline>
            <x14:sparkline>
              <xm:f>CB_Lcr!$UGS121:$UGS121</xm:f>
              <xm:sqref>UGS121</xm:sqref>
            </x14:sparkline>
            <x14:sparkline>
              <xm:f>CB_Lcr!$UGT121:$UGT121</xm:f>
              <xm:sqref>UGT121</xm:sqref>
            </x14:sparkline>
            <x14:sparkline>
              <xm:f>CB_Lcr!$UGU121:$UGU121</xm:f>
              <xm:sqref>UGU121</xm:sqref>
            </x14:sparkline>
            <x14:sparkline>
              <xm:f>CB_Lcr!$UGV121:$UGV121</xm:f>
              <xm:sqref>UGV121</xm:sqref>
            </x14:sparkline>
            <x14:sparkline>
              <xm:f>CB_Lcr!$UGW121:$UGW121</xm:f>
              <xm:sqref>UGW121</xm:sqref>
            </x14:sparkline>
            <x14:sparkline>
              <xm:f>CB_Lcr!$UGX121:$UGX121</xm:f>
              <xm:sqref>UGX121</xm:sqref>
            </x14:sparkline>
            <x14:sparkline>
              <xm:f>CB_Lcr!$UGY121:$UGY121</xm:f>
              <xm:sqref>UGY121</xm:sqref>
            </x14:sparkline>
            <x14:sparkline>
              <xm:f>CB_Lcr!$UGZ121:$UGZ121</xm:f>
              <xm:sqref>UGZ121</xm:sqref>
            </x14:sparkline>
            <x14:sparkline>
              <xm:f>CB_Lcr!$UHA121:$UHA121</xm:f>
              <xm:sqref>UHA121</xm:sqref>
            </x14:sparkline>
            <x14:sparkline>
              <xm:f>CB_Lcr!$UHB121:$UHB121</xm:f>
              <xm:sqref>UHB121</xm:sqref>
            </x14:sparkline>
            <x14:sparkline>
              <xm:f>CB_Lcr!$UHC121:$UHC121</xm:f>
              <xm:sqref>UHC121</xm:sqref>
            </x14:sparkline>
            <x14:sparkline>
              <xm:f>CB_Lcr!$UHD121:$UHD121</xm:f>
              <xm:sqref>UHD121</xm:sqref>
            </x14:sparkline>
            <x14:sparkline>
              <xm:f>CB_Lcr!$UHE121:$UHE121</xm:f>
              <xm:sqref>UHE121</xm:sqref>
            </x14:sparkline>
            <x14:sparkline>
              <xm:f>CB_Lcr!$UHF121:$UHF121</xm:f>
              <xm:sqref>UHF121</xm:sqref>
            </x14:sparkline>
            <x14:sparkline>
              <xm:f>CB_Lcr!$UHG121:$UHG121</xm:f>
              <xm:sqref>UHG121</xm:sqref>
            </x14:sparkline>
            <x14:sparkline>
              <xm:f>CB_Lcr!$UHH121:$UHH121</xm:f>
              <xm:sqref>UHH121</xm:sqref>
            </x14:sparkline>
            <x14:sparkline>
              <xm:f>CB_Lcr!$UHI121:$UHI121</xm:f>
              <xm:sqref>UHI121</xm:sqref>
            </x14:sparkline>
            <x14:sparkline>
              <xm:f>CB_Lcr!$UHJ121:$UHJ121</xm:f>
              <xm:sqref>UHJ121</xm:sqref>
            </x14:sparkline>
            <x14:sparkline>
              <xm:f>CB_Lcr!$UHK121:$UHK121</xm:f>
              <xm:sqref>UHK121</xm:sqref>
            </x14:sparkline>
            <x14:sparkline>
              <xm:f>CB_Lcr!$UHL121:$UHL121</xm:f>
              <xm:sqref>UHL121</xm:sqref>
            </x14:sparkline>
            <x14:sparkline>
              <xm:f>CB_Lcr!$UHM121:$UHM121</xm:f>
              <xm:sqref>UHM121</xm:sqref>
            </x14:sparkline>
            <x14:sparkline>
              <xm:f>CB_Lcr!$UHN121:$UHN121</xm:f>
              <xm:sqref>UHN121</xm:sqref>
            </x14:sparkline>
            <x14:sparkline>
              <xm:f>CB_Lcr!$UHO121:$UHO121</xm:f>
              <xm:sqref>UHO121</xm:sqref>
            </x14:sparkline>
            <x14:sparkline>
              <xm:f>CB_Lcr!$UHP121:$UHP121</xm:f>
              <xm:sqref>UHP121</xm:sqref>
            </x14:sparkline>
            <x14:sparkline>
              <xm:f>CB_Lcr!$UHQ121:$UHQ121</xm:f>
              <xm:sqref>UHQ121</xm:sqref>
            </x14:sparkline>
            <x14:sparkline>
              <xm:f>CB_Lcr!$UHR121:$UHR121</xm:f>
              <xm:sqref>UHR121</xm:sqref>
            </x14:sparkline>
            <x14:sparkline>
              <xm:f>CB_Lcr!$UHS121:$UHS121</xm:f>
              <xm:sqref>UHS121</xm:sqref>
            </x14:sparkline>
            <x14:sparkline>
              <xm:f>CB_Lcr!$UHT121:$UHT121</xm:f>
              <xm:sqref>UHT121</xm:sqref>
            </x14:sparkline>
            <x14:sparkline>
              <xm:f>CB_Lcr!$UHU121:$UHU121</xm:f>
              <xm:sqref>UHU121</xm:sqref>
            </x14:sparkline>
            <x14:sparkline>
              <xm:f>CB_Lcr!$UHV121:$UHV121</xm:f>
              <xm:sqref>UHV121</xm:sqref>
            </x14:sparkline>
            <x14:sparkline>
              <xm:f>CB_Lcr!$UHW121:$UHW121</xm:f>
              <xm:sqref>UHW121</xm:sqref>
            </x14:sparkline>
            <x14:sparkline>
              <xm:f>CB_Lcr!$UHX121:$UHX121</xm:f>
              <xm:sqref>UHX121</xm:sqref>
            </x14:sparkline>
            <x14:sparkline>
              <xm:f>CB_Lcr!$UHY121:$UHY121</xm:f>
              <xm:sqref>UHY121</xm:sqref>
            </x14:sparkline>
            <x14:sparkline>
              <xm:f>CB_Lcr!$UHZ121:$UHZ121</xm:f>
              <xm:sqref>UHZ121</xm:sqref>
            </x14:sparkline>
            <x14:sparkline>
              <xm:f>CB_Lcr!$UIA121:$UIA121</xm:f>
              <xm:sqref>UIA121</xm:sqref>
            </x14:sparkline>
            <x14:sparkline>
              <xm:f>CB_Lcr!$UIB121:$UIB121</xm:f>
              <xm:sqref>UIB121</xm:sqref>
            </x14:sparkline>
            <x14:sparkline>
              <xm:f>CB_Lcr!$UIC121:$UIC121</xm:f>
              <xm:sqref>UIC121</xm:sqref>
            </x14:sparkline>
            <x14:sparkline>
              <xm:f>CB_Lcr!$UID121:$UID121</xm:f>
              <xm:sqref>UID121</xm:sqref>
            </x14:sparkline>
            <x14:sparkline>
              <xm:f>CB_Lcr!$UIE121:$UIE121</xm:f>
              <xm:sqref>UIE121</xm:sqref>
            </x14:sparkline>
            <x14:sparkline>
              <xm:f>CB_Lcr!$UIF121:$UIF121</xm:f>
              <xm:sqref>UIF121</xm:sqref>
            </x14:sparkline>
            <x14:sparkline>
              <xm:f>CB_Lcr!$UIG121:$UIG121</xm:f>
              <xm:sqref>UIG121</xm:sqref>
            </x14:sparkline>
            <x14:sparkline>
              <xm:f>CB_Lcr!$UIH121:$UIH121</xm:f>
              <xm:sqref>UIH121</xm:sqref>
            </x14:sparkline>
            <x14:sparkline>
              <xm:f>CB_Lcr!$UII121:$UII121</xm:f>
              <xm:sqref>UII121</xm:sqref>
            </x14:sparkline>
            <x14:sparkline>
              <xm:f>CB_Lcr!$UIJ121:$UIJ121</xm:f>
              <xm:sqref>UIJ121</xm:sqref>
            </x14:sparkline>
            <x14:sparkline>
              <xm:f>CB_Lcr!$UIK121:$UIK121</xm:f>
              <xm:sqref>UIK121</xm:sqref>
            </x14:sparkline>
            <x14:sparkline>
              <xm:f>CB_Lcr!$UIL121:$UIL121</xm:f>
              <xm:sqref>UIL121</xm:sqref>
            </x14:sparkline>
            <x14:sparkline>
              <xm:f>CB_Lcr!$UIM121:$UIM121</xm:f>
              <xm:sqref>UIM121</xm:sqref>
            </x14:sparkline>
            <x14:sparkline>
              <xm:f>CB_Lcr!$UIN121:$UIN121</xm:f>
              <xm:sqref>UIN121</xm:sqref>
            </x14:sparkline>
            <x14:sparkline>
              <xm:f>CB_Lcr!$UIO121:$UIO121</xm:f>
              <xm:sqref>UIO121</xm:sqref>
            </x14:sparkline>
            <x14:sparkline>
              <xm:f>CB_Lcr!$UIP121:$UIP121</xm:f>
              <xm:sqref>UIP121</xm:sqref>
            </x14:sparkline>
            <x14:sparkline>
              <xm:f>CB_Lcr!$UIQ121:$UIQ121</xm:f>
              <xm:sqref>UIQ121</xm:sqref>
            </x14:sparkline>
            <x14:sparkline>
              <xm:f>CB_Lcr!$UIR121:$UIR121</xm:f>
              <xm:sqref>UIR121</xm:sqref>
            </x14:sparkline>
            <x14:sparkline>
              <xm:f>CB_Lcr!$UIS121:$UIS121</xm:f>
              <xm:sqref>UIS121</xm:sqref>
            </x14:sparkline>
            <x14:sparkline>
              <xm:f>CB_Lcr!$UIT121:$UIT121</xm:f>
              <xm:sqref>UIT121</xm:sqref>
            </x14:sparkline>
            <x14:sparkline>
              <xm:f>CB_Lcr!$UIU121:$UIU121</xm:f>
              <xm:sqref>UIU121</xm:sqref>
            </x14:sparkline>
            <x14:sparkline>
              <xm:f>CB_Lcr!$UIV121:$UIV121</xm:f>
              <xm:sqref>UIV121</xm:sqref>
            </x14:sparkline>
            <x14:sparkline>
              <xm:f>CB_Lcr!$UIW121:$UIW121</xm:f>
              <xm:sqref>UIW121</xm:sqref>
            </x14:sparkline>
            <x14:sparkline>
              <xm:f>CB_Lcr!$UIX121:$UIX121</xm:f>
              <xm:sqref>UIX121</xm:sqref>
            </x14:sparkline>
            <x14:sparkline>
              <xm:f>CB_Lcr!$UIY121:$UIY121</xm:f>
              <xm:sqref>UIY121</xm:sqref>
            </x14:sparkline>
            <x14:sparkline>
              <xm:f>CB_Lcr!$UIZ121:$UIZ121</xm:f>
              <xm:sqref>UIZ121</xm:sqref>
            </x14:sparkline>
            <x14:sparkline>
              <xm:f>CB_Lcr!$UJA121:$UJA121</xm:f>
              <xm:sqref>UJA121</xm:sqref>
            </x14:sparkline>
            <x14:sparkline>
              <xm:f>CB_Lcr!$UJB121:$UJB121</xm:f>
              <xm:sqref>UJB121</xm:sqref>
            </x14:sparkline>
            <x14:sparkline>
              <xm:f>CB_Lcr!$UJC121:$UJC121</xm:f>
              <xm:sqref>UJC121</xm:sqref>
            </x14:sparkline>
            <x14:sparkline>
              <xm:f>CB_Lcr!$UJD121:$UJD121</xm:f>
              <xm:sqref>UJD121</xm:sqref>
            </x14:sparkline>
            <x14:sparkline>
              <xm:f>CB_Lcr!$UJE121:$UJE121</xm:f>
              <xm:sqref>UJE121</xm:sqref>
            </x14:sparkline>
            <x14:sparkline>
              <xm:f>CB_Lcr!$UJF121:$UJF121</xm:f>
              <xm:sqref>UJF121</xm:sqref>
            </x14:sparkline>
            <x14:sparkline>
              <xm:f>CB_Lcr!$UJG121:$UJG121</xm:f>
              <xm:sqref>UJG121</xm:sqref>
            </x14:sparkline>
            <x14:sparkline>
              <xm:f>CB_Lcr!$UJH121:$UJH121</xm:f>
              <xm:sqref>UJH121</xm:sqref>
            </x14:sparkline>
            <x14:sparkline>
              <xm:f>CB_Lcr!$UJI121:$UJI121</xm:f>
              <xm:sqref>UJI121</xm:sqref>
            </x14:sparkline>
            <x14:sparkline>
              <xm:f>CB_Lcr!$UJJ121:$UJJ121</xm:f>
              <xm:sqref>UJJ121</xm:sqref>
            </x14:sparkline>
            <x14:sparkline>
              <xm:f>CB_Lcr!$UJK121:$UJK121</xm:f>
              <xm:sqref>UJK121</xm:sqref>
            </x14:sparkline>
            <x14:sparkline>
              <xm:f>CB_Lcr!$UJL121:$UJL121</xm:f>
              <xm:sqref>UJL121</xm:sqref>
            </x14:sparkline>
            <x14:sparkline>
              <xm:f>CB_Lcr!$UJM121:$UJM121</xm:f>
              <xm:sqref>UJM121</xm:sqref>
            </x14:sparkline>
            <x14:sparkline>
              <xm:f>CB_Lcr!$UJN121:$UJN121</xm:f>
              <xm:sqref>UJN121</xm:sqref>
            </x14:sparkline>
            <x14:sparkline>
              <xm:f>CB_Lcr!$UJO121:$UJO121</xm:f>
              <xm:sqref>UJO121</xm:sqref>
            </x14:sparkline>
            <x14:sparkline>
              <xm:f>CB_Lcr!$UJP121:$UJP121</xm:f>
              <xm:sqref>UJP121</xm:sqref>
            </x14:sparkline>
            <x14:sparkline>
              <xm:f>CB_Lcr!$UJQ121:$UJQ121</xm:f>
              <xm:sqref>UJQ121</xm:sqref>
            </x14:sparkline>
            <x14:sparkline>
              <xm:f>CB_Lcr!$UJR121:$UJR121</xm:f>
              <xm:sqref>UJR121</xm:sqref>
            </x14:sparkline>
            <x14:sparkline>
              <xm:f>CB_Lcr!$UJS121:$UJS121</xm:f>
              <xm:sqref>UJS121</xm:sqref>
            </x14:sparkline>
            <x14:sparkline>
              <xm:f>CB_Lcr!$UJT121:$UJT121</xm:f>
              <xm:sqref>UJT121</xm:sqref>
            </x14:sparkline>
            <x14:sparkline>
              <xm:f>CB_Lcr!$UJU121:$UJU121</xm:f>
              <xm:sqref>UJU121</xm:sqref>
            </x14:sparkline>
            <x14:sparkline>
              <xm:f>CB_Lcr!$UJV121:$UJV121</xm:f>
              <xm:sqref>UJV121</xm:sqref>
            </x14:sparkline>
            <x14:sparkline>
              <xm:f>CB_Lcr!$UJW121:$UJW121</xm:f>
              <xm:sqref>UJW121</xm:sqref>
            </x14:sparkline>
            <x14:sparkline>
              <xm:f>CB_Lcr!$UJX121:$UJX121</xm:f>
              <xm:sqref>UJX121</xm:sqref>
            </x14:sparkline>
            <x14:sparkline>
              <xm:f>CB_Lcr!$UJY121:$UJY121</xm:f>
              <xm:sqref>UJY121</xm:sqref>
            </x14:sparkline>
            <x14:sparkline>
              <xm:f>CB_Lcr!$UJZ121:$UJZ121</xm:f>
              <xm:sqref>UJZ121</xm:sqref>
            </x14:sparkline>
            <x14:sparkline>
              <xm:f>CB_Lcr!$UKA121:$UKA121</xm:f>
              <xm:sqref>UKA121</xm:sqref>
            </x14:sparkline>
            <x14:sparkline>
              <xm:f>CB_Lcr!$UKB121:$UKB121</xm:f>
              <xm:sqref>UKB121</xm:sqref>
            </x14:sparkline>
            <x14:sparkline>
              <xm:f>CB_Lcr!$UKC121:$UKC121</xm:f>
              <xm:sqref>UKC121</xm:sqref>
            </x14:sparkline>
            <x14:sparkline>
              <xm:f>CB_Lcr!$UKD121:$UKD121</xm:f>
              <xm:sqref>UKD121</xm:sqref>
            </x14:sparkline>
            <x14:sparkline>
              <xm:f>CB_Lcr!$UKE121:$UKE121</xm:f>
              <xm:sqref>UKE121</xm:sqref>
            </x14:sparkline>
            <x14:sparkline>
              <xm:f>CB_Lcr!$UKF121:$UKF121</xm:f>
              <xm:sqref>UKF121</xm:sqref>
            </x14:sparkline>
            <x14:sparkline>
              <xm:f>CB_Lcr!$UKG121:$UKG121</xm:f>
              <xm:sqref>UKG121</xm:sqref>
            </x14:sparkline>
            <x14:sparkline>
              <xm:f>CB_Lcr!$UKH121:$UKH121</xm:f>
              <xm:sqref>UKH121</xm:sqref>
            </x14:sparkline>
            <x14:sparkline>
              <xm:f>CB_Lcr!$UKI121:$UKI121</xm:f>
              <xm:sqref>UKI121</xm:sqref>
            </x14:sparkline>
            <x14:sparkline>
              <xm:f>CB_Lcr!$UKJ121:$UKJ121</xm:f>
              <xm:sqref>UKJ121</xm:sqref>
            </x14:sparkline>
            <x14:sparkline>
              <xm:f>CB_Lcr!$UKK121:$UKK121</xm:f>
              <xm:sqref>UKK121</xm:sqref>
            </x14:sparkline>
            <x14:sparkline>
              <xm:f>CB_Lcr!$UKL121:$UKL121</xm:f>
              <xm:sqref>UKL121</xm:sqref>
            </x14:sparkline>
            <x14:sparkline>
              <xm:f>CB_Lcr!$UKM121:$UKM121</xm:f>
              <xm:sqref>UKM121</xm:sqref>
            </x14:sparkline>
            <x14:sparkline>
              <xm:f>CB_Lcr!$UKN121:$UKN121</xm:f>
              <xm:sqref>UKN121</xm:sqref>
            </x14:sparkline>
            <x14:sparkline>
              <xm:f>CB_Lcr!$UKO121:$UKO121</xm:f>
              <xm:sqref>UKO121</xm:sqref>
            </x14:sparkline>
            <x14:sparkline>
              <xm:f>CB_Lcr!$UKP121:$UKP121</xm:f>
              <xm:sqref>UKP121</xm:sqref>
            </x14:sparkline>
            <x14:sparkline>
              <xm:f>CB_Lcr!$UKQ121:$UKQ121</xm:f>
              <xm:sqref>UKQ121</xm:sqref>
            </x14:sparkline>
            <x14:sparkline>
              <xm:f>CB_Lcr!$UKR121:$UKR121</xm:f>
              <xm:sqref>UKR121</xm:sqref>
            </x14:sparkline>
            <x14:sparkline>
              <xm:f>CB_Lcr!$UKS121:$UKS121</xm:f>
              <xm:sqref>UKS121</xm:sqref>
            </x14:sparkline>
            <x14:sparkline>
              <xm:f>CB_Lcr!$UKT121:$UKT121</xm:f>
              <xm:sqref>UKT121</xm:sqref>
            </x14:sparkline>
            <x14:sparkline>
              <xm:f>CB_Lcr!$UKU121:$UKU121</xm:f>
              <xm:sqref>UKU121</xm:sqref>
            </x14:sparkline>
            <x14:sparkline>
              <xm:f>CB_Lcr!$UKV121:$UKV121</xm:f>
              <xm:sqref>UKV121</xm:sqref>
            </x14:sparkline>
            <x14:sparkline>
              <xm:f>CB_Lcr!$UKW121:$UKW121</xm:f>
              <xm:sqref>UKW121</xm:sqref>
            </x14:sparkline>
            <x14:sparkline>
              <xm:f>CB_Lcr!$UKX121:$UKX121</xm:f>
              <xm:sqref>UKX121</xm:sqref>
            </x14:sparkline>
            <x14:sparkline>
              <xm:f>CB_Lcr!$UKY121:$UKY121</xm:f>
              <xm:sqref>UKY121</xm:sqref>
            </x14:sparkline>
            <x14:sparkline>
              <xm:f>CB_Lcr!$UKZ121:$UKZ121</xm:f>
              <xm:sqref>UKZ121</xm:sqref>
            </x14:sparkline>
            <x14:sparkline>
              <xm:f>CB_Lcr!$ULA121:$ULA121</xm:f>
              <xm:sqref>ULA121</xm:sqref>
            </x14:sparkline>
            <x14:sparkline>
              <xm:f>CB_Lcr!$ULB121:$ULB121</xm:f>
              <xm:sqref>ULB121</xm:sqref>
            </x14:sparkline>
            <x14:sparkline>
              <xm:f>CB_Lcr!$ULC121:$ULC121</xm:f>
              <xm:sqref>ULC121</xm:sqref>
            </x14:sparkline>
            <x14:sparkline>
              <xm:f>CB_Lcr!$ULD121:$ULD121</xm:f>
              <xm:sqref>ULD121</xm:sqref>
            </x14:sparkline>
            <x14:sparkline>
              <xm:f>CB_Lcr!$ULE121:$ULE121</xm:f>
              <xm:sqref>ULE121</xm:sqref>
            </x14:sparkline>
            <x14:sparkline>
              <xm:f>CB_Lcr!$ULF121:$ULF121</xm:f>
              <xm:sqref>ULF121</xm:sqref>
            </x14:sparkline>
            <x14:sparkline>
              <xm:f>CB_Lcr!$ULG121:$ULG121</xm:f>
              <xm:sqref>ULG121</xm:sqref>
            </x14:sparkline>
            <x14:sparkline>
              <xm:f>CB_Lcr!$ULH121:$ULH121</xm:f>
              <xm:sqref>ULH121</xm:sqref>
            </x14:sparkline>
            <x14:sparkline>
              <xm:f>CB_Lcr!$ULI121:$ULI121</xm:f>
              <xm:sqref>ULI121</xm:sqref>
            </x14:sparkline>
            <x14:sparkline>
              <xm:f>CB_Lcr!$ULJ121:$ULJ121</xm:f>
              <xm:sqref>ULJ121</xm:sqref>
            </x14:sparkline>
            <x14:sparkline>
              <xm:f>CB_Lcr!$ULK121:$ULK121</xm:f>
              <xm:sqref>ULK121</xm:sqref>
            </x14:sparkline>
            <x14:sparkline>
              <xm:f>CB_Lcr!$ULL121:$ULL121</xm:f>
              <xm:sqref>ULL121</xm:sqref>
            </x14:sparkline>
            <x14:sparkline>
              <xm:f>CB_Lcr!$ULM121:$ULM121</xm:f>
              <xm:sqref>ULM121</xm:sqref>
            </x14:sparkline>
            <x14:sparkline>
              <xm:f>CB_Lcr!$ULN121:$ULN121</xm:f>
              <xm:sqref>ULN121</xm:sqref>
            </x14:sparkline>
            <x14:sparkline>
              <xm:f>CB_Lcr!$ULO121:$ULO121</xm:f>
              <xm:sqref>ULO121</xm:sqref>
            </x14:sparkline>
            <x14:sparkline>
              <xm:f>CB_Lcr!$ULP121:$ULP121</xm:f>
              <xm:sqref>ULP121</xm:sqref>
            </x14:sparkline>
            <x14:sparkline>
              <xm:f>CB_Lcr!$ULQ121:$ULQ121</xm:f>
              <xm:sqref>ULQ121</xm:sqref>
            </x14:sparkline>
            <x14:sparkline>
              <xm:f>CB_Lcr!$ULR121:$ULR121</xm:f>
              <xm:sqref>ULR121</xm:sqref>
            </x14:sparkline>
            <x14:sparkline>
              <xm:f>CB_Lcr!$ULS121:$ULS121</xm:f>
              <xm:sqref>ULS121</xm:sqref>
            </x14:sparkline>
            <x14:sparkline>
              <xm:f>CB_Lcr!$ULT121:$ULT121</xm:f>
              <xm:sqref>ULT121</xm:sqref>
            </x14:sparkline>
            <x14:sparkline>
              <xm:f>CB_Lcr!$ULU121:$ULU121</xm:f>
              <xm:sqref>ULU121</xm:sqref>
            </x14:sparkline>
            <x14:sparkline>
              <xm:f>CB_Lcr!$ULV121:$ULV121</xm:f>
              <xm:sqref>ULV121</xm:sqref>
            </x14:sparkline>
            <x14:sparkline>
              <xm:f>CB_Lcr!$ULW121:$ULW121</xm:f>
              <xm:sqref>ULW121</xm:sqref>
            </x14:sparkline>
            <x14:sparkline>
              <xm:f>CB_Lcr!$ULX121:$ULX121</xm:f>
              <xm:sqref>ULX121</xm:sqref>
            </x14:sparkline>
            <x14:sparkline>
              <xm:f>CB_Lcr!$ULY121:$ULY121</xm:f>
              <xm:sqref>ULY121</xm:sqref>
            </x14:sparkline>
            <x14:sparkline>
              <xm:f>CB_Lcr!$ULZ121:$ULZ121</xm:f>
              <xm:sqref>ULZ121</xm:sqref>
            </x14:sparkline>
            <x14:sparkline>
              <xm:f>CB_Lcr!$UMA121:$UMA121</xm:f>
              <xm:sqref>UMA121</xm:sqref>
            </x14:sparkline>
            <x14:sparkline>
              <xm:f>CB_Lcr!$UMB121:$UMB121</xm:f>
              <xm:sqref>UMB121</xm:sqref>
            </x14:sparkline>
            <x14:sparkline>
              <xm:f>CB_Lcr!$UMC121:$UMC121</xm:f>
              <xm:sqref>UMC121</xm:sqref>
            </x14:sparkline>
            <x14:sparkline>
              <xm:f>CB_Lcr!$UMD121:$UMD121</xm:f>
              <xm:sqref>UMD121</xm:sqref>
            </x14:sparkline>
            <x14:sparkline>
              <xm:f>CB_Lcr!$UME121:$UME121</xm:f>
              <xm:sqref>UME121</xm:sqref>
            </x14:sparkline>
            <x14:sparkline>
              <xm:f>CB_Lcr!$UMF121:$UMF121</xm:f>
              <xm:sqref>UMF121</xm:sqref>
            </x14:sparkline>
            <x14:sparkline>
              <xm:f>CB_Lcr!$UMG121:$UMG121</xm:f>
              <xm:sqref>UMG121</xm:sqref>
            </x14:sparkline>
            <x14:sparkline>
              <xm:f>CB_Lcr!$UMH121:$UMH121</xm:f>
              <xm:sqref>UMH121</xm:sqref>
            </x14:sparkline>
            <x14:sparkline>
              <xm:f>CB_Lcr!$UMI121:$UMI121</xm:f>
              <xm:sqref>UMI121</xm:sqref>
            </x14:sparkline>
            <x14:sparkline>
              <xm:f>CB_Lcr!$UMJ121:$UMJ121</xm:f>
              <xm:sqref>UMJ121</xm:sqref>
            </x14:sparkline>
            <x14:sparkline>
              <xm:f>CB_Lcr!$UMK121:$UMK121</xm:f>
              <xm:sqref>UMK121</xm:sqref>
            </x14:sparkline>
            <x14:sparkline>
              <xm:f>CB_Lcr!$UML121:$UML121</xm:f>
              <xm:sqref>UML121</xm:sqref>
            </x14:sparkline>
            <x14:sparkline>
              <xm:f>CB_Lcr!$UMM121:$UMM121</xm:f>
              <xm:sqref>UMM121</xm:sqref>
            </x14:sparkline>
            <x14:sparkline>
              <xm:f>CB_Lcr!$UMN121:$UMN121</xm:f>
              <xm:sqref>UMN121</xm:sqref>
            </x14:sparkline>
            <x14:sparkline>
              <xm:f>CB_Lcr!$UMO121:$UMO121</xm:f>
              <xm:sqref>UMO121</xm:sqref>
            </x14:sparkline>
            <x14:sparkline>
              <xm:f>CB_Lcr!$UMP121:$UMP121</xm:f>
              <xm:sqref>UMP121</xm:sqref>
            </x14:sparkline>
            <x14:sparkline>
              <xm:f>CB_Lcr!$UMQ121:$UMQ121</xm:f>
              <xm:sqref>UMQ121</xm:sqref>
            </x14:sparkline>
            <x14:sparkline>
              <xm:f>CB_Lcr!$UMR121:$UMR121</xm:f>
              <xm:sqref>UMR121</xm:sqref>
            </x14:sparkline>
            <x14:sparkline>
              <xm:f>CB_Lcr!$UMS121:$UMS121</xm:f>
              <xm:sqref>UMS121</xm:sqref>
            </x14:sparkline>
            <x14:sparkline>
              <xm:f>CB_Lcr!$UMT121:$UMT121</xm:f>
              <xm:sqref>UMT121</xm:sqref>
            </x14:sparkline>
            <x14:sparkline>
              <xm:f>CB_Lcr!$UMU121:$UMU121</xm:f>
              <xm:sqref>UMU121</xm:sqref>
            </x14:sparkline>
            <x14:sparkline>
              <xm:f>CB_Lcr!$UMV121:$UMV121</xm:f>
              <xm:sqref>UMV121</xm:sqref>
            </x14:sparkline>
            <x14:sparkline>
              <xm:f>CB_Lcr!$UMW121:$UMW121</xm:f>
              <xm:sqref>UMW121</xm:sqref>
            </x14:sparkline>
            <x14:sparkline>
              <xm:f>CB_Lcr!$UMX121:$UMX121</xm:f>
              <xm:sqref>UMX121</xm:sqref>
            </x14:sparkline>
            <x14:sparkline>
              <xm:f>CB_Lcr!$UMY121:$UMY121</xm:f>
              <xm:sqref>UMY121</xm:sqref>
            </x14:sparkline>
            <x14:sparkline>
              <xm:f>CB_Lcr!$UMZ121:$UMZ121</xm:f>
              <xm:sqref>UMZ121</xm:sqref>
            </x14:sparkline>
            <x14:sparkline>
              <xm:f>CB_Lcr!$UNA121:$UNA121</xm:f>
              <xm:sqref>UNA121</xm:sqref>
            </x14:sparkline>
            <x14:sparkline>
              <xm:f>CB_Lcr!$UNB121:$UNB121</xm:f>
              <xm:sqref>UNB121</xm:sqref>
            </x14:sparkline>
            <x14:sparkline>
              <xm:f>CB_Lcr!$UNC121:$UNC121</xm:f>
              <xm:sqref>UNC121</xm:sqref>
            </x14:sparkline>
            <x14:sparkline>
              <xm:f>CB_Lcr!$UND121:$UND121</xm:f>
              <xm:sqref>UND121</xm:sqref>
            </x14:sparkline>
            <x14:sparkline>
              <xm:f>CB_Lcr!$UNE121:$UNE121</xm:f>
              <xm:sqref>UNE121</xm:sqref>
            </x14:sparkline>
            <x14:sparkline>
              <xm:f>CB_Lcr!$UNF121:$UNF121</xm:f>
              <xm:sqref>UNF121</xm:sqref>
            </x14:sparkline>
            <x14:sparkline>
              <xm:f>CB_Lcr!$UNG121:$UNG121</xm:f>
              <xm:sqref>UNG121</xm:sqref>
            </x14:sparkline>
            <x14:sparkline>
              <xm:f>CB_Lcr!$UNH121:$UNH121</xm:f>
              <xm:sqref>UNH121</xm:sqref>
            </x14:sparkline>
            <x14:sparkline>
              <xm:f>CB_Lcr!$UNI121:$UNI121</xm:f>
              <xm:sqref>UNI121</xm:sqref>
            </x14:sparkline>
            <x14:sparkline>
              <xm:f>CB_Lcr!$UNJ121:$UNJ121</xm:f>
              <xm:sqref>UNJ121</xm:sqref>
            </x14:sparkline>
            <x14:sparkline>
              <xm:f>CB_Lcr!$UNK121:$UNK121</xm:f>
              <xm:sqref>UNK121</xm:sqref>
            </x14:sparkline>
            <x14:sparkline>
              <xm:f>CB_Lcr!$UNL121:$UNL121</xm:f>
              <xm:sqref>UNL121</xm:sqref>
            </x14:sparkline>
            <x14:sparkline>
              <xm:f>CB_Lcr!$UNM121:$UNM121</xm:f>
              <xm:sqref>UNM121</xm:sqref>
            </x14:sparkline>
            <x14:sparkline>
              <xm:f>CB_Lcr!$UNN121:$UNN121</xm:f>
              <xm:sqref>UNN121</xm:sqref>
            </x14:sparkline>
            <x14:sparkline>
              <xm:f>CB_Lcr!$UNO121:$UNO121</xm:f>
              <xm:sqref>UNO121</xm:sqref>
            </x14:sparkline>
            <x14:sparkline>
              <xm:f>CB_Lcr!$UNP121:$UNP121</xm:f>
              <xm:sqref>UNP121</xm:sqref>
            </x14:sparkline>
            <x14:sparkline>
              <xm:f>CB_Lcr!$UNQ121:$UNQ121</xm:f>
              <xm:sqref>UNQ121</xm:sqref>
            </x14:sparkline>
            <x14:sparkline>
              <xm:f>CB_Lcr!$UNR121:$UNR121</xm:f>
              <xm:sqref>UNR121</xm:sqref>
            </x14:sparkline>
            <x14:sparkline>
              <xm:f>CB_Lcr!$UNS121:$UNS121</xm:f>
              <xm:sqref>UNS121</xm:sqref>
            </x14:sparkline>
            <x14:sparkline>
              <xm:f>CB_Lcr!$UNT121:$UNT121</xm:f>
              <xm:sqref>UNT121</xm:sqref>
            </x14:sparkline>
            <x14:sparkline>
              <xm:f>CB_Lcr!$UNU121:$UNU121</xm:f>
              <xm:sqref>UNU121</xm:sqref>
            </x14:sparkline>
            <x14:sparkline>
              <xm:f>CB_Lcr!$UNV121:$UNV121</xm:f>
              <xm:sqref>UNV121</xm:sqref>
            </x14:sparkline>
            <x14:sparkline>
              <xm:f>CB_Lcr!$UNW121:$UNW121</xm:f>
              <xm:sqref>UNW121</xm:sqref>
            </x14:sparkline>
            <x14:sparkline>
              <xm:f>CB_Lcr!$UNX121:$UNX121</xm:f>
              <xm:sqref>UNX121</xm:sqref>
            </x14:sparkline>
            <x14:sparkline>
              <xm:f>CB_Lcr!$UNY121:$UNY121</xm:f>
              <xm:sqref>UNY121</xm:sqref>
            </x14:sparkline>
            <x14:sparkline>
              <xm:f>CB_Lcr!$UNZ121:$UNZ121</xm:f>
              <xm:sqref>UNZ121</xm:sqref>
            </x14:sparkline>
            <x14:sparkline>
              <xm:f>CB_Lcr!$UOA121:$UOA121</xm:f>
              <xm:sqref>UOA121</xm:sqref>
            </x14:sparkline>
            <x14:sparkline>
              <xm:f>CB_Lcr!$UOB121:$UOB121</xm:f>
              <xm:sqref>UOB121</xm:sqref>
            </x14:sparkline>
            <x14:sparkline>
              <xm:f>CB_Lcr!$UOC121:$UOC121</xm:f>
              <xm:sqref>UOC121</xm:sqref>
            </x14:sparkline>
            <x14:sparkline>
              <xm:f>CB_Lcr!$UOD121:$UOD121</xm:f>
              <xm:sqref>UOD121</xm:sqref>
            </x14:sparkline>
            <x14:sparkline>
              <xm:f>CB_Lcr!$UOE121:$UOE121</xm:f>
              <xm:sqref>UOE121</xm:sqref>
            </x14:sparkline>
            <x14:sparkline>
              <xm:f>CB_Lcr!$UOF121:$UOF121</xm:f>
              <xm:sqref>UOF121</xm:sqref>
            </x14:sparkline>
            <x14:sparkline>
              <xm:f>CB_Lcr!$UOG121:$UOG121</xm:f>
              <xm:sqref>UOG121</xm:sqref>
            </x14:sparkline>
            <x14:sparkline>
              <xm:f>CB_Lcr!$UOH121:$UOH121</xm:f>
              <xm:sqref>UOH121</xm:sqref>
            </x14:sparkline>
            <x14:sparkline>
              <xm:f>CB_Lcr!$UOI121:$UOI121</xm:f>
              <xm:sqref>UOI121</xm:sqref>
            </x14:sparkline>
            <x14:sparkline>
              <xm:f>CB_Lcr!$UOJ121:$UOJ121</xm:f>
              <xm:sqref>UOJ121</xm:sqref>
            </x14:sparkline>
            <x14:sparkline>
              <xm:f>CB_Lcr!$UOK121:$UOK121</xm:f>
              <xm:sqref>UOK121</xm:sqref>
            </x14:sparkline>
            <x14:sparkline>
              <xm:f>CB_Lcr!$UOL121:$UOL121</xm:f>
              <xm:sqref>UOL121</xm:sqref>
            </x14:sparkline>
            <x14:sparkline>
              <xm:f>CB_Lcr!$UOM121:$UOM121</xm:f>
              <xm:sqref>UOM121</xm:sqref>
            </x14:sparkline>
            <x14:sparkline>
              <xm:f>CB_Lcr!$UON121:$UON121</xm:f>
              <xm:sqref>UON121</xm:sqref>
            </x14:sparkline>
            <x14:sparkline>
              <xm:f>CB_Lcr!$UOO121:$UOO121</xm:f>
              <xm:sqref>UOO121</xm:sqref>
            </x14:sparkline>
            <x14:sparkline>
              <xm:f>CB_Lcr!$UOP121:$UOP121</xm:f>
              <xm:sqref>UOP121</xm:sqref>
            </x14:sparkline>
            <x14:sparkline>
              <xm:f>CB_Lcr!$UOQ121:$UOQ121</xm:f>
              <xm:sqref>UOQ121</xm:sqref>
            </x14:sparkline>
            <x14:sparkline>
              <xm:f>CB_Lcr!$UOR121:$UOR121</xm:f>
              <xm:sqref>UOR121</xm:sqref>
            </x14:sparkline>
            <x14:sparkline>
              <xm:f>CB_Lcr!$UOS121:$UOS121</xm:f>
              <xm:sqref>UOS121</xm:sqref>
            </x14:sparkline>
            <x14:sparkline>
              <xm:f>CB_Lcr!$UOT121:$UOT121</xm:f>
              <xm:sqref>UOT121</xm:sqref>
            </x14:sparkline>
            <x14:sparkline>
              <xm:f>CB_Lcr!$UOU121:$UOU121</xm:f>
              <xm:sqref>UOU121</xm:sqref>
            </x14:sparkline>
            <x14:sparkline>
              <xm:f>CB_Lcr!$UOV121:$UOV121</xm:f>
              <xm:sqref>UOV121</xm:sqref>
            </x14:sparkline>
            <x14:sparkline>
              <xm:f>CB_Lcr!$UOW121:$UOW121</xm:f>
              <xm:sqref>UOW121</xm:sqref>
            </x14:sparkline>
            <x14:sparkline>
              <xm:f>CB_Lcr!$UOX121:$UOX121</xm:f>
              <xm:sqref>UOX121</xm:sqref>
            </x14:sparkline>
            <x14:sparkline>
              <xm:f>CB_Lcr!$UOY121:$UOY121</xm:f>
              <xm:sqref>UOY121</xm:sqref>
            </x14:sparkline>
            <x14:sparkline>
              <xm:f>CB_Lcr!$UOZ121:$UOZ121</xm:f>
              <xm:sqref>UOZ121</xm:sqref>
            </x14:sparkline>
            <x14:sparkline>
              <xm:f>CB_Lcr!$UPA121:$UPA121</xm:f>
              <xm:sqref>UPA121</xm:sqref>
            </x14:sparkline>
            <x14:sparkline>
              <xm:f>CB_Lcr!$UPB121:$UPB121</xm:f>
              <xm:sqref>UPB121</xm:sqref>
            </x14:sparkline>
            <x14:sparkline>
              <xm:f>CB_Lcr!$UPC121:$UPC121</xm:f>
              <xm:sqref>UPC121</xm:sqref>
            </x14:sparkline>
            <x14:sparkline>
              <xm:f>CB_Lcr!$UPD121:$UPD121</xm:f>
              <xm:sqref>UPD121</xm:sqref>
            </x14:sparkline>
            <x14:sparkline>
              <xm:f>CB_Lcr!$UPE121:$UPE121</xm:f>
              <xm:sqref>UPE121</xm:sqref>
            </x14:sparkline>
            <x14:sparkline>
              <xm:f>CB_Lcr!$UPF121:$UPF121</xm:f>
              <xm:sqref>UPF121</xm:sqref>
            </x14:sparkline>
            <x14:sparkline>
              <xm:f>CB_Lcr!$UPG121:$UPG121</xm:f>
              <xm:sqref>UPG121</xm:sqref>
            </x14:sparkline>
            <x14:sparkline>
              <xm:f>CB_Lcr!$UPH121:$UPH121</xm:f>
              <xm:sqref>UPH121</xm:sqref>
            </x14:sparkline>
            <x14:sparkline>
              <xm:f>CB_Lcr!$UPI121:$UPI121</xm:f>
              <xm:sqref>UPI121</xm:sqref>
            </x14:sparkline>
            <x14:sparkline>
              <xm:f>CB_Lcr!$UPJ121:$UPJ121</xm:f>
              <xm:sqref>UPJ121</xm:sqref>
            </x14:sparkline>
            <x14:sparkline>
              <xm:f>CB_Lcr!$UPK121:$UPK121</xm:f>
              <xm:sqref>UPK121</xm:sqref>
            </x14:sparkline>
            <x14:sparkline>
              <xm:f>CB_Lcr!$UPL121:$UPL121</xm:f>
              <xm:sqref>UPL121</xm:sqref>
            </x14:sparkline>
            <x14:sparkline>
              <xm:f>CB_Lcr!$UPM121:$UPM121</xm:f>
              <xm:sqref>UPM121</xm:sqref>
            </x14:sparkline>
            <x14:sparkline>
              <xm:f>CB_Lcr!$UPN121:$UPN121</xm:f>
              <xm:sqref>UPN121</xm:sqref>
            </x14:sparkline>
            <x14:sparkline>
              <xm:f>CB_Lcr!$UPO121:$UPO121</xm:f>
              <xm:sqref>UPO121</xm:sqref>
            </x14:sparkline>
            <x14:sparkline>
              <xm:f>CB_Lcr!$UPP121:$UPP121</xm:f>
              <xm:sqref>UPP121</xm:sqref>
            </x14:sparkline>
            <x14:sparkline>
              <xm:f>CB_Lcr!$UPQ121:$UPQ121</xm:f>
              <xm:sqref>UPQ121</xm:sqref>
            </x14:sparkline>
            <x14:sparkline>
              <xm:f>CB_Lcr!$UPR121:$UPR121</xm:f>
              <xm:sqref>UPR121</xm:sqref>
            </x14:sparkline>
            <x14:sparkline>
              <xm:f>CB_Lcr!$UPS121:$UPS121</xm:f>
              <xm:sqref>UPS121</xm:sqref>
            </x14:sparkline>
            <x14:sparkline>
              <xm:f>CB_Lcr!$UPT121:$UPT121</xm:f>
              <xm:sqref>UPT121</xm:sqref>
            </x14:sparkline>
            <x14:sparkline>
              <xm:f>CB_Lcr!$UPU121:$UPU121</xm:f>
              <xm:sqref>UPU121</xm:sqref>
            </x14:sparkline>
            <x14:sparkline>
              <xm:f>CB_Lcr!$UPV121:$UPV121</xm:f>
              <xm:sqref>UPV121</xm:sqref>
            </x14:sparkline>
            <x14:sparkline>
              <xm:f>CB_Lcr!$UPW121:$UPW121</xm:f>
              <xm:sqref>UPW121</xm:sqref>
            </x14:sparkline>
            <x14:sparkline>
              <xm:f>CB_Lcr!$UPX121:$UPX121</xm:f>
              <xm:sqref>UPX121</xm:sqref>
            </x14:sparkline>
            <x14:sparkline>
              <xm:f>CB_Lcr!$UPY121:$UPY121</xm:f>
              <xm:sqref>UPY121</xm:sqref>
            </x14:sparkline>
            <x14:sparkline>
              <xm:f>CB_Lcr!$UPZ121:$UPZ121</xm:f>
              <xm:sqref>UPZ121</xm:sqref>
            </x14:sparkline>
            <x14:sparkline>
              <xm:f>CB_Lcr!$UQA121:$UQA121</xm:f>
              <xm:sqref>UQA121</xm:sqref>
            </x14:sparkline>
            <x14:sparkline>
              <xm:f>CB_Lcr!$UQB121:$UQB121</xm:f>
              <xm:sqref>UQB121</xm:sqref>
            </x14:sparkline>
            <x14:sparkline>
              <xm:f>CB_Lcr!$UQC121:$UQC121</xm:f>
              <xm:sqref>UQC121</xm:sqref>
            </x14:sparkline>
            <x14:sparkline>
              <xm:f>CB_Lcr!$UQD121:$UQD121</xm:f>
              <xm:sqref>UQD121</xm:sqref>
            </x14:sparkline>
            <x14:sparkline>
              <xm:f>CB_Lcr!$UQE121:$UQE121</xm:f>
              <xm:sqref>UQE121</xm:sqref>
            </x14:sparkline>
            <x14:sparkline>
              <xm:f>CB_Lcr!$UQF121:$UQF121</xm:f>
              <xm:sqref>UQF121</xm:sqref>
            </x14:sparkline>
            <x14:sparkline>
              <xm:f>CB_Lcr!$UQG121:$UQG121</xm:f>
              <xm:sqref>UQG121</xm:sqref>
            </x14:sparkline>
            <x14:sparkline>
              <xm:f>CB_Lcr!$UQH121:$UQH121</xm:f>
              <xm:sqref>UQH121</xm:sqref>
            </x14:sparkline>
            <x14:sparkline>
              <xm:f>CB_Lcr!$UQI121:$UQI121</xm:f>
              <xm:sqref>UQI121</xm:sqref>
            </x14:sparkline>
            <x14:sparkline>
              <xm:f>CB_Lcr!$UQJ121:$UQJ121</xm:f>
              <xm:sqref>UQJ121</xm:sqref>
            </x14:sparkline>
            <x14:sparkline>
              <xm:f>CB_Lcr!$UQK121:$UQK121</xm:f>
              <xm:sqref>UQK121</xm:sqref>
            </x14:sparkline>
            <x14:sparkline>
              <xm:f>CB_Lcr!$UQL121:$UQL121</xm:f>
              <xm:sqref>UQL121</xm:sqref>
            </x14:sparkline>
            <x14:sparkline>
              <xm:f>CB_Lcr!$UQM121:$UQM121</xm:f>
              <xm:sqref>UQM121</xm:sqref>
            </x14:sparkline>
            <x14:sparkline>
              <xm:f>CB_Lcr!$UQN121:$UQN121</xm:f>
              <xm:sqref>UQN121</xm:sqref>
            </x14:sparkline>
            <x14:sparkline>
              <xm:f>CB_Lcr!$UQO121:$UQO121</xm:f>
              <xm:sqref>UQO121</xm:sqref>
            </x14:sparkline>
            <x14:sparkline>
              <xm:f>CB_Lcr!$UQP121:$UQP121</xm:f>
              <xm:sqref>UQP121</xm:sqref>
            </x14:sparkline>
            <x14:sparkline>
              <xm:f>CB_Lcr!$UQQ121:$UQQ121</xm:f>
              <xm:sqref>UQQ121</xm:sqref>
            </x14:sparkline>
            <x14:sparkline>
              <xm:f>CB_Lcr!$UQR121:$UQR121</xm:f>
              <xm:sqref>UQR121</xm:sqref>
            </x14:sparkline>
            <x14:sparkline>
              <xm:f>CB_Lcr!$UQS121:$UQS121</xm:f>
              <xm:sqref>UQS121</xm:sqref>
            </x14:sparkline>
            <x14:sparkline>
              <xm:f>CB_Lcr!$UQT121:$UQT121</xm:f>
              <xm:sqref>UQT121</xm:sqref>
            </x14:sparkline>
            <x14:sparkline>
              <xm:f>CB_Lcr!$UQU121:$UQU121</xm:f>
              <xm:sqref>UQU121</xm:sqref>
            </x14:sparkline>
            <x14:sparkline>
              <xm:f>CB_Lcr!$UQV121:$UQV121</xm:f>
              <xm:sqref>UQV121</xm:sqref>
            </x14:sparkline>
            <x14:sparkline>
              <xm:f>CB_Lcr!$UQW121:$UQW121</xm:f>
              <xm:sqref>UQW121</xm:sqref>
            </x14:sparkline>
            <x14:sparkline>
              <xm:f>CB_Lcr!$UQX121:$UQX121</xm:f>
              <xm:sqref>UQX121</xm:sqref>
            </x14:sparkline>
            <x14:sparkline>
              <xm:f>CB_Lcr!$UQY121:$UQY121</xm:f>
              <xm:sqref>UQY121</xm:sqref>
            </x14:sparkline>
            <x14:sparkline>
              <xm:f>CB_Lcr!$UQZ121:$UQZ121</xm:f>
              <xm:sqref>UQZ121</xm:sqref>
            </x14:sparkline>
            <x14:sparkline>
              <xm:f>CB_Lcr!$URA121:$URA121</xm:f>
              <xm:sqref>URA121</xm:sqref>
            </x14:sparkline>
            <x14:sparkline>
              <xm:f>CB_Lcr!$URB121:$URB121</xm:f>
              <xm:sqref>URB121</xm:sqref>
            </x14:sparkline>
            <x14:sparkline>
              <xm:f>CB_Lcr!$URC121:$URC121</xm:f>
              <xm:sqref>URC121</xm:sqref>
            </x14:sparkline>
            <x14:sparkline>
              <xm:f>CB_Lcr!$URD121:$URD121</xm:f>
              <xm:sqref>URD121</xm:sqref>
            </x14:sparkline>
            <x14:sparkline>
              <xm:f>CB_Lcr!$URE121:$URE121</xm:f>
              <xm:sqref>URE121</xm:sqref>
            </x14:sparkline>
            <x14:sparkline>
              <xm:f>CB_Lcr!$URF121:$URF121</xm:f>
              <xm:sqref>URF121</xm:sqref>
            </x14:sparkline>
            <x14:sparkline>
              <xm:f>CB_Lcr!$URG121:$URG121</xm:f>
              <xm:sqref>URG121</xm:sqref>
            </x14:sparkline>
            <x14:sparkline>
              <xm:f>CB_Lcr!$URH121:$URH121</xm:f>
              <xm:sqref>URH121</xm:sqref>
            </x14:sparkline>
            <x14:sparkline>
              <xm:f>CB_Lcr!$URI121:$URI121</xm:f>
              <xm:sqref>URI121</xm:sqref>
            </x14:sparkline>
            <x14:sparkline>
              <xm:f>CB_Lcr!$URJ121:$URJ121</xm:f>
              <xm:sqref>URJ121</xm:sqref>
            </x14:sparkline>
            <x14:sparkline>
              <xm:f>CB_Lcr!$URK121:$URK121</xm:f>
              <xm:sqref>URK121</xm:sqref>
            </x14:sparkline>
            <x14:sparkline>
              <xm:f>CB_Lcr!$URL121:$URL121</xm:f>
              <xm:sqref>URL121</xm:sqref>
            </x14:sparkline>
            <x14:sparkline>
              <xm:f>CB_Lcr!$URM121:$URM121</xm:f>
              <xm:sqref>URM121</xm:sqref>
            </x14:sparkline>
            <x14:sparkline>
              <xm:f>CB_Lcr!$URN121:$URN121</xm:f>
              <xm:sqref>URN121</xm:sqref>
            </x14:sparkline>
            <x14:sparkline>
              <xm:f>CB_Lcr!$URO121:$URO121</xm:f>
              <xm:sqref>URO121</xm:sqref>
            </x14:sparkline>
            <x14:sparkline>
              <xm:f>CB_Lcr!$URP121:$URP121</xm:f>
              <xm:sqref>URP121</xm:sqref>
            </x14:sparkline>
            <x14:sparkline>
              <xm:f>CB_Lcr!$URQ121:$URQ121</xm:f>
              <xm:sqref>URQ121</xm:sqref>
            </x14:sparkline>
            <x14:sparkline>
              <xm:f>CB_Lcr!$URR121:$URR121</xm:f>
              <xm:sqref>URR121</xm:sqref>
            </x14:sparkline>
            <x14:sparkline>
              <xm:f>CB_Lcr!$URS121:$URS121</xm:f>
              <xm:sqref>URS121</xm:sqref>
            </x14:sparkline>
            <x14:sparkline>
              <xm:f>CB_Lcr!$URT121:$URT121</xm:f>
              <xm:sqref>URT121</xm:sqref>
            </x14:sparkline>
            <x14:sparkline>
              <xm:f>CB_Lcr!$URU121:$URU121</xm:f>
              <xm:sqref>URU121</xm:sqref>
            </x14:sparkline>
            <x14:sparkline>
              <xm:f>CB_Lcr!$URV121:$URV121</xm:f>
              <xm:sqref>URV121</xm:sqref>
            </x14:sparkline>
            <x14:sparkline>
              <xm:f>CB_Lcr!$URW121:$URW121</xm:f>
              <xm:sqref>URW121</xm:sqref>
            </x14:sparkline>
            <x14:sparkline>
              <xm:f>CB_Lcr!$URX121:$URX121</xm:f>
              <xm:sqref>URX121</xm:sqref>
            </x14:sparkline>
            <x14:sparkline>
              <xm:f>CB_Lcr!$URY121:$URY121</xm:f>
              <xm:sqref>URY121</xm:sqref>
            </x14:sparkline>
            <x14:sparkline>
              <xm:f>CB_Lcr!$URZ121:$URZ121</xm:f>
              <xm:sqref>URZ121</xm:sqref>
            </x14:sparkline>
            <x14:sparkline>
              <xm:f>CB_Lcr!$USA121:$USA121</xm:f>
              <xm:sqref>USA121</xm:sqref>
            </x14:sparkline>
            <x14:sparkline>
              <xm:f>CB_Lcr!$USB121:$USB121</xm:f>
              <xm:sqref>USB121</xm:sqref>
            </x14:sparkline>
            <x14:sparkline>
              <xm:f>CB_Lcr!$USC121:$USC121</xm:f>
              <xm:sqref>USC121</xm:sqref>
            </x14:sparkline>
            <x14:sparkline>
              <xm:f>CB_Lcr!$USD121:$USD121</xm:f>
              <xm:sqref>USD121</xm:sqref>
            </x14:sparkline>
            <x14:sparkline>
              <xm:f>CB_Lcr!$USE121:$USE121</xm:f>
              <xm:sqref>USE121</xm:sqref>
            </x14:sparkline>
            <x14:sparkline>
              <xm:f>CB_Lcr!$USF121:$USF121</xm:f>
              <xm:sqref>USF121</xm:sqref>
            </x14:sparkline>
            <x14:sparkline>
              <xm:f>CB_Lcr!$USG121:$USG121</xm:f>
              <xm:sqref>USG121</xm:sqref>
            </x14:sparkline>
            <x14:sparkline>
              <xm:f>CB_Lcr!$USH121:$USH121</xm:f>
              <xm:sqref>USH121</xm:sqref>
            </x14:sparkline>
            <x14:sparkline>
              <xm:f>CB_Lcr!$USI121:$USI121</xm:f>
              <xm:sqref>USI121</xm:sqref>
            </x14:sparkline>
            <x14:sparkline>
              <xm:f>CB_Lcr!$USJ121:$USJ121</xm:f>
              <xm:sqref>USJ121</xm:sqref>
            </x14:sparkline>
            <x14:sparkline>
              <xm:f>CB_Lcr!$USK121:$USK121</xm:f>
              <xm:sqref>USK121</xm:sqref>
            </x14:sparkline>
            <x14:sparkline>
              <xm:f>CB_Lcr!$USL121:$USL121</xm:f>
              <xm:sqref>USL121</xm:sqref>
            </x14:sparkline>
            <x14:sparkline>
              <xm:f>CB_Lcr!$USM121:$USM121</xm:f>
              <xm:sqref>USM121</xm:sqref>
            </x14:sparkline>
            <x14:sparkline>
              <xm:f>CB_Lcr!$USN121:$USN121</xm:f>
              <xm:sqref>USN121</xm:sqref>
            </x14:sparkline>
            <x14:sparkline>
              <xm:f>CB_Lcr!$USO121:$USO121</xm:f>
              <xm:sqref>USO121</xm:sqref>
            </x14:sparkline>
            <x14:sparkline>
              <xm:f>CB_Lcr!$USP121:$USP121</xm:f>
              <xm:sqref>USP121</xm:sqref>
            </x14:sparkline>
            <x14:sparkline>
              <xm:f>CB_Lcr!$USQ121:$USQ121</xm:f>
              <xm:sqref>USQ121</xm:sqref>
            </x14:sparkline>
            <x14:sparkline>
              <xm:f>CB_Lcr!$USR121:$USR121</xm:f>
              <xm:sqref>USR121</xm:sqref>
            </x14:sparkline>
            <x14:sparkline>
              <xm:f>CB_Lcr!$USS121:$USS121</xm:f>
              <xm:sqref>USS121</xm:sqref>
            </x14:sparkline>
            <x14:sparkline>
              <xm:f>CB_Lcr!$UST121:$UST121</xm:f>
              <xm:sqref>UST121</xm:sqref>
            </x14:sparkline>
            <x14:sparkline>
              <xm:f>CB_Lcr!$USU121:$USU121</xm:f>
              <xm:sqref>USU121</xm:sqref>
            </x14:sparkline>
            <x14:sparkline>
              <xm:f>CB_Lcr!$USV121:$USV121</xm:f>
              <xm:sqref>USV121</xm:sqref>
            </x14:sparkline>
            <x14:sparkline>
              <xm:f>CB_Lcr!$USW121:$USW121</xm:f>
              <xm:sqref>USW121</xm:sqref>
            </x14:sparkline>
            <x14:sparkline>
              <xm:f>CB_Lcr!$USX121:$USX121</xm:f>
              <xm:sqref>USX121</xm:sqref>
            </x14:sparkline>
            <x14:sparkline>
              <xm:f>CB_Lcr!$USY121:$USY121</xm:f>
              <xm:sqref>USY121</xm:sqref>
            </x14:sparkline>
            <x14:sparkline>
              <xm:f>CB_Lcr!$USZ121:$USZ121</xm:f>
              <xm:sqref>USZ121</xm:sqref>
            </x14:sparkline>
            <x14:sparkline>
              <xm:f>CB_Lcr!$UTA121:$UTA121</xm:f>
              <xm:sqref>UTA121</xm:sqref>
            </x14:sparkline>
            <x14:sparkline>
              <xm:f>CB_Lcr!$UTB121:$UTB121</xm:f>
              <xm:sqref>UTB121</xm:sqref>
            </x14:sparkline>
            <x14:sparkline>
              <xm:f>CB_Lcr!$UTC121:$UTC121</xm:f>
              <xm:sqref>UTC121</xm:sqref>
            </x14:sparkline>
            <x14:sparkline>
              <xm:f>CB_Lcr!$UTD121:$UTD121</xm:f>
              <xm:sqref>UTD121</xm:sqref>
            </x14:sparkline>
            <x14:sparkline>
              <xm:f>CB_Lcr!$UTE121:$UTE121</xm:f>
              <xm:sqref>UTE121</xm:sqref>
            </x14:sparkline>
            <x14:sparkline>
              <xm:f>CB_Lcr!$UTF121:$UTF121</xm:f>
              <xm:sqref>UTF121</xm:sqref>
            </x14:sparkline>
            <x14:sparkline>
              <xm:f>CB_Lcr!$UTG121:$UTG121</xm:f>
              <xm:sqref>UTG121</xm:sqref>
            </x14:sparkline>
            <x14:sparkline>
              <xm:f>CB_Lcr!$UTH121:$UTH121</xm:f>
              <xm:sqref>UTH121</xm:sqref>
            </x14:sparkline>
            <x14:sparkline>
              <xm:f>CB_Lcr!$UTI121:$UTI121</xm:f>
              <xm:sqref>UTI121</xm:sqref>
            </x14:sparkline>
            <x14:sparkline>
              <xm:f>CB_Lcr!$UTJ121:$UTJ121</xm:f>
              <xm:sqref>UTJ121</xm:sqref>
            </x14:sparkline>
            <x14:sparkline>
              <xm:f>CB_Lcr!$UTK121:$UTK121</xm:f>
              <xm:sqref>UTK121</xm:sqref>
            </x14:sparkline>
            <x14:sparkline>
              <xm:f>CB_Lcr!$UTL121:$UTL121</xm:f>
              <xm:sqref>UTL121</xm:sqref>
            </x14:sparkline>
            <x14:sparkline>
              <xm:f>CB_Lcr!$UTM121:$UTM121</xm:f>
              <xm:sqref>UTM121</xm:sqref>
            </x14:sparkline>
            <x14:sparkline>
              <xm:f>CB_Lcr!$UTN121:$UTN121</xm:f>
              <xm:sqref>UTN121</xm:sqref>
            </x14:sparkline>
            <x14:sparkline>
              <xm:f>CB_Lcr!$UTO121:$UTO121</xm:f>
              <xm:sqref>UTO121</xm:sqref>
            </x14:sparkline>
            <x14:sparkline>
              <xm:f>CB_Lcr!$UTP121:$UTP121</xm:f>
              <xm:sqref>UTP121</xm:sqref>
            </x14:sparkline>
            <x14:sparkline>
              <xm:f>CB_Lcr!$UTQ121:$UTQ121</xm:f>
              <xm:sqref>UTQ121</xm:sqref>
            </x14:sparkline>
            <x14:sparkline>
              <xm:f>CB_Lcr!$UTR121:$UTR121</xm:f>
              <xm:sqref>UTR121</xm:sqref>
            </x14:sparkline>
            <x14:sparkline>
              <xm:f>CB_Lcr!$UTS121:$UTS121</xm:f>
              <xm:sqref>UTS121</xm:sqref>
            </x14:sparkline>
            <x14:sparkline>
              <xm:f>CB_Lcr!$UTT121:$UTT121</xm:f>
              <xm:sqref>UTT121</xm:sqref>
            </x14:sparkline>
            <x14:sparkline>
              <xm:f>CB_Lcr!$UTU121:$UTU121</xm:f>
              <xm:sqref>UTU121</xm:sqref>
            </x14:sparkline>
            <x14:sparkline>
              <xm:f>CB_Lcr!$UTV121:$UTV121</xm:f>
              <xm:sqref>UTV121</xm:sqref>
            </x14:sparkline>
            <x14:sparkline>
              <xm:f>CB_Lcr!$UTW121:$UTW121</xm:f>
              <xm:sqref>UTW121</xm:sqref>
            </x14:sparkline>
            <x14:sparkline>
              <xm:f>CB_Lcr!$UTX121:$UTX121</xm:f>
              <xm:sqref>UTX121</xm:sqref>
            </x14:sparkline>
            <x14:sparkline>
              <xm:f>CB_Lcr!$UTY121:$UTY121</xm:f>
              <xm:sqref>UTY121</xm:sqref>
            </x14:sparkline>
            <x14:sparkline>
              <xm:f>CB_Lcr!$UTZ121:$UTZ121</xm:f>
              <xm:sqref>UTZ121</xm:sqref>
            </x14:sparkline>
            <x14:sparkline>
              <xm:f>CB_Lcr!$UUA121:$UUA121</xm:f>
              <xm:sqref>UUA121</xm:sqref>
            </x14:sparkline>
            <x14:sparkline>
              <xm:f>CB_Lcr!$UUB121:$UUB121</xm:f>
              <xm:sqref>UUB121</xm:sqref>
            </x14:sparkline>
            <x14:sparkline>
              <xm:f>CB_Lcr!$UUC121:$UUC121</xm:f>
              <xm:sqref>UUC121</xm:sqref>
            </x14:sparkline>
            <x14:sparkline>
              <xm:f>CB_Lcr!$UUD121:$UUD121</xm:f>
              <xm:sqref>UUD121</xm:sqref>
            </x14:sparkline>
            <x14:sparkline>
              <xm:f>CB_Lcr!$UUE121:$UUE121</xm:f>
              <xm:sqref>UUE121</xm:sqref>
            </x14:sparkline>
            <x14:sparkline>
              <xm:f>CB_Lcr!$UUF121:$UUF121</xm:f>
              <xm:sqref>UUF121</xm:sqref>
            </x14:sparkline>
            <x14:sparkline>
              <xm:f>CB_Lcr!$UUG121:$UUG121</xm:f>
              <xm:sqref>UUG121</xm:sqref>
            </x14:sparkline>
            <x14:sparkline>
              <xm:f>CB_Lcr!$UUH121:$UUH121</xm:f>
              <xm:sqref>UUH121</xm:sqref>
            </x14:sparkline>
            <x14:sparkline>
              <xm:f>CB_Lcr!$UUI121:$UUI121</xm:f>
              <xm:sqref>UUI121</xm:sqref>
            </x14:sparkline>
            <x14:sparkline>
              <xm:f>CB_Lcr!$UUJ121:$UUJ121</xm:f>
              <xm:sqref>UUJ121</xm:sqref>
            </x14:sparkline>
            <x14:sparkline>
              <xm:f>CB_Lcr!$UUK121:$UUK121</xm:f>
              <xm:sqref>UUK121</xm:sqref>
            </x14:sparkline>
            <x14:sparkline>
              <xm:f>CB_Lcr!$UUL121:$UUL121</xm:f>
              <xm:sqref>UUL121</xm:sqref>
            </x14:sparkline>
            <x14:sparkline>
              <xm:f>CB_Lcr!$UUM121:$UUM121</xm:f>
              <xm:sqref>UUM121</xm:sqref>
            </x14:sparkline>
            <x14:sparkline>
              <xm:f>CB_Lcr!$UUN121:$UUN121</xm:f>
              <xm:sqref>UUN121</xm:sqref>
            </x14:sparkline>
            <x14:sparkline>
              <xm:f>CB_Lcr!$UUO121:$UUO121</xm:f>
              <xm:sqref>UUO121</xm:sqref>
            </x14:sparkline>
            <x14:sparkline>
              <xm:f>CB_Lcr!$UUP121:$UUP121</xm:f>
              <xm:sqref>UUP121</xm:sqref>
            </x14:sparkline>
            <x14:sparkline>
              <xm:f>CB_Lcr!$UUQ121:$UUQ121</xm:f>
              <xm:sqref>UUQ121</xm:sqref>
            </x14:sparkline>
            <x14:sparkline>
              <xm:f>CB_Lcr!$UUR121:$UUR121</xm:f>
              <xm:sqref>UUR121</xm:sqref>
            </x14:sparkline>
            <x14:sparkline>
              <xm:f>CB_Lcr!$UUS121:$UUS121</xm:f>
              <xm:sqref>UUS121</xm:sqref>
            </x14:sparkline>
            <x14:sparkline>
              <xm:f>CB_Lcr!$UUT121:$UUT121</xm:f>
              <xm:sqref>UUT121</xm:sqref>
            </x14:sparkline>
            <x14:sparkline>
              <xm:f>CB_Lcr!$UUU121:$UUU121</xm:f>
              <xm:sqref>UUU121</xm:sqref>
            </x14:sparkline>
            <x14:sparkline>
              <xm:f>CB_Lcr!$UUV121:$UUV121</xm:f>
              <xm:sqref>UUV121</xm:sqref>
            </x14:sparkline>
            <x14:sparkline>
              <xm:f>CB_Lcr!$UUW121:$UUW121</xm:f>
              <xm:sqref>UUW121</xm:sqref>
            </x14:sparkline>
            <x14:sparkline>
              <xm:f>CB_Lcr!$UUX121:$UUX121</xm:f>
              <xm:sqref>UUX121</xm:sqref>
            </x14:sparkline>
            <x14:sparkline>
              <xm:f>CB_Lcr!$UUY121:$UUY121</xm:f>
              <xm:sqref>UUY121</xm:sqref>
            </x14:sparkline>
            <x14:sparkline>
              <xm:f>CB_Lcr!$UUZ121:$UUZ121</xm:f>
              <xm:sqref>UUZ121</xm:sqref>
            </x14:sparkline>
            <x14:sparkline>
              <xm:f>CB_Lcr!$UVA121:$UVA121</xm:f>
              <xm:sqref>UVA121</xm:sqref>
            </x14:sparkline>
            <x14:sparkline>
              <xm:f>CB_Lcr!$UVB121:$UVB121</xm:f>
              <xm:sqref>UVB121</xm:sqref>
            </x14:sparkline>
            <x14:sparkline>
              <xm:f>CB_Lcr!$UVC121:$UVC121</xm:f>
              <xm:sqref>UVC121</xm:sqref>
            </x14:sparkline>
            <x14:sparkline>
              <xm:f>CB_Lcr!$UVD121:$UVD121</xm:f>
              <xm:sqref>UVD121</xm:sqref>
            </x14:sparkline>
            <x14:sparkline>
              <xm:f>CB_Lcr!$UVE121:$UVE121</xm:f>
              <xm:sqref>UVE121</xm:sqref>
            </x14:sparkline>
            <x14:sparkline>
              <xm:f>CB_Lcr!$UVF121:$UVF121</xm:f>
              <xm:sqref>UVF121</xm:sqref>
            </x14:sparkline>
            <x14:sparkline>
              <xm:f>CB_Lcr!$UVG121:$UVG121</xm:f>
              <xm:sqref>UVG121</xm:sqref>
            </x14:sparkline>
            <x14:sparkline>
              <xm:f>CB_Lcr!$UVH121:$UVH121</xm:f>
              <xm:sqref>UVH121</xm:sqref>
            </x14:sparkline>
            <x14:sparkline>
              <xm:f>CB_Lcr!$UVI121:$UVI121</xm:f>
              <xm:sqref>UVI121</xm:sqref>
            </x14:sparkline>
            <x14:sparkline>
              <xm:f>CB_Lcr!$UVJ121:$UVJ121</xm:f>
              <xm:sqref>UVJ121</xm:sqref>
            </x14:sparkline>
            <x14:sparkline>
              <xm:f>CB_Lcr!$UVK121:$UVK121</xm:f>
              <xm:sqref>UVK121</xm:sqref>
            </x14:sparkline>
            <x14:sparkline>
              <xm:f>CB_Lcr!$UVL121:$UVL121</xm:f>
              <xm:sqref>UVL121</xm:sqref>
            </x14:sparkline>
            <x14:sparkline>
              <xm:f>CB_Lcr!$UVM121:$UVM121</xm:f>
              <xm:sqref>UVM121</xm:sqref>
            </x14:sparkline>
            <x14:sparkline>
              <xm:f>CB_Lcr!$UVN121:$UVN121</xm:f>
              <xm:sqref>UVN121</xm:sqref>
            </x14:sparkline>
            <x14:sparkline>
              <xm:f>CB_Lcr!$UVO121:$UVO121</xm:f>
              <xm:sqref>UVO121</xm:sqref>
            </x14:sparkline>
            <x14:sparkline>
              <xm:f>CB_Lcr!$UVP121:$UVP121</xm:f>
              <xm:sqref>UVP121</xm:sqref>
            </x14:sparkline>
            <x14:sparkline>
              <xm:f>CB_Lcr!$UVQ121:$UVQ121</xm:f>
              <xm:sqref>UVQ121</xm:sqref>
            </x14:sparkline>
            <x14:sparkline>
              <xm:f>CB_Lcr!$UVR121:$UVR121</xm:f>
              <xm:sqref>UVR121</xm:sqref>
            </x14:sparkline>
            <x14:sparkline>
              <xm:f>CB_Lcr!$UVS121:$UVS121</xm:f>
              <xm:sqref>UVS121</xm:sqref>
            </x14:sparkline>
            <x14:sparkline>
              <xm:f>CB_Lcr!$UVT121:$UVT121</xm:f>
              <xm:sqref>UVT121</xm:sqref>
            </x14:sparkline>
            <x14:sparkline>
              <xm:f>CB_Lcr!$UVU121:$UVU121</xm:f>
              <xm:sqref>UVU121</xm:sqref>
            </x14:sparkline>
            <x14:sparkline>
              <xm:f>CB_Lcr!$UVV121:$UVV121</xm:f>
              <xm:sqref>UVV121</xm:sqref>
            </x14:sparkline>
            <x14:sparkline>
              <xm:f>CB_Lcr!$UVW121:$UVW121</xm:f>
              <xm:sqref>UVW121</xm:sqref>
            </x14:sparkline>
            <x14:sparkline>
              <xm:f>CB_Lcr!$UVX121:$UVX121</xm:f>
              <xm:sqref>UVX121</xm:sqref>
            </x14:sparkline>
            <x14:sparkline>
              <xm:f>CB_Lcr!$UVY121:$UVY121</xm:f>
              <xm:sqref>UVY121</xm:sqref>
            </x14:sparkline>
            <x14:sparkline>
              <xm:f>CB_Lcr!$UVZ121:$UVZ121</xm:f>
              <xm:sqref>UVZ121</xm:sqref>
            </x14:sparkline>
            <x14:sparkline>
              <xm:f>CB_Lcr!$UWA121:$UWA121</xm:f>
              <xm:sqref>UWA121</xm:sqref>
            </x14:sparkline>
            <x14:sparkline>
              <xm:f>CB_Lcr!$UWB121:$UWB121</xm:f>
              <xm:sqref>UWB121</xm:sqref>
            </x14:sparkline>
            <x14:sparkline>
              <xm:f>CB_Lcr!$UWC121:$UWC121</xm:f>
              <xm:sqref>UWC121</xm:sqref>
            </x14:sparkline>
            <x14:sparkline>
              <xm:f>CB_Lcr!$UWD121:$UWD121</xm:f>
              <xm:sqref>UWD121</xm:sqref>
            </x14:sparkline>
            <x14:sparkline>
              <xm:f>CB_Lcr!$UWE121:$UWE121</xm:f>
              <xm:sqref>UWE121</xm:sqref>
            </x14:sparkline>
            <x14:sparkline>
              <xm:f>CB_Lcr!$UWF121:$UWF121</xm:f>
              <xm:sqref>UWF121</xm:sqref>
            </x14:sparkline>
            <x14:sparkline>
              <xm:f>CB_Lcr!$UWG121:$UWG121</xm:f>
              <xm:sqref>UWG121</xm:sqref>
            </x14:sparkline>
            <x14:sparkline>
              <xm:f>CB_Lcr!$UWH121:$UWH121</xm:f>
              <xm:sqref>UWH121</xm:sqref>
            </x14:sparkline>
            <x14:sparkline>
              <xm:f>CB_Lcr!$UWI121:$UWI121</xm:f>
              <xm:sqref>UWI121</xm:sqref>
            </x14:sparkline>
            <x14:sparkline>
              <xm:f>CB_Lcr!$UWJ121:$UWJ121</xm:f>
              <xm:sqref>UWJ121</xm:sqref>
            </x14:sparkline>
            <x14:sparkline>
              <xm:f>CB_Lcr!$UWK121:$UWK121</xm:f>
              <xm:sqref>UWK121</xm:sqref>
            </x14:sparkline>
            <x14:sparkline>
              <xm:f>CB_Lcr!$UWL121:$UWL121</xm:f>
              <xm:sqref>UWL121</xm:sqref>
            </x14:sparkline>
            <x14:sparkline>
              <xm:f>CB_Lcr!$UWM121:$UWM121</xm:f>
              <xm:sqref>UWM121</xm:sqref>
            </x14:sparkline>
            <x14:sparkline>
              <xm:f>CB_Lcr!$UWN121:$UWN121</xm:f>
              <xm:sqref>UWN121</xm:sqref>
            </x14:sparkline>
            <x14:sparkline>
              <xm:f>CB_Lcr!$UWO121:$UWO121</xm:f>
              <xm:sqref>UWO121</xm:sqref>
            </x14:sparkline>
            <x14:sparkline>
              <xm:f>CB_Lcr!$UWP121:$UWP121</xm:f>
              <xm:sqref>UWP121</xm:sqref>
            </x14:sparkline>
            <x14:sparkline>
              <xm:f>CB_Lcr!$UWQ121:$UWQ121</xm:f>
              <xm:sqref>UWQ121</xm:sqref>
            </x14:sparkline>
            <x14:sparkline>
              <xm:f>CB_Lcr!$UWR121:$UWR121</xm:f>
              <xm:sqref>UWR121</xm:sqref>
            </x14:sparkline>
            <x14:sparkline>
              <xm:f>CB_Lcr!$UWS121:$UWS121</xm:f>
              <xm:sqref>UWS121</xm:sqref>
            </x14:sparkline>
            <x14:sparkline>
              <xm:f>CB_Lcr!$UWT121:$UWT121</xm:f>
              <xm:sqref>UWT121</xm:sqref>
            </x14:sparkline>
            <x14:sparkline>
              <xm:f>CB_Lcr!$UWU121:$UWU121</xm:f>
              <xm:sqref>UWU121</xm:sqref>
            </x14:sparkline>
            <x14:sparkline>
              <xm:f>CB_Lcr!$UWV121:$UWV121</xm:f>
              <xm:sqref>UWV121</xm:sqref>
            </x14:sparkline>
            <x14:sparkline>
              <xm:f>CB_Lcr!$UWW121:$UWW121</xm:f>
              <xm:sqref>UWW121</xm:sqref>
            </x14:sparkline>
            <x14:sparkline>
              <xm:f>CB_Lcr!$UWX121:$UWX121</xm:f>
              <xm:sqref>UWX121</xm:sqref>
            </x14:sparkline>
            <x14:sparkline>
              <xm:f>CB_Lcr!$UWY121:$UWY121</xm:f>
              <xm:sqref>UWY121</xm:sqref>
            </x14:sparkline>
            <x14:sparkline>
              <xm:f>CB_Lcr!$UWZ121:$UWZ121</xm:f>
              <xm:sqref>UWZ121</xm:sqref>
            </x14:sparkline>
            <x14:sparkline>
              <xm:f>CB_Lcr!$UXA121:$UXA121</xm:f>
              <xm:sqref>UXA121</xm:sqref>
            </x14:sparkline>
            <x14:sparkline>
              <xm:f>CB_Lcr!$UXB121:$UXB121</xm:f>
              <xm:sqref>UXB121</xm:sqref>
            </x14:sparkline>
            <x14:sparkline>
              <xm:f>CB_Lcr!$UXC121:$UXC121</xm:f>
              <xm:sqref>UXC121</xm:sqref>
            </x14:sparkline>
            <x14:sparkline>
              <xm:f>CB_Lcr!$UXD121:$UXD121</xm:f>
              <xm:sqref>UXD121</xm:sqref>
            </x14:sparkline>
            <x14:sparkline>
              <xm:f>CB_Lcr!$UXE121:$UXE121</xm:f>
              <xm:sqref>UXE121</xm:sqref>
            </x14:sparkline>
            <x14:sparkline>
              <xm:f>CB_Lcr!$UXF121:$UXF121</xm:f>
              <xm:sqref>UXF121</xm:sqref>
            </x14:sparkline>
            <x14:sparkline>
              <xm:f>CB_Lcr!$UXG121:$UXG121</xm:f>
              <xm:sqref>UXG121</xm:sqref>
            </x14:sparkline>
            <x14:sparkline>
              <xm:f>CB_Lcr!$UXH121:$UXH121</xm:f>
              <xm:sqref>UXH121</xm:sqref>
            </x14:sparkline>
            <x14:sparkline>
              <xm:f>CB_Lcr!$UXI121:$UXI121</xm:f>
              <xm:sqref>UXI121</xm:sqref>
            </x14:sparkline>
            <x14:sparkline>
              <xm:f>CB_Lcr!$UXJ121:$UXJ121</xm:f>
              <xm:sqref>UXJ121</xm:sqref>
            </x14:sparkline>
            <x14:sparkline>
              <xm:f>CB_Lcr!$UXK121:$UXK121</xm:f>
              <xm:sqref>UXK121</xm:sqref>
            </x14:sparkline>
            <x14:sparkline>
              <xm:f>CB_Lcr!$UXL121:$UXL121</xm:f>
              <xm:sqref>UXL121</xm:sqref>
            </x14:sparkline>
            <x14:sparkline>
              <xm:f>CB_Lcr!$UXM121:$UXM121</xm:f>
              <xm:sqref>UXM121</xm:sqref>
            </x14:sparkline>
            <x14:sparkline>
              <xm:f>CB_Lcr!$UXN121:$UXN121</xm:f>
              <xm:sqref>UXN121</xm:sqref>
            </x14:sparkline>
            <x14:sparkline>
              <xm:f>CB_Lcr!$UXO121:$UXO121</xm:f>
              <xm:sqref>UXO121</xm:sqref>
            </x14:sparkline>
            <x14:sparkline>
              <xm:f>CB_Lcr!$UXP121:$UXP121</xm:f>
              <xm:sqref>UXP121</xm:sqref>
            </x14:sparkline>
            <x14:sparkline>
              <xm:f>CB_Lcr!$UXQ121:$UXQ121</xm:f>
              <xm:sqref>UXQ121</xm:sqref>
            </x14:sparkline>
            <x14:sparkline>
              <xm:f>CB_Lcr!$UXR121:$UXR121</xm:f>
              <xm:sqref>UXR121</xm:sqref>
            </x14:sparkline>
            <x14:sparkline>
              <xm:f>CB_Lcr!$UXS121:$UXS121</xm:f>
              <xm:sqref>UXS121</xm:sqref>
            </x14:sparkline>
            <x14:sparkline>
              <xm:f>CB_Lcr!$UXT121:$UXT121</xm:f>
              <xm:sqref>UXT121</xm:sqref>
            </x14:sparkline>
            <x14:sparkline>
              <xm:f>CB_Lcr!$UXU121:$UXU121</xm:f>
              <xm:sqref>UXU121</xm:sqref>
            </x14:sparkline>
            <x14:sparkline>
              <xm:f>CB_Lcr!$UXV121:$UXV121</xm:f>
              <xm:sqref>UXV121</xm:sqref>
            </x14:sparkline>
            <x14:sparkline>
              <xm:f>CB_Lcr!$UXW121:$UXW121</xm:f>
              <xm:sqref>UXW121</xm:sqref>
            </x14:sparkline>
            <x14:sparkline>
              <xm:f>CB_Lcr!$UXX121:$UXX121</xm:f>
              <xm:sqref>UXX121</xm:sqref>
            </x14:sparkline>
            <x14:sparkline>
              <xm:f>CB_Lcr!$UXY121:$UXY121</xm:f>
              <xm:sqref>UXY121</xm:sqref>
            </x14:sparkline>
            <x14:sparkline>
              <xm:f>CB_Lcr!$UXZ121:$UXZ121</xm:f>
              <xm:sqref>UXZ121</xm:sqref>
            </x14:sparkline>
            <x14:sparkline>
              <xm:f>CB_Lcr!$UYA121:$UYA121</xm:f>
              <xm:sqref>UYA121</xm:sqref>
            </x14:sparkline>
            <x14:sparkline>
              <xm:f>CB_Lcr!$UYB121:$UYB121</xm:f>
              <xm:sqref>UYB121</xm:sqref>
            </x14:sparkline>
            <x14:sparkline>
              <xm:f>CB_Lcr!$UYC121:$UYC121</xm:f>
              <xm:sqref>UYC121</xm:sqref>
            </x14:sparkline>
            <x14:sparkline>
              <xm:f>CB_Lcr!$UYD121:$UYD121</xm:f>
              <xm:sqref>UYD121</xm:sqref>
            </x14:sparkline>
            <x14:sparkline>
              <xm:f>CB_Lcr!$UYE121:$UYE121</xm:f>
              <xm:sqref>UYE121</xm:sqref>
            </x14:sparkline>
            <x14:sparkline>
              <xm:f>CB_Lcr!$UYF121:$UYF121</xm:f>
              <xm:sqref>UYF121</xm:sqref>
            </x14:sparkline>
            <x14:sparkline>
              <xm:f>CB_Lcr!$UYG121:$UYG121</xm:f>
              <xm:sqref>UYG121</xm:sqref>
            </x14:sparkline>
            <x14:sparkline>
              <xm:f>CB_Lcr!$UYH121:$UYH121</xm:f>
              <xm:sqref>UYH121</xm:sqref>
            </x14:sparkline>
            <x14:sparkline>
              <xm:f>CB_Lcr!$UYI121:$UYI121</xm:f>
              <xm:sqref>UYI121</xm:sqref>
            </x14:sparkline>
            <x14:sparkline>
              <xm:f>CB_Lcr!$UYJ121:$UYJ121</xm:f>
              <xm:sqref>UYJ121</xm:sqref>
            </x14:sparkline>
            <x14:sparkline>
              <xm:f>CB_Lcr!$UYK121:$UYK121</xm:f>
              <xm:sqref>UYK121</xm:sqref>
            </x14:sparkline>
            <x14:sparkline>
              <xm:f>CB_Lcr!$UYL121:$UYL121</xm:f>
              <xm:sqref>UYL121</xm:sqref>
            </x14:sparkline>
            <x14:sparkline>
              <xm:f>CB_Lcr!$UYM121:$UYM121</xm:f>
              <xm:sqref>UYM121</xm:sqref>
            </x14:sparkline>
            <x14:sparkline>
              <xm:f>CB_Lcr!$UYN121:$UYN121</xm:f>
              <xm:sqref>UYN121</xm:sqref>
            </x14:sparkline>
            <x14:sparkline>
              <xm:f>CB_Lcr!$UYO121:$UYO121</xm:f>
              <xm:sqref>UYO121</xm:sqref>
            </x14:sparkline>
            <x14:sparkline>
              <xm:f>CB_Lcr!$UYP121:$UYP121</xm:f>
              <xm:sqref>UYP121</xm:sqref>
            </x14:sparkline>
            <x14:sparkline>
              <xm:f>CB_Lcr!$UYQ121:$UYQ121</xm:f>
              <xm:sqref>UYQ121</xm:sqref>
            </x14:sparkline>
            <x14:sparkline>
              <xm:f>CB_Lcr!$UYR121:$UYR121</xm:f>
              <xm:sqref>UYR121</xm:sqref>
            </x14:sparkline>
            <x14:sparkline>
              <xm:f>CB_Lcr!$UYS121:$UYS121</xm:f>
              <xm:sqref>UYS121</xm:sqref>
            </x14:sparkline>
            <x14:sparkline>
              <xm:f>CB_Lcr!$UYT121:$UYT121</xm:f>
              <xm:sqref>UYT121</xm:sqref>
            </x14:sparkline>
            <x14:sparkline>
              <xm:f>CB_Lcr!$UYU121:$UYU121</xm:f>
              <xm:sqref>UYU121</xm:sqref>
            </x14:sparkline>
            <x14:sparkline>
              <xm:f>CB_Lcr!$UYV121:$UYV121</xm:f>
              <xm:sqref>UYV121</xm:sqref>
            </x14:sparkline>
            <x14:sparkline>
              <xm:f>CB_Lcr!$UYW121:$UYW121</xm:f>
              <xm:sqref>UYW121</xm:sqref>
            </x14:sparkline>
            <x14:sparkline>
              <xm:f>CB_Lcr!$UYX121:$UYX121</xm:f>
              <xm:sqref>UYX121</xm:sqref>
            </x14:sparkline>
            <x14:sparkline>
              <xm:f>CB_Lcr!$UYY121:$UYY121</xm:f>
              <xm:sqref>UYY121</xm:sqref>
            </x14:sparkline>
            <x14:sparkline>
              <xm:f>CB_Lcr!$UYZ121:$UYZ121</xm:f>
              <xm:sqref>UYZ121</xm:sqref>
            </x14:sparkline>
            <x14:sparkline>
              <xm:f>CB_Lcr!$UZA121:$UZA121</xm:f>
              <xm:sqref>UZA121</xm:sqref>
            </x14:sparkline>
            <x14:sparkline>
              <xm:f>CB_Lcr!$UZB121:$UZB121</xm:f>
              <xm:sqref>UZB121</xm:sqref>
            </x14:sparkline>
            <x14:sparkline>
              <xm:f>CB_Lcr!$UZC121:$UZC121</xm:f>
              <xm:sqref>UZC121</xm:sqref>
            </x14:sparkline>
            <x14:sparkline>
              <xm:f>CB_Lcr!$UZD121:$UZD121</xm:f>
              <xm:sqref>UZD121</xm:sqref>
            </x14:sparkline>
            <x14:sparkline>
              <xm:f>CB_Lcr!$UZE121:$UZE121</xm:f>
              <xm:sqref>UZE121</xm:sqref>
            </x14:sparkline>
            <x14:sparkline>
              <xm:f>CB_Lcr!$UZF121:$UZF121</xm:f>
              <xm:sqref>UZF121</xm:sqref>
            </x14:sparkline>
            <x14:sparkline>
              <xm:f>CB_Lcr!$UZG121:$UZG121</xm:f>
              <xm:sqref>UZG121</xm:sqref>
            </x14:sparkline>
            <x14:sparkline>
              <xm:f>CB_Lcr!$UZH121:$UZH121</xm:f>
              <xm:sqref>UZH121</xm:sqref>
            </x14:sparkline>
            <x14:sparkline>
              <xm:f>CB_Lcr!$UZI121:$UZI121</xm:f>
              <xm:sqref>UZI121</xm:sqref>
            </x14:sparkline>
            <x14:sparkline>
              <xm:f>CB_Lcr!$UZJ121:$UZJ121</xm:f>
              <xm:sqref>UZJ121</xm:sqref>
            </x14:sparkline>
            <x14:sparkline>
              <xm:f>CB_Lcr!$UZK121:$UZK121</xm:f>
              <xm:sqref>UZK121</xm:sqref>
            </x14:sparkline>
            <x14:sparkline>
              <xm:f>CB_Lcr!$UZL121:$UZL121</xm:f>
              <xm:sqref>UZL121</xm:sqref>
            </x14:sparkline>
            <x14:sparkline>
              <xm:f>CB_Lcr!$UZM121:$UZM121</xm:f>
              <xm:sqref>UZM121</xm:sqref>
            </x14:sparkline>
            <x14:sparkline>
              <xm:f>CB_Lcr!$UZN121:$UZN121</xm:f>
              <xm:sqref>UZN121</xm:sqref>
            </x14:sparkline>
            <x14:sparkline>
              <xm:f>CB_Lcr!$UZO121:$UZO121</xm:f>
              <xm:sqref>UZO121</xm:sqref>
            </x14:sparkline>
            <x14:sparkline>
              <xm:f>CB_Lcr!$UZP121:$UZP121</xm:f>
              <xm:sqref>UZP121</xm:sqref>
            </x14:sparkline>
            <x14:sparkline>
              <xm:f>CB_Lcr!$UZQ121:$UZQ121</xm:f>
              <xm:sqref>UZQ121</xm:sqref>
            </x14:sparkline>
            <x14:sparkline>
              <xm:f>CB_Lcr!$UZR121:$UZR121</xm:f>
              <xm:sqref>UZR121</xm:sqref>
            </x14:sparkline>
            <x14:sparkline>
              <xm:f>CB_Lcr!$UZS121:$UZS121</xm:f>
              <xm:sqref>UZS121</xm:sqref>
            </x14:sparkline>
            <x14:sparkline>
              <xm:f>CB_Lcr!$UZT121:$UZT121</xm:f>
              <xm:sqref>UZT121</xm:sqref>
            </x14:sparkline>
            <x14:sparkline>
              <xm:f>CB_Lcr!$UZU121:$UZU121</xm:f>
              <xm:sqref>UZU121</xm:sqref>
            </x14:sparkline>
            <x14:sparkline>
              <xm:f>CB_Lcr!$UZV121:$UZV121</xm:f>
              <xm:sqref>UZV121</xm:sqref>
            </x14:sparkline>
            <x14:sparkline>
              <xm:f>CB_Lcr!$UZW121:$UZW121</xm:f>
              <xm:sqref>UZW121</xm:sqref>
            </x14:sparkline>
            <x14:sparkline>
              <xm:f>CB_Lcr!$UZX121:$UZX121</xm:f>
              <xm:sqref>UZX121</xm:sqref>
            </x14:sparkline>
            <x14:sparkline>
              <xm:f>CB_Lcr!$UZY121:$UZY121</xm:f>
              <xm:sqref>UZY121</xm:sqref>
            </x14:sparkline>
            <x14:sparkline>
              <xm:f>CB_Lcr!$UZZ121:$UZZ121</xm:f>
              <xm:sqref>UZZ121</xm:sqref>
            </x14:sparkline>
            <x14:sparkline>
              <xm:f>CB_Lcr!$VAA121:$VAA121</xm:f>
              <xm:sqref>VAA121</xm:sqref>
            </x14:sparkline>
            <x14:sparkline>
              <xm:f>CB_Lcr!$VAB121:$VAB121</xm:f>
              <xm:sqref>VAB121</xm:sqref>
            </x14:sparkline>
            <x14:sparkline>
              <xm:f>CB_Lcr!$VAC121:$VAC121</xm:f>
              <xm:sqref>VAC121</xm:sqref>
            </x14:sparkline>
            <x14:sparkline>
              <xm:f>CB_Lcr!$VAD121:$VAD121</xm:f>
              <xm:sqref>VAD121</xm:sqref>
            </x14:sparkline>
            <x14:sparkline>
              <xm:f>CB_Lcr!$VAE121:$VAE121</xm:f>
              <xm:sqref>VAE121</xm:sqref>
            </x14:sparkline>
            <x14:sparkline>
              <xm:f>CB_Lcr!$VAF121:$VAF121</xm:f>
              <xm:sqref>VAF121</xm:sqref>
            </x14:sparkline>
            <x14:sparkline>
              <xm:f>CB_Lcr!$VAG121:$VAG121</xm:f>
              <xm:sqref>VAG121</xm:sqref>
            </x14:sparkline>
            <x14:sparkline>
              <xm:f>CB_Lcr!$VAH121:$VAH121</xm:f>
              <xm:sqref>VAH121</xm:sqref>
            </x14:sparkline>
            <x14:sparkline>
              <xm:f>CB_Lcr!$VAI121:$VAI121</xm:f>
              <xm:sqref>VAI121</xm:sqref>
            </x14:sparkline>
            <x14:sparkline>
              <xm:f>CB_Lcr!$VAJ121:$VAJ121</xm:f>
              <xm:sqref>VAJ121</xm:sqref>
            </x14:sparkline>
            <x14:sparkline>
              <xm:f>CB_Lcr!$VAK121:$VAK121</xm:f>
              <xm:sqref>VAK121</xm:sqref>
            </x14:sparkline>
            <x14:sparkline>
              <xm:f>CB_Lcr!$VAL121:$VAL121</xm:f>
              <xm:sqref>VAL121</xm:sqref>
            </x14:sparkline>
            <x14:sparkline>
              <xm:f>CB_Lcr!$VAM121:$VAM121</xm:f>
              <xm:sqref>VAM121</xm:sqref>
            </x14:sparkline>
            <x14:sparkline>
              <xm:f>CB_Lcr!$VAN121:$VAN121</xm:f>
              <xm:sqref>VAN121</xm:sqref>
            </x14:sparkline>
            <x14:sparkline>
              <xm:f>CB_Lcr!$VAO121:$VAO121</xm:f>
              <xm:sqref>VAO121</xm:sqref>
            </x14:sparkline>
            <x14:sparkline>
              <xm:f>CB_Lcr!$VAP121:$VAP121</xm:f>
              <xm:sqref>VAP121</xm:sqref>
            </x14:sparkline>
            <x14:sparkline>
              <xm:f>CB_Lcr!$VAQ121:$VAQ121</xm:f>
              <xm:sqref>VAQ121</xm:sqref>
            </x14:sparkline>
            <x14:sparkline>
              <xm:f>CB_Lcr!$VAR121:$VAR121</xm:f>
              <xm:sqref>VAR121</xm:sqref>
            </x14:sparkline>
            <x14:sparkline>
              <xm:f>CB_Lcr!$VAS121:$VAS121</xm:f>
              <xm:sqref>VAS121</xm:sqref>
            </x14:sparkline>
            <x14:sparkline>
              <xm:f>CB_Lcr!$VAT121:$VAT121</xm:f>
              <xm:sqref>VAT121</xm:sqref>
            </x14:sparkline>
            <x14:sparkline>
              <xm:f>CB_Lcr!$VAU121:$VAU121</xm:f>
              <xm:sqref>VAU121</xm:sqref>
            </x14:sparkline>
            <x14:sparkline>
              <xm:f>CB_Lcr!$VAV121:$VAV121</xm:f>
              <xm:sqref>VAV121</xm:sqref>
            </x14:sparkline>
            <x14:sparkline>
              <xm:f>CB_Lcr!$VAW121:$VAW121</xm:f>
              <xm:sqref>VAW121</xm:sqref>
            </x14:sparkline>
            <x14:sparkline>
              <xm:f>CB_Lcr!$VAX121:$VAX121</xm:f>
              <xm:sqref>VAX121</xm:sqref>
            </x14:sparkline>
            <x14:sparkline>
              <xm:f>CB_Lcr!$VAY121:$VAY121</xm:f>
              <xm:sqref>VAY121</xm:sqref>
            </x14:sparkline>
            <x14:sparkline>
              <xm:f>CB_Lcr!$VAZ121:$VAZ121</xm:f>
              <xm:sqref>VAZ121</xm:sqref>
            </x14:sparkline>
            <x14:sparkline>
              <xm:f>CB_Lcr!$VBA121:$VBA121</xm:f>
              <xm:sqref>VBA121</xm:sqref>
            </x14:sparkline>
            <x14:sparkline>
              <xm:f>CB_Lcr!$VBB121:$VBB121</xm:f>
              <xm:sqref>VBB121</xm:sqref>
            </x14:sparkline>
            <x14:sparkline>
              <xm:f>CB_Lcr!$VBC121:$VBC121</xm:f>
              <xm:sqref>VBC121</xm:sqref>
            </x14:sparkline>
            <x14:sparkline>
              <xm:f>CB_Lcr!$VBD121:$VBD121</xm:f>
              <xm:sqref>VBD121</xm:sqref>
            </x14:sparkline>
            <x14:sparkline>
              <xm:f>CB_Lcr!$VBE121:$VBE121</xm:f>
              <xm:sqref>VBE121</xm:sqref>
            </x14:sparkline>
            <x14:sparkline>
              <xm:f>CB_Lcr!$VBF121:$VBF121</xm:f>
              <xm:sqref>VBF121</xm:sqref>
            </x14:sparkline>
            <x14:sparkline>
              <xm:f>CB_Lcr!$VBG121:$VBG121</xm:f>
              <xm:sqref>VBG121</xm:sqref>
            </x14:sparkline>
            <x14:sparkline>
              <xm:f>CB_Lcr!$VBH121:$VBH121</xm:f>
              <xm:sqref>VBH121</xm:sqref>
            </x14:sparkline>
            <x14:sparkline>
              <xm:f>CB_Lcr!$VBI121:$VBI121</xm:f>
              <xm:sqref>VBI121</xm:sqref>
            </x14:sparkline>
            <x14:sparkline>
              <xm:f>CB_Lcr!$VBJ121:$VBJ121</xm:f>
              <xm:sqref>VBJ121</xm:sqref>
            </x14:sparkline>
            <x14:sparkline>
              <xm:f>CB_Lcr!$VBK121:$VBK121</xm:f>
              <xm:sqref>VBK121</xm:sqref>
            </x14:sparkline>
            <x14:sparkline>
              <xm:f>CB_Lcr!$VBL121:$VBL121</xm:f>
              <xm:sqref>VBL121</xm:sqref>
            </x14:sparkline>
            <x14:sparkline>
              <xm:f>CB_Lcr!$VBM121:$VBM121</xm:f>
              <xm:sqref>VBM121</xm:sqref>
            </x14:sparkline>
            <x14:sparkline>
              <xm:f>CB_Lcr!$VBN121:$VBN121</xm:f>
              <xm:sqref>VBN121</xm:sqref>
            </x14:sparkline>
            <x14:sparkline>
              <xm:f>CB_Lcr!$VBO121:$VBO121</xm:f>
              <xm:sqref>VBO121</xm:sqref>
            </x14:sparkline>
            <x14:sparkline>
              <xm:f>CB_Lcr!$VBP121:$VBP121</xm:f>
              <xm:sqref>VBP121</xm:sqref>
            </x14:sparkline>
            <x14:sparkline>
              <xm:f>CB_Lcr!$VBQ121:$VBQ121</xm:f>
              <xm:sqref>VBQ121</xm:sqref>
            </x14:sparkline>
            <x14:sparkline>
              <xm:f>CB_Lcr!$VBR121:$VBR121</xm:f>
              <xm:sqref>VBR121</xm:sqref>
            </x14:sparkline>
            <x14:sparkline>
              <xm:f>CB_Lcr!$VBS121:$VBS121</xm:f>
              <xm:sqref>VBS121</xm:sqref>
            </x14:sparkline>
            <x14:sparkline>
              <xm:f>CB_Lcr!$VBT121:$VBT121</xm:f>
              <xm:sqref>VBT121</xm:sqref>
            </x14:sparkline>
            <x14:sparkline>
              <xm:f>CB_Lcr!$VBU121:$VBU121</xm:f>
              <xm:sqref>VBU121</xm:sqref>
            </x14:sparkline>
            <x14:sparkline>
              <xm:f>CB_Lcr!$VBV121:$VBV121</xm:f>
              <xm:sqref>VBV121</xm:sqref>
            </x14:sparkline>
            <x14:sparkline>
              <xm:f>CB_Lcr!$VBW121:$VBW121</xm:f>
              <xm:sqref>VBW121</xm:sqref>
            </x14:sparkline>
            <x14:sparkline>
              <xm:f>CB_Lcr!$VBX121:$VBX121</xm:f>
              <xm:sqref>VBX121</xm:sqref>
            </x14:sparkline>
            <x14:sparkline>
              <xm:f>CB_Lcr!$VBY121:$VBY121</xm:f>
              <xm:sqref>VBY121</xm:sqref>
            </x14:sparkline>
            <x14:sparkline>
              <xm:f>CB_Lcr!$VBZ121:$VBZ121</xm:f>
              <xm:sqref>VBZ121</xm:sqref>
            </x14:sparkline>
            <x14:sparkline>
              <xm:f>CB_Lcr!$VCA121:$VCA121</xm:f>
              <xm:sqref>VCA121</xm:sqref>
            </x14:sparkline>
            <x14:sparkline>
              <xm:f>CB_Lcr!$VCB121:$VCB121</xm:f>
              <xm:sqref>VCB121</xm:sqref>
            </x14:sparkline>
            <x14:sparkline>
              <xm:f>CB_Lcr!$VCC121:$VCC121</xm:f>
              <xm:sqref>VCC121</xm:sqref>
            </x14:sparkline>
            <x14:sparkline>
              <xm:f>CB_Lcr!$VCD121:$VCD121</xm:f>
              <xm:sqref>VCD121</xm:sqref>
            </x14:sparkline>
            <x14:sparkline>
              <xm:f>CB_Lcr!$VCE121:$VCE121</xm:f>
              <xm:sqref>VCE121</xm:sqref>
            </x14:sparkline>
            <x14:sparkline>
              <xm:f>CB_Lcr!$VCF121:$VCF121</xm:f>
              <xm:sqref>VCF121</xm:sqref>
            </x14:sparkline>
            <x14:sparkline>
              <xm:f>CB_Lcr!$VCG121:$VCG121</xm:f>
              <xm:sqref>VCG121</xm:sqref>
            </x14:sparkline>
            <x14:sparkline>
              <xm:f>CB_Lcr!$VCH121:$VCH121</xm:f>
              <xm:sqref>VCH121</xm:sqref>
            </x14:sparkline>
            <x14:sparkline>
              <xm:f>CB_Lcr!$VCI121:$VCI121</xm:f>
              <xm:sqref>VCI121</xm:sqref>
            </x14:sparkline>
            <x14:sparkline>
              <xm:f>CB_Lcr!$VCJ121:$VCJ121</xm:f>
              <xm:sqref>VCJ121</xm:sqref>
            </x14:sparkline>
            <x14:sparkline>
              <xm:f>CB_Lcr!$VCK121:$VCK121</xm:f>
              <xm:sqref>VCK121</xm:sqref>
            </x14:sparkline>
            <x14:sparkline>
              <xm:f>CB_Lcr!$VCL121:$VCL121</xm:f>
              <xm:sqref>VCL121</xm:sqref>
            </x14:sparkline>
            <x14:sparkline>
              <xm:f>CB_Lcr!$VCM121:$VCM121</xm:f>
              <xm:sqref>VCM121</xm:sqref>
            </x14:sparkline>
            <x14:sparkline>
              <xm:f>CB_Lcr!$VCN121:$VCN121</xm:f>
              <xm:sqref>VCN121</xm:sqref>
            </x14:sparkline>
            <x14:sparkline>
              <xm:f>CB_Lcr!$VCO121:$VCO121</xm:f>
              <xm:sqref>VCO121</xm:sqref>
            </x14:sparkline>
            <x14:sparkline>
              <xm:f>CB_Lcr!$VCP121:$VCP121</xm:f>
              <xm:sqref>VCP121</xm:sqref>
            </x14:sparkline>
            <x14:sparkline>
              <xm:f>CB_Lcr!$VCQ121:$VCQ121</xm:f>
              <xm:sqref>VCQ121</xm:sqref>
            </x14:sparkline>
            <x14:sparkline>
              <xm:f>CB_Lcr!$VCR121:$VCR121</xm:f>
              <xm:sqref>VCR121</xm:sqref>
            </x14:sparkline>
            <x14:sparkline>
              <xm:f>CB_Lcr!$VCS121:$VCS121</xm:f>
              <xm:sqref>VCS121</xm:sqref>
            </x14:sparkline>
            <x14:sparkline>
              <xm:f>CB_Lcr!$VCT121:$VCT121</xm:f>
              <xm:sqref>VCT121</xm:sqref>
            </x14:sparkline>
            <x14:sparkline>
              <xm:f>CB_Lcr!$VCU121:$VCU121</xm:f>
              <xm:sqref>VCU121</xm:sqref>
            </x14:sparkline>
            <x14:sparkline>
              <xm:f>CB_Lcr!$VCV121:$VCV121</xm:f>
              <xm:sqref>VCV121</xm:sqref>
            </x14:sparkline>
            <x14:sparkline>
              <xm:f>CB_Lcr!$VCW121:$VCW121</xm:f>
              <xm:sqref>VCW121</xm:sqref>
            </x14:sparkline>
            <x14:sparkline>
              <xm:f>CB_Lcr!$VCX121:$VCX121</xm:f>
              <xm:sqref>VCX121</xm:sqref>
            </x14:sparkline>
            <x14:sparkline>
              <xm:f>CB_Lcr!$VCY121:$VCY121</xm:f>
              <xm:sqref>VCY121</xm:sqref>
            </x14:sparkline>
            <x14:sparkline>
              <xm:f>CB_Lcr!$VCZ121:$VCZ121</xm:f>
              <xm:sqref>VCZ121</xm:sqref>
            </x14:sparkline>
            <x14:sparkline>
              <xm:f>CB_Lcr!$VDA121:$VDA121</xm:f>
              <xm:sqref>VDA121</xm:sqref>
            </x14:sparkline>
            <x14:sparkline>
              <xm:f>CB_Lcr!$VDB121:$VDB121</xm:f>
              <xm:sqref>VDB121</xm:sqref>
            </x14:sparkline>
            <x14:sparkline>
              <xm:f>CB_Lcr!$VDC121:$VDC121</xm:f>
              <xm:sqref>VDC121</xm:sqref>
            </x14:sparkline>
            <x14:sparkline>
              <xm:f>CB_Lcr!$VDD121:$VDD121</xm:f>
              <xm:sqref>VDD121</xm:sqref>
            </x14:sparkline>
            <x14:sparkline>
              <xm:f>CB_Lcr!$VDE121:$VDE121</xm:f>
              <xm:sqref>VDE121</xm:sqref>
            </x14:sparkline>
            <x14:sparkline>
              <xm:f>CB_Lcr!$VDF121:$VDF121</xm:f>
              <xm:sqref>VDF121</xm:sqref>
            </x14:sparkline>
            <x14:sparkline>
              <xm:f>CB_Lcr!$VDG121:$VDG121</xm:f>
              <xm:sqref>VDG121</xm:sqref>
            </x14:sparkline>
            <x14:sparkline>
              <xm:f>CB_Lcr!$VDH121:$VDH121</xm:f>
              <xm:sqref>VDH121</xm:sqref>
            </x14:sparkline>
            <x14:sparkline>
              <xm:f>CB_Lcr!$VDI121:$VDI121</xm:f>
              <xm:sqref>VDI121</xm:sqref>
            </x14:sparkline>
            <x14:sparkline>
              <xm:f>CB_Lcr!$VDJ121:$VDJ121</xm:f>
              <xm:sqref>VDJ121</xm:sqref>
            </x14:sparkline>
            <x14:sparkline>
              <xm:f>CB_Lcr!$VDK121:$VDK121</xm:f>
              <xm:sqref>VDK121</xm:sqref>
            </x14:sparkline>
            <x14:sparkline>
              <xm:f>CB_Lcr!$VDL121:$VDL121</xm:f>
              <xm:sqref>VDL121</xm:sqref>
            </x14:sparkline>
            <x14:sparkline>
              <xm:f>CB_Lcr!$VDM121:$VDM121</xm:f>
              <xm:sqref>VDM121</xm:sqref>
            </x14:sparkline>
            <x14:sparkline>
              <xm:f>CB_Lcr!$VDN121:$VDN121</xm:f>
              <xm:sqref>VDN121</xm:sqref>
            </x14:sparkline>
            <x14:sparkline>
              <xm:f>CB_Lcr!$VDO121:$VDO121</xm:f>
              <xm:sqref>VDO121</xm:sqref>
            </x14:sparkline>
            <x14:sparkline>
              <xm:f>CB_Lcr!$VDP121:$VDP121</xm:f>
              <xm:sqref>VDP121</xm:sqref>
            </x14:sparkline>
            <x14:sparkline>
              <xm:f>CB_Lcr!$VDQ121:$VDQ121</xm:f>
              <xm:sqref>VDQ121</xm:sqref>
            </x14:sparkline>
            <x14:sparkline>
              <xm:f>CB_Lcr!$VDR121:$VDR121</xm:f>
              <xm:sqref>VDR121</xm:sqref>
            </x14:sparkline>
            <x14:sparkline>
              <xm:f>CB_Lcr!$VDS121:$VDS121</xm:f>
              <xm:sqref>VDS121</xm:sqref>
            </x14:sparkline>
            <x14:sparkline>
              <xm:f>CB_Lcr!$VDT121:$VDT121</xm:f>
              <xm:sqref>VDT121</xm:sqref>
            </x14:sparkline>
            <x14:sparkline>
              <xm:f>CB_Lcr!$VDU121:$VDU121</xm:f>
              <xm:sqref>VDU121</xm:sqref>
            </x14:sparkline>
            <x14:sparkline>
              <xm:f>CB_Lcr!$VDV121:$VDV121</xm:f>
              <xm:sqref>VDV121</xm:sqref>
            </x14:sparkline>
            <x14:sparkline>
              <xm:f>CB_Lcr!$VDW121:$VDW121</xm:f>
              <xm:sqref>VDW121</xm:sqref>
            </x14:sparkline>
            <x14:sparkline>
              <xm:f>CB_Lcr!$VDX121:$VDX121</xm:f>
              <xm:sqref>VDX121</xm:sqref>
            </x14:sparkline>
            <x14:sparkline>
              <xm:f>CB_Lcr!$VDY121:$VDY121</xm:f>
              <xm:sqref>VDY121</xm:sqref>
            </x14:sparkline>
            <x14:sparkline>
              <xm:f>CB_Lcr!$VDZ121:$VDZ121</xm:f>
              <xm:sqref>VDZ121</xm:sqref>
            </x14:sparkline>
            <x14:sparkline>
              <xm:f>CB_Lcr!$VEA121:$VEA121</xm:f>
              <xm:sqref>VEA121</xm:sqref>
            </x14:sparkline>
            <x14:sparkline>
              <xm:f>CB_Lcr!$VEB121:$VEB121</xm:f>
              <xm:sqref>VEB121</xm:sqref>
            </x14:sparkline>
            <x14:sparkline>
              <xm:f>CB_Lcr!$VEC121:$VEC121</xm:f>
              <xm:sqref>VEC121</xm:sqref>
            </x14:sparkline>
            <x14:sparkline>
              <xm:f>CB_Lcr!$VED121:$VED121</xm:f>
              <xm:sqref>VED121</xm:sqref>
            </x14:sparkline>
            <x14:sparkline>
              <xm:f>CB_Lcr!$VEE121:$VEE121</xm:f>
              <xm:sqref>VEE121</xm:sqref>
            </x14:sparkline>
            <x14:sparkline>
              <xm:f>CB_Lcr!$VEF121:$VEF121</xm:f>
              <xm:sqref>VEF121</xm:sqref>
            </x14:sparkline>
            <x14:sparkline>
              <xm:f>CB_Lcr!$VEG121:$VEG121</xm:f>
              <xm:sqref>VEG121</xm:sqref>
            </x14:sparkline>
            <x14:sparkline>
              <xm:f>CB_Lcr!$VEH121:$VEH121</xm:f>
              <xm:sqref>VEH121</xm:sqref>
            </x14:sparkline>
            <x14:sparkline>
              <xm:f>CB_Lcr!$VEI121:$VEI121</xm:f>
              <xm:sqref>VEI121</xm:sqref>
            </x14:sparkline>
            <x14:sparkline>
              <xm:f>CB_Lcr!$VEJ121:$VEJ121</xm:f>
              <xm:sqref>VEJ121</xm:sqref>
            </x14:sparkline>
            <x14:sparkline>
              <xm:f>CB_Lcr!$VEK121:$VEK121</xm:f>
              <xm:sqref>VEK121</xm:sqref>
            </x14:sparkline>
            <x14:sparkline>
              <xm:f>CB_Lcr!$VEL121:$VEL121</xm:f>
              <xm:sqref>VEL121</xm:sqref>
            </x14:sparkline>
            <x14:sparkline>
              <xm:f>CB_Lcr!$VEM121:$VEM121</xm:f>
              <xm:sqref>VEM121</xm:sqref>
            </x14:sparkline>
            <x14:sparkline>
              <xm:f>CB_Lcr!$VEN121:$VEN121</xm:f>
              <xm:sqref>VEN121</xm:sqref>
            </x14:sparkline>
            <x14:sparkline>
              <xm:f>CB_Lcr!$VEO121:$VEO121</xm:f>
              <xm:sqref>VEO121</xm:sqref>
            </x14:sparkline>
            <x14:sparkline>
              <xm:f>CB_Lcr!$VEP121:$VEP121</xm:f>
              <xm:sqref>VEP121</xm:sqref>
            </x14:sparkline>
            <x14:sparkline>
              <xm:f>CB_Lcr!$VEQ121:$VEQ121</xm:f>
              <xm:sqref>VEQ121</xm:sqref>
            </x14:sparkline>
            <x14:sparkline>
              <xm:f>CB_Lcr!$VER121:$VER121</xm:f>
              <xm:sqref>VER121</xm:sqref>
            </x14:sparkline>
            <x14:sparkline>
              <xm:f>CB_Lcr!$VES121:$VES121</xm:f>
              <xm:sqref>VES121</xm:sqref>
            </x14:sparkline>
            <x14:sparkline>
              <xm:f>CB_Lcr!$VET121:$VET121</xm:f>
              <xm:sqref>VET121</xm:sqref>
            </x14:sparkline>
            <x14:sparkline>
              <xm:f>CB_Lcr!$VEU121:$VEU121</xm:f>
              <xm:sqref>VEU121</xm:sqref>
            </x14:sparkline>
            <x14:sparkline>
              <xm:f>CB_Lcr!$VEV121:$VEV121</xm:f>
              <xm:sqref>VEV121</xm:sqref>
            </x14:sparkline>
            <x14:sparkline>
              <xm:f>CB_Lcr!$VEW121:$VEW121</xm:f>
              <xm:sqref>VEW121</xm:sqref>
            </x14:sparkline>
            <x14:sparkline>
              <xm:f>CB_Lcr!$VEX121:$VEX121</xm:f>
              <xm:sqref>VEX121</xm:sqref>
            </x14:sparkline>
            <x14:sparkline>
              <xm:f>CB_Lcr!$VEY121:$VEY121</xm:f>
              <xm:sqref>VEY121</xm:sqref>
            </x14:sparkline>
            <x14:sparkline>
              <xm:f>CB_Lcr!$VEZ121:$VEZ121</xm:f>
              <xm:sqref>VEZ121</xm:sqref>
            </x14:sparkline>
            <x14:sparkline>
              <xm:f>CB_Lcr!$VFA121:$VFA121</xm:f>
              <xm:sqref>VFA121</xm:sqref>
            </x14:sparkline>
            <x14:sparkline>
              <xm:f>CB_Lcr!$VFB121:$VFB121</xm:f>
              <xm:sqref>VFB121</xm:sqref>
            </x14:sparkline>
            <x14:sparkline>
              <xm:f>CB_Lcr!$VFC121:$VFC121</xm:f>
              <xm:sqref>VFC121</xm:sqref>
            </x14:sparkline>
            <x14:sparkline>
              <xm:f>CB_Lcr!$VFD121:$VFD121</xm:f>
              <xm:sqref>VFD121</xm:sqref>
            </x14:sparkline>
            <x14:sparkline>
              <xm:f>CB_Lcr!$VFE121:$VFE121</xm:f>
              <xm:sqref>VFE121</xm:sqref>
            </x14:sparkline>
            <x14:sparkline>
              <xm:f>CB_Lcr!$VFF121:$VFF121</xm:f>
              <xm:sqref>VFF121</xm:sqref>
            </x14:sparkline>
            <x14:sparkline>
              <xm:f>CB_Lcr!$VFG121:$VFG121</xm:f>
              <xm:sqref>VFG121</xm:sqref>
            </x14:sparkline>
            <x14:sparkline>
              <xm:f>CB_Lcr!$VFH121:$VFH121</xm:f>
              <xm:sqref>VFH121</xm:sqref>
            </x14:sparkline>
            <x14:sparkline>
              <xm:f>CB_Lcr!$VFI121:$VFI121</xm:f>
              <xm:sqref>VFI121</xm:sqref>
            </x14:sparkline>
            <x14:sparkline>
              <xm:f>CB_Lcr!$VFJ121:$VFJ121</xm:f>
              <xm:sqref>VFJ121</xm:sqref>
            </x14:sparkline>
            <x14:sparkline>
              <xm:f>CB_Lcr!$VFK121:$VFK121</xm:f>
              <xm:sqref>VFK121</xm:sqref>
            </x14:sparkline>
            <x14:sparkline>
              <xm:f>CB_Lcr!$VFL121:$VFL121</xm:f>
              <xm:sqref>VFL121</xm:sqref>
            </x14:sparkline>
            <x14:sparkline>
              <xm:f>CB_Lcr!$VFM121:$VFM121</xm:f>
              <xm:sqref>VFM121</xm:sqref>
            </x14:sparkline>
            <x14:sparkline>
              <xm:f>CB_Lcr!$VFN121:$VFN121</xm:f>
              <xm:sqref>VFN121</xm:sqref>
            </x14:sparkline>
            <x14:sparkline>
              <xm:f>CB_Lcr!$VFO121:$VFO121</xm:f>
              <xm:sqref>VFO121</xm:sqref>
            </x14:sparkline>
            <x14:sparkline>
              <xm:f>CB_Lcr!$VFP121:$VFP121</xm:f>
              <xm:sqref>VFP121</xm:sqref>
            </x14:sparkline>
            <x14:sparkline>
              <xm:f>CB_Lcr!$VFQ121:$VFQ121</xm:f>
              <xm:sqref>VFQ121</xm:sqref>
            </x14:sparkline>
            <x14:sparkline>
              <xm:f>CB_Lcr!$VFR121:$VFR121</xm:f>
              <xm:sqref>VFR121</xm:sqref>
            </x14:sparkline>
            <x14:sparkline>
              <xm:f>CB_Lcr!$VFS121:$VFS121</xm:f>
              <xm:sqref>VFS121</xm:sqref>
            </x14:sparkline>
            <x14:sparkline>
              <xm:f>CB_Lcr!$VFT121:$VFT121</xm:f>
              <xm:sqref>VFT121</xm:sqref>
            </x14:sparkline>
            <x14:sparkline>
              <xm:f>CB_Lcr!$VFU121:$VFU121</xm:f>
              <xm:sqref>VFU121</xm:sqref>
            </x14:sparkline>
            <x14:sparkline>
              <xm:f>CB_Lcr!$VFV121:$VFV121</xm:f>
              <xm:sqref>VFV121</xm:sqref>
            </x14:sparkline>
            <x14:sparkline>
              <xm:f>CB_Lcr!$VFW121:$VFW121</xm:f>
              <xm:sqref>VFW121</xm:sqref>
            </x14:sparkline>
            <x14:sparkline>
              <xm:f>CB_Lcr!$VFX121:$VFX121</xm:f>
              <xm:sqref>VFX121</xm:sqref>
            </x14:sparkline>
            <x14:sparkline>
              <xm:f>CB_Lcr!$VFY121:$VFY121</xm:f>
              <xm:sqref>VFY121</xm:sqref>
            </x14:sparkline>
            <x14:sparkline>
              <xm:f>CB_Lcr!$VFZ121:$VFZ121</xm:f>
              <xm:sqref>VFZ121</xm:sqref>
            </x14:sparkline>
            <x14:sparkline>
              <xm:f>CB_Lcr!$VGA121:$VGA121</xm:f>
              <xm:sqref>VGA121</xm:sqref>
            </x14:sparkline>
            <x14:sparkline>
              <xm:f>CB_Lcr!$VGB121:$VGB121</xm:f>
              <xm:sqref>VGB121</xm:sqref>
            </x14:sparkline>
            <x14:sparkline>
              <xm:f>CB_Lcr!$VGC121:$VGC121</xm:f>
              <xm:sqref>VGC121</xm:sqref>
            </x14:sparkline>
            <x14:sparkline>
              <xm:f>CB_Lcr!$VGD121:$VGD121</xm:f>
              <xm:sqref>VGD121</xm:sqref>
            </x14:sparkline>
            <x14:sparkline>
              <xm:f>CB_Lcr!$VGE121:$VGE121</xm:f>
              <xm:sqref>VGE121</xm:sqref>
            </x14:sparkline>
            <x14:sparkline>
              <xm:f>CB_Lcr!$VGF121:$VGF121</xm:f>
              <xm:sqref>VGF121</xm:sqref>
            </x14:sparkline>
            <x14:sparkline>
              <xm:f>CB_Lcr!$VGG121:$VGG121</xm:f>
              <xm:sqref>VGG121</xm:sqref>
            </x14:sparkline>
            <x14:sparkline>
              <xm:f>CB_Lcr!$VGH121:$VGH121</xm:f>
              <xm:sqref>VGH121</xm:sqref>
            </x14:sparkline>
            <x14:sparkline>
              <xm:f>CB_Lcr!$VGI121:$VGI121</xm:f>
              <xm:sqref>VGI121</xm:sqref>
            </x14:sparkline>
            <x14:sparkline>
              <xm:f>CB_Lcr!$VGJ121:$VGJ121</xm:f>
              <xm:sqref>VGJ121</xm:sqref>
            </x14:sparkline>
            <x14:sparkline>
              <xm:f>CB_Lcr!$VGK121:$VGK121</xm:f>
              <xm:sqref>VGK121</xm:sqref>
            </x14:sparkline>
            <x14:sparkline>
              <xm:f>CB_Lcr!$VGL121:$VGL121</xm:f>
              <xm:sqref>VGL121</xm:sqref>
            </x14:sparkline>
            <x14:sparkline>
              <xm:f>CB_Lcr!$VGM121:$VGM121</xm:f>
              <xm:sqref>VGM121</xm:sqref>
            </x14:sparkline>
            <x14:sparkline>
              <xm:f>CB_Lcr!$VGN121:$VGN121</xm:f>
              <xm:sqref>VGN121</xm:sqref>
            </x14:sparkline>
            <x14:sparkline>
              <xm:f>CB_Lcr!$VGO121:$VGO121</xm:f>
              <xm:sqref>VGO121</xm:sqref>
            </x14:sparkline>
            <x14:sparkline>
              <xm:f>CB_Lcr!$VGP121:$VGP121</xm:f>
              <xm:sqref>VGP121</xm:sqref>
            </x14:sparkline>
            <x14:sparkline>
              <xm:f>CB_Lcr!$VGQ121:$VGQ121</xm:f>
              <xm:sqref>VGQ121</xm:sqref>
            </x14:sparkline>
            <x14:sparkline>
              <xm:f>CB_Lcr!$VGR121:$VGR121</xm:f>
              <xm:sqref>VGR121</xm:sqref>
            </x14:sparkline>
            <x14:sparkline>
              <xm:f>CB_Lcr!$VGS121:$VGS121</xm:f>
              <xm:sqref>VGS121</xm:sqref>
            </x14:sparkline>
            <x14:sparkline>
              <xm:f>CB_Lcr!$VGT121:$VGT121</xm:f>
              <xm:sqref>VGT121</xm:sqref>
            </x14:sparkline>
            <x14:sparkline>
              <xm:f>CB_Lcr!$VGU121:$VGU121</xm:f>
              <xm:sqref>VGU121</xm:sqref>
            </x14:sparkline>
            <x14:sparkline>
              <xm:f>CB_Lcr!$VGV121:$VGV121</xm:f>
              <xm:sqref>VGV121</xm:sqref>
            </x14:sparkline>
            <x14:sparkline>
              <xm:f>CB_Lcr!$VGW121:$VGW121</xm:f>
              <xm:sqref>VGW121</xm:sqref>
            </x14:sparkline>
            <x14:sparkline>
              <xm:f>CB_Lcr!$VGX121:$VGX121</xm:f>
              <xm:sqref>VGX121</xm:sqref>
            </x14:sparkline>
            <x14:sparkline>
              <xm:f>CB_Lcr!$VGY121:$VGY121</xm:f>
              <xm:sqref>VGY121</xm:sqref>
            </x14:sparkline>
            <x14:sparkline>
              <xm:f>CB_Lcr!$VGZ121:$VGZ121</xm:f>
              <xm:sqref>VGZ121</xm:sqref>
            </x14:sparkline>
            <x14:sparkline>
              <xm:f>CB_Lcr!$VHA121:$VHA121</xm:f>
              <xm:sqref>VHA121</xm:sqref>
            </x14:sparkline>
            <x14:sparkline>
              <xm:f>CB_Lcr!$VHB121:$VHB121</xm:f>
              <xm:sqref>VHB121</xm:sqref>
            </x14:sparkline>
            <x14:sparkline>
              <xm:f>CB_Lcr!$VHC121:$VHC121</xm:f>
              <xm:sqref>VHC121</xm:sqref>
            </x14:sparkline>
            <x14:sparkline>
              <xm:f>CB_Lcr!$VHD121:$VHD121</xm:f>
              <xm:sqref>VHD121</xm:sqref>
            </x14:sparkline>
            <x14:sparkline>
              <xm:f>CB_Lcr!$VHE121:$VHE121</xm:f>
              <xm:sqref>VHE121</xm:sqref>
            </x14:sparkline>
            <x14:sparkline>
              <xm:f>CB_Lcr!$VHF121:$VHF121</xm:f>
              <xm:sqref>VHF121</xm:sqref>
            </x14:sparkline>
            <x14:sparkline>
              <xm:f>CB_Lcr!$VHG121:$VHG121</xm:f>
              <xm:sqref>VHG121</xm:sqref>
            </x14:sparkline>
            <x14:sparkline>
              <xm:f>CB_Lcr!$VHH121:$VHH121</xm:f>
              <xm:sqref>VHH121</xm:sqref>
            </x14:sparkline>
            <x14:sparkline>
              <xm:f>CB_Lcr!$VHI121:$VHI121</xm:f>
              <xm:sqref>VHI121</xm:sqref>
            </x14:sparkline>
            <x14:sparkline>
              <xm:f>CB_Lcr!$VHJ121:$VHJ121</xm:f>
              <xm:sqref>VHJ121</xm:sqref>
            </x14:sparkline>
            <x14:sparkline>
              <xm:f>CB_Lcr!$VHK121:$VHK121</xm:f>
              <xm:sqref>VHK121</xm:sqref>
            </x14:sparkline>
            <x14:sparkline>
              <xm:f>CB_Lcr!$VHL121:$VHL121</xm:f>
              <xm:sqref>VHL121</xm:sqref>
            </x14:sparkline>
            <x14:sparkline>
              <xm:f>CB_Lcr!$VHM121:$VHM121</xm:f>
              <xm:sqref>VHM121</xm:sqref>
            </x14:sparkline>
            <x14:sparkline>
              <xm:f>CB_Lcr!$VHN121:$VHN121</xm:f>
              <xm:sqref>VHN121</xm:sqref>
            </x14:sparkline>
            <x14:sparkline>
              <xm:f>CB_Lcr!$VHO121:$VHO121</xm:f>
              <xm:sqref>VHO121</xm:sqref>
            </x14:sparkline>
            <x14:sparkline>
              <xm:f>CB_Lcr!$VHP121:$VHP121</xm:f>
              <xm:sqref>VHP121</xm:sqref>
            </x14:sparkline>
            <x14:sparkline>
              <xm:f>CB_Lcr!$VHQ121:$VHQ121</xm:f>
              <xm:sqref>VHQ121</xm:sqref>
            </x14:sparkline>
            <x14:sparkline>
              <xm:f>CB_Lcr!$VHR121:$VHR121</xm:f>
              <xm:sqref>VHR121</xm:sqref>
            </x14:sparkline>
            <x14:sparkline>
              <xm:f>CB_Lcr!$VHS121:$VHS121</xm:f>
              <xm:sqref>VHS121</xm:sqref>
            </x14:sparkline>
            <x14:sparkline>
              <xm:f>CB_Lcr!$VHT121:$VHT121</xm:f>
              <xm:sqref>VHT121</xm:sqref>
            </x14:sparkline>
            <x14:sparkline>
              <xm:f>CB_Lcr!$VHU121:$VHU121</xm:f>
              <xm:sqref>VHU121</xm:sqref>
            </x14:sparkline>
            <x14:sparkline>
              <xm:f>CB_Lcr!$VHV121:$VHV121</xm:f>
              <xm:sqref>VHV121</xm:sqref>
            </x14:sparkline>
            <x14:sparkline>
              <xm:f>CB_Lcr!$VHW121:$VHW121</xm:f>
              <xm:sqref>VHW121</xm:sqref>
            </x14:sparkline>
            <x14:sparkline>
              <xm:f>CB_Lcr!$VHX121:$VHX121</xm:f>
              <xm:sqref>VHX121</xm:sqref>
            </x14:sparkline>
            <x14:sparkline>
              <xm:f>CB_Lcr!$VHY121:$VHY121</xm:f>
              <xm:sqref>VHY121</xm:sqref>
            </x14:sparkline>
            <x14:sparkline>
              <xm:f>CB_Lcr!$VHZ121:$VHZ121</xm:f>
              <xm:sqref>VHZ121</xm:sqref>
            </x14:sparkline>
            <x14:sparkline>
              <xm:f>CB_Lcr!$VIA121:$VIA121</xm:f>
              <xm:sqref>VIA121</xm:sqref>
            </x14:sparkline>
            <x14:sparkline>
              <xm:f>CB_Lcr!$VIB121:$VIB121</xm:f>
              <xm:sqref>VIB121</xm:sqref>
            </x14:sparkline>
            <x14:sparkline>
              <xm:f>CB_Lcr!$VIC121:$VIC121</xm:f>
              <xm:sqref>VIC121</xm:sqref>
            </x14:sparkline>
            <x14:sparkline>
              <xm:f>CB_Lcr!$VID121:$VID121</xm:f>
              <xm:sqref>VID121</xm:sqref>
            </x14:sparkline>
            <x14:sparkline>
              <xm:f>CB_Lcr!$VIE121:$VIE121</xm:f>
              <xm:sqref>VIE121</xm:sqref>
            </x14:sparkline>
            <x14:sparkline>
              <xm:f>CB_Lcr!$VIF121:$VIF121</xm:f>
              <xm:sqref>VIF121</xm:sqref>
            </x14:sparkline>
            <x14:sparkline>
              <xm:f>CB_Lcr!$VIG121:$VIG121</xm:f>
              <xm:sqref>VIG121</xm:sqref>
            </x14:sparkline>
            <x14:sparkline>
              <xm:f>CB_Lcr!$VIH121:$VIH121</xm:f>
              <xm:sqref>VIH121</xm:sqref>
            </x14:sparkline>
            <x14:sparkline>
              <xm:f>CB_Lcr!$VII121:$VII121</xm:f>
              <xm:sqref>VII121</xm:sqref>
            </x14:sparkline>
            <x14:sparkline>
              <xm:f>CB_Lcr!$VIJ121:$VIJ121</xm:f>
              <xm:sqref>VIJ121</xm:sqref>
            </x14:sparkline>
            <x14:sparkline>
              <xm:f>CB_Lcr!$VIK121:$VIK121</xm:f>
              <xm:sqref>VIK121</xm:sqref>
            </x14:sparkline>
            <x14:sparkline>
              <xm:f>CB_Lcr!$VIL121:$VIL121</xm:f>
              <xm:sqref>VIL121</xm:sqref>
            </x14:sparkline>
            <x14:sparkline>
              <xm:f>CB_Lcr!$VIM121:$VIM121</xm:f>
              <xm:sqref>VIM121</xm:sqref>
            </x14:sparkline>
            <x14:sparkline>
              <xm:f>CB_Lcr!$VIN121:$VIN121</xm:f>
              <xm:sqref>VIN121</xm:sqref>
            </x14:sparkline>
            <x14:sparkline>
              <xm:f>CB_Lcr!$VIO121:$VIO121</xm:f>
              <xm:sqref>VIO121</xm:sqref>
            </x14:sparkline>
            <x14:sparkline>
              <xm:f>CB_Lcr!$VIP121:$VIP121</xm:f>
              <xm:sqref>VIP121</xm:sqref>
            </x14:sparkline>
            <x14:sparkline>
              <xm:f>CB_Lcr!$VIQ121:$VIQ121</xm:f>
              <xm:sqref>VIQ121</xm:sqref>
            </x14:sparkline>
            <x14:sparkline>
              <xm:f>CB_Lcr!$VIR121:$VIR121</xm:f>
              <xm:sqref>VIR121</xm:sqref>
            </x14:sparkline>
            <x14:sparkline>
              <xm:f>CB_Lcr!$VIS121:$VIS121</xm:f>
              <xm:sqref>VIS121</xm:sqref>
            </x14:sparkline>
            <x14:sparkline>
              <xm:f>CB_Lcr!$VIT121:$VIT121</xm:f>
              <xm:sqref>VIT121</xm:sqref>
            </x14:sparkline>
            <x14:sparkline>
              <xm:f>CB_Lcr!$VIU121:$VIU121</xm:f>
              <xm:sqref>VIU121</xm:sqref>
            </x14:sparkline>
            <x14:sparkline>
              <xm:f>CB_Lcr!$VIV121:$VIV121</xm:f>
              <xm:sqref>VIV121</xm:sqref>
            </x14:sparkline>
            <x14:sparkline>
              <xm:f>CB_Lcr!$VIW121:$VIW121</xm:f>
              <xm:sqref>VIW121</xm:sqref>
            </x14:sparkline>
            <x14:sparkline>
              <xm:f>CB_Lcr!$VIX121:$VIX121</xm:f>
              <xm:sqref>VIX121</xm:sqref>
            </x14:sparkline>
            <x14:sparkline>
              <xm:f>CB_Lcr!$VIY121:$VIY121</xm:f>
              <xm:sqref>VIY121</xm:sqref>
            </x14:sparkline>
            <x14:sparkline>
              <xm:f>CB_Lcr!$VIZ121:$VIZ121</xm:f>
              <xm:sqref>VIZ121</xm:sqref>
            </x14:sparkline>
            <x14:sparkline>
              <xm:f>CB_Lcr!$VJA121:$VJA121</xm:f>
              <xm:sqref>VJA121</xm:sqref>
            </x14:sparkline>
            <x14:sparkline>
              <xm:f>CB_Lcr!$VJB121:$VJB121</xm:f>
              <xm:sqref>VJB121</xm:sqref>
            </x14:sparkline>
            <x14:sparkline>
              <xm:f>CB_Lcr!$VJC121:$VJC121</xm:f>
              <xm:sqref>VJC121</xm:sqref>
            </x14:sparkline>
            <x14:sparkline>
              <xm:f>CB_Lcr!$VJD121:$VJD121</xm:f>
              <xm:sqref>VJD121</xm:sqref>
            </x14:sparkline>
            <x14:sparkline>
              <xm:f>CB_Lcr!$VJE121:$VJE121</xm:f>
              <xm:sqref>VJE121</xm:sqref>
            </x14:sparkline>
            <x14:sparkline>
              <xm:f>CB_Lcr!$VJF121:$VJF121</xm:f>
              <xm:sqref>VJF121</xm:sqref>
            </x14:sparkline>
            <x14:sparkline>
              <xm:f>CB_Lcr!$VJG121:$VJG121</xm:f>
              <xm:sqref>VJG121</xm:sqref>
            </x14:sparkline>
            <x14:sparkline>
              <xm:f>CB_Lcr!$VJH121:$VJH121</xm:f>
              <xm:sqref>VJH121</xm:sqref>
            </x14:sparkline>
            <x14:sparkline>
              <xm:f>CB_Lcr!$VJI121:$VJI121</xm:f>
              <xm:sqref>VJI121</xm:sqref>
            </x14:sparkline>
            <x14:sparkline>
              <xm:f>CB_Lcr!$VJJ121:$VJJ121</xm:f>
              <xm:sqref>VJJ121</xm:sqref>
            </x14:sparkline>
            <x14:sparkline>
              <xm:f>CB_Lcr!$VJK121:$VJK121</xm:f>
              <xm:sqref>VJK121</xm:sqref>
            </x14:sparkline>
            <x14:sparkline>
              <xm:f>CB_Lcr!$VJL121:$VJL121</xm:f>
              <xm:sqref>VJL121</xm:sqref>
            </x14:sparkline>
            <x14:sparkline>
              <xm:f>CB_Lcr!$VJM121:$VJM121</xm:f>
              <xm:sqref>VJM121</xm:sqref>
            </x14:sparkline>
            <x14:sparkline>
              <xm:f>CB_Lcr!$VJN121:$VJN121</xm:f>
              <xm:sqref>VJN121</xm:sqref>
            </x14:sparkline>
            <x14:sparkline>
              <xm:f>CB_Lcr!$VJO121:$VJO121</xm:f>
              <xm:sqref>VJO121</xm:sqref>
            </x14:sparkline>
            <x14:sparkline>
              <xm:f>CB_Lcr!$VJP121:$VJP121</xm:f>
              <xm:sqref>VJP121</xm:sqref>
            </x14:sparkline>
            <x14:sparkline>
              <xm:f>CB_Lcr!$VJQ121:$VJQ121</xm:f>
              <xm:sqref>VJQ121</xm:sqref>
            </x14:sparkline>
            <x14:sparkline>
              <xm:f>CB_Lcr!$VJR121:$VJR121</xm:f>
              <xm:sqref>VJR121</xm:sqref>
            </x14:sparkline>
            <x14:sparkline>
              <xm:f>CB_Lcr!$VJS121:$VJS121</xm:f>
              <xm:sqref>VJS121</xm:sqref>
            </x14:sparkline>
            <x14:sparkline>
              <xm:f>CB_Lcr!$VJT121:$VJT121</xm:f>
              <xm:sqref>VJT121</xm:sqref>
            </x14:sparkline>
            <x14:sparkline>
              <xm:f>CB_Lcr!$VJU121:$VJU121</xm:f>
              <xm:sqref>VJU121</xm:sqref>
            </x14:sparkline>
            <x14:sparkline>
              <xm:f>CB_Lcr!$VJV121:$VJV121</xm:f>
              <xm:sqref>VJV121</xm:sqref>
            </x14:sparkline>
            <x14:sparkline>
              <xm:f>CB_Lcr!$VJW121:$VJW121</xm:f>
              <xm:sqref>VJW121</xm:sqref>
            </x14:sparkline>
            <x14:sparkline>
              <xm:f>CB_Lcr!$VJX121:$VJX121</xm:f>
              <xm:sqref>VJX121</xm:sqref>
            </x14:sparkline>
            <x14:sparkline>
              <xm:f>CB_Lcr!$VJY121:$VJY121</xm:f>
              <xm:sqref>VJY121</xm:sqref>
            </x14:sparkline>
            <x14:sparkline>
              <xm:f>CB_Lcr!$VJZ121:$VJZ121</xm:f>
              <xm:sqref>VJZ121</xm:sqref>
            </x14:sparkline>
            <x14:sparkline>
              <xm:f>CB_Lcr!$VKA121:$VKA121</xm:f>
              <xm:sqref>VKA121</xm:sqref>
            </x14:sparkline>
            <x14:sparkline>
              <xm:f>CB_Lcr!$VKB121:$VKB121</xm:f>
              <xm:sqref>VKB121</xm:sqref>
            </x14:sparkline>
            <x14:sparkline>
              <xm:f>CB_Lcr!$VKC121:$VKC121</xm:f>
              <xm:sqref>VKC121</xm:sqref>
            </x14:sparkline>
            <x14:sparkline>
              <xm:f>CB_Lcr!$VKD121:$VKD121</xm:f>
              <xm:sqref>VKD121</xm:sqref>
            </x14:sparkline>
            <x14:sparkline>
              <xm:f>CB_Lcr!$VKE121:$VKE121</xm:f>
              <xm:sqref>VKE121</xm:sqref>
            </x14:sparkline>
            <x14:sparkline>
              <xm:f>CB_Lcr!$VKF121:$VKF121</xm:f>
              <xm:sqref>VKF121</xm:sqref>
            </x14:sparkline>
            <x14:sparkline>
              <xm:f>CB_Lcr!$VKG121:$VKG121</xm:f>
              <xm:sqref>VKG121</xm:sqref>
            </x14:sparkline>
            <x14:sparkline>
              <xm:f>CB_Lcr!$VKH121:$VKH121</xm:f>
              <xm:sqref>VKH121</xm:sqref>
            </x14:sparkline>
            <x14:sparkline>
              <xm:f>CB_Lcr!$VKI121:$VKI121</xm:f>
              <xm:sqref>VKI121</xm:sqref>
            </x14:sparkline>
            <x14:sparkline>
              <xm:f>CB_Lcr!$VKJ121:$VKJ121</xm:f>
              <xm:sqref>VKJ121</xm:sqref>
            </x14:sparkline>
            <x14:sparkline>
              <xm:f>CB_Lcr!$VKK121:$VKK121</xm:f>
              <xm:sqref>VKK121</xm:sqref>
            </x14:sparkline>
            <x14:sparkline>
              <xm:f>CB_Lcr!$VKL121:$VKL121</xm:f>
              <xm:sqref>VKL121</xm:sqref>
            </x14:sparkline>
            <x14:sparkline>
              <xm:f>CB_Lcr!$VKM121:$VKM121</xm:f>
              <xm:sqref>VKM121</xm:sqref>
            </x14:sparkline>
            <x14:sparkline>
              <xm:f>CB_Lcr!$VKN121:$VKN121</xm:f>
              <xm:sqref>VKN121</xm:sqref>
            </x14:sparkline>
            <x14:sparkline>
              <xm:f>CB_Lcr!$VKO121:$VKO121</xm:f>
              <xm:sqref>VKO121</xm:sqref>
            </x14:sparkline>
            <x14:sparkline>
              <xm:f>CB_Lcr!$VKP121:$VKP121</xm:f>
              <xm:sqref>VKP121</xm:sqref>
            </x14:sparkline>
            <x14:sparkline>
              <xm:f>CB_Lcr!$VKQ121:$VKQ121</xm:f>
              <xm:sqref>VKQ121</xm:sqref>
            </x14:sparkline>
            <x14:sparkline>
              <xm:f>CB_Lcr!$VKR121:$VKR121</xm:f>
              <xm:sqref>VKR121</xm:sqref>
            </x14:sparkline>
            <x14:sparkline>
              <xm:f>CB_Lcr!$VKS121:$VKS121</xm:f>
              <xm:sqref>VKS121</xm:sqref>
            </x14:sparkline>
            <x14:sparkline>
              <xm:f>CB_Lcr!$VKT121:$VKT121</xm:f>
              <xm:sqref>VKT121</xm:sqref>
            </x14:sparkline>
            <x14:sparkline>
              <xm:f>CB_Lcr!$VKU121:$VKU121</xm:f>
              <xm:sqref>VKU121</xm:sqref>
            </x14:sparkline>
            <x14:sparkline>
              <xm:f>CB_Lcr!$VKV121:$VKV121</xm:f>
              <xm:sqref>VKV121</xm:sqref>
            </x14:sparkline>
            <x14:sparkline>
              <xm:f>CB_Lcr!$VKW121:$VKW121</xm:f>
              <xm:sqref>VKW121</xm:sqref>
            </x14:sparkline>
            <x14:sparkline>
              <xm:f>CB_Lcr!$VKX121:$VKX121</xm:f>
              <xm:sqref>VKX121</xm:sqref>
            </x14:sparkline>
            <x14:sparkline>
              <xm:f>CB_Lcr!$VKY121:$VKY121</xm:f>
              <xm:sqref>VKY121</xm:sqref>
            </x14:sparkline>
            <x14:sparkline>
              <xm:f>CB_Lcr!$VKZ121:$VKZ121</xm:f>
              <xm:sqref>VKZ121</xm:sqref>
            </x14:sparkline>
            <x14:sparkline>
              <xm:f>CB_Lcr!$VLA121:$VLA121</xm:f>
              <xm:sqref>VLA121</xm:sqref>
            </x14:sparkline>
            <x14:sparkline>
              <xm:f>CB_Lcr!$VLB121:$VLB121</xm:f>
              <xm:sqref>VLB121</xm:sqref>
            </x14:sparkline>
            <x14:sparkline>
              <xm:f>CB_Lcr!$VLC121:$VLC121</xm:f>
              <xm:sqref>VLC121</xm:sqref>
            </x14:sparkline>
            <x14:sparkline>
              <xm:f>CB_Lcr!$VLD121:$VLD121</xm:f>
              <xm:sqref>VLD121</xm:sqref>
            </x14:sparkline>
            <x14:sparkline>
              <xm:f>CB_Lcr!$VLE121:$VLE121</xm:f>
              <xm:sqref>VLE121</xm:sqref>
            </x14:sparkline>
            <x14:sparkline>
              <xm:f>CB_Lcr!$VLF121:$VLF121</xm:f>
              <xm:sqref>VLF121</xm:sqref>
            </x14:sparkline>
            <x14:sparkline>
              <xm:f>CB_Lcr!$VLG121:$VLG121</xm:f>
              <xm:sqref>VLG121</xm:sqref>
            </x14:sparkline>
            <x14:sparkline>
              <xm:f>CB_Lcr!$VLH121:$VLH121</xm:f>
              <xm:sqref>VLH121</xm:sqref>
            </x14:sparkline>
            <x14:sparkline>
              <xm:f>CB_Lcr!$VLI121:$VLI121</xm:f>
              <xm:sqref>VLI121</xm:sqref>
            </x14:sparkline>
            <x14:sparkline>
              <xm:f>CB_Lcr!$VLJ121:$VLJ121</xm:f>
              <xm:sqref>VLJ121</xm:sqref>
            </x14:sparkline>
            <x14:sparkline>
              <xm:f>CB_Lcr!$VLK121:$VLK121</xm:f>
              <xm:sqref>VLK121</xm:sqref>
            </x14:sparkline>
            <x14:sparkline>
              <xm:f>CB_Lcr!$VLL121:$VLL121</xm:f>
              <xm:sqref>VLL121</xm:sqref>
            </x14:sparkline>
            <x14:sparkline>
              <xm:f>CB_Lcr!$VLM121:$VLM121</xm:f>
              <xm:sqref>VLM121</xm:sqref>
            </x14:sparkline>
            <x14:sparkline>
              <xm:f>CB_Lcr!$VLN121:$VLN121</xm:f>
              <xm:sqref>VLN121</xm:sqref>
            </x14:sparkline>
            <x14:sparkline>
              <xm:f>CB_Lcr!$VLO121:$VLO121</xm:f>
              <xm:sqref>VLO121</xm:sqref>
            </x14:sparkline>
            <x14:sparkline>
              <xm:f>CB_Lcr!$VLP121:$VLP121</xm:f>
              <xm:sqref>VLP121</xm:sqref>
            </x14:sparkline>
            <x14:sparkline>
              <xm:f>CB_Lcr!$VLQ121:$VLQ121</xm:f>
              <xm:sqref>VLQ121</xm:sqref>
            </x14:sparkline>
            <x14:sparkline>
              <xm:f>CB_Lcr!$VLR121:$VLR121</xm:f>
              <xm:sqref>VLR121</xm:sqref>
            </x14:sparkline>
            <x14:sparkline>
              <xm:f>CB_Lcr!$VLS121:$VLS121</xm:f>
              <xm:sqref>VLS121</xm:sqref>
            </x14:sparkline>
            <x14:sparkline>
              <xm:f>CB_Lcr!$VLT121:$VLT121</xm:f>
              <xm:sqref>VLT121</xm:sqref>
            </x14:sparkline>
            <x14:sparkline>
              <xm:f>CB_Lcr!$VLU121:$VLU121</xm:f>
              <xm:sqref>VLU121</xm:sqref>
            </x14:sparkline>
            <x14:sparkline>
              <xm:f>CB_Lcr!$VLV121:$VLV121</xm:f>
              <xm:sqref>VLV121</xm:sqref>
            </x14:sparkline>
            <x14:sparkline>
              <xm:f>CB_Lcr!$VLW121:$VLW121</xm:f>
              <xm:sqref>VLW121</xm:sqref>
            </x14:sparkline>
            <x14:sparkline>
              <xm:f>CB_Lcr!$VLX121:$VLX121</xm:f>
              <xm:sqref>VLX121</xm:sqref>
            </x14:sparkline>
            <x14:sparkline>
              <xm:f>CB_Lcr!$VLY121:$VLY121</xm:f>
              <xm:sqref>VLY121</xm:sqref>
            </x14:sparkline>
            <x14:sparkline>
              <xm:f>CB_Lcr!$VLZ121:$VLZ121</xm:f>
              <xm:sqref>VLZ121</xm:sqref>
            </x14:sparkline>
            <x14:sparkline>
              <xm:f>CB_Lcr!$VMA121:$VMA121</xm:f>
              <xm:sqref>VMA121</xm:sqref>
            </x14:sparkline>
            <x14:sparkline>
              <xm:f>CB_Lcr!$VMB121:$VMB121</xm:f>
              <xm:sqref>VMB121</xm:sqref>
            </x14:sparkline>
            <x14:sparkline>
              <xm:f>CB_Lcr!$VMC121:$VMC121</xm:f>
              <xm:sqref>VMC121</xm:sqref>
            </x14:sparkline>
            <x14:sparkline>
              <xm:f>CB_Lcr!$VMD121:$VMD121</xm:f>
              <xm:sqref>VMD121</xm:sqref>
            </x14:sparkline>
            <x14:sparkline>
              <xm:f>CB_Lcr!$VME121:$VME121</xm:f>
              <xm:sqref>VME121</xm:sqref>
            </x14:sparkline>
            <x14:sparkline>
              <xm:f>CB_Lcr!$VMF121:$VMF121</xm:f>
              <xm:sqref>VMF121</xm:sqref>
            </x14:sparkline>
            <x14:sparkline>
              <xm:f>CB_Lcr!$VMG121:$VMG121</xm:f>
              <xm:sqref>VMG121</xm:sqref>
            </x14:sparkline>
            <x14:sparkline>
              <xm:f>CB_Lcr!$VMH121:$VMH121</xm:f>
              <xm:sqref>VMH121</xm:sqref>
            </x14:sparkline>
            <x14:sparkline>
              <xm:f>CB_Lcr!$VMI121:$VMI121</xm:f>
              <xm:sqref>VMI121</xm:sqref>
            </x14:sparkline>
            <x14:sparkline>
              <xm:f>CB_Lcr!$VMJ121:$VMJ121</xm:f>
              <xm:sqref>VMJ121</xm:sqref>
            </x14:sparkline>
            <x14:sparkline>
              <xm:f>CB_Lcr!$VMK121:$VMK121</xm:f>
              <xm:sqref>VMK121</xm:sqref>
            </x14:sparkline>
            <x14:sparkline>
              <xm:f>CB_Lcr!$VML121:$VML121</xm:f>
              <xm:sqref>VML121</xm:sqref>
            </x14:sparkline>
            <x14:sparkline>
              <xm:f>CB_Lcr!$VMM121:$VMM121</xm:f>
              <xm:sqref>VMM121</xm:sqref>
            </x14:sparkline>
            <x14:sparkline>
              <xm:f>CB_Lcr!$VMN121:$VMN121</xm:f>
              <xm:sqref>VMN121</xm:sqref>
            </x14:sparkline>
            <x14:sparkline>
              <xm:f>CB_Lcr!$VMO121:$VMO121</xm:f>
              <xm:sqref>VMO121</xm:sqref>
            </x14:sparkline>
            <x14:sparkline>
              <xm:f>CB_Lcr!$VMP121:$VMP121</xm:f>
              <xm:sqref>VMP121</xm:sqref>
            </x14:sparkline>
            <x14:sparkline>
              <xm:f>CB_Lcr!$VMQ121:$VMQ121</xm:f>
              <xm:sqref>VMQ121</xm:sqref>
            </x14:sparkline>
            <x14:sparkline>
              <xm:f>CB_Lcr!$VMR121:$VMR121</xm:f>
              <xm:sqref>VMR121</xm:sqref>
            </x14:sparkline>
            <x14:sparkline>
              <xm:f>CB_Lcr!$VMS121:$VMS121</xm:f>
              <xm:sqref>VMS121</xm:sqref>
            </x14:sparkline>
            <x14:sparkline>
              <xm:f>CB_Lcr!$VMT121:$VMT121</xm:f>
              <xm:sqref>VMT121</xm:sqref>
            </x14:sparkline>
            <x14:sparkline>
              <xm:f>CB_Lcr!$VMU121:$VMU121</xm:f>
              <xm:sqref>VMU121</xm:sqref>
            </x14:sparkline>
            <x14:sparkline>
              <xm:f>CB_Lcr!$VMV121:$VMV121</xm:f>
              <xm:sqref>VMV121</xm:sqref>
            </x14:sparkline>
            <x14:sparkline>
              <xm:f>CB_Lcr!$VMW121:$VMW121</xm:f>
              <xm:sqref>VMW121</xm:sqref>
            </x14:sparkline>
            <x14:sparkline>
              <xm:f>CB_Lcr!$VMX121:$VMX121</xm:f>
              <xm:sqref>VMX121</xm:sqref>
            </x14:sparkline>
            <x14:sparkline>
              <xm:f>CB_Lcr!$VMY121:$VMY121</xm:f>
              <xm:sqref>VMY121</xm:sqref>
            </x14:sparkline>
            <x14:sparkline>
              <xm:f>CB_Lcr!$VMZ121:$VMZ121</xm:f>
              <xm:sqref>VMZ121</xm:sqref>
            </x14:sparkline>
            <x14:sparkline>
              <xm:f>CB_Lcr!$VNA121:$VNA121</xm:f>
              <xm:sqref>VNA121</xm:sqref>
            </x14:sparkline>
            <x14:sparkline>
              <xm:f>CB_Lcr!$VNB121:$VNB121</xm:f>
              <xm:sqref>VNB121</xm:sqref>
            </x14:sparkline>
            <x14:sparkline>
              <xm:f>CB_Lcr!$VNC121:$VNC121</xm:f>
              <xm:sqref>VNC121</xm:sqref>
            </x14:sparkline>
            <x14:sparkline>
              <xm:f>CB_Lcr!$VND121:$VND121</xm:f>
              <xm:sqref>VND121</xm:sqref>
            </x14:sparkline>
            <x14:sparkline>
              <xm:f>CB_Lcr!$VNE121:$VNE121</xm:f>
              <xm:sqref>VNE121</xm:sqref>
            </x14:sparkline>
            <x14:sparkline>
              <xm:f>CB_Lcr!$VNF121:$VNF121</xm:f>
              <xm:sqref>VNF121</xm:sqref>
            </x14:sparkline>
            <x14:sparkline>
              <xm:f>CB_Lcr!$VNG121:$VNG121</xm:f>
              <xm:sqref>VNG121</xm:sqref>
            </x14:sparkline>
            <x14:sparkline>
              <xm:f>CB_Lcr!$VNH121:$VNH121</xm:f>
              <xm:sqref>VNH121</xm:sqref>
            </x14:sparkline>
            <x14:sparkline>
              <xm:f>CB_Lcr!$VNI121:$VNI121</xm:f>
              <xm:sqref>VNI121</xm:sqref>
            </x14:sparkline>
            <x14:sparkline>
              <xm:f>CB_Lcr!$VNJ121:$VNJ121</xm:f>
              <xm:sqref>VNJ121</xm:sqref>
            </x14:sparkline>
            <x14:sparkline>
              <xm:f>CB_Lcr!$VNK121:$VNK121</xm:f>
              <xm:sqref>VNK121</xm:sqref>
            </x14:sparkline>
            <x14:sparkline>
              <xm:f>CB_Lcr!$VNL121:$VNL121</xm:f>
              <xm:sqref>VNL121</xm:sqref>
            </x14:sparkline>
            <x14:sparkline>
              <xm:f>CB_Lcr!$VNM121:$VNM121</xm:f>
              <xm:sqref>VNM121</xm:sqref>
            </x14:sparkline>
            <x14:sparkline>
              <xm:f>CB_Lcr!$VNN121:$VNN121</xm:f>
              <xm:sqref>VNN121</xm:sqref>
            </x14:sparkline>
            <x14:sparkline>
              <xm:f>CB_Lcr!$VNO121:$VNO121</xm:f>
              <xm:sqref>VNO121</xm:sqref>
            </x14:sparkline>
            <x14:sparkline>
              <xm:f>CB_Lcr!$VNP121:$VNP121</xm:f>
              <xm:sqref>VNP121</xm:sqref>
            </x14:sparkline>
            <x14:sparkline>
              <xm:f>CB_Lcr!$VNQ121:$VNQ121</xm:f>
              <xm:sqref>VNQ121</xm:sqref>
            </x14:sparkline>
            <x14:sparkline>
              <xm:f>CB_Lcr!$VNR121:$VNR121</xm:f>
              <xm:sqref>VNR121</xm:sqref>
            </x14:sparkline>
            <x14:sparkline>
              <xm:f>CB_Lcr!$VNS121:$VNS121</xm:f>
              <xm:sqref>VNS121</xm:sqref>
            </x14:sparkline>
            <x14:sparkline>
              <xm:f>CB_Lcr!$VNT121:$VNT121</xm:f>
              <xm:sqref>VNT121</xm:sqref>
            </x14:sparkline>
            <x14:sparkline>
              <xm:f>CB_Lcr!$VNU121:$VNU121</xm:f>
              <xm:sqref>VNU121</xm:sqref>
            </x14:sparkline>
            <x14:sparkline>
              <xm:f>CB_Lcr!$VNV121:$VNV121</xm:f>
              <xm:sqref>VNV121</xm:sqref>
            </x14:sparkline>
            <x14:sparkline>
              <xm:f>CB_Lcr!$VNW121:$VNW121</xm:f>
              <xm:sqref>VNW121</xm:sqref>
            </x14:sparkline>
            <x14:sparkline>
              <xm:f>CB_Lcr!$VNX121:$VNX121</xm:f>
              <xm:sqref>VNX121</xm:sqref>
            </x14:sparkline>
            <x14:sparkline>
              <xm:f>CB_Lcr!$VNY121:$VNY121</xm:f>
              <xm:sqref>VNY121</xm:sqref>
            </x14:sparkline>
            <x14:sparkline>
              <xm:f>CB_Lcr!$VNZ121:$VNZ121</xm:f>
              <xm:sqref>VNZ121</xm:sqref>
            </x14:sparkline>
            <x14:sparkline>
              <xm:f>CB_Lcr!$VOA121:$VOA121</xm:f>
              <xm:sqref>VOA121</xm:sqref>
            </x14:sparkline>
            <x14:sparkline>
              <xm:f>CB_Lcr!$VOB121:$VOB121</xm:f>
              <xm:sqref>VOB121</xm:sqref>
            </x14:sparkline>
            <x14:sparkline>
              <xm:f>CB_Lcr!$VOC121:$VOC121</xm:f>
              <xm:sqref>VOC121</xm:sqref>
            </x14:sparkline>
            <x14:sparkline>
              <xm:f>CB_Lcr!$VOD121:$VOD121</xm:f>
              <xm:sqref>VOD121</xm:sqref>
            </x14:sparkline>
            <x14:sparkline>
              <xm:f>CB_Lcr!$VOE121:$VOE121</xm:f>
              <xm:sqref>VOE121</xm:sqref>
            </x14:sparkline>
            <x14:sparkline>
              <xm:f>CB_Lcr!$VOF121:$VOF121</xm:f>
              <xm:sqref>VOF121</xm:sqref>
            </x14:sparkline>
            <x14:sparkline>
              <xm:f>CB_Lcr!$VOG121:$VOG121</xm:f>
              <xm:sqref>VOG121</xm:sqref>
            </x14:sparkline>
            <x14:sparkline>
              <xm:f>CB_Lcr!$VOH121:$VOH121</xm:f>
              <xm:sqref>VOH121</xm:sqref>
            </x14:sparkline>
            <x14:sparkline>
              <xm:f>CB_Lcr!$VOI121:$VOI121</xm:f>
              <xm:sqref>VOI121</xm:sqref>
            </x14:sparkline>
            <x14:sparkline>
              <xm:f>CB_Lcr!$VOJ121:$VOJ121</xm:f>
              <xm:sqref>VOJ121</xm:sqref>
            </x14:sparkline>
            <x14:sparkline>
              <xm:f>CB_Lcr!$VOK121:$VOK121</xm:f>
              <xm:sqref>VOK121</xm:sqref>
            </x14:sparkline>
            <x14:sparkline>
              <xm:f>CB_Lcr!$VOL121:$VOL121</xm:f>
              <xm:sqref>VOL121</xm:sqref>
            </x14:sparkline>
            <x14:sparkline>
              <xm:f>CB_Lcr!$VOM121:$VOM121</xm:f>
              <xm:sqref>VOM121</xm:sqref>
            </x14:sparkline>
            <x14:sparkline>
              <xm:f>CB_Lcr!$VON121:$VON121</xm:f>
              <xm:sqref>VON121</xm:sqref>
            </x14:sparkline>
            <x14:sparkline>
              <xm:f>CB_Lcr!$VOO121:$VOO121</xm:f>
              <xm:sqref>VOO121</xm:sqref>
            </x14:sparkline>
            <x14:sparkline>
              <xm:f>CB_Lcr!$VOP121:$VOP121</xm:f>
              <xm:sqref>VOP121</xm:sqref>
            </x14:sparkline>
            <x14:sparkline>
              <xm:f>CB_Lcr!$VOQ121:$VOQ121</xm:f>
              <xm:sqref>VOQ121</xm:sqref>
            </x14:sparkline>
            <x14:sparkline>
              <xm:f>CB_Lcr!$VOR121:$VOR121</xm:f>
              <xm:sqref>VOR121</xm:sqref>
            </x14:sparkline>
            <x14:sparkline>
              <xm:f>CB_Lcr!$VOS121:$VOS121</xm:f>
              <xm:sqref>VOS121</xm:sqref>
            </x14:sparkline>
            <x14:sparkline>
              <xm:f>CB_Lcr!$VOT121:$VOT121</xm:f>
              <xm:sqref>VOT121</xm:sqref>
            </x14:sparkline>
            <x14:sparkline>
              <xm:f>CB_Lcr!$VOU121:$VOU121</xm:f>
              <xm:sqref>VOU121</xm:sqref>
            </x14:sparkline>
            <x14:sparkline>
              <xm:f>CB_Lcr!$VOV121:$VOV121</xm:f>
              <xm:sqref>VOV121</xm:sqref>
            </x14:sparkline>
            <x14:sparkline>
              <xm:f>CB_Lcr!$VOW121:$VOW121</xm:f>
              <xm:sqref>VOW121</xm:sqref>
            </x14:sparkline>
            <x14:sparkline>
              <xm:f>CB_Lcr!$VOX121:$VOX121</xm:f>
              <xm:sqref>VOX121</xm:sqref>
            </x14:sparkline>
            <x14:sparkline>
              <xm:f>CB_Lcr!$VOY121:$VOY121</xm:f>
              <xm:sqref>VOY121</xm:sqref>
            </x14:sparkline>
            <x14:sparkline>
              <xm:f>CB_Lcr!$VOZ121:$VOZ121</xm:f>
              <xm:sqref>VOZ121</xm:sqref>
            </x14:sparkline>
            <x14:sparkline>
              <xm:f>CB_Lcr!$VPA121:$VPA121</xm:f>
              <xm:sqref>VPA121</xm:sqref>
            </x14:sparkline>
            <x14:sparkline>
              <xm:f>CB_Lcr!$VPB121:$VPB121</xm:f>
              <xm:sqref>VPB121</xm:sqref>
            </x14:sparkline>
            <x14:sparkline>
              <xm:f>CB_Lcr!$VPC121:$VPC121</xm:f>
              <xm:sqref>VPC121</xm:sqref>
            </x14:sparkline>
            <x14:sparkline>
              <xm:f>CB_Lcr!$VPD121:$VPD121</xm:f>
              <xm:sqref>VPD121</xm:sqref>
            </x14:sparkline>
            <x14:sparkline>
              <xm:f>CB_Lcr!$VPE121:$VPE121</xm:f>
              <xm:sqref>VPE121</xm:sqref>
            </x14:sparkline>
            <x14:sparkline>
              <xm:f>CB_Lcr!$VPF121:$VPF121</xm:f>
              <xm:sqref>VPF121</xm:sqref>
            </x14:sparkline>
            <x14:sparkline>
              <xm:f>CB_Lcr!$VPG121:$VPG121</xm:f>
              <xm:sqref>VPG121</xm:sqref>
            </x14:sparkline>
            <x14:sparkline>
              <xm:f>CB_Lcr!$VPH121:$VPH121</xm:f>
              <xm:sqref>VPH121</xm:sqref>
            </x14:sparkline>
            <x14:sparkline>
              <xm:f>CB_Lcr!$VPI121:$VPI121</xm:f>
              <xm:sqref>VPI121</xm:sqref>
            </x14:sparkline>
            <x14:sparkline>
              <xm:f>CB_Lcr!$VPJ121:$VPJ121</xm:f>
              <xm:sqref>VPJ121</xm:sqref>
            </x14:sparkline>
            <x14:sparkline>
              <xm:f>CB_Lcr!$VPK121:$VPK121</xm:f>
              <xm:sqref>VPK121</xm:sqref>
            </x14:sparkline>
            <x14:sparkline>
              <xm:f>CB_Lcr!$VPL121:$VPL121</xm:f>
              <xm:sqref>VPL121</xm:sqref>
            </x14:sparkline>
            <x14:sparkline>
              <xm:f>CB_Lcr!$VPM121:$VPM121</xm:f>
              <xm:sqref>VPM121</xm:sqref>
            </x14:sparkline>
            <x14:sparkline>
              <xm:f>CB_Lcr!$VPN121:$VPN121</xm:f>
              <xm:sqref>VPN121</xm:sqref>
            </x14:sparkline>
            <x14:sparkline>
              <xm:f>CB_Lcr!$VPO121:$VPO121</xm:f>
              <xm:sqref>VPO121</xm:sqref>
            </x14:sparkline>
            <x14:sparkline>
              <xm:f>CB_Lcr!$VPP121:$VPP121</xm:f>
              <xm:sqref>VPP121</xm:sqref>
            </x14:sparkline>
            <x14:sparkline>
              <xm:f>CB_Lcr!$VPQ121:$VPQ121</xm:f>
              <xm:sqref>VPQ121</xm:sqref>
            </x14:sparkline>
            <x14:sparkline>
              <xm:f>CB_Lcr!$VPR121:$VPR121</xm:f>
              <xm:sqref>VPR121</xm:sqref>
            </x14:sparkline>
            <x14:sparkline>
              <xm:f>CB_Lcr!$VPS121:$VPS121</xm:f>
              <xm:sqref>VPS121</xm:sqref>
            </x14:sparkline>
            <x14:sparkline>
              <xm:f>CB_Lcr!$VPT121:$VPT121</xm:f>
              <xm:sqref>VPT121</xm:sqref>
            </x14:sparkline>
            <x14:sparkline>
              <xm:f>CB_Lcr!$VPU121:$VPU121</xm:f>
              <xm:sqref>VPU121</xm:sqref>
            </x14:sparkline>
            <x14:sparkline>
              <xm:f>CB_Lcr!$VPV121:$VPV121</xm:f>
              <xm:sqref>VPV121</xm:sqref>
            </x14:sparkline>
            <x14:sparkline>
              <xm:f>CB_Lcr!$VPW121:$VPW121</xm:f>
              <xm:sqref>VPW121</xm:sqref>
            </x14:sparkline>
            <x14:sparkline>
              <xm:f>CB_Lcr!$VPX121:$VPX121</xm:f>
              <xm:sqref>VPX121</xm:sqref>
            </x14:sparkline>
            <x14:sparkline>
              <xm:f>CB_Lcr!$VPY121:$VPY121</xm:f>
              <xm:sqref>VPY121</xm:sqref>
            </x14:sparkline>
            <x14:sparkline>
              <xm:f>CB_Lcr!$VPZ121:$VPZ121</xm:f>
              <xm:sqref>VPZ121</xm:sqref>
            </x14:sparkline>
            <x14:sparkline>
              <xm:f>CB_Lcr!$VQA121:$VQA121</xm:f>
              <xm:sqref>VQA121</xm:sqref>
            </x14:sparkline>
            <x14:sparkline>
              <xm:f>CB_Lcr!$VQB121:$VQB121</xm:f>
              <xm:sqref>VQB121</xm:sqref>
            </x14:sparkline>
            <x14:sparkline>
              <xm:f>CB_Lcr!$VQC121:$VQC121</xm:f>
              <xm:sqref>VQC121</xm:sqref>
            </x14:sparkline>
            <x14:sparkline>
              <xm:f>CB_Lcr!$VQD121:$VQD121</xm:f>
              <xm:sqref>VQD121</xm:sqref>
            </x14:sparkline>
            <x14:sparkline>
              <xm:f>CB_Lcr!$VQE121:$VQE121</xm:f>
              <xm:sqref>VQE121</xm:sqref>
            </x14:sparkline>
            <x14:sparkline>
              <xm:f>CB_Lcr!$VQF121:$VQF121</xm:f>
              <xm:sqref>VQF121</xm:sqref>
            </x14:sparkline>
            <x14:sparkline>
              <xm:f>CB_Lcr!$VQG121:$VQG121</xm:f>
              <xm:sqref>VQG121</xm:sqref>
            </x14:sparkline>
            <x14:sparkline>
              <xm:f>CB_Lcr!$VQH121:$VQH121</xm:f>
              <xm:sqref>VQH121</xm:sqref>
            </x14:sparkline>
            <x14:sparkline>
              <xm:f>CB_Lcr!$VQI121:$VQI121</xm:f>
              <xm:sqref>VQI121</xm:sqref>
            </x14:sparkline>
            <x14:sparkline>
              <xm:f>CB_Lcr!$VQJ121:$VQJ121</xm:f>
              <xm:sqref>VQJ121</xm:sqref>
            </x14:sparkline>
            <x14:sparkline>
              <xm:f>CB_Lcr!$VQK121:$VQK121</xm:f>
              <xm:sqref>VQK121</xm:sqref>
            </x14:sparkline>
            <x14:sparkline>
              <xm:f>CB_Lcr!$VQL121:$VQL121</xm:f>
              <xm:sqref>VQL121</xm:sqref>
            </x14:sparkline>
            <x14:sparkline>
              <xm:f>CB_Lcr!$VQM121:$VQM121</xm:f>
              <xm:sqref>VQM121</xm:sqref>
            </x14:sparkline>
            <x14:sparkline>
              <xm:f>CB_Lcr!$VQN121:$VQN121</xm:f>
              <xm:sqref>VQN121</xm:sqref>
            </x14:sparkline>
            <x14:sparkline>
              <xm:f>CB_Lcr!$VQO121:$VQO121</xm:f>
              <xm:sqref>VQO121</xm:sqref>
            </x14:sparkline>
            <x14:sparkline>
              <xm:f>CB_Lcr!$VQP121:$VQP121</xm:f>
              <xm:sqref>VQP121</xm:sqref>
            </x14:sparkline>
            <x14:sparkline>
              <xm:f>CB_Lcr!$VQQ121:$VQQ121</xm:f>
              <xm:sqref>VQQ121</xm:sqref>
            </x14:sparkline>
            <x14:sparkline>
              <xm:f>CB_Lcr!$VQR121:$VQR121</xm:f>
              <xm:sqref>VQR121</xm:sqref>
            </x14:sparkline>
            <x14:sparkline>
              <xm:f>CB_Lcr!$VQS121:$VQS121</xm:f>
              <xm:sqref>VQS121</xm:sqref>
            </x14:sparkline>
            <x14:sparkline>
              <xm:f>CB_Lcr!$VQT121:$VQT121</xm:f>
              <xm:sqref>VQT121</xm:sqref>
            </x14:sparkline>
            <x14:sparkline>
              <xm:f>CB_Lcr!$VQU121:$VQU121</xm:f>
              <xm:sqref>VQU121</xm:sqref>
            </x14:sparkline>
            <x14:sparkline>
              <xm:f>CB_Lcr!$VQV121:$VQV121</xm:f>
              <xm:sqref>VQV121</xm:sqref>
            </x14:sparkline>
            <x14:sparkline>
              <xm:f>CB_Lcr!$VQW121:$VQW121</xm:f>
              <xm:sqref>VQW121</xm:sqref>
            </x14:sparkline>
            <x14:sparkline>
              <xm:f>CB_Lcr!$VQX121:$VQX121</xm:f>
              <xm:sqref>VQX121</xm:sqref>
            </x14:sparkline>
            <x14:sparkline>
              <xm:f>CB_Lcr!$VQY121:$VQY121</xm:f>
              <xm:sqref>VQY121</xm:sqref>
            </x14:sparkline>
            <x14:sparkline>
              <xm:f>CB_Lcr!$VQZ121:$VQZ121</xm:f>
              <xm:sqref>VQZ121</xm:sqref>
            </x14:sparkline>
            <x14:sparkline>
              <xm:f>CB_Lcr!$VRA121:$VRA121</xm:f>
              <xm:sqref>VRA121</xm:sqref>
            </x14:sparkline>
            <x14:sparkline>
              <xm:f>CB_Lcr!$VRB121:$VRB121</xm:f>
              <xm:sqref>VRB121</xm:sqref>
            </x14:sparkline>
            <x14:sparkline>
              <xm:f>CB_Lcr!$VRC121:$VRC121</xm:f>
              <xm:sqref>VRC121</xm:sqref>
            </x14:sparkline>
            <x14:sparkline>
              <xm:f>CB_Lcr!$VRD121:$VRD121</xm:f>
              <xm:sqref>VRD121</xm:sqref>
            </x14:sparkline>
            <x14:sparkline>
              <xm:f>CB_Lcr!$VRE121:$VRE121</xm:f>
              <xm:sqref>VRE121</xm:sqref>
            </x14:sparkline>
            <x14:sparkline>
              <xm:f>CB_Lcr!$VRF121:$VRF121</xm:f>
              <xm:sqref>VRF121</xm:sqref>
            </x14:sparkline>
            <x14:sparkline>
              <xm:f>CB_Lcr!$VRG121:$VRG121</xm:f>
              <xm:sqref>VRG121</xm:sqref>
            </x14:sparkline>
            <x14:sparkline>
              <xm:f>CB_Lcr!$VRH121:$VRH121</xm:f>
              <xm:sqref>VRH121</xm:sqref>
            </x14:sparkline>
            <x14:sparkline>
              <xm:f>CB_Lcr!$VRI121:$VRI121</xm:f>
              <xm:sqref>VRI121</xm:sqref>
            </x14:sparkline>
            <x14:sparkline>
              <xm:f>CB_Lcr!$VRJ121:$VRJ121</xm:f>
              <xm:sqref>VRJ121</xm:sqref>
            </x14:sparkline>
            <x14:sparkline>
              <xm:f>CB_Lcr!$VRK121:$VRK121</xm:f>
              <xm:sqref>VRK121</xm:sqref>
            </x14:sparkline>
            <x14:sparkline>
              <xm:f>CB_Lcr!$VRL121:$VRL121</xm:f>
              <xm:sqref>VRL121</xm:sqref>
            </x14:sparkline>
            <x14:sparkline>
              <xm:f>CB_Lcr!$VRM121:$VRM121</xm:f>
              <xm:sqref>VRM121</xm:sqref>
            </x14:sparkline>
            <x14:sparkline>
              <xm:f>CB_Lcr!$VRN121:$VRN121</xm:f>
              <xm:sqref>VRN121</xm:sqref>
            </x14:sparkline>
            <x14:sparkline>
              <xm:f>CB_Lcr!$VRO121:$VRO121</xm:f>
              <xm:sqref>VRO121</xm:sqref>
            </x14:sparkline>
            <x14:sparkline>
              <xm:f>CB_Lcr!$VRP121:$VRP121</xm:f>
              <xm:sqref>VRP121</xm:sqref>
            </x14:sparkline>
            <x14:sparkline>
              <xm:f>CB_Lcr!$VRQ121:$VRQ121</xm:f>
              <xm:sqref>VRQ121</xm:sqref>
            </x14:sparkline>
            <x14:sparkline>
              <xm:f>CB_Lcr!$VRR121:$VRR121</xm:f>
              <xm:sqref>VRR121</xm:sqref>
            </x14:sparkline>
            <x14:sparkline>
              <xm:f>CB_Lcr!$VRS121:$VRS121</xm:f>
              <xm:sqref>VRS121</xm:sqref>
            </x14:sparkline>
            <x14:sparkline>
              <xm:f>CB_Lcr!$VRT121:$VRT121</xm:f>
              <xm:sqref>VRT121</xm:sqref>
            </x14:sparkline>
            <x14:sparkline>
              <xm:f>CB_Lcr!$VRU121:$VRU121</xm:f>
              <xm:sqref>VRU121</xm:sqref>
            </x14:sparkline>
            <x14:sparkline>
              <xm:f>CB_Lcr!$VRV121:$VRV121</xm:f>
              <xm:sqref>VRV121</xm:sqref>
            </x14:sparkline>
            <x14:sparkline>
              <xm:f>CB_Lcr!$VRW121:$VRW121</xm:f>
              <xm:sqref>VRW121</xm:sqref>
            </x14:sparkline>
            <x14:sparkline>
              <xm:f>CB_Lcr!$VRX121:$VRX121</xm:f>
              <xm:sqref>VRX121</xm:sqref>
            </x14:sparkline>
            <x14:sparkline>
              <xm:f>CB_Lcr!$VRY121:$VRY121</xm:f>
              <xm:sqref>VRY121</xm:sqref>
            </x14:sparkline>
            <x14:sparkline>
              <xm:f>CB_Lcr!$VRZ121:$VRZ121</xm:f>
              <xm:sqref>VRZ121</xm:sqref>
            </x14:sparkline>
            <x14:sparkline>
              <xm:f>CB_Lcr!$VSA121:$VSA121</xm:f>
              <xm:sqref>VSA121</xm:sqref>
            </x14:sparkline>
            <x14:sparkline>
              <xm:f>CB_Lcr!$VSB121:$VSB121</xm:f>
              <xm:sqref>VSB121</xm:sqref>
            </x14:sparkline>
            <x14:sparkline>
              <xm:f>CB_Lcr!$VSC121:$VSC121</xm:f>
              <xm:sqref>VSC121</xm:sqref>
            </x14:sparkline>
            <x14:sparkline>
              <xm:f>CB_Lcr!$VSD121:$VSD121</xm:f>
              <xm:sqref>VSD121</xm:sqref>
            </x14:sparkline>
            <x14:sparkline>
              <xm:f>CB_Lcr!$VSE121:$VSE121</xm:f>
              <xm:sqref>VSE121</xm:sqref>
            </x14:sparkline>
            <x14:sparkline>
              <xm:f>CB_Lcr!$VSF121:$VSF121</xm:f>
              <xm:sqref>VSF121</xm:sqref>
            </x14:sparkline>
            <x14:sparkline>
              <xm:f>CB_Lcr!$VSG121:$VSG121</xm:f>
              <xm:sqref>VSG121</xm:sqref>
            </x14:sparkline>
            <x14:sparkline>
              <xm:f>CB_Lcr!$VSH121:$VSH121</xm:f>
              <xm:sqref>VSH121</xm:sqref>
            </x14:sparkline>
            <x14:sparkline>
              <xm:f>CB_Lcr!$VSI121:$VSI121</xm:f>
              <xm:sqref>VSI121</xm:sqref>
            </x14:sparkline>
            <x14:sparkline>
              <xm:f>CB_Lcr!$VSJ121:$VSJ121</xm:f>
              <xm:sqref>VSJ121</xm:sqref>
            </x14:sparkline>
            <x14:sparkline>
              <xm:f>CB_Lcr!$VSK121:$VSK121</xm:f>
              <xm:sqref>VSK121</xm:sqref>
            </x14:sparkline>
            <x14:sparkline>
              <xm:f>CB_Lcr!$VSL121:$VSL121</xm:f>
              <xm:sqref>VSL121</xm:sqref>
            </x14:sparkline>
            <x14:sparkline>
              <xm:f>CB_Lcr!$VSM121:$VSM121</xm:f>
              <xm:sqref>VSM121</xm:sqref>
            </x14:sparkline>
            <x14:sparkline>
              <xm:f>CB_Lcr!$VSN121:$VSN121</xm:f>
              <xm:sqref>VSN121</xm:sqref>
            </x14:sparkline>
            <x14:sparkline>
              <xm:f>CB_Lcr!$VSO121:$VSO121</xm:f>
              <xm:sqref>VSO121</xm:sqref>
            </x14:sparkline>
            <x14:sparkline>
              <xm:f>CB_Lcr!$VSP121:$VSP121</xm:f>
              <xm:sqref>VSP121</xm:sqref>
            </x14:sparkline>
            <x14:sparkline>
              <xm:f>CB_Lcr!$VSQ121:$VSQ121</xm:f>
              <xm:sqref>VSQ121</xm:sqref>
            </x14:sparkline>
            <x14:sparkline>
              <xm:f>CB_Lcr!$VSR121:$VSR121</xm:f>
              <xm:sqref>VSR121</xm:sqref>
            </x14:sparkline>
            <x14:sparkline>
              <xm:f>CB_Lcr!$VSS121:$VSS121</xm:f>
              <xm:sqref>VSS121</xm:sqref>
            </x14:sparkline>
            <x14:sparkline>
              <xm:f>CB_Lcr!$VST121:$VST121</xm:f>
              <xm:sqref>VST121</xm:sqref>
            </x14:sparkline>
            <x14:sparkline>
              <xm:f>CB_Lcr!$VSU121:$VSU121</xm:f>
              <xm:sqref>VSU121</xm:sqref>
            </x14:sparkline>
            <x14:sparkline>
              <xm:f>CB_Lcr!$VSV121:$VSV121</xm:f>
              <xm:sqref>VSV121</xm:sqref>
            </x14:sparkline>
            <x14:sparkline>
              <xm:f>CB_Lcr!$VSW121:$VSW121</xm:f>
              <xm:sqref>VSW121</xm:sqref>
            </x14:sparkline>
            <x14:sparkline>
              <xm:f>CB_Lcr!$VSX121:$VSX121</xm:f>
              <xm:sqref>VSX121</xm:sqref>
            </x14:sparkline>
            <x14:sparkline>
              <xm:f>CB_Lcr!$VSY121:$VSY121</xm:f>
              <xm:sqref>VSY121</xm:sqref>
            </x14:sparkline>
            <x14:sparkline>
              <xm:f>CB_Lcr!$VSZ121:$VSZ121</xm:f>
              <xm:sqref>VSZ121</xm:sqref>
            </x14:sparkline>
            <x14:sparkline>
              <xm:f>CB_Lcr!$VTA121:$VTA121</xm:f>
              <xm:sqref>VTA121</xm:sqref>
            </x14:sparkline>
            <x14:sparkline>
              <xm:f>CB_Lcr!$VTB121:$VTB121</xm:f>
              <xm:sqref>VTB121</xm:sqref>
            </x14:sparkline>
            <x14:sparkline>
              <xm:f>CB_Lcr!$VTC121:$VTC121</xm:f>
              <xm:sqref>VTC121</xm:sqref>
            </x14:sparkline>
            <x14:sparkline>
              <xm:f>CB_Lcr!$VTD121:$VTD121</xm:f>
              <xm:sqref>VTD121</xm:sqref>
            </x14:sparkline>
            <x14:sparkline>
              <xm:f>CB_Lcr!$VTE121:$VTE121</xm:f>
              <xm:sqref>VTE121</xm:sqref>
            </x14:sparkline>
            <x14:sparkline>
              <xm:f>CB_Lcr!$VTF121:$VTF121</xm:f>
              <xm:sqref>VTF121</xm:sqref>
            </x14:sparkline>
            <x14:sparkline>
              <xm:f>CB_Lcr!$VTG121:$VTG121</xm:f>
              <xm:sqref>VTG121</xm:sqref>
            </x14:sparkline>
            <x14:sparkline>
              <xm:f>CB_Lcr!$VTH121:$VTH121</xm:f>
              <xm:sqref>VTH121</xm:sqref>
            </x14:sparkline>
            <x14:sparkline>
              <xm:f>CB_Lcr!$VTI121:$VTI121</xm:f>
              <xm:sqref>VTI121</xm:sqref>
            </x14:sparkline>
            <x14:sparkline>
              <xm:f>CB_Lcr!$VTJ121:$VTJ121</xm:f>
              <xm:sqref>VTJ121</xm:sqref>
            </x14:sparkline>
            <x14:sparkline>
              <xm:f>CB_Lcr!$VTK121:$VTK121</xm:f>
              <xm:sqref>VTK121</xm:sqref>
            </x14:sparkline>
            <x14:sparkline>
              <xm:f>CB_Lcr!$VTL121:$VTL121</xm:f>
              <xm:sqref>VTL121</xm:sqref>
            </x14:sparkline>
            <x14:sparkline>
              <xm:f>CB_Lcr!$VTM121:$VTM121</xm:f>
              <xm:sqref>VTM121</xm:sqref>
            </x14:sparkline>
            <x14:sparkline>
              <xm:f>CB_Lcr!$VTN121:$VTN121</xm:f>
              <xm:sqref>VTN121</xm:sqref>
            </x14:sparkline>
            <x14:sparkline>
              <xm:f>CB_Lcr!$VTO121:$VTO121</xm:f>
              <xm:sqref>VTO121</xm:sqref>
            </x14:sparkline>
            <x14:sparkline>
              <xm:f>CB_Lcr!$VTP121:$VTP121</xm:f>
              <xm:sqref>VTP121</xm:sqref>
            </x14:sparkline>
            <x14:sparkline>
              <xm:f>CB_Lcr!$VTQ121:$VTQ121</xm:f>
              <xm:sqref>VTQ121</xm:sqref>
            </x14:sparkline>
            <x14:sparkline>
              <xm:f>CB_Lcr!$VTR121:$VTR121</xm:f>
              <xm:sqref>VTR121</xm:sqref>
            </x14:sparkline>
            <x14:sparkline>
              <xm:f>CB_Lcr!$VTS121:$VTS121</xm:f>
              <xm:sqref>VTS121</xm:sqref>
            </x14:sparkline>
            <x14:sparkline>
              <xm:f>CB_Lcr!$VTT121:$VTT121</xm:f>
              <xm:sqref>VTT121</xm:sqref>
            </x14:sparkline>
            <x14:sparkline>
              <xm:f>CB_Lcr!$VTU121:$VTU121</xm:f>
              <xm:sqref>VTU121</xm:sqref>
            </x14:sparkline>
            <x14:sparkline>
              <xm:f>CB_Lcr!$VTV121:$VTV121</xm:f>
              <xm:sqref>VTV121</xm:sqref>
            </x14:sparkline>
            <x14:sparkline>
              <xm:f>CB_Lcr!$VTW121:$VTW121</xm:f>
              <xm:sqref>VTW121</xm:sqref>
            </x14:sparkline>
            <x14:sparkline>
              <xm:f>CB_Lcr!$VTX121:$VTX121</xm:f>
              <xm:sqref>VTX121</xm:sqref>
            </x14:sparkline>
            <x14:sparkline>
              <xm:f>CB_Lcr!$VTY121:$VTY121</xm:f>
              <xm:sqref>VTY121</xm:sqref>
            </x14:sparkline>
            <x14:sparkline>
              <xm:f>CB_Lcr!$VTZ121:$VTZ121</xm:f>
              <xm:sqref>VTZ121</xm:sqref>
            </x14:sparkline>
            <x14:sparkline>
              <xm:f>CB_Lcr!$VUA121:$VUA121</xm:f>
              <xm:sqref>VUA121</xm:sqref>
            </x14:sparkline>
            <x14:sparkline>
              <xm:f>CB_Lcr!$VUB121:$VUB121</xm:f>
              <xm:sqref>VUB121</xm:sqref>
            </x14:sparkline>
            <x14:sparkline>
              <xm:f>CB_Lcr!$VUC121:$VUC121</xm:f>
              <xm:sqref>VUC121</xm:sqref>
            </x14:sparkline>
            <x14:sparkline>
              <xm:f>CB_Lcr!$VUD121:$VUD121</xm:f>
              <xm:sqref>VUD121</xm:sqref>
            </x14:sparkline>
            <x14:sparkline>
              <xm:f>CB_Lcr!$VUE121:$VUE121</xm:f>
              <xm:sqref>VUE121</xm:sqref>
            </x14:sparkline>
            <x14:sparkline>
              <xm:f>CB_Lcr!$VUF121:$VUF121</xm:f>
              <xm:sqref>VUF121</xm:sqref>
            </x14:sparkline>
            <x14:sparkline>
              <xm:f>CB_Lcr!$VUG121:$VUG121</xm:f>
              <xm:sqref>VUG121</xm:sqref>
            </x14:sparkline>
            <x14:sparkline>
              <xm:f>CB_Lcr!$VUH121:$VUH121</xm:f>
              <xm:sqref>VUH121</xm:sqref>
            </x14:sparkline>
            <x14:sparkline>
              <xm:f>CB_Lcr!$VUI121:$VUI121</xm:f>
              <xm:sqref>VUI121</xm:sqref>
            </x14:sparkline>
            <x14:sparkline>
              <xm:f>CB_Lcr!$VUJ121:$VUJ121</xm:f>
              <xm:sqref>VUJ121</xm:sqref>
            </x14:sparkline>
            <x14:sparkline>
              <xm:f>CB_Lcr!$VUK121:$VUK121</xm:f>
              <xm:sqref>VUK121</xm:sqref>
            </x14:sparkline>
            <x14:sparkline>
              <xm:f>CB_Lcr!$VUL121:$VUL121</xm:f>
              <xm:sqref>VUL121</xm:sqref>
            </x14:sparkline>
            <x14:sparkline>
              <xm:f>CB_Lcr!$VUM121:$VUM121</xm:f>
              <xm:sqref>VUM121</xm:sqref>
            </x14:sparkline>
            <x14:sparkline>
              <xm:f>CB_Lcr!$VUN121:$VUN121</xm:f>
              <xm:sqref>VUN121</xm:sqref>
            </x14:sparkline>
            <x14:sparkline>
              <xm:f>CB_Lcr!$VUO121:$VUO121</xm:f>
              <xm:sqref>VUO121</xm:sqref>
            </x14:sparkline>
            <x14:sparkline>
              <xm:f>CB_Lcr!$VUP121:$VUP121</xm:f>
              <xm:sqref>VUP121</xm:sqref>
            </x14:sparkline>
            <x14:sparkline>
              <xm:f>CB_Lcr!$VUQ121:$VUQ121</xm:f>
              <xm:sqref>VUQ121</xm:sqref>
            </x14:sparkline>
            <x14:sparkline>
              <xm:f>CB_Lcr!$VUR121:$VUR121</xm:f>
              <xm:sqref>VUR121</xm:sqref>
            </x14:sparkline>
            <x14:sparkline>
              <xm:f>CB_Lcr!$VUS121:$VUS121</xm:f>
              <xm:sqref>VUS121</xm:sqref>
            </x14:sparkline>
            <x14:sparkline>
              <xm:f>CB_Lcr!$VUT121:$VUT121</xm:f>
              <xm:sqref>VUT121</xm:sqref>
            </x14:sparkline>
            <x14:sparkline>
              <xm:f>CB_Lcr!$VUU121:$VUU121</xm:f>
              <xm:sqref>VUU121</xm:sqref>
            </x14:sparkline>
            <x14:sparkline>
              <xm:f>CB_Lcr!$VUV121:$VUV121</xm:f>
              <xm:sqref>VUV121</xm:sqref>
            </x14:sparkline>
            <x14:sparkline>
              <xm:f>CB_Lcr!$VUW121:$VUW121</xm:f>
              <xm:sqref>VUW121</xm:sqref>
            </x14:sparkline>
            <x14:sparkline>
              <xm:f>CB_Lcr!$VUX121:$VUX121</xm:f>
              <xm:sqref>VUX121</xm:sqref>
            </x14:sparkline>
            <x14:sparkline>
              <xm:f>CB_Lcr!$VUY121:$VUY121</xm:f>
              <xm:sqref>VUY121</xm:sqref>
            </x14:sparkline>
            <x14:sparkline>
              <xm:f>CB_Lcr!$VUZ121:$VUZ121</xm:f>
              <xm:sqref>VUZ121</xm:sqref>
            </x14:sparkline>
            <x14:sparkline>
              <xm:f>CB_Lcr!$VVA121:$VVA121</xm:f>
              <xm:sqref>VVA121</xm:sqref>
            </x14:sparkline>
            <x14:sparkline>
              <xm:f>CB_Lcr!$VVB121:$VVB121</xm:f>
              <xm:sqref>VVB121</xm:sqref>
            </x14:sparkline>
            <x14:sparkline>
              <xm:f>CB_Lcr!$VVC121:$VVC121</xm:f>
              <xm:sqref>VVC121</xm:sqref>
            </x14:sparkline>
            <x14:sparkline>
              <xm:f>CB_Lcr!$VVD121:$VVD121</xm:f>
              <xm:sqref>VVD121</xm:sqref>
            </x14:sparkline>
            <x14:sparkline>
              <xm:f>CB_Lcr!$VVE121:$VVE121</xm:f>
              <xm:sqref>VVE121</xm:sqref>
            </x14:sparkline>
            <x14:sparkline>
              <xm:f>CB_Lcr!$VVF121:$VVF121</xm:f>
              <xm:sqref>VVF121</xm:sqref>
            </x14:sparkline>
            <x14:sparkline>
              <xm:f>CB_Lcr!$VVG121:$VVG121</xm:f>
              <xm:sqref>VVG121</xm:sqref>
            </x14:sparkline>
            <x14:sparkline>
              <xm:f>CB_Lcr!$VVH121:$VVH121</xm:f>
              <xm:sqref>VVH121</xm:sqref>
            </x14:sparkline>
            <x14:sparkline>
              <xm:f>CB_Lcr!$VVI121:$VVI121</xm:f>
              <xm:sqref>VVI121</xm:sqref>
            </x14:sparkline>
            <x14:sparkline>
              <xm:f>CB_Lcr!$VVJ121:$VVJ121</xm:f>
              <xm:sqref>VVJ121</xm:sqref>
            </x14:sparkline>
            <x14:sparkline>
              <xm:f>CB_Lcr!$VVK121:$VVK121</xm:f>
              <xm:sqref>VVK121</xm:sqref>
            </x14:sparkline>
            <x14:sparkline>
              <xm:f>CB_Lcr!$VVL121:$VVL121</xm:f>
              <xm:sqref>VVL121</xm:sqref>
            </x14:sparkline>
            <x14:sparkline>
              <xm:f>CB_Lcr!$VVM121:$VVM121</xm:f>
              <xm:sqref>VVM121</xm:sqref>
            </x14:sparkline>
            <x14:sparkline>
              <xm:f>CB_Lcr!$VVN121:$VVN121</xm:f>
              <xm:sqref>VVN121</xm:sqref>
            </x14:sparkline>
            <x14:sparkline>
              <xm:f>CB_Lcr!$VVO121:$VVO121</xm:f>
              <xm:sqref>VVO121</xm:sqref>
            </x14:sparkline>
            <x14:sparkline>
              <xm:f>CB_Lcr!$VVP121:$VVP121</xm:f>
              <xm:sqref>VVP121</xm:sqref>
            </x14:sparkline>
            <x14:sparkline>
              <xm:f>CB_Lcr!$VVQ121:$VVQ121</xm:f>
              <xm:sqref>VVQ121</xm:sqref>
            </x14:sparkline>
            <x14:sparkline>
              <xm:f>CB_Lcr!$VVR121:$VVR121</xm:f>
              <xm:sqref>VVR121</xm:sqref>
            </x14:sparkline>
            <x14:sparkline>
              <xm:f>CB_Lcr!$VVS121:$VVS121</xm:f>
              <xm:sqref>VVS121</xm:sqref>
            </x14:sparkline>
            <x14:sparkline>
              <xm:f>CB_Lcr!$VVT121:$VVT121</xm:f>
              <xm:sqref>VVT121</xm:sqref>
            </x14:sparkline>
            <x14:sparkline>
              <xm:f>CB_Lcr!$VVU121:$VVU121</xm:f>
              <xm:sqref>VVU121</xm:sqref>
            </x14:sparkline>
            <x14:sparkline>
              <xm:f>CB_Lcr!$VVV121:$VVV121</xm:f>
              <xm:sqref>VVV121</xm:sqref>
            </x14:sparkline>
            <x14:sparkline>
              <xm:f>CB_Lcr!$VVW121:$VVW121</xm:f>
              <xm:sqref>VVW121</xm:sqref>
            </x14:sparkline>
            <x14:sparkline>
              <xm:f>CB_Lcr!$VVX121:$VVX121</xm:f>
              <xm:sqref>VVX121</xm:sqref>
            </x14:sparkline>
            <x14:sparkline>
              <xm:f>CB_Lcr!$VVY121:$VVY121</xm:f>
              <xm:sqref>VVY121</xm:sqref>
            </x14:sparkline>
            <x14:sparkline>
              <xm:f>CB_Lcr!$VVZ121:$VVZ121</xm:f>
              <xm:sqref>VVZ121</xm:sqref>
            </x14:sparkline>
            <x14:sparkline>
              <xm:f>CB_Lcr!$VWA121:$VWA121</xm:f>
              <xm:sqref>VWA121</xm:sqref>
            </x14:sparkline>
            <x14:sparkline>
              <xm:f>CB_Lcr!$VWB121:$VWB121</xm:f>
              <xm:sqref>VWB121</xm:sqref>
            </x14:sparkline>
            <x14:sparkline>
              <xm:f>CB_Lcr!$VWC121:$VWC121</xm:f>
              <xm:sqref>VWC121</xm:sqref>
            </x14:sparkline>
            <x14:sparkline>
              <xm:f>CB_Lcr!$VWD121:$VWD121</xm:f>
              <xm:sqref>VWD121</xm:sqref>
            </x14:sparkline>
            <x14:sparkline>
              <xm:f>CB_Lcr!$VWE121:$VWE121</xm:f>
              <xm:sqref>VWE121</xm:sqref>
            </x14:sparkline>
            <x14:sparkline>
              <xm:f>CB_Lcr!$VWF121:$VWF121</xm:f>
              <xm:sqref>VWF121</xm:sqref>
            </x14:sparkline>
            <x14:sparkline>
              <xm:f>CB_Lcr!$VWG121:$VWG121</xm:f>
              <xm:sqref>VWG121</xm:sqref>
            </x14:sparkline>
            <x14:sparkline>
              <xm:f>CB_Lcr!$VWH121:$VWH121</xm:f>
              <xm:sqref>VWH121</xm:sqref>
            </x14:sparkline>
            <x14:sparkline>
              <xm:f>CB_Lcr!$VWI121:$VWI121</xm:f>
              <xm:sqref>VWI121</xm:sqref>
            </x14:sparkline>
            <x14:sparkline>
              <xm:f>CB_Lcr!$VWJ121:$VWJ121</xm:f>
              <xm:sqref>VWJ121</xm:sqref>
            </x14:sparkline>
            <x14:sparkline>
              <xm:f>CB_Lcr!$VWK121:$VWK121</xm:f>
              <xm:sqref>VWK121</xm:sqref>
            </x14:sparkline>
            <x14:sparkline>
              <xm:f>CB_Lcr!$VWL121:$VWL121</xm:f>
              <xm:sqref>VWL121</xm:sqref>
            </x14:sparkline>
            <x14:sparkline>
              <xm:f>CB_Lcr!$VWM121:$VWM121</xm:f>
              <xm:sqref>VWM121</xm:sqref>
            </x14:sparkline>
            <x14:sparkline>
              <xm:f>CB_Lcr!$VWN121:$VWN121</xm:f>
              <xm:sqref>VWN121</xm:sqref>
            </x14:sparkline>
            <x14:sparkline>
              <xm:f>CB_Lcr!$VWO121:$VWO121</xm:f>
              <xm:sqref>VWO121</xm:sqref>
            </x14:sparkline>
            <x14:sparkline>
              <xm:f>CB_Lcr!$VWP121:$VWP121</xm:f>
              <xm:sqref>VWP121</xm:sqref>
            </x14:sparkline>
            <x14:sparkline>
              <xm:f>CB_Lcr!$VWQ121:$VWQ121</xm:f>
              <xm:sqref>VWQ121</xm:sqref>
            </x14:sparkline>
            <x14:sparkline>
              <xm:f>CB_Lcr!$VWR121:$VWR121</xm:f>
              <xm:sqref>VWR121</xm:sqref>
            </x14:sparkline>
            <x14:sparkline>
              <xm:f>CB_Lcr!$VWS121:$VWS121</xm:f>
              <xm:sqref>VWS121</xm:sqref>
            </x14:sparkline>
            <x14:sparkline>
              <xm:f>CB_Lcr!$VWT121:$VWT121</xm:f>
              <xm:sqref>VWT121</xm:sqref>
            </x14:sparkline>
            <x14:sparkline>
              <xm:f>CB_Lcr!$VWU121:$VWU121</xm:f>
              <xm:sqref>VWU121</xm:sqref>
            </x14:sparkline>
            <x14:sparkline>
              <xm:f>CB_Lcr!$VWV121:$VWV121</xm:f>
              <xm:sqref>VWV121</xm:sqref>
            </x14:sparkline>
            <x14:sparkline>
              <xm:f>CB_Lcr!$VWW121:$VWW121</xm:f>
              <xm:sqref>VWW121</xm:sqref>
            </x14:sparkline>
            <x14:sparkline>
              <xm:f>CB_Lcr!$VWX121:$VWX121</xm:f>
              <xm:sqref>VWX121</xm:sqref>
            </x14:sparkline>
            <x14:sparkline>
              <xm:f>CB_Lcr!$VWY121:$VWY121</xm:f>
              <xm:sqref>VWY121</xm:sqref>
            </x14:sparkline>
            <x14:sparkline>
              <xm:f>CB_Lcr!$VWZ121:$VWZ121</xm:f>
              <xm:sqref>VWZ121</xm:sqref>
            </x14:sparkline>
            <x14:sparkline>
              <xm:f>CB_Lcr!$VXA121:$VXA121</xm:f>
              <xm:sqref>VXA121</xm:sqref>
            </x14:sparkline>
            <x14:sparkline>
              <xm:f>CB_Lcr!$VXB121:$VXB121</xm:f>
              <xm:sqref>VXB121</xm:sqref>
            </x14:sparkline>
            <x14:sparkline>
              <xm:f>CB_Lcr!$VXC121:$VXC121</xm:f>
              <xm:sqref>VXC121</xm:sqref>
            </x14:sparkline>
            <x14:sparkline>
              <xm:f>CB_Lcr!$VXD121:$VXD121</xm:f>
              <xm:sqref>VXD121</xm:sqref>
            </x14:sparkline>
            <x14:sparkline>
              <xm:f>CB_Lcr!$VXE121:$VXE121</xm:f>
              <xm:sqref>VXE121</xm:sqref>
            </x14:sparkline>
            <x14:sparkline>
              <xm:f>CB_Lcr!$VXF121:$VXF121</xm:f>
              <xm:sqref>VXF121</xm:sqref>
            </x14:sparkline>
            <x14:sparkline>
              <xm:f>CB_Lcr!$VXG121:$VXG121</xm:f>
              <xm:sqref>VXG121</xm:sqref>
            </x14:sparkline>
            <x14:sparkline>
              <xm:f>CB_Lcr!$VXH121:$VXH121</xm:f>
              <xm:sqref>VXH121</xm:sqref>
            </x14:sparkline>
            <x14:sparkline>
              <xm:f>CB_Lcr!$VXI121:$VXI121</xm:f>
              <xm:sqref>VXI121</xm:sqref>
            </x14:sparkline>
            <x14:sparkline>
              <xm:f>CB_Lcr!$VXJ121:$VXJ121</xm:f>
              <xm:sqref>VXJ121</xm:sqref>
            </x14:sparkline>
            <x14:sparkline>
              <xm:f>CB_Lcr!$VXK121:$VXK121</xm:f>
              <xm:sqref>VXK121</xm:sqref>
            </x14:sparkline>
            <x14:sparkline>
              <xm:f>CB_Lcr!$VXL121:$VXL121</xm:f>
              <xm:sqref>VXL121</xm:sqref>
            </x14:sparkline>
            <x14:sparkline>
              <xm:f>CB_Lcr!$VXM121:$VXM121</xm:f>
              <xm:sqref>VXM121</xm:sqref>
            </x14:sparkline>
            <x14:sparkline>
              <xm:f>CB_Lcr!$VXN121:$VXN121</xm:f>
              <xm:sqref>VXN121</xm:sqref>
            </x14:sparkline>
            <x14:sparkline>
              <xm:f>CB_Lcr!$VXO121:$VXO121</xm:f>
              <xm:sqref>VXO121</xm:sqref>
            </x14:sparkline>
            <x14:sparkline>
              <xm:f>CB_Lcr!$VXP121:$VXP121</xm:f>
              <xm:sqref>VXP121</xm:sqref>
            </x14:sparkline>
            <x14:sparkline>
              <xm:f>CB_Lcr!$VXQ121:$VXQ121</xm:f>
              <xm:sqref>VXQ121</xm:sqref>
            </x14:sparkline>
            <x14:sparkline>
              <xm:f>CB_Lcr!$VXR121:$VXR121</xm:f>
              <xm:sqref>VXR121</xm:sqref>
            </x14:sparkline>
            <x14:sparkline>
              <xm:f>CB_Lcr!$VXS121:$VXS121</xm:f>
              <xm:sqref>VXS121</xm:sqref>
            </x14:sparkline>
            <x14:sparkline>
              <xm:f>CB_Lcr!$VXT121:$VXT121</xm:f>
              <xm:sqref>VXT121</xm:sqref>
            </x14:sparkline>
            <x14:sparkline>
              <xm:f>CB_Lcr!$VXU121:$VXU121</xm:f>
              <xm:sqref>VXU121</xm:sqref>
            </x14:sparkline>
            <x14:sparkline>
              <xm:f>CB_Lcr!$VXV121:$VXV121</xm:f>
              <xm:sqref>VXV121</xm:sqref>
            </x14:sparkline>
            <x14:sparkline>
              <xm:f>CB_Lcr!$VXW121:$VXW121</xm:f>
              <xm:sqref>VXW121</xm:sqref>
            </x14:sparkline>
            <x14:sparkline>
              <xm:f>CB_Lcr!$VXX121:$VXX121</xm:f>
              <xm:sqref>VXX121</xm:sqref>
            </x14:sparkline>
            <x14:sparkline>
              <xm:f>CB_Lcr!$VXY121:$VXY121</xm:f>
              <xm:sqref>VXY121</xm:sqref>
            </x14:sparkline>
            <x14:sparkline>
              <xm:f>CB_Lcr!$VXZ121:$VXZ121</xm:f>
              <xm:sqref>VXZ121</xm:sqref>
            </x14:sparkline>
            <x14:sparkline>
              <xm:f>CB_Lcr!$VYA121:$VYA121</xm:f>
              <xm:sqref>VYA121</xm:sqref>
            </x14:sparkline>
            <x14:sparkline>
              <xm:f>CB_Lcr!$VYB121:$VYB121</xm:f>
              <xm:sqref>VYB121</xm:sqref>
            </x14:sparkline>
            <x14:sparkline>
              <xm:f>CB_Lcr!$VYC121:$VYC121</xm:f>
              <xm:sqref>VYC121</xm:sqref>
            </x14:sparkline>
            <x14:sparkline>
              <xm:f>CB_Lcr!$VYD121:$VYD121</xm:f>
              <xm:sqref>VYD121</xm:sqref>
            </x14:sparkline>
            <x14:sparkline>
              <xm:f>CB_Lcr!$VYE121:$VYE121</xm:f>
              <xm:sqref>VYE121</xm:sqref>
            </x14:sparkline>
            <x14:sparkline>
              <xm:f>CB_Lcr!$VYF121:$VYF121</xm:f>
              <xm:sqref>VYF121</xm:sqref>
            </x14:sparkline>
            <x14:sparkline>
              <xm:f>CB_Lcr!$VYG121:$VYG121</xm:f>
              <xm:sqref>VYG121</xm:sqref>
            </x14:sparkline>
            <x14:sparkline>
              <xm:f>CB_Lcr!$VYH121:$VYH121</xm:f>
              <xm:sqref>VYH121</xm:sqref>
            </x14:sparkline>
            <x14:sparkline>
              <xm:f>CB_Lcr!$VYI121:$VYI121</xm:f>
              <xm:sqref>VYI121</xm:sqref>
            </x14:sparkline>
            <x14:sparkline>
              <xm:f>CB_Lcr!$VYJ121:$VYJ121</xm:f>
              <xm:sqref>VYJ121</xm:sqref>
            </x14:sparkline>
            <x14:sparkline>
              <xm:f>CB_Lcr!$VYK121:$VYK121</xm:f>
              <xm:sqref>VYK121</xm:sqref>
            </x14:sparkline>
            <x14:sparkline>
              <xm:f>CB_Lcr!$VYL121:$VYL121</xm:f>
              <xm:sqref>VYL121</xm:sqref>
            </x14:sparkline>
            <x14:sparkline>
              <xm:f>CB_Lcr!$VYM121:$VYM121</xm:f>
              <xm:sqref>VYM121</xm:sqref>
            </x14:sparkline>
            <x14:sparkline>
              <xm:f>CB_Lcr!$VYN121:$VYN121</xm:f>
              <xm:sqref>VYN121</xm:sqref>
            </x14:sparkline>
            <x14:sparkline>
              <xm:f>CB_Lcr!$VYO121:$VYO121</xm:f>
              <xm:sqref>VYO121</xm:sqref>
            </x14:sparkline>
            <x14:sparkline>
              <xm:f>CB_Lcr!$VYP121:$VYP121</xm:f>
              <xm:sqref>VYP121</xm:sqref>
            </x14:sparkline>
            <x14:sparkline>
              <xm:f>CB_Lcr!$VYQ121:$VYQ121</xm:f>
              <xm:sqref>VYQ121</xm:sqref>
            </x14:sparkline>
            <x14:sparkline>
              <xm:f>CB_Lcr!$VYR121:$VYR121</xm:f>
              <xm:sqref>VYR121</xm:sqref>
            </x14:sparkline>
            <x14:sparkline>
              <xm:f>CB_Lcr!$VYS121:$VYS121</xm:f>
              <xm:sqref>VYS121</xm:sqref>
            </x14:sparkline>
            <x14:sparkline>
              <xm:f>CB_Lcr!$VYT121:$VYT121</xm:f>
              <xm:sqref>VYT121</xm:sqref>
            </x14:sparkline>
            <x14:sparkline>
              <xm:f>CB_Lcr!$VYU121:$VYU121</xm:f>
              <xm:sqref>VYU121</xm:sqref>
            </x14:sparkline>
            <x14:sparkline>
              <xm:f>CB_Lcr!$VYV121:$VYV121</xm:f>
              <xm:sqref>VYV121</xm:sqref>
            </x14:sparkline>
            <x14:sparkline>
              <xm:f>CB_Lcr!$VYW121:$VYW121</xm:f>
              <xm:sqref>VYW121</xm:sqref>
            </x14:sparkline>
            <x14:sparkline>
              <xm:f>CB_Lcr!$VYX121:$VYX121</xm:f>
              <xm:sqref>VYX121</xm:sqref>
            </x14:sparkline>
            <x14:sparkline>
              <xm:f>CB_Lcr!$VYY121:$VYY121</xm:f>
              <xm:sqref>VYY121</xm:sqref>
            </x14:sparkline>
            <x14:sparkline>
              <xm:f>CB_Lcr!$VYZ121:$VYZ121</xm:f>
              <xm:sqref>VYZ121</xm:sqref>
            </x14:sparkline>
            <x14:sparkline>
              <xm:f>CB_Lcr!$VZA121:$VZA121</xm:f>
              <xm:sqref>VZA121</xm:sqref>
            </x14:sparkline>
            <x14:sparkline>
              <xm:f>CB_Lcr!$VZB121:$VZB121</xm:f>
              <xm:sqref>VZB121</xm:sqref>
            </x14:sparkline>
            <x14:sparkline>
              <xm:f>CB_Lcr!$VZC121:$VZC121</xm:f>
              <xm:sqref>VZC121</xm:sqref>
            </x14:sparkline>
            <x14:sparkline>
              <xm:f>CB_Lcr!$VZD121:$VZD121</xm:f>
              <xm:sqref>VZD121</xm:sqref>
            </x14:sparkline>
            <x14:sparkline>
              <xm:f>CB_Lcr!$VZE121:$VZE121</xm:f>
              <xm:sqref>VZE121</xm:sqref>
            </x14:sparkline>
            <x14:sparkline>
              <xm:f>CB_Lcr!$VZF121:$VZF121</xm:f>
              <xm:sqref>VZF121</xm:sqref>
            </x14:sparkline>
            <x14:sparkline>
              <xm:f>CB_Lcr!$VZG121:$VZG121</xm:f>
              <xm:sqref>VZG121</xm:sqref>
            </x14:sparkline>
            <x14:sparkline>
              <xm:f>CB_Lcr!$VZH121:$VZH121</xm:f>
              <xm:sqref>VZH121</xm:sqref>
            </x14:sparkline>
            <x14:sparkline>
              <xm:f>CB_Lcr!$VZI121:$VZI121</xm:f>
              <xm:sqref>VZI121</xm:sqref>
            </x14:sparkline>
            <x14:sparkline>
              <xm:f>CB_Lcr!$VZJ121:$VZJ121</xm:f>
              <xm:sqref>VZJ121</xm:sqref>
            </x14:sparkline>
            <x14:sparkline>
              <xm:f>CB_Lcr!$VZK121:$VZK121</xm:f>
              <xm:sqref>VZK121</xm:sqref>
            </x14:sparkline>
            <x14:sparkline>
              <xm:f>CB_Lcr!$VZL121:$VZL121</xm:f>
              <xm:sqref>VZL121</xm:sqref>
            </x14:sparkline>
            <x14:sparkline>
              <xm:f>CB_Lcr!$VZM121:$VZM121</xm:f>
              <xm:sqref>VZM121</xm:sqref>
            </x14:sparkline>
            <x14:sparkline>
              <xm:f>CB_Lcr!$VZN121:$VZN121</xm:f>
              <xm:sqref>VZN121</xm:sqref>
            </x14:sparkline>
            <x14:sparkline>
              <xm:f>CB_Lcr!$VZO121:$VZO121</xm:f>
              <xm:sqref>VZO121</xm:sqref>
            </x14:sparkline>
            <x14:sparkline>
              <xm:f>CB_Lcr!$VZP121:$VZP121</xm:f>
              <xm:sqref>VZP121</xm:sqref>
            </x14:sparkline>
            <x14:sparkline>
              <xm:f>CB_Lcr!$VZQ121:$VZQ121</xm:f>
              <xm:sqref>VZQ121</xm:sqref>
            </x14:sparkline>
            <x14:sparkline>
              <xm:f>CB_Lcr!$VZR121:$VZR121</xm:f>
              <xm:sqref>VZR121</xm:sqref>
            </x14:sparkline>
            <x14:sparkline>
              <xm:f>CB_Lcr!$VZS121:$VZS121</xm:f>
              <xm:sqref>VZS121</xm:sqref>
            </x14:sparkline>
            <x14:sparkline>
              <xm:f>CB_Lcr!$VZT121:$VZT121</xm:f>
              <xm:sqref>VZT121</xm:sqref>
            </x14:sparkline>
            <x14:sparkline>
              <xm:f>CB_Lcr!$VZU121:$VZU121</xm:f>
              <xm:sqref>VZU121</xm:sqref>
            </x14:sparkline>
            <x14:sparkline>
              <xm:f>CB_Lcr!$VZV121:$VZV121</xm:f>
              <xm:sqref>VZV121</xm:sqref>
            </x14:sparkline>
            <x14:sparkline>
              <xm:f>CB_Lcr!$VZW121:$VZW121</xm:f>
              <xm:sqref>VZW121</xm:sqref>
            </x14:sparkline>
            <x14:sparkline>
              <xm:f>CB_Lcr!$VZX121:$VZX121</xm:f>
              <xm:sqref>VZX121</xm:sqref>
            </x14:sparkline>
            <x14:sparkline>
              <xm:f>CB_Lcr!$VZY121:$VZY121</xm:f>
              <xm:sqref>VZY121</xm:sqref>
            </x14:sparkline>
            <x14:sparkline>
              <xm:f>CB_Lcr!$VZZ121:$VZZ121</xm:f>
              <xm:sqref>VZZ121</xm:sqref>
            </x14:sparkline>
            <x14:sparkline>
              <xm:f>CB_Lcr!$WAA121:$WAA121</xm:f>
              <xm:sqref>WAA121</xm:sqref>
            </x14:sparkline>
            <x14:sparkline>
              <xm:f>CB_Lcr!$WAB121:$WAB121</xm:f>
              <xm:sqref>WAB121</xm:sqref>
            </x14:sparkline>
            <x14:sparkline>
              <xm:f>CB_Lcr!$WAC121:$WAC121</xm:f>
              <xm:sqref>WAC121</xm:sqref>
            </x14:sparkline>
            <x14:sparkline>
              <xm:f>CB_Lcr!$WAD121:$WAD121</xm:f>
              <xm:sqref>WAD121</xm:sqref>
            </x14:sparkline>
            <x14:sparkline>
              <xm:f>CB_Lcr!$WAE121:$WAE121</xm:f>
              <xm:sqref>WAE121</xm:sqref>
            </x14:sparkline>
            <x14:sparkline>
              <xm:f>CB_Lcr!$WAF121:$WAF121</xm:f>
              <xm:sqref>WAF121</xm:sqref>
            </x14:sparkline>
            <x14:sparkline>
              <xm:f>CB_Lcr!$WAG121:$WAG121</xm:f>
              <xm:sqref>WAG121</xm:sqref>
            </x14:sparkline>
            <x14:sparkline>
              <xm:f>CB_Lcr!$WAH121:$WAH121</xm:f>
              <xm:sqref>WAH121</xm:sqref>
            </x14:sparkline>
            <x14:sparkline>
              <xm:f>CB_Lcr!$WAI121:$WAI121</xm:f>
              <xm:sqref>WAI121</xm:sqref>
            </x14:sparkline>
            <x14:sparkline>
              <xm:f>CB_Lcr!$WAJ121:$WAJ121</xm:f>
              <xm:sqref>WAJ121</xm:sqref>
            </x14:sparkline>
            <x14:sparkline>
              <xm:f>CB_Lcr!$WAK121:$WAK121</xm:f>
              <xm:sqref>WAK121</xm:sqref>
            </x14:sparkline>
            <x14:sparkline>
              <xm:f>CB_Lcr!$WAL121:$WAL121</xm:f>
              <xm:sqref>WAL121</xm:sqref>
            </x14:sparkline>
            <x14:sparkline>
              <xm:f>CB_Lcr!$WAM121:$WAM121</xm:f>
              <xm:sqref>WAM121</xm:sqref>
            </x14:sparkline>
            <x14:sparkline>
              <xm:f>CB_Lcr!$WAN121:$WAN121</xm:f>
              <xm:sqref>WAN121</xm:sqref>
            </x14:sparkline>
            <x14:sparkline>
              <xm:f>CB_Lcr!$WAO121:$WAO121</xm:f>
              <xm:sqref>WAO121</xm:sqref>
            </x14:sparkline>
            <x14:sparkline>
              <xm:f>CB_Lcr!$WAP121:$WAP121</xm:f>
              <xm:sqref>WAP121</xm:sqref>
            </x14:sparkline>
            <x14:sparkline>
              <xm:f>CB_Lcr!$WAQ121:$WAQ121</xm:f>
              <xm:sqref>WAQ121</xm:sqref>
            </x14:sparkline>
            <x14:sparkline>
              <xm:f>CB_Lcr!$WAR121:$WAR121</xm:f>
              <xm:sqref>WAR121</xm:sqref>
            </x14:sparkline>
            <x14:sparkline>
              <xm:f>CB_Lcr!$WAS121:$WAS121</xm:f>
              <xm:sqref>WAS121</xm:sqref>
            </x14:sparkline>
            <x14:sparkline>
              <xm:f>CB_Lcr!$WAT121:$WAT121</xm:f>
              <xm:sqref>WAT121</xm:sqref>
            </x14:sparkline>
            <x14:sparkline>
              <xm:f>CB_Lcr!$WAU121:$WAU121</xm:f>
              <xm:sqref>WAU121</xm:sqref>
            </x14:sparkline>
            <x14:sparkline>
              <xm:f>CB_Lcr!$WAV121:$WAV121</xm:f>
              <xm:sqref>WAV121</xm:sqref>
            </x14:sparkline>
            <x14:sparkline>
              <xm:f>CB_Lcr!$WAW121:$WAW121</xm:f>
              <xm:sqref>WAW121</xm:sqref>
            </x14:sparkline>
            <x14:sparkline>
              <xm:f>CB_Lcr!$WAX121:$WAX121</xm:f>
              <xm:sqref>WAX121</xm:sqref>
            </x14:sparkline>
            <x14:sparkline>
              <xm:f>CB_Lcr!$WAY121:$WAY121</xm:f>
              <xm:sqref>WAY121</xm:sqref>
            </x14:sparkline>
            <x14:sparkline>
              <xm:f>CB_Lcr!$WAZ121:$WAZ121</xm:f>
              <xm:sqref>WAZ121</xm:sqref>
            </x14:sparkline>
            <x14:sparkline>
              <xm:f>CB_Lcr!$WBA121:$WBA121</xm:f>
              <xm:sqref>WBA121</xm:sqref>
            </x14:sparkline>
            <x14:sparkline>
              <xm:f>CB_Lcr!$WBB121:$WBB121</xm:f>
              <xm:sqref>WBB121</xm:sqref>
            </x14:sparkline>
            <x14:sparkline>
              <xm:f>CB_Lcr!$WBC121:$WBC121</xm:f>
              <xm:sqref>WBC121</xm:sqref>
            </x14:sparkline>
            <x14:sparkline>
              <xm:f>CB_Lcr!$WBD121:$WBD121</xm:f>
              <xm:sqref>WBD121</xm:sqref>
            </x14:sparkline>
            <x14:sparkline>
              <xm:f>CB_Lcr!$WBE121:$WBE121</xm:f>
              <xm:sqref>WBE121</xm:sqref>
            </x14:sparkline>
            <x14:sparkline>
              <xm:f>CB_Lcr!$WBF121:$WBF121</xm:f>
              <xm:sqref>WBF121</xm:sqref>
            </x14:sparkline>
            <x14:sparkline>
              <xm:f>CB_Lcr!$WBG121:$WBG121</xm:f>
              <xm:sqref>WBG121</xm:sqref>
            </x14:sparkline>
            <x14:sparkline>
              <xm:f>CB_Lcr!$WBH121:$WBH121</xm:f>
              <xm:sqref>WBH121</xm:sqref>
            </x14:sparkline>
            <x14:sparkline>
              <xm:f>CB_Lcr!$WBI121:$WBI121</xm:f>
              <xm:sqref>WBI121</xm:sqref>
            </x14:sparkline>
            <x14:sparkline>
              <xm:f>CB_Lcr!$WBJ121:$WBJ121</xm:f>
              <xm:sqref>WBJ121</xm:sqref>
            </x14:sparkline>
            <x14:sparkline>
              <xm:f>CB_Lcr!$WBK121:$WBK121</xm:f>
              <xm:sqref>WBK121</xm:sqref>
            </x14:sparkline>
            <x14:sparkline>
              <xm:f>CB_Lcr!$WBL121:$WBL121</xm:f>
              <xm:sqref>WBL121</xm:sqref>
            </x14:sparkline>
            <x14:sparkline>
              <xm:f>CB_Lcr!$WBM121:$WBM121</xm:f>
              <xm:sqref>WBM121</xm:sqref>
            </x14:sparkline>
            <x14:sparkline>
              <xm:f>CB_Lcr!$WBN121:$WBN121</xm:f>
              <xm:sqref>WBN121</xm:sqref>
            </x14:sparkline>
            <x14:sparkline>
              <xm:f>CB_Lcr!$WBO121:$WBO121</xm:f>
              <xm:sqref>WBO121</xm:sqref>
            </x14:sparkline>
            <x14:sparkline>
              <xm:f>CB_Lcr!$WBP121:$WBP121</xm:f>
              <xm:sqref>WBP121</xm:sqref>
            </x14:sparkline>
            <x14:sparkline>
              <xm:f>CB_Lcr!$WBQ121:$WBQ121</xm:f>
              <xm:sqref>WBQ121</xm:sqref>
            </x14:sparkline>
            <x14:sparkline>
              <xm:f>CB_Lcr!$WBR121:$WBR121</xm:f>
              <xm:sqref>WBR121</xm:sqref>
            </x14:sparkline>
            <x14:sparkline>
              <xm:f>CB_Lcr!$WBS121:$WBS121</xm:f>
              <xm:sqref>WBS121</xm:sqref>
            </x14:sparkline>
            <x14:sparkline>
              <xm:f>CB_Lcr!$WBT121:$WBT121</xm:f>
              <xm:sqref>WBT121</xm:sqref>
            </x14:sparkline>
            <x14:sparkline>
              <xm:f>CB_Lcr!$WBU121:$WBU121</xm:f>
              <xm:sqref>WBU121</xm:sqref>
            </x14:sparkline>
            <x14:sparkline>
              <xm:f>CB_Lcr!$WBV121:$WBV121</xm:f>
              <xm:sqref>WBV121</xm:sqref>
            </x14:sparkline>
            <x14:sparkline>
              <xm:f>CB_Lcr!$WBW121:$WBW121</xm:f>
              <xm:sqref>WBW121</xm:sqref>
            </x14:sparkline>
            <x14:sparkline>
              <xm:f>CB_Lcr!$WBX121:$WBX121</xm:f>
              <xm:sqref>WBX121</xm:sqref>
            </x14:sparkline>
            <x14:sparkline>
              <xm:f>CB_Lcr!$WBY121:$WBY121</xm:f>
              <xm:sqref>WBY121</xm:sqref>
            </x14:sparkline>
            <x14:sparkline>
              <xm:f>CB_Lcr!$WBZ121:$WBZ121</xm:f>
              <xm:sqref>WBZ121</xm:sqref>
            </x14:sparkline>
            <x14:sparkline>
              <xm:f>CB_Lcr!$WCA121:$WCA121</xm:f>
              <xm:sqref>WCA121</xm:sqref>
            </x14:sparkline>
            <x14:sparkline>
              <xm:f>CB_Lcr!$WCB121:$WCB121</xm:f>
              <xm:sqref>WCB121</xm:sqref>
            </x14:sparkline>
            <x14:sparkline>
              <xm:f>CB_Lcr!$WCC121:$WCC121</xm:f>
              <xm:sqref>WCC121</xm:sqref>
            </x14:sparkline>
            <x14:sparkline>
              <xm:f>CB_Lcr!$WCD121:$WCD121</xm:f>
              <xm:sqref>WCD121</xm:sqref>
            </x14:sparkline>
            <x14:sparkline>
              <xm:f>CB_Lcr!$WCE121:$WCE121</xm:f>
              <xm:sqref>WCE121</xm:sqref>
            </x14:sparkline>
            <x14:sparkline>
              <xm:f>CB_Lcr!$WCF121:$WCF121</xm:f>
              <xm:sqref>WCF121</xm:sqref>
            </x14:sparkline>
            <x14:sparkline>
              <xm:f>CB_Lcr!$WCG121:$WCG121</xm:f>
              <xm:sqref>WCG121</xm:sqref>
            </x14:sparkline>
            <x14:sparkline>
              <xm:f>CB_Lcr!$WCH121:$WCH121</xm:f>
              <xm:sqref>WCH121</xm:sqref>
            </x14:sparkline>
            <x14:sparkline>
              <xm:f>CB_Lcr!$WCI121:$WCI121</xm:f>
              <xm:sqref>WCI121</xm:sqref>
            </x14:sparkline>
            <x14:sparkline>
              <xm:f>CB_Lcr!$WCJ121:$WCJ121</xm:f>
              <xm:sqref>WCJ121</xm:sqref>
            </x14:sparkline>
            <x14:sparkline>
              <xm:f>CB_Lcr!$WCK121:$WCK121</xm:f>
              <xm:sqref>WCK121</xm:sqref>
            </x14:sparkline>
            <x14:sparkline>
              <xm:f>CB_Lcr!$WCL121:$WCL121</xm:f>
              <xm:sqref>WCL121</xm:sqref>
            </x14:sparkline>
            <x14:sparkline>
              <xm:f>CB_Lcr!$WCM121:$WCM121</xm:f>
              <xm:sqref>WCM121</xm:sqref>
            </x14:sparkline>
            <x14:sparkline>
              <xm:f>CB_Lcr!$WCN121:$WCN121</xm:f>
              <xm:sqref>WCN121</xm:sqref>
            </x14:sparkline>
            <x14:sparkline>
              <xm:f>CB_Lcr!$WCO121:$WCO121</xm:f>
              <xm:sqref>WCO121</xm:sqref>
            </x14:sparkline>
            <x14:sparkline>
              <xm:f>CB_Lcr!$WCP121:$WCP121</xm:f>
              <xm:sqref>WCP121</xm:sqref>
            </x14:sparkline>
            <x14:sparkline>
              <xm:f>CB_Lcr!$WCQ121:$WCQ121</xm:f>
              <xm:sqref>WCQ121</xm:sqref>
            </x14:sparkline>
            <x14:sparkline>
              <xm:f>CB_Lcr!$WCR121:$WCR121</xm:f>
              <xm:sqref>WCR121</xm:sqref>
            </x14:sparkline>
            <x14:sparkline>
              <xm:f>CB_Lcr!$WCS121:$WCS121</xm:f>
              <xm:sqref>WCS121</xm:sqref>
            </x14:sparkline>
            <x14:sparkline>
              <xm:f>CB_Lcr!$WCT121:$WCT121</xm:f>
              <xm:sqref>WCT121</xm:sqref>
            </x14:sparkline>
            <x14:sparkline>
              <xm:f>CB_Lcr!$WCU121:$WCU121</xm:f>
              <xm:sqref>WCU121</xm:sqref>
            </x14:sparkline>
            <x14:sparkline>
              <xm:f>CB_Lcr!$WCV121:$WCV121</xm:f>
              <xm:sqref>WCV121</xm:sqref>
            </x14:sparkline>
            <x14:sparkline>
              <xm:f>CB_Lcr!$WCW121:$WCW121</xm:f>
              <xm:sqref>WCW121</xm:sqref>
            </x14:sparkline>
            <x14:sparkline>
              <xm:f>CB_Lcr!$WCX121:$WCX121</xm:f>
              <xm:sqref>WCX121</xm:sqref>
            </x14:sparkline>
            <x14:sparkline>
              <xm:f>CB_Lcr!$WCY121:$WCY121</xm:f>
              <xm:sqref>WCY121</xm:sqref>
            </x14:sparkline>
            <x14:sparkline>
              <xm:f>CB_Lcr!$WCZ121:$WCZ121</xm:f>
              <xm:sqref>WCZ121</xm:sqref>
            </x14:sparkline>
            <x14:sparkline>
              <xm:f>CB_Lcr!$WDA121:$WDA121</xm:f>
              <xm:sqref>WDA121</xm:sqref>
            </x14:sparkline>
            <x14:sparkline>
              <xm:f>CB_Lcr!$WDB121:$WDB121</xm:f>
              <xm:sqref>WDB121</xm:sqref>
            </x14:sparkline>
            <x14:sparkline>
              <xm:f>CB_Lcr!$WDC121:$WDC121</xm:f>
              <xm:sqref>WDC121</xm:sqref>
            </x14:sparkline>
            <x14:sparkline>
              <xm:f>CB_Lcr!$WDD121:$WDD121</xm:f>
              <xm:sqref>WDD121</xm:sqref>
            </x14:sparkline>
            <x14:sparkline>
              <xm:f>CB_Lcr!$WDE121:$WDE121</xm:f>
              <xm:sqref>WDE121</xm:sqref>
            </x14:sparkline>
            <x14:sparkline>
              <xm:f>CB_Lcr!$WDF121:$WDF121</xm:f>
              <xm:sqref>WDF121</xm:sqref>
            </x14:sparkline>
            <x14:sparkline>
              <xm:f>CB_Lcr!$WDG121:$WDG121</xm:f>
              <xm:sqref>WDG121</xm:sqref>
            </x14:sparkline>
            <x14:sparkline>
              <xm:f>CB_Lcr!$WDH121:$WDH121</xm:f>
              <xm:sqref>WDH121</xm:sqref>
            </x14:sparkline>
            <x14:sparkline>
              <xm:f>CB_Lcr!$WDI121:$WDI121</xm:f>
              <xm:sqref>WDI121</xm:sqref>
            </x14:sparkline>
            <x14:sparkline>
              <xm:f>CB_Lcr!$WDJ121:$WDJ121</xm:f>
              <xm:sqref>WDJ121</xm:sqref>
            </x14:sparkline>
            <x14:sparkline>
              <xm:f>CB_Lcr!$WDK121:$WDK121</xm:f>
              <xm:sqref>WDK121</xm:sqref>
            </x14:sparkline>
            <x14:sparkline>
              <xm:f>CB_Lcr!$WDL121:$WDL121</xm:f>
              <xm:sqref>WDL121</xm:sqref>
            </x14:sparkline>
            <x14:sparkline>
              <xm:f>CB_Lcr!$WDM121:$WDM121</xm:f>
              <xm:sqref>WDM121</xm:sqref>
            </x14:sparkline>
            <x14:sparkline>
              <xm:f>CB_Lcr!$WDN121:$WDN121</xm:f>
              <xm:sqref>WDN121</xm:sqref>
            </x14:sparkline>
            <x14:sparkline>
              <xm:f>CB_Lcr!$WDO121:$WDO121</xm:f>
              <xm:sqref>WDO121</xm:sqref>
            </x14:sparkline>
            <x14:sparkline>
              <xm:f>CB_Lcr!$WDP121:$WDP121</xm:f>
              <xm:sqref>WDP121</xm:sqref>
            </x14:sparkline>
            <x14:sparkline>
              <xm:f>CB_Lcr!$WDQ121:$WDQ121</xm:f>
              <xm:sqref>WDQ121</xm:sqref>
            </x14:sparkline>
            <x14:sparkline>
              <xm:f>CB_Lcr!$WDR121:$WDR121</xm:f>
              <xm:sqref>WDR121</xm:sqref>
            </x14:sparkline>
            <x14:sparkline>
              <xm:f>CB_Lcr!$WDS121:$WDS121</xm:f>
              <xm:sqref>WDS121</xm:sqref>
            </x14:sparkline>
            <x14:sparkline>
              <xm:f>CB_Lcr!$WDT121:$WDT121</xm:f>
              <xm:sqref>WDT121</xm:sqref>
            </x14:sparkline>
            <x14:sparkline>
              <xm:f>CB_Lcr!$WDU121:$WDU121</xm:f>
              <xm:sqref>WDU121</xm:sqref>
            </x14:sparkline>
            <x14:sparkline>
              <xm:f>CB_Lcr!$WDV121:$WDV121</xm:f>
              <xm:sqref>WDV121</xm:sqref>
            </x14:sparkline>
            <x14:sparkline>
              <xm:f>CB_Lcr!$WDW121:$WDW121</xm:f>
              <xm:sqref>WDW121</xm:sqref>
            </x14:sparkline>
            <x14:sparkline>
              <xm:f>CB_Lcr!$WDX121:$WDX121</xm:f>
              <xm:sqref>WDX121</xm:sqref>
            </x14:sparkline>
            <x14:sparkline>
              <xm:f>CB_Lcr!$WDY121:$WDY121</xm:f>
              <xm:sqref>WDY121</xm:sqref>
            </x14:sparkline>
            <x14:sparkline>
              <xm:f>CB_Lcr!$WDZ121:$WDZ121</xm:f>
              <xm:sqref>WDZ121</xm:sqref>
            </x14:sparkline>
            <x14:sparkline>
              <xm:f>CB_Lcr!$WEA121:$WEA121</xm:f>
              <xm:sqref>WEA121</xm:sqref>
            </x14:sparkline>
            <x14:sparkline>
              <xm:f>CB_Lcr!$WEB121:$WEB121</xm:f>
              <xm:sqref>WEB121</xm:sqref>
            </x14:sparkline>
            <x14:sparkline>
              <xm:f>CB_Lcr!$WEC121:$WEC121</xm:f>
              <xm:sqref>WEC121</xm:sqref>
            </x14:sparkline>
            <x14:sparkline>
              <xm:f>CB_Lcr!$WED121:$WED121</xm:f>
              <xm:sqref>WED121</xm:sqref>
            </x14:sparkline>
            <x14:sparkline>
              <xm:f>CB_Lcr!$WEE121:$WEE121</xm:f>
              <xm:sqref>WEE121</xm:sqref>
            </x14:sparkline>
            <x14:sparkline>
              <xm:f>CB_Lcr!$WEF121:$WEF121</xm:f>
              <xm:sqref>WEF121</xm:sqref>
            </x14:sparkline>
            <x14:sparkline>
              <xm:f>CB_Lcr!$WEG121:$WEG121</xm:f>
              <xm:sqref>WEG121</xm:sqref>
            </x14:sparkline>
            <x14:sparkline>
              <xm:f>CB_Lcr!$WEH121:$WEH121</xm:f>
              <xm:sqref>WEH121</xm:sqref>
            </x14:sparkline>
            <x14:sparkline>
              <xm:f>CB_Lcr!$WEI121:$WEI121</xm:f>
              <xm:sqref>WEI121</xm:sqref>
            </x14:sparkline>
            <x14:sparkline>
              <xm:f>CB_Lcr!$WEJ121:$WEJ121</xm:f>
              <xm:sqref>WEJ121</xm:sqref>
            </x14:sparkline>
            <x14:sparkline>
              <xm:f>CB_Lcr!$WEK121:$WEK121</xm:f>
              <xm:sqref>WEK121</xm:sqref>
            </x14:sparkline>
            <x14:sparkline>
              <xm:f>CB_Lcr!$WEL121:$WEL121</xm:f>
              <xm:sqref>WEL121</xm:sqref>
            </x14:sparkline>
            <x14:sparkline>
              <xm:f>CB_Lcr!$WEM121:$WEM121</xm:f>
              <xm:sqref>WEM121</xm:sqref>
            </x14:sparkline>
            <x14:sparkline>
              <xm:f>CB_Lcr!$WEN121:$WEN121</xm:f>
              <xm:sqref>WEN121</xm:sqref>
            </x14:sparkline>
            <x14:sparkline>
              <xm:f>CB_Lcr!$WEO121:$WEO121</xm:f>
              <xm:sqref>WEO121</xm:sqref>
            </x14:sparkline>
            <x14:sparkline>
              <xm:f>CB_Lcr!$WEP121:$WEP121</xm:f>
              <xm:sqref>WEP121</xm:sqref>
            </x14:sparkline>
            <x14:sparkline>
              <xm:f>CB_Lcr!$WEQ121:$WEQ121</xm:f>
              <xm:sqref>WEQ121</xm:sqref>
            </x14:sparkline>
            <x14:sparkline>
              <xm:f>CB_Lcr!$WER121:$WER121</xm:f>
              <xm:sqref>WER121</xm:sqref>
            </x14:sparkline>
            <x14:sparkline>
              <xm:f>CB_Lcr!$WES121:$WES121</xm:f>
              <xm:sqref>WES121</xm:sqref>
            </x14:sparkline>
            <x14:sparkline>
              <xm:f>CB_Lcr!$WET121:$WET121</xm:f>
              <xm:sqref>WET121</xm:sqref>
            </x14:sparkline>
            <x14:sparkline>
              <xm:f>CB_Lcr!$WEU121:$WEU121</xm:f>
              <xm:sqref>WEU121</xm:sqref>
            </x14:sparkline>
            <x14:sparkline>
              <xm:f>CB_Lcr!$WEV121:$WEV121</xm:f>
              <xm:sqref>WEV121</xm:sqref>
            </x14:sparkline>
            <x14:sparkline>
              <xm:f>CB_Lcr!$WEW121:$WEW121</xm:f>
              <xm:sqref>WEW121</xm:sqref>
            </x14:sparkline>
            <x14:sparkline>
              <xm:f>CB_Lcr!$WEX121:$WEX121</xm:f>
              <xm:sqref>WEX121</xm:sqref>
            </x14:sparkline>
            <x14:sparkline>
              <xm:f>CB_Lcr!$WEY121:$WEY121</xm:f>
              <xm:sqref>WEY121</xm:sqref>
            </x14:sparkline>
            <x14:sparkline>
              <xm:f>CB_Lcr!$WEZ121:$WEZ121</xm:f>
              <xm:sqref>WEZ121</xm:sqref>
            </x14:sparkline>
            <x14:sparkline>
              <xm:f>CB_Lcr!$WFA121:$WFA121</xm:f>
              <xm:sqref>WFA121</xm:sqref>
            </x14:sparkline>
            <x14:sparkline>
              <xm:f>CB_Lcr!$WFB121:$WFB121</xm:f>
              <xm:sqref>WFB121</xm:sqref>
            </x14:sparkline>
            <x14:sparkline>
              <xm:f>CB_Lcr!$WFC121:$WFC121</xm:f>
              <xm:sqref>WFC121</xm:sqref>
            </x14:sparkline>
            <x14:sparkline>
              <xm:f>CB_Lcr!$WFD121:$WFD121</xm:f>
              <xm:sqref>WFD121</xm:sqref>
            </x14:sparkline>
            <x14:sparkline>
              <xm:f>CB_Lcr!$WFE121:$WFE121</xm:f>
              <xm:sqref>WFE121</xm:sqref>
            </x14:sparkline>
            <x14:sparkline>
              <xm:f>CB_Lcr!$WFF121:$WFF121</xm:f>
              <xm:sqref>WFF121</xm:sqref>
            </x14:sparkline>
            <x14:sparkline>
              <xm:f>CB_Lcr!$WFG121:$WFG121</xm:f>
              <xm:sqref>WFG121</xm:sqref>
            </x14:sparkline>
            <x14:sparkline>
              <xm:f>CB_Lcr!$WFH121:$WFH121</xm:f>
              <xm:sqref>WFH121</xm:sqref>
            </x14:sparkline>
            <x14:sparkline>
              <xm:f>CB_Lcr!$WFI121:$WFI121</xm:f>
              <xm:sqref>WFI121</xm:sqref>
            </x14:sparkline>
            <x14:sparkline>
              <xm:f>CB_Lcr!$WFJ121:$WFJ121</xm:f>
              <xm:sqref>WFJ121</xm:sqref>
            </x14:sparkline>
            <x14:sparkline>
              <xm:f>CB_Lcr!$WFK121:$WFK121</xm:f>
              <xm:sqref>WFK121</xm:sqref>
            </x14:sparkline>
            <x14:sparkline>
              <xm:f>CB_Lcr!$WFL121:$WFL121</xm:f>
              <xm:sqref>WFL121</xm:sqref>
            </x14:sparkline>
            <x14:sparkline>
              <xm:f>CB_Lcr!$WFM121:$WFM121</xm:f>
              <xm:sqref>WFM121</xm:sqref>
            </x14:sparkline>
            <x14:sparkline>
              <xm:f>CB_Lcr!$WFN121:$WFN121</xm:f>
              <xm:sqref>WFN121</xm:sqref>
            </x14:sparkline>
            <x14:sparkline>
              <xm:f>CB_Lcr!$WFO121:$WFO121</xm:f>
              <xm:sqref>WFO121</xm:sqref>
            </x14:sparkline>
            <x14:sparkline>
              <xm:f>CB_Lcr!$WFP121:$WFP121</xm:f>
              <xm:sqref>WFP121</xm:sqref>
            </x14:sparkline>
            <x14:sparkline>
              <xm:f>CB_Lcr!$WFQ121:$WFQ121</xm:f>
              <xm:sqref>WFQ121</xm:sqref>
            </x14:sparkline>
            <x14:sparkline>
              <xm:f>CB_Lcr!$WFR121:$WFR121</xm:f>
              <xm:sqref>WFR121</xm:sqref>
            </x14:sparkline>
            <x14:sparkline>
              <xm:f>CB_Lcr!$WFS121:$WFS121</xm:f>
              <xm:sqref>WFS121</xm:sqref>
            </x14:sparkline>
            <x14:sparkline>
              <xm:f>CB_Lcr!$WFT121:$WFT121</xm:f>
              <xm:sqref>WFT121</xm:sqref>
            </x14:sparkline>
            <x14:sparkline>
              <xm:f>CB_Lcr!$WFU121:$WFU121</xm:f>
              <xm:sqref>WFU121</xm:sqref>
            </x14:sparkline>
            <x14:sparkline>
              <xm:f>CB_Lcr!$WFV121:$WFV121</xm:f>
              <xm:sqref>WFV121</xm:sqref>
            </x14:sparkline>
            <x14:sparkline>
              <xm:f>CB_Lcr!$WFW121:$WFW121</xm:f>
              <xm:sqref>WFW121</xm:sqref>
            </x14:sparkline>
            <x14:sparkline>
              <xm:f>CB_Lcr!$WFX121:$WFX121</xm:f>
              <xm:sqref>WFX121</xm:sqref>
            </x14:sparkline>
            <x14:sparkline>
              <xm:f>CB_Lcr!$WFY121:$WFY121</xm:f>
              <xm:sqref>WFY121</xm:sqref>
            </x14:sparkline>
            <x14:sparkline>
              <xm:f>CB_Lcr!$WFZ121:$WFZ121</xm:f>
              <xm:sqref>WFZ121</xm:sqref>
            </x14:sparkline>
            <x14:sparkline>
              <xm:f>CB_Lcr!$WGA121:$WGA121</xm:f>
              <xm:sqref>WGA121</xm:sqref>
            </x14:sparkline>
            <x14:sparkline>
              <xm:f>CB_Lcr!$WGB121:$WGB121</xm:f>
              <xm:sqref>WGB121</xm:sqref>
            </x14:sparkline>
            <x14:sparkline>
              <xm:f>CB_Lcr!$WGC121:$WGC121</xm:f>
              <xm:sqref>WGC121</xm:sqref>
            </x14:sparkline>
            <x14:sparkline>
              <xm:f>CB_Lcr!$WGD121:$WGD121</xm:f>
              <xm:sqref>WGD121</xm:sqref>
            </x14:sparkline>
            <x14:sparkline>
              <xm:f>CB_Lcr!$WGE121:$WGE121</xm:f>
              <xm:sqref>WGE121</xm:sqref>
            </x14:sparkline>
            <x14:sparkline>
              <xm:f>CB_Lcr!$WGF121:$WGF121</xm:f>
              <xm:sqref>WGF121</xm:sqref>
            </x14:sparkline>
            <x14:sparkline>
              <xm:f>CB_Lcr!$WGG121:$WGG121</xm:f>
              <xm:sqref>WGG121</xm:sqref>
            </x14:sparkline>
            <x14:sparkline>
              <xm:f>CB_Lcr!$WGH121:$WGH121</xm:f>
              <xm:sqref>WGH121</xm:sqref>
            </x14:sparkline>
            <x14:sparkline>
              <xm:f>CB_Lcr!$WGI121:$WGI121</xm:f>
              <xm:sqref>WGI121</xm:sqref>
            </x14:sparkline>
            <x14:sparkline>
              <xm:f>CB_Lcr!$WGJ121:$WGJ121</xm:f>
              <xm:sqref>WGJ121</xm:sqref>
            </x14:sparkline>
            <x14:sparkline>
              <xm:f>CB_Lcr!$WGK121:$WGK121</xm:f>
              <xm:sqref>WGK121</xm:sqref>
            </x14:sparkline>
            <x14:sparkline>
              <xm:f>CB_Lcr!$WGL121:$WGL121</xm:f>
              <xm:sqref>WGL121</xm:sqref>
            </x14:sparkline>
            <x14:sparkline>
              <xm:f>CB_Lcr!$WGM121:$WGM121</xm:f>
              <xm:sqref>WGM121</xm:sqref>
            </x14:sparkline>
            <x14:sparkline>
              <xm:f>CB_Lcr!$WGN121:$WGN121</xm:f>
              <xm:sqref>WGN121</xm:sqref>
            </x14:sparkline>
            <x14:sparkline>
              <xm:f>CB_Lcr!$WGO121:$WGO121</xm:f>
              <xm:sqref>WGO121</xm:sqref>
            </x14:sparkline>
            <x14:sparkline>
              <xm:f>CB_Lcr!$WGP121:$WGP121</xm:f>
              <xm:sqref>WGP121</xm:sqref>
            </x14:sparkline>
            <x14:sparkline>
              <xm:f>CB_Lcr!$WGQ121:$WGQ121</xm:f>
              <xm:sqref>WGQ121</xm:sqref>
            </x14:sparkline>
            <x14:sparkline>
              <xm:f>CB_Lcr!$WGR121:$WGR121</xm:f>
              <xm:sqref>WGR121</xm:sqref>
            </x14:sparkline>
            <x14:sparkline>
              <xm:f>CB_Lcr!$WGS121:$WGS121</xm:f>
              <xm:sqref>WGS121</xm:sqref>
            </x14:sparkline>
            <x14:sparkline>
              <xm:f>CB_Lcr!$WGT121:$WGT121</xm:f>
              <xm:sqref>WGT121</xm:sqref>
            </x14:sparkline>
            <x14:sparkline>
              <xm:f>CB_Lcr!$WGU121:$WGU121</xm:f>
              <xm:sqref>WGU121</xm:sqref>
            </x14:sparkline>
            <x14:sparkline>
              <xm:f>CB_Lcr!$WGV121:$WGV121</xm:f>
              <xm:sqref>WGV121</xm:sqref>
            </x14:sparkline>
            <x14:sparkline>
              <xm:f>CB_Lcr!$WGW121:$WGW121</xm:f>
              <xm:sqref>WGW121</xm:sqref>
            </x14:sparkline>
            <x14:sparkline>
              <xm:f>CB_Lcr!$WGX121:$WGX121</xm:f>
              <xm:sqref>WGX121</xm:sqref>
            </x14:sparkline>
            <x14:sparkline>
              <xm:f>CB_Lcr!$WGY121:$WGY121</xm:f>
              <xm:sqref>WGY121</xm:sqref>
            </x14:sparkline>
            <x14:sparkline>
              <xm:f>CB_Lcr!$WGZ121:$WGZ121</xm:f>
              <xm:sqref>WGZ121</xm:sqref>
            </x14:sparkline>
            <x14:sparkline>
              <xm:f>CB_Lcr!$WHA121:$WHA121</xm:f>
              <xm:sqref>WHA121</xm:sqref>
            </x14:sparkline>
            <x14:sparkline>
              <xm:f>CB_Lcr!$WHB121:$WHB121</xm:f>
              <xm:sqref>WHB121</xm:sqref>
            </x14:sparkline>
            <x14:sparkline>
              <xm:f>CB_Lcr!$WHC121:$WHC121</xm:f>
              <xm:sqref>WHC121</xm:sqref>
            </x14:sparkline>
            <x14:sparkline>
              <xm:f>CB_Lcr!$WHD121:$WHD121</xm:f>
              <xm:sqref>WHD121</xm:sqref>
            </x14:sparkline>
            <x14:sparkline>
              <xm:f>CB_Lcr!$WHE121:$WHE121</xm:f>
              <xm:sqref>WHE121</xm:sqref>
            </x14:sparkline>
            <x14:sparkline>
              <xm:f>CB_Lcr!$WHF121:$WHF121</xm:f>
              <xm:sqref>WHF121</xm:sqref>
            </x14:sparkline>
            <x14:sparkline>
              <xm:f>CB_Lcr!$WHG121:$WHG121</xm:f>
              <xm:sqref>WHG121</xm:sqref>
            </x14:sparkline>
            <x14:sparkline>
              <xm:f>CB_Lcr!$WHH121:$WHH121</xm:f>
              <xm:sqref>WHH121</xm:sqref>
            </x14:sparkline>
            <x14:sparkline>
              <xm:f>CB_Lcr!$WHI121:$WHI121</xm:f>
              <xm:sqref>WHI121</xm:sqref>
            </x14:sparkline>
            <x14:sparkline>
              <xm:f>CB_Lcr!$WHJ121:$WHJ121</xm:f>
              <xm:sqref>WHJ121</xm:sqref>
            </x14:sparkline>
            <x14:sparkline>
              <xm:f>CB_Lcr!$WHK121:$WHK121</xm:f>
              <xm:sqref>WHK121</xm:sqref>
            </x14:sparkline>
            <x14:sparkline>
              <xm:f>CB_Lcr!$WHL121:$WHL121</xm:f>
              <xm:sqref>WHL121</xm:sqref>
            </x14:sparkline>
            <x14:sparkline>
              <xm:f>CB_Lcr!$WHM121:$WHM121</xm:f>
              <xm:sqref>WHM121</xm:sqref>
            </x14:sparkline>
            <x14:sparkline>
              <xm:f>CB_Lcr!$WHN121:$WHN121</xm:f>
              <xm:sqref>WHN121</xm:sqref>
            </x14:sparkline>
            <x14:sparkline>
              <xm:f>CB_Lcr!$WHO121:$WHO121</xm:f>
              <xm:sqref>WHO121</xm:sqref>
            </x14:sparkline>
            <x14:sparkline>
              <xm:f>CB_Lcr!$WHP121:$WHP121</xm:f>
              <xm:sqref>WHP121</xm:sqref>
            </x14:sparkline>
            <x14:sparkline>
              <xm:f>CB_Lcr!$WHQ121:$WHQ121</xm:f>
              <xm:sqref>WHQ121</xm:sqref>
            </x14:sparkline>
            <x14:sparkline>
              <xm:f>CB_Lcr!$WHR121:$WHR121</xm:f>
              <xm:sqref>WHR121</xm:sqref>
            </x14:sparkline>
            <x14:sparkline>
              <xm:f>CB_Lcr!$WHS121:$WHS121</xm:f>
              <xm:sqref>WHS121</xm:sqref>
            </x14:sparkline>
            <x14:sparkline>
              <xm:f>CB_Lcr!$WHT121:$WHT121</xm:f>
              <xm:sqref>WHT121</xm:sqref>
            </x14:sparkline>
            <x14:sparkline>
              <xm:f>CB_Lcr!$WHU121:$WHU121</xm:f>
              <xm:sqref>WHU121</xm:sqref>
            </x14:sparkline>
            <x14:sparkline>
              <xm:f>CB_Lcr!$WHV121:$WHV121</xm:f>
              <xm:sqref>WHV121</xm:sqref>
            </x14:sparkline>
            <x14:sparkline>
              <xm:f>CB_Lcr!$WHW121:$WHW121</xm:f>
              <xm:sqref>WHW121</xm:sqref>
            </x14:sparkline>
            <x14:sparkline>
              <xm:f>CB_Lcr!$WHX121:$WHX121</xm:f>
              <xm:sqref>WHX121</xm:sqref>
            </x14:sparkline>
            <x14:sparkline>
              <xm:f>CB_Lcr!$WHY121:$WHY121</xm:f>
              <xm:sqref>WHY121</xm:sqref>
            </x14:sparkline>
            <x14:sparkline>
              <xm:f>CB_Lcr!$WHZ121:$WHZ121</xm:f>
              <xm:sqref>WHZ121</xm:sqref>
            </x14:sparkline>
            <x14:sparkline>
              <xm:f>CB_Lcr!$WIA121:$WIA121</xm:f>
              <xm:sqref>WIA121</xm:sqref>
            </x14:sparkline>
            <x14:sparkline>
              <xm:f>CB_Lcr!$WIB121:$WIB121</xm:f>
              <xm:sqref>WIB121</xm:sqref>
            </x14:sparkline>
            <x14:sparkline>
              <xm:f>CB_Lcr!$WIC121:$WIC121</xm:f>
              <xm:sqref>WIC121</xm:sqref>
            </x14:sparkline>
            <x14:sparkline>
              <xm:f>CB_Lcr!$WID121:$WID121</xm:f>
              <xm:sqref>WID121</xm:sqref>
            </x14:sparkline>
            <x14:sparkline>
              <xm:f>CB_Lcr!$WIE121:$WIE121</xm:f>
              <xm:sqref>WIE121</xm:sqref>
            </x14:sparkline>
            <x14:sparkline>
              <xm:f>CB_Lcr!$WIF121:$WIF121</xm:f>
              <xm:sqref>WIF121</xm:sqref>
            </x14:sparkline>
            <x14:sparkline>
              <xm:f>CB_Lcr!$WIG121:$WIG121</xm:f>
              <xm:sqref>WIG121</xm:sqref>
            </x14:sparkline>
            <x14:sparkline>
              <xm:f>CB_Lcr!$WIH121:$WIH121</xm:f>
              <xm:sqref>WIH121</xm:sqref>
            </x14:sparkline>
            <x14:sparkline>
              <xm:f>CB_Lcr!$WII121:$WII121</xm:f>
              <xm:sqref>WII121</xm:sqref>
            </x14:sparkline>
            <x14:sparkline>
              <xm:f>CB_Lcr!$WIJ121:$WIJ121</xm:f>
              <xm:sqref>WIJ121</xm:sqref>
            </x14:sparkline>
            <x14:sparkline>
              <xm:f>CB_Lcr!$WIK121:$WIK121</xm:f>
              <xm:sqref>WIK121</xm:sqref>
            </x14:sparkline>
            <x14:sparkline>
              <xm:f>CB_Lcr!$WIL121:$WIL121</xm:f>
              <xm:sqref>WIL121</xm:sqref>
            </x14:sparkline>
            <x14:sparkline>
              <xm:f>CB_Lcr!$WIM121:$WIM121</xm:f>
              <xm:sqref>WIM121</xm:sqref>
            </x14:sparkline>
            <x14:sparkline>
              <xm:f>CB_Lcr!$WIN121:$WIN121</xm:f>
              <xm:sqref>WIN121</xm:sqref>
            </x14:sparkline>
            <x14:sparkline>
              <xm:f>CB_Lcr!$WIO121:$WIO121</xm:f>
              <xm:sqref>WIO121</xm:sqref>
            </x14:sparkline>
            <x14:sparkline>
              <xm:f>CB_Lcr!$WIP121:$WIP121</xm:f>
              <xm:sqref>WIP121</xm:sqref>
            </x14:sparkline>
            <x14:sparkline>
              <xm:f>CB_Lcr!$WIQ121:$WIQ121</xm:f>
              <xm:sqref>WIQ121</xm:sqref>
            </x14:sparkline>
            <x14:sparkline>
              <xm:f>CB_Lcr!$WIR121:$WIR121</xm:f>
              <xm:sqref>WIR121</xm:sqref>
            </x14:sparkline>
            <x14:sparkline>
              <xm:f>CB_Lcr!$WIS121:$WIS121</xm:f>
              <xm:sqref>WIS121</xm:sqref>
            </x14:sparkline>
            <x14:sparkline>
              <xm:f>CB_Lcr!$WIT121:$WIT121</xm:f>
              <xm:sqref>WIT121</xm:sqref>
            </x14:sparkline>
            <x14:sparkline>
              <xm:f>CB_Lcr!$WIU121:$WIU121</xm:f>
              <xm:sqref>WIU121</xm:sqref>
            </x14:sparkline>
            <x14:sparkline>
              <xm:f>CB_Lcr!$WIV121:$WIV121</xm:f>
              <xm:sqref>WIV121</xm:sqref>
            </x14:sparkline>
            <x14:sparkline>
              <xm:f>CB_Lcr!$WIW121:$WIW121</xm:f>
              <xm:sqref>WIW121</xm:sqref>
            </x14:sparkline>
            <x14:sparkline>
              <xm:f>CB_Lcr!$WIX121:$WIX121</xm:f>
              <xm:sqref>WIX121</xm:sqref>
            </x14:sparkline>
            <x14:sparkline>
              <xm:f>CB_Lcr!$WIY121:$WIY121</xm:f>
              <xm:sqref>WIY121</xm:sqref>
            </x14:sparkline>
            <x14:sparkline>
              <xm:f>CB_Lcr!$WIZ121:$WIZ121</xm:f>
              <xm:sqref>WIZ121</xm:sqref>
            </x14:sparkline>
            <x14:sparkline>
              <xm:f>CB_Lcr!$WJA121:$WJA121</xm:f>
              <xm:sqref>WJA121</xm:sqref>
            </x14:sparkline>
            <x14:sparkline>
              <xm:f>CB_Lcr!$WJB121:$WJB121</xm:f>
              <xm:sqref>WJB121</xm:sqref>
            </x14:sparkline>
            <x14:sparkline>
              <xm:f>CB_Lcr!$WJC121:$WJC121</xm:f>
              <xm:sqref>WJC121</xm:sqref>
            </x14:sparkline>
            <x14:sparkline>
              <xm:f>CB_Lcr!$WJD121:$WJD121</xm:f>
              <xm:sqref>WJD121</xm:sqref>
            </x14:sparkline>
            <x14:sparkline>
              <xm:f>CB_Lcr!$WJE121:$WJE121</xm:f>
              <xm:sqref>WJE121</xm:sqref>
            </x14:sparkline>
            <x14:sparkline>
              <xm:f>CB_Lcr!$WJF121:$WJF121</xm:f>
              <xm:sqref>WJF121</xm:sqref>
            </x14:sparkline>
            <x14:sparkline>
              <xm:f>CB_Lcr!$WJG121:$WJG121</xm:f>
              <xm:sqref>WJG121</xm:sqref>
            </x14:sparkline>
            <x14:sparkline>
              <xm:f>CB_Lcr!$WJH121:$WJH121</xm:f>
              <xm:sqref>WJH121</xm:sqref>
            </x14:sparkline>
            <x14:sparkline>
              <xm:f>CB_Lcr!$WJI121:$WJI121</xm:f>
              <xm:sqref>WJI121</xm:sqref>
            </x14:sparkline>
            <x14:sparkline>
              <xm:f>CB_Lcr!$WJJ121:$WJJ121</xm:f>
              <xm:sqref>WJJ121</xm:sqref>
            </x14:sparkline>
            <x14:sparkline>
              <xm:f>CB_Lcr!$WJK121:$WJK121</xm:f>
              <xm:sqref>WJK121</xm:sqref>
            </x14:sparkline>
            <x14:sparkline>
              <xm:f>CB_Lcr!$WJL121:$WJL121</xm:f>
              <xm:sqref>WJL121</xm:sqref>
            </x14:sparkline>
            <x14:sparkline>
              <xm:f>CB_Lcr!$WJM121:$WJM121</xm:f>
              <xm:sqref>WJM121</xm:sqref>
            </x14:sparkline>
            <x14:sparkline>
              <xm:f>CB_Lcr!$WJN121:$WJN121</xm:f>
              <xm:sqref>WJN121</xm:sqref>
            </x14:sparkline>
            <x14:sparkline>
              <xm:f>CB_Lcr!$WJO121:$WJO121</xm:f>
              <xm:sqref>WJO121</xm:sqref>
            </x14:sparkline>
            <x14:sparkline>
              <xm:f>CB_Lcr!$WJP121:$WJP121</xm:f>
              <xm:sqref>WJP121</xm:sqref>
            </x14:sparkline>
            <x14:sparkline>
              <xm:f>CB_Lcr!$WJQ121:$WJQ121</xm:f>
              <xm:sqref>WJQ121</xm:sqref>
            </x14:sparkline>
            <x14:sparkline>
              <xm:f>CB_Lcr!$WJR121:$WJR121</xm:f>
              <xm:sqref>WJR121</xm:sqref>
            </x14:sparkline>
            <x14:sparkline>
              <xm:f>CB_Lcr!$WJS121:$WJS121</xm:f>
              <xm:sqref>WJS121</xm:sqref>
            </x14:sparkline>
            <x14:sparkline>
              <xm:f>CB_Lcr!$WJT121:$WJT121</xm:f>
              <xm:sqref>WJT121</xm:sqref>
            </x14:sparkline>
            <x14:sparkline>
              <xm:f>CB_Lcr!$WJU121:$WJU121</xm:f>
              <xm:sqref>WJU121</xm:sqref>
            </x14:sparkline>
            <x14:sparkline>
              <xm:f>CB_Lcr!$WJV121:$WJV121</xm:f>
              <xm:sqref>WJV121</xm:sqref>
            </x14:sparkline>
            <x14:sparkline>
              <xm:f>CB_Lcr!$WJW121:$WJW121</xm:f>
              <xm:sqref>WJW121</xm:sqref>
            </x14:sparkline>
            <x14:sparkline>
              <xm:f>CB_Lcr!$WJX121:$WJX121</xm:f>
              <xm:sqref>WJX121</xm:sqref>
            </x14:sparkline>
            <x14:sparkline>
              <xm:f>CB_Lcr!$WJY121:$WJY121</xm:f>
              <xm:sqref>WJY121</xm:sqref>
            </x14:sparkline>
            <x14:sparkline>
              <xm:f>CB_Lcr!$WJZ121:$WJZ121</xm:f>
              <xm:sqref>WJZ121</xm:sqref>
            </x14:sparkline>
            <x14:sparkline>
              <xm:f>CB_Lcr!$WKA121:$WKA121</xm:f>
              <xm:sqref>WKA121</xm:sqref>
            </x14:sparkline>
            <x14:sparkline>
              <xm:f>CB_Lcr!$WKB121:$WKB121</xm:f>
              <xm:sqref>WKB121</xm:sqref>
            </x14:sparkline>
            <x14:sparkline>
              <xm:f>CB_Lcr!$WKC121:$WKC121</xm:f>
              <xm:sqref>WKC121</xm:sqref>
            </x14:sparkline>
            <x14:sparkline>
              <xm:f>CB_Lcr!$WKD121:$WKD121</xm:f>
              <xm:sqref>WKD121</xm:sqref>
            </x14:sparkline>
            <x14:sparkline>
              <xm:f>CB_Lcr!$WKE121:$WKE121</xm:f>
              <xm:sqref>WKE121</xm:sqref>
            </x14:sparkline>
            <x14:sparkline>
              <xm:f>CB_Lcr!$WKF121:$WKF121</xm:f>
              <xm:sqref>WKF121</xm:sqref>
            </x14:sparkline>
            <x14:sparkline>
              <xm:f>CB_Lcr!$WKG121:$WKG121</xm:f>
              <xm:sqref>WKG121</xm:sqref>
            </x14:sparkline>
            <x14:sparkline>
              <xm:f>CB_Lcr!$WKH121:$WKH121</xm:f>
              <xm:sqref>WKH121</xm:sqref>
            </x14:sparkline>
            <x14:sparkline>
              <xm:f>CB_Lcr!$WKI121:$WKI121</xm:f>
              <xm:sqref>WKI121</xm:sqref>
            </x14:sparkline>
            <x14:sparkline>
              <xm:f>CB_Lcr!$WKJ121:$WKJ121</xm:f>
              <xm:sqref>WKJ121</xm:sqref>
            </x14:sparkline>
            <x14:sparkline>
              <xm:f>CB_Lcr!$WKK121:$WKK121</xm:f>
              <xm:sqref>WKK121</xm:sqref>
            </x14:sparkline>
            <x14:sparkline>
              <xm:f>CB_Lcr!$WKL121:$WKL121</xm:f>
              <xm:sqref>WKL121</xm:sqref>
            </x14:sparkline>
            <x14:sparkline>
              <xm:f>CB_Lcr!$WKM121:$WKM121</xm:f>
              <xm:sqref>WKM121</xm:sqref>
            </x14:sparkline>
            <x14:sparkline>
              <xm:f>CB_Lcr!$WKN121:$WKN121</xm:f>
              <xm:sqref>WKN121</xm:sqref>
            </x14:sparkline>
            <x14:sparkline>
              <xm:f>CB_Lcr!$WKO121:$WKO121</xm:f>
              <xm:sqref>WKO121</xm:sqref>
            </x14:sparkline>
            <x14:sparkline>
              <xm:f>CB_Lcr!$WKP121:$WKP121</xm:f>
              <xm:sqref>WKP121</xm:sqref>
            </x14:sparkline>
            <x14:sparkline>
              <xm:f>CB_Lcr!$WKQ121:$WKQ121</xm:f>
              <xm:sqref>WKQ121</xm:sqref>
            </x14:sparkline>
            <x14:sparkline>
              <xm:f>CB_Lcr!$WKR121:$WKR121</xm:f>
              <xm:sqref>WKR121</xm:sqref>
            </x14:sparkline>
            <x14:sparkline>
              <xm:f>CB_Lcr!$WKS121:$WKS121</xm:f>
              <xm:sqref>WKS121</xm:sqref>
            </x14:sparkline>
            <x14:sparkline>
              <xm:f>CB_Lcr!$WKT121:$WKT121</xm:f>
              <xm:sqref>WKT121</xm:sqref>
            </x14:sparkline>
            <x14:sparkline>
              <xm:f>CB_Lcr!$WKU121:$WKU121</xm:f>
              <xm:sqref>WKU121</xm:sqref>
            </x14:sparkline>
            <x14:sparkline>
              <xm:f>CB_Lcr!$WKV121:$WKV121</xm:f>
              <xm:sqref>WKV121</xm:sqref>
            </x14:sparkline>
            <x14:sparkline>
              <xm:f>CB_Lcr!$WKW121:$WKW121</xm:f>
              <xm:sqref>WKW121</xm:sqref>
            </x14:sparkline>
            <x14:sparkline>
              <xm:f>CB_Lcr!$WKX121:$WKX121</xm:f>
              <xm:sqref>WKX121</xm:sqref>
            </x14:sparkline>
            <x14:sparkline>
              <xm:f>CB_Lcr!$WKY121:$WKY121</xm:f>
              <xm:sqref>WKY121</xm:sqref>
            </x14:sparkline>
            <x14:sparkline>
              <xm:f>CB_Lcr!$WKZ121:$WKZ121</xm:f>
              <xm:sqref>WKZ121</xm:sqref>
            </x14:sparkline>
            <x14:sparkline>
              <xm:f>CB_Lcr!$WLA121:$WLA121</xm:f>
              <xm:sqref>WLA121</xm:sqref>
            </x14:sparkline>
            <x14:sparkline>
              <xm:f>CB_Lcr!$WLB121:$WLB121</xm:f>
              <xm:sqref>WLB121</xm:sqref>
            </x14:sparkline>
            <x14:sparkline>
              <xm:f>CB_Lcr!$WLC121:$WLC121</xm:f>
              <xm:sqref>WLC121</xm:sqref>
            </x14:sparkline>
            <x14:sparkline>
              <xm:f>CB_Lcr!$WLD121:$WLD121</xm:f>
              <xm:sqref>WLD121</xm:sqref>
            </x14:sparkline>
            <x14:sparkline>
              <xm:f>CB_Lcr!$WLE121:$WLE121</xm:f>
              <xm:sqref>WLE121</xm:sqref>
            </x14:sparkline>
            <x14:sparkline>
              <xm:f>CB_Lcr!$WLF121:$WLF121</xm:f>
              <xm:sqref>WLF121</xm:sqref>
            </x14:sparkline>
            <x14:sparkline>
              <xm:f>CB_Lcr!$WLG121:$WLG121</xm:f>
              <xm:sqref>WLG121</xm:sqref>
            </x14:sparkline>
            <x14:sparkline>
              <xm:f>CB_Lcr!$WLH121:$WLH121</xm:f>
              <xm:sqref>WLH121</xm:sqref>
            </x14:sparkline>
            <x14:sparkline>
              <xm:f>CB_Lcr!$WLI121:$WLI121</xm:f>
              <xm:sqref>WLI121</xm:sqref>
            </x14:sparkline>
            <x14:sparkline>
              <xm:f>CB_Lcr!$WLJ121:$WLJ121</xm:f>
              <xm:sqref>WLJ121</xm:sqref>
            </x14:sparkline>
            <x14:sparkline>
              <xm:f>CB_Lcr!$WLK121:$WLK121</xm:f>
              <xm:sqref>WLK121</xm:sqref>
            </x14:sparkline>
            <x14:sparkline>
              <xm:f>CB_Lcr!$WLL121:$WLL121</xm:f>
              <xm:sqref>WLL121</xm:sqref>
            </x14:sparkline>
            <x14:sparkline>
              <xm:f>CB_Lcr!$WLM121:$WLM121</xm:f>
              <xm:sqref>WLM121</xm:sqref>
            </x14:sparkline>
            <x14:sparkline>
              <xm:f>CB_Lcr!$WLN121:$WLN121</xm:f>
              <xm:sqref>WLN121</xm:sqref>
            </x14:sparkline>
            <x14:sparkline>
              <xm:f>CB_Lcr!$WLO121:$WLO121</xm:f>
              <xm:sqref>WLO121</xm:sqref>
            </x14:sparkline>
            <x14:sparkline>
              <xm:f>CB_Lcr!$WLP121:$WLP121</xm:f>
              <xm:sqref>WLP121</xm:sqref>
            </x14:sparkline>
            <x14:sparkline>
              <xm:f>CB_Lcr!$WLQ121:$WLQ121</xm:f>
              <xm:sqref>WLQ121</xm:sqref>
            </x14:sparkline>
            <x14:sparkline>
              <xm:f>CB_Lcr!$WLR121:$WLR121</xm:f>
              <xm:sqref>WLR121</xm:sqref>
            </x14:sparkline>
            <x14:sparkline>
              <xm:f>CB_Lcr!$WLS121:$WLS121</xm:f>
              <xm:sqref>WLS121</xm:sqref>
            </x14:sparkline>
            <x14:sparkline>
              <xm:f>CB_Lcr!$WLT121:$WLT121</xm:f>
              <xm:sqref>WLT121</xm:sqref>
            </x14:sparkline>
            <x14:sparkline>
              <xm:f>CB_Lcr!$WLU121:$WLU121</xm:f>
              <xm:sqref>WLU121</xm:sqref>
            </x14:sparkline>
            <x14:sparkline>
              <xm:f>CB_Lcr!$WLV121:$WLV121</xm:f>
              <xm:sqref>WLV121</xm:sqref>
            </x14:sparkline>
            <x14:sparkline>
              <xm:f>CB_Lcr!$WLW121:$WLW121</xm:f>
              <xm:sqref>WLW121</xm:sqref>
            </x14:sparkline>
            <x14:sparkline>
              <xm:f>CB_Lcr!$WLX121:$WLX121</xm:f>
              <xm:sqref>WLX121</xm:sqref>
            </x14:sparkline>
            <x14:sparkline>
              <xm:f>CB_Lcr!$WLY121:$WLY121</xm:f>
              <xm:sqref>WLY121</xm:sqref>
            </x14:sparkline>
            <x14:sparkline>
              <xm:f>CB_Lcr!$WLZ121:$WLZ121</xm:f>
              <xm:sqref>WLZ121</xm:sqref>
            </x14:sparkline>
            <x14:sparkline>
              <xm:f>CB_Lcr!$WMA121:$WMA121</xm:f>
              <xm:sqref>WMA121</xm:sqref>
            </x14:sparkline>
            <x14:sparkline>
              <xm:f>CB_Lcr!$WMB121:$WMB121</xm:f>
              <xm:sqref>WMB121</xm:sqref>
            </x14:sparkline>
            <x14:sparkline>
              <xm:f>CB_Lcr!$WMC121:$WMC121</xm:f>
              <xm:sqref>WMC121</xm:sqref>
            </x14:sparkline>
            <x14:sparkline>
              <xm:f>CB_Lcr!$WMD121:$WMD121</xm:f>
              <xm:sqref>WMD121</xm:sqref>
            </x14:sparkline>
            <x14:sparkline>
              <xm:f>CB_Lcr!$WME121:$WME121</xm:f>
              <xm:sqref>WME121</xm:sqref>
            </x14:sparkline>
            <x14:sparkline>
              <xm:f>CB_Lcr!$WMF121:$WMF121</xm:f>
              <xm:sqref>WMF121</xm:sqref>
            </x14:sparkline>
            <x14:sparkline>
              <xm:f>CB_Lcr!$WMG121:$WMG121</xm:f>
              <xm:sqref>WMG121</xm:sqref>
            </x14:sparkline>
            <x14:sparkline>
              <xm:f>CB_Lcr!$WMH121:$WMH121</xm:f>
              <xm:sqref>WMH121</xm:sqref>
            </x14:sparkline>
            <x14:sparkline>
              <xm:f>CB_Lcr!$WMI121:$WMI121</xm:f>
              <xm:sqref>WMI121</xm:sqref>
            </x14:sparkline>
            <x14:sparkline>
              <xm:f>CB_Lcr!$WMJ121:$WMJ121</xm:f>
              <xm:sqref>WMJ121</xm:sqref>
            </x14:sparkline>
            <x14:sparkline>
              <xm:f>CB_Lcr!$WMK121:$WMK121</xm:f>
              <xm:sqref>WMK121</xm:sqref>
            </x14:sparkline>
            <x14:sparkline>
              <xm:f>CB_Lcr!$WML121:$WML121</xm:f>
              <xm:sqref>WML121</xm:sqref>
            </x14:sparkline>
            <x14:sparkline>
              <xm:f>CB_Lcr!$WMM121:$WMM121</xm:f>
              <xm:sqref>WMM121</xm:sqref>
            </x14:sparkline>
            <x14:sparkline>
              <xm:f>CB_Lcr!$WMN121:$WMN121</xm:f>
              <xm:sqref>WMN121</xm:sqref>
            </x14:sparkline>
            <x14:sparkline>
              <xm:f>CB_Lcr!$WMO121:$WMO121</xm:f>
              <xm:sqref>WMO121</xm:sqref>
            </x14:sparkline>
            <x14:sparkline>
              <xm:f>CB_Lcr!$WMP121:$WMP121</xm:f>
              <xm:sqref>WMP121</xm:sqref>
            </x14:sparkline>
            <x14:sparkline>
              <xm:f>CB_Lcr!$WMQ121:$WMQ121</xm:f>
              <xm:sqref>WMQ121</xm:sqref>
            </x14:sparkline>
            <x14:sparkline>
              <xm:f>CB_Lcr!$WMR121:$WMR121</xm:f>
              <xm:sqref>WMR121</xm:sqref>
            </x14:sparkline>
            <x14:sparkline>
              <xm:f>CB_Lcr!$WMS121:$WMS121</xm:f>
              <xm:sqref>WMS121</xm:sqref>
            </x14:sparkline>
            <x14:sparkline>
              <xm:f>CB_Lcr!$WMT121:$WMT121</xm:f>
              <xm:sqref>WMT121</xm:sqref>
            </x14:sparkline>
            <x14:sparkline>
              <xm:f>CB_Lcr!$WMU121:$WMU121</xm:f>
              <xm:sqref>WMU121</xm:sqref>
            </x14:sparkline>
            <x14:sparkline>
              <xm:f>CB_Lcr!$WMV121:$WMV121</xm:f>
              <xm:sqref>WMV121</xm:sqref>
            </x14:sparkline>
            <x14:sparkline>
              <xm:f>CB_Lcr!$WMW121:$WMW121</xm:f>
              <xm:sqref>WMW121</xm:sqref>
            </x14:sparkline>
            <x14:sparkline>
              <xm:f>CB_Lcr!$WMX121:$WMX121</xm:f>
              <xm:sqref>WMX121</xm:sqref>
            </x14:sparkline>
            <x14:sparkline>
              <xm:f>CB_Lcr!$WMY121:$WMY121</xm:f>
              <xm:sqref>WMY121</xm:sqref>
            </x14:sparkline>
            <x14:sparkline>
              <xm:f>CB_Lcr!$WMZ121:$WMZ121</xm:f>
              <xm:sqref>WMZ121</xm:sqref>
            </x14:sparkline>
            <x14:sparkline>
              <xm:f>CB_Lcr!$WNA121:$WNA121</xm:f>
              <xm:sqref>WNA121</xm:sqref>
            </x14:sparkline>
            <x14:sparkline>
              <xm:f>CB_Lcr!$WNB121:$WNB121</xm:f>
              <xm:sqref>WNB121</xm:sqref>
            </x14:sparkline>
            <x14:sparkline>
              <xm:f>CB_Lcr!$WNC121:$WNC121</xm:f>
              <xm:sqref>WNC121</xm:sqref>
            </x14:sparkline>
            <x14:sparkline>
              <xm:f>CB_Lcr!$WND121:$WND121</xm:f>
              <xm:sqref>WND121</xm:sqref>
            </x14:sparkline>
            <x14:sparkline>
              <xm:f>CB_Lcr!$WNE121:$WNE121</xm:f>
              <xm:sqref>WNE121</xm:sqref>
            </x14:sparkline>
            <x14:sparkline>
              <xm:f>CB_Lcr!$WNF121:$WNF121</xm:f>
              <xm:sqref>WNF121</xm:sqref>
            </x14:sparkline>
            <x14:sparkline>
              <xm:f>CB_Lcr!$WNG121:$WNG121</xm:f>
              <xm:sqref>WNG121</xm:sqref>
            </x14:sparkline>
            <x14:sparkline>
              <xm:f>CB_Lcr!$WNH121:$WNH121</xm:f>
              <xm:sqref>WNH121</xm:sqref>
            </x14:sparkline>
            <x14:sparkline>
              <xm:f>CB_Lcr!$WNI121:$WNI121</xm:f>
              <xm:sqref>WNI121</xm:sqref>
            </x14:sparkline>
            <x14:sparkline>
              <xm:f>CB_Lcr!$WNJ121:$WNJ121</xm:f>
              <xm:sqref>WNJ121</xm:sqref>
            </x14:sparkline>
            <x14:sparkline>
              <xm:f>CB_Lcr!$WNK121:$WNK121</xm:f>
              <xm:sqref>WNK121</xm:sqref>
            </x14:sparkline>
            <x14:sparkline>
              <xm:f>CB_Lcr!$WNL121:$WNL121</xm:f>
              <xm:sqref>WNL121</xm:sqref>
            </x14:sparkline>
            <x14:sparkline>
              <xm:f>CB_Lcr!$WNM121:$WNM121</xm:f>
              <xm:sqref>WNM121</xm:sqref>
            </x14:sparkline>
            <x14:sparkline>
              <xm:f>CB_Lcr!$WNN121:$WNN121</xm:f>
              <xm:sqref>WNN121</xm:sqref>
            </x14:sparkline>
            <x14:sparkline>
              <xm:f>CB_Lcr!$WNO121:$WNO121</xm:f>
              <xm:sqref>WNO121</xm:sqref>
            </x14:sparkline>
            <x14:sparkline>
              <xm:f>CB_Lcr!$WNP121:$WNP121</xm:f>
              <xm:sqref>WNP121</xm:sqref>
            </x14:sparkline>
            <x14:sparkline>
              <xm:f>CB_Lcr!$WNQ121:$WNQ121</xm:f>
              <xm:sqref>WNQ121</xm:sqref>
            </x14:sparkline>
            <x14:sparkline>
              <xm:f>CB_Lcr!$WNR121:$WNR121</xm:f>
              <xm:sqref>WNR121</xm:sqref>
            </x14:sparkline>
            <x14:sparkline>
              <xm:f>CB_Lcr!$WNS121:$WNS121</xm:f>
              <xm:sqref>WNS121</xm:sqref>
            </x14:sparkline>
            <x14:sparkline>
              <xm:f>CB_Lcr!$WNT121:$WNT121</xm:f>
              <xm:sqref>WNT121</xm:sqref>
            </x14:sparkline>
            <x14:sparkline>
              <xm:f>CB_Lcr!$WNU121:$WNU121</xm:f>
              <xm:sqref>WNU121</xm:sqref>
            </x14:sparkline>
            <x14:sparkline>
              <xm:f>CB_Lcr!$WNV121:$WNV121</xm:f>
              <xm:sqref>WNV121</xm:sqref>
            </x14:sparkline>
            <x14:sparkline>
              <xm:f>CB_Lcr!$WNW121:$WNW121</xm:f>
              <xm:sqref>WNW121</xm:sqref>
            </x14:sparkline>
            <x14:sparkline>
              <xm:f>CB_Lcr!$WNX121:$WNX121</xm:f>
              <xm:sqref>WNX121</xm:sqref>
            </x14:sparkline>
            <x14:sparkline>
              <xm:f>CB_Lcr!$WNY121:$WNY121</xm:f>
              <xm:sqref>WNY121</xm:sqref>
            </x14:sparkline>
            <x14:sparkline>
              <xm:f>CB_Lcr!$WNZ121:$WNZ121</xm:f>
              <xm:sqref>WNZ121</xm:sqref>
            </x14:sparkline>
            <x14:sparkline>
              <xm:f>CB_Lcr!$WOA121:$WOA121</xm:f>
              <xm:sqref>WOA121</xm:sqref>
            </x14:sparkline>
            <x14:sparkline>
              <xm:f>CB_Lcr!$WOB121:$WOB121</xm:f>
              <xm:sqref>WOB121</xm:sqref>
            </x14:sparkline>
            <x14:sparkline>
              <xm:f>CB_Lcr!$WOC121:$WOC121</xm:f>
              <xm:sqref>WOC121</xm:sqref>
            </x14:sparkline>
            <x14:sparkline>
              <xm:f>CB_Lcr!$WOD121:$WOD121</xm:f>
              <xm:sqref>WOD121</xm:sqref>
            </x14:sparkline>
            <x14:sparkline>
              <xm:f>CB_Lcr!$WOE121:$WOE121</xm:f>
              <xm:sqref>WOE121</xm:sqref>
            </x14:sparkline>
            <x14:sparkline>
              <xm:f>CB_Lcr!$WOF121:$WOF121</xm:f>
              <xm:sqref>WOF121</xm:sqref>
            </x14:sparkline>
            <x14:sparkline>
              <xm:f>CB_Lcr!$WOG121:$WOG121</xm:f>
              <xm:sqref>WOG121</xm:sqref>
            </x14:sparkline>
            <x14:sparkline>
              <xm:f>CB_Lcr!$WOH121:$WOH121</xm:f>
              <xm:sqref>WOH121</xm:sqref>
            </x14:sparkline>
            <x14:sparkline>
              <xm:f>CB_Lcr!$WOI121:$WOI121</xm:f>
              <xm:sqref>WOI121</xm:sqref>
            </x14:sparkline>
            <x14:sparkline>
              <xm:f>CB_Lcr!$WOJ121:$WOJ121</xm:f>
              <xm:sqref>WOJ121</xm:sqref>
            </x14:sparkline>
            <x14:sparkline>
              <xm:f>CB_Lcr!$WOK121:$WOK121</xm:f>
              <xm:sqref>WOK121</xm:sqref>
            </x14:sparkline>
            <x14:sparkline>
              <xm:f>CB_Lcr!$WOL121:$WOL121</xm:f>
              <xm:sqref>WOL121</xm:sqref>
            </x14:sparkline>
            <x14:sparkline>
              <xm:f>CB_Lcr!$WOM121:$WOM121</xm:f>
              <xm:sqref>WOM121</xm:sqref>
            </x14:sparkline>
            <x14:sparkline>
              <xm:f>CB_Lcr!$WON121:$WON121</xm:f>
              <xm:sqref>WON121</xm:sqref>
            </x14:sparkline>
            <x14:sparkline>
              <xm:f>CB_Lcr!$WOO121:$WOO121</xm:f>
              <xm:sqref>WOO121</xm:sqref>
            </x14:sparkline>
            <x14:sparkline>
              <xm:f>CB_Lcr!$WOP121:$WOP121</xm:f>
              <xm:sqref>WOP121</xm:sqref>
            </x14:sparkline>
            <x14:sparkline>
              <xm:f>CB_Lcr!$WOQ121:$WOQ121</xm:f>
              <xm:sqref>WOQ121</xm:sqref>
            </x14:sparkline>
            <x14:sparkline>
              <xm:f>CB_Lcr!$WOR121:$WOR121</xm:f>
              <xm:sqref>WOR121</xm:sqref>
            </x14:sparkline>
            <x14:sparkline>
              <xm:f>CB_Lcr!$WOS121:$WOS121</xm:f>
              <xm:sqref>WOS121</xm:sqref>
            </x14:sparkline>
            <x14:sparkline>
              <xm:f>CB_Lcr!$WOT121:$WOT121</xm:f>
              <xm:sqref>WOT121</xm:sqref>
            </x14:sparkline>
            <x14:sparkline>
              <xm:f>CB_Lcr!$WOU121:$WOU121</xm:f>
              <xm:sqref>WOU121</xm:sqref>
            </x14:sparkline>
            <x14:sparkline>
              <xm:f>CB_Lcr!$WOV121:$WOV121</xm:f>
              <xm:sqref>WOV121</xm:sqref>
            </x14:sparkline>
            <x14:sparkline>
              <xm:f>CB_Lcr!$WOW121:$WOW121</xm:f>
              <xm:sqref>WOW121</xm:sqref>
            </x14:sparkline>
            <x14:sparkline>
              <xm:f>CB_Lcr!$WOX121:$WOX121</xm:f>
              <xm:sqref>WOX121</xm:sqref>
            </x14:sparkline>
            <x14:sparkline>
              <xm:f>CB_Lcr!$WOY121:$WOY121</xm:f>
              <xm:sqref>WOY121</xm:sqref>
            </x14:sparkline>
            <x14:sparkline>
              <xm:f>CB_Lcr!$WOZ121:$WOZ121</xm:f>
              <xm:sqref>WOZ121</xm:sqref>
            </x14:sparkline>
            <x14:sparkline>
              <xm:f>CB_Lcr!$WPA121:$WPA121</xm:f>
              <xm:sqref>WPA121</xm:sqref>
            </x14:sparkline>
            <x14:sparkline>
              <xm:f>CB_Lcr!$WPB121:$WPB121</xm:f>
              <xm:sqref>WPB121</xm:sqref>
            </x14:sparkline>
            <x14:sparkline>
              <xm:f>CB_Lcr!$WPC121:$WPC121</xm:f>
              <xm:sqref>WPC121</xm:sqref>
            </x14:sparkline>
            <x14:sparkline>
              <xm:f>CB_Lcr!$WPD121:$WPD121</xm:f>
              <xm:sqref>WPD121</xm:sqref>
            </x14:sparkline>
            <x14:sparkline>
              <xm:f>CB_Lcr!$WPE121:$WPE121</xm:f>
              <xm:sqref>WPE121</xm:sqref>
            </x14:sparkline>
            <x14:sparkline>
              <xm:f>CB_Lcr!$WPF121:$WPF121</xm:f>
              <xm:sqref>WPF121</xm:sqref>
            </x14:sparkline>
            <x14:sparkline>
              <xm:f>CB_Lcr!$WPG121:$WPG121</xm:f>
              <xm:sqref>WPG121</xm:sqref>
            </x14:sparkline>
            <x14:sparkline>
              <xm:f>CB_Lcr!$WPH121:$WPH121</xm:f>
              <xm:sqref>WPH121</xm:sqref>
            </x14:sparkline>
            <x14:sparkline>
              <xm:f>CB_Lcr!$WPI121:$WPI121</xm:f>
              <xm:sqref>WPI121</xm:sqref>
            </x14:sparkline>
            <x14:sparkline>
              <xm:f>CB_Lcr!$WPJ121:$WPJ121</xm:f>
              <xm:sqref>WPJ121</xm:sqref>
            </x14:sparkline>
            <x14:sparkline>
              <xm:f>CB_Lcr!$WPK121:$WPK121</xm:f>
              <xm:sqref>WPK121</xm:sqref>
            </x14:sparkline>
            <x14:sparkline>
              <xm:f>CB_Lcr!$WPL121:$WPL121</xm:f>
              <xm:sqref>WPL121</xm:sqref>
            </x14:sparkline>
            <x14:sparkline>
              <xm:f>CB_Lcr!$WPM121:$WPM121</xm:f>
              <xm:sqref>WPM121</xm:sqref>
            </x14:sparkline>
            <x14:sparkline>
              <xm:f>CB_Lcr!$WPN121:$WPN121</xm:f>
              <xm:sqref>WPN121</xm:sqref>
            </x14:sparkline>
            <x14:sparkline>
              <xm:f>CB_Lcr!$WPO121:$WPO121</xm:f>
              <xm:sqref>WPO121</xm:sqref>
            </x14:sparkline>
            <x14:sparkline>
              <xm:f>CB_Lcr!$WPP121:$WPP121</xm:f>
              <xm:sqref>WPP121</xm:sqref>
            </x14:sparkline>
            <x14:sparkline>
              <xm:f>CB_Lcr!$WPQ121:$WPQ121</xm:f>
              <xm:sqref>WPQ121</xm:sqref>
            </x14:sparkline>
            <x14:sparkline>
              <xm:f>CB_Lcr!$WPR121:$WPR121</xm:f>
              <xm:sqref>WPR121</xm:sqref>
            </x14:sparkline>
            <x14:sparkline>
              <xm:f>CB_Lcr!$WPS121:$WPS121</xm:f>
              <xm:sqref>WPS121</xm:sqref>
            </x14:sparkline>
            <x14:sparkline>
              <xm:f>CB_Lcr!$WPT121:$WPT121</xm:f>
              <xm:sqref>WPT121</xm:sqref>
            </x14:sparkline>
            <x14:sparkline>
              <xm:f>CB_Lcr!$WPU121:$WPU121</xm:f>
              <xm:sqref>WPU121</xm:sqref>
            </x14:sparkline>
            <x14:sparkline>
              <xm:f>CB_Lcr!$WPV121:$WPV121</xm:f>
              <xm:sqref>WPV121</xm:sqref>
            </x14:sparkline>
            <x14:sparkline>
              <xm:f>CB_Lcr!$WPW121:$WPW121</xm:f>
              <xm:sqref>WPW121</xm:sqref>
            </x14:sparkline>
            <x14:sparkline>
              <xm:f>CB_Lcr!$WPX121:$WPX121</xm:f>
              <xm:sqref>WPX121</xm:sqref>
            </x14:sparkline>
            <x14:sparkline>
              <xm:f>CB_Lcr!$WPY121:$WPY121</xm:f>
              <xm:sqref>WPY121</xm:sqref>
            </x14:sparkline>
            <x14:sparkline>
              <xm:f>CB_Lcr!$WPZ121:$WPZ121</xm:f>
              <xm:sqref>WPZ121</xm:sqref>
            </x14:sparkline>
            <x14:sparkline>
              <xm:f>CB_Lcr!$WQA121:$WQA121</xm:f>
              <xm:sqref>WQA121</xm:sqref>
            </x14:sparkline>
            <x14:sparkline>
              <xm:f>CB_Lcr!$WQB121:$WQB121</xm:f>
              <xm:sqref>WQB121</xm:sqref>
            </x14:sparkline>
            <x14:sparkline>
              <xm:f>CB_Lcr!$WQC121:$WQC121</xm:f>
              <xm:sqref>WQC121</xm:sqref>
            </x14:sparkline>
            <x14:sparkline>
              <xm:f>CB_Lcr!$WQD121:$WQD121</xm:f>
              <xm:sqref>WQD121</xm:sqref>
            </x14:sparkline>
            <x14:sparkline>
              <xm:f>CB_Lcr!$WQE121:$WQE121</xm:f>
              <xm:sqref>WQE121</xm:sqref>
            </x14:sparkline>
            <x14:sparkline>
              <xm:f>CB_Lcr!$WQF121:$WQF121</xm:f>
              <xm:sqref>WQF121</xm:sqref>
            </x14:sparkline>
            <x14:sparkline>
              <xm:f>CB_Lcr!$WQG121:$WQG121</xm:f>
              <xm:sqref>WQG121</xm:sqref>
            </x14:sparkline>
            <x14:sparkline>
              <xm:f>CB_Lcr!$WQH121:$WQH121</xm:f>
              <xm:sqref>WQH121</xm:sqref>
            </x14:sparkline>
            <x14:sparkline>
              <xm:f>CB_Lcr!$WQI121:$WQI121</xm:f>
              <xm:sqref>WQI121</xm:sqref>
            </x14:sparkline>
            <x14:sparkline>
              <xm:f>CB_Lcr!$WQJ121:$WQJ121</xm:f>
              <xm:sqref>WQJ121</xm:sqref>
            </x14:sparkline>
            <x14:sparkline>
              <xm:f>CB_Lcr!$WQK121:$WQK121</xm:f>
              <xm:sqref>WQK121</xm:sqref>
            </x14:sparkline>
            <x14:sparkline>
              <xm:f>CB_Lcr!$WQL121:$WQL121</xm:f>
              <xm:sqref>WQL121</xm:sqref>
            </x14:sparkline>
            <x14:sparkline>
              <xm:f>CB_Lcr!$WQM121:$WQM121</xm:f>
              <xm:sqref>WQM121</xm:sqref>
            </x14:sparkline>
            <x14:sparkline>
              <xm:f>CB_Lcr!$WQN121:$WQN121</xm:f>
              <xm:sqref>WQN121</xm:sqref>
            </x14:sparkline>
            <x14:sparkline>
              <xm:f>CB_Lcr!$WQO121:$WQO121</xm:f>
              <xm:sqref>WQO121</xm:sqref>
            </x14:sparkline>
            <x14:sparkline>
              <xm:f>CB_Lcr!$WQP121:$WQP121</xm:f>
              <xm:sqref>WQP121</xm:sqref>
            </x14:sparkline>
            <x14:sparkline>
              <xm:f>CB_Lcr!$WQQ121:$WQQ121</xm:f>
              <xm:sqref>WQQ121</xm:sqref>
            </x14:sparkline>
            <x14:sparkline>
              <xm:f>CB_Lcr!$WQR121:$WQR121</xm:f>
              <xm:sqref>WQR121</xm:sqref>
            </x14:sparkline>
            <x14:sparkline>
              <xm:f>CB_Lcr!$WQS121:$WQS121</xm:f>
              <xm:sqref>WQS121</xm:sqref>
            </x14:sparkline>
            <x14:sparkline>
              <xm:f>CB_Lcr!$WQT121:$WQT121</xm:f>
              <xm:sqref>WQT121</xm:sqref>
            </x14:sparkline>
            <x14:sparkline>
              <xm:f>CB_Lcr!$WQU121:$WQU121</xm:f>
              <xm:sqref>WQU121</xm:sqref>
            </x14:sparkline>
            <x14:sparkline>
              <xm:f>CB_Lcr!$WQV121:$WQV121</xm:f>
              <xm:sqref>WQV121</xm:sqref>
            </x14:sparkline>
            <x14:sparkline>
              <xm:f>CB_Lcr!$WQW121:$WQW121</xm:f>
              <xm:sqref>WQW121</xm:sqref>
            </x14:sparkline>
            <x14:sparkline>
              <xm:f>CB_Lcr!$WQX121:$WQX121</xm:f>
              <xm:sqref>WQX121</xm:sqref>
            </x14:sparkline>
            <x14:sparkline>
              <xm:f>CB_Lcr!$WQY121:$WQY121</xm:f>
              <xm:sqref>WQY121</xm:sqref>
            </x14:sparkline>
            <x14:sparkline>
              <xm:f>CB_Lcr!$WQZ121:$WQZ121</xm:f>
              <xm:sqref>WQZ121</xm:sqref>
            </x14:sparkline>
            <x14:sparkline>
              <xm:f>CB_Lcr!$WRA121:$WRA121</xm:f>
              <xm:sqref>WRA121</xm:sqref>
            </x14:sparkline>
            <x14:sparkline>
              <xm:f>CB_Lcr!$WRB121:$WRB121</xm:f>
              <xm:sqref>WRB121</xm:sqref>
            </x14:sparkline>
            <x14:sparkline>
              <xm:f>CB_Lcr!$WRC121:$WRC121</xm:f>
              <xm:sqref>WRC121</xm:sqref>
            </x14:sparkline>
            <x14:sparkline>
              <xm:f>CB_Lcr!$WRD121:$WRD121</xm:f>
              <xm:sqref>WRD121</xm:sqref>
            </x14:sparkline>
            <x14:sparkline>
              <xm:f>CB_Lcr!$WRE121:$WRE121</xm:f>
              <xm:sqref>WRE121</xm:sqref>
            </x14:sparkline>
            <x14:sparkline>
              <xm:f>CB_Lcr!$WRF121:$WRF121</xm:f>
              <xm:sqref>WRF121</xm:sqref>
            </x14:sparkline>
            <x14:sparkline>
              <xm:f>CB_Lcr!$WRG121:$WRG121</xm:f>
              <xm:sqref>WRG121</xm:sqref>
            </x14:sparkline>
            <x14:sparkline>
              <xm:f>CB_Lcr!$WRH121:$WRH121</xm:f>
              <xm:sqref>WRH121</xm:sqref>
            </x14:sparkline>
            <x14:sparkline>
              <xm:f>CB_Lcr!$WRI121:$WRI121</xm:f>
              <xm:sqref>WRI121</xm:sqref>
            </x14:sparkline>
            <x14:sparkline>
              <xm:f>CB_Lcr!$WRJ121:$WRJ121</xm:f>
              <xm:sqref>WRJ121</xm:sqref>
            </x14:sparkline>
            <x14:sparkline>
              <xm:f>CB_Lcr!$WRK121:$WRK121</xm:f>
              <xm:sqref>WRK121</xm:sqref>
            </x14:sparkline>
            <x14:sparkline>
              <xm:f>CB_Lcr!$WRL121:$WRL121</xm:f>
              <xm:sqref>WRL121</xm:sqref>
            </x14:sparkline>
            <x14:sparkline>
              <xm:f>CB_Lcr!$WRM121:$WRM121</xm:f>
              <xm:sqref>WRM121</xm:sqref>
            </x14:sparkline>
            <x14:sparkline>
              <xm:f>CB_Lcr!$WRN121:$WRN121</xm:f>
              <xm:sqref>WRN121</xm:sqref>
            </x14:sparkline>
            <x14:sparkline>
              <xm:f>CB_Lcr!$WRO121:$WRO121</xm:f>
              <xm:sqref>WRO121</xm:sqref>
            </x14:sparkline>
            <x14:sparkline>
              <xm:f>CB_Lcr!$WRP121:$WRP121</xm:f>
              <xm:sqref>WRP121</xm:sqref>
            </x14:sparkline>
            <x14:sparkline>
              <xm:f>CB_Lcr!$WRQ121:$WRQ121</xm:f>
              <xm:sqref>WRQ121</xm:sqref>
            </x14:sparkline>
            <x14:sparkline>
              <xm:f>CB_Lcr!$WRR121:$WRR121</xm:f>
              <xm:sqref>WRR121</xm:sqref>
            </x14:sparkline>
            <x14:sparkline>
              <xm:f>CB_Lcr!$WRS121:$WRS121</xm:f>
              <xm:sqref>WRS121</xm:sqref>
            </x14:sparkline>
            <x14:sparkline>
              <xm:f>CB_Lcr!$WRT121:$WRT121</xm:f>
              <xm:sqref>WRT121</xm:sqref>
            </x14:sparkline>
            <x14:sparkline>
              <xm:f>CB_Lcr!$WRU121:$WRU121</xm:f>
              <xm:sqref>WRU121</xm:sqref>
            </x14:sparkline>
            <x14:sparkline>
              <xm:f>CB_Lcr!$WRV121:$WRV121</xm:f>
              <xm:sqref>WRV121</xm:sqref>
            </x14:sparkline>
            <x14:sparkline>
              <xm:f>CB_Lcr!$WRW121:$WRW121</xm:f>
              <xm:sqref>WRW121</xm:sqref>
            </x14:sparkline>
            <x14:sparkline>
              <xm:f>CB_Lcr!$WRX121:$WRX121</xm:f>
              <xm:sqref>WRX121</xm:sqref>
            </x14:sparkline>
            <x14:sparkline>
              <xm:f>CB_Lcr!$WRY121:$WRY121</xm:f>
              <xm:sqref>WRY121</xm:sqref>
            </x14:sparkline>
            <x14:sparkline>
              <xm:f>CB_Lcr!$WRZ121:$WRZ121</xm:f>
              <xm:sqref>WRZ121</xm:sqref>
            </x14:sparkline>
            <x14:sparkline>
              <xm:f>CB_Lcr!$WSA121:$WSA121</xm:f>
              <xm:sqref>WSA121</xm:sqref>
            </x14:sparkline>
            <x14:sparkline>
              <xm:f>CB_Lcr!$WSB121:$WSB121</xm:f>
              <xm:sqref>WSB121</xm:sqref>
            </x14:sparkline>
            <x14:sparkline>
              <xm:f>CB_Lcr!$WSC121:$WSC121</xm:f>
              <xm:sqref>WSC121</xm:sqref>
            </x14:sparkline>
            <x14:sparkline>
              <xm:f>CB_Lcr!$WSD121:$WSD121</xm:f>
              <xm:sqref>WSD121</xm:sqref>
            </x14:sparkline>
            <x14:sparkline>
              <xm:f>CB_Lcr!$WSE121:$WSE121</xm:f>
              <xm:sqref>WSE121</xm:sqref>
            </x14:sparkline>
            <x14:sparkline>
              <xm:f>CB_Lcr!$WSF121:$WSF121</xm:f>
              <xm:sqref>WSF121</xm:sqref>
            </x14:sparkline>
            <x14:sparkline>
              <xm:f>CB_Lcr!$WSG121:$WSG121</xm:f>
              <xm:sqref>WSG121</xm:sqref>
            </x14:sparkline>
            <x14:sparkline>
              <xm:f>CB_Lcr!$WSH121:$WSH121</xm:f>
              <xm:sqref>WSH121</xm:sqref>
            </x14:sparkline>
            <x14:sparkline>
              <xm:f>CB_Lcr!$WSI121:$WSI121</xm:f>
              <xm:sqref>WSI121</xm:sqref>
            </x14:sparkline>
            <x14:sparkline>
              <xm:f>CB_Lcr!$WSJ121:$WSJ121</xm:f>
              <xm:sqref>WSJ121</xm:sqref>
            </x14:sparkline>
            <x14:sparkline>
              <xm:f>CB_Lcr!$WSK121:$WSK121</xm:f>
              <xm:sqref>WSK121</xm:sqref>
            </x14:sparkline>
            <x14:sparkline>
              <xm:f>CB_Lcr!$WSL121:$WSL121</xm:f>
              <xm:sqref>WSL121</xm:sqref>
            </x14:sparkline>
            <x14:sparkline>
              <xm:f>CB_Lcr!$WSM121:$WSM121</xm:f>
              <xm:sqref>WSM121</xm:sqref>
            </x14:sparkline>
            <x14:sparkline>
              <xm:f>CB_Lcr!$WSN121:$WSN121</xm:f>
              <xm:sqref>WSN121</xm:sqref>
            </x14:sparkline>
            <x14:sparkline>
              <xm:f>CB_Lcr!$WSO121:$WSO121</xm:f>
              <xm:sqref>WSO121</xm:sqref>
            </x14:sparkline>
            <x14:sparkline>
              <xm:f>CB_Lcr!$WSP121:$WSP121</xm:f>
              <xm:sqref>WSP121</xm:sqref>
            </x14:sparkline>
            <x14:sparkline>
              <xm:f>CB_Lcr!$WSQ121:$WSQ121</xm:f>
              <xm:sqref>WSQ121</xm:sqref>
            </x14:sparkline>
            <x14:sparkline>
              <xm:f>CB_Lcr!$WSR121:$WSR121</xm:f>
              <xm:sqref>WSR121</xm:sqref>
            </x14:sparkline>
            <x14:sparkline>
              <xm:f>CB_Lcr!$WSS121:$WSS121</xm:f>
              <xm:sqref>WSS121</xm:sqref>
            </x14:sparkline>
            <x14:sparkline>
              <xm:f>CB_Lcr!$WST121:$WST121</xm:f>
              <xm:sqref>WST121</xm:sqref>
            </x14:sparkline>
            <x14:sparkline>
              <xm:f>CB_Lcr!$WSU121:$WSU121</xm:f>
              <xm:sqref>WSU121</xm:sqref>
            </x14:sparkline>
            <x14:sparkline>
              <xm:f>CB_Lcr!$WSV121:$WSV121</xm:f>
              <xm:sqref>WSV121</xm:sqref>
            </x14:sparkline>
            <x14:sparkline>
              <xm:f>CB_Lcr!$WSW121:$WSW121</xm:f>
              <xm:sqref>WSW121</xm:sqref>
            </x14:sparkline>
            <x14:sparkline>
              <xm:f>CB_Lcr!$WSX121:$WSX121</xm:f>
              <xm:sqref>WSX121</xm:sqref>
            </x14:sparkline>
            <x14:sparkline>
              <xm:f>CB_Lcr!$WSY121:$WSY121</xm:f>
              <xm:sqref>WSY121</xm:sqref>
            </x14:sparkline>
            <x14:sparkline>
              <xm:f>CB_Lcr!$WSZ121:$WSZ121</xm:f>
              <xm:sqref>WSZ121</xm:sqref>
            </x14:sparkline>
            <x14:sparkline>
              <xm:f>CB_Lcr!$WTA121:$WTA121</xm:f>
              <xm:sqref>WTA121</xm:sqref>
            </x14:sparkline>
            <x14:sparkline>
              <xm:f>CB_Lcr!$WTB121:$WTB121</xm:f>
              <xm:sqref>WTB121</xm:sqref>
            </x14:sparkline>
            <x14:sparkline>
              <xm:f>CB_Lcr!$WTC121:$WTC121</xm:f>
              <xm:sqref>WTC121</xm:sqref>
            </x14:sparkline>
            <x14:sparkline>
              <xm:f>CB_Lcr!$WTD121:$WTD121</xm:f>
              <xm:sqref>WTD121</xm:sqref>
            </x14:sparkline>
            <x14:sparkline>
              <xm:f>CB_Lcr!$WTE121:$WTE121</xm:f>
              <xm:sqref>WTE121</xm:sqref>
            </x14:sparkline>
            <x14:sparkline>
              <xm:f>CB_Lcr!$WTF121:$WTF121</xm:f>
              <xm:sqref>WTF121</xm:sqref>
            </x14:sparkline>
            <x14:sparkline>
              <xm:f>CB_Lcr!$WTG121:$WTG121</xm:f>
              <xm:sqref>WTG121</xm:sqref>
            </x14:sparkline>
            <x14:sparkline>
              <xm:f>CB_Lcr!$WTH121:$WTH121</xm:f>
              <xm:sqref>WTH121</xm:sqref>
            </x14:sparkline>
            <x14:sparkline>
              <xm:f>CB_Lcr!$WTI121:$WTI121</xm:f>
              <xm:sqref>WTI121</xm:sqref>
            </x14:sparkline>
            <x14:sparkline>
              <xm:f>CB_Lcr!$WTJ121:$WTJ121</xm:f>
              <xm:sqref>WTJ121</xm:sqref>
            </x14:sparkline>
            <x14:sparkline>
              <xm:f>CB_Lcr!$WTK121:$WTK121</xm:f>
              <xm:sqref>WTK121</xm:sqref>
            </x14:sparkline>
            <x14:sparkline>
              <xm:f>CB_Lcr!$WTL121:$WTL121</xm:f>
              <xm:sqref>WTL121</xm:sqref>
            </x14:sparkline>
            <x14:sparkline>
              <xm:f>CB_Lcr!$WTM121:$WTM121</xm:f>
              <xm:sqref>WTM121</xm:sqref>
            </x14:sparkline>
            <x14:sparkline>
              <xm:f>CB_Lcr!$WTN121:$WTN121</xm:f>
              <xm:sqref>WTN121</xm:sqref>
            </x14:sparkline>
            <x14:sparkline>
              <xm:f>CB_Lcr!$WTO121:$WTO121</xm:f>
              <xm:sqref>WTO121</xm:sqref>
            </x14:sparkline>
            <x14:sparkline>
              <xm:f>CB_Lcr!$WTP121:$WTP121</xm:f>
              <xm:sqref>WTP121</xm:sqref>
            </x14:sparkline>
            <x14:sparkline>
              <xm:f>CB_Lcr!$WTQ121:$WTQ121</xm:f>
              <xm:sqref>WTQ121</xm:sqref>
            </x14:sparkline>
            <x14:sparkline>
              <xm:f>CB_Lcr!$WTR121:$WTR121</xm:f>
              <xm:sqref>WTR121</xm:sqref>
            </x14:sparkline>
            <x14:sparkline>
              <xm:f>CB_Lcr!$WTS121:$WTS121</xm:f>
              <xm:sqref>WTS121</xm:sqref>
            </x14:sparkline>
            <x14:sparkline>
              <xm:f>CB_Lcr!$WTT121:$WTT121</xm:f>
              <xm:sqref>WTT121</xm:sqref>
            </x14:sparkline>
            <x14:sparkline>
              <xm:f>CB_Lcr!$WTU121:$WTU121</xm:f>
              <xm:sqref>WTU121</xm:sqref>
            </x14:sparkline>
            <x14:sparkline>
              <xm:f>CB_Lcr!$WTV121:$WTV121</xm:f>
              <xm:sqref>WTV121</xm:sqref>
            </x14:sparkline>
            <x14:sparkline>
              <xm:f>CB_Lcr!$WTW121:$WTW121</xm:f>
              <xm:sqref>WTW121</xm:sqref>
            </x14:sparkline>
            <x14:sparkline>
              <xm:f>CB_Lcr!$WTX121:$WTX121</xm:f>
              <xm:sqref>WTX121</xm:sqref>
            </x14:sparkline>
            <x14:sparkline>
              <xm:f>CB_Lcr!$WTY121:$WTY121</xm:f>
              <xm:sqref>WTY121</xm:sqref>
            </x14:sparkline>
            <x14:sparkline>
              <xm:f>CB_Lcr!$WTZ121:$WTZ121</xm:f>
              <xm:sqref>WTZ121</xm:sqref>
            </x14:sparkline>
            <x14:sparkline>
              <xm:f>CB_Lcr!$WUA121:$WUA121</xm:f>
              <xm:sqref>WUA121</xm:sqref>
            </x14:sparkline>
            <x14:sparkline>
              <xm:f>CB_Lcr!$WUB121:$WUB121</xm:f>
              <xm:sqref>WUB121</xm:sqref>
            </x14:sparkline>
            <x14:sparkline>
              <xm:f>CB_Lcr!$WUC121:$WUC121</xm:f>
              <xm:sqref>WUC121</xm:sqref>
            </x14:sparkline>
            <x14:sparkline>
              <xm:f>CB_Lcr!$WUD121:$WUD121</xm:f>
              <xm:sqref>WUD121</xm:sqref>
            </x14:sparkline>
            <x14:sparkline>
              <xm:f>CB_Lcr!$WUE121:$WUE121</xm:f>
              <xm:sqref>WUE121</xm:sqref>
            </x14:sparkline>
            <x14:sparkline>
              <xm:f>CB_Lcr!$WUF121:$WUF121</xm:f>
              <xm:sqref>WUF121</xm:sqref>
            </x14:sparkline>
            <x14:sparkline>
              <xm:f>CB_Lcr!$WUG121:$WUG121</xm:f>
              <xm:sqref>WUG121</xm:sqref>
            </x14:sparkline>
            <x14:sparkline>
              <xm:f>CB_Lcr!$WUH121:$WUH121</xm:f>
              <xm:sqref>WUH121</xm:sqref>
            </x14:sparkline>
            <x14:sparkline>
              <xm:f>CB_Lcr!$WUI121:$WUI121</xm:f>
              <xm:sqref>WUI121</xm:sqref>
            </x14:sparkline>
            <x14:sparkline>
              <xm:f>CB_Lcr!$WUJ121:$WUJ121</xm:f>
              <xm:sqref>WUJ121</xm:sqref>
            </x14:sparkline>
            <x14:sparkline>
              <xm:f>CB_Lcr!$WUK121:$WUK121</xm:f>
              <xm:sqref>WUK121</xm:sqref>
            </x14:sparkline>
            <x14:sparkline>
              <xm:f>CB_Lcr!$WUL121:$WUL121</xm:f>
              <xm:sqref>WUL121</xm:sqref>
            </x14:sparkline>
            <x14:sparkline>
              <xm:f>CB_Lcr!$WUM121:$WUM121</xm:f>
              <xm:sqref>WUM121</xm:sqref>
            </x14:sparkline>
            <x14:sparkline>
              <xm:f>CB_Lcr!$WUN121:$WUN121</xm:f>
              <xm:sqref>WUN121</xm:sqref>
            </x14:sparkline>
            <x14:sparkline>
              <xm:f>CB_Lcr!$WUO121:$WUO121</xm:f>
              <xm:sqref>WUO121</xm:sqref>
            </x14:sparkline>
            <x14:sparkline>
              <xm:f>CB_Lcr!$WUP121:$WUP121</xm:f>
              <xm:sqref>WUP121</xm:sqref>
            </x14:sparkline>
            <x14:sparkline>
              <xm:f>CB_Lcr!$WUQ121:$WUQ121</xm:f>
              <xm:sqref>WUQ121</xm:sqref>
            </x14:sparkline>
            <x14:sparkline>
              <xm:f>CB_Lcr!$WUR121:$WUR121</xm:f>
              <xm:sqref>WUR121</xm:sqref>
            </x14:sparkline>
            <x14:sparkline>
              <xm:f>CB_Lcr!$WUS121:$WUS121</xm:f>
              <xm:sqref>WUS121</xm:sqref>
            </x14:sparkline>
            <x14:sparkline>
              <xm:f>CB_Lcr!$WUT121:$WUT121</xm:f>
              <xm:sqref>WUT121</xm:sqref>
            </x14:sparkline>
            <x14:sparkline>
              <xm:f>CB_Lcr!$WUU121:$WUU121</xm:f>
              <xm:sqref>WUU121</xm:sqref>
            </x14:sparkline>
            <x14:sparkline>
              <xm:f>CB_Lcr!$WUV121:$WUV121</xm:f>
              <xm:sqref>WUV121</xm:sqref>
            </x14:sparkline>
            <x14:sparkline>
              <xm:f>CB_Lcr!$WUW121:$WUW121</xm:f>
              <xm:sqref>WUW121</xm:sqref>
            </x14:sparkline>
            <x14:sparkline>
              <xm:f>CB_Lcr!$WUX121:$WUX121</xm:f>
              <xm:sqref>WUX121</xm:sqref>
            </x14:sparkline>
            <x14:sparkline>
              <xm:f>CB_Lcr!$WUY121:$WUY121</xm:f>
              <xm:sqref>WUY121</xm:sqref>
            </x14:sparkline>
            <x14:sparkline>
              <xm:f>CB_Lcr!$WUZ121:$WUZ121</xm:f>
              <xm:sqref>WUZ121</xm:sqref>
            </x14:sparkline>
            <x14:sparkline>
              <xm:f>CB_Lcr!$WVA121:$WVA121</xm:f>
              <xm:sqref>WVA121</xm:sqref>
            </x14:sparkline>
            <x14:sparkline>
              <xm:f>CB_Lcr!$WVB121:$WVB121</xm:f>
              <xm:sqref>WVB121</xm:sqref>
            </x14:sparkline>
            <x14:sparkline>
              <xm:f>CB_Lcr!$WVC121:$WVC121</xm:f>
              <xm:sqref>WVC121</xm:sqref>
            </x14:sparkline>
            <x14:sparkline>
              <xm:f>CB_Lcr!$WVD121:$WVD121</xm:f>
              <xm:sqref>WVD121</xm:sqref>
            </x14:sparkline>
            <x14:sparkline>
              <xm:f>CB_Lcr!$WVE121:$WVE121</xm:f>
              <xm:sqref>WVE121</xm:sqref>
            </x14:sparkline>
            <x14:sparkline>
              <xm:f>CB_Lcr!$WVF121:$WVF121</xm:f>
              <xm:sqref>WVF121</xm:sqref>
            </x14:sparkline>
            <x14:sparkline>
              <xm:f>CB_Lcr!$WVG121:$WVG121</xm:f>
              <xm:sqref>WVG121</xm:sqref>
            </x14:sparkline>
            <x14:sparkline>
              <xm:f>CB_Lcr!$WVH121:$WVH121</xm:f>
              <xm:sqref>WVH121</xm:sqref>
            </x14:sparkline>
            <x14:sparkline>
              <xm:f>CB_Lcr!$WVI121:$WVI121</xm:f>
              <xm:sqref>WVI121</xm:sqref>
            </x14:sparkline>
            <x14:sparkline>
              <xm:f>CB_Lcr!$WVJ121:$WVJ121</xm:f>
              <xm:sqref>WVJ121</xm:sqref>
            </x14:sparkline>
            <x14:sparkline>
              <xm:f>CB_Lcr!$WVK121:$WVK121</xm:f>
              <xm:sqref>WVK121</xm:sqref>
            </x14:sparkline>
            <x14:sparkline>
              <xm:f>CB_Lcr!$WVL121:$WVL121</xm:f>
              <xm:sqref>WVL121</xm:sqref>
            </x14:sparkline>
            <x14:sparkline>
              <xm:f>CB_Lcr!$WVM121:$WVM121</xm:f>
              <xm:sqref>WVM121</xm:sqref>
            </x14:sparkline>
            <x14:sparkline>
              <xm:f>CB_Lcr!$WVN121:$WVN121</xm:f>
              <xm:sqref>WVN121</xm:sqref>
            </x14:sparkline>
            <x14:sparkline>
              <xm:f>CB_Lcr!$WVO121:$WVO121</xm:f>
              <xm:sqref>WVO121</xm:sqref>
            </x14:sparkline>
            <x14:sparkline>
              <xm:f>CB_Lcr!$WVP121:$WVP121</xm:f>
              <xm:sqref>WVP121</xm:sqref>
            </x14:sparkline>
            <x14:sparkline>
              <xm:f>CB_Lcr!$WVQ121:$WVQ121</xm:f>
              <xm:sqref>WVQ121</xm:sqref>
            </x14:sparkline>
            <x14:sparkline>
              <xm:f>CB_Lcr!$WVR121:$WVR121</xm:f>
              <xm:sqref>WVR121</xm:sqref>
            </x14:sparkline>
            <x14:sparkline>
              <xm:f>CB_Lcr!$WVS121:$WVS121</xm:f>
              <xm:sqref>WVS121</xm:sqref>
            </x14:sparkline>
            <x14:sparkline>
              <xm:f>CB_Lcr!$WVT121:$WVT121</xm:f>
              <xm:sqref>WVT121</xm:sqref>
            </x14:sparkline>
            <x14:sparkline>
              <xm:f>CB_Lcr!$WVU121:$WVU121</xm:f>
              <xm:sqref>WVU121</xm:sqref>
            </x14:sparkline>
            <x14:sparkline>
              <xm:f>CB_Lcr!$WVV121:$WVV121</xm:f>
              <xm:sqref>WVV121</xm:sqref>
            </x14:sparkline>
            <x14:sparkline>
              <xm:f>CB_Lcr!$WVW121:$WVW121</xm:f>
              <xm:sqref>WVW121</xm:sqref>
            </x14:sparkline>
            <x14:sparkline>
              <xm:f>CB_Lcr!$WVX121:$WVX121</xm:f>
              <xm:sqref>WVX121</xm:sqref>
            </x14:sparkline>
            <x14:sparkline>
              <xm:f>CB_Lcr!$WVY121:$WVY121</xm:f>
              <xm:sqref>WVY121</xm:sqref>
            </x14:sparkline>
            <x14:sparkline>
              <xm:f>CB_Lcr!$WVZ121:$WVZ121</xm:f>
              <xm:sqref>WVZ121</xm:sqref>
            </x14:sparkline>
            <x14:sparkline>
              <xm:f>CB_Lcr!$WWA121:$WWA121</xm:f>
              <xm:sqref>WWA121</xm:sqref>
            </x14:sparkline>
            <x14:sparkline>
              <xm:f>CB_Lcr!$WWB121:$WWB121</xm:f>
              <xm:sqref>WWB121</xm:sqref>
            </x14:sparkline>
            <x14:sparkline>
              <xm:f>CB_Lcr!$WWC121:$WWC121</xm:f>
              <xm:sqref>WWC121</xm:sqref>
            </x14:sparkline>
            <x14:sparkline>
              <xm:f>CB_Lcr!$WWD121:$WWD121</xm:f>
              <xm:sqref>WWD121</xm:sqref>
            </x14:sparkline>
            <x14:sparkline>
              <xm:f>CB_Lcr!$WWE121:$WWE121</xm:f>
              <xm:sqref>WWE121</xm:sqref>
            </x14:sparkline>
            <x14:sparkline>
              <xm:f>CB_Lcr!$WWF121:$WWF121</xm:f>
              <xm:sqref>WWF121</xm:sqref>
            </x14:sparkline>
            <x14:sparkline>
              <xm:f>CB_Lcr!$WWG121:$WWG121</xm:f>
              <xm:sqref>WWG121</xm:sqref>
            </x14:sparkline>
            <x14:sparkline>
              <xm:f>CB_Lcr!$WWH121:$WWH121</xm:f>
              <xm:sqref>WWH121</xm:sqref>
            </x14:sparkline>
            <x14:sparkline>
              <xm:f>CB_Lcr!$WWI121:$WWI121</xm:f>
              <xm:sqref>WWI121</xm:sqref>
            </x14:sparkline>
            <x14:sparkline>
              <xm:f>CB_Lcr!$WWJ121:$WWJ121</xm:f>
              <xm:sqref>WWJ121</xm:sqref>
            </x14:sparkline>
            <x14:sparkline>
              <xm:f>CB_Lcr!$WWK121:$WWK121</xm:f>
              <xm:sqref>WWK121</xm:sqref>
            </x14:sparkline>
            <x14:sparkline>
              <xm:f>CB_Lcr!$WWL121:$WWL121</xm:f>
              <xm:sqref>WWL121</xm:sqref>
            </x14:sparkline>
            <x14:sparkline>
              <xm:f>CB_Lcr!$WWM121:$WWM121</xm:f>
              <xm:sqref>WWM121</xm:sqref>
            </x14:sparkline>
            <x14:sparkline>
              <xm:f>CB_Lcr!$WWN121:$WWN121</xm:f>
              <xm:sqref>WWN121</xm:sqref>
            </x14:sparkline>
            <x14:sparkline>
              <xm:f>CB_Lcr!$WWO121:$WWO121</xm:f>
              <xm:sqref>WWO121</xm:sqref>
            </x14:sparkline>
            <x14:sparkline>
              <xm:f>CB_Lcr!$WWP121:$WWP121</xm:f>
              <xm:sqref>WWP121</xm:sqref>
            </x14:sparkline>
            <x14:sparkline>
              <xm:f>CB_Lcr!$WWQ121:$WWQ121</xm:f>
              <xm:sqref>WWQ121</xm:sqref>
            </x14:sparkline>
            <x14:sparkline>
              <xm:f>CB_Lcr!$WWR121:$WWR121</xm:f>
              <xm:sqref>WWR121</xm:sqref>
            </x14:sparkline>
            <x14:sparkline>
              <xm:f>CB_Lcr!$WWS121:$WWS121</xm:f>
              <xm:sqref>WWS121</xm:sqref>
            </x14:sparkline>
            <x14:sparkline>
              <xm:f>CB_Lcr!$WWT121:$WWT121</xm:f>
              <xm:sqref>WWT121</xm:sqref>
            </x14:sparkline>
            <x14:sparkline>
              <xm:f>CB_Lcr!$WWU121:$WWU121</xm:f>
              <xm:sqref>WWU121</xm:sqref>
            </x14:sparkline>
            <x14:sparkline>
              <xm:f>CB_Lcr!$WWV121:$WWV121</xm:f>
              <xm:sqref>WWV121</xm:sqref>
            </x14:sparkline>
            <x14:sparkline>
              <xm:f>CB_Lcr!$WWW121:$WWW121</xm:f>
              <xm:sqref>WWW121</xm:sqref>
            </x14:sparkline>
            <x14:sparkline>
              <xm:f>CB_Lcr!$WWX121:$WWX121</xm:f>
              <xm:sqref>WWX121</xm:sqref>
            </x14:sparkline>
            <x14:sparkline>
              <xm:f>CB_Lcr!$WWY121:$WWY121</xm:f>
              <xm:sqref>WWY121</xm:sqref>
            </x14:sparkline>
            <x14:sparkline>
              <xm:f>CB_Lcr!$WWZ121:$WWZ121</xm:f>
              <xm:sqref>WWZ121</xm:sqref>
            </x14:sparkline>
            <x14:sparkline>
              <xm:f>CB_Lcr!$WXA121:$WXA121</xm:f>
              <xm:sqref>WXA121</xm:sqref>
            </x14:sparkline>
            <x14:sparkline>
              <xm:f>CB_Lcr!$WXB121:$WXB121</xm:f>
              <xm:sqref>WXB121</xm:sqref>
            </x14:sparkline>
            <x14:sparkline>
              <xm:f>CB_Lcr!$WXC121:$WXC121</xm:f>
              <xm:sqref>WXC121</xm:sqref>
            </x14:sparkline>
            <x14:sparkline>
              <xm:f>CB_Lcr!$WXD121:$WXD121</xm:f>
              <xm:sqref>WXD121</xm:sqref>
            </x14:sparkline>
            <x14:sparkline>
              <xm:f>CB_Lcr!$WXE121:$WXE121</xm:f>
              <xm:sqref>WXE121</xm:sqref>
            </x14:sparkline>
            <x14:sparkline>
              <xm:f>CB_Lcr!$WXF121:$WXF121</xm:f>
              <xm:sqref>WXF121</xm:sqref>
            </x14:sparkline>
            <x14:sparkline>
              <xm:f>CB_Lcr!$WXG121:$WXG121</xm:f>
              <xm:sqref>WXG121</xm:sqref>
            </x14:sparkline>
            <x14:sparkline>
              <xm:f>CB_Lcr!$WXH121:$WXH121</xm:f>
              <xm:sqref>WXH121</xm:sqref>
            </x14:sparkline>
            <x14:sparkline>
              <xm:f>CB_Lcr!$WXI121:$WXI121</xm:f>
              <xm:sqref>WXI121</xm:sqref>
            </x14:sparkline>
            <x14:sparkline>
              <xm:f>CB_Lcr!$WXJ121:$WXJ121</xm:f>
              <xm:sqref>WXJ121</xm:sqref>
            </x14:sparkline>
            <x14:sparkline>
              <xm:f>CB_Lcr!$WXK121:$WXK121</xm:f>
              <xm:sqref>WXK121</xm:sqref>
            </x14:sparkline>
            <x14:sparkline>
              <xm:f>CB_Lcr!$WXL121:$WXL121</xm:f>
              <xm:sqref>WXL121</xm:sqref>
            </x14:sparkline>
            <x14:sparkline>
              <xm:f>CB_Lcr!$WXM121:$WXM121</xm:f>
              <xm:sqref>WXM121</xm:sqref>
            </x14:sparkline>
            <x14:sparkline>
              <xm:f>CB_Lcr!$WXN121:$WXN121</xm:f>
              <xm:sqref>WXN121</xm:sqref>
            </x14:sparkline>
            <x14:sparkline>
              <xm:f>CB_Lcr!$WXO121:$WXO121</xm:f>
              <xm:sqref>WXO121</xm:sqref>
            </x14:sparkline>
            <x14:sparkline>
              <xm:f>CB_Lcr!$WXP121:$WXP121</xm:f>
              <xm:sqref>WXP121</xm:sqref>
            </x14:sparkline>
            <x14:sparkline>
              <xm:f>CB_Lcr!$WXQ121:$WXQ121</xm:f>
              <xm:sqref>WXQ121</xm:sqref>
            </x14:sparkline>
            <x14:sparkline>
              <xm:f>CB_Lcr!$WXR121:$WXR121</xm:f>
              <xm:sqref>WXR121</xm:sqref>
            </x14:sparkline>
            <x14:sparkline>
              <xm:f>CB_Lcr!$WXS121:$WXS121</xm:f>
              <xm:sqref>WXS121</xm:sqref>
            </x14:sparkline>
            <x14:sparkline>
              <xm:f>CB_Lcr!$WXT121:$WXT121</xm:f>
              <xm:sqref>WXT121</xm:sqref>
            </x14:sparkline>
            <x14:sparkline>
              <xm:f>CB_Lcr!$WXU121:$WXU121</xm:f>
              <xm:sqref>WXU121</xm:sqref>
            </x14:sparkline>
            <x14:sparkline>
              <xm:f>CB_Lcr!$WXV121:$WXV121</xm:f>
              <xm:sqref>WXV121</xm:sqref>
            </x14:sparkline>
            <x14:sparkline>
              <xm:f>CB_Lcr!$WXW121:$WXW121</xm:f>
              <xm:sqref>WXW121</xm:sqref>
            </x14:sparkline>
            <x14:sparkline>
              <xm:f>CB_Lcr!$WXX121:$WXX121</xm:f>
              <xm:sqref>WXX121</xm:sqref>
            </x14:sparkline>
            <x14:sparkline>
              <xm:f>CB_Lcr!$WXY121:$WXY121</xm:f>
              <xm:sqref>WXY121</xm:sqref>
            </x14:sparkline>
            <x14:sparkline>
              <xm:f>CB_Lcr!$WXZ121:$WXZ121</xm:f>
              <xm:sqref>WXZ121</xm:sqref>
            </x14:sparkline>
            <x14:sparkline>
              <xm:f>CB_Lcr!$WYA121:$WYA121</xm:f>
              <xm:sqref>WYA121</xm:sqref>
            </x14:sparkline>
            <x14:sparkline>
              <xm:f>CB_Lcr!$WYB121:$WYB121</xm:f>
              <xm:sqref>WYB121</xm:sqref>
            </x14:sparkline>
            <x14:sparkline>
              <xm:f>CB_Lcr!$WYC121:$WYC121</xm:f>
              <xm:sqref>WYC121</xm:sqref>
            </x14:sparkline>
            <x14:sparkline>
              <xm:f>CB_Lcr!$WYD121:$WYD121</xm:f>
              <xm:sqref>WYD121</xm:sqref>
            </x14:sparkline>
            <x14:sparkline>
              <xm:f>CB_Lcr!$WYE121:$WYE121</xm:f>
              <xm:sqref>WYE121</xm:sqref>
            </x14:sparkline>
            <x14:sparkline>
              <xm:f>CB_Lcr!$WYF121:$WYF121</xm:f>
              <xm:sqref>WYF121</xm:sqref>
            </x14:sparkline>
            <x14:sparkline>
              <xm:f>CB_Lcr!$WYG121:$WYG121</xm:f>
              <xm:sqref>WYG121</xm:sqref>
            </x14:sparkline>
            <x14:sparkline>
              <xm:f>CB_Lcr!$WYH121:$WYH121</xm:f>
              <xm:sqref>WYH121</xm:sqref>
            </x14:sparkline>
            <x14:sparkline>
              <xm:f>CB_Lcr!$WYI121:$WYI121</xm:f>
              <xm:sqref>WYI121</xm:sqref>
            </x14:sparkline>
            <x14:sparkline>
              <xm:f>CB_Lcr!$WYJ121:$WYJ121</xm:f>
              <xm:sqref>WYJ121</xm:sqref>
            </x14:sparkline>
            <x14:sparkline>
              <xm:f>CB_Lcr!$WYK121:$WYK121</xm:f>
              <xm:sqref>WYK121</xm:sqref>
            </x14:sparkline>
            <x14:sparkline>
              <xm:f>CB_Lcr!$WYL121:$WYL121</xm:f>
              <xm:sqref>WYL121</xm:sqref>
            </x14:sparkline>
            <x14:sparkline>
              <xm:f>CB_Lcr!$WYM121:$WYM121</xm:f>
              <xm:sqref>WYM121</xm:sqref>
            </x14:sparkline>
            <x14:sparkline>
              <xm:f>CB_Lcr!$WYN121:$WYN121</xm:f>
              <xm:sqref>WYN121</xm:sqref>
            </x14:sparkline>
            <x14:sparkline>
              <xm:f>CB_Lcr!$WYO121:$WYO121</xm:f>
              <xm:sqref>WYO121</xm:sqref>
            </x14:sparkline>
            <x14:sparkline>
              <xm:f>CB_Lcr!$WYP121:$WYP121</xm:f>
              <xm:sqref>WYP121</xm:sqref>
            </x14:sparkline>
            <x14:sparkline>
              <xm:f>CB_Lcr!$WYQ121:$WYQ121</xm:f>
              <xm:sqref>WYQ121</xm:sqref>
            </x14:sparkline>
            <x14:sparkline>
              <xm:f>CB_Lcr!$WYR121:$WYR121</xm:f>
              <xm:sqref>WYR121</xm:sqref>
            </x14:sparkline>
            <x14:sparkline>
              <xm:f>CB_Lcr!$WYS121:$WYS121</xm:f>
              <xm:sqref>WYS121</xm:sqref>
            </x14:sparkline>
            <x14:sparkline>
              <xm:f>CB_Lcr!$WYT121:$WYT121</xm:f>
              <xm:sqref>WYT121</xm:sqref>
            </x14:sparkline>
            <x14:sparkline>
              <xm:f>CB_Lcr!$WYU121:$WYU121</xm:f>
              <xm:sqref>WYU121</xm:sqref>
            </x14:sparkline>
            <x14:sparkline>
              <xm:f>CB_Lcr!$WYV121:$WYV121</xm:f>
              <xm:sqref>WYV121</xm:sqref>
            </x14:sparkline>
            <x14:sparkline>
              <xm:f>CB_Lcr!$WYW121:$WYW121</xm:f>
              <xm:sqref>WYW121</xm:sqref>
            </x14:sparkline>
            <x14:sparkline>
              <xm:f>CB_Lcr!$WYX121:$WYX121</xm:f>
              <xm:sqref>WYX121</xm:sqref>
            </x14:sparkline>
            <x14:sparkline>
              <xm:f>CB_Lcr!$WYY121:$WYY121</xm:f>
              <xm:sqref>WYY121</xm:sqref>
            </x14:sparkline>
            <x14:sparkline>
              <xm:f>CB_Lcr!$WYZ121:$WYZ121</xm:f>
              <xm:sqref>WYZ121</xm:sqref>
            </x14:sparkline>
            <x14:sparkline>
              <xm:f>CB_Lcr!$WZA121:$WZA121</xm:f>
              <xm:sqref>WZA121</xm:sqref>
            </x14:sparkline>
            <x14:sparkline>
              <xm:f>CB_Lcr!$WZB121:$WZB121</xm:f>
              <xm:sqref>WZB121</xm:sqref>
            </x14:sparkline>
            <x14:sparkline>
              <xm:f>CB_Lcr!$WZC121:$WZC121</xm:f>
              <xm:sqref>WZC121</xm:sqref>
            </x14:sparkline>
            <x14:sparkline>
              <xm:f>CB_Lcr!$WZD121:$WZD121</xm:f>
              <xm:sqref>WZD121</xm:sqref>
            </x14:sparkline>
            <x14:sparkline>
              <xm:f>CB_Lcr!$WZE121:$WZE121</xm:f>
              <xm:sqref>WZE121</xm:sqref>
            </x14:sparkline>
            <x14:sparkline>
              <xm:f>CB_Lcr!$WZF121:$WZF121</xm:f>
              <xm:sqref>WZF121</xm:sqref>
            </x14:sparkline>
            <x14:sparkline>
              <xm:f>CB_Lcr!$WZG121:$WZG121</xm:f>
              <xm:sqref>WZG121</xm:sqref>
            </x14:sparkline>
            <x14:sparkline>
              <xm:f>CB_Lcr!$WZH121:$WZH121</xm:f>
              <xm:sqref>WZH121</xm:sqref>
            </x14:sparkline>
            <x14:sparkline>
              <xm:f>CB_Lcr!$WZI121:$WZI121</xm:f>
              <xm:sqref>WZI121</xm:sqref>
            </x14:sparkline>
            <x14:sparkline>
              <xm:f>CB_Lcr!$WZJ121:$WZJ121</xm:f>
              <xm:sqref>WZJ121</xm:sqref>
            </x14:sparkline>
            <x14:sparkline>
              <xm:f>CB_Lcr!$WZK121:$WZK121</xm:f>
              <xm:sqref>WZK121</xm:sqref>
            </x14:sparkline>
            <x14:sparkline>
              <xm:f>CB_Lcr!$WZL121:$WZL121</xm:f>
              <xm:sqref>WZL121</xm:sqref>
            </x14:sparkline>
            <x14:sparkline>
              <xm:f>CB_Lcr!$WZM121:$WZM121</xm:f>
              <xm:sqref>WZM121</xm:sqref>
            </x14:sparkline>
            <x14:sparkline>
              <xm:f>CB_Lcr!$WZN121:$WZN121</xm:f>
              <xm:sqref>WZN121</xm:sqref>
            </x14:sparkline>
            <x14:sparkline>
              <xm:f>CB_Lcr!$WZO121:$WZO121</xm:f>
              <xm:sqref>WZO121</xm:sqref>
            </x14:sparkline>
            <x14:sparkline>
              <xm:f>CB_Lcr!$WZP121:$WZP121</xm:f>
              <xm:sqref>WZP121</xm:sqref>
            </x14:sparkline>
            <x14:sparkline>
              <xm:f>CB_Lcr!$WZQ121:$WZQ121</xm:f>
              <xm:sqref>WZQ121</xm:sqref>
            </x14:sparkline>
            <x14:sparkline>
              <xm:f>CB_Lcr!$WZR121:$WZR121</xm:f>
              <xm:sqref>WZR121</xm:sqref>
            </x14:sparkline>
            <x14:sparkline>
              <xm:f>CB_Lcr!$WZS121:$WZS121</xm:f>
              <xm:sqref>WZS121</xm:sqref>
            </x14:sparkline>
            <x14:sparkline>
              <xm:f>CB_Lcr!$WZT121:$WZT121</xm:f>
              <xm:sqref>WZT121</xm:sqref>
            </x14:sparkline>
            <x14:sparkline>
              <xm:f>CB_Lcr!$WZU121:$WZU121</xm:f>
              <xm:sqref>WZU121</xm:sqref>
            </x14:sparkline>
            <x14:sparkline>
              <xm:f>CB_Lcr!$WZV121:$WZV121</xm:f>
              <xm:sqref>WZV121</xm:sqref>
            </x14:sparkline>
            <x14:sparkline>
              <xm:f>CB_Lcr!$WZW121:$WZW121</xm:f>
              <xm:sqref>WZW121</xm:sqref>
            </x14:sparkline>
            <x14:sparkline>
              <xm:f>CB_Lcr!$WZX121:$WZX121</xm:f>
              <xm:sqref>WZX121</xm:sqref>
            </x14:sparkline>
            <x14:sparkline>
              <xm:f>CB_Lcr!$WZY121:$WZY121</xm:f>
              <xm:sqref>WZY121</xm:sqref>
            </x14:sparkline>
            <x14:sparkline>
              <xm:f>CB_Lcr!$WZZ121:$WZZ121</xm:f>
              <xm:sqref>WZZ121</xm:sqref>
            </x14:sparkline>
            <x14:sparkline>
              <xm:f>CB_Lcr!$XAA121:$XAA121</xm:f>
              <xm:sqref>XAA121</xm:sqref>
            </x14:sparkline>
            <x14:sparkline>
              <xm:f>CB_Lcr!$XAB121:$XAB121</xm:f>
              <xm:sqref>XAB121</xm:sqref>
            </x14:sparkline>
            <x14:sparkline>
              <xm:f>CB_Lcr!$XAC121:$XAC121</xm:f>
              <xm:sqref>XAC121</xm:sqref>
            </x14:sparkline>
            <x14:sparkline>
              <xm:f>CB_Lcr!$XAD121:$XAD121</xm:f>
              <xm:sqref>XAD121</xm:sqref>
            </x14:sparkline>
            <x14:sparkline>
              <xm:f>CB_Lcr!$XAE121:$XAE121</xm:f>
              <xm:sqref>XAE121</xm:sqref>
            </x14:sparkline>
            <x14:sparkline>
              <xm:f>CB_Lcr!$XAF121:$XAF121</xm:f>
              <xm:sqref>XAF121</xm:sqref>
            </x14:sparkline>
            <x14:sparkline>
              <xm:f>CB_Lcr!$XAG121:$XAG121</xm:f>
              <xm:sqref>XAG121</xm:sqref>
            </x14:sparkline>
            <x14:sparkline>
              <xm:f>CB_Lcr!$XAH121:$XAH121</xm:f>
              <xm:sqref>XAH121</xm:sqref>
            </x14:sparkline>
            <x14:sparkline>
              <xm:f>CB_Lcr!$XAI121:$XAI121</xm:f>
              <xm:sqref>XAI121</xm:sqref>
            </x14:sparkline>
            <x14:sparkline>
              <xm:f>CB_Lcr!$XAJ121:$XAJ121</xm:f>
              <xm:sqref>XAJ121</xm:sqref>
            </x14:sparkline>
            <x14:sparkline>
              <xm:f>CB_Lcr!$XAK121:$XAK121</xm:f>
              <xm:sqref>XAK121</xm:sqref>
            </x14:sparkline>
            <x14:sparkline>
              <xm:f>CB_Lcr!$XAL121:$XAL121</xm:f>
              <xm:sqref>XAL121</xm:sqref>
            </x14:sparkline>
            <x14:sparkline>
              <xm:f>CB_Lcr!$XAM121:$XAM121</xm:f>
              <xm:sqref>XAM121</xm:sqref>
            </x14:sparkline>
            <x14:sparkline>
              <xm:f>CB_Lcr!$XAN121:$XAN121</xm:f>
              <xm:sqref>XAN121</xm:sqref>
            </x14:sparkline>
            <x14:sparkline>
              <xm:f>CB_Lcr!$XAO121:$XAO121</xm:f>
              <xm:sqref>XAO121</xm:sqref>
            </x14:sparkline>
            <x14:sparkline>
              <xm:f>CB_Lcr!$XAP121:$XAP121</xm:f>
              <xm:sqref>XAP121</xm:sqref>
            </x14:sparkline>
            <x14:sparkline>
              <xm:f>CB_Lcr!$XAQ121:$XAQ121</xm:f>
              <xm:sqref>XAQ121</xm:sqref>
            </x14:sparkline>
            <x14:sparkline>
              <xm:f>CB_Lcr!$XAR121:$XAR121</xm:f>
              <xm:sqref>XAR121</xm:sqref>
            </x14:sparkline>
            <x14:sparkline>
              <xm:f>CB_Lcr!$XAS121:$XAS121</xm:f>
              <xm:sqref>XAS121</xm:sqref>
            </x14:sparkline>
            <x14:sparkline>
              <xm:f>CB_Lcr!$XAT121:$XAT121</xm:f>
              <xm:sqref>XAT121</xm:sqref>
            </x14:sparkline>
            <x14:sparkline>
              <xm:f>CB_Lcr!$XAU121:$XAU121</xm:f>
              <xm:sqref>XAU121</xm:sqref>
            </x14:sparkline>
            <x14:sparkline>
              <xm:f>CB_Lcr!$XAV121:$XAV121</xm:f>
              <xm:sqref>XAV121</xm:sqref>
            </x14:sparkline>
            <x14:sparkline>
              <xm:f>CB_Lcr!$XAW121:$XAW121</xm:f>
              <xm:sqref>XAW121</xm:sqref>
            </x14:sparkline>
            <x14:sparkline>
              <xm:f>CB_Lcr!$XAX121:$XAX121</xm:f>
              <xm:sqref>XAX121</xm:sqref>
            </x14:sparkline>
            <x14:sparkline>
              <xm:f>CB_Lcr!$XAY121:$XAY121</xm:f>
              <xm:sqref>XAY121</xm:sqref>
            </x14:sparkline>
            <x14:sparkline>
              <xm:f>CB_Lcr!$XAZ121:$XAZ121</xm:f>
              <xm:sqref>XAZ121</xm:sqref>
            </x14:sparkline>
            <x14:sparkline>
              <xm:f>CB_Lcr!$XBA121:$XBA121</xm:f>
              <xm:sqref>XBA121</xm:sqref>
            </x14:sparkline>
            <x14:sparkline>
              <xm:f>CB_Lcr!$XBB121:$XBB121</xm:f>
              <xm:sqref>XBB121</xm:sqref>
            </x14:sparkline>
            <x14:sparkline>
              <xm:f>CB_Lcr!$XBC121:$XBC121</xm:f>
              <xm:sqref>XBC121</xm:sqref>
            </x14:sparkline>
            <x14:sparkline>
              <xm:f>CB_Lcr!$XBD121:$XBD121</xm:f>
              <xm:sqref>XBD121</xm:sqref>
            </x14:sparkline>
            <x14:sparkline>
              <xm:f>CB_Lcr!$XBE121:$XBE121</xm:f>
              <xm:sqref>XBE121</xm:sqref>
            </x14:sparkline>
            <x14:sparkline>
              <xm:f>CB_Lcr!$XBF121:$XBF121</xm:f>
              <xm:sqref>XBF121</xm:sqref>
            </x14:sparkline>
            <x14:sparkline>
              <xm:f>CB_Lcr!$XBG121:$XBG121</xm:f>
              <xm:sqref>XBG121</xm:sqref>
            </x14:sparkline>
            <x14:sparkline>
              <xm:f>CB_Lcr!$XBH121:$XBH121</xm:f>
              <xm:sqref>XBH121</xm:sqref>
            </x14:sparkline>
            <x14:sparkline>
              <xm:f>CB_Lcr!$XBI121:$XBI121</xm:f>
              <xm:sqref>XBI121</xm:sqref>
            </x14:sparkline>
            <x14:sparkline>
              <xm:f>CB_Lcr!$XBJ121:$XBJ121</xm:f>
              <xm:sqref>XBJ121</xm:sqref>
            </x14:sparkline>
            <x14:sparkline>
              <xm:f>CB_Lcr!$XBK121:$XBK121</xm:f>
              <xm:sqref>XBK121</xm:sqref>
            </x14:sparkline>
            <x14:sparkline>
              <xm:f>CB_Lcr!$XBL121:$XBL121</xm:f>
              <xm:sqref>XBL121</xm:sqref>
            </x14:sparkline>
            <x14:sparkline>
              <xm:f>CB_Lcr!$XBM121:$XBM121</xm:f>
              <xm:sqref>XBM121</xm:sqref>
            </x14:sparkline>
            <x14:sparkline>
              <xm:f>CB_Lcr!$XBN121:$XBN121</xm:f>
              <xm:sqref>XBN121</xm:sqref>
            </x14:sparkline>
            <x14:sparkline>
              <xm:f>CB_Lcr!$XBO121:$XBO121</xm:f>
              <xm:sqref>XBO121</xm:sqref>
            </x14:sparkline>
            <x14:sparkline>
              <xm:f>CB_Lcr!$XBP121:$XBP121</xm:f>
              <xm:sqref>XBP121</xm:sqref>
            </x14:sparkline>
            <x14:sparkline>
              <xm:f>CB_Lcr!$XBQ121:$XBQ121</xm:f>
              <xm:sqref>XBQ121</xm:sqref>
            </x14:sparkline>
            <x14:sparkline>
              <xm:f>CB_Lcr!$XBR121:$XBR121</xm:f>
              <xm:sqref>XBR121</xm:sqref>
            </x14:sparkline>
            <x14:sparkline>
              <xm:f>CB_Lcr!$XBS121:$XBS121</xm:f>
              <xm:sqref>XBS121</xm:sqref>
            </x14:sparkline>
            <x14:sparkline>
              <xm:f>CB_Lcr!$XBT121:$XBT121</xm:f>
              <xm:sqref>XBT121</xm:sqref>
            </x14:sparkline>
            <x14:sparkline>
              <xm:f>CB_Lcr!$XBU121:$XBU121</xm:f>
              <xm:sqref>XBU121</xm:sqref>
            </x14:sparkline>
            <x14:sparkline>
              <xm:f>CB_Lcr!$XBV121:$XBV121</xm:f>
              <xm:sqref>XBV121</xm:sqref>
            </x14:sparkline>
            <x14:sparkline>
              <xm:f>CB_Lcr!$XBW121:$XBW121</xm:f>
              <xm:sqref>XBW121</xm:sqref>
            </x14:sparkline>
            <x14:sparkline>
              <xm:f>CB_Lcr!$XBX121:$XBX121</xm:f>
              <xm:sqref>XBX121</xm:sqref>
            </x14:sparkline>
            <x14:sparkline>
              <xm:f>CB_Lcr!$XBY121:$XBY121</xm:f>
              <xm:sqref>XBY121</xm:sqref>
            </x14:sparkline>
            <x14:sparkline>
              <xm:f>CB_Lcr!$XBZ121:$XBZ121</xm:f>
              <xm:sqref>XBZ121</xm:sqref>
            </x14:sparkline>
            <x14:sparkline>
              <xm:f>CB_Lcr!$XCA121:$XCA121</xm:f>
              <xm:sqref>XCA121</xm:sqref>
            </x14:sparkline>
            <x14:sparkline>
              <xm:f>CB_Lcr!$XCB121:$XCB121</xm:f>
              <xm:sqref>XCB121</xm:sqref>
            </x14:sparkline>
            <x14:sparkline>
              <xm:f>CB_Lcr!$XCC121:$XCC121</xm:f>
              <xm:sqref>XCC121</xm:sqref>
            </x14:sparkline>
            <x14:sparkline>
              <xm:f>CB_Lcr!$XCD121:$XCD121</xm:f>
              <xm:sqref>XCD121</xm:sqref>
            </x14:sparkline>
            <x14:sparkline>
              <xm:f>CB_Lcr!$XCE121:$XCE121</xm:f>
              <xm:sqref>XCE121</xm:sqref>
            </x14:sparkline>
            <x14:sparkline>
              <xm:f>CB_Lcr!$XCF121:$XCF121</xm:f>
              <xm:sqref>XCF121</xm:sqref>
            </x14:sparkline>
            <x14:sparkline>
              <xm:f>CB_Lcr!$XCG121:$XCG121</xm:f>
              <xm:sqref>XCG121</xm:sqref>
            </x14:sparkline>
            <x14:sparkline>
              <xm:f>CB_Lcr!$XCH121:$XCH121</xm:f>
              <xm:sqref>XCH121</xm:sqref>
            </x14:sparkline>
            <x14:sparkline>
              <xm:f>CB_Lcr!$XCI121:$XCI121</xm:f>
              <xm:sqref>XCI121</xm:sqref>
            </x14:sparkline>
            <x14:sparkline>
              <xm:f>CB_Lcr!$XCJ121:$XCJ121</xm:f>
              <xm:sqref>XCJ121</xm:sqref>
            </x14:sparkline>
            <x14:sparkline>
              <xm:f>CB_Lcr!$XCK121:$XCK121</xm:f>
              <xm:sqref>XCK121</xm:sqref>
            </x14:sparkline>
            <x14:sparkline>
              <xm:f>CB_Lcr!$XCL121:$XCL121</xm:f>
              <xm:sqref>XCL121</xm:sqref>
            </x14:sparkline>
            <x14:sparkline>
              <xm:f>CB_Lcr!$XCM121:$XCM121</xm:f>
              <xm:sqref>XCM121</xm:sqref>
            </x14:sparkline>
            <x14:sparkline>
              <xm:f>CB_Lcr!$XCN121:$XCN121</xm:f>
              <xm:sqref>XCN121</xm:sqref>
            </x14:sparkline>
            <x14:sparkline>
              <xm:f>CB_Lcr!$XCO121:$XCO121</xm:f>
              <xm:sqref>XCO121</xm:sqref>
            </x14:sparkline>
            <x14:sparkline>
              <xm:f>CB_Lcr!$XCP121:$XCP121</xm:f>
              <xm:sqref>XCP121</xm:sqref>
            </x14:sparkline>
            <x14:sparkline>
              <xm:f>CB_Lcr!$XCQ121:$XCQ121</xm:f>
              <xm:sqref>XCQ121</xm:sqref>
            </x14:sparkline>
            <x14:sparkline>
              <xm:f>CB_Lcr!$XCR121:$XCR121</xm:f>
              <xm:sqref>XCR121</xm:sqref>
            </x14:sparkline>
            <x14:sparkline>
              <xm:f>CB_Lcr!$XCS121:$XCS121</xm:f>
              <xm:sqref>XCS121</xm:sqref>
            </x14:sparkline>
            <x14:sparkline>
              <xm:f>CB_Lcr!$XCT121:$XCT121</xm:f>
              <xm:sqref>XCT121</xm:sqref>
            </x14:sparkline>
            <x14:sparkline>
              <xm:f>CB_Lcr!$XCU121:$XCU121</xm:f>
              <xm:sqref>XCU121</xm:sqref>
            </x14:sparkline>
            <x14:sparkline>
              <xm:f>CB_Lcr!$XCV121:$XCV121</xm:f>
              <xm:sqref>XCV121</xm:sqref>
            </x14:sparkline>
            <x14:sparkline>
              <xm:f>CB_Lcr!$XCW121:$XCW121</xm:f>
              <xm:sqref>XCW121</xm:sqref>
            </x14:sparkline>
            <x14:sparkline>
              <xm:f>CB_Lcr!$XCX121:$XCX121</xm:f>
              <xm:sqref>XCX121</xm:sqref>
            </x14:sparkline>
            <x14:sparkline>
              <xm:f>CB_Lcr!$XCY121:$XCY121</xm:f>
              <xm:sqref>XCY121</xm:sqref>
            </x14:sparkline>
            <x14:sparkline>
              <xm:f>CB_Lcr!$XCZ121:$XCZ121</xm:f>
              <xm:sqref>XCZ121</xm:sqref>
            </x14:sparkline>
            <x14:sparkline>
              <xm:f>CB_Lcr!$XDA121:$XDA121</xm:f>
              <xm:sqref>XDA121</xm:sqref>
            </x14:sparkline>
            <x14:sparkline>
              <xm:f>CB_Lcr!$XDB121:$XDB121</xm:f>
              <xm:sqref>XDB121</xm:sqref>
            </x14:sparkline>
            <x14:sparkline>
              <xm:f>CB_Lcr!$XDC121:$XDC121</xm:f>
              <xm:sqref>XDC121</xm:sqref>
            </x14:sparkline>
            <x14:sparkline>
              <xm:f>CB_Lcr!$XDD121:$XDD121</xm:f>
              <xm:sqref>XDD121</xm:sqref>
            </x14:sparkline>
            <x14:sparkline>
              <xm:f>CB_Lcr!$XDE121:$XDE121</xm:f>
              <xm:sqref>XDE121</xm:sqref>
            </x14:sparkline>
            <x14:sparkline>
              <xm:f>CB_Lcr!$XDF121:$XDF121</xm:f>
              <xm:sqref>XDF121</xm:sqref>
            </x14:sparkline>
            <x14:sparkline>
              <xm:f>CB_Lcr!$XDG121:$XDG121</xm:f>
              <xm:sqref>XDG121</xm:sqref>
            </x14:sparkline>
            <x14:sparkline>
              <xm:f>CB_Lcr!$XDH121:$XDH121</xm:f>
              <xm:sqref>XDH121</xm:sqref>
            </x14:sparkline>
            <x14:sparkline>
              <xm:f>CB_Lcr!$XDI121:$XDI121</xm:f>
              <xm:sqref>XDI121</xm:sqref>
            </x14:sparkline>
            <x14:sparkline>
              <xm:f>CB_Lcr!$XDJ121:$XDJ121</xm:f>
              <xm:sqref>XDJ121</xm:sqref>
            </x14:sparkline>
            <x14:sparkline>
              <xm:f>CB_Lcr!$XDK121:$XDK121</xm:f>
              <xm:sqref>XDK121</xm:sqref>
            </x14:sparkline>
            <x14:sparkline>
              <xm:f>CB_Lcr!$XDL121:$XDL121</xm:f>
              <xm:sqref>XDL121</xm:sqref>
            </x14:sparkline>
            <x14:sparkline>
              <xm:f>CB_Lcr!$XDM121:$XDM121</xm:f>
              <xm:sqref>XDM121</xm:sqref>
            </x14:sparkline>
            <x14:sparkline>
              <xm:f>CB_Lcr!$XDN121:$XDN121</xm:f>
              <xm:sqref>XDN121</xm:sqref>
            </x14:sparkline>
            <x14:sparkline>
              <xm:f>CB_Lcr!$XDO121:$XDO121</xm:f>
              <xm:sqref>XDO121</xm:sqref>
            </x14:sparkline>
            <x14:sparkline>
              <xm:f>CB_Lcr!$XDP121:$XDP121</xm:f>
              <xm:sqref>XDP121</xm:sqref>
            </x14:sparkline>
            <x14:sparkline>
              <xm:f>CB_Lcr!$XDQ121:$XDQ121</xm:f>
              <xm:sqref>XDQ121</xm:sqref>
            </x14:sparkline>
            <x14:sparkline>
              <xm:f>CB_Lcr!$XDR121:$XDR121</xm:f>
              <xm:sqref>XDR121</xm:sqref>
            </x14:sparkline>
            <x14:sparkline>
              <xm:f>CB_Lcr!$XDS121:$XDS121</xm:f>
              <xm:sqref>XDS121</xm:sqref>
            </x14:sparkline>
            <x14:sparkline>
              <xm:f>CB_Lcr!$XDT121:$XDT121</xm:f>
              <xm:sqref>XDT121</xm:sqref>
            </x14:sparkline>
            <x14:sparkline>
              <xm:f>CB_Lcr!$XDU121:$XDU121</xm:f>
              <xm:sqref>XDU121</xm:sqref>
            </x14:sparkline>
            <x14:sparkline>
              <xm:f>CB_Lcr!$XDV121:$XDV121</xm:f>
              <xm:sqref>XDV121</xm:sqref>
            </x14:sparkline>
            <x14:sparkline>
              <xm:f>CB_Lcr!$XDW121:$XDW121</xm:f>
              <xm:sqref>XDW121</xm:sqref>
            </x14:sparkline>
            <x14:sparkline>
              <xm:f>CB_Lcr!$XDX121:$XDX121</xm:f>
              <xm:sqref>XDX121</xm:sqref>
            </x14:sparkline>
            <x14:sparkline>
              <xm:f>CB_Lcr!$XDY121:$XDY121</xm:f>
              <xm:sqref>XDY121</xm:sqref>
            </x14:sparkline>
            <x14:sparkline>
              <xm:f>CB_Lcr!$XDZ121:$XDZ121</xm:f>
              <xm:sqref>XDZ121</xm:sqref>
            </x14:sparkline>
            <x14:sparkline>
              <xm:f>CB_Lcr!$XEA121:$XEA121</xm:f>
              <xm:sqref>XEA121</xm:sqref>
            </x14:sparkline>
            <x14:sparkline>
              <xm:f>CB_Lcr!$XEB121:$XEB121</xm:f>
              <xm:sqref>XEB121</xm:sqref>
            </x14:sparkline>
            <x14:sparkline>
              <xm:f>CB_Lcr!$XEC121:$XEC121</xm:f>
              <xm:sqref>XEC121</xm:sqref>
            </x14:sparkline>
            <x14:sparkline>
              <xm:f>CB_Lcr!$XED121:$XED121</xm:f>
              <xm:sqref>XED121</xm:sqref>
            </x14:sparkline>
            <x14:sparkline>
              <xm:f>CB_Lcr!$XEE121:$XEE121</xm:f>
              <xm:sqref>XEE121</xm:sqref>
            </x14:sparkline>
            <x14:sparkline>
              <xm:f>CB_Lcr!$XEF121:$XEF121</xm:f>
              <xm:sqref>XEF121</xm:sqref>
            </x14:sparkline>
            <x14:sparkline>
              <xm:f>CB_Lcr!$XEG121:$XEG121</xm:f>
              <xm:sqref>XEG121</xm:sqref>
            </x14:sparkline>
            <x14:sparkline>
              <xm:f>CB_Lcr!$XEH121:$XEH121</xm:f>
              <xm:sqref>XEH121</xm:sqref>
            </x14:sparkline>
            <x14:sparkline>
              <xm:f>CB_Lcr!$XEI121:$XEI121</xm:f>
              <xm:sqref>XEI121</xm:sqref>
            </x14:sparkline>
            <x14:sparkline>
              <xm:f>CB_Lcr!$XEJ121:$XEJ121</xm:f>
              <xm:sqref>XEJ121</xm:sqref>
            </x14:sparkline>
            <x14:sparkline>
              <xm:f>CB_Lcr!$XEK121:$XEK121</xm:f>
              <xm:sqref>XEK121</xm:sqref>
            </x14:sparkline>
            <x14:sparkline>
              <xm:f>CB_Lcr!$XEL121:$XEL121</xm:f>
              <xm:sqref>XEL121</xm:sqref>
            </x14:sparkline>
            <x14:sparkline>
              <xm:f>CB_Lcr!$XEM121:$XEM121</xm:f>
              <xm:sqref>XEM121</xm:sqref>
            </x14:sparkline>
            <x14:sparkline>
              <xm:f>CB_Lcr!$XEN121:$XEN121</xm:f>
              <xm:sqref>XEN121</xm:sqref>
            </x14:sparkline>
            <x14:sparkline>
              <xm:f>CB_Lcr!$XEO121:$XEO121</xm:f>
              <xm:sqref>XEO121</xm:sqref>
            </x14:sparkline>
            <x14:sparkline>
              <xm:f>CB_Lcr!$XEP121:$XEP121</xm:f>
              <xm:sqref>XEP121</xm:sqref>
            </x14:sparkline>
            <x14:sparkline>
              <xm:f>CB_Lcr!$XEQ121:$XEQ121</xm:f>
              <xm:sqref>XEQ121</xm:sqref>
            </x14:sparkline>
            <x14:sparkline>
              <xm:f>CB_Lcr!$XER121:$XER121</xm:f>
              <xm:sqref>XER121</xm:sqref>
            </x14:sparkline>
            <x14:sparkline>
              <xm:f>CB_Lcr!$XES121:$XES121</xm:f>
              <xm:sqref>XES121</xm:sqref>
            </x14:sparkline>
            <x14:sparkline>
              <xm:f>CB_Lcr!$XET121:$XET121</xm:f>
              <xm:sqref>XET121</xm:sqref>
            </x14:sparkline>
            <x14:sparkline>
              <xm:f>CB_Lcr!$XEU121:$XEU121</xm:f>
              <xm:sqref>XEU121</xm:sqref>
            </x14:sparkline>
            <x14:sparkline>
              <xm:f>CB_Lcr!$XEV121:$XEV121</xm:f>
              <xm:sqref>XEV121</xm:sqref>
            </x14:sparkline>
            <x14:sparkline>
              <xm:f>CB_Lcr!$XEW121:$XEW121</xm:f>
              <xm:sqref>XEW121</xm:sqref>
            </x14:sparkline>
            <x14:sparkline>
              <xm:f>CB_Lcr!$XEX121:$XEX121</xm:f>
              <xm:sqref>XEX121</xm:sqref>
            </x14:sparkline>
            <x14:sparkline>
              <xm:f>CB_Lcr!$XEY121:$XEY121</xm:f>
              <xm:sqref>XEY121</xm:sqref>
            </x14:sparkline>
            <x14:sparkline>
              <xm:f>CB_Lcr!$XEZ121:$XEZ121</xm:f>
              <xm:sqref>XEZ121</xm:sqref>
            </x14:sparkline>
            <x14:sparkline>
              <xm:f>CB_Lcr!$XFA121:$XFA121</xm:f>
              <xm:sqref>XFA121</xm:sqref>
            </x14:sparkline>
            <x14:sparkline>
              <xm:f>CB_Lcr!$XFB121:$XFB121</xm:f>
              <xm:sqref>XFB121</xm:sqref>
            </x14:sparkline>
            <x14:sparkline>
              <xm:f>CB_Lcr!$XFC121:$XFD121</xm:f>
              <xm:sqref>XFC121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"/>
  <sheetViews>
    <sheetView workbookViewId="0">
      <selection activeCell="A2" sqref="A2"/>
    </sheetView>
  </sheetViews>
  <sheetFormatPr defaultColWidth="8.88671875" defaultRowHeight="14.4" x14ac:dyDescent="0.3"/>
  <sheetData>
    <row r="1" spans="1:2" x14ac:dyDescent="0.3">
      <c r="A1" t="s">
        <v>13</v>
      </c>
      <c r="B1" t="s">
        <v>12</v>
      </c>
    </row>
    <row r="2" spans="1:2" x14ac:dyDescent="0.3">
      <c r="A2">
        <v>1</v>
      </c>
      <c r="B2" t="s">
        <v>15</v>
      </c>
    </row>
    <row r="3" spans="1:2" x14ac:dyDescent="0.3">
      <c r="A3">
        <v>2</v>
      </c>
      <c r="B3" t="s">
        <v>16</v>
      </c>
    </row>
    <row r="4" spans="1:2" x14ac:dyDescent="0.3">
      <c r="A4">
        <v>3</v>
      </c>
      <c r="B4" t="s">
        <v>17</v>
      </c>
    </row>
    <row r="5" spans="1:2" x14ac:dyDescent="0.3">
      <c r="A5">
        <v>4</v>
      </c>
      <c r="B5" t="s">
        <v>18</v>
      </c>
    </row>
    <row r="6" spans="1:2" x14ac:dyDescent="0.3">
      <c r="A6">
        <v>5</v>
      </c>
      <c r="B6" t="s">
        <v>19</v>
      </c>
    </row>
    <row r="7" spans="1:2" x14ac:dyDescent="0.3">
      <c r="A7">
        <v>6</v>
      </c>
      <c r="B7" t="s">
        <v>20</v>
      </c>
    </row>
    <row r="8" spans="1:2" x14ac:dyDescent="0.3">
      <c r="A8">
        <v>7</v>
      </c>
      <c r="B8" t="s">
        <v>21</v>
      </c>
    </row>
    <row r="9" spans="1:2" x14ac:dyDescent="0.3">
      <c r="A9">
        <v>8</v>
      </c>
      <c r="B9" t="s">
        <v>22</v>
      </c>
    </row>
    <row r="10" spans="1:2" x14ac:dyDescent="0.3">
      <c r="A10">
        <v>9</v>
      </c>
      <c r="B10" t="s">
        <v>23</v>
      </c>
    </row>
    <row r="11" spans="1:2" x14ac:dyDescent="0.3">
      <c r="A11">
        <v>10</v>
      </c>
      <c r="B11" t="s">
        <v>24</v>
      </c>
    </row>
    <row r="12" spans="1:2" x14ac:dyDescent="0.3">
      <c r="A12">
        <v>11</v>
      </c>
      <c r="B12" t="s">
        <v>25</v>
      </c>
    </row>
    <row r="13" spans="1:2" x14ac:dyDescent="0.3">
      <c r="A13">
        <v>12</v>
      </c>
      <c r="B13" t="s">
        <v>26</v>
      </c>
    </row>
    <row r="14" spans="1:2" x14ac:dyDescent="0.3">
      <c r="A14">
        <v>13</v>
      </c>
      <c r="B14" t="s">
        <v>27</v>
      </c>
    </row>
    <row r="15" spans="1:2" x14ac:dyDescent="0.3">
      <c r="A15">
        <v>14</v>
      </c>
      <c r="B15" t="s">
        <v>28</v>
      </c>
    </row>
    <row r="16" spans="1:2" x14ac:dyDescent="0.3">
      <c r="A16">
        <v>15</v>
      </c>
      <c r="B16" t="s">
        <v>29</v>
      </c>
    </row>
    <row r="17" spans="1:2" x14ac:dyDescent="0.3">
      <c r="A17">
        <v>16</v>
      </c>
      <c r="B17" t="s">
        <v>30</v>
      </c>
    </row>
    <row r="18" spans="1:2" x14ac:dyDescent="0.3">
      <c r="A18">
        <v>17</v>
      </c>
      <c r="B18" t="s">
        <v>31</v>
      </c>
    </row>
    <row r="19" spans="1:2" x14ac:dyDescent="0.3">
      <c r="A19">
        <v>18</v>
      </c>
      <c r="B19" t="s">
        <v>32</v>
      </c>
    </row>
    <row r="20" spans="1:2" x14ac:dyDescent="0.3">
      <c r="A20">
        <v>19</v>
      </c>
      <c r="B20" t="s">
        <v>33</v>
      </c>
    </row>
    <row r="21" spans="1:2" x14ac:dyDescent="0.3">
      <c r="A21">
        <v>20</v>
      </c>
      <c r="B21" t="s">
        <v>34</v>
      </c>
    </row>
    <row r="22" spans="1:2" x14ac:dyDescent="0.3">
      <c r="A22">
        <v>21</v>
      </c>
      <c r="B22" t="s">
        <v>35</v>
      </c>
    </row>
    <row r="23" spans="1:2" x14ac:dyDescent="0.3">
      <c r="A23">
        <v>22</v>
      </c>
      <c r="B23" t="s">
        <v>36</v>
      </c>
    </row>
    <row r="24" spans="1:2" x14ac:dyDescent="0.3">
      <c r="A24">
        <v>23</v>
      </c>
      <c r="B24" t="s">
        <v>37</v>
      </c>
    </row>
    <row r="25" spans="1:2" x14ac:dyDescent="0.3">
      <c r="A25">
        <v>24</v>
      </c>
      <c r="B25" t="s">
        <v>38</v>
      </c>
    </row>
    <row r="26" spans="1:2" x14ac:dyDescent="0.3">
      <c r="A26">
        <v>25</v>
      </c>
      <c r="B26" t="s">
        <v>39</v>
      </c>
    </row>
    <row r="27" spans="1:2" x14ac:dyDescent="0.3">
      <c r="A27">
        <v>26</v>
      </c>
      <c r="B27" t="s">
        <v>40</v>
      </c>
    </row>
    <row r="28" spans="1:2" x14ac:dyDescent="0.3">
      <c r="A28">
        <v>27</v>
      </c>
      <c r="B28" t="s">
        <v>41</v>
      </c>
    </row>
    <row r="29" spans="1:2" x14ac:dyDescent="0.3">
      <c r="A29">
        <v>28</v>
      </c>
      <c r="B29" t="s">
        <v>42</v>
      </c>
    </row>
    <row r="30" spans="1:2" x14ac:dyDescent="0.3">
      <c r="A30">
        <v>29</v>
      </c>
      <c r="B30" t="s">
        <v>43</v>
      </c>
    </row>
    <row r="31" spans="1:2" x14ac:dyDescent="0.3">
      <c r="A31">
        <v>30</v>
      </c>
      <c r="B31" t="s">
        <v>44</v>
      </c>
    </row>
    <row r="32" spans="1:2" x14ac:dyDescent="0.3">
      <c r="A32">
        <v>31</v>
      </c>
      <c r="B32" t="s">
        <v>45</v>
      </c>
    </row>
    <row r="33" spans="1:2" x14ac:dyDescent="0.3">
      <c r="A33">
        <v>32</v>
      </c>
      <c r="B33" t="s">
        <v>46</v>
      </c>
    </row>
    <row r="34" spans="1:2" x14ac:dyDescent="0.3">
      <c r="A34">
        <v>33</v>
      </c>
      <c r="B34" t="s">
        <v>47</v>
      </c>
    </row>
    <row r="35" spans="1:2" x14ac:dyDescent="0.3">
      <c r="A35">
        <v>34</v>
      </c>
      <c r="B35" t="s">
        <v>48</v>
      </c>
    </row>
    <row r="36" spans="1:2" x14ac:dyDescent="0.3">
      <c r="A36">
        <v>35</v>
      </c>
      <c r="B36" t="s">
        <v>49</v>
      </c>
    </row>
    <row r="37" spans="1:2" x14ac:dyDescent="0.3">
      <c r="A37">
        <v>36</v>
      </c>
      <c r="B37" t="s">
        <v>50</v>
      </c>
    </row>
    <row r="38" spans="1:2" x14ac:dyDescent="0.3">
      <c r="A38">
        <v>37</v>
      </c>
      <c r="B38" t="s">
        <v>51</v>
      </c>
    </row>
    <row r="39" spans="1:2" x14ac:dyDescent="0.3">
      <c r="A39">
        <v>38</v>
      </c>
      <c r="B39" t="s">
        <v>52</v>
      </c>
    </row>
    <row r="40" spans="1:2" x14ac:dyDescent="0.3">
      <c r="A40">
        <v>39</v>
      </c>
      <c r="B40" t="s">
        <v>53</v>
      </c>
    </row>
    <row r="41" spans="1:2" x14ac:dyDescent="0.3">
      <c r="A41">
        <v>40</v>
      </c>
      <c r="B41" t="s">
        <v>54</v>
      </c>
    </row>
    <row r="42" spans="1:2" x14ac:dyDescent="0.3">
      <c r="A42">
        <v>41</v>
      </c>
      <c r="B42" t="s">
        <v>55</v>
      </c>
    </row>
    <row r="43" spans="1:2" x14ac:dyDescent="0.3">
      <c r="A43">
        <v>42</v>
      </c>
      <c r="B43" t="s">
        <v>56</v>
      </c>
    </row>
    <row r="44" spans="1:2" x14ac:dyDescent="0.3">
      <c r="A44">
        <v>43</v>
      </c>
      <c r="B44" t="s">
        <v>57</v>
      </c>
    </row>
    <row r="45" spans="1:2" x14ac:dyDescent="0.3">
      <c r="A45">
        <v>44</v>
      </c>
      <c r="B45" t="s">
        <v>58</v>
      </c>
    </row>
    <row r="46" spans="1:2" x14ac:dyDescent="0.3">
      <c r="A46">
        <v>45</v>
      </c>
      <c r="B46" t="s">
        <v>59</v>
      </c>
    </row>
    <row r="47" spans="1:2" x14ac:dyDescent="0.3">
      <c r="A47">
        <v>46</v>
      </c>
      <c r="B47" t="s">
        <v>60</v>
      </c>
    </row>
    <row r="48" spans="1:2" x14ac:dyDescent="0.3">
      <c r="A48">
        <v>47</v>
      </c>
      <c r="B48" t="s">
        <v>61</v>
      </c>
    </row>
    <row r="49" spans="1:2" x14ac:dyDescent="0.3">
      <c r="A49">
        <v>48</v>
      </c>
      <c r="B49" t="s">
        <v>62</v>
      </c>
    </row>
    <row r="50" spans="1:2" x14ac:dyDescent="0.3">
      <c r="A50">
        <v>49</v>
      </c>
      <c r="B50" t="s">
        <v>63</v>
      </c>
    </row>
    <row r="51" spans="1:2" x14ac:dyDescent="0.3">
      <c r="A51">
        <v>50</v>
      </c>
      <c r="B51" t="s">
        <v>64</v>
      </c>
    </row>
    <row r="52" spans="1:2" x14ac:dyDescent="0.3">
      <c r="A52">
        <v>51</v>
      </c>
      <c r="B52" t="s">
        <v>65</v>
      </c>
    </row>
    <row r="53" spans="1:2" x14ac:dyDescent="0.3">
      <c r="A53">
        <v>52</v>
      </c>
      <c r="B53" t="s">
        <v>66</v>
      </c>
    </row>
    <row r="54" spans="1:2" x14ac:dyDescent="0.3">
      <c r="A54">
        <v>53</v>
      </c>
      <c r="B54" t="s">
        <v>67</v>
      </c>
    </row>
    <row r="55" spans="1:2" x14ac:dyDescent="0.3">
      <c r="A55">
        <v>54</v>
      </c>
      <c r="B55" t="s">
        <v>68</v>
      </c>
    </row>
    <row r="56" spans="1:2" x14ac:dyDescent="0.3">
      <c r="A56">
        <v>55</v>
      </c>
      <c r="B56" t="s">
        <v>69</v>
      </c>
    </row>
    <row r="57" spans="1:2" x14ac:dyDescent="0.3">
      <c r="A57">
        <v>56</v>
      </c>
      <c r="B57" t="s">
        <v>70</v>
      </c>
    </row>
    <row r="58" spans="1:2" x14ac:dyDescent="0.3">
      <c r="A58">
        <v>57</v>
      </c>
      <c r="B58" t="s">
        <v>71</v>
      </c>
    </row>
    <row r="59" spans="1:2" x14ac:dyDescent="0.3">
      <c r="A59">
        <v>58</v>
      </c>
      <c r="B59" t="s">
        <v>72</v>
      </c>
    </row>
    <row r="60" spans="1:2" x14ac:dyDescent="0.3">
      <c r="A60">
        <v>59</v>
      </c>
      <c r="B60" t="s">
        <v>73</v>
      </c>
    </row>
    <row r="61" spans="1:2" x14ac:dyDescent="0.3">
      <c r="A61">
        <v>60</v>
      </c>
      <c r="B61" t="s">
        <v>74</v>
      </c>
    </row>
    <row r="62" spans="1:2" x14ac:dyDescent="0.3">
      <c r="A62">
        <v>61</v>
      </c>
      <c r="B62" t="s">
        <v>75</v>
      </c>
    </row>
    <row r="63" spans="1:2" x14ac:dyDescent="0.3">
      <c r="A63">
        <v>62</v>
      </c>
      <c r="B63" t="s">
        <v>76</v>
      </c>
    </row>
    <row r="64" spans="1:2" x14ac:dyDescent="0.3">
      <c r="A64">
        <v>63</v>
      </c>
      <c r="B64" t="s">
        <v>77</v>
      </c>
    </row>
    <row r="65" spans="1:2" x14ac:dyDescent="0.3">
      <c r="A65">
        <v>64</v>
      </c>
      <c r="B65" t="s">
        <v>78</v>
      </c>
    </row>
    <row r="66" spans="1:2" x14ac:dyDescent="0.3">
      <c r="A66">
        <v>65</v>
      </c>
      <c r="B66" t="s">
        <v>79</v>
      </c>
    </row>
    <row r="67" spans="1:2" x14ac:dyDescent="0.3">
      <c r="A67">
        <v>66</v>
      </c>
      <c r="B67" t="s">
        <v>80</v>
      </c>
    </row>
    <row r="68" spans="1:2" x14ac:dyDescent="0.3">
      <c r="A68">
        <v>67</v>
      </c>
      <c r="B68" t="s">
        <v>81</v>
      </c>
    </row>
    <row r="69" spans="1:2" x14ac:dyDescent="0.3">
      <c r="A69">
        <v>68</v>
      </c>
      <c r="B69" t="s">
        <v>82</v>
      </c>
    </row>
    <row r="70" spans="1:2" x14ac:dyDescent="0.3">
      <c r="A70">
        <v>69</v>
      </c>
      <c r="B70" t="s">
        <v>83</v>
      </c>
    </row>
    <row r="71" spans="1:2" x14ac:dyDescent="0.3">
      <c r="A71">
        <v>70</v>
      </c>
      <c r="B71" t="s">
        <v>84</v>
      </c>
    </row>
    <row r="72" spans="1:2" x14ac:dyDescent="0.3">
      <c r="A72">
        <v>71</v>
      </c>
      <c r="B72" t="s">
        <v>85</v>
      </c>
    </row>
    <row r="73" spans="1:2" x14ac:dyDescent="0.3">
      <c r="A73">
        <v>72</v>
      </c>
      <c r="B73" t="s">
        <v>86</v>
      </c>
    </row>
    <row r="74" spans="1:2" x14ac:dyDescent="0.3">
      <c r="A74">
        <v>73</v>
      </c>
      <c r="B74" t="s">
        <v>87</v>
      </c>
    </row>
    <row r="75" spans="1:2" x14ac:dyDescent="0.3">
      <c r="A75">
        <v>74</v>
      </c>
      <c r="B75" t="s">
        <v>88</v>
      </c>
    </row>
    <row r="76" spans="1:2" x14ac:dyDescent="0.3">
      <c r="A76">
        <v>75</v>
      </c>
      <c r="B76" t="s">
        <v>89</v>
      </c>
    </row>
    <row r="77" spans="1:2" x14ac:dyDescent="0.3">
      <c r="A77">
        <v>76</v>
      </c>
      <c r="B77" t="s">
        <v>90</v>
      </c>
    </row>
    <row r="78" spans="1:2" x14ac:dyDescent="0.3">
      <c r="A78">
        <v>77</v>
      </c>
      <c r="B78" t="s">
        <v>91</v>
      </c>
    </row>
    <row r="79" spans="1:2" x14ac:dyDescent="0.3">
      <c r="A79">
        <v>78</v>
      </c>
      <c r="B79" t="s">
        <v>92</v>
      </c>
    </row>
    <row r="80" spans="1:2" x14ac:dyDescent="0.3">
      <c r="A80">
        <v>79</v>
      </c>
      <c r="B80" t="s">
        <v>93</v>
      </c>
    </row>
    <row r="81" spans="1:2" x14ac:dyDescent="0.3">
      <c r="A81">
        <v>80</v>
      </c>
      <c r="B81" t="s">
        <v>94</v>
      </c>
    </row>
    <row r="82" spans="1:2" x14ac:dyDescent="0.3">
      <c r="A82">
        <v>81</v>
      </c>
      <c r="B82" t="s">
        <v>95</v>
      </c>
    </row>
    <row r="83" spans="1:2" x14ac:dyDescent="0.3">
      <c r="A83">
        <v>82</v>
      </c>
      <c r="B83" t="s">
        <v>96</v>
      </c>
    </row>
    <row r="84" spans="1:2" x14ac:dyDescent="0.3">
      <c r="A84">
        <v>83</v>
      </c>
      <c r="B84" t="s">
        <v>97</v>
      </c>
    </row>
    <row r="85" spans="1:2" x14ac:dyDescent="0.3">
      <c r="A85">
        <v>84</v>
      </c>
      <c r="B85" t="s">
        <v>98</v>
      </c>
    </row>
    <row r="86" spans="1:2" x14ac:dyDescent="0.3">
      <c r="A86">
        <v>85</v>
      </c>
      <c r="B86" t="s">
        <v>99</v>
      </c>
    </row>
    <row r="87" spans="1:2" x14ac:dyDescent="0.3">
      <c r="A87">
        <v>86</v>
      </c>
      <c r="B87" t="s">
        <v>100</v>
      </c>
    </row>
    <row r="88" spans="1:2" x14ac:dyDescent="0.3">
      <c r="A88">
        <v>87</v>
      </c>
      <c r="B88" t="s">
        <v>101</v>
      </c>
    </row>
    <row r="89" spans="1:2" x14ac:dyDescent="0.3">
      <c r="A89">
        <v>88</v>
      </c>
      <c r="B89" t="s">
        <v>102</v>
      </c>
    </row>
    <row r="90" spans="1:2" x14ac:dyDescent="0.3">
      <c r="A90">
        <v>89</v>
      </c>
      <c r="B90" t="s">
        <v>103</v>
      </c>
    </row>
    <row r="91" spans="1:2" x14ac:dyDescent="0.3">
      <c r="A91">
        <v>90</v>
      </c>
      <c r="B91" t="s">
        <v>104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TEMPKIN_NP_MexFit (2)</vt:lpstr>
      <vt:lpstr> CB_Mex_licor_gm2_NP</vt:lpstr>
      <vt:lpstr>TEMPKIN_NP (3)</vt:lpstr>
      <vt:lpstr>CB_Lcr (2)</vt:lpstr>
      <vt:lpstr>In_CB_Lcr_RC</vt:lpstr>
      <vt:lpstr>CB_Lcr</vt:lpstr>
      <vt:lpstr>ListCodeMtrx</vt:lpstr>
    </vt:vector>
  </TitlesOfParts>
  <Company>RSB ANU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Viridiana Silva Pérez</dc:creator>
  <cp:lastModifiedBy>Silva Perez, Viridiana (A&amp;F, Black Mountain)</cp:lastModifiedBy>
  <cp:lastPrinted>2014-03-28T00:45:07Z</cp:lastPrinted>
  <dcterms:created xsi:type="dcterms:W3CDTF">2014-03-27T06:04:13Z</dcterms:created>
  <dcterms:modified xsi:type="dcterms:W3CDTF">2017-03-01T02:40:57Z</dcterms:modified>
</cp:coreProperties>
</file>